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embeddings/oleObject1.bin" ContentType="application/vnd.openxmlformats-officedocument.oleObject"/>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9.xml" ContentType="application/vnd.openxmlformats-officedocument.drawingml.chartshapes+xml"/>
  <Override PartName="/xl/drawings/drawing10.xml" ContentType="application/vnd.openxmlformats-officedocument.drawing+xml"/>
  <Override PartName="/xl/comments5.xml" ContentType="application/vnd.openxmlformats-officedocument.spreadsheetml.comment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1.xml" ContentType="application/vnd.openxmlformats-officedocument.drawing+xml"/>
  <Override PartName="/xl/drawings/drawing12.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comments8.xml" ContentType="application/vnd.openxmlformats-officedocument.spreadsheetml.comments+xml"/>
  <Override PartName="/xl/drawings/drawing15.xml" ContentType="application/vnd.openxmlformats-officedocument.drawing+xml"/>
  <Override PartName="/xl/comments9.xml" ContentType="application/vnd.openxmlformats-officedocument.spreadsheetml.comments+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harts/chart9.xml" ContentType="application/vnd.openxmlformats-officedocument.drawingml.chart+xml"/>
  <Override PartName="/xl/charts/chart10.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6.xml" ContentType="application/vnd.openxmlformats-officedocument.drawing+xml"/>
  <Override PartName="/xl/comments10.xml" ContentType="application/vnd.openxmlformats-officedocument.spreadsheetml.comments+xml"/>
  <Override PartName="/xl/charts/chart11.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7.xml" ContentType="application/vnd.openxmlformats-officedocument.drawingml.chartshapes+xml"/>
  <Override PartName="/xl/charts/chart12.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8.xml" ContentType="application/vnd.openxmlformats-officedocument.drawingml.chartshapes+xml"/>
  <Override PartName="/xl/charts/chart13.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9.xml" ContentType="application/vnd.openxmlformats-officedocument.drawing+xml"/>
  <Override PartName="/xl/drawings/drawing20.xml" ContentType="application/vnd.openxmlformats-officedocument.drawing+xml"/>
  <Override PartName="/xl/comments11.xml" ContentType="application/vnd.openxmlformats-officedocument.spreadsheetml.comments+xml"/>
  <Override PartName="/xl/comments12.xml" ContentType="application/vnd.openxmlformats-officedocument.spreadsheetml.comments+xml"/>
  <Override PartName="/xl/drawings/drawing21.xml" ContentType="application/vnd.openxmlformats-officedocument.drawing+xml"/>
  <Override PartName="/xl/comments13.xml" ContentType="application/vnd.openxmlformats-officedocument.spreadsheetml.comments+xml"/>
  <Override PartName="/xl/charts/chart14.xml" ContentType="application/vnd.openxmlformats-officedocument.drawingml.chart+xml"/>
  <Override PartName="/xl/charts/style12.xml" ContentType="application/vnd.ms-office.chartstyle+xml"/>
  <Override PartName="/xl/charts/colors12.xml" ContentType="application/vnd.ms-office.chartcolorstyle+xml"/>
  <Override PartName="/xl/charts/chart15.xml" ContentType="application/vnd.openxmlformats-officedocument.drawingml.chart+xml"/>
  <Override PartName="/xl/charts/style13.xml" ContentType="application/vnd.ms-office.chartstyle+xml"/>
  <Override PartName="/xl/charts/colors13.xml" ContentType="application/vnd.ms-office.chartcolorstyle+xml"/>
  <Override PartName="/xl/comments14.xml" ContentType="application/vnd.openxmlformats-officedocument.spreadsheetml.comments+xml"/>
  <Override PartName="/xl/drawings/drawing22.xml" ContentType="application/vnd.openxmlformats-officedocument.drawing+xml"/>
  <Override PartName="/xl/drawings/drawing23.xml" ContentType="application/vnd.openxmlformats-officedocument.drawing+xml"/>
  <Override PartName="/xl/comments15.xml" ContentType="application/vnd.openxmlformats-officedocument.spreadsheetml.comments+xml"/>
  <Override PartName="/xl/charts/chart16.xml" ContentType="application/vnd.openxmlformats-officedocument.drawingml.chart+xml"/>
  <Override PartName="/xl/charts/style14.xml" ContentType="application/vnd.ms-office.chartstyle+xml"/>
  <Override PartName="/xl/charts/colors14.xml" ContentType="application/vnd.ms-office.chartcolorstyle+xml"/>
  <Override PartName="/xl/charts/chart17.xml" ContentType="application/vnd.openxmlformats-officedocument.drawingml.chart+xml"/>
  <Override PartName="/xl/charts/style15.xml" ContentType="application/vnd.ms-office.chartstyle+xml"/>
  <Override PartName="/xl/charts/colors15.xml" ContentType="application/vnd.ms-office.chartcolorstyle+xml"/>
  <Override PartName="/xl/charts/chart18.xml" ContentType="application/vnd.openxmlformats-officedocument.drawingml.chart+xml"/>
  <Override PartName="/xl/charts/style16.xml" ContentType="application/vnd.ms-office.chartstyle+xml"/>
  <Override PartName="/xl/charts/colors16.xml" ContentType="application/vnd.ms-office.chartcolorstyle+xml"/>
  <Override PartName="/xl/charts/chart19.xml" ContentType="application/vnd.openxmlformats-officedocument.drawingml.chart+xml"/>
  <Override PartName="/xl/charts/style17.xml" ContentType="application/vnd.ms-office.chartstyle+xml"/>
  <Override PartName="/xl/charts/colors17.xml" ContentType="application/vnd.ms-office.chartcolorstyle+xml"/>
  <Override PartName="/xl/charts/chart20.xml" ContentType="application/vnd.openxmlformats-officedocument.drawingml.chart+xml"/>
  <Override PartName="/xl/charts/style18.xml" ContentType="application/vnd.ms-office.chartstyle+xml"/>
  <Override PartName="/xl/charts/colors18.xml" ContentType="application/vnd.ms-office.chartcolorstyle+xml"/>
  <Override PartName="/xl/charts/chart21.xml" ContentType="application/vnd.openxmlformats-officedocument.drawingml.chart+xml"/>
  <Override PartName="/xl/charts/style19.xml" ContentType="application/vnd.ms-office.chartstyle+xml"/>
  <Override PartName="/xl/charts/colors19.xml" ContentType="application/vnd.ms-office.chartcolorstyle+xml"/>
  <Override PartName="/xl/charts/chart22.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24.xml" ContentType="application/vnd.openxmlformats-officedocument.drawingml.chartshapes+xml"/>
  <Override PartName="/xl/charts/chart23.xml" ContentType="application/vnd.openxmlformats-officedocument.drawingml.chart+xml"/>
  <Override PartName="/xl/charts/style21.xml" ContentType="application/vnd.ms-office.chartstyle+xml"/>
  <Override PartName="/xl/charts/colors21.xml" ContentType="application/vnd.ms-office.chartcolorstyle+xml"/>
  <Override PartName="/xl/charts/chart24.xml" ContentType="application/vnd.openxmlformats-officedocument.drawingml.chart+xml"/>
  <Override PartName="/xl/charts/style22.xml" ContentType="application/vnd.ms-office.chartstyle+xml"/>
  <Override PartName="/xl/charts/colors22.xml" ContentType="application/vnd.ms-office.chartcolorstyle+xml"/>
  <Override PartName="/xl/charts/chart25.xml" ContentType="application/vnd.openxmlformats-officedocument.drawingml.chart+xml"/>
  <Override PartName="/xl/charts/style23.xml" ContentType="application/vnd.ms-office.chartstyle+xml"/>
  <Override PartName="/xl/charts/colors23.xml" ContentType="application/vnd.ms-office.chartcolorstyle+xml"/>
  <Override PartName="/xl/charts/chart26.xml" ContentType="application/vnd.openxmlformats-officedocument.drawingml.chart+xml"/>
  <Override PartName="/xl/charts/style24.xml" ContentType="application/vnd.ms-office.chartstyle+xml"/>
  <Override PartName="/xl/charts/colors24.xml" ContentType="application/vnd.ms-office.chartcolorstyle+xml"/>
  <Override PartName="/xl/charts/chart27.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5.xml" ContentType="application/vnd.openxmlformats-officedocument.drawing+xml"/>
  <Override PartName="/xl/drawings/drawing26.xml" ContentType="application/vnd.openxmlformats-officedocument.drawing+xml"/>
  <Override PartName="/xl/comments16.xml" ContentType="application/vnd.openxmlformats-officedocument.spreadsheetml.comments+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comments17.xml" ContentType="application/vnd.openxmlformats-officedocument.spreadsheetml.comments+xml"/>
  <Override PartName="/xl/comments18.xml" ContentType="application/vnd.openxmlformats-officedocument.spreadsheetml.comments+xml"/>
  <Override PartName="/xl/drawings/drawing31.xml" ContentType="application/vnd.openxmlformats-officedocument.drawing+xml"/>
  <Override PartName="/xl/comments19.xml" ContentType="application/vnd.openxmlformats-officedocument.spreadsheetml.comments+xml"/>
  <Override PartName="/xl/comments20.xml" ContentType="application/vnd.openxmlformats-officedocument.spreadsheetml.comments+xml"/>
  <Override PartName="/xl/drawings/drawing32.xml" ContentType="application/vnd.openxmlformats-officedocument.drawing+xml"/>
  <Override PartName="/xl/comments21.xml" ContentType="application/vnd.openxmlformats-officedocument.spreadsheetml.comments+xml"/>
  <Override PartName="/xl/charts/chart28.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33.xml" ContentType="application/vnd.openxmlformats-officedocument.drawing+xml"/>
  <Override PartName="/xl/charts/chart29.xml" ContentType="application/vnd.openxmlformats-officedocument.drawingml.chart+xml"/>
  <Override PartName="/xl/charts/style27.xml" ContentType="application/vnd.ms-office.chartstyle+xml"/>
  <Override PartName="/xl/charts/colors27.xml" ContentType="application/vnd.ms-office.chartcolorstyle+xml"/>
  <Override PartName="/xl/charts/chart30.xml" ContentType="application/vnd.openxmlformats-officedocument.drawingml.chart+xml"/>
  <Override PartName="/xl/charts/style28.xml" ContentType="application/vnd.ms-office.chartstyle+xml"/>
  <Override PartName="/xl/charts/colors28.xml" ContentType="application/vnd.ms-office.chartcolorstyle+xml"/>
  <Override PartName="/xl/comments22.xml" ContentType="application/vnd.openxmlformats-officedocument.spreadsheetml.comments+xml"/>
  <Override PartName="/xl/drawings/drawing34.xml" ContentType="application/vnd.openxmlformats-officedocument.drawing+xml"/>
  <Override PartName="/xl/charts/chart31.xml" ContentType="application/vnd.openxmlformats-officedocument.drawingml.chart+xml"/>
  <Override PartName="/xl/drawings/drawing35.xml" ContentType="application/vnd.openxmlformats-officedocument.drawingml.chartshapes+xml"/>
  <Override PartName="/xl/drawings/drawing36.xml" ContentType="application/vnd.openxmlformats-officedocument.drawing+xml"/>
  <Override PartName="/xl/pivotTables/pivotTable1.xml" ContentType="application/vnd.openxmlformats-officedocument.spreadsheetml.pivotTable+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oone.vilumaa\Desktop\"/>
    </mc:Choice>
  </mc:AlternateContent>
  <bookViews>
    <workbookView xWindow="0" yWindow="0" windowWidth="11085" windowHeight="6585" tabRatio="992"/>
  </bookViews>
  <sheets>
    <sheet name="Scheme 1" sheetId="96" r:id="rId1"/>
    <sheet name="1.1" sheetId="1" r:id="rId2"/>
    <sheet name="1.2" sheetId="2" r:id="rId3"/>
    <sheet name="1.3(2016)" sheetId="50" state="hidden" r:id="rId4"/>
    <sheet name="1.3" sheetId="98" r:id="rId5"/>
    <sheet name="1.4" sheetId="4" r:id="rId6"/>
    <sheet name="1.5" sheetId="51" r:id="rId7"/>
    <sheet name="1.6" sheetId="9" r:id="rId8"/>
    <sheet name="1.7" sheetId="8" r:id="rId9"/>
    <sheet name="1.8" sheetId="10" r:id="rId10"/>
    <sheet name="T1.1" sheetId="12" r:id="rId11"/>
    <sheet name="T1.2&amp;TD1.3" sheetId="13" r:id="rId12"/>
    <sheet name="1.9V" sheetId="42" state="hidden" r:id="rId13"/>
    <sheet name="1.9.1" sheetId="73" state="hidden" r:id="rId14"/>
    <sheet name="1.9" sheetId="14" r:id="rId15"/>
    <sheet name="1.10+" sheetId="76" state="hidden" r:id="rId16"/>
    <sheet name="1.10" sheetId="15" r:id="rId17"/>
    <sheet name="2.1välja" sheetId="47" state="hidden" r:id="rId18"/>
    <sheet name="2.1ab_2.2abc" sheetId="85" state="hidden" r:id="rId19"/>
    <sheet name="2.1ab" sheetId="89" r:id="rId20"/>
    <sheet name="2.2abc" sheetId="90" r:id="rId21"/>
    <sheet name="2.3" sheetId="86" r:id="rId22"/>
    <sheet name="2.1.1" sheetId="58" state="hidden" r:id="rId23"/>
    <sheet name="2.1.2" sheetId="72" state="hidden" r:id="rId24"/>
    <sheet name="2.2" sheetId="19" state="hidden" r:id="rId25"/>
    <sheet name="test" sheetId="59" state="hidden" r:id="rId26"/>
    <sheet name="2.3vana(aga vaja)" sheetId="21" state="hidden" r:id="rId27"/>
    <sheet name="2.4" sheetId="99" r:id="rId28"/>
    <sheet name="2.5" sheetId="87" r:id="rId29"/>
    <sheet name="T2.1" sheetId="105" r:id="rId30"/>
    <sheet name="2.6ab" sheetId="100" r:id="rId31"/>
    <sheet name="Tbl2.1" sheetId="88" state="hidden" r:id="rId32"/>
    <sheet name="2.5+" sheetId="60" state="hidden" r:id="rId33"/>
    <sheet name="2.6" sheetId="18" state="hidden" r:id="rId34"/>
    <sheet name="2.7" sheetId="22" r:id="rId35"/>
    <sheet name="2.8abcd" sheetId="91" r:id="rId36"/>
    <sheet name="2.7-uus" sheetId="62" state="hidden" r:id="rId37"/>
    <sheet name="2.9" sheetId="16" r:id="rId38"/>
    <sheet name="T2.2" sheetId="23" r:id="rId39"/>
    <sheet name="2.10" sheetId="17" r:id="rId40"/>
    <sheet name="Tbl2.3" sheetId="79" r:id="rId41"/>
    <sheet name="2.9.2" sheetId="63" state="hidden" r:id="rId42"/>
    <sheet name="2.9.3" sheetId="64" state="hidden" r:id="rId43"/>
    <sheet name="3.1" sheetId="101" r:id="rId44"/>
    <sheet name="T3.1" sheetId="102" r:id="rId45"/>
    <sheet name="T3.2" sheetId="103" r:id="rId46"/>
    <sheet name="T3.3" sheetId="104" r:id="rId47"/>
    <sheet name="3.1v" sheetId="24" state="hidden" r:id="rId48"/>
    <sheet name="T4.1." sheetId="54" r:id="rId49"/>
    <sheet name="4.1" sheetId="37" r:id="rId50"/>
    <sheet name="4.2abc" sheetId="65" r:id="rId51"/>
    <sheet name="4.3" sheetId="32" r:id="rId52"/>
    <sheet name="4.4" sheetId="55" r:id="rId53"/>
    <sheet name="4.5" sheetId="36" r:id="rId54"/>
    <sheet name="4.6" sheetId="41" r:id="rId55"/>
    <sheet name="4.7" sheetId="80" r:id="rId56"/>
    <sheet name="4.8" sheetId="53" r:id="rId57"/>
    <sheet name="4.9" sheetId="40" r:id="rId58"/>
    <sheet name="4.10" sheetId="34" r:id="rId59"/>
    <sheet name="4.11" sheetId="57" r:id="rId60"/>
    <sheet name="4.12" sheetId="70" r:id="rId61"/>
    <sheet name="4.13" sheetId="69" r:id="rId62"/>
    <sheet name="4a3" sheetId="81" state="hidden" r:id="rId63"/>
    <sheet name="4b1" sheetId="67" state="hidden" r:id="rId64"/>
    <sheet name="4b2" sheetId="68" state="hidden" r:id="rId65"/>
    <sheet name="4b" sheetId="66" state="hidden" r:id="rId66"/>
    <sheet name="4.12+" sheetId="93" state="hidden" r:id="rId67"/>
    <sheet name="4c" sheetId="71" state="hidden" r:id="rId68"/>
    <sheet name="4.6a" sheetId="82" state="hidden" r:id="rId69"/>
    <sheet name="4.6aa" sheetId="84" state="hidden" r:id="rId70"/>
  </sheets>
  <externalReferences>
    <externalReference r:id="rId71"/>
    <externalReference r:id="rId72"/>
    <externalReference r:id="rId73"/>
  </externalReferences>
  <definedNames>
    <definedName name="_xlnm._FilterDatabase" localSheetId="16" hidden="1">'1.10'!$A$4:$C$4</definedName>
    <definedName name="_xlnm._FilterDatabase" localSheetId="2" hidden="1">'1.2'!$A$8:$G$8</definedName>
    <definedName name="_xlnm._FilterDatabase" localSheetId="12" hidden="1">'1.9V'!$N$7:$P$7</definedName>
    <definedName name="_xlnm._FilterDatabase" localSheetId="21" hidden="1">'2.3'!$B$26:$C$26</definedName>
    <definedName name="_xlnm._FilterDatabase" localSheetId="36" hidden="1">'2.7-uus'!$CC$77:$CE$77</definedName>
    <definedName name="_xlnm._FilterDatabase" localSheetId="35" hidden="1">'2.8abcd'!$A$9:$I$43</definedName>
    <definedName name="_xlnm._FilterDatabase" localSheetId="59" hidden="1">'4.11'!$A$4:$T$4</definedName>
    <definedName name="_xlnm._FilterDatabase" localSheetId="66" hidden="1">'4.12+'!$A$7:$E$23</definedName>
    <definedName name="_xlnm._FilterDatabase" localSheetId="52" hidden="1">'4.4'!$A$4:$U$4</definedName>
    <definedName name="_xlnm._FilterDatabase" localSheetId="53" hidden="1">'4.5'!$A$4:$T$4</definedName>
    <definedName name="_xlnm._FilterDatabase" localSheetId="55" hidden="1">'4.7'!#REF!</definedName>
    <definedName name="_xlnm._FilterDatabase" localSheetId="56" hidden="1">'4.8'!$A$4:$S$4</definedName>
    <definedName name="_xlnm._FilterDatabase" localSheetId="62" hidden="1">'4a3'!$Z$56:$AD$56</definedName>
    <definedName name="_xlnm._FilterDatabase" localSheetId="63" hidden="1">'4b1'!$X$5:$Y$5</definedName>
    <definedName name="_xlnm._FilterDatabase" localSheetId="67" hidden="1">'4c'!$A$5:$F$20280</definedName>
  </definedNames>
  <calcPr calcId="162913"/>
  <pivotCaches>
    <pivotCache cacheId="0" r:id="rId74"/>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3" i="86" l="1"/>
  <c r="E47" i="90" l="1"/>
  <c r="E46" i="90"/>
  <c r="E45" i="90"/>
  <c r="E44" i="90"/>
  <c r="E43" i="90"/>
  <c r="E42" i="90"/>
  <c r="E41" i="90"/>
  <c r="E40" i="90"/>
  <c r="E39" i="90"/>
  <c r="E38" i="90"/>
  <c r="E37" i="90"/>
  <c r="E36" i="90"/>
  <c r="E35" i="90"/>
  <c r="E34" i="90"/>
  <c r="E33" i="90"/>
  <c r="E32" i="90"/>
  <c r="E31" i="90"/>
  <c r="E30" i="90"/>
  <c r="E29" i="90"/>
  <c r="E28" i="90"/>
  <c r="E27" i="90"/>
  <c r="E26" i="90"/>
  <c r="E25" i="90"/>
  <c r="E24" i="90"/>
  <c r="E23" i="90"/>
  <c r="E22" i="90"/>
  <c r="E21" i="90"/>
  <c r="E20" i="90"/>
  <c r="E19" i="90"/>
  <c r="E18" i="90"/>
  <c r="E17" i="90"/>
  <c r="E16" i="90"/>
  <c r="E15" i="90"/>
  <c r="E14" i="90"/>
  <c r="E13" i="90"/>
  <c r="E12" i="90"/>
  <c r="G9" i="2" l="1"/>
  <c r="F9" i="2"/>
  <c r="I24" i="16" l="1"/>
  <c r="H24" i="16"/>
  <c r="S5" i="36" l="1"/>
  <c r="M11" i="9" l="1"/>
  <c r="L10" i="9"/>
  <c r="Q59" i="99" l="1"/>
  <c r="U5" i="41" l="1"/>
  <c r="U6" i="41"/>
  <c r="U7" i="41"/>
  <c r="U8" i="41"/>
  <c r="U9" i="41"/>
  <c r="U10" i="41"/>
  <c r="U11" i="41"/>
  <c r="U12" i="41"/>
  <c r="U13" i="41"/>
  <c r="F11" i="23"/>
  <c r="Q83" i="99" l="1"/>
  <c r="Q82" i="99"/>
  <c r="Q81" i="99"/>
  <c r="Q80" i="99"/>
  <c r="Q79" i="99"/>
  <c r="Q78" i="99"/>
  <c r="Q77" i="99"/>
  <c r="Q76" i="99"/>
  <c r="Q75" i="99"/>
  <c r="Q74" i="99"/>
  <c r="Q73" i="99"/>
  <c r="Q72" i="99"/>
  <c r="Q71" i="99"/>
  <c r="Q70" i="99"/>
  <c r="Q69" i="99"/>
  <c r="Q68" i="99"/>
  <c r="Q67" i="99"/>
  <c r="Q66" i="99"/>
  <c r="Q65" i="99"/>
  <c r="Q64" i="99"/>
  <c r="Q62" i="99"/>
  <c r="Q61" i="99"/>
  <c r="Q60" i="99"/>
  <c r="Q58" i="99"/>
  <c r="Q57" i="99"/>
  <c r="Q56" i="99"/>
  <c r="Q55" i="99"/>
  <c r="Q54" i="99"/>
  <c r="Q53" i="99"/>
  <c r="Q52" i="99"/>
  <c r="Q51" i="99"/>
  <c r="Q50" i="99"/>
  <c r="H28" i="17" l="1"/>
  <c r="G28" i="17"/>
  <c r="F28" i="17"/>
  <c r="E28" i="17"/>
  <c r="D28" i="17"/>
  <c r="C28" i="17"/>
  <c r="H63" i="17"/>
  <c r="C20" i="17"/>
  <c r="J20" i="17" s="1"/>
  <c r="D20" i="17"/>
  <c r="E20" i="17"/>
  <c r="F20" i="17"/>
  <c r="G20" i="17"/>
  <c r="H20" i="17"/>
  <c r="C21" i="17"/>
  <c r="D21" i="17"/>
  <c r="E21" i="17"/>
  <c r="F21" i="17"/>
  <c r="G21" i="17"/>
  <c r="H21" i="17"/>
  <c r="C22" i="17"/>
  <c r="D22" i="17"/>
  <c r="E22" i="17"/>
  <c r="F22" i="17"/>
  <c r="G22" i="17"/>
  <c r="H22" i="17"/>
  <c r="C23" i="17"/>
  <c r="D23" i="17"/>
  <c r="E23" i="17"/>
  <c r="F23" i="17"/>
  <c r="G23" i="17"/>
  <c r="H23" i="17"/>
  <c r="C24" i="17"/>
  <c r="D24" i="17"/>
  <c r="E24" i="17"/>
  <c r="F24" i="17"/>
  <c r="G24" i="17"/>
  <c r="H24" i="17"/>
  <c r="C25" i="17"/>
  <c r="D25" i="17"/>
  <c r="E25" i="17"/>
  <c r="F25" i="17"/>
  <c r="G25" i="17"/>
  <c r="H25" i="17"/>
  <c r="C26" i="17"/>
  <c r="D26" i="17"/>
  <c r="E26" i="17"/>
  <c r="F26" i="17"/>
  <c r="G26" i="17"/>
  <c r="H26" i="17"/>
  <c r="C27" i="17"/>
  <c r="D27" i="17"/>
  <c r="E27" i="17"/>
  <c r="F27" i="17"/>
  <c r="G27" i="17"/>
  <c r="H27" i="17"/>
  <c r="D19" i="17"/>
  <c r="E19" i="17"/>
  <c r="F19" i="17"/>
  <c r="G19" i="17"/>
  <c r="H19" i="17"/>
  <c r="C19" i="17"/>
  <c r="M20" i="17" l="1"/>
  <c r="L20" i="17"/>
  <c r="J28" i="17"/>
  <c r="M28" i="17" s="1"/>
  <c r="I28" i="17"/>
  <c r="K28" i="17" s="1"/>
  <c r="Q23" i="8"/>
  <c r="L28" i="17" l="1"/>
  <c r="F38" i="2"/>
  <c r="G38" i="2"/>
  <c r="F37" i="2"/>
  <c r="F28" i="2"/>
  <c r="I9" i="1"/>
  <c r="S19" i="53" l="1"/>
  <c r="S21" i="53"/>
  <c r="S29" i="53"/>
  <c r="S41" i="53"/>
  <c r="S23" i="53"/>
  <c r="S25" i="53"/>
  <c r="S24" i="53"/>
  <c r="S44" i="53"/>
  <c r="S45" i="53"/>
  <c r="S11" i="53"/>
  <c r="S26" i="53"/>
  <c r="S34" i="53"/>
  <c r="S13" i="53"/>
  <c r="S7" i="53"/>
  <c r="S33" i="53"/>
  <c r="S42" i="53"/>
  <c r="S32" i="53"/>
  <c r="S17" i="53"/>
  <c r="S47" i="53"/>
  <c r="S18" i="53"/>
  <c r="S46" i="53"/>
  <c r="S14" i="53"/>
  <c r="S15" i="53"/>
  <c r="S40" i="53"/>
  <c r="S35" i="53"/>
  <c r="S9" i="53"/>
  <c r="S28" i="53"/>
  <c r="S30" i="53"/>
  <c r="S16" i="53"/>
  <c r="S38" i="53"/>
  <c r="S31" i="53"/>
  <c r="S20" i="53"/>
  <c r="S8" i="53"/>
  <c r="S22" i="53"/>
  <c r="S43" i="53"/>
  <c r="S36" i="53"/>
  <c r="S39" i="53"/>
  <c r="S10" i="53"/>
  <c r="S48" i="53"/>
  <c r="S37" i="53"/>
  <c r="S27" i="53"/>
  <c r="S49" i="53"/>
  <c r="S5" i="53"/>
  <c r="S6" i="53"/>
  <c r="S12" i="53"/>
  <c r="K19" i="69" l="1"/>
  <c r="K24" i="16"/>
  <c r="C33" i="13"/>
  <c r="L24" i="16" l="1"/>
  <c r="N24" i="16"/>
  <c r="M24" i="16"/>
  <c r="K6" i="4"/>
  <c r="K7" i="4"/>
  <c r="K9" i="4" s="1"/>
  <c r="K8" i="4"/>
  <c r="G14" i="1"/>
  <c r="B57" i="50"/>
  <c r="M28" i="93" l="1"/>
  <c r="H47" i="57"/>
  <c r="H45" i="57"/>
  <c r="H42" i="57"/>
  <c r="H23" i="57"/>
  <c r="T36" i="57"/>
  <c r="T30" i="57"/>
  <c r="T8" i="57"/>
  <c r="T24" i="57"/>
  <c r="T26" i="57"/>
  <c r="T22" i="57"/>
  <c r="T23" i="57"/>
  <c r="T29" i="57"/>
  <c r="T21" i="57"/>
  <c r="T34" i="57"/>
  <c r="T14" i="57"/>
  <c r="T47" i="57"/>
  <c r="T12" i="57"/>
  <c r="T18" i="57"/>
  <c r="T13" i="57"/>
  <c r="T11" i="57"/>
  <c r="T45" i="57"/>
  <c r="T19" i="57"/>
  <c r="T46" i="57"/>
  <c r="T39" i="57"/>
  <c r="T27" i="57"/>
  <c r="T31" i="57"/>
  <c r="T7" i="57"/>
  <c r="T17" i="57"/>
  <c r="T38" i="57"/>
  <c r="T42" i="57"/>
  <c r="T9" i="57"/>
  <c r="T28" i="57"/>
  <c r="T43" i="57"/>
  <c r="T33" i="57"/>
  <c r="T10" i="57"/>
  <c r="T25" i="57"/>
  <c r="T32" i="57"/>
  <c r="T40" i="57"/>
  <c r="T41" i="57"/>
  <c r="T16" i="57"/>
  <c r="T49" i="57"/>
  <c r="T35" i="57"/>
  <c r="T6" i="57"/>
  <c r="T15" i="57"/>
  <c r="T20" i="57"/>
  <c r="T44" i="57"/>
  <c r="T37" i="57"/>
  <c r="T5" i="57"/>
  <c r="T48" i="57"/>
  <c r="S45" i="36"/>
  <c r="T45" i="36" s="1"/>
  <c r="U45" i="36" s="1"/>
  <c r="T27" i="36"/>
  <c r="T13" i="36"/>
  <c r="T11" i="36"/>
  <c r="T7" i="36"/>
  <c r="U7" i="36" s="1"/>
  <c r="T8" i="36"/>
  <c r="T9" i="36"/>
  <c r="T10" i="36"/>
  <c r="U10" i="36" s="1"/>
  <c r="T12" i="36"/>
  <c r="T14" i="36"/>
  <c r="U14" i="36" s="1"/>
  <c r="T15" i="36"/>
  <c r="U15" i="36" s="1"/>
  <c r="T16" i="36"/>
  <c r="T17" i="36"/>
  <c r="T18" i="36"/>
  <c r="T19" i="36"/>
  <c r="T6" i="36"/>
  <c r="U6" i="36" s="1"/>
  <c r="T5" i="36"/>
  <c r="T8" i="55"/>
  <c r="U8" i="55" s="1"/>
  <c r="U5" i="36"/>
  <c r="U8" i="36"/>
  <c r="S16" i="55"/>
  <c r="T16" i="55" s="1"/>
  <c r="U16" i="55" s="1"/>
  <c r="S26" i="55"/>
  <c r="T26" i="55" s="1"/>
  <c r="U26" i="55" s="1"/>
  <c r="S21" i="55"/>
  <c r="T21" i="55" s="1"/>
  <c r="U21" i="55" s="1"/>
  <c r="S36" i="55"/>
  <c r="T36" i="55" s="1"/>
  <c r="U36" i="55" s="1"/>
  <c r="S15" i="55"/>
  <c r="T15" i="55" s="1"/>
  <c r="U15" i="55" s="1"/>
  <c r="S22" i="55"/>
  <c r="T22" i="55" s="1"/>
  <c r="U22" i="55" s="1"/>
  <c r="S13" i="55"/>
  <c r="T13" i="55" s="1"/>
  <c r="U13" i="55" s="1"/>
  <c r="S29" i="55"/>
  <c r="T29" i="55" s="1"/>
  <c r="U29" i="55" s="1"/>
  <c r="S5" i="55"/>
  <c r="T5" i="55" s="1"/>
  <c r="U5" i="55" s="1"/>
  <c r="S30" i="55"/>
  <c r="T30" i="55" s="1"/>
  <c r="U30" i="55" s="1"/>
  <c r="S7" i="55"/>
  <c r="T7" i="55" s="1"/>
  <c r="U7" i="55" s="1"/>
  <c r="S19" i="55"/>
  <c r="T19" i="55" s="1"/>
  <c r="U19" i="55" s="1"/>
  <c r="S28" i="55"/>
  <c r="T28" i="55" s="1"/>
  <c r="U28" i="55" s="1"/>
  <c r="S35" i="55"/>
  <c r="T35" i="55" s="1"/>
  <c r="U35" i="55" s="1"/>
  <c r="S11" i="55"/>
  <c r="T11" i="55" s="1"/>
  <c r="U11" i="55" s="1"/>
  <c r="S10" i="55"/>
  <c r="T10" i="55" s="1"/>
  <c r="U10" i="55" s="1"/>
  <c r="S37" i="55"/>
  <c r="T37" i="55" s="1"/>
  <c r="U37" i="55" s="1"/>
  <c r="S17" i="55"/>
  <c r="T17" i="55" s="1"/>
  <c r="U17" i="55" s="1"/>
  <c r="S8" i="55"/>
  <c r="S39" i="55"/>
  <c r="T39" i="55" s="1"/>
  <c r="U39" i="55" s="1"/>
  <c r="S33" i="55"/>
  <c r="T33" i="55" s="1"/>
  <c r="U33" i="55" s="1"/>
  <c r="S18" i="55"/>
  <c r="T18" i="55" s="1"/>
  <c r="U18" i="55" s="1"/>
  <c r="S12" i="55"/>
  <c r="T12" i="55" s="1"/>
  <c r="U12" i="55" s="1"/>
  <c r="S24" i="55"/>
  <c r="T24" i="55" s="1"/>
  <c r="U24" i="55" s="1"/>
  <c r="S32" i="55"/>
  <c r="T32" i="55" s="1"/>
  <c r="U32" i="55" s="1"/>
  <c r="S25" i="55"/>
  <c r="T25" i="55" s="1"/>
  <c r="U25" i="55" s="1"/>
  <c r="S31" i="55"/>
  <c r="T31" i="55" s="1"/>
  <c r="U31" i="55" s="1"/>
  <c r="S6" i="55"/>
  <c r="T6" i="55" s="1"/>
  <c r="U6" i="55" s="1"/>
  <c r="S38" i="55"/>
  <c r="T38" i="55" s="1"/>
  <c r="U38" i="55" s="1"/>
  <c r="S20" i="55"/>
  <c r="T20" i="55" s="1"/>
  <c r="U20" i="55" s="1"/>
  <c r="S27" i="55"/>
  <c r="T27" i="55" s="1"/>
  <c r="U27" i="55" s="1"/>
  <c r="S23" i="55"/>
  <c r="T23" i="55" s="1"/>
  <c r="U23" i="55" s="1"/>
  <c r="S40" i="55"/>
  <c r="T40" i="55" s="1"/>
  <c r="U40" i="55" s="1"/>
  <c r="S41" i="55"/>
  <c r="T41" i="55" s="1"/>
  <c r="U41" i="55" s="1"/>
  <c r="S34" i="55"/>
  <c r="T34" i="55" s="1"/>
  <c r="U34" i="55" s="1"/>
  <c r="S9" i="55"/>
  <c r="T9" i="55" s="1"/>
  <c r="U9" i="55" s="1"/>
  <c r="S14" i="55"/>
  <c r="T14" i="55" s="1"/>
  <c r="U14" i="55" s="1"/>
  <c r="S46" i="36"/>
  <c r="T46" i="36" s="1"/>
  <c r="U46" i="36" s="1"/>
  <c r="S25" i="36"/>
  <c r="S20" i="36"/>
  <c r="S11" i="36"/>
  <c r="U11" i="36" s="1"/>
  <c r="S23" i="36"/>
  <c r="S40" i="36"/>
  <c r="T40" i="36" s="1"/>
  <c r="U40" i="36" s="1"/>
  <c r="S31" i="36"/>
  <c r="S47" i="36"/>
  <c r="S13" i="36"/>
  <c r="S21" i="36"/>
  <c r="S32" i="36"/>
  <c r="T32" i="36" s="1"/>
  <c r="S15" i="36"/>
  <c r="S14" i="36"/>
  <c r="S30" i="36"/>
  <c r="T30" i="36" s="1"/>
  <c r="S8" i="36"/>
  <c r="S37" i="36"/>
  <c r="T37" i="36" s="1"/>
  <c r="U37" i="36" s="1"/>
  <c r="S9" i="36"/>
  <c r="S18" i="36"/>
  <c r="S41" i="36"/>
  <c r="T41" i="36" s="1"/>
  <c r="U41" i="36" s="1"/>
  <c r="S29" i="36"/>
  <c r="S24" i="36"/>
  <c r="T24" i="36" s="1"/>
  <c r="U24" i="36" s="1"/>
  <c r="S19" i="36"/>
  <c r="S38" i="36"/>
  <c r="T38" i="36" s="1"/>
  <c r="S12" i="36"/>
  <c r="U12" i="36" s="1"/>
  <c r="S7" i="36"/>
  <c r="S43" i="36"/>
  <c r="S36" i="36"/>
  <c r="T36" i="36" s="1"/>
  <c r="U36" i="36" s="1"/>
  <c r="S17" i="36"/>
  <c r="U17" i="36" s="1"/>
  <c r="S16" i="36"/>
  <c r="S34" i="36"/>
  <c r="T34" i="36" s="1"/>
  <c r="S42" i="36"/>
  <c r="T42" i="36" s="1"/>
  <c r="S26" i="36"/>
  <c r="S35" i="36"/>
  <c r="T35" i="36" s="1"/>
  <c r="S6" i="36"/>
  <c r="S39" i="36"/>
  <c r="S28" i="36"/>
  <c r="T28" i="36" s="1"/>
  <c r="U28" i="36" s="1"/>
  <c r="S27" i="36"/>
  <c r="S22" i="36"/>
  <c r="T22" i="36" s="1"/>
  <c r="S44" i="36"/>
  <c r="T44" i="36" s="1"/>
  <c r="U44" i="36" s="1"/>
  <c r="S33" i="36"/>
  <c r="T33" i="36" s="1"/>
  <c r="U33" i="36" s="1"/>
  <c r="S10" i="36"/>
  <c r="U16" i="36" l="1"/>
  <c r="U19" i="36"/>
  <c r="T47" i="36"/>
  <c r="U47" i="36" s="1"/>
  <c r="T43" i="36"/>
  <c r="U43" i="36" s="1"/>
  <c r="T39" i="36"/>
  <c r="U39" i="36" s="1"/>
  <c r="T26" i="36"/>
  <c r="U26" i="36" s="1"/>
  <c r="T21" i="36"/>
  <c r="U21" i="36" s="1"/>
  <c r="T31" i="36"/>
  <c r="U31" i="36" s="1"/>
  <c r="U27" i="36"/>
  <c r="U35" i="36"/>
  <c r="U9" i="36"/>
  <c r="U13" i="36"/>
  <c r="T29" i="36"/>
  <c r="U29" i="36" s="1"/>
  <c r="T25" i="36"/>
  <c r="U25" i="36" s="1"/>
  <c r="T20" i="36"/>
  <c r="U20" i="36" s="1"/>
  <c r="T23" i="36"/>
  <c r="U23" i="36" s="1"/>
  <c r="U32" i="36"/>
  <c r="U42" i="36"/>
  <c r="U38" i="36"/>
  <c r="U22" i="36"/>
  <c r="U34" i="36"/>
  <c r="U18" i="36"/>
  <c r="U30" i="36"/>
  <c r="O12" i="65" l="1"/>
  <c r="O11" i="85" l="1"/>
  <c r="C9" i="85"/>
  <c r="P28" i="85"/>
  <c r="H28" i="85"/>
  <c r="AM83" i="62"/>
  <c r="AN83" i="62"/>
  <c r="A6" i="50" l="1"/>
  <c r="F7" i="50" l="1"/>
  <c r="L33" i="50"/>
  <c r="L34" i="50"/>
  <c r="L35" i="50"/>
  <c r="L32" i="50"/>
  <c r="G5" i="1"/>
  <c r="G6" i="1"/>
  <c r="G7" i="1"/>
  <c r="G8" i="1"/>
  <c r="G9" i="1"/>
  <c r="G10" i="1"/>
  <c r="G11" i="1"/>
  <c r="G12" i="1"/>
  <c r="G13" i="1"/>
  <c r="G10" i="84" l="1"/>
  <c r="G9" i="84"/>
  <c r="G8" i="84"/>
  <c r="G7" i="84"/>
  <c r="G6" i="84"/>
  <c r="G5" i="84"/>
  <c r="C25" i="34"/>
  <c r="B25" i="34"/>
  <c r="D24" i="34"/>
  <c r="D23" i="34"/>
  <c r="D22" i="34"/>
  <c r="D21" i="34"/>
  <c r="D20" i="34"/>
  <c r="D19" i="34"/>
  <c r="D18" i="34"/>
  <c r="D17" i="34"/>
  <c r="D16" i="34"/>
  <c r="D15" i="34"/>
  <c r="D14" i="34"/>
  <c r="D13" i="34"/>
  <c r="D12" i="34"/>
  <c r="D11" i="34"/>
  <c r="D10" i="34"/>
  <c r="D9" i="34"/>
  <c r="D8" i="34"/>
  <c r="D7" i="34"/>
  <c r="D6" i="34"/>
  <c r="D5" i="34"/>
  <c r="T13" i="41"/>
  <c r="S13" i="41"/>
  <c r="R13" i="41"/>
  <c r="T12" i="41"/>
  <c r="S12" i="41"/>
  <c r="R12" i="41"/>
  <c r="T11" i="41"/>
  <c r="S11" i="41"/>
  <c r="R11" i="41"/>
  <c r="T10" i="41"/>
  <c r="S10" i="41"/>
  <c r="R10" i="41"/>
  <c r="T9" i="41"/>
  <c r="S9" i="41"/>
  <c r="R9" i="41"/>
  <c r="T8" i="41"/>
  <c r="S8" i="41"/>
  <c r="R8" i="41"/>
  <c r="T7" i="41"/>
  <c r="S7" i="41"/>
  <c r="R7" i="41"/>
  <c r="T6" i="41"/>
  <c r="S6" i="41"/>
  <c r="R6" i="41"/>
  <c r="T5" i="41"/>
  <c r="S5" i="41"/>
  <c r="R5" i="41"/>
  <c r="U45" i="68"/>
  <c r="T45" i="68"/>
  <c r="U44" i="68"/>
  <c r="T44" i="68"/>
  <c r="T43" i="68"/>
  <c r="U42" i="68"/>
  <c r="T42" i="68"/>
  <c r="U41" i="68"/>
  <c r="T41" i="68"/>
  <c r="U40" i="68"/>
  <c r="T40" i="68"/>
  <c r="T39" i="68"/>
  <c r="U38" i="68"/>
  <c r="T38" i="68"/>
  <c r="U37" i="68"/>
  <c r="T37" i="68"/>
  <c r="U36" i="68"/>
  <c r="T36" i="68"/>
  <c r="U35" i="68"/>
  <c r="T35" i="68"/>
  <c r="U34" i="68"/>
  <c r="T34" i="68"/>
  <c r="U33" i="68"/>
  <c r="T33" i="68"/>
  <c r="U32" i="68"/>
  <c r="T32" i="68"/>
  <c r="U31" i="68"/>
  <c r="T31" i="68"/>
  <c r="U30" i="68"/>
  <c r="T30" i="68"/>
  <c r="U29" i="68"/>
  <c r="T29" i="68"/>
  <c r="U28" i="68"/>
  <c r="T28" i="68"/>
  <c r="U27" i="68"/>
  <c r="T27" i="68"/>
  <c r="U26" i="68"/>
  <c r="T26" i="68"/>
  <c r="U25" i="68"/>
  <c r="T25" i="68"/>
  <c r="U24" i="68"/>
  <c r="T24" i="68"/>
  <c r="U23" i="68"/>
  <c r="T23" i="68"/>
  <c r="U22" i="68"/>
  <c r="T22" i="68"/>
  <c r="U21" i="68"/>
  <c r="T21" i="68"/>
  <c r="U20" i="68"/>
  <c r="T20" i="68"/>
  <c r="U19" i="68"/>
  <c r="T19" i="68"/>
  <c r="U18" i="68"/>
  <c r="T18" i="68"/>
  <c r="U17" i="68"/>
  <c r="T17" i="68"/>
  <c r="U16" i="68"/>
  <c r="T16" i="68"/>
  <c r="U15" i="68"/>
  <c r="T15" i="68"/>
  <c r="U14" i="68"/>
  <c r="T14" i="68"/>
  <c r="U13" i="68"/>
  <c r="T13" i="68"/>
  <c r="U12" i="68"/>
  <c r="T12" i="68"/>
  <c r="U11" i="68"/>
  <c r="T11" i="68"/>
  <c r="U10" i="68"/>
  <c r="T10" i="68"/>
  <c r="U9" i="68"/>
  <c r="T9" i="68"/>
  <c r="U8" i="68"/>
  <c r="T8" i="68"/>
  <c r="U7" i="68"/>
  <c r="T7" i="68"/>
  <c r="U6" i="68"/>
  <c r="T6" i="68"/>
  <c r="X98" i="81"/>
  <c r="W98" i="81"/>
  <c r="V98" i="81"/>
  <c r="U98" i="81"/>
  <c r="T98" i="81"/>
  <c r="S98" i="81"/>
  <c r="R98" i="81"/>
  <c r="Q98" i="81"/>
  <c r="X97" i="81"/>
  <c r="W97" i="81"/>
  <c r="V97" i="81"/>
  <c r="U97" i="81"/>
  <c r="T97" i="81"/>
  <c r="S97" i="81"/>
  <c r="R97" i="81"/>
  <c r="Q97" i="81"/>
  <c r="X96" i="81"/>
  <c r="W96" i="81"/>
  <c r="V96" i="81"/>
  <c r="U96" i="81"/>
  <c r="X95" i="81"/>
  <c r="W95" i="81"/>
  <c r="V95" i="81"/>
  <c r="U95" i="81"/>
  <c r="T95" i="81"/>
  <c r="S95" i="81"/>
  <c r="R95" i="81"/>
  <c r="Q95" i="81"/>
  <c r="X94" i="81"/>
  <c r="W94" i="81"/>
  <c r="V94" i="81"/>
  <c r="U94" i="81"/>
  <c r="T94" i="81"/>
  <c r="S94" i="81"/>
  <c r="R94" i="81"/>
  <c r="Q94" i="81"/>
  <c r="X93" i="81"/>
  <c r="W93" i="81"/>
  <c r="V93" i="81"/>
  <c r="U93" i="81"/>
  <c r="T93" i="81"/>
  <c r="S93" i="81"/>
  <c r="R93" i="81"/>
  <c r="Q93" i="81"/>
  <c r="X92" i="81"/>
  <c r="W92" i="81"/>
  <c r="V92" i="81"/>
  <c r="U92" i="81"/>
  <c r="T92" i="81"/>
  <c r="S92" i="81"/>
  <c r="R92" i="81"/>
  <c r="Q92" i="81"/>
  <c r="X91" i="81"/>
  <c r="W91" i="81"/>
  <c r="V91" i="81"/>
  <c r="U91" i="81"/>
  <c r="T91" i="81"/>
  <c r="S91" i="81"/>
  <c r="R91" i="81"/>
  <c r="Q91" i="81"/>
  <c r="X90" i="81"/>
  <c r="W90" i="81"/>
  <c r="V90" i="81"/>
  <c r="U90" i="81"/>
  <c r="T90" i="81"/>
  <c r="S90" i="81"/>
  <c r="R90" i="81"/>
  <c r="Q90" i="81"/>
  <c r="X89" i="81"/>
  <c r="W89" i="81"/>
  <c r="V89" i="81"/>
  <c r="U89" i="81"/>
  <c r="T89" i="81"/>
  <c r="S89" i="81"/>
  <c r="R89" i="81"/>
  <c r="Q89" i="81"/>
  <c r="X88" i="81"/>
  <c r="W88" i="81"/>
  <c r="V88" i="81"/>
  <c r="U88" i="81"/>
  <c r="T88" i="81"/>
  <c r="S88" i="81"/>
  <c r="R88" i="81"/>
  <c r="Q88" i="81"/>
  <c r="X87" i="81"/>
  <c r="W87" i="81"/>
  <c r="V87" i="81"/>
  <c r="U87" i="81"/>
  <c r="T87" i="81"/>
  <c r="S87" i="81"/>
  <c r="R87" i="81"/>
  <c r="Q87" i="81"/>
  <c r="X86" i="81"/>
  <c r="W86" i="81"/>
  <c r="V86" i="81"/>
  <c r="U86" i="81"/>
  <c r="T86" i="81"/>
  <c r="S86" i="81"/>
  <c r="R86" i="81"/>
  <c r="Q86" i="81"/>
  <c r="X85" i="81"/>
  <c r="W85" i="81"/>
  <c r="V85" i="81"/>
  <c r="U85" i="81"/>
  <c r="T85" i="81"/>
  <c r="S85" i="81"/>
  <c r="R85" i="81"/>
  <c r="Q85" i="81"/>
  <c r="X84" i="81"/>
  <c r="W84" i="81"/>
  <c r="V84" i="81"/>
  <c r="U84" i="81"/>
  <c r="T84" i="81"/>
  <c r="S84" i="81"/>
  <c r="R84" i="81"/>
  <c r="Q84" i="81"/>
  <c r="X83" i="81"/>
  <c r="W83" i="81"/>
  <c r="V83" i="81"/>
  <c r="U83" i="81"/>
  <c r="T83" i="81"/>
  <c r="S83" i="81"/>
  <c r="R83" i="81"/>
  <c r="Q83" i="81"/>
  <c r="X82" i="81"/>
  <c r="W82" i="81"/>
  <c r="V82" i="81"/>
  <c r="U82" i="81"/>
  <c r="T82" i="81"/>
  <c r="S82" i="81"/>
  <c r="R82" i="81"/>
  <c r="Q82" i="81"/>
  <c r="X81" i="81"/>
  <c r="W81" i="81"/>
  <c r="V81" i="81"/>
  <c r="U81" i="81"/>
  <c r="T81" i="81"/>
  <c r="S81" i="81"/>
  <c r="R81" i="81"/>
  <c r="Q81" i="81"/>
  <c r="X80" i="81"/>
  <c r="W80" i="81"/>
  <c r="V80" i="81"/>
  <c r="U80" i="81"/>
  <c r="T80" i="81"/>
  <c r="S80" i="81"/>
  <c r="R80" i="81"/>
  <c r="Q80" i="81"/>
  <c r="X79" i="81"/>
  <c r="W79" i="81"/>
  <c r="V79" i="81"/>
  <c r="U79" i="81"/>
  <c r="T79" i="81"/>
  <c r="S79" i="81"/>
  <c r="R79" i="81"/>
  <c r="Q79" i="81"/>
  <c r="X78" i="81"/>
  <c r="W78" i="81"/>
  <c r="V78" i="81"/>
  <c r="U78" i="81"/>
  <c r="T78" i="81"/>
  <c r="S78" i="81"/>
  <c r="R78" i="81"/>
  <c r="Q78" i="81"/>
  <c r="X77" i="81"/>
  <c r="W77" i="81"/>
  <c r="V77" i="81"/>
  <c r="U77" i="81"/>
  <c r="T77" i="81"/>
  <c r="S77" i="81"/>
  <c r="R77" i="81"/>
  <c r="Q77" i="81"/>
  <c r="X76" i="81"/>
  <c r="W76" i="81"/>
  <c r="V76" i="81"/>
  <c r="U76" i="81"/>
  <c r="T76" i="81"/>
  <c r="S76" i="81"/>
  <c r="R76" i="81"/>
  <c r="Q76" i="81"/>
  <c r="X75" i="81"/>
  <c r="W75" i="81"/>
  <c r="V75" i="81"/>
  <c r="U75" i="81"/>
  <c r="T75" i="81"/>
  <c r="S75" i="81"/>
  <c r="R75" i="81"/>
  <c r="Q75" i="81"/>
  <c r="X74" i="81"/>
  <c r="W74" i="81"/>
  <c r="V74" i="81"/>
  <c r="U74" i="81"/>
  <c r="T74" i="81"/>
  <c r="S74" i="81"/>
  <c r="R74" i="81"/>
  <c r="Q74" i="81"/>
  <c r="X73" i="81"/>
  <c r="W73" i="81"/>
  <c r="V73" i="81"/>
  <c r="U73" i="81"/>
  <c r="T73" i="81"/>
  <c r="S73" i="81"/>
  <c r="R73" i="81"/>
  <c r="Q73" i="81"/>
  <c r="X72" i="81"/>
  <c r="W72" i="81"/>
  <c r="V72" i="81"/>
  <c r="U72" i="81"/>
  <c r="T72" i="81"/>
  <c r="S72" i="81"/>
  <c r="R72" i="81"/>
  <c r="Q72" i="81"/>
  <c r="X71" i="81"/>
  <c r="W71" i="81"/>
  <c r="V71" i="81"/>
  <c r="U71" i="81"/>
  <c r="T71" i="81"/>
  <c r="S71" i="81"/>
  <c r="R71" i="81"/>
  <c r="Q71" i="81"/>
  <c r="X70" i="81"/>
  <c r="W70" i="81"/>
  <c r="V70" i="81"/>
  <c r="U70" i="81"/>
  <c r="T70" i="81"/>
  <c r="S70" i="81"/>
  <c r="R70" i="81"/>
  <c r="Q70" i="81"/>
  <c r="X69" i="81"/>
  <c r="W69" i="81"/>
  <c r="V69" i="81"/>
  <c r="U69" i="81"/>
  <c r="T69" i="81"/>
  <c r="S69" i="81"/>
  <c r="R69" i="81"/>
  <c r="Q69" i="81"/>
  <c r="L69" i="81"/>
  <c r="X68" i="81"/>
  <c r="W68" i="81"/>
  <c r="V68" i="81"/>
  <c r="U68" i="81"/>
  <c r="T68" i="81"/>
  <c r="S68" i="81"/>
  <c r="R68" i="81"/>
  <c r="Q68" i="81"/>
  <c r="X67" i="81"/>
  <c r="W67" i="81"/>
  <c r="V67" i="81"/>
  <c r="U67" i="81"/>
  <c r="T67" i="81"/>
  <c r="S67" i="81"/>
  <c r="R67" i="81"/>
  <c r="Q67" i="81"/>
  <c r="X66" i="81"/>
  <c r="W66" i="81"/>
  <c r="V66" i="81"/>
  <c r="U66" i="81"/>
  <c r="T66" i="81"/>
  <c r="S66" i="81"/>
  <c r="R66" i="81"/>
  <c r="Q66" i="81"/>
  <c r="X65" i="81"/>
  <c r="W65" i="81"/>
  <c r="V65" i="81"/>
  <c r="U65" i="81"/>
  <c r="T65" i="81"/>
  <c r="S65" i="81"/>
  <c r="R65" i="81"/>
  <c r="Q65" i="81"/>
  <c r="X64" i="81"/>
  <c r="W64" i="81"/>
  <c r="V64" i="81"/>
  <c r="U64" i="81"/>
  <c r="T64" i="81"/>
  <c r="S64" i="81"/>
  <c r="R64" i="81"/>
  <c r="Q64" i="81"/>
  <c r="X63" i="81"/>
  <c r="W63" i="81"/>
  <c r="V63" i="81"/>
  <c r="U63" i="81"/>
  <c r="T63" i="81"/>
  <c r="S63" i="81"/>
  <c r="R63" i="81"/>
  <c r="Q63" i="81"/>
  <c r="X62" i="81"/>
  <c r="W62" i="81"/>
  <c r="V62" i="81"/>
  <c r="U62" i="81"/>
  <c r="T62" i="81"/>
  <c r="S62" i="81"/>
  <c r="R62" i="81"/>
  <c r="Q62" i="81"/>
  <c r="X61" i="81"/>
  <c r="W61" i="81"/>
  <c r="V61" i="81"/>
  <c r="U61" i="81"/>
  <c r="T61" i="81"/>
  <c r="S61" i="81"/>
  <c r="R61" i="81"/>
  <c r="Q61" i="81"/>
  <c r="X60" i="81"/>
  <c r="W60" i="81"/>
  <c r="V60" i="81"/>
  <c r="U60" i="81"/>
  <c r="T60" i="81"/>
  <c r="S60" i="81"/>
  <c r="R60" i="81"/>
  <c r="Q60" i="81"/>
  <c r="X59" i="81"/>
  <c r="W59" i="81"/>
  <c r="V59" i="81"/>
  <c r="U59" i="81"/>
  <c r="T59" i="81"/>
  <c r="S59" i="81"/>
  <c r="R59" i="81"/>
  <c r="Q59" i="81"/>
  <c r="X58" i="81"/>
  <c r="W58" i="81"/>
  <c r="V58" i="81"/>
  <c r="U58" i="81"/>
  <c r="T58" i="81"/>
  <c r="S58" i="81"/>
  <c r="R58" i="81"/>
  <c r="Q58" i="81"/>
  <c r="X57" i="81"/>
  <c r="W57" i="81"/>
  <c r="V57" i="81"/>
  <c r="U57" i="81"/>
  <c r="T57" i="81"/>
  <c r="S57" i="81"/>
  <c r="R57" i="81"/>
  <c r="Q57" i="81"/>
  <c r="W50" i="81"/>
  <c r="V50" i="81"/>
  <c r="U50" i="81"/>
  <c r="T50" i="81"/>
  <c r="W49" i="81"/>
  <c r="V49" i="81"/>
  <c r="U49" i="81"/>
  <c r="T49" i="81"/>
  <c r="W48" i="81"/>
  <c r="V48" i="81"/>
  <c r="U48" i="81"/>
  <c r="T48" i="81"/>
  <c r="W47" i="81"/>
  <c r="V47" i="81"/>
  <c r="U47" i="81"/>
  <c r="T47" i="81"/>
  <c r="W46" i="81"/>
  <c r="V46" i="81"/>
  <c r="U46" i="81"/>
  <c r="T46" i="81"/>
  <c r="W45" i="81"/>
  <c r="V45" i="81"/>
  <c r="U45" i="81"/>
  <c r="T45" i="81"/>
  <c r="W44" i="81"/>
  <c r="V44" i="81"/>
  <c r="U44" i="81"/>
  <c r="T44" i="81"/>
  <c r="W43" i="81"/>
  <c r="V43" i="81"/>
  <c r="U43" i="81"/>
  <c r="T43" i="81"/>
  <c r="W42" i="81"/>
  <c r="V42" i="81"/>
  <c r="U42" i="81"/>
  <c r="T42" i="81"/>
  <c r="W41" i="81"/>
  <c r="V41" i="81"/>
  <c r="U41" i="81"/>
  <c r="T41" i="81"/>
  <c r="W40" i="81"/>
  <c r="V40" i="81"/>
  <c r="U40" i="81"/>
  <c r="T40" i="81"/>
  <c r="W39" i="81"/>
  <c r="V39" i="81"/>
  <c r="U39" i="81"/>
  <c r="T39" i="81"/>
  <c r="W38" i="81"/>
  <c r="V38" i="81"/>
  <c r="U38" i="81"/>
  <c r="T38" i="81"/>
  <c r="W37" i="81"/>
  <c r="V37" i="81"/>
  <c r="U37" i="81"/>
  <c r="T37" i="81"/>
  <c r="W36" i="81"/>
  <c r="V36" i="81"/>
  <c r="U36" i="81"/>
  <c r="T36" i="81"/>
  <c r="W35" i="81"/>
  <c r="V35" i="81"/>
  <c r="U35" i="81"/>
  <c r="T35" i="81"/>
  <c r="W34" i="81"/>
  <c r="V34" i="81"/>
  <c r="U34" i="81"/>
  <c r="T34" i="81"/>
  <c r="W33" i="81"/>
  <c r="V33" i="81"/>
  <c r="U33" i="81"/>
  <c r="T33" i="81"/>
  <c r="W32" i="81"/>
  <c r="V32" i="81"/>
  <c r="U32" i="81"/>
  <c r="T32" i="81"/>
  <c r="W31" i="81"/>
  <c r="V31" i="81"/>
  <c r="U31" i="81"/>
  <c r="T31" i="81"/>
  <c r="W30" i="81"/>
  <c r="V30" i="81"/>
  <c r="U30" i="81"/>
  <c r="T30" i="81"/>
  <c r="W29" i="81"/>
  <c r="V29" i="81"/>
  <c r="U29" i="81"/>
  <c r="T29" i="81"/>
  <c r="W28" i="81"/>
  <c r="V28" i="81"/>
  <c r="U28" i="81"/>
  <c r="T28" i="81"/>
  <c r="W27" i="81"/>
  <c r="V27" i="81"/>
  <c r="U27" i="81"/>
  <c r="T27" i="81"/>
  <c r="W26" i="81"/>
  <c r="V26" i="81"/>
  <c r="U26" i="81"/>
  <c r="T26" i="81"/>
  <c r="W25" i="81"/>
  <c r="V25" i="81"/>
  <c r="U25" i="81"/>
  <c r="T25" i="81"/>
  <c r="W24" i="81"/>
  <c r="V24" i="81"/>
  <c r="U24" i="81"/>
  <c r="T24" i="81"/>
  <c r="W23" i="81"/>
  <c r="V23" i="81"/>
  <c r="U23" i="81"/>
  <c r="T23" i="81"/>
  <c r="W22" i="81"/>
  <c r="V22" i="81"/>
  <c r="U22" i="81"/>
  <c r="T22" i="81"/>
  <c r="W21" i="81"/>
  <c r="V21" i="81"/>
  <c r="U21" i="81"/>
  <c r="T21" i="81"/>
  <c r="W20" i="81"/>
  <c r="V20" i="81"/>
  <c r="U20" i="81"/>
  <c r="T20" i="81"/>
  <c r="W19" i="81"/>
  <c r="V19" i="81"/>
  <c r="U19" i="81"/>
  <c r="T19" i="81"/>
  <c r="W18" i="81"/>
  <c r="V18" i="81"/>
  <c r="U18" i="81"/>
  <c r="T18" i="81"/>
  <c r="W17" i="81"/>
  <c r="V17" i="81"/>
  <c r="U17" i="81"/>
  <c r="T17" i="81"/>
  <c r="W16" i="81"/>
  <c r="V16" i="81"/>
  <c r="U16" i="81"/>
  <c r="T16" i="81"/>
  <c r="W15" i="81"/>
  <c r="V15" i="81"/>
  <c r="U15" i="81"/>
  <c r="T15" i="81"/>
  <c r="W14" i="81"/>
  <c r="V14" i="81"/>
  <c r="U14" i="81"/>
  <c r="T14" i="81"/>
  <c r="W13" i="81"/>
  <c r="V13" i="81"/>
  <c r="U13" i="81"/>
  <c r="T13" i="81"/>
  <c r="W12" i="81"/>
  <c r="V12" i="81"/>
  <c r="U12" i="81"/>
  <c r="T12" i="81"/>
  <c r="W11" i="81"/>
  <c r="V11" i="81"/>
  <c r="U11" i="81"/>
  <c r="T11" i="81"/>
  <c r="AL88" i="80"/>
  <c r="AK88" i="80"/>
  <c r="AJ88" i="80"/>
  <c r="AI88" i="80"/>
  <c r="AH88" i="80"/>
  <c r="AG88" i="80"/>
  <c r="AF88" i="80"/>
  <c r="AE88" i="80"/>
  <c r="AD88" i="80"/>
  <c r="AC88" i="80"/>
  <c r="AB88" i="80"/>
  <c r="AA88" i="80"/>
  <c r="Z88" i="80"/>
  <c r="Y88" i="80"/>
  <c r="X88" i="80"/>
  <c r="W88" i="80"/>
  <c r="V88" i="80"/>
  <c r="U88" i="80"/>
  <c r="T88" i="80"/>
  <c r="S88" i="80"/>
  <c r="R88" i="80"/>
  <c r="Q88" i="80"/>
  <c r="P88" i="80"/>
  <c r="O88" i="80"/>
  <c r="N88" i="80"/>
  <c r="M88" i="80"/>
  <c r="L88" i="80"/>
  <c r="K88" i="80"/>
  <c r="J88" i="80"/>
  <c r="I88" i="80"/>
  <c r="H88" i="80"/>
  <c r="G88" i="80"/>
  <c r="F88" i="80"/>
  <c r="E88" i="80"/>
  <c r="D88" i="80"/>
  <c r="C88" i="80"/>
  <c r="AL87" i="80"/>
  <c r="AK87" i="80"/>
  <c r="AJ87" i="80"/>
  <c r="AI87" i="80"/>
  <c r="AH87" i="80"/>
  <c r="AG87" i="80"/>
  <c r="AF87" i="80"/>
  <c r="AE87" i="80"/>
  <c r="AD87" i="80"/>
  <c r="AC87" i="80"/>
  <c r="AB87" i="80"/>
  <c r="AA87" i="80"/>
  <c r="Z87" i="80"/>
  <c r="Y87" i="80"/>
  <c r="X87" i="80"/>
  <c r="W87" i="80"/>
  <c r="V87" i="80"/>
  <c r="U87" i="80"/>
  <c r="T87" i="80"/>
  <c r="S87" i="80"/>
  <c r="R87" i="80"/>
  <c r="Q87" i="80"/>
  <c r="P87" i="80"/>
  <c r="O87" i="80"/>
  <c r="N87" i="80"/>
  <c r="M87" i="80"/>
  <c r="L87" i="80"/>
  <c r="K87" i="80"/>
  <c r="J87" i="80"/>
  <c r="I87" i="80"/>
  <c r="H87" i="80"/>
  <c r="G87" i="80"/>
  <c r="F87" i="80"/>
  <c r="E87" i="80"/>
  <c r="D87" i="80"/>
  <c r="C87" i="80"/>
  <c r="AL86" i="80"/>
  <c r="AK86" i="80"/>
  <c r="AJ86" i="80"/>
  <c r="AI86" i="80"/>
  <c r="AH86" i="80"/>
  <c r="AG86" i="80"/>
  <c r="AF86" i="80"/>
  <c r="AE86" i="80"/>
  <c r="AD86" i="80"/>
  <c r="AC86" i="80"/>
  <c r="AB86" i="80"/>
  <c r="AA86" i="80"/>
  <c r="Z86" i="80"/>
  <c r="Y86" i="80"/>
  <c r="X86" i="80"/>
  <c r="W86" i="80"/>
  <c r="V86" i="80"/>
  <c r="U86" i="80"/>
  <c r="T86" i="80"/>
  <c r="S86" i="80"/>
  <c r="R86" i="80"/>
  <c r="Q86" i="80"/>
  <c r="P86" i="80"/>
  <c r="O86" i="80"/>
  <c r="N86" i="80"/>
  <c r="M86" i="80"/>
  <c r="L86" i="80"/>
  <c r="K86" i="80"/>
  <c r="J86" i="80"/>
  <c r="I86" i="80"/>
  <c r="H86" i="80"/>
  <c r="G86" i="80"/>
  <c r="F86" i="80"/>
  <c r="E86" i="80"/>
  <c r="D86" i="80"/>
  <c r="C86" i="80"/>
  <c r="AL85" i="80"/>
  <c r="AK85" i="80"/>
  <c r="AJ85" i="80"/>
  <c r="AI85" i="80"/>
  <c r="AH85" i="80"/>
  <c r="AG85" i="80"/>
  <c r="AF85" i="80"/>
  <c r="AE85" i="80"/>
  <c r="AD85" i="80"/>
  <c r="AC85" i="80"/>
  <c r="AB85" i="80"/>
  <c r="AA85" i="80"/>
  <c r="Z85" i="80"/>
  <c r="Y85" i="80"/>
  <c r="X85" i="80"/>
  <c r="W85" i="80"/>
  <c r="V85" i="80"/>
  <c r="U85" i="80"/>
  <c r="T85" i="80"/>
  <c r="S85" i="80"/>
  <c r="R85" i="80"/>
  <c r="Q85" i="80"/>
  <c r="P85" i="80"/>
  <c r="O85" i="80"/>
  <c r="N85" i="80"/>
  <c r="M85" i="80"/>
  <c r="L85" i="80"/>
  <c r="K85" i="80"/>
  <c r="J85" i="80"/>
  <c r="I85" i="80"/>
  <c r="H85" i="80"/>
  <c r="G85" i="80"/>
  <c r="F85" i="80"/>
  <c r="E85" i="80"/>
  <c r="D85" i="80"/>
  <c r="C85" i="80"/>
  <c r="AL84" i="80"/>
  <c r="AK84" i="80"/>
  <c r="AJ84" i="80"/>
  <c r="AI84" i="80"/>
  <c r="AH84" i="80"/>
  <c r="AG84" i="80"/>
  <c r="AF84" i="80"/>
  <c r="AE84" i="80"/>
  <c r="AD84" i="80"/>
  <c r="AC84" i="80"/>
  <c r="AB84" i="80"/>
  <c r="AA84" i="80"/>
  <c r="Z84" i="80"/>
  <c r="Y84" i="80"/>
  <c r="X84" i="80"/>
  <c r="W84" i="80"/>
  <c r="V84" i="80"/>
  <c r="U84" i="80"/>
  <c r="T84" i="80"/>
  <c r="S84" i="80"/>
  <c r="R84" i="80"/>
  <c r="Q84" i="80"/>
  <c r="P84" i="80"/>
  <c r="O84" i="80"/>
  <c r="N84" i="80"/>
  <c r="M84" i="80"/>
  <c r="L84" i="80"/>
  <c r="K84" i="80"/>
  <c r="J84" i="80"/>
  <c r="I84" i="80"/>
  <c r="H84" i="80"/>
  <c r="G84" i="80"/>
  <c r="F84" i="80"/>
  <c r="E84" i="80"/>
  <c r="D84" i="80"/>
  <c r="C84" i="80"/>
  <c r="AL83" i="80"/>
  <c r="AK83" i="80"/>
  <c r="AJ83" i="80"/>
  <c r="AI83" i="80"/>
  <c r="AH83" i="80"/>
  <c r="AG83" i="80"/>
  <c r="AF83" i="80"/>
  <c r="AE83" i="80"/>
  <c r="AD83" i="80"/>
  <c r="AC83" i="80"/>
  <c r="AB83" i="80"/>
  <c r="AA83" i="80"/>
  <c r="Z83" i="80"/>
  <c r="Y83" i="80"/>
  <c r="X83" i="80"/>
  <c r="W83" i="80"/>
  <c r="V83" i="80"/>
  <c r="U83" i="80"/>
  <c r="T83" i="80"/>
  <c r="S83" i="80"/>
  <c r="R83" i="80"/>
  <c r="Q83" i="80"/>
  <c r="P83" i="80"/>
  <c r="O83" i="80"/>
  <c r="N83" i="80"/>
  <c r="M83" i="80"/>
  <c r="L83" i="80"/>
  <c r="K83" i="80"/>
  <c r="J83" i="80"/>
  <c r="I83" i="80"/>
  <c r="H83" i="80"/>
  <c r="G83" i="80"/>
  <c r="F83" i="80"/>
  <c r="E83" i="80"/>
  <c r="D83" i="80"/>
  <c r="C83" i="80"/>
  <c r="AL82" i="80"/>
  <c r="AK82" i="80"/>
  <c r="AJ82" i="80"/>
  <c r="AI82" i="80"/>
  <c r="AH82" i="80"/>
  <c r="AG82" i="80"/>
  <c r="AF82" i="80"/>
  <c r="AE82" i="80"/>
  <c r="AD82" i="80"/>
  <c r="AC82" i="80"/>
  <c r="AB82" i="80"/>
  <c r="AA82" i="80"/>
  <c r="Z82" i="80"/>
  <c r="Y82" i="80"/>
  <c r="X82" i="80"/>
  <c r="W82" i="80"/>
  <c r="V82" i="80"/>
  <c r="U82" i="80"/>
  <c r="T82" i="80"/>
  <c r="S82" i="80"/>
  <c r="R82" i="80"/>
  <c r="Q82" i="80"/>
  <c r="P82" i="80"/>
  <c r="O82" i="80"/>
  <c r="N82" i="80"/>
  <c r="M82" i="80"/>
  <c r="L82" i="80"/>
  <c r="K82" i="80"/>
  <c r="J82" i="80"/>
  <c r="I82" i="80"/>
  <c r="H82" i="80"/>
  <c r="G82" i="80"/>
  <c r="F82" i="80"/>
  <c r="E82" i="80"/>
  <c r="D82" i="80"/>
  <c r="C82" i="80"/>
  <c r="AL81" i="80"/>
  <c r="AK81" i="80"/>
  <c r="AJ81" i="80"/>
  <c r="AI81" i="80"/>
  <c r="AH81" i="80"/>
  <c r="AG81" i="80"/>
  <c r="AF81" i="80"/>
  <c r="AE81" i="80"/>
  <c r="AD81" i="80"/>
  <c r="AC81" i="80"/>
  <c r="AB81" i="80"/>
  <c r="AA81" i="80"/>
  <c r="Z81" i="80"/>
  <c r="Y81" i="80"/>
  <c r="X81" i="80"/>
  <c r="W81" i="80"/>
  <c r="V81" i="80"/>
  <c r="U81" i="80"/>
  <c r="T81" i="80"/>
  <c r="S81" i="80"/>
  <c r="R81" i="80"/>
  <c r="Q81" i="80"/>
  <c r="P81" i="80"/>
  <c r="O81" i="80"/>
  <c r="N81" i="80"/>
  <c r="M81" i="80"/>
  <c r="L81" i="80"/>
  <c r="K81" i="80"/>
  <c r="J81" i="80"/>
  <c r="I81" i="80"/>
  <c r="H81" i="80"/>
  <c r="G81" i="80"/>
  <c r="F81" i="80"/>
  <c r="E81" i="80"/>
  <c r="D81" i="80"/>
  <c r="C81" i="80"/>
  <c r="AL80" i="80"/>
  <c r="AK80" i="80"/>
  <c r="AJ80" i="80"/>
  <c r="AI80" i="80"/>
  <c r="AH80" i="80"/>
  <c r="AG80" i="80"/>
  <c r="AF80" i="80"/>
  <c r="AE80" i="80"/>
  <c r="AD80" i="80"/>
  <c r="AC80" i="80"/>
  <c r="AB80" i="80"/>
  <c r="AA80" i="80"/>
  <c r="Z80" i="80"/>
  <c r="Y80" i="80"/>
  <c r="X80" i="80"/>
  <c r="W80" i="80"/>
  <c r="V80" i="80"/>
  <c r="U80" i="80"/>
  <c r="T80" i="80"/>
  <c r="S80" i="80"/>
  <c r="R80" i="80"/>
  <c r="Q80" i="80"/>
  <c r="P80" i="80"/>
  <c r="O80" i="80"/>
  <c r="N80" i="80"/>
  <c r="M80" i="80"/>
  <c r="L80" i="80"/>
  <c r="K80" i="80"/>
  <c r="J80" i="80"/>
  <c r="I80" i="80"/>
  <c r="H80" i="80"/>
  <c r="G80" i="80"/>
  <c r="F80" i="80"/>
  <c r="E80" i="80"/>
  <c r="D80" i="80"/>
  <c r="C80" i="80"/>
  <c r="AL79" i="80"/>
  <c r="AK79" i="80"/>
  <c r="AJ79" i="80"/>
  <c r="AI79" i="80"/>
  <c r="AH79" i="80"/>
  <c r="AG79" i="80"/>
  <c r="AF79" i="80"/>
  <c r="AE79" i="80"/>
  <c r="AD79" i="80"/>
  <c r="AC79" i="80"/>
  <c r="AB79" i="80"/>
  <c r="AA79" i="80"/>
  <c r="Z79" i="80"/>
  <c r="Y79" i="80"/>
  <c r="X79" i="80"/>
  <c r="W79" i="80"/>
  <c r="V79" i="80"/>
  <c r="U79" i="80"/>
  <c r="T79" i="80"/>
  <c r="S79" i="80"/>
  <c r="R79" i="80"/>
  <c r="Q79" i="80"/>
  <c r="P79" i="80"/>
  <c r="O79" i="80"/>
  <c r="N79" i="80"/>
  <c r="M79" i="80"/>
  <c r="L79" i="80"/>
  <c r="K79" i="80"/>
  <c r="J79" i="80"/>
  <c r="I79" i="80"/>
  <c r="H79" i="80"/>
  <c r="G79" i="80"/>
  <c r="F79" i="80"/>
  <c r="E79" i="80"/>
  <c r="D79" i="80"/>
  <c r="C79" i="80"/>
  <c r="AL78" i="80"/>
  <c r="AK78" i="80"/>
  <c r="AJ78" i="80"/>
  <c r="AI78" i="80"/>
  <c r="AH78" i="80"/>
  <c r="AG78" i="80"/>
  <c r="AF78" i="80"/>
  <c r="AE78" i="80"/>
  <c r="AD78" i="80"/>
  <c r="AC78" i="80"/>
  <c r="AB78" i="80"/>
  <c r="AA78" i="80"/>
  <c r="Z78" i="80"/>
  <c r="Y78" i="80"/>
  <c r="X78" i="80"/>
  <c r="W78" i="80"/>
  <c r="V78" i="80"/>
  <c r="U78" i="80"/>
  <c r="T78" i="80"/>
  <c r="S78" i="80"/>
  <c r="R78" i="80"/>
  <c r="Q78" i="80"/>
  <c r="P78" i="80"/>
  <c r="O78" i="80"/>
  <c r="N78" i="80"/>
  <c r="M78" i="80"/>
  <c r="L78" i="80"/>
  <c r="K78" i="80"/>
  <c r="J78" i="80"/>
  <c r="I78" i="80"/>
  <c r="H78" i="80"/>
  <c r="G78" i="80"/>
  <c r="F78" i="80"/>
  <c r="E78" i="80"/>
  <c r="D78" i="80"/>
  <c r="C78" i="80"/>
  <c r="AL77" i="80"/>
  <c r="AK77" i="80"/>
  <c r="AJ77" i="80"/>
  <c r="AI77" i="80"/>
  <c r="AH77" i="80"/>
  <c r="AG77" i="80"/>
  <c r="AF77" i="80"/>
  <c r="AE77" i="80"/>
  <c r="AD77" i="80"/>
  <c r="AC77" i="80"/>
  <c r="AB77" i="80"/>
  <c r="AA77" i="80"/>
  <c r="Z77" i="80"/>
  <c r="Y77" i="80"/>
  <c r="X77" i="80"/>
  <c r="W77" i="80"/>
  <c r="V77" i="80"/>
  <c r="U77" i="80"/>
  <c r="T77" i="80"/>
  <c r="S77" i="80"/>
  <c r="R77" i="80"/>
  <c r="Q77" i="80"/>
  <c r="P77" i="80"/>
  <c r="O77" i="80"/>
  <c r="N77" i="80"/>
  <c r="M77" i="80"/>
  <c r="L77" i="80"/>
  <c r="K77" i="80"/>
  <c r="J77" i="80"/>
  <c r="I77" i="80"/>
  <c r="H77" i="80"/>
  <c r="G77" i="80"/>
  <c r="F77" i="80"/>
  <c r="E77" i="80"/>
  <c r="D77" i="80"/>
  <c r="C77" i="80"/>
  <c r="AL76" i="80"/>
  <c r="AK76" i="80"/>
  <c r="AJ76" i="80"/>
  <c r="AI76" i="80"/>
  <c r="AH76" i="80"/>
  <c r="AG76" i="80"/>
  <c r="AF76" i="80"/>
  <c r="AE76" i="80"/>
  <c r="AD76" i="80"/>
  <c r="AC76" i="80"/>
  <c r="AB76" i="80"/>
  <c r="AA76" i="80"/>
  <c r="Z76" i="80"/>
  <c r="Y76" i="80"/>
  <c r="X76" i="80"/>
  <c r="W76" i="80"/>
  <c r="V76" i="80"/>
  <c r="U76" i="80"/>
  <c r="T76" i="80"/>
  <c r="S76" i="80"/>
  <c r="R76" i="80"/>
  <c r="Q76" i="80"/>
  <c r="P76" i="80"/>
  <c r="O76" i="80"/>
  <c r="N76" i="80"/>
  <c r="M76" i="80"/>
  <c r="L76" i="80"/>
  <c r="K76" i="80"/>
  <c r="J76" i="80"/>
  <c r="I76" i="80"/>
  <c r="H76" i="80"/>
  <c r="G76" i="80"/>
  <c r="F76" i="80"/>
  <c r="E76" i="80"/>
  <c r="D76" i="80"/>
  <c r="C76" i="80"/>
  <c r="AL75" i="80"/>
  <c r="AK75" i="80"/>
  <c r="AJ75" i="80"/>
  <c r="AI75" i="80"/>
  <c r="AH75" i="80"/>
  <c r="AG75" i="80"/>
  <c r="AF75" i="80"/>
  <c r="AE75" i="80"/>
  <c r="AD75" i="80"/>
  <c r="AC75" i="80"/>
  <c r="AB75" i="80"/>
  <c r="AA75" i="80"/>
  <c r="Z75" i="80"/>
  <c r="Y75" i="80"/>
  <c r="X75" i="80"/>
  <c r="W75" i="80"/>
  <c r="V75" i="80"/>
  <c r="U75" i="80"/>
  <c r="T75" i="80"/>
  <c r="S75" i="80"/>
  <c r="R75" i="80"/>
  <c r="Q75" i="80"/>
  <c r="P75" i="80"/>
  <c r="O75" i="80"/>
  <c r="N75" i="80"/>
  <c r="M75" i="80"/>
  <c r="L75" i="80"/>
  <c r="K75" i="80"/>
  <c r="J75" i="80"/>
  <c r="I75" i="80"/>
  <c r="H75" i="80"/>
  <c r="G75" i="80"/>
  <c r="F75" i="80"/>
  <c r="E75" i="80"/>
  <c r="D75" i="80"/>
  <c r="C75" i="80"/>
  <c r="AL74" i="80"/>
  <c r="AK74" i="80"/>
  <c r="AJ74" i="80"/>
  <c r="AI74" i="80"/>
  <c r="AH74" i="80"/>
  <c r="AG74" i="80"/>
  <c r="AF74" i="80"/>
  <c r="AE74" i="80"/>
  <c r="AD74" i="80"/>
  <c r="AC74" i="80"/>
  <c r="AB74" i="80"/>
  <c r="AA74" i="80"/>
  <c r="Z74" i="80"/>
  <c r="Y74" i="80"/>
  <c r="X74" i="80"/>
  <c r="W74" i="80"/>
  <c r="V74" i="80"/>
  <c r="U74" i="80"/>
  <c r="T74" i="80"/>
  <c r="S74" i="80"/>
  <c r="R74" i="80"/>
  <c r="Q74" i="80"/>
  <c r="P74" i="80"/>
  <c r="O74" i="80"/>
  <c r="N74" i="80"/>
  <c r="M74" i="80"/>
  <c r="L74" i="80"/>
  <c r="K74" i="80"/>
  <c r="J74" i="80"/>
  <c r="I74" i="80"/>
  <c r="H74" i="80"/>
  <c r="G74" i="80"/>
  <c r="F74" i="80"/>
  <c r="E74" i="80"/>
  <c r="D74" i="80"/>
  <c r="C74" i="80"/>
  <c r="AL73" i="80"/>
  <c r="AK73" i="80"/>
  <c r="AJ73" i="80"/>
  <c r="AI73" i="80"/>
  <c r="AH73" i="80"/>
  <c r="AG73" i="80"/>
  <c r="AF73" i="80"/>
  <c r="AE73" i="80"/>
  <c r="AD73" i="80"/>
  <c r="AC73" i="80"/>
  <c r="AB73" i="80"/>
  <c r="AA73" i="80"/>
  <c r="Z73" i="80"/>
  <c r="Y73" i="80"/>
  <c r="X73" i="80"/>
  <c r="W73" i="80"/>
  <c r="V73" i="80"/>
  <c r="U73" i="80"/>
  <c r="T73" i="80"/>
  <c r="S73" i="80"/>
  <c r="R73" i="80"/>
  <c r="Q73" i="80"/>
  <c r="P73" i="80"/>
  <c r="O73" i="80"/>
  <c r="N73" i="80"/>
  <c r="M73" i="80"/>
  <c r="L73" i="80"/>
  <c r="K73" i="80"/>
  <c r="J73" i="80"/>
  <c r="I73" i="80"/>
  <c r="H73" i="80"/>
  <c r="G73" i="80"/>
  <c r="F73" i="80"/>
  <c r="E73" i="80"/>
  <c r="D73" i="80"/>
  <c r="C73" i="80"/>
  <c r="AL72" i="80"/>
  <c r="AK72" i="80"/>
  <c r="AJ72" i="80"/>
  <c r="AI72" i="80"/>
  <c r="AH72" i="80"/>
  <c r="AG72" i="80"/>
  <c r="AF72" i="80"/>
  <c r="AE72" i="80"/>
  <c r="AD72" i="80"/>
  <c r="AC72" i="80"/>
  <c r="AB72" i="80"/>
  <c r="AA72" i="80"/>
  <c r="Z72" i="80"/>
  <c r="Y72" i="80"/>
  <c r="X72" i="80"/>
  <c r="W72" i="80"/>
  <c r="V72" i="80"/>
  <c r="U72" i="80"/>
  <c r="T72" i="80"/>
  <c r="S72" i="80"/>
  <c r="R72" i="80"/>
  <c r="Q72" i="80"/>
  <c r="P72" i="80"/>
  <c r="O72" i="80"/>
  <c r="N72" i="80"/>
  <c r="M72" i="80"/>
  <c r="L72" i="80"/>
  <c r="K72" i="80"/>
  <c r="J72" i="80"/>
  <c r="I72" i="80"/>
  <c r="H72" i="80"/>
  <c r="G72" i="80"/>
  <c r="F72" i="80"/>
  <c r="E72" i="80"/>
  <c r="D72" i="80"/>
  <c r="C72" i="80"/>
  <c r="AL71" i="80"/>
  <c r="AK71" i="80"/>
  <c r="AJ71" i="80"/>
  <c r="AI71" i="80"/>
  <c r="AH71" i="80"/>
  <c r="AG71" i="80"/>
  <c r="AF71" i="80"/>
  <c r="AE71" i="80"/>
  <c r="AD71" i="80"/>
  <c r="AC71" i="80"/>
  <c r="AB71" i="80"/>
  <c r="AA71" i="80"/>
  <c r="Z71" i="80"/>
  <c r="Y71" i="80"/>
  <c r="X71" i="80"/>
  <c r="W71" i="80"/>
  <c r="V71" i="80"/>
  <c r="U71" i="80"/>
  <c r="T71" i="80"/>
  <c r="S71" i="80"/>
  <c r="R71" i="80"/>
  <c r="Q71" i="80"/>
  <c r="P71" i="80"/>
  <c r="O71" i="80"/>
  <c r="N71" i="80"/>
  <c r="M71" i="80"/>
  <c r="L71" i="80"/>
  <c r="K71" i="80"/>
  <c r="J71" i="80"/>
  <c r="I71" i="80"/>
  <c r="H71" i="80"/>
  <c r="G71" i="80"/>
  <c r="F71" i="80"/>
  <c r="E71" i="80"/>
  <c r="D71" i="80"/>
  <c r="C71" i="80"/>
  <c r="AL70" i="80"/>
  <c r="AK70" i="80"/>
  <c r="AJ70" i="80"/>
  <c r="AI70" i="80"/>
  <c r="AH70" i="80"/>
  <c r="AG70" i="80"/>
  <c r="AF70" i="80"/>
  <c r="AE70" i="80"/>
  <c r="AD70" i="80"/>
  <c r="AC70" i="80"/>
  <c r="AB70" i="80"/>
  <c r="AA70" i="80"/>
  <c r="Z70" i="80"/>
  <c r="Y70" i="80"/>
  <c r="X70" i="80"/>
  <c r="W70" i="80"/>
  <c r="V70" i="80"/>
  <c r="U70" i="80"/>
  <c r="T70" i="80"/>
  <c r="S70" i="80"/>
  <c r="R70" i="80"/>
  <c r="Q70" i="80"/>
  <c r="P70" i="80"/>
  <c r="O70" i="80"/>
  <c r="N70" i="80"/>
  <c r="M70" i="80"/>
  <c r="L70" i="80"/>
  <c r="K70" i="80"/>
  <c r="J70" i="80"/>
  <c r="I70" i="80"/>
  <c r="H70" i="80"/>
  <c r="G70" i="80"/>
  <c r="F70" i="80"/>
  <c r="E70" i="80"/>
  <c r="D70" i="80"/>
  <c r="C70" i="80"/>
  <c r="AL69" i="80"/>
  <c r="AK69" i="80"/>
  <c r="AJ69" i="80"/>
  <c r="AI69" i="80"/>
  <c r="AH69" i="80"/>
  <c r="AG69" i="80"/>
  <c r="AF69" i="80"/>
  <c r="AE69" i="80"/>
  <c r="AD69" i="80"/>
  <c r="AC69" i="80"/>
  <c r="AB69" i="80"/>
  <c r="AA69" i="80"/>
  <c r="Z69" i="80"/>
  <c r="Y69" i="80"/>
  <c r="X69" i="80"/>
  <c r="W69" i="80"/>
  <c r="V69" i="80"/>
  <c r="U69" i="80"/>
  <c r="T69" i="80"/>
  <c r="S69" i="80"/>
  <c r="R69" i="80"/>
  <c r="Q69" i="80"/>
  <c r="AH25" i="80" s="1"/>
  <c r="P69" i="80"/>
  <c r="O69" i="80"/>
  <c r="N69" i="80"/>
  <c r="M69" i="80"/>
  <c r="L69" i="80"/>
  <c r="K69" i="80"/>
  <c r="J69" i="80"/>
  <c r="I69" i="80"/>
  <c r="H69" i="80"/>
  <c r="G69" i="80"/>
  <c r="F69" i="80"/>
  <c r="E69" i="80"/>
  <c r="D69" i="80"/>
  <c r="C69" i="80"/>
  <c r="AL68" i="80"/>
  <c r="AK68" i="80"/>
  <c r="AJ68" i="80"/>
  <c r="AI68" i="80"/>
  <c r="AH68" i="80"/>
  <c r="AG68" i="80"/>
  <c r="AF68" i="80"/>
  <c r="AE68" i="80"/>
  <c r="AD68" i="80"/>
  <c r="AC68" i="80"/>
  <c r="AB68" i="80"/>
  <c r="AA68" i="80"/>
  <c r="Z68" i="80"/>
  <c r="Y68" i="80"/>
  <c r="X68" i="80"/>
  <c r="W68" i="80"/>
  <c r="V68" i="80"/>
  <c r="U68" i="80"/>
  <c r="T68" i="80"/>
  <c r="S68" i="80"/>
  <c r="R68" i="80"/>
  <c r="Q68" i="80"/>
  <c r="P68" i="80"/>
  <c r="O68" i="80"/>
  <c r="N68" i="80"/>
  <c r="M68" i="80"/>
  <c r="L68" i="80"/>
  <c r="K68" i="80"/>
  <c r="J68" i="80"/>
  <c r="I68" i="80"/>
  <c r="H68" i="80"/>
  <c r="G68" i="80"/>
  <c r="F68" i="80"/>
  <c r="E68" i="80"/>
  <c r="D68" i="80"/>
  <c r="C68" i="80"/>
  <c r="AL67" i="80"/>
  <c r="AK67" i="80"/>
  <c r="AJ67" i="80"/>
  <c r="AI67" i="80"/>
  <c r="AH67" i="80"/>
  <c r="AG67" i="80"/>
  <c r="AF67" i="80"/>
  <c r="AE67" i="80"/>
  <c r="AD67" i="80"/>
  <c r="AC67" i="80"/>
  <c r="AB67" i="80"/>
  <c r="AA67" i="80"/>
  <c r="Z67" i="80"/>
  <c r="Y67" i="80"/>
  <c r="X67" i="80"/>
  <c r="W67" i="80"/>
  <c r="V67" i="80"/>
  <c r="U67" i="80"/>
  <c r="T67" i="80"/>
  <c r="S67" i="80"/>
  <c r="R67" i="80"/>
  <c r="Q67" i="80"/>
  <c r="P67" i="80"/>
  <c r="O67" i="80"/>
  <c r="N67" i="80"/>
  <c r="M67" i="80"/>
  <c r="L67" i="80"/>
  <c r="K67" i="80"/>
  <c r="J67" i="80"/>
  <c r="I67" i="80"/>
  <c r="H67" i="80"/>
  <c r="G67" i="80"/>
  <c r="F67" i="80"/>
  <c r="E67" i="80"/>
  <c r="D67" i="80"/>
  <c r="C67" i="80"/>
  <c r="AL66" i="80"/>
  <c r="AK66" i="80"/>
  <c r="AJ66" i="80"/>
  <c r="AI66" i="80"/>
  <c r="AH66" i="80"/>
  <c r="AG66" i="80"/>
  <c r="AF66" i="80"/>
  <c r="AE66" i="80"/>
  <c r="AD66" i="80"/>
  <c r="AC66" i="80"/>
  <c r="AB66" i="80"/>
  <c r="AA66" i="80"/>
  <c r="Z66" i="80"/>
  <c r="Y66" i="80"/>
  <c r="X66" i="80"/>
  <c r="W66" i="80"/>
  <c r="V66" i="80"/>
  <c r="U66" i="80"/>
  <c r="T66" i="80"/>
  <c r="S66" i="80"/>
  <c r="R66" i="80"/>
  <c r="Q66" i="80"/>
  <c r="P66" i="80"/>
  <c r="O66" i="80"/>
  <c r="N66" i="80"/>
  <c r="M66" i="80"/>
  <c r="L66" i="80"/>
  <c r="K66" i="80"/>
  <c r="J66" i="80"/>
  <c r="I66" i="80"/>
  <c r="H66" i="80"/>
  <c r="G66" i="80"/>
  <c r="F66" i="80"/>
  <c r="E66" i="80"/>
  <c r="D66" i="80"/>
  <c r="C66" i="80"/>
  <c r="AL65" i="80"/>
  <c r="AK65" i="80"/>
  <c r="AJ65" i="80"/>
  <c r="AI65" i="80"/>
  <c r="AH65" i="80"/>
  <c r="AG65" i="80"/>
  <c r="AF65" i="80"/>
  <c r="AE65" i="80"/>
  <c r="AD65" i="80"/>
  <c r="AC65" i="80"/>
  <c r="AB65" i="80"/>
  <c r="AA65" i="80"/>
  <c r="Z65" i="80"/>
  <c r="Y65" i="80"/>
  <c r="X65" i="80"/>
  <c r="W65" i="80"/>
  <c r="V65" i="80"/>
  <c r="U65" i="80"/>
  <c r="T65" i="80"/>
  <c r="S65" i="80"/>
  <c r="R65" i="80"/>
  <c r="Q65" i="80"/>
  <c r="P65" i="80"/>
  <c r="O65" i="80"/>
  <c r="N65" i="80"/>
  <c r="M65" i="80"/>
  <c r="L65" i="80"/>
  <c r="K65" i="80"/>
  <c r="J65" i="80"/>
  <c r="I65" i="80"/>
  <c r="H65" i="80"/>
  <c r="G65" i="80"/>
  <c r="F65" i="80"/>
  <c r="E65" i="80"/>
  <c r="D65" i="80"/>
  <c r="C65" i="80"/>
  <c r="AL64" i="80"/>
  <c r="AK64" i="80"/>
  <c r="AJ64" i="80"/>
  <c r="AI64" i="80"/>
  <c r="AH64" i="80"/>
  <c r="AG64" i="80"/>
  <c r="AF64" i="80"/>
  <c r="AE64" i="80"/>
  <c r="AD64" i="80"/>
  <c r="AC64" i="80"/>
  <c r="AB64" i="80"/>
  <c r="AA64" i="80"/>
  <c r="Z64" i="80"/>
  <c r="Y64" i="80"/>
  <c r="X64" i="80"/>
  <c r="W64" i="80"/>
  <c r="V64" i="80"/>
  <c r="U64" i="80"/>
  <c r="T64" i="80"/>
  <c r="S64" i="80"/>
  <c r="R64" i="80"/>
  <c r="Q64" i="80"/>
  <c r="P64" i="80"/>
  <c r="O64" i="80"/>
  <c r="N64" i="80"/>
  <c r="M64" i="80"/>
  <c r="L64" i="80"/>
  <c r="K64" i="80"/>
  <c r="J64" i="80"/>
  <c r="I64" i="80"/>
  <c r="H64" i="80"/>
  <c r="G64" i="80"/>
  <c r="F64" i="80"/>
  <c r="E64" i="80"/>
  <c r="D64" i="80"/>
  <c r="C64" i="80"/>
  <c r="AL63" i="80"/>
  <c r="AK63" i="80"/>
  <c r="AJ63" i="80"/>
  <c r="AI63" i="80"/>
  <c r="AH63" i="80"/>
  <c r="AG63" i="80"/>
  <c r="AF63" i="80"/>
  <c r="AE63" i="80"/>
  <c r="AD63" i="80"/>
  <c r="AC63" i="80"/>
  <c r="AB63" i="80"/>
  <c r="AA63" i="80"/>
  <c r="Z63" i="80"/>
  <c r="Y63" i="80"/>
  <c r="X63" i="80"/>
  <c r="W63" i="80"/>
  <c r="V63" i="80"/>
  <c r="U63" i="80"/>
  <c r="T63" i="80"/>
  <c r="S63" i="80"/>
  <c r="R63" i="80"/>
  <c r="Q63" i="80"/>
  <c r="P63" i="80"/>
  <c r="O63" i="80"/>
  <c r="N63" i="80"/>
  <c r="M63" i="80"/>
  <c r="L63" i="80"/>
  <c r="K63" i="80"/>
  <c r="J63" i="80"/>
  <c r="I63" i="80"/>
  <c r="H63" i="80"/>
  <c r="G63" i="80"/>
  <c r="F63" i="80"/>
  <c r="E63" i="80"/>
  <c r="D63" i="80"/>
  <c r="C63" i="80"/>
  <c r="AL62" i="80"/>
  <c r="AK62" i="80"/>
  <c r="AJ62" i="80"/>
  <c r="AI62" i="80"/>
  <c r="AH62" i="80"/>
  <c r="AG62" i="80"/>
  <c r="AF62" i="80"/>
  <c r="AE62" i="80"/>
  <c r="AD62" i="80"/>
  <c r="AC62" i="80"/>
  <c r="AB62" i="80"/>
  <c r="AA62" i="80"/>
  <c r="Z62" i="80"/>
  <c r="Y62" i="80"/>
  <c r="X62" i="80"/>
  <c r="W62" i="80"/>
  <c r="V62" i="80"/>
  <c r="U62" i="80"/>
  <c r="T62" i="80"/>
  <c r="S62" i="80"/>
  <c r="R62" i="80"/>
  <c r="Q62" i="80"/>
  <c r="P62" i="80"/>
  <c r="O62" i="80"/>
  <c r="N62" i="80"/>
  <c r="M62" i="80"/>
  <c r="L62" i="80"/>
  <c r="K62" i="80"/>
  <c r="J62" i="80"/>
  <c r="I62" i="80"/>
  <c r="H62" i="80"/>
  <c r="G62" i="80"/>
  <c r="F62" i="80"/>
  <c r="E62" i="80"/>
  <c r="D62" i="80"/>
  <c r="C62" i="80"/>
  <c r="AL61" i="80"/>
  <c r="AK61" i="80"/>
  <c r="AJ61" i="80"/>
  <c r="AI61" i="80"/>
  <c r="AH61" i="80"/>
  <c r="AG61" i="80"/>
  <c r="AF61" i="80"/>
  <c r="AE61" i="80"/>
  <c r="AD61" i="80"/>
  <c r="AC61" i="80"/>
  <c r="AB61" i="80"/>
  <c r="AA61" i="80"/>
  <c r="Z61" i="80"/>
  <c r="Y61" i="80"/>
  <c r="X61" i="80"/>
  <c r="W61" i="80"/>
  <c r="V61" i="80"/>
  <c r="U61" i="80"/>
  <c r="T61" i="80"/>
  <c r="S61" i="80"/>
  <c r="R61" i="80"/>
  <c r="Q61" i="80"/>
  <c r="P61" i="80"/>
  <c r="O61" i="80"/>
  <c r="N61" i="80"/>
  <c r="M61" i="80"/>
  <c r="L61" i="80"/>
  <c r="K61" i="80"/>
  <c r="J61" i="80"/>
  <c r="I61" i="80"/>
  <c r="H61" i="80"/>
  <c r="G61" i="80"/>
  <c r="F61" i="80"/>
  <c r="E61" i="80"/>
  <c r="D61" i="80"/>
  <c r="C61" i="80"/>
  <c r="AL60" i="80"/>
  <c r="AK60" i="80"/>
  <c r="AJ60" i="80"/>
  <c r="AI60" i="80"/>
  <c r="AH60" i="80"/>
  <c r="AG60" i="80"/>
  <c r="AF60" i="80"/>
  <c r="AE60" i="80"/>
  <c r="AD60" i="80"/>
  <c r="AC60" i="80"/>
  <c r="AB60" i="80"/>
  <c r="AA60" i="80"/>
  <c r="Z60" i="80"/>
  <c r="Y60" i="80"/>
  <c r="X60" i="80"/>
  <c r="W60" i="80"/>
  <c r="V60" i="80"/>
  <c r="U60" i="80"/>
  <c r="T60" i="80"/>
  <c r="S60" i="80"/>
  <c r="R60" i="80"/>
  <c r="Q60" i="80"/>
  <c r="P60" i="80"/>
  <c r="O60" i="80"/>
  <c r="N60" i="80"/>
  <c r="M60" i="80"/>
  <c r="L60" i="80"/>
  <c r="K60" i="80"/>
  <c r="J60" i="80"/>
  <c r="I60" i="80"/>
  <c r="H60" i="80"/>
  <c r="G60" i="80"/>
  <c r="F60" i="80"/>
  <c r="E60" i="80"/>
  <c r="D60" i="80"/>
  <c r="C60" i="80"/>
  <c r="AL59" i="80"/>
  <c r="AK59" i="80"/>
  <c r="AJ59" i="80"/>
  <c r="AI59" i="80"/>
  <c r="AH59" i="80"/>
  <c r="AG59" i="80"/>
  <c r="AF59" i="80"/>
  <c r="AE59" i="80"/>
  <c r="AD59" i="80"/>
  <c r="AC59" i="80"/>
  <c r="AB59" i="80"/>
  <c r="AA59" i="80"/>
  <c r="Z59" i="80"/>
  <c r="Y59" i="80"/>
  <c r="X59" i="80"/>
  <c r="W59" i="80"/>
  <c r="V59" i="80"/>
  <c r="U59" i="80"/>
  <c r="T59" i="80"/>
  <c r="S59" i="80"/>
  <c r="R59" i="80"/>
  <c r="Q59" i="80"/>
  <c r="P59" i="80"/>
  <c r="O59" i="80"/>
  <c r="N59" i="80"/>
  <c r="M59" i="80"/>
  <c r="L59" i="80"/>
  <c r="K59" i="80"/>
  <c r="J59" i="80"/>
  <c r="I59" i="80"/>
  <c r="H59" i="80"/>
  <c r="G59" i="80"/>
  <c r="F59" i="80"/>
  <c r="E59" i="80"/>
  <c r="D59" i="80"/>
  <c r="C59" i="80"/>
  <c r="AL58" i="80"/>
  <c r="AK58" i="80"/>
  <c r="AJ58" i="80"/>
  <c r="AI58" i="80"/>
  <c r="AH58" i="80"/>
  <c r="AG58" i="80"/>
  <c r="AF58" i="80"/>
  <c r="AE58" i="80"/>
  <c r="AD58" i="80"/>
  <c r="AC58" i="80"/>
  <c r="AB58" i="80"/>
  <c r="AA58" i="80"/>
  <c r="Z58" i="80"/>
  <c r="Y58" i="80"/>
  <c r="X58" i="80"/>
  <c r="W58" i="80"/>
  <c r="V58" i="80"/>
  <c r="U58" i="80"/>
  <c r="T58" i="80"/>
  <c r="S58" i="80"/>
  <c r="R58" i="80"/>
  <c r="Q58" i="80"/>
  <c r="P58" i="80"/>
  <c r="O58" i="80"/>
  <c r="N58" i="80"/>
  <c r="M58" i="80"/>
  <c r="L58" i="80"/>
  <c r="K58" i="80"/>
  <c r="J58" i="80"/>
  <c r="I58" i="80"/>
  <c r="H58" i="80"/>
  <c r="G58" i="80"/>
  <c r="F58" i="80"/>
  <c r="E58" i="80"/>
  <c r="D58" i="80"/>
  <c r="C58" i="80"/>
  <c r="AL57" i="80"/>
  <c r="AK57" i="80"/>
  <c r="AJ57" i="80"/>
  <c r="AI57" i="80"/>
  <c r="AH57" i="80"/>
  <c r="AG57" i="80"/>
  <c r="AF57" i="80"/>
  <c r="AE57" i="80"/>
  <c r="AD57" i="80"/>
  <c r="AC57" i="80"/>
  <c r="AB57" i="80"/>
  <c r="AA57" i="80"/>
  <c r="Z57" i="80"/>
  <c r="Y57" i="80"/>
  <c r="X57" i="80"/>
  <c r="W57" i="80"/>
  <c r="V57" i="80"/>
  <c r="U57" i="80"/>
  <c r="T57" i="80"/>
  <c r="S57" i="80"/>
  <c r="R57" i="80"/>
  <c r="Q57" i="80"/>
  <c r="P57" i="80"/>
  <c r="O57" i="80"/>
  <c r="N57" i="80"/>
  <c r="M57" i="80"/>
  <c r="L57" i="80"/>
  <c r="K57" i="80"/>
  <c r="J57" i="80"/>
  <c r="I57" i="80"/>
  <c r="H57" i="80"/>
  <c r="G57" i="80"/>
  <c r="F57" i="80"/>
  <c r="E57" i="80"/>
  <c r="D57" i="80"/>
  <c r="C57" i="80"/>
  <c r="AL56" i="80"/>
  <c r="AK56" i="80"/>
  <c r="AJ56" i="80"/>
  <c r="AI56" i="80"/>
  <c r="AH56" i="80"/>
  <c r="AG56" i="80"/>
  <c r="AF56" i="80"/>
  <c r="AE56" i="80"/>
  <c r="AD56" i="80"/>
  <c r="AC56" i="80"/>
  <c r="AB56" i="80"/>
  <c r="AA56" i="80"/>
  <c r="Z56" i="80"/>
  <c r="Y56" i="80"/>
  <c r="X56" i="80"/>
  <c r="W56" i="80"/>
  <c r="V56" i="80"/>
  <c r="U56" i="80"/>
  <c r="T56" i="80"/>
  <c r="S56" i="80"/>
  <c r="R56" i="80"/>
  <c r="Q56" i="80"/>
  <c r="P56" i="80"/>
  <c r="O56" i="80"/>
  <c r="N56" i="80"/>
  <c r="M56" i="80"/>
  <c r="L56" i="80"/>
  <c r="K56" i="80"/>
  <c r="J56" i="80"/>
  <c r="I56" i="80"/>
  <c r="Z12" i="80" s="1"/>
  <c r="H56" i="80"/>
  <c r="G56" i="80"/>
  <c r="F56" i="80"/>
  <c r="E56" i="80"/>
  <c r="D56" i="80"/>
  <c r="C56" i="80"/>
  <c r="AL55" i="80"/>
  <c r="AK55" i="80"/>
  <c r="AJ55" i="80"/>
  <c r="AI55" i="80"/>
  <c r="AH55" i="80"/>
  <c r="AG55" i="80"/>
  <c r="AF55" i="80"/>
  <c r="AE55" i="80"/>
  <c r="AD55" i="80"/>
  <c r="AC55" i="80"/>
  <c r="AB55" i="80"/>
  <c r="AA55" i="80"/>
  <c r="Z55" i="80"/>
  <c r="Y55" i="80"/>
  <c r="X55" i="80"/>
  <c r="W55" i="80"/>
  <c r="V55" i="80"/>
  <c r="U55" i="80"/>
  <c r="T55" i="80"/>
  <c r="S55" i="80"/>
  <c r="R55" i="80"/>
  <c r="Q55" i="80"/>
  <c r="P55" i="80"/>
  <c r="O55" i="80"/>
  <c r="N55" i="80"/>
  <c r="M55" i="80"/>
  <c r="L55" i="80"/>
  <c r="K55" i="80"/>
  <c r="J55" i="80"/>
  <c r="I55" i="80"/>
  <c r="H55" i="80"/>
  <c r="G55" i="80"/>
  <c r="F55" i="80"/>
  <c r="E55" i="80"/>
  <c r="D55" i="80"/>
  <c r="C55" i="80"/>
  <c r="AL54" i="80"/>
  <c r="AK54" i="80"/>
  <c r="AJ54" i="80"/>
  <c r="AI54" i="80"/>
  <c r="AH54" i="80"/>
  <c r="AG54" i="80"/>
  <c r="AF54" i="80"/>
  <c r="AE54" i="80"/>
  <c r="AD54" i="80"/>
  <c r="AC54" i="80"/>
  <c r="AB54" i="80"/>
  <c r="AA54" i="80"/>
  <c r="Z54" i="80"/>
  <c r="Y54" i="80"/>
  <c r="X54" i="80"/>
  <c r="W54" i="80"/>
  <c r="V54" i="80"/>
  <c r="U54" i="80"/>
  <c r="T54" i="80"/>
  <c r="S54" i="80"/>
  <c r="R54" i="80"/>
  <c r="Q54" i="80"/>
  <c r="P54" i="80"/>
  <c r="O54" i="80"/>
  <c r="N54" i="80"/>
  <c r="M54" i="80"/>
  <c r="L54" i="80"/>
  <c r="K54" i="80"/>
  <c r="J54" i="80"/>
  <c r="I54" i="80"/>
  <c r="H54" i="80"/>
  <c r="G54" i="80"/>
  <c r="F54" i="80"/>
  <c r="E54" i="80"/>
  <c r="D54" i="80"/>
  <c r="C54" i="80"/>
  <c r="AL53" i="80"/>
  <c r="AK53" i="80"/>
  <c r="AJ53" i="80"/>
  <c r="AI53" i="80"/>
  <c r="AH53" i="80"/>
  <c r="AG53" i="80"/>
  <c r="AF53" i="80"/>
  <c r="AE53" i="80"/>
  <c r="AD53" i="80"/>
  <c r="AC53" i="80"/>
  <c r="AB53" i="80"/>
  <c r="AA53" i="80"/>
  <c r="Z53" i="80"/>
  <c r="Y53" i="80"/>
  <c r="X53" i="80"/>
  <c r="W53" i="80"/>
  <c r="V53" i="80"/>
  <c r="U53" i="80"/>
  <c r="T53" i="80"/>
  <c r="S53" i="80"/>
  <c r="R53" i="80"/>
  <c r="Q53" i="80"/>
  <c r="P53" i="80"/>
  <c r="O53" i="80"/>
  <c r="N53" i="80"/>
  <c r="M53" i="80"/>
  <c r="L53" i="80"/>
  <c r="K53" i="80"/>
  <c r="J53" i="80"/>
  <c r="I53" i="80"/>
  <c r="H53" i="80"/>
  <c r="G53" i="80"/>
  <c r="F53" i="80"/>
  <c r="E53" i="80"/>
  <c r="D53" i="80"/>
  <c r="C53" i="80"/>
  <c r="AL52" i="80"/>
  <c r="AK52" i="80"/>
  <c r="AJ52" i="80"/>
  <c r="AI52" i="80"/>
  <c r="AH52" i="80"/>
  <c r="AG52" i="80"/>
  <c r="AF52" i="80"/>
  <c r="AE52" i="80"/>
  <c r="AD52" i="80"/>
  <c r="AC52" i="80"/>
  <c r="AB52" i="80"/>
  <c r="AA52" i="80"/>
  <c r="Z52" i="80"/>
  <c r="Y52" i="80"/>
  <c r="X52" i="80"/>
  <c r="W52" i="80"/>
  <c r="V52" i="80"/>
  <c r="U52" i="80"/>
  <c r="T52" i="80"/>
  <c r="S52" i="80"/>
  <c r="R52" i="80"/>
  <c r="Q52" i="80"/>
  <c r="P52" i="80"/>
  <c r="O52" i="80"/>
  <c r="N52" i="80"/>
  <c r="M52" i="80"/>
  <c r="L52" i="80"/>
  <c r="K52" i="80"/>
  <c r="J52" i="80"/>
  <c r="I52" i="80"/>
  <c r="H52" i="80"/>
  <c r="G52" i="80"/>
  <c r="F52" i="80"/>
  <c r="E52" i="80"/>
  <c r="D52" i="80"/>
  <c r="C52" i="80"/>
  <c r="AL51" i="80"/>
  <c r="AK51" i="80"/>
  <c r="AJ51" i="80"/>
  <c r="AI51" i="80"/>
  <c r="AH51" i="80"/>
  <c r="AG51" i="80"/>
  <c r="AF51" i="80"/>
  <c r="AE51" i="80"/>
  <c r="AD51" i="80"/>
  <c r="AC51" i="80"/>
  <c r="AB51" i="80"/>
  <c r="AA51" i="80"/>
  <c r="Z51" i="80"/>
  <c r="Y51" i="80"/>
  <c r="X51" i="80"/>
  <c r="W51" i="80"/>
  <c r="V51" i="80"/>
  <c r="U51" i="80"/>
  <c r="T51" i="80"/>
  <c r="S51" i="80"/>
  <c r="R51" i="80"/>
  <c r="Q51" i="80"/>
  <c r="P51" i="80"/>
  <c r="O51" i="80"/>
  <c r="N51" i="80"/>
  <c r="M51" i="80"/>
  <c r="L51" i="80"/>
  <c r="K51" i="80"/>
  <c r="J51" i="80"/>
  <c r="I51" i="80"/>
  <c r="H51" i="80"/>
  <c r="G51" i="80"/>
  <c r="F51" i="80"/>
  <c r="E51" i="80"/>
  <c r="D51" i="80"/>
  <c r="C51" i="80"/>
  <c r="AK44" i="65"/>
  <c r="AJ44" i="65"/>
  <c r="AI44" i="65"/>
  <c r="AH44" i="65"/>
  <c r="AG44" i="65"/>
  <c r="AF44" i="65"/>
  <c r="AE44" i="65"/>
  <c r="AD44" i="65"/>
  <c r="AC44" i="65"/>
  <c r="AB44" i="65"/>
  <c r="AA44" i="65"/>
  <c r="Z44" i="65"/>
  <c r="Y44" i="65"/>
  <c r="X44" i="65"/>
  <c r="W44" i="65"/>
  <c r="V44" i="65"/>
  <c r="U44" i="65"/>
  <c r="T44" i="65"/>
  <c r="S44" i="65"/>
  <c r="R44" i="65"/>
  <c r="Q44" i="65"/>
  <c r="P44" i="65"/>
  <c r="O44" i="65"/>
  <c r="N44" i="65"/>
  <c r="M44" i="65"/>
  <c r="L44" i="65"/>
  <c r="K44" i="65"/>
  <c r="J44" i="65"/>
  <c r="I44" i="65"/>
  <c r="H44" i="65"/>
  <c r="G44" i="65"/>
  <c r="F44" i="65"/>
  <c r="E44" i="65"/>
  <c r="D44" i="65"/>
  <c r="C44" i="65"/>
  <c r="B44" i="65"/>
  <c r="AK43" i="65"/>
  <c r="AJ43" i="65"/>
  <c r="AI43" i="65"/>
  <c r="AH43" i="65"/>
  <c r="AG43" i="65"/>
  <c r="AF43" i="65"/>
  <c r="AE43" i="65"/>
  <c r="AD43" i="65"/>
  <c r="AC43" i="65"/>
  <c r="AB43" i="65"/>
  <c r="AA43" i="65"/>
  <c r="Z43" i="65"/>
  <c r="Y43" i="65"/>
  <c r="X43" i="65"/>
  <c r="W43" i="65"/>
  <c r="V43" i="65"/>
  <c r="U43" i="65"/>
  <c r="T43" i="65"/>
  <c r="S43" i="65"/>
  <c r="R43" i="65"/>
  <c r="Q43" i="65"/>
  <c r="P43" i="65"/>
  <c r="O43" i="65"/>
  <c r="N43" i="65"/>
  <c r="M43" i="65"/>
  <c r="L43" i="65"/>
  <c r="K43" i="65"/>
  <c r="J43" i="65"/>
  <c r="I43" i="65"/>
  <c r="H43" i="65"/>
  <c r="G43" i="65"/>
  <c r="F43" i="65"/>
  <c r="E43" i="65"/>
  <c r="D43" i="65"/>
  <c r="C43" i="65"/>
  <c r="B43" i="65"/>
  <c r="AK42" i="65"/>
  <c r="AJ42" i="65"/>
  <c r="AI42" i="65"/>
  <c r="AH42" i="65"/>
  <c r="AG42" i="65"/>
  <c r="AF42" i="65"/>
  <c r="AE42" i="65"/>
  <c r="AD42" i="65"/>
  <c r="AC42" i="65"/>
  <c r="AB42" i="65"/>
  <c r="AA42" i="65"/>
  <c r="Z42" i="65"/>
  <c r="Y42" i="65"/>
  <c r="X42" i="65"/>
  <c r="W42" i="65"/>
  <c r="V42" i="65"/>
  <c r="U42" i="65"/>
  <c r="T42" i="65"/>
  <c r="S42" i="65"/>
  <c r="R42" i="65"/>
  <c r="Q42" i="65"/>
  <c r="P42" i="65"/>
  <c r="O42" i="65"/>
  <c r="N42" i="65"/>
  <c r="M42" i="65"/>
  <c r="L42" i="65"/>
  <c r="K42" i="65"/>
  <c r="J42" i="65"/>
  <c r="I42" i="65"/>
  <c r="H42" i="65"/>
  <c r="G42" i="65"/>
  <c r="F42" i="65"/>
  <c r="E42" i="65"/>
  <c r="D42" i="65"/>
  <c r="C42" i="65"/>
  <c r="B42" i="65"/>
  <c r="AK41" i="65"/>
  <c r="AJ41" i="65"/>
  <c r="AI41" i="65"/>
  <c r="AH41" i="65"/>
  <c r="AG41" i="65"/>
  <c r="AF41" i="65"/>
  <c r="AE41" i="65"/>
  <c r="AD41" i="65"/>
  <c r="AC41" i="65"/>
  <c r="AB41" i="65"/>
  <c r="AA41" i="65"/>
  <c r="Z41" i="65"/>
  <c r="Y41" i="65"/>
  <c r="X41" i="65"/>
  <c r="W41" i="65"/>
  <c r="V41" i="65"/>
  <c r="U41" i="65"/>
  <c r="T41" i="65"/>
  <c r="S41" i="65"/>
  <c r="R41" i="65"/>
  <c r="Q41" i="65"/>
  <c r="P41" i="65"/>
  <c r="O41" i="65"/>
  <c r="N41" i="65"/>
  <c r="M41" i="65"/>
  <c r="L41" i="65"/>
  <c r="K41" i="65"/>
  <c r="J41" i="65"/>
  <c r="I41" i="65"/>
  <c r="H41" i="65"/>
  <c r="G41" i="65"/>
  <c r="F41" i="65"/>
  <c r="E41" i="65"/>
  <c r="D41" i="65"/>
  <c r="C41" i="65"/>
  <c r="B41" i="65"/>
  <c r="AK40" i="65"/>
  <c r="AJ40" i="65"/>
  <c r="AI40" i="65"/>
  <c r="AH40" i="65"/>
  <c r="AG40" i="65"/>
  <c r="AF40" i="65"/>
  <c r="AE40" i="65"/>
  <c r="AD40" i="65"/>
  <c r="AC40" i="65"/>
  <c r="AB40" i="65"/>
  <c r="AA40" i="65"/>
  <c r="Z40" i="65"/>
  <c r="Y40" i="65"/>
  <c r="X40" i="65"/>
  <c r="W40" i="65"/>
  <c r="V40" i="65"/>
  <c r="U40" i="65"/>
  <c r="T40" i="65"/>
  <c r="S40" i="65"/>
  <c r="R40" i="65"/>
  <c r="Q40" i="65"/>
  <c r="P40" i="65"/>
  <c r="O40" i="65"/>
  <c r="N40" i="65"/>
  <c r="M40" i="65"/>
  <c r="L40" i="65"/>
  <c r="K40" i="65"/>
  <c r="J40" i="65"/>
  <c r="I40" i="65"/>
  <c r="H40" i="65"/>
  <c r="G40" i="65"/>
  <c r="F40" i="65"/>
  <c r="E40" i="65"/>
  <c r="D40" i="65"/>
  <c r="C40" i="65"/>
  <c r="B40" i="65"/>
  <c r="AK39" i="65"/>
  <c r="AJ39" i="65"/>
  <c r="AI39" i="65"/>
  <c r="AH39" i="65"/>
  <c r="AG39" i="65"/>
  <c r="AF39" i="65"/>
  <c r="AE39" i="65"/>
  <c r="AD39" i="65"/>
  <c r="AC39" i="65"/>
  <c r="AB39" i="65"/>
  <c r="AA39" i="65"/>
  <c r="Z39" i="65"/>
  <c r="Y39" i="65"/>
  <c r="X39" i="65"/>
  <c r="W39" i="65"/>
  <c r="V39" i="65"/>
  <c r="U39" i="65"/>
  <c r="T39" i="65"/>
  <c r="S39" i="65"/>
  <c r="R39" i="65"/>
  <c r="Q39" i="65"/>
  <c r="P39" i="65"/>
  <c r="O39" i="65"/>
  <c r="N39" i="65"/>
  <c r="M39" i="65"/>
  <c r="L39" i="65"/>
  <c r="K39" i="65"/>
  <c r="J39" i="65"/>
  <c r="I39" i="65"/>
  <c r="H39" i="65"/>
  <c r="G39" i="65"/>
  <c r="F39" i="65"/>
  <c r="E39" i="65"/>
  <c r="D39" i="65"/>
  <c r="C39" i="65"/>
  <c r="B39" i="65"/>
  <c r="AK38" i="65"/>
  <c r="AJ38" i="65"/>
  <c r="AI38" i="65"/>
  <c r="AH38" i="65"/>
  <c r="AG38" i="65"/>
  <c r="AF38" i="65"/>
  <c r="AE38" i="65"/>
  <c r="AD38" i="65"/>
  <c r="AC38" i="65"/>
  <c r="AB38" i="65"/>
  <c r="AA38" i="65"/>
  <c r="Z38" i="65"/>
  <c r="Y38" i="65"/>
  <c r="X38" i="65"/>
  <c r="W38" i="65"/>
  <c r="V38" i="65"/>
  <c r="U38" i="65"/>
  <c r="T38" i="65"/>
  <c r="S38" i="65"/>
  <c r="R38" i="65"/>
  <c r="Q38" i="65"/>
  <c r="P38" i="65"/>
  <c r="O38" i="65"/>
  <c r="N38" i="65"/>
  <c r="M38" i="65"/>
  <c r="L38" i="65"/>
  <c r="K38" i="65"/>
  <c r="J38" i="65"/>
  <c r="I38" i="65"/>
  <c r="H38" i="65"/>
  <c r="G38" i="65"/>
  <c r="F38" i="65"/>
  <c r="E38" i="65"/>
  <c r="D38" i="65"/>
  <c r="C38" i="65"/>
  <c r="B38" i="65"/>
  <c r="AK37" i="65"/>
  <c r="AJ37" i="65"/>
  <c r="AI37" i="65"/>
  <c r="AH37" i="65"/>
  <c r="AG37" i="65"/>
  <c r="AF37" i="65"/>
  <c r="AE37" i="65"/>
  <c r="AD37" i="65"/>
  <c r="AC37" i="65"/>
  <c r="AB37" i="65"/>
  <c r="AA37" i="65"/>
  <c r="Z37" i="65"/>
  <c r="Y37" i="65"/>
  <c r="X37" i="65"/>
  <c r="W37" i="65"/>
  <c r="V37" i="65"/>
  <c r="U37" i="65"/>
  <c r="T37" i="65"/>
  <c r="S37" i="65"/>
  <c r="R37" i="65"/>
  <c r="Q37" i="65"/>
  <c r="P37" i="65"/>
  <c r="O37" i="65"/>
  <c r="N37" i="65"/>
  <c r="M37" i="65"/>
  <c r="L37" i="65"/>
  <c r="K37" i="65"/>
  <c r="J37" i="65"/>
  <c r="I37" i="65"/>
  <c r="H37" i="65"/>
  <c r="G37" i="65"/>
  <c r="F37" i="65"/>
  <c r="E37" i="65"/>
  <c r="D37" i="65"/>
  <c r="C37" i="65"/>
  <c r="B37" i="65"/>
  <c r="AK36" i="65"/>
  <c r="AJ36" i="65"/>
  <c r="AI36" i="65"/>
  <c r="AH36" i="65"/>
  <c r="AG36" i="65"/>
  <c r="AF36" i="65"/>
  <c r="AE36" i="65"/>
  <c r="AD36" i="65"/>
  <c r="AC36" i="65"/>
  <c r="AB36" i="65"/>
  <c r="AA36" i="65"/>
  <c r="Z36" i="65"/>
  <c r="Y36" i="65"/>
  <c r="X36" i="65"/>
  <c r="W36" i="65"/>
  <c r="V36" i="65"/>
  <c r="U36" i="65"/>
  <c r="T36" i="65"/>
  <c r="S36" i="65"/>
  <c r="R36" i="65"/>
  <c r="Q36" i="65"/>
  <c r="P36" i="65"/>
  <c r="O36" i="65"/>
  <c r="N36" i="65"/>
  <c r="M36" i="65"/>
  <c r="L36" i="65"/>
  <c r="K36" i="65"/>
  <c r="J36" i="65"/>
  <c r="I36" i="65"/>
  <c r="H36" i="65"/>
  <c r="G36" i="65"/>
  <c r="F36" i="65"/>
  <c r="E36" i="65"/>
  <c r="D36" i="65"/>
  <c r="C36" i="65"/>
  <c r="B36" i="65"/>
  <c r="AK35" i="65"/>
  <c r="AJ35" i="65"/>
  <c r="AI35" i="65"/>
  <c r="AH35" i="65"/>
  <c r="AG35" i="65"/>
  <c r="AF35" i="65"/>
  <c r="AE35" i="65"/>
  <c r="AD35" i="65"/>
  <c r="AC35" i="65"/>
  <c r="AB35" i="65"/>
  <c r="AA35" i="65"/>
  <c r="Z35" i="65"/>
  <c r="Y35" i="65"/>
  <c r="X35" i="65"/>
  <c r="W35" i="65"/>
  <c r="V35" i="65"/>
  <c r="U35" i="65"/>
  <c r="T35" i="65"/>
  <c r="S35" i="65"/>
  <c r="R35" i="65"/>
  <c r="Q35" i="65"/>
  <c r="P35" i="65"/>
  <c r="O35" i="65"/>
  <c r="N35" i="65"/>
  <c r="M35" i="65"/>
  <c r="L35" i="65"/>
  <c r="K35" i="65"/>
  <c r="J35" i="65"/>
  <c r="I35" i="65"/>
  <c r="H35" i="65"/>
  <c r="G35" i="65"/>
  <c r="F35" i="65"/>
  <c r="E35" i="65"/>
  <c r="D35" i="65"/>
  <c r="C35" i="65"/>
  <c r="B35" i="65"/>
  <c r="AK34" i="65"/>
  <c r="AJ34" i="65"/>
  <c r="AI34" i="65"/>
  <c r="AH34" i="65"/>
  <c r="AG34" i="65"/>
  <c r="AF34" i="65"/>
  <c r="AE34" i="65"/>
  <c r="AD34" i="65"/>
  <c r="AC34" i="65"/>
  <c r="AB34" i="65"/>
  <c r="AA34" i="65"/>
  <c r="Z34" i="65"/>
  <c r="Y34" i="65"/>
  <c r="X34" i="65"/>
  <c r="W34" i="65"/>
  <c r="V34" i="65"/>
  <c r="U34" i="65"/>
  <c r="T34" i="65"/>
  <c r="S34" i="65"/>
  <c r="R34" i="65"/>
  <c r="Q34" i="65"/>
  <c r="P34" i="65"/>
  <c r="O34" i="65"/>
  <c r="N34" i="65"/>
  <c r="M34" i="65"/>
  <c r="L34" i="65"/>
  <c r="K34" i="65"/>
  <c r="J34" i="65"/>
  <c r="I34" i="65"/>
  <c r="H34" i="65"/>
  <c r="G34" i="65"/>
  <c r="F34" i="65"/>
  <c r="E34" i="65"/>
  <c r="D34" i="65"/>
  <c r="C34" i="65"/>
  <c r="B34" i="65"/>
  <c r="AK33" i="65"/>
  <c r="AJ33" i="65"/>
  <c r="AI33" i="65"/>
  <c r="AH33" i="65"/>
  <c r="AG33" i="65"/>
  <c r="AF33" i="65"/>
  <c r="AE33" i="65"/>
  <c r="AD33" i="65"/>
  <c r="AC33" i="65"/>
  <c r="AB33" i="65"/>
  <c r="AA33" i="65"/>
  <c r="Z33" i="65"/>
  <c r="Y33" i="65"/>
  <c r="X33" i="65"/>
  <c r="W33" i="65"/>
  <c r="V33" i="65"/>
  <c r="U33" i="65"/>
  <c r="T33" i="65"/>
  <c r="S33" i="65"/>
  <c r="R33" i="65"/>
  <c r="Q33" i="65"/>
  <c r="P33" i="65"/>
  <c r="O33" i="65"/>
  <c r="N33" i="65"/>
  <c r="M33" i="65"/>
  <c r="L33" i="65"/>
  <c r="K33" i="65"/>
  <c r="J33" i="65"/>
  <c r="I33" i="65"/>
  <c r="H33" i="65"/>
  <c r="G33" i="65"/>
  <c r="F33" i="65"/>
  <c r="E33" i="65"/>
  <c r="D33" i="65"/>
  <c r="C33" i="65"/>
  <c r="B33" i="65"/>
  <c r="AK32" i="65"/>
  <c r="AJ32" i="65"/>
  <c r="AI32" i="65"/>
  <c r="AH32" i="65"/>
  <c r="AG32" i="65"/>
  <c r="AF32" i="65"/>
  <c r="AE32" i="65"/>
  <c r="AD32" i="65"/>
  <c r="AC32" i="65"/>
  <c r="AB32" i="65"/>
  <c r="AA32" i="65"/>
  <c r="Z32" i="65"/>
  <c r="Y32" i="65"/>
  <c r="X32" i="65"/>
  <c r="W32" i="65"/>
  <c r="V32" i="65"/>
  <c r="U32" i="65"/>
  <c r="T32" i="65"/>
  <c r="S32" i="65"/>
  <c r="R32" i="65"/>
  <c r="Q32" i="65"/>
  <c r="P32" i="65"/>
  <c r="O32" i="65"/>
  <c r="N32" i="65"/>
  <c r="M32" i="65"/>
  <c r="L32" i="65"/>
  <c r="K32" i="65"/>
  <c r="J32" i="65"/>
  <c r="I32" i="65"/>
  <c r="H32" i="65"/>
  <c r="G32" i="65"/>
  <c r="F32" i="65"/>
  <c r="E32" i="65"/>
  <c r="D32" i="65"/>
  <c r="C32" i="65"/>
  <c r="B32" i="65"/>
  <c r="AK31" i="65"/>
  <c r="AJ31" i="65"/>
  <c r="AI31" i="65"/>
  <c r="AH31" i="65"/>
  <c r="AG31" i="65"/>
  <c r="AF31" i="65"/>
  <c r="AE31" i="65"/>
  <c r="AD31" i="65"/>
  <c r="AC31" i="65"/>
  <c r="AB31" i="65"/>
  <c r="AA31" i="65"/>
  <c r="Z31" i="65"/>
  <c r="Y31" i="65"/>
  <c r="X31" i="65"/>
  <c r="W31" i="65"/>
  <c r="V31" i="65"/>
  <c r="U31" i="65"/>
  <c r="T31" i="65"/>
  <c r="S31" i="65"/>
  <c r="R31" i="65"/>
  <c r="Q31" i="65"/>
  <c r="P31" i="65"/>
  <c r="O31" i="65"/>
  <c r="N31" i="65"/>
  <c r="M31" i="65"/>
  <c r="L31" i="65"/>
  <c r="K31" i="65"/>
  <c r="J31" i="65"/>
  <c r="I31" i="65"/>
  <c r="H31" i="65"/>
  <c r="G31" i="65"/>
  <c r="F31" i="65"/>
  <c r="E31" i="65"/>
  <c r="D31" i="65"/>
  <c r="C31" i="65"/>
  <c r="B31" i="65"/>
  <c r="AK30" i="65"/>
  <c r="AJ30" i="65"/>
  <c r="AI30" i="65"/>
  <c r="AH30" i="65"/>
  <c r="AG30" i="65"/>
  <c r="AF30" i="65"/>
  <c r="AE30" i="65"/>
  <c r="AD30" i="65"/>
  <c r="AC30" i="65"/>
  <c r="AB30" i="65"/>
  <c r="AA30" i="65"/>
  <c r="Z30" i="65"/>
  <c r="Y30" i="65"/>
  <c r="X30" i="65"/>
  <c r="W30" i="65"/>
  <c r="V30" i="65"/>
  <c r="U30" i="65"/>
  <c r="T30" i="65"/>
  <c r="S30" i="65"/>
  <c r="R30" i="65"/>
  <c r="Q30" i="65"/>
  <c r="P30" i="65"/>
  <c r="O30" i="65"/>
  <c r="N30" i="65"/>
  <c r="M30" i="65"/>
  <c r="L30" i="65"/>
  <c r="K30" i="65"/>
  <c r="J30" i="65"/>
  <c r="I30" i="65"/>
  <c r="H30" i="65"/>
  <c r="G30" i="65"/>
  <c r="F30" i="65"/>
  <c r="E30" i="65"/>
  <c r="D30" i="65"/>
  <c r="C30" i="65"/>
  <c r="B30" i="65"/>
  <c r="AK29" i="65"/>
  <c r="AJ29" i="65"/>
  <c r="AI29" i="65"/>
  <c r="AH29" i="65"/>
  <c r="AG29" i="65"/>
  <c r="AF29" i="65"/>
  <c r="AE29" i="65"/>
  <c r="AD29" i="65"/>
  <c r="AC29" i="65"/>
  <c r="AB29" i="65"/>
  <c r="AA29" i="65"/>
  <c r="Z29" i="65"/>
  <c r="Y29" i="65"/>
  <c r="X29" i="65"/>
  <c r="W29" i="65"/>
  <c r="V29" i="65"/>
  <c r="U29" i="65"/>
  <c r="T29" i="65"/>
  <c r="S29" i="65"/>
  <c r="R29" i="65"/>
  <c r="Q29" i="65"/>
  <c r="P29" i="65"/>
  <c r="O29" i="65"/>
  <c r="N29" i="65"/>
  <c r="M29" i="65"/>
  <c r="L29" i="65"/>
  <c r="K29" i="65"/>
  <c r="J29" i="65"/>
  <c r="I29" i="65"/>
  <c r="H29" i="65"/>
  <c r="G29" i="65"/>
  <c r="F29" i="65"/>
  <c r="E29" i="65"/>
  <c r="D29" i="65"/>
  <c r="C29" i="65"/>
  <c r="B29" i="65"/>
  <c r="AK28" i="65"/>
  <c r="AJ28" i="65"/>
  <c r="AI28" i="65"/>
  <c r="AH28" i="65"/>
  <c r="AG28" i="65"/>
  <c r="AF28" i="65"/>
  <c r="AE28" i="65"/>
  <c r="AD28" i="65"/>
  <c r="AC28" i="65"/>
  <c r="AB28" i="65"/>
  <c r="AA28" i="65"/>
  <c r="Z28" i="65"/>
  <c r="Y28" i="65"/>
  <c r="X28" i="65"/>
  <c r="W28" i="65"/>
  <c r="V28" i="65"/>
  <c r="U28" i="65"/>
  <c r="T28" i="65"/>
  <c r="S28" i="65"/>
  <c r="R28" i="65"/>
  <c r="Q28" i="65"/>
  <c r="P28" i="65"/>
  <c r="O28" i="65"/>
  <c r="N28" i="65"/>
  <c r="M28" i="65"/>
  <c r="L28" i="65"/>
  <c r="K28" i="65"/>
  <c r="J28" i="65"/>
  <c r="I28" i="65"/>
  <c r="H28" i="65"/>
  <c r="G28" i="65"/>
  <c r="F28" i="65"/>
  <c r="E28" i="65"/>
  <c r="D28" i="65"/>
  <c r="C28" i="65"/>
  <c r="B28" i="65"/>
  <c r="AK27" i="65"/>
  <c r="AJ27" i="65"/>
  <c r="AI27" i="65"/>
  <c r="AH27" i="65"/>
  <c r="AG27" i="65"/>
  <c r="AF27" i="65"/>
  <c r="AE27" i="65"/>
  <c r="AD27" i="65"/>
  <c r="AC27" i="65"/>
  <c r="AB27" i="65"/>
  <c r="AA27" i="65"/>
  <c r="Z27" i="65"/>
  <c r="Y27" i="65"/>
  <c r="X27" i="65"/>
  <c r="W27" i="65"/>
  <c r="V27" i="65"/>
  <c r="U27" i="65"/>
  <c r="T27" i="65"/>
  <c r="S27" i="65"/>
  <c r="R27" i="65"/>
  <c r="Q27" i="65"/>
  <c r="P27" i="65"/>
  <c r="O27" i="65"/>
  <c r="N27" i="65"/>
  <c r="M27" i="65"/>
  <c r="L27" i="65"/>
  <c r="K27" i="65"/>
  <c r="J27" i="65"/>
  <c r="I27" i="65"/>
  <c r="H27" i="65"/>
  <c r="G27" i="65"/>
  <c r="F27" i="65"/>
  <c r="E27" i="65"/>
  <c r="D27" i="65"/>
  <c r="C27" i="65"/>
  <c r="B27" i="65"/>
  <c r="AK26" i="65"/>
  <c r="AJ26" i="65"/>
  <c r="AI26" i="65"/>
  <c r="AH26" i="65"/>
  <c r="AG26" i="65"/>
  <c r="AF26" i="65"/>
  <c r="AE26" i="65"/>
  <c r="AD26" i="65"/>
  <c r="AC26" i="65"/>
  <c r="AB26" i="65"/>
  <c r="AA26" i="65"/>
  <c r="Z26" i="65"/>
  <c r="Y26" i="65"/>
  <c r="X26" i="65"/>
  <c r="W26" i="65"/>
  <c r="V26" i="65"/>
  <c r="U26" i="65"/>
  <c r="T26" i="65"/>
  <c r="S26" i="65"/>
  <c r="R26" i="65"/>
  <c r="Q26" i="65"/>
  <c r="P26" i="65"/>
  <c r="O26" i="65"/>
  <c r="N26" i="65"/>
  <c r="M26" i="65"/>
  <c r="L26" i="65"/>
  <c r="K26" i="65"/>
  <c r="J26" i="65"/>
  <c r="I26" i="65"/>
  <c r="H26" i="65"/>
  <c r="G26" i="65"/>
  <c r="F26" i="65"/>
  <c r="E26" i="65"/>
  <c r="D26" i="65"/>
  <c r="C26" i="65"/>
  <c r="B26" i="65"/>
  <c r="AK25" i="65"/>
  <c r="AJ25" i="65"/>
  <c r="AI25" i="65"/>
  <c r="AH25" i="65"/>
  <c r="AG25" i="65"/>
  <c r="AF25" i="65"/>
  <c r="AE25" i="65"/>
  <c r="AD25" i="65"/>
  <c r="AC25" i="65"/>
  <c r="AB25" i="65"/>
  <c r="AA25" i="65"/>
  <c r="Z25" i="65"/>
  <c r="Y25" i="65"/>
  <c r="X25" i="65"/>
  <c r="W25" i="65"/>
  <c r="V25" i="65"/>
  <c r="U25" i="65"/>
  <c r="T25" i="65"/>
  <c r="S25" i="65"/>
  <c r="R25" i="65"/>
  <c r="Q25" i="65"/>
  <c r="P25" i="65"/>
  <c r="O25" i="65"/>
  <c r="N25" i="65"/>
  <c r="M25" i="65"/>
  <c r="L25" i="65"/>
  <c r="K25" i="65"/>
  <c r="J25" i="65"/>
  <c r="I25" i="65"/>
  <c r="H25" i="65"/>
  <c r="G25" i="65"/>
  <c r="F25" i="65"/>
  <c r="E25" i="65"/>
  <c r="D25" i="65"/>
  <c r="C25" i="65"/>
  <c r="B25" i="65"/>
  <c r="AK24" i="65"/>
  <c r="AJ24" i="65"/>
  <c r="AI24" i="65"/>
  <c r="AH24" i="65"/>
  <c r="AG24" i="65"/>
  <c r="AF24" i="65"/>
  <c r="AE24" i="65"/>
  <c r="AD24" i="65"/>
  <c r="AC24" i="65"/>
  <c r="AB24" i="65"/>
  <c r="AA24" i="65"/>
  <c r="Z24" i="65"/>
  <c r="Y24" i="65"/>
  <c r="X24" i="65"/>
  <c r="W24" i="65"/>
  <c r="V24" i="65"/>
  <c r="U24" i="65"/>
  <c r="T24" i="65"/>
  <c r="S24" i="65"/>
  <c r="R24" i="65"/>
  <c r="Q24" i="65"/>
  <c r="P24" i="65"/>
  <c r="O24" i="65"/>
  <c r="N24" i="65"/>
  <c r="M24" i="65"/>
  <c r="L24" i="65"/>
  <c r="K24" i="65"/>
  <c r="J24" i="65"/>
  <c r="I24" i="65"/>
  <c r="H24" i="65"/>
  <c r="G24" i="65"/>
  <c r="F24" i="65"/>
  <c r="E24" i="65"/>
  <c r="D24" i="65"/>
  <c r="C24" i="65"/>
  <c r="B24" i="65"/>
  <c r="AK23" i="65"/>
  <c r="AJ23" i="65"/>
  <c r="AI23" i="65"/>
  <c r="AH23" i="65"/>
  <c r="AG23" i="65"/>
  <c r="AF23" i="65"/>
  <c r="AE23" i="65"/>
  <c r="AD23" i="65"/>
  <c r="AC23" i="65"/>
  <c r="AB23" i="65"/>
  <c r="AA23" i="65"/>
  <c r="Z23" i="65"/>
  <c r="Y23" i="65"/>
  <c r="X23" i="65"/>
  <c r="W23" i="65"/>
  <c r="V23" i="65"/>
  <c r="U23" i="65"/>
  <c r="T23" i="65"/>
  <c r="S23" i="65"/>
  <c r="R23" i="65"/>
  <c r="Q23" i="65"/>
  <c r="P23" i="65"/>
  <c r="O23" i="65"/>
  <c r="N23" i="65"/>
  <c r="M23" i="65"/>
  <c r="L23" i="65"/>
  <c r="K23" i="65"/>
  <c r="J23" i="65"/>
  <c r="I23" i="65"/>
  <c r="H23" i="65"/>
  <c r="G23" i="65"/>
  <c r="F23" i="65"/>
  <c r="E23" i="65"/>
  <c r="D23" i="65"/>
  <c r="C23" i="65"/>
  <c r="B23" i="65"/>
  <c r="AK22" i="65"/>
  <c r="AJ22" i="65"/>
  <c r="AI22" i="65"/>
  <c r="AH22" i="65"/>
  <c r="AG22" i="65"/>
  <c r="AF22" i="65"/>
  <c r="AE22" i="65"/>
  <c r="AD22" i="65"/>
  <c r="AC22" i="65"/>
  <c r="AB22" i="65"/>
  <c r="AA22" i="65"/>
  <c r="Z22" i="65"/>
  <c r="Y22" i="65"/>
  <c r="X22" i="65"/>
  <c r="W22" i="65"/>
  <c r="V22" i="65"/>
  <c r="U22" i="65"/>
  <c r="T22" i="65"/>
  <c r="S22" i="65"/>
  <c r="R22" i="65"/>
  <c r="Q22" i="65"/>
  <c r="P22" i="65"/>
  <c r="O22" i="65"/>
  <c r="N22" i="65"/>
  <c r="M22" i="65"/>
  <c r="L22" i="65"/>
  <c r="K22" i="65"/>
  <c r="J22" i="65"/>
  <c r="I22" i="65"/>
  <c r="H22" i="65"/>
  <c r="G22" i="65"/>
  <c r="F22" i="65"/>
  <c r="E22" i="65"/>
  <c r="D22" i="65"/>
  <c r="C22" i="65"/>
  <c r="B22" i="65"/>
  <c r="AK21" i="65"/>
  <c r="AJ21" i="65"/>
  <c r="AI21" i="65"/>
  <c r="AH21" i="65"/>
  <c r="AG21" i="65"/>
  <c r="AF21" i="65"/>
  <c r="AE21" i="65"/>
  <c r="AD21" i="65"/>
  <c r="AC21" i="65"/>
  <c r="AB21" i="65"/>
  <c r="AA21" i="65"/>
  <c r="Z21" i="65"/>
  <c r="Y21" i="65"/>
  <c r="X21" i="65"/>
  <c r="W21" i="65"/>
  <c r="V21" i="65"/>
  <c r="U21" i="65"/>
  <c r="T21" i="65"/>
  <c r="S21" i="65"/>
  <c r="R21" i="65"/>
  <c r="Q21" i="65"/>
  <c r="P21" i="65"/>
  <c r="O21" i="65"/>
  <c r="N21" i="65"/>
  <c r="M21" i="65"/>
  <c r="L21" i="65"/>
  <c r="K21" i="65"/>
  <c r="J21" i="65"/>
  <c r="I21" i="65"/>
  <c r="H21" i="65"/>
  <c r="G21" i="65"/>
  <c r="F21" i="65"/>
  <c r="E21" i="65"/>
  <c r="D21" i="65"/>
  <c r="C21" i="65"/>
  <c r="B21" i="65"/>
  <c r="AK20" i="65"/>
  <c r="AJ20" i="65"/>
  <c r="AI20" i="65"/>
  <c r="AH20" i="65"/>
  <c r="AG20" i="65"/>
  <c r="AF20" i="65"/>
  <c r="AE20" i="65"/>
  <c r="AD20" i="65"/>
  <c r="AC20" i="65"/>
  <c r="AB20" i="65"/>
  <c r="AA20" i="65"/>
  <c r="Z20" i="65"/>
  <c r="Y20" i="65"/>
  <c r="X20" i="65"/>
  <c r="W20" i="65"/>
  <c r="V20" i="65"/>
  <c r="U20" i="65"/>
  <c r="T20" i="65"/>
  <c r="S20" i="65"/>
  <c r="R20" i="65"/>
  <c r="Q20" i="65"/>
  <c r="P20" i="65"/>
  <c r="O20" i="65"/>
  <c r="N20" i="65"/>
  <c r="M20" i="65"/>
  <c r="L20" i="65"/>
  <c r="K20" i="65"/>
  <c r="J20" i="65"/>
  <c r="I20" i="65"/>
  <c r="H20" i="65"/>
  <c r="G20" i="65"/>
  <c r="F20" i="65"/>
  <c r="E20" i="65"/>
  <c r="D20" i="65"/>
  <c r="C20" i="65"/>
  <c r="B20" i="65"/>
  <c r="AK19" i="65"/>
  <c r="AJ19" i="65"/>
  <c r="AI19" i="65"/>
  <c r="AH19" i="65"/>
  <c r="AG19" i="65"/>
  <c r="AF19" i="65"/>
  <c r="AE19" i="65"/>
  <c r="AD19" i="65"/>
  <c r="AC19" i="65"/>
  <c r="AB19" i="65"/>
  <c r="AA19" i="65"/>
  <c r="Z19" i="65"/>
  <c r="Y19" i="65"/>
  <c r="X19" i="65"/>
  <c r="W19" i="65"/>
  <c r="V19" i="65"/>
  <c r="U19" i="65"/>
  <c r="T19" i="65"/>
  <c r="S19" i="65"/>
  <c r="R19" i="65"/>
  <c r="Q19" i="65"/>
  <c r="P19" i="65"/>
  <c r="O19" i="65"/>
  <c r="N19" i="65"/>
  <c r="M19" i="65"/>
  <c r="L19" i="65"/>
  <c r="K19" i="65"/>
  <c r="J19" i="65"/>
  <c r="I19" i="65"/>
  <c r="H19" i="65"/>
  <c r="G19" i="65"/>
  <c r="F19" i="65"/>
  <c r="E19" i="65"/>
  <c r="D19" i="65"/>
  <c r="C19" i="65"/>
  <c r="B19" i="65"/>
  <c r="AK18" i="65"/>
  <c r="AJ18" i="65"/>
  <c r="AI18" i="65"/>
  <c r="AH18" i="65"/>
  <c r="AG18" i="65"/>
  <c r="AF18" i="65"/>
  <c r="AE18" i="65"/>
  <c r="AD18" i="65"/>
  <c r="AC18" i="65"/>
  <c r="AB18" i="65"/>
  <c r="AA18" i="65"/>
  <c r="Z18" i="65"/>
  <c r="Y18" i="65"/>
  <c r="X18" i="65"/>
  <c r="W18" i="65"/>
  <c r="V18" i="65"/>
  <c r="U18" i="65"/>
  <c r="T18" i="65"/>
  <c r="S18" i="65"/>
  <c r="R18" i="65"/>
  <c r="Q18" i="65"/>
  <c r="P18" i="65"/>
  <c r="O18" i="65"/>
  <c r="N18" i="65"/>
  <c r="M18" i="65"/>
  <c r="L18" i="65"/>
  <c r="K18" i="65"/>
  <c r="J18" i="65"/>
  <c r="I18" i="65"/>
  <c r="H18" i="65"/>
  <c r="G18" i="65"/>
  <c r="F18" i="65"/>
  <c r="E18" i="65"/>
  <c r="D18" i="65"/>
  <c r="C18" i="65"/>
  <c r="B18" i="65"/>
  <c r="AK17" i="65"/>
  <c r="AJ17" i="65"/>
  <c r="AI17" i="65"/>
  <c r="AH17" i="65"/>
  <c r="AG17" i="65"/>
  <c r="AF17" i="65"/>
  <c r="AE17" i="65"/>
  <c r="AD17" i="65"/>
  <c r="AC17" i="65"/>
  <c r="AB17" i="65"/>
  <c r="AA17" i="65"/>
  <c r="Z17" i="65"/>
  <c r="Y17" i="65"/>
  <c r="X17" i="65"/>
  <c r="W17" i="65"/>
  <c r="V17" i="65"/>
  <c r="U17" i="65"/>
  <c r="T17" i="65"/>
  <c r="S17" i="65"/>
  <c r="R17" i="65"/>
  <c r="Q17" i="65"/>
  <c r="P17" i="65"/>
  <c r="O17" i="65"/>
  <c r="N17" i="65"/>
  <c r="M17" i="65"/>
  <c r="L17" i="65"/>
  <c r="K17" i="65"/>
  <c r="J17" i="65"/>
  <c r="I17" i="65"/>
  <c r="H17" i="65"/>
  <c r="G17" i="65"/>
  <c r="F17" i="65"/>
  <c r="E17" i="65"/>
  <c r="D17" i="65"/>
  <c r="C17" i="65"/>
  <c r="B17" i="65"/>
  <c r="AK16" i="65"/>
  <c r="AJ16" i="65"/>
  <c r="AI16" i="65"/>
  <c r="AH16" i="65"/>
  <c r="AG16" i="65"/>
  <c r="AF16" i="65"/>
  <c r="AE16" i="65"/>
  <c r="AD16" i="65"/>
  <c r="AC16" i="65"/>
  <c r="AB16" i="65"/>
  <c r="AA16" i="65"/>
  <c r="Z16" i="65"/>
  <c r="Y16" i="65"/>
  <c r="X16" i="65"/>
  <c r="W16" i="65"/>
  <c r="V16" i="65"/>
  <c r="U16" i="65"/>
  <c r="T16" i="65"/>
  <c r="S16" i="65"/>
  <c r="R16" i="65"/>
  <c r="Q16" i="65"/>
  <c r="P16" i="65"/>
  <c r="O16" i="65"/>
  <c r="N16" i="65"/>
  <c r="M16" i="65"/>
  <c r="L16" i="65"/>
  <c r="K16" i="65"/>
  <c r="J16" i="65"/>
  <c r="I16" i="65"/>
  <c r="H16" i="65"/>
  <c r="G16" i="65"/>
  <c r="F16" i="65"/>
  <c r="E16" i="65"/>
  <c r="D16" i="65"/>
  <c r="C16" i="65"/>
  <c r="B16" i="65"/>
  <c r="AK15" i="65"/>
  <c r="AJ15" i="65"/>
  <c r="AI15" i="65"/>
  <c r="AH15" i="65"/>
  <c r="AG15" i="65"/>
  <c r="AF15" i="65"/>
  <c r="AE15" i="65"/>
  <c r="AD15" i="65"/>
  <c r="AC15" i="65"/>
  <c r="AB15" i="65"/>
  <c r="AA15" i="65"/>
  <c r="Z15" i="65"/>
  <c r="Y15" i="65"/>
  <c r="X15" i="65"/>
  <c r="W15" i="65"/>
  <c r="V15" i="65"/>
  <c r="U15" i="65"/>
  <c r="T15" i="65"/>
  <c r="S15" i="65"/>
  <c r="R15" i="65"/>
  <c r="Q15" i="65"/>
  <c r="P15" i="65"/>
  <c r="O15" i="65"/>
  <c r="N15" i="65"/>
  <c r="M15" i="65"/>
  <c r="L15" i="65"/>
  <c r="K15" i="65"/>
  <c r="J15" i="65"/>
  <c r="I15" i="65"/>
  <c r="H15" i="65"/>
  <c r="G15" i="65"/>
  <c r="F15" i="65"/>
  <c r="E15" i="65"/>
  <c r="D15" i="65"/>
  <c r="C15" i="65"/>
  <c r="B15" i="65"/>
  <c r="AK14" i="65"/>
  <c r="AJ14" i="65"/>
  <c r="AI14" i="65"/>
  <c r="AH14" i="65"/>
  <c r="AG14" i="65"/>
  <c r="AF14" i="65"/>
  <c r="AE14" i="65"/>
  <c r="AD14" i="65"/>
  <c r="AC14" i="65"/>
  <c r="AB14" i="65"/>
  <c r="AA14" i="65"/>
  <c r="Z14" i="65"/>
  <c r="Y14" i="65"/>
  <c r="X14" i="65"/>
  <c r="W14" i="65"/>
  <c r="V14" i="65"/>
  <c r="U14" i="65"/>
  <c r="T14" i="65"/>
  <c r="S14" i="65"/>
  <c r="R14" i="65"/>
  <c r="Q14" i="65"/>
  <c r="P14" i="65"/>
  <c r="O14" i="65"/>
  <c r="N14" i="65"/>
  <c r="M14" i="65"/>
  <c r="L14" i="65"/>
  <c r="K14" i="65"/>
  <c r="J14" i="65"/>
  <c r="I14" i="65"/>
  <c r="H14" i="65"/>
  <c r="G14" i="65"/>
  <c r="F14" i="65"/>
  <c r="E14" i="65"/>
  <c r="D14" i="65"/>
  <c r="C14" i="65"/>
  <c r="B14" i="65"/>
  <c r="AK13" i="65"/>
  <c r="AJ13" i="65"/>
  <c r="AI13" i="65"/>
  <c r="AH13" i="65"/>
  <c r="AG13" i="65"/>
  <c r="AF13" i="65"/>
  <c r="AE13" i="65"/>
  <c r="AD13" i="65"/>
  <c r="AC13" i="65"/>
  <c r="AB13" i="65"/>
  <c r="AA13" i="65"/>
  <c r="Z13" i="65"/>
  <c r="Y13" i="65"/>
  <c r="X13" i="65"/>
  <c r="W13" i="65"/>
  <c r="V13" i="65"/>
  <c r="U13" i="65"/>
  <c r="T13" i="65"/>
  <c r="S13" i="65"/>
  <c r="R13" i="65"/>
  <c r="Q13" i="65"/>
  <c r="P13" i="65"/>
  <c r="O13" i="65"/>
  <c r="N13" i="65"/>
  <c r="M13" i="65"/>
  <c r="L13" i="65"/>
  <c r="K13" i="65"/>
  <c r="J13" i="65"/>
  <c r="I13" i="65"/>
  <c r="H13" i="65"/>
  <c r="G13" i="65"/>
  <c r="F13" i="65"/>
  <c r="E13" i="65"/>
  <c r="D13" i="65"/>
  <c r="C13" i="65"/>
  <c r="B13" i="65"/>
  <c r="AK12" i="65"/>
  <c r="AJ12" i="65"/>
  <c r="AI12" i="65"/>
  <c r="AH12" i="65"/>
  <c r="AG12" i="65"/>
  <c r="AF12" i="65"/>
  <c r="AE12" i="65"/>
  <c r="AD12" i="65"/>
  <c r="AC12" i="65"/>
  <c r="AB12" i="65"/>
  <c r="AA12" i="65"/>
  <c r="Z12" i="65"/>
  <c r="Y12" i="65"/>
  <c r="X12" i="65"/>
  <c r="W12" i="65"/>
  <c r="V12" i="65"/>
  <c r="U12" i="65"/>
  <c r="T12" i="65"/>
  <c r="S12" i="65"/>
  <c r="R12" i="65"/>
  <c r="Q12" i="65"/>
  <c r="P12" i="65"/>
  <c r="N12" i="65"/>
  <c r="M12" i="65"/>
  <c r="L12" i="65"/>
  <c r="K12" i="65"/>
  <c r="J12" i="65"/>
  <c r="I12" i="65"/>
  <c r="H12" i="65"/>
  <c r="G12" i="65"/>
  <c r="F12" i="65"/>
  <c r="E12" i="65"/>
  <c r="D12" i="65"/>
  <c r="C12" i="65"/>
  <c r="B12" i="65"/>
  <c r="AK11" i="65"/>
  <c r="AJ11" i="65"/>
  <c r="AI11" i="65"/>
  <c r="AH11" i="65"/>
  <c r="AG11" i="65"/>
  <c r="AF11" i="65"/>
  <c r="AE11" i="65"/>
  <c r="AD11" i="65"/>
  <c r="AC11" i="65"/>
  <c r="AB11" i="65"/>
  <c r="AA11" i="65"/>
  <c r="Z11" i="65"/>
  <c r="Y11" i="65"/>
  <c r="X11" i="65"/>
  <c r="W11" i="65"/>
  <c r="V11" i="65"/>
  <c r="U11" i="65"/>
  <c r="T11" i="65"/>
  <c r="S11" i="65"/>
  <c r="R11" i="65"/>
  <c r="Q11" i="65"/>
  <c r="P11" i="65"/>
  <c r="O11" i="65"/>
  <c r="N11" i="65"/>
  <c r="M11" i="65"/>
  <c r="L11" i="65"/>
  <c r="K11" i="65"/>
  <c r="J11" i="65"/>
  <c r="I11" i="65"/>
  <c r="H11" i="65"/>
  <c r="G11" i="65"/>
  <c r="F11" i="65"/>
  <c r="E11" i="65"/>
  <c r="D11" i="65"/>
  <c r="C11" i="65"/>
  <c r="B11" i="65"/>
  <c r="AK10" i="65"/>
  <c r="AJ10" i="65"/>
  <c r="AI10" i="65"/>
  <c r="AH10" i="65"/>
  <c r="AG10" i="65"/>
  <c r="AF10" i="65"/>
  <c r="AE10" i="65"/>
  <c r="AD10" i="65"/>
  <c r="AC10" i="65"/>
  <c r="AB10" i="65"/>
  <c r="AA10" i="65"/>
  <c r="Z10" i="65"/>
  <c r="Y10" i="65"/>
  <c r="X10" i="65"/>
  <c r="W10" i="65"/>
  <c r="V10" i="65"/>
  <c r="U10" i="65"/>
  <c r="T10" i="65"/>
  <c r="S10" i="65"/>
  <c r="R10" i="65"/>
  <c r="Q10" i="65"/>
  <c r="P10" i="65"/>
  <c r="O10" i="65"/>
  <c r="N10" i="65"/>
  <c r="M10" i="65"/>
  <c r="L10" i="65"/>
  <c r="K10" i="65"/>
  <c r="J10" i="65"/>
  <c r="I10" i="65"/>
  <c r="H10" i="65"/>
  <c r="G10" i="65"/>
  <c r="F10" i="65"/>
  <c r="E10" i="65"/>
  <c r="D10" i="65"/>
  <c r="C10" i="65"/>
  <c r="B10" i="65"/>
  <c r="AK9" i="65"/>
  <c r="AJ9" i="65"/>
  <c r="AI9" i="65"/>
  <c r="AH9" i="65"/>
  <c r="AG9" i="65"/>
  <c r="AF9" i="65"/>
  <c r="AE9" i="65"/>
  <c r="AD9" i="65"/>
  <c r="AC9" i="65"/>
  <c r="AB9" i="65"/>
  <c r="AA9" i="65"/>
  <c r="Z9" i="65"/>
  <c r="Y9" i="65"/>
  <c r="X9" i="65"/>
  <c r="W9" i="65"/>
  <c r="V9" i="65"/>
  <c r="U9" i="65"/>
  <c r="T9" i="65"/>
  <c r="S9" i="65"/>
  <c r="R9" i="65"/>
  <c r="Q9" i="65"/>
  <c r="P9" i="65"/>
  <c r="O9" i="65"/>
  <c r="N9" i="65"/>
  <c r="M9" i="65"/>
  <c r="L9" i="65"/>
  <c r="K9" i="65"/>
  <c r="J9" i="65"/>
  <c r="I9" i="65"/>
  <c r="H9" i="65"/>
  <c r="G9" i="65"/>
  <c r="F9" i="65"/>
  <c r="E9" i="65"/>
  <c r="D9" i="65"/>
  <c r="C9" i="65"/>
  <c r="B9" i="65"/>
  <c r="AK8" i="65"/>
  <c r="AJ8" i="65"/>
  <c r="AI8" i="65"/>
  <c r="AH8" i="65"/>
  <c r="AG8" i="65"/>
  <c r="AF8" i="65"/>
  <c r="AE8" i="65"/>
  <c r="AD8" i="65"/>
  <c r="AC8" i="65"/>
  <c r="AB8" i="65"/>
  <c r="AA8" i="65"/>
  <c r="Z8" i="65"/>
  <c r="Y8" i="65"/>
  <c r="X8" i="65"/>
  <c r="W8" i="65"/>
  <c r="V8" i="65"/>
  <c r="U8" i="65"/>
  <c r="T8" i="65"/>
  <c r="S8" i="65"/>
  <c r="R8" i="65"/>
  <c r="Q8" i="65"/>
  <c r="P8" i="65"/>
  <c r="O8" i="65"/>
  <c r="N8" i="65"/>
  <c r="M8" i="65"/>
  <c r="L8" i="65"/>
  <c r="K8" i="65"/>
  <c r="J8" i="65"/>
  <c r="I8" i="65"/>
  <c r="H8" i="65"/>
  <c r="G8" i="65"/>
  <c r="F8" i="65"/>
  <c r="E8" i="65"/>
  <c r="D8" i="65"/>
  <c r="C8" i="65"/>
  <c r="B8" i="65"/>
  <c r="AK7" i="65"/>
  <c r="AJ7" i="65"/>
  <c r="AI7" i="65"/>
  <c r="AH7" i="65"/>
  <c r="AG7" i="65"/>
  <c r="AF7" i="65"/>
  <c r="AE7" i="65"/>
  <c r="AD7" i="65"/>
  <c r="AC7" i="65"/>
  <c r="AB7" i="65"/>
  <c r="AA7" i="65"/>
  <c r="Z7" i="65"/>
  <c r="Y7" i="65"/>
  <c r="X7" i="65"/>
  <c r="W7" i="65"/>
  <c r="V7" i="65"/>
  <c r="U7" i="65"/>
  <c r="T7" i="65"/>
  <c r="S7" i="65"/>
  <c r="R7" i="65"/>
  <c r="Q7" i="65"/>
  <c r="P7" i="65"/>
  <c r="O7" i="65"/>
  <c r="N7" i="65"/>
  <c r="M7" i="65"/>
  <c r="L7" i="65"/>
  <c r="K7" i="65"/>
  <c r="J7" i="65"/>
  <c r="I7" i="65"/>
  <c r="H7" i="65"/>
  <c r="G7" i="65"/>
  <c r="F7" i="65"/>
  <c r="E7" i="65"/>
  <c r="D7" i="65"/>
  <c r="C7" i="65"/>
  <c r="B7" i="65"/>
  <c r="B49" i="24"/>
  <c r="B47" i="24"/>
  <c r="B46" i="24"/>
  <c r="B44" i="24"/>
  <c r="B41" i="24"/>
  <c r="B40" i="24"/>
  <c r="B39" i="24"/>
  <c r="B38" i="24"/>
  <c r="B37" i="24"/>
  <c r="B36" i="24"/>
  <c r="B35" i="24"/>
  <c r="B34" i="24"/>
  <c r="B33" i="24"/>
  <c r="B31" i="24"/>
  <c r="B30" i="24"/>
  <c r="B29" i="24"/>
  <c r="B28" i="24"/>
  <c r="B26" i="24"/>
  <c r="B25" i="24"/>
  <c r="B24" i="24"/>
  <c r="B23" i="24"/>
  <c r="B22" i="24"/>
  <c r="B21" i="24"/>
  <c r="B20" i="24"/>
  <c r="B19" i="24"/>
  <c r="B18" i="24"/>
  <c r="B17" i="24"/>
  <c r="B16" i="24"/>
  <c r="B14" i="24"/>
  <c r="B13" i="24"/>
  <c r="B12" i="24"/>
  <c r="B11" i="24"/>
  <c r="B10" i="24"/>
  <c r="B9" i="24"/>
  <c r="B8" i="24"/>
  <c r="B7" i="24"/>
  <c r="H61" i="64"/>
  <c r="G61" i="64"/>
  <c r="F61" i="64"/>
  <c r="E61" i="64"/>
  <c r="D61" i="64"/>
  <c r="C61" i="64"/>
  <c r="B61" i="64"/>
  <c r="H60" i="64"/>
  <c r="G60" i="64"/>
  <c r="F60" i="64"/>
  <c r="E60" i="64"/>
  <c r="D60" i="64"/>
  <c r="C60" i="64"/>
  <c r="B60" i="64"/>
  <c r="H59" i="64"/>
  <c r="G59" i="64"/>
  <c r="F59" i="64"/>
  <c r="E59" i="64"/>
  <c r="D59" i="64"/>
  <c r="C59" i="64"/>
  <c r="B59" i="64"/>
  <c r="H58" i="64"/>
  <c r="G58" i="64"/>
  <c r="F58" i="64"/>
  <c r="E58" i="64"/>
  <c r="D58" i="64"/>
  <c r="C58" i="64"/>
  <c r="B58" i="64"/>
  <c r="H57" i="64"/>
  <c r="G57" i="64"/>
  <c r="F57" i="64"/>
  <c r="E57" i="64"/>
  <c r="D57" i="64"/>
  <c r="C57" i="64"/>
  <c r="B57" i="64"/>
  <c r="H56" i="64"/>
  <c r="G56" i="64"/>
  <c r="F56" i="64"/>
  <c r="E56" i="64"/>
  <c r="D56" i="64"/>
  <c r="C56" i="64"/>
  <c r="B56" i="64"/>
  <c r="H55" i="64"/>
  <c r="G55" i="64"/>
  <c r="F55" i="64"/>
  <c r="E55" i="64"/>
  <c r="D55" i="64"/>
  <c r="C55" i="64"/>
  <c r="B55" i="64"/>
  <c r="H54" i="64"/>
  <c r="G54" i="64"/>
  <c r="F54" i="64"/>
  <c r="E54" i="64"/>
  <c r="D54" i="64"/>
  <c r="C54" i="64"/>
  <c r="B54" i="64"/>
  <c r="H53" i="64"/>
  <c r="G53" i="64"/>
  <c r="F53" i="64"/>
  <c r="E53" i="64"/>
  <c r="D53" i="64"/>
  <c r="C53" i="64"/>
  <c r="B53" i="64"/>
  <c r="H52" i="64"/>
  <c r="G52" i="64"/>
  <c r="F52" i="64"/>
  <c r="E52" i="64"/>
  <c r="D52" i="64"/>
  <c r="C52" i="64"/>
  <c r="B52" i="64"/>
  <c r="H51" i="64"/>
  <c r="G51" i="64"/>
  <c r="F51" i="64"/>
  <c r="E51" i="64"/>
  <c r="D51" i="64"/>
  <c r="C51" i="64"/>
  <c r="B51" i="64"/>
  <c r="H50" i="64"/>
  <c r="G50" i="64"/>
  <c r="F50" i="64"/>
  <c r="E50" i="64"/>
  <c r="D50" i="64"/>
  <c r="C50" i="64"/>
  <c r="B50" i="64"/>
  <c r="AK40" i="64"/>
  <c r="AJ40" i="64"/>
  <c r="AI40" i="64"/>
  <c r="AH40" i="64"/>
  <c r="AG40" i="64"/>
  <c r="AF40" i="64"/>
  <c r="AE40" i="64"/>
  <c r="AB40" i="64"/>
  <c r="AA40" i="64"/>
  <c r="Z40" i="64"/>
  <c r="Y40" i="64"/>
  <c r="X40" i="64"/>
  <c r="W40" i="64"/>
  <c r="V40" i="64"/>
  <c r="I40" i="64"/>
  <c r="H40" i="64"/>
  <c r="F40" i="64"/>
  <c r="E40" i="64"/>
  <c r="D40" i="64"/>
  <c r="C40" i="64"/>
  <c r="B40" i="64"/>
  <c r="AK39" i="64"/>
  <c r="AJ39" i="64"/>
  <c r="AI39" i="64"/>
  <c r="AH39" i="64"/>
  <c r="AG39" i="64"/>
  <c r="AF39" i="64"/>
  <c r="AE39" i="64"/>
  <c r="AB39" i="64"/>
  <c r="AA39" i="64"/>
  <c r="Z39" i="64"/>
  <c r="Y39" i="64"/>
  <c r="X39" i="64"/>
  <c r="W39" i="64"/>
  <c r="V39" i="64"/>
  <c r="I39" i="64"/>
  <c r="H39" i="64"/>
  <c r="G39" i="64"/>
  <c r="F39" i="64"/>
  <c r="E39" i="64"/>
  <c r="D39" i="64"/>
  <c r="C39" i="64"/>
  <c r="B39" i="64"/>
  <c r="AK38" i="64"/>
  <c r="AJ38" i="64"/>
  <c r="AI38" i="64"/>
  <c r="AH38" i="64"/>
  <c r="AG38" i="64"/>
  <c r="AF38" i="64"/>
  <c r="AE38" i="64"/>
  <c r="AB38" i="64"/>
  <c r="AA38" i="64"/>
  <c r="Z38" i="64"/>
  <c r="Y38" i="64"/>
  <c r="X38" i="64"/>
  <c r="W38" i="64"/>
  <c r="V38" i="64"/>
  <c r="I38" i="64"/>
  <c r="H38" i="64"/>
  <c r="G38" i="64"/>
  <c r="F38" i="64"/>
  <c r="E38" i="64"/>
  <c r="D38" i="64"/>
  <c r="C38" i="64"/>
  <c r="B38" i="64"/>
  <c r="AK37" i="64"/>
  <c r="AJ37" i="64"/>
  <c r="AI37" i="64"/>
  <c r="AH37" i="64"/>
  <c r="AG37" i="64"/>
  <c r="AF37" i="64"/>
  <c r="AE37" i="64"/>
  <c r="AB37" i="64"/>
  <c r="AA37" i="64"/>
  <c r="Z37" i="64"/>
  <c r="Y37" i="64"/>
  <c r="X37" i="64"/>
  <c r="W37" i="64"/>
  <c r="V37" i="64"/>
  <c r="I37" i="64"/>
  <c r="H37" i="64"/>
  <c r="AK36" i="64"/>
  <c r="AJ36" i="64"/>
  <c r="AI36" i="64"/>
  <c r="AH36" i="64"/>
  <c r="AG36" i="64"/>
  <c r="AF36" i="64"/>
  <c r="AE36" i="64"/>
  <c r="AB36" i="64"/>
  <c r="AA36" i="64"/>
  <c r="Z36" i="64"/>
  <c r="Y36" i="64"/>
  <c r="X36" i="64"/>
  <c r="W36" i="64"/>
  <c r="V36" i="64"/>
  <c r="I36" i="64"/>
  <c r="H36" i="64"/>
  <c r="AK35" i="64"/>
  <c r="AJ35" i="64"/>
  <c r="AI35" i="64"/>
  <c r="AH35" i="64"/>
  <c r="AG35" i="64"/>
  <c r="AF35" i="64"/>
  <c r="AE35" i="64"/>
  <c r="AB35" i="64"/>
  <c r="AA35" i="64"/>
  <c r="Z35" i="64"/>
  <c r="Y35" i="64"/>
  <c r="X35" i="64"/>
  <c r="W35" i="64"/>
  <c r="V35" i="64"/>
  <c r="I35" i="64"/>
  <c r="H35" i="64"/>
  <c r="AK34" i="64"/>
  <c r="AJ34" i="64"/>
  <c r="AI34" i="64"/>
  <c r="AH34" i="64"/>
  <c r="AG34" i="64"/>
  <c r="AF34" i="64"/>
  <c r="AE34" i="64"/>
  <c r="AB34" i="64"/>
  <c r="AA34" i="64"/>
  <c r="Z34" i="64"/>
  <c r="Y34" i="64"/>
  <c r="X34" i="64"/>
  <c r="W34" i="64"/>
  <c r="V34" i="64"/>
  <c r="I34" i="64"/>
  <c r="H34" i="64"/>
  <c r="AK33" i="64"/>
  <c r="AJ33" i="64"/>
  <c r="AI33" i="64"/>
  <c r="AH33" i="64"/>
  <c r="AG33" i="64"/>
  <c r="AF33" i="64"/>
  <c r="AE33" i="64"/>
  <c r="AB33" i="64"/>
  <c r="AA33" i="64"/>
  <c r="Z33" i="64"/>
  <c r="Y33" i="64"/>
  <c r="X33" i="64"/>
  <c r="W33" i="64"/>
  <c r="V33" i="64"/>
  <c r="I33" i="64"/>
  <c r="H33" i="64"/>
  <c r="AK32" i="64"/>
  <c r="AJ32" i="64"/>
  <c r="AI32" i="64"/>
  <c r="AH32" i="64"/>
  <c r="AG32" i="64"/>
  <c r="AF32" i="64"/>
  <c r="AE32" i="64"/>
  <c r="AB32" i="64"/>
  <c r="AA32" i="64"/>
  <c r="Z32" i="64"/>
  <c r="Y32" i="64"/>
  <c r="X32" i="64"/>
  <c r="W32" i="64"/>
  <c r="V32" i="64"/>
  <c r="I32" i="64"/>
  <c r="H32" i="64"/>
  <c r="AK31" i="64"/>
  <c r="AJ31" i="64"/>
  <c r="AI31" i="64"/>
  <c r="AH31" i="64"/>
  <c r="AG31" i="64"/>
  <c r="AF31" i="64"/>
  <c r="AE31" i="64"/>
  <c r="AB31" i="64"/>
  <c r="AA31" i="64"/>
  <c r="Z31" i="64"/>
  <c r="Y31" i="64"/>
  <c r="X31" i="64"/>
  <c r="W31" i="64"/>
  <c r="V31" i="64"/>
  <c r="I31" i="64"/>
  <c r="H31" i="64"/>
  <c r="AK30" i="64"/>
  <c r="AJ30" i="64"/>
  <c r="AI30" i="64"/>
  <c r="AH30" i="64"/>
  <c r="AG30" i="64"/>
  <c r="AF30" i="64"/>
  <c r="AE30" i="64"/>
  <c r="AB30" i="64"/>
  <c r="AA30" i="64"/>
  <c r="Z30" i="64"/>
  <c r="Y30" i="64"/>
  <c r="X30" i="64"/>
  <c r="W30" i="64"/>
  <c r="V30" i="64"/>
  <c r="I30" i="64"/>
  <c r="H30" i="64"/>
  <c r="AK29" i="64"/>
  <c r="AJ29" i="64"/>
  <c r="AI29" i="64"/>
  <c r="AH29" i="64"/>
  <c r="AG29" i="64"/>
  <c r="AF29" i="64"/>
  <c r="AE29" i="64"/>
  <c r="AB29" i="64"/>
  <c r="AA29" i="64"/>
  <c r="Z29" i="64"/>
  <c r="Y29" i="64"/>
  <c r="X29" i="64"/>
  <c r="W29" i="64"/>
  <c r="V29" i="64"/>
  <c r="I29" i="64"/>
  <c r="H29" i="64"/>
  <c r="H24" i="64"/>
  <c r="G24" i="64"/>
  <c r="F24" i="64"/>
  <c r="E24" i="64"/>
  <c r="D24" i="64"/>
  <c r="C24" i="64"/>
  <c r="B24" i="64"/>
  <c r="H23" i="64"/>
  <c r="G23" i="64"/>
  <c r="F23" i="64"/>
  <c r="E23" i="64"/>
  <c r="D23" i="64"/>
  <c r="C23" i="64"/>
  <c r="B23" i="64"/>
  <c r="H22" i="64"/>
  <c r="G22" i="64"/>
  <c r="F22" i="64"/>
  <c r="E22" i="64"/>
  <c r="D22" i="64"/>
  <c r="C22" i="64"/>
  <c r="B22" i="64"/>
  <c r="AK20" i="64"/>
  <c r="AJ20" i="64"/>
  <c r="AI20" i="64"/>
  <c r="AH20" i="64"/>
  <c r="AG20" i="64"/>
  <c r="AF20" i="64"/>
  <c r="AE20" i="64"/>
  <c r="AB20" i="64"/>
  <c r="AA20" i="64"/>
  <c r="Z20" i="64"/>
  <c r="Y20" i="64"/>
  <c r="X20" i="64"/>
  <c r="W20" i="64"/>
  <c r="V20" i="64"/>
  <c r="I20" i="64"/>
  <c r="H20" i="64"/>
  <c r="G20" i="64"/>
  <c r="F20" i="64"/>
  <c r="E20" i="64"/>
  <c r="D20" i="64"/>
  <c r="C20" i="64"/>
  <c r="B20" i="64"/>
  <c r="AK19" i="64"/>
  <c r="AJ19" i="64"/>
  <c r="AI19" i="64"/>
  <c r="AH19" i="64"/>
  <c r="AG19" i="64"/>
  <c r="AF19" i="64"/>
  <c r="AE19" i="64"/>
  <c r="AB19" i="64"/>
  <c r="AA19" i="64"/>
  <c r="Z19" i="64"/>
  <c r="Y19" i="64"/>
  <c r="X19" i="64"/>
  <c r="W19" i="64"/>
  <c r="V19" i="64"/>
  <c r="I19" i="64"/>
  <c r="H19" i="64"/>
  <c r="G19" i="64"/>
  <c r="F19" i="64"/>
  <c r="E19" i="64"/>
  <c r="D19" i="64"/>
  <c r="C19" i="64"/>
  <c r="B19" i="64"/>
  <c r="AK18" i="64"/>
  <c r="AJ18" i="64"/>
  <c r="AI18" i="64"/>
  <c r="AH18" i="64"/>
  <c r="AG18" i="64"/>
  <c r="AF18" i="64"/>
  <c r="AE18" i="64"/>
  <c r="AB18" i="64"/>
  <c r="AA18" i="64"/>
  <c r="Z18" i="64"/>
  <c r="Y18" i="64"/>
  <c r="X18" i="64"/>
  <c r="W18" i="64"/>
  <c r="V18" i="64"/>
  <c r="I18" i="64"/>
  <c r="H18" i="64"/>
  <c r="G18" i="64"/>
  <c r="F18" i="64"/>
  <c r="E18" i="64"/>
  <c r="D18" i="64"/>
  <c r="C18" i="64"/>
  <c r="B18" i="64"/>
  <c r="AK17" i="64"/>
  <c r="AJ17" i="64"/>
  <c r="AI17" i="64"/>
  <c r="AH17" i="64"/>
  <c r="AG17" i="64"/>
  <c r="AF17" i="64"/>
  <c r="AE17" i="64"/>
  <c r="AB17" i="64"/>
  <c r="AA17" i="64"/>
  <c r="Z17" i="64"/>
  <c r="Y17" i="64"/>
  <c r="X17" i="64"/>
  <c r="W17" i="64"/>
  <c r="V17" i="64"/>
  <c r="I17" i="64"/>
  <c r="H17" i="64"/>
  <c r="AK16" i="64"/>
  <c r="AJ16" i="64"/>
  <c r="AI16" i="64"/>
  <c r="AH16" i="64"/>
  <c r="AG16" i="64"/>
  <c r="AF16" i="64"/>
  <c r="AE16" i="64"/>
  <c r="AB16" i="64"/>
  <c r="AA16" i="64"/>
  <c r="Z16" i="64"/>
  <c r="Y16" i="64"/>
  <c r="X16" i="64"/>
  <c r="W16" i="64"/>
  <c r="V16" i="64"/>
  <c r="I16" i="64"/>
  <c r="H16" i="64"/>
  <c r="AK15" i="64"/>
  <c r="AJ15" i="64"/>
  <c r="AI15" i="64"/>
  <c r="AH15" i="64"/>
  <c r="AG15" i="64"/>
  <c r="AF15" i="64"/>
  <c r="AE15" i="64"/>
  <c r="AB15" i="64"/>
  <c r="AA15" i="64"/>
  <c r="Z15" i="64"/>
  <c r="Y15" i="64"/>
  <c r="X15" i="64"/>
  <c r="W15" i="64"/>
  <c r="V15" i="64"/>
  <c r="I15" i="64"/>
  <c r="H15" i="64"/>
  <c r="AK14" i="64"/>
  <c r="AJ14" i="64"/>
  <c r="AI14" i="64"/>
  <c r="AH14" i="64"/>
  <c r="AG14" i="64"/>
  <c r="AF14" i="64"/>
  <c r="AE14" i="64"/>
  <c r="AB14" i="64"/>
  <c r="AA14" i="64"/>
  <c r="Z14" i="64"/>
  <c r="Y14" i="64"/>
  <c r="X14" i="64"/>
  <c r="W14" i="64"/>
  <c r="V14" i="64"/>
  <c r="I14" i="64"/>
  <c r="H14" i="64"/>
  <c r="AK13" i="64"/>
  <c r="AJ13" i="64"/>
  <c r="AI13" i="64"/>
  <c r="AH13" i="64"/>
  <c r="AG13" i="64"/>
  <c r="AF13" i="64"/>
  <c r="AE13" i="64"/>
  <c r="AB13" i="64"/>
  <c r="AA13" i="64"/>
  <c r="Z13" i="64"/>
  <c r="Y13" i="64"/>
  <c r="X13" i="64"/>
  <c r="W13" i="64"/>
  <c r="V13" i="64"/>
  <c r="I13" i="64"/>
  <c r="H13" i="64"/>
  <c r="AK12" i="64"/>
  <c r="AJ12" i="64"/>
  <c r="AI12" i="64"/>
  <c r="AH12" i="64"/>
  <c r="AG12" i="64"/>
  <c r="AF12" i="64"/>
  <c r="AE12" i="64"/>
  <c r="AB12" i="64"/>
  <c r="AA12" i="64"/>
  <c r="Z12" i="64"/>
  <c r="Y12" i="64"/>
  <c r="X12" i="64"/>
  <c r="W12" i="64"/>
  <c r="V12" i="64"/>
  <c r="I12" i="64"/>
  <c r="H12" i="64"/>
  <c r="AK11" i="64"/>
  <c r="AJ11" i="64"/>
  <c r="AI11" i="64"/>
  <c r="AH11" i="64"/>
  <c r="AG11" i="64"/>
  <c r="AF11" i="64"/>
  <c r="AE11" i="64"/>
  <c r="AB11" i="64"/>
  <c r="AA11" i="64"/>
  <c r="Z11" i="64"/>
  <c r="Y11" i="64"/>
  <c r="X11" i="64"/>
  <c r="W11" i="64"/>
  <c r="V11" i="64"/>
  <c r="I11" i="64"/>
  <c r="H11" i="64"/>
  <c r="AK10" i="64"/>
  <c r="AJ10" i="64"/>
  <c r="AI10" i="64"/>
  <c r="AH10" i="64"/>
  <c r="AG10" i="64"/>
  <c r="AF10" i="64"/>
  <c r="AE10" i="64"/>
  <c r="AB10" i="64"/>
  <c r="AA10" i="64"/>
  <c r="Z10" i="64"/>
  <c r="Y10" i="64"/>
  <c r="X10" i="64"/>
  <c r="W10" i="64"/>
  <c r="V10" i="64"/>
  <c r="I10" i="64"/>
  <c r="H10" i="64"/>
  <c r="AK9" i="64"/>
  <c r="AJ9" i="64"/>
  <c r="AI9" i="64"/>
  <c r="AH9" i="64"/>
  <c r="AG9" i="64"/>
  <c r="AF9" i="64"/>
  <c r="AE9" i="64"/>
  <c r="AB9" i="64"/>
  <c r="AA9" i="64"/>
  <c r="Z9" i="64"/>
  <c r="Y9" i="64"/>
  <c r="X9" i="64"/>
  <c r="W9" i="64"/>
  <c r="V9" i="64"/>
  <c r="I9" i="64"/>
  <c r="H9" i="64"/>
  <c r="AC75" i="63"/>
  <c r="AB75" i="63"/>
  <c r="AA75" i="63"/>
  <c r="Z75" i="63"/>
  <c r="Y75" i="63"/>
  <c r="X75" i="63"/>
  <c r="W75" i="63"/>
  <c r="T75" i="63"/>
  <c r="S75" i="63"/>
  <c r="R75" i="63"/>
  <c r="Q75" i="63"/>
  <c r="P75" i="63"/>
  <c r="O75" i="63"/>
  <c r="N75" i="63"/>
  <c r="H75" i="63"/>
  <c r="G75" i="63"/>
  <c r="F75" i="63"/>
  <c r="E75" i="63"/>
  <c r="D75" i="63"/>
  <c r="C75" i="63"/>
  <c r="B75" i="63"/>
  <c r="AC74" i="63"/>
  <c r="AB74" i="63"/>
  <c r="AA74" i="63"/>
  <c r="Z74" i="63"/>
  <c r="Y74" i="63"/>
  <c r="X74" i="63"/>
  <c r="W74" i="63"/>
  <c r="T74" i="63"/>
  <c r="S74" i="63"/>
  <c r="R74" i="63"/>
  <c r="Q74" i="63"/>
  <c r="P74" i="63"/>
  <c r="O74" i="63"/>
  <c r="N74" i="63"/>
  <c r="H74" i="63"/>
  <c r="G74" i="63"/>
  <c r="F74" i="63"/>
  <c r="E74" i="63"/>
  <c r="D74" i="63"/>
  <c r="C74" i="63"/>
  <c r="B74" i="63"/>
  <c r="AC73" i="63"/>
  <c r="AB73" i="63"/>
  <c r="AA73" i="63"/>
  <c r="Z73" i="63"/>
  <c r="Y73" i="63"/>
  <c r="X73" i="63"/>
  <c r="W73" i="63"/>
  <c r="T73" i="63"/>
  <c r="S73" i="63"/>
  <c r="R73" i="63"/>
  <c r="Q73" i="63"/>
  <c r="P73" i="63"/>
  <c r="O73" i="63"/>
  <c r="N73" i="63"/>
  <c r="H73" i="63"/>
  <c r="G73" i="63"/>
  <c r="F73" i="63"/>
  <c r="E73" i="63"/>
  <c r="D73" i="63"/>
  <c r="C73" i="63"/>
  <c r="B73" i="63"/>
  <c r="AC72" i="63"/>
  <c r="AB72" i="63"/>
  <c r="AA72" i="63"/>
  <c r="Z72" i="63"/>
  <c r="Y72" i="63"/>
  <c r="X72" i="63"/>
  <c r="W72" i="63"/>
  <c r="T72" i="63"/>
  <c r="S72" i="63"/>
  <c r="R72" i="63"/>
  <c r="Q72" i="63"/>
  <c r="P72" i="63"/>
  <c r="O72" i="63"/>
  <c r="N72" i="63"/>
  <c r="H72" i="63"/>
  <c r="G72" i="63"/>
  <c r="F72" i="63"/>
  <c r="E72" i="63"/>
  <c r="D72" i="63"/>
  <c r="C72" i="63"/>
  <c r="B72" i="63"/>
  <c r="AC71" i="63"/>
  <c r="AB71" i="63"/>
  <c r="AA71" i="63"/>
  <c r="Z71" i="63"/>
  <c r="Y71" i="63"/>
  <c r="X71" i="63"/>
  <c r="W71" i="63"/>
  <c r="T71" i="63"/>
  <c r="S71" i="63"/>
  <c r="R71" i="63"/>
  <c r="Q71" i="63"/>
  <c r="P71" i="63"/>
  <c r="O71" i="63"/>
  <c r="N71" i="63"/>
  <c r="H71" i="63"/>
  <c r="G71" i="63"/>
  <c r="F71" i="63"/>
  <c r="E71" i="63"/>
  <c r="D71" i="63"/>
  <c r="C71" i="63"/>
  <c r="B71" i="63"/>
  <c r="AC70" i="63"/>
  <c r="AB70" i="63"/>
  <c r="AA70" i="63"/>
  <c r="Z70" i="63"/>
  <c r="Y70" i="63"/>
  <c r="X70" i="63"/>
  <c r="W70" i="63"/>
  <c r="T70" i="63"/>
  <c r="S70" i="63"/>
  <c r="R70" i="63"/>
  <c r="Q70" i="63"/>
  <c r="P70" i="63"/>
  <c r="O70" i="63"/>
  <c r="N70" i="63"/>
  <c r="H70" i="63"/>
  <c r="G70" i="63"/>
  <c r="F70" i="63"/>
  <c r="E70" i="63"/>
  <c r="D70" i="63"/>
  <c r="C70" i="63"/>
  <c r="B70" i="63"/>
  <c r="AC69" i="63"/>
  <c r="AB69" i="63"/>
  <c r="AA69" i="63"/>
  <c r="Z69" i="63"/>
  <c r="Y69" i="63"/>
  <c r="X69" i="63"/>
  <c r="W69" i="63"/>
  <c r="S69" i="63"/>
  <c r="R69" i="63"/>
  <c r="Q69" i="63"/>
  <c r="P69" i="63"/>
  <c r="O69" i="63"/>
  <c r="N69" i="63"/>
  <c r="H69" i="63"/>
  <c r="G69" i="63"/>
  <c r="F69" i="63"/>
  <c r="E69" i="63"/>
  <c r="D69" i="63"/>
  <c r="C69" i="63"/>
  <c r="B69" i="63"/>
  <c r="AC68" i="63"/>
  <c r="AB68" i="63"/>
  <c r="AA68" i="63"/>
  <c r="Z68" i="63"/>
  <c r="Y68" i="63"/>
  <c r="X68" i="63"/>
  <c r="W68" i="63"/>
  <c r="T68" i="63"/>
  <c r="S68" i="63"/>
  <c r="R68" i="63"/>
  <c r="Q68" i="63"/>
  <c r="P68" i="63"/>
  <c r="O68" i="63"/>
  <c r="N68" i="63"/>
  <c r="H68" i="63"/>
  <c r="G68" i="63"/>
  <c r="F68" i="63"/>
  <c r="E68" i="63"/>
  <c r="D68" i="63"/>
  <c r="C68" i="63"/>
  <c r="B68" i="63"/>
  <c r="AC67" i="63"/>
  <c r="AB67" i="63"/>
  <c r="AA67" i="63"/>
  <c r="Z67" i="63"/>
  <c r="Y67" i="63"/>
  <c r="X67" i="63"/>
  <c r="W67" i="63"/>
  <c r="T67" i="63"/>
  <c r="S67" i="63"/>
  <c r="R67" i="63"/>
  <c r="Q67" i="63"/>
  <c r="P67" i="63"/>
  <c r="O67" i="63"/>
  <c r="N67" i="63"/>
  <c r="H67" i="63"/>
  <c r="G67" i="63"/>
  <c r="F67" i="63"/>
  <c r="E67" i="63"/>
  <c r="D67" i="63"/>
  <c r="C67" i="63"/>
  <c r="B67" i="63"/>
  <c r="AC66" i="63"/>
  <c r="AB66" i="63"/>
  <c r="AA66" i="63"/>
  <c r="Z66" i="63"/>
  <c r="Y66" i="63"/>
  <c r="X66" i="63"/>
  <c r="W66" i="63"/>
  <c r="T66" i="63"/>
  <c r="S66" i="63"/>
  <c r="R66" i="63"/>
  <c r="Q66" i="63"/>
  <c r="P66" i="63"/>
  <c r="O66" i="63"/>
  <c r="N66" i="63"/>
  <c r="H66" i="63"/>
  <c r="G66" i="63"/>
  <c r="F66" i="63"/>
  <c r="E66" i="63"/>
  <c r="D66" i="63"/>
  <c r="C66" i="63"/>
  <c r="B66" i="63"/>
  <c r="AC65" i="63"/>
  <c r="AB65" i="63"/>
  <c r="AA65" i="63"/>
  <c r="Z65" i="63"/>
  <c r="Y65" i="63"/>
  <c r="X65" i="63"/>
  <c r="W65" i="63"/>
  <c r="T65" i="63"/>
  <c r="S65" i="63"/>
  <c r="R65" i="63"/>
  <c r="Q65" i="63"/>
  <c r="P65" i="63"/>
  <c r="O65" i="63"/>
  <c r="N65" i="63"/>
  <c r="H65" i="63"/>
  <c r="G65" i="63"/>
  <c r="F65" i="63"/>
  <c r="E65" i="63"/>
  <c r="D65" i="63"/>
  <c r="C65" i="63"/>
  <c r="B65" i="63"/>
  <c r="AC64" i="63"/>
  <c r="AB64" i="63"/>
  <c r="AA64" i="63"/>
  <c r="Z64" i="63"/>
  <c r="Y64" i="63"/>
  <c r="X64" i="63"/>
  <c r="W64" i="63"/>
  <c r="T64" i="63"/>
  <c r="S64" i="63"/>
  <c r="R64" i="63"/>
  <c r="Q64" i="63"/>
  <c r="P64" i="63"/>
  <c r="O64" i="63"/>
  <c r="N64" i="63"/>
  <c r="H64" i="63"/>
  <c r="G64" i="63"/>
  <c r="F64" i="63"/>
  <c r="E64" i="63"/>
  <c r="D64" i="63"/>
  <c r="C64" i="63"/>
  <c r="B64" i="63"/>
  <c r="AN54" i="63"/>
  <c r="AM54" i="63"/>
  <c r="AL54" i="63"/>
  <c r="AK54" i="63"/>
  <c r="AJ54" i="63"/>
  <c r="AI54" i="63"/>
  <c r="AH54" i="63"/>
  <c r="AG54" i="63"/>
  <c r="AC54" i="63"/>
  <c r="AB54" i="63"/>
  <c r="AA54" i="63"/>
  <c r="Z54" i="63"/>
  <c r="Y54" i="63"/>
  <c r="X54" i="63"/>
  <c r="W54" i="63"/>
  <c r="T54" i="63"/>
  <c r="S54" i="63"/>
  <c r="R54" i="63"/>
  <c r="Q54" i="63"/>
  <c r="P54" i="63"/>
  <c r="O54" i="63"/>
  <c r="N54" i="63"/>
  <c r="J54" i="63"/>
  <c r="I54" i="63"/>
  <c r="H54" i="63"/>
  <c r="F54" i="63"/>
  <c r="E54" i="63"/>
  <c r="D54" i="63"/>
  <c r="C54" i="63"/>
  <c r="B54" i="63"/>
  <c r="AN53" i="63"/>
  <c r="AM53" i="63"/>
  <c r="AL53" i="63"/>
  <c r="AK53" i="63"/>
  <c r="AJ53" i="63"/>
  <c r="AI53" i="63"/>
  <c r="AH53" i="63"/>
  <c r="AG53" i="63"/>
  <c r="AC53" i="63"/>
  <c r="AB53" i="63"/>
  <c r="AA53" i="63"/>
  <c r="Z53" i="63"/>
  <c r="Y53" i="63"/>
  <c r="X53" i="63"/>
  <c r="W53" i="63"/>
  <c r="T53" i="63"/>
  <c r="S53" i="63"/>
  <c r="R53" i="63"/>
  <c r="Q53" i="63"/>
  <c r="P53" i="63"/>
  <c r="O53" i="63"/>
  <c r="N53" i="63"/>
  <c r="J53" i="63"/>
  <c r="I53" i="63"/>
  <c r="H53" i="63"/>
  <c r="G53" i="63"/>
  <c r="F53" i="63"/>
  <c r="E53" i="63"/>
  <c r="D53" i="63"/>
  <c r="C53" i="63"/>
  <c r="B53" i="63"/>
  <c r="AN52" i="63"/>
  <c r="AM52" i="63"/>
  <c r="AL52" i="63"/>
  <c r="AK52" i="63"/>
  <c r="AJ52" i="63"/>
  <c r="AI52" i="63"/>
  <c r="AH52" i="63"/>
  <c r="AG52" i="63"/>
  <c r="AC52" i="63"/>
  <c r="AB52" i="63"/>
  <c r="AA52" i="63"/>
  <c r="Z52" i="63"/>
  <c r="Y52" i="63"/>
  <c r="X52" i="63"/>
  <c r="W52" i="63"/>
  <c r="T52" i="63"/>
  <c r="S52" i="63"/>
  <c r="R52" i="63"/>
  <c r="Q52" i="63"/>
  <c r="P52" i="63"/>
  <c r="O52" i="63"/>
  <c r="N52" i="63"/>
  <c r="J52" i="63"/>
  <c r="I52" i="63"/>
  <c r="H52" i="63"/>
  <c r="G52" i="63"/>
  <c r="F52" i="63"/>
  <c r="E52" i="63"/>
  <c r="D52" i="63"/>
  <c r="C52" i="63"/>
  <c r="B52" i="63"/>
  <c r="AN51" i="63"/>
  <c r="AM51" i="63"/>
  <c r="AL51" i="63"/>
  <c r="AK51" i="63"/>
  <c r="AJ51" i="63"/>
  <c r="AI51" i="63"/>
  <c r="AH51" i="63"/>
  <c r="AG51" i="63"/>
  <c r="AC51" i="63"/>
  <c r="T51" i="63"/>
  <c r="J51" i="63"/>
  <c r="I51" i="63"/>
  <c r="H51" i="63"/>
  <c r="AN50" i="63"/>
  <c r="AM50" i="63"/>
  <c r="AL50" i="63"/>
  <c r="AK50" i="63"/>
  <c r="AJ50" i="63"/>
  <c r="AI50" i="63"/>
  <c r="AH50" i="63"/>
  <c r="AG50" i="63"/>
  <c r="AC50" i="63"/>
  <c r="T50" i="63"/>
  <c r="J50" i="63"/>
  <c r="I50" i="63"/>
  <c r="H50" i="63"/>
  <c r="AN49" i="63"/>
  <c r="AM49" i="63"/>
  <c r="AL49" i="63"/>
  <c r="AK49" i="63"/>
  <c r="AJ49" i="63"/>
  <c r="AI49" i="63"/>
  <c r="AH49" i="63"/>
  <c r="AG49" i="63"/>
  <c r="AC49" i="63"/>
  <c r="T49" i="63"/>
  <c r="J49" i="63"/>
  <c r="I49" i="63"/>
  <c r="H49" i="63"/>
  <c r="AN48" i="63"/>
  <c r="AM48" i="63"/>
  <c r="AL48" i="63"/>
  <c r="AK48" i="63"/>
  <c r="AJ48" i="63"/>
  <c r="AI48" i="63"/>
  <c r="AH48" i="63"/>
  <c r="AG48" i="63"/>
  <c r="AC48" i="63"/>
  <c r="J48" i="63"/>
  <c r="I48" i="63"/>
  <c r="H48" i="63"/>
  <c r="AN47" i="63"/>
  <c r="AM47" i="63"/>
  <c r="AL47" i="63"/>
  <c r="AK47" i="63"/>
  <c r="AJ47" i="63"/>
  <c r="AI47" i="63"/>
  <c r="AH47" i="63"/>
  <c r="AG47" i="63"/>
  <c r="AC47" i="63"/>
  <c r="T47" i="63"/>
  <c r="J47" i="63"/>
  <c r="I47" i="63"/>
  <c r="H47" i="63"/>
  <c r="AN46" i="63"/>
  <c r="AM46" i="63"/>
  <c r="AL46" i="63"/>
  <c r="AK46" i="63"/>
  <c r="AJ46" i="63"/>
  <c r="AI46" i="63"/>
  <c r="AH46" i="63"/>
  <c r="AG46" i="63"/>
  <c r="AC46" i="63"/>
  <c r="T46" i="63"/>
  <c r="J46" i="63"/>
  <c r="I46" i="63"/>
  <c r="H46" i="63"/>
  <c r="AN45" i="63"/>
  <c r="AM45" i="63"/>
  <c r="AL45" i="63"/>
  <c r="AK45" i="63"/>
  <c r="AJ45" i="63"/>
  <c r="AI45" i="63"/>
  <c r="AH45" i="63"/>
  <c r="AG45" i="63"/>
  <c r="AC45" i="63"/>
  <c r="T45" i="63"/>
  <c r="J45" i="63"/>
  <c r="I45" i="63"/>
  <c r="H45" i="63"/>
  <c r="AN44" i="63"/>
  <c r="AM44" i="63"/>
  <c r="AL44" i="63"/>
  <c r="AK44" i="63"/>
  <c r="AJ44" i="63"/>
  <c r="AI44" i="63"/>
  <c r="AH44" i="63"/>
  <c r="AG44" i="63"/>
  <c r="AC44" i="63"/>
  <c r="T44" i="63"/>
  <c r="J44" i="63"/>
  <c r="I44" i="63"/>
  <c r="H44" i="63"/>
  <c r="AN43" i="63"/>
  <c r="AM43" i="63"/>
  <c r="AL43" i="63"/>
  <c r="AK43" i="63"/>
  <c r="AJ43" i="63"/>
  <c r="AI43" i="63"/>
  <c r="AH43" i="63"/>
  <c r="AG43" i="63"/>
  <c r="AC43" i="63"/>
  <c r="T43" i="63"/>
  <c r="J43" i="63"/>
  <c r="I43" i="63"/>
  <c r="H43" i="63"/>
  <c r="AC38" i="63"/>
  <c r="AB38" i="63"/>
  <c r="AA38" i="63"/>
  <c r="Z38" i="63"/>
  <c r="Y38" i="63"/>
  <c r="X38" i="63"/>
  <c r="W38" i="63"/>
  <c r="T38" i="63"/>
  <c r="S38" i="63"/>
  <c r="R38" i="63"/>
  <c r="Q38" i="63"/>
  <c r="P38" i="63"/>
  <c r="O38" i="63"/>
  <c r="N38" i="63"/>
  <c r="H38" i="63"/>
  <c r="G38" i="63"/>
  <c r="F38" i="63"/>
  <c r="E38" i="63"/>
  <c r="D38" i="63"/>
  <c r="C38" i="63"/>
  <c r="B38" i="63"/>
  <c r="AC37" i="63"/>
  <c r="AB37" i="63"/>
  <c r="AA37" i="63"/>
  <c r="Z37" i="63"/>
  <c r="Y37" i="63"/>
  <c r="X37" i="63"/>
  <c r="W37" i="63"/>
  <c r="T37" i="63"/>
  <c r="S37" i="63"/>
  <c r="R37" i="63"/>
  <c r="Q37" i="63"/>
  <c r="P37" i="63"/>
  <c r="O37" i="63"/>
  <c r="N37" i="63"/>
  <c r="H37" i="63"/>
  <c r="G37" i="63"/>
  <c r="F37" i="63"/>
  <c r="E37" i="63"/>
  <c r="D37" i="63"/>
  <c r="C37" i="63"/>
  <c r="B37" i="63"/>
  <c r="AC36" i="63"/>
  <c r="AB36" i="63"/>
  <c r="AA36" i="63"/>
  <c r="Z36" i="63"/>
  <c r="Y36" i="63"/>
  <c r="X36" i="63"/>
  <c r="W36" i="63"/>
  <c r="T36" i="63"/>
  <c r="S36" i="63"/>
  <c r="R36" i="63"/>
  <c r="Q36" i="63"/>
  <c r="P36" i="63"/>
  <c r="O36" i="63"/>
  <c r="N36" i="63"/>
  <c r="H36" i="63"/>
  <c r="G36" i="63"/>
  <c r="F36" i="63"/>
  <c r="E36" i="63"/>
  <c r="D36" i="63"/>
  <c r="C36" i="63"/>
  <c r="B36" i="63"/>
  <c r="AC34" i="63"/>
  <c r="AB34" i="63"/>
  <c r="AA34" i="63"/>
  <c r="Z34" i="63"/>
  <c r="Y34" i="63"/>
  <c r="X34" i="63"/>
  <c r="W34" i="63"/>
  <c r="T34" i="63"/>
  <c r="S34" i="63"/>
  <c r="R34" i="63"/>
  <c r="Q34" i="63"/>
  <c r="P34" i="63"/>
  <c r="O34" i="63"/>
  <c r="N34" i="63"/>
  <c r="K34" i="63"/>
  <c r="J34" i="63"/>
  <c r="I34" i="63"/>
  <c r="H34" i="63"/>
  <c r="G34" i="63"/>
  <c r="F34" i="63"/>
  <c r="E34" i="63"/>
  <c r="D34" i="63"/>
  <c r="C34" i="63"/>
  <c r="B34" i="63"/>
  <c r="AC33" i="63"/>
  <c r="AB33" i="63"/>
  <c r="AA33" i="63"/>
  <c r="Z33" i="63"/>
  <c r="Y33" i="63"/>
  <c r="X33" i="63"/>
  <c r="W33" i="63"/>
  <c r="T33" i="63"/>
  <c r="S33" i="63"/>
  <c r="R33" i="63"/>
  <c r="Q33" i="63"/>
  <c r="P33" i="63"/>
  <c r="O33" i="63"/>
  <c r="N33" i="63"/>
  <c r="K33" i="63"/>
  <c r="J33" i="63"/>
  <c r="I33" i="63"/>
  <c r="H33" i="63"/>
  <c r="G33" i="63"/>
  <c r="F33" i="63"/>
  <c r="E33" i="63"/>
  <c r="D33" i="63"/>
  <c r="C33" i="63"/>
  <c r="B33" i="63"/>
  <c r="AC32" i="63"/>
  <c r="AB32" i="63"/>
  <c r="AA32" i="63"/>
  <c r="Z32" i="63"/>
  <c r="Y32" i="63"/>
  <c r="X32" i="63"/>
  <c r="W32" i="63"/>
  <c r="T32" i="63"/>
  <c r="S32" i="63"/>
  <c r="R32" i="63"/>
  <c r="Q32" i="63"/>
  <c r="P32" i="63"/>
  <c r="O32" i="63"/>
  <c r="N32" i="63"/>
  <c r="K32" i="63"/>
  <c r="J32" i="63"/>
  <c r="I32" i="63"/>
  <c r="H32" i="63"/>
  <c r="G32" i="63"/>
  <c r="F32" i="63"/>
  <c r="E32" i="63"/>
  <c r="D32" i="63"/>
  <c r="C32" i="63"/>
  <c r="B32" i="63"/>
  <c r="AC31" i="63"/>
  <c r="T31" i="63"/>
  <c r="K31" i="63"/>
  <c r="J31" i="63"/>
  <c r="I31" i="63"/>
  <c r="H31" i="63"/>
  <c r="AC30" i="63"/>
  <c r="T30" i="63"/>
  <c r="K30" i="63"/>
  <c r="J30" i="63"/>
  <c r="I30" i="63"/>
  <c r="H30" i="63"/>
  <c r="AC29" i="63"/>
  <c r="T29" i="63"/>
  <c r="K29" i="63"/>
  <c r="J29" i="63"/>
  <c r="I29" i="63"/>
  <c r="H29" i="63"/>
  <c r="AC28" i="63"/>
  <c r="T28" i="63"/>
  <c r="K28" i="63"/>
  <c r="J28" i="63"/>
  <c r="I28" i="63"/>
  <c r="H28" i="63"/>
  <c r="AC27" i="63"/>
  <c r="T27" i="63"/>
  <c r="K27" i="63"/>
  <c r="J27" i="63"/>
  <c r="I27" i="63"/>
  <c r="H27" i="63"/>
  <c r="AC26" i="63"/>
  <c r="T26" i="63"/>
  <c r="K26" i="63"/>
  <c r="J26" i="63"/>
  <c r="I26" i="63"/>
  <c r="H26" i="63"/>
  <c r="AC25" i="63"/>
  <c r="T25" i="63"/>
  <c r="K25" i="63"/>
  <c r="J25" i="63"/>
  <c r="I25" i="63"/>
  <c r="H25" i="63"/>
  <c r="AC24" i="63"/>
  <c r="T24" i="63"/>
  <c r="K24" i="63"/>
  <c r="J24" i="63"/>
  <c r="I24" i="63"/>
  <c r="H24" i="63"/>
  <c r="AC23" i="63"/>
  <c r="T23" i="63"/>
  <c r="K23" i="63"/>
  <c r="J23" i="63"/>
  <c r="I23" i="63"/>
  <c r="H23" i="63"/>
  <c r="V17" i="63"/>
  <c r="O17" i="63"/>
  <c r="H17" i="63"/>
  <c r="V16" i="63"/>
  <c r="O16" i="63"/>
  <c r="H16" i="63"/>
  <c r="V15" i="63"/>
  <c r="O15" i="63"/>
  <c r="H15" i="63"/>
  <c r="V14" i="63"/>
  <c r="O14" i="63"/>
  <c r="H14" i="63"/>
  <c r="H13" i="63"/>
  <c r="V12" i="63"/>
  <c r="O12" i="63"/>
  <c r="H12" i="63"/>
  <c r="V11" i="63"/>
  <c r="O11" i="63"/>
  <c r="H11" i="63"/>
  <c r="V10" i="63"/>
  <c r="O10" i="63"/>
  <c r="H10" i="63"/>
  <c r="V9" i="63"/>
  <c r="O9" i="63"/>
  <c r="H9" i="63"/>
  <c r="V8" i="63"/>
  <c r="O8" i="63"/>
  <c r="H8" i="63"/>
  <c r="F15" i="23"/>
  <c r="F13" i="23"/>
  <c r="F12" i="23"/>
  <c r="F10" i="23"/>
  <c r="F9" i="23"/>
  <c r="F8" i="23"/>
  <c r="F7" i="23"/>
  <c r="F6" i="23"/>
  <c r="F5" i="23"/>
  <c r="H62" i="17"/>
  <c r="H61" i="17"/>
  <c r="H60" i="17"/>
  <c r="H59" i="17"/>
  <c r="H58" i="17"/>
  <c r="H57" i="17"/>
  <c r="H56" i="17"/>
  <c r="H55" i="17"/>
  <c r="H54" i="17"/>
  <c r="I27" i="17"/>
  <c r="K27" i="17" s="1"/>
  <c r="I26" i="17"/>
  <c r="K26" i="17" s="1"/>
  <c r="J26" i="17"/>
  <c r="I25" i="17"/>
  <c r="K25" i="17" s="1"/>
  <c r="J25" i="17"/>
  <c r="I24" i="17"/>
  <c r="K24" i="17" s="1"/>
  <c r="I23" i="17"/>
  <c r="K23" i="17" s="1"/>
  <c r="J23" i="17"/>
  <c r="I22" i="17"/>
  <c r="K22" i="17" s="1"/>
  <c r="I21" i="17"/>
  <c r="K21" i="17" s="1"/>
  <c r="J21" i="17"/>
  <c r="I20" i="17"/>
  <c r="K20" i="17" s="1"/>
  <c r="I19" i="17"/>
  <c r="K19" i="17" s="1"/>
  <c r="J19" i="17"/>
  <c r="H18" i="17"/>
  <c r="G18" i="17"/>
  <c r="F18" i="17"/>
  <c r="E18" i="17"/>
  <c r="D18" i="17"/>
  <c r="C18" i="17"/>
  <c r="H17" i="17"/>
  <c r="G17" i="17"/>
  <c r="F17" i="17"/>
  <c r="E17" i="17"/>
  <c r="D17" i="17"/>
  <c r="C17" i="17"/>
  <c r="H16" i="17"/>
  <c r="G16" i="17"/>
  <c r="F16" i="17"/>
  <c r="E16" i="17"/>
  <c r="D16" i="17"/>
  <c r="C16" i="17"/>
  <c r="H15" i="17"/>
  <c r="G15" i="17"/>
  <c r="F15" i="17"/>
  <c r="E15" i="17"/>
  <c r="D15" i="17"/>
  <c r="C15" i="17"/>
  <c r="H14" i="17"/>
  <c r="G14" i="17"/>
  <c r="F14" i="17"/>
  <c r="E14" i="17"/>
  <c r="D14" i="17"/>
  <c r="C14" i="17"/>
  <c r="H13" i="17"/>
  <c r="G13" i="17"/>
  <c r="F13" i="17"/>
  <c r="E13" i="17"/>
  <c r="D13" i="17"/>
  <c r="C13" i="17"/>
  <c r="H12" i="17"/>
  <c r="G12" i="17"/>
  <c r="F12" i="17"/>
  <c r="E12" i="17"/>
  <c r="D12" i="17"/>
  <c r="C12" i="17"/>
  <c r="H11" i="17"/>
  <c r="G11" i="17"/>
  <c r="F11" i="17"/>
  <c r="E11" i="17"/>
  <c r="D11" i="17"/>
  <c r="C11" i="17"/>
  <c r="H10" i="17"/>
  <c r="G10" i="17"/>
  <c r="F10" i="17"/>
  <c r="E10" i="17"/>
  <c r="D10" i="17"/>
  <c r="C10" i="17"/>
  <c r="H9" i="17"/>
  <c r="G9" i="17"/>
  <c r="F9" i="17"/>
  <c r="E9" i="17"/>
  <c r="D9" i="17"/>
  <c r="C9" i="17"/>
  <c r="H8" i="17"/>
  <c r="G8" i="17"/>
  <c r="F8" i="17"/>
  <c r="E8" i="17"/>
  <c r="D8" i="17"/>
  <c r="C8" i="17"/>
  <c r="H7" i="17"/>
  <c r="G7" i="17"/>
  <c r="F7" i="17"/>
  <c r="E7" i="17"/>
  <c r="D7" i="17"/>
  <c r="C7" i="17"/>
  <c r="H6" i="17"/>
  <c r="G6" i="17"/>
  <c r="F6" i="17"/>
  <c r="E6" i="17"/>
  <c r="D6" i="17"/>
  <c r="C6" i="17"/>
  <c r="H5" i="17"/>
  <c r="G5" i="17"/>
  <c r="F5" i="17"/>
  <c r="E5" i="17"/>
  <c r="D5" i="17"/>
  <c r="C5" i="17"/>
  <c r="K23" i="16"/>
  <c r="L23" i="16" s="1"/>
  <c r="I23" i="16"/>
  <c r="H23" i="16"/>
  <c r="K22" i="16"/>
  <c r="L22" i="16" s="1"/>
  <c r="I22" i="16"/>
  <c r="H22" i="16"/>
  <c r="K21" i="16"/>
  <c r="L21" i="16" s="1"/>
  <c r="I21" i="16"/>
  <c r="H21" i="16"/>
  <c r="K20" i="16"/>
  <c r="L20" i="16" s="1"/>
  <c r="I20" i="16"/>
  <c r="H20" i="16"/>
  <c r="K19" i="16"/>
  <c r="L19" i="16" s="1"/>
  <c r="I19" i="16"/>
  <c r="H19" i="16"/>
  <c r="K18" i="16"/>
  <c r="L18" i="16" s="1"/>
  <c r="I18" i="16"/>
  <c r="H18" i="16"/>
  <c r="K17" i="16"/>
  <c r="L17" i="16" s="1"/>
  <c r="I17" i="16"/>
  <c r="H17" i="16"/>
  <c r="K16" i="16"/>
  <c r="L16" i="16" s="1"/>
  <c r="I16" i="16"/>
  <c r="H16" i="16"/>
  <c r="K15" i="16"/>
  <c r="L15" i="16" s="1"/>
  <c r="I15" i="16"/>
  <c r="H15" i="16"/>
  <c r="K14" i="16"/>
  <c r="L14" i="16" s="1"/>
  <c r="I14" i="16"/>
  <c r="H14" i="16"/>
  <c r="K13" i="16"/>
  <c r="L13" i="16" s="1"/>
  <c r="I13" i="16"/>
  <c r="H13" i="16"/>
  <c r="K12" i="16"/>
  <c r="L12" i="16" s="1"/>
  <c r="I12" i="16"/>
  <c r="H12" i="16"/>
  <c r="K11" i="16"/>
  <c r="L11" i="16" s="1"/>
  <c r="I11" i="16"/>
  <c r="H11" i="16"/>
  <c r="K10" i="16"/>
  <c r="L10" i="16" s="1"/>
  <c r="I10" i="16"/>
  <c r="H10" i="16"/>
  <c r="K9" i="16"/>
  <c r="L9" i="16" s="1"/>
  <c r="I9" i="16"/>
  <c r="H9" i="16"/>
  <c r="K8" i="16"/>
  <c r="L8" i="16" s="1"/>
  <c r="I8" i="16"/>
  <c r="H8" i="16"/>
  <c r="K7" i="16"/>
  <c r="L7" i="16" s="1"/>
  <c r="I7" i="16"/>
  <c r="H7" i="16"/>
  <c r="K6" i="16"/>
  <c r="L6" i="16" s="1"/>
  <c r="I6" i="16"/>
  <c r="H6" i="16"/>
  <c r="K5" i="16"/>
  <c r="L5" i="16" s="1"/>
  <c r="I5" i="16"/>
  <c r="H5" i="16"/>
  <c r="BL112" i="62"/>
  <c r="BI112" i="62"/>
  <c r="AN112" i="62"/>
  <c r="AM112" i="62"/>
  <c r="AO112" i="62" s="1"/>
  <c r="BH112" i="62" s="1"/>
  <c r="AL112" i="62"/>
  <c r="AK112" i="62"/>
  <c r="AY112" i="62" s="1"/>
  <c r="AI112" i="62"/>
  <c r="AJ112" i="62" s="1"/>
  <c r="BA112" i="62" s="1"/>
  <c r="AD112" i="62"/>
  <c r="AC112" i="62"/>
  <c r="AB112" i="62"/>
  <c r="AA112" i="62"/>
  <c r="Z112" i="62"/>
  <c r="Y112" i="62"/>
  <c r="X112" i="62"/>
  <c r="W112" i="62"/>
  <c r="V112" i="62"/>
  <c r="U112" i="62"/>
  <c r="T112" i="62"/>
  <c r="S112" i="62"/>
  <c r="R112" i="62"/>
  <c r="Q112" i="62"/>
  <c r="P112" i="62"/>
  <c r="O112" i="62"/>
  <c r="N112" i="62"/>
  <c r="M112" i="62"/>
  <c r="L112" i="62"/>
  <c r="K112" i="62"/>
  <c r="J112" i="62"/>
  <c r="I112" i="62"/>
  <c r="H112" i="62"/>
  <c r="G112" i="62"/>
  <c r="F112" i="62"/>
  <c r="E112" i="62"/>
  <c r="D112" i="62"/>
  <c r="C112" i="62"/>
  <c r="B112" i="62"/>
  <c r="BL111" i="62"/>
  <c r="BH111" i="62"/>
  <c r="AY111" i="62"/>
  <c r="AN111" i="62"/>
  <c r="AL111" i="62"/>
  <c r="AK111" i="62"/>
  <c r="AI111" i="62"/>
  <c r="AJ111" i="62" s="1"/>
  <c r="AD111" i="62"/>
  <c r="AC111" i="62"/>
  <c r="AB111" i="62"/>
  <c r="AA111" i="62"/>
  <c r="Z111" i="62"/>
  <c r="Y111" i="62"/>
  <c r="X111" i="62"/>
  <c r="W111" i="62"/>
  <c r="V111" i="62"/>
  <c r="U111" i="62"/>
  <c r="T111" i="62"/>
  <c r="S111" i="62"/>
  <c r="R111" i="62"/>
  <c r="Q111" i="62"/>
  <c r="P111" i="62"/>
  <c r="O111" i="62"/>
  <c r="N111" i="62"/>
  <c r="M111" i="62"/>
  <c r="L111" i="62"/>
  <c r="K111" i="62"/>
  <c r="J111" i="62"/>
  <c r="I111" i="62"/>
  <c r="H111" i="62"/>
  <c r="G111" i="62"/>
  <c r="F111" i="62"/>
  <c r="E111" i="62"/>
  <c r="D111" i="62"/>
  <c r="C111" i="62"/>
  <c r="B111" i="62"/>
  <c r="BL110" i="62"/>
  <c r="AN110" i="62"/>
  <c r="BI110" i="62" s="1"/>
  <c r="AM110" i="62"/>
  <c r="AO110" i="62" s="1"/>
  <c r="BH110" i="62" s="1"/>
  <c r="AL110" i="62"/>
  <c r="AK110" i="62"/>
  <c r="AY110" i="62" s="1"/>
  <c r="AI110" i="62"/>
  <c r="AJ110" i="62" s="1"/>
  <c r="BA110" i="62" s="1"/>
  <c r="AD110" i="62"/>
  <c r="AC110" i="62"/>
  <c r="AB110" i="62"/>
  <c r="AA110" i="62"/>
  <c r="Z110" i="62"/>
  <c r="Y110" i="62"/>
  <c r="X110" i="62"/>
  <c r="W110" i="62"/>
  <c r="V110" i="62"/>
  <c r="U110" i="62"/>
  <c r="T110" i="62"/>
  <c r="S110" i="62"/>
  <c r="R110" i="62"/>
  <c r="Q110" i="62"/>
  <c r="P110" i="62"/>
  <c r="O110" i="62"/>
  <c r="N110" i="62"/>
  <c r="M110" i="62"/>
  <c r="L110" i="62"/>
  <c r="K110" i="62"/>
  <c r="J110" i="62"/>
  <c r="I110" i="62"/>
  <c r="H110" i="62"/>
  <c r="G110" i="62"/>
  <c r="F110" i="62"/>
  <c r="E110" i="62"/>
  <c r="D110" i="62"/>
  <c r="C110" i="62"/>
  <c r="B110" i="62"/>
  <c r="BL109" i="62"/>
  <c r="AN109" i="62"/>
  <c r="AM109" i="62"/>
  <c r="AO109" i="62" s="1"/>
  <c r="BH109" i="62" s="1"/>
  <c r="AL109" i="62"/>
  <c r="AK109" i="62"/>
  <c r="AY109" i="62" s="1"/>
  <c r="AI109" i="62"/>
  <c r="AZ109" i="62" s="1"/>
  <c r="AD109" i="62"/>
  <c r="AC109" i="62"/>
  <c r="AB109" i="62"/>
  <c r="AA109" i="62"/>
  <c r="Z109" i="62"/>
  <c r="Y109" i="62"/>
  <c r="X109" i="62"/>
  <c r="W109" i="62"/>
  <c r="V109" i="62"/>
  <c r="U109" i="62"/>
  <c r="T109" i="62"/>
  <c r="S109" i="62"/>
  <c r="R109" i="62"/>
  <c r="Q109" i="62"/>
  <c r="P109" i="62"/>
  <c r="O109" i="62"/>
  <c r="N109" i="62"/>
  <c r="M109" i="62"/>
  <c r="L109" i="62"/>
  <c r="K109" i="62"/>
  <c r="J109" i="62"/>
  <c r="I109" i="62"/>
  <c r="H109" i="62"/>
  <c r="G109" i="62"/>
  <c r="F109" i="62"/>
  <c r="E109" i="62"/>
  <c r="D109" i="62"/>
  <c r="C109" i="62"/>
  <c r="B109" i="62"/>
  <c r="BL108" i="62"/>
  <c r="BH108" i="62"/>
  <c r="AY108" i="62"/>
  <c r="AN108" i="62"/>
  <c r="AL108" i="62"/>
  <c r="AI108" i="62"/>
  <c r="AZ108" i="62" s="1"/>
  <c r="AD108" i="62"/>
  <c r="AC108" i="62"/>
  <c r="AB108" i="62"/>
  <c r="AA108" i="62"/>
  <c r="Z108" i="62"/>
  <c r="Y108" i="62"/>
  <c r="X108" i="62"/>
  <c r="W108" i="62"/>
  <c r="V108" i="62"/>
  <c r="U108" i="62"/>
  <c r="T108" i="62"/>
  <c r="S108" i="62"/>
  <c r="R108" i="62"/>
  <c r="Q108" i="62"/>
  <c r="P108" i="62"/>
  <c r="O108" i="62"/>
  <c r="N108" i="62"/>
  <c r="M108" i="62"/>
  <c r="L108" i="62"/>
  <c r="K108" i="62"/>
  <c r="J108" i="62"/>
  <c r="I108" i="62"/>
  <c r="H108" i="62"/>
  <c r="G108" i="62"/>
  <c r="F108" i="62"/>
  <c r="E108" i="62"/>
  <c r="D108" i="62"/>
  <c r="C108" i="62"/>
  <c r="B108" i="62"/>
  <c r="AN107" i="62"/>
  <c r="BI107" i="62" s="1"/>
  <c r="AM107" i="62"/>
  <c r="AO107" i="62" s="1"/>
  <c r="BH107" i="62" s="1"/>
  <c r="AL107" i="62"/>
  <c r="AK107" i="62"/>
  <c r="AY107" i="62" s="1"/>
  <c r="AI107" i="62"/>
  <c r="AJ107" i="62" s="1"/>
  <c r="BA107" i="62" s="1"/>
  <c r="AD107" i="62"/>
  <c r="AC107" i="62"/>
  <c r="AB107" i="62"/>
  <c r="AA107" i="62"/>
  <c r="Z107" i="62"/>
  <c r="Y107" i="62"/>
  <c r="X107" i="62"/>
  <c r="W107" i="62"/>
  <c r="V107" i="62"/>
  <c r="U107" i="62"/>
  <c r="T107" i="62"/>
  <c r="S107" i="62"/>
  <c r="R107" i="62"/>
  <c r="Q107" i="62"/>
  <c r="P107" i="62"/>
  <c r="O107" i="62"/>
  <c r="N107" i="62"/>
  <c r="M107" i="62"/>
  <c r="L107" i="62"/>
  <c r="K107" i="62"/>
  <c r="J107" i="62"/>
  <c r="I107" i="62"/>
  <c r="H107" i="62"/>
  <c r="G107" i="62"/>
  <c r="F107" i="62"/>
  <c r="E107" i="62"/>
  <c r="D107" i="62"/>
  <c r="C107" i="62"/>
  <c r="B107" i="62"/>
  <c r="BL106" i="62"/>
  <c r="BH106" i="62"/>
  <c r="AY106" i="62"/>
  <c r="AN106" i="62"/>
  <c r="AL106" i="62"/>
  <c r="AI106" i="62"/>
  <c r="AJ106" i="62" s="1"/>
  <c r="AD106" i="62"/>
  <c r="AC106" i="62"/>
  <c r="AB106" i="62"/>
  <c r="AA106" i="62"/>
  <c r="Z106" i="62"/>
  <c r="Y106" i="62"/>
  <c r="X106" i="62"/>
  <c r="W106" i="62"/>
  <c r="V106" i="62"/>
  <c r="U106" i="62"/>
  <c r="T106" i="62"/>
  <c r="S106" i="62"/>
  <c r="R106" i="62"/>
  <c r="Q106" i="62"/>
  <c r="P106" i="62"/>
  <c r="O106" i="62"/>
  <c r="N106" i="62"/>
  <c r="M106" i="62"/>
  <c r="L106" i="62"/>
  <c r="K106" i="62"/>
  <c r="J106" i="62"/>
  <c r="I106" i="62"/>
  <c r="H106" i="62"/>
  <c r="G106" i="62"/>
  <c r="F106" i="62"/>
  <c r="E106" i="62"/>
  <c r="D106" i="62"/>
  <c r="C106" i="62"/>
  <c r="B106" i="62"/>
  <c r="BH105" i="62"/>
  <c r="AY105" i="62"/>
  <c r="AN105" i="62"/>
  <c r="AL105" i="62"/>
  <c r="AJ105" i="62"/>
  <c r="AI105" i="62"/>
  <c r="AD105" i="62"/>
  <c r="AC105" i="62"/>
  <c r="AB105" i="62"/>
  <c r="AA105" i="62"/>
  <c r="Z105" i="62"/>
  <c r="Y105" i="62"/>
  <c r="X105" i="62"/>
  <c r="W105" i="62"/>
  <c r="V105" i="62"/>
  <c r="U105" i="62"/>
  <c r="T105" i="62"/>
  <c r="S105" i="62"/>
  <c r="R105" i="62"/>
  <c r="Q105" i="62"/>
  <c r="P105" i="62"/>
  <c r="O105" i="62"/>
  <c r="N105" i="62"/>
  <c r="M105" i="62"/>
  <c r="L105" i="62"/>
  <c r="K105" i="62"/>
  <c r="J105" i="62"/>
  <c r="I105" i="62"/>
  <c r="H105" i="62"/>
  <c r="G105" i="62"/>
  <c r="F105" i="62"/>
  <c r="E105" i="62"/>
  <c r="D105" i="62"/>
  <c r="C105" i="62"/>
  <c r="B105" i="62"/>
  <c r="AN104" i="62"/>
  <c r="BI104" i="62" s="1"/>
  <c r="AM104" i="62"/>
  <c r="AL104" i="62"/>
  <c r="AK104" i="62"/>
  <c r="AY104" i="62" s="1"/>
  <c r="AI104" i="62"/>
  <c r="AJ104" i="62" s="1"/>
  <c r="BA104" i="62" s="1"/>
  <c r="AD104" i="62"/>
  <c r="AC104" i="62"/>
  <c r="AB104" i="62"/>
  <c r="AA104" i="62"/>
  <c r="Z104" i="62"/>
  <c r="Y104" i="62"/>
  <c r="X104" i="62"/>
  <c r="W104" i="62"/>
  <c r="V104" i="62"/>
  <c r="U104" i="62"/>
  <c r="T104" i="62"/>
  <c r="S104" i="62"/>
  <c r="R104" i="62"/>
  <c r="Q104" i="62"/>
  <c r="P104" i="62"/>
  <c r="O104" i="62"/>
  <c r="N104" i="62"/>
  <c r="M104" i="62"/>
  <c r="L104" i="62"/>
  <c r="K104" i="62"/>
  <c r="J104" i="62"/>
  <c r="I104" i="62"/>
  <c r="H104" i="62"/>
  <c r="G104" i="62"/>
  <c r="F104" i="62"/>
  <c r="E104" i="62"/>
  <c r="D104" i="62"/>
  <c r="C104" i="62"/>
  <c r="B104" i="62"/>
  <c r="AN103" i="62"/>
  <c r="BI103" i="62" s="1"/>
  <c r="AM103" i="62"/>
  <c r="AL103" i="62"/>
  <c r="AK103" i="62"/>
  <c r="AY103" i="62" s="1"/>
  <c r="AJ103" i="62"/>
  <c r="BA103" i="62" s="1"/>
  <c r="AI103" i="62"/>
  <c r="AZ103" i="62" s="1"/>
  <c r="AD103" i="62"/>
  <c r="AC103" i="62"/>
  <c r="AB103" i="62"/>
  <c r="AA103" i="62"/>
  <c r="Z103" i="62"/>
  <c r="Y103" i="62"/>
  <c r="X103" i="62"/>
  <c r="W103" i="62"/>
  <c r="V103" i="62"/>
  <c r="U103" i="62"/>
  <c r="T103" i="62"/>
  <c r="S103" i="62"/>
  <c r="R103" i="62"/>
  <c r="Q103" i="62"/>
  <c r="P103" i="62"/>
  <c r="O103" i="62"/>
  <c r="N103" i="62"/>
  <c r="M103" i="62"/>
  <c r="L103" i="62"/>
  <c r="K103" i="62"/>
  <c r="J103" i="62"/>
  <c r="I103" i="62"/>
  <c r="H103" i="62"/>
  <c r="G103" i="62"/>
  <c r="F103" i="62"/>
  <c r="E103" i="62"/>
  <c r="D103" i="62"/>
  <c r="C103" i="62"/>
  <c r="B103" i="62"/>
  <c r="AN102" i="62"/>
  <c r="AM102" i="62"/>
  <c r="AO102" i="62" s="1"/>
  <c r="BH102" i="62" s="1"/>
  <c r="AL102" i="62"/>
  <c r="AK102" i="62"/>
  <c r="AY102" i="62" s="1"/>
  <c r="AI102" i="62"/>
  <c r="AZ102" i="62" s="1"/>
  <c r="AD102" i="62"/>
  <c r="AC102" i="62"/>
  <c r="AB102" i="62"/>
  <c r="AA102" i="62"/>
  <c r="Z102" i="62"/>
  <c r="Y102" i="62"/>
  <c r="X102" i="62"/>
  <c r="W102" i="62"/>
  <c r="V102" i="62"/>
  <c r="U102" i="62"/>
  <c r="T102" i="62"/>
  <c r="S102" i="62"/>
  <c r="R102" i="62"/>
  <c r="Q102" i="62"/>
  <c r="P102" i="62"/>
  <c r="O102" i="62"/>
  <c r="N102" i="62"/>
  <c r="M102" i="62"/>
  <c r="L102" i="62"/>
  <c r="K102" i="62"/>
  <c r="J102" i="62"/>
  <c r="I102" i="62"/>
  <c r="H102" i="62"/>
  <c r="G102" i="62"/>
  <c r="F102" i="62"/>
  <c r="E102" i="62"/>
  <c r="D102" i="62"/>
  <c r="C102" i="62"/>
  <c r="B102" i="62"/>
  <c r="AN101" i="62"/>
  <c r="AM101" i="62"/>
  <c r="AL101" i="62"/>
  <c r="AK101" i="62"/>
  <c r="AY101" i="62" s="1"/>
  <c r="AI101" i="62"/>
  <c r="AZ101" i="62" s="1"/>
  <c r="AD101" i="62"/>
  <c r="AC101" i="62"/>
  <c r="AB101" i="62"/>
  <c r="AA101" i="62"/>
  <c r="Z101" i="62"/>
  <c r="Y101" i="62"/>
  <c r="X101" i="62"/>
  <c r="W101" i="62"/>
  <c r="V101" i="62"/>
  <c r="U101" i="62"/>
  <c r="T101" i="62"/>
  <c r="S101" i="62"/>
  <c r="R101" i="62"/>
  <c r="Q101" i="62"/>
  <c r="P101" i="62"/>
  <c r="O101" i="62"/>
  <c r="N101" i="62"/>
  <c r="M101" i="62"/>
  <c r="L101" i="62"/>
  <c r="K101" i="62"/>
  <c r="J101" i="62"/>
  <c r="I101" i="62"/>
  <c r="H101" i="62"/>
  <c r="G101" i="62"/>
  <c r="F101" i="62"/>
  <c r="E101" i="62"/>
  <c r="D101" i="62"/>
  <c r="C101" i="62"/>
  <c r="B101" i="62"/>
  <c r="AN100" i="62"/>
  <c r="AM100" i="62"/>
  <c r="AO100" i="62" s="1"/>
  <c r="BH100" i="62" s="1"/>
  <c r="AL100" i="62"/>
  <c r="AK100" i="62"/>
  <c r="AY100" i="62" s="1"/>
  <c r="AI100" i="62"/>
  <c r="AJ100" i="62" s="1"/>
  <c r="BA100" i="62" s="1"/>
  <c r="AD100" i="62"/>
  <c r="AC100" i="62"/>
  <c r="AB100" i="62"/>
  <c r="AA100" i="62"/>
  <c r="Z100" i="62"/>
  <c r="Y100" i="62"/>
  <c r="X100" i="62"/>
  <c r="W100" i="62"/>
  <c r="V100" i="62"/>
  <c r="U100" i="62"/>
  <c r="T100" i="62"/>
  <c r="S100" i="62"/>
  <c r="R100" i="62"/>
  <c r="Q100" i="62"/>
  <c r="P100" i="62"/>
  <c r="O100" i="62"/>
  <c r="N100" i="62"/>
  <c r="M100" i="62"/>
  <c r="L100" i="62"/>
  <c r="K100" i="62"/>
  <c r="J100" i="62"/>
  <c r="I100" i="62"/>
  <c r="H100" i="62"/>
  <c r="G100" i="62"/>
  <c r="F100" i="62"/>
  <c r="E100" i="62"/>
  <c r="D100" i="62"/>
  <c r="C100" i="62"/>
  <c r="B100" i="62"/>
  <c r="BH99" i="62"/>
  <c r="AY99" i="62"/>
  <c r="AN99" i="62"/>
  <c r="AL99" i="62"/>
  <c r="AJ99" i="62"/>
  <c r="AI99" i="62"/>
  <c r="AD99" i="62"/>
  <c r="AC99" i="62"/>
  <c r="AB99" i="62"/>
  <c r="AA99" i="62"/>
  <c r="Z99" i="62"/>
  <c r="Y99" i="62"/>
  <c r="X99" i="62"/>
  <c r="W99" i="62"/>
  <c r="V99" i="62"/>
  <c r="U99" i="62"/>
  <c r="T99" i="62"/>
  <c r="S99" i="62"/>
  <c r="R99" i="62"/>
  <c r="Q99" i="62"/>
  <c r="P99" i="62"/>
  <c r="O99" i="62"/>
  <c r="N99" i="62"/>
  <c r="M99" i="62"/>
  <c r="L99" i="62"/>
  <c r="K99" i="62"/>
  <c r="J99" i="62"/>
  <c r="I99" i="62"/>
  <c r="H99" i="62"/>
  <c r="G99" i="62"/>
  <c r="F99" i="62"/>
  <c r="E99" i="62"/>
  <c r="D99" i="62"/>
  <c r="C99" i="62"/>
  <c r="B99" i="62"/>
  <c r="AN98" i="62"/>
  <c r="BI98" i="62" s="1"/>
  <c r="AM98" i="62"/>
  <c r="AL98" i="62"/>
  <c r="AK98" i="62"/>
  <c r="AY98" i="62" s="1"/>
  <c r="AI98" i="62"/>
  <c r="AJ98" i="62" s="1"/>
  <c r="BA98" i="62" s="1"/>
  <c r="AD98" i="62"/>
  <c r="AC98" i="62"/>
  <c r="AB98" i="62"/>
  <c r="AA98" i="62"/>
  <c r="Z98" i="62"/>
  <c r="Y98" i="62"/>
  <c r="X98" i="62"/>
  <c r="W98" i="62"/>
  <c r="V98" i="62"/>
  <c r="U98" i="62"/>
  <c r="T98" i="62"/>
  <c r="S98" i="62"/>
  <c r="R98" i="62"/>
  <c r="Q98" i="62"/>
  <c r="P98" i="62"/>
  <c r="O98" i="62"/>
  <c r="N98" i="62"/>
  <c r="M98" i="62"/>
  <c r="L98" i="62"/>
  <c r="K98" i="62"/>
  <c r="J98" i="62"/>
  <c r="I98" i="62"/>
  <c r="H98" i="62"/>
  <c r="G98" i="62"/>
  <c r="F98" i="62"/>
  <c r="E98" i="62"/>
  <c r="D98" i="62"/>
  <c r="C98" i="62"/>
  <c r="B98" i="62"/>
  <c r="BH97" i="62"/>
  <c r="AY97" i="62"/>
  <c r="AN97" i="62"/>
  <c r="AL97" i="62"/>
  <c r="AI97" i="62"/>
  <c r="AJ97" i="62" s="1"/>
  <c r="AD97" i="62"/>
  <c r="AC97" i="62"/>
  <c r="AB97" i="62"/>
  <c r="AA97" i="62"/>
  <c r="Z97" i="62"/>
  <c r="Y97" i="62"/>
  <c r="X97" i="62"/>
  <c r="W97" i="62"/>
  <c r="V97" i="62"/>
  <c r="U97" i="62"/>
  <c r="T97" i="62"/>
  <c r="S97" i="62"/>
  <c r="R97" i="62"/>
  <c r="Q97" i="62"/>
  <c r="P97" i="62"/>
  <c r="O97" i="62"/>
  <c r="N97" i="62"/>
  <c r="M97" i="62"/>
  <c r="L97" i="62"/>
  <c r="K97" i="62"/>
  <c r="J97" i="62"/>
  <c r="I97" i="62"/>
  <c r="H97" i="62"/>
  <c r="G97" i="62"/>
  <c r="F97" i="62"/>
  <c r="E97" i="62"/>
  <c r="D97" i="62"/>
  <c r="C97" i="62"/>
  <c r="B97" i="62"/>
  <c r="AN96" i="62"/>
  <c r="AM96" i="62"/>
  <c r="AO96" i="62" s="1"/>
  <c r="BH96" i="62" s="1"/>
  <c r="AL96" i="62"/>
  <c r="AK96" i="62"/>
  <c r="AY96" i="62" s="1"/>
  <c r="AI96" i="62"/>
  <c r="AJ96" i="62" s="1"/>
  <c r="BA96" i="62" s="1"/>
  <c r="AD96" i="62"/>
  <c r="AC96" i="62"/>
  <c r="AB96" i="62"/>
  <c r="AA96" i="62"/>
  <c r="Z96" i="62"/>
  <c r="Y96" i="62"/>
  <c r="X96" i="62"/>
  <c r="W96" i="62"/>
  <c r="V96" i="62"/>
  <c r="U96" i="62"/>
  <c r="T96" i="62"/>
  <c r="S96" i="62"/>
  <c r="R96" i="62"/>
  <c r="Q96" i="62"/>
  <c r="P96" i="62"/>
  <c r="O96" i="62"/>
  <c r="N96" i="62"/>
  <c r="M96" i="62"/>
  <c r="L96" i="62"/>
  <c r="K96" i="62"/>
  <c r="J96" i="62"/>
  <c r="I96" i="62"/>
  <c r="H96" i="62"/>
  <c r="G96" i="62"/>
  <c r="F96" i="62"/>
  <c r="E96" i="62"/>
  <c r="D96" i="62"/>
  <c r="C96" i="62"/>
  <c r="B96" i="62"/>
  <c r="BI95" i="62"/>
  <c r="AN95" i="62"/>
  <c r="AM95" i="62"/>
  <c r="AL95" i="62"/>
  <c r="AK95" i="62"/>
  <c r="AY95" i="62" s="1"/>
  <c r="AI95" i="62"/>
  <c r="AZ95" i="62" s="1"/>
  <c r="AD95" i="62"/>
  <c r="AC95" i="62"/>
  <c r="AB95" i="62"/>
  <c r="AA95" i="62"/>
  <c r="Z95" i="62"/>
  <c r="Y95" i="62"/>
  <c r="X95" i="62"/>
  <c r="W95" i="62"/>
  <c r="V95" i="62"/>
  <c r="U95" i="62"/>
  <c r="T95" i="62"/>
  <c r="S95" i="62"/>
  <c r="R95" i="62"/>
  <c r="Q95" i="62"/>
  <c r="P95" i="62"/>
  <c r="O95" i="62"/>
  <c r="N95" i="62"/>
  <c r="M95" i="62"/>
  <c r="L95" i="62"/>
  <c r="K95" i="62"/>
  <c r="J95" i="62"/>
  <c r="I95" i="62"/>
  <c r="H95" i="62"/>
  <c r="G95" i="62"/>
  <c r="F95" i="62"/>
  <c r="E95" i="62"/>
  <c r="D95" i="62"/>
  <c r="C95" i="62"/>
  <c r="B95" i="62"/>
  <c r="AN94" i="62"/>
  <c r="AM94" i="62"/>
  <c r="BI94" i="62" s="1"/>
  <c r="AL94" i="62"/>
  <c r="AK94" i="62"/>
  <c r="AY94" i="62" s="1"/>
  <c r="AI94" i="62"/>
  <c r="AJ94" i="62" s="1"/>
  <c r="BA94" i="62" s="1"/>
  <c r="AD94" i="62"/>
  <c r="AC94" i="62"/>
  <c r="AB94" i="62"/>
  <c r="AA94" i="62"/>
  <c r="Z94" i="62"/>
  <c r="Y94" i="62"/>
  <c r="X94" i="62"/>
  <c r="W94" i="62"/>
  <c r="V94" i="62"/>
  <c r="U94" i="62"/>
  <c r="T94" i="62"/>
  <c r="S94" i="62"/>
  <c r="R94" i="62"/>
  <c r="Q94" i="62"/>
  <c r="P94" i="62"/>
  <c r="O94" i="62"/>
  <c r="N94" i="62"/>
  <c r="M94" i="62"/>
  <c r="L94" i="62"/>
  <c r="K94" i="62"/>
  <c r="J94" i="62"/>
  <c r="I94" i="62"/>
  <c r="H94" i="62"/>
  <c r="G94" i="62"/>
  <c r="F94" i="62"/>
  <c r="E94" i="62"/>
  <c r="D94" i="62"/>
  <c r="C94" i="62"/>
  <c r="B94" i="62"/>
  <c r="AN93" i="62"/>
  <c r="BI93" i="62" s="1"/>
  <c r="AM93" i="62"/>
  <c r="AL93" i="62"/>
  <c r="AK93" i="62"/>
  <c r="AY93" i="62" s="1"/>
  <c r="AJ93" i="62"/>
  <c r="BA93" i="62" s="1"/>
  <c r="AI93" i="62"/>
  <c r="AZ93" i="62" s="1"/>
  <c r="AD93" i="62"/>
  <c r="AC93" i="62"/>
  <c r="AB93" i="62"/>
  <c r="AA93" i="62"/>
  <c r="Z93" i="62"/>
  <c r="Y93" i="62"/>
  <c r="X93" i="62"/>
  <c r="W93" i="62"/>
  <c r="V93" i="62"/>
  <c r="U93" i="62"/>
  <c r="T93" i="62"/>
  <c r="S93" i="62"/>
  <c r="R93" i="62"/>
  <c r="Q93" i="62"/>
  <c r="P93" i="62"/>
  <c r="O93" i="62"/>
  <c r="N93" i="62"/>
  <c r="M93" i="62"/>
  <c r="L93" i="62"/>
  <c r="K93" i="62"/>
  <c r="J93" i="62"/>
  <c r="I93" i="62"/>
  <c r="H93" i="62"/>
  <c r="G93" i="62"/>
  <c r="F93" i="62"/>
  <c r="E93" i="62"/>
  <c r="D93" i="62"/>
  <c r="C93" i="62"/>
  <c r="B93" i="62"/>
  <c r="AN92" i="62"/>
  <c r="BI92" i="62" s="1"/>
  <c r="AM92" i="62"/>
  <c r="AL92" i="62"/>
  <c r="AK92" i="62"/>
  <c r="AY92" i="62" s="1"/>
  <c r="AI92" i="62"/>
  <c r="AJ92" i="62" s="1"/>
  <c r="BA92" i="62" s="1"/>
  <c r="AD92" i="62"/>
  <c r="AC92" i="62"/>
  <c r="AB92" i="62"/>
  <c r="AA92" i="62"/>
  <c r="Z92" i="62"/>
  <c r="Y92" i="62"/>
  <c r="X92" i="62"/>
  <c r="W92" i="62"/>
  <c r="V92" i="62"/>
  <c r="U92" i="62"/>
  <c r="T92" i="62"/>
  <c r="S92" i="62"/>
  <c r="R92" i="62"/>
  <c r="Q92" i="62"/>
  <c r="P92" i="62"/>
  <c r="O92" i="62"/>
  <c r="N92" i="62"/>
  <c r="M92" i="62"/>
  <c r="L92" i="62"/>
  <c r="K92" i="62"/>
  <c r="J92" i="62"/>
  <c r="I92" i="62"/>
  <c r="H92" i="62"/>
  <c r="G92" i="62"/>
  <c r="F92" i="62"/>
  <c r="E92" i="62"/>
  <c r="D92" i="62"/>
  <c r="C92" i="62"/>
  <c r="B92" i="62"/>
  <c r="AN91" i="62"/>
  <c r="AO91" i="62" s="1"/>
  <c r="BH91" i="62" s="1"/>
  <c r="AM91" i="62"/>
  <c r="AL91" i="62"/>
  <c r="AK91" i="62"/>
  <c r="AY91" i="62" s="1"/>
  <c r="AJ91" i="62"/>
  <c r="BA91" i="62" s="1"/>
  <c r="AI91" i="62"/>
  <c r="AZ91" i="62" s="1"/>
  <c r="AD91" i="62"/>
  <c r="AC91" i="62"/>
  <c r="AB91" i="62"/>
  <c r="AA91" i="62"/>
  <c r="Z91" i="62"/>
  <c r="Y91" i="62"/>
  <c r="X91" i="62"/>
  <c r="W91" i="62"/>
  <c r="V91" i="62"/>
  <c r="U91" i="62"/>
  <c r="T91" i="62"/>
  <c r="S91" i="62"/>
  <c r="R91" i="62"/>
  <c r="Q91" i="62"/>
  <c r="P91" i="62"/>
  <c r="O91" i="62"/>
  <c r="N91" i="62"/>
  <c r="M91" i="62"/>
  <c r="L91" i="62"/>
  <c r="K91" i="62"/>
  <c r="J91" i="62"/>
  <c r="I91" i="62"/>
  <c r="H91" i="62"/>
  <c r="G91" i="62"/>
  <c r="F91" i="62"/>
  <c r="E91" i="62"/>
  <c r="D91" i="62"/>
  <c r="C91" i="62"/>
  <c r="B91" i="62"/>
  <c r="AN90" i="62"/>
  <c r="AM90" i="62"/>
  <c r="BI90" i="62" s="1"/>
  <c r="AL90" i="62"/>
  <c r="AK90" i="62"/>
  <c r="AY90" i="62" s="1"/>
  <c r="AI90" i="62"/>
  <c r="AJ90" i="62" s="1"/>
  <c r="BA90" i="62" s="1"/>
  <c r="AD90" i="62"/>
  <c r="AC90" i="62"/>
  <c r="AB90" i="62"/>
  <c r="AA90" i="62"/>
  <c r="Z90" i="62"/>
  <c r="Y90" i="62"/>
  <c r="X90" i="62"/>
  <c r="W90" i="62"/>
  <c r="V90" i="62"/>
  <c r="U90" i="62"/>
  <c r="T90" i="62"/>
  <c r="S90" i="62"/>
  <c r="R90" i="62"/>
  <c r="Q90" i="62"/>
  <c r="P90" i="62"/>
  <c r="O90" i="62"/>
  <c r="N90" i="62"/>
  <c r="M90" i="62"/>
  <c r="L90" i="62"/>
  <c r="K90" i="62"/>
  <c r="J90" i="62"/>
  <c r="I90" i="62"/>
  <c r="H90" i="62"/>
  <c r="G90" i="62"/>
  <c r="F90" i="62"/>
  <c r="E90" i="62"/>
  <c r="D90" i="62"/>
  <c r="C90" i="62"/>
  <c r="B90" i="62"/>
  <c r="AN89" i="62"/>
  <c r="AM89" i="62"/>
  <c r="AO89" i="62" s="1"/>
  <c r="BH89" i="62" s="1"/>
  <c r="AL89" i="62"/>
  <c r="AK89" i="62"/>
  <c r="AY89" i="62" s="1"/>
  <c r="AI89" i="62"/>
  <c r="AZ89" i="62" s="1"/>
  <c r="AD89" i="62"/>
  <c r="AC89" i="62"/>
  <c r="AB89" i="62"/>
  <c r="AA89" i="62"/>
  <c r="Z89" i="62"/>
  <c r="Y89" i="62"/>
  <c r="X89" i="62"/>
  <c r="W89" i="62"/>
  <c r="V89" i="62"/>
  <c r="U89" i="62"/>
  <c r="T89" i="62"/>
  <c r="S89" i="62"/>
  <c r="R89" i="62"/>
  <c r="Q89" i="62"/>
  <c r="P89" i="62"/>
  <c r="O89" i="62"/>
  <c r="N89" i="62"/>
  <c r="M89" i="62"/>
  <c r="L89" i="62"/>
  <c r="K89" i="62"/>
  <c r="J89" i="62"/>
  <c r="I89" i="62"/>
  <c r="H89" i="62"/>
  <c r="G89" i="62"/>
  <c r="F89" i="62"/>
  <c r="E89" i="62"/>
  <c r="D89" i="62"/>
  <c r="C89" i="62"/>
  <c r="B89" i="62"/>
  <c r="AN88" i="62"/>
  <c r="AM88" i="62"/>
  <c r="AO88" i="62" s="1"/>
  <c r="BH88" i="62" s="1"/>
  <c r="AL88" i="62"/>
  <c r="AK88" i="62"/>
  <c r="AY88" i="62" s="1"/>
  <c r="AI88" i="62"/>
  <c r="AJ88" i="62" s="1"/>
  <c r="BA88" i="62" s="1"/>
  <c r="AD88" i="62"/>
  <c r="AC88" i="62"/>
  <c r="AB88" i="62"/>
  <c r="AA88" i="62"/>
  <c r="Z88" i="62"/>
  <c r="Y88" i="62"/>
  <c r="X88" i="62"/>
  <c r="W88" i="62"/>
  <c r="V88" i="62"/>
  <c r="U88" i="62"/>
  <c r="T88" i="62"/>
  <c r="S88" i="62"/>
  <c r="R88" i="62"/>
  <c r="Q88" i="62"/>
  <c r="P88" i="62"/>
  <c r="O88" i="62"/>
  <c r="N88" i="62"/>
  <c r="M88" i="62"/>
  <c r="L88" i="62"/>
  <c r="K88" i="62"/>
  <c r="J88" i="62"/>
  <c r="I88" i="62"/>
  <c r="H88" i="62"/>
  <c r="G88" i="62"/>
  <c r="F88" i="62"/>
  <c r="E88" i="62"/>
  <c r="D88" i="62"/>
  <c r="C88" i="62"/>
  <c r="B88" i="62"/>
  <c r="BI87" i="62"/>
  <c r="AN87" i="62"/>
  <c r="AM87" i="62"/>
  <c r="AL87" i="62"/>
  <c r="AK87" i="62"/>
  <c r="AY87" i="62" s="1"/>
  <c r="AI87" i="62"/>
  <c r="AZ87" i="62" s="1"/>
  <c r="AD87" i="62"/>
  <c r="Z87" i="62"/>
  <c r="Y87" i="62"/>
  <c r="X87" i="62"/>
  <c r="W87" i="62"/>
  <c r="V87" i="62"/>
  <c r="U87" i="62"/>
  <c r="R87" i="62"/>
  <c r="Q87" i="62"/>
  <c r="P87" i="62"/>
  <c r="O87" i="62"/>
  <c r="N87" i="62"/>
  <c r="M87" i="62"/>
  <c r="L87" i="62"/>
  <c r="K87" i="62"/>
  <c r="J87" i="62"/>
  <c r="I87" i="62"/>
  <c r="H87" i="62"/>
  <c r="AC87" i="62" s="1"/>
  <c r="G87" i="62"/>
  <c r="F87" i="62"/>
  <c r="E87" i="62"/>
  <c r="D87" i="62"/>
  <c r="C87" i="62"/>
  <c r="B87" i="62"/>
  <c r="AN86" i="62"/>
  <c r="AM86" i="62"/>
  <c r="AL86" i="62"/>
  <c r="AK86" i="62"/>
  <c r="AY86" i="62" s="1"/>
  <c r="AI86" i="62"/>
  <c r="AZ86" i="62" s="1"/>
  <c r="AD86" i="62"/>
  <c r="AC86" i="62"/>
  <c r="AA86" i="62"/>
  <c r="Z86" i="62"/>
  <c r="Y86" i="62"/>
  <c r="X86" i="62"/>
  <c r="W86" i="62"/>
  <c r="V86" i="62"/>
  <c r="U86" i="62"/>
  <c r="S86" i="62"/>
  <c r="R86" i="62"/>
  <c r="Q86" i="62"/>
  <c r="P86" i="62"/>
  <c r="O86" i="62"/>
  <c r="N86" i="62"/>
  <c r="M86" i="62"/>
  <c r="L86" i="62"/>
  <c r="K86" i="62"/>
  <c r="J86" i="62"/>
  <c r="I86" i="62"/>
  <c r="H86" i="62"/>
  <c r="AB86" i="62" s="1"/>
  <c r="G86" i="62"/>
  <c r="F86" i="62"/>
  <c r="E86" i="62"/>
  <c r="D86" i="62"/>
  <c r="C86" i="62"/>
  <c r="B86" i="62"/>
  <c r="BH85" i="62"/>
  <c r="AY85" i="62"/>
  <c r="AN85" i="62"/>
  <c r="AM85" i="62"/>
  <c r="BI85" i="62" s="1"/>
  <c r="AL85" i="62"/>
  <c r="AI85" i="62"/>
  <c r="AJ85" i="62" s="1"/>
  <c r="AD85" i="62"/>
  <c r="Z85" i="62"/>
  <c r="Y85" i="62"/>
  <c r="X85" i="62"/>
  <c r="W85" i="62"/>
  <c r="V85" i="62"/>
  <c r="U85" i="62"/>
  <c r="Q85" i="62"/>
  <c r="P85" i="62"/>
  <c r="O85" i="62"/>
  <c r="N85" i="62"/>
  <c r="M85" i="62"/>
  <c r="L85" i="62"/>
  <c r="K85" i="62"/>
  <c r="J85" i="62"/>
  <c r="I85" i="62"/>
  <c r="H85" i="62"/>
  <c r="AA85" i="62" s="1"/>
  <c r="G85" i="62"/>
  <c r="F85" i="62"/>
  <c r="E85" i="62"/>
  <c r="D85" i="62"/>
  <c r="C85" i="62"/>
  <c r="B85" i="62"/>
  <c r="AN84" i="62"/>
  <c r="AM84" i="62"/>
  <c r="AO84" i="62" s="1"/>
  <c r="BH84" i="62" s="1"/>
  <c r="AL84" i="62"/>
  <c r="AK84" i="62"/>
  <c r="AY84" i="62" s="1"/>
  <c r="AI84" i="62"/>
  <c r="AJ84" i="62" s="1"/>
  <c r="BA84" i="62" s="1"/>
  <c r="AD84" i="62"/>
  <c r="AC84" i="62"/>
  <c r="AA84" i="62"/>
  <c r="Z84" i="62"/>
  <c r="Y84" i="62"/>
  <c r="X84" i="62"/>
  <c r="W84" i="62"/>
  <c r="V84" i="62"/>
  <c r="U84" i="62"/>
  <c r="S84" i="62"/>
  <c r="Q84" i="62"/>
  <c r="P84" i="62"/>
  <c r="O84" i="62"/>
  <c r="N84" i="62"/>
  <c r="M84" i="62"/>
  <c r="L84" i="62"/>
  <c r="K84" i="62"/>
  <c r="J84" i="62"/>
  <c r="I84" i="62"/>
  <c r="H84" i="62"/>
  <c r="AB84" i="62" s="1"/>
  <c r="G84" i="62"/>
  <c r="F84" i="62"/>
  <c r="E84" i="62"/>
  <c r="D84" i="62"/>
  <c r="C84" i="62"/>
  <c r="B84" i="62"/>
  <c r="AO83" i="62"/>
  <c r="BH83" i="62" s="1"/>
  <c r="AL83" i="62"/>
  <c r="AK83" i="62"/>
  <c r="AY83" i="62" s="1"/>
  <c r="AJ83" i="62"/>
  <c r="BA83" i="62" s="1"/>
  <c r="AI83" i="62"/>
  <c r="AZ83" i="62" s="1"/>
  <c r="Z83" i="62"/>
  <c r="Y83" i="62"/>
  <c r="X83" i="62"/>
  <c r="W83" i="62"/>
  <c r="V83" i="62"/>
  <c r="U83" i="62"/>
  <c r="R83" i="62"/>
  <c r="Q83" i="62"/>
  <c r="P83" i="62"/>
  <c r="O83" i="62"/>
  <c r="N83" i="62"/>
  <c r="M83" i="62"/>
  <c r="L83" i="62"/>
  <c r="J83" i="62"/>
  <c r="K83" i="62" s="1"/>
  <c r="AD83" i="62" s="1"/>
  <c r="I83" i="62"/>
  <c r="H83" i="62"/>
  <c r="AC83" i="62" s="1"/>
  <c r="G83" i="62"/>
  <c r="F83" i="62"/>
  <c r="E83" i="62"/>
  <c r="D83" i="62"/>
  <c r="C83" i="62"/>
  <c r="B83" i="62"/>
  <c r="AN82" i="62"/>
  <c r="AM82" i="62"/>
  <c r="AL82" i="62"/>
  <c r="AK82" i="62"/>
  <c r="AY82" i="62" s="1"/>
  <c r="AI82" i="62"/>
  <c r="AZ82" i="62" s="1"/>
  <c r="AD82" i="62"/>
  <c r="AC82" i="62"/>
  <c r="AA82" i="62"/>
  <c r="Z82" i="62"/>
  <c r="Y82" i="62"/>
  <c r="X82" i="62"/>
  <c r="W82" i="62"/>
  <c r="V82" i="62"/>
  <c r="U82" i="62"/>
  <c r="S82" i="62"/>
  <c r="R82" i="62"/>
  <c r="Q82" i="62"/>
  <c r="P82" i="62"/>
  <c r="O82" i="62"/>
  <c r="N82" i="62"/>
  <c r="M82" i="62"/>
  <c r="L82" i="62"/>
  <c r="K82" i="62"/>
  <c r="J82" i="62"/>
  <c r="I82" i="62"/>
  <c r="H82" i="62"/>
  <c r="AB82" i="62" s="1"/>
  <c r="G82" i="62"/>
  <c r="F82" i="62"/>
  <c r="E82" i="62"/>
  <c r="D82" i="62"/>
  <c r="C82" i="62"/>
  <c r="B82" i="62"/>
  <c r="AN81" i="62"/>
  <c r="AM81" i="62"/>
  <c r="AO81" i="62" s="1"/>
  <c r="BH81" i="62" s="1"/>
  <c r="AL81" i="62"/>
  <c r="AK81" i="62"/>
  <c r="AY81" i="62" s="1"/>
  <c r="AI81" i="62"/>
  <c r="AZ81" i="62" s="1"/>
  <c r="AD81" i="62"/>
  <c r="Z81" i="62"/>
  <c r="Y81" i="62"/>
  <c r="X81" i="62"/>
  <c r="W81" i="62"/>
  <c r="V81" i="62"/>
  <c r="U81" i="62"/>
  <c r="Q81" i="62"/>
  <c r="P81" i="62"/>
  <c r="O81" i="62"/>
  <c r="N81" i="62"/>
  <c r="M81" i="62"/>
  <c r="L81" i="62"/>
  <c r="K81" i="62"/>
  <c r="J81" i="62"/>
  <c r="I81" i="62"/>
  <c r="H81" i="62"/>
  <c r="AA81" i="62" s="1"/>
  <c r="G81" i="62"/>
  <c r="F81" i="62"/>
  <c r="E81" i="62"/>
  <c r="D81" i="62"/>
  <c r="C81" i="62"/>
  <c r="B81" i="62"/>
  <c r="AN80" i="62"/>
  <c r="AM80" i="62"/>
  <c r="AO80" i="62" s="1"/>
  <c r="BH80" i="62" s="1"/>
  <c r="AL80" i="62"/>
  <c r="AK80" i="62"/>
  <c r="AY80" i="62" s="1"/>
  <c r="AI80" i="62"/>
  <c r="AJ80" i="62" s="1"/>
  <c r="BA80" i="62" s="1"/>
  <c r="AD80" i="62"/>
  <c r="AC80" i="62"/>
  <c r="AA80" i="62"/>
  <c r="Z80" i="62"/>
  <c r="Y80" i="62"/>
  <c r="X80" i="62"/>
  <c r="W80" i="62"/>
  <c r="V80" i="62"/>
  <c r="U80" i="62"/>
  <c r="S80" i="62"/>
  <c r="Q80" i="62"/>
  <c r="P80" i="62"/>
  <c r="O80" i="62"/>
  <c r="N80" i="62"/>
  <c r="M80" i="62"/>
  <c r="L80" i="62"/>
  <c r="K80" i="62"/>
  <c r="J80" i="62"/>
  <c r="I80" i="62"/>
  <c r="H80" i="62"/>
  <c r="AB80" i="62" s="1"/>
  <c r="G80" i="62"/>
  <c r="F80" i="62"/>
  <c r="E80" i="62"/>
  <c r="D80" i="62"/>
  <c r="C80" i="62"/>
  <c r="B80" i="62"/>
  <c r="AN79" i="62"/>
  <c r="AO79" i="62" s="1"/>
  <c r="BH79" i="62" s="1"/>
  <c r="AM79" i="62"/>
  <c r="AL79" i="62"/>
  <c r="AK79" i="62"/>
  <c r="AY79" i="62" s="1"/>
  <c r="AJ79" i="62"/>
  <c r="BA79" i="62" s="1"/>
  <c r="AI79" i="62"/>
  <c r="AZ79" i="62" s="1"/>
  <c r="AD79" i="62"/>
  <c r="Z79" i="62"/>
  <c r="Y79" i="62"/>
  <c r="X79" i="62"/>
  <c r="W79" i="62"/>
  <c r="V79" i="62"/>
  <c r="U79" i="62"/>
  <c r="R79" i="62"/>
  <c r="Q79" i="62"/>
  <c r="P79" i="62"/>
  <c r="O79" i="62"/>
  <c r="N79" i="62"/>
  <c r="M79" i="62"/>
  <c r="L79" i="62"/>
  <c r="K79" i="62"/>
  <c r="J79" i="62"/>
  <c r="I79" i="62"/>
  <c r="H79" i="62"/>
  <c r="AC79" i="62" s="1"/>
  <c r="G79" i="62"/>
  <c r="F79" i="62"/>
  <c r="E79" i="62"/>
  <c r="D79" i="62"/>
  <c r="C79" i="62"/>
  <c r="B79" i="62"/>
  <c r="AZ78" i="62"/>
  <c r="AX78" i="62"/>
  <c r="AO78" i="62"/>
  <c r="BH78" i="62" s="1"/>
  <c r="AN78" i="62"/>
  <c r="AM78" i="62"/>
  <c r="AL78" i="62"/>
  <c r="AK78" i="62"/>
  <c r="AY78" i="62" s="1"/>
  <c r="AI78" i="62"/>
  <c r="AJ78" i="62" s="1"/>
  <c r="BA78" i="62" s="1"/>
  <c r="AD78" i="62"/>
  <c r="AC78" i="62"/>
  <c r="AW78" i="62" s="1"/>
  <c r="AA78" i="62"/>
  <c r="Z78" i="62"/>
  <c r="Y78" i="62"/>
  <c r="X78" i="62"/>
  <c r="W78" i="62"/>
  <c r="V78" i="62"/>
  <c r="U78" i="62"/>
  <c r="S78" i="62"/>
  <c r="Q78" i="62"/>
  <c r="P78" i="62"/>
  <c r="O78" i="62"/>
  <c r="N78" i="62"/>
  <c r="M78" i="62"/>
  <c r="L78" i="62"/>
  <c r="K78" i="62"/>
  <c r="J78" i="62"/>
  <c r="I78" i="62"/>
  <c r="H78" i="62"/>
  <c r="AB78" i="62" s="1"/>
  <c r="G78" i="62"/>
  <c r="F78" i="62"/>
  <c r="E78" i="62"/>
  <c r="D78" i="62"/>
  <c r="C78" i="62"/>
  <c r="B78" i="62"/>
  <c r="P13" i="22"/>
  <c r="O13" i="22"/>
  <c r="N13" i="22"/>
  <c r="M13" i="22"/>
  <c r="L13" i="22"/>
  <c r="K13" i="22"/>
  <c r="J13" i="22"/>
  <c r="I13" i="22"/>
  <c r="H13" i="22"/>
  <c r="G13" i="22"/>
  <c r="F13" i="22"/>
  <c r="E13" i="22"/>
  <c r="D13" i="22"/>
  <c r="C13" i="22"/>
  <c r="B13" i="22"/>
  <c r="P12" i="22"/>
  <c r="O12" i="22"/>
  <c r="N12" i="22"/>
  <c r="M12" i="22"/>
  <c r="L12" i="22"/>
  <c r="K12" i="22"/>
  <c r="J12" i="22"/>
  <c r="I12" i="22"/>
  <c r="H12" i="22"/>
  <c r="G12" i="22"/>
  <c r="F12" i="22"/>
  <c r="E12" i="22"/>
  <c r="D12" i="22"/>
  <c r="C12" i="22"/>
  <c r="B12" i="22"/>
  <c r="P11" i="22"/>
  <c r="O11" i="22"/>
  <c r="N11" i="22"/>
  <c r="M11" i="22"/>
  <c r="L11" i="22"/>
  <c r="K11" i="22"/>
  <c r="J11" i="22"/>
  <c r="I11" i="22"/>
  <c r="H11" i="22"/>
  <c r="G11" i="22"/>
  <c r="F11" i="22"/>
  <c r="E11" i="22"/>
  <c r="D11" i="22"/>
  <c r="C11" i="22"/>
  <c r="B11" i="22"/>
  <c r="P10" i="22"/>
  <c r="O10" i="22"/>
  <c r="N10" i="22"/>
  <c r="M10" i="22"/>
  <c r="L10" i="22"/>
  <c r="K10" i="22"/>
  <c r="J10" i="22"/>
  <c r="I10" i="22"/>
  <c r="H10" i="22"/>
  <c r="G10" i="22"/>
  <c r="F10" i="22"/>
  <c r="E10" i="22"/>
  <c r="D10" i="22"/>
  <c r="C10" i="22"/>
  <c r="B10" i="22"/>
  <c r="G39" i="18"/>
  <c r="F39" i="18"/>
  <c r="G38" i="18"/>
  <c r="F38" i="18"/>
  <c r="G37" i="18"/>
  <c r="F37" i="18"/>
  <c r="BM99" i="60"/>
  <c r="BL99" i="60"/>
  <c r="BK99" i="60"/>
  <c r="BJ99" i="60"/>
  <c r="BI99" i="60"/>
  <c r="BH99" i="60"/>
  <c r="BG99" i="60"/>
  <c r="BF99" i="60"/>
  <c r="BE99" i="60"/>
  <c r="BD99" i="60"/>
  <c r="BC99" i="60"/>
  <c r="BB99" i="60"/>
  <c r="BA99" i="60"/>
  <c r="AZ99" i="60"/>
  <c r="AY99" i="60"/>
  <c r="AX99" i="60"/>
  <c r="AW99" i="60"/>
  <c r="AV99" i="60"/>
  <c r="AU99" i="60"/>
  <c r="AT99" i="60"/>
  <c r="AS99" i="60"/>
  <c r="AR99" i="60"/>
  <c r="AQ99" i="60"/>
  <c r="AP99" i="60"/>
  <c r="AO99" i="60"/>
  <c r="AN99" i="60"/>
  <c r="AM99" i="60"/>
  <c r="AL99" i="60"/>
  <c r="AK99" i="60"/>
  <c r="AJ99" i="60"/>
  <c r="AI99" i="60"/>
  <c r="AH99" i="60"/>
  <c r="AG99" i="60"/>
  <c r="AF99" i="60"/>
  <c r="AE99" i="60"/>
  <c r="AD99" i="60"/>
  <c r="AC99" i="60"/>
  <c r="AB99" i="60"/>
  <c r="AA99" i="60"/>
  <c r="Z99" i="60"/>
  <c r="Y99" i="60"/>
  <c r="X99" i="60"/>
  <c r="W99" i="60"/>
  <c r="V99" i="60"/>
  <c r="U99" i="60"/>
  <c r="T99" i="60"/>
  <c r="S99" i="60"/>
  <c r="R99" i="60"/>
  <c r="Q99" i="60"/>
  <c r="P99" i="60"/>
  <c r="O99" i="60"/>
  <c r="N99" i="60"/>
  <c r="M99" i="60"/>
  <c r="L99" i="60"/>
  <c r="K99" i="60"/>
  <c r="J99" i="60"/>
  <c r="I99" i="60"/>
  <c r="H99" i="60"/>
  <c r="G99" i="60"/>
  <c r="F99" i="60"/>
  <c r="E99" i="60"/>
  <c r="D99" i="60"/>
  <c r="C99" i="60"/>
  <c r="B99" i="60"/>
  <c r="BM98" i="60"/>
  <c r="BL98" i="60"/>
  <c r="BK98" i="60"/>
  <c r="BJ98" i="60"/>
  <c r="BI98" i="60"/>
  <c r="BH98" i="60"/>
  <c r="BG98" i="60"/>
  <c r="BF98" i="60"/>
  <c r="BE98" i="60"/>
  <c r="BD98" i="60"/>
  <c r="BC98" i="60"/>
  <c r="BB98" i="60"/>
  <c r="BA98" i="60"/>
  <c r="AZ98" i="60"/>
  <c r="AY98" i="60"/>
  <c r="AX98" i="60"/>
  <c r="AW98" i="60"/>
  <c r="AV98" i="60"/>
  <c r="AU98" i="60"/>
  <c r="AT98" i="60"/>
  <c r="AS98" i="60"/>
  <c r="AR98" i="60"/>
  <c r="AQ98" i="60"/>
  <c r="AP98" i="60"/>
  <c r="AO98" i="60"/>
  <c r="AN98" i="60"/>
  <c r="AM98" i="60"/>
  <c r="AL98" i="60"/>
  <c r="AK98" i="60"/>
  <c r="AJ98" i="60"/>
  <c r="AI98" i="60"/>
  <c r="AH98" i="60"/>
  <c r="AG98" i="60"/>
  <c r="AF98" i="60"/>
  <c r="AE98" i="60"/>
  <c r="AD98" i="60"/>
  <c r="AC98" i="60"/>
  <c r="AB98" i="60"/>
  <c r="AA98" i="60"/>
  <c r="Z98" i="60"/>
  <c r="Y98" i="60"/>
  <c r="X98" i="60"/>
  <c r="W98" i="60"/>
  <c r="V98" i="60"/>
  <c r="U98" i="60"/>
  <c r="T98" i="60"/>
  <c r="S98" i="60"/>
  <c r="R98" i="60"/>
  <c r="Q98" i="60"/>
  <c r="P98" i="60"/>
  <c r="O98" i="60"/>
  <c r="N98" i="60"/>
  <c r="M98" i="60"/>
  <c r="L98" i="60"/>
  <c r="K98" i="60"/>
  <c r="J98" i="60"/>
  <c r="I98" i="60"/>
  <c r="H98" i="60"/>
  <c r="G98" i="60"/>
  <c r="F98" i="60"/>
  <c r="E98" i="60"/>
  <c r="D98" i="60"/>
  <c r="C98" i="60"/>
  <c r="B98" i="60"/>
  <c r="BM97" i="60"/>
  <c r="BL97" i="60"/>
  <c r="BK97" i="60"/>
  <c r="BJ97" i="60"/>
  <c r="BI97" i="60"/>
  <c r="BH97" i="60"/>
  <c r="BG97" i="60"/>
  <c r="BF97" i="60"/>
  <c r="BE97" i="60"/>
  <c r="BD97" i="60"/>
  <c r="BC97" i="60"/>
  <c r="BB97" i="60"/>
  <c r="BA97" i="60"/>
  <c r="AZ97" i="60"/>
  <c r="AY97" i="60"/>
  <c r="AX97" i="60"/>
  <c r="AW97" i="60"/>
  <c r="AV97" i="60"/>
  <c r="AU97" i="60"/>
  <c r="AT97" i="60"/>
  <c r="AS97" i="60"/>
  <c r="AR97" i="60"/>
  <c r="AQ97" i="60"/>
  <c r="AP97" i="60"/>
  <c r="AO97" i="60"/>
  <c r="AN97" i="60"/>
  <c r="AM97" i="60"/>
  <c r="AL97" i="60"/>
  <c r="AK97" i="60"/>
  <c r="AJ97" i="60"/>
  <c r="AI97" i="60"/>
  <c r="AH97" i="60"/>
  <c r="AG97" i="60"/>
  <c r="AF97" i="60"/>
  <c r="AE97" i="60"/>
  <c r="AD97" i="60"/>
  <c r="AC97" i="60"/>
  <c r="AB97" i="60"/>
  <c r="AA97" i="60"/>
  <c r="Z97" i="60"/>
  <c r="Y97" i="60"/>
  <c r="X97" i="60"/>
  <c r="W97" i="60"/>
  <c r="V97" i="60"/>
  <c r="U97" i="60"/>
  <c r="T97" i="60"/>
  <c r="S97" i="60"/>
  <c r="R97" i="60"/>
  <c r="Q97" i="60"/>
  <c r="P97" i="60"/>
  <c r="O97" i="60"/>
  <c r="N97" i="60"/>
  <c r="M97" i="60"/>
  <c r="L97" i="60"/>
  <c r="K97" i="60"/>
  <c r="J97" i="60"/>
  <c r="I97" i="60"/>
  <c r="H97" i="60"/>
  <c r="G97" i="60"/>
  <c r="F97" i="60"/>
  <c r="E97" i="60"/>
  <c r="D97" i="60"/>
  <c r="C97" i="60"/>
  <c r="B97" i="60"/>
  <c r="BM96" i="60"/>
  <c r="BL96" i="60"/>
  <c r="BK96" i="60"/>
  <c r="BJ96" i="60"/>
  <c r="BI96" i="60"/>
  <c r="BH96" i="60"/>
  <c r="BG96" i="60"/>
  <c r="BF96" i="60"/>
  <c r="BE96" i="60"/>
  <c r="BD96" i="60"/>
  <c r="BC96" i="60"/>
  <c r="BB96" i="60"/>
  <c r="BA96" i="60"/>
  <c r="AZ96" i="60"/>
  <c r="AY96" i="60"/>
  <c r="AX96" i="60"/>
  <c r="AW96" i="60"/>
  <c r="AV96" i="60"/>
  <c r="AU96" i="60"/>
  <c r="AT96" i="60"/>
  <c r="AS96" i="60"/>
  <c r="AR96" i="60"/>
  <c r="AQ96" i="60"/>
  <c r="AP96" i="60"/>
  <c r="AO96" i="60"/>
  <c r="AN96" i="60"/>
  <c r="AM96" i="60"/>
  <c r="AL96" i="60"/>
  <c r="AK96" i="60"/>
  <c r="AJ96" i="60"/>
  <c r="AI96" i="60"/>
  <c r="AH96" i="60"/>
  <c r="AG96" i="60"/>
  <c r="AF96" i="60"/>
  <c r="AE96" i="60"/>
  <c r="AD96" i="60"/>
  <c r="AC96" i="60"/>
  <c r="AB96" i="60"/>
  <c r="AA96" i="60"/>
  <c r="Z96" i="60"/>
  <c r="Y96" i="60"/>
  <c r="X96" i="60"/>
  <c r="W96" i="60"/>
  <c r="V96" i="60"/>
  <c r="U96" i="60"/>
  <c r="T96" i="60"/>
  <c r="S96" i="60"/>
  <c r="R96" i="60"/>
  <c r="Q96" i="60"/>
  <c r="P96" i="60"/>
  <c r="O96" i="60"/>
  <c r="N96" i="60"/>
  <c r="M96" i="60"/>
  <c r="L96" i="60"/>
  <c r="K96" i="60"/>
  <c r="J96" i="60"/>
  <c r="I96" i="60"/>
  <c r="H96" i="60"/>
  <c r="G96" i="60"/>
  <c r="F96" i="60"/>
  <c r="E96" i="60"/>
  <c r="D96" i="60"/>
  <c r="C96" i="60"/>
  <c r="B96" i="60"/>
  <c r="BM95" i="60"/>
  <c r="BL95" i="60"/>
  <c r="BK95" i="60"/>
  <c r="BJ95" i="60"/>
  <c r="BI95" i="60"/>
  <c r="BH95" i="60"/>
  <c r="BG95" i="60"/>
  <c r="BF95" i="60"/>
  <c r="BE95" i="60"/>
  <c r="BD95" i="60"/>
  <c r="BC95" i="60"/>
  <c r="BB95" i="60"/>
  <c r="BA95" i="60"/>
  <c r="AZ95" i="60"/>
  <c r="AY95" i="60"/>
  <c r="AX95" i="60"/>
  <c r="AW95" i="60"/>
  <c r="AV95" i="60"/>
  <c r="AU95" i="60"/>
  <c r="AT95" i="60"/>
  <c r="AS95" i="60"/>
  <c r="AR95" i="60"/>
  <c r="AQ95" i="60"/>
  <c r="AP95" i="60"/>
  <c r="AO95" i="60"/>
  <c r="AN95" i="60"/>
  <c r="AM95" i="60"/>
  <c r="AL95" i="60"/>
  <c r="AK95" i="60"/>
  <c r="AJ95" i="60"/>
  <c r="AI95" i="60"/>
  <c r="AH95" i="60"/>
  <c r="AG95" i="60"/>
  <c r="AF95" i="60"/>
  <c r="AE95" i="60"/>
  <c r="AD95" i="60"/>
  <c r="AC95" i="60"/>
  <c r="AB95" i="60"/>
  <c r="AA95" i="60"/>
  <c r="Z95" i="60"/>
  <c r="Y95" i="60"/>
  <c r="X95" i="60"/>
  <c r="W95" i="60"/>
  <c r="V95" i="60"/>
  <c r="U95" i="60"/>
  <c r="T95" i="60"/>
  <c r="S95" i="60"/>
  <c r="R95" i="60"/>
  <c r="Q95" i="60"/>
  <c r="P95" i="60"/>
  <c r="O95" i="60"/>
  <c r="N95" i="60"/>
  <c r="M95" i="60"/>
  <c r="L95" i="60"/>
  <c r="K95" i="60"/>
  <c r="J95" i="60"/>
  <c r="I95" i="60"/>
  <c r="H95" i="60"/>
  <c r="G95" i="60"/>
  <c r="F95" i="60"/>
  <c r="E95" i="60"/>
  <c r="D95" i="60"/>
  <c r="C95" i="60"/>
  <c r="B95" i="60"/>
  <c r="BM94" i="60"/>
  <c r="BL94" i="60"/>
  <c r="BK94" i="60"/>
  <c r="BJ94" i="60"/>
  <c r="BI94" i="60"/>
  <c r="BH94" i="60"/>
  <c r="BG94" i="60"/>
  <c r="BF94" i="60"/>
  <c r="BE94" i="60"/>
  <c r="BD94" i="60"/>
  <c r="BC94" i="60"/>
  <c r="BB94" i="60"/>
  <c r="BA94" i="60"/>
  <c r="AZ94" i="60"/>
  <c r="AY94" i="60"/>
  <c r="AX94" i="60"/>
  <c r="AW94" i="60"/>
  <c r="AV94" i="60"/>
  <c r="AU94" i="60"/>
  <c r="AT94" i="60"/>
  <c r="AS94" i="60"/>
  <c r="AR94" i="60"/>
  <c r="AQ94" i="60"/>
  <c r="AP94" i="60"/>
  <c r="AO94" i="60"/>
  <c r="AN94" i="60"/>
  <c r="AM94" i="60"/>
  <c r="AL94" i="60"/>
  <c r="AK94" i="60"/>
  <c r="AJ94" i="60"/>
  <c r="AI94" i="60"/>
  <c r="AH94" i="60"/>
  <c r="AG94" i="60"/>
  <c r="AF94" i="60"/>
  <c r="AE94" i="60"/>
  <c r="AD94" i="60"/>
  <c r="AC94" i="60"/>
  <c r="AB94" i="60"/>
  <c r="AA94" i="60"/>
  <c r="Z94" i="60"/>
  <c r="Y94" i="60"/>
  <c r="X94" i="60"/>
  <c r="W94" i="60"/>
  <c r="V94" i="60"/>
  <c r="U94" i="60"/>
  <c r="T94" i="60"/>
  <c r="S94" i="60"/>
  <c r="R94" i="60"/>
  <c r="Q94" i="60"/>
  <c r="P94" i="60"/>
  <c r="O94" i="60"/>
  <c r="N94" i="60"/>
  <c r="M94" i="60"/>
  <c r="L94" i="60"/>
  <c r="K94" i="60"/>
  <c r="J94" i="60"/>
  <c r="I94" i="60"/>
  <c r="H94" i="60"/>
  <c r="G94" i="60"/>
  <c r="F94" i="60"/>
  <c r="E94" i="60"/>
  <c r="D94" i="60"/>
  <c r="C94" i="60"/>
  <c r="B94" i="60"/>
  <c r="BM93" i="60"/>
  <c r="BL93" i="60"/>
  <c r="BK93" i="60"/>
  <c r="BJ93" i="60"/>
  <c r="BI93" i="60"/>
  <c r="BH93" i="60"/>
  <c r="BG93" i="60"/>
  <c r="BF93" i="60"/>
  <c r="BE93" i="60"/>
  <c r="BD93" i="60"/>
  <c r="BC93" i="60"/>
  <c r="BB93" i="60"/>
  <c r="BA93" i="60"/>
  <c r="AZ93" i="60"/>
  <c r="AY93" i="60"/>
  <c r="AX93" i="60"/>
  <c r="AW93" i="60"/>
  <c r="AV93" i="60"/>
  <c r="AU93" i="60"/>
  <c r="AT93" i="60"/>
  <c r="AS93" i="60"/>
  <c r="AR93" i="60"/>
  <c r="AQ93" i="60"/>
  <c r="AP93" i="60"/>
  <c r="AO93" i="60"/>
  <c r="AN93" i="60"/>
  <c r="AM93" i="60"/>
  <c r="AL93" i="60"/>
  <c r="AK93" i="60"/>
  <c r="AJ93" i="60"/>
  <c r="AI93" i="60"/>
  <c r="AH93" i="60"/>
  <c r="AG93" i="60"/>
  <c r="AF93" i="60"/>
  <c r="AE93" i="60"/>
  <c r="AD93" i="60"/>
  <c r="AC93" i="60"/>
  <c r="AB93" i="60"/>
  <c r="AA93" i="60"/>
  <c r="Z93" i="60"/>
  <c r="Y93" i="60"/>
  <c r="X93" i="60"/>
  <c r="W93" i="60"/>
  <c r="V93" i="60"/>
  <c r="U93" i="60"/>
  <c r="T93" i="60"/>
  <c r="S93" i="60"/>
  <c r="R93" i="60"/>
  <c r="Q93" i="60"/>
  <c r="P93" i="60"/>
  <c r="O93" i="60"/>
  <c r="N93" i="60"/>
  <c r="M93" i="60"/>
  <c r="L93" i="60"/>
  <c r="K93" i="60"/>
  <c r="J93" i="60"/>
  <c r="I93" i="60"/>
  <c r="H93" i="60"/>
  <c r="G93" i="60"/>
  <c r="F93" i="60"/>
  <c r="E93" i="60"/>
  <c r="D93" i="60"/>
  <c r="C93" i="60"/>
  <c r="B93" i="60"/>
  <c r="BM92" i="60"/>
  <c r="BL92" i="60"/>
  <c r="BK92" i="60"/>
  <c r="BJ92" i="60"/>
  <c r="BI92" i="60"/>
  <c r="BH92" i="60"/>
  <c r="BG92" i="60"/>
  <c r="BF92" i="60"/>
  <c r="BE92" i="60"/>
  <c r="BD92" i="60"/>
  <c r="BC92" i="60"/>
  <c r="BB92" i="60"/>
  <c r="BA92" i="60"/>
  <c r="AZ92" i="60"/>
  <c r="AY92" i="60"/>
  <c r="AX92" i="60"/>
  <c r="AW92" i="60"/>
  <c r="AV92" i="60"/>
  <c r="AU92" i="60"/>
  <c r="AT92" i="60"/>
  <c r="AS92" i="60"/>
  <c r="AR92" i="60"/>
  <c r="AQ92" i="60"/>
  <c r="AP92" i="60"/>
  <c r="AO92" i="60"/>
  <c r="AN92" i="60"/>
  <c r="AM92" i="60"/>
  <c r="AL92" i="60"/>
  <c r="AK92" i="60"/>
  <c r="AJ92" i="60"/>
  <c r="AI92" i="60"/>
  <c r="AH92" i="60"/>
  <c r="AG92" i="60"/>
  <c r="AF92" i="60"/>
  <c r="AE92" i="60"/>
  <c r="AD92" i="60"/>
  <c r="AC92" i="60"/>
  <c r="AB92" i="60"/>
  <c r="AA92" i="60"/>
  <c r="Z92" i="60"/>
  <c r="Y92" i="60"/>
  <c r="X92" i="60"/>
  <c r="W92" i="60"/>
  <c r="V92" i="60"/>
  <c r="U92" i="60"/>
  <c r="T92" i="60"/>
  <c r="S92" i="60"/>
  <c r="R92" i="60"/>
  <c r="Q92" i="60"/>
  <c r="P92" i="60"/>
  <c r="O92" i="60"/>
  <c r="N92" i="60"/>
  <c r="M92" i="60"/>
  <c r="L92" i="60"/>
  <c r="K92" i="60"/>
  <c r="J92" i="60"/>
  <c r="I92" i="60"/>
  <c r="H92" i="60"/>
  <c r="G92" i="60"/>
  <c r="F92" i="60"/>
  <c r="E92" i="60"/>
  <c r="D92" i="60"/>
  <c r="C92" i="60"/>
  <c r="B92" i="60"/>
  <c r="BM91" i="60"/>
  <c r="BL91" i="60"/>
  <c r="BK91" i="60"/>
  <c r="BJ91" i="60"/>
  <c r="BI91" i="60"/>
  <c r="BH91" i="60"/>
  <c r="BG91" i="60"/>
  <c r="BF91" i="60"/>
  <c r="BE91" i="60"/>
  <c r="BD91" i="60"/>
  <c r="BC91" i="60"/>
  <c r="BB91" i="60"/>
  <c r="BA91" i="60"/>
  <c r="AZ91" i="60"/>
  <c r="AY91" i="60"/>
  <c r="AX91" i="60"/>
  <c r="AW91" i="60"/>
  <c r="AV91" i="60"/>
  <c r="AU91" i="60"/>
  <c r="AT91" i="60"/>
  <c r="AS91" i="60"/>
  <c r="AR91" i="60"/>
  <c r="AQ91" i="60"/>
  <c r="AP91" i="60"/>
  <c r="AO91" i="60"/>
  <c r="AN91" i="60"/>
  <c r="AM91" i="60"/>
  <c r="AL91" i="60"/>
  <c r="AK91" i="60"/>
  <c r="AJ91" i="60"/>
  <c r="AI91" i="60"/>
  <c r="AH91" i="60"/>
  <c r="AG91" i="60"/>
  <c r="AF91" i="60"/>
  <c r="AE91" i="60"/>
  <c r="AD91" i="60"/>
  <c r="AC91" i="60"/>
  <c r="AB91" i="60"/>
  <c r="AA91" i="60"/>
  <c r="Z91" i="60"/>
  <c r="Y91" i="60"/>
  <c r="X91" i="60"/>
  <c r="W91" i="60"/>
  <c r="V91" i="60"/>
  <c r="U91" i="60"/>
  <c r="T91" i="60"/>
  <c r="S91" i="60"/>
  <c r="R91" i="60"/>
  <c r="Q91" i="60"/>
  <c r="P91" i="60"/>
  <c r="O91" i="60"/>
  <c r="N91" i="60"/>
  <c r="M91" i="60"/>
  <c r="L91" i="60"/>
  <c r="K91" i="60"/>
  <c r="J91" i="60"/>
  <c r="I91" i="60"/>
  <c r="H91" i="60"/>
  <c r="G91" i="60"/>
  <c r="F91" i="60"/>
  <c r="E91" i="60"/>
  <c r="D91" i="60"/>
  <c r="C91" i="60"/>
  <c r="B91" i="60"/>
  <c r="BM90" i="60"/>
  <c r="BL90" i="60"/>
  <c r="BK90" i="60"/>
  <c r="BJ90" i="60"/>
  <c r="BI90" i="60"/>
  <c r="BH90" i="60"/>
  <c r="BG90" i="60"/>
  <c r="BF90" i="60"/>
  <c r="BE90" i="60"/>
  <c r="BD90" i="60"/>
  <c r="BC90" i="60"/>
  <c r="BB90" i="60"/>
  <c r="BA90" i="60"/>
  <c r="AZ90" i="60"/>
  <c r="AY90" i="60"/>
  <c r="AX90" i="60"/>
  <c r="AW90" i="60"/>
  <c r="AV90" i="60"/>
  <c r="AU90" i="60"/>
  <c r="AT90" i="60"/>
  <c r="AS90" i="60"/>
  <c r="AR90" i="60"/>
  <c r="AQ90" i="60"/>
  <c r="AP90" i="60"/>
  <c r="AO90" i="60"/>
  <c r="AN90" i="60"/>
  <c r="AM90" i="60"/>
  <c r="AL90" i="60"/>
  <c r="AK90" i="60"/>
  <c r="AJ90" i="60"/>
  <c r="AI90" i="60"/>
  <c r="AH90" i="60"/>
  <c r="AG90" i="60"/>
  <c r="AF90" i="60"/>
  <c r="AE90" i="60"/>
  <c r="AD90" i="60"/>
  <c r="AC90" i="60"/>
  <c r="AB90" i="60"/>
  <c r="AA90" i="60"/>
  <c r="Z90" i="60"/>
  <c r="Y90" i="60"/>
  <c r="X90" i="60"/>
  <c r="W90" i="60"/>
  <c r="V90" i="60"/>
  <c r="U90" i="60"/>
  <c r="T90" i="60"/>
  <c r="S90" i="60"/>
  <c r="R90" i="60"/>
  <c r="Q90" i="60"/>
  <c r="P90" i="60"/>
  <c r="O90" i="60"/>
  <c r="N90" i="60"/>
  <c r="M90" i="60"/>
  <c r="L90" i="60"/>
  <c r="K90" i="60"/>
  <c r="J90" i="60"/>
  <c r="I90" i="60"/>
  <c r="H90" i="60"/>
  <c r="G90" i="60"/>
  <c r="F90" i="60"/>
  <c r="E90" i="60"/>
  <c r="D90" i="60"/>
  <c r="C90" i="60"/>
  <c r="B90" i="60"/>
  <c r="BM89" i="60"/>
  <c r="BL89" i="60"/>
  <c r="BK89" i="60"/>
  <c r="BJ89" i="60"/>
  <c r="BI89" i="60"/>
  <c r="BH89" i="60"/>
  <c r="BG89" i="60"/>
  <c r="BF89" i="60"/>
  <c r="BE89" i="60"/>
  <c r="BD89" i="60"/>
  <c r="BC89" i="60"/>
  <c r="BB89" i="60"/>
  <c r="BA89" i="60"/>
  <c r="AZ89" i="60"/>
  <c r="AY89" i="60"/>
  <c r="AX89" i="60"/>
  <c r="AW89" i="60"/>
  <c r="AV89" i="60"/>
  <c r="AU89" i="60"/>
  <c r="AT89" i="60"/>
  <c r="AS89" i="60"/>
  <c r="AR89" i="60"/>
  <c r="AQ89" i="60"/>
  <c r="AP89" i="60"/>
  <c r="AO89" i="60"/>
  <c r="AN89" i="60"/>
  <c r="AM89" i="60"/>
  <c r="AL89" i="60"/>
  <c r="AK89" i="60"/>
  <c r="AJ89" i="60"/>
  <c r="AI89" i="60"/>
  <c r="AH89" i="60"/>
  <c r="AG89" i="60"/>
  <c r="AF89" i="60"/>
  <c r="AE89" i="60"/>
  <c r="AD89" i="60"/>
  <c r="AC89" i="60"/>
  <c r="AB89" i="60"/>
  <c r="AA89" i="60"/>
  <c r="Z89" i="60"/>
  <c r="Y89" i="60"/>
  <c r="X89" i="60"/>
  <c r="W89" i="60"/>
  <c r="V89" i="60"/>
  <c r="U89" i="60"/>
  <c r="T89" i="60"/>
  <c r="S89" i="60"/>
  <c r="R89" i="60"/>
  <c r="Q89" i="60"/>
  <c r="P89" i="60"/>
  <c r="O89" i="60"/>
  <c r="N89" i="60"/>
  <c r="M89" i="60"/>
  <c r="L89" i="60"/>
  <c r="K89" i="60"/>
  <c r="J89" i="60"/>
  <c r="I89" i="60"/>
  <c r="H89" i="60"/>
  <c r="G89" i="60"/>
  <c r="F89" i="60"/>
  <c r="E89" i="60"/>
  <c r="D89" i="60"/>
  <c r="C89" i="60"/>
  <c r="B89" i="60"/>
  <c r="BM88" i="60"/>
  <c r="BL88" i="60"/>
  <c r="BK88" i="60"/>
  <c r="BJ88" i="60"/>
  <c r="BI88" i="60"/>
  <c r="BH88" i="60"/>
  <c r="BG88" i="60"/>
  <c r="BF88" i="60"/>
  <c r="BE88" i="60"/>
  <c r="BD88" i="60"/>
  <c r="BC88" i="60"/>
  <c r="BB88" i="60"/>
  <c r="BA88" i="60"/>
  <c r="AZ88" i="60"/>
  <c r="AY88" i="60"/>
  <c r="AX88" i="60"/>
  <c r="AW88" i="60"/>
  <c r="AV88" i="60"/>
  <c r="AU88" i="60"/>
  <c r="AT88" i="60"/>
  <c r="AS88" i="60"/>
  <c r="AR88" i="60"/>
  <c r="AQ88" i="60"/>
  <c r="AP88" i="60"/>
  <c r="AO88" i="60"/>
  <c r="AN88" i="60"/>
  <c r="AM88" i="60"/>
  <c r="AL88" i="60"/>
  <c r="AK88" i="60"/>
  <c r="AJ88" i="60"/>
  <c r="AI88" i="60"/>
  <c r="AH88" i="60"/>
  <c r="AG88" i="60"/>
  <c r="AF88" i="60"/>
  <c r="AE88" i="60"/>
  <c r="AD88" i="60"/>
  <c r="AC88" i="60"/>
  <c r="AB88" i="60"/>
  <c r="AA88" i="60"/>
  <c r="Z88" i="60"/>
  <c r="Y88" i="60"/>
  <c r="X88" i="60"/>
  <c r="W88" i="60"/>
  <c r="V88" i="60"/>
  <c r="U88" i="60"/>
  <c r="T88" i="60"/>
  <c r="S88" i="60"/>
  <c r="R88" i="60"/>
  <c r="Q88" i="60"/>
  <c r="P88" i="60"/>
  <c r="O88" i="60"/>
  <c r="N88" i="60"/>
  <c r="M88" i="60"/>
  <c r="L88" i="60"/>
  <c r="K88" i="60"/>
  <c r="J88" i="60"/>
  <c r="I88" i="60"/>
  <c r="H88" i="60"/>
  <c r="G88" i="60"/>
  <c r="F88" i="60"/>
  <c r="E88" i="60"/>
  <c r="D88" i="60"/>
  <c r="C88" i="60"/>
  <c r="B88" i="60"/>
  <c r="BM87" i="60"/>
  <c r="BL87" i="60"/>
  <c r="BK87" i="60"/>
  <c r="BJ87" i="60"/>
  <c r="BI87" i="60"/>
  <c r="BH87" i="60"/>
  <c r="BG87" i="60"/>
  <c r="BF87" i="60"/>
  <c r="BE87" i="60"/>
  <c r="BD87" i="60"/>
  <c r="BC87" i="60"/>
  <c r="BB87" i="60"/>
  <c r="BA87" i="60"/>
  <c r="AZ87" i="60"/>
  <c r="AY87" i="60"/>
  <c r="AX87" i="60"/>
  <c r="AW87" i="60"/>
  <c r="AV87" i="60"/>
  <c r="AU87" i="60"/>
  <c r="AT87" i="60"/>
  <c r="AS87" i="60"/>
  <c r="AR87" i="60"/>
  <c r="AQ87" i="60"/>
  <c r="AP87" i="60"/>
  <c r="AO87" i="60"/>
  <c r="AN87" i="60"/>
  <c r="AM87" i="60"/>
  <c r="AL87" i="60"/>
  <c r="AK87" i="60"/>
  <c r="AJ87" i="60"/>
  <c r="AI87" i="60"/>
  <c r="AH87" i="60"/>
  <c r="AG87" i="60"/>
  <c r="AF87" i="60"/>
  <c r="AE87" i="60"/>
  <c r="AD87" i="60"/>
  <c r="AC87" i="60"/>
  <c r="AB87" i="60"/>
  <c r="AA87" i="60"/>
  <c r="Z87" i="60"/>
  <c r="Y87" i="60"/>
  <c r="X87" i="60"/>
  <c r="W87" i="60"/>
  <c r="V87" i="60"/>
  <c r="U87" i="60"/>
  <c r="T87" i="60"/>
  <c r="S87" i="60"/>
  <c r="R87" i="60"/>
  <c r="Q87" i="60"/>
  <c r="P87" i="60"/>
  <c r="O87" i="60"/>
  <c r="N87" i="60"/>
  <c r="M87" i="60"/>
  <c r="L87" i="60"/>
  <c r="K87" i="60"/>
  <c r="J87" i="60"/>
  <c r="I87" i="60"/>
  <c r="H87" i="60"/>
  <c r="G87" i="60"/>
  <c r="F87" i="60"/>
  <c r="E87" i="60"/>
  <c r="D87" i="60"/>
  <c r="C87" i="60"/>
  <c r="B87" i="60"/>
  <c r="BM86" i="60"/>
  <c r="BL86" i="60"/>
  <c r="BK86" i="60"/>
  <c r="BJ86" i="60"/>
  <c r="BI86" i="60"/>
  <c r="BH86" i="60"/>
  <c r="BG86" i="60"/>
  <c r="BF86" i="60"/>
  <c r="BE86" i="60"/>
  <c r="BD86" i="60"/>
  <c r="BC86" i="60"/>
  <c r="BB86" i="60"/>
  <c r="BA86" i="60"/>
  <c r="AZ86" i="60"/>
  <c r="AY86" i="60"/>
  <c r="AX86" i="60"/>
  <c r="AW86" i="60"/>
  <c r="AV86" i="60"/>
  <c r="AU86" i="60"/>
  <c r="AT86" i="60"/>
  <c r="AS86" i="60"/>
  <c r="AR86" i="60"/>
  <c r="AQ86" i="60"/>
  <c r="AP86" i="60"/>
  <c r="AO86" i="60"/>
  <c r="AN86" i="60"/>
  <c r="AM86" i="60"/>
  <c r="AL86" i="60"/>
  <c r="AK86" i="60"/>
  <c r="AJ86" i="60"/>
  <c r="AI86" i="60"/>
  <c r="AH86" i="60"/>
  <c r="AG86" i="60"/>
  <c r="AF86" i="60"/>
  <c r="AE86" i="60"/>
  <c r="AD86" i="60"/>
  <c r="AC86" i="60"/>
  <c r="AB86" i="60"/>
  <c r="AA86" i="60"/>
  <c r="Z86" i="60"/>
  <c r="Y86" i="60"/>
  <c r="X86" i="60"/>
  <c r="W86" i="60"/>
  <c r="V86" i="60"/>
  <c r="U86" i="60"/>
  <c r="T86" i="60"/>
  <c r="S86" i="60"/>
  <c r="R86" i="60"/>
  <c r="Q86" i="60"/>
  <c r="P86" i="60"/>
  <c r="O86" i="60"/>
  <c r="N86" i="60"/>
  <c r="M86" i="60"/>
  <c r="L86" i="60"/>
  <c r="K86" i="60"/>
  <c r="J86" i="60"/>
  <c r="I86" i="60"/>
  <c r="H86" i="60"/>
  <c r="G86" i="60"/>
  <c r="F86" i="60"/>
  <c r="E86" i="60"/>
  <c r="D86" i="60"/>
  <c r="C86" i="60"/>
  <c r="B86" i="60"/>
  <c r="BM85" i="60"/>
  <c r="BL85" i="60"/>
  <c r="BK85" i="60"/>
  <c r="BJ85" i="60"/>
  <c r="BI85" i="60"/>
  <c r="BH85" i="60"/>
  <c r="BG85" i="60"/>
  <c r="BF85" i="60"/>
  <c r="BE85" i="60"/>
  <c r="BD85" i="60"/>
  <c r="BC85" i="60"/>
  <c r="BB85" i="60"/>
  <c r="BA85" i="60"/>
  <c r="AZ85" i="60"/>
  <c r="AY85" i="60"/>
  <c r="AX85" i="60"/>
  <c r="AW85" i="60"/>
  <c r="AV85" i="60"/>
  <c r="AU85" i="60"/>
  <c r="AT85" i="60"/>
  <c r="AS85" i="60"/>
  <c r="AR85" i="60"/>
  <c r="AQ85" i="60"/>
  <c r="AP85" i="60"/>
  <c r="AO85" i="60"/>
  <c r="AN85" i="60"/>
  <c r="AM85" i="60"/>
  <c r="AL85" i="60"/>
  <c r="AK85" i="60"/>
  <c r="AJ85" i="60"/>
  <c r="AI85" i="60"/>
  <c r="AH85" i="60"/>
  <c r="AG85" i="60"/>
  <c r="AF85" i="60"/>
  <c r="AE85" i="60"/>
  <c r="AD85" i="60"/>
  <c r="AC85" i="60"/>
  <c r="AB85" i="60"/>
  <c r="AA85" i="60"/>
  <c r="Z85" i="60"/>
  <c r="Y85" i="60"/>
  <c r="X85" i="60"/>
  <c r="W85" i="60"/>
  <c r="V85" i="60"/>
  <c r="U85" i="60"/>
  <c r="T85" i="60"/>
  <c r="S85" i="60"/>
  <c r="R85" i="60"/>
  <c r="Q85" i="60"/>
  <c r="P85" i="60"/>
  <c r="O85" i="60"/>
  <c r="N85" i="60"/>
  <c r="M85" i="60"/>
  <c r="L85" i="60"/>
  <c r="K85" i="60"/>
  <c r="J85" i="60"/>
  <c r="I85" i="60"/>
  <c r="H85" i="60"/>
  <c r="G85" i="60"/>
  <c r="F85" i="60"/>
  <c r="E85" i="60"/>
  <c r="D85" i="60"/>
  <c r="C85" i="60"/>
  <c r="B85" i="60"/>
  <c r="BM84" i="60"/>
  <c r="BL84" i="60"/>
  <c r="BK84" i="60"/>
  <c r="BJ84" i="60"/>
  <c r="BI84" i="60"/>
  <c r="BH84" i="60"/>
  <c r="BG84" i="60"/>
  <c r="BF84" i="60"/>
  <c r="BE84" i="60"/>
  <c r="BD84" i="60"/>
  <c r="BC84" i="60"/>
  <c r="BB84" i="60"/>
  <c r="BA84" i="60"/>
  <c r="AZ84" i="60"/>
  <c r="AY84" i="60"/>
  <c r="AX84" i="60"/>
  <c r="AW84" i="60"/>
  <c r="AV84" i="60"/>
  <c r="AU84" i="60"/>
  <c r="AT84" i="60"/>
  <c r="AS84" i="60"/>
  <c r="AR84" i="60"/>
  <c r="AQ84" i="60"/>
  <c r="AP84" i="60"/>
  <c r="AO84" i="60"/>
  <c r="AN84" i="60"/>
  <c r="AM84" i="60"/>
  <c r="AL84" i="60"/>
  <c r="AK84" i="60"/>
  <c r="AJ84" i="60"/>
  <c r="AI84" i="60"/>
  <c r="AH84" i="60"/>
  <c r="AG84" i="60"/>
  <c r="AF84" i="60"/>
  <c r="AE84" i="60"/>
  <c r="AD84" i="60"/>
  <c r="AC84" i="60"/>
  <c r="AB84" i="60"/>
  <c r="AA84" i="60"/>
  <c r="Z84" i="60"/>
  <c r="Y84" i="60"/>
  <c r="X84" i="60"/>
  <c r="W84" i="60"/>
  <c r="V84" i="60"/>
  <c r="U84" i="60"/>
  <c r="T84" i="60"/>
  <c r="S84" i="60"/>
  <c r="R84" i="60"/>
  <c r="Q84" i="60"/>
  <c r="P84" i="60"/>
  <c r="O84" i="60"/>
  <c r="N84" i="60"/>
  <c r="M84" i="60"/>
  <c r="L84" i="60"/>
  <c r="K84" i="60"/>
  <c r="J84" i="60"/>
  <c r="I84" i="60"/>
  <c r="H84" i="60"/>
  <c r="G84" i="60"/>
  <c r="F84" i="60"/>
  <c r="E84" i="60"/>
  <c r="D84" i="60"/>
  <c r="C84" i="60"/>
  <c r="B84" i="60"/>
  <c r="BM83" i="60"/>
  <c r="BL83" i="60"/>
  <c r="BK83" i="60"/>
  <c r="BJ83" i="60"/>
  <c r="BI83" i="60"/>
  <c r="BH83" i="60"/>
  <c r="BG83" i="60"/>
  <c r="BF83" i="60"/>
  <c r="BE83" i="60"/>
  <c r="BD83" i="60"/>
  <c r="BC83" i="60"/>
  <c r="BB83" i="60"/>
  <c r="BA83" i="60"/>
  <c r="AZ83" i="60"/>
  <c r="AY83" i="60"/>
  <c r="AX83" i="60"/>
  <c r="AW83" i="60"/>
  <c r="AV83" i="60"/>
  <c r="AU83" i="60"/>
  <c r="AT83" i="60"/>
  <c r="AS83" i="60"/>
  <c r="AR83" i="60"/>
  <c r="AQ83" i="60"/>
  <c r="AP83" i="60"/>
  <c r="AO83" i="60"/>
  <c r="AN83" i="60"/>
  <c r="AM83" i="60"/>
  <c r="AL83" i="60"/>
  <c r="AK83" i="60"/>
  <c r="AJ83" i="60"/>
  <c r="AI83" i="60"/>
  <c r="AH83" i="60"/>
  <c r="AG83" i="60"/>
  <c r="AF83" i="60"/>
  <c r="AE83" i="60"/>
  <c r="AD83" i="60"/>
  <c r="AC83" i="60"/>
  <c r="AB83" i="60"/>
  <c r="AA83" i="60"/>
  <c r="Z83" i="60"/>
  <c r="Y83" i="60"/>
  <c r="X83" i="60"/>
  <c r="W83" i="60"/>
  <c r="V83" i="60"/>
  <c r="U83" i="60"/>
  <c r="T83" i="60"/>
  <c r="S83" i="60"/>
  <c r="R83" i="60"/>
  <c r="Q83" i="60"/>
  <c r="P83" i="60"/>
  <c r="O83" i="60"/>
  <c r="N83" i="60"/>
  <c r="M83" i="60"/>
  <c r="L83" i="60"/>
  <c r="K83" i="60"/>
  <c r="J83" i="60"/>
  <c r="I83" i="60"/>
  <c r="H83" i="60"/>
  <c r="G83" i="60"/>
  <c r="F83" i="60"/>
  <c r="E83" i="60"/>
  <c r="D83" i="60"/>
  <c r="C83" i="60"/>
  <c r="B83" i="60"/>
  <c r="BM82" i="60"/>
  <c r="BL82" i="60"/>
  <c r="BK82" i="60"/>
  <c r="BJ82" i="60"/>
  <c r="BI82" i="60"/>
  <c r="BH82" i="60"/>
  <c r="BG82" i="60"/>
  <c r="BF82" i="60"/>
  <c r="BE82" i="60"/>
  <c r="BD82" i="60"/>
  <c r="BC82" i="60"/>
  <c r="BB82" i="60"/>
  <c r="BA82" i="60"/>
  <c r="AZ82" i="60"/>
  <c r="AY82" i="60"/>
  <c r="AX82" i="60"/>
  <c r="AW82" i="60"/>
  <c r="AV82" i="60"/>
  <c r="AU82" i="60"/>
  <c r="AT82" i="60"/>
  <c r="AS82" i="60"/>
  <c r="AR82" i="60"/>
  <c r="AQ82" i="60"/>
  <c r="AP82" i="60"/>
  <c r="AO82" i="60"/>
  <c r="AN82" i="60"/>
  <c r="AM82" i="60"/>
  <c r="AL82" i="60"/>
  <c r="AK82" i="60"/>
  <c r="AJ82" i="60"/>
  <c r="AI82" i="60"/>
  <c r="AH82" i="60"/>
  <c r="AG82" i="60"/>
  <c r="AF82" i="60"/>
  <c r="AE82" i="60"/>
  <c r="AD82" i="60"/>
  <c r="AC82" i="60"/>
  <c r="AB82" i="60"/>
  <c r="AA82" i="60"/>
  <c r="Z82" i="60"/>
  <c r="Y82" i="60"/>
  <c r="X82" i="60"/>
  <c r="W82" i="60"/>
  <c r="V82" i="60"/>
  <c r="U82" i="60"/>
  <c r="T82" i="60"/>
  <c r="S82" i="60"/>
  <c r="R82" i="60"/>
  <c r="Q82" i="60"/>
  <c r="P82" i="60"/>
  <c r="O82" i="60"/>
  <c r="N82" i="60"/>
  <c r="M82" i="60"/>
  <c r="L82" i="60"/>
  <c r="K82" i="60"/>
  <c r="J82" i="60"/>
  <c r="I82" i="60"/>
  <c r="H82" i="60"/>
  <c r="G82" i="60"/>
  <c r="F82" i="60"/>
  <c r="E82" i="60"/>
  <c r="D82" i="60"/>
  <c r="C82" i="60"/>
  <c r="B82" i="60"/>
  <c r="BM81" i="60"/>
  <c r="BL81" i="60"/>
  <c r="BK81" i="60"/>
  <c r="BJ81" i="60"/>
  <c r="BI81" i="60"/>
  <c r="BH81" i="60"/>
  <c r="BG81" i="60"/>
  <c r="BF81" i="60"/>
  <c r="BE81" i="60"/>
  <c r="BD81" i="60"/>
  <c r="BC81" i="60"/>
  <c r="BB81" i="60"/>
  <c r="BA81" i="60"/>
  <c r="AZ81" i="60"/>
  <c r="AY81" i="60"/>
  <c r="AX81" i="60"/>
  <c r="AW81" i="60"/>
  <c r="AV81" i="60"/>
  <c r="AU81" i="60"/>
  <c r="AT81" i="60"/>
  <c r="AS81" i="60"/>
  <c r="AR81" i="60"/>
  <c r="AQ81" i="60"/>
  <c r="AP81" i="60"/>
  <c r="AO81" i="60"/>
  <c r="AN81" i="60"/>
  <c r="AM81" i="60"/>
  <c r="AL81" i="60"/>
  <c r="AK81" i="60"/>
  <c r="AJ81" i="60"/>
  <c r="AI81" i="60"/>
  <c r="AH81" i="60"/>
  <c r="AG81" i="60"/>
  <c r="AF81" i="60"/>
  <c r="AE81" i="60"/>
  <c r="AD81" i="60"/>
  <c r="AC81" i="60"/>
  <c r="AB81" i="60"/>
  <c r="AA81" i="60"/>
  <c r="Z81" i="60"/>
  <c r="Y81" i="60"/>
  <c r="X81" i="60"/>
  <c r="W81" i="60"/>
  <c r="V81" i="60"/>
  <c r="U81" i="60"/>
  <c r="T81" i="60"/>
  <c r="S81" i="60"/>
  <c r="R81" i="60"/>
  <c r="Q81" i="60"/>
  <c r="P81" i="60"/>
  <c r="O81" i="60"/>
  <c r="N81" i="60"/>
  <c r="M81" i="60"/>
  <c r="L81" i="60"/>
  <c r="K81" i="60"/>
  <c r="J81" i="60"/>
  <c r="I81" i="60"/>
  <c r="H81" i="60"/>
  <c r="G81" i="60"/>
  <c r="F81" i="60"/>
  <c r="E81" i="60"/>
  <c r="D81" i="60"/>
  <c r="C81" i="60"/>
  <c r="B81" i="60"/>
  <c r="BM80" i="60"/>
  <c r="BL80" i="60"/>
  <c r="BK80" i="60"/>
  <c r="BJ80" i="60"/>
  <c r="BI80" i="60"/>
  <c r="BH80" i="60"/>
  <c r="BG80" i="60"/>
  <c r="BF80" i="60"/>
  <c r="BE80" i="60"/>
  <c r="BD80" i="60"/>
  <c r="BC80" i="60"/>
  <c r="BB80" i="60"/>
  <c r="BA80" i="60"/>
  <c r="AZ80" i="60"/>
  <c r="AY80" i="60"/>
  <c r="AX80" i="60"/>
  <c r="AW80" i="60"/>
  <c r="AV80" i="60"/>
  <c r="AU80" i="60"/>
  <c r="AT80" i="60"/>
  <c r="AS80" i="60"/>
  <c r="AR80" i="60"/>
  <c r="AQ80" i="60"/>
  <c r="AP80" i="60"/>
  <c r="AO80" i="60"/>
  <c r="AN80" i="60"/>
  <c r="AM80" i="60"/>
  <c r="AL80" i="60"/>
  <c r="AK80" i="60"/>
  <c r="AJ80" i="60"/>
  <c r="AI80" i="60"/>
  <c r="AH80" i="60"/>
  <c r="AG80" i="60"/>
  <c r="AF80" i="60"/>
  <c r="AE80" i="60"/>
  <c r="AD80" i="60"/>
  <c r="AC80" i="60"/>
  <c r="AB80" i="60"/>
  <c r="AA80" i="60"/>
  <c r="Z80" i="60"/>
  <c r="Y80" i="60"/>
  <c r="X80" i="60"/>
  <c r="W80" i="60"/>
  <c r="V80" i="60"/>
  <c r="U80" i="60"/>
  <c r="T80" i="60"/>
  <c r="S80" i="60"/>
  <c r="R80" i="60"/>
  <c r="Q80" i="60"/>
  <c r="P80" i="60"/>
  <c r="O80" i="60"/>
  <c r="N80" i="60"/>
  <c r="M80" i="60"/>
  <c r="L80" i="60"/>
  <c r="K80" i="60"/>
  <c r="J80" i="60"/>
  <c r="I80" i="60"/>
  <c r="H80" i="60"/>
  <c r="G80" i="60"/>
  <c r="F80" i="60"/>
  <c r="E80" i="60"/>
  <c r="D80" i="60"/>
  <c r="C80" i="60"/>
  <c r="B80" i="60"/>
  <c r="BM79" i="60"/>
  <c r="BL79" i="60"/>
  <c r="BK79" i="60"/>
  <c r="BJ79" i="60"/>
  <c r="BI79" i="60"/>
  <c r="BH79" i="60"/>
  <c r="BG79" i="60"/>
  <c r="BF79" i="60"/>
  <c r="BE79" i="60"/>
  <c r="BD79" i="60"/>
  <c r="BC79" i="60"/>
  <c r="BB79" i="60"/>
  <c r="BA79" i="60"/>
  <c r="AZ79" i="60"/>
  <c r="AY79" i="60"/>
  <c r="AX79" i="60"/>
  <c r="AW79" i="60"/>
  <c r="AV79" i="60"/>
  <c r="AU79" i="60"/>
  <c r="AT79" i="60"/>
  <c r="AS79" i="60"/>
  <c r="AR79" i="60"/>
  <c r="AQ79" i="60"/>
  <c r="AP79" i="60"/>
  <c r="AO79" i="60"/>
  <c r="AN79" i="60"/>
  <c r="AM79" i="60"/>
  <c r="AL79" i="60"/>
  <c r="AK79" i="60"/>
  <c r="AJ79" i="60"/>
  <c r="AI79" i="60"/>
  <c r="AH79" i="60"/>
  <c r="AG79" i="60"/>
  <c r="AF79" i="60"/>
  <c r="AE79" i="60"/>
  <c r="AD79" i="60"/>
  <c r="AC79" i="60"/>
  <c r="AB79" i="60"/>
  <c r="AA79" i="60"/>
  <c r="Z79" i="60"/>
  <c r="Y79" i="60"/>
  <c r="X79" i="60"/>
  <c r="W79" i="60"/>
  <c r="V79" i="60"/>
  <c r="U79" i="60"/>
  <c r="T79" i="60"/>
  <c r="S79" i="60"/>
  <c r="R79" i="60"/>
  <c r="Q79" i="60"/>
  <c r="P79" i="60"/>
  <c r="O79" i="60"/>
  <c r="N79" i="60"/>
  <c r="M79" i="60"/>
  <c r="L79" i="60"/>
  <c r="K79" i="60"/>
  <c r="J79" i="60"/>
  <c r="I79" i="60"/>
  <c r="H79" i="60"/>
  <c r="G79" i="60"/>
  <c r="F79" i="60"/>
  <c r="E79" i="60"/>
  <c r="D79" i="60"/>
  <c r="C79" i="60"/>
  <c r="B79" i="60"/>
  <c r="BM78" i="60"/>
  <c r="BL78" i="60"/>
  <c r="BK78" i="60"/>
  <c r="BJ78" i="60"/>
  <c r="BI78" i="60"/>
  <c r="BH78" i="60"/>
  <c r="BG78" i="60"/>
  <c r="BF78" i="60"/>
  <c r="BE78" i="60"/>
  <c r="BD78" i="60"/>
  <c r="BC78" i="60"/>
  <c r="BB78" i="60"/>
  <c r="BA78" i="60"/>
  <c r="AZ78" i="60"/>
  <c r="AY78" i="60"/>
  <c r="AX78" i="60"/>
  <c r="AW78" i="60"/>
  <c r="AV78" i="60"/>
  <c r="AU78" i="60"/>
  <c r="AT78" i="60"/>
  <c r="AS78" i="60"/>
  <c r="AR78" i="60"/>
  <c r="AQ78" i="60"/>
  <c r="AP78" i="60"/>
  <c r="AO78" i="60"/>
  <c r="AN78" i="60"/>
  <c r="AM78" i="60"/>
  <c r="AL78" i="60"/>
  <c r="AK78" i="60"/>
  <c r="AJ78" i="60"/>
  <c r="AI78" i="60"/>
  <c r="AH78" i="60"/>
  <c r="AG78" i="60"/>
  <c r="AF78" i="60"/>
  <c r="AE78" i="60"/>
  <c r="AD78" i="60"/>
  <c r="AC78" i="60"/>
  <c r="AB78" i="60"/>
  <c r="AA78" i="60"/>
  <c r="Z78" i="60"/>
  <c r="Y78" i="60"/>
  <c r="X78" i="60"/>
  <c r="W78" i="60"/>
  <c r="V78" i="60"/>
  <c r="U78" i="60"/>
  <c r="T78" i="60"/>
  <c r="S78" i="60"/>
  <c r="R78" i="60"/>
  <c r="Q78" i="60"/>
  <c r="P78" i="60"/>
  <c r="O78" i="60"/>
  <c r="N78" i="60"/>
  <c r="M78" i="60"/>
  <c r="L78" i="60"/>
  <c r="K78" i="60"/>
  <c r="J78" i="60"/>
  <c r="I78" i="60"/>
  <c r="H78" i="60"/>
  <c r="G78" i="60"/>
  <c r="F78" i="60"/>
  <c r="E78" i="60"/>
  <c r="D78" i="60"/>
  <c r="C78" i="60"/>
  <c r="B78" i="60"/>
  <c r="BM77" i="60"/>
  <c r="BL77" i="60"/>
  <c r="BK77" i="60"/>
  <c r="BJ77" i="60"/>
  <c r="BI77" i="60"/>
  <c r="BH77" i="60"/>
  <c r="BG77" i="60"/>
  <c r="BF77" i="60"/>
  <c r="BE77" i="60"/>
  <c r="BD77" i="60"/>
  <c r="BC77" i="60"/>
  <c r="BB77" i="60"/>
  <c r="BA77" i="60"/>
  <c r="AZ77" i="60"/>
  <c r="AY77" i="60"/>
  <c r="AX77" i="60"/>
  <c r="AW77" i="60"/>
  <c r="AV77" i="60"/>
  <c r="AU77" i="60"/>
  <c r="AT77" i="60"/>
  <c r="AS77" i="60"/>
  <c r="AR77" i="60"/>
  <c r="AQ77" i="60"/>
  <c r="AP77" i="60"/>
  <c r="AO77" i="60"/>
  <c r="AN77" i="60"/>
  <c r="AM77" i="60"/>
  <c r="AL77" i="60"/>
  <c r="AK77" i="60"/>
  <c r="AJ77" i="60"/>
  <c r="AI77" i="60"/>
  <c r="AH77" i="60"/>
  <c r="AG77" i="60"/>
  <c r="AF77" i="60"/>
  <c r="AE77" i="60"/>
  <c r="AD77" i="60"/>
  <c r="AC77" i="60"/>
  <c r="AB77" i="60"/>
  <c r="AA77" i="60"/>
  <c r="Z77" i="60"/>
  <c r="Y77" i="60"/>
  <c r="X77" i="60"/>
  <c r="W77" i="60"/>
  <c r="V77" i="60"/>
  <c r="U77" i="60"/>
  <c r="T77" i="60"/>
  <c r="S77" i="60"/>
  <c r="R77" i="60"/>
  <c r="Q77" i="60"/>
  <c r="P77" i="60"/>
  <c r="O77" i="60"/>
  <c r="N77" i="60"/>
  <c r="M77" i="60"/>
  <c r="L77" i="60"/>
  <c r="K77" i="60"/>
  <c r="J77" i="60"/>
  <c r="I77" i="60"/>
  <c r="H77" i="60"/>
  <c r="G77" i="60"/>
  <c r="F77" i="60"/>
  <c r="E77" i="60"/>
  <c r="D77" i="60"/>
  <c r="C77" i="60"/>
  <c r="B77" i="60"/>
  <c r="BM76" i="60"/>
  <c r="BL76" i="60"/>
  <c r="BK76" i="60"/>
  <c r="BJ76" i="60"/>
  <c r="BI76" i="60"/>
  <c r="BH76" i="60"/>
  <c r="BG76" i="60"/>
  <c r="BF76" i="60"/>
  <c r="BE76" i="60"/>
  <c r="BD76" i="60"/>
  <c r="BC76" i="60"/>
  <c r="BB76" i="60"/>
  <c r="BA76" i="60"/>
  <c r="AZ76" i="60"/>
  <c r="AY76" i="60"/>
  <c r="AX76" i="60"/>
  <c r="AW76" i="60"/>
  <c r="AV76" i="60"/>
  <c r="AU76" i="60"/>
  <c r="AT76" i="60"/>
  <c r="AS76" i="60"/>
  <c r="AR76" i="60"/>
  <c r="AQ76" i="60"/>
  <c r="AP76" i="60"/>
  <c r="AO76" i="60"/>
  <c r="AN76" i="60"/>
  <c r="AM76" i="60"/>
  <c r="AL76" i="60"/>
  <c r="AK76" i="60"/>
  <c r="AJ76" i="60"/>
  <c r="AI76" i="60"/>
  <c r="AH76" i="60"/>
  <c r="AG76" i="60"/>
  <c r="AF76" i="60"/>
  <c r="AE76" i="60"/>
  <c r="AD76" i="60"/>
  <c r="AC76" i="60"/>
  <c r="AB76" i="60"/>
  <c r="AA76" i="60"/>
  <c r="Z76" i="60"/>
  <c r="Y76" i="60"/>
  <c r="X76" i="60"/>
  <c r="W76" i="60"/>
  <c r="V76" i="60"/>
  <c r="U76" i="60"/>
  <c r="T76" i="60"/>
  <c r="S76" i="60"/>
  <c r="R76" i="60"/>
  <c r="Q76" i="60"/>
  <c r="P76" i="60"/>
  <c r="O76" i="60"/>
  <c r="N76" i="60"/>
  <c r="M76" i="60"/>
  <c r="L76" i="60"/>
  <c r="K76" i="60"/>
  <c r="J76" i="60"/>
  <c r="I76" i="60"/>
  <c r="H76" i="60"/>
  <c r="G76" i="60"/>
  <c r="F76" i="60"/>
  <c r="E76" i="60"/>
  <c r="D76" i="60"/>
  <c r="C76" i="60"/>
  <c r="B76" i="60"/>
  <c r="BM75" i="60"/>
  <c r="BL75" i="60"/>
  <c r="BK75" i="60"/>
  <c r="BJ75" i="60"/>
  <c r="BI75" i="60"/>
  <c r="BH75" i="60"/>
  <c r="BG75" i="60"/>
  <c r="BF75" i="60"/>
  <c r="BE75" i="60"/>
  <c r="BD75" i="60"/>
  <c r="BC75" i="60"/>
  <c r="BB75" i="60"/>
  <c r="BA75" i="60"/>
  <c r="AZ75" i="60"/>
  <c r="AY75" i="60"/>
  <c r="AX75" i="60"/>
  <c r="AW75" i="60"/>
  <c r="AV75" i="60"/>
  <c r="AU75" i="60"/>
  <c r="AT75" i="60"/>
  <c r="AS75" i="60"/>
  <c r="AR75" i="60"/>
  <c r="AQ75" i="60"/>
  <c r="AP75" i="60"/>
  <c r="AO75" i="60"/>
  <c r="AN75" i="60"/>
  <c r="AM75" i="60"/>
  <c r="AL75" i="60"/>
  <c r="AK75" i="60"/>
  <c r="AJ75" i="60"/>
  <c r="AI75" i="60"/>
  <c r="AH75" i="60"/>
  <c r="AG75" i="60"/>
  <c r="AF75" i="60"/>
  <c r="AE75" i="60"/>
  <c r="AD75" i="60"/>
  <c r="AC75" i="60"/>
  <c r="AB75" i="60"/>
  <c r="AA75" i="60"/>
  <c r="Z75" i="60"/>
  <c r="Y75" i="60"/>
  <c r="X75" i="60"/>
  <c r="W75" i="60"/>
  <c r="V75" i="60"/>
  <c r="U75" i="60"/>
  <c r="T75" i="60"/>
  <c r="S75" i="60"/>
  <c r="R75" i="60"/>
  <c r="Q75" i="60"/>
  <c r="P75" i="60"/>
  <c r="O75" i="60"/>
  <c r="N75" i="60"/>
  <c r="M75" i="60"/>
  <c r="L75" i="60"/>
  <c r="K75" i="60"/>
  <c r="J75" i="60"/>
  <c r="I75" i="60"/>
  <c r="H75" i="60"/>
  <c r="G75" i="60"/>
  <c r="F75" i="60"/>
  <c r="E75" i="60"/>
  <c r="D75" i="60"/>
  <c r="C75" i="60"/>
  <c r="B75" i="60"/>
  <c r="BM74" i="60"/>
  <c r="BL74" i="60"/>
  <c r="BK74" i="60"/>
  <c r="BJ74" i="60"/>
  <c r="BI74" i="60"/>
  <c r="BH74" i="60"/>
  <c r="BG74" i="60"/>
  <c r="BF74" i="60"/>
  <c r="BE74" i="60"/>
  <c r="BD74" i="60"/>
  <c r="BC74" i="60"/>
  <c r="BB74" i="60"/>
  <c r="BA74" i="60"/>
  <c r="AZ74" i="60"/>
  <c r="AY74" i="60"/>
  <c r="AX74" i="60"/>
  <c r="AW74" i="60"/>
  <c r="AV74" i="60"/>
  <c r="AU74" i="60"/>
  <c r="AT74" i="60"/>
  <c r="AS74" i="60"/>
  <c r="AR74" i="60"/>
  <c r="AQ74" i="60"/>
  <c r="AP74" i="60"/>
  <c r="AO74" i="60"/>
  <c r="AN74" i="60"/>
  <c r="AM74" i="60"/>
  <c r="AL74" i="60"/>
  <c r="AK74" i="60"/>
  <c r="AJ74" i="60"/>
  <c r="AI74" i="60"/>
  <c r="AH74" i="60"/>
  <c r="AG74" i="60"/>
  <c r="AF74" i="60"/>
  <c r="AE74" i="60"/>
  <c r="AD74" i="60"/>
  <c r="AC74" i="60"/>
  <c r="AB74" i="60"/>
  <c r="AA74" i="60"/>
  <c r="Z74" i="60"/>
  <c r="Y74" i="60"/>
  <c r="X74" i="60"/>
  <c r="W74" i="60"/>
  <c r="V74" i="60"/>
  <c r="U74" i="60"/>
  <c r="T74" i="60"/>
  <c r="S74" i="60"/>
  <c r="R74" i="60"/>
  <c r="Q74" i="60"/>
  <c r="P74" i="60"/>
  <c r="O74" i="60"/>
  <c r="N74" i="60"/>
  <c r="M74" i="60"/>
  <c r="L74" i="60"/>
  <c r="K74" i="60"/>
  <c r="J74" i="60"/>
  <c r="I74" i="60"/>
  <c r="H74" i="60"/>
  <c r="G74" i="60"/>
  <c r="F74" i="60"/>
  <c r="E74" i="60"/>
  <c r="D74" i="60"/>
  <c r="C74" i="60"/>
  <c r="B74" i="60"/>
  <c r="BM73" i="60"/>
  <c r="BL73" i="60"/>
  <c r="BK73" i="60"/>
  <c r="BJ73" i="60"/>
  <c r="BI73" i="60"/>
  <c r="BH73" i="60"/>
  <c r="BG73" i="60"/>
  <c r="BF73" i="60"/>
  <c r="BE73" i="60"/>
  <c r="BD73" i="60"/>
  <c r="BC73" i="60"/>
  <c r="BB73" i="60"/>
  <c r="BA73" i="60"/>
  <c r="AZ73" i="60"/>
  <c r="AY73" i="60"/>
  <c r="AX73" i="60"/>
  <c r="AW73" i="60"/>
  <c r="AV73" i="60"/>
  <c r="AU73" i="60"/>
  <c r="AT73" i="60"/>
  <c r="AS73" i="60"/>
  <c r="AR73" i="60"/>
  <c r="AQ73" i="60"/>
  <c r="AP73" i="60"/>
  <c r="AO73" i="60"/>
  <c r="AN73" i="60"/>
  <c r="AM73" i="60"/>
  <c r="AL73" i="60"/>
  <c r="AK73" i="60"/>
  <c r="AJ73" i="60"/>
  <c r="AI73" i="60"/>
  <c r="AH73" i="60"/>
  <c r="AG73" i="60"/>
  <c r="AF73" i="60"/>
  <c r="AE73" i="60"/>
  <c r="AD73" i="60"/>
  <c r="AC73" i="60"/>
  <c r="AB73" i="60"/>
  <c r="AA73" i="60"/>
  <c r="Z73" i="60"/>
  <c r="Y73" i="60"/>
  <c r="X73" i="60"/>
  <c r="W73" i="60"/>
  <c r="V73" i="60"/>
  <c r="U73" i="60"/>
  <c r="T73" i="60"/>
  <c r="S73" i="60"/>
  <c r="R73" i="60"/>
  <c r="Q73" i="60"/>
  <c r="P73" i="60"/>
  <c r="O73" i="60"/>
  <c r="N73" i="60"/>
  <c r="M73" i="60"/>
  <c r="L73" i="60"/>
  <c r="K73" i="60"/>
  <c r="J73" i="60"/>
  <c r="I73" i="60"/>
  <c r="H73" i="60"/>
  <c r="G73" i="60"/>
  <c r="F73" i="60"/>
  <c r="E73" i="60"/>
  <c r="D73" i="60"/>
  <c r="C73" i="60"/>
  <c r="B73" i="60"/>
  <c r="BM72" i="60"/>
  <c r="BL72" i="60"/>
  <c r="BK72" i="60"/>
  <c r="BJ72" i="60"/>
  <c r="BI72" i="60"/>
  <c r="BH72" i="60"/>
  <c r="BG72" i="60"/>
  <c r="BF72" i="60"/>
  <c r="BE72" i="60"/>
  <c r="BD72" i="60"/>
  <c r="BC72" i="60"/>
  <c r="BB72" i="60"/>
  <c r="BA72" i="60"/>
  <c r="AZ72" i="60"/>
  <c r="AY72" i="60"/>
  <c r="AX72" i="60"/>
  <c r="AW72" i="60"/>
  <c r="AV72" i="60"/>
  <c r="AU72" i="60"/>
  <c r="AT72" i="60"/>
  <c r="AS72" i="60"/>
  <c r="AR72" i="60"/>
  <c r="AQ72" i="60"/>
  <c r="AP72" i="60"/>
  <c r="AO72" i="60"/>
  <c r="AN72" i="60"/>
  <c r="AM72" i="60"/>
  <c r="AL72" i="60"/>
  <c r="AK72" i="60"/>
  <c r="AJ72" i="60"/>
  <c r="AI72" i="60"/>
  <c r="AH72" i="60"/>
  <c r="AG72" i="60"/>
  <c r="AF72" i="60"/>
  <c r="AE72" i="60"/>
  <c r="AD72" i="60"/>
  <c r="AC72" i="60"/>
  <c r="AB72" i="60"/>
  <c r="AA72" i="60"/>
  <c r="Z72" i="60"/>
  <c r="Y72" i="60"/>
  <c r="X72" i="60"/>
  <c r="W72" i="60"/>
  <c r="V72" i="60"/>
  <c r="U72" i="60"/>
  <c r="T72" i="60"/>
  <c r="S72" i="60"/>
  <c r="R72" i="60"/>
  <c r="Q72" i="60"/>
  <c r="P72" i="60"/>
  <c r="O72" i="60"/>
  <c r="N72" i="60"/>
  <c r="M72" i="60"/>
  <c r="L72" i="60"/>
  <c r="K72" i="60"/>
  <c r="J72" i="60"/>
  <c r="I72" i="60"/>
  <c r="H72" i="60"/>
  <c r="G72" i="60"/>
  <c r="F72" i="60"/>
  <c r="E72" i="60"/>
  <c r="D72" i="60"/>
  <c r="C72" i="60"/>
  <c r="B72" i="60"/>
  <c r="BM71" i="60"/>
  <c r="BL71" i="60"/>
  <c r="BK71" i="60"/>
  <c r="BJ71" i="60"/>
  <c r="BI71" i="60"/>
  <c r="BH71" i="60"/>
  <c r="BG71" i="60"/>
  <c r="BF71" i="60"/>
  <c r="BE71" i="60"/>
  <c r="BD71" i="60"/>
  <c r="BC71" i="60"/>
  <c r="BB71" i="60"/>
  <c r="BA71" i="60"/>
  <c r="AZ71" i="60"/>
  <c r="AY71" i="60"/>
  <c r="AX71" i="60"/>
  <c r="AW71" i="60"/>
  <c r="AV71" i="60"/>
  <c r="AU71" i="60"/>
  <c r="AT71" i="60"/>
  <c r="AS71" i="60"/>
  <c r="AR71" i="60"/>
  <c r="AQ71" i="60"/>
  <c r="AP71" i="60"/>
  <c r="AO71" i="60"/>
  <c r="AN71" i="60"/>
  <c r="AM71" i="60"/>
  <c r="AL71" i="60"/>
  <c r="AK71" i="60"/>
  <c r="AJ71" i="60"/>
  <c r="AI71" i="60"/>
  <c r="AH71" i="60"/>
  <c r="AG71" i="60"/>
  <c r="AF71" i="60"/>
  <c r="AE71" i="60"/>
  <c r="AD71" i="60"/>
  <c r="AC71" i="60"/>
  <c r="AB71" i="60"/>
  <c r="AA71" i="60"/>
  <c r="Z71" i="60"/>
  <c r="Y71" i="60"/>
  <c r="X71" i="60"/>
  <c r="W71" i="60"/>
  <c r="V71" i="60"/>
  <c r="U71" i="60"/>
  <c r="T71" i="60"/>
  <c r="S71" i="60"/>
  <c r="R71" i="60"/>
  <c r="Q71" i="60"/>
  <c r="P71" i="60"/>
  <c r="O71" i="60"/>
  <c r="N71" i="60"/>
  <c r="M71" i="60"/>
  <c r="L71" i="60"/>
  <c r="K71" i="60"/>
  <c r="J71" i="60"/>
  <c r="I71" i="60"/>
  <c r="H71" i="60"/>
  <c r="G71" i="60"/>
  <c r="F71" i="60"/>
  <c r="E71" i="60"/>
  <c r="D71" i="60"/>
  <c r="C71" i="60"/>
  <c r="B71" i="60"/>
  <c r="BM70" i="60"/>
  <c r="BL70" i="60"/>
  <c r="BK70" i="60"/>
  <c r="BJ70" i="60"/>
  <c r="BI70" i="60"/>
  <c r="BH70" i="60"/>
  <c r="BG70" i="60"/>
  <c r="BF70" i="60"/>
  <c r="BE70" i="60"/>
  <c r="BD70" i="60"/>
  <c r="BC70" i="60"/>
  <c r="BB70" i="60"/>
  <c r="BA70" i="60"/>
  <c r="AZ70" i="60"/>
  <c r="AY70" i="60"/>
  <c r="AX70" i="60"/>
  <c r="AW70" i="60"/>
  <c r="AV70" i="60"/>
  <c r="AU70" i="60"/>
  <c r="AT70" i="60"/>
  <c r="AS70" i="60"/>
  <c r="AR70" i="60"/>
  <c r="AQ70" i="60"/>
  <c r="AP70" i="60"/>
  <c r="AO70" i="60"/>
  <c r="AN70" i="60"/>
  <c r="AM70" i="60"/>
  <c r="AL70" i="60"/>
  <c r="AK70" i="60"/>
  <c r="AJ70" i="60"/>
  <c r="AI70" i="60"/>
  <c r="AH70" i="60"/>
  <c r="AG70" i="60"/>
  <c r="AF70" i="60"/>
  <c r="AE70" i="60"/>
  <c r="AD70" i="60"/>
  <c r="AC70" i="60"/>
  <c r="AB70" i="60"/>
  <c r="AA70" i="60"/>
  <c r="Z70" i="60"/>
  <c r="Y70" i="60"/>
  <c r="X70" i="60"/>
  <c r="W70" i="60"/>
  <c r="V70" i="60"/>
  <c r="U70" i="60"/>
  <c r="T70" i="60"/>
  <c r="S70" i="60"/>
  <c r="R70" i="60"/>
  <c r="Q70" i="60"/>
  <c r="P70" i="60"/>
  <c r="O70" i="60"/>
  <c r="N70" i="60"/>
  <c r="M70" i="60"/>
  <c r="L70" i="60"/>
  <c r="K70" i="60"/>
  <c r="J70" i="60"/>
  <c r="I70" i="60"/>
  <c r="H70" i="60"/>
  <c r="G70" i="60"/>
  <c r="F70" i="60"/>
  <c r="E70" i="60"/>
  <c r="D70" i="60"/>
  <c r="C70" i="60"/>
  <c r="B70" i="60"/>
  <c r="BM69" i="60"/>
  <c r="BL69" i="60"/>
  <c r="BK69" i="60"/>
  <c r="BJ69" i="60"/>
  <c r="BI69" i="60"/>
  <c r="BH69" i="60"/>
  <c r="BG69" i="60"/>
  <c r="BF69" i="60"/>
  <c r="BE69" i="60"/>
  <c r="BD69" i="60"/>
  <c r="BC69" i="60"/>
  <c r="BB69" i="60"/>
  <c r="BA69" i="60"/>
  <c r="AZ69" i="60"/>
  <c r="AY69" i="60"/>
  <c r="AX69" i="60"/>
  <c r="AW69" i="60"/>
  <c r="AV69" i="60"/>
  <c r="AU69" i="60"/>
  <c r="AT69" i="60"/>
  <c r="AS69" i="60"/>
  <c r="AR69" i="60"/>
  <c r="AQ69" i="60"/>
  <c r="AP69" i="60"/>
  <c r="AO69" i="60"/>
  <c r="AN69" i="60"/>
  <c r="AM69" i="60"/>
  <c r="AL69" i="60"/>
  <c r="AK69" i="60"/>
  <c r="AJ69" i="60"/>
  <c r="AI69" i="60"/>
  <c r="AH69" i="60"/>
  <c r="AG69" i="60"/>
  <c r="AF69" i="60"/>
  <c r="AE69" i="60"/>
  <c r="AD69" i="60"/>
  <c r="AC69" i="60"/>
  <c r="AB69" i="60"/>
  <c r="AA69" i="60"/>
  <c r="Z69" i="60"/>
  <c r="Y69" i="60"/>
  <c r="X69" i="60"/>
  <c r="W69" i="60"/>
  <c r="V69" i="60"/>
  <c r="U69" i="60"/>
  <c r="T69" i="60"/>
  <c r="S69" i="60"/>
  <c r="R69" i="60"/>
  <c r="Q69" i="60"/>
  <c r="P69" i="60"/>
  <c r="O69" i="60"/>
  <c r="N69" i="60"/>
  <c r="M69" i="60"/>
  <c r="L69" i="60"/>
  <c r="K69" i="60"/>
  <c r="J69" i="60"/>
  <c r="I69" i="60"/>
  <c r="H69" i="60"/>
  <c r="G69" i="60"/>
  <c r="F69" i="60"/>
  <c r="E69" i="60"/>
  <c r="D69" i="60"/>
  <c r="C69" i="60"/>
  <c r="B69" i="60"/>
  <c r="BM68" i="60"/>
  <c r="BL68" i="60"/>
  <c r="BK68" i="60"/>
  <c r="BJ68" i="60"/>
  <c r="BI68" i="60"/>
  <c r="BH68" i="60"/>
  <c r="BG68" i="60"/>
  <c r="BF68" i="60"/>
  <c r="BE68" i="60"/>
  <c r="BD68" i="60"/>
  <c r="BC68" i="60"/>
  <c r="BB68" i="60"/>
  <c r="BA68" i="60"/>
  <c r="AZ68" i="60"/>
  <c r="AY68" i="60"/>
  <c r="AX68" i="60"/>
  <c r="AW68" i="60"/>
  <c r="AV68" i="60"/>
  <c r="AU68" i="60"/>
  <c r="AT68" i="60"/>
  <c r="AS68" i="60"/>
  <c r="AR68" i="60"/>
  <c r="AQ68" i="60"/>
  <c r="AP68" i="60"/>
  <c r="AO68" i="60"/>
  <c r="AN68" i="60"/>
  <c r="AM68" i="60"/>
  <c r="AL68" i="60"/>
  <c r="AK68" i="60"/>
  <c r="AJ68" i="60"/>
  <c r="AI68" i="60"/>
  <c r="AH68" i="60"/>
  <c r="AG68" i="60"/>
  <c r="AF68" i="60"/>
  <c r="AE68" i="60"/>
  <c r="AD68" i="60"/>
  <c r="AC68" i="60"/>
  <c r="AB68" i="60"/>
  <c r="AA68" i="60"/>
  <c r="Z68" i="60"/>
  <c r="Y68" i="60"/>
  <c r="X68" i="60"/>
  <c r="W68" i="60"/>
  <c r="V68" i="60"/>
  <c r="U68" i="60"/>
  <c r="T68" i="60"/>
  <c r="S68" i="60"/>
  <c r="R68" i="60"/>
  <c r="Q68" i="60"/>
  <c r="P68" i="60"/>
  <c r="O68" i="60"/>
  <c r="N68" i="60"/>
  <c r="M68" i="60"/>
  <c r="L68" i="60"/>
  <c r="K68" i="60"/>
  <c r="J68" i="60"/>
  <c r="I68" i="60"/>
  <c r="H68" i="60"/>
  <c r="G68" i="60"/>
  <c r="F68" i="60"/>
  <c r="E68" i="60"/>
  <c r="D68" i="60"/>
  <c r="C68" i="60"/>
  <c r="B68" i="60"/>
  <c r="BM67" i="60"/>
  <c r="BL67" i="60"/>
  <c r="BK67" i="60"/>
  <c r="BJ67" i="60"/>
  <c r="BI67" i="60"/>
  <c r="BH67" i="60"/>
  <c r="BG67" i="60"/>
  <c r="BF67" i="60"/>
  <c r="BE67" i="60"/>
  <c r="BD67" i="60"/>
  <c r="BC67" i="60"/>
  <c r="BB67" i="60"/>
  <c r="BA67" i="60"/>
  <c r="AZ67" i="60"/>
  <c r="AY67" i="60"/>
  <c r="AX67" i="60"/>
  <c r="AW67" i="60"/>
  <c r="AV67" i="60"/>
  <c r="AU67" i="60"/>
  <c r="AT67" i="60"/>
  <c r="AS67" i="60"/>
  <c r="AR67" i="60"/>
  <c r="AQ67" i="60"/>
  <c r="AP67" i="60"/>
  <c r="AO67" i="60"/>
  <c r="AN67" i="60"/>
  <c r="AM67" i="60"/>
  <c r="AL67" i="60"/>
  <c r="AK67" i="60"/>
  <c r="AJ67" i="60"/>
  <c r="AI67" i="60"/>
  <c r="AH67" i="60"/>
  <c r="AG67" i="60"/>
  <c r="AF67" i="60"/>
  <c r="AE67" i="60"/>
  <c r="AD67" i="60"/>
  <c r="AC67" i="60"/>
  <c r="AB67" i="60"/>
  <c r="AA67" i="60"/>
  <c r="Z67" i="60"/>
  <c r="Y67" i="60"/>
  <c r="X67" i="60"/>
  <c r="W67" i="60"/>
  <c r="V67" i="60"/>
  <c r="U67" i="60"/>
  <c r="T67" i="60"/>
  <c r="S67" i="60"/>
  <c r="R67" i="60"/>
  <c r="Q67" i="60"/>
  <c r="P67" i="60"/>
  <c r="O67" i="60"/>
  <c r="N67" i="60"/>
  <c r="M67" i="60"/>
  <c r="L67" i="60"/>
  <c r="K67" i="60"/>
  <c r="J67" i="60"/>
  <c r="I67" i="60"/>
  <c r="H67" i="60"/>
  <c r="G67" i="60"/>
  <c r="F67" i="60"/>
  <c r="E67" i="60"/>
  <c r="D67" i="60"/>
  <c r="C67" i="60"/>
  <c r="B67" i="60"/>
  <c r="BM66" i="60"/>
  <c r="BL66" i="60"/>
  <c r="BK66" i="60"/>
  <c r="BJ66" i="60"/>
  <c r="BI66" i="60"/>
  <c r="BH66" i="60"/>
  <c r="BG66" i="60"/>
  <c r="BF66" i="60"/>
  <c r="BE66" i="60"/>
  <c r="BD66" i="60"/>
  <c r="BC66" i="60"/>
  <c r="BB66" i="60"/>
  <c r="BA66" i="60"/>
  <c r="AZ66" i="60"/>
  <c r="AY66" i="60"/>
  <c r="AX66" i="60"/>
  <c r="AW66" i="60"/>
  <c r="AV66" i="60"/>
  <c r="AU66" i="60"/>
  <c r="AT66" i="60"/>
  <c r="AS66" i="60"/>
  <c r="AR66" i="60"/>
  <c r="AQ66" i="60"/>
  <c r="AP66" i="60"/>
  <c r="AO66" i="60"/>
  <c r="AN66" i="60"/>
  <c r="AM66" i="60"/>
  <c r="AL66" i="60"/>
  <c r="AK66" i="60"/>
  <c r="AJ66" i="60"/>
  <c r="AI66" i="60"/>
  <c r="AH66" i="60"/>
  <c r="AG66" i="60"/>
  <c r="AF66" i="60"/>
  <c r="AE66" i="60"/>
  <c r="AD66" i="60"/>
  <c r="AC66" i="60"/>
  <c r="AB66" i="60"/>
  <c r="AA66" i="60"/>
  <c r="Z66" i="60"/>
  <c r="Y66" i="60"/>
  <c r="X66" i="60"/>
  <c r="W66" i="60"/>
  <c r="V66" i="60"/>
  <c r="U66" i="60"/>
  <c r="T66" i="60"/>
  <c r="S66" i="60"/>
  <c r="R66" i="60"/>
  <c r="Q66" i="60"/>
  <c r="P66" i="60"/>
  <c r="O66" i="60"/>
  <c r="N66" i="60"/>
  <c r="M66" i="60"/>
  <c r="L66" i="60"/>
  <c r="K66" i="60"/>
  <c r="J66" i="60"/>
  <c r="I66" i="60"/>
  <c r="H66" i="60"/>
  <c r="G66" i="60"/>
  <c r="F66" i="60"/>
  <c r="E66" i="60"/>
  <c r="D66" i="60"/>
  <c r="C66" i="60"/>
  <c r="B66" i="60"/>
  <c r="BM65" i="60"/>
  <c r="BL65" i="60"/>
  <c r="BK65" i="60"/>
  <c r="BJ65" i="60"/>
  <c r="BI65" i="60"/>
  <c r="BH65" i="60"/>
  <c r="BG65" i="60"/>
  <c r="BF65" i="60"/>
  <c r="BE65" i="60"/>
  <c r="BD65" i="60"/>
  <c r="BC65" i="60"/>
  <c r="BB65" i="60"/>
  <c r="BA65" i="60"/>
  <c r="AZ65" i="60"/>
  <c r="AY65" i="60"/>
  <c r="AX65" i="60"/>
  <c r="AW65" i="60"/>
  <c r="AV65" i="60"/>
  <c r="AU65" i="60"/>
  <c r="AT65" i="60"/>
  <c r="AS65" i="60"/>
  <c r="AR65" i="60"/>
  <c r="AQ65" i="60"/>
  <c r="AP65" i="60"/>
  <c r="AO65" i="60"/>
  <c r="AN65" i="60"/>
  <c r="AM65" i="60"/>
  <c r="AL65" i="60"/>
  <c r="AK65" i="60"/>
  <c r="AJ65" i="60"/>
  <c r="AI65" i="60"/>
  <c r="AH65" i="60"/>
  <c r="AG65" i="60"/>
  <c r="AF65" i="60"/>
  <c r="AE65" i="60"/>
  <c r="AD65" i="60"/>
  <c r="AC65" i="60"/>
  <c r="AB65" i="60"/>
  <c r="AA65" i="60"/>
  <c r="Z65" i="60"/>
  <c r="Y65" i="60"/>
  <c r="X65" i="60"/>
  <c r="W65" i="60"/>
  <c r="V65" i="60"/>
  <c r="U65" i="60"/>
  <c r="T65" i="60"/>
  <c r="S65" i="60"/>
  <c r="R65" i="60"/>
  <c r="Q65" i="60"/>
  <c r="P65" i="60"/>
  <c r="O65" i="60"/>
  <c r="N65" i="60"/>
  <c r="M65" i="60"/>
  <c r="L65" i="60"/>
  <c r="K65" i="60"/>
  <c r="J65" i="60"/>
  <c r="I65" i="60"/>
  <c r="H65" i="60"/>
  <c r="G65" i="60"/>
  <c r="F65" i="60"/>
  <c r="E65" i="60"/>
  <c r="D65" i="60"/>
  <c r="C65" i="60"/>
  <c r="B65" i="60"/>
  <c r="BM64" i="60"/>
  <c r="BL64" i="60"/>
  <c r="BK64" i="60"/>
  <c r="BJ64" i="60"/>
  <c r="BI64" i="60"/>
  <c r="BH64" i="60"/>
  <c r="BG64" i="60"/>
  <c r="BF64" i="60"/>
  <c r="BE64" i="60"/>
  <c r="BD64" i="60"/>
  <c r="BC64" i="60"/>
  <c r="BB64" i="60"/>
  <c r="BA64" i="60"/>
  <c r="AZ64" i="60"/>
  <c r="AY64" i="60"/>
  <c r="AX64" i="60"/>
  <c r="AW64" i="60"/>
  <c r="AV64" i="60"/>
  <c r="AU64" i="60"/>
  <c r="AT64" i="60"/>
  <c r="AS64" i="60"/>
  <c r="AR64" i="60"/>
  <c r="AQ64" i="60"/>
  <c r="AP64" i="60"/>
  <c r="AO64" i="60"/>
  <c r="AN64" i="60"/>
  <c r="AM64" i="60"/>
  <c r="AL64" i="60"/>
  <c r="AK64" i="60"/>
  <c r="AJ64" i="60"/>
  <c r="AI64" i="60"/>
  <c r="AH64" i="60"/>
  <c r="AG64" i="60"/>
  <c r="AF64" i="60"/>
  <c r="AE64" i="60"/>
  <c r="AD64" i="60"/>
  <c r="AC64" i="60"/>
  <c r="AB64" i="60"/>
  <c r="AA64" i="60"/>
  <c r="Z64" i="60"/>
  <c r="Y64" i="60"/>
  <c r="X64" i="60"/>
  <c r="W64" i="60"/>
  <c r="V64" i="60"/>
  <c r="U64" i="60"/>
  <c r="T64" i="60"/>
  <c r="S64" i="60"/>
  <c r="R64" i="60"/>
  <c r="Q64" i="60"/>
  <c r="P64" i="60"/>
  <c r="O64" i="60"/>
  <c r="N64" i="60"/>
  <c r="M64" i="60"/>
  <c r="L64" i="60"/>
  <c r="K64" i="60"/>
  <c r="J64" i="60"/>
  <c r="I64" i="60"/>
  <c r="H64" i="60"/>
  <c r="G64" i="60"/>
  <c r="F64" i="60"/>
  <c r="E64" i="60"/>
  <c r="D64" i="60"/>
  <c r="C64" i="60"/>
  <c r="B64" i="60"/>
  <c r="BM63" i="60"/>
  <c r="BL63" i="60"/>
  <c r="BK63" i="60"/>
  <c r="BJ63" i="60"/>
  <c r="BI63" i="60"/>
  <c r="BH63" i="60"/>
  <c r="BG63" i="60"/>
  <c r="BF63" i="60"/>
  <c r="BE63" i="60"/>
  <c r="BD63" i="60"/>
  <c r="BC63" i="60"/>
  <c r="BB63" i="60"/>
  <c r="BA63" i="60"/>
  <c r="AZ63" i="60"/>
  <c r="AY63" i="60"/>
  <c r="AX63" i="60"/>
  <c r="AW63" i="60"/>
  <c r="AV63" i="60"/>
  <c r="AU63" i="60"/>
  <c r="AT63" i="60"/>
  <c r="AS63" i="60"/>
  <c r="AR63" i="60"/>
  <c r="AQ63" i="60"/>
  <c r="AP63" i="60"/>
  <c r="AO63" i="60"/>
  <c r="AN63" i="60"/>
  <c r="AM63" i="60"/>
  <c r="AL63" i="60"/>
  <c r="AK63" i="60"/>
  <c r="AJ63" i="60"/>
  <c r="AI63" i="60"/>
  <c r="AH63" i="60"/>
  <c r="AG63" i="60"/>
  <c r="AF63" i="60"/>
  <c r="AE63" i="60"/>
  <c r="AD63" i="60"/>
  <c r="AC63" i="60"/>
  <c r="AB63" i="60"/>
  <c r="AA63" i="60"/>
  <c r="Z63" i="60"/>
  <c r="Y63" i="60"/>
  <c r="X63" i="60"/>
  <c r="W63" i="60"/>
  <c r="V63" i="60"/>
  <c r="U63" i="60"/>
  <c r="T63" i="60"/>
  <c r="S63" i="60"/>
  <c r="R63" i="60"/>
  <c r="Q63" i="60"/>
  <c r="P63" i="60"/>
  <c r="O63" i="60"/>
  <c r="N63" i="60"/>
  <c r="M63" i="60"/>
  <c r="L63" i="60"/>
  <c r="K63" i="60"/>
  <c r="J63" i="60"/>
  <c r="I63" i="60"/>
  <c r="H63" i="60"/>
  <c r="G63" i="60"/>
  <c r="F63" i="60"/>
  <c r="E63" i="60"/>
  <c r="D63" i="60"/>
  <c r="C63" i="60"/>
  <c r="B63" i="60"/>
  <c r="BM62" i="60"/>
  <c r="BL62" i="60"/>
  <c r="BK62" i="60"/>
  <c r="BJ62" i="60"/>
  <c r="BI62" i="60"/>
  <c r="BH62" i="60"/>
  <c r="BG62" i="60"/>
  <c r="BF62" i="60"/>
  <c r="BE62" i="60"/>
  <c r="BD62" i="60"/>
  <c r="BC62" i="60"/>
  <c r="BB62" i="60"/>
  <c r="BA62" i="60"/>
  <c r="AZ62" i="60"/>
  <c r="AY62" i="60"/>
  <c r="AX62" i="60"/>
  <c r="AW62" i="60"/>
  <c r="AV62" i="60"/>
  <c r="AU62" i="60"/>
  <c r="AT62" i="60"/>
  <c r="AS62" i="60"/>
  <c r="AR62" i="60"/>
  <c r="AQ62" i="60"/>
  <c r="AP62" i="60"/>
  <c r="AO62" i="60"/>
  <c r="AN62" i="60"/>
  <c r="AM62" i="60"/>
  <c r="AL62" i="60"/>
  <c r="AK62" i="60"/>
  <c r="AJ62" i="60"/>
  <c r="AI62" i="60"/>
  <c r="AH62" i="60"/>
  <c r="AG62" i="60"/>
  <c r="AF62" i="60"/>
  <c r="AE62" i="60"/>
  <c r="AD62" i="60"/>
  <c r="AC62" i="60"/>
  <c r="AB62" i="60"/>
  <c r="AA62" i="60"/>
  <c r="Z62" i="60"/>
  <c r="Y62" i="60"/>
  <c r="X62" i="60"/>
  <c r="W62" i="60"/>
  <c r="V62" i="60"/>
  <c r="U62" i="60"/>
  <c r="T62" i="60"/>
  <c r="S62" i="60"/>
  <c r="R62" i="60"/>
  <c r="Q62" i="60"/>
  <c r="P62" i="60"/>
  <c r="O62" i="60"/>
  <c r="N62" i="60"/>
  <c r="M62" i="60"/>
  <c r="L62" i="60"/>
  <c r="K62" i="60"/>
  <c r="J62" i="60"/>
  <c r="I62" i="60"/>
  <c r="H62" i="60"/>
  <c r="G62" i="60"/>
  <c r="F62" i="60"/>
  <c r="E62" i="60"/>
  <c r="D62" i="60"/>
  <c r="C62" i="60"/>
  <c r="B62" i="60"/>
  <c r="BM61" i="60"/>
  <c r="BL61" i="60"/>
  <c r="BK61" i="60"/>
  <c r="BJ61" i="60"/>
  <c r="BI61" i="60"/>
  <c r="BH61" i="60"/>
  <c r="BG61" i="60"/>
  <c r="BF61" i="60"/>
  <c r="BE61" i="60"/>
  <c r="BD61" i="60"/>
  <c r="BC61" i="60"/>
  <c r="BB61" i="60"/>
  <c r="BA61" i="60"/>
  <c r="AZ61" i="60"/>
  <c r="AY61" i="60"/>
  <c r="AX61" i="60"/>
  <c r="AW61" i="60"/>
  <c r="AV61" i="60"/>
  <c r="AU61" i="60"/>
  <c r="AT61" i="60"/>
  <c r="AS61" i="60"/>
  <c r="AR61" i="60"/>
  <c r="AQ61" i="60"/>
  <c r="AP61" i="60"/>
  <c r="AO61" i="60"/>
  <c r="AN61" i="60"/>
  <c r="AM61" i="60"/>
  <c r="AL61" i="60"/>
  <c r="AK61" i="60"/>
  <c r="AJ61" i="60"/>
  <c r="AI61" i="60"/>
  <c r="AH61" i="60"/>
  <c r="AG61" i="60"/>
  <c r="AF61" i="60"/>
  <c r="AE61" i="60"/>
  <c r="AD61" i="60"/>
  <c r="AC61" i="60"/>
  <c r="AB61" i="60"/>
  <c r="AA61" i="60"/>
  <c r="Z61" i="60"/>
  <c r="Y61" i="60"/>
  <c r="X61" i="60"/>
  <c r="W61" i="60"/>
  <c r="V61" i="60"/>
  <c r="U61" i="60"/>
  <c r="T61" i="60"/>
  <c r="S61" i="60"/>
  <c r="R61" i="60"/>
  <c r="Q61" i="60"/>
  <c r="P61" i="60"/>
  <c r="O61" i="60"/>
  <c r="N61" i="60"/>
  <c r="M61" i="60"/>
  <c r="L61" i="60"/>
  <c r="K61" i="60"/>
  <c r="J61" i="60"/>
  <c r="I61" i="60"/>
  <c r="H61" i="60"/>
  <c r="G61" i="60"/>
  <c r="F61" i="60"/>
  <c r="E61" i="60"/>
  <c r="D61" i="60"/>
  <c r="C61" i="60"/>
  <c r="B61" i="60"/>
  <c r="BM60" i="60"/>
  <c r="BL60" i="60"/>
  <c r="BK60" i="60"/>
  <c r="BJ60" i="60"/>
  <c r="BI60" i="60"/>
  <c r="BH60" i="60"/>
  <c r="BG60" i="60"/>
  <c r="BF60" i="60"/>
  <c r="BE60" i="60"/>
  <c r="BD60" i="60"/>
  <c r="BC60" i="60"/>
  <c r="BB60" i="60"/>
  <c r="BA60" i="60"/>
  <c r="AZ60" i="60"/>
  <c r="AY60" i="60"/>
  <c r="AX60" i="60"/>
  <c r="AW60" i="60"/>
  <c r="AV60" i="60"/>
  <c r="AU60" i="60"/>
  <c r="AT60" i="60"/>
  <c r="AS60" i="60"/>
  <c r="AR60" i="60"/>
  <c r="AQ60" i="60"/>
  <c r="AP60" i="60"/>
  <c r="AO60" i="60"/>
  <c r="AN60" i="60"/>
  <c r="AM60" i="60"/>
  <c r="AL60" i="60"/>
  <c r="AK60" i="60"/>
  <c r="AJ60" i="60"/>
  <c r="AI60" i="60"/>
  <c r="AH60" i="60"/>
  <c r="AG60" i="60"/>
  <c r="AF60" i="60"/>
  <c r="AE60" i="60"/>
  <c r="AD60" i="60"/>
  <c r="AC60" i="60"/>
  <c r="AB60" i="60"/>
  <c r="AA60" i="60"/>
  <c r="Z60" i="60"/>
  <c r="Y60" i="60"/>
  <c r="X60" i="60"/>
  <c r="W60" i="60"/>
  <c r="V60" i="60"/>
  <c r="U60" i="60"/>
  <c r="T60" i="60"/>
  <c r="S60" i="60"/>
  <c r="R60" i="60"/>
  <c r="Q60" i="60"/>
  <c r="P60" i="60"/>
  <c r="O60" i="60"/>
  <c r="N60" i="60"/>
  <c r="M60" i="60"/>
  <c r="L60" i="60"/>
  <c r="K60" i="60"/>
  <c r="J60" i="60"/>
  <c r="I60" i="60"/>
  <c r="H60" i="60"/>
  <c r="G60" i="60"/>
  <c r="F60" i="60"/>
  <c r="E60" i="60"/>
  <c r="D60" i="60"/>
  <c r="C60" i="60"/>
  <c r="B60" i="60"/>
  <c r="BM59" i="60"/>
  <c r="BL59" i="60"/>
  <c r="BK59" i="60"/>
  <c r="BJ59" i="60"/>
  <c r="BI59" i="60"/>
  <c r="BH59" i="60"/>
  <c r="BG59" i="60"/>
  <c r="BF59" i="60"/>
  <c r="BE59" i="60"/>
  <c r="BD59" i="60"/>
  <c r="BC59" i="60"/>
  <c r="BB59" i="60"/>
  <c r="BA59" i="60"/>
  <c r="AZ59" i="60"/>
  <c r="AY59" i="60"/>
  <c r="AX59" i="60"/>
  <c r="AW59" i="60"/>
  <c r="AV59" i="60"/>
  <c r="AU59" i="60"/>
  <c r="AT59" i="60"/>
  <c r="AS59" i="60"/>
  <c r="AR59" i="60"/>
  <c r="AQ59" i="60"/>
  <c r="AP59" i="60"/>
  <c r="AO59" i="60"/>
  <c r="AN59" i="60"/>
  <c r="AM59" i="60"/>
  <c r="AL59" i="60"/>
  <c r="AK59" i="60"/>
  <c r="AJ59" i="60"/>
  <c r="AI59" i="60"/>
  <c r="AH59" i="60"/>
  <c r="AG59" i="60"/>
  <c r="AF59" i="60"/>
  <c r="AE59" i="60"/>
  <c r="AD59" i="60"/>
  <c r="AC59" i="60"/>
  <c r="AB59" i="60"/>
  <c r="AA59" i="60"/>
  <c r="Z59" i="60"/>
  <c r="Y59" i="60"/>
  <c r="X59" i="60"/>
  <c r="W59" i="60"/>
  <c r="V59" i="60"/>
  <c r="U59" i="60"/>
  <c r="T59" i="60"/>
  <c r="S59" i="60"/>
  <c r="R59" i="60"/>
  <c r="Q59" i="60"/>
  <c r="P59" i="60"/>
  <c r="O59" i="60"/>
  <c r="N59" i="60"/>
  <c r="M59" i="60"/>
  <c r="L59" i="60"/>
  <c r="K59" i="60"/>
  <c r="J59" i="60"/>
  <c r="I59" i="60"/>
  <c r="H59" i="60"/>
  <c r="G59" i="60"/>
  <c r="F59" i="60"/>
  <c r="E59" i="60"/>
  <c r="D59" i="60"/>
  <c r="C59" i="60"/>
  <c r="B59" i="60"/>
  <c r="BM58" i="60"/>
  <c r="BL58" i="60"/>
  <c r="BK58" i="60"/>
  <c r="BJ58" i="60"/>
  <c r="BI58" i="60"/>
  <c r="BH58" i="60"/>
  <c r="BG58" i="60"/>
  <c r="BF58" i="60"/>
  <c r="BE58" i="60"/>
  <c r="BD58" i="60"/>
  <c r="BC58" i="60"/>
  <c r="BB58" i="60"/>
  <c r="BA58" i="60"/>
  <c r="AZ58" i="60"/>
  <c r="AY58" i="60"/>
  <c r="AX58" i="60"/>
  <c r="AW58" i="60"/>
  <c r="AV58" i="60"/>
  <c r="AU58" i="60"/>
  <c r="AT58" i="60"/>
  <c r="AS58" i="60"/>
  <c r="AR58" i="60"/>
  <c r="AQ58" i="60"/>
  <c r="AP58" i="60"/>
  <c r="AO58" i="60"/>
  <c r="AN58" i="60"/>
  <c r="AM58" i="60"/>
  <c r="AL58" i="60"/>
  <c r="AK58" i="60"/>
  <c r="AJ58" i="60"/>
  <c r="AI58" i="60"/>
  <c r="AH58" i="60"/>
  <c r="AG58" i="60"/>
  <c r="AF58" i="60"/>
  <c r="AE58" i="60"/>
  <c r="AD58" i="60"/>
  <c r="AC58" i="60"/>
  <c r="AB58" i="60"/>
  <c r="AA58" i="60"/>
  <c r="Z58" i="60"/>
  <c r="Y58" i="60"/>
  <c r="X58" i="60"/>
  <c r="W58" i="60"/>
  <c r="V58" i="60"/>
  <c r="U58" i="60"/>
  <c r="T58" i="60"/>
  <c r="S58" i="60"/>
  <c r="R58" i="60"/>
  <c r="Q58" i="60"/>
  <c r="P58" i="60"/>
  <c r="O58" i="60"/>
  <c r="N58" i="60"/>
  <c r="M58" i="60"/>
  <c r="L58" i="60"/>
  <c r="K58" i="60"/>
  <c r="J58" i="60"/>
  <c r="I58" i="60"/>
  <c r="H58" i="60"/>
  <c r="G58" i="60"/>
  <c r="F58" i="60"/>
  <c r="E58" i="60"/>
  <c r="D58" i="60"/>
  <c r="C58" i="60"/>
  <c r="B58" i="60"/>
  <c r="N10" i="87"/>
  <c r="M10" i="87"/>
  <c r="L10" i="87"/>
  <c r="K10" i="87"/>
  <c r="J10" i="87"/>
  <c r="I10" i="87"/>
  <c r="H10" i="87"/>
  <c r="G10" i="87"/>
  <c r="F10" i="87"/>
  <c r="E10" i="87"/>
  <c r="D10" i="87"/>
  <c r="C10" i="87"/>
  <c r="B10" i="87"/>
  <c r="N9" i="87"/>
  <c r="M9" i="87"/>
  <c r="L9" i="87"/>
  <c r="K9" i="87"/>
  <c r="J9" i="87"/>
  <c r="I9" i="87"/>
  <c r="H9" i="87"/>
  <c r="G9" i="87"/>
  <c r="F9" i="87"/>
  <c r="E9" i="87"/>
  <c r="D9" i="87"/>
  <c r="C9" i="87"/>
  <c r="B9" i="87"/>
  <c r="Z133" i="21"/>
  <c r="Y133" i="21"/>
  <c r="X133" i="21"/>
  <c r="W133" i="21"/>
  <c r="V133" i="21"/>
  <c r="U133" i="21"/>
  <c r="T133" i="21"/>
  <c r="S133" i="21"/>
  <c r="R133" i="21"/>
  <c r="Q133" i="21"/>
  <c r="P133" i="21"/>
  <c r="O133" i="21"/>
  <c r="L133" i="21"/>
  <c r="K133" i="21"/>
  <c r="J133" i="21"/>
  <c r="I133" i="21"/>
  <c r="H133" i="21"/>
  <c r="G133" i="21"/>
  <c r="F133" i="21"/>
  <c r="E133" i="21"/>
  <c r="D133" i="21"/>
  <c r="C133" i="21"/>
  <c r="B133" i="21"/>
  <c r="Z132" i="21"/>
  <c r="Y132" i="21"/>
  <c r="X132" i="21"/>
  <c r="W132" i="21"/>
  <c r="V132" i="21"/>
  <c r="U132" i="21"/>
  <c r="T132" i="21"/>
  <c r="S132" i="21"/>
  <c r="R132" i="21"/>
  <c r="Q132" i="21"/>
  <c r="P132" i="21"/>
  <c r="O132" i="21"/>
  <c r="L132" i="21"/>
  <c r="K132" i="21"/>
  <c r="J132" i="21"/>
  <c r="I132" i="21"/>
  <c r="H132" i="21"/>
  <c r="G132" i="21"/>
  <c r="F132" i="21"/>
  <c r="E132" i="21"/>
  <c r="D132" i="21"/>
  <c r="C132" i="21"/>
  <c r="B132" i="21"/>
  <c r="Z131" i="21"/>
  <c r="Y131" i="21"/>
  <c r="X131" i="21"/>
  <c r="W131" i="21"/>
  <c r="V131" i="21"/>
  <c r="U131" i="21"/>
  <c r="T131" i="21"/>
  <c r="S131" i="21"/>
  <c r="R131" i="21"/>
  <c r="Q131" i="21"/>
  <c r="P131" i="21"/>
  <c r="O131" i="21"/>
  <c r="L131" i="21"/>
  <c r="K131" i="21"/>
  <c r="J131" i="21"/>
  <c r="I131" i="21"/>
  <c r="H131" i="21"/>
  <c r="G131" i="21"/>
  <c r="F131" i="21"/>
  <c r="E131" i="21"/>
  <c r="D131" i="21"/>
  <c r="C131" i="21"/>
  <c r="B131" i="21"/>
  <c r="Z130" i="21"/>
  <c r="Y130" i="21"/>
  <c r="X130" i="21"/>
  <c r="W130" i="21"/>
  <c r="V130" i="21"/>
  <c r="U130" i="21"/>
  <c r="T130" i="21"/>
  <c r="S130" i="21"/>
  <c r="R130" i="21"/>
  <c r="Q130" i="21"/>
  <c r="P130" i="21"/>
  <c r="O130" i="21"/>
  <c r="L130" i="21"/>
  <c r="K130" i="21"/>
  <c r="J130" i="21"/>
  <c r="I130" i="21"/>
  <c r="H130" i="21"/>
  <c r="G130" i="21"/>
  <c r="F130" i="21"/>
  <c r="E130" i="21"/>
  <c r="D130" i="21"/>
  <c r="C130" i="21"/>
  <c r="B130" i="21"/>
  <c r="Z129" i="21"/>
  <c r="Y129" i="21"/>
  <c r="X129" i="21"/>
  <c r="W129" i="21"/>
  <c r="V129" i="21"/>
  <c r="U129" i="21"/>
  <c r="T129" i="21"/>
  <c r="S129" i="21"/>
  <c r="R129" i="21"/>
  <c r="Q129" i="21"/>
  <c r="P129" i="21"/>
  <c r="O129" i="21"/>
  <c r="L129" i="21"/>
  <c r="K129" i="21"/>
  <c r="J129" i="21"/>
  <c r="I129" i="21"/>
  <c r="H129" i="21"/>
  <c r="G129" i="21"/>
  <c r="F129" i="21"/>
  <c r="E129" i="21"/>
  <c r="D129" i="21"/>
  <c r="C129" i="21"/>
  <c r="B129" i="21"/>
  <c r="Z128" i="21"/>
  <c r="Y128" i="21"/>
  <c r="X128" i="21"/>
  <c r="W128" i="21"/>
  <c r="V128" i="21"/>
  <c r="U128" i="21"/>
  <c r="T128" i="21"/>
  <c r="S128" i="21"/>
  <c r="R128" i="21"/>
  <c r="Q128" i="21"/>
  <c r="P128" i="21"/>
  <c r="O128" i="21"/>
  <c r="L128" i="21"/>
  <c r="K128" i="21"/>
  <c r="J128" i="21"/>
  <c r="I128" i="21"/>
  <c r="H128" i="21"/>
  <c r="G128" i="21"/>
  <c r="F128" i="21"/>
  <c r="E128" i="21"/>
  <c r="D128" i="21"/>
  <c r="C128" i="21"/>
  <c r="B128" i="21"/>
  <c r="Z127" i="21"/>
  <c r="Y127" i="21"/>
  <c r="X127" i="21"/>
  <c r="W127" i="21"/>
  <c r="V127" i="21"/>
  <c r="U127" i="21"/>
  <c r="T127" i="21"/>
  <c r="S127" i="21"/>
  <c r="R127" i="21"/>
  <c r="Q127" i="21"/>
  <c r="P127" i="21"/>
  <c r="O127" i="21"/>
  <c r="L127" i="21"/>
  <c r="K127" i="21"/>
  <c r="J127" i="21"/>
  <c r="I127" i="21"/>
  <c r="H127" i="21"/>
  <c r="G127" i="21"/>
  <c r="F127" i="21"/>
  <c r="E127" i="21"/>
  <c r="D127" i="21"/>
  <c r="C127" i="21"/>
  <c r="B127" i="21"/>
  <c r="Z126" i="21"/>
  <c r="Y126" i="21"/>
  <c r="X126" i="21"/>
  <c r="W126" i="21"/>
  <c r="V126" i="21"/>
  <c r="U126" i="21"/>
  <c r="T126" i="21"/>
  <c r="S126" i="21"/>
  <c r="R126" i="21"/>
  <c r="Q126" i="21"/>
  <c r="P126" i="21"/>
  <c r="O126" i="21"/>
  <c r="L126" i="21"/>
  <c r="K126" i="21"/>
  <c r="J126" i="21"/>
  <c r="I126" i="21"/>
  <c r="H126" i="21"/>
  <c r="G126" i="21"/>
  <c r="F126" i="21"/>
  <c r="E126" i="21"/>
  <c r="D126" i="21"/>
  <c r="C126" i="21"/>
  <c r="B126" i="21"/>
  <c r="Z125" i="21"/>
  <c r="Y125" i="21"/>
  <c r="X125" i="21"/>
  <c r="W125" i="21"/>
  <c r="V125" i="21"/>
  <c r="U125" i="21"/>
  <c r="T125" i="21"/>
  <c r="S125" i="21"/>
  <c r="R125" i="21"/>
  <c r="Q125" i="21"/>
  <c r="P125" i="21"/>
  <c r="O125" i="21"/>
  <c r="L125" i="21"/>
  <c r="K125" i="21"/>
  <c r="J125" i="21"/>
  <c r="I125" i="21"/>
  <c r="H125" i="21"/>
  <c r="G125" i="21"/>
  <c r="F125" i="21"/>
  <c r="E125" i="21"/>
  <c r="D125" i="21"/>
  <c r="C125" i="21"/>
  <c r="B125" i="21"/>
  <c r="Z124" i="21"/>
  <c r="Y124" i="21"/>
  <c r="X124" i="21"/>
  <c r="W124" i="21"/>
  <c r="V124" i="21"/>
  <c r="U124" i="21"/>
  <c r="T124" i="21"/>
  <c r="S124" i="21"/>
  <c r="R124" i="21"/>
  <c r="Q124" i="21"/>
  <c r="P124" i="21"/>
  <c r="O124" i="21"/>
  <c r="L124" i="21"/>
  <c r="K124" i="21"/>
  <c r="J124" i="21"/>
  <c r="I124" i="21"/>
  <c r="H124" i="21"/>
  <c r="G124" i="21"/>
  <c r="F124" i="21"/>
  <c r="E124" i="21"/>
  <c r="D124" i="21"/>
  <c r="C124" i="21"/>
  <c r="B124" i="21"/>
  <c r="Z123" i="21"/>
  <c r="Y123" i="21"/>
  <c r="X123" i="21"/>
  <c r="W123" i="21"/>
  <c r="V123" i="21"/>
  <c r="U123" i="21"/>
  <c r="T123" i="21"/>
  <c r="S123" i="21"/>
  <c r="R123" i="21"/>
  <c r="Q123" i="21"/>
  <c r="P123" i="21"/>
  <c r="O123" i="21"/>
  <c r="L123" i="21"/>
  <c r="K123" i="21"/>
  <c r="J123" i="21"/>
  <c r="I123" i="21"/>
  <c r="H123" i="21"/>
  <c r="G123" i="21"/>
  <c r="F123" i="21"/>
  <c r="E123" i="21"/>
  <c r="D123" i="21"/>
  <c r="C123" i="21"/>
  <c r="B123" i="21"/>
  <c r="AN120" i="21"/>
  <c r="AM120" i="21"/>
  <c r="AL120" i="21"/>
  <c r="AK120" i="21"/>
  <c r="AJ120" i="21"/>
  <c r="AI120" i="21"/>
  <c r="AH120" i="21"/>
  <c r="AG120" i="21"/>
  <c r="AF120" i="21"/>
  <c r="AE120" i="21"/>
  <c r="AD120" i="21"/>
  <c r="AC120" i="21"/>
  <c r="AN118" i="21"/>
  <c r="AM118" i="21"/>
  <c r="AL118" i="21"/>
  <c r="AK118" i="21"/>
  <c r="AJ118" i="21"/>
  <c r="AI118" i="21"/>
  <c r="AH118" i="21"/>
  <c r="AG118" i="21"/>
  <c r="AF118" i="21"/>
  <c r="AE118" i="21"/>
  <c r="AD118" i="21"/>
  <c r="AC118" i="21"/>
  <c r="Z118" i="21"/>
  <c r="Y118" i="21"/>
  <c r="X118" i="21"/>
  <c r="W118" i="21"/>
  <c r="V118" i="21"/>
  <c r="U118" i="21"/>
  <c r="T118" i="21"/>
  <c r="S118" i="21"/>
  <c r="R118" i="21"/>
  <c r="Q118" i="21"/>
  <c r="P118" i="21"/>
  <c r="O118" i="21"/>
  <c r="L118" i="21"/>
  <c r="K118" i="21"/>
  <c r="J118" i="21"/>
  <c r="I118" i="21"/>
  <c r="H118" i="21"/>
  <c r="G118" i="21"/>
  <c r="F118" i="21"/>
  <c r="E118" i="21"/>
  <c r="D118" i="21"/>
  <c r="C118" i="21"/>
  <c r="B118" i="21"/>
  <c r="AN117" i="21"/>
  <c r="AM117" i="21"/>
  <c r="AL117" i="21"/>
  <c r="AK117" i="21"/>
  <c r="AJ117" i="21"/>
  <c r="AI117" i="21"/>
  <c r="AH117" i="21"/>
  <c r="AG117" i="21"/>
  <c r="AF117" i="21"/>
  <c r="AE117" i="21"/>
  <c r="AD117" i="21"/>
  <c r="AC117" i="21"/>
  <c r="Z117" i="21"/>
  <c r="AN116" i="21"/>
  <c r="AM116" i="21"/>
  <c r="AL116" i="21"/>
  <c r="AK116" i="21"/>
  <c r="AJ116" i="21"/>
  <c r="AI116" i="21"/>
  <c r="AH116" i="21"/>
  <c r="AG116" i="21"/>
  <c r="AF116" i="21"/>
  <c r="AE116" i="21"/>
  <c r="AD116" i="21"/>
  <c r="AC116" i="21"/>
  <c r="Z116" i="21"/>
  <c r="AN115" i="21"/>
  <c r="AM115" i="21"/>
  <c r="AL115" i="21"/>
  <c r="AK115" i="21"/>
  <c r="AJ115" i="21"/>
  <c r="AI115" i="21"/>
  <c r="AH115" i="21"/>
  <c r="AG115" i="21"/>
  <c r="AF115" i="21"/>
  <c r="AE115" i="21"/>
  <c r="AD115" i="21"/>
  <c r="AC115" i="21"/>
  <c r="Z115" i="21"/>
  <c r="AN114" i="21"/>
  <c r="AM114" i="21"/>
  <c r="AL114" i="21"/>
  <c r="AK114" i="21"/>
  <c r="AJ114" i="21"/>
  <c r="AI114" i="21"/>
  <c r="AH114" i="21"/>
  <c r="AG114" i="21"/>
  <c r="AF114" i="21"/>
  <c r="AE114" i="21"/>
  <c r="AD114" i="21"/>
  <c r="AC114" i="21"/>
  <c r="Z114" i="21"/>
  <c r="AN113" i="21"/>
  <c r="AM113" i="21"/>
  <c r="AL113" i="21"/>
  <c r="AK113" i="21"/>
  <c r="AJ113" i="21"/>
  <c r="AI113" i="21"/>
  <c r="AH113" i="21"/>
  <c r="AG113" i="21"/>
  <c r="AF113" i="21"/>
  <c r="AE113" i="21"/>
  <c r="AD113" i="21"/>
  <c r="AC113" i="21"/>
  <c r="Z113" i="21"/>
  <c r="AN112" i="21"/>
  <c r="AM112" i="21"/>
  <c r="AL112" i="21"/>
  <c r="AK112" i="21"/>
  <c r="AJ112" i="21"/>
  <c r="AI112" i="21"/>
  <c r="AH112" i="21"/>
  <c r="AG112" i="21"/>
  <c r="AF112" i="21"/>
  <c r="AE112" i="21"/>
  <c r="AD112" i="21"/>
  <c r="AC112" i="21"/>
  <c r="Z112" i="21"/>
  <c r="AN111" i="21"/>
  <c r="AM111" i="21"/>
  <c r="AL111" i="21"/>
  <c r="AK111" i="21"/>
  <c r="AJ111" i="21"/>
  <c r="AI111" i="21"/>
  <c r="AH111" i="21"/>
  <c r="AG111" i="21"/>
  <c r="AF111" i="21"/>
  <c r="AE111" i="21"/>
  <c r="AD111" i="21"/>
  <c r="AC111" i="21"/>
  <c r="Z111" i="21"/>
  <c r="AN110" i="21"/>
  <c r="AM110" i="21"/>
  <c r="AL110" i="21"/>
  <c r="AK110" i="21"/>
  <c r="AJ110" i="21"/>
  <c r="AI110" i="21"/>
  <c r="AH110" i="21"/>
  <c r="AG110" i="21"/>
  <c r="AF110" i="21"/>
  <c r="AE110" i="21"/>
  <c r="AD110" i="21"/>
  <c r="AC110" i="21"/>
  <c r="Z110" i="21"/>
  <c r="AN109" i="21"/>
  <c r="AM109" i="21"/>
  <c r="AL109" i="21"/>
  <c r="AK109" i="21"/>
  <c r="AJ109" i="21"/>
  <c r="AI109" i="21"/>
  <c r="AH109" i="21"/>
  <c r="AG109" i="21"/>
  <c r="AF109" i="21"/>
  <c r="AE109" i="21"/>
  <c r="AD109" i="21"/>
  <c r="AC109" i="21"/>
  <c r="Z109" i="21"/>
  <c r="AN108" i="21"/>
  <c r="AM108" i="21"/>
  <c r="AL108" i="21"/>
  <c r="AK108" i="21"/>
  <c r="AJ108" i="21"/>
  <c r="AI108" i="21"/>
  <c r="AH108" i="21"/>
  <c r="AG108" i="21"/>
  <c r="AF108" i="21"/>
  <c r="AE108" i="21"/>
  <c r="AD108" i="21"/>
  <c r="AC108" i="21"/>
  <c r="Z108" i="21"/>
  <c r="AO101" i="21"/>
  <c r="AN101" i="21"/>
  <c r="AM101" i="21"/>
  <c r="AL101" i="21"/>
  <c r="AK101" i="21"/>
  <c r="AJ101" i="21"/>
  <c r="AI101" i="21"/>
  <c r="AH101" i="21"/>
  <c r="AG101" i="21"/>
  <c r="AF101" i="21"/>
  <c r="AE101" i="21"/>
  <c r="AD101" i="21"/>
  <c r="L96" i="21"/>
  <c r="K96" i="21"/>
  <c r="J96" i="21"/>
  <c r="I96" i="21"/>
  <c r="H96" i="21"/>
  <c r="G96" i="21"/>
  <c r="F96" i="21"/>
  <c r="E96" i="21"/>
  <c r="D96" i="21"/>
  <c r="C96" i="21"/>
  <c r="B96" i="21"/>
  <c r="L82" i="21"/>
  <c r="K82" i="21"/>
  <c r="J82" i="21"/>
  <c r="I82" i="21"/>
  <c r="H82" i="21"/>
  <c r="G82" i="21"/>
  <c r="F82" i="21"/>
  <c r="E82" i="21"/>
  <c r="D82" i="21"/>
  <c r="C82" i="21"/>
  <c r="B82" i="21"/>
  <c r="BC73" i="21"/>
  <c r="BB73" i="21"/>
  <c r="BA73" i="21"/>
  <c r="AZ73" i="21"/>
  <c r="AY73" i="21"/>
  <c r="AX73" i="21"/>
  <c r="AW73" i="21"/>
  <c r="AV73" i="21"/>
  <c r="AU73" i="21"/>
  <c r="AT73" i="21"/>
  <c r="AS73" i="21"/>
  <c r="AR73" i="21"/>
  <c r="AQ73" i="21"/>
  <c r="BC71" i="21"/>
  <c r="BB71" i="21"/>
  <c r="BA71" i="21"/>
  <c r="AZ71" i="21"/>
  <c r="AY71" i="21"/>
  <c r="AX71" i="21"/>
  <c r="AW71" i="21"/>
  <c r="AV71" i="21"/>
  <c r="AU71" i="21"/>
  <c r="AT71" i="21"/>
  <c r="AS71" i="21"/>
  <c r="AR71" i="21"/>
  <c r="AQ71" i="21"/>
  <c r="AN71" i="21"/>
  <c r="AM71" i="21"/>
  <c r="AL71" i="21"/>
  <c r="AK71" i="21"/>
  <c r="AJ71" i="21"/>
  <c r="AI71" i="21"/>
  <c r="AH71" i="21"/>
  <c r="AG71" i="21"/>
  <c r="AF71" i="21"/>
  <c r="AE71" i="21"/>
  <c r="AD71" i="21"/>
  <c r="AC71" i="21"/>
  <c r="AB71" i="21"/>
  <c r="BC70" i="21"/>
  <c r="BB70" i="21"/>
  <c r="BA70" i="21"/>
  <c r="AZ70" i="21"/>
  <c r="AY70" i="21"/>
  <c r="AX70" i="21"/>
  <c r="AW70" i="21"/>
  <c r="AV70" i="21"/>
  <c r="AU70" i="21"/>
  <c r="AT70" i="21"/>
  <c r="AS70" i="21"/>
  <c r="AR70" i="21"/>
  <c r="AQ70" i="21"/>
  <c r="AN70" i="21"/>
  <c r="BC69" i="21"/>
  <c r="BB69" i="21"/>
  <c r="BA69" i="21"/>
  <c r="AZ69" i="21"/>
  <c r="AY69" i="21"/>
  <c r="AX69" i="21"/>
  <c r="AW69" i="21"/>
  <c r="AV69" i="21"/>
  <c r="AU69" i="21"/>
  <c r="AT69" i="21"/>
  <c r="AS69" i="21"/>
  <c r="AR69" i="21"/>
  <c r="AQ69" i="21"/>
  <c r="AN69" i="21"/>
  <c r="BC68" i="21"/>
  <c r="BB68" i="21"/>
  <c r="BA68" i="21"/>
  <c r="AZ68" i="21"/>
  <c r="AY68" i="21"/>
  <c r="AX68" i="21"/>
  <c r="AW68" i="21"/>
  <c r="AV68" i="21"/>
  <c r="AU68" i="21"/>
  <c r="AT68" i="21"/>
  <c r="AS68" i="21"/>
  <c r="AR68" i="21"/>
  <c r="AQ68" i="21"/>
  <c r="AN68" i="21"/>
  <c r="Y68" i="21"/>
  <c r="X68" i="21"/>
  <c r="W68" i="21"/>
  <c r="V68" i="21"/>
  <c r="U68" i="21"/>
  <c r="T68" i="21"/>
  <c r="S68" i="21"/>
  <c r="R68" i="21"/>
  <c r="Q68" i="21"/>
  <c r="P68" i="21"/>
  <c r="O68" i="21"/>
  <c r="L68" i="21"/>
  <c r="K68" i="21"/>
  <c r="J68" i="21"/>
  <c r="I68" i="21"/>
  <c r="H68" i="21"/>
  <c r="G68" i="21"/>
  <c r="F68" i="21"/>
  <c r="E68" i="21"/>
  <c r="D68" i="21"/>
  <c r="C68" i="21"/>
  <c r="B68" i="21"/>
  <c r="BC67" i="21"/>
  <c r="BB67" i="21"/>
  <c r="BA67" i="21"/>
  <c r="AZ67" i="21"/>
  <c r="AY67" i="21"/>
  <c r="AX67" i="21"/>
  <c r="AW67" i="21"/>
  <c r="AV67" i="21"/>
  <c r="AU67" i="21"/>
  <c r="AT67" i="21"/>
  <c r="AS67" i="21"/>
  <c r="AR67" i="21"/>
  <c r="AQ67" i="21"/>
  <c r="AN67" i="21"/>
  <c r="BC66" i="21"/>
  <c r="BB66" i="21"/>
  <c r="BA66" i="21"/>
  <c r="AZ66" i="21"/>
  <c r="AY66" i="21"/>
  <c r="AX66" i="21"/>
  <c r="AW66" i="21"/>
  <c r="AV66" i="21"/>
  <c r="AU66" i="21"/>
  <c r="AT66" i="21"/>
  <c r="AS66" i="21"/>
  <c r="AR66" i="21"/>
  <c r="AQ66" i="21"/>
  <c r="AN66" i="21"/>
  <c r="BC65" i="21"/>
  <c r="BB65" i="21"/>
  <c r="BA65" i="21"/>
  <c r="AZ65" i="21"/>
  <c r="AY65" i="21"/>
  <c r="AX65" i="21"/>
  <c r="AW65" i="21"/>
  <c r="AV65" i="21"/>
  <c r="AU65" i="21"/>
  <c r="AT65" i="21"/>
  <c r="AS65" i="21"/>
  <c r="AR65" i="21"/>
  <c r="AQ65" i="21"/>
  <c r="AN65" i="21"/>
  <c r="BC64" i="21"/>
  <c r="BB64" i="21"/>
  <c r="BA64" i="21"/>
  <c r="AZ64" i="21"/>
  <c r="AY64" i="21"/>
  <c r="AX64" i="21"/>
  <c r="AW64" i="21"/>
  <c r="AV64" i="21"/>
  <c r="AU64" i="21"/>
  <c r="AT64" i="21"/>
  <c r="AS64" i="21"/>
  <c r="AR64" i="21"/>
  <c r="AQ64" i="21"/>
  <c r="AN64" i="21"/>
  <c r="BC63" i="21"/>
  <c r="BB63" i="21"/>
  <c r="BA63" i="21"/>
  <c r="AZ63" i="21"/>
  <c r="AY63" i="21"/>
  <c r="AX63" i="21"/>
  <c r="AW63" i="21"/>
  <c r="AV63" i="21"/>
  <c r="AU63" i="21"/>
  <c r="AT63" i="21"/>
  <c r="AS63" i="21"/>
  <c r="AR63" i="21"/>
  <c r="AQ63" i="21"/>
  <c r="AN63" i="21"/>
  <c r="BC62" i="21"/>
  <c r="BB62" i="21"/>
  <c r="BA62" i="21"/>
  <c r="AZ62" i="21"/>
  <c r="AY62" i="21"/>
  <c r="AX62" i="21"/>
  <c r="AW62" i="21"/>
  <c r="AV62" i="21"/>
  <c r="AU62" i="21"/>
  <c r="AT62" i="21"/>
  <c r="AS62" i="21"/>
  <c r="AR62" i="21"/>
  <c r="AQ62" i="21"/>
  <c r="AN62" i="21"/>
  <c r="BC61" i="21"/>
  <c r="BB61" i="21"/>
  <c r="BA61" i="21"/>
  <c r="AZ61" i="21"/>
  <c r="AY61" i="21"/>
  <c r="AX61" i="21"/>
  <c r="AW61" i="21"/>
  <c r="AV61" i="21"/>
  <c r="AU61" i="21"/>
  <c r="AT61" i="21"/>
  <c r="AS61" i="21"/>
  <c r="AR61" i="21"/>
  <c r="AQ61" i="21"/>
  <c r="AN61" i="21"/>
  <c r="AN52" i="21"/>
  <c r="Y52" i="21"/>
  <c r="X52" i="21"/>
  <c r="W52" i="21"/>
  <c r="V52" i="21"/>
  <c r="U52" i="21"/>
  <c r="T52" i="21"/>
  <c r="S52" i="21"/>
  <c r="R52" i="21"/>
  <c r="Q52" i="21"/>
  <c r="P52" i="21"/>
  <c r="O52" i="21"/>
  <c r="AN51" i="21"/>
  <c r="AM51" i="21"/>
  <c r="AL51" i="21"/>
  <c r="AK51" i="21"/>
  <c r="AJ51" i="21"/>
  <c r="AI51" i="21"/>
  <c r="AH51" i="21"/>
  <c r="AG51" i="21"/>
  <c r="AF51" i="21"/>
  <c r="AE51" i="21"/>
  <c r="AD51" i="21"/>
  <c r="AC51" i="21"/>
  <c r="AN50" i="21"/>
  <c r="AM50" i="21"/>
  <c r="AL50" i="21"/>
  <c r="AK50" i="21"/>
  <c r="AJ50" i="21"/>
  <c r="AI50" i="21"/>
  <c r="AH50" i="21"/>
  <c r="AG50" i="21"/>
  <c r="AF50" i="21"/>
  <c r="AE50" i="21"/>
  <c r="AD50" i="21"/>
  <c r="AC50" i="21"/>
  <c r="Y50" i="21"/>
  <c r="X50" i="21"/>
  <c r="W50" i="21"/>
  <c r="V50" i="21"/>
  <c r="U50" i="21"/>
  <c r="T50" i="21"/>
  <c r="S50" i="21"/>
  <c r="R50" i="21"/>
  <c r="Q50" i="21"/>
  <c r="P50" i="21"/>
  <c r="O50" i="21"/>
  <c r="L50" i="21"/>
  <c r="K50" i="21"/>
  <c r="J50" i="21"/>
  <c r="I50" i="21"/>
  <c r="H50" i="21"/>
  <c r="G50" i="21"/>
  <c r="F50" i="21"/>
  <c r="E50" i="21"/>
  <c r="D50" i="21"/>
  <c r="C50" i="21"/>
  <c r="B50" i="21"/>
  <c r="AN49" i="21"/>
  <c r="AM49" i="21"/>
  <c r="AL49" i="21"/>
  <c r="AK49" i="21"/>
  <c r="AJ49" i="21"/>
  <c r="AI49" i="21"/>
  <c r="AH49" i="21"/>
  <c r="AG49" i="21"/>
  <c r="AF49" i="21"/>
  <c r="AE49" i="21"/>
  <c r="AD49" i="21"/>
  <c r="AC49" i="21"/>
  <c r="Y49" i="21"/>
  <c r="X49" i="21"/>
  <c r="W49" i="21"/>
  <c r="V49" i="21"/>
  <c r="U49" i="21"/>
  <c r="T49" i="21"/>
  <c r="S49" i="21"/>
  <c r="R49" i="21"/>
  <c r="Q49" i="21"/>
  <c r="P49" i="21"/>
  <c r="O49" i="21"/>
  <c r="L49" i="21"/>
  <c r="K49" i="21"/>
  <c r="J49" i="21"/>
  <c r="I49" i="21"/>
  <c r="H49" i="21"/>
  <c r="G49" i="21"/>
  <c r="F49" i="21"/>
  <c r="E49" i="21"/>
  <c r="D49" i="21"/>
  <c r="C49" i="21"/>
  <c r="B49" i="21"/>
  <c r="AN48" i="21"/>
  <c r="AM48" i="21"/>
  <c r="AL48" i="21"/>
  <c r="AK48" i="21"/>
  <c r="AJ48" i="21"/>
  <c r="AI48" i="21"/>
  <c r="AH48" i="21"/>
  <c r="AG48" i="21"/>
  <c r="AF48" i="21"/>
  <c r="AE48" i="21"/>
  <c r="AD48" i="21"/>
  <c r="AC48" i="21"/>
  <c r="Y48" i="21"/>
  <c r="X48" i="21"/>
  <c r="W48" i="21"/>
  <c r="V48" i="21"/>
  <c r="U48" i="21"/>
  <c r="T48" i="21"/>
  <c r="S48" i="21"/>
  <c r="R48" i="21"/>
  <c r="Q48" i="21"/>
  <c r="P48" i="21"/>
  <c r="O48" i="21"/>
  <c r="L48" i="21"/>
  <c r="K48" i="21"/>
  <c r="J48" i="21"/>
  <c r="I48" i="21"/>
  <c r="H48" i="21"/>
  <c r="G48" i="21"/>
  <c r="F48" i="21"/>
  <c r="E48" i="21"/>
  <c r="D48" i="21"/>
  <c r="C48" i="21"/>
  <c r="B48" i="21"/>
  <c r="Y47" i="21"/>
  <c r="X47" i="21"/>
  <c r="W47" i="21"/>
  <c r="V47" i="21"/>
  <c r="U47" i="21"/>
  <c r="T47" i="21"/>
  <c r="S47" i="21"/>
  <c r="R47" i="21"/>
  <c r="Q47" i="21"/>
  <c r="P47" i="21"/>
  <c r="O47" i="21"/>
  <c r="L47" i="21"/>
  <c r="K47" i="21"/>
  <c r="J47" i="21"/>
  <c r="I47" i="21"/>
  <c r="H47" i="21"/>
  <c r="G47" i="21"/>
  <c r="F47" i="21"/>
  <c r="E47" i="21"/>
  <c r="D47" i="21"/>
  <c r="C47" i="21"/>
  <c r="B47" i="21"/>
  <c r="Y46" i="21"/>
  <c r="X46" i="21"/>
  <c r="W46" i="21"/>
  <c r="V46" i="21"/>
  <c r="U46" i="21"/>
  <c r="T46" i="21"/>
  <c r="S46" i="21"/>
  <c r="R46" i="21"/>
  <c r="Q46" i="21"/>
  <c r="P46" i="21"/>
  <c r="O46" i="21"/>
  <c r="L46" i="21"/>
  <c r="K46" i="21"/>
  <c r="J46" i="21"/>
  <c r="I46" i="21"/>
  <c r="H46" i="21"/>
  <c r="G46" i="21"/>
  <c r="F46" i="21"/>
  <c r="E46" i="21"/>
  <c r="D46" i="21"/>
  <c r="C46" i="21"/>
  <c r="B46" i="21"/>
  <c r="AM44" i="21"/>
  <c r="AL44" i="21"/>
  <c r="AK44" i="21"/>
  <c r="AJ44" i="21"/>
  <c r="AI44" i="21"/>
  <c r="AH44" i="21"/>
  <c r="AG44" i="21"/>
  <c r="AF44" i="21"/>
  <c r="AE44" i="21"/>
  <c r="AD44" i="21"/>
  <c r="AC44" i="21"/>
  <c r="AB44" i="21"/>
  <c r="Y43" i="21"/>
  <c r="X43" i="21"/>
  <c r="W43" i="21"/>
  <c r="V43" i="21"/>
  <c r="U43" i="21"/>
  <c r="T43" i="21"/>
  <c r="S43" i="21"/>
  <c r="R43" i="21"/>
  <c r="Q43" i="21"/>
  <c r="P43" i="21"/>
  <c r="O43" i="21"/>
  <c r="L43" i="21"/>
  <c r="K43" i="21"/>
  <c r="J43" i="21"/>
  <c r="I43" i="21"/>
  <c r="H43" i="21"/>
  <c r="G43" i="21"/>
  <c r="F43" i="21"/>
  <c r="E43" i="21"/>
  <c r="D43" i="21"/>
  <c r="C43" i="21"/>
  <c r="B43" i="21"/>
  <c r="Y42" i="21"/>
  <c r="X42" i="21"/>
  <c r="W42" i="21"/>
  <c r="V42" i="21"/>
  <c r="U42" i="21"/>
  <c r="T42" i="21"/>
  <c r="S42" i="21"/>
  <c r="R42" i="21"/>
  <c r="Q42" i="21"/>
  <c r="P42" i="21"/>
  <c r="O42" i="21"/>
  <c r="L42" i="21"/>
  <c r="K42" i="21"/>
  <c r="J42" i="21"/>
  <c r="I42" i="21"/>
  <c r="H42" i="21"/>
  <c r="G42" i="21"/>
  <c r="F42" i="21"/>
  <c r="E42" i="21"/>
  <c r="D42" i="21"/>
  <c r="C42" i="21"/>
  <c r="B42" i="21"/>
  <c r="Y41" i="21"/>
  <c r="X41" i="21"/>
  <c r="W41" i="21"/>
  <c r="V41" i="21"/>
  <c r="U41" i="21"/>
  <c r="T41" i="21"/>
  <c r="S41" i="21"/>
  <c r="R41" i="21"/>
  <c r="Q41" i="21"/>
  <c r="P41" i="21"/>
  <c r="O41" i="21"/>
  <c r="L41" i="21"/>
  <c r="K41" i="21"/>
  <c r="J41" i="21"/>
  <c r="I41" i="21"/>
  <c r="H41" i="21"/>
  <c r="G41" i="21"/>
  <c r="F41" i="21"/>
  <c r="E41" i="21"/>
  <c r="D41" i="21"/>
  <c r="C41" i="21"/>
  <c r="B41" i="21"/>
  <c r="Y40" i="21"/>
  <c r="X40" i="21"/>
  <c r="W40" i="21"/>
  <c r="V40" i="21"/>
  <c r="U40" i="21"/>
  <c r="T40" i="21"/>
  <c r="S40" i="21"/>
  <c r="R40" i="21"/>
  <c r="Q40" i="21"/>
  <c r="P40" i="21"/>
  <c r="O40" i="21"/>
  <c r="L40" i="21"/>
  <c r="K40" i="21"/>
  <c r="J40" i="21"/>
  <c r="I40" i="21"/>
  <c r="H40" i="21"/>
  <c r="G40" i="21"/>
  <c r="F40" i="21"/>
  <c r="E40" i="21"/>
  <c r="D40" i="21"/>
  <c r="C40" i="21"/>
  <c r="B40" i="21"/>
  <c r="Y39" i="21"/>
  <c r="X39" i="21"/>
  <c r="W39" i="21"/>
  <c r="V39" i="21"/>
  <c r="U39" i="21"/>
  <c r="T39" i="21"/>
  <c r="S39" i="21"/>
  <c r="R39" i="21"/>
  <c r="Q39" i="21"/>
  <c r="P39" i="21"/>
  <c r="O39" i="21"/>
  <c r="L39" i="21"/>
  <c r="K39" i="21"/>
  <c r="J39" i="21"/>
  <c r="I39" i="21"/>
  <c r="H39" i="21"/>
  <c r="G39" i="21"/>
  <c r="F39" i="21"/>
  <c r="E39" i="21"/>
  <c r="D39" i="21"/>
  <c r="C39" i="21"/>
  <c r="B39" i="21"/>
  <c r="N10" i="21"/>
  <c r="M10" i="21"/>
  <c r="L10" i="21"/>
  <c r="K10" i="21"/>
  <c r="J10" i="21"/>
  <c r="I10" i="21"/>
  <c r="H10" i="21"/>
  <c r="G10" i="21"/>
  <c r="F10" i="21"/>
  <c r="E10" i="21"/>
  <c r="D10" i="21"/>
  <c r="C10" i="21"/>
  <c r="B10" i="21"/>
  <c r="N9" i="21"/>
  <c r="M9" i="21"/>
  <c r="L9" i="21"/>
  <c r="K9" i="21"/>
  <c r="J9" i="21"/>
  <c r="I9" i="21"/>
  <c r="H9" i="21"/>
  <c r="G9" i="21"/>
  <c r="F9" i="21"/>
  <c r="E9" i="21"/>
  <c r="D9" i="21"/>
  <c r="C9" i="21"/>
  <c r="B9" i="21"/>
  <c r="M152" i="19"/>
  <c r="L152" i="19"/>
  <c r="K152" i="19"/>
  <c r="M151" i="19"/>
  <c r="L151" i="19"/>
  <c r="K151" i="19"/>
  <c r="K150" i="19"/>
  <c r="M149" i="19"/>
  <c r="L149" i="19"/>
  <c r="K149" i="19"/>
  <c r="M148" i="19"/>
  <c r="L148" i="19"/>
  <c r="K148" i="19"/>
  <c r="M147" i="19"/>
  <c r="L147" i="19"/>
  <c r="K147" i="19"/>
  <c r="M146" i="19"/>
  <c r="L146" i="19"/>
  <c r="K146" i="19"/>
  <c r="M145" i="19"/>
  <c r="L145" i="19"/>
  <c r="K145" i="19"/>
  <c r="M144" i="19"/>
  <c r="L144" i="19"/>
  <c r="K144" i="19"/>
  <c r="M143" i="19"/>
  <c r="L143" i="19"/>
  <c r="K143" i="19"/>
  <c r="M142" i="19"/>
  <c r="L142" i="19"/>
  <c r="K142" i="19"/>
  <c r="M141" i="19"/>
  <c r="L141" i="19"/>
  <c r="K141" i="19"/>
  <c r="M140" i="19"/>
  <c r="L140" i="19"/>
  <c r="K140" i="19"/>
  <c r="M139" i="19"/>
  <c r="L139" i="19"/>
  <c r="K139" i="19"/>
  <c r="M138" i="19"/>
  <c r="L138" i="19"/>
  <c r="K138" i="19"/>
  <c r="M137" i="19"/>
  <c r="L137" i="19"/>
  <c r="K137" i="19"/>
  <c r="M136" i="19"/>
  <c r="L136" i="19"/>
  <c r="K136" i="19"/>
  <c r="M135" i="19"/>
  <c r="L135" i="19"/>
  <c r="K135" i="19"/>
  <c r="M134" i="19"/>
  <c r="L134" i="19"/>
  <c r="K134" i="19"/>
  <c r="M133" i="19"/>
  <c r="L133" i="19"/>
  <c r="K133" i="19"/>
  <c r="M132" i="19"/>
  <c r="L132" i="19"/>
  <c r="K132" i="19"/>
  <c r="M131" i="19"/>
  <c r="L131" i="19"/>
  <c r="K131" i="19"/>
  <c r="M130" i="19"/>
  <c r="L130" i="19"/>
  <c r="K130" i="19"/>
  <c r="M129" i="19"/>
  <c r="L129" i="19"/>
  <c r="K129" i="19"/>
  <c r="M128" i="19"/>
  <c r="L128" i="19"/>
  <c r="K128" i="19"/>
  <c r="M127" i="19"/>
  <c r="L127" i="19"/>
  <c r="K127" i="19"/>
  <c r="M126" i="19"/>
  <c r="L126" i="19"/>
  <c r="K126" i="19"/>
  <c r="M125" i="19"/>
  <c r="L125" i="19"/>
  <c r="K125" i="19"/>
  <c r="M124" i="19"/>
  <c r="L124" i="19"/>
  <c r="K124" i="19"/>
  <c r="M123" i="19"/>
  <c r="L123" i="19"/>
  <c r="K123" i="19"/>
  <c r="M122" i="19"/>
  <c r="L122" i="19"/>
  <c r="K122" i="19"/>
  <c r="M121" i="19"/>
  <c r="L121" i="19"/>
  <c r="K121" i="19"/>
  <c r="M120" i="19"/>
  <c r="L120" i="19"/>
  <c r="K120" i="19"/>
  <c r="M119" i="19"/>
  <c r="L119" i="19"/>
  <c r="K119" i="19"/>
  <c r="M118" i="19"/>
  <c r="L118" i="19"/>
  <c r="K118" i="19"/>
  <c r="M117" i="19"/>
  <c r="L117" i="19"/>
  <c r="K117" i="19"/>
  <c r="M116" i="19"/>
  <c r="L116" i="19"/>
  <c r="K116" i="19"/>
  <c r="M115" i="19"/>
  <c r="L115" i="19"/>
  <c r="K115" i="19"/>
  <c r="M114" i="19"/>
  <c r="L114" i="19"/>
  <c r="K114" i="19"/>
  <c r="M113" i="19"/>
  <c r="L113" i="19"/>
  <c r="K113" i="19"/>
  <c r="M112" i="19"/>
  <c r="L112" i="19"/>
  <c r="K112" i="19"/>
  <c r="M111" i="19"/>
  <c r="L111" i="19"/>
  <c r="K111" i="19"/>
  <c r="M110" i="19"/>
  <c r="L110" i="19"/>
  <c r="K110" i="19"/>
  <c r="M109" i="19"/>
  <c r="L109" i="19"/>
  <c r="K109" i="19"/>
  <c r="M108" i="19"/>
  <c r="L108" i="19"/>
  <c r="K108" i="19"/>
  <c r="AR98" i="19"/>
  <c r="AQ98" i="19"/>
  <c r="AP98" i="19"/>
  <c r="AK98" i="19"/>
  <c r="AJ98" i="19"/>
  <c r="AI98" i="19"/>
  <c r="AD98" i="19"/>
  <c r="AC98" i="19"/>
  <c r="AB98" i="19"/>
  <c r="AR97" i="19"/>
  <c r="AQ97" i="19"/>
  <c r="AP97" i="19"/>
  <c r="AK97" i="19"/>
  <c r="AJ97" i="19"/>
  <c r="AI97" i="19"/>
  <c r="AD97" i="19"/>
  <c r="AC97" i="19"/>
  <c r="AB97" i="19"/>
  <c r="AR96" i="19"/>
  <c r="AQ96" i="19"/>
  <c r="AP96" i="19"/>
  <c r="AK96" i="19"/>
  <c r="AJ96" i="19"/>
  <c r="AI96" i="19"/>
  <c r="AD96" i="19"/>
  <c r="AC96" i="19"/>
  <c r="AB96" i="19"/>
  <c r="AR95" i="19"/>
  <c r="AQ95" i="19"/>
  <c r="AP95" i="19"/>
  <c r="AK95" i="19"/>
  <c r="AJ95" i="19"/>
  <c r="AI95" i="19"/>
  <c r="AD95" i="19"/>
  <c r="AC95" i="19"/>
  <c r="AB95" i="19"/>
  <c r="AR94" i="19"/>
  <c r="AQ94" i="19"/>
  <c r="AP94" i="19"/>
  <c r="AK94" i="19"/>
  <c r="AJ94" i="19"/>
  <c r="AI94" i="19"/>
  <c r="AD94" i="19"/>
  <c r="AC94" i="19"/>
  <c r="AB94" i="19"/>
  <c r="AR93" i="19"/>
  <c r="AQ93" i="19"/>
  <c r="AP93" i="19"/>
  <c r="AK93" i="19"/>
  <c r="AJ93" i="19"/>
  <c r="AI93" i="19"/>
  <c r="AD93" i="19"/>
  <c r="AC93" i="19"/>
  <c r="AB93" i="19"/>
  <c r="AR92" i="19"/>
  <c r="AQ92" i="19"/>
  <c r="AP92" i="19"/>
  <c r="AK92" i="19"/>
  <c r="AJ92" i="19"/>
  <c r="AI92" i="19"/>
  <c r="AD92" i="19"/>
  <c r="AC92" i="19"/>
  <c r="AB92" i="19"/>
  <c r="AR91" i="19"/>
  <c r="AQ91" i="19"/>
  <c r="AP91" i="19"/>
  <c r="AK91" i="19"/>
  <c r="AJ91" i="19"/>
  <c r="AI91" i="19"/>
  <c r="AD91" i="19"/>
  <c r="AC91" i="19"/>
  <c r="AB91" i="19"/>
  <c r="AR90" i="19"/>
  <c r="AQ90" i="19"/>
  <c r="AP90" i="19"/>
  <c r="AK90" i="19"/>
  <c r="AJ90" i="19"/>
  <c r="AI90" i="19"/>
  <c r="AD90" i="19"/>
  <c r="AC90" i="19"/>
  <c r="AB90" i="19"/>
  <c r="AR89" i="19"/>
  <c r="AQ89" i="19"/>
  <c r="AP89" i="19"/>
  <c r="AK89" i="19"/>
  <c r="AJ89" i="19"/>
  <c r="AI89" i="19"/>
  <c r="AD89" i="19"/>
  <c r="AC89" i="19"/>
  <c r="AB89" i="19"/>
  <c r="AR88" i="19"/>
  <c r="AQ88" i="19"/>
  <c r="AP88" i="19"/>
  <c r="AK88" i="19"/>
  <c r="AJ88" i="19"/>
  <c r="AI88" i="19"/>
  <c r="AD88" i="19"/>
  <c r="AC88" i="19"/>
  <c r="AB88" i="19"/>
  <c r="AR87" i="19"/>
  <c r="AQ87" i="19"/>
  <c r="AP87" i="19"/>
  <c r="AK87" i="19"/>
  <c r="AJ87" i="19"/>
  <c r="AI87" i="19"/>
  <c r="AD87" i="19"/>
  <c r="AC87" i="19"/>
  <c r="AB87" i="19"/>
  <c r="AR86" i="19"/>
  <c r="AQ86" i="19"/>
  <c r="AP86" i="19"/>
  <c r="AK86" i="19"/>
  <c r="AJ86" i="19"/>
  <c r="AI86" i="19"/>
  <c r="AD86" i="19"/>
  <c r="AC86" i="19"/>
  <c r="AB86" i="19"/>
  <c r="AR85" i="19"/>
  <c r="AQ85" i="19"/>
  <c r="AP85" i="19"/>
  <c r="AK85" i="19"/>
  <c r="AJ85" i="19"/>
  <c r="AI85" i="19"/>
  <c r="AD85" i="19"/>
  <c r="AC85" i="19"/>
  <c r="AB85" i="19"/>
  <c r="AR84" i="19"/>
  <c r="AQ84" i="19"/>
  <c r="AP84" i="19"/>
  <c r="AK84" i="19"/>
  <c r="AJ84" i="19"/>
  <c r="AI84" i="19"/>
  <c r="AD84" i="19"/>
  <c r="AC84" i="19"/>
  <c r="AB84" i="19"/>
  <c r="AR83" i="19"/>
  <c r="AQ83" i="19"/>
  <c r="AP83" i="19"/>
  <c r="AK83" i="19"/>
  <c r="AJ83" i="19"/>
  <c r="AI83" i="19"/>
  <c r="AD83" i="19"/>
  <c r="AC83" i="19"/>
  <c r="AB83" i="19"/>
  <c r="AR82" i="19"/>
  <c r="AQ82" i="19"/>
  <c r="AP82" i="19"/>
  <c r="AK82" i="19"/>
  <c r="AJ82" i="19"/>
  <c r="AI82" i="19"/>
  <c r="AD82" i="19"/>
  <c r="AC82" i="19"/>
  <c r="AB82" i="19"/>
  <c r="AR81" i="19"/>
  <c r="AQ81" i="19"/>
  <c r="AP81" i="19"/>
  <c r="AK81" i="19"/>
  <c r="AJ81" i="19"/>
  <c r="AI81" i="19"/>
  <c r="AD81" i="19"/>
  <c r="AC81" i="19"/>
  <c r="AB81" i="19"/>
  <c r="AR80" i="19"/>
  <c r="AQ80" i="19"/>
  <c r="AP80" i="19"/>
  <c r="AK80" i="19"/>
  <c r="AJ80" i="19"/>
  <c r="AI80" i="19"/>
  <c r="AD80" i="19"/>
  <c r="AC80" i="19"/>
  <c r="AB80" i="19"/>
  <c r="AR79" i="19"/>
  <c r="AQ79" i="19"/>
  <c r="AP79" i="19"/>
  <c r="AK79" i="19"/>
  <c r="AJ79" i="19"/>
  <c r="AI79" i="19"/>
  <c r="AD79" i="19"/>
  <c r="AC79" i="19"/>
  <c r="AB79" i="19"/>
  <c r="AR78" i="19"/>
  <c r="AQ78" i="19"/>
  <c r="AP78" i="19"/>
  <c r="AK78" i="19"/>
  <c r="AJ78" i="19"/>
  <c r="AI78" i="19"/>
  <c r="AD78" i="19"/>
  <c r="AC78" i="19"/>
  <c r="AB78" i="19"/>
  <c r="AR77" i="19"/>
  <c r="AQ77" i="19"/>
  <c r="AP77" i="19"/>
  <c r="AK77" i="19"/>
  <c r="AJ77" i="19"/>
  <c r="AI77" i="19"/>
  <c r="AD77" i="19"/>
  <c r="AC77" i="19"/>
  <c r="AB77" i="19"/>
  <c r="AR76" i="19"/>
  <c r="AQ76" i="19"/>
  <c r="AP76" i="19"/>
  <c r="AK76" i="19"/>
  <c r="AJ76" i="19"/>
  <c r="AI76" i="19"/>
  <c r="AD76" i="19"/>
  <c r="AC76" i="19"/>
  <c r="AB76" i="19"/>
  <c r="AR75" i="19"/>
  <c r="AQ75" i="19"/>
  <c r="AP75" i="19"/>
  <c r="AK75" i="19"/>
  <c r="AJ75" i="19"/>
  <c r="AI75" i="19"/>
  <c r="AD75" i="19"/>
  <c r="AC75" i="19"/>
  <c r="AB75" i="19"/>
  <c r="AR74" i="19"/>
  <c r="AQ74" i="19"/>
  <c r="AP74" i="19"/>
  <c r="AK74" i="19"/>
  <c r="AJ74" i="19"/>
  <c r="AI74" i="19"/>
  <c r="AD74" i="19"/>
  <c r="AC74" i="19"/>
  <c r="AB74" i="19"/>
  <c r="AR73" i="19"/>
  <c r="AQ73" i="19"/>
  <c r="AP73" i="19"/>
  <c r="AK73" i="19"/>
  <c r="AJ73" i="19"/>
  <c r="AI73" i="19"/>
  <c r="AD73" i="19"/>
  <c r="AC73" i="19"/>
  <c r="AB73" i="19"/>
  <c r="AR72" i="19"/>
  <c r="AQ72" i="19"/>
  <c r="AP72" i="19"/>
  <c r="AK72" i="19"/>
  <c r="AJ72" i="19"/>
  <c r="AI72" i="19"/>
  <c r="AD72" i="19"/>
  <c r="AC72" i="19"/>
  <c r="AB72" i="19"/>
  <c r="AR71" i="19"/>
  <c r="AQ71" i="19"/>
  <c r="AP71" i="19"/>
  <c r="AK71" i="19"/>
  <c r="AJ71" i="19"/>
  <c r="AI71" i="19"/>
  <c r="AD71" i="19"/>
  <c r="AC71" i="19"/>
  <c r="AB71" i="19"/>
  <c r="AR70" i="19"/>
  <c r="AQ70" i="19"/>
  <c r="AP70" i="19"/>
  <c r="AK70" i="19"/>
  <c r="AJ70" i="19"/>
  <c r="AI70" i="19"/>
  <c r="AD70" i="19"/>
  <c r="AC70" i="19"/>
  <c r="AB70" i="19"/>
  <c r="AR69" i="19"/>
  <c r="AQ69" i="19"/>
  <c r="AP69" i="19"/>
  <c r="AK69" i="19"/>
  <c r="AJ69" i="19"/>
  <c r="AI69" i="19"/>
  <c r="AD69" i="19"/>
  <c r="AC69" i="19"/>
  <c r="AB69" i="19"/>
  <c r="AR68" i="19"/>
  <c r="AQ68" i="19"/>
  <c r="AP68" i="19"/>
  <c r="AK68" i="19"/>
  <c r="AJ68" i="19"/>
  <c r="AI68" i="19"/>
  <c r="AD68" i="19"/>
  <c r="AC68" i="19"/>
  <c r="AB68" i="19"/>
  <c r="AR67" i="19"/>
  <c r="AQ67" i="19"/>
  <c r="AP67" i="19"/>
  <c r="AK67" i="19"/>
  <c r="AJ67" i="19"/>
  <c r="AI67" i="19"/>
  <c r="AD67" i="19"/>
  <c r="AC67" i="19"/>
  <c r="AB67" i="19"/>
  <c r="AR66" i="19"/>
  <c r="AQ66" i="19"/>
  <c r="AP66" i="19"/>
  <c r="AK66" i="19"/>
  <c r="AJ66" i="19"/>
  <c r="AI66" i="19"/>
  <c r="AD66" i="19"/>
  <c r="AC66" i="19"/>
  <c r="AB66" i="19"/>
  <c r="AR65" i="19"/>
  <c r="AQ65" i="19"/>
  <c r="AP65" i="19"/>
  <c r="AK65" i="19"/>
  <c r="AJ65" i="19"/>
  <c r="AI65" i="19"/>
  <c r="AD65" i="19"/>
  <c r="AC65" i="19"/>
  <c r="AB65" i="19"/>
  <c r="AR64" i="19"/>
  <c r="AQ64" i="19"/>
  <c r="AP64" i="19"/>
  <c r="AK64" i="19"/>
  <c r="AJ64" i="19"/>
  <c r="AI64" i="19"/>
  <c r="AD64" i="19"/>
  <c r="AC64" i="19"/>
  <c r="AB64" i="19"/>
  <c r="AR63" i="19"/>
  <c r="AQ63" i="19"/>
  <c r="AP63" i="19"/>
  <c r="AK63" i="19"/>
  <c r="AJ63" i="19"/>
  <c r="AI63" i="19"/>
  <c r="AD63" i="19"/>
  <c r="AC63" i="19"/>
  <c r="AB63" i="19"/>
  <c r="AR62" i="19"/>
  <c r="AQ62" i="19"/>
  <c r="AP62" i="19"/>
  <c r="AK62" i="19"/>
  <c r="AJ62" i="19"/>
  <c r="AI62" i="19"/>
  <c r="AD62" i="19"/>
  <c r="AC62" i="19"/>
  <c r="AB62" i="19"/>
  <c r="AR61" i="19"/>
  <c r="AQ61" i="19"/>
  <c r="AP61" i="19"/>
  <c r="AK61" i="19"/>
  <c r="AJ61" i="19"/>
  <c r="AI61" i="19"/>
  <c r="AD61" i="19"/>
  <c r="AC61" i="19"/>
  <c r="AB61" i="19"/>
  <c r="AR60" i="19"/>
  <c r="AQ60" i="19"/>
  <c r="AP60" i="19"/>
  <c r="AK60" i="19"/>
  <c r="AJ60" i="19"/>
  <c r="AI60" i="19"/>
  <c r="AD60" i="19"/>
  <c r="AC60" i="19"/>
  <c r="AB60" i="19"/>
  <c r="AR59" i="19"/>
  <c r="AQ59" i="19"/>
  <c r="AP59" i="19"/>
  <c r="AK59" i="19"/>
  <c r="AJ59" i="19"/>
  <c r="AI59" i="19"/>
  <c r="AD59" i="19"/>
  <c r="AC59" i="19"/>
  <c r="AB59" i="19"/>
  <c r="AR58" i="19"/>
  <c r="AQ58" i="19"/>
  <c r="AP58" i="19"/>
  <c r="AK58" i="19"/>
  <c r="AJ58" i="19"/>
  <c r="AI58" i="19"/>
  <c r="AD58" i="19"/>
  <c r="AC58" i="19"/>
  <c r="AB58" i="19"/>
  <c r="AR57" i="19"/>
  <c r="AQ57" i="19"/>
  <c r="AP57" i="19"/>
  <c r="AK57" i="19"/>
  <c r="AJ57" i="19"/>
  <c r="AI57" i="19"/>
  <c r="AD57" i="19"/>
  <c r="AC57" i="19"/>
  <c r="AB57" i="19"/>
  <c r="E46" i="19"/>
  <c r="E45" i="19"/>
  <c r="E44" i="19"/>
  <c r="E43" i="19"/>
  <c r="E42" i="19"/>
  <c r="E41" i="19"/>
  <c r="E40" i="19"/>
  <c r="E39" i="19"/>
  <c r="E38" i="19"/>
  <c r="E37" i="19"/>
  <c r="E36" i="19"/>
  <c r="E35" i="19"/>
  <c r="E34" i="19"/>
  <c r="E33" i="19"/>
  <c r="E32" i="19"/>
  <c r="E31" i="19"/>
  <c r="E30" i="19"/>
  <c r="E29" i="19"/>
  <c r="E28" i="19"/>
  <c r="E27" i="19"/>
  <c r="E26" i="19"/>
  <c r="E25" i="19"/>
  <c r="E24" i="19"/>
  <c r="E23" i="19"/>
  <c r="E22" i="19"/>
  <c r="E21" i="19"/>
  <c r="E20" i="19"/>
  <c r="E19" i="19"/>
  <c r="E18" i="19"/>
  <c r="E17" i="19"/>
  <c r="E16" i="19"/>
  <c r="E15" i="19"/>
  <c r="E14" i="19"/>
  <c r="E13" i="19"/>
  <c r="E12" i="19"/>
  <c r="E11" i="19"/>
  <c r="E10" i="19"/>
  <c r="E9" i="19"/>
  <c r="E8" i="19"/>
  <c r="AC14" i="86"/>
  <c r="AB14" i="86"/>
  <c r="AA14" i="86"/>
  <c r="Z14" i="86"/>
  <c r="Y14" i="86"/>
  <c r="X14" i="86"/>
  <c r="W14" i="86"/>
  <c r="V14" i="86"/>
  <c r="U14" i="86"/>
  <c r="T14" i="86"/>
  <c r="S14" i="86"/>
  <c r="R14" i="86"/>
  <c r="Q14" i="86"/>
  <c r="P14" i="86"/>
  <c r="O14" i="86"/>
  <c r="N14" i="86"/>
  <c r="M14" i="86"/>
  <c r="L14" i="86"/>
  <c r="K14" i="86"/>
  <c r="J14" i="86"/>
  <c r="I14" i="86"/>
  <c r="H14" i="86"/>
  <c r="G14" i="86"/>
  <c r="F14" i="86"/>
  <c r="E14" i="86"/>
  <c r="D14" i="86"/>
  <c r="C14" i="86"/>
  <c r="B14" i="86"/>
  <c r="AC13" i="86"/>
  <c r="AB13" i="86"/>
  <c r="AA13" i="86"/>
  <c r="Z13" i="86"/>
  <c r="Y13" i="86"/>
  <c r="X13" i="86"/>
  <c r="W13" i="86"/>
  <c r="V13" i="86"/>
  <c r="U13" i="86"/>
  <c r="T13" i="86"/>
  <c r="S13" i="86"/>
  <c r="R13" i="86"/>
  <c r="Q13" i="86"/>
  <c r="P13" i="86"/>
  <c r="O13" i="86"/>
  <c r="N13" i="86"/>
  <c r="M13" i="86"/>
  <c r="L13" i="86"/>
  <c r="K13" i="86"/>
  <c r="J13" i="86"/>
  <c r="I13" i="86"/>
  <c r="H13" i="86"/>
  <c r="G13" i="86"/>
  <c r="F13" i="86"/>
  <c r="D13" i="86"/>
  <c r="C13" i="86"/>
  <c r="B13" i="86"/>
  <c r="AC12" i="86"/>
  <c r="AB12" i="86"/>
  <c r="AA12" i="86"/>
  <c r="Z12" i="86"/>
  <c r="Y12" i="86"/>
  <c r="X12" i="86"/>
  <c r="W12" i="86"/>
  <c r="V12" i="86"/>
  <c r="U12" i="86"/>
  <c r="T12" i="86"/>
  <c r="S12" i="86"/>
  <c r="R12" i="86"/>
  <c r="Q12" i="86"/>
  <c r="P12" i="86"/>
  <c r="O12" i="86"/>
  <c r="N12" i="86"/>
  <c r="M12" i="86"/>
  <c r="L12" i="86"/>
  <c r="K12" i="86"/>
  <c r="J12" i="86"/>
  <c r="I12" i="86"/>
  <c r="H12" i="86"/>
  <c r="G12" i="86"/>
  <c r="F12" i="86"/>
  <c r="E12" i="86"/>
  <c r="D12" i="86"/>
  <c r="C12" i="86"/>
  <c r="B12" i="86"/>
  <c r="O154" i="85"/>
  <c r="N154" i="85"/>
  <c r="M154" i="85"/>
  <c r="O153" i="85"/>
  <c r="N153" i="85"/>
  <c r="M153" i="85"/>
  <c r="M152" i="85"/>
  <c r="O151" i="85"/>
  <c r="N151" i="85"/>
  <c r="M151" i="85"/>
  <c r="O150" i="85"/>
  <c r="N150" i="85"/>
  <c r="M150" i="85"/>
  <c r="O149" i="85"/>
  <c r="N149" i="85"/>
  <c r="M149" i="85"/>
  <c r="O148" i="85"/>
  <c r="N148" i="85"/>
  <c r="M148" i="85"/>
  <c r="O147" i="85"/>
  <c r="N147" i="85"/>
  <c r="M147" i="85"/>
  <c r="O146" i="85"/>
  <c r="N146" i="85"/>
  <c r="M146" i="85"/>
  <c r="O145" i="85"/>
  <c r="N145" i="85"/>
  <c r="M145" i="85"/>
  <c r="O144" i="85"/>
  <c r="N144" i="85"/>
  <c r="M144" i="85"/>
  <c r="O143" i="85"/>
  <c r="N143" i="85"/>
  <c r="M143" i="85"/>
  <c r="O142" i="85"/>
  <c r="N142" i="85"/>
  <c r="M142" i="85"/>
  <c r="O141" i="85"/>
  <c r="N141" i="85"/>
  <c r="M141" i="85"/>
  <c r="O140" i="85"/>
  <c r="N140" i="85"/>
  <c r="M140" i="85"/>
  <c r="O139" i="85"/>
  <c r="N139" i="85"/>
  <c r="M139" i="85"/>
  <c r="O138" i="85"/>
  <c r="N138" i="85"/>
  <c r="M138" i="85"/>
  <c r="O137" i="85"/>
  <c r="N137" i="85"/>
  <c r="M137" i="85"/>
  <c r="O136" i="85"/>
  <c r="N136" i="85"/>
  <c r="M136" i="85"/>
  <c r="O135" i="85"/>
  <c r="N135" i="85"/>
  <c r="M135" i="85"/>
  <c r="O134" i="85"/>
  <c r="N134" i="85"/>
  <c r="M134" i="85"/>
  <c r="O133" i="85"/>
  <c r="N133" i="85"/>
  <c r="M133" i="85"/>
  <c r="O132" i="85"/>
  <c r="N132" i="85"/>
  <c r="M132" i="85"/>
  <c r="O131" i="85"/>
  <c r="N131" i="85"/>
  <c r="M131" i="85"/>
  <c r="O130" i="85"/>
  <c r="N130" i="85"/>
  <c r="M130" i="85"/>
  <c r="O129" i="85"/>
  <c r="N129" i="85"/>
  <c r="M129" i="85"/>
  <c r="O128" i="85"/>
  <c r="N128" i="85"/>
  <c r="M128" i="85"/>
  <c r="O127" i="85"/>
  <c r="N127" i="85"/>
  <c r="M127" i="85"/>
  <c r="O126" i="85"/>
  <c r="N126" i="85"/>
  <c r="M126" i="85"/>
  <c r="O125" i="85"/>
  <c r="N125" i="85"/>
  <c r="M125" i="85"/>
  <c r="O124" i="85"/>
  <c r="N124" i="85"/>
  <c r="M124" i="85"/>
  <c r="O123" i="85"/>
  <c r="N123" i="85"/>
  <c r="M123" i="85"/>
  <c r="O122" i="85"/>
  <c r="N122" i="85"/>
  <c r="M122" i="85"/>
  <c r="O121" i="85"/>
  <c r="N121" i="85"/>
  <c r="M121" i="85"/>
  <c r="O120" i="85"/>
  <c r="N120" i="85"/>
  <c r="M120" i="85"/>
  <c r="O119" i="85"/>
  <c r="N119" i="85"/>
  <c r="M119" i="85"/>
  <c r="O118" i="85"/>
  <c r="N118" i="85"/>
  <c r="M118" i="85"/>
  <c r="O117" i="85"/>
  <c r="N117" i="85"/>
  <c r="M117" i="85"/>
  <c r="O116" i="85"/>
  <c r="N116" i="85"/>
  <c r="M116" i="85"/>
  <c r="O115" i="85"/>
  <c r="N115" i="85"/>
  <c r="M115" i="85"/>
  <c r="O114" i="85"/>
  <c r="N114" i="85"/>
  <c r="M114" i="85"/>
  <c r="O113" i="85"/>
  <c r="N113" i="85"/>
  <c r="M113" i="85"/>
  <c r="O112" i="85"/>
  <c r="N112" i="85"/>
  <c r="M112" i="85"/>
  <c r="O111" i="85"/>
  <c r="N111" i="85"/>
  <c r="M111" i="85"/>
  <c r="O110" i="85"/>
  <c r="N110" i="85"/>
  <c r="M110" i="85"/>
  <c r="AT100" i="85"/>
  <c r="AS100" i="85"/>
  <c r="AR100" i="85"/>
  <c r="AM100" i="85"/>
  <c r="AL100" i="85"/>
  <c r="AK100" i="85"/>
  <c r="AF100" i="85"/>
  <c r="AE100" i="85"/>
  <c r="AD100" i="85"/>
  <c r="AT99" i="85"/>
  <c r="AS99" i="85"/>
  <c r="AR99" i="85"/>
  <c r="AM99" i="85"/>
  <c r="AL99" i="85"/>
  <c r="AK99" i="85"/>
  <c r="AF99" i="85"/>
  <c r="AE99" i="85"/>
  <c r="AD99" i="85"/>
  <c r="AT98" i="85"/>
  <c r="AS98" i="85"/>
  <c r="AR98" i="85"/>
  <c r="AM98" i="85"/>
  <c r="AL98" i="85"/>
  <c r="AK98" i="85"/>
  <c r="AF98" i="85"/>
  <c r="AE98" i="85"/>
  <c r="AD98" i="85"/>
  <c r="BD97" i="85"/>
  <c r="AY97" i="85"/>
  <c r="AT97" i="85"/>
  <c r="AS97" i="85"/>
  <c r="AR97" i="85"/>
  <c r="AM97" i="85"/>
  <c r="AL97" i="85"/>
  <c r="AK97" i="85"/>
  <c r="AF97" i="85"/>
  <c r="AE97" i="85"/>
  <c r="AD97" i="85"/>
  <c r="AT96" i="85"/>
  <c r="AS96" i="85"/>
  <c r="AR96" i="85"/>
  <c r="AM96" i="85"/>
  <c r="AL96" i="85"/>
  <c r="AK96" i="85"/>
  <c r="AF96" i="85"/>
  <c r="AE96" i="85"/>
  <c r="AD96" i="85"/>
  <c r="AT95" i="85"/>
  <c r="AS95" i="85"/>
  <c r="AR95" i="85"/>
  <c r="AM95" i="85"/>
  <c r="AL95" i="85"/>
  <c r="AK95" i="85"/>
  <c r="AF95" i="85"/>
  <c r="AE95" i="85"/>
  <c r="AD95" i="85"/>
  <c r="AS94" i="85"/>
  <c r="AR94" i="85"/>
  <c r="AM94" i="85"/>
  <c r="AL94" i="85"/>
  <c r="AK94" i="85"/>
  <c r="AE94" i="85"/>
  <c r="AD94" i="85"/>
  <c r="AS93" i="85"/>
  <c r="AR93" i="85"/>
  <c r="AM93" i="85"/>
  <c r="AL93" i="85"/>
  <c r="AK93" i="85"/>
  <c r="AE93" i="85"/>
  <c r="AD93" i="85"/>
  <c r="BD92" i="85"/>
  <c r="AS92" i="85"/>
  <c r="AR92" i="85"/>
  <c r="AM92" i="85"/>
  <c r="AL92" i="85"/>
  <c r="AK92" i="85"/>
  <c r="AE92" i="85"/>
  <c r="AD92" i="85"/>
  <c r="BD91" i="85"/>
  <c r="AS91" i="85"/>
  <c r="AR91" i="85"/>
  <c r="AM91" i="85"/>
  <c r="AL91" i="85"/>
  <c r="AK91" i="85"/>
  <c r="AE91" i="85"/>
  <c r="AD91" i="85"/>
  <c r="BD90" i="85"/>
  <c r="AT90" i="85"/>
  <c r="AS90" i="85"/>
  <c r="AR90" i="85"/>
  <c r="AM90" i="85"/>
  <c r="AL90" i="85"/>
  <c r="AK90" i="85"/>
  <c r="AF90" i="85"/>
  <c r="AE90" i="85"/>
  <c r="AD90" i="85"/>
  <c r="BD89" i="85"/>
  <c r="AS89" i="85"/>
  <c r="AR89" i="85"/>
  <c r="AM89" i="85"/>
  <c r="AL89" i="85"/>
  <c r="AK89" i="85"/>
  <c r="AE89" i="85"/>
  <c r="AD89" i="85"/>
  <c r="BD88" i="85"/>
  <c r="AS88" i="85"/>
  <c r="AR88" i="85"/>
  <c r="AM88" i="85"/>
  <c r="AL88" i="85"/>
  <c r="AK88" i="85"/>
  <c r="AE88" i="85"/>
  <c r="AD88" i="85"/>
  <c r="BD87" i="85"/>
  <c r="AS87" i="85"/>
  <c r="AR87" i="85"/>
  <c r="AM87" i="85"/>
  <c r="AL87" i="85"/>
  <c r="AK87" i="85"/>
  <c r="AE87" i="85"/>
  <c r="BD86" i="85"/>
  <c r="AT86" i="85"/>
  <c r="AS86" i="85"/>
  <c r="AR86" i="85"/>
  <c r="AM86" i="85"/>
  <c r="AL86" i="85"/>
  <c r="AK86" i="85"/>
  <c r="AF86" i="85"/>
  <c r="AE86" i="85"/>
  <c r="AD86" i="85"/>
  <c r="BD85" i="85"/>
  <c r="AT85" i="85"/>
  <c r="AS85" i="85"/>
  <c r="AR85" i="85"/>
  <c r="AM85" i="85"/>
  <c r="AL85" i="85"/>
  <c r="AK85" i="85"/>
  <c r="AF85" i="85"/>
  <c r="AE85" i="85"/>
  <c r="AD85" i="85"/>
  <c r="BD84" i="85"/>
  <c r="AT84" i="85"/>
  <c r="AS84" i="85"/>
  <c r="AR84" i="85"/>
  <c r="AM84" i="85"/>
  <c r="AL84" i="85"/>
  <c r="AK84" i="85"/>
  <c r="AF84" i="85"/>
  <c r="AE84" i="85"/>
  <c r="AD84" i="85"/>
  <c r="BD83" i="85"/>
  <c r="AT83" i="85"/>
  <c r="AS83" i="85"/>
  <c r="AR83" i="85"/>
  <c r="AM83" i="85"/>
  <c r="AL83" i="85"/>
  <c r="AK83" i="85"/>
  <c r="AF83" i="85"/>
  <c r="AE83" i="85"/>
  <c r="AD83" i="85"/>
  <c r="BD82" i="85"/>
  <c r="AT82" i="85"/>
  <c r="AS82" i="85"/>
  <c r="AR82" i="85"/>
  <c r="AM82" i="85"/>
  <c r="AL82" i="85"/>
  <c r="AK82" i="85"/>
  <c r="AF82" i="85"/>
  <c r="AE82" i="85"/>
  <c r="AD82" i="85"/>
  <c r="BD81" i="85"/>
  <c r="AS81" i="85"/>
  <c r="AR81" i="85"/>
  <c r="AM81" i="85"/>
  <c r="AL81" i="85"/>
  <c r="AK81" i="85"/>
  <c r="AE81" i="85"/>
  <c r="AD81" i="85"/>
  <c r="BD80" i="85"/>
  <c r="AS80" i="85"/>
  <c r="AR80" i="85"/>
  <c r="AM80" i="85"/>
  <c r="AL80" i="85"/>
  <c r="AK80" i="85"/>
  <c r="AE80" i="85"/>
  <c r="AD80" i="85"/>
  <c r="BD79" i="85"/>
  <c r="AT79" i="85"/>
  <c r="AS79" i="85"/>
  <c r="AR79" i="85"/>
  <c r="AM79" i="85"/>
  <c r="AL79" i="85"/>
  <c r="AK79" i="85"/>
  <c r="AF79" i="85"/>
  <c r="AE79" i="85"/>
  <c r="AD79" i="85"/>
  <c r="BD78" i="85"/>
  <c r="AS78" i="85"/>
  <c r="AR78" i="85"/>
  <c r="AM78" i="85"/>
  <c r="AL78" i="85"/>
  <c r="AK78" i="85"/>
  <c r="AE78" i="85"/>
  <c r="AD78" i="85"/>
  <c r="BD77" i="85"/>
  <c r="AS77" i="85"/>
  <c r="AR77" i="85"/>
  <c r="AM77" i="85"/>
  <c r="AL77" i="85"/>
  <c r="AK77" i="85"/>
  <c r="AE77" i="85"/>
  <c r="AD77" i="85"/>
  <c r="AT76" i="85"/>
  <c r="AS76" i="85"/>
  <c r="AR76" i="85"/>
  <c r="AM76" i="85"/>
  <c r="AL76" i="85"/>
  <c r="AK76" i="85"/>
  <c r="AF76" i="85"/>
  <c r="AE76" i="85"/>
  <c r="AD76" i="85"/>
  <c r="BD75" i="85"/>
  <c r="AS75" i="85"/>
  <c r="AR75" i="85"/>
  <c r="AM75" i="85"/>
  <c r="AL75" i="85"/>
  <c r="AK75" i="85"/>
  <c r="AD75" i="85"/>
  <c r="BD74" i="85"/>
  <c r="AS74" i="85"/>
  <c r="AR74" i="85"/>
  <c r="AM74" i="85"/>
  <c r="AL74" i="85"/>
  <c r="AK74" i="85"/>
  <c r="BD73" i="85"/>
  <c r="AT73" i="85"/>
  <c r="AS73" i="85"/>
  <c r="AR73" i="85"/>
  <c r="AM73" i="85"/>
  <c r="AL73" i="85"/>
  <c r="AK73" i="85"/>
  <c r="AF73" i="85"/>
  <c r="AE73" i="85"/>
  <c r="AD73" i="85"/>
  <c r="BD72" i="85"/>
  <c r="AT72" i="85"/>
  <c r="AS72" i="85"/>
  <c r="AR72" i="85"/>
  <c r="AM72" i="85"/>
  <c r="AL72" i="85"/>
  <c r="AK72" i="85"/>
  <c r="AF72" i="85"/>
  <c r="AE72" i="85"/>
  <c r="AD72" i="85"/>
  <c r="BD71" i="85"/>
  <c r="AT71" i="85"/>
  <c r="AS71" i="85"/>
  <c r="AR71" i="85"/>
  <c r="AM71" i="85"/>
  <c r="AL71" i="85"/>
  <c r="AK71" i="85"/>
  <c r="AF71" i="85"/>
  <c r="AE71" i="85"/>
  <c r="AD71" i="85"/>
  <c r="BD70" i="85"/>
  <c r="AT70" i="85"/>
  <c r="AS70" i="85"/>
  <c r="AR70" i="85"/>
  <c r="AM70" i="85"/>
  <c r="AL70" i="85"/>
  <c r="AK70" i="85"/>
  <c r="AF70" i="85"/>
  <c r="AE70" i="85"/>
  <c r="AD70" i="85"/>
  <c r="BD69" i="85"/>
  <c r="AS69" i="85"/>
  <c r="AR69" i="85"/>
  <c r="AM69" i="85"/>
  <c r="AL69" i="85"/>
  <c r="AK69" i="85"/>
  <c r="AE69" i="85"/>
  <c r="AD69" i="85"/>
  <c r="BD68" i="85"/>
  <c r="AS68" i="85"/>
  <c r="AR68" i="85"/>
  <c r="AM68" i="85"/>
  <c r="AL68" i="85"/>
  <c r="AK68" i="85"/>
  <c r="AE68" i="85"/>
  <c r="AD68" i="85"/>
  <c r="BD67" i="85"/>
  <c r="AT67" i="85"/>
  <c r="AS67" i="85"/>
  <c r="AR67" i="85"/>
  <c r="AM67" i="85"/>
  <c r="AL67" i="85"/>
  <c r="AK67" i="85"/>
  <c r="AF67" i="85"/>
  <c r="AE67" i="85"/>
  <c r="AD67" i="85"/>
  <c r="BF66" i="85"/>
  <c r="BD66" i="85"/>
  <c r="AT66" i="85"/>
  <c r="AS66" i="85"/>
  <c r="AR66" i="85"/>
  <c r="AM66" i="85"/>
  <c r="AL66" i="85"/>
  <c r="AK66" i="85"/>
  <c r="AF66" i="85"/>
  <c r="AE66" i="85"/>
  <c r="AD66" i="85"/>
  <c r="BD65" i="85"/>
  <c r="AS65" i="85"/>
  <c r="AR65" i="85"/>
  <c r="AM65" i="85"/>
  <c r="AL65" i="85"/>
  <c r="AK65" i="85"/>
  <c r="AE65" i="85"/>
  <c r="AD65" i="85"/>
  <c r="BD64" i="85"/>
  <c r="AT64" i="85"/>
  <c r="AS64" i="85"/>
  <c r="AR64" i="85"/>
  <c r="AM64" i="85"/>
  <c r="AL64" i="85"/>
  <c r="AK64" i="85"/>
  <c r="AF64" i="85"/>
  <c r="AE64" i="85"/>
  <c r="AD64" i="85"/>
  <c r="BD63" i="85"/>
  <c r="AT63" i="85"/>
  <c r="AS63" i="85"/>
  <c r="AR63" i="85"/>
  <c r="AM63" i="85"/>
  <c r="AL63" i="85"/>
  <c r="AK63" i="85"/>
  <c r="AF63" i="85"/>
  <c r="AE63" i="85"/>
  <c r="AD63" i="85"/>
  <c r="BD62" i="85"/>
  <c r="AS62" i="85"/>
  <c r="AR62" i="85"/>
  <c r="AM62" i="85"/>
  <c r="AL62" i="85"/>
  <c r="AK62" i="85"/>
  <c r="AE62" i="85"/>
  <c r="AD62" i="85"/>
  <c r="BD61" i="85"/>
  <c r="AT61" i="85"/>
  <c r="AS61" i="85"/>
  <c r="AR61" i="85"/>
  <c r="AM61" i="85"/>
  <c r="AL61" i="85"/>
  <c r="AK61" i="85"/>
  <c r="AF61" i="85"/>
  <c r="AE61" i="85"/>
  <c r="AD61" i="85"/>
  <c r="BD60" i="85"/>
  <c r="AT60" i="85"/>
  <c r="AS60" i="85"/>
  <c r="AR60" i="85"/>
  <c r="AM60" i="85"/>
  <c r="AL60" i="85"/>
  <c r="AK60" i="85"/>
  <c r="AF60" i="85"/>
  <c r="AE60" i="85"/>
  <c r="AD60" i="85"/>
  <c r="BD59" i="85"/>
  <c r="AS59" i="85"/>
  <c r="AR59" i="85"/>
  <c r="AM59" i="85"/>
  <c r="AL59" i="85"/>
  <c r="AK59" i="85"/>
  <c r="AE59" i="85"/>
  <c r="AD59" i="85"/>
  <c r="O46" i="85"/>
  <c r="E46" i="85"/>
  <c r="O45" i="85"/>
  <c r="E45" i="85"/>
  <c r="P44" i="85"/>
  <c r="O44" i="85"/>
  <c r="E44" i="85"/>
  <c r="P43" i="85"/>
  <c r="O43" i="85"/>
  <c r="E43" i="85"/>
  <c r="O42" i="85"/>
  <c r="E42" i="85"/>
  <c r="P41" i="85"/>
  <c r="O41" i="85"/>
  <c r="E41" i="85"/>
  <c r="P40" i="85"/>
  <c r="O40" i="85"/>
  <c r="E40" i="85"/>
  <c r="P39" i="85"/>
  <c r="O39" i="85"/>
  <c r="E39" i="85"/>
  <c r="P38" i="85"/>
  <c r="O38" i="85"/>
  <c r="E38" i="85"/>
  <c r="P37" i="85"/>
  <c r="O37" i="85"/>
  <c r="E37" i="85"/>
  <c r="P36" i="85"/>
  <c r="O36" i="85"/>
  <c r="E36" i="85"/>
  <c r="P35" i="85"/>
  <c r="O35" i="85"/>
  <c r="E35" i="85"/>
  <c r="P34" i="85"/>
  <c r="O34" i="85"/>
  <c r="E34" i="85"/>
  <c r="P33" i="85"/>
  <c r="O33" i="85"/>
  <c r="E33" i="85"/>
  <c r="P32" i="85"/>
  <c r="O32" i="85"/>
  <c r="E32" i="85"/>
  <c r="P31" i="85"/>
  <c r="O31" i="85"/>
  <c r="E31" i="85"/>
  <c r="P30" i="85"/>
  <c r="O30" i="85"/>
  <c r="E30" i="85"/>
  <c r="P29" i="85"/>
  <c r="O29" i="85"/>
  <c r="E29" i="85"/>
  <c r="O28" i="85"/>
  <c r="E28" i="85"/>
  <c r="P27" i="85"/>
  <c r="O27" i="85"/>
  <c r="E27" i="85"/>
  <c r="P26" i="85"/>
  <c r="O26" i="85"/>
  <c r="E26" i="85"/>
  <c r="P25" i="85"/>
  <c r="O25" i="85"/>
  <c r="E25" i="85"/>
  <c r="P24" i="85"/>
  <c r="O24" i="85"/>
  <c r="E24" i="85"/>
  <c r="P23" i="85"/>
  <c r="O23" i="85"/>
  <c r="E23" i="85"/>
  <c r="P22" i="85"/>
  <c r="O22" i="85"/>
  <c r="E22" i="85"/>
  <c r="P21" i="85"/>
  <c r="O21" i="85"/>
  <c r="E21" i="85"/>
  <c r="P20" i="85"/>
  <c r="O20" i="85"/>
  <c r="E20" i="85"/>
  <c r="P19" i="85"/>
  <c r="O19" i="85"/>
  <c r="E19" i="85"/>
  <c r="P18" i="85"/>
  <c r="O18" i="85"/>
  <c r="E18" i="85"/>
  <c r="P17" i="85"/>
  <c r="O17" i="85"/>
  <c r="E17" i="85"/>
  <c r="P16" i="85"/>
  <c r="O16" i="85"/>
  <c r="E16" i="85"/>
  <c r="P15" i="85"/>
  <c r="O15" i="85"/>
  <c r="E15" i="85"/>
  <c r="P14" i="85"/>
  <c r="O14" i="85"/>
  <c r="E14" i="85"/>
  <c r="P13" i="85"/>
  <c r="O13" i="85"/>
  <c r="E13" i="85"/>
  <c r="P12" i="85"/>
  <c r="O12" i="85"/>
  <c r="E12" i="85"/>
  <c r="P11" i="85"/>
  <c r="E11" i="85"/>
  <c r="P10" i="85"/>
  <c r="O10" i="85"/>
  <c r="E10" i="85"/>
  <c r="P9" i="85"/>
  <c r="O9" i="85"/>
  <c r="E9" i="85"/>
  <c r="D9" i="85"/>
  <c r="P8" i="85"/>
  <c r="O8" i="85"/>
  <c r="E8" i="85"/>
  <c r="AH69" i="47"/>
  <c r="AG69" i="47"/>
  <c r="AF69" i="47"/>
  <c r="AE69" i="47"/>
  <c r="AH68" i="47"/>
  <c r="AG68" i="47"/>
  <c r="AF68" i="47"/>
  <c r="AE68" i="47"/>
  <c r="AH67" i="47"/>
  <c r="AG67" i="47"/>
  <c r="AF67" i="47"/>
  <c r="AE67" i="47"/>
  <c r="AH66" i="47"/>
  <c r="AG66" i="47"/>
  <c r="AF66" i="47"/>
  <c r="AE66" i="47"/>
  <c r="AH65" i="47"/>
  <c r="AG65" i="47"/>
  <c r="AF65" i="47"/>
  <c r="AE65" i="47"/>
  <c r="AH64" i="47"/>
  <c r="AG64" i="47"/>
  <c r="AF64" i="47"/>
  <c r="AE64" i="47"/>
  <c r="AH63" i="47"/>
  <c r="AG63" i="47"/>
  <c r="AF63" i="47"/>
  <c r="AE63" i="47"/>
  <c r="AH62" i="47"/>
  <c r="AG62" i="47"/>
  <c r="AF62" i="47"/>
  <c r="AE62" i="47"/>
  <c r="AH61" i="47"/>
  <c r="AG61" i="47"/>
  <c r="AF61" i="47"/>
  <c r="AE61" i="47"/>
  <c r="AH60" i="47"/>
  <c r="AG60" i="47"/>
  <c r="AF60" i="47"/>
  <c r="AE60" i="47"/>
  <c r="AH59" i="47"/>
  <c r="AG59" i="47"/>
  <c r="AF59" i="47"/>
  <c r="AE59" i="47"/>
  <c r="AH58" i="47"/>
  <c r="AG58" i="47"/>
  <c r="AF58" i="47"/>
  <c r="AE58" i="47"/>
  <c r="AH57" i="47"/>
  <c r="AG57" i="47"/>
  <c r="AF57" i="47"/>
  <c r="AE57" i="47"/>
  <c r="AH56" i="47"/>
  <c r="AG56" i="47"/>
  <c r="AF56" i="47"/>
  <c r="AE56" i="47"/>
  <c r="AH55" i="47"/>
  <c r="AG55" i="47"/>
  <c r="AF55" i="47"/>
  <c r="AE55" i="47"/>
  <c r="AH54" i="47"/>
  <c r="AG54" i="47"/>
  <c r="AF54" i="47"/>
  <c r="AE54" i="47"/>
  <c r="AH53" i="47"/>
  <c r="AG53" i="47"/>
  <c r="AF53" i="47"/>
  <c r="AE53" i="47"/>
  <c r="AH52" i="47"/>
  <c r="AG52" i="47"/>
  <c r="AF52" i="47"/>
  <c r="AE52" i="47"/>
  <c r="AH51" i="47"/>
  <c r="AG51" i="47"/>
  <c r="AF51" i="47"/>
  <c r="AE51" i="47"/>
  <c r="AH50" i="47"/>
  <c r="AG50" i="47"/>
  <c r="AF50" i="47"/>
  <c r="AE50" i="47"/>
  <c r="AH49" i="47"/>
  <c r="AG49" i="47"/>
  <c r="AF49" i="47"/>
  <c r="AE49" i="47"/>
  <c r="AH48" i="47"/>
  <c r="AG48" i="47"/>
  <c r="AF48" i="47"/>
  <c r="AE48" i="47"/>
  <c r="AH47" i="47"/>
  <c r="AG47" i="47"/>
  <c r="AF47" i="47"/>
  <c r="AE47" i="47"/>
  <c r="AH46" i="47"/>
  <c r="AG46" i="47"/>
  <c r="AF46" i="47"/>
  <c r="AE46" i="47"/>
  <c r="AH45" i="47"/>
  <c r="AG45" i="47"/>
  <c r="AF45" i="47"/>
  <c r="AE45" i="47"/>
  <c r="AH44" i="47"/>
  <c r="AG44" i="47"/>
  <c r="AF44" i="47"/>
  <c r="AE44" i="47"/>
  <c r="AH43" i="47"/>
  <c r="AG43" i="47"/>
  <c r="AF43" i="47"/>
  <c r="AE43" i="47"/>
  <c r="AH42" i="47"/>
  <c r="AG42" i="47"/>
  <c r="AF42" i="47"/>
  <c r="AE42" i="47"/>
  <c r="AH41" i="47"/>
  <c r="AG41" i="47"/>
  <c r="AF41" i="47"/>
  <c r="AE41" i="47"/>
  <c r="AH40" i="47"/>
  <c r="AG40" i="47"/>
  <c r="AF40" i="47"/>
  <c r="AE40" i="47"/>
  <c r="AH39" i="47"/>
  <c r="AG39" i="47"/>
  <c r="AF39" i="47"/>
  <c r="AE39" i="47"/>
  <c r="AH38" i="47"/>
  <c r="AG38" i="47"/>
  <c r="AF38" i="47"/>
  <c r="AE38" i="47"/>
  <c r="AH37" i="47"/>
  <c r="AG37" i="47"/>
  <c r="AF37" i="47"/>
  <c r="AE37" i="47"/>
  <c r="AH36" i="47"/>
  <c r="AG36" i="47"/>
  <c r="AF36" i="47"/>
  <c r="AE36" i="47"/>
  <c r="AH35" i="47"/>
  <c r="AG35" i="47"/>
  <c r="AF35" i="47"/>
  <c r="AE35" i="47"/>
  <c r="AH34" i="47"/>
  <c r="AG34" i="47"/>
  <c r="AF34" i="47"/>
  <c r="AE34" i="47"/>
  <c r="AH33" i="47"/>
  <c r="AG33" i="47"/>
  <c r="AF33" i="47"/>
  <c r="AE33" i="47"/>
  <c r="AH32" i="47"/>
  <c r="AG32" i="47"/>
  <c r="AF32" i="47"/>
  <c r="AE32" i="47"/>
  <c r="AH31" i="47"/>
  <c r="AG31" i="47"/>
  <c r="AF31" i="47"/>
  <c r="AE31" i="47"/>
  <c r="AC20" i="47"/>
  <c r="AB20" i="47"/>
  <c r="AA20" i="47"/>
  <c r="Z20" i="47"/>
  <c r="Y20" i="47"/>
  <c r="X20" i="47"/>
  <c r="W20" i="47"/>
  <c r="V20" i="47"/>
  <c r="U20" i="47"/>
  <c r="T20" i="47"/>
  <c r="S20" i="47"/>
  <c r="R20" i="47"/>
  <c r="Q20" i="47"/>
  <c r="P20" i="47"/>
  <c r="O20" i="47"/>
  <c r="N20" i="47"/>
  <c r="M20" i="47"/>
  <c r="L20" i="47"/>
  <c r="K20" i="47"/>
  <c r="J20" i="47"/>
  <c r="I20" i="47"/>
  <c r="H20" i="47"/>
  <c r="G20" i="47"/>
  <c r="F20" i="47"/>
  <c r="E20" i="47"/>
  <c r="D20" i="47"/>
  <c r="C20" i="47"/>
  <c r="B20" i="47"/>
  <c r="AC19" i="47"/>
  <c r="AB19" i="47"/>
  <c r="AA19" i="47"/>
  <c r="Z19" i="47"/>
  <c r="Y19" i="47"/>
  <c r="X19" i="47"/>
  <c r="W19" i="47"/>
  <c r="V19" i="47"/>
  <c r="U19" i="47"/>
  <c r="T19" i="47"/>
  <c r="S19" i="47"/>
  <c r="R19" i="47"/>
  <c r="Q19" i="47"/>
  <c r="P19" i="47"/>
  <c r="O19" i="47"/>
  <c r="N19" i="47"/>
  <c r="M19" i="47"/>
  <c r="L19" i="47"/>
  <c r="K19" i="47"/>
  <c r="J19" i="47"/>
  <c r="I19" i="47"/>
  <c r="H19" i="47"/>
  <c r="G19" i="47"/>
  <c r="F19" i="47"/>
  <c r="E19" i="47"/>
  <c r="D19" i="47"/>
  <c r="C19" i="47"/>
  <c r="B19" i="47"/>
  <c r="AC18" i="47"/>
  <c r="AB18" i="47"/>
  <c r="AA18" i="47"/>
  <c r="Z18" i="47"/>
  <c r="Y18" i="47"/>
  <c r="X18" i="47"/>
  <c r="W18" i="47"/>
  <c r="V18" i="47"/>
  <c r="U18" i="47"/>
  <c r="T18" i="47"/>
  <c r="S18" i="47"/>
  <c r="R18" i="47"/>
  <c r="Q18" i="47"/>
  <c r="P18" i="47"/>
  <c r="O18" i="47"/>
  <c r="N18" i="47"/>
  <c r="M18" i="47"/>
  <c r="L18" i="47"/>
  <c r="K18" i="47"/>
  <c r="J18" i="47"/>
  <c r="I18" i="47"/>
  <c r="H18" i="47"/>
  <c r="G18" i="47"/>
  <c r="F18" i="47"/>
  <c r="E18" i="47"/>
  <c r="D18" i="47"/>
  <c r="C18" i="47"/>
  <c r="B18" i="47"/>
  <c r="AC17" i="47"/>
  <c r="AB17" i="47"/>
  <c r="AA17" i="47"/>
  <c r="Z17" i="47"/>
  <c r="Y17" i="47"/>
  <c r="X17" i="47"/>
  <c r="W17" i="47"/>
  <c r="V17" i="47"/>
  <c r="U17" i="47"/>
  <c r="T17" i="47"/>
  <c r="S17" i="47"/>
  <c r="R17" i="47"/>
  <c r="Q17" i="47"/>
  <c r="P17" i="47"/>
  <c r="O17" i="47"/>
  <c r="N17" i="47"/>
  <c r="M17" i="47"/>
  <c r="L17" i="47"/>
  <c r="K17" i="47"/>
  <c r="J17" i="47"/>
  <c r="I17" i="47"/>
  <c r="H17" i="47"/>
  <c r="G17" i="47"/>
  <c r="F17" i="47"/>
  <c r="E17" i="47"/>
  <c r="D17" i="47"/>
  <c r="C17" i="47"/>
  <c r="B17" i="47"/>
  <c r="AC16" i="47"/>
  <c r="AB16" i="47"/>
  <c r="AA16" i="47"/>
  <c r="Z16" i="47"/>
  <c r="Y16" i="47"/>
  <c r="X16" i="47"/>
  <c r="W16" i="47"/>
  <c r="V16" i="47"/>
  <c r="U16" i="47"/>
  <c r="T16" i="47"/>
  <c r="S16" i="47"/>
  <c r="R16" i="47"/>
  <c r="Q16" i="47"/>
  <c r="P16" i="47"/>
  <c r="O16" i="47"/>
  <c r="N16" i="47"/>
  <c r="M16" i="47"/>
  <c r="L16" i="47"/>
  <c r="K16" i="47"/>
  <c r="J16" i="47"/>
  <c r="I16" i="47"/>
  <c r="H16" i="47"/>
  <c r="G16" i="47"/>
  <c r="F16" i="47"/>
  <c r="E16" i="47"/>
  <c r="D16" i="47"/>
  <c r="C16" i="47"/>
  <c r="B16" i="47"/>
  <c r="AC15" i="47"/>
  <c r="AB15" i="47"/>
  <c r="AA15" i="47"/>
  <c r="Z15" i="47"/>
  <c r="Y15" i="47"/>
  <c r="X15" i="47"/>
  <c r="W15" i="47"/>
  <c r="V15" i="47"/>
  <c r="U15" i="47"/>
  <c r="T15" i="47"/>
  <c r="S15" i="47"/>
  <c r="R15" i="47"/>
  <c r="Q15" i="47"/>
  <c r="P15" i="47"/>
  <c r="O15" i="47"/>
  <c r="N15" i="47"/>
  <c r="M15" i="47"/>
  <c r="L15" i="47"/>
  <c r="K15" i="47"/>
  <c r="J15" i="47"/>
  <c r="I15" i="47"/>
  <c r="H15" i="47"/>
  <c r="G15" i="47"/>
  <c r="F15" i="47"/>
  <c r="E15" i="47"/>
  <c r="D15" i="47"/>
  <c r="C15" i="47"/>
  <c r="B15" i="47"/>
  <c r="AC14" i="47"/>
  <c r="AB14" i="47"/>
  <c r="AA14" i="47"/>
  <c r="Z14" i="47"/>
  <c r="Y14" i="47"/>
  <c r="X14" i="47"/>
  <c r="W14" i="47"/>
  <c r="V14" i="47"/>
  <c r="U14" i="47"/>
  <c r="T14" i="47"/>
  <c r="S14" i="47"/>
  <c r="R14" i="47"/>
  <c r="Q14" i="47"/>
  <c r="P14" i="47"/>
  <c r="O14" i="47"/>
  <c r="N14" i="47"/>
  <c r="M14" i="47"/>
  <c r="L14" i="47"/>
  <c r="K14" i="47"/>
  <c r="J14" i="47"/>
  <c r="I14" i="47"/>
  <c r="H14" i="47"/>
  <c r="G14" i="47"/>
  <c r="F14" i="47"/>
  <c r="E14" i="47"/>
  <c r="D14" i="47"/>
  <c r="C14" i="47"/>
  <c r="B14" i="47"/>
  <c r="B9" i="76"/>
  <c r="P23" i="42"/>
  <c r="P22" i="42"/>
  <c r="P21" i="42"/>
  <c r="P20" i="42"/>
  <c r="P19" i="42"/>
  <c r="P18" i="42"/>
  <c r="P17" i="42"/>
  <c r="P16" i="42"/>
  <c r="P15" i="42"/>
  <c r="P14" i="42"/>
  <c r="P13" i="42"/>
  <c r="P12" i="42"/>
  <c r="P11" i="42"/>
  <c r="T10" i="42"/>
  <c r="P10" i="42"/>
  <c r="S9" i="42"/>
  <c r="P9" i="42"/>
  <c r="S8" i="42"/>
  <c r="P8" i="42"/>
  <c r="L11" i="9"/>
  <c r="K11" i="9"/>
  <c r="J11" i="9"/>
  <c r="I11" i="9"/>
  <c r="H11" i="9"/>
  <c r="G11" i="9"/>
  <c r="F11" i="9"/>
  <c r="E11" i="9"/>
  <c r="D11" i="9"/>
  <c r="C11" i="9"/>
  <c r="B11" i="9"/>
  <c r="M10" i="9"/>
  <c r="K10" i="9"/>
  <c r="J10" i="9"/>
  <c r="I10" i="9"/>
  <c r="H10" i="9"/>
  <c r="G10" i="9"/>
  <c r="F10" i="9"/>
  <c r="E10" i="9"/>
  <c r="D10" i="9"/>
  <c r="C10" i="9"/>
  <c r="B10" i="9"/>
  <c r="Y25" i="8"/>
  <c r="V25" i="8"/>
  <c r="AB25" i="8" s="1"/>
  <c r="U25" i="8"/>
  <c r="AA25" i="8" s="1"/>
  <c r="T25" i="8"/>
  <c r="Z25" i="8" s="1"/>
  <c r="S25" i="8"/>
  <c r="R25" i="8"/>
  <c r="X25" i="8" s="1"/>
  <c r="Q25" i="8"/>
  <c r="W25" i="8" s="1"/>
  <c r="Y24" i="8"/>
  <c r="V24" i="8"/>
  <c r="AB24" i="8" s="1"/>
  <c r="U24" i="8"/>
  <c r="AA24" i="8" s="1"/>
  <c r="T24" i="8"/>
  <c r="Z24" i="8" s="1"/>
  <c r="S24" i="8"/>
  <c r="R24" i="8"/>
  <c r="X24" i="8" s="1"/>
  <c r="Q24" i="8"/>
  <c r="W24" i="8" s="1"/>
  <c r="Y23" i="8"/>
  <c r="W23" i="8"/>
  <c r="V23" i="8"/>
  <c r="AB23" i="8" s="1"/>
  <c r="U23" i="8"/>
  <c r="AA23" i="8" s="1"/>
  <c r="T23" i="8"/>
  <c r="Z23" i="8" s="1"/>
  <c r="S23" i="8"/>
  <c r="R23" i="8"/>
  <c r="X23" i="8" s="1"/>
  <c r="AB22" i="8"/>
  <c r="X22" i="8"/>
  <c r="V22" i="8"/>
  <c r="U22" i="8"/>
  <c r="AA22" i="8" s="1"/>
  <c r="T22" i="8"/>
  <c r="Z22" i="8" s="1"/>
  <c r="S22" i="8"/>
  <c r="Y22" i="8" s="1"/>
  <c r="R22" i="8"/>
  <c r="Q22" i="8"/>
  <c r="W22" i="8" s="1"/>
  <c r="AB21" i="8"/>
  <c r="X21" i="8"/>
  <c r="V21" i="8"/>
  <c r="U21" i="8"/>
  <c r="AA21" i="8" s="1"/>
  <c r="T21" i="8"/>
  <c r="Z21" i="8" s="1"/>
  <c r="S21" i="8"/>
  <c r="Y21" i="8" s="1"/>
  <c r="R21" i="8"/>
  <c r="Q21" i="8"/>
  <c r="W21" i="8" s="1"/>
  <c r="AB20" i="8"/>
  <c r="X20" i="8"/>
  <c r="V20" i="8"/>
  <c r="U20" i="8"/>
  <c r="AA20" i="8" s="1"/>
  <c r="T20" i="8"/>
  <c r="Z20" i="8" s="1"/>
  <c r="S20" i="8"/>
  <c r="Y20" i="8" s="1"/>
  <c r="R20" i="8"/>
  <c r="Q20" i="8"/>
  <c r="W20" i="8" s="1"/>
  <c r="AB19" i="8"/>
  <c r="X19" i="8"/>
  <c r="V19" i="8"/>
  <c r="U19" i="8"/>
  <c r="AA19" i="8" s="1"/>
  <c r="T19" i="8"/>
  <c r="Z19" i="8" s="1"/>
  <c r="S19" i="8"/>
  <c r="Y19" i="8" s="1"/>
  <c r="R19" i="8"/>
  <c r="Q19" i="8"/>
  <c r="W19" i="8" s="1"/>
  <c r="AB18" i="8"/>
  <c r="X18" i="8"/>
  <c r="V18" i="8"/>
  <c r="U18" i="8"/>
  <c r="AA18" i="8" s="1"/>
  <c r="T18" i="8"/>
  <c r="Z18" i="8" s="1"/>
  <c r="S18" i="8"/>
  <c r="Y18" i="8" s="1"/>
  <c r="R18" i="8"/>
  <c r="Q18" i="8"/>
  <c r="W18" i="8" s="1"/>
  <c r="AB17" i="8"/>
  <c r="X17" i="8"/>
  <c r="V17" i="8"/>
  <c r="U17" i="8"/>
  <c r="AA17" i="8" s="1"/>
  <c r="T17" i="8"/>
  <c r="Z17" i="8" s="1"/>
  <c r="S17" i="8"/>
  <c r="Y17" i="8" s="1"/>
  <c r="R17" i="8"/>
  <c r="Q17" i="8"/>
  <c r="W17" i="8" s="1"/>
  <c r="AB16" i="8"/>
  <c r="X16" i="8"/>
  <c r="V16" i="8"/>
  <c r="U16" i="8"/>
  <c r="AA16" i="8" s="1"/>
  <c r="T16" i="8"/>
  <c r="Z16" i="8" s="1"/>
  <c r="S16" i="8"/>
  <c r="Y16" i="8" s="1"/>
  <c r="R16" i="8"/>
  <c r="Q16" i="8"/>
  <c r="W16" i="8" s="1"/>
  <c r="AB15" i="8"/>
  <c r="X15" i="8"/>
  <c r="V15" i="8"/>
  <c r="U15" i="8"/>
  <c r="AA15" i="8" s="1"/>
  <c r="T15" i="8"/>
  <c r="Z15" i="8" s="1"/>
  <c r="S15" i="8"/>
  <c r="Y15" i="8" s="1"/>
  <c r="R15" i="8"/>
  <c r="Q15" i="8"/>
  <c r="W15" i="8" s="1"/>
  <c r="AB14" i="8"/>
  <c r="X14" i="8"/>
  <c r="V14" i="8"/>
  <c r="U14" i="8"/>
  <c r="AA14" i="8" s="1"/>
  <c r="T14" i="8"/>
  <c r="Z14" i="8" s="1"/>
  <c r="S14" i="8"/>
  <c r="Y14" i="8" s="1"/>
  <c r="R14" i="8"/>
  <c r="Q14" i="8"/>
  <c r="W14" i="8" s="1"/>
  <c r="AB13" i="8"/>
  <c r="X13" i="8"/>
  <c r="V13" i="8"/>
  <c r="U13" i="8"/>
  <c r="AA13" i="8" s="1"/>
  <c r="T13" i="8"/>
  <c r="Z13" i="8" s="1"/>
  <c r="S13" i="8"/>
  <c r="Y13" i="8" s="1"/>
  <c r="R13" i="8"/>
  <c r="Q13" i="8"/>
  <c r="W13" i="8" s="1"/>
  <c r="AB12" i="8"/>
  <c r="AA12" i="8"/>
  <c r="X12" i="8"/>
  <c r="W12" i="8"/>
  <c r="V12" i="8"/>
  <c r="U12" i="8"/>
  <c r="T12" i="8"/>
  <c r="Z12" i="8" s="1"/>
  <c r="S12" i="8"/>
  <c r="Y12" i="8" s="1"/>
  <c r="R12" i="8"/>
  <c r="Q12" i="8"/>
  <c r="AB11" i="8"/>
  <c r="AA11" i="8"/>
  <c r="X11" i="8"/>
  <c r="W11" i="8"/>
  <c r="V11" i="8"/>
  <c r="U11" i="8"/>
  <c r="T11" i="8"/>
  <c r="Z11" i="8" s="1"/>
  <c r="S11" i="8"/>
  <c r="Y11" i="8" s="1"/>
  <c r="R11" i="8"/>
  <c r="Q11" i="8"/>
  <c r="AB10" i="8"/>
  <c r="AA10" i="8"/>
  <c r="X10" i="8"/>
  <c r="W10" i="8"/>
  <c r="V10" i="8"/>
  <c r="U10" i="8"/>
  <c r="T10" i="8"/>
  <c r="Z10" i="8" s="1"/>
  <c r="S10" i="8"/>
  <c r="Y10" i="8" s="1"/>
  <c r="R10" i="8"/>
  <c r="Q10" i="8"/>
  <c r="AB9" i="8"/>
  <c r="AA9" i="8"/>
  <c r="X9" i="8"/>
  <c r="W9" i="8"/>
  <c r="V9" i="8"/>
  <c r="U9" i="8"/>
  <c r="T9" i="8"/>
  <c r="Z9" i="8" s="1"/>
  <c r="S9" i="8"/>
  <c r="Y9" i="8" s="1"/>
  <c r="R9" i="8"/>
  <c r="Q9" i="8"/>
  <c r="AB8" i="8"/>
  <c r="AA8" i="8"/>
  <c r="X8" i="8"/>
  <c r="W8" i="8"/>
  <c r="V8" i="8"/>
  <c r="U8" i="8"/>
  <c r="T8" i="8"/>
  <c r="Z8" i="8" s="1"/>
  <c r="S8" i="8"/>
  <c r="Y8" i="8" s="1"/>
  <c r="R8" i="8"/>
  <c r="Q8" i="8"/>
  <c r="AB7" i="8"/>
  <c r="AA7" i="8"/>
  <c r="X7" i="8"/>
  <c r="W7" i="8"/>
  <c r="V7" i="8"/>
  <c r="U7" i="8"/>
  <c r="T7" i="8"/>
  <c r="Z7" i="8" s="1"/>
  <c r="S7" i="8"/>
  <c r="Y7" i="8" s="1"/>
  <c r="R7" i="8"/>
  <c r="Q7" i="8"/>
  <c r="AB6" i="8"/>
  <c r="AA6" i="8"/>
  <c r="X6" i="8"/>
  <c r="W6" i="8"/>
  <c r="V6" i="8"/>
  <c r="U6" i="8"/>
  <c r="T6" i="8"/>
  <c r="Z6" i="8" s="1"/>
  <c r="S6" i="8"/>
  <c r="Y6" i="8" s="1"/>
  <c r="R6" i="8"/>
  <c r="Q6" i="8"/>
  <c r="F10" i="51"/>
  <c r="E10" i="51"/>
  <c r="D10" i="51"/>
  <c r="C10" i="51"/>
  <c r="D9" i="51"/>
  <c r="B9" i="51"/>
  <c r="D8" i="51"/>
  <c r="B8" i="51"/>
  <c r="D7" i="51"/>
  <c r="B7" i="51"/>
  <c r="D6" i="51"/>
  <c r="B6" i="51"/>
  <c r="J8" i="4"/>
  <c r="I8" i="4"/>
  <c r="H8" i="4"/>
  <c r="G8" i="4"/>
  <c r="F8" i="4"/>
  <c r="E8" i="4"/>
  <c r="D8" i="4"/>
  <c r="C8" i="4"/>
  <c r="B8" i="4"/>
  <c r="J7" i="4"/>
  <c r="I7" i="4"/>
  <c r="H7" i="4"/>
  <c r="G7" i="4"/>
  <c r="F7" i="4"/>
  <c r="E7" i="4"/>
  <c r="D7" i="4"/>
  <c r="C7" i="4"/>
  <c r="B7" i="4"/>
  <c r="J6" i="4"/>
  <c r="I6" i="4"/>
  <c r="H6" i="4"/>
  <c r="G6" i="4"/>
  <c r="G9" i="4" s="1"/>
  <c r="F6" i="4"/>
  <c r="E6" i="4"/>
  <c r="D6" i="4"/>
  <c r="C6" i="4"/>
  <c r="C9" i="4" s="1"/>
  <c r="B6" i="4"/>
  <c r="E41" i="50"/>
  <c r="E40" i="50"/>
  <c r="E39" i="50"/>
  <c r="E38" i="50"/>
  <c r="E37" i="50"/>
  <c r="F36" i="50"/>
  <c r="E36" i="50"/>
  <c r="E35" i="50"/>
  <c r="E34" i="50"/>
  <c r="E33" i="50"/>
  <c r="E32" i="50"/>
  <c r="L27" i="50"/>
  <c r="C27" i="50"/>
  <c r="N22" i="50"/>
  <c r="E12" i="50"/>
  <c r="H9" i="50"/>
  <c r="F9" i="50"/>
  <c r="A8" i="50"/>
  <c r="H7" i="50"/>
  <c r="A7" i="50"/>
  <c r="A9" i="50" s="1"/>
  <c r="H6" i="50"/>
  <c r="F6" i="50"/>
  <c r="G53" i="2"/>
  <c r="F53" i="2"/>
  <c r="G52" i="2"/>
  <c r="F52" i="2"/>
  <c r="G51" i="2"/>
  <c r="F51" i="2"/>
  <c r="G50" i="2"/>
  <c r="F50" i="2"/>
  <c r="G49" i="2"/>
  <c r="F49" i="2"/>
  <c r="G48" i="2"/>
  <c r="F48" i="2"/>
  <c r="G47" i="2"/>
  <c r="F47" i="2"/>
  <c r="G46" i="2"/>
  <c r="F46" i="2"/>
  <c r="G45" i="2"/>
  <c r="F45" i="2"/>
  <c r="G44" i="2"/>
  <c r="F44" i="2"/>
  <c r="G43" i="2"/>
  <c r="F43" i="2"/>
  <c r="G42" i="2"/>
  <c r="F42" i="2"/>
  <c r="G41" i="2"/>
  <c r="F41" i="2"/>
  <c r="G40" i="2"/>
  <c r="F40" i="2"/>
  <c r="G39" i="2"/>
  <c r="F39" i="2"/>
  <c r="G37" i="2"/>
  <c r="G36" i="2"/>
  <c r="F36" i="2"/>
  <c r="G35" i="2"/>
  <c r="F35" i="2"/>
  <c r="G34" i="2"/>
  <c r="F34" i="2"/>
  <c r="G33" i="2"/>
  <c r="F33" i="2"/>
  <c r="G32" i="2"/>
  <c r="F32" i="2"/>
  <c r="G31" i="2"/>
  <c r="F31" i="2"/>
  <c r="G30" i="2"/>
  <c r="F30" i="2"/>
  <c r="G29" i="2"/>
  <c r="F29" i="2"/>
  <c r="G28" i="2"/>
  <c r="G27" i="2"/>
  <c r="F27" i="2"/>
  <c r="G26" i="2"/>
  <c r="F26" i="2"/>
  <c r="G25" i="2"/>
  <c r="F25" i="2"/>
  <c r="G24" i="2"/>
  <c r="F24" i="2"/>
  <c r="G23" i="2"/>
  <c r="F23" i="2"/>
  <c r="G22" i="2"/>
  <c r="F22" i="2"/>
  <c r="G21" i="2"/>
  <c r="F21" i="2"/>
  <c r="G20" i="2"/>
  <c r="F20" i="2"/>
  <c r="G19" i="2"/>
  <c r="F19" i="2"/>
  <c r="G18" i="2"/>
  <c r="F18" i="2"/>
  <c r="G17" i="2"/>
  <c r="F17" i="2"/>
  <c r="G16" i="2"/>
  <c r="F16" i="2"/>
  <c r="G15" i="2"/>
  <c r="F15" i="2"/>
  <c r="G14" i="2"/>
  <c r="F14" i="2"/>
  <c r="G13" i="2"/>
  <c r="F13" i="2"/>
  <c r="G12" i="2"/>
  <c r="F12" i="2"/>
  <c r="G11" i="2"/>
  <c r="F11" i="2"/>
  <c r="G10" i="2"/>
  <c r="F10" i="2"/>
  <c r="I14" i="1"/>
  <c r="E14" i="1"/>
  <c r="D14" i="1"/>
  <c r="C14" i="1"/>
  <c r="M13" i="1"/>
  <c r="K13" i="1"/>
  <c r="J13" i="1"/>
  <c r="L13" i="1" s="1"/>
  <c r="I13" i="1"/>
  <c r="M12" i="1"/>
  <c r="K12" i="1"/>
  <c r="J12" i="1"/>
  <c r="L12" i="1" s="1"/>
  <c r="I12" i="1"/>
  <c r="M11" i="1"/>
  <c r="K11" i="1"/>
  <c r="J11" i="1"/>
  <c r="L11" i="1" s="1"/>
  <c r="I11" i="1"/>
  <c r="M10" i="1"/>
  <c r="K10" i="1"/>
  <c r="J10" i="1"/>
  <c r="L10" i="1" s="1"/>
  <c r="I10" i="1"/>
  <c r="M9" i="1"/>
  <c r="K9" i="1"/>
  <c r="J9" i="1"/>
  <c r="L9" i="1" s="1"/>
  <c r="M8" i="1"/>
  <c r="K8" i="1"/>
  <c r="J8" i="1"/>
  <c r="L8" i="1" s="1"/>
  <c r="I8" i="1"/>
  <c r="M7" i="1"/>
  <c r="K7" i="1"/>
  <c r="J7" i="1"/>
  <c r="L7" i="1" s="1"/>
  <c r="I7" i="1"/>
  <c r="M6" i="1"/>
  <c r="K6" i="1"/>
  <c r="J6" i="1"/>
  <c r="L6" i="1" s="1"/>
  <c r="I6" i="1"/>
  <c r="M5" i="1"/>
  <c r="K5" i="1"/>
  <c r="J5" i="1"/>
  <c r="L5" i="1" s="1"/>
  <c r="I5" i="1"/>
  <c r="I9" i="80" l="1"/>
  <c r="AB18" i="80"/>
  <c r="M8" i="80"/>
  <c r="U8" i="80"/>
  <c r="Y8" i="80"/>
  <c r="AG8" i="80"/>
  <c r="E8" i="80"/>
  <c r="D9" i="80"/>
  <c r="L9" i="80"/>
  <c r="T9" i="80"/>
  <c r="AB9" i="80"/>
  <c r="AF9" i="80"/>
  <c r="AI10" i="80"/>
  <c r="C10" i="80"/>
  <c r="K10" i="80"/>
  <c r="S10" i="80"/>
  <c r="AA10" i="80"/>
  <c r="Z11" i="80"/>
  <c r="AH11" i="80"/>
  <c r="F11" i="80"/>
  <c r="J11" i="80"/>
  <c r="R11" i="80"/>
  <c r="U12" i="80"/>
  <c r="AC12" i="80"/>
  <c r="AK12" i="80"/>
  <c r="I12" i="80"/>
  <c r="G13" i="80"/>
  <c r="AG13" i="80"/>
  <c r="I13" i="80"/>
  <c r="P14" i="80"/>
  <c r="AF14" i="80"/>
  <c r="AI15" i="80"/>
  <c r="S15" i="80"/>
  <c r="V16" i="80"/>
  <c r="F16" i="80"/>
  <c r="Y17" i="80"/>
  <c r="AG17" i="80"/>
  <c r="I17" i="80"/>
  <c r="L18" i="80"/>
  <c r="AJ18" i="80"/>
  <c r="AI19" i="80"/>
  <c r="S19" i="80"/>
  <c r="V20" i="80"/>
  <c r="B20" i="80"/>
  <c r="U21" i="80"/>
  <c r="AK21" i="80"/>
  <c r="I21" i="80"/>
  <c r="H22" i="80"/>
  <c r="AB22" i="80"/>
  <c r="AE23" i="80"/>
  <c r="AA23" i="80"/>
  <c r="AH24" i="80"/>
  <c r="Q25" i="80"/>
  <c r="E26" i="80"/>
  <c r="H27" i="80"/>
  <c r="K28" i="80"/>
  <c r="AD29" i="80"/>
  <c r="N29" i="80"/>
  <c r="T31" i="80"/>
  <c r="K33" i="80"/>
  <c r="X37" i="80"/>
  <c r="Q8" i="80"/>
  <c r="AC8" i="80"/>
  <c r="AK8" i="80"/>
  <c r="I8" i="80"/>
  <c r="H9" i="80"/>
  <c r="P9" i="80"/>
  <c r="X9" i="80"/>
  <c r="AJ9" i="80"/>
  <c r="AE10" i="80"/>
  <c r="G10" i="80"/>
  <c r="O10" i="80"/>
  <c r="W10" i="80"/>
  <c r="V11" i="80"/>
  <c r="AD11" i="80"/>
  <c r="B11" i="80"/>
  <c r="N11" i="80"/>
  <c r="M12" i="80"/>
  <c r="Q12" i="80"/>
  <c r="Y12" i="80"/>
  <c r="AG12" i="80"/>
  <c r="E12" i="80"/>
  <c r="M13" i="80"/>
  <c r="AC13" i="80"/>
  <c r="E13" i="80"/>
  <c r="T14" i="80"/>
  <c r="C15" i="80"/>
  <c r="W15" i="80"/>
  <c r="Z16" i="80"/>
  <c r="J16" i="80"/>
  <c r="AC17" i="80"/>
  <c r="P18" i="80"/>
  <c r="AE19" i="80"/>
  <c r="O19" i="80"/>
  <c r="W19" i="80"/>
  <c r="AH20" i="80"/>
  <c r="F20" i="80"/>
  <c r="R20" i="80"/>
  <c r="Y21" i="80"/>
  <c r="E21" i="80"/>
  <c r="X22" i="80"/>
  <c r="AF22" i="80"/>
  <c r="AI23" i="80"/>
  <c r="K23" i="80"/>
  <c r="AD24" i="80"/>
  <c r="B24" i="80"/>
  <c r="N24" i="80"/>
  <c r="I25" i="80"/>
  <c r="U26" i="80"/>
  <c r="AK26" i="80"/>
  <c r="AA28" i="80"/>
  <c r="AG30" i="80"/>
  <c r="V32" i="80"/>
  <c r="AJ10" i="80"/>
  <c r="Y9" i="80"/>
  <c r="O11" i="80"/>
  <c r="J8" i="80"/>
  <c r="D10" i="80"/>
  <c r="AE11" i="80"/>
  <c r="Z8" i="80"/>
  <c r="T10" i="80"/>
  <c r="J12" i="80"/>
  <c r="N8" i="80"/>
  <c r="AD8" i="80"/>
  <c r="M9" i="80"/>
  <c r="AC9" i="80"/>
  <c r="H10" i="80"/>
  <c r="X10" i="80"/>
  <c r="C11" i="80"/>
  <c r="S11" i="80"/>
  <c r="AI11" i="80"/>
  <c r="N12" i="80"/>
  <c r="AD12" i="80"/>
  <c r="B8" i="80"/>
  <c r="R8" i="80"/>
  <c r="AH8" i="80"/>
  <c r="Q9" i="80"/>
  <c r="AG9" i="80"/>
  <c r="L10" i="80"/>
  <c r="AB10" i="80"/>
  <c r="G11" i="80"/>
  <c r="W11" i="80"/>
  <c r="B12" i="80"/>
  <c r="R12" i="80"/>
  <c r="AH12" i="80"/>
  <c r="F8" i="80"/>
  <c r="V8" i="80"/>
  <c r="E9" i="80"/>
  <c r="U9" i="80"/>
  <c r="AK9" i="80"/>
  <c r="P10" i="80"/>
  <c r="AF10" i="80"/>
  <c r="K11" i="80"/>
  <c r="AA11" i="80"/>
  <c r="F12" i="80"/>
  <c r="V12" i="80"/>
  <c r="H13" i="80"/>
  <c r="AI13" i="80"/>
  <c r="Z13" i="80"/>
  <c r="T13" i="80"/>
  <c r="B13" i="80"/>
  <c r="AF13" i="80"/>
  <c r="W13" i="80"/>
  <c r="N13" i="80"/>
  <c r="AE14" i="80"/>
  <c r="V14" i="80"/>
  <c r="M14" i="80"/>
  <c r="C14" i="80"/>
  <c r="AD14" i="80"/>
  <c r="U14" i="80"/>
  <c r="O14" i="80"/>
  <c r="F14" i="80"/>
  <c r="AG14" i="80"/>
  <c r="AA14" i="80"/>
  <c r="R14" i="80"/>
  <c r="I14" i="80"/>
  <c r="AH15" i="80"/>
  <c r="Y15" i="80"/>
  <c r="P15" i="80"/>
  <c r="J15" i="80"/>
  <c r="AK15" i="80"/>
  <c r="AB15" i="80"/>
  <c r="R15" i="80"/>
  <c r="I15" i="80"/>
  <c r="AJ15" i="80"/>
  <c r="U16" i="80"/>
  <c r="L16" i="80"/>
  <c r="C16" i="80"/>
  <c r="AG16" i="80"/>
  <c r="X16" i="80"/>
  <c r="O16" i="80"/>
  <c r="D17" i="80"/>
  <c r="AE17" i="80"/>
  <c r="V17" i="80"/>
  <c r="P17" i="80"/>
  <c r="G17" i="80"/>
  <c r="AH17" i="80"/>
  <c r="AB17" i="80"/>
  <c r="S17" i="80"/>
  <c r="J17" i="80"/>
  <c r="AE18" i="80"/>
  <c r="V18" i="80"/>
  <c r="M18" i="80"/>
  <c r="C18" i="80"/>
  <c r="AD18" i="80"/>
  <c r="U18" i="80"/>
  <c r="O18" i="80"/>
  <c r="F18" i="80"/>
  <c r="AG18" i="80"/>
  <c r="W18" i="80"/>
  <c r="N18" i="80"/>
  <c r="E18" i="80"/>
  <c r="AD19" i="80"/>
  <c r="U19" i="80"/>
  <c r="L19" i="80"/>
  <c r="F19" i="80"/>
  <c r="AG19" i="80"/>
  <c r="X19" i="80"/>
  <c r="R19" i="80"/>
  <c r="I19" i="80"/>
  <c r="AJ19" i="80"/>
  <c r="Q20" i="80"/>
  <c r="H20" i="80"/>
  <c r="AI20" i="80"/>
  <c r="AC20" i="80"/>
  <c r="T20" i="80"/>
  <c r="K20" i="80"/>
  <c r="E20" i="80"/>
  <c r="AF20" i="80"/>
  <c r="W20" i="80"/>
  <c r="L21" i="80"/>
  <c r="C21" i="80"/>
  <c r="AD21" i="80"/>
  <c r="T21" i="80"/>
  <c r="K21" i="80"/>
  <c r="B21" i="80"/>
  <c r="AF21" i="80"/>
  <c r="W21" i="80"/>
  <c r="N21" i="80"/>
  <c r="C22" i="80"/>
  <c r="AD22" i="80"/>
  <c r="U22" i="80"/>
  <c r="O22" i="80"/>
  <c r="F22" i="80"/>
  <c r="AG22" i="80"/>
  <c r="AA22" i="80"/>
  <c r="R22" i="80"/>
  <c r="I22" i="80"/>
  <c r="AD23" i="80"/>
  <c r="U23" i="80"/>
  <c r="L23" i="80"/>
  <c r="F23" i="80"/>
  <c r="AG23" i="80"/>
  <c r="X23" i="80"/>
  <c r="N23" i="80"/>
  <c r="E23" i="80"/>
  <c r="AF23" i="80"/>
  <c r="Q24" i="80"/>
  <c r="H24" i="80"/>
  <c r="AI24" i="80"/>
  <c r="AG24" i="80"/>
  <c r="X24" i="80"/>
  <c r="O24" i="80"/>
  <c r="I24" i="80"/>
  <c r="AJ24" i="80"/>
  <c r="AA24" i="80"/>
  <c r="L25" i="80"/>
  <c r="C25" i="80"/>
  <c r="AD25" i="80"/>
  <c r="AG25" i="80"/>
  <c r="X25" i="80"/>
  <c r="O25" i="80"/>
  <c r="F25" i="80"/>
  <c r="AF25" i="80"/>
  <c r="W25" i="80"/>
  <c r="N25" i="80"/>
  <c r="H26" i="80"/>
  <c r="AI26" i="80"/>
  <c r="Z26" i="80"/>
  <c r="Q26" i="80"/>
  <c r="T26" i="80"/>
  <c r="B26" i="80"/>
  <c r="K26" i="80"/>
  <c r="AC26" i="80"/>
  <c r="AJ26" i="80"/>
  <c r="AA26" i="80"/>
  <c r="R26" i="80"/>
  <c r="I26" i="80"/>
  <c r="C27" i="80"/>
  <c r="AD27" i="80"/>
  <c r="U27" i="80"/>
  <c r="L27" i="80"/>
  <c r="K27" i="80"/>
  <c r="B27" i="80"/>
  <c r="AC27" i="80"/>
  <c r="T27" i="80"/>
  <c r="W27" i="80"/>
  <c r="N27" i="80"/>
  <c r="E27" i="80"/>
  <c r="AF27" i="80"/>
  <c r="V28" i="80"/>
  <c r="M28" i="80"/>
  <c r="D28" i="80"/>
  <c r="AE28" i="80"/>
  <c r="AH28" i="80"/>
  <c r="Y28" i="80"/>
  <c r="P28" i="80"/>
  <c r="G28" i="80"/>
  <c r="J28" i="80"/>
  <c r="AK28" i="80"/>
  <c r="AB28" i="80"/>
  <c r="S28" i="80"/>
  <c r="M29" i="80"/>
  <c r="D29" i="80"/>
  <c r="AE29" i="80"/>
  <c r="V29" i="80"/>
  <c r="AC29" i="80"/>
  <c r="T29" i="80"/>
  <c r="K29" i="80"/>
  <c r="B29" i="80"/>
  <c r="E29" i="80"/>
  <c r="AF29" i="80"/>
  <c r="W29" i="80"/>
  <c r="H30" i="80"/>
  <c r="AI30" i="80"/>
  <c r="Z30" i="80"/>
  <c r="P30" i="80"/>
  <c r="G30" i="80"/>
  <c r="AH30" i="80"/>
  <c r="Y30" i="80"/>
  <c r="AB30" i="80"/>
  <c r="S30" i="80"/>
  <c r="J30" i="80"/>
  <c r="AK30" i="80"/>
  <c r="AE31" i="80"/>
  <c r="V31" i="80"/>
  <c r="M31" i="80"/>
  <c r="G31" i="80"/>
  <c r="AH31" i="80"/>
  <c r="Y31" i="80"/>
  <c r="P31" i="80"/>
  <c r="S31" i="80"/>
  <c r="J31" i="80"/>
  <c r="AK31" i="80"/>
  <c r="AB31" i="80"/>
  <c r="AE32" i="80"/>
  <c r="M32" i="80"/>
  <c r="D32" i="80"/>
  <c r="K32" i="80"/>
  <c r="AC32" i="80"/>
  <c r="T32" i="80"/>
  <c r="B32" i="80"/>
  <c r="S32" i="80"/>
  <c r="AK32" i="80"/>
  <c r="AB32" i="80"/>
  <c r="J32" i="80"/>
  <c r="V33" i="80"/>
  <c r="M33" i="80"/>
  <c r="D33" i="80"/>
  <c r="AE33" i="80"/>
  <c r="AH33" i="80"/>
  <c r="Y33" i="80"/>
  <c r="P33" i="80"/>
  <c r="G33" i="80"/>
  <c r="J33" i="80"/>
  <c r="AK33" i="80"/>
  <c r="AB33" i="80"/>
  <c r="S33" i="80"/>
  <c r="M34" i="80"/>
  <c r="D34" i="80"/>
  <c r="AE34" i="80"/>
  <c r="V34" i="80"/>
  <c r="Y34" i="80"/>
  <c r="P34" i="80"/>
  <c r="G34" i="80"/>
  <c r="AH34" i="80"/>
  <c r="AK34" i="80"/>
  <c r="AB34" i="80"/>
  <c r="S34" i="80"/>
  <c r="J34" i="80"/>
  <c r="D35" i="80"/>
  <c r="AE35" i="80"/>
  <c r="V35" i="80"/>
  <c r="M35" i="80"/>
  <c r="T35" i="80"/>
  <c r="K35" i="80"/>
  <c r="B35" i="80"/>
  <c r="AC35" i="80"/>
  <c r="AF35" i="80"/>
  <c r="W35" i="80"/>
  <c r="N35" i="80"/>
  <c r="E35" i="80"/>
  <c r="AI36" i="80"/>
  <c r="Z36" i="80"/>
  <c r="Q36" i="80"/>
  <c r="H36" i="80"/>
  <c r="K36" i="80"/>
  <c r="B36" i="80"/>
  <c r="AC36" i="80"/>
  <c r="T36" i="80"/>
  <c r="W36" i="80"/>
  <c r="N36" i="80"/>
  <c r="E36" i="80"/>
  <c r="AF36" i="80"/>
  <c r="AI37" i="80"/>
  <c r="Q37" i="80"/>
  <c r="Z37" i="80"/>
  <c r="H37" i="80"/>
  <c r="AC37" i="80"/>
  <c r="B37" i="80"/>
  <c r="T37" i="80"/>
  <c r="K37" i="80"/>
  <c r="W37" i="80"/>
  <c r="AF37" i="80"/>
  <c r="N37" i="80"/>
  <c r="E37" i="80"/>
  <c r="Z38" i="80"/>
  <c r="Q38" i="80"/>
  <c r="H38" i="80"/>
  <c r="AI38" i="80"/>
  <c r="B38" i="80"/>
  <c r="AC38" i="80"/>
  <c r="T38" i="80"/>
  <c r="K38" i="80"/>
  <c r="N38" i="80"/>
  <c r="E38" i="80"/>
  <c r="AF38" i="80"/>
  <c r="W38" i="80"/>
  <c r="Q39" i="80"/>
  <c r="H39" i="80"/>
  <c r="AI39" i="80"/>
  <c r="Z39" i="80"/>
  <c r="AC39" i="80"/>
  <c r="T39" i="80"/>
  <c r="K39" i="80"/>
  <c r="B39" i="80"/>
  <c r="E39" i="80"/>
  <c r="AF39" i="80"/>
  <c r="W39" i="80"/>
  <c r="N39" i="80"/>
  <c r="D40" i="80"/>
  <c r="AE40" i="80"/>
  <c r="V40" i="80"/>
  <c r="M40" i="80"/>
  <c r="P40" i="80"/>
  <c r="G40" i="80"/>
  <c r="AH40" i="80"/>
  <c r="Y40" i="80"/>
  <c r="AB40" i="80"/>
  <c r="S40" i="80"/>
  <c r="J40" i="80"/>
  <c r="AK40" i="80"/>
  <c r="AE41" i="80"/>
  <c r="V41" i="80"/>
  <c r="M41" i="80"/>
  <c r="D41" i="80"/>
  <c r="C41" i="80"/>
  <c r="AD41" i="80"/>
  <c r="U41" i="80"/>
  <c r="L41" i="80"/>
  <c r="K41" i="80"/>
  <c r="B41" i="80"/>
  <c r="AC41" i="80"/>
  <c r="T41" i="80"/>
  <c r="W41" i="80"/>
  <c r="N41" i="80"/>
  <c r="E41" i="80"/>
  <c r="AF41" i="80"/>
  <c r="V42" i="80"/>
  <c r="M42" i="80"/>
  <c r="D42" i="80"/>
  <c r="AE42" i="80"/>
  <c r="AD42" i="80"/>
  <c r="U42" i="80"/>
  <c r="L42" i="80"/>
  <c r="C42" i="80"/>
  <c r="B42" i="80"/>
  <c r="AC42" i="80"/>
  <c r="T42" i="80"/>
  <c r="K42" i="80"/>
  <c r="J42" i="80"/>
  <c r="AK42" i="80"/>
  <c r="AB42" i="80"/>
  <c r="S42" i="80"/>
  <c r="R42" i="80"/>
  <c r="I42" i="80"/>
  <c r="AJ42" i="80"/>
  <c r="AA42" i="80"/>
  <c r="Q43" i="80"/>
  <c r="H43" i="80"/>
  <c r="AI43" i="80"/>
  <c r="Z43" i="80"/>
  <c r="Y43" i="80"/>
  <c r="P43" i="80"/>
  <c r="G43" i="80"/>
  <c r="AH43" i="80"/>
  <c r="AG43" i="80"/>
  <c r="X43" i="80"/>
  <c r="O43" i="80"/>
  <c r="I43" i="80"/>
  <c r="AJ43" i="80"/>
  <c r="AA43" i="80"/>
  <c r="R43" i="80"/>
  <c r="H44" i="80"/>
  <c r="AI44" i="80"/>
  <c r="Z44" i="80"/>
  <c r="Q44" i="80"/>
  <c r="P44" i="80"/>
  <c r="G44" i="80"/>
  <c r="AH44" i="80"/>
  <c r="Y44" i="80"/>
  <c r="AB44" i="80"/>
  <c r="S44" i="80"/>
  <c r="J44" i="80"/>
  <c r="AK44" i="80"/>
  <c r="AF44" i="80"/>
  <c r="W44" i="80"/>
  <c r="N44" i="80"/>
  <c r="E44" i="80"/>
  <c r="C8" i="80"/>
  <c r="G8" i="80"/>
  <c r="K8" i="80"/>
  <c r="O8" i="80"/>
  <c r="S8" i="80"/>
  <c r="W8" i="80"/>
  <c r="AA8" i="80"/>
  <c r="AE8" i="80"/>
  <c r="AI8" i="80"/>
  <c r="B9" i="80"/>
  <c r="F9" i="80"/>
  <c r="J9" i="80"/>
  <c r="N9" i="80"/>
  <c r="R9" i="80"/>
  <c r="V9" i="80"/>
  <c r="Z9" i="80"/>
  <c r="AD9" i="80"/>
  <c r="AH9" i="80"/>
  <c r="E10" i="80"/>
  <c r="I10" i="80"/>
  <c r="M10" i="80"/>
  <c r="Q10" i="80"/>
  <c r="U10" i="80"/>
  <c r="Y10" i="80"/>
  <c r="AC10" i="80"/>
  <c r="AG10" i="80"/>
  <c r="AK10" i="80"/>
  <c r="D11" i="80"/>
  <c r="H11" i="80"/>
  <c r="L11" i="80"/>
  <c r="P11" i="80"/>
  <c r="T11" i="80"/>
  <c r="X11" i="80"/>
  <c r="AB11" i="80"/>
  <c r="AF11" i="80"/>
  <c r="AJ11" i="80"/>
  <c r="C12" i="80"/>
  <c r="G12" i="80"/>
  <c r="K12" i="80"/>
  <c r="O12" i="80"/>
  <c r="S12" i="80"/>
  <c r="W12" i="80"/>
  <c r="AA12" i="80"/>
  <c r="AE12" i="80"/>
  <c r="AI12" i="80"/>
  <c r="Q13" i="80"/>
  <c r="D14" i="80"/>
  <c r="AJ14" i="80"/>
  <c r="G15" i="80"/>
  <c r="M17" i="80"/>
  <c r="AF18" i="80"/>
  <c r="C19" i="80"/>
  <c r="L22" i="80"/>
  <c r="O23" i="80"/>
  <c r="R24" i="80"/>
  <c r="E25" i="80"/>
  <c r="U25" i="80"/>
  <c r="D31" i="80"/>
  <c r="F43" i="80"/>
  <c r="L13" i="80"/>
  <c r="AD13" i="80"/>
  <c r="AB13" i="80"/>
  <c r="S13" i="80"/>
  <c r="J13" i="80"/>
  <c r="AI14" i="80"/>
  <c r="Z14" i="80"/>
  <c r="Q14" i="80"/>
  <c r="K14" i="80"/>
  <c r="B14" i="80"/>
  <c r="AC14" i="80"/>
  <c r="W14" i="80"/>
  <c r="N14" i="80"/>
  <c r="E14" i="80"/>
  <c r="Z15" i="80"/>
  <c r="Q15" i="80"/>
  <c r="H15" i="80"/>
  <c r="B15" i="80"/>
  <c r="AC15" i="80"/>
  <c r="T15" i="80"/>
  <c r="N15" i="80"/>
  <c r="E15" i="80"/>
  <c r="AF15" i="80"/>
  <c r="Q16" i="80"/>
  <c r="H16" i="80"/>
  <c r="AI16" i="80"/>
  <c r="AC16" i="80"/>
  <c r="T16" i="80"/>
  <c r="K16" i="80"/>
  <c r="E16" i="80"/>
  <c r="AF16" i="80"/>
  <c r="W16" i="80"/>
  <c r="H17" i="80"/>
  <c r="AI17" i="80"/>
  <c r="Z17" i="80"/>
  <c r="T17" i="80"/>
  <c r="K17" i="80"/>
  <c r="B17" i="80"/>
  <c r="AF17" i="80"/>
  <c r="W17" i="80"/>
  <c r="N17" i="80"/>
  <c r="AI18" i="80"/>
  <c r="Z18" i="80"/>
  <c r="Q18" i="80"/>
  <c r="K18" i="80"/>
  <c r="B18" i="80"/>
  <c r="AC18" i="80"/>
  <c r="V19" i="80"/>
  <c r="M19" i="80"/>
  <c r="D19" i="80"/>
  <c r="AH19" i="80"/>
  <c r="Y19" i="80"/>
  <c r="P19" i="80"/>
  <c r="J19" i="80"/>
  <c r="AK19" i="80"/>
  <c r="AB19" i="80"/>
  <c r="M20" i="80"/>
  <c r="D20" i="80"/>
  <c r="AE20" i="80"/>
  <c r="Y20" i="80"/>
  <c r="P20" i="80"/>
  <c r="G20" i="80"/>
  <c r="AK20" i="80"/>
  <c r="AB20" i="80"/>
  <c r="S20" i="80"/>
  <c r="D21" i="80"/>
  <c r="AE21" i="80"/>
  <c r="V21" i="80"/>
  <c r="P21" i="80"/>
  <c r="G21" i="80"/>
  <c r="AH21" i="80"/>
  <c r="AB21" i="80"/>
  <c r="S21" i="80"/>
  <c r="J21" i="80"/>
  <c r="AE22" i="80"/>
  <c r="V22" i="80"/>
  <c r="M22" i="80"/>
  <c r="G22" i="80"/>
  <c r="AH22" i="80"/>
  <c r="Y22" i="80"/>
  <c r="S22" i="80"/>
  <c r="J22" i="80"/>
  <c r="AK22" i="80"/>
  <c r="V23" i="80"/>
  <c r="M23" i="80"/>
  <c r="D23" i="80"/>
  <c r="AH23" i="80"/>
  <c r="Y23" i="80"/>
  <c r="P23" i="80"/>
  <c r="J23" i="80"/>
  <c r="AK23" i="80"/>
  <c r="AB23" i="80"/>
  <c r="M24" i="80"/>
  <c r="D24" i="80"/>
  <c r="AE24" i="80"/>
  <c r="Y24" i="80"/>
  <c r="P24" i="80"/>
  <c r="G24" i="80"/>
  <c r="AK24" i="80"/>
  <c r="AB24" i="80"/>
  <c r="S24" i="80"/>
  <c r="D25" i="80"/>
  <c r="AE25" i="80"/>
  <c r="V25" i="80"/>
  <c r="P25" i="80"/>
  <c r="G25" i="80"/>
  <c r="AK25" i="80"/>
  <c r="AB25" i="80"/>
  <c r="S25" i="80"/>
  <c r="J25" i="80"/>
  <c r="D26" i="80"/>
  <c r="AE26" i="80"/>
  <c r="V26" i="80"/>
  <c r="P26" i="80"/>
  <c r="AH26" i="80"/>
  <c r="Y26" i="80"/>
  <c r="G26" i="80"/>
  <c r="AB26" i="80"/>
  <c r="J26" i="80"/>
  <c r="S26" i="80"/>
  <c r="AE27" i="80"/>
  <c r="V27" i="80"/>
  <c r="M27" i="80"/>
  <c r="D27" i="80"/>
  <c r="G27" i="80"/>
  <c r="AH27" i="80"/>
  <c r="Y27" i="80"/>
  <c r="P27" i="80"/>
  <c r="S27" i="80"/>
  <c r="J27" i="80"/>
  <c r="AK27" i="80"/>
  <c r="AB27" i="80"/>
  <c r="Z28" i="80"/>
  <c r="Q28" i="80"/>
  <c r="H28" i="80"/>
  <c r="AI28" i="80"/>
  <c r="B28" i="80"/>
  <c r="AC28" i="80"/>
  <c r="T28" i="80"/>
  <c r="N28" i="80"/>
  <c r="E28" i="80"/>
  <c r="AF28" i="80"/>
  <c r="W28" i="80"/>
  <c r="U29" i="80"/>
  <c r="L29" i="80"/>
  <c r="C29" i="80"/>
  <c r="AG29" i="80"/>
  <c r="X29" i="80"/>
  <c r="O29" i="80"/>
  <c r="F29" i="80"/>
  <c r="I29" i="80"/>
  <c r="AJ29" i="80"/>
  <c r="AA29" i="80"/>
  <c r="R29" i="80"/>
  <c r="L30" i="80"/>
  <c r="C30" i="80"/>
  <c r="AD30" i="80"/>
  <c r="U30" i="80"/>
  <c r="X30" i="80"/>
  <c r="O30" i="80"/>
  <c r="F30" i="80"/>
  <c r="AJ30" i="80"/>
  <c r="AA30" i="80"/>
  <c r="R30" i="80"/>
  <c r="I30" i="80"/>
  <c r="C31" i="80"/>
  <c r="AD31" i="80"/>
  <c r="U31" i="80"/>
  <c r="L31" i="80"/>
  <c r="O31" i="80"/>
  <c r="F31" i="80"/>
  <c r="AG31" i="80"/>
  <c r="X31" i="80"/>
  <c r="AA31" i="80"/>
  <c r="R31" i="80"/>
  <c r="I31" i="80"/>
  <c r="C32" i="80"/>
  <c r="U32" i="80"/>
  <c r="L32" i="80"/>
  <c r="AD32" i="80"/>
  <c r="O32" i="80"/>
  <c r="AG32" i="80"/>
  <c r="X32" i="80"/>
  <c r="F32" i="80"/>
  <c r="AA32" i="80"/>
  <c r="I32" i="80"/>
  <c r="AJ32" i="80"/>
  <c r="R32" i="80"/>
  <c r="AD33" i="80"/>
  <c r="U33" i="80"/>
  <c r="L33" i="80"/>
  <c r="C33" i="80"/>
  <c r="F33" i="80"/>
  <c r="AG33" i="80"/>
  <c r="X33" i="80"/>
  <c r="O33" i="80"/>
  <c r="R33" i="80"/>
  <c r="I33" i="80"/>
  <c r="AJ33" i="80"/>
  <c r="AA33" i="80"/>
  <c r="U34" i="80"/>
  <c r="L34" i="80"/>
  <c r="C34" i="80"/>
  <c r="AG34" i="80"/>
  <c r="X34" i="80"/>
  <c r="O34" i="80"/>
  <c r="F34" i="80"/>
  <c r="I34" i="80"/>
  <c r="AJ34" i="80"/>
  <c r="AA34" i="80"/>
  <c r="R34" i="80"/>
  <c r="L35" i="80"/>
  <c r="C35" i="80"/>
  <c r="AD35" i="80"/>
  <c r="U35" i="80"/>
  <c r="X35" i="80"/>
  <c r="O35" i="80"/>
  <c r="F35" i="80"/>
  <c r="AG35" i="80"/>
  <c r="AJ35" i="80"/>
  <c r="AA35" i="80"/>
  <c r="R35" i="80"/>
  <c r="I35" i="80"/>
  <c r="C36" i="80"/>
  <c r="AD36" i="80"/>
  <c r="U36" i="80"/>
  <c r="L36" i="80"/>
  <c r="O36" i="80"/>
  <c r="F36" i="80"/>
  <c r="AG36" i="80"/>
  <c r="X36" i="80"/>
  <c r="AA36" i="80"/>
  <c r="R36" i="80"/>
  <c r="I36" i="80"/>
  <c r="AJ36" i="80"/>
  <c r="AD37" i="80"/>
  <c r="U37" i="80"/>
  <c r="L37" i="80"/>
  <c r="C37" i="80"/>
  <c r="AG37" i="80"/>
  <c r="F37" i="80"/>
  <c r="O37" i="80"/>
  <c r="AA37" i="80"/>
  <c r="R37" i="80"/>
  <c r="I37" i="80"/>
  <c r="AJ37" i="80"/>
  <c r="AD38" i="80"/>
  <c r="U38" i="80"/>
  <c r="L38" i="80"/>
  <c r="C38" i="80"/>
  <c r="F38" i="80"/>
  <c r="AG38" i="80"/>
  <c r="X38" i="80"/>
  <c r="O38" i="80"/>
  <c r="R38" i="80"/>
  <c r="I38" i="80"/>
  <c r="AJ38" i="80"/>
  <c r="AA38" i="80"/>
  <c r="U39" i="80"/>
  <c r="L39" i="80"/>
  <c r="C39" i="80"/>
  <c r="AD39" i="80"/>
  <c r="AK39" i="80"/>
  <c r="AB39" i="80"/>
  <c r="S39" i="80"/>
  <c r="J39" i="80"/>
  <c r="H40" i="80"/>
  <c r="AI40" i="80"/>
  <c r="Z40" i="80"/>
  <c r="Q40" i="80"/>
  <c r="T40" i="80"/>
  <c r="K40" i="80"/>
  <c r="B40" i="80"/>
  <c r="AC40" i="80"/>
  <c r="AF40" i="80"/>
  <c r="W40" i="80"/>
  <c r="N40" i="80"/>
  <c r="E40" i="80"/>
  <c r="O41" i="80"/>
  <c r="F41" i="80"/>
  <c r="AG41" i="80"/>
  <c r="X41" i="80"/>
  <c r="AK43" i="80"/>
  <c r="AB43" i="80"/>
  <c r="S43" i="80"/>
  <c r="J43" i="80"/>
  <c r="D8" i="80"/>
  <c r="H8" i="80"/>
  <c r="L8" i="80"/>
  <c r="P8" i="80"/>
  <c r="T8" i="80"/>
  <c r="X8" i="80"/>
  <c r="AB8" i="80"/>
  <c r="AF8" i="80"/>
  <c r="AJ8" i="80"/>
  <c r="C9" i="80"/>
  <c r="G9" i="80"/>
  <c r="K9" i="80"/>
  <c r="O9" i="80"/>
  <c r="S9" i="80"/>
  <c r="W9" i="80"/>
  <c r="AA9" i="80"/>
  <c r="AE9" i="80"/>
  <c r="AI9" i="80"/>
  <c r="B10" i="80"/>
  <c r="F10" i="80"/>
  <c r="J10" i="80"/>
  <c r="N10" i="80"/>
  <c r="R10" i="80"/>
  <c r="V10" i="80"/>
  <c r="Z10" i="80"/>
  <c r="AD10" i="80"/>
  <c r="AH10" i="80"/>
  <c r="E11" i="80"/>
  <c r="I11" i="80"/>
  <c r="M11" i="80"/>
  <c r="Q11" i="80"/>
  <c r="U11" i="80"/>
  <c r="Y11" i="80"/>
  <c r="AC11" i="80"/>
  <c r="AG11" i="80"/>
  <c r="AK11" i="80"/>
  <c r="D12" i="80"/>
  <c r="H12" i="80"/>
  <c r="L12" i="80"/>
  <c r="P12" i="80"/>
  <c r="T12" i="80"/>
  <c r="X12" i="80"/>
  <c r="AB12" i="80"/>
  <c r="AF12" i="80"/>
  <c r="AJ12" i="80"/>
  <c r="U13" i="80"/>
  <c r="AK13" i="80"/>
  <c r="H14" i="80"/>
  <c r="X14" i="80"/>
  <c r="K15" i="80"/>
  <c r="AA15" i="80"/>
  <c r="N16" i="80"/>
  <c r="AD16" i="80"/>
  <c r="Q17" i="80"/>
  <c r="D18" i="80"/>
  <c r="T18" i="80"/>
  <c r="G19" i="80"/>
  <c r="J20" i="80"/>
  <c r="Z20" i="80"/>
  <c r="M21" i="80"/>
  <c r="AC21" i="80"/>
  <c r="P22" i="80"/>
  <c r="C23" i="80"/>
  <c r="S23" i="80"/>
  <c r="F24" i="80"/>
  <c r="V24" i="80"/>
  <c r="Y25" i="80"/>
  <c r="AD34" i="80"/>
  <c r="D13" i="80"/>
  <c r="AE13" i="80"/>
  <c r="V13" i="80"/>
  <c r="P13" i="80"/>
  <c r="AH13" i="80"/>
  <c r="X13" i="80"/>
  <c r="O13" i="80"/>
  <c r="F13" i="80"/>
  <c r="AJ13" i="80"/>
  <c r="AA13" i="80"/>
  <c r="R13" i="80"/>
  <c r="G14" i="80"/>
  <c r="AH14" i="80"/>
  <c r="Y14" i="80"/>
  <c r="S14" i="80"/>
  <c r="J14" i="80"/>
  <c r="AK14" i="80"/>
  <c r="V15" i="80"/>
  <c r="M15" i="80"/>
  <c r="D15" i="80"/>
  <c r="AD15" i="80"/>
  <c r="U15" i="80"/>
  <c r="L15" i="80"/>
  <c r="F15" i="80"/>
  <c r="AG15" i="80"/>
  <c r="X15" i="80"/>
  <c r="M16" i="80"/>
  <c r="D16" i="80"/>
  <c r="AE16" i="80"/>
  <c r="Y16" i="80"/>
  <c r="P16" i="80"/>
  <c r="G16" i="80"/>
  <c r="AK16" i="80"/>
  <c r="AB16" i="80"/>
  <c r="S16" i="80"/>
  <c r="I16" i="80"/>
  <c r="AJ16" i="80"/>
  <c r="AA16" i="80"/>
  <c r="L17" i="80"/>
  <c r="C17" i="80"/>
  <c r="AD17" i="80"/>
  <c r="X17" i="80"/>
  <c r="O17" i="80"/>
  <c r="F17" i="80"/>
  <c r="AJ17" i="80"/>
  <c r="AA17" i="80"/>
  <c r="R17" i="80"/>
  <c r="G18" i="80"/>
  <c r="AH18" i="80"/>
  <c r="Y18" i="80"/>
  <c r="S18" i="80"/>
  <c r="J18" i="80"/>
  <c r="AK18" i="80"/>
  <c r="AA18" i="80"/>
  <c r="R18" i="80"/>
  <c r="I18" i="80"/>
  <c r="Z19" i="80"/>
  <c r="Q19" i="80"/>
  <c r="H19" i="80"/>
  <c r="B19" i="80"/>
  <c r="AC19" i="80"/>
  <c r="T19" i="80"/>
  <c r="N19" i="80"/>
  <c r="E19" i="80"/>
  <c r="AF19" i="80"/>
  <c r="U20" i="80"/>
  <c r="L20" i="80"/>
  <c r="C20" i="80"/>
  <c r="AG20" i="80"/>
  <c r="X20" i="80"/>
  <c r="O20" i="80"/>
  <c r="I20" i="80"/>
  <c r="AJ20" i="80"/>
  <c r="AA20" i="80"/>
  <c r="H21" i="80"/>
  <c r="AI21" i="80"/>
  <c r="Z21" i="80"/>
  <c r="X21" i="80"/>
  <c r="O21" i="80"/>
  <c r="F21" i="80"/>
  <c r="AJ21" i="80"/>
  <c r="AA21" i="80"/>
  <c r="R21" i="80"/>
  <c r="AI22" i="80"/>
  <c r="Z22" i="80"/>
  <c r="Q22" i="80"/>
  <c r="K22" i="80"/>
  <c r="B22" i="80"/>
  <c r="AC22" i="80"/>
  <c r="W22" i="80"/>
  <c r="N22" i="80"/>
  <c r="E22" i="80"/>
  <c r="Z23" i="80"/>
  <c r="Q23" i="80"/>
  <c r="H23" i="80"/>
  <c r="B23" i="80"/>
  <c r="AC23" i="80"/>
  <c r="T23" i="80"/>
  <c r="R23" i="80"/>
  <c r="I23" i="80"/>
  <c r="AJ23" i="80"/>
  <c r="U24" i="80"/>
  <c r="L24" i="80"/>
  <c r="C24" i="80"/>
  <c r="AC24" i="80"/>
  <c r="T24" i="80"/>
  <c r="K24" i="80"/>
  <c r="E24" i="80"/>
  <c r="AF24" i="80"/>
  <c r="W24" i="80"/>
  <c r="AI25" i="80"/>
  <c r="H25" i="80"/>
  <c r="Z25" i="80"/>
  <c r="T25" i="80"/>
  <c r="K25" i="80"/>
  <c r="B25" i="80"/>
  <c r="AA25" i="80"/>
  <c r="AJ25" i="80"/>
  <c r="R25" i="80"/>
  <c r="L26" i="80"/>
  <c r="AD26" i="80"/>
  <c r="C26" i="80"/>
  <c r="X26" i="80"/>
  <c r="F26" i="80"/>
  <c r="AG26" i="80"/>
  <c r="O26" i="80"/>
  <c r="AF26" i="80"/>
  <c r="W26" i="80"/>
  <c r="N26" i="80"/>
  <c r="AI27" i="80"/>
  <c r="Z27" i="80"/>
  <c r="Q27" i="80"/>
  <c r="O27" i="80"/>
  <c r="F27" i="80"/>
  <c r="AG27" i="80"/>
  <c r="AA27" i="80"/>
  <c r="R27" i="80"/>
  <c r="I27" i="80"/>
  <c r="AJ27" i="80"/>
  <c r="AD28" i="80"/>
  <c r="U28" i="80"/>
  <c r="L28" i="80"/>
  <c r="C28" i="80"/>
  <c r="F28" i="80"/>
  <c r="AG28" i="80"/>
  <c r="X28" i="80"/>
  <c r="O28" i="80"/>
  <c r="R28" i="80"/>
  <c r="I28" i="80"/>
  <c r="AJ28" i="80"/>
  <c r="Q29" i="80"/>
  <c r="H29" i="80"/>
  <c r="AI29" i="80"/>
  <c r="Z29" i="80"/>
  <c r="Y29" i="80"/>
  <c r="P29" i="80"/>
  <c r="G29" i="80"/>
  <c r="AH29" i="80"/>
  <c r="AK29" i="80"/>
  <c r="AB29" i="80"/>
  <c r="S29" i="80"/>
  <c r="J29" i="80"/>
  <c r="D30" i="80"/>
  <c r="AE30" i="80"/>
  <c r="V30" i="80"/>
  <c r="M30" i="80"/>
  <c r="T30" i="80"/>
  <c r="K30" i="80"/>
  <c r="B30" i="80"/>
  <c r="AC30" i="80"/>
  <c r="AF30" i="80"/>
  <c r="W30" i="80"/>
  <c r="N30" i="80"/>
  <c r="E30" i="80"/>
  <c r="AI31" i="80"/>
  <c r="Z31" i="80"/>
  <c r="Q31" i="80"/>
  <c r="H31" i="80"/>
  <c r="K31" i="80"/>
  <c r="B31" i="80"/>
  <c r="AC31" i="80"/>
  <c r="W31" i="80"/>
  <c r="N31" i="80"/>
  <c r="E31" i="80"/>
  <c r="AF31" i="80"/>
  <c r="AI32" i="80"/>
  <c r="Q32" i="80"/>
  <c r="Z32" i="80"/>
  <c r="H32" i="80"/>
  <c r="G32" i="80"/>
  <c r="Y32" i="80"/>
  <c r="AH32" i="80"/>
  <c r="P32" i="80"/>
  <c r="W32" i="80"/>
  <c r="E32" i="80"/>
  <c r="AF32" i="80"/>
  <c r="N32" i="80"/>
  <c r="Z33" i="80"/>
  <c r="Q33" i="80"/>
  <c r="H33" i="80"/>
  <c r="AI33" i="80"/>
  <c r="B33" i="80"/>
  <c r="AC33" i="80"/>
  <c r="T33" i="80"/>
  <c r="N33" i="80"/>
  <c r="AF33" i="80"/>
  <c r="W33" i="80"/>
  <c r="E33" i="80"/>
  <c r="Q34" i="80"/>
  <c r="H34" i="80"/>
  <c r="AI34" i="80"/>
  <c r="Z34" i="80"/>
  <c r="AC34" i="80"/>
  <c r="T34" i="80"/>
  <c r="K34" i="80"/>
  <c r="B34" i="80"/>
  <c r="E34" i="80"/>
  <c r="AF34" i="80"/>
  <c r="W34" i="80"/>
  <c r="N34" i="80"/>
  <c r="H35" i="80"/>
  <c r="AI35" i="80"/>
  <c r="Z35" i="80"/>
  <c r="Q35" i="80"/>
  <c r="P35" i="80"/>
  <c r="G35" i="80"/>
  <c r="AH35" i="80"/>
  <c r="Y35" i="80"/>
  <c r="AB35" i="80"/>
  <c r="S35" i="80"/>
  <c r="J35" i="80"/>
  <c r="AK35" i="80"/>
  <c r="AE36" i="80"/>
  <c r="V36" i="80"/>
  <c r="M36" i="80"/>
  <c r="G36" i="80"/>
  <c r="AH36" i="80"/>
  <c r="Y36" i="80"/>
  <c r="P36" i="80"/>
  <c r="S36" i="80"/>
  <c r="J36" i="80"/>
  <c r="AK36" i="80"/>
  <c r="AB36" i="80"/>
  <c r="AE37" i="80"/>
  <c r="V37" i="80"/>
  <c r="M37" i="80"/>
  <c r="D37" i="80"/>
  <c r="AH37" i="80"/>
  <c r="Y37" i="80"/>
  <c r="P37" i="80"/>
  <c r="G37" i="80"/>
  <c r="AK37" i="80"/>
  <c r="J37" i="80"/>
  <c r="AB37" i="80"/>
  <c r="S37" i="80"/>
  <c r="V38" i="80"/>
  <c r="M38" i="80"/>
  <c r="D38" i="80"/>
  <c r="AE38" i="80"/>
  <c r="AH38" i="80"/>
  <c r="Y38" i="80"/>
  <c r="P38" i="80"/>
  <c r="G38" i="80"/>
  <c r="J38" i="80"/>
  <c r="AK38" i="80"/>
  <c r="AB38" i="80"/>
  <c r="S38" i="80"/>
  <c r="M39" i="80"/>
  <c r="D39" i="80"/>
  <c r="AE39" i="80"/>
  <c r="V39" i="80"/>
  <c r="Y39" i="80"/>
  <c r="P39" i="80"/>
  <c r="G39" i="80"/>
  <c r="AH39" i="80"/>
  <c r="AG39" i="80"/>
  <c r="X39" i="80"/>
  <c r="O39" i="80"/>
  <c r="F39" i="80"/>
  <c r="I39" i="80"/>
  <c r="AJ39" i="80"/>
  <c r="AA39" i="80"/>
  <c r="R39" i="80"/>
  <c r="L40" i="80"/>
  <c r="C40" i="80"/>
  <c r="AD40" i="80"/>
  <c r="U40" i="80"/>
  <c r="X40" i="80"/>
  <c r="O40" i="80"/>
  <c r="F40" i="80"/>
  <c r="AG40" i="80"/>
  <c r="AJ40" i="80"/>
  <c r="AA40" i="80"/>
  <c r="R40" i="80"/>
  <c r="I40" i="80"/>
  <c r="AI41" i="80"/>
  <c r="Z41" i="80"/>
  <c r="Q41" i="80"/>
  <c r="H41" i="80"/>
  <c r="G41" i="80"/>
  <c r="AH41" i="80"/>
  <c r="Y41" i="80"/>
  <c r="P41" i="80"/>
  <c r="S41" i="80"/>
  <c r="J41" i="80"/>
  <c r="AK41" i="80"/>
  <c r="AB41" i="80"/>
  <c r="AA41" i="80"/>
  <c r="R41" i="80"/>
  <c r="I41" i="80"/>
  <c r="AJ41" i="80"/>
  <c r="Z42" i="80"/>
  <c r="Q42" i="80"/>
  <c r="H42" i="80"/>
  <c r="AI42" i="80"/>
  <c r="AH42" i="80"/>
  <c r="Y42" i="80"/>
  <c r="P42" i="80"/>
  <c r="G42" i="80"/>
  <c r="F42" i="80"/>
  <c r="AG42" i="80"/>
  <c r="X42" i="80"/>
  <c r="O42" i="80"/>
  <c r="N42" i="80"/>
  <c r="E42" i="80"/>
  <c r="AF42" i="80"/>
  <c r="W42" i="80"/>
  <c r="M43" i="80"/>
  <c r="D43" i="80"/>
  <c r="AE43" i="80"/>
  <c r="V43" i="80"/>
  <c r="U43" i="80"/>
  <c r="L43" i="80"/>
  <c r="C43" i="80"/>
  <c r="AD43" i="80"/>
  <c r="AC43" i="80"/>
  <c r="T43" i="80"/>
  <c r="K43" i="80"/>
  <c r="B43" i="80"/>
  <c r="E43" i="80"/>
  <c r="AF43" i="80"/>
  <c r="W43" i="80"/>
  <c r="N43" i="80"/>
  <c r="D44" i="80"/>
  <c r="AE44" i="80"/>
  <c r="V44" i="80"/>
  <c r="M44" i="80"/>
  <c r="L44" i="80"/>
  <c r="C44" i="80"/>
  <c r="AD44" i="80"/>
  <c r="U44" i="80"/>
  <c r="T44" i="80"/>
  <c r="K44" i="80"/>
  <c r="B44" i="80"/>
  <c r="AC44" i="80"/>
  <c r="X44" i="80"/>
  <c r="O44" i="80"/>
  <c r="F44" i="80"/>
  <c r="AG44" i="80"/>
  <c r="AJ44" i="80"/>
  <c r="AA44" i="80"/>
  <c r="R44" i="80"/>
  <c r="I44" i="80"/>
  <c r="C13" i="80"/>
  <c r="K13" i="80"/>
  <c r="Y13" i="80"/>
  <c r="L14" i="80"/>
  <c r="AB14" i="80"/>
  <c r="O15" i="80"/>
  <c r="AE15" i="80"/>
  <c r="B16" i="80"/>
  <c r="R16" i="80"/>
  <c r="AH16" i="80"/>
  <c r="E17" i="80"/>
  <c r="U17" i="80"/>
  <c r="AK17" i="80"/>
  <c r="H18" i="80"/>
  <c r="X18" i="80"/>
  <c r="K19" i="80"/>
  <c r="AA19" i="80"/>
  <c r="N20" i="80"/>
  <c r="AD20" i="80"/>
  <c r="Q21" i="80"/>
  <c r="AG21" i="80"/>
  <c r="D22" i="80"/>
  <c r="T22" i="80"/>
  <c r="AJ22" i="80"/>
  <c r="G23" i="80"/>
  <c r="W23" i="80"/>
  <c r="J24" i="80"/>
  <c r="Z24" i="80"/>
  <c r="M25" i="80"/>
  <c r="AC25" i="80"/>
  <c r="M26" i="80"/>
  <c r="X27" i="80"/>
  <c r="Q30" i="80"/>
  <c r="AJ31" i="80"/>
  <c r="D36" i="80"/>
  <c r="I8" i="17"/>
  <c r="K8" i="17" s="1"/>
  <c r="L9" i="17"/>
  <c r="L19" i="17"/>
  <c r="M19" i="17"/>
  <c r="J6" i="17"/>
  <c r="M6" i="17"/>
  <c r="L6" i="17"/>
  <c r="M23" i="17"/>
  <c r="L23" i="17"/>
  <c r="J5" i="17"/>
  <c r="M5" i="17" s="1"/>
  <c r="I18" i="17"/>
  <c r="K18" i="17" s="1"/>
  <c r="M21" i="17"/>
  <c r="L21" i="17"/>
  <c r="L26" i="17"/>
  <c r="M26" i="17"/>
  <c r="I5" i="17"/>
  <c r="K5" i="17" s="1"/>
  <c r="I9" i="17"/>
  <c r="K9" i="17" s="1"/>
  <c r="I13" i="17"/>
  <c r="K13" i="17" s="1"/>
  <c r="I15" i="17"/>
  <c r="K15" i="17" s="1"/>
  <c r="J18" i="17"/>
  <c r="M18" i="17" s="1"/>
  <c r="L25" i="17"/>
  <c r="M25" i="17"/>
  <c r="I6" i="17"/>
  <c r="K6" i="17" s="1"/>
  <c r="J14" i="17"/>
  <c r="L14" i="17" s="1"/>
  <c r="I11" i="17"/>
  <c r="K11" i="17" s="1"/>
  <c r="J7" i="17"/>
  <c r="L7" i="17" s="1"/>
  <c r="J8" i="17"/>
  <c r="L8" i="17" s="1"/>
  <c r="J9" i="17"/>
  <c r="M9" i="17" s="1"/>
  <c r="J10" i="17"/>
  <c r="L10" i="17" s="1"/>
  <c r="I10" i="17"/>
  <c r="K10" i="17" s="1"/>
  <c r="J13" i="17"/>
  <c r="L13" i="17" s="1"/>
  <c r="I14" i="17"/>
  <c r="K14" i="17" s="1"/>
  <c r="J17" i="17"/>
  <c r="L17" i="17" s="1"/>
  <c r="I17" i="17"/>
  <c r="K17" i="17" s="1"/>
  <c r="I7" i="17"/>
  <c r="K7" i="17" s="1"/>
  <c r="J11" i="17"/>
  <c r="L11" i="17" s="1"/>
  <c r="I12" i="17"/>
  <c r="K12" i="17" s="1"/>
  <c r="J15" i="17"/>
  <c r="M15" i="17" s="1"/>
  <c r="I16" i="17"/>
  <c r="K16" i="17" s="1"/>
  <c r="M23" i="16"/>
  <c r="N23" i="16"/>
  <c r="B9" i="4"/>
  <c r="J9" i="4"/>
  <c r="F9" i="4"/>
  <c r="D9" i="4"/>
  <c r="H9" i="4"/>
  <c r="E9" i="4"/>
  <c r="I9" i="4"/>
  <c r="K14" i="1"/>
  <c r="M14" i="1"/>
  <c r="E7" i="34"/>
  <c r="E24" i="34"/>
  <c r="E10" i="34"/>
  <c r="E14" i="34"/>
  <c r="E18" i="34"/>
  <c r="E22" i="34"/>
  <c r="E12" i="34"/>
  <c r="E15" i="34"/>
  <c r="E20" i="34"/>
  <c r="E23" i="34"/>
  <c r="E13" i="34"/>
  <c r="E21" i="34"/>
  <c r="D25" i="34"/>
  <c r="E25" i="34" s="1"/>
  <c r="E8" i="34"/>
  <c r="E11" i="34"/>
  <c r="E16" i="34"/>
  <c r="E19" i="34"/>
  <c r="E6" i="34"/>
  <c r="E9" i="34"/>
  <c r="E17" i="34"/>
  <c r="J12" i="17"/>
  <c r="L12" i="17" s="1"/>
  <c r="J16" i="17"/>
  <c r="L16" i="17" s="1"/>
  <c r="J22" i="17"/>
  <c r="J24" i="17"/>
  <c r="J27" i="17"/>
  <c r="M14" i="16"/>
  <c r="M12" i="16"/>
  <c r="M17" i="16"/>
  <c r="M6" i="16"/>
  <c r="M10" i="16"/>
  <c r="M8" i="16"/>
  <c r="M20" i="16"/>
  <c r="M7" i="16"/>
  <c r="M11" i="16"/>
  <c r="M15" i="16"/>
  <c r="M5" i="16"/>
  <c r="M9" i="16"/>
  <c r="M13" i="16"/>
  <c r="M16" i="16"/>
  <c r="M18" i="16"/>
  <c r="M19" i="16"/>
  <c r="M21" i="16"/>
  <c r="M22" i="16"/>
  <c r="N5" i="16"/>
  <c r="N15" i="16"/>
  <c r="N17" i="16"/>
  <c r="N20" i="16"/>
  <c r="N21" i="16"/>
  <c r="N7" i="16"/>
  <c r="N9" i="16"/>
  <c r="N11" i="16"/>
  <c r="N13" i="16"/>
  <c r="N16" i="16"/>
  <c r="N18" i="16"/>
  <c r="N19" i="16"/>
  <c r="N22" i="16"/>
  <c r="N6" i="16"/>
  <c r="N8" i="16"/>
  <c r="N10" i="16"/>
  <c r="N12" i="16"/>
  <c r="N14" i="16"/>
  <c r="AO92" i="62"/>
  <c r="BH92" i="62" s="1"/>
  <c r="BI80" i="62"/>
  <c r="BI84" i="62"/>
  <c r="AO98" i="62"/>
  <c r="BH98" i="62" s="1"/>
  <c r="BI102" i="62"/>
  <c r="AO104" i="62"/>
  <c r="BH104" i="62" s="1"/>
  <c r="BI79" i="62"/>
  <c r="BI83" i="62"/>
  <c r="AJ87" i="62"/>
  <c r="BA87" i="62" s="1"/>
  <c r="AO87" i="62"/>
  <c r="BH87" i="62" s="1"/>
  <c r="BI88" i="62"/>
  <c r="AJ89" i="62"/>
  <c r="BA89" i="62" s="1"/>
  <c r="BI89" i="62"/>
  <c r="BI91" i="62"/>
  <c r="AJ95" i="62"/>
  <c r="BA95" i="62" s="1"/>
  <c r="AO95" i="62"/>
  <c r="BH95" i="62" s="1"/>
  <c r="BI96" i="62"/>
  <c r="BI100" i="62"/>
  <c r="AJ101" i="62"/>
  <c r="BA101" i="62" s="1"/>
  <c r="BI101" i="62"/>
  <c r="AJ108" i="62"/>
  <c r="BI109" i="62"/>
  <c r="BI78" i="62"/>
  <c r="AJ81" i="62"/>
  <c r="BA81" i="62" s="1"/>
  <c r="BI81" i="62"/>
  <c r="BI82" i="62"/>
  <c r="BI86" i="62"/>
  <c r="AO93" i="62"/>
  <c r="BH93" i="62" s="1"/>
  <c r="AO103" i="62"/>
  <c r="BH103" i="62" s="1"/>
  <c r="T81" i="62"/>
  <c r="AZ90" i="62"/>
  <c r="AZ94" i="62"/>
  <c r="R78" i="62"/>
  <c r="S79" i="62"/>
  <c r="AA79" i="62"/>
  <c r="R80" i="62"/>
  <c r="AC81" i="62"/>
  <c r="T82" i="62"/>
  <c r="AJ82" i="62"/>
  <c r="BA82" i="62" s="1"/>
  <c r="S83" i="62"/>
  <c r="AA83" i="62"/>
  <c r="R84" i="62"/>
  <c r="AC85" i="62"/>
  <c r="T86" i="62"/>
  <c r="AJ86" i="62"/>
  <c r="BA86" i="62" s="1"/>
  <c r="S87" i="62"/>
  <c r="AA87" i="62"/>
  <c r="AO101" i="62"/>
  <c r="BH101" i="62" s="1"/>
  <c r="AJ102" i="62"/>
  <c r="BA102" i="62" s="1"/>
  <c r="AJ109" i="62"/>
  <c r="BA109" i="62" s="1"/>
  <c r="AZ112" i="62"/>
  <c r="T85" i="62"/>
  <c r="AB85" i="62"/>
  <c r="T79" i="62"/>
  <c r="AB79" i="62"/>
  <c r="AZ80" i="62"/>
  <c r="R81" i="62"/>
  <c r="AO82" i="62"/>
  <c r="BH82" i="62" s="1"/>
  <c r="T83" i="62"/>
  <c r="AB83" i="62"/>
  <c r="AZ84" i="62"/>
  <c r="R85" i="62"/>
  <c r="AO86" i="62"/>
  <c r="BH86" i="62" s="1"/>
  <c r="T87" i="62"/>
  <c r="AB87" i="62"/>
  <c r="AZ88" i="62"/>
  <c r="AO90" i="62"/>
  <c r="BH90" i="62" s="1"/>
  <c r="AZ92" i="62"/>
  <c r="AO94" i="62"/>
  <c r="BH94" i="62" s="1"/>
  <c r="AZ96" i="62"/>
  <c r="AZ98" i="62"/>
  <c r="AZ100" i="62"/>
  <c r="AZ104" i="62"/>
  <c r="AZ107" i="62"/>
  <c r="AZ110" i="62"/>
  <c r="AB81" i="62"/>
  <c r="T78" i="62"/>
  <c r="T80" i="62"/>
  <c r="S81" i="62"/>
  <c r="T84" i="62"/>
  <c r="S85" i="62"/>
  <c r="J14" i="1"/>
  <c r="M14" i="17" l="1"/>
  <c r="M17" i="17"/>
  <c r="M16" i="17"/>
  <c r="L15" i="17"/>
  <c r="M7" i="17"/>
  <c r="M10" i="17"/>
  <c r="M11" i="17"/>
  <c r="L18" i="17"/>
  <c r="M27" i="17"/>
  <c r="L27" i="17"/>
  <c r="L24" i="17"/>
  <c r="M24" i="17"/>
  <c r="M13" i="17"/>
  <c r="L5" i="17"/>
  <c r="M8" i="17"/>
  <c r="M22" i="17"/>
  <c r="L22" i="17"/>
  <c r="M12" i="17"/>
  <c r="L14" i="1"/>
  <c r="C14" i="13"/>
</calcChain>
</file>

<file path=xl/comments1.xml><?xml version="1.0" encoding="utf-8"?>
<comments xmlns="http://schemas.openxmlformats.org/spreadsheetml/2006/main">
  <authors>
    <author>Kadri Raudvere</author>
  </authors>
  <commentList>
    <comment ref="F5" authorId="0" shapeId="0">
      <text>
        <r>
          <rPr>
            <b/>
            <sz val="9"/>
            <color indexed="81"/>
            <rFont val="Segoe UI"/>
            <family val="2"/>
            <charset val="186"/>
          </rPr>
          <t>Kadri Raudvere:</t>
        </r>
        <r>
          <rPr>
            <sz val="9"/>
            <color indexed="81"/>
            <rFont val="Segoe UI"/>
            <family val="2"/>
            <charset val="186"/>
          </rPr>
          <t xml:space="preserve">
UUENDATUD.</t>
        </r>
      </text>
    </comment>
  </commentList>
</comments>
</file>

<file path=xl/comments10.xml><?xml version="1.0" encoding="utf-8"?>
<comments xmlns="http://schemas.openxmlformats.org/spreadsheetml/2006/main">
  <authors>
    <author>Kadri Raudvere</author>
  </authors>
  <commentList>
    <comment ref="J15" authorId="0" shapeId="0">
      <text>
        <r>
          <rPr>
            <b/>
            <sz val="9"/>
            <color indexed="81"/>
            <rFont val="Tahoma"/>
            <family val="2"/>
            <charset val="186"/>
          </rPr>
          <t>Kadri Raudvere:</t>
        </r>
        <r>
          <rPr>
            <sz val="9"/>
            <color indexed="81"/>
            <rFont val="Tahoma"/>
            <family val="2"/>
            <charset val="186"/>
          </rPr>
          <t xml:space="preserve">
alates siit on jaotatud EHISe järgi "ei hüvita" ja "hüvitab". Sh "ei hüvita" tähendab, et õpilane ei hüvita õppekulusid</t>
        </r>
      </text>
    </comment>
  </commentList>
</comments>
</file>

<file path=xl/comments11.xml><?xml version="1.0" encoding="utf-8"?>
<comments xmlns="http://schemas.openxmlformats.org/spreadsheetml/2006/main">
  <authors>
    <author>Kadri Raudvere</author>
  </authors>
  <commentList>
    <comment ref="A13" authorId="0" shapeId="0">
      <text>
        <r>
          <rPr>
            <b/>
            <sz val="9"/>
            <color indexed="81"/>
            <rFont val="Tahoma"/>
            <family val="2"/>
            <charset val="186"/>
          </rPr>
          <t>Kadri Raudvere:</t>
        </r>
        <r>
          <rPr>
            <sz val="9"/>
            <color indexed="81"/>
            <rFont val="Tahoma"/>
            <family val="2"/>
            <charset val="186"/>
          </rPr>
          <t xml:space="preserve">
siin on sees kõik st nii kraadi kaitsnud kui katkestanud ning õpingute aeg on keskmine aeg kaitsmise ja katkestamiseni ehk keskmine aeg, mil oldi doktorant sõltumata lõpplahendusest.</t>
        </r>
      </text>
    </comment>
    <comment ref="A16" authorId="0" shapeId="0">
      <text>
        <r>
          <rPr>
            <b/>
            <sz val="9"/>
            <color indexed="81"/>
            <rFont val="Tahoma"/>
            <family val="2"/>
            <charset val="186"/>
          </rPr>
          <t>Kadri Raudvere:</t>
        </r>
        <r>
          <rPr>
            <sz val="9"/>
            <color indexed="81"/>
            <rFont val="Tahoma"/>
            <family val="2"/>
            <charset val="186"/>
          </rPr>
          <t xml:space="preserve">
kas siin vaadatakse ainult neid, kes reaalselt "lõpetasid" ehk kaitsesid Sh vastuvõetute arv näitab kaitsjate arvu.</t>
        </r>
      </text>
    </comment>
  </commentList>
</comments>
</file>

<file path=xl/comments12.xml><?xml version="1.0" encoding="utf-8"?>
<comments xmlns="http://schemas.openxmlformats.org/spreadsheetml/2006/main">
  <authors>
    <author>Kadri Raudvere</author>
  </authors>
  <commentList>
    <comment ref="AZ8" authorId="0" shapeId="0">
      <text>
        <r>
          <rPr>
            <b/>
            <sz val="9"/>
            <color indexed="81"/>
            <rFont val="Tahoma"/>
            <family val="2"/>
            <charset val="186"/>
          </rPr>
          <t>Kadri Raudvere:</t>
        </r>
        <r>
          <rPr>
            <sz val="9"/>
            <color indexed="81"/>
            <rFont val="Tahoma"/>
            <family val="2"/>
            <charset val="186"/>
          </rPr>
          <t xml:space="preserve">
health and welfare all bioteadusi ei ole</t>
        </r>
      </text>
    </comment>
    <comment ref="AZ56" authorId="0" shapeId="0">
      <text>
        <r>
          <rPr>
            <b/>
            <sz val="9"/>
            <color indexed="81"/>
            <rFont val="Tahoma"/>
            <family val="2"/>
            <charset val="186"/>
          </rPr>
          <t>Kadri Raudvere:</t>
        </r>
        <r>
          <rPr>
            <sz val="9"/>
            <color indexed="81"/>
            <rFont val="Tahoma"/>
            <family val="2"/>
            <charset val="186"/>
          </rPr>
          <t xml:space="preserve">
health and welfare all bioteadusi ei ole</t>
        </r>
      </text>
    </comment>
  </commentList>
</comments>
</file>

<file path=xl/comments13.xml><?xml version="1.0" encoding="utf-8"?>
<comments xmlns="http://schemas.openxmlformats.org/spreadsheetml/2006/main">
  <authors>
    <author>Kadri Raudvere</author>
  </authors>
  <commentList>
    <comment ref="B25" authorId="0" shapeId="0">
      <text>
        <r>
          <rPr>
            <b/>
            <sz val="9"/>
            <color indexed="81"/>
            <rFont val="Tahoma"/>
            <family val="2"/>
            <charset val="186"/>
          </rPr>
          <t>Kadri Raudvere:</t>
        </r>
        <r>
          <rPr>
            <sz val="9"/>
            <color indexed="81"/>
            <rFont val="Tahoma"/>
            <family val="2"/>
            <charset val="186"/>
          </rPr>
          <t xml:space="preserve">
2015</t>
        </r>
      </text>
    </comment>
    <comment ref="B27" authorId="0" shapeId="0">
      <text>
        <r>
          <rPr>
            <b/>
            <sz val="9"/>
            <color indexed="81"/>
            <rFont val="Tahoma"/>
            <family val="2"/>
            <charset val="186"/>
          </rPr>
          <t>Kadri Raudvere:</t>
        </r>
        <r>
          <rPr>
            <sz val="9"/>
            <color indexed="81"/>
            <rFont val="Tahoma"/>
            <family val="2"/>
            <charset val="186"/>
          </rPr>
          <t xml:space="preserve">
2015</t>
        </r>
      </text>
    </comment>
    <comment ref="B33" authorId="0" shapeId="0">
      <text>
        <r>
          <rPr>
            <b/>
            <sz val="9"/>
            <color indexed="81"/>
            <rFont val="Tahoma"/>
            <family val="2"/>
            <charset val="186"/>
          </rPr>
          <t>Kadri Raudvere:</t>
        </r>
        <r>
          <rPr>
            <sz val="9"/>
            <color indexed="81"/>
            <rFont val="Tahoma"/>
            <family val="2"/>
            <charset val="186"/>
          </rPr>
          <t xml:space="preserve">
2015</t>
        </r>
      </text>
    </comment>
    <comment ref="B34" authorId="0" shapeId="0">
      <text>
        <r>
          <rPr>
            <b/>
            <sz val="9"/>
            <color indexed="81"/>
            <rFont val="Tahoma"/>
            <family val="2"/>
            <charset val="186"/>
          </rPr>
          <t>Kadri Raudvere:</t>
        </r>
        <r>
          <rPr>
            <sz val="9"/>
            <color indexed="81"/>
            <rFont val="Tahoma"/>
            <family val="2"/>
            <charset val="186"/>
          </rPr>
          <t xml:space="preserve">
2015</t>
        </r>
      </text>
    </comment>
  </commentList>
</comments>
</file>

<file path=xl/comments14.xml><?xml version="1.0" encoding="utf-8"?>
<comments xmlns="http://schemas.openxmlformats.org/spreadsheetml/2006/main">
  <authors>
    <author>Kadri Raudvere</author>
  </authors>
  <commentList>
    <comment ref="P5" authorId="0" shapeId="0">
      <text>
        <r>
          <rPr>
            <b/>
            <sz val="9"/>
            <color indexed="81"/>
            <rFont val="Segoe UI"/>
            <family val="2"/>
            <charset val="186"/>
          </rPr>
          <t>Kadri Raudvere:</t>
        </r>
        <r>
          <rPr>
            <sz val="9"/>
            <color indexed="81"/>
            <rFont val="Segoe UI"/>
            <family val="2"/>
            <charset val="186"/>
          </rPr>
          <t xml:space="preserve">
2018. aasta II kvartal</t>
        </r>
      </text>
    </comment>
    <comment ref="A9" authorId="0" shapeId="0">
      <text>
        <r>
          <rPr>
            <b/>
            <sz val="9"/>
            <color indexed="81"/>
            <rFont val="Tahoma"/>
            <family val="2"/>
            <charset val="186"/>
          </rPr>
          <t>Kadri Raudvere:</t>
        </r>
        <r>
          <rPr>
            <sz val="9"/>
            <color indexed="81"/>
            <rFont val="Tahoma"/>
            <family val="2"/>
            <charset val="186"/>
          </rPr>
          <t xml:space="preserve">
Arvestab kõiki makse, va kogumispensioni II sammast. </t>
        </r>
      </text>
    </comment>
  </commentList>
</comments>
</file>

<file path=xl/comments15.xml><?xml version="1.0" encoding="utf-8"?>
<comments xmlns="http://schemas.openxmlformats.org/spreadsheetml/2006/main">
  <authors>
    <author>Kadri Raudvere</author>
  </authors>
  <commentList>
    <comment ref="R76" authorId="0" shapeId="0">
      <text>
        <r>
          <rPr>
            <b/>
            <sz val="9"/>
            <color indexed="81"/>
            <rFont val="Tahoma"/>
            <family val="2"/>
            <charset val="186"/>
          </rPr>
          <t>Kadri Raudvere:</t>
        </r>
        <r>
          <rPr>
            <sz val="9"/>
            <color indexed="81"/>
            <rFont val="Tahoma"/>
            <family val="2"/>
            <charset val="186"/>
          </rPr>
          <t xml:space="preserve">
NB! Aegrida võib vaadata allpool - see aga unesco andebaasist; sektorite kaupa sealt ei saa, seda saab ise OECD andmete põhjal arvutada.</t>
        </r>
      </text>
    </comment>
    <comment ref="AA76" authorId="0" shapeId="0">
      <text>
        <r>
          <rPr>
            <b/>
            <sz val="9"/>
            <color indexed="81"/>
            <rFont val="Tahoma"/>
            <family val="2"/>
            <charset val="186"/>
          </rPr>
          <t>Kadri Raudvere:</t>
        </r>
        <r>
          <rPr>
            <sz val="9"/>
            <color indexed="81"/>
            <rFont val="Tahoma"/>
            <family val="2"/>
            <charset val="186"/>
          </rPr>
          <t xml:space="preserve">
NB! Aegrida võib vaadata allpool - see aga unesco andebaasist; sektorite kaupa sealt ei saa, seda saab ise OECD andmete põhjal arvutada.</t>
        </r>
      </text>
    </comment>
    <comment ref="AV76" authorId="0" shapeId="0">
      <text>
        <r>
          <rPr>
            <b/>
            <sz val="9"/>
            <color indexed="81"/>
            <rFont val="Tahoma"/>
            <family val="2"/>
            <charset val="186"/>
          </rPr>
          <t>Kadri Raudvere:</t>
        </r>
        <r>
          <rPr>
            <sz val="9"/>
            <color indexed="81"/>
            <rFont val="Tahoma"/>
            <family val="2"/>
            <charset val="186"/>
          </rPr>
          <t xml:space="preserve">
NB! Aegrida võib vaadata allpool - see aga unesco andebaasist; sektorite kaupa sealt ei saa, seda saab ise OECD andmete põhjal arvutada.</t>
        </r>
      </text>
    </comment>
    <comment ref="BE76" authorId="0" shapeId="0">
      <text>
        <r>
          <rPr>
            <b/>
            <sz val="9"/>
            <color indexed="81"/>
            <rFont val="Tahoma"/>
            <family val="2"/>
            <charset val="186"/>
          </rPr>
          <t>Kadri Raudvere:</t>
        </r>
        <r>
          <rPr>
            <sz val="9"/>
            <color indexed="81"/>
            <rFont val="Tahoma"/>
            <family val="2"/>
            <charset val="186"/>
          </rPr>
          <t xml:space="preserve">
NB! Aegrida võib vaadata allpool - see aga unesco andebaasist; sektorite kaupa sealt ei saa, seda saab ise OECD andmete põhjal arvutada.</t>
        </r>
      </text>
    </comment>
    <comment ref="AO85" authorId="0" shapeId="0">
      <text>
        <r>
          <rPr>
            <b/>
            <sz val="9"/>
            <color indexed="81"/>
            <rFont val="Segoe UI"/>
            <family val="2"/>
            <charset val="186"/>
          </rPr>
          <t>Kadri Raudvere:</t>
        </r>
        <r>
          <rPr>
            <sz val="9"/>
            <color indexed="81"/>
            <rFont val="Segoe UI"/>
            <family val="2"/>
            <charset val="186"/>
          </rPr>
          <t xml:space="preserve">
sissekirjutatud null, kuna vastasel juhul ei saa scatterpointi teha.</t>
        </r>
      </text>
    </comment>
    <comment ref="AZ85" authorId="0" shapeId="0">
      <text>
        <r>
          <rPr>
            <b/>
            <sz val="9"/>
            <color indexed="81"/>
            <rFont val="Segoe UI"/>
            <family val="2"/>
            <charset val="186"/>
          </rPr>
          <t>Kadri Raudvere:</t>
        </r>
        <r>
          <rPr>
            <sz val="9"/>
            <color indexed="81"/>
            <rFont val="Segoe UI"/>
            <family val="2"/>
            <charset val="186"/>
          </rPr>
          <t xml:space="preserve">
sissekirjutatud null, kuna vastasel juhul ei saa scatterpointi teha.</t>
        </r>
      </text>
    </comment>
    <comment ref="BA85" authorId="0" shapeId="0">
      <text>
        <r>
          <rPr>
            <b/>
            <sz val="9"/>
            <color indexed="81"/>
            <rFont val="Segoe UI"/>
            <family val="2"/>
            <charset val="186"/>
          </rPr>
          <t>Kadri Raudvere:</t>
        </r>
        <r>
          <rPr>
            <sz val="9"/>
            <color indexed="81"/>
            <rFont val="Segoe UI"/>
            <family val="2"/>
            <charset val="186"/>
          </rPr>
          <t xml:space="preserve">
sissekirjutatud null, kuna vastasel juhul ei saa scatterpointi teha.</t>
        </r>
      </text>
    </comment>
    <comment ref="BH85" authorId="0" shapeId="0">
      <text>
        <r>
          <rPr>
            <b/>
            <sz val="9"/>
            <color indexed="81"/>
            <rFont val="Segoe UI"/>
            <family val="2"/>
            <charset val="186"/>
          </rPr>
          <t>Kadri Raudvere: 2015 seis (2016 puudu)</t>
        </r>
      </text>
    </comment>
    <comment ref="AO97" authorId="0" shapeId="0">
      <text>
        <r>
          <rPr>
            <b/>
            <sz val="9"/>
            <color indexed="81"/>
            <rFont val="Segoe UI"/>
            <family val="2"/>
            <charset val="186"/>
          </rPr>
          <t>Kadri Raudvere:</t>
        </r>
        <r>
          <rPr>
            <sz val="9"/>
            <color indexed="81"/>
            <rFont val="Segoe UI"/>
            <family val="2"/>
            <charset val="186"/>
          </rPr>
          <t xml:space="preserve">
sissekirjutatud null, kuna vastasel juhul ei saa scatterpointi teha.</t>
        </r>
      </text>
    </comment>
    <comment ref="AZ97" authorId="0" shapeId="0">
      <text>
        <r>
          <rPr>
            <b/>
            <sz val="9"/>
            <color indexed="81"/>
            <rFont val="Segoe UI"/>
            <family val="2"/>
            <charset val="186"/>
          </rPr>
          <t>Kadri Raudvere:</t>
        </r>
        <r>
          <rPr>
            <sz val="9"/>
            <color indexed="81"/>
            <rFont val="Segoe UI"/>
            <family val="2"/>
            <charset val="186"/>
          </rPr>
          <t xml:space="preserve">
sissekirjutatud null, kuna vastasel juhul ei saa scatterpointi teha.</t>
        </r>
      </text>
    </comment>
    <comment ref="BA97" authorId="0" shapeId="0">
      <text>
        <r>
          <rPr>
            <b/>
            <sz val="9"/>
            <color indexed="81"/>
            <rFont val="Segoe UI"/>
            <family val="2"/>
            <charset val="186"/>
          </rPr>
          <t>Kadri Raudvere:</t>
        </r>
        <r>
          <rPr>
            <sz val="9"/>
            <color indexed="81"/>
            <rFont val="Segoe UI"/>
            <family val="2"/>
            <charset val="186"/>
          </rPr>
          <t xml:space="preserve">
sissekirjutatud null, kuna vastasel juhul ei saa scatterpointi teha.</t>
        </r>
      </text>
    </comment>
    <comment ref="BH97" authorId="0" shapeId="0">
      <text>
        <r>
          <rPr>
            <b/>
            <sz val="9"/>
            <color indexed="81"/>
            <rFont val="Segoe UI"/>
            <family val="2"/>
            <charset val="186"/>
          </rPr>
          <t>Kadri Raudvere:</t>
        </r>
        <r>
          <rPr>
            <sz val="9"/>
            <color indexed="81"/>
            <rFont val="Segoe UI"/>
            <family val="2"/>
            <charset val="186"/>
          </rPr>
          <t xml:space="preserve">
2015 aasta seisuga.</t>
        </r>
      </text>
    </comment>
    <comment ref="BI97" authorId="0" shapeId="0">
      <text>
        <r>
          <rPr>
            <b/>
            <sz val="9"/>
            <color indexed="81"/>
            <rFont val="Segoe UI"/>
            <family val="2"/>
            <charset val="186"/>
          </rPr>
          <t>Kadri Raudvere:</t>
        </r>
        <r>
          <rPr>
            <sz val="9"/>
            <color indexed="81"/>
            <rFont val="Segoe UI"/>
            <family val="2"/>
            <charset val="186"/>
          </rPr>
          <t xml:space="preserve">
sissekirjutatud null, kuna vastasel juhul ei saa scatterpointi teha.</t>
        </r>
      </text>
    </comment>
    <comment ref="AO99" authorId="0" shapeId="0">
      <text>
        <r>
          <rPr>
            <b/>
            <sz val="9"/>
            <color indexed="81"/>
            <rFont val="Segoe UI"/>
            <family val="2"/>
            <charset val="186"/>
          </rPr>
          <t>Kadri Raudvere:</t>
        </r>
        <r>
          <rPr>
            <sz val="9"/>
            <color indexed="81"/>
            <rFont val="Segoe UI"/>
            <family val="2"/>
            <charset val="186"/>
          </rPr>
          <t xml:space="preserve">
sissekirjutatud null, kuna vastasel juhul ei saa scatterpointi teha.</t>
        </r>
      </text>
    </comment>
    <comment ref="AZ99" authorId="0" shapeId="0">
      <text>
        <r>
          <rPr>
            <b/>
            <sz val="9"/>
            <color indexed="81"/>
            <rFont val="Segoe UI"/>
            <family val="2"/>
            <charset val="186"/>
          </rPr>
          <t>Kadri Raudvere:</t>
        </r>
        <r>
          <rPr>
            <sz val="9"/>
            <color indexed="81"/>
            <rFont val="Segoe UI"/>
            <family val="2"/>
            <charset val="186"/>
          </rPr>
          <t xml:space="preserve">
sissekirjutatud null, kuna vastasel juhul ei saa scatterpointi teha.</t>
        </r>
      </text>
    </comment>
    <comment ref="BA99" authorId="0" shapeId="0">
      <text>
        <r>
          <rPr>
            <b/>
            <sz val="9"/>
            <color indexed="81"/>
            <rFont val="Segoe UI"/>
            <family val="2"/>
            <charset val="186"/>
          </rPr>
          <t>Kadri Raudvere:</t>
        </r>
        <r>
          <rPr>
            <sz val="9"/>
            <color indexed="81"/>
            <rFont val="Segoe UI"/>
            <family val="2"/>
            <charset val="186"/>
          </rPr>
          <t xml:space="preserve">
sissekirjutatud null, kuna vastasel juhul ei saa scatterpointi teha.</t>
        </r>
      </text>
    </comment>
    <comment ref="BH99" authorId="0" shapeId="0">
      <text>
        <r>
          <rPr>
            <b/>
            <sz val="9"/>
            <color indexed="81"/>
            <rFont val="Segoe UI"/>
            <family val="2"/>
            <charset val="186"/>
          </rPr>
          <t>Kadri Raudvere:</t>
        </r>
        <r>
          <rPr>
            <sz val="9"/>
            <color indexed="81"/>
            <rFont val="Segoe UI"/>
            <family val="2"/>
            <charset val="186"/>
          </rPr>
          <t xml:space="preserve">
2015. aasta seisuga
</t>
        </r>
      </text>
    </comment>
    <comment ref="BI99" authorId="0" shapeId="0">
      <text>
        <r>
          <rPr>
            <b/>
            <sz val="9"/>
            <color indexed="81"/>
            <rFont val="Segoe UI"/>
            <family val="2"/>
            <charset val="186"/>
          </rPr>
          <t>Kadri Raudvere:</t>
        </r>
        <r>
          <rPr>
            <sz val="9"/>
            <color indexed="81"/>
            <rFont val="Segoe UI"/>
            <family val="2"/>
            <charset val="186"/>
          </rPr>
          <t xml:space="preserve">
sissekirjutatud null, kuna vastasel juhul ei saa scatterpointi teha.</t>
        </r>
      </text>
    </comment>
    <comment ref="AO105" authorId="0" shapeId="0">
      <text>
        <r>
          <rPr>
            <b/>
            <sz val="9"/>
            <color indexed="81"/>
            <rFont val="Segoe UI"/>
            <family val="2"/>
            <charset val="186"/>
          </rPr>
          <t>Kadri Raudvere:</t>
        </r>
        <r>
          <rPr>
            <sz val="9"/>
            <color indexed="81"/>
            <rFont val="Segoe UI"/>
            <family val="2"/>
            <charset val="186"/>
          </rPr>
          <t xml:space="preserve">
sissekirjutatud null, kuna vastasel juhul ei saa scatterpointi teha.</t>
        </r>
      </text>
    </comment>
    <comment ref="AZ105" authorId="0" shapeId="0">
      <text>
        <r>
          <rPr>
            <b/>
            <sz val="9"/>
            <color indexed="81"/>
            <rFont val="Segoe UI"/>
            <family val="2"/>
            <charset val="186"/>
          </rPr>
          <t>Kadri Raudvere:</t>
        </r>
        <r>
          <rPr>
            <sz val="9"/>
            <color indexed="81"/>
            <rFont val="Segoe UI"/>
            <family val="2"/>
            <charset val="186"/>
          </rPr>
          <t xml:space="preserve">
sissekirjutatud null, kuna vastasel juhul ei saa scatterpointi teha.</t>
        </r>
      </text>
    </comment>
    <comment ref="BA105" authorId="0" shapeId="0">
      <text>
        <r>
          <rPr>
            <b/>
            <sz val="9"/>
            <color indexed="81"/>
            <rFont val="Segoe UI"/>
            <family val="2"/>
            <charset val="186"/>
          </rPr>
          <t>Kadri Raudvere:</t>
        </r>
        <r>
          <rPr>
            <sz val="9"/>
            <color indexed="81"/>
            <rFont val="Segoe UI"/>
            <family val="2"/>
            <charset val="186"/>
          </rPr>
          <t xml:space="preserve">
sissekirjutatud null, kuna vastasel juhul ei saa scatterpointi teha.</t>
        </r>
      </text>
    </comment>
    <comment ref="BI105" authorId="0" shapeId="0">
      <text>
        <r>
          <rPr>
            <b/>
            <sz val="9"/>
            <color indexed="81"/>
            <rFont val="Segoe UI"/>
            <family val="2"/>
            <charset val="186"/>
          </rPr>
          <t>Kadri Raudvere:</t>
        </r>
        <r>
          <rPr>
            <sz val="9"/>
            <color indexed="81"/>
            <rFont val="Segoe UI"/>
            <family val="2"/>
            <charset val="186"/>
          </rPr>
          <t xml:space="preserve">
sissekirjutatud null, kuna vastasel juhul ei saa scatterpointi teha.</t>
        </r>
      </text>
    </comment>
    <comment ref="AO106" authorId="0" shapeId="0">
      <text>
        <r>
          <rPr>
            <b/>
            <sz val="9"/>
            <color indexed="81"/>
            <rFont val="Segoe UI"/>
            <family val="2"/>
            <charset val="186"/>
          </rPr>
          <t>Kadri Raudvere:</t>
        </r>
        <r>
          <rPr>
            <sz val="9"/>
            <color indexed="81"/>
            <rFont val="Segoe UI"/>
            <family val="2"/>
            <charset val="186"/>
          </rPr>
          <t xml:space="preserve">
sissekirjutatud null, kuna vastasel juhul ei saa scatterpointi teha.</t>
        </r>
      </text>
    </comment>
    <comment ref="AZ106" authorId="0" shapeId="0">
      <text>
        <r>
          <rPr>
            <b/>
            <sz val="9"/>
            <color indexed="81"/>
            <rFont val="Segoe UI"/>
            <family val="2"/>
            <charset val="186"/>
          </rPr>
          <t>Kadri Raudvere:</t>
        </r>
        <r>
          <rPr>
            <sz val="9"/>
            <color indexed="81"/>
            <rFont val="Segoe UI"/>
            <family val="2"/>
            <charset val="186"/>
          </rPr>
          <t xml:space="preserve">
sissekirjutatud null, kuna vastasel juhul ei saa scatterpointi teha.</t>
        </r>
      </text>
    </comment>
    <comment ref="BA106" authorId="0" shapeId="0">
      <text>
        <r>
          <rPr>
            <b/>
            <sz val="9"/>
            <color indexed="81"/>
            <rFont val="Segoe UI"/>
            <family val="2"/>
            <charset val="186"/>
          </rPr>
          <t>Kadri Raudvere:</t>
        </r>
        <r>
          <rPr>
            <sz val="9"/>
            <color indexed="81"/>
            <rFont val="Segoe UI"/>
            <family val="2"/>
            <charset val="186"/>
          </rPr>
          <t xml:space="preserve">
sissekirjutatud null, kuna vastasel juhul ei saa scatterpointi teha.</t>
        </r>
      </text>
    </comment>
    <comment ref="BI106" authorId="0" shapeId="0">
      <text>
        <r>
          <rPr>
            <b/>
            <sz val="9"/>
            <color indexed="81"/>
            <rFont val="Segoe UI"/>
            <family val="2"/>
            <charset val="186"/>
          </rPr>
          <t>Kadri Raudvere:</t>
        </r>
        <r>
          <rPr>
            <sz val="9"/>
            <color indexed="81"/>
            <rFont val="Segoe UI"/>
            <family val="2"/>
            <charset val="186"/>
          </rPr>
          <t xml:space="preserve">
sissekirjutatud null, kuna vastasel juhul ei saa scatterpointi teha.</t>
        </r>
      </text>
    </comment>
    <comment ref="AO108" authorId="0" shapeId="0">
      <text>
        <r>
          <rPr>
            <b/>
            <sz val="9"/>
            <color indexed="81"/>
            <rFont val="Segoe UI"/>
            <family val="2"/>
            <charset val="186"/>
          </rPr>
          <t>Kadri Raudvere:</t>
        </r>
        <r>
          <rPr>
            <sz val="9"/>
            <color indexed="81"/>
            <rFont val="Segoe UI"/>
            <family val="2"/>
            <charset val="186"/>
          </rPr>
          <t xml:space="preserve">
sissekirjutatud null, kuna vastasel juhul ei saa scatterpointi teha.</t>
        </r>
      </text>
    </comment>
    <comment ref="BA108" authorId="0" shapeId="0">
      <text>
        <r>
          <rPr>
            <b/>
            <sz val="9"/>
            <color indexed="81"/>
            <rFont val="Segoe UI"/>
            <family val="2"/>
            <charset val="186"/>
          </rPr>
          <t>Kadri Raudvere:</t>
        </r>
        <r>
          <rPr>
            <sz val="9"/>
            <color indexed="81"/>
            <rFont val="Segoe UI"/>
            <family val="2"/>
            <charset val="186"/>
          </rPr>
          <t xml:space="preserve">
sissekirjutatud null, kuna vastasel juhul ei saa scatterpointi teha.</t>
        </r>
      </text>
    </comment>
    <comment ref="BI108" authorId="0" shapeId="0">
      <text>
        <r>
          <rPr>
            <b/>
            <sz val="9"/>
            <color indexed="81"/>
            <rFont val="Segoe UI"/>
            <family val="2"/>
            <charset val="186"/>
          </rPr>
          <t>Kadri Raudvere:</t>
        </r>
        <r>
          <rPr>
            <sz val="9"/>
            <color indexed="81"/>
            <rFont val="Segoe UI"/>
            <family val="2"/>
            <charset val="186"/>
          </rPr>
          <t xml:space="preserve">
sissekirjutatud null, kuna vastasel juhul ei saa scatterpointi teha.</t>
        </r>
      </text>
    </comment>
    <comment ref="AO111" authorId="0" shapeId="0">
      <text>
        <r>
          <rPr>
            <b/>
            <sz val="9"/>
            <color indexed="81"/>
            <rFont val="Segoe UI"/>
            <family val="2"/>
            <charset val="186"/>
          </rPr>
          <t>Kadri Raudvere:</t>
        </r>
        <r>
          <rPr>
            <sz val="9"/>
            <color indexed="81"/>
            <rFont val="Segoe UI"/>
            <family val="2"/>
            <charset val="186"/>
          </rPr>
          <t xml:space="preserve">
sissekirjutatud null, kuna vastasel juhul ei saa scatterpointi teha.</t>
        </r>
      </text>
    </comment>
    <comment ref="AZ111" authorId="0" shapeId="0">
      <text>
        <r>
          <rPr>
            <b/>
            <sz val="9"/>
            <color indexed="81"/>
            <rFont val="Segoe UI"/>
            <family val="2"/>
            <charset val="186"/>
          </rPr>
          <t>Kadri Raudvere:</t>
        </r>
        <r>
          <rPr>
            <sz val="9"/>
            <color indexed="81"/>
            <rFont val="Segoe UI"/>
            <family val="2"/>
            <charset val="186"/>
          </rPr>
          <t xml:space="preserve">
sissekirjutatud null, kuna vastasel juhul ei saa scatterpointi teha.</t>
        </r>
      </text>
    </comment>
    <comment ref="BA111" authorId="0" shapeId="0">
      <text>
        <r>
          <rPr>
            <b/>
            <sz val="9"/>
            <color indexed="81"/>
            <rFont val="Segoe UI"/>
            <family val="2"/>
            <charset val="186"/>
          </rPr>
          <t>Kadri Raudvere:</t>
        </r>
        <r>
          <rPr>
            <sz val="9"/>
            <color indexed="81"/>
            <rFont val="Segoe UI"/>
            <family val="2"/>
            <charset val="186"/>
          </rPr>
          <t xml:space="preserve">
sissekirjutatud null, kuna vastasel juhul ei saa scatterpointi teha.</t>
        </r>
      </text>
    </comment>
    <comment ref="BI111" authorId="0" shapeId="0">
      <text>
        <r>
          <rPr>
            <b/>
            <sz val="9"/>
            <color indexed="81"/>
            <rFont val="Segoe UI"/>
            <family val="2"/>
            <charset val="186"/>
          </rPr>
          <t>Kadri Raudvere:</t>
        </r>
        <r>
          <rPr>
            <sz val="9"/>
            <color indexed="81"/>
            <rFont val="Segoe UI"/>
            <family val="2"/>
            <charset val="186"/>
          </rPr>
          <t xml:space="preserve">
sissekirjutatud null, kuna vastasel juhul ei saa scatterpointi teha.</t>
        </r>
      </text>
    </comment>
    <comment ref="D118" authorId="0" shapeId="0">
      <text>
        <r>
          <rPr>
            <b/>
            <sz val="9"/>
            <color indexed="81"/>
            <rFont val="Tahoma"/>
            <family val="2"/>
            <charset val="186"/>
          </rPr>
          <t>Kadri Raudvere:</t>
        </r>
        <r>
          <rPr>
            <sz val="9"/>
            <color indexed="81"/>
            <rFont val="Tahoma"/>
            <family val="2"/>
            <charset val="186"/>
          </rPr>
          <t xml:space="preserve">
NB! See on leitud FTE pealt, mitte head counti pealt.</t>
        </r>
      </text>
    </comment>
    <comment ref="E118" authorId="0" shapeId="0">
      <text>
        <r>
          <rPr>
            <b/>
            <sz val="9"/>
            <color indexed="81"/>
            <rFont val="Tahoma"/>
            <family val="2"/>
            <charset val="186"/>
          </rPr>
          <t>Kadri Raudvere:</t>
        </r>
        <r>
          <rPr>
            <sz val="9"/>
            <color indexed="81"/>
            <rFont val="Tahoma"/>
            <family val="2"/>
            <charset val="186"/>
          </rPr>
          <t xml:space="preserve">
See on leitud FTE pealt, mitte head counti pealt. St researchers FTE/total emplyoment</t>
        </r>
      </text>
    </comment>
  </commentList>
</comments>
</file>

<file path=xl/comments16.xml><?xml version="1.0" encoding="utf-8"?>
<comments xmlns="http://schemas.openxmlformats.org/spreadsheetml/2006/main">
  <authors>
    <author>Kadri Raudvere</author>
  </authors>
  <commentList>
    <comment ref="B28" authorId="0" shapeId="0">
      <text>
        <r>
          <rPr>
            <b/>
            <sz val="9"/>
            <color indexed="81"/>
            <rFont val="Segoe UI"/>
            <family val="2"/>
            <charset val="186"/>
          </rPr>
          <t>Kadri Raudvere:</t>
        </r>
        <r>
          <rPr>
            <sz val="9"/>
            <color indexed="81"/>
            <rFont val="Segoe UI"/>
            <family val="2"/>
            <charset val="186"/>
          </rPr>
          <t xml:space="preserve">
ettevõtlussektori info veel puudub </t>
        </r>
      </text>
    </comment>
  </commentList>
</comments>
</file>

<file path=xl/comments17.xml><?xml version="1.0" encoding="utf-8"?>
<comments xmlns="http://schemas.openxmlformats.org/spreadsheetml/2006/main">
  <authors>
    <author>Kadri Raudvere</author>
  </authors>
  <commentList>
    <comment ref="F4" authorId="0" shapeId="0">
      <text>
        <r>
          <rPr>
            <b/>
            <sz val="9"/>
            <color indexed="81"/>
            <rFont val="Tahoma"/>
            <family val="2"/>
          </rPr>
          <t xml:space="preserve">Kadri Raudvere: teema Productivity alt muutuja nimega "Level of GDP per capita and productivity", USD, current prices, current PPPs. </t>
        </r>
      </text>
    </comment>
  </commentList>
</comments>
</file>

<file path=xl/comments18.xml><?xml version="1.0" encoding="utf-8"?>
<comments xmlns="http://schemas.openxmlformats.org/spreadsheetml/2006/main">
  <authors>
    <author>Kadri Raudvere</author>
  </authors>
  <commentList>
    <comment ref="B15" authorId="0" shapeId="0">
      <text>
        <r>
          <rPr>
            <b/>
            <sz val="9"/>
            <color indexed="81"/>
            <rFont val="Segoe UI"/>
            <family val="2"/>
            <charset val="186"/>
          </rPr>
          <t>Kadri Raudvere:</t>
        </r>
        <r>
          <rPr>
            <sz val="9"/>
            <color indexed="81"/>
            <rFont val="Segoe UI"/>
            <family val="2"/>
            <charset val="186"/>
          </rPr>
          <t xml:space="preserve">
2013</t>
        </r>
      </text>
    </comment>
    <comment ref="C21" authorId="0" shapeId="0">
      <text>
        <r>
          <rPr>
            <b/>
            <sz val="9"/>
            <color indexed="81"/>
            <rFont val="Segoe UI"/>
            <family val="2"/>
            <charset val="186"/>
          </rPr>
          <t>Kadri Raudvere:</t>
        </r>
        <r>
          <rPr>
            <sz val="9"/>
            <color indexed="81"/>
            <rFont val="Segoe UI"/>
            <family val="2"/>
            <charset val="186"/>
          </rPr>
          <t xml:space="preserve">
2015</t>
        </r>
      </text>
    </comment>
    <comment ref="C22" authorId="0" shapeId="0">
      <text>
        <r>
          <rPr>
            <b/>
            <sz val="9"/>
            <color indexed="81"/>
            <rFont val="Segoe UI"/>
            <family val="2"/>
            <charset val="186"/>
          </rPr>
          <t>Kadri Raudvere:</t>
        </r>
        <r>
          <rPr>
            <sz val="9"/>
            <color indexed="81"/>
            <rFont val="Segoe UI"/>
            <family val="2"/>
            <charset val="186"/>
          </rPr>
          <t xml:space="preserve">
2015</t>
        </r>
      </text>
    </comment>
    <comment ref="C31" authorId="0" shapeId="0">
      <text>
        <r>
          <rPr>
            <b/>
            <sz val="9"/>
            <color indexed="81"/>
            <rFont val="Segoe UI"/>
            <family val="2"/>
            <charset val="186"/>
          </rPr>
          <t>Kadri Raudvere:</t>
        </r>
        <r>
          <rPr>
            <sz val="9"/>
            <color indexed="81"/>
            <rFont val="Segoe UI"/>
            <family val="2"/>
            <charset val="186"/>
          </rPr>
          <t xml:space="preserve">
2015</t>
        </r>
      </text>
    </comment>
    <comment ref="C32" authorId="0" shapeId="0">
      <text>
        <r>
          <rPr>
            <b/>
            <sz val="9"/>
            <color indexed="81"/>
            <rFont val="Segoe UI"/>
            <family val="2"/>
            <charset val="186"/>
          </rPr>
          <t>Kadri Raudvere:</t>
        </r>
        <r>
          <rPr>
            <sz val="9"/>
            <color indexed="81"/>
            <rFont val="Segoe UI"/>
            <family val="2"/>
            <charset val="186"/>
          </rPr>
          <t xml:space="preserve">
2015</t>
        </r>
      </text>
    </comment>
  </commentList>
</comments>
</file>

<file path=xl/comments19.xml><?xml version="1.0" encoding="utf-8"?>
<comments xmlns="http://schemas.openxmlformats.org/spreadsheetml/2006/main">
  <authors>
    <author>Kadri Raudvere</author>
  </authors>
  <commentList>
    <comment ref="A13" authorId="0" shapeId="0">
      <text>
        <r>
          <rPr>
            <b/>
            <sz val="9"/>
            <color indexed="81"/>
            <rFont val="Segoe UI"/>
            <family val="2"/>
            <charset val="186"/>
          </rPr>
          <t>Kadri Raudvere:</t>
        </r>
        <r>
          <rPr>
            <sz val="9"/>
            <color indexed="81"/>
            <rFont val="Segoe UI"/>
            <family val="2"/>
            <charset val="186"/>
          </rPr>
          <t xml:space="preserve">
The total from the Statistics Estonia data did not match the sum of different fields of activiity.</t>
        </r>
      </text>
    </comment>
  </commentList>
</comments>
</file>

<file path=xl/comments2.xml><?xml version="1.0" encoding="utf-8"?>
<comments xmlns="http://schemas.openxmlformats.org/spreadsheetml/2006/main">
  <authors>
    <author>Kadri Raudvere</author>
  </authors>
  <commentList>
    <comment ref="L19" authorId="0" shapeId="0">
      <text>
        <r>
          <rPr>
            <b/>
            <sz val="9"/>
            <color indexed="81"/>
            <rFont val="Segoe UI"/>
            <family val="2"/>
            <charset val="186"/>
          </rPr>
          <t>Kadri Raudvere:</t>
        </r>
        <r>
          <rPr>
            <sz val="9"/>
            <color indexed="81"/>
            <rFont val="Segoe UI"/>
            <family val="2"/>
            <charset val="186"/>
          </rPr>
          <t xml:space="preserve">
ei pea osadega klappima, olemas T. Pärsoni selgitus.</t>
        </r>
      </text>
    </comment>
  </commentList>
</comments>
</file>

<file path=xl/comments20.xml><?xml version="1.0" encoding="utf-8"?>
<comments xmlns="http://schemas.openxmlformats.org/spreadsheetml/2006/main">
  <authors>
    <author>Kadri Raudvere</author>
  </authors>
  <commentList>
    <comment ref="H23" authorId="0" shapeId="0">
      <text>
        <r>
          <rPr>
            <b/>
            <sz val="9"/>
            <color indexed="81"/>
            <rFont val="Segoe UI"/>
            <family val="2"/>
            <charset val="186"/>
          </rPr>
          <t>Kadri Raudvere:</t>
        </r>
        <r>
          <rPr>
            <sz val="9"/>
            <color indexed="81"/>
            <rFont val="Segoe UI"/>
            <family val="2"/>
            <charset val="186"/>
          </rPr>
          <t xml:space="preserve">
2005 seis (joonise jaoks); algselt andmed 2006 kohta puudusid.</t>
        </r>
      </text>
    </comment>
    <comment ref="H42" authorId="0" shapeId="0">
      <text>
        <r>
          <rPr>
            <b/>
            <sz val="9"/>
            <color indexed="81"/>
            <rFont val="Segoe UI"/>
            <family val="2"/>
            <charset val="186"/>
          </rPr>
          <t>Kadri Raudvere:</t>
        </r>
        <r>
          <rPr>
            <sz val="9"/>
            <color indexed="81"/>
            <rFont val="Segoe UI"/>
            <family val="2"/>
            <charset val="186"/>
          </rPr>
          <t xml:space="preserve">
2005 seis, 2006 kohta algselt andmed puudusid.</t>
        </r>
      </text>
    </comment>
    <comment ref="H45" authorId="0" shapeId="0">
      <text>
        <r>
          <rPr>
            <b/>
            <sz val="9"/>
            <color indexed="81"/>
            <rFont val="Segoe UI"/>
            <family val="2"/>
            <charset val="186"/>
          </rPr>
          <t>Kadri Raudvere:</t>
        </r>
        <r>
          <rPr>
            <sz val="9"/>
            <color indexed="81"/>
            <rFont val="Segoe UI"/>
            <family val="2"/>
            <charset val="186"/>
          </rPr>
          <t xml:space="preserve">
2005 seis, 2006 kohta algselt andmed puudusid.</t>
        </r>
      </text>
    </comment>
    <comment ref="H47" authorId="0" shapeId="0">
      <text>
        <r>
          <rPr>
            <b/>
            <sz val="9"/>
            <color indexed="81"/>
            <rFont val="Segoe UI"/>
            <family val="2"/>
            <charset val="186"/>
          </rPr>
          <t>Kadri Raudvere:</t>
        </r>
        <r>
          <rPr>
            <sz val="9"/>
            <color indexed="81"/>
            <rFont val="Segoe UI"/>
            <family val="2"/>
            <charset val="186"/>
          </rPr>
          <t xml:space="preserve">
2004 seis, 2006 kohta algselt andmed puudusid.</t>
        </r>
      </text>
    </comment>
  </commentList>
</comments>
</file>

<file path=xl/comments21.xml><?xml version="1.0" encoding="utf-8"?>
<comments xmlns="http://schemas.openxmlformats.org/spreadsheetml/2006/main">
  <authors>
    <author>Kadri Raudvere</author>
  </authors>
  <commentList>
    <comment ref="P56" authorId="0" shapeId="0">
      <text>
        <r>
          <rPr>
            <b/>
            <sz val="9"/>
            <color indexed="81"/>
            <rFont val="Tahoma"/>
            <family val="2"/>
            <charset val="186"/>
          </rPr>
          <t>Kadri Raudvere:</t>
        </r>
        <r>
          <rPr>
            <sz val="9"/>
            <color indexed="81"/>
            <rFont val="Tahoma"/>
            <family val="2"/>
            <charset val="186"/>
          </rPr>
          <t xml:space="preserve">
kontrollisin üle, kas KOKKU valides tuleb sama, mis kui PNP=0. Nendes kohtades kirjutasin nullid asemele. 
</t>
        </r>
      </text>
    </comment>
  </commentList>
</comments>
</file>

<file path=xl/comments22.xml><?xml version="1.0" encoding="utf-8"?>
<comments xmlns="http://schemas.openxmlformats.org/spreadsheetml/2006/main">
  <authors>
    <author>Kadri Raudvere</author>
  </authors>
  <commentList>
    <comment ref="B17" authorId="0" shapeId="0">
      <text>
        <r>
          <rPr>
            <b/>
            <sz val="9"/>
            <color indexed="81"/>
            <rFont val="Tahoma"/>
            <family val="2"/>
            <charset val="186"/>
          </rPr>
          <t>Kadri Raudvere:</t>
        </r>
        <r>
          <rPr>
            <sz val="9"/>
            <color indexed="81"/>
            <rFont val="Tahoma"/>
            <family val="2"/>
            <charset val="186"/>
          </rPr>
          <t xml:space="preserve">
FRA tükid ei tule millegipärast summaks kokku ;)</t>
        </r>
      </text>
    </comment>
  </commentList>
</comments>
</file>

<file path=xl/comments3.xml><?xml version="1.0" encoding="utf-8"?>
<comments xmlns="http://schemas.openxmlformats.org/spreadsheetml/2006/main">
  <authors>
    <author>Kadri Raudvere</author>
  </authors>
  <commentList>
    <comment ref="F13" authorId="0" shapeId="0">
      <text>
        <r>
          <rPr>
            <b/>
            <sz val="9"/>
            <color indexed="81"/>
            <rFont val="Tahoma"/>
            <family val="2"/>
            <charset val="186"/>
          </rPr>
          <t>Kadri Raudvere: 06.06.18 saadetud täiendav küsimus:</t>
        </r>
        <r>
          <rPr>
            <sz val="9"/>
            <color indexed="81"/>
            <rFont val="Tahoma"/>
            <family val="2"/>
            <charset val="186"/>
          </rPr>
          <t xml:space="preserve">
Dear Thomas Zacharewicz,
Thank you so much for the data! Could you specify what is included in the project funding for Estonia? According to my information in 2014 the amount paid for national grants in Estonia was 38,0 mln EUR, but according to the table attached 44,14 mln EUR. So, it means that besides government funded grants (four types were going on that year) it included more instruments. Would it be possible for you to find that out or it is too specific to go back now in that detail?
</t>
        </r>
      </text>
    </comment>
  </commentList>
</comments>
</file>

<file path=xl/comments4.xml><?xml version="1.0" encoding="utf-8"?>
<comments xmlns="http://schemas.openxmlformats.org/spreadsheetml/2006/main">
  <authors>
    <author>Kadri Raudvere</author>
  </authors>
  <commentList>
    <comment ref="A8" authorId="0" shapeId="0">
      <text>
        <r>
          <rPr>
            <b/>
            <sz val="9"/>
            <color indexed="81"/>
            <rFont val="Tahoma"/>
            <family val="2"/>
            <charset val="186"/>
          </rPr>
          <t>Kadri Raudvere:</t>
        </r>
        <r>
          <rPr>
            <sz val="9"/>
            <color indexed="81"/>
            <rFont val="Tahoma"/>
            <family val="2"/>
            <charset val="186"/>
          </rPr>
          <t xml:space="preserve">
siia alla kuuluvad:
- rakenduskõrgharidus
- kutsekõrgharidus
- diplomiõppe diplom
- bakalaureuseharidus</t>
        </r>
      </text>
    </comment>
    <comment ref="A10" authorId="0" shapeId="0">
      <text>
        <r>
          <rPr>
            <b/>
            <sz val="9"/>
            <color indexed="81"/>
            <rFont val="Tahoma"/>
            <family val="2"/>
            <charset val="186"/>
          </rPr>
          <t>Kadri Raudvere:</t>
        </r>
        <r>
          <rPr>
            <sz val="9"/>
            <color indexed="81"/>
            <rFont val="Tahoma"/>
            <family val="2"/>
            <charset val="186"/>
          </rPr>
          <t xml:space="preserve">
siin sees ka praegu integreeritud bakalaureuse- ja magistriõppe lõpetanud</t>
        </r>
      </text>
    </comment>
    <comment ref="B10" authorId="0" shapeId="0">
      <text>
        <r>
          <rPr>
            <b/>
            <sz val="9"/>
            <color indexed="81"/>
            <rFont val="Tahoma"/>
            <family val="2"/>
            <charset val="186"/>
          </rPr>
          <t>Kadri Raudvere:
Uurisin puuduvate andmete kohta EHIS-est (suunati HTM-i). HTM-ist vastas Ingrid Jaggo:</t>
        </r>
        <r>
          <rPr>
            <sz val="9"/>
            <color indexed="81"/>
            <rFont val="Tahoma"/>
            <family val="2"/>
            <charset val="186"/>
          </rPr>
          <t xml:space="preserve">
Rääkisin Kairega (Kaire Raasik) Statistikaametist - sel ajal ei olnud isikustatud andmeid ning ei ole võimalik jagada magistri-ja doktoriõppeks.
</t>
        </r>
      </text>
    </comment>
    <comment ref="AE29" authorId="0" shapeId="0">
      <text>
        <r>
          <rPr>
            <b/>
            <sz val="9"/>
            <color indexed="81"/>
            <rFont val="Tahoma"/>
            <family val="2"/>
            <charset val="186"/>
          </rPr>
          <t>Kadri Raudvere:</t>
        </r>
        <r>
          <rPr>
            <sz val="9"/>
            <color indexed="81"/>
            <rFont val="Tahoma"/>
            <family val="2"/>
            <charset val="186"/>
          </rPr>
          <t xml:space="preserve">
Üle 100% korral võib pakkuda mitmeid põhjuseid - 
- palju välisüliõpilasi? 
-  integreeritud õppekavad st 1. astme kh saajaid palju pole, lõpetatakse kohe magistriga?
</t>
        </r>
      </text>
    </comment>
    <comment ref="AF29" authorId="0" shapeId="0">
      <text>
        <r>
          <rPr>
            <b/>
            <sz val="9"/>
            <color indexed="81"/>
            <rFont val="Tahoma"/>
            <family val="2"/>
            <charset val="186"/>
          </rPr>
          <t>Kadri Raudvere:</t>
        </r>
        <r>
          <rPr>
            <sz val="9"/>
            <color indexed="81"/>
            <rFont val="Tahoma"/>
            <family val="2"/>
            <charset val="186"/>
          </rPr>
          <t xml:space="preserve">
Mul on teooria, et suurte protsentide korral võib põhjus olla suures integreeritud magistri+bakalaureusetaseme osakaalus. ISCED 7 alla arvestatakse ka integreeritud magistri- ja bakalureuseõpe. </t>
        </r>
      </text>
    </comment>
  </commentList>
</comments>
</file>

<file path=xl/comments5.xml><?xml version="1.0" encoding="utf-8"?>
<comments xmlns="http://schemas.openxmlformats.org/spreadsheetml/2006/main">
  <authors>
    <author>Kadri Raudvere</author>
    <author>Ülo Niinemets</author>
    <author>MyOECD</author>
  </authors>
  <commentList>
    <comment ref="I7" authorId="0" shapeId="0">
      <text>
        <r>
          <rPr>
            <b/>
            <sz val="9"/>
            <color indexed="81"/>
            <rFont val="Tahoma"/>
            <family val="2"/>
            <charset val="186"/>
          </rPr>
          <t>Kadri Raudvere:</t>
        </r>
        <r>
          <rPr>
            <sz val="9"/>
            <color indexed="81"/>
            <rFont val="Tahoma"/>
            <family val="2"/>
            <charset val="186"/>
          </rPr>
          <t xml:space="preserve">
ETAgi arvutused</t>
        </r>
      </text>
    </comment>
    <comment ref="M7" authorId="0" shapeId="0">
      <text>
        <r>
          <rPr>
            <b/>
            <sz val="9"/>
            <color indexed="81"/>
            <rFont val="Tahoma"/>
            <family val="2"/>
            <charset val="186"/>
          </rPr>
          <t>Kadri Raudvere: varasemad aastad allapool</t>
        </r>
      </text>
    </comment>
    <comment ref="F8" authorId="0" shapeId="0">
      <text>
        <r>
          <rPr>
            <b/>
            <sz val="9"/>
            <color indexed="81"/>
            <rFont val="Tahoma"/>
            <family val="2"/>
            <charset val="186"/>
          </rPr>
          <t>Kadri Raudvere:</t>
        </r>
        <r>
          <rPr>
            <sz val="9"/>
            <color indexed="81"/>
            <rFont val="Tahoma"/>
            <family val="2"/>
            <charset val="186"/>
          </rPr>
          <t xml:space="preserve">
2013</t>
        </r>
      </text>
    </comment>
    <comment ref="F13" authorId="0" shapeId="0">
      <text>
        <r>
          <rPr>
            <b/>
            <sz val="9"/>
            <color indexed="81"/>
            <rFont val="Tahoma"/>
            <family val="2"/>
            <charset val="186"/>
          </rPr>
          <t>Kadri Raudvere:</t>
        </r>
        <r>
          <rPr>
            <sz val="9"/>
            <color indexed="81"/>
            <rFont val="Tahoma"/>
            <family val="2"/>
            <charset val="186"/>
          </rPr>
          <t xml:space="preserve">
2013</t>
        </r>
      </text>
    </comment>
    <comment ref="F18" authorId="0" shapeId="0">
      <text>
        <r>
          <rPr>
            <b/>
            <sz val="9"/>
            <color indexed="81"/>
            <rFont val="Tahoma"/>
            <family val="2"/>
            <charset val="186"/>
          </rPr>
          <t>Kadri Raudvere:</t>
        </r>
        <r>
          <rPr>
            <sz val="9"/>
            <color indexed="81"/>
            <rFont val="Tahoma"/>
            <family val="2"/>
            <charset val="186"/>
          </rPr>
          <t xml:space="preserve">
2011</t>
        </r>
      </text>
    </comment>
    <comment ref="F21" authorId="0" shapeId="0">
      <text>
        <r>
          <rPr>
            <b/>
            <sz val="9"/>
            <color indexed="81"/>
            <rFont val="Tahoma"/>
            <family val="2"/>
            <charset val="186"/>
          </rPr>
          <t>Kadri Raudvere:</t>
        </r>
        <r>
          <rPr>
            <sz val="9"/>
            <color indexed="81"/>
            <rFont val="Tahoma"/>
            <family val="2"/>
            <charset val="186"/>
          </rPr>
          <t xml:space="preserve">
2011</t>
        </r>
      </text>
    </comment>
    <comment ref="H26" authorId="0" shapeId="0">
      <text>
        <r>
          <rPr>
            <b/>
            <sz val="9"/>
            <color indexed="81"/>
            <rFont val="Tahoma"/>
            <family val="2"/>
            <charset val="186"/>
          </rPr>
          <t>Kadri Raudvere:</t>
        </r>
        <r>
          <rPr>
            <sz val="9"/>
            <color indexed="81"/>
            <rFont val="Tahoma"/>
            <family val="2"/>
            <charset val="186"/>
          </rPr>
          <t xml:space="preserve">
2016</t>
        </r>
      </text>
    </comment>
    <comment ref="H27" authorId="0" shapeId="0">
      <text>
        <r>
          <rPr>
            <b/>
            <sz val="9"/>
            <color indexed="81"/>
            <rFont val="Tahoma"/>
            <family val="2"/>
            <charset val="186"/>
          </rPr>
          <t>Kadri Raudvere:</t>
        </r>
        <r>
          <rPr>
            <sz val="9"/>
            <color indexed="81"/>
            <rFont val="Tahoma"/>
            <family val="2"/>
            <charset val="186"/>
          </rPr>
          <t xml:space="preserve">
2016</t>
        </r>
      </text>
    </comment>
    <comment ref="F31" authorId="0" shapeId="0">
      <text>
        <r>
          <rPr>
            <b/>
            <sz val="9"/>
            <color indexed="81"/>
            <rFont val="Tahoma"/>
            <family val="2"/>
            <charset val="186"/>
          </rPr>
          <t>Kadri Raudvere:</t>
        </r>
        <r>
          <rPr>
            <sz val="9"/>
            <color indexed="81"/>
            <rFont val="Tahoma"/>
            <family val="2"/>
            <charset val="186"/>
          </rPr>
          <t xml:space="preserve">
2013</t>
        </r>
      </text>
    </comment>
    <comment ref="F33" authorId="0" shapeId="0">
      <text>
        <r>
          <rPr>
            <b/>
            <sz val="9"/>
            <color indexed="81"/>
            <rFont val="Tahoma"/>
            <family val="2"/>
            <charset val="186"/>
          </rPr>
          <t>Kadri Raudvere:</t>
        </r>
        <r>
          <rPr>
            <sz val="9"/>
            <color indexed="81"/>
            <rFont val="Tahoma"/>
            <family val="2"/>
            <charset val="186"/>
          </rPr>
          <t xml:space="preserve">
2013</t>
        </r>
      </text>
    </comment>
    <comment ref="H34" authorId="0" shapeId="0">
      <text>
        <r>
          <rPr>
            <b/>
            <sz val="9"/>
            <color indexed="81"/>
            <rFont val="Tahoma"/>
            <family val="2"/>
            <charset val="186"/>
          </rPr>
          <t>Kadri Raudvere:</t>
        </r>
        <r>
          <rPr>
            <sz val="9"/>
            <color indexed="81"/>
            <rFont val="Tahoma"/>
            <family val="2"/>
            <charset val="186"/>
          </rPr>
          <t xml:space="preserve">
2016</t>
        </r>
      </text>
    </comment>
    <comment ref="H44" authorId="0" shapeId="0">
      <text>
        <r>
          <rPr>
            <b/>
            <sz val="9"/>
            <color indexed="81"/>
            <rFont val="Tahoma"/>
            <family val="2"/>
            <charset val="186"/>
          </rPr>
          <t>Kadri Raudvere:</t>
        </r>
        <r>
          <rPr>
            <sz val="9"/>
            <color indexed="81"/>
            <rFont val="Tahoma"/>
            <family val="2"/>
            <charset val="186"/>
          </rPr>
          <t xml:space="preserve">
2016
</t>
        </r>
      </text>
    </comment>
    <comment ref="AC57" authorId="1" shapeId="0">
      <text>
        <r>
          <rPr>
            <b/>
            <sz val="9"/>
            <color indexed="81"/>
            <rFont val="Tahoma"/>
            <family val="2"/>
          </rPr>
          <t>Ülo Niinemets:</t>
        </r>
        <r>
          <rPr>
            <sz val="9"/>
            <color indexed="81"/>
            <rFont val="Tahoma"/>
            <family val="2"/>
          </rPr>
          <t xml:space="preserve">
miks 2 x</t>
        </r>
      </text>
    </comment>
    <comment ref="AZ57" authorId="0" shapeId="0">
      <text>
        <r>
          <rPr>
            <b/>
            <sz val="9"/>
            <color indexed="81"/>
            <rFont val="Tahoma"/>
            <family val="2"/>
            <charset val="186"/>
          </rPr>
          <t>Kadri Raudvere:</t>
        </r>
        <r>
          <rPr>
            <sz val="9"/>
            <color indexed="81"/>
            <rFont val="Tahoma"/>
            <family val="2"/>
            <charset val="186"/>
          </rPr>
          <t xml:space="preserve">
ETAgi arvutused</t>
        </r>
      </text>
    </comment>
    <comment ref="AY62" authorId="0" shapeId="0">
      <text>
        <r>
          <rPr>
            <b/>
            <sz val="9"/>
            <color indexed="81"/>
            <rFont val="Tahoma"/>
            <family val="2"/>
            <charset val="186"/>
          </rPr>
          <t>Kadri Raudvere:</t>
        </r>
        <r>
          <rPr>
            <sz val="9"/>
            <color indexed="81"/>
            <rFont val="Tahoma"/>
            <family val="2"/>
            <charset val="186"/>
          </rPr>
          <t xml:space="preserve">
2016</t>
        </r>
      </text>
    </comment>
    <comment ref="AY63" authorId="0" shapeId="0">
      <text>
        <r>
          <rPr>
            <b/>
            <sz val="9"/>
            <color indexed="81"/>
            <rFont val="Tahoma"/>
            <family val="2"/>
            <charset val="186"/>
          </rPr>
          <t>Kadri Raudvere:</t>
        </r>
        <r>
          <rPr>
            <sz val="9"/>
            <color indexed="81"/>
            <rFont val="Tahoma"/>
            <family val="2"/>
            <charset val="186"/>
          </rPr>
          <t xml:space="preserve">
2016
</t>
        </r>
      </text>
    </comment>
    <comment ref="AY64" authorId="0" shapeId="0">
      <text>
        <r>
          <rPr>
            <b/>
            <sz val="9"/>
            <color indexed="81"/>
            <rFont val="Tahoma"/>
            <family val="2"/>
            <charset val="186"/>
          </rPr>
          <t>Kadri Raudvere:</t>
        </r>
        <r>
          <rPr>
            <sz val="9"/>
            <color indexed="81"/>
            <rFont val="Tahoma"/>
            <family val="2"/>
            <charset val="186"/>
          </rPr>
          <t xml:space="preserve">
2016</t>
        </r>
      </text>
    </comment>
    <comment ref="AC71" authorId="0" shapeId="0">
      <text>
        <r>
          <rPr>
            <b/>
            <sz val="9"/>
            <color indexed="81"/>
            <rFont val="Tahoma"/>
            <family val="2"/>
            <charset val="186"/>
          </rPr>
          <t>Kadri Raudvere:</t>
        </r>
        <r>
          <rPr>
            <sz val="9"/>
            <color indexed="81"/>
            <rFont val="Tahoma"/>
            <family val="2"/>
            <charset val="186"/>
          </rPr>
          <t xml:space="preserve">
kirjutasin ise nulli, kuna andmed puudu, ent tõenäoliselt PNP-s polegi väga palju neid inimesi ja tulemust see  väga ei mõjuta.</t>
        </r>
      </text>
    </comment>
    <comment ref="AC73" authorId="0" shapeId="0">
      <text>
        <r>
          <rPr>
            <b/>
            <sz val="9"/>
            <color indexed="81"/>
            <rFont val="Tahoma"/>
            <family val="2"/>
            <charset val="186"/>
          </rPr>
          <t>Kadri Raudvere:</t>
        </r>
        <r>
          <rPr>
            <sz val="9"/>
            <color indexed="81"/>
            <rFont val="Tahoma"/>
            <family val="2"/>
            <charset val="186"/>
          </rPr>
          <t xml:space="preserve">
kirjutasin ise nulli, kuna andmed puudu, ent tõenäoliselt PNP-s polegi väga palju neid inimesi ja tulemust see  väga ei mõjuta.</t>
        </r>
      </text>
    </comment>
    <comment ref="AY77" authorId="0" shapeId="0">
      <text>
        <r>
          <rPr>
            <b/>
            <sz val="9"/>
            <color indexed="81"/>
            <rFont val="Tahoma"/>
            <family val="2"/>
            <charset val="186"/>
          </rPr>
          <t>Kadri Raudvere:</t>
        </r>
        <r>
          <rPr>
            <sz val="9"/>
            <color indexed="81"/>
            <rFont val="Tahoma"/>
            <family val="2"/>
            <charset val="186"/>
          </rPr>
          <t xml:space="preserve">
2016</t>
        </r>
      </text>
    </comment>
    <comment ref="AC82" authorId="0" shapeId="0">
      <text>
        <r>
          <rPr>
            <b/>
            <sz val="9"/>
            <color indexed="81"/>
            <rFont val="Tahoma"/>
            <family val="2"/>
            <charset val="186"/>
          </rPr>
          <t>Kadri Raudvere:</t>
        </r>
        <r>
          <rPr>
            <sz val="9"/>
            <color indexed="81"/>
            <rFont val="Tahoma"/>
            <family val="2"/>
            <charset val="186"/>
          </rPr>
          <t xml:space="preserve">
kirjutasin ise nulli, kuna andmed puudu, ent tõenäoliselt PNP-s polegi väga palju neid inimesi ja tulemust see  väga ei mõjuta.</t>
        </r>
      </text>
    </comment>
    <comment ref="AC90" authorId="0" shapeId="0">
      <text>
        <r>
          <rPr>
            <b/>
            <sz val="9"/>
            <color indexed="81"/>
            <rFont val="Tahoma"/>
            <family val="2"/>
            <charset val="186"/>
          </rPr>
          <t>Kadri Raudvere:</t>
        </r>
        <r>
          <rPr>
            <sz val="9"/>
            <color indexed="81"/>
            <rFont val="Tahoma"/>
            <family val="2"/>
            <charset val="186"/>
          </rPr>
          <t xml:space="preserve">
kirjutasin ise nulli, kuna andmed puudu, ent tõenäoliselt PNP-s polegi väga palju neid inimesi ja tulemust see  väga ei mõjuta.</t>
        </r>
      </text>
    </comment>
    <comment ref="AC95" authorId="0" shapeId="0">
      <text>
        <r>
          <rPr>
            <b/>
            <sz val="9"/>
            <color indexed="81"/>
            <rFont val="Tahoma"/>
            <family val="2"/>
            <charset val="186"/>
          </rPr>
          <t>Kadri Raudvere:</t>
        </r>
        <r>
          <rPr>
            <sz val="9"/>
            <color indexed="81"/>
            <rFont val="Tahoma"/>
            <family val="2"/>
            <charset val="186"/>
          </rPr>
          <t xml:space="preserve">
kirjutasin ise nulli, kuna andmed puudu, ent tõenäoliselt PNP-s polegi väga palju neid inimesi ja tulemust see  väga ei mõjuta.</t>
        </r>
      </text>
    </comment>
    <comment ref="C110" authorId="2" shapeId="0">
      <text>
        <r>
          <rPr>
            <sz val="9"/>
            <color indexed="81"/>
            <rFont val="Tahoma"/>
            <family val="2"/>
            <charset val="186"/>
          </rPr>
          <t xml:space="preserve">e: Estimated value </t>
        </r>
      </text>
    </comment>
    <comment ref="E110" authorId="2" shapeId="0">
      <text>
        <r>
          <rPr>
            <sz val="9"/>
            <color indexed="81"/>
            <rFont val="Tahoma"/>
            <family val="2"/>
            <charset val="186"/>
          </rPr>
          <t xml:space="preserve">e: Estimated value </t>
        </r>
      </text>
    </comment>
    <comment ref="F110" authorId="2" shapeId="0">
      <text>
        <r>
          <rPr>
            <sz val="9"/>
            <color indexed="81"/>
            <rFont val="Tahoma"/>
            <family val="2"/>
            <charset val="186"/>
          </rPr>
          <t xml:space="preserve">e: Estimated value </t>
        </r>
      </text>
    </comment>
    <comment ref="G111" authorId="2" shapeId="0">
      <text>
        <r>
          <rPr>
            <sz val="9"/>
            <color indexed="81"/>
            <rFont val="Tahoma"/>
            <family val="2"/>
            <charset val="186"/>
          </rPr>
          <t xml:space="preserve">p: Provisional value </t>
        </r>
      </text>
    </comment>
    <comment ref="H111" authorId="2" shapeId="0">
      <text>
        <r>
          <rPr>
            <sz val="9"/>
            <color indexed="81"/>
            <rFont val="Tahoma"/>
            <family val="2"/>
            <charset val="186"/>
          </rPr>
          <t xml:space="preserve">p: Provisional value </t>
        </r>
      </text>
    </comment>
    <comment ref="I111" authorId="2" shapeId="0">
      <text>
        <r>
          <rPr>
            <sz val="9"/>
            <color indexed="81"/>
            <rFont val="Tahoma"/>
            <family val="2"/>
            <charset val="186"/>
          </rPr>
          <t xml:space="preserve">p: Provisional value </t>
        </r>
      </text>
    </comment>
    <comment ref="J111" authorId="2" shapeId="0">
      <text>
        <r>
          <rPr>
            <sz val="9"/>
            <color indexed="81"/>
            <rFont val="Tahoma"/>
            <family val="2"/>
            <charset val="186"/>
          </rPr>
          <t xml:space="preserve">p: Provisional value </t>
        </r>
      </text>
    </comment>
    <comment ref="G112" authorId="2" shapeId="0">
      <text>
        <r>
          <rPr>
            <sz val="9"/>
            <color indexed="81"/>
            <rFont val="Tahoma"/>
            <family val="2"/>
            <charset val="186"/>
          </rPr>
          <t xml:space="preserve">p: Provisional value </t>
        </r>
      </text>
    </comment>
    <comment ref="H112" authorId="2" shapeId="0">
      <text>
        <r>
          <rPr>
            <sz val="9"/>
            <color indexed="81"/>
            <rFont val="Tahoma"/>
            <family val="2"/>
            <charset val="186"/>
          </rPr>
          <t xml:space="preserve">p: Provisional value </t>
        </r>
      </text>
    </comment>
    <comment ref="I112" authorId="2" shapeId="0">
      <text>
        <r>
          <rPr>
            <sz val="9"/>
            <color indexed="81"/>
            <rFont val="Tahoma"/>
            <family val="2"/>
            <charset val="186"/>
          </rPr>
          <t xml:space="preserve">p: Provisional value </t>
        </r>
      </text>
    </comment>
    <comment ref="J112" authorId="2" shapeId="0">
      <text>
        <r>
          <rPr>
            <sz val="9"/>
            <color indexed="81"/>
            <rFont val="Tahoma"/>
            <family val="2"/>
            <charset val="186"/>
          </rPr>
          <t xml:space="preserve">p: Provisional value </t>
        </r>
      </text>
    </comment>
    <comment ref="G113" authorId="2" shapeId="0">
      <text>
        <r>
          <rPr>
            <sz val="9"/>
            <color indexed="81"/>
            <rFont val="Tahoma"/>
            <family val="2"/>
            <charset val="186"/>
          </rPr>
          <t xml:space="preserve">p: Provisional value </t>
        </r>
      </text>
    </comment>
    <comment ref="H113" authorId="2" shapeId="0">
      <text>
        <r>
          <rPr>
            <sz val="9"/>
            <color indexed="81"/>
            <rFont val="Tahoma"/>
            <family val="2"/>
            <charset val="186"/>
          </rPr>
          <t xml:space="preserve">p: Provisional value </t>
        </r>
      </text>
    </comment>
    <comment ref="I113" authorId="2" shapeId="0">
      <text>
        <r>
          <rPr>
            <sz val="9"/>
            <color indexed="81"/>
            <rFont val="Tahoma"/>
            <family val="2"/>
            <charset val="186"/>
          </rPr>
          <t xml:space="preserve">p: Provisional value </t>
        </r>
      </text>
    </comment>
    <comment ref="J113" authorId="2" shapeId="0">
      <text>
        <r>
          <rPr>
            <sz val="9"/>
            <color indexed="81"/>
            <rFont val="Tahoma"/>
            <family val="2"/>
            <charset val="186"/>
          </rPr>
          <t xml:space="preserve">p: Provisional value </t>
        </r>
      </text>
    </comment>
    <comment ref="G114" authorId="2" shapeId="0">
      <text>
        <r>
          <rPr>
            <sz val="9"/>
            <color indexed="81"/>
            <rFont val="Tahoma"/>
            <family val="2"/>
            <charset val="186"/>
          </rPr>
          <t xml:space="preserve">b: Time series break p: Provisional value </t>
        </r>
      </text>
    </comment>
    <comment ref="H114" authorId="2" shapeId="0">
      <text>
        <r>
          <rPr>
            <sz val="9"/>
            <color indexed="81"/>
            <rFont val="Tahoma"/>
            <family val="2"/>
            <charset val="186"/>
          </rPr>
          <t xml:space="preserve">p: Provisional value </t>
        </r>
      </text>
    </comment>
    <comment ref="I114" authorId="2" shapeId="0">
      <text>
        <r>
          <rPr>
            <sz val="9"/>
            <color indexed="81"/>
            <rFont val="Tahoma"/>
            <family val="2"/>
            <charset val="186"/>
          </rPr>
          <t xml:space="preserve">p: Provisional value </t>
        </r>
      </text>
    </comment>
    <comment ref="J114" authorId="2" shapeId="0">
      <text>
        <r>
          <rPr>
            <sz val="9"/>
            <color indexed="81"/>
            <rFont val="Tahoma"/>
            <family val="2"/>
            <charset val="186"/>
          </rPr>
          <t xml:space="preserve">p: Provisional value </t>
        </r>
      </text>
    </comment>
    <comment ref="G115" authorId="2" shapeId="0">
      <text>
        <r>
          <rPr>
            <sz val="9"/>
            <color indexed="81"/>
            <rFont val="Tahoma"/>
            <family val="2"/>
            <charset val="186"/>
          </rPr>
          <t xml:space="preserve">p: Provisional value </t>
        </r>
      </text>
    </comment>
    <comment ref="H115" authorId="2" shapeId="0">
      <text>
        <r>
          <rPr>
            <sz val="9"/>
            <color indexed="81"/>
            <rFont val="Tahoma"/>
            <family val="2"/>
            <charset val="186"/>
          </rPr>
          <t xml:space="preserve">p: Provisional value </t>
        </r>
      </text>
    </comment>
    <comment ref="I115" authorId="2" shapeId="0">
      <text>
        <r>
          <rPr>
            <sz val="9"/>
            <color indexed="81"/>
            <rFont val="Tahoma"/>
            <family val="2"/>
            <charset val="186"/>
          </rPr>
          <t xml:space="preserve">p: Provisional value </t>
        </r>
      </text>
    </comment>
    <comment ref="J115" authorId="2" shapeId="0">
      <text>
        <r>
          <rPr>
            <sz val="9"/>
            <color indexed="81"/>
            <rFont val="Tahoma"/>
            <family val="2"/>
            <charset val="186"/>
          </rPr>
          <t xml:space="preserve">p: Provisional value </t>
        </r>
      </text>
    </comment>
    <comment ref="C116" authorId="2" shapeId="0">
      <text>
        <r>
          <rPr>
            <sz val="9"/>
            <color indexed="81"/>
            <rFont val="Tahoma"/>
            <family val="2"/>
            <charset val="186"/>
          </rPr>
          <t xml:space="preserve">p: Provisional value </t>
        </r>
      </text>
    </comment>
    <comment ref="D116" authorId="2" shapeId="0">
      <text>
        <r>
          <rPr>
            <sz val="9"/>
            <color indexed="81"/>
            <rFont val="Tahoma"/>
            <family val="2"/>
            <charset val="186"/>
          </rPr>
          <t xml:space="preserve">p: Provisional value </t>
        </r>
      </text>
    </comment>
    <comment ref="E116" authorId="2" shapeId="0">
      <text>
        <r>
          <rPr>
            <sz val="9"/>
            <color indexed="81"/>
            <rFont val="Tahoma"/>
            <family val="2"/>
            <charset val="186"/>
          </rPr>
          <t xml:space="preserve">p: Provisional value </t>
        </r>
      </text>
    </comment>
    <comment ref="F116" authorId="2" shapeId="0">
      <text>
        <r>
          <rPr>
            <sz val="9"/>
            <color indexed="81"/>
            <rFont val="Tahoma"/>
            <family val="2"/>
            <charset val="186"/>
          </rPr>
          <t xml:space="preserve">p: Provisional value </t>
        </r>
      </text>
    </comment>
    <comment ref="G116" authorId="2" shapeId="0">
      <text>
        <r>
          <rPr>
            <sz val="9"/>
            <color indexed="81"/>
            <rFont val="Tahoma"/>
            <family val="2"/>
            <charset val="186"/>
          </rPr>
          <t xml:space="preserve">e: Estimated value </t>
        </r>
      </text>
    </comment>
    <comment ref="H116" authorId="2" shapeId="0">
      <text>
        <r>
          <rPr>
            <sz val="9"/>
            <color indexed="81"/>
            <rFont val="Tahoma"/>
            <family val="2"/>
            <charset val="186"/>
          </rPr>
          <t xml:space="preserve">e: Estimated value </t>
        </r>
      </text>
    </comment>
    <comment ref="I116" authorId="2" shapeId="0">
      <text>
        <r>
          <rPr>
            <sz val="9"/>
            <color indexed="81"/>
            <rFont val="Tahoma"/>
            <family val="2"/>
            <charset val="186"/>
          </rPr>
          <t xml:space="preserve">e: Estimated value </t>
        </r>
      </text>
    </comment>
    <comment ref="J116" authorId="2" shapeId="0">
      <text>
        <r>
          <rPr>
            <sz val="9"/>
            <color indexed="81"/>
            <rFont val="Tahoma"/>
            <family val="2"/>
            <charset val="186"/>
          </rPr>
          <t xml:space="preserve">e: Estimated value </t>
        </r>
      </text>
    </comment>
    <comment ref="G119" authorId="2" shapeId="0">
      <text>
        <r>
          <rPr>
            <sz val="9"/>
            <color indexed="81"/>
            <rFont val="Tahoma"/>
            <family val="2"/>
            <charset val="186"/>
          </rPr>
          <t xml:space="preserve">p: Provisional value </t>
        </r>
      </text>
    </comment>
    <comment ref="H119" authorId="2" shapeId="0">
      <text>
        <r>
          <rPr>
            <sz val="9"/>
            <color indexed="81"/>
            <rFont val="Tahoma"/>
            <family val="2"/>
            <charset val="186"/>
          </rPr>
          <t xml:space="preserve">p: Provisional value </t>
        </r>
      </text>
    </comment>
    <comment ref="I119" authorId="2" shapeId="0">
      <text>
        <r>
          <rPr>
            <sz val="9"/>
            <color indexed="81"/>
            <rFont val="Tahoma"/>
            <family val="2"/>
            <charset val="186"/>
          </rPr>
          <t xml:space="preserve">p: Provisional value </t>
        </r>
      </text>
    </comment>
    <comment ref="J119" authorId="2" shapeId="0">
      <text>
        <r>
          <rPr>
            <sz val="9"/>
            <color indexed="81"/>
            <rFont val="Tahoma"/>
            <family val="2"/>
            <charset val="186"/>
          </rPr>
          <t xml:space="preserve">p: Provisional value </t>
        </r>
      </text>
    </comment>
    <comment ref="F120" authorId="2" shapeId="0">
      <text>
        <r>
          <rPr>
            <sz val="9"/>
            <color indexed="81"/>
            <rFont val="Tahoma"/>
            <family val="2"/>
            <charset val="186"/>
          </rPr>
          <t xml:space="preserve">d: Definition differs </t>
        </r>
      </text>
    </comment>
    <comment ref="G120" authorId="2" shapeId="0">
      <text>
        <r>
          <rPr>
            <sz val="9"/>
            <color indexed="81"/>
            <rFont val="Tahoma"/>
            <family val="2"/>
            <charset val="186"/>
          </rPr>
          <t xml:space="preserve">e: Estimated value </t>
        </r>
      </text>
    </comment>
    <comment ref="H120" authorId="2" shapeId="0">
      <text>
        <r>
          <rPr>
            <sz val="9"/>
            <color indexed="81"/>
            <rFont val="Tahoma"/>
            <family val="2"/>
            <charset val="186"/>
          </rPr>
          <t xml:space="preserve">e: Estimated value </t>
        </r>
      </text>
    </comment>
    <comment ref="I120" authorId="2" shapeId="0">
      <text>
        <r>
          <rPr>
            <sz val="9"/>
            <color indexed="81"/>
            <rFont val="Tahoma"/>
            <family val="2"/>
            <charset val="186"/>
          </rPr>
          <t xml:space="preserve">b: Time series break </t>
        </r>
      </text>
    </comment>
    <comment ref="J120" authorId="2" shapeId="0">
      <text>
        <r>
          <rPr>
            <sz val="9"/>
            <color indexed="81"/>
            <rFont val="Tahoma"/>
            <family val="2"/>
            <charset val="186"/>
          </rPr>
          <t xml:space="preserve">d: Definition differs </t>
        </r>
      </text>
    </comment>
    <comment ref="G121" authorId="2" shapeId="0">
      <text>
        <r>
          <rPr>
            <sz val="9"/>
            <color indexed="81"/>
            <rFont val="Tahoma"/>
            <family val="2"/>
            <charset val="186"/>
          </rPr>
          <t xml:space="preserve">p: Provisional value </t>
        </r>
      </text>
    </comment>
    <comment ref="H121" authorId="2" shapeId="0">
      <text>
        <r>
          <rPr>
            <sz val="9"/>
            <color indexed="81"/>
            <rFont val="Tahoma"/>
            <family val="2"/>
            <charset val="186"/>
          </rPr>
          <t xml:space="preserve">p: Provisional value </t>
        </r>
      </text>
    </comment>
    <comment ref="I121" authorId="2" shapeId="0">
      <text>
        <r>
          <rPr>
            <sz val="9"/>
            <color indexed="81"/>
            <rFont val="Tahoma"/>
            <family val="2"/>
            <charset val="186"/>
          </rPr>
          <t xml:space="preserve">p: Provisional value </t>
        </r>
      </text>
    </comment>
    <comment ref="J121" authorId="2" shapeId="0">
      <text>
        <r>
          <rPr>
            <sz val="9"/>
            <color indexed="81"/>
            <rFont val="Tahoma"/>
            <family val="2"/>
            <charset val="186"/>
          </rPr>
          <t xml:space="preserve">p: Provisional value </t>
        </r>
      </text>
    </comment>
    <comment ref="D122" authorId="2" shapeId="0">
      <text>
        <r>
          <rPr>
            <sz val="9"/>
            <color indexed="81"/>
            <rFont val="Tahoma"/>
            <family val="2"/>
            <charset val="186"/>
          </rPr>
          <t xml:space="preserve">d: Definition differs </t>
        </r>
      </text>
    </comment>
    <comment ref="E122" authorId="2" shapeId="0">
      <text>
        <r>
          <rPr>
            <sz val="9"/>
            <color indexed="81"/>
            <rFont val="Tahoma"/>
            <family val="2"/>
            <charset val="186"/>
          </rPr>
          <t xml:space="preserve">d: Definition differs </t>
        </r>
      </text>
    </comment>
    <comment ref="F122" authorId="2" shapeId="0">
      <text>
        <r>
          <rPr>
            <sz val="9"/>
            <color indexed="81"/>
            <rFont val="Tahoma"/>
            <family val="2"/>
            <charset val="186"/>
          </rPr>
          <t xml:space="preserve">d: Definition differs </t>
        </r>
      </text>
    </comment>
    <comment ref="H122" authorId="2" shapeId="0">
      <text>
        <r>
          <rPr>
            <sz val="9"/>
            <color indexed="81"/>
            <rFont val="Tahoma"/>
            <family val="2"/>
            <charset val="186"/>
          </rPr>
          <t xml:space="preserve">d: Definition differs </t>
        </r>
      </text>
    </comment>
    <comment ref="I122" authorId="2" shapeId="0">
      <text>
        <r>
          <rPr>
            <sz val="9"/>
            <color indexed="81"/>
            <rFont val="Tahoma"/>
            <family val="2"/>
            <charset val="186"/>
          </rPr>
          <t xml:space="preserve">d: Definition differs </t>
        </r>
      </text>
    </comment>
    <comment ref="J122" authorId="2" shapeId="0">
      <text>
        <r>
          <rPr>
            <sz val="9"/>
            <color indexed="81"/>
            <rFont val="Tahoma"/>
            <family val="2"/>
            <charset val="186"/>
          </rPr>
          <t xml:space="preserve">d: Definition differs </t>
        </r>
      </text>
    </comment>
    <comment ref="D123" authorId="2" shapeId="0">
      <text>
        <r>
          <rPr>
            <sz val="9"/>
            <color indexed="81"/>
            <rFont val="Tahoma"/>
            <family val="2"/>
            <charset val="186"/>
          </rPr>
          <t xml:space="preserve">d: Definition differs </t>
        </r>
      </text>
    </comment>
    <comment ref="G124" authorId="2" shapeId="0">
      <text>
        <r>
          <rPr>
            <sz val="9"/>
            <color indexed="81"/>
            <rFont val="Tahoma"/>
            <family val="2"/>
            <charset val="186"/>
          </rPr>
          <t xml:space="preserve">e: Estimated value </t>
        </r>
      </text>
    </comment>
    <comment ref="H124" authorId="2" shapeId="0">
      <text>
        <r>
          <rPr>
            <sz val="9"/>
            <color indexed="81"/>
            <rFont val="Tahoma"/>
            <family val="2"/>
            <charset val="186"/>
          </rPr>
          <t xml:space="preserve">e: Estimated value </t>
        </r>
      </text>
    </comment>
    <comment ref="C125" authorId="2" shapeId="0">
      <text>
        <r>
          <rPr>
            <sz val="9"/>
            <color indexed="81"/>
            <rFont val="Tahoma"/>
            <family val="2"/>
            <charset val="186"/>
          </rPr>
          <t xml:space="preserve">d: Definition differs </t>
        </r>
      </text>
    </comment>
    <comment ref="D125" authorId="2" shapeId="0">
      <text>
        <r>
          <rPr>
            <sz val="9"/>
            <color indexed="81"/>
            <rFont val="Tahoma"/>
            <family val="2"/>
            <charset val="186"/>
          </rPr>
          <t xml:space="preserve">d: Definition differs </t>
        </r>
      </text>
    </comment>
    <comment ref="E125" authorId="2" shapeId="0">
      <text>
        <r>
          <rPr>
            <sz val="9"/>
            <color indexed="81"/>
            <rFont val="Tahoma"/>
            <family val="2"/>
            <charset val="186"/>
          </rPr>
          <t xml:space="preserve">d: Definition differs </t>
        </r>
      </text>
    </comment>
    <comment ref="F125" authorId="2" shapeId="0">
      <text>
        <r>
          <rPr>
            <sz val="9"/>
            <color indexed="81"/>
            <rFont val="Tahoma"/>
            <family val="2"/>
            <charset val="186"/>
          </rPr>
          <t xml:space="preserve">d: Definition differs e: Estimated value </t>
        </r>
      </text>
    </comment>
    <comment ref="G125" authorId="2" shapeId="0">
      <text>
        <r>
          <rPr>
            <sz val="9"/>
            <color indexed="81"/>
            <rFont val="Tahoma"/>
            <family val="2"/>
            <charset val="186"/>
          </rPr>
          <t xml:space="preserve">d: Definition differs e: Estimated value </t>
        </r>
      </text>
    </comment>
    <comment ref="H125" authorId="2" shapeId="0">
      <text>
        <r>
          <rPr>
            <sz val="9"/>
            <color indexed="81"/>
            <rFont val="Tahoma"/>
            <family val="2"/>
            <charset val="186"/>
          </rPr>
          <t xml:space="preserve">d: Definition differs e: Estimated value </t>
        </r>
      </text>
    </comment>
    <comment ref="I125" authorId="2" shapeId="0">
      <text>
        <r>
          <rPr>
            <sz val="9"/>
            <color indexed="81"/>
            <rFont val="Tahoma"/>
            <family val="2"/>
            <charset val="186"/>
          </rPr>
          <t xml:space="preserve">d: Definition differs e: Estimated value </t>
        </r>
      </text>
    </comment>
    <comment ref="J125" authorId="2" shapeId="0">
      <text>
        <r>
          <rPr>
            <sz val="9"/>
            <color indexed="81"/>
            <rFont val="Tahoma"/>
            <family val="2"/>
            <charset val="186"/>
          </rPr>
          <t xml:space="preserve">d: Definition differs e: Estimated value </t>
        </r>
      </text>
    </comment>
    <comment ref="E126" authorId="2" shapeId="0">
      <text>
        <r>
          <rPr>
            <sz val="9"/>
            <color indexed="81"/>
            <rFont val="Tahoma"/>
            <family val="2"/>
            <charset val="186"/>
          </rPr>
          <t xml:space="preserve">e: Estimated value </t>
        </r>
      </text>
    </comment>
    <comment ref="G126" authorId="2" shapeId="0">
      <text>
        <r>
          <rPr>
            <sz val="9"/>
            <color indexed="81"/>
            <rFont val="Tahoma"/>
            <family val="2"/>
            <charset val="186"/>
          </rPr>
          <t xml:space="preserve">p: Provisional value </t>
        </r>
      </text>
    </comment>
    <comment ref="H126" authorId="2" shapeId="0">
      <text>
        <r>
          <rPr>
            <sz val="9"/>
            <color indexed="81"/>
            <rFont val="Tahoma"/>
            <family val="2"/>
            <charset val="186"/>
          </rPr>
          <t xml:space="preserve">p: Provisional value </t>
        </r>
      </text>
    </comment>
    <comment ref="I126" authorId="2" shapeId="0">
      <text>
        <r>
          <rPr>
            <sz val="9"/>
            <color indexed="81"/>
            <rFont val="Tahoma"/>
            <family val="2"/>
            <charset val="186"/>
          </rPr>
          <t xml:space="preserve">p: Provisional value </t>
        </r>
      </text>
    </comment>
    <comment ref="J126" authorId="2" shapeId="0">
      <text>
        <r>
          <rPr>
            <sz val="9"/>
            <color indexed="81"/>
            <rFont val="Tahoma"/>
            <family val="2"/>
            <charset val="186"/>
          </rPr>
          <t xml:space="preserve">p: Provisional value </t>
        </r>
      </text>
    </comment>
    <comment ref="F130" authorId="2" shapeId="0">
      <text>
        <r>
          <rPr>
            <sz val="9"/>
            <color indexed="81"/>
            <rFont val="Tahoma"/>
            <family val="2"/>
            <charset val="186"/>
          </rPr>
          <t xml:space="preserve">d: Definition differs </t>
        </r>
      </text>
    </comment>
    <comment ref="G130" authorId="2" shapeId="0">
      <text>
        <r>
          <rPr>
            <sz val="9"/>
            <color indexed="81"/>
            <rFont val="Tahoma"/>
            <family val="2"/>
            <charset val="186"/>
          </rPr>
          <t xml:space="preserve">p: Provisional value </t>
        </r>
      </text>
    </comment>
    <comment ref="H130" authorId="2" shapeId="0">
      <text>
        <r>
          <rPr>
            <sz val="9"/>
            <color indexed="81"/>
            <rFont val="Tahoma"/>
            <family val="2"/>
            <charset val="186"/>
          </rPr>
          <t xml:space="preserve">p: Provisional value </t>
        </r>
      </text>
    </comment>
    <comment ref="J130" authorId="2" shapeId="0">
      <text>
        <r>
          <rPr>
            <sz val="9"/>
            <color indexed="81"/>
            <rFont val="Tahoma"/>
            <family val="2"/>
            <charset val="186"/>
          </rPr>
          <t xml:space="preserve">d: Definition differs </t>
        </r>
      </text>
    </comment>
    <comment ref="C131" authorId="2" shapeId="0">
      <text>
        <r>
          <rPr>
            <sz val="9"/>
            <color indexed="81"/>
            <rFont val="Tahoma"/>
            <family val="2"/>
            <charset val="186"/>
          </rPr>
          <t xml:space="preserve">e: Estimated value p: Provisional value </t>
        </r>
      </text>
    </comment>
    <comment ref="D131" authorId="2" shapeId="0">
      <text>
        <r>
          <rPr>
            <sz val="9"/>
            <color indexed="81"/>
            <rFont val="Tahoma"/>
            <family val="2"/>
            <charset val="186"/>
          </rPr>
          <t xml:space="preserve">e: Estimated value p: Provisional value </t>
        </r>
      </text>
    </comment>
    <comment ref="E131" authorId="2" shapeId="0">
      <text>
        <r>
          <rPr>
            <sz val="9"/>
            <color indexed="81"/>
            <rFont val="Tahoma"/>
            <family val="2"/>
            <charset val="186"/>
          </rPr>
          <t xml:space="preserve">e: Estimated value p: Provisional value </t>
        </r>
      </text>
    </comment>
    <comment ref="F131" authorId="2" shapeId="0">
      <text>
        <r>
          <rPr>
            <sz val="9"/>
            <color indexed="81"/>
            <rFont val="Tahoma"/>
            <family val="2"/>
            <charset val="186"/>
          </rPr>
          <t xml:space="preserve">e: Estimated value p: Provisional value </t>
        </r>
      </text>
    </comment>
    <comment ref="G131" authorId="2" shapeId="0">
      <text>
        <r>
          <rPr>
            <sz val="9"/>
            <color indexed="81"/>
            <rFont val="Tahoma"/>
            <family val="2"/>
            <charset val="186"/>
          </rPr>
          <t xml:space="preserve">e: Estimated value p: Provisional value </t>
        </r>
      </text>
    </comment>
    <comment ref="H131" authorId="2" shapeId="0">
      <text>
        <r>
          <rPr>
            <sz val="9"/>
            <color indexed="81"/>
            <rFont val="Tahoma"/>
            <family val="2"/>
            <charset val="186"/>
          </rPr>
          <t xml:space="preserve">e: Estimated value p: Provisional value </t>
        </r>
      </text>
    </comment>
    <comment ref="I131" authorId="2" shapeId="0">
      <text>
        <r>
          <rPr>
            <sz val="9"/>
            <color indexed="81"/>
            <rFont val="Tahoma"/>
            <family val="2"/>
            <charset val="186"/>
          </rPr>
          <t xml:space="preserve">e: Estimated value p: Provisional value </t>
        </r>
      </text>
    </comment>
    <comment ref="J131" authorId="2" shapeId="0">
      <text>
        <r>
          <rPr>
            <sz val="9"/>
            <color indexed="81"/>
            <rFont val="Tahoma"/>
            <family val="2"/>
            <charset val="186"/>
          </rPr>
          <t xml:space="preserve">e: Estimated value p: Provisional value </t>
        </r>
      </text>
    </comment>
    <comment ref="F132" authorId="2" shapeId="0">
      <text>
        <r>
          <rPr>
            <sz val="9"/>
            <color indexed="81"/>
            <rFont val="Tahoma"/>
            <family val="2"/>
            <charset val="186"/>
          </rPr>
          <t xml:space="preserve">d: Definition differs </t>
        </r>
      </text>
    </comment>
    <comment ref="G132" authorId="2" shapeId="0">
      <text>
        <r>
          <rPr>
            <sz val="9"/>
            <color indexed="81"/>
            <rFont val="Tahoma"/>
            <family val="2"/>
            <charset val="186"/>
          </rPr>
          <t xml:space="preserve">p: Provisional value </t>
        </r>
      </text>
    </comment>
    <comment ref="H132" authorId="2" shapeId="0">
      <text>
        <r>
          <rPr>
            <sz val="9"/>
            <color indexed="81"/>
            <rFont val="Tahoma"/>
            <family val="2"/>
            <charset val="186"/>
          </rPr>
          <t xml:space="preserve">p: Provisional value </t>
        </r>
      </text>
    </comment>
    <comment ref="I132" authorId="2" shapeId="0">
      <text>
        <r>
          <rPr>
            <sz val="9"/>
            <color indexed="81"/>
            <rFont val="Tahoma"/>
            <family val="2"/>
            <charset val="186"/>
          </rPr>
          <t xml:space="preserve">p: Provisional value </t>
        </r>
      </text>
    </comment>
    <comment ref="J132" authorId="2" shapeId="0">
      <text>
        <r>
          <rPr>
            <sz val="9"/>
            <color indexed="81"/>
            <rFont val="Tahoma"/>
            <family val="2"/>
            <charset val="186"/>
          </rPr>
          <t xml:space="preserve">p: Provisional value </t>
        </r>
      </text>
    </comment>
    <comment ref="G134" authorId="2" shapeId="0">
      <text>
        <r>
          <rPr>
            <sz val="9"/>
            <color indexed="81"/>
            <rFont val="Tahoma"/>
            <family val="2"/>
            <charset val="186"/>
          </rPr>
          <t xml:space="preserve">p: Provisional value </t>
        </r>
      </text>
    </comment>
    <comment ref="H134" authorId="2" shapeId="0">
      <text>
        <r>
          <rPr>
            <sz val="9"/>
            <color indexed="81"/>
            <rFont val="Tahoma"/>
            <family val="2"/>
            <charset val="186"/>
          </rPr>
          <t xml:space="preserve">p: Provisional value </t>
        </r>
      </text>
    </comment>
    <comment ref="I134" authorId="2" shapeId="0">
      <text>
        <r>
          <rPr>
            <sz val="9"/>
            <color indexed="81"/>
            <rFont val="Tahoma"/>
            <family val="2"/>
            <charset val="186"/>
          </rPr>
          <t xml:space="preserve">p: Provisional value </t>
        </r>
      </text>
    </comment>
    <comment ref="J134" authorId="2" shapeId="0">
      <text>
        <r>
          <rPr>
            <sz val="9"/>
            <color indexed="81"/>
            <rFont val="Tahoma"/>
            <family val="2"/>
            <charset val="186"/>
          </rPr>
          <t xml:space="preserve">p: Provisional value </t>
        </r>
      </text>
    </comment>
    <comment ref="G136" authorId="2" shapeId="0">
      <text>
        <r>
          <rPr>
            <sz val="9"/>
            <color indexed="81"/>
            <rFont val="Tahoma"/>
            <family val="2"/>
            <charset val="186"/>
          </rPr>
          <t xml:space="preserve">p: Provisional value </t>
        </r>
      </text>
    </comment>
    <comment ref="H136" authorId="2" shapeId="0">
      <text>
        <r>
          <rPr>
            <sz val="9"/>
            <color indexed="81"/>
            <rFont val="Tahoma"/>
            <family val="2"/>
            <charset val="186"/>
          </rPr>
          <t xml:space="preserve">p: Provisional value </t>
        </r>
      </text>
    </comment>
    <comment ref="I136" authorId="2" shapeId="0">
      <text>
        <r>
          <rPr>
            <sz val="9"/>
            <color indexed="81"/>
            <rFont val="Tahoma"/>
            <family val="2"/>
            <charset val="186"/>
          </rPr>
          <t xml:space="preserve">p: Provisional value </t>
        </r>
      </text>
    </comment>
    <comment ref="J136" authorId="2" shapeId="0">
      <text>
        <r>
          <rPr>
            <sz val="9"/>
            <color indexed="81"/>
            <rFont val="Tahoma"/>
            <family val="2"/>
            <charset val="186"/>
          </rPr>
          <t xml:space="preserve">p: Provisional value </t>
        </r>
      </text>
    </comment>
    <comment ref="G138" authorId="2" shapeId="0">
      <text>
        <r>
          <rPr>
            <sz val="9"/>
            <color indexed="81"/>
            <rFont val="Tahoma"/>
            <family val="2"/>
            <charset val="186"/>
          </rPr>
          <t xml:space="preserve">p: Provisional value </t>
        </r>
      </text>
    </comment>
    <comment ref="H138" authorId="2" shapeId="0">
      <text>
        <r>
          <rPr>
            <sz val="9"/>
            <color indexed="81"/>
            <rFont val="Tahoma"/>
            <family val="2"/>
            <charset val="186"/>
          </rPr>
          <t xml:space="preserve">p: Provisional value </t>
        </r>
      </text>
    </comment>
    <comment ref="I138" authorId="2" shapeId="0">
      <text>
        <r>
          <rPr>
            <sz val="9"/>
            <color indexed="81"/>
            <rFont val="Tahoma"/>
            <family val="2"/>
            <charset val="186"/>
          </rPr>
          <t xml:space="preserve">p: Provisional value </t>
        </r>
      </text>
    </comment>
    <comment ref="J138" authorId="2" shapeId="0">
      <text>
        <r>
          <rPr>
            <sz val="9"/>
            <color indexed="81"/>
            <rFont val="Tahoma"/>
            <family val="2"/>
            <charset val="186"/>
          </rPr>
          <t xml:space="preserve">p: Provisional value </t>
        </r>
      </text>
    </comment>
    <comment ref="G139" authorId="2" shapeId="0">
      <text>
        <r>
          <rPr>
            <sz val="9"/>
            <color indexed="81"/>
            <rFont val="Tahoma"/>
            <family val="2"/>
            <charset val="186"/>
          </rPr>
          <t xml:space="preserve">p: Provisional value </t>
        </r>
      </text>
    </comment>
    <comment ref="H139" authorId="2" shapeId="0">
      <text>
        <r>
          <rPr>
            <sz val="9"/>
            <color indexed="81"/>
            <rFont val="Tahoma"/>
            <family val="2"/>
            <charset val="186"/>
          </rPr>
          <t xml:space="preserve">p: Provisional value </t>
        </r>
      </text>
    </comment>
    <comment ref="I139" authorId="2" shapeId="0">
      <text>
        <r>
          <rPr>
            <sz val="9"/>
            <color indexed="81"/>
            <rFont val="Tahoma"/>
            <family val="2"/>
            <charset val="186"/>
          </rPr>
          <t xml:space="preserve">p: Provisional value </t>
        </r>
      </text>
    </comment>
    <comment ref="J139" authorId="2" shapeId="0">
      <text>
        <r>
          <rPr>
            <sz val="9"/>
            <color indexed="81"/>
            <rFont val="Tahoma"/>
            <family val="2"/>
            <charset val="186"/>
          </rPr>
          <t xml:space="preserve">p: Provisional value </t>
        </r>
      </text>
    </comment>
    <comment ref="G140" authorId="2" shapeId="0">
      <text>
        <r>
          <rPr>
            <sz val="9"/>
            <color indexed="81"/>
            <rFont val="Tahoma"/>
            <family val="2"/>
            <charset val="186"/>
          </rPr>
          <t xml:space="preserve">p: Provisional value </t>
        </r>
      </text>
    </comment>
    <comment ref="H140" authorId="2" shapeId="0">
      <text>
        <r>
          <rPr>
            <sz val="9"/>
            <color indexed="81"/>
            <rFont val="Tahoma"/>
            <family val="2"/>
            <charset val="186"/>
          </rPr>
          <t xml:space="preserve">p: Provisional value </t>
        </r>
      </text>
    </comment>
    <comment ref="I140" authorId="2" shapeId="0">
      <text>
        <r>
          <rPr>
            <sz val="9"/>
            <color indexed="81"/>
            <rFont val="Tahoma"/>
            <family val="2"/>
            <charset val="186"/>
          </rPr>
          <t xml:space="preserve">p: Provisional value </t>
        </r>
      </text>
    </comment>
    <comment ref="J140" authorId="2" shapeId="0">
      <text>
        <r>
          <rPr>
            <sz val="9"/>
            <color indexed="81"/>
            <rFont val="Tahoma"/>
            <family val="2"/>
            <charset val="186"/>
          </rPr>
          <t xml:space="preserve">p: Provisional value </t>
        </r>
      </text>
    </comment>
    <comment ref="F141" authorId="2" shapeId="0">
      <text>
        <r>
          <rPr>
            <sz val="9"/>
            <color indexed="81"/>
            <rFont val="Tahoma"/>
            <family val="2"/>
            <charset val="186"/>
          </rPr>
          <t xml:space="preserve">d: Definition differs </t>
        </r>
      </text>
    </comment>
    <comment ref="G143" authorId="2" shapeId="0">
      <text>
        <r>
          <rPr>
            <sz val="9"/>
            <color indexed="81"/>
            <rFont val="Tahoma"/>
            <family val="2"/>
            <charset val="186"/>
          </rPr>
          <t xml:space="preserve">p: Provisional value </t>
        </r>
      </text>
    </comment>
    <comment ref="I143" authorId="2" shapeId="0">
      <text>
        <r>
          <rPr>
            <sz val="9"/>
            <color indexed="81"/>
            <rFont val="Tahoma"/>
            <family val="2"/>
            <charset val="186"/>
          </rPr>
          <t xml:space="preserve">p: Provisional value </t>
        </r>
      </text>
    </comment>
    <comment ref="C144" authorId="2" shapeId="0">
      <text>
        <r>
          <rPr>
            <sz val="9"/>
            <color indexed="81"/>
            <rFont val="Tahoma"/>
            <family val="2"/>
            <charset val="186"/>
          </rPr>
          <t xml:space="preserve">d: Definition differs p: Provisional value </t>
        </r>
      </text>
    </comment>
    <comment ref="D144" authorId="2" shapeId="0">
      <text>
        <r>
          <rPr>
            <sz val="9"/>
            <color indexed="81"/>
            <rFont val="Tahoma"/>
            <family val="2"/>
            <charset val="186"/>
          </rPr>
          <t xml:space="preserve">d: Definition differs </t>
        </r>
      </text>
    </comment>
    <comment ref="E144" authorId="2" shapeId="0">
      <text>
        <r>
          <rPr>
            <sz val="9"/>
            <color indexed="81"/>
            <rFont val="Tahoma"/>
            <family val="2"/>
            <charset val="186"/>
          </rPr>
          <t xml:space="preserve">d: Definition differs </t>
        </r>
      </text>
    </comment>
    <comment ref="G144" authorId="2" shapeId="0">
      <text>
        <r>
          <rPr>
            <sz val="9"/>
            <color indexed="81"/>
            <rFont val="Tahoma"/>
            <family val="2"/>
            <charset val="186"/>
          </rPr>
          <t xml:space="preserve">d: Definition differs p: Provisional value </t>
        </r>
      </text>
    </comment>
    <comment ref="H144" authorId="2" shapeId="0">
      <text>
        <r>
          <rPr>
            <sz val="9"/>
            <color indexed="81"/>
            <rFont val="Tahoma"/>
            <family val="2"/>
            <charset val="186"/>
          </rPr>
          <t xml:space="preserve">d: Definition differs e: Estimated value </t>
        </r>
      </text>
    </comment>
    <comment ref="I144" authorId="2" shapeId="0">
      <text>
        <r>
          <rPr>
            <sz val="9"/>
            <color indexed="81"/>
            <rFont val="Tahoma"/>
            <family val="2"/>
            <charset val="186"/>
          </rPr>
          <t xml:space="preserve">d: Definition differs p: Provisional value </t>
        </r>
      </text>
    </comment>
    <comment ref="C145" authorId="2" shapeId="0">
      <text>
        <r>
          <rPr>
            <sz val="9"/>
            <color indexed="81"/>
            <rFont val="Tahoma"/>
            <family val="2"/>
            <charset val="186"/>
          </rPr>
          <t xml:space="preserve">e: Estimated value </t>
        </r>
      </text>
    </comment>
    <comment ref="D145" authorId="2" shapeId="0">
      <text>
        <r>
          <rPr>
            <sz val="9"/>
            <color indexed="81"/>
            <rFont val="Tahoma"/>
            <family val="2"/>
            <charset val="186"/>
          </rPr>
          <t xml:space="preserve">e: Estimated value </t>
        </r>
      </text>
    </comment>
    <comment ref="E145" authorId="2" shapeId="0">
      <text>
        <r>
          <rPr>
            <sz val="9"/>
            <color indexed="81"/>
            <rFont val="Tahoma"/>
            <family val="2"/>
            <charset val="186"/>
          </rPr>
          <t xml:space="preserve">e: Estimated value </t>
        </r>
      </text>
    </comment>
    <comment ref="F145" authorId="2" shapeId="0">
      <text>
        <r>
          <rPr>
            <sz val="9"/>
            <color indexed="81"/>
            <rFont val="Tahoma"/>
            <family val="2"/>
            <charset val="186"/>
          </rPr>
          <t xml:space="preserve">e: Estimated value </t>
        </r>
      </text>
    </comment>
    <comment ref="G145" authorId="2" shapeId="0">
      <text>
        <r>
          <rPr>
            <sz val="9"/>
            <color indexed="81"/>
            <rFont val="Tahoma"/>
            <family val="2"/>
            <charset val="186"/>
          </rPr>
          <t xml:space="preserve">e: Estimated value </t>
        </r>
      </text>
    </comment>
    <comment ref="H145" authorId="2" shapeId="0">
      <text>
        <r>
          <rPr>
            <sz val="9"/>
            <color indexed="81"/>
            <rFont val="Tahoma"/>
            <family val="2"/>
            <charset val="186"/>
          </rPr>
          <t xml:space="preserve">e: Estimated value </t>
        </r>
      </text>
    </comment>
    <comment ref="I145" authorId="2" shapeId="0">
      <text>
        <r>
          <rPr>
            <sz val="9"/>
            <color indexed="81"/>
            <rFont val="Tahoma"/>
            <family val="2"/>
            <charset val="186"/>
          </rPr>
          <t xml:space="preserve">e: Estimated value </t>
        </r>
      </text>
    </comment>
    <comment ref="J145" authorId="2" shapeId="0">
      <text>
        <r>
          <rPr>
            <sz val="9"/>
            <color indexed="81"/>
            <rFont val="Tahoma"/>
            <family val="2"/>
            <charset val="186"/>
          </rPr>
          <t xml:space="preserve">e: Estimated value </t>
        </r>
      </text>
    </comment>
    <comment ref="C146" authorId="2" shapeId="0">
      <text>
        <r>
          <rPr>
            <sz val="9"/>
            <color indexed="81"/>
            <rFont val="Tahoma"/>
            <family val="2"/>
            <charset val="186"/>
          </rPr>
          <t xml:space="preserve">e: Estimated value </t>
        </r>
      </text>
    </comment>
    <comment ref="D146" authorId="2" shapeId="0">
      <text>
        <r>
          <rPr>
            <sz val="9"/>
            <color indexed="81"/>
            <rFont val="Tahoma"/>
            <family val="2"/>
            <charset val="186"/>
          </rPr>
          <t xml:space="preserve">e: Estimated value </t>
        </r>
      </text>
    </comment>
    <comment ref="E146" authorId="2" shapeId="0">
      <text>
        <r>
          <rPr>
            <sz val="9"/>
            <color indexed="81"/>
            <rFont val="Tahoma"/>
            <family val="2"/>
            <charset val="186"/>
          </rPr>
          <t xml:space="preserve">e: Estimated value </t>
        </r>
      </text>
    </comment>
    <comment ref="F146" authorId="2" shapeId="0">
      <text>
        <r>
          <rPr>
            <sz val="9"/>
            <color indexed="81"/>
            <rFont val="Tahoma"/>
            <family val="2"/>
            <charset val="186"/>
          </rPr>
          <t xml:space="preserve">e: Estimated value </t>
        </r>
      </text>
    </comment>
    <comment ref="G146" authorId="2" shapeId="0">
      <text>
        <r>
          <rPr>
            <sz val="9"/>
            <color indexed="81"/>
            <rFont val="Tahoma"/>
            <family val="2"/>
            <charset val="186"/>
          </rPr>
          <t xml:space="preserve">e: Estimated value </t>
        </r>
      </text>
    </comment>
    <comment ref="H146" authorId="2" shapeId="0">
      <text>
        <r>
          <rPr>
            <sz val="9"/>
            <color indexed="81"/>
            <rFont val="Tahoma"/>
            <family val="2"/>
            <charset val="186"/>
          </rPr>
          <t xml:space="preserve">e: Estimated value </t>
        </r>
      </text>
    </comment>
    <comment ref="I146" authorId="2" shapeId="0">
      <text>
        <r>
          <rPr>
            <sz val="9"/>
            <color indexed="81"/>
            <rFont val="Tahoma"/>
            <family val="2"/>
            <charset val="186"/>
          </rPr>
          <t xml:space="preserve">e: Estimated value </t>
        </r>
      </text>
    </comment>
    <comment ref="J146" authorId="2" shapeId="0">
      <text>
        <r>
          <rPr>
            <sz val="9"/>
            <color indexed="81"/>
            <rFont val="Tahoma"/>
            <family val="2"/>
            <charset val="186"/>
          </rPr>
          <t xml:space="preserve">e: Estimated value </t>
        </r>
      </text>
    </comment>
    <comment ref="C147" authorId="2" shapeId="0">
      <text>
        <r>
          <rPr>
            <sz val="9"/>
            <color indexed="81"/>
            <rFont val="Tahoma"/>
            <family val="2"/>
            <charset val="186"/>
          </rPr>
          <t xml:space="preserve">e: Estimated value </t>
        </r>
      </text>
    </comment>
    <comment ref="D147" authorId="2" shapeId="0">
      <text>
        <r>
          <rPr>
            <sz val="9"/>
            <color indexed="81"/>
            <rFont val="Tahoma"/>
            <family val="2"/>
            <charset val="186"/>
          </rPr>
          <t xml:space="preserve">e: Estimated value </t>
        </r>
      </text>
    </comment>
    <comment ref="E147" authorId="2" shapeId="0">
      <text>
        <r>
          <rPr>
            <sz val="9"/>
            <color indexed="81"/>
            <rFont val="Tahoma"/>
            <family val="2"/>
            <charset val="186"/>
          </rPr>
          <t xml:space="preserve">e: Estimated value </t>
        </r>
      </text>
    </comment>
    <comment ref="F147" authorId="2" shapeId="0">
      <text>
        <r>
          <rPr>
            <sz val="9"/>
            <color indexed="81"/>
            <rFont val="Tahoma"/>
            <family val="2"/>
            <charset val="186"/>
          </rPr>
          <t xml:space="preserve">e: Estimated value </t>
        </r>
      </text>
    </comment>
    <comment ref="G147" authorId="2" shapeId="0">
      <text>
        <r>
          <rPr>
            <sz val="9"/>
            <color indexed="81"/>
            <rFont val="Tahoma"/>
            <family val="2"/>
            <charset val="186"/>
          </rPr>
          <t xml:space="preserve">e: Estimated value </t>
        </r>
      </text>
    </comment>
    <comment ref="H147" authorId="2" shapeId="0">
      <text>
        <r>
          <rPr>
            <sz val="9"/>
            <color indexed="81"/>
            <rFont val="Tahoma"/>
            <family val="2"/>
            <charset val="186"/>
          </rPr>
          <t xml:space="preserve">e: Estimated value </t>
        </r>
      </text>
    </comment>
    <comment ref="I147" authorId="2" shapeId="0">
      <text>
        <r>
          <rPr>
            <sz val="9"/>
            <color indexed="81"/>
            <rFont val="Tahoma"/>
            <family val="2"/>
            <charset val="186"/>
          </rPr>
          <t xml:space="preserve">e: Estimated value </t>
        </r>
      </text>
    </comment>
    <comment ref="J147" authorId="2" shapeId="0">
      <text>
        <r>
          <rPr>
            <sz val="9"/>
            <color indexed="81"/>
            <rFont val="Tahoma"/>
            <family val="2"/>
            <charset val="186"/>
          </rPr>
          <t xml:space="preserve">e: Estimated value </t>
        </r>
      </text>
    </comment>
    <comment ref="G149" authorId="2" shapeId="0">
      <text>
        <r>
          <rPr>
            <sz val="9"/>
            <color indexed="81"/>
            <rFont val="Tahoma"/>
            <family val="2"/>
            <charset val="186"/>
          </rPr>
          <t xml:space="preserve">e: Estimated value </t>
        </r>
      </text>
    </comment>
    <comment ref="H149" authorId="2" shapeId="0">
      <text>
        <r>
          <rPr>
            <sz val="9"/>
            <color indexed="81"/>
            <rFont val="Tahoma"/>
            <family val="2"/>
            <charset val="186"/>
          </rPr>
          <t xml:space="preserve">e: Estimated value </t>
        </r>
      </text>
    </comment>
    <comment ref="I149" authorId="2" shapeId="0">
      <text>
        <r>
          <rPr>
            <sz val="9"/>
            <color indexed="81"/>
            <rFont val="Tahoma"/>
            <family val="2"/>
            <charset val="186"/>
          </rPr>
          <t xml:space="preserve">e: Estimated value </t>
        </r>
      </text>
    </comment>
    <comment ref="J149" authorId="2" shapeId="0">
      <text>
        <r>
          <rPr>
            <sz val="9"/>
            <color indexed="81"/>
            <rFont val="Tahoma"/>
            <family val="2"/>
            <charset val="186"/>
          </rPr>
          <t xml:space="preserve">e: Estimated value </t>
        </r>
      </text>
    </comment>
  </commentList>
</comments>
</file>

<file path=xl/comments6.xml><?xml version="1.0" encoding="utf-8"?>
<comments xmlns="http://schemas.openxmlformats.org/spreadsheetml/2006/main">
  <authors>
    <author>Kadri Raudvere</author>
  </authors>
  <commentList>
    <comment ref="B5" authorId="0" shapeId="0">
      <text>
        <r>
          <rPr>
            <b/>
            <sz val="9"/>
            <color indexed="81"/>
            <rFont val="Segoe UI"/>
            <family val="2"/>
            <charset val="186"/>
          </rPr>
          <t>Kadri Raudvere:</t>
        </r>
        <r>
          <rPr>
            <sz val="9"/>
            <color indexed="81"/>
            <rFont val="Segoe UI"/>
            <family val="2"/>
            <charset val="186"/>
          </rPr>
          <t xml:space="preserve">
doktorikraadiga töötajate osakaal</t>
        </r>
      </text>
    </comment>
    <comment ref="B6" authorId="0" shapeId="0">
      <text>
        <r>
          <rPr>
            <b/>
            <sz val="9"/>
            <color indexed="81"/>
            <rFont val="Segoe UI"/>
            <family val="2"/>
            <charset val="186"/>
          </rPr>
          <t>Kadri Raudvere:</t>
        </r>
        <r>
          <rPr>
            <sz val="9"/>
            <color indexed="81"/>
            <rFont val="Segoe UI"/>
            <family val="2"/>
            <charset val="186"/>
          </rPr>
          <t xml:space="preserve">
TA % SKP-st ja erasektori TA % SKP-st</t>
        </r>
      </text>
    </comment>
    <comment ref="B7" authorId="0" shapeId="0">
      <text>
        <r>
          <rPr>
            <b/>
            <sz val="9"/>
            <color indexed="81"/>
            <rFont val="Segoe UI"/>
            <family val="2"/>
            <charset val="186"/>
          </rPr>
          <t>Kadri Raudvere:</t>
        </r>
        <r>
          <rPr>
            <sz val="9"/>
            <color indexed="81"/>
            <rFont val="Segoe UI"/>
            <family val="2"/>
            <charset val="186"/>
          </rPr>
          <t xml:space="preserve">
nominaalne SKP</t>
        </r>
      </text>
    </comment>
    <comment ref="A22" authorId="0" shapeId="0">
      <text>
        <r>
          <rPr>
            <b/>
            <sz val="9"/>
            <color indexed="81"/>
            <rFont val="Segoe UI"/>
            <family val="2"/>
            <charset val="186"/>
          </rPr>
          <t>Kadri Raudvere:</t>
        </r>
        <r>
          <rPr>
            <sz val="9"/>
            <color indexed="81"/>
            <rFont val="Segoe UI"/>
            <family val="2"/>
            <charset val="186"/>
          </rPr>
          <t xml:space="preserve">
2014</t>
        </r>
      </text>
    </comment>
    <comment ref="A47" authorId="0" shapeId="0">
      <text>
        <r>
          <rPr>
            <b/>
            <sz val="9"/>
            <color indexed="81"/>
            <rFont val="Segoe UI"/>
            <family val="2"/>
            <charset val="186"/>
          </rPr>
          <t>Kadri Raudvere:</t>
        </r>
        <r>
          <rPr>
            <sz val="9"/>
            <color indexed="81"/>
            <rFont val="Segoe UI"/>
            <family val="2"/>
            <charset val="186"/>
          </rPr>
          <t xml:space="preserve">
2013</t>
        </r>
      </text>
    </comment>
  </commentList>
</comments>
</file>

<file path=xl/comments7.xml><?xml version="1.0" encoding="utf-8"?>
<comments xmlns="http://schemas.openxmlformats.org/spreadsheetml/2006/main">
  <authors>
    <author>Kadri Raudvere</author>
  </authors>
  <commentList>
    <comment ref="A10" authorId="0" shapeId="0">
      <text>
        <r>
          <rPr>
            <b/>
            <sz val="9"/>
            <color indexed="81"/>
            <rFont val="Tahoma"/>
            <family val="2"/>
            <charset val="186"/>
          </rPr>
          <t>Kadri Raudvere:</t>
        </r>
        <r>
          <rPr>
            <sz val="9"/>
            <color indexed="81"/>
            <rFont val="Tahoma"/>
            <family val="2"/>
            <charset val="186"/>
          </rPr>
          <t xml:space="preserve">
siin sees ka integreeritud bakalaureuse- ja magistriõppe lõpetanud</t>
        </r>
      </text>
    </comment>
  </commentList>
</comments>
</file>

<file path=xl/comments8.xml><?xml version="1.0" encoding="utf-8"?>
<comments xmlns="http://schemas.openxmlformats.org/spreadsheetml/2006/main">
  <authors>
    <author>Kadri Raudvere</author>
  </authors>
  <commentList>
    <comment ref="A8" authorId="0" shapeId="0">
      <text>
        <r>
          <rPr>
            <b/>
            <sz val="9"/>
            <color indexed="81"/>
            <rFont val="Tahoma"/>
            <family val="2"/>
            <charset val="186"/>
          </rPr>
          <t>Kadri Raudvere:</t>
        </r>
        <r>
          <rPr>
            <sz val="9"/>
            <color indexed="81"/>
            <rFont val="Tahoma"/>
            <family val="2"/>
            <charset val="186"/>
          </rPr>
          <t xml:space="preserve">
siin on sees kõik st nii kraadi kaitsnud kui katkestanud ning õpingute aeg on keskmine aeg kaitsmise ja katkestamiseni ehk keskmine aeg, mil oldi doktorant sõltumata lõpplahendusest.</t>
        </r>
      </text>
    </comment>
    <comment ref="A16" authorId="0" shapeId="0">
      <text>
        <r>
          <rPr>
            <b/>
            <sz val="9"/>
            <color indexed="81"/>
            <rFont val="Tahoma"/>
            <family val="2"/>
            <charset val="186"/>
          </rPr>
          <t>Kadri Raudvere:</t>
        </r>
        <r>
          <rPr>
            <sz val="9"/>
            <color indexed="81"/>
            <rFont val="Tahoma"/>
            <family val="2"/>
            <charset val="186"/>
          </rPr>
          <t xml:space="preserve">
kas siin vaadatakse ainult neid, kes reaalselt "lõpetasid" ehk kaitsesid Sh vastuvõetute arv näitab kaitsjate arvu.</t>
        </r>
      </text>
    </comment>
  </commentList>
</comments>
</file>

<file path=xl/comments9.xml><?xml version="1.0" encoding="utf-8"?>
<comments xmlns="http://schemas.openxmlformats.org/spreadsheetml/2006/main">
  <authors>
    <author>Kadri Raudvere</author>
    <author>MyOECD</author>
  </authors>
  <commentList>
    <comment ref="I7" authorId="0" shapeId="0">
      <text>
        <r>
          <rPr>
            <b/>
            <sz val="9"/>
            <color indexed="81"/>
            <rFont val="Tahoma"/>
            <family val="2"/>
            <charset val="186"/>
          </rPr>
          <t>Kadri Raudvere:</t>
        </r>
        <r>
          <rPr>
            <sz val="9"/>
            <color indexed="81"/>
            <rFont val="Tahoma"/>
            <family val="2"/>
            <charset val="186"/>
          </rPr>
          <t xml:space="preserve">
ETAgi arvutused</t>
        </r>
      </text>
    </comment>
    <comment ref="K7" authorId="0" shapeId="0">
      <text>
        <r>
          <rPr>
            <b/>
            <sz val="9"/>
            <color indexed="81"/>
            <rFont val="Tahoma"/>
            <family val="2"/>
            <charset val="186"/>
          </rPr>
          <t>Kadri Raudvere: varasemad aastad allapool</t>
        </r>
      </text>
    </comment>
    <comment ref="F8" authorId="0" shapeId="0">
      <text>
        <r>
          <rPr>
            <b/>
            <sz val="9"/>
            <color indexed="81"/>
            <rFont val="Tahoma"/>
            <family val="2"/>
            <charset val="186"/>
          </rPr>
          <t>Kadri Raudvere:</t>
        </r>
        <r>
          <rPr>
            <sz val="9"/>
            <color indexed="81"/>
            <rFont val="Tahoma"/>
            <family val="2"/>
            <charset val="186"/>
          </rPr>
          <t xml:space="preserve">
2013</t>
        </r>
      </text>
    </comment>
    <comment ref="F13" authorId="0" shapeId="0">
      <text>
        <r>
          <rPr>
            <b/>
            <sz val="9"/>
            <color indexed="81"/>
            <rFont val="Tahoma"/>
            <family val="2"/>
            <charset val="186"/>
          </rPr>
          <t>Kadri Raudvere:</t>
        </r>
        <r>
          <rPr>
            <sz val="9"/>
            <color indexed="81"/>
            <rFont val="Tahoma"/>
            <family val="2"/>
            <charset val="186"/>
          </rPr>
          <t xml:space="preserve">
2013</t>
        </r>
      </text>
    </comment>
    <comment ref="F18" authorId="0" shapeId="0">
      <text>
        <r>
          <rPr>
            <b/>
            <sz val="9"/>
            <color indexed="81"/>
            <rFont val="Tahoma"/>
            <family val="2"/>
            <charset val="186"/>
          </rPr>
          <t>Kadri Raudvere:</t>
        </r>
        <r>
          <rPr>
            <sz val="9"/>
            <color indexed="81"/>
            <rFont val="Tahoma"/>
            <family val="2"/>
            <charset val="186"/>
          </rPr>
          <t xml:space="preserve">
2011</t>
        </r>
      </text>
    </comment>
    <comment ref="F21" authorId="0" shapeId="0">
      <text>
        <r>
          <rPr>
            <b/>
            <sz val="9"/>
            <color indexed="81"/>
            <rFont val="Tahoma"/>
            <family val="2"/>
            <charset val="186"/>
          </rPr>
          <t>Kadri Raudvere:</t>
        </r>
        <r>
          <rPr>
            <sz val="9"/>
            <color indexed="81"/>
            <rFont val="Tahoma"/>
            <family val="2"/>
            <charset val="186"/>
          </rPr>
          <t xml:space="preserve">
2011</t>
        </r>
      </text>
    </comment>
    <comment ref="H26" authorId="0" shapeId="0">
      <text>
        <r>
          <rPr>
            <b/>
            <sz val="9"/>
            <color indexed="81"/>
            <rFont val="Tahoma"/>
            <family val="2"/>
            <charset val="186"/>
          </rPr>
          <t>Kadri Raudvere:</t>
        </r>
        <r>
          <rPr>
            <sz val="9"/>
            <color indexed="81"/>
            <rFont val="Tahoma"/>
            <family val="2"/>
            <charset val="186"/>
          </rPr>
          <t xml:space="preserve">
2016</t>
        </r>
      </text>
    </comment>
    <comment ref="H27" authorId="0" shapeId="0">
      <text>
        <r>
          <rPr>
            <b/>
            <sz val="9"/>
            <color indexed="81"/>
            <rFont val="Tahoma"/>
            <family val="2"/>
            <charset val="186"/>
          </rPr>
          <t>Kadri Raudvere:</t>
        </r>
        <r>
          <rPr>
            <sz val="9"/>
            <color indexed="81"/>
            <rFont val="Tahoma"/>
            <family val="2"/>
            <charset val="186"/>
          </rPr>
          <t xml:space="preserve">
2016</t>
        </r>
      </text>
    </comment>
    <comment ref="F31" authorId="0" shapeId="0">
      <text>
        <r>
          <rPr>
            <b/>
            <sz val="9"/>
            <color indexed="81"/>
            <rFont val="Tahoma"/>
            <family val="2"/>
            <charset val="186"/>
          </rPr>
          <t>Kadri Raudvere:</t>
        </r>
        <r>
          <rPr>
            <sz val="9"/>
            <color indexed="81"/>
            <rFont val="Tahoma"/>
            <family val="2"/>
            <charset val="186"/>
          </rPr>
          <t xml:space="preserve">
2013</t>
        </r>
      </text>
    </comment>
    <comment ref="F33" authorId="0" shapeId="0">
      <text>
        <r>
          <rPr>
            <b/>
            <sz val="9"/>
            <color indexed="81"/>
            <rFont val="Tahoma"/>
            <family val="2"/>
            <charset val="186"/>
          </rPr>
          <t>Kadri Raudvere:</t>
        </r>
        <r>
          <rPr>
            <sz val="9"/>
            <color indexed="81"/>
            <rFont val="Tahoma"/>
            <family val="2"/>
            <charset val="186"/>
          </rPr>
          <t xml:space="preserve">
2013</t>
        </r>
      </text>
    </comment>
    <comment ref="H34" authorId="0" shapeId="0">
      <text>
        <r>
          <rPr>
            <b/>
            <sz val="9"/>
            <color indexed="81"/>
            <rFont val="Tahoma"/>
            <family val="2"/>
            <charset val="186"/>
          </rPr>
          <t>Kadri Raudvere:</t>
        </r>
        <r>
          <rPr>
            <sz val="9"/>
            <color indexed="81"/>
            <rFont val="Tahoma"/>
            <family val="2"/>
            <charset val="186"/>
          </rPr>
          <t xml:space="preserve">
2016</t>
        </r>
      </text>
    </comment>
    <comment ref="H44" authorId="0" shapeId="0">
      <text>
        <r>
          <rPr>
            <b/>
            <sz val="9"/>
            <color indexed="81"/>
            <rFont val="Tahoma"/>
            <family val="2"/>
            <charset val="186"/>
          </rPr>
          <t>Kadri Raudvere:</t>
        </r>
        <r>
          <rPr>
            <sz val="9"/>
            <color indexed="81"/>
            <rFont val="Tahoma"/>
            <family val="2"/>
            <charset val="186"/>
          </rPr>
          <t xml:space="preserve">
2016
</t>
        </r>
      </text>
    </comment>
    <comment ref="AA69" authorId="0" shapeId="0">
      <text>
        <r>
          <rPr>
            <b/>
            <sz val="9"/>
            <color indexed="81"/>
            <rFont val="Tahoma"/>
            <family val="2"/>
            <charset val="186"/>
          </rPr>
          <t>Kadri Raudvere:</t>
        </r>
        <r>
          <rPr>
            <sz val="9"/>
            <color indexed="81"/>
            <rFont val="Tahoma"/>
            <family val="2"/>
            <charset val="186"/>
          </rPr>
          <t xml:space="preserve">
kirjutasin ise nulli, kuna andmed puudu, ent tõenäoliselt PNP-s polegi väga palju neid inimesi ja tulemust see  väga ei mõjuta.</t>
        </r>
      </text>
    </comment>
    <comment ref="AA71" authorId="0" shapeId="0">
      <text>
        <r>
          <rPr>
            <b/>
            <sz val="9"/>
            <color indexed="81"/>
            <rFont val="Tahoma"/>
            <family val="2"/>
            <charset val="186"/>
          </rPr>
          <t>Kadri Raudvere:</t>
        </r>
        <r>
          <rPr>
            <sz val="9"/>
            <color indexed="81"/>
            <rFont val="Tahoma"/>
            <family val="2"/>
            <charset val="186"/>
          </rPr>
          <t xml:space="preserve">
kirjutasin ise nulli, kuna andmed puudu, ent tõenäoliselt PNP-s polegi väga palju neid inimesi ja tulemust see  väga ei mõjuta.</t>
        </r>
      </text>
    </comment>
    <comment ref="AA80" authorId="0" shapeId="0">
      <text>
        <r>
          <rPr>
            <b/>
            <sz val="9"/>
            <color indexed="81"/>
            <rFont val="Tahoma"/>
            <family val="2"/>
            <charset val="186"/>
          </rPr>
          <t>Kadri Raudvere:</t>
        </r>
        <r>
          <rPr>
            <sz val="9"/>
            <color indexed="81"/>
            <rFont val="Tahoma"/>
            <family val="2"/>
            <charset val="186"/>
          </rPr>
          <t xml:space="preserve">
kirjutasin ise nulli, kuna andmed puudu, ent tõenäoliselt PNP-s polegi väga palju neid inimesi ja tulemust see  väga ei mõjuta.</t>
        </r>
      </text>
    </comment>
    <comment ref="AA88" authorId="0" shapeId="0">
      <text>
        <r>
          <rPr>
            <b/>
            <sz val="9"/>
            <color indexed="81"/>
            <rFont val="Tahoma"/>
            <family val="2"/>
            <charset val="186"/>
          </rPr>
          <t>Kadri Raudvere:</t>
        </r>
        <r>
          <rPr>
            <sz val="9"/>
            <color indexed="81"/>
            <rFont val="Tahoma"/>
            <family val="2"/>
            <charset val="186"/>
          </rPr>
          <t xml:space="preserve">
kirjutasin ise nulli, kuna andmed puudu, ent tõenäoliselt PNP-s polegi väga palju neid inimesi ja tulemust see  väga ei mõjuta.</t>
        </r>
      </text>
    </comment>
    <comment ref="AA93" authorId="0" shapeId="0">
      <text>
        <r>
          <rPr>
            <b/>
            <sz val="9"/>
            <color indexed="81"/>
            <rFont val="Tahoma"/>
            <family val="2"/>
            <charset val="186"/>
          </rPr>
          <t>Kadri Raudvere:</t>
        </r>
        <r>
          <rPr>
            <sz val="9"/>
            <color indexed="81"/>
            <rFont val="Tahoma"/>
            <family val="2"/>
            <charset val="186"/>
          </rPr>
          <t xml:space="preserve">
kirjutasin ise nulli, kuna andmed puudu, ent tõenäoliselt PNP-s polegi väga palju neid inimesi ja tulemust see  väga ei mõjuta.</t>
        </r>
      </text>
    </comment>
    <comment ref="C108" authorId="1" shapeId="0">
      <text>
        <r>
          <rPr>
            <sz val="9"/>
            <color indexed="81"/>
            <rFont val="Tahoma"/>
            <family val="2"/>
            <charset val="186"/>
          </rPr>
          <t xml:space="preserve">e: Estimated value </t>
        </r>
      </text>
    </comment>
    <comment ref="E108" authorId="1" shapeId="0">
      <text>
        <r>
          <rPr>
            <sz val="9"/>
            <color indexed="81"/>
            <rFont val="Tahoma"/>
            <family val="2"/>
            <charset val="186"/>
          </rPr>
          <t xml:space="preserve">e: Estimated value </t>
        </r>
      </text>
    </comment>
    <comment ref="F108" authorId="1" shapeId="0">
      <text>
        <r>
          <rPr>
            <sz val="9"/>
            <color indexed="81"/>
            <rFont val="Tahoma"/>
            <family val="2"/>
            <charset val="186"/>
          </rPr>
          <t xml:space="preserve">e: Estimated value </t>
        </r>
      </text>
    </comment>
    <comment ref="G109" authorId="1" shapeId="0">
      <text>
        <r>
          <rPr>
            <sz val="9"/>
            <color indexed="81"/>
            <rFont val="Tahoma"/>
            <family val="2"/>
            <charset val="186"/>
          </rPr>
          <t xml:space="preserve">p: Provisional value </t>
        </r>
      </text>
    </comment>
    <comment ref="H109" authorId="1" shapeId="0">
      <text>
        <r>
          <rPr>
            <sz val="9"/>
            <color indexed="81"/>
            <rFont val="Tahoma"/>
            <family val="2"/>
            <charset val="186"/>
          </rPr>
          <t xml:space="preserve">p: Provisional value </t>
        </r>
      </text>
    </comment>
    <comment ref="I109" authorId="1" shapeId="0">
      <text>
        <r>
          <rPr>
            <sz val="9"/>
            <color indexed="81"/>
            <rFont val="Tahoma"/>
            <family val="2"/>
            <charset val="186"/>
          </rPr>
          <t xml:space="preserve">p: Provisional value </t>
        </r>
      </text>
    </comment>
    <comment ref="J109" authorId="1" shapeId="0">
      <text>
        <r>
          <rPr>
            <sz val="9"/>
            <color indexed="81"/>
            <rFont val="Tahoma"/>
            <family val="2"/>
            <charset val="186"/>
          </rPr>
          <t xml:space="preserve">p: Provisional value </t>
        </r>
      </text>
    </comment>
    <comment ref="G110" authorId="1" shapeId="0">
      <text>
        <r>
          <rPr>
            <sz val="9"/>
            <color indexed="81"/>
            <rFont val="Tahoma"/>
            <family val="2"/>
            <charset val="186"/>
          </rPr>
          <t xml:space="preserve">p: Provisional value </t>
        </r>
      </text>
    </comment>
    <comment ref="H110" authorId="1" shapeId="0">
      <text>
        <r>
          <rPr>
            <sz val="9"/>
            <color indexed="81"/>
            <rFont val="Tahoma"/>
            <family val="2"/>
            <charset val="186"/>
          </rPr>
          <t xml:space="preserve">p: Provisional value </t>
        </r>
      </text>
    </comment>
    <comment ref="I110" authorId="1" shapeId="0">
      <text>
        <r>
          <rPr>
            <sz val="9"/>
            <color indexed="81"/>
            <rFont val="Tahoma"/>
            <family val="2"/>
            <charset val="186"/>
          </rPr>
          <t xml:space="preserve">p: Provisional value </t>
        </r>
      </text>
    </comment>
    <comment ref="J110" authorId="1" shapeId="0">
      <text>
        <r>
          <rPr>
            <sz val="9"/>
            <color indexed="81"/>
            <rFont val="Tahoma"/>
            <family val="2"/>
            <charset val="186"/>
          </rPr>
          <t xml:space="preserve">p: Provisional value </t>
        </r>
      </text>
    </comment>
    <comment ref="G111" authorId="1" shapeId="0">
      <text>
        <r>
          <rPr>
            <sz val="9"/>
            <color indexed="81"/>
            <rFont val="Tahoma"/>
            <family val="2"/>
            <charset val="186"/>
          </rPr>
          <t xml:space="preserve">p: Provisional value </t>
        </r>
      </text>
    </comment>
    <comment ref="H111" authorId="1" shapeId="0">
      <text>
        <r>
          <rPr>
            <sz val="9"/>
            <color indexed="81"/>
            <rFont val="Tahoma"/>
            <family val="2"/>
            <charset val="186"/>
          </rPr>
          <t xml:space="preserve">p: Provisional value </t>
        </r>
      </text>
    </comment>
    <comment ref="I111" authorId="1" shapeId="0">
      <text>
        <r>
          <rPr>
            <sz val="9"/>
            <color indexed="81"/>
            <rFont val="Tahoma"/>
            <family val="2"/>
            <charset val="186"/>
          </rPr>
          <t xml:space="preserve">p: Provisional value </t>
        </r>
      </text>
    </comment>
    <comment ref="J111" authorId="1" shapeId="0">
      <text>
        <r>
          <rPr>
            <sz val="9"/>
            <color indexed="81"/>
            <rFont val="Tahoma"/>
            <family val="2"/>
            <charset val="186"/>
          </rPr>
          <t xml:space="preserve">p: Provisional value </t>
        </r>
      </text>
    </comment>
    <comment ref="G112" authorId="1" shapeId="0">
      <text>
        <r>
          <rPr>
            <sz val="9"/>
            <color indexed="81"/>
            <rFont val="Tahoma"/>
            <family val="2"/>
            <charset val="186"/>
          </rPr>
          <t xml:space="preserve">b: Time series break p: Provisional value </t>
        </r>
      </text>
    </comment>
    <comment ref="H112" authorId="1" shapeId="0">
      <text>
        <r>
          <rPr>
            <sz val="9"/>
            <color indexed="81"/>
            <rFont val="Tahoma"/>
            <family val="2"/>
            <charset val="186"/>
          </rPr>
          <t xml:space="preserve">p: Provisional value </t>
        </r>
      </text>
    </comment>
    <comment ref="I112" authorId="1" shapeId="0">
      <text>
        <r>
          <rPr>
            <sz val="9"/>
            <color indexed="81"/>
            <rFont val="Tahoma"/>
            <family val="2"/>
            <charset val="186"/>
          </rPr>
          <t xml:space="preserve">p: Provisional value </t>
        </r>
      </text>
    </comment>
    <comment ref="J112" authorId="1" shapeId="0">
      <text>
        <r>
          <rPr>
            <sz val="9"/>
            <color indexed="81"/>
            <rFont val="Tahoma"/>
            <family val="2"/>
            <charset val="186"/>
          </rPr>
          <t xml:space="preserve">p: Provisional value </t>
        </r>
      </text>
    </comment>
    <comment ref="G113" authorId="1" shapeId="0">
      <text>
        <r>
          <rPr>
            <sz val="9"/>
            <color indexed="81"/>
            <rFont val="Tahoma"/>
            <family val="2"/>
            <charset val="186"/>
          </rPr>
          <t xml:space="preserve">p: Provisional value </t>
        </r>
      </text>
    </comment>
    <comment ref="H113" authorId="1" shapeId="0">
      <text>
        <r>
          <rPr>
            <sz val="9"/>
            <color indexed="81"/>
            <rFont val="Tahoma"/>
            <family val="2"/>
            <charset val="186"/>
          </rPr>
          <t xml:space="preserve">p: Provisional value </t>
        </r>
      </text>
    </comment>
    <comment ref="I113" authorId="1" shapeId="0">
      <text>
        <r>
          <rPr>
            <sz val="9"/>
            <color indexed="81"/>
            <rFont val="Tahoma"/>
            <family val="2"/>
            <charset val="186"/>
          </rPr>
          <t xml:space="preserve">p: Provisional value </t>
        </r>
      </text>
    </comment>
    <comment ref="J113" authorId="1" shapeId="0">
      <text>
        <r>
          <rPr>
            <sz val="9"/>
            <color indexed="81"/>
            <rFont val="Tahoma"/>
            <family val="2"/>
            <charset val="186"/>
          </rPr>
          <t xml:space="preserve">p: Provisional value </t>
        </r>
      </text>
    </comment>
    <comment ref="C114" authorId="1" shapeId="0">
      <text>
        <r>
          <rPr>
            <sz val="9"/>
            <color indexed="81"/>
            <rFont val="Tahoma"/>
            <family val="2"/>
            <charset val="186"/>
          </rPr>
          <t xml:space="preserve">p: Provisional value </t>
        </r>
      </text>
    </comment>
    <comment ref="D114" authorId="1" shapeId="0">
      <text>
        <r>
          <rPr>
            <sz val="9"/>
            <color indexed="81"/>
            <rFont val="Tahoma"/>
            <family val="2"/>
            <charset val="186"/>
          </rPr>
          <t xml:space="preserve">p: Provisional value </t>
        </r>
      </text>
    </comment>
    <comment ref="E114" authorId="1" shapeId="0">
      <text>
        <r>
          <rPr>
            <sz val="9"/>
            <color indexed="81"/>
            <rFont val="Tahoma"/>
            <family val="2"/>
            <charset val="186"/>
          </rPr>
          <t xml:space="preserve">p: Provisional value </t>
        </r>
      </text>
    </comment>
    <comment ref="F114" authorId="1" shapeId="0">
      <text>
        <r>
          <rPr>
            <sz val="9"/>
            <color indexed="81"/>
            <rFont val="Tahoma"/>
            <family val="2"/>
            <charset val="186"/>
          </rPr>
          <t xml:space="preserve">p: Provisional value </t>
        </r>
      </text>
    </comment>
    <comment ref="G114" authorId="1" shapeId="0">
      <text>
        <r>
          <rPr>
            <sz val="9"/>
            <color indexed="81"/>
            <rFont val="Tahoma"/>
            <family val="2"/>
            <charset val="186"/>
          </rPr>
          <t xml:space="preserve">e: Estimated value </t>
        </r>
      </text>
    </comment>
    <comment ref="H114" authorId="1" shapeId="0">
      <text>
        <r>
          <rPr>
            <sz val="9"/>
            <color indexed="81"/>
            <rFont val="Tahoma"/>
            <family val="2"/>
            <charset val="186"/>
          </rPr>
          <t xml:space="preserve">e: Estimated value </t>
        </r>
      </text>
    </comment>
    <comment ref="I114" authorId="1" shapeId="0">
      <text>
        <r>
          <rPr>
            <sz val="9"/>
            <color indexed="81"/>
            <rFont val="Tahoma"/>
            <family val="2"/>
            <charset val="186"/>
          </rPr>
          <t xml:space="preserve">e: Estimated value </t>
        </r>
      </text>
    </comment>
    <comment ref="J114" authorId="1" shapeId="0">
      <text>
        <r>
          <rPr>
            <sz val="9"/>
            <color indexed="81"/>
            <rFont val="Tahoma"/>
            <family val="2"/>
            <charset val="186"/>
          </rPr>
          <t xml:space="preserve">e: Estimated value </t>
        </r>
      </text>
    </comment>
    <comment ref="G117" authorId="1" shapeId="0">
      <text>
        <r>
          <rPr>
            <sz val="9"/>
            <color indexed="81"/>
            <rFont val="Tahoma"/>
            <family val="2"/>
            <charset val="186"/>
          </rPr>
          <t xml:space="preserve">p: Provisional value </t>
        </r>
      </text>
    </comment>
    <comment ref="H117" authorId="1" shapeId="0">
      <text>
        <r>
          <rPr>
            <sz val="9"/>
            <color indexed="81"/>
            <rFont val="Tahoma"/>
            <family val="2"/>
            <charset val="186"/>
          </rPr>
          <t xml:space="preserve">p: Provisional value </t>
        </r>
      </text>
    </comment>
    <comment ref="I117" authorId="1" shapeId="0">
      <text>
        <r>
          <rPr>
            <sz val="9"/>
            <color indexed="81"/>
            <rFont val="Tahoma"/>
            <family val="2"/>
            <charset val="186"/>
          </rPr>
          <t xml:space="preserve">p: Provisional value </t>
        </r>
      </text>
    </comment>
    <comment ref="J117" authorId="1" shapeId="0">
      <text>
        <r>
          <rPr>
            <sz val="9"/>
            <color indexed="81"/>
            <rFont val="Tahoma"/>
            <family val="2"/>
            <charset val="186"/>
          </rPr>
          <t xml:space="preserve">p: Provisional value </t>
        </r>
      </text>
    </comment>
    <comment ref="F118" authorId="1" shapeId="0">
      <text>
        <r>
          <rPr>
            <sz val="9"/>
            <color indexed="81"/>
            <rFont val="Tahoma"/>
            <family val="2"/>
            <charset val="186"/>
          </rPr>
          <t xml:space="preserve">d: Definition differs </t>
        </r>
      </text>
    </comment>
    <comment ref="G118" authorId="1" shapeId="0">
      <text>
        <r>
          <rPr>
            <sz val="9"/>
            <color indexed="81"/>
            <rFont val="Tahoma"/>
            <family val="2"/>
            <charset val="186"/>
          </rPr>
          <t xml:space="preserve">e: Estimated value </t>
        </r>
      </text>
    </comment>
    <comment ref="H118" authorId="1" shapeId="0">
      <text>
        <r>
          <rPr>
            <sz val="9"/>
            <color indexed="81"/>
            <rFont val="Tahoma"/>
            <family val="2"/>
            <charset val="186"/>
          </rPr>
          <t xml:space="preserve">e: Estimated value </t>
        </r>
      </text>
    </comment>
    <comment ref="I118" authorId="1" shapeId="0">
      <text>
        <r>
          <rPr>
            <sz val="9"/>
            <color indexed="81"/>
            <rFont val="Tahoma"/>
            <family val="2"/>
            <charset val="186"/>
          </rPr>
          <t xml:space="preserve">b: Time series break </t>
        </r>
      </text>
    </comment>
    <comment ref="J118" authorId="1" shapeId="0">
      <text>
        <r>
          <rPr>
            <sz val="9"/>
            <color indexed="81"/>
            <rFont val="Tahoma"/>
            <family val="2"/>
            <charset val="186"/>
          </rPr>
          <t xml:space="preserve">d: Definition differs </t>
        </r>
      </text>
    </comment>
    <comment ref="G119" authorId="1" shapeId="0">
      <text>
        <r>
          <rPr>
            <sz val="9"/>
            <color indexed="81"/>
            <rFont val="Tahoma"/>
            <family val="2"/>
            <charset val="186"/>
          </rPr>
          <t xml:space="preserve">p: Provisional value </t>
        </r>
      </text>
    </comment>
    <comment ref="H119" authorId="1" shapeId="0">
      <text>
        <r>
          <rPr>
            <sz val="9"/>
            <color indexed="81"/>
            <rFont val="Tahoma"/>
            <family val="2"/>
            <charset val="186"/>
          </rPr>
          <t xml:space="preserve">p: Provisional value </t>
        </r>
      </text>
    </comment>
    <comment ref="I119" authorId="1" shapeId="0">
      <text>
        <r>
          <rPr>
            <sz val="9"/>
            <color indexed="81"/>
            <rFont val="Tahoma"/>
            <family val="2"/>
            <charset val="186"/>
          </rPr>
          <t xml:space="preserve">p: Provisional value </t>
        </r>
      </text>
    </comment>
    <comment ref="J119" authorId="1" shapeId="0">
      <text>
        <r>
          <rPr>
            <sz val="9"/>
            <color indexed="81"/>
            <rFont val="Tahoma"/>
            <family val="2"/>
            <charset val="186"/>
          </rPr>
          <t xml:space="preserve">p: Provisional value </t>
        </r>
      </text>
    </comment>
    <comment ref="D120" authorId="1" shapeId="0">
      <text>
        <r>
          <rPr>
            <sz val="9"/>
            <color indexed="81"/>
            <rFont val="Tahoma"/>
            <family val="2"/>
            <charset val="186"/>
          </rPr>
          <t xml:space="preserve">d: Definition differs </t>
        </r>
      </text>
    </comment>
    <comment ref="E120" authorId="1" shapeId="0">
      <text>
        <r>
          <rPr>
            <sz val="9"/>
            <color indexed="81"/>
            <rFont val="Tahoma"/>
            <family val="2"/>
            <charset val="186"/>
          </rPr>
          <t xml:space="preserve">d: Definition differs </t>
        </r>
      </text>
    </comment>
    <comment ref="F120" authorId="1" shapeId="0">
      <text>
        <r>
          <rPr>
            <sz val="9"/>
            <color indexed="81"/>
            <rFont val="Tahoma"/>
            <family val="2"/>
            <charset val="186"/>
          </rPr>
          <t xml:space="preserve">d: Definition differs </t>
        </r>
      </text>
    </comment>
    <comment ref="H120" authorId="1" shapeId="0">
      <text>
        <r>
          <rPr>
            <sz val="9"/>
            <color indexed="81"/>
            <rFont val="Tahoma"/>
            <family val="2"/>
            <charset val="186"/>
          </rPr>
          <t xml:space="preserve">d: Definition differs </t>
        </r>
      </text>
    </comment>
    <comment ref="I120" authorId="1" shapeId="0">
      <text>
        <r>
          <rPr>
            <sz val="9"/>
            <color indexed="81"/>
            <rFont val="Tahoma"/>
            <family val="2"/>
            <charset val="186"/>
          </rPr>
          <t xml:space="preserve">d: Definition differs </t>
        </r>
      </text>
    </comment>
    <comment ref="J120" authorId="1" shapeId="0">
      <text>
        <r>
          <rPr>
            <sz val="9"/>
            <color indexed="81"/>
            <rFont val="Tahoma"/>
            <family val="2"/>
            <charset val="186"/>
          </rPr>
          <t xml:space="preserve">d: Definition differs </t>
        </r>
      </text>
    </comment>
    <comment ref="D121" authorId="1" shapeId="0">
      <text>
        <r>
          <rPr>
            <sz val="9"/>
            <color indexed="81"/>
            <rFont val="Tahoma"/>
            <family val="2"/>
            <charset val="186"/>
          </rPr>
          <t xml:space="preserve">d: Definition differs </t>
        </r>
      </text>
    </comment>
    <comment ref="G122" authorId="1" shapeId="0">
      <text>
        <r>
          <rPr>
            <sz val="9"/>
            <color indexed="81"/>
            <rFont val="Tahoma"/>
            <family val="2"/>
            <charset val="186"/>
          </rPr>
          <t xml:space="preserve">e: Estimated value </t>
        </r>
      </text>
    </comment>
    <comment ref="H122" authorId="1" shapeId="0">
      <text>
        <r>
          <rPr>
            <sz val="9"/>
            <color indexed="81"/>
            <rFont val="Tahoma"/>
            <family val="2"/>
            <charset val="186"/>
          </rPr>
          <t xml:space="preserve">e: Estimated value </t>
        </r>
      </text>
    </comment>
    <comment ref="C123" authorId="1" shapeId="0">
      <text>
        <r>
          <rPr>
            <sz val="9"/>
            <color indexed="81"/>
            <rFont val="Tahoma"/>
            <family val="2"/>
            <charset val="186"/>
          </rPr>
          <t xml:space="preserve">d: Definition differs </t>
        </r>
      </text>
    </comment>
    <comment ref="D123" authorId="1" shapeId="0">
      <text>
        <r>
          <rPr>
            <sz val="9"/>
            <color indexed="81"/>
            <rFont val="Tahoma"/>
            <family val="2"/>
            <charset val="186"/>
          </rPr>
          <t xml:space="preserve">d: Definition differs </t>
        </r>
      </text>
    </comment>
    <comment ref="E123" authorId="1" shapeId="0">
      <text>
        <r>
          <rPr>
            <sz val="9"/>
            <color indexed="81"/>
            <rFont val="Tahoma"/>
            <family val="2"/>
            <charset val="186"/>
          </rPr>
          <t xml:space="preserve">d: Definition differs </t>
        </r>
      </text>
    </comment>
    <comment ref="F123" authorId="1" shapeId="0">
      <text>
        <r>
          <rPr>
            <sz val="9"/>
            <color indexed="81"/>
            <rFont val="Tahoma"/>
            <family val="2"/>
            <charset val="186"/>
          </rPr>
          <t xml:space="preserve">d: Definition differs e: Estimated value </t>
        </r>
      </text>
    </comment>
    <comment ref="G123" authorId="1" shapeId="0">
      <text>
        <r>
          <rPr>
            <sz val="9"/>
            <color indexed="81"/>
            <rFont val="Tahoma"/>
            <family val="2"/>
            <charset val="186"/>
          </rPr>
          <t xml:space="preserve">d: Definition differs e: Estimated value </t>
        </r>
      </text>
    </comment>
    <comment ref="H123" authorId="1" shapeId="0">
      <text>
        <r>
          <rPr>
            <sz val="9"/>
            <color indexed="81"/>
            <rFont val="Tahoma"/>
            <family val="2"/>
            <charset val="186"/>
          </rPr>
          <t xml:space="preserve">d: Definition differs e: Estimated value </t>
        </r>
      </text>
    </comment>
    <comment ref="I123" authorId="1" shapeId="0">
      <text>
        <r>
          <rPr>
            <sz val="9"/>
            <color indexed="81"/>
            <rFont val="Tahoma"/>
            <family val="2"/>
            <charset val="186"/>
          </rPr>
          <t xml:space="preserve">d: Definition differs e: Estimated value </t>
        </r>
      </text>
    </comment>
    <comment ref="J123" authorId="1" shapeId="0">
      <text>
        <r>
          <rPr>
            <sz val="9"/>
            <color indexed="81"/>
            <rFont val="Tahoma"/>
            <family val="2"/>
            <charset val="186"/>
          </rPr>
          <t xml:space="preserve">d: Definition differs e: Estimated value </t>
        </r>
      </text>
    </comment>
    <comment ref="E124" authorId="1" shapeId="0">
      <text>
        <r>
          <rPr>
            <sz val="9"/>
            <color indexed="81"/>
            <rFont val="Tahoma"/>
            <family val="2"/>
            <charset val="186"/>
          </rPr>
          <t xml:space="preserve">e: Estimated value </t>
        </r>
      </text>
    </comment>
    <comment ref="G124" authorId="1" shapeId="0">
      <text>
        <r>
          <rPr>
            <sz val="9"/>
            <color indexed="81"/>
            <rFont val="Tahoma"/>
            <family val="2"/>
            <charset val="186"/>
          </rPr>
          <t xml:space="preserve">p: Provisional value </t>
        </r>
      </text>
    </comment>
    <comment ref="H124" authorId="1" shapeId="0">
      <text>
        <r>
          <rPr>
            <sz val="9"/>
            <color indexed="81"/>
            <rFont val="Tahoma"/>
            <family val="2"/>
            <charset val="186"/>
          </rPr>
          <t xml:space="preserve">p: Provisional value </t>
        </r>
      </text>
    </comment>
    <comment ref="I124" authorId="1" shapeId="0">
      <text>
        <r>
          <rPr>
            <sz val="9"/>
            <color indexed="81"/>
            <rFont val="Tahoma"/>
            <family val="2"/>
            <charset val="186"/>
          </rPr>
          <t xml:space="preserve">p: Provisional value </t>
        </r>
      </text>
    </comment>
    <comment ref="J124" authorId="1" shapeId="0">
      <text>
        <r>
          <rPr>
            <sz val="9"/>
            <color indexed="81"/>
            <rFont val="Tahoma"/>
            <family val="2"/>
            <charset val="186"/>
          </rPr>
          <t xml:space="preserve">p: Provisional value </t>
        </r>
      </text>
    </comment>
    <comment ref="F128" authorId="1" shapeId="0">
      <text>
        <r>
          <rPr>
            <sz val="9"/>
            <color indexed="81"/>
            <rFont val="Tahoma"/>
            <family val="2"/>
            <charset val="186"/>
          </rPr>
          <t xml:space="preserve">d: Definition differs </t>
        </r>
      </text>
    </comment>
    <comment ref="G128" authorId="1" shapeId="0">
      <text>
        <r>
          <rPr>
            <sz val="9"/>
            <color indexed="81"/>
            <rFont val="Tahoma"/>
            <family val="2"/>
            <charset val="186"/>
          </rPr>
          <t xml:space="preserve">p: Provisional value </t>
        </r>
      </text>
    </comment>
    <comment ref="H128" authorId="1" shapeId="0">
      <text>
        <r>
          <rPr>
            <sz val="9"/>
            <color indexed="81"/>
            <rFont val="Tahoma"/>
            <family val="2"/>
            <charset val="186"/>
          </rPr>
          <t xml:space="preserve">p: Provisional value </t>
        </r>
      </text>
    </comment>
    <comment ref="J128" authorId="1" shapeId="0">
      <text>
        <r>
          <rPr>
            <sz val="9"/>
            <color indexed="81"/>
            <rFont val="Tahoma"/>
            <family val="2"/>
            <charset val="186"/>
          </rPr>
          <t xml:space="preserve">d: Definition differs </t>
        </r>
      </text>
    </comment>
    <comment ref="C129" authorId="1" shapeId="0">
      <text>
        <r>
          <rPr>
            <sz val="9"/>
            <color indexed="81"/>
            <rFont val="Tahoma"/>
            <family val="2"/>
            <charset val="186"/>
          </rPr>
          <t xml:space="preserve">e: Estimated value p: Provisional value </t>
        </r>
      </text>
    </comment>
    <comment ref="D129" authorId="1" shapeId="0">
      <text>
        <r>
          <rPr>
            <sz val="9"/>
            <color indexed="81"/>
            <rFont val="Tahoma"/>
            <family val="2"/>
            <charset val="186"/>
          </rPr>
          <t xml:space="preserve">e: Estimated value p: Provisional value </t>
        </r>
      </text>
    </comment>
    <comment ref="E129" authorId="1" shapeId="0">
      <text>
        <r>
          <rPr>
            <sz val="9"/>
            <color indexed="81"/>
            <rFont val="Tahoma"/>
            <family val="2"/>
            <charset val="186"/>
          </rPr>
          <t xml:space="preserve">e: Estimated value p: Provisional value </t>
        </r>
      </text>
    </comment>
    <comment ref="F129" authorId="1" shapeId="0">
      <text>
        <r>
          <rPr>
            <sz val="9"/>
            <color indexed="81"/>
            <rFont val="Tahoma"/>
            <family val="2"/>
            <charset val="186"/>
          </rPr>
          <t xml:space="preserve">e: Estimated value p: Provisional value </t>
        </r>
      </text>
    </comment>
    <comment ref="G129" authorId="1" shapeId="0">
      <text>
        <r>
          <rPr>
            <sz val="9"/>
            <color indexed="81"/>
            <rFont val="Tahoma"/>
            <family val="2"/>
            <charset val="186"/>
          </rPr>
          <t xml:space="preserve">e: Estimated value p: Provisional value </t>
        </r>
      </text>
    </comment>
    <comment ref="H129" authorId="1" shapeId="0">
      <text>
        <r>
          <rPr>
            <sz val="9"/>
            <color indexed="81"/>
            <rFont val="Tahoma"/>
            <family val="2"/>
            <charset val="186"/>
          </rPr>
          <t xml:space="preserve">e: Estimated value p: Provisional value </t>
        </r>
      </text>
    </comment>
    <comment ref="I129" authorId="1" shapeId="0">
      <text>
        <r>
          <rPr>
            <sz val="9"/>
            <color indexed="81"/>
            <rFont val="Tahoma"/>
            <family val="2"/>
            <charset val="186"/>
          </rPr>
          <t xml:space="preserve">e: Estimated value p: Provisional value </t>
        </r>
      </text>
    </comment>
    <comment ref="J129" authorId="1" shapeId="0">
      <text>
        <r>
          <rPr>
            <sz val="9"/>
            <color indexed="81"/>
            <rFont val="Tahoma"/>
            <family val="2"/>
            <charset val="186"/>
          </rPr>
          <t xml:space="preserve">e: Estimated value p: Provisional value </t>
        </r>
      </text>
    </comment>
    <comment ref="F130" authorId="1" shapeId="0">
      <text>
        <r>
          <rPr>
            <sz val="9"/>
            <color indexed="81"/>
            <rFont val="Tahoma"/>
            <family val="2"/>
            <charset val="186"/>
          </rPr>
          <t xml:space="preserve">d: Definition differs </t>
        </r>
      </text>
    </comment>
    <comment ref="G130" authorId="1" shapeId="0">
      <text>
        <r>
          <rPr>
            <sz val="9"/>
            <color indexed="81"/>
            <rFont val="Tahoma"/>
            <family val="2"/>
            <charset val="186"/>
          </rPr>
          <t xml:space="preserve">p: Provisional value </t>
        </r>
      </text>
    </comment>
    <comment ref="H130" authorId="1" shapeId="0">
      <text>
        <r>
          <rPr>
            <sz val="9"/>
            <color indexed="81"/>
            <rFont val="Tahoma"/>
            <family val="2"/>
            <charset val="186"/>
          </rPr>
          <t xml:space="preserve">p: Provisional value </t>
        </r>
      </text>
    </comment>
    <comment ref="I130" authorId="1" shapeId="0">
      <text>
        <r>
          <rPr>
            <sz val="9"/>
            <color indexed="81"/>
            <rFont val="Tahoma"/>
            <family val="2"/>
            <charset val="186"/>
          </rPr>
          <t xml:space="preserve">p: Provisional value </t>
        </r>
      </text>
    </comment>
    <comment ref="J130" authorId="1" shapeId="0">
      <text>
        <r>
          <rPr>
            <sz val="9"/>
            <color indexed="81"/>
            <rFont val="Tahoma"/>
            <family val="2"/>
            <charset val="186"/>
          </rPr>
          <t xml:space="preserve">p: Provisional value </t>
        </r>
      </text>
    </comment>
    <comment ref="G132" authorId="1" shapeId="0">
      <text>
        <r>
          <rPr>
            <sz val="9"/>
            <color indexed="81"/>
            <rFont val="Tahoma"/>
            <family val="2"/>
            <charset val="186"/>
          </rPr>
          <t xml:space="preserve">p: Provisional value </t>
        </r>
      </text>
    </comment>
    <comment ref="H132" authorId="1" shapeId="0">
      <text>
        <r>
          <rPr>
            <sz val="9"/>
            <color indexed="81"/>
            <rFont val="Tahoma"/>
            <family val="2"/>
            <charset val="186"/>
          </rPr>
          <t xml:space="preserve">p: Provisional value </t>
        </r>
      </text>
    </comment>
    <comment ref="I132" authorId="1" shapeId="0">
      <text>
        <r>
          <rPr>
            <sz val="9"/>
            <color indexed="81"/>
            <rFont val="Tahoma"/>
            <family val="2"/>
            <charset val="186"/>
          </rPr>
          <t xml:space="preserve">p: Provisional value </t>
        </r>
      </text>
    </comment>
    <comment ref="J132" authorId="1" shapeId="0">
      <text>
        <r>
          <rPr>
            <sz val="9"/>
            <color indexed="81"/>
            <rFont val="Tahoma"/>
            <family val="2"/>
            <charset val="186"/>
          </rPr>
          <t xml:space="preserve">p: Provisional value </t>
        </r>
      </text>
    </comment>
    <comment ref="G134" authorId="1" shapeId="0">
      <text>
        <r>
          <rPr>
            <sz val="9"/>
            <color indexed="81"/>
            <rFont val="Tahoma"/>
            <family val="2"/>
            <charset val="186"/>
          </rPr>
          <t xml:space="preserve">p: Provisional value </t>
        </r>
      </text>
    </comment>
    <comment ref="H134" authorId="1" shapeId="0">
      <text>
        <r>
          <rPr>
            <sz val="9"/>
            <color indexed="81"/>
            <rFont val="Tahoma"/>
            <family val="2"/>
            <charset val="186"/>
          </rPr>
          <t xml:space="preserve">p: Provisional value </t>
        </r>
      </text>
    </comment>
    <comment ref="I134" authorId="1" shapeId="0">
      <text>
        <r>
          <rPr>
            <sz val="9"/>
            <color indexed="81"/>
            <rFont val="Tahoma"/>
            <family val="2"/>
            <charset val="186"/>
          </rPr>
          <t xml:space="preserve">p: Provisional value </t>
        </r>
      </text>
    </comment>
    <comment ref="J134" authorId="1" shapeId="0">
      <text>
        <r>
          <rPr>
            <sz val="9"/>
            <color indexed="81"/>
            <rFont val="Tahoma"/>
            <family val="2"/>
            <charset val="186"/>
          </rPr>
          <t xml:space="preserve">p: Provisional value </t>
        </r>
      </text>
    </comment>
    <comment ref="G136" authorId="1" shapeId="0">
      <text>
        <r>
          <rPr>
            <sz val="9"/>
            <color indexed="81"/>
            <rFont val="Tahoma"/>
            <family val="2"/>
            <charset val="186"/>
          </rPr>
          <t xml:space="preserve">p: Provisional value </t>
        </r>
      </text>
    </comment>
    <comment ref="H136" authorId="1" shapeId="0">
      <text>
        <r>
          <rPr>
            <sz val="9"/>
            <color indexed="81"/>
            <rFont val="Tahoma"/>
            <family val="2"/>
            <charset val="186"/>
          </rPr>
          <t xml:space="preserve">p: Provisional value </t>
        </r>
      </text>
    </comment>
    <comment ref="I136" authorId="1" shapeId="0">
      <text>
        <r>
          <rPr>
            <sz val="9"/>
            <color indexed="81"/>
            <rFont val="Tahoma"/>
            <family val="2"/>
            <charset val="186"/>
          </rPr>
          <t xml:space="preserve">p: Provisional value </t>
        </r>
      </text>
    </comment>
    <comment ref="J136" authorId="1" shapeId="0">
      <text>
        <r>
          <rPr>
            <sz val="9"/>
            <color indexed="81"/>
            <rFont val="Tahoma"/>
            <family val="2"/>
            <charset val="186"/>
          </rPr>
          <t xml:space="preserve">p: Provisional value </t>
        </r>
      </text>
    </comment>
    <comment ref="G137" authorId="1" shapeId="0">
      <text>
        <r>
          <rPr>
            <sz val="9"/>
            <color indexed="81"/>
            <rFont val="Tahoma"/>
            <family val="2"/>
            <charset val="186"/>
          </rPr>
          <t xml:space="preserve">p: Provisional value </t>
        </r>
      </text>
    </comment>
    <comment ref="H137" authorId="1" shapeId="0">
      <text>
        <r>
          <rPr>
            <sz val="9"/>
            <color indexed="81"/>
            <rFont val="Tahoma"/>
            <family val="2"/>
            <charset val="186"/>
          </rPr>
          <t xml:space="preserve">p: Provisional value </t>
        </r>
      </text>
    </comment>
    <comment ref="I137" authorId="1" shapeId="0">
      <text>
        <r>
          <rPr>
            <sz val="9"/>
            <color indexed="81"/>
            <rFont val="Tahoma"/>
            <family val="2"/>
            <charset val="186"/>
          </rPr>
          <t xml:space="preserve">p: Provisional value </t>
        </r>
      </text>
    </comment>
    <comment ref="J137" authorId="1" shapeId="0">
      <text>
        <r>
          <rPr>
            <sz val="9"/>
            <color indexed="81"/>
            <rFont val="Tahoma"/>
            <family val="2"/>
            <charset val="186"/>
          </rPr>
          <t xml:space="preserve">p: Provisional value </t>
        </r>
      </text>
    </comment>
    <comment ref="G138" authorId="1" shapeId="0">
      <text>
        <r>
          <rPr>
            <sz val="9"/>
            <color indexed="81"/>
            <rFont val="Tahoma"/>
            <family val="2"/>
            <charset val="186"/>
          </rPr>
          <t xml:space="preserve">p: Provisional value </t>
        </r>
      </text>
    </comment>
    <comment ref="H138" authorId="1" shapeId="0">
      <text>
        <r>
          <rPr>
            <sz val="9"/>
            <color indexed="81"/>
            <rFont val="Tahoma"/>
            <family val="2"/>
            <charset val="186"/>
          </rPr>
          <t xml:space="preserve">p: Provisional value </t>
        </r>
      </text>
    </comment>
    <comment ref="I138" authorId="1" shapeId="0">
      <text>
        <r>
          <rPr>
            <sz val="9"/>
            <color indexed="81"/>
            <rFont val="Tahoma"/>
            <family val="2"/>
            <charset val="186"/>
          </rPr>
          <t xml:space="preserve">p: Provisional value </t>
        </r>
      </text>
    </comment>
    <comment ref="J138" authorId="1" shapeId="0">
      <text>
        <r>
          <rPr>
            <sz val="9"/>
            <color indexed="81"/>
            <rFont val="Tahoma"/>
            <family val="2"/>
            <charset val="186"/>
          </rPr>
          <t xml:space="preserve">p: Provisional value </t>
        </r>
      </text>
    </comment>
    <comment ref="F139" authorId="1" shapeId="0">
      <text>
        <r>
          <rPr>
            <sz val="9"/>
            <color indexed="81"/>
            <rFont val="Tahoma"/>
            <family val="2"/>
            <charset val="186"/>
          </rPr>
          <t xml:space="preserve">d: Definition differs </t>
        </r>
      </text>
    </comment>
    <comment ref="G141" authorId="1" shapeId="0">
      <text>
        <r>
          <rPr>
            <sz val="9"/>
            <color indexed="81"/>
            <rFont val="Tahoma"/>
            <family val="2"/>
            <charset val="186"/>
          </rPr>
          <t xml:space="preserve">p: Provisional value </t>
        </r>
      </text>
    </comment>
    <comment ref="I141" authorId="1" shapeId="0">
      <text>
        <r>
          <rPr>
            <sz val="9"/>
            <color indexed="81"/>
            <rFont val="Tahoma"/>
            <family val="2"/>
            <charset val="186"/>
          </rPr>
          <t xml:space="preserve">p: Provisional value </t>
        </r>
      </text>
    </comment>
    <comment ref="C142" authorId="1" shapeId="0">
      <text>
        <r>
          <rPr>
            <sz val="9"/>
            <color indexed="81"/>
            <rFont val="Tahoma"/>
            <family val="2"/>
            <charset val="186"/>
          </rPr>
          <t xml:space="preserve">d: Definition differs p: Provisional value </t>
        </r>
      </text>
    </comment>
    <comment ref="D142" authorId="1" shapeId="0">
      <text>
        <r>
          <rPr>
            <sz val="9"/>
            <color indexed="81"/>
            <rFont val="Tahoma"/>
            <family val="2"/>
            <charset val="186"/>
          </rPr>
          <t xml:space="preserve">d: Definition differs </t>
        </r>
      </text>
    </comment>
    <comment ref="E142" authorId="1" shapeId="0">
      <text>
        <r>
          <rPr>
            <sz val="9"/>
            <color indexed="81"/>
            <rFont val="Tahoma"/>
            <family val="2"/>
            <charset val="186"/>
          </rPr>
          <t xml:space="preserve">d: Definition differs </t>
        </r>
      </text>
    </comment>
    <comment ref="G142" authorId="1" shapeId="0">
      <text>
        <r>
          <rPr>
            <sz val="9"/>
            <color indexed="81"/>
            <rFont val="Tahoma"/>
            <family val="2"/>
            <charset val="186"/>
          </rPr>
          <t xml:space="preserve">d: Definition differs p: Provisional value </t>
        </r>
      </text>
    </comment>
    <comment ref="H142" authorId="1" shapeId="0">
      <text>
        <r>
          <rPr>
            <sz val="9"/>
            <color indexed="81"/>
            <rFont val="Tahoma"/>
            <family val="2"/>
            <charset val="186"/>
          </rPr>
          <t xml:space="preserve">d: Definition differs e: Estimated value </t>
        </r>
      </text>
    </comment>
    <comment ref="I142" authorId="1" shapeId="0">
      <text>
        <r>
          <rPr>
            <sz val="9"/>
            <color indexed="81"/>
            <rFont val="Tahoma"/>
            <family val="2"/>
            <charset val="186"/>
          </rPr>
          <t xml:space="preserve">d: Definition differs p: Provisional value </t>
        </r>
      </text>
    </comment>
    <comment ref="C143" authorId="1" shapeId="0">
      <text>
        <r>
          <rPr>
            <sz val="9"/>
            <color indexed="81"/>
            <rFont val="Tahoma"/>
            <family val="2"/>
            <charset val="186"/>
          </rPr>
          <t xml:space="preserve">e: Estimated value </t>
        </r>
      </text>
    </comment>
    <comment ref="D143" authorId="1" shapeId="0">
      <text>
        <r>
          <rPr>
            <sz val="9"/>
            <color indexed="81"/>
            <rFont val="Tahoma"/>
            <family val="2"/>
            <charset val="186"/>
          </rPr>
          <t xml:space="preserve">e: Estimated value </t>
        </r>
      </text>
    </comment>
    <comment ref="E143" authorId="1" shapeId="0">
      <text>
        <r>
          <rPr>
            <sz val="9"/>
            <color indexed="81"/>
            <rFont val="Tahoma"/>
            <family val="2"/>
            <charset val="186"/>
          </rPr>
          <t xml:space="preserve">e: Estimated value </t>
        </r>
      </text>
    </comment>
    <comment ref="F143" authorId="1" shapeId="0">
      <text>
        <r>
          <rPr>
            <sz val="9"/>
            <color indexed="81"/>
            <rFont val="Tahoma"/>
            <family val="2"/>
            <charset val="186"/>
          </rPr>
          <t xml:space="preserve">e: Estimated value </t>
        </r>
      </text>
    </comment>
    <comment ref="G143" authorId="1" shapeId="0">
      <text>
        <r>
          <rPr>
            <sz val="9"/>
            <color indexed="81"/>
            <rFont val="Tahoma"/>
            <family val="2"/>
            <charset val="186"/>
          </rPr>
          <t xml:space="preserve">e: Estimated value </t>
        </r>
      </text>
    </comment>
    <comment ref="H143" authorId="1" shapeId="0">
      <text>
        <r>
          <rPr>
            <sz val="9"/>
            <color indexed="81"/>
            <rFont val="Tahoma"/>
            <family val="2"/>
            <charset val="186"/>
          </rPr>
          <t xml:space="preserve">e: Estimated value </t>
        </r>
      </text>
    </comment>
    <comment ref="I143" authorId="1" shapeId="0">
      <text>
        <r>
          <rPr>
            <sz val="9"/>
            <color indexed="81"/>
            <rFont val="Tahoma"/>
            <family val="2"/>
            <charset val="186"/>
          </rPr>
          <t xml:space="preserve">e: Estimated value </t>
        </r>
      </text>
    </comment>
    <comment ref="J143" authorId="1" shapeId="0">
      <text>
        <r>
          <rPr>
            <sz val="9"/>
            <color indexed="81"/>
            <rFont val="Tahoma"/>
            <family val="2"/>
            <charset val="186"/>
          </rPr>
          <t xml:space="preserve">e: Estimated value </t>
        </r>
      </text>
    </comment>
    <comment ref="C144" authorId="1" shapeId="0">
      <text>
        <r>
          <rPr>
            <sz val="9"/>
            <color indexed="81"/>
            <rFont val="Tahoma"/>
            <family val="2"/>
            <charset val="186"/>
          </rPr>
          <t xml:space="preserve">e: Estimated value </t>
        </r>
      </text>
    </comment>
    <comment ref="D144" authorId="1" shapeId="0">
      <text>
        <r>
          <rPr>
            <sz val="9"/>
            <color indexed="81"/>
            <rFont val="Tahoma"/>
            <family val="2"/>
            <charset val="186"/>
          </rPr>
          <t xml:space="preserve">e: Estimated value </t>
        </r>
      </text>
    </comment>
    <comment ref="E144" authorId="1" shapeId="0">
      <text>
        <r>
          <rPr>
            <sz val="9"/>
            <color indexed="81"/>
            <rFont val="Tahoma"/>
            <family val="2"/>
            <charset val="186"/>
          </rPr>
          <t xml:space="preserve">e: Estimated value </t>
        </r>
      </text>
    </comment>
    <comment ref="F144" authorId="1" shapeId="0">
      <text>
        <r>
          <rPr>
            <sz val="9"/>
            <color indexed="81"/>
            <rFont val="Tahoma"/>
            <family val="2"/>
            <charset val="186"/>
          </rPr>
          <t xml:space="preserve">e: Estimated value </t>
        </r>
      </text>
    </comment>
    <comment ref="G144" authorId="1" shapeId="0">
      <text>
        <r>
          <rPr>
            <sz val="9"/>
            <color indexed="81"/>
            <rFont val="Tahoma"/>
            <family val="2"/>
            <charset val="186"/>
          </rPr>
          <t xml:space="preserve">e: Estimated value </t>
        </r>
      </text>
    </comment>
    <comment ref="H144" authorId="1" shapeId="0">
      <text>
        <r>
          <rPr>
            <sz val="9"/>
            <color indexed="81"/>
            <rFont val="Tahoma"/>
            <family val="2"/>
            <charset val="186"/>
          </rPr>
          <t xml:space="preserve">e: Estimated value </t>
        </r>
      </text>
    </comment>
    <comment ref="I144" authorId="1" shapeId="0">
      <text>
        <r>
          <rPr>
            <sz val="9"/>
            <color indexed="81"/>
            <rFont val="Tahoma"/>
            <family val="2"/>
            <charset val="186"/>
          </rPr>
          <t xml:space="preserve">e: Estimated value </t>
        </r>
      </text>
    </comment>
    <comment ref="J144" authorId="1" shapeId="0">
      <text>
        <r>
          <rPr>
            <sz val="9"/>
            <color indexed="81"/>
            <rFont val="Tahoma"/>
            <family val="2"/>
            <charset val="186"/>
          </rPr>
          <t xml:space="preserve">e: Estimated value </t>
        </r>
      </text>
    </comment>
    <comment ref="C145" authorId="1" shapeId="0">
      <text>
        <r>
          <rPr>
            <sz val="9"/>
            <color indexed="81"/>
            <rFont val="Tahoma"/>
            <family val="2"/>
            <charset val="186"/>
          </rPr>
          <t xml:space="preserve">e: Estimated value </t>
        </r>
      </text>
    </comment>
    <comment ref="D145" authorId="1" shapeId="0">
      <text>
        <r>
          <rPr>
            <sz val="9"/>
            <color indexed="81"/>
            <rFont val="Tahoma"/>
            <family val="2"/>
            <charset val="186"/>
          </rPr>
          <t xml:space="preserve">e: Estimated value </t>
        </r>
      </text>
    </comment>
    <comment ref="E145" authorId="1" shapeId="0">
      <text>
        <r>
          <rPr>
            <sz val="9"/>
            <color indexed="81"/>
            <rFont val="Tahoma"/>
            <family val="2"/>
            <charset val="186"/>
          </rPr>
          <t xml:space="preserve">e: Estimated value </t>
        </r>
      </text>
    </comment>
    <comment ref="F145" authorId="1" shapeId="0">
      <text>
        <r>
          <rPr>
            <sz val="9"/>
            <color indexed="81"/>
            <rFont val="Tahoma"/>
            <family val="2"/>
            <charset val="186"/>
          </rPr>
          <t xml:space="preserve">e: Estimated value </t>
        </r>
      </text>
    </comment>
    <comment ref="G145" authorId="1" shapeId="0">
      <text>
        <r>
          <rPr>
            <sz val="9"/>
            <color indexed="81"/>
            <rFont val="Tahoma"/>
            <family val="2"/>
            <charset val="186"/>
          </rPr>
          <t xml:space="preserve">e: Estimated value </t>
        </r>
      </text>
    </comment>
    <comment ref="H145" authorId="1" shapeId="0">
      <text>
        <r>
          <rPr>
            <sz val="9"/>
            <color indexed="81"/>
            <rFont val="Tahoma"/>
            <family val="2"/>
            <charset val="186"/>
          </rPr>
          <t xml:space="preserve">e: Estimated value </t>
        </r>
      </text>
    </comment>
    <comment ref="I145" authorId="1" shapeId="0">
      <text>
        <r>
          <rPr>
            <sz val="9"/>
            <color indexed="81"/>
            <rFont val="Tahoma"/>
            <family val="2"/>
            <charset val="186"/>
          </rPr>
          <t xml:space="preserve">e: Estimated value </t>
        </r>
      </text>
    </comment>
    <comment ref="J145" authorId="1" shapeId="0">
      <text>
        <r>
          <rPr>
            <sz val="9"/>
            <color indexed="81"/>
            <rFont val="Tahoma"/>
            <family val="2"/>
            <charset val="186"/>
          </rPr>
          <t xml:space="preserve">e: Estimated value </t>
        </r>
      </text>
    </comment>
    <comment ref="G147" authorId="1" shapeId="0">
      <text>
        <r>
          <rPr>
            <sz val="9"/>
            <color indexed="81"/>
            <rFont val="Tahoma"/>
            <family val="2"/>
            <charset val="186"/>
          </rPr>
          <t xml:space="preserve">e: Estimated value </t>
        </r>
      </text>
    </comment>
    <comment ref="H147" authorId="1" shapeId="0">
      <text>
        <r>
          <rPr>
            <sz val="9"/>
            <color indexed="81"/>
            <rFont val="Tahoma"/>
            <family val="2"/>
            <charset val="186"/>
          </rPr>
          <t xml:space="preserve">e: Estimated value </t>
        </r>
      </text>
    </comment>
    <comment ref="I147" authorId="1" shapeId="0">
      <text>
        <r>
          <rPr>
            <sz val="9"/>
            <color indexed="81"/>
            <rFont val="Tahoma"/>
            <family val="2"/>
            <charset val="186"/>
          </rPr>
          <t xml:space="preserve">e: Estimated value </t>
        </r>
      </text>
    </comment>
    <comment ref="J147" authorId="1" shapeId="0">
      <text>
        <r>
          <rPr>
            <sz val="9"/>
            <color indexed="81"/>
            <rFont val="Tahoma"/>
            <family val="2"/>
            <charset val="186"/>
          </rPr>
          <t xml:space="preserve">e: Estimated value </t>
        </r>
      </text>
    </comment>
  </commentList>
</comments>
</file>

<file path=xl/sharedStrings.xml><?xml version="1.0" encoding="utf-8"?>
<sst xmlns="http://schemas.openxmlformats.org/spreadsheetml/2006/main" count="66770" uniqueCount="22564">
  <si>
    <t>Teadus- ja arendustegevuse kulutuste osatähtsus SKP-s, %</t>
  </si>
  <si>
    <t>Kokku</t>
  </si>
  <si>
    <t>Kõrgharidussektor</t>
  </si>
  <si>
    <t>Riiklik sektor</t>
  </si>
  <si>
    <t>Sisemajanduse koguprodukt jooksevhindades, miljonit eurot</t>
  </si>
  <si>
    <t>BERD as a percentage of GDP</t>
  </si>
  <si>
    <t>HERD as a percentage of GDP</t>
  </si>
  <si>
    <t>GOVERD as a percentage of GDP</t>
  </si>
  <si>
    <t>GERD as a percentage of GDP</t>
  </si>
  <si>
    <t>Riik</t>
  </si>
  <si>
    <t>Erasektori TA kulutuste osakaal SKP-st (%)</t>
  </si>
  <si>
    <t>Avaliku sektori TA kulutuste osakaal SKP-st (%)</t>
  </si>
  <si>
    <t>Korea</t>
  </si>
  <si>
    <t>Iisrael</t>
  </si>
  <si>
    <t>Jaapan</t>
  </si>
  <si>
    <t>Soome</t>
  </si>
  <si>
    <t>Rootsi</t>
  </si>
  <si>
    <t>Taani</t>
  </si>
  <si>
    <t>Hiina (Taipei)</t>
  </si>
  <si>
    <t>Austria</t>
  </si>
  <si>
    <t>Saksamaa</t>
  </si>
  <si>
    <t>Belgia</t>
  </si>
  <si>
    <t>Sloveenia</t>
  </si>
  <si>
    <t>Prantsusmaa</t>
  </si>
  <si>
    <t>EL (15 riiki)</t>
  </si>
  <si>
    <t>Hiina (Rahvavabariik)</t>
  </si>
  <si>
    <t>Tšehhi</t>
  </si>
  <si>
    <t>Holland</t>
  </si>
  <si>
    <t>EL (28 riiki)</t>
  </si>
  <si>
    <t>Island</t>
  </si>
  <si>
    <t>Norra</t>
  </si>
  <si>
    <t>Suurbritannia</t>
  </si>
  <si>
    <t>Kanada</t>
  </si>
  <si>
    <t>Iirimaa</t>
  </si>
  <si>
    <t>Eesti</t>
  </si>
  <si>
    <t>Ungari</t>
  </si>
  <si>
    <t>Itaalia</t>
  </si>
  <si>
    <t>Portugal</t>
  </si>
  <si>
    <t>Luksemburg</t>
  </si>
  <si>
    <t>Hispaania</t>
  </si>
  <si>
    <t>Venemaa</t>
  </si>
  <si>
    <t>Türgi</t>
  </si>
  <si>
    <t>Poola</t>
  </si>
  <si>
    <t>Slovakkia</t>
  </si>
  <si>
    <t>Kreeka</t>
  </si>
  <si>
    <t>Tšiili</t>
  </si>
  <si>
    <t>Rumeenia</t>
  </si>
  <si>
    <t>TA kulutuste osakaal SKP-st (%)</t>
  </si>
  <si>
    <t>2007</t>
  </si>
  <si>
    <t>2008</t>
  </si>
  <si>
    <t>2009</t>
  </si>
  <si>
    <t>2010</t>
  </si>
  <si>
    <t>2011</t>
  </si>
  <si>
    <t>2012</t>
  </si>
  <si>
    <t>2013</t>
  </si>
  <si>
    <t>2014</t>
  </si>
  <si>
    <t>Total (funding sector)</t>
  </si>
  <si>
    <t xml:space="preserve">  Business enterprise</t>
  </si>
  <si>
    <t xml:space="preserve">  Sub-total government</t>
  </si>
  <si>
    <t xml:space="preserve">  Higher education</t>
  </si>
  <si>
    <t xml:space="preserve">  Private non-profit</t>
  </si>
  <si>
    <t xml:space="preserve">  Funds from abroad</t>
  </si>
  <si>
    <t xml:space="preserve">    Foreign Business Enterprises</t>
  </si>
  <si>
    <t>..</t>
  </si>
  <si>
    <t xml:space="preserve">    European Commission</t>
  </si>
  <si>
    <t xml:space="preserve">    Not elsewhere classified</t>
  </si>
  <si>
    <t>Ettevõtted</t>
  </si>
  <si>
    <t>Kasumitaotluseta organisatsioonid</t>
  </si>
  <si>
    <t>Välismaa allikad</t>
  </si>
  <si>
    <t>Hiina</t>
  </si>
  <si>
    <t>Uus-Meremaa</t>
  </si>
  <si>
    <t>EU28</t>
  </si>
  <si>
    <t>OECD</t>
  </si>
  <si>
    <t>USA</t>
  </si>
  <si>
    <t>KOKKU</t>
  </si>
  <si>
    <t>1998</t>
  </si>
  <si>
    <t>1999</t>
  </si>
  <si>
    <t>2000</t>
  </si>
  <si>
    <t>2001</t>
  </si>
  <si>
    <t>2002</t>
  </si>
  <si>
    <t>2003</t>
  </si>
  <si>
    <t>2004</t>
  </si>
  <si>
    <t>2005</t>
  </si>
  <si>
    <t>2006</t>
  </si>
  <si>
    <t>Baasfinantseerimine</t>
  </si>
  <si>
    <t>Küpros</t>
  </si>
  <si>
    <t>Malta</t>
  </si>
  <si>
    <t>Läti</t>
  </si>
  <si>
    <t>Horvaatia</t>
  </si>
  <si>
    <t>Bulgaaria</t>
  </si>
  <si>
    <t>Leedu</t>
  </si>
  <si>
    <t>Kasumitaotluseta erasektor</t>
  </si>
  <si>
    <t>Ettevõtlussektor</t>
  </si>
  <si>
    <t>Täiendav info joonisele (aastate kaupa)</t>
  </si>
  <si>
    <t>25-34</t>
  </si>
  <si>
    <t>35-44</t>
  </si>
  <si>
    <t>45-54</t>
  </si>
  <si>
    <t>55-64</t>
  </si>
  <si>
    <t>AVALIK SEKTOR</t>
  </si>
  <si>
    <t>ERASEKTOR</t>
  </si>
  <si>
    <t>MSTI Variables</t>
  </si>
  <si>
    <t>Total researchers per thousand total employment</t>
  </si>
  <si>
    <t>Business Enterprise researchers per thousand employment in industry</t>
  </si>
  <si>
    <t>Year</t>
  </si>
  <si>
    <t/>
  </si>
  <si>
    <t>Belgium</t>
  </si>
  <si>
    <t>Canada</t>
  </si>
  <si>
    <t>Chile</t>
  </si>
  <si>
    <t>Czech Republic</t>
  </si>
  <si>
    <t>Denmark</t>
  </si>
  <si>
    <t>Estonia</t>
  </si>
  <si>
    <t>Finland</t>
  </si>
  <si>
    <t>France</t>
  </si>
  <si>
    <t>Germany</t>
  </si>
  <si>
    <t>Greece</t>
  </si>
  <si>
    <t>Hungary</t>
  </si>
  <si>
    <t>Iceland</t>
  </si>
  <si>
    <t>Ireland</t>
  </si>
  <si>
    <t>Israel</t>
  </si>
  <si>
    <t>Italy</t>
  </si>
  <si>
    <t>Japan</t>
  </si>
  <si>
    <t>Luxembourg</t>
  </si>
  <si>
    <t>Netherlands</t>
  </si>
  <si>
    <t>Norway</t>
  </si>
  <si>
    <t>Poland</t>
  </si>
  <si>
    <t>OECD kokku</t>
  </si>
  <si>
    <t>Slovak Republic</t>
  </si>
  <si>
    <t>Šveits</t>
  </si>
  <si>
    <t>Slovenia</t>
  </si>
  <si>
    <t>Spain</t>
  </si>
  <si>
    <t>Sweden</t>
  </si>
  <si>
    <t>Switzerland</t>
  </si>
  <si>
    <t>Turkey</t>
  </si>
  <si>
    <t>United Kingdom</t>
  </si>
  <si>
    <t>United States</t>
  </si>
  <si>
    <t>European Union (28 countries)</t>
  </si>
  <si>
    <t>European Union (15 countries)</t>
  </si>
  <si>
    <t>OECD - Total</t>
  </si>
  <si>
    <t xml:space="preserve">  China (People's Republic of)</t>
  </si>
  <si>
    <t xml:space="preserve">  Russia</t>
  </si>
  <si>
    <t>Naisi</t>
  </si>
  <si>
    <t>Mehi</t>
  </si>
  <si>
    <t>Kanada (2011)</t>
  </si>
  <si>
    <t>Dataset: R-D personnel by sector of employment and qualification</t>
  </si>
  <si>
    <t>Unit</t>
  </si>
  <si>
    <t>Persons</t>
  </si>
  <si>
    <t>Sector of employment</t>
  </si>
  <si>
    <t>Business enterprise</t>
  </si>
  <si>
    <t>Government</t>
  </si>
  <si>
    <t>Higher education</t>
  </si>
  <si>
    <t>Private non-profit</t>
  </si>
  <si>
    <t>ERASEKTORIS</t>
  </si>
  <si>
    <t>AVALIKUS SEKTORIS</t>
  </si>
  <si>
    <t xml:space="preserve">ERASEKTORIS TÖÖTAVATE DOKTORIKRAADIGA TÖÖTAJATE OSAKAAL </t>
  </si>
  <si>
    <t>Qualification</t>
  </si>
  <si>
    <t>Second stage tertiary education - Doctorate level (ISCED 6)</t>
  </si>
  <si>
    <t>Country</t>
  </si>
  <si>
    <t>Australia</t>
  </si>
  <si>
    <t>Mexico</t>
  </si>
  <si>
    <t>New Zealand</t>
  </si>
  <si>
    <t>Non-OECD Member Economies</t>
  </si>
  <si>
    <t>Argentina</t>
  </si>
  <si>
    <t>China (People's Republic of)</t>
  </si>
  <si>
    <t>Romania</t>
  </si>
  <si>
    <t>Russia</t>
  </si>
  <si>
    <t>Singapore</t>
  </si>
  <si>
    <t>South Africa</t>
  </si>
  <si>
    <t>Chinese Taipei</t>
  </si>
  <si>
    <t>Vastuvõetud</t>
  </si>
  <si>
    <t>Õppijad</t>
  </si>
  <si>
    <t>Lõpetanud</t>
  </si>
  <si>
    <t>Katkestamiste arv</t>
  </si>
  <si>
    <t>Professor</t>
  </si>
  <si>
    <t>Top 10% most cited documents, 2004-08</t>
  </si>
  <si>
    <t>Top 10% most cited documents, 2008-2012</t>
  </si>
  <si>
    <t>Austraalia</t>
  </si>
  <si>
    <t>India</t>
  </si>
  <si>
    <t>Brasiilia</t>
  </si>
  <si>
    <t>Mehhiko</t>
  </si>
  <si>
    <t>10% enimviidatud publikatsioonide osakaal 2004-2008</t>
  </si>
  <si>
    <t>10% enimviidatud publikatsioonide osakaal 2008-2012</t>
  </si>
  <si>
    <t>Valdkond</t>
  </si>
  <si>
    <t>Singapur</t>
  </si>
  <si>
    <t>Field</t>
  </si>
  <si>
    <t>Aasta</t>
  </si>
  <si>
    <t>Chemistry</t>
  </si>
  <si>
    <t>Engineering</t>
  </si>
  <si>
    <t>Geosciences</t>
  </si>
  <si>
    <t>Immunology</t>
  </si>
  <si>
    <t>Mathematics</t>
  </si>
  <si>
    <t>Microbiology</t>
  </si>
  <si>
    <t>Multidisciplinary</t>
  </si>
  <si>
    <t>Physics</t>
  </si>
  <si>
    <t>Latvia</t>
  </si>
  <si>
    <t>Lithuania</t>
  </si>
  <si>
    <t>2015</t>
  </si>
  <si>
    <t>EL28</t>
  </si>
  <si>
    <t>Slovakia</t>
  </si>
  <si>
    <t>:</t>
  </si>
  <si>
    <t>Ettevõttesisesed kulutused</t>
  </si>
  <si>
    <t>Ettevõttevälised kulutused</t>
  </si>
  <si>
    <t>Tegevusalad kokku</t>
  </si>
  <si>
    <t>Tervishoid</t>
  </si>
  <si>
    <t>Euroopa Liit (28)</t>
  </si>
  <si>
    <t>EESTI</t>
  </si>
  <si>
    <t>Per thousand</t>
  </si>
  <si>
    <t>Sektorid kokku</t>
  </si>
  <si>
    <t>Teadus- ja arendustegevus</t>
  </si>
  <si>
    <t>Project-based funding, % of total funding to national performers</t>
  </si>
  <si>
    <t>Institutional block funding, % of total funding to national performers</t>
  </si>
  <si>
    <t>Brazil</t>
  </si>
  <si>
    <t>Colombia</t>
  </si>
  <si>
    <t>Costa Rica</t>
  </si>
  <si>
    <t>Indonesia</t>
  </si>
  <si>
    <t>Malaysia</t>
  </si>
  <si>
    <t>Engineering, manufacturing and construction</t>
  </si>
  <si>
    <t>Health and welfare</t>
  </si>
  <si>
    <t>Taiwan</t>
  </si>
  <si>
    <t>tuhat eurot</t>
  </si>
  <si>
    <t>Põhiharidus</t>
  </si>
  <si>
    <t>Üldkeskharidus</t>
  </si>
  <si>
    <t>Kutseharidus</t>
  </si>
  <si>
    <t>Esimese astme kõrgharidus</t>
  </si>
  <si>
    <t>Magistriharidus</t>
  </si>
  <si>
    <t>Doktoriharidus</t>
  </si>
  <si>
    <t>Kasumitaotluseta sektorid kokku</t>
  </si>
  <si>
    <t>Institutsionaalne plokkfinantseerimine (% kogurahastusest )</t>
  </si>
  <si>
    <t>Projektipõhine finantseerimine (% kogurahastusest)</t>
  </si>
  <si>
    <t>ALGANDMED</t>
  </si>
  <si>
    <t>TA RAHASTAJA</t>
  </si>
  <si>
    <t>VÄLISMAISED ALLIKAD</t>
  </si>
  <si>
    <t>TA TEGIJA (TA kulutused)</t>
  </si>
  <si>
    <t>% SKP-st</t>
  </si>
  <si>
    <t>Erasektor-&gt;Avalik sektor</t>
  </si>
  <si>
    <t>Erasektor-&gt;Erasektor</t>
  </si>
  <si>
    <t>Välismaa-&gt;Avalik sektor</t>
  </si>
  <si>
    <t>Välismaa-&gt;Erasektor</t>
  </si>
  <si>
    <t>Rahastajad</t>
  </si>
  <si>
    <t>Rahavood:</t>
  </si>
  <si>
    <t>Uurimistoetused</t>
  </si>
  <si>
    <t>*ETAGi metoodika, kokkuleppeline.</t>
  </si>
  <si>
    <t>mln EUR</t>
  </si>
  <si>
    <t>Percentage</t>
  </si>
  <si>
    <t>EU15</t>
  </si>
  <si>
    <t>Argentiina</t>
  </si>
  <si>
    <t>Lõuna-Aafrika Vabariik</t>
  </si>
  <si>
    <t>Avalik sektor-&gt;Avalik sektor</t>
  </si>
  <si>
    <t>Avalik sektor-&gt;Erasektor</t>
  </si>
  <si>
    <t>Allikas: OECD (OECD and SCImago Research Group (CSIC), Compendium of Bibliometric Science Indicators 2014, based on Scopus Custom Data, Elsevier, December 2014.)</t>
  </si>
  <si>
    <t>Allikas: OECD ja Eesti Teadusagentuur (Eesti, 2016. aasta kohta).</t>
  </si>
  <si>
    <t>Teadustöötajate arv tuhande inimese kohta kogutööjõus</t>
  </si>
  <si>
    <t xml:space="preserve">10% maailmas enimtsiteeritud publikatsioonide osakaalud aastatel 2008-2012. </t>
  </si>
  <si>
    <t>Kõrgharidus- sektor</t>
  </si>
  <si>
    <t>Ettevõttesisesed kulutused (tuhat eurot)</t>
  </si>
  <si>
    <t>Ettevõttevälised kulutused (tuhat eurot)</t>
  </si>
  <si>
    <t>Ettevõttevälised kulutused ainult sisemiste kulutustega ettevõtete jaoks.</t>
  </si>
  <si>
    <t>TD078:  KULUTUSED TEADUS- JA ARENDUSTEGEVUSELE KASUMITAOTLUSETA INSTITUTSIONAALSETES SEKTORITES RAHASTAJA JÄRGI</t>
  </si>
  <si>
    <t>Ühik: tuhat eurot</t>
  </si>
  <si>
    <t xml:space="preserve">TD050: KULUTUSED TEADUS- JA ARENDUSTEGEVUSELE INSTITUTSIONAALSE SEKTORI JA KULUTUSE LIIGI JÄRGI </t>
  </si>
  <si>
    <t>(mln EUR)</t>
  </si>
  <si>
    <t>TD024: ETTEVÕTTESISESED JA -VÄLISED KULUTUSED TEADUS- JA ARENDUSTEGEVUSELE ETTEVÕTLUSSEKTORIS TEGEVUSALA (EMTAK 2008) JÄRGI</t>
  </si>
  <si>
    <t>TD025: ETTEVÕTTESISESED JA -VÄLISED KULUTUSED TEADUS- JA ARENDUSTEGEVUSELE ETTEVÕTLUSSEKTORIS RAHASTAJA JA TEGEVUSALA (EMTAK 2008) JÄRGI</t>
  </si>
  <si>
    <t>Ühik: protsenti (andmete avaldamist ei võimalda andmekaitse põhmõte)</t>
  </si>
  <si>
    <t>Statistikaamet (valgel taustal andmed on täiendavalt arvutatud)</t>
  </si>
  <si>
    <t>Gross domestic expenditure on R-D by sector of performance and source of funds (National Currency, Million Euro)</t>
  </si>
  <si>
    <t>http://stats.oecd.org/Index.aspx?DataSetCode=GERD_FUNDS</t>
  </si>
  <si>
    <t>Kulutused teadus- ja arendustegevusele, miljonit eurot</t>
  </si>
  <si>
    <t>TD052: KULUTUSED TEADUS- JA ARENDUSTEGEVUSELE JA NENDE RAHASTAMINE</t>
  </si>
  <si>
    <t>Tegevusalad kokku (protsenti)</t>
  </si>
  <si>
    <t>Funding sector</t>
  </si>
  <si>
    <t>Projektipõhise rahastuse osakaal kogurahastusest (%) 2011. aastal (või muu viimane kättesaadav aaasta). Eesti kohta 2016. aastal.</t>
  </si>
  <si>
    <t>Algandmed: Dataset: Science Technology and Industry Outlook 2014</t>
  </si>
  <si>
    <t>** Andmed pärinevad Haridus- ja teadusministeeriumi 2014. aasta teaduseelarvest (vt joonis 1.5)</t>
  </si>
  <si>
    <t>Osakaal (%)</t>
  </si>
  <si>
    <t>Lõpetanud õppeaasta jooksul (aasta näitab õppeaasta lõpuaastat), v.a kõrghariduse lõpetanud aastatel 1980-1990 (lõpetanud kalendriaasta jooksul).</t>
  </si>
  <si>
    <t>Ühik: tuhande inimese kohta vanuses 25-64 (per thousand population aged 25-64)</t>
  </si>
  <si>
    <t>2012 (või viimane olemasolev aasta, sel juhul märgitud sektorite all kollasega)</t>
  </si>
  <si>
    <t>2. Doktorikraadiga TA töötajate jagunemine sektorite vahel (inimesi)</t>
  </si>
  <si>
    <t>OECD välised riigid</t>
  </si>
  <si>
    <t>Hiina Rahvavabariik</t>
  </si>
  <si>
    <t>Lõuna-Aafrika</t>
  </si>
  <si>
    <t>Valitsussektor</t>
  </si>
  <si>
    <t>Sektor</t>
  </si>
  <si>
    <t>PRIVATE SECTOR</t>
  </si>
  <si>
    <t>PUBLIC SECOR</t>
  </si>
  <si>
    <t>Share of doctorate holders in private sector</t>
  </si>
  <si>
    <t>Euroopa Liit (15)</t>
  </si>
  <si>
    <t>Teadustöötajate arv tuhande tööstussektori töötaja kohta</t>
  </si>
  <si>
    <t>Doktorikraad</t>
  </si>
  <si>
    <t>Brasiila</t>
  </si>
  <si>
    <t>Kolumbia</t>
  </si>
  <si>
    <t>Indoneesia</t>
  </si>
  <si>
    <t>Malaisia</t>
  </si>
  <si>
    <t>Kogurahastuse jagunemine projektipõhiseks ja institustionaalseks plokkfinantseerimiseks (koond algandmetest)</t>
  </si>
  <si>
    <t xml:space="preserve">TITLE Top 10% most cited documents by country, 2004-08 and 2008-12 </t>
  </si>
  <si>
    <t xml:space="preserve">SUBTITLE As a percentage of all documents, whole counts </t>
  </si>
  <si>
    <t xml:space="preserve">This indicates the amount (in %) of an institution's scientific output that is included into the set of the 10% of the most cited papers in their respective scientific fields. It is a measure of high quality output of research institutions.  </t>
  </si>
  <si>
    <t>Australia (2015)</t>
  </si>
  <si>
    <t>New Zealand (2015)</t>
  </si>
  <si>
    <t>Poland (2015)</t>
  </si>
  <si>
    <t>Switzerland (2015)</t>
  </si>
  <si>
    <t>Turkey (2015)</t>
  </si>
  <si>
    <t>Argentina (2015)</t>
  </si>
  <si>
    <t>Singapore (2014)</t>
  </si>
  <si>
    <t>South Africa (2015)</t>
  </si>
  <si>
    <t>Uus-Meremaa (2015)</t>
  </si>
  <si>
    <t>Poola (2015)</t>
  </si>
  <si>
    <t>Šveits (2015)</t>
  </si>
  <si>
    <t>Türgi (2015)</t>
  </si>
  <si>
    <t>Argentiina (2015)</t>
  </si>
  <si>
    <t>Hiina Taipei</t>
  </si>
  <si>
    <t>TA kulutused rahastaja järgi (mln EUR)*</t>
  </si>
  <si>
    <t>* Küsitud Statistikaametist 2016. aasta seis, Eurostatis ja OECD-s varasemad andmed.</t>
  </si>
  <si>
    <t>2016</t>
  </si>
  <si>
    <t>Hariduse omandanud haridustaseme järgi aastatel 1980-2016.</t>
  </si>
  <si>
    <t xml:space="preserve">Vastuvõetud ja õppijad on õppeaasta alguse seisuga, lõpetanud õppeaasta jooksul (1980-1990 kalendriaasta jooksul). </t>
  </si>
  <si>
    <t xml:space="preserve">Lõpetanute korral näitab aasta õppeaasta lõpuaastat, ülejäänud juhtudel õppeaasta algusaastat. </t>
  </si>
  <si>
    <t>Korea (2012)</t>
  </si>
  <si>
    <t>Tšiili (2015)</t>
  </si>
  <si>
    <t>Total: All fields of education</t>
  </si>
  <si>
    <t>Education</t>
  </si>
  <si>
    <t>Arts and humanities</t>
  </si>
  <si>
    <t>Social sciences, journalism and information</t>
  </si>
  <si>
    <t>Business, administration and law</t>
  </si>
  <si>
    <t>Natural sciences, mathematics and statistics</t>
  </si>
  <si>
    <t>Information and Communication Technologies</t>
  </si>
  <si>
    <t>Agriculture, forestry, fisheries and veterinary</t>
  </si>
  <si>
    <t>Services</t>
  </si>
  <si>
    <t>Field unknown</t>
  </si>
  <si>
    <t xml:space="preserve">  Brazil</t>
  </si>
  <si>
    <t xml:space="preserve">  Colombia</t>
  </si>
  <si>
    <t xml:space="preserve">  Costa Rica</t>
  </si>
  <si>
    <t xml:space="preserve">  India</t>
  </si>
  <si>
    <t xml:space="preserve">  Indonesia</t>
  </si>
  <si>
    <t xml:space="preserve">  Lithuania</t>
  </si>
  <si>
    <t>Teadustöötajate arv tuhande inimese kohta kogutööjõus ja tööstussektoris 2016. aastal (või muul viimasel kätesaadaval aastal)</t>
  </si>
  <si>
    <t>Data extracted on 12 April 2018  from OECD.Stat</t>
  </si>
  <si>
    <t>*</t>
  </si>
  <si>
    <t>* Täistöökohad puuduvad või on alla viie.</t>
  </si>
  <si>
    <t>Prantsusmaa (2015)</t>
  </si>
  <si>
    <t>Iisrael (2015)</t>
  </si>
  <si>
    <t>USA (2015)</t>
  </si>
  <si>
    <t>OECD kokku (2015)</t>
  </si>
  <si>
    <t>Lõuna-Aafrika Vabariik (2015)</t>
  </si>
  <si>
    <t>Number of publications (thousands), 2015</t>
  </si>
  <si>
    <t>Percentage of publications among 10% most cited, 2015</t>
  </si>
  <si>
    <t>Number of top-cited publications, 2015</t>
  </si>
  <si>
    <t>Percentage of publications among 10% most cited, 2005</t>
  </si>
  <si>
    <t>China</t>
  </si>
  <si>
    <t>Russian Federation</t>
  </si>
  <si>
    <t>Saudi Arabia</t>
  </si>
  <si>
    <t>Thailand</t>
  </si>
  <si>
    <t>Croatia</t>
  </si>
  <si>
    <t>Viet Nam</t>
  </si>
  <si>
    <t>Philippines</t>
  </si>
  <si>
    <t>Bulgaria</t>
  </si>
  <si>
    <t>Saudi Araabia</t>
  </si>
  <si>
    <t>Tai</t>
  </si>
  <si>
    <t>Vietnam</t>
  </si>
  <si>
    <t>Filipiinid</t>
  </si>
  <si>
    <t>Publikatsioone kokku (tuhat), 2015</t>
  </si>
  <si>
    <t>10% enimviidatud publikatsioonide osakaal 2015</t>
  </si>
  <si>
    <t>10% enimviidatud publikatsioonide osakaal 2005</t>
  </si>
  <si>
    <t>10% enimviidatud publikatsioonide arv 2015</t>
  </si>
  <si>
    <t>10% maailmas enimtsiteeritud publikatsioonide osakaalud aastal 2015 (vs 2005)</t>
  </si>
  <si>
    <t>VARASEM vt siit --&gt;:</t>
  </si>
  <si>
    <t xml:space="preserve">Allikas:  OECD Science, Technology and Industry Scoreboard 2017, Figure 3.1.1. </t>
  </si>
  <si>
    <t>OECD calculations based on Scopus Custom Data, Elsevier, Version 4.2017, July 2017</t>
  </si>
  <si>
    <t>...</t>
  </si>
  <si>
    <t>2017</t>
  </si>
  <si>
    <t>Euro area (19 countries)</t>
  </si>
  <si>
    <t>Cyprus</t>
  </si>
  <si>
    <t>EU19</t>
  </si>
  <si>
    <t>GDP, USD, per head, current prices, current PPP</t>
  </si>
  <si>
    <t>OECD total</t>
  </si>
  <si>
    <t>European Union 28</t>
  </si>
  <si>
    <t>kõrg kokku</t>
  </si>
  <si>
    <t>katkestanud/õppijad</t>
  </si>
  <si>
    <t>kokku</t>
  </si>
  <si>
    <t>baka/kesk</t>
  </si>
  <si>
    <t>mag/baka</t>
  </si>
  <si>
    <t>dok/baka</t>
  </si>
  <si>
    <t>Time</t>
  </si>
  <si>
    <t>Belarus</t>
  </si>
  <si>
    <t>Czechia</t>
  </si>
  <si>
    <t>Georgia</t>
  </si>
  <si>
    <t>Serbia</t>
  </si>
  <si>
    <t>United Kingdom of Great Britain and Northern Ireland</t>
  </si>
  <si>
    <t>United States of America</t>
  </si>
  <si>
    <t>I aste kh/kesk</t>
  </si>
  <si>
    <t xml:space="preserve">       ..bakalaureuseharidus</t>
  </si>
  <si>
    <t>Allikas: Statistikaamet (HTG09, viimati uuendatud 27.04.2018)</t>
  </si>
  <si>
    <t>Graduates from ISCED 8 programmes in tertiary education, both sexes (number)</t>
  </si>
  <si>
    <t>9 014</t>
  </si>
  <si>
    <t>8 673</t>
  </si>
  <si>
    <t>8 543</t>
  </si>
  <si>
    <t>118 294</t>
  </si>
  <si>
    <t>160 488</t>
  </si>
  <si>
    <t>175 051</t>
  </si>
  <si>
    <t>26 372</t>
  </si>
  <si>
    <t>3 049</t>
  </si>
  <si>
    <t>3 388</t>
  </si>
  <si>
    <t>3 517</t>
  </si>
  <si>
    <t>3 558</t>
  </si>
  <si>
    <t>3 836</t>
  </si>
  <si>
    <t>2 778</t>
  </si>
  <si>
    <t>3 781</t>
  </si>
  <si>
    <t>3 904</t>
  </si>
  <si>
    <t>3 625</t>
  </si>
  <si>
    <t>3 564</t>
  </si>
  <si>
    <t>3 371</t>
  </si>
  <si>
    <t>3 356</t>
  </si>
  <si>
    <t>3 343</t>
  </si>
  <si>
    <t>3 345</t>
  </si>
  <si>
    <t>ISCED 6</t>
  </si>
  <si>
    <t>UNESCO (Frascati liigitus) vs Statistikaameti liigitus</t>
  </si>
  <si>
    <t>=</t>
  </si>
  <si>
    <t>Esimese astme kõrgharidus (sh rakenduskõrgharidus ja bakalaureuseõpe)</t>
  </si>
  <si>
    <t>ISCED 7</t>
  </si>
  <si>
    <t>ISCED 8</t>
  </si>
  <si>
    <t>Doktoriõpe</t>
  </si>
  <si>
    <t>Suhtarvud (2016 või muu viimane olemasolev aasta)</t>
  </si>
  <si>
    <t>mag/I astme kh</t>
  </si>
  <si>
    <t>dok/mag</t>
  </si>
  <si>
    <t>dok/I astme kh</t>
  </si>
  <si>
    <t>GEO/TIME</t>
  </si>
  <si>
    <t>European Union (current composition)</t>
  </si>
  <si>
    <t>Germany (until 1990 former territory of the FRG)</t>
  </si>
  <si>
    <t>Former Yugoslav Republic of Macedonia, the</t>
  </si>
  <si>
    <t>EUROSTATIST - ÜLDKESKHARIDUS (educ_uoe_grad01; andmed viimati uuendatud ja ka alla tõmmatud 08/05/2018)</t>
  </si>
  <si>
    <t>EUROSTATIST (educ_uoe_grad01; kõik olemasolevad riigid ja aastad)</t>
  </si>
  <si>
    <t>1. astme kh/keskharidus</t>
  </si>
  <si>
    <t>Hariduse omandanud haridustaseme järgi - muu maailm (UNESCO IUS andmebaas, Education alajaotus, valik riike; andmed viimase olemasoleva aastani ja EUROSTAT, muutuja educ_uoe_grad01)</t>
  </si>
  <si>
    <t>Allikas: UNESCO (http://data.uis.unesco.org/, EDUCATION -&gt; Educational attainment -&gt; Tertiary graduates; andmed võetud 07.05.18, viimati uuendatud veebruaris 2017)</t>
  </si>
  <si>
    <t>Upper secondary education - general (üldkeskharidus)</t>
  </si>
  <si>
    <t>Graduates from ISCED 6 programmes in tertiary education, both sexes (number) (1. astme kõrgharidus)</t>
  </si>
  <si>
    <t>Graduates from ISCED 7 programmes in tertiary education, both sexes (number) (magistriharidus)</t>
  </si>
  <si>
    <t>mag/1. astme kh</t>
  </si>
  <si>
    <t>dok/1. astme kh</t>
  </si>
  <si>
    <t>Tabel RITA 4 uuringust: Eesti doktoritie karjääritee ja seda mõjutavad tegurid</t>
  </si>
  <si>
    <t>Eneli Kindsiko, Maaja Vadi</t>
  </si>
  <si>
    <t>Tartu Ülikool</t>
  </si>
  <si>
    <t>Välitöö ja andmete kogumine: Viire Täks, Kati Loite, Kersti Kurri</t>
  </si>
  <si>
    <t>Montenegro</t>
  </si>
  <si>
    <t>Dataset: Main Science and Technology Indicators</t>
  </si>
  <si>
    <t>MSTI 2017-2 / Release date: 1 March 2018.</t>
  </si>
  <si>
    <t>Alla tõmmatud 09.05.2018</t>
  </si>
  <si>
    <t>2016 (või viimane olemasolev aasta)</t>
  </si>
  <si>
    <t>Riik EST</t>
  </si>
  <si>
    <t>ei ole algallikas (vt doi)</t>
  </si>
  <si>
    <t>RE doktorantuuri vastuvõetud</t>
  </si>
  <si>
    <t>REV doktorantuuri vastuvõetud</t>
  </si>
  <si>
    <t>lõpetanud/õppijad</t>
  </si>
  <si>
    <t>sel ajal ei olnud isikustatud andmeid, ei saa jagada (SA)</t>
  </si>
  <si>
    <t>no data</t>
  </si>
  <si>
    <t>Allikas: Haridussilm (kõrgharidus), andmed võetud 10.05.2018</t>
  </si>
  <si>
    <t>Allikas: Statistikaamet (HT275, viimati uuendatud 27.04.2017 ja HT307, viimati uuendatud 11.12.2017; 2017. aasta info Haridussilm.ee, seisuga 10.05.18)</t>
  </si>
  <si>
    <t>Katkestamissündmuste arv õppevaldkondade lõikes</t>
  </si>
  <si>
    <t>Lõpetanute arv õppevaldkondade lõikes</t>
  </si>
  <si>
    <t>Vanusegrupp 35 ja enam</t>
  </si>
  <si>
    <t>õppevaldkond</t>
  </si>
  <si>
    <t>06/07</t>
  </si>
  <si>
    <t>07/08</t>
  </si>
  <si>
    <t>08/09</t>
  </si>
  <si>
    <t>09/10</t>
  </si>
  <si>
    <t>10/11</t>
  </si>
  <si>
    <t>11/12</t>
  </si>
  <si>
    <t>12/13</t>
  </si>
  <si>
    <t>13/14</t>
  </si>
  <si>
    <t>14/15</t>
  </si>
  <si>
    <t>15/16</t>
  </si>
  <si>
    <t>16/17</t>
  </si>
  <si>
    <t>HAR</t>
  </si>
  <si>
    <t>HUM</t>
  </si>
  <si>
    <t>IKT</t>
  </si>
  <si>
    <t>LOOD</t>
  </si>
  <si>
    <t>PÕL</t>
  </si>
  <si>
    <t>SOTS</t>
  </si>
  <si>
    <t>TEEN</t>
  </si>
  <si>
    <t>TEHN</t>
  </si>
  <si>
    <t>TERV</t>
  </si>
  <si>
    <t>ÄRI</t>
  </si>
  <si>
    <t>Vanusegrupp 30-34</t>
  </si>
  <si>
    <t>Vanusegrupp 25-29</t>
  </si>
  <si>
    <t>Vanusegrupp 20-24</t>
  </si>
  <si>
    <t>KOKKU KÕIK VANUSEGRUPID</t>
  </si>
  <si>
    <t>Katkestanute jagunemine vanusegruppidesse</t>
  </si>
  <si>
    <t>35 ja enam</t>
  </si>
  <si>
    <t>30-34</t>
  </si>
  <si>
    <t>25-29</t>
  </si>
  <si>
    <t>20-24</t>
  </si>
  <si>
    <t>Lõpetanute jagunemine vanusegruppidesse</t>
  </si>
  <si>
    <t>17/18</t>
  </si>
  <si>
    <t>19 ja noorem</t>
  </si>
  <si>
    <t>Vastuvõetute jagunemine vanusegruppidesse</t>
  </si>
  <si>
    <t>vastuvõetud</t>
  </si>
  <si>
    <t>katkestanud</t>
  </si>
  <si>
    <t>Lõpetanute-katkestanute vahekord valdkonniti</t>
  </si>
  <si>
    <t>Vastuvõetud doktoriõppesse valdkonniti</t>
  </si>
  <si>
    <t>valdkond</t>
  </si>
  <si>
    <t>Vastuvõetute-lõpetanute vahekord valdkonniti</t>
  </si>
  <si>
    <t xml:space="preserve">*Naised-mehed lõikes andmeid haridussilmas ei olnud. </t>
  </si>
  <si>
    <t>doktoranditoetuse osakaal keskmisest brutopalgast (%)</t>
  </si>
  <si>
    <t>F-Test Two-Sample for Variances</t>
  </si>
  <si>
    <t>Variable 1</t>
  </si>
  <si>
    <t>Variable 2</t>
  </si>
  <si>
    <t>Mean</t>
  </si>
  <si>
    <t>Variance</t>
  </si>
  <si>
    <t>Observations</t>
  </si>
  <si>
    <t>df</t>
  </si>
  <si>
    <t>F</t>
  </si>
  <si>
    <t>P(F&lt;=f) one-tail</t>
  </si>
  <si>
    <t>F Critical one-tail</t>
  </si>
  <si>
    <t>doktoranditoetuse osakaal keskmisest brutopalgas</t>
  </si>
  <si>
    <t>30+ vanuses lõpetanute osakaal doktorikraadi saanute hulgas</t>
  </si>
  <si>
    <t>t-Test: Two-Sample Assuming Unequal Variances</t>
  </si>
  <si>
    <t>Hypothesized Mean Difference</t>
  </si>
  <si>
    <t>t Stat</t>
  </si>
  <si>
    <t>P(T&lt;=t) one-tail</t>
  </si>
  <si>
    <t>t Critical one-tail</t>
  </si>
  <si>
    <t>P(T&lt;=t) two-tail</t>
  </si>
  <si>
    <t>t Critical two-tail</t>
  </si>
  <si>
    <t>Total</t>
  </si>
  <si>
    <t>Level of education</t>
  </si>
  <si>
    <t>Doctoral or equivalent level  (ISCED2011 level 8)</t>
  </si>
  <si>
    <t>Category of education</t>
  </si>
  <si>
    <t>All educational programmes</t>
  </si>
  <si>
    <t xml:space="preserve">  Education</t>
  </si>
  <si>
    <t xml:space="preserve">  Interdisciplinary programmes involving broad field 01</t>
  </si>
  <si>
    <t xml:space="preserve">  Arts and humanities not further defined</t>
  </si>
  <si>
    <t xml:space="preserve">  Arts</t>
  </si>
  <si>
    <t xml:space="preserve">  Humanities (except languages)</t>
  </si>
  <si>
    <t xml:space="preserve">  Languages</t>
  </si>
  <si>
    <t xml:space="preserve">  Interdisciplinary programmes involving broad field 02</t>
  </si>
  <si>
    <t xml:space="preserve">  Arts and humanities not elsewhere classified</t>
  </si>
  <si>
    <t xml:space="preserve">  Social sciences, journalism and information n.f.d.</t>
  </si>
  <si>
    <t xml:space="preserve">  Social and behavioural sciences</t>
  </si>
  <si>
    <t xml:space="preserve">  Journalism and information</t>
  </si>
  <si>
    <t xml:space="preserve">  Interdisciplinary programmes involving broad field 03</t>
  </si>
  <si>
    <t xml:space="preserve">  Social sciences, journalism and information not elsewhere classified</t>
  </si>
  <si>
    <t xml:space="preserve">  Business, administration and law not further defined</t>
  </si>
  <si>
    <t xml:space="preserve">  Business and administration</t>
  </si>
  <si>
    <t xml:space="preserve">  Law</t>
  </si>
  <si>
    <t xml:space="preserve">  Interdisciplinary programmes involving broad field 04</t>
  </si>
  <si>
    <t xml:space="preserve">  Business, administration and law not elsewhere classified</t>
  </si>
  <si>
    <t xml:space="preserve">  Natural sciences, mathematics and statistics n.f.d.</t>
  </si>
  <si>
    <t xml:space="preserve">  Biological and related sciences</t>
  </si>
  <si>
    <t xml:space="preserve">  Environment</t>
  </si>
  <si>
    <t xml:space="preserve">  Physical sciences</t>
  </si>
  <si>
    <t xml:space="preserve">  Mathematics and statistics</t>
  </si>
  <si>
    <t xml:space="preserve">  Interdisciplinary programmes involving broad field 05</t>
  </si>
  <si>
    <t xml:space="preserve">  Natural sciences, mathematics and statistics n.e.c.</t>
  </si>
  <si>
    <t xml:space="preserve">  Information and Communication Technologies</t>
  </si>
  <si>
    <t xml:space="preserve">  Interdisciplinary programmes involving broad field 06</t>
  </si>
  <si>
    <t xml:space="preserve">  Engineering, manufacturing and construction n.f.d.</t>
  </si>
  <si>
    <t xml:space="preserve">  Engineering and engineering trades</t>
  </si>
  <si>
    <t xml:space="preserve">  Manufacturing and processing</t>
  </si>
  <si>
    <t xml:space="preserve">  Architecture and construction</t>
  </si>
  <si>
    <t xml:space="preserve">  Interdisciplinary programmes involving broad field 07</t>
  </si>
  <si>
    <t xml:space="preserve">  Engineering, manufacturing and construction n.e.c.</t>
  </si>
  <si>
    <t xml:space="preserve">  Agriculture, forestry, fisheries and veterinary n.f.d.</t>
  </si>
  <si>
    <t xml:space="preserve">  Agriculture</t>
  </si>
  <si>
    <t xml:space="preserve">  Forestry</t>
  </si>
  <si>
    <t xml:space="preserve">  Fisheries</t>
  </si>
  <si>
    <t xml:space="preserve">  Veterinary</t>
  </si>
  <si>
    <t xml:space="preserve">  Interdisciplinary programmes involving broad field 08</t>
  </si>
  <si>
    <t xml:space="preserve">  Agriculture, forestry, fisheries and veterinary n.e.c.</t>
  </si>
  <si>
    <t xml:space="preserve">  Health and welfare not further defined</t>
  </si>
  <si>
    <t xml:space="preserve">  Health</t>
  </si>
  <si>
    <t xml:space="preserve">  Welfare</t>
  </si>
  <si>
    <t xml:space="preserve">  Interdisciplinary programmes involving broad field 09</t>
  </si>
  <si>
    <t xml:space="preserve">  Health and welfare not elsewhere classified</t>
  </si>
  <si>
    <t xml:space="preserve">  Services not further defined</t>
  </si>
  <si>
    <t xml:space="preserve">  Personal services</t>
  </si>
  <si>
    <t xml:space="preserve">  Hygiene and occupational health services</t>
  </si>
  <si>
    <t xml:space="preserve">  Security services</t>
  </si>
  <si>
    <t xml:space="preserve">  Transport services</t>
  </si>
  <si>
    <t xml:space="preserve">  Interdisciplinary programmes involving broad field 10</t>
  </si>
  <si>
    <t xml:space="preserve">  Services not elsewhere classified</t>
  </si>
  <si>
    <t>OECD, Education at Glance, viimati uuendatud 12.09.2017 (andmed võetud 11.05.2017)</t>
  </si>
  <si>
    <t xml:space="preserve">=&gt; pigem selgitav materjal, vajadusel annaks vastavalt vajadusele-soovile konkreetsemalt kokku võtta. </t>
  </si>
  <si>
    <t>Doktoriõppe lõpetanute valdkonnad 2015. aastalt - detailsemalt (allpool ka protsentuaalne jaotus)</t>
  </si>
  <si>
    <t>GERD as a percentage of GDP, 2016</t>
  </si>
  <si>
    <t>TA SKP-st (%), 2016</t>
  </si>
  <si>
    <t>Measure</t>
  </si>
  <si>
    <t>Total intramural</t>
  </si>
  <si>
    <t>Total researchers per thousand labour force</t>
  </si>
  <si>
    <t>Total researchers (headcount)</t>
  </si>
  <si>
    <t>Business enterprise sector: Total researchers (headcount)</t>
  </si>
  <si>
    <t>Government sector: Total researchers (headcount)</t>
  </si>
  <si>
    <t>Higher education sector: Total researchers (headcount)</t>
  </si>
  <si>
    <t>Labour Force</t>
  </si>
  <si>
    <t>Total Employment</t>
  </si>
  <si>
    <t>Persons, Thousands</t>
  </si>
  <si>
    <t>NB! 2016. aasta kohta pole veel teadustöötajate arvud kättesaadavad suuremas osas riikides.</t>
  </si>
  <si>
    <t>Avaliku sektori teadustöötajate arv 1000 töötaja kohta tööjõus</t>
  </si>
  <si>
    <t>Erasektori teadustöötajate arv 1000 töötaja kohta tööjõus</t>
  </si>
  <si>
    <t>Avaliku sektori teadustöötajate arv 1000 töötaja kohta</t>
  </si>
  <si>
    <t>Erasektori teadustöötajate arv 1000 töötaja kohta</t>
  </si>
  <si>
    <t>Teadustöötajate arv 1000 töötaja kohta tööjõus</t>
  </si>
  <si>
    <t>Teadustöötajate arv 1000 töötaja kohta</t>
  </si>
  <si>
    <t>Tööjõus - labour force</t>
  </si>
  <si>
    <t>Employment - töötaja kohta</t>
  </si>
  <si>
    <t>Government researchers (FTE)</t>
  </si>
  <si>
    <t>Higher Education researchers (FTE)</t>
  </si>
  <si>
    <t>Business Enterprise researchers (FTE)</t>
  </si>
  <si>
    <t>Total researchers (FTE)</t>
  </si>
  <si>
    <t>Full time equivalent</t>
  </si>
  <si>
    <t>Teadustöötajate FTE-de arv 1000 töötaja kohta tööjõus</t>
  </si>
  <si>
    <t>Avaliku sektori teadustöötajate FTE-de arv 1000 töötaja kohta tööjõus</t>
  </si>
  <si>
    <t>Erasektori teadustöötajate FTE-de arv 1000 töötaja kohta tööjõus</t>
  </si>
  <si>
    <t>Teadustöötajate FTE-de arv 1000 töötaja kohta</t>
  </si>
  <si>
    <t>Avaliku sektori teadustöötajate FTE-de arv 1000 töötaja kohta</t>
  </si>
  <si>
    <t>Erasektori teadustöötajate FTE-de arv 1000 töötaja kohta</t>
  </si>
  <si>
    <t xml:space="preserve"> </t>
  </si>
  <si>
    <t>Elaniku kohta</t>
  </si>
  <si>
    <t>Population</t>
  </si>
  <si>
    <t>Teadustöötajate FTE-de arv 1000 inimese kohta</t>
  </si>
  <si>
    <t>Avaliku sektori teadustöötajate FTE-de arv 1000 inimese kohta</t>
  </si>
  <si>
    <t>Erasektori teadustöötajate FTE-de arv 1000 inimese kohta</t>
  </si>
  <si>
    <t>Dataset: Science,technology and innovation</t>
  </si>
  <si>
    <t>Indicator</t>
  </si>
  <si>
    <t>Researchers per million inhabitants (FTE)</t>
  </si>
  <si>
    <t>Iran (Islamic Republic of)</t>
  </si>
  <si>
    <t>Iraq</t>
  </si>
  <si>
    <t>Jamaica</t>
  </si>
  <si>
    <t>Republic of Korea</t>
  </si>
  <si>
    <t>Ukraine</t>
  </si>
  <si>
    <t>UNESCO (data.ius.unesco.org; andmed viimati uuendatud veebruaris 2017, alla laaditud 16.05.18)</t>
  </si>
  <si>
    <t>kõik</t>
  </si>
  <si>
    <t>TÜ</t>
  </si>
  <si>
    <t>professor</t>
  </si>
  <si>
    <t>dotsent</t>
  </si>
  <si>
    <t>lektor</t>
  </si>
  <si>
    <t>assistent</t>
  </si>
  <si>
    <t>õpetaja</t>
  </si>
  <si>
    <t>juhtivteadur</t>
  </si>
  <si>
    <t>vanemteadur</t>
  </si>
  <si>
    <t>teadur</t>
  </si>
  <si>
    <t>nooremteadur</t>
  </si>
  <si>
    <t>TTÜ</t>
  </si>
  <si>
    <t>TLÜ</t>
  </si>
  <si>
    <t>EMÜ</t>
  </si>
  <si>
    <t>EKA</t>
  </si>
  <si>
    <t>EMTA</t>
  </si>
  <si>
    <t>Mehed ja naised</t>
  </si>
  <si>
    <t>Naised</t>
  </si>
  <si>
    <t>Mehed</t>
  </si>
  <si>
    <t>Standardhälve</t>
  </si>
  <si>
    <t>Keskmine kogupalk täiskoormusel ja standardhälve (mediaani asutuste kaupa ei olnud võtta, kuna RN saab andmed juba ametikohtade keskmisteks  agregeeritult)</t>
  </si>
  <si>
    <t>KOGUPALKADEL PÕHINEVAD</t>
  </si>
  <si>
    <t>Täistööaja ekvivalente kokku 31.12.2016 asutuste kaupa (naised+mehed)</t>
  </si>
  <si>
    <t>abiveerg</t>
  </si>
  <si>
    <t>Täistööaja ekvivalente kokku 31.12.2016 asutuste kaupa (naised)</t>
  </si>
  <si>
    <t>Täistööaja ekvivalente kokku 31.12.2016 asutuste kaupa (mehed)</t>
  </si>
  <si>
    <t>Kokku täidetud ameti- kohad (kõik)</t>
  </si>
  <si>
    <t>Kokku täidetud ameti- kohad (naised)</t>
  </si>
  <si>
    <t>Naiste osakaal ameti- kohal</t>
  </si>
  <si>
    <t>Kokku täidetud ametikohad, kus on vähemalt 5 ametikohta</t>
  </si>
  <si>
    <t>Õppejõude</t>
  </si>
  <si>
    <t>Teadustöötajaid</t>
  </si>
  <si>
    <t>Abitabel FTE-de summadest, kus oli viis või vähem töökohta. Vajalik, sest palgainfo olemas vaid 5 ja rohkema töökohtade kohta</t>
  </si>
  <si>
    <t>Abitabel FTE-de summadest, kus oli viis või vähem töökohta.</t>
  </si>
  <si>
    <t>Kogupalk täiskoormusel (naised ja mehed)</t>
  </si>
  <si>
    <t>Kogupalk täiskoormusel (naised)</t>
  </si>
  <si>
    <t>Kogupalk täiskoormusel (mehed)</t>
  </si>
  <si>
    <t>Keskmine kogupalk**</t>
  </si>
  <si>
    <t>Naiste kogupalk ameti-kohal**</t>
  </si>
  <si>
    <t>Sooline palga- lõhe**</t>
  </si>
  <si>
    <t>Palgalõhe keskmiselt ametikohal**</t>
  </si>
  <si>
    <t>Naiste osakaal ameti- kohtadel</t>
  </si>
  <si>
    <t>keskmine</t>
  </si>
  <si>
    <t>õppejõudude keskmine</t>
  </si>
  <si>
    <t>õppejõudude keskmine**</t>
  </si>
  <si>
    <t>teadustöötajate keskmine</t>
  </si>
  <si>
    <t>teadustöötajate keskmine**</t>
  </si>
  <si>
    <t>** Arvesse on läinud vaid töökohad, kus on viis või rohkem täistöökohta.</t>
  </si>
  <si>
    <t>Soopõhise põhipalga leidmine (palgasumma kokku alusel tuletatud)</t>
  </si>
  <si>
    <t>Kogu(bruto)palkade summa ametikohtadel (kokku)</t>
  </si>
  <si>
    <t>Kogu(bruto)palkade summa ametikohtadel (naised)</t>
  </si>
  <si>
    <t>Kogu(bruto)palkade summa ametikohtadel (mehed)</t>
  </si>
  <si>
    <t>*** Selle abil saan keskmised teadustöötajate ja õppejõudude palgad asutuste lõikes</t>
  </si>
  <si>
    <t>Kokku palgafond ameti- kohale</t>
  </si>
  <si>
    <t>Brutopalkade summa ameti- kohale</t>
  </si>
  <si>
    <t>Palgad kokku**</t>
  </si>
  <si>
    <t>Palgalõhe ametikohtade kaupa (täistöökohta kohta tuleva keskmise kogupalga erinevus  ametikohtade lõikes)</t>
  </si>
  <si>
    <t>Seisuga 31.12.2016</t>
  </si>
  <si>
    <t>MUUTUS</t>
  </si>
  <si>
    <t>2015-2016</t>
  </si>
  <si>
    <t>Täistööaja ekvivalente kokku 31.12.2015 asutuste kaupa (naised+mehed)</t>
  </si>
  <si>
    <t>Täistööaja ekvivalentide muutus asutuste ja ametikohatade lõikes (FTEd)</t>
  </si>
  <si>
    <t>Täistööaja ekvivalentide muutus asutuste ja ametikohatade lõikes (%)</t>
  </si>
  <si>
    <t>* Täistööaja ekvivalentide arv oli vähemalt ühel vaadeldud aastal 0.</t>
  </si>
  <si>
    <t>Kogupalga muutus (täiskoormuse puhul) (EUR)</t>
  </si>
  <si>
    <t>Kogupalga muutus (täiskoormuse puhul) (%)</t>
  </si>
  <si>
    <t>* Täistööaja ekvivalentide arv oli vähemalt ühel vaadeldud aastal viis või alla selle.</t>
  </si>
  <si>
    <t>Chapter 1. KNOWLEDGE ECONOMIES AND THE DIGITAL TRANSFORMATION</t>
  </si>
  <si>
    <t>Graph 1.63 Government R&amp;D budgets, by socio-economic objective, 2016</t>
  </si>
  <si>
    <t>Version PAC - Last updated: 25-Sep-2017</t>
  </si>
  <si>
    <t>TITLE</t>
  </si>
  <si>
    <t>Government R&amp;D budgets, by socio-economic objective, 2016</t>
  </si>
  <si>
    <t>SUBTITLE</t>
  </si>
  <si>
    <t>Share of total government budget allocations for R&amp;D</t>
  </si>
  <si>
    <t>SOURCE</t>
  </si>
  <si>
    <t>OECD, Research and Development Statistics Database, http://oe.cd/rds; Eurostat, Statistics on Research and Development, July 2017.</t>
  </si>
  <si>
    <t>Total GBARD (USD billion PPP)</t>
  </si>
  <si>
    <t>Total GBARD (USD billion PPP, 2010 prices)</t>
  </si>
  <si>
    <t>Defence and space</t>
  </si>
  <si>
    <t>Health</t>
  </si>
  <si>
    <t>Agriculture, environment and earth exploration</t>
  </si>
  <si>
    <t>Industrial production, technology, energy and infrastructure</t>
  </si>
  <si>
    <t>Social structures and relationships</t>
  </si>
  <si>
    <t>General advancement of knowledge</t>
  </si>
  <si>
    <t>Economic objective not known</t>
  </si>
  <si>
    <t>%</t>
  </si>
  <si>
    <t>TUR</t>
  </si>
  <si>
    <t>GBR</t>
  </si>
  <si>
    <t>KOR</t>
  </si>
  <si>
    <t>Korea (2015)</t>
  </si>
  <si>
    <t>FRA</t>
  </si>
  <si>
    <t>ITA</t>
  </si>
  <si>
    <t>JPN</t>
  </si>
  <si>
    <t>BEL</t>
  </si>
  <si>
    <t>DEU</t>
  </si>
  <si>
    <t>AUS</t>
  </si>
  <si>
    <t>CAN</t>
  </si>
  <si>
    <t>ESP</t>
  </si>
  <si>
    <t>POL</t>
  </si>
  <si>
    <t>NOR</t>
  </si>
  <si>
    <t>SWE</t>
  </si>
  <si>
    <t>NLD</t>
  </si>
  <si>
    <t>LVA</t>
  </si>
  <si>
    <t>CHE</t>
  </si>
  <si>
    <t>FIN</t>
  </si>
  <si>
    <t>CZE</t>
  </si>
  <si>
    <t>EST</t>
  </si>
  <si>
    <t>IRL</t>
  </si>
  <si>
    <t>GRC</t>
  </si>
  <si>
    <t>SVK</t>
  </si>
  <si>
    <t>CHL</t>
  </si>
  <si>
    <t>DNK</t>
  </si>
  <si>
    <t>HUN</t>
  </si>
  <si>
    <t>AUT</t>
  </si>
  <si>
    <t>PRT</t>
  </si>
  <si>
    <t>ISR</t>
  </si>
  <si>
    <t>MEX</t>
  </si>
  <si>
    <t>SVN</t>
  </si>
  <si>
    <t>LUX</t>
  </si>
  <si>
    <t>ISL</t>
  </si>
  <si>
    <t>NZL</t>
  </si>
  <si>
    <t>Agriculture, environment, earth exploration</t>
  </si>
  <si>
    <t>Industrial production, technology, energy, infrastructure</t>
  </si>
  <si>
    <t>BGR</t>
  </si>
  <si>
    <t>Bulgaria (2015)</t>
  </si>
  <si>
    <t>HRV</t>
  </si>
  <si>
    <t>LTU</t>
  </si>
  <si>
    <t>Lithuania (2015)</t>
  </si>
  <si>
    <t>ROU</t>
  </si>
  <si>
    <t>Bulgaria (2007)</t>
  </si>
  <si>
    <t>Lithuania (2007)</t>
  </si>
  <si>
    <t>Turkey (2008)</t>
  </si>
  <si>
    <t>Sector</t>
  </si>
  <si>
    <t>National Currency (in Millions)</t>
  </si>
  <si>
    <t>Type of R&amp;D</t>
  </si>
  <si>
    <t xml:space="preserve">  Basic research</t>
  </si>
  <si>
    <t xml:space="preserve">  Applied research</t>
  </si>
  <si>
    <t xml:space="preserve">  Experimental development</t>
  </si>
  <si>
    <t xml:space="preserve">  Capital expenditure not elsewhere recorded</t>
  </si>
  <si>
    <t>Dataset: Gross domestic expenditure on R&amp;D by sector of performance and type of R&amp;D</t>
  </si>
  <si>
    <t>Basic research</t>
  </si>
  <si>
    <t>Valitsuste TA eelarvet jagunemine vastavalt sotsiaal-majanduslikele eesmärkidele</t>
  </si>
  <si>
    <t>Allikas: OECD Science, Technology and Industry Scoreboard 2017</t>
  </si>
  <si>
    <t>Suurbritannia (2015)</t>
  </si>
  <si>
    <t>Itaalia (2015)</t>
  </si>
  <si>
    <t>Belgia (2015)</t>
  </si>
  <si>
    <t>Kanada (2015)</t>
  </si>
  <si>
    <t>Hispaana (2015)</t>
  </si>
  <si>
    <t>Rootsi (2015)</t>
  </si>
  <si>
    <t>Läti (2015)</t>
  </si>
  <si>
    <t>Eesti (2015)</t>
  </si>
  <si>
    <t>Iirimaa (2015)</t>
  </si>
  <si>
    <t>Kreeka (2015)</t>
  </si>
  <si>
    <t>Sloveenia (2015)</t>
  </si>
  <si>
    <t>Island (2014)</t>
  </si>
  <si>
    <t>2016 (või muu viimane kättesaadav aasta)</t>
  </si>
  <si>
    <t>2006. aasta</t>
  </si>
  <si>
    <t xml:space="preserve"> (Government R&amp;D budgets, 2006; million USD PPP, 2010 prices)</t>
  </si>
  <si>
    <t>TA kulutused kokku (USD, miljardit)</t>
  </si>
  <si>
    <t>Põllumajandus, keskkond ja maapõue uuringud</t>
  </si>
  <si>
    <t>Tööstuslik tootmine, tehnoloogia, energia ja infrastruktuur</t>
  </si>
  <si>
    <t>Sotsiaalsed struktuurid ja suhted</t>
  </si>
  <si>
    <t>Üldiste teadmiste arendamine</t>
  </si>
  <si>
    <t>Majanduslik eesmärk pole teada</t>
  </si>
  <si>
    <t>Kaitse ja kosmos</t>
  </si>
  <si>
    <t>Teadus- ja arendustegevuse rahastamine riigieelarvest (Government budget allocations for R&amp;D, GBARD)</t>
  </si>
  <si>
    <t>Bosnia and Herzegovina</t>
  </si>
  <si>
    <t>South Korea</t>
  </si>
  <si>
    <t>Bosnia ja hertsogovina</t>
  </si>
  <si>
    <t>Lõuna-Korea</t>
  </si>
  <si>
    <t>Allikas: Eurostat (gba_nabsfin07, viimati uuendatud 02.02.2018; andmed võetud 18.05.18)</t>
  </si>
  <si>
    <t>GBARD kokku (mln euro ja % SKP-st)</t>
  </si>
  <si>
    <t>Montenegro (2014)</t>
  </si>
  <si>
    <t>Venemaa (2015)</t>
  </si>
  <si>
    <t>Lõuna-Korea (2015)</t>
  </si>
  <si>
    <t>Exploration and exploitation of the earth</t>
  </si>
  <si>
    <t>Environment</t>
  </si>
  <si>
    <t>Exploration and exploitation of space</t>
  </si>
  <si>
    <t>Transport, telecommunication and other infrastructures</t>
  </si>
  <si>
    <t>Energy</t>
  </si>
  <si>
    <t>Industrial production and technology</t>
  </si>
  <si>
    <t>Agriculture</t>
  </si>
  <si>
    <t>Culture, recreation, religion and mass media</t>
  </si>
  <si>
    <t>Political and social systems, structures and processes</t>
  </si>
  <si>
    <t>General advancement of knowledge: R&amp;D financed from General University Funds (GUF)</t>
  </si>
  <si>
    <t>Total civil R&amp;D appropriations</t>
  </si>
  <si>
    <t>Total R&amp;D appropriations</t>
  </si>
  <si>
    <t>Percentage of total GBAORD</t>
  </si>
  <si>
    <t>GBARD kokku 2016 (mln euro ja selle jagunemine sotsiaal-majanduslike eesmärkide vahel)</t>
  </si>
  <si>
    <t>Defence</t>
  </si>
  <si>
    <t>General advancement of knowledge: R&amp;D financed from other sources than GUF</t>
  </si>
  <si>
    <t>1 Maakoore, hüdrosfääri ja atmosfääri uuringud ja kasutamine</t>
  </si>
  <si>
    <t>2 Keskkonnakaitse</t>
  </si>
  <si>
    <t>3 Maailmaruumi uuringud ja kasutamine</t>
  </si>
  <si>
    <t>4 Transport, telekommunikatsioon ja infrastruktuurid</t>
  </si>
  <si>
    <t>5 Energia (tootmine, jaotamine, ratsionaalne kasutamine)</t>
  </si>
  <si>
    <t>6 Tööstustootmine ja -tehnoloogia</t>
  </si>
  <si>
    <t>7 Tervishoid</t>
  </si>
  <si>
    <t>8 Põllumajandus, metsandus, kalandus</t>
  </si>
  <si>
    <t>9 Haridus</t>
  </si>
  <si>
    <t>10 Kultuur, vaba aja veetmine, religioon, meedia</t>
  </si>
  <si>
    <t>11 Poliitilised ja sotsiaalsed süsteemid, struktuurid ja protsessid</t>
  </si>
  <si>
    <t>12 Üldine teadmiste arendamine, rahastatud ülikoolide fondidest (GUF)</t>
  </si>
  <si>
    <t>13 Üldine teadmiste arendamine, rahastatud muudest allikatest</t>
  </si>
  <si>
    <t>14 Riigikaitse</t>
  </si>
  <si>
    <t>Maakoore, hüdrosfääri ja atmosfääri uuringud ja kasutamine</t>
  </si>
  <si>
    <t>Keskkonnakaitse</t>
  </si>
  <si>
    <t>Maailmaruumi uuringud ja kasutamine</t>
  </si>
  <si>
    <t>Transport, telekommunikatsioon ja infrastruktuurid</t>
  </si>
  <si>
    <t>Energia (tootmine, jaotamine, ratsionaalne kasutamine)</t>
  </si>
  <si>
    <t>Tööstustootmine ja -tehnoloogia</t>
  </si>
  <si>
    <t>Põllumajandus, metsandus, kalandus</t>
  </si>
  <si>
    <t>Haridus</t>
  </si>
  <si>
    <t>Kultuur, vaba aja veetmine, religioon, meedia</t>
  </si>
  <si>
    <t>Poliitilised ja sotsiaalsed süsteemid, struktuurid ja protsessid</t>
  </si>
  <si>
    <t>Üldine teadmiste arendamine, rahastatud ülikoolide fondidest (GUF)</t>
  </si>
  <si>
    <t>Üldine teadmiste arendamine, rahastatud muudest allikatest</t>
  </si>
  <si>
    <t>Riigikaitse</t>
  </si>
  <si>
    <t>Riigikantselei</t>
  </si>
  <si>
    <t>Organizations</t>
  </si>
  <si>
    <t>records</t>
  </si>
  <si>
    <t>% of 26711</t>
  </si>
  <si>
    <t>värv</t>
  </si>
  <si>
    <t>UNIV TARTU</t>
  </si>
  <si>
    <t>49.122</t>
  </si>
  <si>
    <t>TALLINN UNIV TECHNOL</t>
  </si>
  <si>
    <t>23.664</t>
  </si>
  <si>
    <t>UNIV HELSINKI</t>
  </si>
  <si>
    <t>7.877</t>
  </si>
  <si>
    <t>ESTONIAN UNIV LIFE SCI</t>
  </si>
  <si>
    <t>7.742</t>
  </si>
  <si>
    <t>TALLINN UNIV</t>
  </si>
  <si>
    <t>6.035</t>
  </si>
  <si>
    <t>NICPB</t>
  </si>
  <si>
    <t>5.803</t>
  </si>
  <si>
    <t>kollane</t>
  </si>
  <si>
    <t>UNIV GHENT</t>
  </si>
  <si>
    <t>3.729</t>
  </si>
  <si>
    <t>TARTU UNIV HOSP</t>
  </si>
  <si>
    <t>3.407</t>
  </si>
  <si>
    <t>UNIV BRISTOL</t>
  </si>
  <si>
    <t>3.268</t>
  </si>
  <si>
    <t>CHARLES UNIV PRAGUE</t>
  </si>
  <si>
    <t>3.197</t>
  </si>
  <si>
    <t>RUSSIAN ACAD SCI</t>
  </si>
  <si>
    <t>3.182</t>
  </si>
  <si>
    <t>BOSTON UNIV</t>
  </si>
  <si>
    <t>3.156</t>
  </si>
  <si>
    <t>UNIV BOLOGNA</t>
  </si>
  <si>
    <t>3.130</t>
  </si>
  <si>
    <t>UNIV ZURICH</t>
  </si>
  <si>
    <t>3.070</t>
  </si>
  <si>
    <t>UNIV MINNESOTA</t>
  </si>
  <si>
    <t>3.059</t>
  </si>
  <si>
    <t>UNIV ANTWERP</t>
  </si>
  <si>
    <t>3.044</t>
  </si>
  <si>
    <t>UNIV BELGRADE</t>
  </si>
  <si>
    <t>3.017</t>
  </si>
  <si>
    <t>UNIV ATHENS</t>
  </si>
  <si>
    <t>3.010</t>
  </si>
  <si>
    <t>UNIV CALIF LOS ANGELES</t>
  </si>
  <si>
    <t>2.980</t>
  </si>
  <si>
    <t>UNIV MARYLAND</t>
  </si>
  <si>
    <t>UNIV FLORIDA</t>
  </si>
  <si>
    <t>2.973</t>
  </si>
  <si>
    <t>UNIV PADUA</t>
  </si>
  <si>
    <t>2.950</t>
  </si>
  <si>
    <t>JOHNS HOPKINS UNIV</t>
  </si>
  <si>
    <t>2.943</t>
  </si>
  <si>
    <t>UNIV AUCKLAND</t>
  </si>
  <si>
    <t>UNIV PISA</t>
  </si>
  <si>
    <t>2.909</t>
  </si>
  <si>
    <t>MIT</t>
  </si>
  <si>
    <t>2.905</t>
  </si>
  <si>
    <t>UNIV SPLIT</t>
  </si>
  <si>
    <t>2.898</t>
  </si>
  <si>
    <t>UNIV CALIF SAN DIEGO</t>
  </si>
  <si>
    <t>2.894</t>
  </si>
  <si>
    <t>UNIV TRIESTE</t>
  </si>
  <si>
    <t>2.883</t>
  </si>
  <si>
    <t>UNIV CALIF SANTA BARBARA</t>
  </si>
  <si>
    <t>2.871</t>
  </si>
  <si>
    <t>UNIV AUTONOMA MADRID</t>
  </si>
  <si>
    <t>2.868</t>
  </si>
  <si>
    <t>UNIV SOUTHAMPTON</t>
  </si>
  <si>
    <t>VANDERBILT UNIV</t>
  </si>
  <si>
    <t>2.864</t>
  </si>
  <si>
    <t>UNIV VIRGINIA</t>
  </si>
  <si>
    <t>2.849</t>
  </si>
  <si>
    <t>UNIV MILANO BICOCCA</t>
  </si>
  <si>
    <t>2.842</t>
  </si>
  <si>
    <t>OHIO STATE UNIV</t>
  </si>
  <si>
    <t>2.834</t>
  </si>
  <si>
    <t>UNIV TENNESSEE</t>
  </si>
  <si>
    <t>2.823</t>
  </si>
  <si>
    <t>UNIV HAMBURG</t>
  </si>
  <si>
    <t>2.819</t>
  </si>
  <si>
    <t>UNIV PAVIA</t>
  </si>
  <si>
    <t>LAPPEENRANTA UNIV TECHNOL</t>
  </si>
  <si>
    <t>2.815</t>
  </si>
  <si>
    <t>CORNELL UNIV</t>
  </si>
  <si>
    <t>2.812</t>
  </si>
  <si>
    <t>UNIV OVIEDO</t>
  </si>
  <si>
    <t>2.808</t>
  </si>
  <si>
    <t>UNIV CALIF DAVIS</t>
  </si>
  <si>
    <t>2.804</t>
  </si>
  <si>
    <t>UNIV IOANNINA</t>
  </si>
  <si>
    <t>2.789</t>
  </si>
  <si>
    <t>CATHOLIC UNIV LOUVAIN</t>
  </si>
  <si>
    <t>2.785</t>
  </si>
  <si>
    <t>BROWN UNIV</t>
  </si>
  <si>
    <t>2.782</t>
  </si>
  <si>
    <t>RUTGERS STATE UNIV</t>
  </si>
  <si>
    <t>VRIJE UNIV BRUSSEL</t>
  </si>
  <si>
    <t>2.778</t>
  </si>
  <si>
    <t>UNIV LONDON IMPERIAL COLL SCI TECHNOL MED</t>
  </si>
  <si>
    <t>2.767</t>
  </si>
  <si>
    <t>PEKING UNIV</t>
  </si>
  <si>
    <t>2.763</t>
  </si>
  <si>
    <t>PAUL SCHERRER INST</t>
  </si>
  <si>
    <t>2.755</t>
  </si>
  <si>
    <t>UNIV DEBRECEN</t>
  </si>
  <si>
    <t>2.752</t>
  </si>
  <si>
    <t>UNIV BARI</t>
  </si>
  <si>
    <t>2.748</t>
  </si>
  <si>
    <t>UNIV WARSAW</t>
  </si>
  <si>
    <t>KOREA UNIV</t>
  </si>
  <si>
    <t>2.740</t>
  </si>
  <si>
    <t>UNIV ROCHESTER</t>
  </si>
  <si>
    <t>2.737</t>
  </si>
  <si>
    <t>UNIV MISSISSIPPI</t>
  </si>
  <si>
    <t>2.733</t>
  </si>
  <si>
    <t>NORTHWESTERN UNIV</t>
  </si>
  <si>
    <t>2.729</t>
  </si>
  <si>
    <t>SUNGKYUNKWAN UNIV</t>
  </si>
  <si>
    <t>UNIV PERUGIA</t>
  </si>
  <si>
    <t>UNIV FLORENCE</t>
  </si>
  <si>
    <t>2.725</t>
  </si>
  <si>
    <t>UNIV IOWA</t>
  </si>
  <si>
    <t>KANSAS STATE UNIV</t>
  </si>
  <si>
    <t>2.722</t>
  </si>
  <si>
    <t>UNIV CYPRUS</t>
  </si>
  <si>
    <t>CALTECH</t>
  </si>
  <si>
    <t>2.714</t>
  </si>
  <si>
    <t>EOTVOS LORAND UNIV</t>
  </si>
  <si>
    <t>HELSINKI INST PHYS</t>
  </si>
  <si>
    <t>UNIV DELHI</t>
  </si>
  <si>
    <t>UNIV CALIF RIVERSIDE</t>
  </si>
  <si>
    <t>2.707</t>
  </si>
  <si>
    <t>TEXAS A M UNIV</t>
  </si>
  <si>
    <t>2.703</t>
  </si>
  <si>
    <t>NORTHEASTERN UNIV</t>
  </si>
  <si>
    <t>2.699</t>
  </si>
  <si>
    <t>PN LEBEDEV PHYS INST</t>
  </si>
  <si>
    <t>2.696</t>
  </si>
  <si>
    <t>PURDUE UNIV</t>
  </si>
  <si>
    <t>UNIV KANSAS</t>
  </si>
  <si>
    <t>UNIV ESTADO RIO DE JANEIRO</t>
  </si>
  <si>
    <t>2.692</t>
  </si>
  <si>
    <t>PRINCETON UNIV</t>
  </si>
  <si>
    <t>2.688</t>
  </si>
  <si>
    <t>UNIV CANTERBURY</t>
  </si>
  <si>
    <t>UNIV CATANIA</t>
  </si>
  <si>
    <t>2.684</t>
  </si>
  <si>
    <t>WAYNE STATE UNIV</t>
  </si>
  <si>
    <t>FLORIDA STATE UNIV</t>
  </si>
  <si>
    <t>2.681</t>
  </si>
  <si>
    <t>FLORIDA INT UNIV</t>
  </si>
  <si>
    <t>2.677</t>
  </si>
  <si>
    <t>RUTHERFORD APPLETON LAB</t>
  </si>
  <si>
    <t>2.669</t>
  </si>
  <si>
    <t>RHEIN WESTFAL TH AACHEN</t>
  </si>
  <si>
    <t>2.666</t>
  </si>
  <si>
    <t>UNIV NOTRE DAME</t>
  </si>
  <si>
    <t>UNIV LOS ANDES</t>
  </si>
  <si>
    <t>2.662</t>
  </si>
  <si>
    <t>BRUNEL UNIV</t>
  </si>
  <si>
    <t>2.658</t>
  </si>
  <si>
    <t>BOGAZICI UNIV</t>
  </si>
  <si>
    <t>2.654</t>
  </si>
  <si>
    <t>SCUOLA NORMALE SUPER PISA</t>
  </si>
  <si>
    <t>CARNEGIE MELLON UNIV</t>
  </si>
  <si>
    <t>2.651</t>
  </si>
  <si>
    <t>CERN</t>
  </si>
  <si>
    <t>RICE UNIV</t>
  </si>
  <si>
    <t>2.647</t>
  </si>
  <si>
    <t>UNIV SOFIA</t>
  </si>
  <si>
    <t>BHABHA ATOM RES CTR</t>
  </si>
  <si>
    <t>2.643</t>
  </si>
  <si>
    <t>FERMILAB NATL ACCELERATOR LAB</t>
  </si>
  <si>
    <t>TEXAS TECH UNIV</t>
  </si>
  <si>
    <t>YEREVAN PHYS INST</t>
  </si>
  <si>
    <t>SUNY BUFFALO</t>
  </si>
  <si>
    <t>2.639</t>
  </si>
  <si>
    <t>INST HIGH ENERGY PHYS</t>
  </si>
  <si>
    <t>2.636</t>
  </si>
  <si>
    <t>KYUNGPOOK NATL UNIV</t>
  </si>
  <si>
    <t>NATL CENT UNIV</t>
  </si>
  <si>
    <t>INST THEORET EXPT PHYS</t>
  </si>
  <si>
    <t>2.632</t>
  </si>
  <si>
    <t>PANJAB UNIV</t>
  </si>
  <si>
    <t>CUKUROVA UNIV</t>
  </si>
  <si>
    <t>2.628</t>
  </si>
  <si>
    <t>UNIV ESTADUAL PAULISTA</t>
  </si>
  <si>
    <t>FLORIDA INST TECHNOL</t>
  </si>
  <si>
    <t>2.624</t>
  </si>
  <si>
    <t>LAWRENCE LIVERMORE NATL LAB</t>
  </si>
  <si>
    <t>QUAID I AZAM UNIV</t>
  </si>
  <si>
    <t>PETERSBURG NUCL PHYS INST</t>
  </si>
  <si>
    <t>2.621</t>
  </si>
  <si>
    <t>UNIV SEOUL</t>
  </si>
  <si>
    <t>CTR BRASILEIRO PESQUISAS FIS</t>
  </si>
  <si>
    <t>2.609</t>
  </si>
  <si>
    <t>JOINT INST NUCL RES</t>
  </si>
  <si>
    <t>2.602</t>
  </si>
  <si>
    <t>UNIV IBEROAMER</t>
  </si>
  <si>
    <t>2.598</t>
  </si>
  <si>
    <t>UNIV MONS</t>
  </si>
  <si>
    <t>2.591</t>
  </si>
  <si>
    <t>UNIV PUERTO RICO</t>
  </si>
  <si>
    <t>2.583</t>
  </si>
  <si>
    <t>UNIV WISCONSIN</t>
  </si>
  <si>
    <t>BAYLOR UNIV</t>
  </si>
  <si>
    <t>2.557</t>
  </si>
  <si>
    <t>UNIV COLORADO</t>
  </si>
  <si>
    <t>UNIV FED ABC</t>
  </si>
  <si>
    <t>2.550</t>
  </si>
  <si>
    <t>UNIV SIENA</t>
  </si>
  <si>
    <t>2.546</t>
  </si>
  <si>
    <t>POLITECN BARI</t>
  </si>
  <si>
    <t>2.538</t>
  </si>
  <si>
    <t>UNIV LIBRE BRUXELLES</t>
  </si>
  <si>
    <t>2.535</t>
  </si>
  <si>
    <t>CHONNAM NATL UNIV</t>
  </si>
  <si>
    <t>2.531</t>
  </si>
  <si>
    <t>BENEMERITA UNIV AUTONOMA PUEBLA</t>
  </si>
  <si>
    <t>2.520</t>
  </si>
  <si>
    <t>KAFKAS UNIV</t>
  </si>
  <si>
    <t>2.516</t>
  </si>
  <si>
    <t>INST NUCL RES ATOMKI</t>
  </si>
  <si>
    <t>2.512</t>
  </si>
  <si>
    <t>UNIV AUTONOMA SAN LUIS POTOSI</t>
  </si>
  <si>
    <t>2.505</t>
  </si>
  <si>
    <t>BRANDENBURG TECH UNIV COTTBUS</t>
  </si>
  <si>
    <t>2.490</t>
  </si>
  <si>
    <t>TBILISI STATE UNIV</t>
  </si>
  <si>
    <t>2.478</t>
  </si>
  <si>
    <t>UNIV TURIN</t>
  </si>
  <si>
    <t>2.463</t>
  </si>
  <si>
    <t>ADIYAMAN UNIV</t>
  </si>
  <si>
    <t>2.441</t>
  </si>
  <si>
    <t>IST NAZL FIS NUCL</t>
  </si>
  <si>
    <t>2.426</t>
  </si>
  <si>
    <t>NATL CTR PARTICLE HIGH ENERGY PHYS</t>
  </si>
  <si>
    <t>2.418</t>
  </si>
  <si>
    <t>UNIV HAUTE ALSACE</t>
  </si>
  <si>
    <t>2.407</t>
  </si>
  <si>
    <t>MERSIN UNIV</t>
  </si>
  <si>
    <t>2.396</t>
  </si>
  <si>
    <t>INST RES FUNDAMENTAL SCI IPM</t>
  </si>
  <si>
    <t>2.389</t>
  </si>
  <si>
    <t>UNIV ALABAMA</t>
  </si>
  <si>
    <t>ISFAHAN UNIV TECHNOL</t>
  </si>
  <si>
    <t>2.381</t>
  </si>
  <si>
    <t>UNIV CANTABRIA</t>
  </si>
  <si>
    <t>2.374</t>
  </si>
  <si>
    <t>ERZINCAN UNIV</t>
  </si>
  <si>
    <t>2.355</t>
  </si>
  <si>
    <t>LAB INSTRUMENTACAO FIS EXPT PARTICULAS</t>
  </si>
  <si>
    <t>2.344</t>
  </si>
  <si>
    <t>MOSCOW MV LOMONOSOV STATE UNIV</t>
  </si>
  <si>
    <t>2.321</t>
  </si>
  <si>
    <t>PURDUE UNIV CALUMET</t>
  </si>
  <si>
    <t>2.314</t>
  </si>
  <si>
    <t>IZMIR INST TECHNOL</t>
  </si>
  <si>
    <t>2.295</t>
  </si>
  <si>
    <t>ISTANBUL TECH UNIV</t>
  </si>
  <si>
    <t>2.284</t>
  </si>
  <si>
    <t>GAZIOSMANPASA UNIV</t>
  </si>
  <si>
    <t>2.261</t>
  </si>
  <si>
    <t>DESY</t>
  </si>
  <si>
    <t>2.209</t>
  </si>
  <si>
    <t>NATL TAIWAN UNIV</t>
  </si>
  <si>
    <t>2.201</t>
  </si>
  <si>
    <t>UNIV NAPLES FEDERICO II</t>
  </si>
  <si>
    <t>2.194</t>
  </si>
  <si>
    <t>UNIV NEBRASKA</t>
  </si>
  <si>
    <t>SAHA INST NUCL PHYS</t>
  </si>
  <si>
    <t>2.175</t>
  </si>
  <si>
    <t>UNIV LYON 1</t>
  </si>
  <si>
    <t>2.171</t>
  </si>
  <si>
    <t>UNIV GENOA</t>
  </si>
  <si>
    <t>2.134</t>
  </si>
  <si>
    <t>ISLAMIC AZAD UNIV</t>
  </si>
  <si>
    <t>2.123</t>
  </si>
  <si>
    <t>VISVA BHARATI UNIV</t>
  </si>
  <si>
    <t>2.108</t>
  </si>
  <si>
    <t>ECOLE POLYTECH</t>
  </si>
  <si>
    <t>2.097</t>
  </si>
  <si>
    <t>CEA SACLAY</t>
  </si>
  <si>
    <t>2.089</t>
  </si>
  <si>
    <t>CNRS</t>
  </si>
  <si>
    <t>2.067</t>
  </si>
  <si>
    <t>UPPSALA UNIV</t>
  </si>
  <si>
    <t>2.063</t>
  </si>
  <si>
    <t>VIENNA UNIV TECHNOL</t>
  </si>
  <si>
    <t>2.059</t>
  </si>
  <si>
    <t>ROCKEFELLER UNIV</t>
  </si>
  <si>
    <t>2.044</t>
  </si>
  <si>
    <t>FAIRFIELD UNIV</t>
  </si>
  <si>
    <t>2.029</t>
  </si>
  <si>
    <t>BULGARIAN ACAD SCI</t>
  </si>
  <si>
    <t>2.025</t>
  </si>
  <si>
    <t>VILNIUS UNIV</t>
  </si>
  <si>
    <t>2.018</t>
  </si>
  <si>
    <t>KAROLINSKA INST</t>
  </si>
  <si>
    <t>1.999</t>
  </si>
  <si>
    <t>UNIV ILLINOIS</t>
  </si>
  <si>
    <t>UTAH VALLEY UNIV</t>
  </si>
  <si>
    <t>1.992</t>
  </si>
  <si>
    <t>IPN</t>
  </si>
  <si>
    <t>1.980</t>
  </si>
  <si>
    <t>NATL INST HLTH DEV</t>
  </si>
  <si>
    <t>1.977</t>
  </si>
  <si>
    <t>UNIV COLL DUBLIN</t>
  </si>
  <si>
    <t>1.954</t>
  </si>
  <si>
    <t>MIDDLE E TECH UNIV</t>
  </si>
  <si>
    <t>1.936</t>
  </si>
  <si>
    <t>NATL CTR NUCL RES</t>
  </si>
  <si>
    <t>UNIV BASILICATA</t>
  </si>
  <si>
    <t>1.932</t>
  </si>
  <si>
    <t>FAYOUM UNIV</t>
  </si>
  <si>
    <t>1.906</t>
  </si>
  <si>
    <t>KANGWON NATL UNIV</t>
  </si>
  <si>
    <t>RUDJER BOSKOVIC INST</t>
  </si>
  <si>
    <t>1.894</t>
  </si>
  <si>
    <t>VINCA INST NUCL SCI</t>
  </si>
  <si>
    <t>1.891</t>
  </si>
  <si>
    <t>CHULALONGKORN UNIV</t>
  </si>
  <si>
    <t>1.887</t>
  </si>
  <si>
    <t>LUND UNIV</t>
  </si>
  <si>
    <t>1.872</t>
  </si>
  <si>
    <t>ARGONNE NATL LAB</t>
  </si>
  <si>
    <t>1.868</t>
  </si>
  <si>
    <t>UNIV TURKU</t>
  </si>
  <si>
    <t>1.842</t>
  </si>
  <si>
    <t>MIMAR SINAN UNIV</t>
  </si>
  <si>
    <t>1.805</t>
  </si>
  <si>
    <t>OZYEGIN UNIV</t>
  </si>
  <si>
    <t>1.797</t>
  </si>
  <si>
    <t>UNIV HAUTE ALSACE MULHOUSE</t>
  </si>
  <si>
    <t>1.733</t>
  </si>
  <si>
    <t>UNIV KARLSRUHE</t>
  </si>
  <si>
    <t>BRITISH UNIV EGYPT</t>
  </si>
  <si>
    <t>1.730</t>
  </si>
  <si>
    <t>ACAD SCI RES TECHNOL ARAB REPUBL EGYPT</t>
  </si>
  <si>
    <t>1.703</t>
  </si>
  <si>
    <t>UNIV ESTADUAL CAMPINAS</t>
  </si>
  <si>
    <t>1.681</t>
  </si>
  <si>
    <t>UNIV ROME</t>
  </si>
  <si>
    <t>1.670</t>
  </si>
  <si>
    <t>KHARKOV INST PHYS TECHNOL</t>
  </si>
  <si>
    <t>1.617</t>
  </si>
  <si>
    <t>ALBERT EINSTEIN CTR FUNDAMENTAL PHYS</t>
  </si>
  <si>
    <t>1.602</t>
  </si>
  <si>
    <t>ETH</t>
  </si>
  <si>
    <t>1.599</t>
  </si>
  <si>
    <t>UNIV RUHUNA</t>
  </si>
  <si>
    <t>NATL INST SCI EDUC RES</t>
  </si>
  <si>
    <t>1.591</t>
  </si>
  <si>
    <t>NCSR DEMOKRITOS</t>
  </si>
  <si>
    <t>CAG UNIV</t>
  </si>
  <si>
    <t>1.572</t>
  </si>
  <si>
    <t>CAIRO UNIV</t>
  </si>
  <si>
    <t>UNIV MALAYA</t>
  </si>
  <si>
    <t>1.512</t>
  </si>
  <si>
    <t>SEOUL NATL UNIV</t>
  </si>
  <si>
    <t>1.501</t>
  </si>
  <si>
    <t>WIGNER RES CTR PHYS</t>
  </si>
  <si>
    <t>UNIV OXFORD</t>
  </si>
  <si>
    <t>1.494</t>
  </si>
  <si>
    <t>AIN SHAMS UNIV</t>
  </si>
  <si>
    <t>1.479</t>
  </si>
  <si>
    <t>CIEMAT</t>
  </si>
  <si>
    <t>1.464</t>
  </si>
  <si>
    <t>UNIV COPENHAGEN</t>
  </si>
  <si>
    <t>1.438</t>
  </si>
  <si>
    <t>UNIV TRENTO</t>
  </si>
  <si>
    <t>1.434</t>
  </si>
  <si>
    <t>STATE RES CTR RUSSIAN FEDERAT</t>
  </si>
  <si>
    <t>1.408</t>
  </si>
  <si>
    <t>VILNIUS STATE UNIV</t>
  </si>
  <si>
    <t>1.385</t>
  </si>
  <si>
    <t>UNIV PIEMONTE ORIENTALE NOVARA</t>
  </si>
  <si>
    <t>1.370</t>
  </si>
  <si>
    <t>TARTU OBSERV</t>
  </si>
  <si>
    <t>1.359</t>
  </si>
  <si>
    <t>SWISS FED INST TECHNOL</t>
  </si>
  <si>
    <t>1.344</t>
  </si>
  <si>
    <t>TECH UNIV SPLIT</t>
  </si>
  <si>
    <t>1.325</t>
  </si>
  <si>
    <t>INST HOCHENERGIEPHYS OEAW</t>
  </si>
  <si>
    <t>1.318</t>
  </si>
  <si>
    <t>MARMARA UNIV</t>
  </si>
  <si>
    <t>1.303</t>
  </si>
  <si>
    <t>CHONBUK NATL UNIV</t>
  </si>
  <si>
    <t>1.273</t>
  </si>
  <si>
    <t>TEXAS A M UNIV QATAR</t>
  </si>
  <si>
    <t>1.228</t>
  </si>
  <si>
    <t>UNIV CAMBRIDGE</t>
  </si>
  <si>
    <t>1.224</t>
  </si>
  <si>
    <t>ST PETERSBURG STATE POLYTECH UNIV</t>
  </si>
  <si>
    <t>1.220</t>
  </si>
  <si>
    <t>SHARIF UNIV TECHNOL</t>
  </si>
  <si>
    <t>1.194</t>
  </si>
  <si>
    <t>ZEWAIL CITY SCI TECHNOL</t>
  </si>
  <si>
    <t>STOCKHOLM UNIV</t>
  </si>
  <si>
    <t>1.191</t>
  </si>
  <si>
    <t>UNIV GOTHENBURG</t>
  </si>
  <si>
    <t>1.187</t>
  </si>
  <si>
    <t>UNIV STRASBOURG</t>
  </si>
  <si>
    <t>RIGA TECH UNIV</t>
  </si>
  <si>
    <t>1.183</t>
  </si>
  <si>
    <t>EGE UNIV</t>
  </si>
  <si>
    <t>1.161</t>
  </si>
  <si>
    <t>ESTONIAN ACAD SCI</t>
  </si>
  <si>
    <t>1.153</t>
  </si>
  <si>
    <t>UNIV EDINBURGH</t>
  </si>
  <si>
    <t>1.149</t>
  </si>
  <si>
    <t>KFKI RES INST PARTICLE NUCL PHYS</t>
  </si>
  <si>
    <t>1.138</t>
  </si>
  <si>
    <t>WARSAW UNIV TECHNOL</t>
  </si>
  <si>
    <t>SUEZ CANAL UNIV</t>
  </si>
  <si>
    <t>1.131</t>
  </si>
  <si>
    <t>TATA INST FUNDAMENTAL RES</t>
  </si>
  <si>
    <t>1.108</t>
  </si>
  <si>
    <t>UCL</t>
  </si>
  <si>
    <t>UNIV PIEMONTE ORIENTALE</t>
  </si>
  <si>
    <t>1.104</t>
  </si>
  <si>
    <t>ESTONIAN BIOCTR</t>
  </si>
  <si>
    <t>1.101</t>
  </si>
  <si>
    <t>NATL ACAD SCI UKRAINE</t>
  </si>
  <si>
    <t>SULEYMAN DEMIREL UNIV</t>
  </si>
  <si>
    <t>UNIV G MARCONI</t>
  </si>
  <si>
    <t>1.089</t>
  </si>
  <si>
    <t>KING ABDULAZIZ UNIV</t>
  </si>
  <si>
    <t>1.074</t>
  </si>
  <si>
    <t>UNIV ROMA LA SAPIENZA</t>
  </si>
  <si>
    <t>1.067</t>
  </si>
  <si>
    <t>INST ASTROFIS CANARIAS</t>
  </si>
  <si>
    <t>1.063</t>
  </si>
  <si>
    <t>PIRI REIS UNIV</t>
  </si>
  <si>
    <t>AALTO UNIV</t>
  </si>
  <si>
    <t>1.022</t>
  </si>
  <si>
    <t>NATL RES NUCL UNIV</t>
  </si>
  <si>
    <t>1.003</t>
  </si>
  <si>
    <t>CNR</t>
  </si>
  <si>
    <t>0.985</t>
  </si>
  <si>
    <t>INST NUCL PHYS DEMOKRITOS</t>
  </si>
  <si>
    <t>0.962</t>
  </si>
  <si>
    <t>TATA INST FUNDAMENTAL RES HECR</t>
  </si>
  <si>
    <t>0.958</t>
  </si>
  <si>
    <t>GEORGIAN TECH UNIV</t>
  </si>
  <si>
    <t>0.936</t>
  </si>
  <si>
    <t>LOMONOSOV MOSCOW STATE UNIV</t>
  </si>
  <si>
    <t>0.932</t>
  </si>
  <si>
    <t>UNIV TRENTO TRENTO</t>
  </si>
  <si>
    <t>0.925</t>
  </si>
  <si>
    <t>INST NUCL RES</t>
  </si>
  <si>
    <t>0.921</t>
  </si>
  <si>
    <t>SWEDISH UNIV AGR SCI</t>
  </si>
  <si>
    <t>TATA INST FUNDAMENTAL RES EHEP</t>
  </si>
  <si>
    <t>0.917</t>
  </si>
  <si>
    <t>UNIV GLASGOW</t>
  </si>
  <si>
    <t>INT ISLAMIC UNIV MALAYSIA</t>
  </si>
  <si>
    <t>0.906</t>
  </si>
  <si>
    <t>UNIV MANCHESTER</t>
  </si>
  <si>
    <t>HACETTEPE UNIV</t>
  </si>
  <si>
    <t>0.902</t>
  </si>
  <si>
    <t>YILDIZ TECH UNIV</t>
  </si>
  <si>
    <t>0.899</t>
  </si>
  <si>
    <t>UNIV OULU</t>
  </si>
  <si>
    <t>0.887</t>
  </si>
  <si>
    <t>AARHUS UNIV</t>
  </si>
  <si>
    <t>0.880</t>
  </si>
  <si>
    <t>HARVARD UNIV</t>
  </si>
  <si>
    <t>0.872</t>
  </si>
  <si>
    <t>IMPERIAL COLL</t>
  </si>
  <si>
    <t>0.869</t>
  </si>
  <si>
    <t>INST EXPT KERNPHYS</t>
  </si>
  <si>
    <t>INST NUCL ENERGY RES</t>
  </si>
  <si>
    <t>0.857</t>
  </si>
  <si>
    <t>KINGS COLL LONDON</t>
  </si>
  <si>
    <t>SEZIONE IST NAZL FIS NUCL</t>
  </si>
  <si>
    <t>0.854</t>
  </si>
  <si>
    <t>UNIV TEHRAN</t>
  </si>
  <si>
    <t>NATL INST HLTH WELF</t>
  </si>
  <si>
    <t>0.850</t>
  </si>
  <si>
    <t>CTR INVEST ENERGET MEDIOAMBIENTALES TECNOL CIEM</t>
  </si>
  <si>
    <t>0.842</t>
  </si>
  <si>
    <t>UMEA UNIV</t>
  </si>
  <si>
    <t>0.831</t>
  </si>
  <si>
    <t>KATHOLIEKE UNIV LEUVEN</t>
  </si>
  <si>
    <t>0.816</t>
  </si>
  <si>
    <t>UNIV GRONINGEN</t>
  </si>
  <si>
    <t>0.805</t>
  </si>
  <si>
    <t>POLISH ACAD SCI</t>
  </si>
  <si>
    <t>0.801</t>
  </si>
  <si>
    <t>UNIV SYDNEY</t>
  </si>
  <si>
    <t>0.797</t>
  </si>
  <si>
    <t>UNIV BERGEN</t>
  </si>
  <si>
    <t>0.786</t>
  </si>
  <si>
    <t>UNIV TAMPERE</t>
  </si>
  <si>
    <t>0.775</t>
  </si>
  <si>
    <t>UNIV OSLO</t>
  </si>
  <si>
    <t>0.767</t>
  </si>
  <si>
    <t>UNIV EASTERN FINLAND</t>
  </si>
  <si>
    <t>0.756</t>
  </si>
  <si>
    <t>ISTANBUL BILGI UNIV</t>
  </si>
  <si>
    <t>0.745</t>
  </si>
  <si>
    <t>MIDDLE EAST TECH UNIV</t>
  </si>
  <si>
    <t>INDIAN INST SCI EDUC RES</t>
  </si>
  <si>
    <t>0.719</t>
  </si>
  <si>
    <t>CONSEJO NACL CIENCIA TECHNOL</t>
  </si>
  <si>
    <t>0.711</t>
  </si>
  <si>
    <t>HANYANG UNIV</t>
  </si>
  <si>
    <t>0.708</t>
  </si>
  <si>
    <t>HELWAN UNIV</t>
  </si>
  <si>
    <t>0.704</t>
  </si>
  <si>
    <t>UNIV WASHINGTON</t>
  </si>
  <si>
    <t>0.696</t>
  </si>
  <si>
    <t>ERASMUS MC</t>
  </si>
  <si>
    <t>0.693</t>
  </si>
  <si>
    <t>OEAW</t>
  </si>
  <si>
    <t>SUEZ UNIV</t>
  </si>
  <si>
    <t>WELLCOME TRUST SANGER INST</t>
  </si>
  <si>
    <t>0.685</t>
  </si>
  <si>
    <t>SOLTAN INST NUCL STUDIES</t>
  </si>
  <si>
    <t>0.681</t>
  </si>
  <si>
    <t>BEIHANG UNIV</t>
  </si>
  <si>
    <t>0.678</t>
  </si>
  <si>
    <t>UNIV JYVASKYLA</t>
  </si>
  <si>
    <t>0.674</t>
  </si>
  <si>
    <t>LEIDEN UNIV</t>
  </si>
  <si>
    <t>0.666</t>
  </si>
  <si>
    <t>EGYPTIAN NETWORK HIGH ENERGY PHYS</t>
  </si>
  <si>
    <t>0.659</t>
  </si>
  <si>
    <t>TARTU UNIV CLIN</t>
  </si>
  <si>
    <t>VRIJE UNIV AMSTERDAM</t>
  </si>
  <si>
    <t>UNIV PARIS SACLAY</t>
  </si>
  <si>
    <t>0.655</t>
  </si>
  <si>
    <t>STANFORD UNIV</t>
  </si>
  <si>
    <t>0.651</t>
  </si>
  <si>
    <t>UIC</t>
  </si>
  <si>
    <t>UNIV PECS</t>
  </si>
  <si>
    <t>UNIV MUNICH</t>
  </si>
  <si>
    <t>0.644</t>
  </si>
  <si>
    <t>UNIV SAN FRANCISCO QUITO</t>
  </si>
  <si>
    <t>0.636</t>
  </si>
  <si>
    <t>UNIV LATVIA</t>
  </si>
  <si>
    <t>0.633</t>
  </si>
  <si>
    <t>KHARKOV PHYS TECHNOL INST</t>
  </si>
  <si>
    <t>0.629</t>
  </si>
  <si>
    <t>INST PHYS</t>
  </si>
  <si>
    <t>0.625</t>
  </si>
  <si>
    <t>UNIV BASILICATA POTENZA</t>
  </si>
  <si>
    <t>0.618</t>
  </si>
  <si>
    <t>UNIV BREMEN</t>
  </si>
  <si>
    <t>UNIV G MARCONI ROMA</t>
  </si>
  <si>
    <t>UNIV ICELAND</t>
  </si>
  <si>
    <t>0.614</t>
  </si>
  <si>
    <t>UNIV ZARAGOZA</t>
  </si>
  <si>
    <t>0.610</t>
  </si>
  <si>
    <t>UNIV LIVERPOOL</t>
  </si>
  <si>
    <t>0.606</t>
  </si>
  <si>
    <t>UNIV MICHIGAN</t>
  </si>
  <si>
    <t>0.595</t>
  </si>
  <si>
    <t>IISER</t>
  </si>
  <si>
    <t>0.588</t>
  </si>
  <si>
    <t>TAMPERE UNIV HOSP</t>
  </si>
  <si>
    <t>0.584</t>
  </si>
  <si>
    <t>NORTH ESTONIA MED CTR</t>
  </si>
  <si>
    <t>0.580</t>
  </si>
  <si>
    <t>TATA INST FUNDAMENTAL RES B</t>
  </si>
  <si>
    <t>UNIV AMSTERDAM</t>
  </si>
  <si>
    <t>CSFNSM</t>
  </si>
  <si>
    <t>0.577</t>
  </si>
  <si>
    <t>MOSCOW INST PHYS TECHNOL</t>
  </si>
  <si>
    <t>0.573</t>
  </si>
  <si>
    <t>NATL TECH UNIV ATHENS</t>
  </si>
  <si>
    <t>0.569</t>
  </si>
  <si>
    <t>TATA INST FUNDAMENTAL RES A</t>
  </si>
  <si>
    <t>BRITISH UNIV</t>
  </si>
  <si>
    <t>0.565</t>
  </si>
  <si>
    <t>COLUMBIA UNIV</t>
  </si>
  <si>
    <t>0.558</t>
  </si>
  <si>
    <t>UNIV FED PELOTAS</t>
  </si>
  <si>
    <t>0.550</t>
  </si>
  <si>
    <t>CTR INVEST ESTUDIOS AVANZADOS IPN</t>
  </si>
  <si>
    <t>0.547</t>
  </si>
  <si>
    <t>HEIDELBERG UNIV</t>
  </si>
  <si>
    <t>UNIV ROMA</t>
  </si>
  <si>
    <t>0.539</t>
  </si>
  <si>
    <t>IMPERIAL COLL LONDON</t>
  </si>
  <si>
    <t>0.535</t>
  </si>
  <si>
    <t>UNIV HOSP</t>
  </si>
  <si>
    <t>INFN SEZ PISA</t>
  </si>
  <si>
    <t>0.532</t>
  </si>
  <si>
    <t>SHIRAZ UNIV</t>
  </si>
  <si>
    <t>BUDKER INST NUCL PHYS</t>
  </si>
  <si>
    <t>0.528</t>
  </si>
  <si>
    <t>CHINESE ACAD SCI</t>
  </si>
  <si>
    <t>0.524</t>
  </si>
  <si>
    <t>INST RUDJER BOSKOV</t>
  </si>
  <si>
    <t>TECH UNIV MUNICH</t>
  </si>
  <si>
    <t>UNIV TORONTO</t>
  </si>
  <si>
    <t>INST HOCHENERGIEPHYS</t>
  </si>
  <si>
    <t>0.520</t>
  </si>
  <si>
    <t>UNIV CLAUDE BERNARD LYON 1</t>
  </si>
  <si>
    <t>UNIV QUEENSLAND</t>
  </si>
  <si>
    <t>CSIC</t>
  </si>
  <si>
    <t>0.513</t>
  </si>
  <si>
    <t>UNIV LEICESTER</t>
  </si>
  <si>
    <t>UNIV MELBOURNE</t>
  </si>
  <si>
    <t>INFN SEZ BARI</t>
  </si>
  <si>
    <t>0.505</t>
  </si>
  <si>
    <t>SCUOLA NORMALE</t>
  </si>
  <si>
    <t>YAZD UNIV</t>
  </si>
  <si>
    <t>INFN SEZ TRIESTE</t>
  </si>
  <si>
    <t>0.498</t>
  </si>
  <si>
    <t>UNIV N CAROLINA</t>
  </si>
  <si>
    <t>INFN SEZ TORINO</t>
  </si>
  <si>
    <t>0.494</t>
  </si>
  <si>
    <t>UNIV MILAN</t>
  </si>
  <si>
    <t>WASHINGTON UNIV</t>
  </si>
  <si>
    <t>INFN SEZ GENOVA</t>
  </si>
  <si>
    <t>0.490</t>
  </si>
  <si>
    <t>TARTU ASTROPHYS OBSERV</t>
  </si>
  <si>
    <t>YILDIZ TEKN UNIV</t>
  </si>
  <si>
    <t>INFN SEZ NAPOLI</t>
  </si>
  <si>
    <t>0.487</t>
  </si>
  <si>
    <t>INFN SEZ PADOVA</t>
  </si>
  <si>
    <t>INFN SEZ PAVIA</t>
  </si>
  <si>
    <t>INFN SEZ ROMA</t>
  </si>
  <si>
    <t>INSERM</t>
  </si>
  <si>
    <t>UNIV MICHOACANA</t>
  </si>
  <si>
    <t>INFN SEZ BOLOGNA</t>
  </si>
  <si>
    <t>0.483</t>
  </si>
  <si>
    <t>INFN SEZ CATANIA</t>
  </si>
  <si>
    <t>INFN SEZ FIRENZE</t>
  </si>
  <si>
    <t>UNIV NEBRASKA LINCOLN</t>
  </si>
  <si>
    <t>AGENSI NUKLEAR MALAYSIA</t>
  </si>
  <si>
    <t>0.479</t>
  </si>
  <si>
    <t>NORWEGIAN UNIV SCI TECHNOL</t>
  </si>
  <si>
    <t>0.475</t>
  </si>
  <si>
    <t>UNIV GENEVA</t>
  </si>
  <si>
    <t>INST NUCL PROBLEMS</t>
  </si>
  <si>
    <t>0.472</t>
  </si>
  <si>
    <t>UNIV BUCHAREST</t>
  </si>
  <si>
    <t>UNIV WESTERN AUSTRALIA</t>
  </si>
  <si>
    <t>0.468</t>
  </si>
  <si>
    <t>INFN LAB NAZL FRASCATI</t>
  </si>
  <si>
    <t>0.464</t>
  </si>
  <si>
    <t>INFN SEZ MILANO BICOCCA</t>
  </si>
  <si>
    <t>MASSACHUSETTS GEN HOSP</t>
  </si>
  <si>
    <t>UNIV NAPOLI FEDERICO II</t>
  </si>
  <si>
    <t>INFN SEZ PERUGIA</t>
  </si>
  <si>
    <t>0.460</t>
  </si>
  <si>
    <t>RADBOUD UNIV NIJMEGEN</t>
  </si>
  <si>
    <t>0.457</t>
  </si>
  <si>
    <t>ESTONIAN BUSINESS SCH</t>
  </si>
  <si>
    <t>0.449</t>
  </si>
  <si>
    <t>TALLINN CHILDRENS HOSP</t>
  </si>
  <si>
    <t>CATHOLIC UNIV AMER</t>
  </si>
  <si>
    <t>0.446</t>
  </si>
  <si>
    <t>ERASMUS UNIV</t>
  </si>
  <si>
    <t>MOSTI</t>
  </si>
  <si>
    <t>UNIV PORTO</t>
  </si>
  <si>
    <t>0.442</t>
  </si>
  <si>
    <t>QUEEN MARY UNIV LONDON</t>
  </si>
  <si>
    <t>0.438</t>
  </si>
  <si>
    <t>UNIV VISVA BHARATI</t>
  </si>
  <si>
    <t>NECMETTIN ERBAKAN UNIV</t>
  </si>
  <si>
    <t>0.434</t>
  </si>
  <si>
    <t>RES EDUC INST CHILD HLTH</t>
  </si>
  <si>
    <t>UNIV BERN</t>
  </si>
  <si>
    <t>TURKU UNIV HOSP</t>
  </si>
  <si>
    <t>0.431</t>
  </si>
  <si>
    <t>UNIV GUGLIELMO MARCONI</t>
  </si>
  <si>
    <t>KAHRAMANMARAS SUTCU IMAM UNIV</t>
  </si>
  <si>
    <t>0.427</t>
  </si>
  <si>
    <t>UNIV LAUSANNE</t>
  </si>
  <si>
    <t>0.423</t>
  </si>
  <si>
    <t>INDIAN INST TECHNOL MADRAS</t>
  </si>
  <si>
    <t>0.419</t>
  </si>
  <si>
    <t>ISTANBUL AYDIN UNIV</t>
  </si>
  <si>
    <t>UNIV TORINO</t>
  </si>
  <si>
    <t>NIA</t>
  </si>
  <si>
    <t>0.416</t>
  </si>
  <si>
    <t>BRIGHAM WOMENS HOSP</t>
  </si>
  <si>
    <t>0.412</t>
  </si>
  <si>
    <t>ICAHN SCH MED MT SINAI</t>
  </si>
  <si>
    <t>0.408</t>
  </si>
  <si>
    <t>MED UNIV LODZ</t>
  </si>
  <si>
    <t>0.404</t>
  </si>
  <si>
    <t>CNRS IN2P3</t>
  </si>
  <si>
    <t>0.401</t>
  </si>
  <si>
    <t>FINNISH METEOROL INST</t>
  </si>
  <si>
    <t>0.397</t>
  </si>
  <si>
    <t>UNIV FIRENZE</t>
  </si>
  <si>
    <t>0.393</t>
  </si>
  <si>
    <t>UNIV ZAGREB</t>
  </si>
  <si>
    <t>UNIV EXETER</t>
  </si>
  <si>
    <t>0.389</t>
  </si>
  <si>
    <t>UNIV LJUBLJANA</t>
  </si>
  <si>
    <t>UNIV PENN</t>
  </si>
  <si>
    <t>UNIV WARWICK</t>
  </si>
  <si>
    <t>UNIV VALENCIA</t>
  </si>
  <si>
    <t>0.386</t>
  </si>
  <si>
    <t>HELSINKI UNIV HOSP</t>
  </si>
  <si>
    <t>0.382</t>
  </si>
  <si>
    <t>INFN</t>
  </si>
  <si>
    <t>NTU</t>
  </si>
  <si>
    <t>TARTU ULIKOOL</t>
  </si>
  <si>
    <t>UNIV LEIPZIG</t>
  </si>
  <si>
    <t>UNIV SANTIAGO DE COMPOSTELA</t>
  </si>
  <si>
    <t>ISTANBUL UNIV</t>
  </si>
  <si>
    <t>0.374</t>
  </si>
  <si>
    <t>UNIV LEEDS</t>
  </si>
  <si>
    <t>NOVOSIBIRSK STATE UNIV</t>
  </si>
  <si>
    <t>0.371</t>
  </si>
  <si>
    <t>UNIV ABERDEEN</t>
  </si>
  <si>
    <t>CHONGQING UNIV POSTS TELECOMMUN</t>
  </si>
  <si>
    <t>0.367</t>
  </si>
  <si>
    <t>UNIV BONN</t>
  </si>
  <si>
    <t>MCGILL UNIV</t>
  </si>
  <si>
    <t>0.363</t>
  </si>
  <si>
    <t>UNIV BARCELONA</t>
  </si>
  <si>
    <t>UNIV MED CTR UTRECHT</t>
  </si>
  <si>
    <t>UNIV NOTTINGHAM</t>
  </si>
  <si>
    <t>IN2P3</t>
  </si>
  <si>
    <t>0.359</t>
  </si>
  <si>
    <t>INST NATL PHYS NUCL PHYS PARTICULES</t>
  </si>
  <si>
    <t>UNIV SAO PAULO</t>
  </si>
  <si>
    <t>UNIV TOKYO</t>
  </si>
  <si>
    <t>ACAD SCI CZECH REPUBLIC</t>
  </si>
  <si>
    <t>0.356</t>
  </si>
  <si>
    <t>KONKUK UNIV</t>
  </si>
  <si>
    <t>NATL SCI CTR</t>
  </si>
  <si>
    <t>SCUOLA NORMALE SEZ INFN</t>
  </si>
  <si>
    <t>JAGIELLONIAN UNIV</t>
  </si>
  <si>
    <t>0.352</t>
  </si>
  <si>
    <t>KAROLINSKA UNIV HOSP</t>
  </si>
  <si>
    <t>FOLKHALSAN RES CTR</t>
  </si>
  <si>
    <t>0.344</t>
  </si>
  <si>
    <t>HELMHOLTZ ZENTRUM MUNCHEN</t>
  </si>
  <si>
    <t>TECH UNIV DENMARK</t>
  </si>
  <si>
    <t>UNIV BRITISH COLUMBIA</t>
  </si>
  <si>
    <t>DEUTSCH ELEKT SYNCHROTRON</t>
  </si>
  <si>
    <t>0.337</t>
  </si>
  <si>
    <t>GERMAN RES CTR ENVIRONM HLTH</t>
  </si>
  <si>
    <t>NHLBI</t>
  </si>
  <si>
    <t>UNIV VERONA</t>
  </si>
  <si>
    <t>BROAD INST</t>
  </si>
  <si>
    <t>0.329</t>
  </si>
  <si>
    <t>MONASH UNIV</t>
  </si>
  <si>
    <t>NATL UNIV SINGAPORE</t>
  </si>
  <si>
    <t>QUEENSLAND UNIV TECHNOL</t>
  </si>
  <si>
    <t>UNIV UTRECHT</t>
  </si>
  <si>
    <t>HAUKELAND HOSP</t>
  </si>
  <si>
    <t>0.326</t>
  </si>
  <si>
    <t>INDIAN INST SCI IISC</t>
  </si>
  <si>
    <t>0.322</t>
  </si>
  <si>
    <t>QUEENS UNIV BELFAST</t>
  </si>
  <si>
    <t>UNIV GOTTINGEN</t>
  </si>
  <si>
    <t>UNIV VIENNA</t>
  </si>
  <si>
    <t>COMPETENCE CTR REPROD MED BIOL</t>
  </si>
  <si>
    <t>0.318</t>
  </si>
  <si>
    <t>MED UNIV GRAZ</t>
  </si>
  <si>
    <t>OULU UNIV HOSP</t>
  </si>
  <si>
    <t>UNIV CALIF SAN FRANCISCO</t>
  </si>
  <si>
    <t>UNIV COLORADO BOULDER</t>
  </si>
  <si>
    <t>UNIV GRENOBLE 1</t>
  </si>
  <si>
    <t>MCMASTER UNIV</t>
  </si>
  <si>
    <t>0.314</t>
  </si>
  <si>
    <t>UNIV BASEL</t>
  </si>
  <si>
    <t>LOS ALAMOS NATL LAB</t>
  </si>
  <si>
    <t>0.311</t>
  </si>
  <si>
    <t>PURDUE UNIV NORTHWEST</t>
  </si>
  <si>
    <t>SAPIENZA UNIV ROMA</t>
  </si>
  <si>
    <t>UNIV LISBON</t>
  </si>
  <si>
    <t>UNIV SHEFFIELD</t>
  </si>
  <si>
    <t>HARVARD MED SCH</t>
  </si>
  <si>
    <t>0.307</t>
  </si>
  <si>
    <t>JAN DLUGOSZ UNIV</t>
  </si>
  <si>
    <t>UNIV PARIS 06</t>
  </si>
  <si>
    <t>MAASTRICHT UNIV</t>
  </si>
  <si>
    <t>0.303</t>
  </si>
  <si>
    <t>CSIC UNIV CANTABRIA</t>
  </si>
  <si>
    <t>0.300</t>
  </si>
  <si>
    <t>ESTONIAN ACAD ARTS</t>
  </si>
  <si>
    <t>IN2P3 CNRS</t>
  </si>
  <si>
    <t>TUT</t>
  </si>
  <si>
    <t>UNIV CALIF BERKELEY</t>
  </si>
  <si>
    <t>UNIV SOUTHERN DENMARK</t>
  </si>
  <si>
    <t>AALBORG UNIV</t>
  </si>
  <si>
    <t>0.296</t>
  </si>
  <si>
    <t>EAST TALLINN CENT HOSP</t>
  </si>
  <si>
    <t>0.292</t>
  </si>
  <si>
    <t>EUROPEAN ORG NUCL RES</t>
  </si>
  <si>
    <t>SLOVAK ACAD SCI</t>
  </si>
  <si>
    <t>UNIV AUTONOMA BARCELONA</t>
  </si>
  <si>
    <t>UNIV GRANADA</t>
  </si>
  <si>
    <t>AARHUS UNIV HOSP</t>
  </si>
  <si>
    <t>0.288</t>
  </si>
  <si>
    <t>FINNISH ENVIRONM INST</t>
  </si>
  <si>
    <t>UNIV KIEL</t>
  </si>
  <si>
    <t>JOHANNES GUTENBERG UNIV MAINZ</t>
  </si>
  <si>
    <t>0.285</t>
  </si>
  <si>
    <t>UNIV ADELAIDE</t>
  </si>
  <si>
    <t>WAGENINGEN UNIV</t>
  </si>
  <si>
    <t>TAMPERE UNIV TECHNOL</t>
  </si>
  <si>
    <t>0.281</t>
  </si>
  <si>
    <t>ARISTOTLE UNIV THESSALONIKI</t>
  </si>
  <si>
    <t>0.277</t>
  </si>
  <si>
    <t>UNIV DUNDEE</t>
  </si>
  <si>
    <t>COMPETENCE CTR HLTH TECHNOL</t>
  </si>
  <si>
    <t>0.273</t>
  </si>
  <si>
    <t>LINKOPING UNIV</t>
  </si>
  <si>
    <t>SWISS INST BIOINFORMAT</t>
  </si>
  <si>
    <t>TEL AVIV UNIV</t>
  </si>
  <si>
    <t>UNIV MONTREAL</t>
  </si>
  <si>
    <t>BOSTON CHILDRENS HOSP</t>
  </si>
  <si>
    <t>0.270</t>
  </si>
  <si>
    <t>LONDON SCH HYG TROP MED</t>
  </si>
  <si>
    <t>RIGA STRADINS UNIV</t>
  </si>
  <si>
    <t>UNIV MED GREIFSWALD</t>
  </si>
  <si>
    <t>UNIV WISCONSIN MADISON</t>
  </si>
  <si>
    <t>ABO AKAD UNIV</t>
  </si>
  <si>
    <t>0.266</t>
  </si>
  <si>
    <t>HUNGARIAN ACAD SCI</t>
  </si>
  <si>
    <t>INST RUDJER BOSKOVIC</t>
  </si>
  <si>
    <t>OSLO UNIV HOSP</t>
  </si>
  <si>
    <t>UNIV AARHUS</t>
  </si>
  <si>
    <t>BEYKENT UNIV</t>
  </si>
  <si>
    <t>0.262</t>
  </si>
  <si>
    <t>ICELAND HEART ASSOC</t>
  </si>
  <si>
    <t>ESTONIAN CTR BEHAV HLTH SCI</t>
  </si>
  <si>
    <t>0.258</t>
  </si>
  <si>
    <t>KYOTO UNIV</t>
  </si>
  <si>
    <t>NEWCASTLE UNIV</t>
  </si>
  <si>
    <t>RAS</t>
  </si>
  <si>
    <t>SEMMELWEIS UNIV</t>
  </si>
  <si>
    <t>UNIV CAPE TOWN</t>
  </si>
  <si>
    <t>COMPETENCE CTR FOOD FERMENTAT TECHNOL</t>
  </si>
  <si>
    <t>0.255</t>
  </si>
  <si>
    <t>ESTONIAN LITERARY MUSEUM</t>
  </si>
  <si>
    <t>NORWEGIAN INST PUBL HLTH</t>
  </si>
  <si>
    <t>RIGSHOSP</t>
  </si>
  <si>
    <t>INST NATL PHYS NUCL PHYS PARTICULES IN2P3</t>
  </si>
  <si>
    <t>0.251</t>
  </si>
  <si>
    <t>KUOPIO UNIV HOSP</t>
  </si>
  <si>
    <t>UNIV TROMSO</t>
  </si>
  <si>
    <t>DUKE UNIV</t>
  </si>
  <si>
    <t>0.247</t>
  </si>
  <si>
    <t>LEIBNIZ INST PREVENT RES EPIDEMIOL BIPS</t>
  </si>
  <si>
    <t>LITHUANIAN UNIV HLTH SCI</t>
  </si>
  <si>
    <t>MINIST HLTH</t>
  </si>
  <si>
    <t>UNIV WURZBURG</t>
  </si>
  <si>
    <t>YALE UNIV</t>
  </si>
  <si>
    <t>LANDSPITALI UNIV HOSP</t>
  </si>
  <si>
    <t>0.243</t>
  </si>
  <si>
    <t>MASARYK UNIV</t>
  </si>
  <si>
    <t>MED UNIV VIENNA</t>
  </si>
  <si>
    <t>UNIV OTTAWA</t>
  </si>
  <si>
    <t>HANNOVER MED SCH</t>
  </si>
  <si>
    <t>0.240</t>
  </si>
  <si>
    <t>UNIV ERLANGEN NURNBERG</t>
  </si>
  <si>
    <t>UNIV LONDON</t>
  </si>
  <si>
    <t>INDIAN INST TECHNOL BHUBANESWAR</t>
  </si>
  <si>
    <t>0.236</t>
  </si>
  <si>
    <t>UNIV TRENT</t>
  </si>
  <si>
    <t>UNIV CHICAGO</t>
  </si>
  <si>
    <t>0.232</t>
  </si>
  <si>
    <t>UNIV ULM</t>
  </si>
  <si>
    <t>BROAD INST MIT HARVARD</t>
  </si>
  <si>
    <t>0.228</t>
  </si>
  <si>
    <t>ESTONIAN NANOTECHNOL COMPETENCE CTR</t>
  </si>
  <si>
    <t>UNIV EXTREMADURA</t>
  </si>
  <si>
    <t>UNIV LAVAL</t>
  </si>
  <si>
    <t>UNIV OTAGO</t>
  </si>
  <si>
    <t>UNIV PARIS 11</t>
  </si>
  <si>
    <t>CHARITE</t>
  </si>
  <si>
    <t>0.225</t>
  </si>
  <si>
    <t>NCI</t>
  </si>
  <si>
    <t>ST PETERSBURG STATE UNIV</t>
  </si>
  <si>
    <t>UNIV BIRMINGHAM</t>
  </si>
  <si>
    <t>UNIV FREIBURG</t>
  </si>
  <si>
    <t>UNIV LYON</t>
  </si>
  <si>
    <t>VRIJE UNIV AMSTERDAM MED CTR</t>
  </si>
  <si>
    <t>BINGOL UNIV</t>
  </si>
  <si>
    <t>0.221</t>
  </si>
  <si>
    <t>ERNST MORITZ ARNDT UNIV GREIFSWALD</t>
  </si>
  <si>
    <t>INDIAN INST TECHNOL</t>
  </si>
  <si>
    <t>MONTANA STATE UNIV</t>
  </si>
  <si>
    <t>SINOP UNIV</t>
  </si>
  <si>
    <t>UNIV ARIZONA</t>
  </si>
  <si>
    <t>UNIV TEXAS HLTH SCI CTR HOUSTON</t>
  </si>
  <si>
    <t>INRA</t>
  </si>
  <si>
    <t>0.217</t>
  </si>
  <si>
    <t>PENN STATE UNIV</t>
  </si>
  <si>
    <t>UNIV ILLINOIS CHICAGO UIC</t>
  </si>
  <si>
    <t>ANADOLU UNIV</t>
  </si>
  <si>
    <t>0.213</t>
  </si>
  <si>
    <t>GERMAN CANC RES CTR</t>
  </si>
  <si>
    <t>TALLINNA ULIKOOL</t>
  </si>
  <si>
    <t>UNIV LIBRE BRUSSELS</t>
  </si>
  <si>
    <t>AUSTRALIAN NATL UNIV</t>
  </si>
  <si>
    <t>0.210</t>
  </si>
  <si>
    <t>GEORGIAN ACAD SCI</t>
  </si>
  <si>
    <t>STATENS SERUM INST</t>
  </si>
  <si>
    <t>UNIV PITTSBURGH</t>
  </si>
  <si>
    <t>UNIV TUBINGEN</t>
  </si>
  <si>
    <t>CASE WESTERN RESERVE UNIV</t>
  </si>
  <si>
    <t>0.206</t>
  </si>
  <si>
    <t>INST PASTEUR</t>
  </si>
  <si>
    <t>UNIV POMPEU FABRA</t>
  </si>
  <si>
    <t>ALBERT EINSTEIN COLL MED</t>
  </si>
  <si>
    <t>0.202</t>
  </si>
  <si>
    <t>UNIV DUISBURG ESSEN</t>
  </si>
  <si>
    <t>UNIV MED CTR</t>
  </si>
  <si>
    <t>UNIV DAUGAVPILS</t>
  </si>
  <si>
    <t>0.198</t>
  </si>
  <si>
    <t>UNIV LUBECK</t>
  </si>
  <si>
    <t>UNIV SASSARI</t>
  </si>
  <si>
    <t>CEDARS SINAI MED CTR</t>
  </si>
  <si>
    <t>0.195</t>
  </si>
  <si>
    <t>COMENIUS UNIV</t>
  </si>
  <si>
    <t>DANUBE UNIV KREMS</t>
  </si>
  <si>
    <t>EMORY UNIV</t>
  </si>
  <si>
    <t>N ESTONIA MED CTR</t>
  </si>
  <si>
    <t>NATL TAIWAN UNIV NTU</t>
  </si>
  <si>
    <t>NYU</t>
  </si>
  <si>
    <t>SODERTORN UNIV</t>
  </si>
  <si>
    <t>UNIV ALBERTA</t>
  </si>
  <si>
    <t>CTR INVEST ENERGET MEDIOAMBIENT TECNOL CIEMAT</t>
  </si>
  <si>
    <t>0.191</t>
  </si>
  <si>
    <t>GRIFFITH UNIV</t>
  </si>
  <si>
    <t>UFZ HELMHOLTZ CTR ENVIRONM RES</t>
  </si>
  <si>
    <t>UNIV FED RIO GRANDE DO SUL</t>
  </si>
  <si>
    <t>UNIV HONG KONG</t>
  </si>
  <si>
    <t>UNIV LORRAINE</t>
  </si>
  <si>
    <t>UNIV NEWCASTLE</t>
  </si>
  <si>
    <t>BAYLOR COLL MED</t>
  </si>
  <si>
    <t>0.187</t>
  </si>
  <si>
    <t>CHU VAUDOIS</t>
  </si>
  <si>
    <t>DECODE GENET</t>
  </si>
  <si>
    <t>RUSSIAN ACAD MED SCI</t>
  </si>
  <si>
    <t>UNIV NOVA LISBOA</t>
  </si>
  <si>
    <t>UNIV REGENSBURG</t>
  </si>
  <si>
    <t>ADDENBROOKES HOSP</t>
  </si>
  <si>
    <t>0.183</t>
  </si>
  <si>
    <t>CHURCHILL HOSP</t>
  </si>
  <si>
    <t>SUN YAT SEN UNIV</t>
  </si>
  <si>
    <t>TARTU UNIV</t>
  </si>
  <si>
    <t>E TALLINN CENT HOSP</t>
  </si>
  <si>
    <t>0.180</t>
  </si>
  <si>
    <t>EINDHOVEN UNIV TECHNOL</t>
  </si>
  <si>
    <t>MAYO CLIN</t>
  </si>
  <si>
    <t>UNIV CALIF IRVINE</t>
  </si>
  <si>
    <t>UNIV COIMBRA</t>
  </si>
  <si>
    <t>UNIV LEUVEN</t>
  </si>
  <si>
    <t>CHILDRENS HOSP</t>
  </si>
  <si>
    <t>0.176</t>
  </si>
  <si>
    <t>ESTONIAN SWEDISH MENTAL HLTH SUICIDOL INST</t>
  </si>
  <si>
    <t>FINNISH FOREST RES INST</t>
  </si>
  <si>
    <t>IST SCI SAN RAFFAELE</t>
  </si>
  <si>
    <t>MACQUARIE UNIV</t>
  </si>
  <si>
    <t>N ESTONIAN REG HOSP</t>
  </si>
  <si>
    <t>NAT RES CTR</t>
  </si>
  <si>
    <t>UNIV LANCASTER</t>
  </si>
  <si>
    <t>UNIV MOLISE</t>
  </si>
  <si>
    <t>UNIV POTSDAM</t>
  </si>
  <si>
    <t>UNIV STELLENBOSCH</t>
  </si>
  <si>
    <t>UNIV STRATHCLYDE</t>
  </si>
  <si>
    <t>BEN GURION UNIV NEGEV</t>
  </si>
  <si>
    <t>0.172</t>
  </si>
  <si>
    <t>COPENHAGEN UNIV HOSP</t>
  </si>
  <si>
    <t>FRED HUTCHINSON CANC RES CTR</t>
  </si>
  <si>
    <t>INDIANA UNIV</t>
  </si>
  <si>
    <t>MED UNIV LUBECK</t>
  </si>
  <si>
    <t>NHGRI</t>
  </si>
  <si>
    <t>ROYAL INST TECHNOL</t>
  </si>
  <si>
    <t>SAHLGRENS UNIV HOSP</t>
  </si>
  <si>
    <t>TECH UNIV DRESDEN</t>
  </si>
  <si>
    <t>UNIV BRIGHTON</t>
  </si>
  <si>
    <t>UNIV CRETE</t>
  </si>
  <si>
    <t>UNIV GDANSK</t>
  </si>
  <si>
    <t>UNIV LA LAGUNA</t>
  </si>
  <si>
    <t>UNIV PARIS DIDEROT</t>
  </si>
  <si>
    <t>WAKE FOREST SCH MED</t>
  </si>
  <si>
    <t>DUBLIN CITY UNIV</t>
  </si>
  <si>
    <t>0.168</t>
  </si>
  <si>
    <t>HAROKOPIO UNIV</t>
  </si>
  <si>
    <t>HBNI</t>
  </si>
  <si>
    <t>HOSP CLIN BARCELONA</t>
  </si>
  <si>
    <t>INST ESTONIAN LANGUAGE</t>
  </si>
  <si>
    <t>NAT HIST MUSEUM</t>
  </si>
  <si>
    <t>NSU</t>
  </si>
  <si>
    <t>ST GEORGES UNIV LONDON</t>
  </si>
  <si>
    <t>TARTU ULIKOOLI</t>
  </si>
  <si>
    <t>UNIV ALABAMA BIRMINGHAM</t>
  </si>
  <si>
    <t>UNIV CALGARY</t>
  </si>
  <si>
    <t>UNIV MUNSTER</t>
  </si>
  <si>
    <t>UNIV ST ANDREWS</t>
  </si>
  <si>
    <t>W TALLINN CENT HOSP</t>
  </si>
  <si>
    <t>WEST TALLINN CENT HOSP</t>
  </si>
  <si>
    <t>CZESTOCHOWA TECH UNIV</t>
  </si>
  <si>
    <t>0.165</t>
  </si>
  <si>
    <t>DELFT UNIV TECHNOL</t>
  </si>
  <si>
    <t>ITMO UNIV</t>
  </si>
  <si>
    <t>LUDWIG MAXIMILIANS UNIV MUNCHEN</t>
  </si>
  <si>
    <t>NATL INST PUBL HLTH</t>
  </si>
  <si>
    <t>UNIV UTAH</t>
  </si>
  <si>
    <t>UNIV YORK</t>
  </si>
  <si>
    <t>ALBERT SZENT GYORGYI MED UNIV</t>
  </si>
  <si>
    <t>0.161</t>
  </si>
  <si>
    <t>FINNISH INST OCCUPAT HLTH</t>
  </si>
  <si>
    <t>INDIAN INST SCI EDUC RES IISER</t>
  </si>
  <si>
    <t>INST APPL PHYS</t>
  </si>
  <si>
    <t>KTH ROYAL INST TECHNOL</t>
  </si>
  <si>
    <t>NANYANG TECHNOL UNIV</t>
  </si>
  <si>
    <t>PONTIFICIA UNIV CATOLICA CHILE</t>
  </si>
  <si>
    <t>QUEENSLAND INST MED RES</t>
  </si>
  <si>
    <t>UNIV AUGSBURG</t>
  </si>
  <si>
    <t>UNIV INSUBRIA</t>
  </si>
  <si>
    <t>UNIV LAUSANNE HOSP</t>
  </si>
  <si>
    <t>UNIV SUSSEX</t>
  </si>
  <si>
    <t>CARDIFF UNIV</t>
  </si>
  <si>
    <t>0.157</t>
  </si>
  <si>
    <t>ECOLE POLYTECH FED LAUSANNE</t>
  </si>
  <si>
    <t>JAMES COOK UNIV</t>
  </si>
  <si>
    <t>NIZHNII NOVGOROD STATE TECH UNIV</t>
  </si>
  <si>
    <t>NORWEGIAN UNIV LIFE SCI</t>
  </si>
  <si>
    <t>SHANGHAI JIAO TONG UNIV</t>
  </si>
  <si>
    <t>UNIV AVEIRO</t>
  </si>
  <si>
    <t>UNIV INNSBRUCK</t>
  </si>
  <si>
    <t>UNIV WITWATERSRAND</t>
  </si>
  <si>
    <t>BROAD INST HARVARD MIT</t>
  </si>
  <si>
    <t>0.153</t>
  </si>
  <si>
    <t>BUDAPEST UNIV TECHNOL ECON</t>
  </si>
  <si>
    <t>INST PHYS AS CR</t>
  </si>
  <si>
    <t>INST STUDIES THEORET PHYS MATH IPM</t>
  </si>
  <si>
    <t>UNIV COLOGNE</t>
  </si>
  <si>
    <t>UNIV COMPLUTENSE MADRID</t>
  </si>
  <si>
    <t>UNIV SZEGED</t>
  </si>
  <si>
    <t>WHO</t>
  </si>
  <si>
    <t>GOETHE UNIV FRANKFURT</t>
  </si>
  <si>
    <t>0.150</t>
  </si>
  <si>
    <t>ST PETERSBURG STATE POLYTECHN UNIV</t>
  </si>
  <si>
    <t>TRINITY COLL DUBLIN</t>
  </si>
  <si>
    <t>TTU</t>
  </si>
  <si>
    <t>UNIV KWAZULU NATAL</t>
  </si>
  <si>
    <t>UNIV SO CALIF</t>
  </si>
  <si>
    <t>AGA KHAN UNIV</t>
  </si>
  <si>
    <t>0.146</t>
  </si>
  <si>
    <t>GE GLOBAL RES</t>
  </si>
  <si>
    <t>GEORGE MASON UNIV</t>
  </si>
  <si>
    <t>GHENT UNIV HOSP</t>
  </si>
  <si>
    <t>KARLSRUHE INST TECHNOL</t>
  </si>
  <si>
    <t>KING SAUD UNIV</t>
  </si>
  <si>
    <t>MED UNIV INNSBRUCK</t>
  </si>
  <si>
    <t>UNIV PALERMO</t>
  </si>
  <si>
    <t>UNIV RENNES 1</t>
  </si>
  <si>
    <t>AMGEN INC</t>
  </si>
  <si>
    <t>0.142</t>
  </si>
  <si>
    <t>COMPETENCE CTR CANC RES</t>
  </si>
  <si>
    <t>CONSEJO NACL INVEST CIENT TECN</t>
  </si>
  <si>
    <t>DALHOUSIE UNIV</t>
  </si>
  <si>
    <t>ESTONIAN ENVIRONM RES CTR</t>
  </si>
  <si>
    <t>IULIU HATIEGANU UNIV MED PHARM</t>
  </si>
  <si>
    <t>MAX PLANCK INST CHEM PHYS SOLIDS</t>
  </si>
  <si>
    <t>NATL INST HLTH</t>
  </si>
  <si>
    <t>QIMR BERGHOFER MED RES INST</t>
  </si>
  <si>
    <t>UNIV BORDEAUX</t>
  </si>
  <si>
    <t>UNIV COLL CORK</t>
  </si>
  <si>
    <t>UNIV NEW S WALES</t>
  </si>
  <si>
    <t>AMER UNIV BEIRUT</t>
  </si>
  <si>
    <t>0.139</t>
  </si>
  <si>
    <t>CLEVELAND CLIN</t>
  </si>
  <si>
    <t>roheline</t>
  </si>
  <si>
    <t>GEOL SURVEY ESTONIA</t>
  </si>
  <si>
    <t>HUMBOLDT UNIV</t>
  </si>
  <si>
    <t>JOHNS HOPKINS BLOOMBERG SCH PUBL HLTH</t>
  </si>
  <si>
    <t>KLAIPEDA UNIV</t>
  </si>
  <si>
    <t>ODENSE UNIV HOSP</t>
  </si>
  <si>
    <t>PARIS DESCARTES UNIV</t>
  </si>
  <si>
    <t>TUFTS UNIV</t>
  </si>
  <si>
    <t>UNIV PRIMORSKA</t>
  </si>
  <si>
    <t>UNIV SOUTH BOHEMIA</t>
  </si>
  <si>
    <t>UNIV TALLINN</t>
  </si>
  <si>
    <t>YONSEI UNIV</t>
  </si>
  <si>
    <t>ACAD SCI</t>
  </si>
  <si>
    <t>0.135</t>
  </si>
  <si>
    <t>ALEKSANDRAS STULGINSKIS UNIV</t>
  </si>
  <si>
    <t>CHINESE UNIV HONG KONG</t>
  </si>
  <si>
    <t>CURTIN UNIV</t>
  </si>
  <si>
    <t>FUDAN UNIV</t>
  </si>
  <si>
    <t>GLENFIELD HOSP</t>
  </si>
  <si>
    <t>IRCCS</t>
  </si>
  <si>
    <t>MINIST PUBL HLTH</t>
  </si>
  <si>
    <t>PUBL HLTH ENGLAND</t>
  </si>
  <si>
    <t>UNIV ANTIOQUIA</t>
  </si>
  <si>
    <t>UNIV CATTOLICA SACRO CUORE</t>
  </si>
  <si>
    <t>UNIV FED MINAS GERAIS</t>
  </si>
  <si>
    <t>UNIV FERRARA</t>
  </si>
  <si>
    <t>UNIV UPPSALA HOSP</t>
  </si>
  <si>
    <t>VIRGINIA COMMONWEALTH UNIV</t>
  </si>
  <si>
    <t>IST SUPER SANITA</t>
  </si>
  <si>
    <t>0.131</t>
  </si>
  <si>
    <t>NANJING UNIV</t>
  </si>
  <si>
    <t>NATL SUICIDE RES FDN</t>
  </si>
  <si>
    <t>SKANE UNIV HOSP</t>
  </si>
  <si>
    <t>SWEDISH MUSEUM NAT HIST</t>
  </si>
  <si>
    <t>TALLINNA ULIKOOLI</t>
  </si>
  <si>
    <t>UNIV BAYREUTH</t>
  </si>
  <si>
    <t>UNIV PARIS 05</t>
  </si>
  <si>
    <t>UNIV TEHRAN MED SCI</t>
  </si>
  <si>
    <t>VILNIUS GEDIMINAS TECH UNIV</t>
  </si>
  <si>
    <t>ALL INDIA INST MED SCI</t>
  </si>
  <si>
    <t>0.127</t>
  </si>
  <si>
    <t>FDN IRCCS IST NAZL TUMORI</t>
  </si>
  <si>
    <t>LATVIAN STATE UNIV</t>
  </si>
  <si>
    <t>UNIV KUOPIO</t>
  </si>
  <si>
    <t>UNIV READING</t>
  </si>
  <si>
    <t>ALBERT SZENT GYORGY MED UNIV</t>
  </si>
  <si>
    <t>0.124</t>
  </si>
  <si>
    <t>ATOMKI</t>
  </si>
  <si>
    <t>CEA</t>
  </si>
  <si>
    <t>CHALMERS</t>
  </si>
  <si>
    <t>CZECH TECH UNIV</t>
  </si>
  <si>
    <t>FREE UNIV BERLIN</t>
  </si>
  <si>
    <t>GOTHENBURG UNIV</t>
  </si>
  <si>
    <t>ILIA STATE UNIV</t>
  </si>
  <si>
    <t>INST SALUD CARLOS III</t>
  </si>
  <si>
    <t>INT AGCY RES CANC</t>
  </si>
  <si>
    <t>KYUSHU UNIV</t>
  </si>
  <si>
    <t>LATVIA UNIV AGR</t>
  </si>
  <si>
    <t>SWISS TROP PUBL HLTH INST</t>
  </si>
  <si>
    <t>UNIV ADDIS ABABA</t>
  </si>
  <si>
    <t>UNIV HOSP GENEVA</t>
  </si>
  <si>
    <t>UNIV TASMANIA</t>
  </si>
  <si>
    <t>UNIV TOULOUSE</t>
  </si>
  <si>
    <t>ADAM MICKIEWICZ UNIV</t>
  </si>
  <si>
    <t>0.120</t>
  </si>
  <si>
    <t>COMMISS EUROPEAN COMMUNITIES</t>
  </si>
  <si>
    <t>COPENHAGEN BUSINESS SCH</t>
  </si>
  <si>
    <t>ELIKO COMPETENCE CTR</t>
  </si>
  <si>
    <t>ESTONIAN CROP RES INST</t>
  </si>
  <si>
    <t>FIMLAB LABS</t>
  </si>
  <si>
    <t>IVAN FRANKO NATL UNIV LVIV</t>
  </si>
  <si>
    <t>MED UNIV</t>
  </si>
  <si>
    <t>MED UNIV GDANSK</t>
  </si>
  <si>
    <t>MICHIGAN STATE UNIV</t>
  </si>
  <si>
    <t>NATL RES UNIV</t>
  </si>
  <si>
    <t>OREGON HLTH SCI UNIV</t>
  </si>
  <si>
    <t>SUNY ALBANY</t>
  </si>
  <si>
    <t>TECHNION ISRAEL INST TECHNOL</t>
  </si>
  <si>
    <t>UNIV BIELEFELD</t>
  </si>
  <si>
    <t>UNIV LAPLAND</t>
  </si>
  <si>
    <t>UNIV LODZ</t>
  </si>
  <si>
    <t>UNIV OREBRO</t>
  </si>
  <si>
    <t>URAL FED UNIV</t>
  </si>
  <si>
    <t>WASHINGTON STATE UNIV</t>
  </si>
  <si>
    <t>WESTERN GEN HOSP</t>
  </si>
  <si>
    <t>ARIZONA STATE UNIV</t>
  </si>
  <si>
    <t>0.116</t>
  </si>
  <si>
    <t>BISPEBJERG HOSP</t>
  </si>
  <si>
    <t>CSIR</t>
  </si>
  <si>
    <t>CTR ECOL HYDROL</t>
  </si>
  <si>
    <t>GERMAN CTR DIABET RES DZD</t>
  </si>
  <si>
    <t>INST PSYCHIAT NEUROL</t>
  </si>
  <si>
    <t>JOGEVA PLANT BREEDING INST</t>
  </si>
  <si>
    <t>MIL UNIV TECHNOL</t>
  </si>
  <si>
    <t>N ESTONIA REG HOSP</t>
  </si>
  <si>
    <t>NAT RESOURCES INST FINLAND LUKE</t>
  </si>
  <si>
    <t>UNIV BRESCIA</t>
  </si>
  <si>
    <t>UNIV DUSSELDORF</t>
  </si>
  <si>
    <t>UNIV VALLADOLID</t>
  </si>
  <si>
    <t>AUSTRIAN ACAD SCI</t>
  </si>
  <si>
    <t>0.112</t>
  </si>
  <si>
    <t>BETH ISRAEL DEACONESS MED CTR</t>
  </si>
  <si>
    <t>CTR CALCUL INST NATL PHYS NUCL PHYS PARTICULES</t>
  </si>
  <si>
    <t>CTR MED SYST BIOL</t>
  </si>
  <si>
    <t>DZHK GERMAN CTR CARDIOVASC RES</t>
  </si>
  <si>
    <t>HOSP SICK CHILDREN</t>
  </si>
  <si>
    <t>INT ISLAM UNIV MALAYSIA</t>
  </si>
  <si>
    <t>JORDAN UNIV SCI TECHNOL</t>
  </si>
  <si>
    <t>LINNAEUS UNIV</t>
  </si>
  <si>
    <t>MAKERERE UNIV</t>
  </si>
  <si>
    <t>MANCHESTER METROPOLITAN UNIV</t>
  </si>
  <si>
    <t>MRC</t>
  </si>
  <si>
    <t>SIR CHARLES GAIRDNER HOSP</t>
  </si>
  <si>
    <t>UNIV BASQUE COUNTRY</t>
  </si>
  <si>
    <t>UNIV MALTA</t>
  </si>
  <si>
    <t>UNIV NICE SOPHIA ANTIPOLIS</t>
  </si>
  <si>
    <t>UNIV PRETORIA</t>
  </si>
  <si>
    <t>UNIV TWENTE</t>
  </si>
  <si>
    <t>AIX MARSEILLE UNIV</t>
  </si>
  <si>
    <t>0.109</t>
  </si>
  <si>
    <t>ARAB REPUBL EGYPT</t>
  </si>
  <si>
    <t>ASTAR</t>
  </si>
  <si>
    <t>CHERNIHIV NATL UNIV TECHNOL</t>
  </si>
  <si>
    <t>CTR CALCUL</t>
  </si>
  <si>
    <t>FORSCHUNGSZENTRUM JULICH</t>
  </si>
  <si>
    <t>GEORGETOWN UNIV</t>
  </si>
  <si>
    <t>HEBREW UNIV JERUSALEM</t>
  </si>
  <si>
    <t>MASSEY UNIV</t>
  </si>
  <si>
    <t>MED UNIV WARSAW</t>
  </si>
  <si>
    <t>NATL RES NUCL UNIV MOSCOW ENGN PHYS INST MEPHI</t>
  </si>
  <si>
    <t>RES INST NUCL PROBLEMS</t>
  </si>
  <si>
    <t>ROYAL FREE HOSP</t>
  </si>
  <si>
    <t>SOUTH AFRICAN MED RES COUNCIL</t>
  </si>
  <si>
    <t>TECH UNIV DARMSTADT</t>
  </si>
  <si>
    <t>UNIV HOSP LEUVEN</t>
  </si>
  <si>
    <t>UNIV WITTEN HERDECKE</t>
  </si>
  <si>
    <t>VILNIUS UNIV HOSP</t>
  </si>
  <si>
    <t>COLL WOOSTER</t>
  </si>
  <si>
    <t>0.105</t>
  </si>
  <si>
    <t>FAC MED</t>
  </si>
  <si>
    <t>GEORGIA INST TECHNOL</t>
  </si>
  <si>
    <t>HELSINKI UNIV CENT HOSP</t>
  </si>
  <si>
    <t>IMPERIAL COLL HEALTHCARE NHS TRUST</t>
  </si>
  <si>
    <t>LEIBNIZ INST FRESHWATER ECOL INLAND FISHERIES</t>
  </si>
  <si>
    <t>NATL INST HLTH WELF THL</t>
  </si>
  <si>
    <t>STENO DIABET CTR</t>
  </si>
  <si>
    <t>SULTAN QABOOS UNIV</t>
  </si>
  <si>
    <t>UNIV CHILDRENS HOSP</t>
  </si>
  <si>
    <t>UNIV NACL AUTONOMA MEXICO</t>
  </si>
  <si>
    <t>UNIV NEW SOUTH WALES</t>
  </si>
  <si>
    <t>UNIV NOVI SAD</t>
  </si>
  <si>
    <t>UNIV WESTERN SYDNEY</t>
  </si>
  <si>
    <t>YORK UNIV</t>
  </si>
  <si>
    <t>ANKARA UNIV</t>
  </si>
  <si>
    <t>0.101</t>
  </si>
  <si>
    <t>BANARAS HINDU UNIV</t>
  </si>
  <si>
    <t>CTR RES ENVIRONM EPIDEMIOL CREAL</t>
  </si>
  <si>
    <t>CYBERNETICA AS</t>
  </si>
  <si>
    <t>CZECH ACAD SCI</t>
  </si>
  <si>
    <t>ESTONIAN ENVIRONM AGCY</t>
  </si>
  <si>
    <t>GEN CENT HOSP</t>
  </si>
  <si>
    <t>HARVARD TH CHAN SCH PUBL HLTH</t>
  </si>
  <si>
    <t>HOP LA PITIE SALPETRIERE</t>
  </si>
  <si>
    <t>IRCCS BURLO GAROFOLO</t>
  </si>
  <si>
    <t>JACKSON STATE UNIV</t>
  </si>
  <si>
    <t>JOZEF STEFAN INST</t>
  </si>
  <si>
    <t>KUOPIO RES INST EXERCISE MED</t>
  </si>
  <si>
    <t>LA TROBE UNIV</t>
  </si>
  <si>
    <t>MEKELLE UNIV</t>
  </si>
  <si>
    <t>NATL CANC CTR</t>
  </si>
  <si>
    <t>STAVANGER UNIV HOSP</t>
  </si>
  <si>
    <t>STEFAN MEYER INST SUBAT PHYS SMI</t>
  </si>
  <si>
    <t>SURAJ EYE INST</t>
  </si>
  <si>
    <t>SWISS FED RES INST WSL</t>
  </si>
  <si>
    <t>TALLINNA ULIKOOLI AJALOO INST</t>
  </si>
  <si>
    <t>UNIV FED SANTA CATARINA</t>
  </si>
  <si>
    <t>UNIV KONSTANZ</t>
  </si>
  <si>
    <t>UNIV LILLE 2</t>
  </si>
  <si>
    <t>UNIV MANITOBA</t>
  </si>
  <si>
    <t>UNIV MASSACHUSETTS</t>
  </si>
  <si>
    <t>UNIV PERADENIYA</t>
  </si>
  <si>
    <t>UNIV ROMA TOR VERGATA</t>
  </si>
  <si>
    <t>UPMC</t>
  </si>
  <si>
    <t>ZHEJIANG UNIV</t>
  </si>
  <si>
    <t>ESTONIAN ACAD MUS THEATRE</t>
  </si>
  <si>
    <t>0.097</t>
  </si>
  <si>
    <t>EUROPEAN ACAD BOZEN BOLZANO EURAC</t>
  </si>
  <si>
    <t>GEORGE WASHINGTON UNIV</t>
  </si>
  <si>
    <t>GLAXOSMITHKLINE</t>
  </si>
  <si>
    <t>HARBOR UCLA MED CTR</t>
  </si>
  <si>
    <t>KYUNG HEE UNIV</t>
  </si>
  <si>
    <t>LAB NAZL LEGNARO INFN</t>
  </si>
  <si>
    <t>NORTH WEST UNIV</t>
  </si>
  <si>
    <t>PALACKY UNIV</t>
  </si>
  <si>
    <t>PUBL HLTH AGCY CANADA</t>
  </si>
  <si>
    <t>QUATERNARY SURVEYS</t>
  </si>
  <si>
    <t>QUEENS UNIV</t>
  </si>
  <si>
    <t>RUHR UNIV BOCHUM</t>
  </si>
  <si>
    <t>TURKU UNIV</t>
  </si>
  <si>
    <t>UNIV DURHAM</t>
  </si>
  <si>
    <t>UNIV HALLE WITTENBERG</t>
  </si>
  <si>
    <t>UNIV MONTPELLIER</t>
  </si>
  <si>
    <t>W UNIV TIMISOARA</t>
  </si>
  <si>
    <t>BASHKIR STATE UNIV</t>
  </si>
  <si>
    <t>0.094</t>
  </si>
  <si>
    <t>BIALYSTOK TECH UNIV</t>
  </si>
  <si>
    <t>CHILDRENS HOSP PHILADELPHIA</t>
  </si>
  <si>
    <t>CTR CHRON DIS CONTROL</t>
  </si>
  <si>
    <t>EUROPEAN COMMISS</t>
  </si>
  <si>
    <t>FLINDERS UNIV S AUSTRALIA</t>
  </si>
  <si>
    <t>GEOL SURVEY NORWAY</t>
  </si>
  <si>
    <t>GRAZ UNIV TECHNOL</t>
  </si>
  <si>
    <t>HELMHOLTZ ZENTRUM GEESTHACHT</t>
  </si>
  <si>
    <t>HERIOT WATT UNIV</t>
  </si>
  <si>
    <t>INST FOOD SAFETY ANIM HLTH ENVIRONM BIOR</t>
  </si>
  <si>
    <t>KING FAHAD MED CITY</t>
  </si>
  <si>
    <t>LITHUANIAN RES CTR AGR FORESTRY</t>
  </si>
  <si>
    <t>NATL ACAD SCI BELARUS</t>
  </si>
  <si>
    <t>NIH</t>
  </si>
  <si>
    <t>NORWEGIAN INST NAT RES</t>
  </si>
  <si>
    <t>PUBL HLTH FDN INDIA</t>
  </si>
  <si>
    <t>ROYAL CHILDRENS HOSP</t>
  </si>
  <si>
    <t>TECH UNIV BERLIN</t>
  </si>
  <si>
    <t>UNIV CHINESE ACAD SCI</t>
  </si>
  <si>
    <t>UNIV KEBANGSAAN MALAYSIA</t>
  </si>
  <si>
    <t>UNIV SO DENMARK</t>
  </si>
  <si>
    <t>WONKWANG UNIV</t>
  </si>
  <si>
    <t>ACAD SCI CZECH REPUBL</t>
  </si>
  <si>
    <t>0.090</t>
  </si>
  <si>
    <t>EESTI PANK</t>
  </si>
  <si>
    <t>ESTONIAN LAND BOARD</t>
  </si>
  <si>
    <t>HANOI MED UNIV</t>
  </si>
  <si>
    <t>INNSBRUCK MED UNIV</t>
  </si>
  <si>
    <t>ISLAM AZAD UNIV</t>
  </si>
  <si>
    <t>KAZAN FED UNIV</t>
  </si>
  <si>
    <t>MAHIDOL UNIV</t>
  </si>
  <si>
    <t>MT SINAI HOSP</t>
  </si>
  <si>
    <t>NAT RESOURCES INST FINLAND</t>
  </si>
  <si>
    <t>NATL INST PUBL HLTH ENVIRONM</t>
  </si>
  <si>
    <t>UNIV CANBERRA</t>
  </si>
  <si>
    <t>UNIV LILLE</t>
  </si>
  <si>
    <t>UNIV MARBURG</t>
  </si>
  <si>
    <t>UNIV MED CTR LJUBLJANA</t>
  </si>
  <si>
    <t>UNIV MISSOURI</t>
  </si>
  <si>
    <t>UNIV PATRAS</t>
  </si>
  <si>
    <t>UNIV PLYMOUTH</t>
  </si>
  <si>
    <t>ACAD MED CTR</t>
  </si>
  <si>
    <t>0.086</t>
  </si>
  <si>
    <t>BULGARIA ACAD SCI</t>
  </si>
  <si>
    <t>CATHOLIC UNIV</t>
  </si>
  <si>
    <t>DALARNA UNIV</t>
  </si>
  <si>
    <t>DARTMOUTH COLL</t>
  </si>
  <si>
    <t>EALING HOSP NHS TRUST</t>
  </si>
  <si>
    <t>ESTONIAN NATL DEF COLL</t>
  </si>
  <si>
    <t>HASAN KALYONCU UNIV</t>
  </si>
  <si>
    <t>KAROLINSKA UNIV</t>
  </si>
  <si>
    <t>LATVIAN STATE FOREST RES INST SILAVA</t>
  </si>
  <si>
    <t>MAX PLANCK INST PSYCHIAT</t>
  </si>
  <si>
    <t>MT SINAI SCH MED</t>
  </si>
  <si>
    <t>MTT AGRIFOOD RES FINLAND</t>
  </si>
  <si>
    <t>NATL ACAD SCI</t>
  </si>
  <si>
    <t>NATL RES INST SCI TECHNOL ENVIRONM AGR IRSTEA</t>
  </si>
  <si>
    <t>NATL UNIV IRELAND</t>
  </si>
  <si>
    <t>NATL UNIV IRELAND UNIV COLL CORK</t>
  </si>
  <si>
    <t>OSAKA UNIV</t>
  </si>
  <si>
    <t>REYKJAVIK UNIV</t>
  </si>
  <si>
    <t>SWANSEA UNIV</t>
  </si>
  <si>
    <t>TARTU HLTH CARE COLL</t>
  </si>
  <si>
    <t>TECH UNIV CHEMNITZ</t>
  </si>
  <si>
    <t>TOULOUSE UNIV</t>
  </si>
  <si>
    <t>UKK INST HLTH PROMOT RES</t>
  </si>
  <si>
    <t>UNIV CAGLIARI</t>
  </si>
  <si>
    <t>UNIV GRENOBLE ALPES</t>
  </si>
  <si>
    <t>UNIV ILLES BALEARS</t>
  </si>
  <si>
    <t>UNIV JENA</t>
  </si>
  <si>
    <t>UNIV LILLE 1</t>
  </si>
  <si>
    <t>UNIV MIAMI</t>
  </si>
  <si>
    <t>UNIV TEXAS HOUSTON</t>
  </si>
  <si>
    <t>UNIV TOULOUSE 3</t>
  </si>
  <si>
    <t>UNIV WROCLAW</t>
  </si>
  <si>
    <t>US FOREST SERV</t>
  </si>
  <si>
    <t>VTT TECH RES CTR FINLAND</t>
  </si>
  <si>
    <t>AALBORG UNIV HOSP</t>
  </si>
  <si>
    <t>0.082</t>
  </si>
  <si>
    <t>ACAD ROMANIAN SCIENTISTS</t>
  </si>
  <si>
    <t>BIRZEIT UNIV</t>
  </si>
  <si>
    <t>CARL VON OSSIETZKY UNIV OLDENBURG</t>
  </si>
  <si>
    <t>CIBERESP</t>
  </si>
  <si>
    <t>DEBRE MARKOS UNIV</t>
  </si>
  <si>
    <t>INDIAN COUNCIL MED RES</t>
  </si>
  <si>
    <t>INST MOL CELL BIOL</t>
  </si>
  <si>
    <t>INT INST POPULAT SCI</t>
  </si>
  <si>
    <t>KAUNAS UNIV MED</t>
  </si>
  <si>
    <t>NATL CTR CHILD HLTH DEV</t>
  </si>
  <si>
    <t>ONTARIO INST CANC RES</t>
  </si>
  <si>
    <t>OREBRO UNIV</t>
  </si>
  <si>
    <t>QURETEC LTD</t>
  </si>
  <si>
    <t>ROYAL COLL SURGEONS IRELAND</t>
  </si>
  <si>
    <t>SANFORD BURNHAM PREBYS MED DISCOVERY INST</t>
  </si>
  <si>
    <t>SHAHID BEHESHTI UNIV MED SCI</t>
  </si>
  <si>
    <t>STATE AGCY MED</t>
  </si>
  <si>
    <t>SUNY STONY BROOK</t>
  </si>
  <si>
    <t>SWEDISH METEOROL HYDROL INST</t>
  </si>
  <si>
    <t>UNIV ALICANTE</t>
  </si>
  <si>
    <t>UNIV BUENOS AIRES</t>
  </si>
  <si>
    <t>UNIV HAIFA</t>
  </si>
  <si>
    <t>UNIV MIGUEL HERNANDEZ</t>
  </si>
  <si>
    <t>UNIV NEW MEXICO</t>
  </si>
  <si>
    <t>UNIV OKLAHOMA</t>
  </si>
  <si>
    <t>UNIV SOUTHERN CALIF</t>
  </si>
  <si>
    <t>VASA CENT HOSP</t>
  </si>
  <si>
    <t>WROCLAW MED UNIV</t>
  </si>
  <si>
    <t>ACAD SINICA</t>
  </si>
  <si>
    <t>0.079</t>
  </si>
  <si>
    <t>BAHIR DAR UNIV</t>
  </si>
  <si>
    <t>CENT MANCHESTER UNIV HOSP NHS FDN TRUST</t>
  </si>
  <si>
    <t>CHINESE CTR DIS CONTROL PREVENT</t>
  </si>
  <si>
    <t>CREAF</t>
  </si>
  <si>
    <t>CTR CELLULAR MOL BIOL</t>
  </si>
  <si>
    <t>DAUGAVPILS UNIV</t>
  </si>
  <si>
    <t>ESTONIAN AGR UNIV</t>
  </si>
  <si>
    <t>ESTONIAN RES INST AGR</t>
  </si>
  <si>
    <t>FINNISH GAME FISHERIES RES INST</t>
  </si>
  <si>
    <t>GRP HLTH COOPERAT PUGET SOUND</t>
  </si>
  <si>
    <t>GUYS ST THOMAS NHS FDN TRUST</t>
  </si>
  <si>
    <t>HVIDOVRE UNIV HOSP</t>
  </si>
  <si>
    <t>LANCASTER ENVIRONM CTR</t>
  </si>
  <si>
    <t>MANSOURA UNIV</t>
  </si>
  <si>
    <t>MARSHALL UNIV</t>
  </si>
  <si>
    <t>MED UNIV SOFIA</t>
  </si>
  <si>
    <t>NATL PUBL HLTH INST</t>
  </si>
  <si>
    <t>PONTIFICIA UNIV JAVERIANA</t>
  </si>
  <si>
    <t>RES INST APPL PHYS PROBLEMS</t>
  </si>
  <si>
    <t>SIMON FRASER UNIV</t>
  </si>
  <si>
    <t>TAIPEI MED UNIV</t>
  </si>
  <si>
    <t>TECH UNIV</t>
  </si>
  <si>
    <t>TULANE UNIV</t>
  </si>
  <si>
    <t>UNIV BATH</t>
  </si>
  <si>
    <t>UNIV CARTAGENA</t>
  </si>
  <si>
    <t>UNIV HEART CTR HAMBURG</t>
  </si>
  <si>
    <t>UNIV HOHENHEIM</t>
  </si>
  <si>
    <t>UNIV HOSP CTR</t>
  </si>
  <si>
    <t>UNIV HOSP SCHLESWIG HOLSTEIN</t>
  </si>
  <si>
    <t>UNIV IBADAN</t>
  </si>
  <si>
    <t>UNIV LILLE NORD FRANCE</t>
  </si>
  <si>
    <t>UNIV NAVARRA</t>
  </si>
  <si>
    <t>UNIV PARMA</t>
  </si>
  <si>
    <t>UNIV ROSTOCK</t>
  </si>
  <si>
    <t>UNIV WAGENINGEN RES CTR</t>
  </si>
  <si>
    <t>UNIV WESTERN ONTARIO</t>
  </si>
  <si>
    <t>UNIV ZAMBIA</t>
  </si>
  <si>
    <t>UZBEK ACAD SCI</t>
  </si>
  <si>
    <t>VET ADM MED CTR</t>
  </si>
  <si>
    <t>ALBORZ UNIV MED SCI</t>
  </si>
  <si>
    <t>0.075</t>
  </si>
  <si>
    <t>ARABIAN GULF UNIV</t>
  </si>
  <si>
    <t>AUCKLAND UNIV TECHNOL</t>
  </si>
  <si>
    <t>BANK ESTONIA</t>
  </si>
  <si>
    <t>BENI SUEF UNIV</t>
  </si>
  <si>
    <t>CANC REGISTRY NORWAY</t>
  </si>
  <si>
    <t>CHILDRENS MEM HLTH INST</t>
  </si>
  <si>
    <t>CHINESE ACAD MED SCI</t>
  </si>
  <si>
    <t>COOPERAT CYBER DEF CTR EXCELLENCE</t>
  </si>
  <si>
    <t>CTR NONCOMMUNICABLE DIS</t>
  </si>
  <si>
    <t>GDYNIA MARITIME UNIV</t>
  </si>
  <si>
    <t>GENTOFTE UNIV HOSP</t>
  </si>
  <si>
    <t>HARVARD SCH PUBL HLTH</t>
  </si>
  <si>
    <t>HELMHOLTZ CTR INFECT RES</t>
  </si>
  <si>
    <t>HIROSHIMA UNIV</t>
  </si>
  <si>
    <t>HOSP UNIV LA PAZ</t>
  </si>
  <si>
    <t>INST ONCOL</t>
  </si>
  <si>
    <t>LUXEMBOURG INST HLTH</t>
  </si>
  <si>
    <t>MEM UNIV NEWFOUNDLAND</t>
  </si>
  <si>
    <t>MINIST HLTH SOCIAL WELF</t>
  </si>
  <si>
    <t>MONTREAL HEART INST</t>
  </si>
  <si>
    <t>MUNICH HEART ALLIANCE</t>
  </si>
  <si>
    <t>NORWEGIAN POLAR RES INST</t>
  </si>
  <si>
    <t>PACIFIC INST RES EVALUAT</t>
  </si>
  <si>
    <t>QUEEN ELIZABETH HOSP</t>
  </si>
  <si>
    <t>RAHVUSARHIIV</t>
  </si>
  <si>
    <t>UNIV FED SAO PAULO</t>
  </si>
  <si>
    <t>UNIV HAWAII</t>
  </si>
  <si>
    <t>UNIV LIEGE</t>
  </si>
  <si>
    <t>UNIV LOUGHBOROUGH</t>
  </si>
  <si>
    <t>UNIV PARIS 07</t>
  </si>
  <si>
    <t>UNIV SALERNO</t>
  </si>
  <si>
    <t>UNIV SARAJEVO</t>
  </si>
  <si>
    <t>UNIV SEVILLE</t>
  </si>
  <si>
    <t>UNIV TEXAS MD ANDERSON CANC CTR</t>
  </si>
  <si>
    <t>VADASKERT CHILD ADOLESCENT PSYCHIAT HOSP</t>
  </si>
  <si>
    <t>ACHARYA NAGARJUNA UNIV</t>
  </si>
  <si>
    <t>0.071</t>
  </si>
  <si>
    <t>AUREL VLAICU UNIV ARAD</t>
  </si>
  <si>
    <t>BRANDEIS UNIV</t>
  </si>
  <si>
    <t>CAROL DAVILA UNIV MED PHARM</t>
  </si>
  <si>
    <t>CTR CLIN BASIC RES</t>
  </si>
  <si>
    <t>CYBERNETICA</t>
  </si>
  <si>
    <t>CZECH GEOL SURVEY</t>
  </si>
  <si>
    <t>DEAKIN UNIV</t>
  </si>
  <si>
    <t>DEBRECEN UNIV MED</t>
  </si>
  <si>
    <t>FINNISH ENVIRONM INST SYKE</t>
  </si>
  <si>
    <t>FOLKHALSAN INST GENET</t>
  </si>
  <si>
    <t>FRAMINGHAM HEART DIS EPIDEMIOL STUDY</t>
  </si>
  <si>
    <t>KAROLINSKA UNIV HOSP HUDDINGE</t>
  </si>
  <si>
    <t>LATVIAN BIOMED RES STUDY CTR</t>
  </si>
  <si>
    <t>LEIBNIZ INST ASTROPHYS POTSDAM AIP</t>
  </si>
  <si>
    <t>MASHHAD UNIV MED SCI</t>
  </si>
  <si>
    <t>MAX PLANCK INST BIOGEOCHEM</t>
  </si>
  <si>
    <t>MUHIMBILI UNIV HLTH ALLIED SCI</t>
  </si>
  <si>
    <t>MYKOLAS ROMERIS UNIV</t>
  </si>
  <si>
    <t>NATL CEREBRAL CARDIOVASC CTR</t>
  </si>
  <si>
    <t>NATL INST ADV IND SCI TECHNOL</t>
  </si>
  <si>
    <t>NATL INST HYG</t>
  </si>
  <si>
    <t>NORTH ESTONIA MED CTR FDN</t>
  </si>
  <si>
    <t>NORTHUMBRIA UNIV</t>
  </si>
  <si>
    <t>OKLAHOMA STATE UNIV</t>
  </si>
  <si>
    <t>OREBRO UNIV HOSP</t>
  </si>
  <si>
    <t>ROYAL BOT GARDENS</t>
  </si>
  <si>
    <t>ST JAMES HOSP</t>
  </si>
  <si>
    <t>TALLINN BOT GARDEN</t>
  </si>
  <si>
    <t>TALLINN CENT HOSP</t>
  </si>
  <si>
    <t>TRNAVA UNIV</t>
  </si>
  <si>
    <t>TSINGHUA UNIV</t>
  </si>
  <si>
    <t>UNIV A CORUNA</t>
  </si>
  <si>
    <t>UNIV AEGEAN</t>
  </si>
  <si>
    <t>UNIV CONCEPCION</t>
  </si>
  <si>
    <t>UNIV E ANGLIA</t>
  </si>
  <si>
    <t>UNIV GIESSEN</t>
  </si>
  <si>
    <t>UNIV GONDAR</t>
  </si>
  <si>
    <t>UNIV MALAGA</t>
  </si>
  <si>
    <t>UNIV MED CTR HAMBURG EPPENDORF</t>
  </si>
  <si>
    <t>UNIV MED VICTOR BABES</t>
  </si>
  <si>
    <t>UNIV MINHO</t>
  </si>
  <si>
    <t>UNIV NACL COLOMBIA</t>
  </si>
  <si>
    <t>UNIV NACL CORDOBA</t>
  </si>
  <si>
    <t>UNIV PARIS SUD</t>
  </si>
  <si>
    <t>UNIV S FLORIDA</t>
  </si>
  <si>
    <t>UNIV SALAHADDIN</t>
  </si>
  <si>
    <t>UNIV SALENTO</t>
  </si>
  <si>
    <t>US GEOL SURVEY</t>
  </si>
  <si>
    <t>VIB</t>
  </si>
  <si>
    <t>WUHAN UNIV</t>
  </si>
  <si>
    <t>AHMADU BELLO UNIV</t>
  </si>
  <si>
    <t>0.067</t>
  </si>
  <si>
    <t>ALSTOM CONTRACTING</t>
  </si>
  <si>
    <t>AS METROSERT</t>
  </si>
  <si>
    <t>ASPER BIOTECH</t>
  </si>
  <si>
    <t>BAR ILAN UNIV</t>
  </si>
  <si>
    <t>BRITISH GEOL SURVEY</t>
  </si>
  <si>
    <t>CENT S UNIV</t>
  </si>
  <si>
    <t>CIBERSAM</t>
  </si>
  <si>
    <t>COLL PUBL HLTH TROP MED</t>
  </si>
  <si>
    <t>CTR ADDICT MENTAL HLTH</t>
  </si>
  <si>
    <t>DASMAN DIABET INST</t>
  </si>
  <si>
    <t>EMERGENCY HOSP BUCHAREST</t>
  </si>
  <si>
    <t>ESTONIAN FORENS SCI INST</t>
  </si>
  <si>
    <t>ESTONIAN VET FOOD LAB</t>
  </si>
  <si>
    <t>FED INST POPULAT RES</t>
  </si>
  <si>
    <t>HELSINKI UNIV TECHNOL</t>
  </si>
  <si>
    <t>HERLEV UNIV HOSP</t>
  </si>
  <si>
    <t>HLTH SERV ACAD</t>
  </si>
  <si>
    <t>HORIA HULUBEI NATL INST PHYS NUCL ENGN IFIN HH</t>
  </si>
  <si>
    <t>IIT BHUBANESWAR</t>
  </si>
  <si>
    <t>INDIAN INST SCI EDUC RES BHOPAL</t>
  </si>
  <si>
    <t>INST ANTHROPOL RES</t>
  </si>
  <si>
    <t>INST CANC RES</t>
  </si>
  <si>
    <t>JOHANNES KEPLER UNIV LINZ</t>
  </si>
  <si>
    <t>KAZIMIERZ WIELKI UNIV</t>
  </si>
  <si>
    <t>MANSOURA FAC MED</t>
  </si>
  <si>
    <t>MTA WIGNER RES CTR PHYS</t>
  </si>
  <si>
    <t>NAS UKRAINE</t>
  </si>
  <si>
    <t>POSTGRAD INST MED EDUC RES</t>
  </si>
  <si>
    <t>POZNAN UNIV MED SCI</t>
  </si>
  <si>
    <t>PROTOBIOS LLC</t>
  </si>
  <si>
    <t>RES CTR BORSTEL</t>
  </si>
  <si>
    <t>RES INST NAT FOREST</t>
  </si>
  <si>
    <t>SOUTH AUSTRALIAN HLTH MED RES INST</t>
  </si>
  <si>
    <t>UNIV CINCINNATI</t>
  </si>
  <si>
    <t>UNIV GEORGIA</t>
  </si>
  <si>
    <t>UNIV MED CTR ROTTERDAM</t>
  </si>
  <si>
    <t>UNIV NANTES</t>
  </si>
  <si>
    <t>UNIV PIEMONTE ORIENTATE NOVARA</t>
  </si>
  <si>
    <t>UNIV REY JUAN CARLOS</t>
  </si>
  <si>
    <t>UNIV SILESIA</t>
  </si>
  <si>
    <t>UNIV TUSCIA</t>
  </si>
  <si>
    <t>UNIV ULSAN</t>
  </si>
  <si>
    <t>UNIV VIGO</t>
  </si>
  <si>
    <t>WEILL CORNELL MED COLL QATAR</t>
  </si>
  <si>
    <t>ALFAISAL UNIV</t>
  </si>
  <si>
    <t>0.064</t>
  </si>
  <si>
    <t>ASTRAZENECA</t>
  </si>
  <si>
    <t>CTR DIS CONTROL PREVENT</t>
  </si>
  <si>
    <t>CTR INFERTIL TREATMENT MED GENET</t>
  </si>
  <si>
    <t>CYBERNET AS</t>
  </si>
  <si>
    <t>DEUTSCHES ELEKTRONEN SYNCHROTRON</t>
  </si>
  <si>
    <t>DIPARTIMENTO INTERATENEO FIS BARI</t>
  </si>
  <si>
    <t>GRP HLTH RES INST</t>
  </si>
  <si>
    <t>HOWARD UNIV</t>
  </si>
  <si>
    <t>INPP</t>
  </si>
  <si>
    <t>JIMMA UNIV</t>
  </si>
  <si>
    <t>MINERVA FDN</t>
  </si>
  <si>
    <t>NATL UNIV IRELAND GALWAY</t>
  </si>
  <si>
    <t>NATL YANG MING UNIV</t>
  </si>
  <si>
    <t>PENNINGTON BIOMED RES CTR</t>
  </si>
  <si>
    <t>ROBERT KOCH INST</t>
  </si>
  <si>
    <t>SAFARIK UNIV</t>
  </si>
  <si>
    <t>SAUDI MINIST HLTH</t>
  </si>
  <si>
    <t>SODERTORN UNIV COLL</t>
  </si>
  <si>
    <t>SRI RAMACHANDRA UNIV</t>
  </si>
  <si>
    <t>TILBURG UNIV</t>
  </si>
  <si>
    <t>UNIV APPL SCI</t>
  </si>
  <si>
    <t>UNIV COSTA RICA</t>
  </si>
  <si>
    <t>UNIV EAST ANGLIA</t>
  </si>
  <si>
    <t>UNIV FED RIO DE JANEIRO</t>
  </si>
  <si>
    <t>UNIV HOSP MOTOL</t>
  </si>
  <si>
    <t>UNIV HOSP REGENSBURG</t>
  </si>
  <si>
    <t>UNIV LONDON LONDON SCH HYG TROP MED</t>
  </si>
  <si>
    <t>UNIV NAT RESOURCES LIFE SCI</t>
  </si>
  <si>
    <t>UNIV PHILIPPINES</t>
  </si>
  <si>
    <t>UNIV POLITECN MADRID</t>
  </si>
  <si>
    <t>UNIV SHERBROOKE</t>
  </si>
  <si>
    <t>XIAMEN UNIV</t>
  </si>
  <si>
    <t>YOKOHAMA CITY UNIV</t>
  </si>
  <si>
    <t>ACAD MED SCI</t>
  </si>
  <si>
    <t>0.060</t>
  </si>
  <si>
    <t>AFRICAN POPULAT HLTH RES CTR</t>
  </si>
  <si>
    <t>AGR RES CTR</t>
  </si>
  <si>
    <t>ANGLIA RUSKIN UNIV</t>
  </si>
  <si>
    <t>CAPITAL MED UNIV</t>
  </si>
  <si>
    <t>CATHOLIC UNIV MILAN</t>
  </si>
  <si>
    <t>CCBR</t>
  </si>
  <si>
    <t>COLORADO STATE UNIV</t>
  </si>
  <si>
    <t>CUNY</t>
  </si>
  <si>
    <t>CZECH UNIV LIFE SCI PRAGUE</t>
  </si>
  <si>
    <t>ESTONIAN ACAD SECUR SCI</t>
  </si>
  <si>
    <t>ESTONIAN RHEUMATISM ASSOC</t>
  </si>
  <si>
    <t>FED TEACHING HOSP</t>
  </si>
  <si>
    <t>FINNISH FOOD SAFETY AUTHOR EVIRA</t>
  </si>
  <si>
    <t>GERMAN CTR INFECT RES</t>
  </si>
  <si>
    <t>HARAMAYA UNIV</t>
  </si>
  <si>
    <t>HONG KONG POLYTECH UNIV</t>
  </si>
  <si>
    <t>HOP EUROPEEN GEORGES POMPIDOU</t>
  </si>
  <si>
    <t>HOSP SAO JOAO</t>
  </si>
  <si>
    <t>INST CLIN EXPT MED</t>
  </si>
  <si>
    <t>INST MARINE RES</t>
  </si>
  <si>
    <t>INST PUBL HLTH</t>
  </si>
  <si>
    <t>IRCCS IST NEUROL MEDITERRANEO NEUROMED</t>
  </si>
  <si>
    <t>MAX PLANCK INST MOL GENET</t>
  </si>
  <si>
    <t>MAZANDARAN UNIV MED SCI</t>
  </si>
  <si>
    <t>MOLDOVA STATE UNIV</t>
  </si>
  <si>
    <t>MUSEUM NATL HIST NAT</t>
  </si>
  <si>
    <t>NATL INST OCEANOG</t>
  </si>
  <si>
    <t>NORD OPT TELESCOPE</t>
  </si>
  <si>
    <t>NORTH ESTONIA REG HOSP</t>
  </si>
  <si>
    <t>NORTH ESTONIAN MED CTR</t>
  </si>
  <si>
    <t>NORWEGIAN INST BIOECON RES</t>
  </si>
  <si>
    <t>NORWEGIAN SCH VET SCI</t>
  </si>
  <si>
    <t>NOVOSIBIRSK STATE UNIV NSU</t>
  </si>
  <si>
    <t>OAK RIDGE NATL LAB</t>
  </si>
  <si>
    <t>PIRKANMAA HOSP DIST</t>
  </si>
  <si>
    <t>RAFFLES HOSP</t>
  </si>
  <si>
    <t>RIKEN</t>
  </si>
  <si>
    <t>ROYAL BELGIAN INST NAT SCI</t>
  </si>
  <si>
    <t>SALZBURG UNIV</t>
  </si>
  <si>
    <t>SOC HLTH DEMOG SURVEILLANCE</t>
  </si>
  <si>
    <t>SZENT ISTVAN UNIV</t>
  </si>
  <si>
    <t>TNO</t>
  </si>
  <si>
    <t>UNIV CENT HOSP</t>
  </si>
  <si>
    <t>UNIV CONNECTICUT</t>
  </si>
  <si>
    <t>UNIV FED SERGIPE</t>
  </si>
  <si>
    <t>UNIV HOSP CTR ZAGREB</t>
  </si>
  <si>
    <t>UNIV HOSP OLOMOUC</t>
  </si>
  <si>
    <t>UNIV KASSEL</t>
  </si>
  <si>
    <t>UNIV MONTPELLIER 2</t>
  </si>
  <si>
    <t>UNIV MURCIA</t>
  </si>
  <si>
    <t>UNIV PERUANA CAYETANO HEREDIA</t>
  </si>
  <si>
    <t>UNIV SANTIAGO COMPOSTELA</t>
  </si>
  <si>
    <t>UNIV SCI TECHNOL CHINA</t>
  </si>
  <si>
    <t>UNIV SOUTH AUSTRALIA</t>
  </si>
  <si>
    <t>UNIV STUTTGART</t>
  </si>
  <si>
    <t>VAASA CENT HOSP</t>
  </si>
  <si>
    <t>VIRGINIA TECH</t>
  </si>
  <si>
    <t>VYTAUTAS MAGNUS UNIV</t>
  </si>
  <si>
    <t>AGH UNIV SCI TECHNOL</t>
  </si>
  <si>
    <t>0.056</t>
  </si>
  <si>
    <t>BRIGHTON SUSSEX MED SCH</t>
  </si>
  <si>
    <t>CHAIM SHEBA MED CTR</t>
  </si>
  <si>
    <t>CHARITE UNIV MED BERLIN</t>
  </si>
  <si>
    <t>CLIN GENE NETWORKS AB</t>
  </si>
  <si>
    <t>CONTECH INT HLTH CONSULTANTS</t>
  </si>
  <si>
    <t>CONTECH SCH PUBL HLTH</t>
  </si>
  <si>
    <t>DOKUZ EYLUL UNIV</t>
  </si>
  <si>
    <t>ESTONIAN ENTREPRENEURSHIP UNIV APPL SCI</t>
  </si>
  <si>
    <t>ESTONIAN SWEDISH MENTAL HLTH SUICIDOL INST ERSI</t>
  </si>
  <si>
    <t>FINNISH CANC REGISTRY</t>
  </si>
  <si>
    <t>GENOME INST SINGAPORE</t>
  </si>
  <si>
    <t>GENOME QUEBEC INNOVAT CTR</t>
  </si>
  <si>
    <t>GERMAN CTR DIABET RES</t>
  </si>
  <si>
    <t>GERMAN CTR INTEGRAT BIODIVERS RES IDIV</t>
  </si>
  <si>
    <t>GLOSTRUP UNIV HOSP</t>
  </si>
  <si>
    <t>HAROKOPIO UNIV ATHENS</t>
  </si>
  <si>
    <t>HOKKAIDO UNIV</t>
  </si>
  <si>
    <t>HUNTER MED RES INST</t>
  </si>
  <si>
    <t>ICOSAGEN CELL FACTORY OU</t>
  </si>
  <si>
    <t>ICRANET</t>
  </si>
  <si>
    <t>INST MOTHER CHILD HLTH</t>
  </si>
  <si>
    <t>IOWA STATE UNIV</t>
  </si>
  <si>
    <t>IRAN UNIV MED SCI</t>
  </si>
  <si>
    <t>KAISER PERMANENTE</t>
  </si>
  <si>
    <t>LATVIAN INST AQUAT ECOL</t>
  </si>
  <si>
    <t>LAURENTIAN UNIV</t>
  </si>
  <si>
    <t>LEIDEN UNIV MED CTR</t>
  </si>
  <si>
    <t>MARTIN LUTHER UNIV HALLE WITTENBERG</t>
  </si>
  <si>
    <t>MAX PLANCK INST SCI HUMAN HIST</t>
  </si>
  <si>
    <t>MINIST HLTH RUSSIAN FEDERAT</t>
  </si>
  <si>
    <t>NAGOYA UNIV</t>
  </si>
  <si>
    <t>NORWEGIAN FOREST LANDSCAPE INST</t>
  </si>
  <si>
    <t>OREGON STATE UNIV</t>
  </si>
  <si>
    <t>POLITECN TORINO</t>
  </si>
  <si>
    <t>RMIT UNIV</t>
  </si>
  <si>
    <t>SILESIAN TECH UNIV</t>
  </si>
  <si>
    <t>SLAC NATL ACCELERATOR LAB</t>
  </si>
  <si>
    <t>SLOVAK MED UNIV</t>
  </si>
  <si>
    <t>ST JAMES SCH MED</t>
  </si>
  <si>
    <t>STOCKHOLM SCH ECON</t>
  </si>
  <si>
    <t>TEXAS BIOMED RES INST</t>
  </si>
  <si>
    <t>TOHOKU UNIV</t>
  </si>
  <si>
    <t>TROP DIS FDN</t>
  </si>
  <si>
    <t>UIT ARCTIC UNIV NORWAY</t>
  </si>
  <si>
    <t>UNIV BABES BOLYAI</t>
  </si>
  <si>
    <t>UNIV DRESDEN</t>
  </si>
  <si>
    <t>UNIV GUELPH</t>
  </si>
  <si>
    <t>UNIV INDONESIA</t>
  </si>
  <si>
    <t>UNIV JOENSUU</t>
  </si>
  <si>
    <t>UNIV JOHANNESBURG</t>
  </si>
  <si>
    <t>UNIV KRAGUJEVAC</t>
  </si>
  <si>
    <t>UNIV N TEXAS</t>
  </si>
  <si>
    <t>UNIV OCCUPAT ENVIRONM HLTH</t>
  </si>
  <si>
    <t>UNIV PARIS 13</t>
  </si>
  <si>
    <t>UNIV REPUBLICA</t>
  </si>
  <si>
    <t>UNIV STIRLING</t>
  </si>
  <si>
    <t>UNIV TEXAS AUSTIN</t>
  </si>
  <si>
    <t>UNIV VAASA</t>
  </si>
  <si>
    <t>UNIV WAIKATO</t>
  </si>
  <si>
    <t>WAYNE CTY DEPT HLTH HUMAN SERV</t>
  </si>
  <si>
    <t>WEST UNIV TIMISOARA</t>
  </si>
  <si>
    <t>WORLD BANK</t>
  </si>
  <si>
    <t>ZNA STUIVENBERG</t>
  </si>
  <si>
    <t>BALL STATE UNIV</t>
  </si>
  <si>
    <t>0.052</t>
  </si>
  <si>
    <t>BAQIYATALLAH UNIV MED SCI</t>
  </si>
  <si>
    <t>BRAC</t>
  </si>
  <si>
    <t>CHILDRENS HOSP BOSTON</t>
  </si>
  <si>
    <t>CHRISTIAN MED COLL HOSP</t>
  </si>
  <si>
    <t>CLIN CTR SERBIA</t>
  </si>
  <si>
    <t>CONSTANTINE PHILOSOPHER UNIV</t>
  </si>
  <si>
    <t>CTR INVEST ESTUDIOS AVANZADOS</t>
  </si>
  <si>
    <t>DEPT MED</t>
  </si>
  <si>
    <t>DEPT SOCIAL SERV HLTH CARE</t>
  </si>
  <si>
    <t>ESTONIAN CTR EXCELLENCE BEHAV HLTH SCI</t>
  </si>
  <si>
    <t>ESTONIAN HLTH INSURANCE FUND</t>
  </si>
  <si>
    <t>FDN IRCCS</t>
  </si>
  <si>
    <t>FISHERIES OCEANS CANADA</t>
  </si>
  <si>
    <t>FLORIDA ATLANTIC UNIV</t>
  </si>
  <si>
    <t>GOLESTAN UNIV MED SCI</t>
  </si>
  <si>
    <t>GREAT ORMOND ST HOSP SICK CHILDREN</t>
  </si>
  <si>
    <t>HAMAD MED CORP</t>
  </si>
  <si>
    <t>HIGHER SCH ECON</t>
  </si>
  <si>
    <t>HOSP DEL MAR</t>
  </si>
  <si>
    <t>INST ELECT MAT TECHNOL</t>
  </si>
  <si>
    <t>INT MED UNIV</t>
  </si>
  <si>
    <t>INTERUNIV CARDIOL INST NETHERLANDS</t>
  </si>
  <si>
    <t>IRSTEA</t>
  </si>
  <si>
    <t>KING FAISAL SPECIALIST HOSP RES CTR</t>
  </si>
  <si>
    <t>KOSIN UNIV</t>
  </si>
  <si>
    <t>LANDCARE RES</t>
  </si>
  <si>
    <t>LIVERPOOL JOHN MOORES UNIV</t>
  </si>
  <si>
    <t>MAX PLANCK INST CHEM</t>
  </si>
  <si>
    <t>MED UNIV SILESIA</t>
  </si>
  <si>
    <t>N ESTONIA MED CTR FDN</t>
  </si>
  <si>
    <t>NASA</t>
  </si>
  <si>
    <t>NATL CANC INST</t>
  </si>
  <si>
    <t>NATL SCH PUBL HLTH</t>
  </si>
  <si>
    <t>NATL UNIV HLTH SYST</t>
  </si>
  <si>
    <t>NORTH ESTONIAN REG HOSP</t>
  </si>
  <si>
    <t>NOVARTIS PHARMA AG</t>
  </si>
  <si>
    <t>POMERANIAN MED UNIV</t>
  </si>
  <si>
    <t>RIGA EAST UNIV HOSP</t>
  </si>
  <si>
    <t>ROYAL INST TECHNOL KTH</t>
  </si>
  <si>
    <t>ROYAL MELBOURNE HOSP</t>
  </si>
  <si>
    <t>SANJAY GANDHI POSTGRAD INST MED SCI</t>
  </si>
  <si>
    <t>SB RAS</t>
  </si>
  <si>
    <t>SCH PUBL HLTH</t>
  </si>
  <si>
    <t>SHERIKASHMIR INST MED SCI</t>
  </si>
  <si>
    <t>SJE ECOHYDRAUL ENGN GMBH</t>
  </si>
  <si>
    <t>SOFTWARE TECHNOL APPLICAT COMPETENCE CTR</t>
  </si>
  <si>
    <t>STACC</t>
  </si>
  <si>
    <t>SWEDISH UNIV AGR SCI SLU</t>
  </si>
  <si>
    <t>SYNLAB ACAD</t>
  </si>
  <si>
    <t>TALLINN ZOOL GARDENS</t>
  </si>
  <si>
    <t>TIANJIN CTR DIS CONTROL PREVENT</t>
  </si>
  <si>
    <t>UNIV BRASILIA</t>
  </si>
  <si>
    <t>UNIV CALIF SANTA CRUZ</t>
  </si>
  <si>
    <t>UNIV GRENOBLE</t>
  </si>
  <si>
    <t>UNIV HOSP BERN</t>
  </si>
  <si>
    <t>UNIV HOSP ESSEN</t>
  </si>
  <si>
    <t>UNIV KINSHASA</t>
  </si>
  <si>
    <t>UNIV LOUISVILLE</t>
  </si>
  <si>
    <t>UNIV NEVADA</t>
  </si>
  <si>
    <t>UNIV PORTSMOUTH</t>
  </si>
  <si>
    <t>UNIV SAINS MALAYSIA</t>
  </si>
  <si>
    <t>UNIV STOCKHOLM</t>
  </si>
  <si>
    <t>WAKE FOREST UNIV</t>
  </si>
  <si>
    <t>AMER CANC SOC</t>
  </si>
  <si>
    <t>0.049</t>
  </si>
  <si>
    <t>ASPER BIOTECH LTD</t>
  </si>
  <si>
    <t>ASTON UNIV</t>
  </si>
  <si>
    <t>ASWAN UNIV HOSP</t>
  </si>
  <si>
    <t>AZIENDA SANIT FIRENZE</t>
  </si>
  <si>
    <t>BALT DEF COLL</t>
  </si>
  <si>
    <t>BROAD INST HARVARD</t>
  </si>
  <si>
    <t>CHRISTIAN ALBRECHTS UNIV KIEL</t>
  </si>
  <si>
    <t>CHU GRENOBLE</t>
  </si>
  <si>
    <t>CHU NANTES</t>
  </si>
  <si>
    <t>CIBER EPIDEMIOL SALUD PUBL</t>
  </si>
  <si>
    <t>COMPLEXO HOSP UNIV VIGO</t>
  </si>
  <si>
    <t>CZECH UNIV LIFE SCI</t>
  </si>
  <si>
    <t>DEUTSCHES ELEKT SYNCHROTRON</t>
  </si>
  <si>
    <t>DURRER CTR CARDIOGENET RES</t>
  </si>
  <si>
    <t>EESTI MALU INST</t>
  </si>
  <si>
    <t>ESTONIAN FUND NAT</t>
  </si>
  <si>
    <t>ESTONIAN GENOME CTR</t>
  </si>
  <si>
    <t>ESTONIAN NATL MUSEUM</t>
  </si>
  <si>
    <t>EUROPEAN CTR DIS PREVENT CONTROL</t>
  </si>
  <si>
    <t>FAR EASTERN FED UNIV</t>
  </si>
  <si>
    <t>FLORIDA GULF COAST UNIV</t>
  </si>
  <si>
    <t>FREDERIKSBERG UNIV HOSP</t>
  </si>
  <si>
    <t>GERMAN NATL COHORT CONSORTIUM</t>
  </si>
  <si>
    <t>GOUCHER COLL</t>
  </si>
  <si>
    <t>HAMDAN BIN MOHAMMED SMART UNIV</t>
  </si>
  <si>
    <t>HARFORD COMMUNITY COLL</t>
  </si>
  <si>
    <t>HARRY PERKINS INST MED RES</t>
  </si>
  <si>
    <t>HELLEN CTR MARINE RES</t>
  </si>
  <si>
    <t>HELMHOLTZ ZENTRUM MUNCHEN GERMAN RES CTR ENVIRONM</t>
  </si>
  <si>
    <t>HERNING CENT HOSP</t>
  </si>
  <si>
    <t>HOSP 12 OCTUBRE</t>
  </si>
  <si>
    <t>HOSP CLIN PORTO ALEGRE</t>
  </si>
  <si>
    <t>INST CYBERNET</t>
  </si>
  <si>
    <t>JAWAHARLAL NEHRU UNIV</t>
  </si>
  <si>
    <t>JOHN RADCLIFFE HOSP</t>
  </si>
  <si>
    <t>JSS UNIV</t>
  </si>
  <si>
    <t>KAROLINSKA UNIV HOSP SOLNA</t>
  </si>
  <si>
    <t>KAUNAS UNIV TECHNOL</t>
  </si>
  <si>
    <t>MINIST HLTH MED EDUC</t>
  </si>
  <si>
    <t>NATL INST BIOL STAND CONTROLS</t>
  </si>
  <si>
    <t>NATL INST INFECT DIS</t>
  </si>
  <si>
    <t>NCHA</t>
  </si>
  <si>
    <t>NEW YORK UNIV ABU DHABI</t>
  </si>
  <si>
    <t>NIIGATA UNIV</t>
  </si>
  <si>
    <t>NORWEGIAN METEOROL INST</t>
  </si>
  <si>
    <t>OPORTO MED SCH</t>
  </si>
  <si>
    <t>PAULS STRADINS CLIN UNIV HOSP</t>
  </si>
  <si>
    <t>POZNAN UNIV LIFE SCI</t>
  </si>
  <si>
    <t>QOM UNIV MED SCI</t>
  </si>
  <si>
    <t>QUEENSLAND CTR MENTAL HLTH RES</t>
  </si>
  <si>
    <t>ROYAL HOLLOWAY UNIV LONDON</t>
  </si>
  <si>
    <t>RUSH UNIV</t>
  </si>
  <si>
    <t>SINGAPORE EYE RES INST</t>
  </si>
  <si>
    <t>SLOVAK UNIV TECHNOL BRATISLAVA</t>
  </si>
  <si>
    <t>SLOVENIAN FORESTRY INST</t>
  </si>
  <si>
    <t>SORBONNE UNIV</t>
  </si>
  <si>
    <t>SOROKA MED CTR</t>
  </si>
  <si>
    <t>STATE UNIV MED PHARM REPUBL MOLDOVA</t>
  </si>
  <si>
    <t>STEFAN MEYER INST SUBAT PHYS</t>
  </si>
  <si>
    <t>SWISS FED INST FOREST SNOW LANDSCAPE RES WSL</t>
  </si>
  <si>
    <t>THL NATL INST HLTH WELF</t>
  </si>
  <si>
    <t>TOULOUSE UNIV HOSP</t>
  </si>
  <si>
    <t>UNITED NATIONS POPULAT FUND</t>
  </si>
  <si>
    <t>UNIV ALCALA DE HENARES</t>
  </si>
  <si>
    <t>UNIV BURGUNDY</t>
  </si>
  <si>
    <t>UNIV CAPE COAST</t>
  </si>
  <si>
    <t>UNIV CHILE</t>
  </si>
  <si>
    <t>UNIV COMPLUTENSE</t>
  </si>
  <si>
    <t>UNIV FED MATO GROSSO DO SUL</t>
  </si>
  <si>
    <t>UNIV FED PARANA</t>
  </si>
  <si>
    <t>UNIV HEIDELBERG</t>
  </si>
  <si>
    <t>UNIV KENTUCKY</t>
  </si>
  <si>
    <t>UNIV MED CTR GRONINGEN</t>
  </si>
  <si>
    <t>UNIV MED PHARM CAROL DAVILA BUCHAREST</t>
  </si>
  <si>
    <t>UNIV MODENA REGGIO EMILIA</t>
  </si>
  <si>
    <t>UNIV NEW ENGLAND</t>
  </si>
  <si>
    <t>UNIV OREGON</t>
  </si>
  <si>
    <t>UNIV PAPUA NEW GUINEA</t>
  </si>
  <si>
    <t>UNIV ROUEN</t>
  </si>
  <si>
    <t>UNIV S AUSTRALIA</t>
  </si>
  <si>
    <t>UNIV SAN CARLOS</t>
  </si>
  <si>
    <t>UNIV SASKATCHEWAN</t>
  </si>
  <si>
    <t>UNIV TECHNOL</t>
  </si>
  <si>
    <t>UNIV THESSALY</t>
  </si>
  <si>
    <t>UNIV ZURICH HOSP</t>
  </si>
  <si>
    <t>UPMC UNIV PARIS 06</t>
  </si>
  <si>
    <t>VRIJE UNIV</t>
  </si>
  <si>
    <t>WARSAW UNIV LIFE SCI</t>
  </si>
  <si>
    <t>WEST VIRGINIA BUR PUBL HLTH</t>
  </si>
  <si>
    <t>WORLD HLTH ORG</t>
  </si>
  <si>
    <t>ADAPT KNOWLEDGE MANAGEMENT</t>
  </si>
  <si>
    <t>0.045</t>
  </si>
  <si>
    <t>ALDER HEY CHILDRENS NHS FDN TRUST</t>
  </si>
  <si>
    <t>ALEXANDRA GEN HOSP ATHENS</t>
  </si>
  <si>
    <t>ARAK UNIV MED SCI</t>
  </si>
  <si>
    <t>ARBA MINCH UNIV</t>
  </si>
  <si>
    <t>ARS</t>
  </si>
  <si>
    <t>ATTIKON UNIV HOSP</t>
  </si>
  <si>
    <t>AZIENDA OSPED PAPA GIOVANNI XXIII</t>
  </si>
  <si>
    <t>BIPS INST EPIDEMIOL PREVENT RES</t>
  </si>
  <si>
    <t>CORVINUS UNIV BUDAPEST</t>
  </si>
  <si>
    <t>CYPRUS UNIV TECHNOL</t>
  </si>
  <si>
    <t>DANISH METEOROL INST</t>
  </si>
  <si>
    <t>DGS DIRECTORATE GEN HLTH</t>
  </si>
  <si>
    <t>DUKE NUS GRAD MED SCH</t>
  </si>
  <si>
    <t>DUY TAN UNIV</t>
  </si>
  <si>
    <t>EASTERN MEDITERRANEAN UNIV</t>
  </si>
  <si>
    <t>EESTI KIRJANDUSMUUSEUM</t>
  </si>
  <si>
    <t>ESTONIAN ENVIRONM INFORMAT CTR</t>
  </si>
  <si>
    <t>ESTONIAN METEOROL HYDROL INST</t>
  </si>
  <si>
    <t>ESTONIAN MUSEUM NAT HIST</t>
  </si>
  <si>
    <t>ETERNAL HEART CARE CTR RES INST</t>
  </si>
  <si>
    <t>FDN TARTU UNIV CLIN</t>
  </si>
  <si>
    <t>FED MINIST HLTH</t>
  </si>
  <si>
    <t>GAZI UNIV</t>
  </si>
  <si>
    <t>GENOME FDN</t>
  </si>
  <si>
    <t>GERMAN CTR INFECT RES DZIF</t>
  </si>
  <si>
    <t>GLENFIELD GEN HOSP</t>
  </si>
  <si>
    <t>GOVT FEDERATED STATES MICRONESIA</t>
  </si>
  <si>
    <t>HARVARD SMITHSONIAN CTR ASTROPHYS</t>
  </si>
  <si>
    <t>HASSELT UNIV</t>
  </si>
  <si>
    <t>HONG KONG UNIV SCI TECHNOL</t>
  </si>
  <si>
    <t>HUE UNIV</t>
  </si>
  <si>
    <t>IAEA</t>
  </si>
  <si>
    <t>IFAKARA HLTH INST</t>
  </si>
  <si>
    <t>IIS FDN JIMENEZ DIAZ</t>
  </si>
  <si>
    <t>INDIAN INST SCI</t>
  </si>
  <si>
    <t>INDIAN INST TECHNOL ROPAR</t>
  </si>
  <si>
    <t>INST GEOL GEOG</t>
  </si>
  <si>
    <t>INST NACL CIENCIAS MED NUTR SALVADOR ZUBIRAN</t>
  </si>
  <si>
    <t>INST RES FUNDAMENTAL SCI</t>
  </si>
  <si>
    <t>INST TROP INFECT DIS</t>
  </si>
  <si>
    <t>INT CTR DIARRHOEAL DIS RES</t>
  </si>
  <si>
    <t>IVL SWEDISH ENVIRONM RES INST</t>
  </si>
  <si>
    <t>JANAKPURI SUPERSPECIALTY HOSP</t>
  </si>
  <si>
    <t>KARADENIZ TECH UNIV</t>
  </si>
  <si>
    <t>KLINIKUM GROSSHADERN</t>
  </si>
  <si>
    <t>KYRGYZ STATE MED ACAD</t>
  </si>
  <si>
    <t>LAB INSTRUMENTA FIS EXPT PARTICULAS</t>
  </si>
  <si>
    <t>LATVIAN INST ORGAN SYNTH</t>
  </si>
  <si>
    <t>LAUSANNE UNIV HOSP CHUV</t>
  </si>
  <si>
    <t>LINCOLN UNIV</t>
  </si>
  <si>
    <t>MALMO UNIV HOSP</t>
  </si>
  <si>
    <t>MANCHESTER ROYAL INFIRM</t>
  </si>
  <si>
    <t>MED UNIV BIALYSTOK</t>
  </si>
  <si>
    <t>MOLCODE LTD</t>
  </si>
  <si>
    <t>MOSCOW REG RES CLIN INST</t>
  </si>
  <si>
    <t>MURDOCH CHILDRENS RES INST</t>
  </si>
  <si>
    <t>NATL CTR DIS CONTROL PUBL HLTH</t>
  </si>
  <si>
    <t>NATL CTR GLOBAL HLTH MED</t>
  </si>
  <si>
    <t>NATL HLTH RES INST</t>
  </si>
  <si>
    <t>NATL INST PUBL HLTH ENVIRONM RIVM</t>
  </si>
  <si>
    <t>NATL UNIV HOSP ICELAND</t>
  </si>
  <si>
    <t>NATO COOPERAT CYBER DEF CTR EXCELLENCE</t>
  </si>
  <si>
    <t>NETHERLANDS CONSORTIUM HLTH AGING</t>
  </si>
  <si>
    <t>NETHERLANDS INST ECOL</t>
  </si>
  <si>
    <t>NETHERLANDS INST ECOL NIOO KNAW</t>
  </si>
  <si>
    <t>NEW YORK STATE PSYCHIAT INST HOSP</t>
  </si>
  <si>
    <t>PARACELSUS MED UNIV</t>
  </si>
  <si>
    <t>PLYMOUTH MARINE LAB</t>
  </si>
  <si>
    <t>POLITEC BARI</t>
  </si>
  <si>
    <t>SAN FRANCISCO VA MED CTR</t>
  </si>
  <si>
    <t>SCH CONTINUING DISTANCE EDUC</t>
  </si>
  <si>
    <t>SCI INST PUBL HLTH</t>
  </si>
  <si>
    <t>SICHUAN UNIV</t>
  </si>
  <si>
    <t>SIMMONS COLL</t>
  </si>
  <si>
    <t>SMITHSONIAN TROP RES INST</t>
  </si>
  <si>
    <t>SOUTHAMPTON GEN HOSP</t>
  </si>
  <si>
    <t>THOMAS JEFFERSON UNIV</t>
  </si>
  <si>
    <t>TUFTS MED CTR</t>
  </si>
  <si>
    <t>UKRAINIAN ACAD SCI</t>
  </si>
  <si>
    <t>UNIV DEF</t>
  </si>
  <si>
    <t>UNIV DUBLIN TRINITY COLL</t>
  </si>
  <si>
    <t>UNIV LOUVAIN</t>
  </si>
  <si>
    <t>UNIV LUXEMBOURG</t>
  </si>
  <si>
    <t>UNIV MANAGEMENT TECHNOL</t>
  </si>
  <si>
    <t>UNIV PHILIPPINES MANILA</t>
  </si>
  <si>
    <t>UNIV POLITECN VALENCIA</t>
  </si>
  <si>
    <t>UNIV REGINA</t>
  </si>
  <si>
    <t>UNIV RZESZOW</t>
  </si>
  <si>
    <t>UNIV SALAMANCA</t>
  </si>
  <si>
    <t>UNIV STAVANGER</t>
  </si>
  <si>
    <t>UNIV TEXAS SAN ANTONIO</t>
  </si>
  <si>
    <t>UNIV WEST INDIES</t>
  </si>
  <si>
    <t>UNIV WOLLONGONG</t>
  </si>
  <si>
    <t>US INST PEACE</t>
  </si>
  <si>
    <t>VICTORIA UNIV WELLINGTON</t>
  </si>
  <si>
    <t>VTT TECH RES CTR FINLAND LTD</t>
  </si>
  <si>
    <t>WESTERN UNIV</t>
  </si>
  <si>
    <t>WOLAITA SODO UNIV</t>
  </si>
  <si>
    <t>WOLVERHAMPTON UNIV</t>
  </si>
  <si>
    <t>ABERYSTWYTH UNIV</t>
  </si>
  <si>
    <t>0.041</t>
  </si>
  <si>
    <t>AL SHIFA TRUST EYE HOSP</t>
  </si>
  <si>
    <t>AS CR</t>
  </si>
  <si>
    <t>ASF</t>
  </si>
  <si>
    <t>ASTRAZENECA R D</t>
  </si>
  <si>
    <t>AUTONOMOUS UNIV BARCELONA</t>
  </si>
  <si>
    <t>BAMBINO GESU PEDIAT HOSP</t>
  </si>
  <si>
    <t>BIOCOMPETENCE CTR HLTH DAIRY PROD</t>
  </si>
  <si>
    <t>BIOFORSK NORWEGIAN INST AGR ENVIRONM RES</t>
  </si>
  <si>
    <t>CAJA COSTARRICENSE SEGURO SOCIAL</t>
  </si>
  <si>
    <t>CHONGQING MED UNIV</t>
  </si>
  <si>
    <t>COLORADO CTR BONE RES</t>
  </si>
  <si>
    <t>CONSEJO NATL CIENCIA TECNOL</t>
  </si>
  <si>
    <t>CSIR CTR CELLULAR MOL BIOL</t>
  </si>
  <si>
    <t>CTR HOSP LUXEMBOURG</t>
  </si>
  <si>
    <t>DANISH EPILEPSY CTR</t>
  </si>
  <si>
    <t>DEPT HLTH</t>
  </si>
  <si>
    <t>DIAKONHJEMMET HOSP</t>
  </si>
  <si>
    <t>DUKE KUNSHAN UNIV</t>
  </si>
  <si>
    <t>EESTI AJALOOMUUSEUM</t>
  </si>
  <si>
    <t>ENEA CASACCIA RES CTR</t>
  </si>
  <si>
    <t>ENVIRONM CTR WALES</t>
  </si>
  <si>
    <t>EUROPEAN BIOINFORMAT INST</t>
  </si>
  <si>
    <t>FBK IRST</t>
  </si>
  <si>
    <t>FINNISH INST MARINE RES</t>
  </si>
  <si>
    <t>FORAGE CTR PEACEBLDG HUMANITARIAN EDUC INC</t>
  </si>
  <si>
    <t>GEN UNIV HOSP</t>
  </si>
  <si>
    <t>GERMAN CTR NEURODEGENERAT DIS DZNE</t>
  </si>
  <si>
    <t>GRP COLLEGATO INFN SIENA</t>
  </si>
  <si>
    <t>HADASSAH HEBREW UNIV</t>
  </si>
  <si>
    <t>HALLYM UNIV</t>
  </si>
  <si>
    <t>HOP NECKER ENFANTS MALAD</t>
  </si>
  <si>
    <t>HOSP SANTA CREU SANT PAU</t>
  </si>
  <si>
    <t>HOSP SOUTHERN JUTLAND</t>
  </si>
  <si>
    <t>ICIN NETHERLANDS HEART INST</t>
  </si>
  <si>
    <t>ICREA</t>
  </si>
  <si>
    <t>INST HLTH METR EVALUAT</t>
  </si>
  <si>
    <t>INST MEXICANO OFTALMOL</t>
  </si>
  <si>
    <t>INST RECH DEV</t>
  </si>
  <si>
    <t>INST TROP MED</t>
  </si>
  <si>
    <t>IRDES</t>
  </si>
  <si>
    <t>IST NAZL TUMORI</t>
  </si>
  <si>
    <t>J DLUGOSZ UNIV</t>
  </si>
  <si>
    <t>JENA UNIV HOSP</t>
  </si>
  <si>
    <t>JULES VERNE UNIV PICARDIE</t>
  </si>
  <si>
    <t>KARL FRANZENS UNIV GRAZ</t>
  </si>
  <si>
    <t>KILTE AWLAELO HLTH DEMOG SURVEILLANCE SYST</t>
  </si>
  <si>
    <t>KOMFO ANOKYE TEACHING HOSP</t>
  </si>
  <si>
    <t>LAB INSTRUMENT FIS EXPT PARTICULAS</t>
  </si>
  <si>
    <t>LAUSANNE UNIV HOSP</t>
  </si>
  <si>
    <t>LEBANESE AMER UNIV</t>
  </si>
  <si>
    <t>LEIBNIZ INST ASTROPHYS POTSDAM</t>
  </si>
  <si>
    <t>LEIBNIZ INST FRESHWATER ECOL INLAND FISHERIES I</t>
  </si>
  <si>
    <t>LINKOPING UNIV HOSP</t>
  </si>
  <si>
    <t>LITHUANIAN ENERGY INST</t>
  </si>
  <si>
    <t>LOUISIANA STATE UNIV</t>
  </si>
  <si>
    <t>MARYLAND HUMAN RIGHTS COMMISS</t>
  </si>
  <si>
    <t>MAX PLANCK INST EVOLUTIONARY ANTHROPOL</t>
  </si>
  <si>
    <t>MAX PLANCK INST EXTRATERR PHYS</t>
  </si>
  <si>
    <t>MED UNIV VARNA</t>
  </si>
  <si>
    <t>METROPOLITAN AUTONOMOUS UNIV</t>
  </si>
  <si>
    <t>MICROSOFT RES</t>
  </si>
  <si>
    <t>MID SWEDEN UNIV</t>
  </si>
  <si>
    <t>MIDDLESEX UNIV</t>
  </si>
  <si>
    <t>MINIST HLTH SINGAPORE</t>
  </si>
  <si>
    <t>MRC HUMAN NUTR RES</t>
  </si>
  <si>
    <t>MT SINAI BETH ISRAEL</t>
  </si>
  <si>
    <t>MTA CTR ECOL RES</t>
  </si>
  <si>
    <t>NATL CTR CARDIOL INTERNAL DIS</t>
  </si>
  <si>
    <t>NATL CTR NEUROL PSYCHIAT</t>
  </si>
  <si>
    <t>NATL INST AGING</t>
  </si>
  <si>
    <t>NATL INST CHILD HLTH</t>
  </si>
  <si>
    <t>NATL INST HLTH WELFARE</t>
  </si>
  <si>
    <t>NATL RES CTR</t>
  </si>
  <si>
    <t>NATL RES INST</t>
  </si>
  <si>
    <t>NATL RES UNIV HIGHER SCH ECON</t>
  </si>
  <si>
    <t>NATL UNIV SCI TECHNOL MISIS</t>
  </si>
  <si>
    <t>NETHERLANDS CONSORTIUM HLTH AGEING</t>
  </si>
  <si>
    <t>NIAID</t>
  </si>
  <si>
    <t>NIHRD</t>
  </si>
  <si>
    <t>NIST</t>
  </si>
  <si>
    <t>OBSERV PARIS</t>
  </si>
  <si>
    <t>OSPED MAGGIORE POLICLIN</t>
  </si>
  <si>
    <t>OTTAWA HOSP RES INST</t>
  </si>
  <si>
    <t>PARNU HOSP</t>
  </si>
  <si>
    <t>PEKING UNION MED COLL</t>
  </si>
  <si>
    <t>PRAXIS CTR POLICY STUDIES</t>
  </si>
  <si>
    <t>RA FILMIARHIIV</t>
  </si>
  <si>
    <t>RAMBAM HLTH CARE CAMPUS</t>
  </si>
  <si>
    <t>RES CTR PREVENT HLTH</t>
  </si>
  <si>
    <t>RMKI</t>
  </si>
  <si>
    <t>SAHLGRENS ACAD</t>
  </si>
  <si>
    <t>SANFORD BURNHAM MED RES INST</t>
  </si>
  <si>
    <t>SCRIPPS RES INST</t>
  </si>
  <si>
    <t>SINGAPORE NATL EYE CTR</t>
  </si>
  <si>
    <t>SMITHSONIAN INST</t>
  </si>
  <si>
    <t>SOUTHERN UNIV COLL</t>
  </si>
  <si>
    <t>ST OLAVS UNIV HOSP</t>
  </si>
  <si>
    <t>SUNY DOWNSTATE MED CTR</t>
  </si>
  <si>
    <t>TALLINN TECHNOL UNIV</t>
  </si>
  <si>
    <t>TARBIAT MODARES UNIV</t>
  </si>
  <si>
    <t>TEIKYO UNIV</t>
  </si>
  <si>
    <t>TESTON LAB</t>
  </si>
  <si>
    <t>TUSCANY REG CTR OCCUPAT INJURIES DIS</t>
  </si>
  <si>
    <t>UAE UNIV</t>
  </si>
  <si>
    <t>UMIT</t>
  </si>
  <si>
    <t>UNIFORMED SERV UNIV HLTH SCI</t>
  </si>
  <si>
    <t>UNIV AGDER</t>
  </si>
  <si>
    <t>UNIV AQUILA</t>
  </si>
  <si>
    <t>UNIV CAMERINO</t>
  </si>
  <si>
    <t>UNIV FRIBOURG</t>
  </si>
  <si>
    <t>UNIV HAWAII MANOA</t>
  </si>
  <si>
    <t>UNIV HOSP BRNO</t>
  </si>
  <si>
    <t>UNIV HOSP DIJON</t>
  </si>
  <si>
    <t>UNIV HUELVA</t>
  </si>
  <si>
    <t>UNIV MARIBOR</t>
  </si>
  <si>
    <t>UNIV MED</t>
  </si>
  <si>
    <t>UNIV MED PHARM</t>
  </si>
  <si>
    <t>UNIV MED SCI</t>
  </si>
  <si>
    <t>UNIV OSNABRUCK</t>
  </si>
  <si>
    <t>UNIV PARIS 12</t>
  </si>
  <si>
    <t>UNIV RIJEKA</t>
  </si>
  <si>
    <t>UNIV S CAROLINA</t>
  </si>
  <si>
    <t>UNIV SAARLAND</t>
  </si>
  <si>
    <t>UNIV SALFORD</t>
  </si>
  <si>
    <t>UNIV TECHNOL SYDNEY</t>
  </si>
  <si>
    <t>UNIV TEXAS HLTH SCI CTR</t>
  </si>
  <si>
    <t>UNIV UDINE</t>
  </si>
  <si>
    <t>UNIV VICTORIA</t>
  </si>
  <si>
    <t>UNIV VITA SALUTE SAN RAFFAELE</t>
  </si>
  <si>
    <t>UNIV W INDIES</t>
  </si>
  <si>
    <t>UNIV WATERLOO</t>
  </si>
  <si>
    <t>VEJLE HOSP</t>
  </si>
  <si>
    <t>VIBORG REG HOSP</t>
  </si>
  <si>
    <t>WALDEN UNIV</t>
  </si>
  <si>
    <t>WARSAW UNIV</t>
  </si>
  <si>
    <t>WELLCOME TRUST CTR HUMAN GENET</t>
  </si>
  <si>
    <t>WESTERN AUSTRALIAN NEUROSCI RES INST</t>
  </si>
  <si>
    <t>WESTERN SYDNEY UNIV</t>
  </si>
  <si>
    <t>AC2T RES GMBH</t>
  </si>
  <si>
    <t>0.037</t>
  </si>
  <si>
    <t>ACAD SCI RES TECHNOL</t>
  </si>
  <si>
    <t>ADDIS ABABA UNIV</t>
  </si>
  <si>
    <t>AFRICA HLTH RES INST</t>
  </si>
  <si>
    <t>AGR AGRI FOOD CANADA</t>
  </si>
  <si>
    <t>AJOU UNIV</t>
  </si>
  <si>
    <t>ALFRED HOSP</t>
  </si>
  <si>
    <t>ALFRED WEGENER INST POLAR MARINE RES</t>
  </si>
  <si>
    <t>ARCHIMEDES FDN</t>
  </si>
  <si>
    <t>ARTHRIT RES UK</t>
  </si>
  <si>
    <t>ATENEO MANILA UNIV</t>
  </si>
  <si>
    <t>BANGOR UNIV</t>
  </si>
  <si>
    <t>BELARUSIAN STATE UNIV</t>
  </si>
  <si>
    <t>CAMBRIDGE HLTH ALLIANCE</t>
  </si>
  <si>
    <t>CELGENE CORP</t>
  </si>
  <si>
    <t>CENT EUROPEAN UNIV</t>
  </si>
  <si>
    <t>CHERNIHIV STATE TECHNOL UNIV</t>
  </si>
  <si>
    <t>CIBER EPIDEMIOL SALUD PUBL CIBERESP</t>
  </si>
  <si>
    <t>CITY UNIV HONG KONG</t>
  </si>
  <si>
    <t>COLOMBIAN NATL HLTH OBSERV</t>
  </si>
  <si>
    <t>CONSEJO NACL CIENCIA TECNOL</t>
  </si>
  <si>
    <t>CSIRO</t>
  </si>
  <si>
    <t>CTR FOREST PROTECT SILVICULTURE</t>
  </si>
  <si>
    <t>CTR HLTH START INITIAT</t>
  </si>
  <si>
    <t>CTR NAT SCI</t>
  </si>
  <si>
    <t>CYPRUS INST NEUROL GENET</t>
  </si>
  <si>
    <t>DANISH CANC SOC</t>
  </si>
  <si>
    <t>DECODE GENET AMGEN INC</t>
  </si>
  <si>
    <t>DUPUYTREN UNIV HOSP</t>
  </si>
  <si>
    <t>DURBAN UNIV TECHNOL</t>
  </si>
  <si>
    <t>E CHINA NORMAL UNIV</t>
  </si>
  <si>
    <t>EBONYI STATE UNIV</t>
  </si>
  <si>
    <t>EESTI ENERGIA AS</t>
  </si>
  <si>
    <t>EIJKMAN INST MOL BIOL</t>
  </si>
  <si>
    <t>ENVIRONM AGCY</t>
  </si>
  <si>
    <t>FED RES INST HLTH ORG INFORMAT</t>
  </si>
  <si>
    <t>FINNISH DIABET ASSOC</t>
  </si>
  <si>
    <t>FREE UNIV BOZEN BOLZANO</t>
  </si>
  <si>
    <t>FUB RES GRP ENVIRONM MONITORING</t>
  </si>
  <si>
    <t>FUNDACAO OSWALDO CRUZ</t>
  </si>
  <si>
    <t>GDANSK UNIV TECHNOL</t>
  </si>
  <si>
    <t>GEORG AUGUST UNIV</t>
  </si>
  <si>
    <t>GERMAN AEROSP CTR DLR</t>
  </si>
  <si>
    <t>GLAXOSMITHKLINE INC</t>
  </si>
  <si>
    <t>GRAZ UNIV</t>
  </si>
  <si>
    <t>GUYS ST THOMAS FDN TRUST</t>
  </si>
  <si>
    <t>HELP ME SEE INC</t>
  </si>
  <si>
    <t>HLTH INSURANCE INST</t>
  </si>
  <si>
    <t>HOSP UNIV DOCTOR PESET</t>
  </si>
  <si>
    <t>HUDSONALPHA INST BIOTECHNOL</t>
  </si>
  <si>
    <t>IFREMER</t>
  </si>
  <si>
    <t>INFECTOL CTR LATVIA</t>
  </si>
  <si>
    <t>INST CHEM PHYS BIOPHYS</t>
  </si>
  <si>
    <t>INST MATERNAL CHILD HLTH IRCCS BURLO GAROFOLO</t>
  </si>
  <si>
    <t>INT FDN DERMATOL</t>
  </si>
  <si>
    <t>IRCCS IST RIC FARMACOL MARIO NEGRI</t>
  </si>
  <si>
    <t>JAMES HUTTON INST</t>
  </si>
  <si>
    <t>JOHN HUNTER HOSP</t>
  </si>
  <si>
    <t>JOINT NUCL RES INST</t>
  </si>
  <si>
    <t>KANAZAWA UNIV</t>
  </si>
  <si>
    <t>KERMANSHAH UNIV MED SCI</t>
  </si>
  <si>
    <t>KERSA HLTH DEMOG SURVEILLANCE SYST</t>
  </si>
  <si>
    <t>KHARKOV NATL UNIV</t>
  </si>
  <si>
    <t>KOBE UNIV</t>
  </si>
  <si>
    <t>KTH</t>
  </si>
  <si>
    <t>KWAME NKRUMAH UNIV SCI TECHNOL</t>
  </si>
  <si>
    <t>LONDON SCH ECON POLIT SCI</t>
  </si>
  <si>
    <t>LUCERNE CANTONAL HOSP</t>
  </si>
  <si>
    <t>MACERATA HOSP</t>
  </si>
  <si>
    <t>MATER DEI HOSP</t>
  </si>
  <si>
    <t>MAX PLANCK INST ASTROPHYS</t>
  </si>
  <si>
    <t>MERCK RES LABS</t>
  </si>
  <si>
    <t>MIL MED ACAD</t>
  </si>
  <si>
    <t>MINIST AGR</t>
  </si>
  <si>
    <t>MINIST SOCIAL AFFAIRS</t>
  </si>
  <si>
    <t>MOI UNIV</t>
  </si>
  <si>
    <t>MURDOCH UNIV</t>
  </si>
  <si>
    <t>N CAROLINA STATE UNIV</t>
  </si>
  <si>
    <t>NATL INST HLTH MIGRAT POVERTY</t>
  </si>
  <si>
    <t>NATL INST HLTH RES</t>
  </si>
  <si>
    <t>NATL INST RHEUMATISM PHYSIOTHERAPY</t>
  </si>
  <si>
    <t>NATL MUSEUM NAT HIST</t>
  </si>
  <si>
    <t>NATL RES COUNCIL ITALY</t>
  </si>
  <si>
    <t>NGO PRAEVENTIO</t>
  </si>
  <si>
    <t>NHS NATL SERV SCOTLAND</t>
  </si>
  <si>
    <t>NIELS BOHR INST</t>
  </si>
  <si>
    <t>NOAA</t>
  </si>
  <si>
    <t>NORWEGIAN UNIV SCI TECHNOL NTNU</t>
  </si>
  <si>
    <t>OXFORD UNIV HOSP TRUST</t>
  </si>
  <si>
    <t>POMPEU FABRA UNIV</t>
  </si>
  <si>
    <t>PRINCESS MARGARET HOSP</t>
  </si>
  <si>
    <t>PUBL HLTH AGCY SWEDEN</t>
  </si>
  <si>
    <t>QATAR UNIV</t>
  </si>
  <si>
    <t>REPUBLICAN VILNIUS UNIV HOSP</t>
  </si>
  <si>
    <t>RES CTR NEUROL</t>
  </si>
  <si>
    <t>RIGA EASTERN CLIN UNIV HOSP</t>
  </si>
  <si>
    <t>ROTHAMSTED RES</t>
  </si>
  <si>
    <t>ROYAL CORNWALL HOSP</t>
  </si>
  <si>
    <t>S OSTROBOTHNIA CENT HOSP</t>
  </si>
  <si>
    <t>SAPIENZA UNIV ROME</t>
  </si>
  <si>
    <t>SCH MED</t>
  </si>
  <si>
    <t>SISSA</t>
  </si>
  <si>
    <t>SKOLKOVO INST SCI TECHNOL</t>
  </si>
  <si>
    <t>ST ANNES UNIV HOSP</t>
  </si>
  <si>
    <t>ST JAN HOSP</t>
  </si>
  <si>
    <t>ST OLAVS HOSP</t>
  </si>
  <si>
    <t>STATE UNIV NEW JERSEY</t>
  </si>
  <si>
    <t>STELLENBOSCH UNIV</t>
  </si>
  <si>
    <t>STOCKHOLM CTY COUNCIL</t>
  </si>
  <si>
    <t>TAN TOCK SENG HOSP</t>
  </si>
  <si>
    <t>TIANJIN MED UNIV</t>
  </si>
  <si>
    <t>TOKYO INST TECHNOL</t>
  </si>
  <si>
    <t>TOKYO MED UNIV</t>
  </si>
  <si>
    <t>ULLEVAAL UNIV HOSP</t>
  </si>
  <si>
    <t>UMC UTRECHT</t>
  </si>
  <si>
    <t>UNIV ABERTA</t>
  </si>
  <si>
    <t>UNIV AKUREYRI</t>
  </si>
  <si>
    <t>UNIV ALASKA</t>
  </si>
  <si>
    <t>UNIV ANTWERP HOSP</t>
  </si>
  <si>
    <t>UNIV AUSTRAL CHILE</t>
  </si>
  <si>
    <t>UNIV AUTNOMA SAN LUIS POTOSI</t>
  </si>
  <si>
    <t>UNIV AUTONOMA SAN LUIS POTOS</t>
  </si>
  <si>
    <t>UNIV BANJA LUKA</t>
  </si>
  <si>
    <t>UNIV COLORADO DENVER</t>
  </si>
  <si>
    <t>UNIV GASTRON SCI</t>
  </si>
  <si>
    <t>UNIV H POINCARE</t>
  </si>
  <si>
    <t>UNIV HAIL</t>
  </si>
  <si>
    <t>UNIV HOSP GASTHUISBERG</t>
  </si>
  <si>
    <t>UNIV KENT</t>
  </si>
  <si>
    <t>UNIV LIFE SCI</t>
  </si>
  <si>
    <t>UNIV MADEIRA</t>
  </si>
  <si>
    <t>UNIV MONTANA</t>
  </si>
  <si>
    <t>UNIV ORLEANS</t>
  </si>
  <si>
    <t>UNIV PABLO OLAVIDE</t>
  </si>
  <si>
    <t>UNIV ROMA TRE</t>
  </si>
  <si>
    <t>UNIV S BOHEMIA</t>
  </si>
  <si>
    <t>UNIV ST THOMAS</t>
  </si>
  <si>
    <t>UNIV STUDI SIENA</t>
  </si>
  <si>
    <t>UNIV TARTU LIB</t>
  </si>
  <si>
    <t>UNIV TEXAS HLTH SCI CTR SAN ANTONIO</t>
  </si>
  <si>
    <t>UNIV TUNIS EL MANAR</t>
  </si>
  <si>
    <t>UNIV WEST HUNGARY</t>
  </si>
  <si>
    <t>US CTR DIS CONTROL PREVENT</t>
  </si>
  <si>
    <t>VA MED CTR</t>
  </si>
  <si>
    <t>VET FOOD LAB</t>
  </si>
  <si>
    <t>WAGENINGEN UR</t>
  </si>
  <si>
    <t>WEIZMANN INST SCI</t>
  </si>
  <si>
    <t>WEST VIRGINIA UNIV</t>
  </si>
  <si>
    <t>WESTERN HLTH</t>
  </si>
  <si>
    <t>23ANDME INC</t>
  </si>
  <si>
    <t>0.034</t>
  </si>
  <si>
    <t>AGENCE MED PREVENT</t>
  </si>
  <si>
    <t>AGENCIA SALUT PUBL BARCELONA</t>
  </si>
  <si>
    <t>ARCTIC UNIV NORWAY</t>
  </si>
  <si>
    <t>ARKANSAS STATE UNIV</t>
  </si>
  <si>
    <t>ASSOC IVOIRIENNE BIEN ETRE FAMILIAL</t>
  </si>
  <si>
    <t>AUCKLAND CITY HOSP</t>
  </si>
  <si>
    <t>BILKENT UNIV</t>
  </si>
  <si>
    <t>BLOSSOM SPECIALIST MED CTR</t>
  </si>
  <si>
    <t>BOSTON MED CTR</t>
  </si>
  <si>
    <t>BROOKHAVEN NATL LAB</t>
  </si>
  <si>
    <t>CALIF PACIFIC MED CTR</t>
  </si>
  <si>
    <t>CATANIA UNIV</t>
  </si>
  <si>
    <t>CHARLES R DREW UNIV MED SCI</t>
  </si>
  <si>
    <t>CHINA AGR UNIV</t>
  </si>
  <si>
    <t>CHRISTIAN MED COLL LUDHIANA</t>
  </si>
  <si>
    <t>CHU</t>
  </si>
  <si>
    <t>CIBEROBN</t>
  </si>
  <si>
    <t>CLIN UNIV ST LUC</t>
  </si>
  <si>
    <t>COMPETENCE CTR ELIKO</t>
  </si>
  <si>
    <t>CTR DIS ANAL</t>
  </si>
  <si>
    <t>CTR ENVIRONM FISHERIES AQUACULTURE SCI</t>
  </si>
  <si>
    <t>CTR EXCELLENCE TRANSLAT MED</t>
  </si>
  <si>
    <t>CTR METROL ACCREDITAT MIKES</t>
  </si>
  <si>
    <t>CTR RECH CORDELIERS</t>
  </si>
  <si>
    <t>DEPT PUBL HLTH</t>
  </si>
  <si>
    <t>DRONNING INGRIDS HOSP</t>
  </si>
  <si>
    <t>EASTERN HLTH</t>
  </si>
  <si>
    <t>EMGO INST HLTH CARE RES</t>
  </si>
  <si>
    <t>ENEA</t>
  </si>
  <si>
    <t>ENVIRONM AGCY BOLZANO</t>
  </si>
  <si>
    <t>ESTONIAN INFORMAT TECHNOL COLL</t>
  </si>
  <si>
    <t>ESTONIAN INST CARDIOL</t>
  </si>
  <si>
    <t>ESTONIAN MARINE INST</t>
  </si>
  <si>
    <t>ESTONIAN MARITIME ACAD</t>
  </si>
  <si>
    <t>FDN IRCSS IST NAZL TUMORI</t>
  </si>
  <si>
    <t>FDN JIMENEZ DIAZ</t>
  </si>
  <si>
    <t>FOOTHILLS MED CTR</t>
  </si>
  <si>
    <t>FOURTH VIEW CONSULTING</t>
  </si>
  <si>
    <t>FRIEDRICH SCHILLER UNIV JENA</t>
  </si>
  <si>
    <t>FUUSIKA INST</t>
  </si>
  <si>
    <t>GERMAN INST HUMAN NUTR POTSDAM REHBRUCKE</t>
  </si>
  <si>
    <t>HAAPSALU NEUROL REHABIL CTR</t>
  </si>
  <si>
    <t>HELMHOLTZ CTR ENVIRONM RES</t>
  </si>
  <si>
    <t>HELMHOLTZ ZENTRUM BERLIN</t>
  </si>
  <si>
    <t>HLTH CANADA</t>
  </si>
  <si>
    <t>HOSP CESKE BUDEJOVICE</t>
  </si>
  <si>
    <t>HOSP CLIN SAN CARLOS</t>
  </si>
  <si>
    <t>HOSP UNIV SON ESPASES</t>
  </si>
  <si>
    <t>ICELAND CANC REGISTRY</t>
  </si>
  <si>
    <t>ICELAND INST NAT HIST</t>
  </si>
  <si>
    <t>IFW DRESDEN</t>
  </si>
  <si>
    <t>INDEPENDENT PUBL HLTH CONSULTANTS</t>
  </si>
  <si>
    <t>INDIAN INST PUBL HLTH</t>
  </si>
  <si>
    <t>INST FIS TEOR CA</t>
  </si>
  <si>
    <t>INST GUSTAVE ROUSSY</t>
  </si>
  <si>
    <t>INST METAB SCI</t>
  </si>
  <si>
    <t>INST MOL MED FINLAND FIMM</t>
  </si>
  <si>
    <t>INST ONCOL LJUBLJANA</t>
  </si>
  <si>
    <t>INST PLASMA PHYS LASER MICROFUS</t>
  </si>
  <si>
    <t>INST PUBL HLTH SCI</t>
  </si>
  <si>
    <t>INST RHEUMATOL</t>
  </si>
  <si>
    <t>INST TECHNOL</t>
  </si>
  <si>
    <t>ISRAEL OCEANOG LIMNOL RES</t>
  </si>
  <si>
    <t>ITALIAN NATL RES COUNCIL</t>
  </si>
  <si>
    <t>JIKEI UNIV</t>
  </si>
  <si>
    <t>JYVASKYLA CENT HOSP</t>
  </si>
  <si>
    <t>KURDISTAN UNIV MED SCI</t>
  </si>
  <si>
    <t>LEEDS TEACHING HOSP NHS TRUST</t>
  </si>
  <si>
    <t>LONDON SCH ECON</t>
  </si>
  <si>
    <t>LOYOLA UNIV CHICAGO</t>
  </si>
  <si>
    <t>MAGGIORE HOSP</t>
  </si>
  <si>
    <t>MAX PLANCK INST BRAIN RES</t>
  </si>
  <si>
    <t>MED UNIV LUBLIN</t>
  </si>
  <si>
    <t>MENDEL UNIV BRNO</t>
  </si>
  <si>
    <t>MIE UNIV</t>
  </si>
  <si>
    <t>MONTEFIORE MED CTR</t>
  </si>
  <si>
    <t>NAT INST CHEM PHYS BIOPHYS</t>
  </si>
  <si>
    <t>NATL INST HLTH NUTR</t>
  </si>
  <si>
    <t>NATL INST OCCUPAT HLTH</t>
  </si>
  <si>
    <t>NATL MARINE FISHERIES RES INST</t>
  </si>
  <si>
    <t>NATL OBSERV ATHENS</t>
  </si>
  <si>
    <t>NETHERLANDS GENOM INITIAT</t>
  </si>
  <si>
    <t>NICOSIA GEN HOSP</t>
  </si>
  <si>
    <t>NINEWELLS HOSP MED SCH</t>
  </si>
  <si>
    <t>NORWEGIAN SCH SPORT SCI</t>
  </si>
  <si>
    <t>NOVA SOUTHEASTERN UNIV</t>
  </si>
  <si>
    <t>OPEN UNIV</t>
  </si>
  <si>
    <t>OTTAWA HOSP</t>
  </si>
  <si>
    <t>PARTNERS HLTH</t>
  </si>
  <si>
    <t>PERUVIAN NATL INST HLTH</t>
  </si>
  <si>
    <t>PUBL HLTH PROMOT ALLIANCE</t>
  </si>
  <si>
    <t>PUBL HLTH WALES</t>
  </si>
  <si>
    <t>PUSAN NATL UNIV</t>
  </si>
  <si>
    <t>REG AUTHOR PUBL HLTH</t>
  </si>
  <si>
    <t>RES FDN FLANDERS</t>
  </si>
  <si>
    <t>ROSKILDE UNIV</t>
  </si>
  <si>
    <t>SCOTTISH ASSOC MARINE SCI</t>
  </si>
  <si>
    <t>SEZ INFN GENOVA</t>
  </si>
  <si>
    <t>SHANGHAI UNIV</t>
  </si>
  <si>
    <t>SOTIRIA HOSP</t>
  </si>
  <si>
    <t>SOUTH ASIAN PUBL HLTH FORUM</t>
  </si>
  <si>
    <t>SREE CHITRA TIRUNAL INST MED SCI TECHNOL</t>
  </si>
  <si>
    <t>ST JOHNS MED COLL RES INST</t>
  </si>
  <si>
    <t>ST VINCENTS HOSP</t>
  </si>
  <si>
    <t>ST VINCENTS UNIV HOSP</t>
  </si>
  <si>
    <t>SUPREME COUNCIL HLTH</t>
  </si>
  <si>
    <t>SWEDISH INST INFECT DIS CONTROL</t>
  </si>
  <si>
    <t>TARTU UNIV LIB</t>
  </si>
  <si>
    <t>TEMPLE UNIV</t>
  </si>
  <si>
    <t>TOKYO MED DENT UNIV</t>
  </si>
  <si>
    <t>UAB</t>
  </si>
  <si>
    <t>UCL INST CHILD HLTH</t>
  </si>
  <si>
    <t>UCL INST NEUROL</t>
  </si>
  <si>
    <t>ULM UNIV</t>
  </si>
  <si>
    <t>UMEA UNIV HOSP</t>
  </si>
  <si>
    <t>UNIV AUTONOMA CHILE</t>
  </si>
  <si>
    <t>UNIV BALAMAND</t>
  </si>
  <si>
    <t>UNIV CALIF</t>
  </si>
  <si>
    <t>UNIV CARLOS III MADRID</t>
  </si>
  <si>
    <t>UNIV CHEM TECHNOL MET</t>
  </si>
  <si>
    <t>UNIV COLL GHENT</t>
  </si>
  <si>
    <t>UNIV FED RIO GRANDE DO NORTE</t>
  </si>
  <si>
    <t>UNIV FRANCHE COMTE</t>
  </si>
  <si>
    <t>UNIV GHANA</t>
  </si>
  <si>
    <t>UNIV HOSP BRISTOL NHS FDN TRUST</t>
  </si>
  <si>
    <t>UNIV HOSP MUENSTER</t>
  </si>
  <si>
    <t>UNIV HOSP PISA</t>
  </si>
  <si>
    <t>UNIV HOSP SOUTHAMPTON NHS FDN TRUST</t>
  </si>
  <si>
    <t>UNIV HOSP TOULOUSE</t>
  </si>
  <si>
    <t>UNIV HOSP ULM</t>
  </si>
  <si>
    <t>UNIV IDAHO</t>
  </si>
  <si>
    <t>UNIV IND SANTANDER</t>
  </si>
  <si>
    <t>UNIV KALMAR</t>
  </si>
  <si>
    <t>UNIV LA RIOJA</t>
  </si>
  <si>
    <t>UNIV LEON</t>
  </si>
  <si>
    <t>UNIV LETHBRIDGE</t>
  </si>
  <si>
    <t>UNIV MED CTR SCHLESWIG HOLSTEIN</t>
  </si>
  <si>
    <t>UNIV MED PHARM CAROL DAVILA</t>
  </si>
  <si>
    <t>UNIV NACL LA PLATA</t>
  </si>
  <si>
    <t>UNIV NAIROBI</t>
  </si>
  <si>
    <t>UNIV NIGERIA</t>
  </si>
  <si>
    <t>UNIV OSTRAVA</t>
  </si>
  <si>
    <t>UNIV PUTRA MALAYSIA</t>
  </si>
  <si>
    <t>UNIV QUEBEC</t>
  </si>
  <si>
    <t>UNIV SCI MALAYSIA</t>
  </si>
  <si>
    <t>UNIV SURREY</t>
  </si>
  <si>
    <t>UNIV TEXAS SW MED CTR DALLAS</t>
  </si>
  <si>
    <t>UNIV TRONDHEIM HOSP</t>
  </si>
  <si>
    <t>UNIV VALLE</t>
  </si>
  <si>
    <t>UNIV VALPARAISO</t>
  </si>
  <si>
    <t>UNIV VECHTA</t>
  </si>
  <si>
    <t>UNIV VERMONT</t>
  </si>
  <si>
    <t>UNIV VET MED</t>
  </si>
  <si>
    <t>UNIV W ENGLAND</t>
  </si>
  <si>
    <t>UNIV WYOMING</t>
  </si>
  <si>
    <t>USDA</t>
  </si>
  <si>
    <t>VILLANOVA UNIV</t>
  </si>
  <si>
    <t>ADAM MICKIEWICZ UNIV POZNAN</t>
  </si>
  <si>
    <t>0.030</t>
  </si>
  <si>
    <t>AGROSCOPE</t>
  </si>
  <si>
    <t>AINTREE UNIV HOSP NHS FDN TRUST</t>
  </si>
  <si>
    <t>AKDENIZ UNIV</t>
  </si>
  <si>
    <t>AL QUDS UNIV</t>
  </si>
  <si>
    <t>ART MUSEUM ESTONIA</t>
  </si>
  <si>
    <t>ASKLEPE GEN HOSP</t>
  </si>
  <si>
    <t>ASTHMA BHAWAN</t>
  </si>
  <si>
    <t>BALTIMORE VET ADM MED CTR</t>
  </si>
  <si>
    <t>BARCELONA INST GLOBAL HLTH</t>
  </si>
  <si>
    <t>BIOCRUCES HLTH RES INST</t>
  </si>
  <si>
    <t>BISPEBJERG FREDERIKSBERG HOSP</t>
  </si>
  <si>
    <t>BORDEAUX UNIV</t>
  </si>
  <si>
    <t>BROAD INST MASSACHUSETTS INST TECHNOL HARVARD</t>
  </si>
  <si>
    <t>BROAD INST MASSACHUSETTS INST TECHNOL HARVARD U</t>
  </si>
  <si>
    <t>CATALAN HLTH SERV</t>
  </si>
  <si>
    <t>CELLIN TECHNOL LLC</t>
  </si>
  <si>
    <t>CEU CARDINAL HERRERA UNIV</t>
  </si>
  <si>
    <t>CHANG GUNG MEM HOSP</t>
  </si>
  <si>
    <t>CHU BORDEAUX</t>
  </si>
  <si>
    <t>CINCINNATI CHILDRENS HOSP MED CTR</t>
  </si>
  <si>
    <t>CITY HOSP</t>
  </si>
  <si>
    <t>CLIN RES CTR LTD</t>
  </si>
  <si>
    <t>COLUMBIA UNIV COLL PHYS SURG</t>
  </si>
  <si>
    <t>CONSTANTINE PHILOSOPHER UNIV NITRA</t>
  </si>
  <si>
    <t>CROATIAN ACAD SCI ARTS</t>
  </si>
  <si>
    <t>CTR BEHAV HLTH SCI</t>
  </si>
  <si>
    <t>CTR EXCELLENCE CULTURAL THEORY</t>
  </si>
  <si>
    <t>CTR FOOD FERMENTAT TECHNOL</t>
  </si>
  <si>
    <t>CTR HOSP LISBOA OCIDENTAL</t>
  </si>
  <si>
    <t>CTR NATL GENOTYPAGE</t>
  </si>
  <si>
    <t>CURTIN UNIV TECHNOL</t>
  </si>
  <si>
    <t>DEBRE BERHAN UNIV</t>
  </si>
  <si>
    <t>DEPT PRIMARY IND</t>
  </si>
  <si>
    <t>DUBNA JOINT NUCL RES INST</t>
  </si>
  <si>
    <t>DUKE NATL UNIV SINGAPORE</t>
  </si>
  <si>
    <t>EMPA</t>
  </si>
  <si>
    <t>ENVIRONM PROTECT AGCY</t>
  </si>
  <si>
    <t>ESTONIAN AVIAT ACAD</t>
  </si>
  <si>
    <t>ESTONIAN CTR EVOLUTIONARY ECOL</t>
  </si>
  <si>
    <t>ESTONIAN STATE AGCY MED</t>
  </si>
  <si>
    <t>EURATOM</t>
  </si>
  <si>
    <t>EUROACADEMY</t>
  </si>
  <si>
    <t>EUROPEAN INST ONCOL</t>
  </si>
  <si>
    <t>EUROPEAN SO OBSERV</t>
  </si>
  <si>
    <t>EWHA WOMANS UNIV</t>
  </si>
  <si>
    <t>F HOFFMANN LA ROCHE LTD</t>
  </si>
  <si>
    <t>FREE UNIV BRUSSELS</t>
  </si>
  <si>
    <t>GENENTECH INC</t>
  </si>
  <si>
    <t>GENEVA UNIV HOSP</t>
  </si>
  <si>
    <t>GEOL SURVEY FINLAND</t>
  </si>
  <si>
    <t>GEORGE INST GLOBAL HLTH</t>
  </si>
  <si>
    <t>GERMAN INST HUMAN NUTR</t>
  </si>
  <si>
    <t>GLAXOSMITHKLINE BIOL</t>
  </si>
  <si>
    <t>HELEN HAYES HOSP</t>
  </si>
  <si>
    <t>HELMHOLTZ ZENTRUM DRESDEN ROSSENDORF</t>
  </si>
  <si>
    <t>HENRY FORD HOSP</t>
  </si>
  <si>
    <t>HLTH BOARD</t>
  </si>
  <si>
    <t>HOIURAAMATUKOGU</t>
  </si>
  <si>
    <t>IDIBAPS</t>
  </si>
  <si>
    <t>INDIANA UNIV SCH MED</t>
  </si>
  <si>
    <t>INFECT DIS HOSP</t>
  </si>
  <si>
    <t>INFN SEZ MILANO BICCOCA</t>
  </si>
  <si>
    <t>INFN SEZIONE BARI</t>
  </si>
  <si>
    <t>INST MAX VON LAUE PAUL LANGEVIN</t>
  </si>
  <si>
    <t>INST MEXICANO SEGURO SOCIAL</t>
  </si>
  <si>
    <t>INST NACL EPIDEMIOL DR JUAN H JARA</t>
  </si>
  <si>
    <t>INST NACL SALUD</t>
  </si>
  <si>
    <t>INST PHYS ENERGET</t>
  </si>
  <si>
    <t>INT CTR RES WOMEN</t>
  </si>
  <si>
    <t>INT SAKHAROV ENVIRONM UNIV</t>
  </si>
  <si>
    <t>IRCCS NEUROMED</t>
  </si>
  <si>
    <t>J DLUGOSZ UNIV CZESTOCHOWA</t>
  </si>
  <si>
    <t>JUNTENDO UNIV</t>
  </si>
  <si>
    <t>KAZAKH NATL MED UNIV</t>
  </si>
  <si>
    <t>KAZIMIERZ WIELKI UNIV BYDGOSZCZ</t>
  </si>
  <si>
    <t>KIPSHIDZE CENT UNIV HOSP</t>
  </si>
  <si>
    <t>KOC UNIV</t>
  </si>
  <si>
    <t>KOREA INST ADV STUDY</t>
  </si>
  <si>
    <t>LANZHOU UNIV</t>
  </si>
  <si>
    <t>LATVIAN STATE INST WOOD CHEM</t>
  </si>
  <si>
    <t>LEIBNIZ INST PREVENT RES EPIDEMIOL</t>
  </si>
  <si>
    <t>LORRAINE UNIV</t>
  </si>
  <si>
    <t>LVIV POLYTECH NATL UNIV</t>
  </si>
  <si>
    <t>MADAWALABU UNIV</t>
  </si>
  <si>
    <t>MADRAS DIABET RES FDN</t>
  </si>
  <si>
    <t>MARAGHEH UNIV MED SCI</t>
  </si>
  <si>
    <t>MARINE ORGANISM INVEST</t>
  </si>
  <si>
    <t>MARIO NEGRI INST PHARMACOL RES</t>
  </si>
  <si>
    <t>MAX PLANCK INST HUMAN DEV</t>
  </si>
  <si>
    <t>MEM SLOAN KETTERING CANC CTR</t>
  </si>
  <si>
    <t>MICHIGAN TECHNOL UNIV</t>
  </si>
  <si>
    <t>MIMAR SINAN UNIV ISTANBUL</t>
  </si>
  <si>
    <t>MINIST ECON AFFAIRS COMMUN</t>
  </si>
  <si>
    <t>MINIST ENVIRONM</t>
  </si>
  <si>
    <t>MINIST HLTH MALAYSIA</t>
  </si>
  <si>
    <t>MINIST SALUD PUBL</t>
  </si>
  <si>
    <t>MUNICH CLUSTER SYST NEUROL SYNERGY</t>
  </si>
  <si>
    <t>NASU</t>
  </si>
  <si>
    <t>NATIONWIDE CHILDRENS HOSP</t>
  </si>
  <si>
    <t>NATL CTR ATMOSPHER RES</t>
  </si>
  <si>
    <t>NATL HOSP FAROE ISLANDS</t>
  </si>
  <si>
    <t>NATL HOSP NORWAY</t>
  </si>
  <si>
    <t>NATL RES CTR WORKING ENVIRONM</t>
  </si>
  <si>
    <t>NEPAL HLTH RES COUNCIL</t>
  </si>
  <si>
    <t>NEUROSCI CAMPUS AMSTERDAM</t>
  </si>
  <si>
    <t>NEW YORK MED COLL</t>
  </si>
  <si>
    <t>NHS BLOOD TRANSPLANT</t>
  </si>
  <si>
    <t>NORD BIOSCI</t>
  </si>
  <si>
    <t>NORD UNIV</t>
  </si>
  <si>
    <t>NORTH ZEALAND UNIV HOSP</t>
  </si>
  <si>
    <t>NORTHSHORE UNIV HEALTHSYST</t>
  </si>
  <si>
    <t>NORWEGIAN INST WATER RES</t>
  </si>
  <si>
    <t>NOVA SE UNIV</t>
  </si>
  <si>
    <t>OBAFEMI AWOLOWO UNIV</t>
  </si>
  <si>
    <t>OBSERV NACL</t>
  </si>
  <si>
    <t>P2P LAB</t>
  </si>
  <si>
    <t>PARTNER SITE MUNICH HEART ALLIANCE</t>
  </si>
  <si>
    <t>QURETEC</t>
  </si>
  <si>
    <t>RED CROSS WAR MEM CHILDRENS HOSP</t>
  </si>
  <si>
    <t>RES EDUC FDN CHILD HLTH</t>
  </si>
  <si>
    <t>SAN FRANCISCO STATE UNIV</t>
  </si>
  <si>
    <t>SANDIA NATL LABS</t>
  </si>
  <si>
    <t>SAS</t>
  </si>
  <si>
    <t>SCUOLA NORMALE SUPERIORE PISA</t>
  </si>
  <si>
    <t>SHANDONG UNIV</t>
  </si>
  <si>
    <t>SLAGELSE HOSP</t>
  </si>
  <si>
    <t>SMITHSONIAN ENVIRONM RES CTR</t>
  </si>
  <si>
    <t>SO ILLINOIS UNIV</t>
  </si>
  <si>
    <t>SS CYRIL METHODIUS UNIV</t>
  </si>
  <si>
    <t>ST MARKS HOSP</t>
  </si>
  <si>
    <t>ST MARYS UNIV</t>
  </si>
  <si>
    <t>STATE FOREST MANAGEMENT CTR</t>
  </si>
  <si>
    <t>TAICHUNG VET GEN HOSP</t>
  </si>
  <si>
    <t>TALLINN CHILDREN HOSP</t>
  </si>
  <si>
    <t>TALLINN HLTH COLL</t>
  </si>
  <si>
    <t>TALLINNA TEHNIKAULIKOOL</t>
  </si>
  <si>
    <t>TARTU ART COLL</t>
  </si>
  <si>
    <t>TASK FORCE GLOBAL HLTH</t>
  </si>
  <si>
    <t>TECH UNIV DORTMUND</t>
  </si>
  <si>
    <t>THAMMASAT UNIV</t>
  </si>
  <si>
    <t>THOMAYER HOSP</t>
  </si>
  <si>
    <t>TOKYO UNIV MARINE SCI TECHNOL</t>
  </si>
  <si>
    <t>TON DUC THANG UNIV</t>
  </si>
  <si>
    <t>TRANSILVANIA UNIV BRASOV</t>
  </si>
  <si>
    <t>TRENT UNIV</t>
  </si>
  <si>
    <t>UAM</t>
  </si>
  <si>
    <t>UNIV AIX MARSEILLE 2</t>
  </si>
  <si>
    <t>UNIV ALEXANDRIA</t>
  </si>
  <si>
    <t>UNIV APPL SCI ARTS</t>
  </si>
  <si>
    <t>UNIV AUTONOMA METROPOLITANA</t>
  </si>
  <si>
    <t>UNIV BASEL HOSP</t>
  </si>
  <si>
    <t>UNIV BENIN</t>
  </si>
  <si>
    <t>UNIV BIALYSTOK</t>
  </si>
  <si>
    <t>UNIV BOURGOGNE</t>
  </si>
  <si>
    <t>UNIV BOURGOGNE FRANCHE COMTE</t>
  </si>
  <si>
    <t>UNIV BYDGOSZCZ</t>
  </si>
  <si>
    <t>UNIV CASTILLA LA MANCHA</t>
  </si>
  <si>
    <t>UNIV CLERMONT FERRAND</t>
  </si>
  <si>
    <t>UNIV COLL HOSP</t>
  </si>
  <si>
    <t>UNIV CORDOBA</t>
  </si>
  <si>
    <t>UNIV CTR SVALBARD</t>
  </si>
  <si>
    <t>UNIV ESSEX</t>
  </si>
  <si>
    <t>UNIV GLOUCESTERSHIRE</t>
  </si>
  <si>
    <t>UNIV HEIDELBERG HOSP</t>
  </si>
  <si>
    <t>UNIV HENRI POINCARE</t>
  </si>
  <si>
    <t>UNIV HERTFORDSHIRE</t>
  </si>
  <si>
    <t>UNIV HLTH NETWORK</t>
  </si>
  <si>
    <t>UNIV HULL</t>
  </si>
  <si>
    <t>UNIV JAEN</t>
  </si>
  <si>
    <t>UNIV MAGDEBURG</t>
  </si>
  <si>
    <t>UNIV MASSACHUSETTS BOSTON</t>
  </si>
  <si>
    <t>UNIV MED INFORMAT TECHNOL</t>
  </si>
  <si>
    <t>UNIV MONTPELLIER I</t>
  </si>
  <si>
    <t>UNIV NAMIBIA</t>
  </si>
  <si>
    <t>UNIV NEW BRUNSWICK</t>
  </si>
  <si>
    <t>UNIV PANNONIA</t>
  </si>
  <si>
    <t>UNIV TRIER</t>
  </si>
  <si>
    <t>UNIV TSUKUBA</t>
  </si>
  <si>
    <t>UNIV WARMIA MAZURY</t>
  </si>
  <si>
    <t>UNIV WEST BOHEMIA</t>
  </si>
  <si>
    <t>UNIV WEST FLORIDA</t>
  </si>
  <si>
    <t>UNIV WESTERN CAPE</t>
  </si>
  <si>
    <t>UNIV YAOUNDE I</t>
  </si>
  <si>
    <t>UPF</t>
  </si>
  <si>
    <t>US EPA</t>
  </si>
  <si>
    <t>VAASA HLTH CARE CTR</t>
  </si>
  <si>
    <t>VIENNA UNIV ECON BUSINESS</t>
  </si>
  <si>
    <t>W VIRGINIA UNIV</t>
  </si>
  <si>
    <t>WEILL CORNELL MED COLL</t>
  </si>
  <si>
    <t>ACAD ATHENS</t>
  </si>
  <si>
    <t>0.026</t>
  </si>
  <si>
    <t>AGCY SCI TECHNOL RES</t>
  </si>
  <si>
    <t>AGROPARISTECH</t>
  </si>
  <si>
    <t>AINTREE UNIV HOSP NATL HLTH SERV FDN TRUST</t>
  </si>
  <si>
    <t>AL AZHAR UNIV</t>
  </si>
  <si>
    <t>ALEXANDRU IOAN CUZA UNIV</t>
  </si>
  <si>
    <t>ALTERRA</t>
  </si>
  <si>
    <t>AMPLEXA GENET</t>
  </si>
  <si>
    <t>AN NAJAH UNIV</t>
  </si>
  <si>
    <t>ANKARA NUMUNE TRAINING RES HOSP</t>
  </si>
  <si>
    <t>ANN ARBOR VET AFFAIRS HOSP</t>
  </si>
  <si>
    <t>ASCR</t>
  </si>
  <si>
    <t>AT STILL UNIV</t>
  </si>
  <si>
    <t>AUSTRALIAN MUSEUM</t>
  </si>
  <si>
    <t>AZIENDA SANITARIA FIRENZE</t>
  </si>
  <si>
    <t>BABES BOLYAI UNIV</t>
  </si>
  <si>
    <t>BAGHDAD COLL MED</t>
  </si>
  <si>
    <t>BALLARAT HLTH SERV</t>
  </si>
  <si>
    <t>BARD COLL</t>
  </si>
  <si>
    <t>BARTS HLTH NHS TRUST</t>
  </si>
  <si>
    <t>BASKENT UNIV</t>
  </si>
  <si>
    <t>BEIJING NORMAL UNIV</t>
  </si>
  <si>
    <t>BETHESDA HLTH RES CTR</t>
  </si>
  <si>
    <t>BIELEFELD UNIV</t>
  </si>
  <si>
    <t>BIPS GMBH</t>
  </si>
  <si>
    <t>BLOOD SYST RES INST</t>
  </si>
  <si>
    <t>BROCK UNIV</t>
  </si>
  <si>
    <t>BUCHAREST UNIV ECON STUDIES</t>
  </si>
  <si>
    <t>CABRINI INST</t>
  </si>
  <si>
    <t>CANAKKALE ONSEKIZ MART UNIV</t>
  </si>
  <si>
    <t>CAPITAL REG DENMARK</t>
  </si>
  <si>
    <t>CEDARS SINAI DIABET OBES RES INST</t>
  </si>
  <si>
    <t>CENT UNIV VENEZUELA</t>
  </si>
  <si>
    <t>CHU HASSAN II</t>
  </si>
  <si>
    <t>CIBER EPIDEMIOL PUBL HLTH</t>
  </si>
  <si>
    <t>CITTADELLA UNIV MONSERRATO</t>
  </si>
  <si>
    <t>CLARK UNIV</t>
  </si>
  <si>
    <t>CLEMSON UNIV</t>
  </si>
  <si>
    <t>CONSEJO NACL CIENT TECNOL</t>
  </si>
  <si>
    <t>COUNCIL AGR RES ECON</t>
  </si>
  <si>
    <t>CRYSTALSOL OU</t>
  </si>
  <si>
    <t>CSIRO LAND WATER</t>
  </si>
  <si>
    <t>CTR HEALTHY START INITIAT</t>
  </si>
  <si>
    <t>CTR HOSP PUBL COTENTIN</t>
  </si>
  <si>
    <t>CTR INVEST BIOMED RED FISIOPATOL OBESIDAD NUTR</t>
  </si>
  <si>
    <t>CTR MARINE RES</t>
  </si>
  <si>
    <t>CTR NATL RECH SCI CNRS IN2P3</t>
  </si>
  <si>
    <t>CTY COUNCIL OSTERGOTLAND</t>
  </si>
  <si>
    <t>DIGEST DIS RES INST</t>
  </si>
  <si>
    <t>DR MARGARETE FISCHER BOSCH INST CLIN PHARMACOL</t>
  </si>
  <si>
    <t>EALING GEN HOSP</t>
  </si>
  <si>
    <t>EHIME UNIV</t>
  </si>
  <si>
    <t>ELECTROTECH INST</t>
  </si>
  <si>
    <t>ELI LILLY CO</t>
  </si>
  <si>
    <t>EMERGENCY HOSP CRAIOVA</t>
  </si>
  <si>
    <t>ENVIRONM BOARD</t>
  </si>
  <si>
    <t>ESTONIA BUSINESS SCH</t>
  </si>
  <si>
    <t>ESTONIAN ENVIRONM RES INST</t>
  </si>
  <si>
    <t>ESTONIAN HLTH BOARD</t>
  </si>
  <si>
    <t>ESTONIAN PUBL SERV ACAD</t>
  </si>
  <si>
    <t>EUROPEAN MOL BIOL LAB</t>
  </si>
  <si>
    <t>FDN PARNU HOSP</t>
  </si>
  <si>
    <t>FIELD MUSEUM</t>
  </si>
  <si>
    <t>FINNISH DEF FORCES</t>
  </si>
  <si>
    <t>FOM UNIV</t>
  </si>
  <si>
    <t>FOOD AGR ORG</t>
  </si>
  <si>
    <t>FORESTRY FOREST PROD RES INST</t>
  </si>
  <si>
    <t>FORTIS ESCORTS HOSP</t>
  </si>
  <si>
    <t>FRIEDRICH ALEXANDER UNIV ERLANGEN NURNBERG</t>
  </si>
  <si>
    <t>GEOMAR HELMHOLTZ CTR OCEAN RES KIEL</t>
  </si>
  <si>
    <t>GEOSCI CONSULTING</t>
  </si>
  <si>
    <t>GERMAN CTR CARDIOVASC RES DZHK</t>
  </si>
  <si>
    <t>GERMAN ENVIRONM AGCY</t>
  </si>
  <si>
    <t>GERMAN HOSP OSWALDO CRUZ</t>
  </si>
  <si>
    <t>GOCONSULT</t>
  </si>
  <si>
    <t>GOETHE UNIV</t>
  </si>
  <si>
    <t>HEALIS SEKHSARIA INST PUBL HLTH</t>
  </si>
  <si>
    <t>HEFEI UNIV TECHNOL</t>
  </si>
  <si>
    <t>HELMHOLTZ CTR MUNICH</t>
  </si>
  <si>
    <t>HELMHOLTZ ZENTRUM BERLIN MAT ENERGIE GMBH</t>
  </si>
  <si>
    <t>HELMHOLTZ ZENTRUM MUNICH</t>
  </si>
  <si>
    <t>HLTH PROTECT INSPECTORATE</t>
  </si>
  <si>
    <t>HOP ROBERT DEBRE</t>
  </si>
  <si>
    <t>HOSP CIVILS LYON</t>
  </si>
  <si>
    <t>HOSP ITALIANO BUENOS AIRES</t>
  </si>
  <si>
    <t>HOSP UNIV VALL DHEBRON</t>
  </si>
  <si>
    <t>HTA CONSULTING</t>
  </si>
  <si>
    <t>HUAZHONG UNIV SCI TECHNOL</t>
  </si>
  <si>
    <t>IDA VIRU CENT HOSP</t>
  </si>
  <si>
    <t>INFN SEZIONE FIRENZE</t>
  </si>
  <si>
    <t>INNOVAT MFG ENGN SYST COMPETENCE CTR IMECC</t>
  </si>
  <si>
    <t>INST ENERGY TECHNOL</t>
  </si>
  <si>
    <t>INST EXPT PHYS</t>
  </si>
  <si>
    <t>INST HOCHENERGIEPHYS 0EAW</t>
  </si>
  <si>
    <t>INST HUMAN DEV</t>
  </si>
  <si>
    <t>INST MUNICIPAL INVEST MED</t>
  </si>
  <si>
    <t>INST MYOL</t>
  </si>
  <si>
    <t>INST NACL SALUD PUBL</t>
  </si>
  <si>
    <t>INST SCINTILLAT MAT NATL ACAD SCI UKRAINE</t>
  </si>
  <si>
    <t>INST VIOLENCE INJURY PREVENT</t>
  </si>
  <si>
    <t>IPT PROJEKTIJUHTIMINE OU</t>
  </si>
  <si>
    <t>IRCCS CASA SOLLIEVO SOFFERENZA</t>
  </si>
  <si>
    <t>ISFAHAN UNIV MED SCI</t>
  </si>
  <si>
    <t>IST AUXOL ITALIANO</t>
  </si>
  <si>
    <t>JANSSEN RES DEV</t>
  </si>
  <si>
    <t>JOINT PROGRAM FAMILY COMMUNITY MED</t>
  </si>
  <si>
    <t>JOINT RES CTR</t>
  </si>
  <si>
    <t>KATHOLIEKE UNIV LEUVEN HOSP</t>
  </si>
  <si>
    <t>KEELE UNIV</t>
  </si>
  <si>
    <t>KIT</t>
  </si>
  <si>
    <t>KOREA CTR DIS CONTROL PREVENT</t>
  </si>
  <si>
    <t>KOREA NATL INST HLTH</t>
  </si>
  <si>
    <t>KOREAN INST TB</t>
  </si>
  <si>
    <t>KULEUVEN</t>
  </si>
  <si>
    <t>KUWAIT UNIV</t>
  </si>
  <si>
    <t>LAB NATL SANTE</t>
  </si>
  <si>
    <t>LALLEMAND INC</t>
  </si>
  <si>
    <t>LAPLAND CENT HOSP</t>
  </si>
  <si>
    <t>LEIBNIZ INST PREVENT RES EPIDEMIOL BIPS GMBH</t>
  </si>
  <si>
    <t>LEIBNIZ INST TROPOSPHER RES</t>
  </si>
  <si>
    <t>LERAS AFRIQUE</t>
  </si>
  <si>
    <t>LIRA DIST LOCAL GOVT</t>
  </si>
  <si>
    <t>LONDON NORTH WEST HEALTHCARE NHS TRUST</t>
  </si>
  <si>
    <t>LOUGHBOROUGH UNIV TECHNOL</t>
  </si>
  <si>
    <t>MALARDALEN UNIV</t>
  </si>
  <si>
    <t>MAX DELBRUCK CTR MOL MED</t>
  </si>
  <si>
    <t>MED COLL WISCONSIN</t>
  </si>
  <si>
    <t>MED UNIV S CAROLINA</t>
  </si>
  <si>
    <t>MERCK CO INC</t>
  </si>
  <si>
    <t>MERCK SHARP DOHME LTD</t>
  </si>
  <si>
    <t>METROPOLIA UNIV APPL SCI</t>
  </si>
  <si>
    <t>METROSERT LTD</t>
  </si>
  <si>
    <t>MIAMI UNIV</t>
  </si>
  <si>
    <t>MIZAN TEPI UNIV</t>
  </si>
  <si>
    <t>MOL MED LAB</t>
  </si>
  <si>
    <t>NATL ARCH ESTONIA</t>
  </si>
  <si>
    <t>NATL CTR CHRON NONCOMMUNICABLE DIS CONTROL PR</t>
  </si>
  <si>
    <t>NATL CTR EPIDEMIOL</t>
  </si>
  <si>
    <t>NATL CTR RADIOBIOL RADIAT PROTECT</t>
  </si>
  <si>
    <t>NATL INST HLTH RES DEV</t>
  </si>
  <si>
    <t>NATL INST RES DEV ISOTOP MOL TECHNOL</t>
  </si>
  <si>
    <t>NATL INST RES TB</t>
  </si>
  <si>
    <t>NATL INST WATER ATMOSPHER RES</t>
  </si>
  <si>
    <t>NATL MS CTR</t>
  </si>
  <si>
    <t>NATL MUSEUM NAT SCI</t>
  </si>
  <si>
    <t>NATL RES NUCL UNIV MEPHI</t>
  </si>
  <si>
    <t>NERC CTR ECOL HYDROL</t>
  </si>
  <si>
    <t>NETHERLANDS HEART INST</t>
  </si>
  <si>
    <t>NEVADA DIV PUBL BEHAV HLTH</t>
  </si>
  <si>
    <t>NEW YORK MED CTR</t>
  </si>
  <si>
    <t>NIEHS</t>
  </si>
  <si>
    <t>NIOSH</t>
  </si>
  <si>
    <t>NOFER INST OCCUPAT MED</t>
  </si>
  <si>
    <t>NORWEGIAN INST AGR ENVIRONM RES</t>
  </si>
  <si>
    <t>NORWEGIAN INST AIR RES</t>
  </si>
  <si>
    <t>NORWEGIAN INST NAT RES NINA</t>
  </si>
  <si>
    <t>NOTRE DAME UNIV</t>
  </si>
  <si>
    <t>NOVA VITA CLIN</t>
  </si>
  <si>
    <t>NOVOSIBIRSK STATE TECH UNIV</t>
  </si>
  <si>
    <t>NTNU</t>
  </si>
  <si>
    <t>OLABISI ONABANJO UNIV</t>
  </si>
  <si>
    <t>OREGON MED RES CTR</t>
  </si>
  <si>
    <t>OREL OBLAST TB DISPENSARY</t>
  </si>
  <si>
    <t>OSSERV ASTRON PADOVA</t>
  </si>
  <si>
    <t>OTTO VON GUERICKE UNIV</t>
  </si>
  <si>
    <t>PANORAMA MEDICLIN</t>
  </si>
  <si>
    <t>PARC SALUT MAR</t>
  </si>
  <si>
    <t>PETER GREAT ST PETERSBURG POLYTECH UNIV</t>
  </si>
  <si>
    <t>PHILIPPS UNIV MARBURG</t>
  </si>
  <si>
    <t>PONTIFICIA UNIV CATOLICA RIO GRANDE DO SUL</t>
  </si>
  <si>
    <t>POSTGRAD INST MED</t>
  </si>
  <si>
    <t>POSTGRAD MED INST</t>
  </si>
  <si>
    <t>POZNAN UNIV TECH</t>
  </si>
  <si>
    <t>QUAL EQUITY HLTH CARE</t>
  </si>
  <si>
    <t>REPUBL INST HLTH INSURANCE</t>
  </si>
  <si>
    <t>RES INST NAT FOREST INBO</t>
  </si>
  <si>
    <t>RIGA EAST CLIN UNIV HOSP</t>
  </si>
  <si>
    <t>RIPAS HOSP</t>
  </si>
  <si>
    <t>ROYAL LIVERPOOL UNIV HOSP</t>
  </si>
  <si>
    <t>ROYAL PERTH HOSP</t>
  </si>
  <si>
    <t>ROYAL VICTORIA HOSP</t>
  </si>
  <si>
    <t>SANOFI</t>
  </si>
  <si>
    <t>SEATTLE CHILDRENS HOSP</t>
  </si>
  <si>
    <t>SEINAJOKI CENT HOSP</t>
  </si>
  <si>
    <t>SEMARANG STATE UNIV</t>
  </si>
  <si>
    <t>SENCKENBERG DEUTSCH ENTOMOL INST</t>
  </si>
  <si>
    <t>SENCKENBERG RES INST</t>
  </si>
  <si>
    <t>SHIRAZ UNIV MED SCI</t>
  </si>
  <si>
    <t>SHIRSHOV INST OCEANOL</t>
  </si>
  <si>
    <t>SILVA TAROUCA RES INST LANDSCAPE ORNAMENTAL GAR</t>
  </si>
  <si>
    <t>SOFIA UNIV ST KLIMENT OHRIDSKI</t>
  </si>
  <si>
    <t>SORENSON MOL GENEAL FDN</t>
  </si>
  <si>
    <t>SOUTH OSTROBOTHNIA CENT HOSP</t>
  </si>
  <si>
    <t>SOUTH TEXAS VET HLTH CARE SYST</t>
  </si>
  <si>
    <t>SOUTHMEAD HOSP</t>
  </si>
  <si>
    <t>SPANISH NATL CANC RES CTR CNIO</t>
  </si>
  <si>
    <t>ST JUDE CHILDRENS RES HOSP</t>
  </si>
  <si>
    <t>ST LOUIS UNIV</t>
  </si>
  <si>
    <t>ST LUKES INT UNIV</t>
  </si>
  <si>
    <t>STOCKHOLM ENVIRONM INST</t>
  </si>
  <si>
    <t>SWEDISH MED CTR</t>
  </si>
  <si>
    <t>SWINBURNE UNIV TECHNOL</t>
  </si>
  <si>
    <t>SWISS FED INST AQUAT SCI TECHNOL</t>
  </si>
  <si>
    <t>SYNLAB SERV GMBH</t>
  </si>
  <si>
    <t>SYRACUSE UNIV</t>
  </si>
  <si>
    <t>TALLINN HLTH CARE COLL</t>
  </si>
  <si>
    <t>TALLINN UNIV APPL SCI</t>
  </si>
  <si>
    <t>TALLINNA LINNAARHIIV</t>
  </si>
  <si>
    <t>TECH UNIV CLAUSTHAL</t>
  </si>
  <si>
    <t>TECH UNIV ILMENAU</t>
  </si>
  <si>
    <t>TECH UNIV MADRID</t>
  </si>
  <si>
    <t>TECH UNIV ZVOLEN</t>
  </si>
  <si>
    <t>TESTON LAB OU</t>
  </si>
  <si>
    <t>TOGLIATTI STATE UNIV</t>
  </si>
  <si>
    <t>TOKYO WOMENS MED UNIV</t>
  </si>
  <si>
    <t>TRIMBOS INST</t>
  </si>
  <si>
    <t>UMC LJUBLJANA</t>
  </si>
  <si>
    <t>UNIV ALBANY</t>
  </si>
  <si>
    <t>UNIV ARKANSAS MED SCI</t>
  </si>
  <si>
    <t>UNIV BORDEAUX 1</t>
  </si>
  <si>
    <t>UNIV BORDEAUX 2</t>
  </si>
  <si>
    <t>UNIV BORDEAUX SEGALEN</t>
  </si>
  <si>
    <t>UNIV BRADFORD</t>
  </si>
  <si>
    <t>UNIV CADIZ</t>
  </si>
  <si>
    <t>UNIV CALABRIA</t>
  </si>
  <si>
    <t>UNIV CALCUTTA</t>
  </si>
  <si>
    <t>UNIV CLIN</t>
  </si>
  <si>
    <t>UNIV CLIN CTR TUZLA</t>
  </si>
  <si>
    <t>UNIV CLIN TARTU</t>
  </si>
  <si>
    <t>UNIV COPENHAGEN HOSP</t>
  </si>
  <si>
    <t>UNIV DIEGO PORTALES</t>
  </si>
  <si>
    <t>UNIV EL SALVADOR</t>
  </si>
  <si>
    <t>UNIV EVORA</t>
  </si>
  <si>
    <t>UNIV HAVRE</t>
  </si>
  <si>
    <t>UNIV HLTH SCI</t>
  </si>
  <si>
    <t>UNIV HLTH SCI MED INFORMAT TECHNOL</t>
  </si>
  <si>
    <t>UNIV HOSP HRADEC KRALOVE</t>
  </si>
  <si>
    <t>UNIV HOSP MEILAHTI</t>
  </si>
  <si>
    <t>UNIV HOSP NORTH NORWAY</t>
  </si>
  <si>
    <t>UNIV HOSP STRASBOURG</t>
  </si>
  <si>
    <t>UNIV HUDDERSFIELD</t>
  </si>
  <si>
    <t>UNIV KELANIYA</t>
  </si>
  <si>
    <t>UNIV KLAIPEDA</t>
  </si>
  <si>
    <t>UNIV KLINIKUM HAMBURG EPPENDORF</t>
  </si>
  <si>
    <t>UNIV LA ROCHELLE</t>
  </si>
  <si>
    <t>UNIV LAGOS</t>
  </si>
  <si>
    <t>UNIV LAS PALMAS GRAN CANARIA</t>
  </si>
  <si>
    <t>UNIV LLEIDA</t>
  </si>
  <si>
    <t>UNIV LONDON LONDON SCH ECON POLIT SCI</t>
  </si>
  <si>
    <t>UNIV MED CTR FREIBURG</t>
  </si>
  <si>
    <t>UNIV MED CTR LJUBLJANA ZDRAVSTVENI NASVETI</t>
  </si>
  <si>
    <t>UNIV MONTENEGRO</t>
  </si>
  <si>
    <t>UNIV NAPLES 2</t>
  </si>
  <si>
    <t>UNIV NORTH CAROLINA CHAPEL HILL</t>
  </si>
  <si>
    <t>UNIV PICARDIE JULES VERNE</t>
  </si>
  <si>
    <t>UNIV PIEMONTE ORIENTATE</t>
  </si>
  <si>
    <t>UNIV POLITECN CARTAGENA</t>
  </si>
  <si>
    <t>UNIV QUEBEC TROIS RIVIERES</t>
  </si>
  <si>
    <t>UNIV SOUTHERN SANTA CATARINA</t>
  </si>
  <si>
    <t>UNIV TIRANA</t>
  </si>
  <si>
    <t>UNIV TOLEDO</t>
  </si>
  <si>
    <t>UNIV URBINO</t>
  </si>
  <si>
    <t>UNIV WARSAW OBSERV</t>
  </si>
  <si>
    <t>UNIV WESTMINSTER</t>
  </si>
  <si>
    <t>UNIV WISCONSIN MILWAUKEE</t>
  </si>
  <si>
    <t>UNIV YAOUNDE</t>
  </si>
  <si>
    <t>URAL STATE TECH UNIV</t>
  </si>
  <si>
    <t>USDA FOREST SERV</t>
  </si>
  <si>
    <t>VLADIMIR OBLAST TB DISPENSARY</t>
  </si>
  <si>
    <t>WAGENINGEN UNIV RES</t>
  </si>
  <si>
    <t>WARSAW UNIV LIFE SCI SGGW</t>
  </si>
  <si>
    <t>WHO REG OFF EUROPE</t>
  </si>
  <si>
    <t>WOLLEGA UNIV</t>
  </si>
  <si>
    <t>WORLDFISH</t>
  </si>
  <si>
    <t>ZAMORA HOSP</t>
  </si>
  <si>
    <t>AALBORG HOSP</t>
  </si>
  <si>
    <t>0.022</t>
  </si>
  <si>
    <t>AERODYNE RES INC</t>
  </si>
  <si>
    <t>AGR INST SLOVENIA</t>
  </si>
  <si>
    <t>AGR UNIV ICELAND</t>
  </si>
  <si>
    <t>AGROSCOPE RECKENHOLZ TANIKON RES STN ART</t>
  </si>
  <si>
    <t>AKAD CESKE REPUBL</t>
  </si>
  <si>
    <t>AMAGER HOSP</t>
  </si>
  <si>
    <t>AMC</t>
  </si>
  <si>
    <t>AMSTELLAND HOSP</t>
  </si>
  <si>
    <t>ASSOC EURATOM TEKES</t>
  </si>
  <si>
    <t>ASSUTA HOSP</t>
  </si>
  <si>
    <t>BALT NEST INST RESILIENCE CTR</t>
  </si>
  <si>
    <t>BASQUE GOVT</t>
  </si>
  <si>
    <t>BEIJING TONGREN HOSP</t>
  </si>
  <si>
    <t>BELGOROD STATE UNIV</t>
  </si>
  <si>
    <t>BIOCTR OULU</t>
  </si>
  <si>
    <t>BOCHUM UNIV APPL SCI</t>
  </si>
  <si>
    <t>BOURNEMOUTH UNIV</t>
  </si>
  <si>
    <t>BRIGHAM YOUNG UNIV</t>
  </si>
  <si>
    <t>BRISTOL EYE HOSP</t>
  </si>
  <si>
    <t>BUNKYO GAKUIN UNIV</t>
  </si>
  <si>
    <t>CANC RES PREVENT INST ISPO</t>
  </si>
  <si>
    <t>CAPE PENINSULA UNIV TECHNOL</t>
  </si>
  <si>
    <t>CAPITAL INST PEDIAT</t>
  </si>
  <si>
    <t>CARDINAL STEFAN WYSZYNSKI UNIV WARSAW</t>
  </si>
  <si>
    <t>CARDINAL WYSZYNSKI INST CARDIOL</t>
  </si>
  <si>
    <t>CARDIOL RES CTR</t>
  </si>
  <si>
    <t>CAROL DAVILA UNIV MED</t>
  </si>
  <si>
    <t>CASE WESTERN UNIV HOSP</t>
  </si>
  <si>
    <t>CATHOLIC UNIV PORTUGAL</t>
  </si>
  <si>
    <t>CENT CHINA NORMAL UNIV</t>
  </si>
  <si>
    <t>CENT FINLAND CENT HOSP</t>
  </si>
  <si>
    <t>CENT HOSP CENT FINLAND</t>
  </si>
  <si>
    <t>CENT MANCHESTER NHS FDN TRUST</t>
  </si>
  <si>
    <t>CENT UNIV FINANCE ECON</t>
  </si>
  <si>
    <t>CHARLES STURT UNIV</t>
  </si>
  <si>
    <t>CHARLES UNIV HOSP</t>
  </si>
  <si>
    <t>CHIANG MAI UNIV</t>
  </si>
  <si>
    <t>CHILDRENS FAC HOSP</t>
  </si>
  <si>
    <t>CHU MONTPELLIER</t>
  </si>
  <si>
    <t>CHU POITIERS</t>
  </si>
  <si>
    <t>CIBER EPIDEMIOL PUBL HLTH CIBERESP</t>
  </si>
  <si>
    <t>CITY HOPE NATL MED CTR</t>
  </si>
  <si>
    <t>CLARKSON UNIV</t>
  </si>
  <si>
    <t>CLIN HOSP CTR ZAGREB</t>
  </si>
  <si>
    <t>COLORADO SCH MINES</t>
  </si>
  <si>
    <t>COLORADO SCH PUBL HLTH</t>
  </si>
  <si>
    <t>COMPETENCE CLUSTER NUTR CARDIOVASC HLTH NUTRICA</t>
  </si>
  <si>
    <t>COMSATS INST INFORMAT TECHNOL</t>
  </si>
  <si>
    <t>CONCORDIA UNIV</t>
  </si>
  <si>
    <t>CRANFIELD UNIV</t>
  </si>
  <si>
    <t>CRYTUR LTD</t>
  </si>
  <si>
    <t>CSIC UIB</t>
  </si>
  <si>
    <t>CSIR INDIAN INST TOXICOL RES</t>
  </si>
  <si>
    <t>CTR CONTROL CHRON CONDIT</t>
  </si>
  <si>
    <t>CTR HOSP SAO JOAO</t>
  </si>
  <si>
    <t>CTR INVEST BIOMED RED EPIDEMIOL SALUD PUBL CIBE</t>
  </si>
  <si>
    <t>CTR INVEST ENERGET MEDIOAMBIENTALES TECHNOL CIE</t>
  </si>
  <si>
    <t>CTR RES ENVIRONM EPIDEMIOL</t>
  </si>
  <si>
    <t>CUMHURIYET UNIV</t>
  </si>
  <si>
    <t>CZECH HYDROMETEOROL INST</t>
  </si>
  <si>
    <t>DIGNITAS INT</t>
  </si>
  <si>
    <t>DREXEL UNIV</t>
  </si>
  <si>
    <t>DRK KLINIKEN BERLIN KOPENICK</t>
  </si>
  <si>
    <t>DUKE NUS MED SCH</t>
  </si>
  <si>
    <t>DZHK</t>
  </si>
  <si>
    <t>EALING HOSP NATL HLTH SERV NHS TRUST</t>
  </si>
  <si>
    <t>EASTERN MEDITERRANEAN PUBL HLTH NETWORK</t>
  </si>
  <si>
    <t>EC JOINT RES CTR</t>
  </si>
  <si>
    <t>ECOLE POLYTECHN</t>
  </si>
  <si>
    <t>EDATACONSULTING GMBH</t>
  </si>
  <si>
    <t>EDENDALE HOSP</t>
  </si>
  <si>
    <t>EDUARDO MONDLANE UNIV</t>
  </si>
  <si>
    <t>EGERTON UNIV</t>
  </si>
  <si>
    <t>EIJKMAN OXFORD CLIN RES UNIT</t>
  </si>
  <si>
    <t>ELIKO TECHNOL COMPETENCE CTR</t>
  </si>
  <si>
    <t>ELITE CLIN</t>
  </si>
  <si>
    <t>ELSIE WIDDOWSON LAB</t>
  </si>
  <si>
    <t>ERASMUS MC UNIV MED CTR</t>
  </si>
  <si>
    <t>ESTONIAN ORNITHOL SOC</t>
  </si>
  <si>
    <t>ETHIOPIAN PUBL HLTH ASSOC</t>
  </si>
  <si>
    <t>EUROPEAN CTR DIS PREVENT CONTROL ECDC</t>
  </si>
  <si>
    <t>EUROPEAN GENOM INST DIABET</t>
  </si>
  <si>
    <t>EUROPEAN MED AGCY</t>
  </si>
  <si>
    <t>EUROPEAN SOUTHERN OBSERV</t>
  </si>
  <si>
    <t>FDN S MAUGERI</t>
  </si>
  <si>
    <t>FED UNIV PARA</t>
  </si>
  <si>
    <t>FINNISH GEODET INST</t>
  </si>
  <si>
    <t>FRANKFURT UNIV APPL SCI</t>
  </si>
  <si>
    <t>FRED HOLLOWS FDN</t>
  </si>
  <si>
    <t>FRIEDRICH LOEFFLER INST</t>
  </si>
  <si>
    <t>FU JEN CATHOLIC UNIV</t>
  </si>
  <si>
    <t>FUNDENI CLIN INST</t>
  </si>
  <si>
    <t>GEORGIA STATE UNIV</t>
  </si>
  <si>
    <t>GERMAN ARCHAEOL INST</t>
  </si>
  <si>
    <t>GERMAN CTR DIABET RES DZD EV</t>
  </si>
  <si>
    <t>GERMAN RES CTR ENVIRONM HLTH GMBH</t>
  </si>
  <si>
    <t>GERTNER INST EPIDEMIOL HLTH POLICY RES</t>
  </si>
  <si>
    <t>GLASSTRESS LTD</t>
  </si>
  <si>
    <t>GRAD SCH MAT RES</t>
  </si>
  <si>
    <t>GSK VACCINES</t>
  </si>
  <si>
    <t>GUYS HOSP</t>
  </si>
  <si>
    <t>HADASSAH UNIV</t>
  </si>
  <si>
    <t>HEBREW SENIORLIFE INST AGING RES</t>
  </si>
  <si>
    <t>HEINRICH HEINE UNIV</t>
  </si>
  <si>
    <t>HELIOS HOSP STRALSUND</t>
  </si>
  <si>
    <t>HELLEN CTR DIS CONTROL PREVENT</t>
  </si>
  <si>
    <t>HIETZING HOSP</t>
  </si>
  <si>
    <t>HIROSAKI UNIV</t>
  </si>
  <si>
    <t>HLTH CTR SAN AGUSTIN</t>
  </si>
  <si>
    <t>HLTH EFFECTS INST</t>
  </si>
  <si>
    <t>HLTH PROTECT AGCY</t>
  </si>
  <si>
    <t>HLTH PROTECT SURVEILLANCE CTR</t>
  </si>
  <si>
    <t>HLTH SCI FDN STUDY CTR</t>
  </si>
  <si>
    <t>HOMERTON UNIV HOSP</t>
  </si>
  <si>
    <t>HONG KONG INST EDUC</t>
  </si>
  <si>
    <t>HOP ST LOUIS</t>
  </si>
  <si>
    <t>HORIA HULUBEI NATL INST PHYS NUCL ENGN</t>
  </si>
  <si>
    <t>HOSP ISRAELITA ALBERT EINSTEIN</t>
  </si>
  <si>
    <t>HOSP SANTA MARIA</t>
  </si>
  <si>
    <t>HOSP UNIV BELLVITGE</t>
  </si>
  <si>
    <t>HOSP UNIV CRUCES</t>
  </si>
  <si>
    <t>HOSP UNIV RAMON Y CAJAL</t>
  </si>
  <si>
    <t>HOSP UNIV VALL HEBRON</t>
  </si>
  <si>
    <t>HUDSON ALPHA INST BIOTECHNOL</t>
  </si>
  <si>
    <t>HULL EAST YORKSHIRE NHS TRUST</t>
  </si>
  <si>
    <t>HUMBOLDT STATE UNIV</t>
  </si>
  <si>
    <t>HUNGARIAN NAT HIST MUSEUM</t>
  </si>
  <si>
    <t>HYWEL DDA UNIV HLTH BOARD</t>
  </si>
  <si>
    <t>ICOSAGEN AS</t>
  </si>
  <si>
    <t>IGENOMIX</t>
  </si>
  <si>
    <t>IIT</t>
  </si>
  <si>
    <t>INAF OSSERVATORIO ASTRON PADOVA</t>
  </si>
  <si>
    <t>INDEPENDENT CONSULTANT</t>
  </si>
  <si>
    <t>INDIA DIABET RES FDN</t>
  </si>
  <si>
    <t>INDIAN INST TROP METEOROL</t>
  </si>
  <si>
    <t>INFN SEZIONE CATANIA</t>
  </si>
  <si>
    <t>INFN SEZIONE GENOVA</t>
  </si>
  <si>
    <t>INJE UNIV</t>
  </si>
  <si>
    <t>INST AVIAN RES VOGELWARTE HELGOLAND</t>
  </si>
  <si>
    <t>INST BOT</t>
  </si>
  <si>
    <t>INST ECOL EARTH SCI</t>
  </si>
  <si>
    <t>INST ENVIRONM HLTH SAFETY</t>
  </si>
  <si>
    <t>INST GEOL MINERAL SB RAS</t>
  </si>
  <si>
    <t>INST LAUE LANGEVIN</t>
  </si>
  <si>
    <t>INST MARINE</t>
  </si>
  <si>
    <t>INST MED RES</t>
  </si>
  <si>
    <t>INST NUCL PARTICLE PHYS</t>
  </si>
  <si>
    <t>INST NUCL PARTICLE PHYS INPP</t>
  </si>
  <si>
    <t>INST OCCUPAT MED</t>
  </si>
  <si>
    <t>INST PARTICLE PHYS ASTROPHYS IPA</t>
  </si>
  <si>
    <t>INST POLITECN NACL</t>
  </si>
  <si>
    <t>INST SUPER CIENCIAS SAUDE EGAS MONIZ</t>
  </si>
  <si>
    <t>IRKUTSK STATE UNIV</t>
  </si>
  <si>
    <t>ISHIK UNIV</t>
  </si>
  <si>
    <t>ISTANBUL FAC MED</t>
  </si>
  <si>
    <t>JACOBI MED CTR</t>
  </si>
  <si>
    <t>JICHI MED UNIV</t>
  </si>
  <si>
    <t>KAISER PERMANENTE NO CALIF</t>
  </si>
  <si>
    <t>KAISER PERMANENTE WASHINGTON HLTH RES INST</t>
  </si>
  <si>
    <t>KAUNAS MED UNIV HOSP</t>
  </si>
  <si>
    <t>KEIO UNIV</t>
  </si>
  <si>
    <t>KEMRI WELLCOME TRUST</t>
  </si>
  <si>
    <t>KEYNEUROTEK PHARMACEUT AG</t>
  </si>
  <si>
    <t>KING ABDULLAH UNIV SCI TECHNOL</t>
  </si>
  <si>
    <t>KING GEORGES MED UNIV</t>
  </si>
  <si>
    <t>KING KHALID UNIV HOSP</t>
  </si>
  <si>
    <t>KING SAUD BIN ABDULAZIZ UNIV HLTH SCI</t>
  </si>
  <si>
    <t>KLINIKUM LEVERKUSEN</t>
  </si>
  <si>
    <t>KUALA KRAI HOSP</t>
  </si>
  <si>
    <t>LAB INSTRUMENTAC FIS EXPT PARTICULAS</t>
  </si>
  <si>
    <t>LAB INSTRUMENTACAO FIS EXP PARTICULAS</t>
  </si>
  <si>
    <t>LAB INSTRUMENTACTIO FIS EXPT PARTICULAS</t>
  </si>
  <si>
    <t>LATVIAN ENVIRONM GEOL METEOROL AGCY</t>
  </si>
  <si>
    <t>LEIBNIZ INST ANALYT WISSENSCH ISAS EV</t>
  </si>
  <si>
    <t>LEIBNIZ INST BALT SEA RES</t>
  </si>
  <si>
    <t>LEIBNIZ INST ZOO WILDLIFE RES</t>
  </si>
  <si>
    <t>LEIBNIZ UNIV HANNOVER</t>
  </si>
  <si>
    <t>LILLE UNIV HOSP</t>
  </si>
  <si>
    <t>LILLEBAELT HOSP</t>
  </si>
  <si>
    <t>LIRA MUNICIPAL COUNCIL</t>
  </si>
  <si>
    <t>LITHUANIAN ACAD PHYS EDUC</t>
  </si>
  <si>
    <t>LITHUANIAN INST HIST</t>
  </si>
  <si>
    <t>LOS ANGELES BIOMED RES INST</t>
  </si>
  <si>
    <t>LUNDBECK FDN INITIAT INTEGRAT PSYCHIAT RES</t>
  </si>
  <si>
    <t>MADDA WALABU UNIV</t>
  </si>
  <si>
    <t>MADRAS MED COLL GOVT GEN HOSP</t>
  </si>
  <si>
    <t>MAHARISHI MARKANDESHWAR UNIV</t>
  </si>
  <si>
    <t>MALMO UNIV</t>
  </si>
  <si>
    <t>MANHICA HLTH RES CTR</t>
  </si>
  <si>
    <t>MARINE BIOL ASSOC UK</t>
  </si>
  <si>
    <t>MASARYK MEM CANC INST</t>
  </si>
  <si>
    <t>MATER HOSP</t>
  </si>
  <si>
    <t>MATER MISERICORDIAE UNIV HOSP</t>
  </si>
  <si>
    <t>MAX PLANCK INST ASTRON</t>
  </si>
  <si>
    <t>MAX PLANCK INST CHEM PHYS FESTER STOFFE</t>
  </si>
  <si>
    <t>MAX PLANCK INST DEMOG RES</t>
  </si>
  <si>
    <t>MC PROFESS OU</t>
  </si>
  <si>
    <t>MD ANDERSON CANC CTR</t>
  </si>
  <si>
    <t>MED DIAGNOST CTR</t>
  </si>
  <si>
    <t>MEDCARE OY</t>
  </si>
  <si>
    <t>MEIR MED CTR</t>
  </si>
  <si>
    <t>MEM UNIV</t>
  </si>
  <si>
    <t>MERCK</t>
  </si>
  <si>
    <t>MINIST HLTH WELF</t>
  </si>
  <si>
    <t>MIZORAM UNIV</t>
  </si>
  <si>
    <t>MOORFIELDS EYE HOSP</t>
  </si>
  <si>
    <t>MRC HARWELL</t>
  </si>
  <si>
    <t>MULAGO HOSP</t>
  </si>
  <si>
    <t>MUSEE HOMME PARIS</t>
  </si>
  <si>
    <t>N ESTONIAN MED CTR</t>
  </si>
  <si>
    <t>NAT RESOURCES CANADA</t>
  </si>
  <si>
    <t>NATL CANC CTR SINGAPORE</t>
  </si>
  <si>
    <t>NATL CTR CARDIOVASC DIS</t>
  </si>
  <si>
    <t>NATL CTR INFECT PARASIT DIS</t>
  </si>
  <si>
    <t>NATL FOREST CTR</t>
  </si>
  <si>
    <t>NATL HLTH INSURANCE FUND</t>
  </si>
  <si>
    <t>NATL HOSP FAROE ISL</t>
  </si>
  <si>
    <t>NATL INST NUTR FOOD TECHNOL</t>
  </si>
  <si>
    <t>NATL INST OCCUPAT SAFETY HLTH</t>
  </si>
  <si>
    <t>NATL PHYS LAB</t>
  </si>
  <si>
    <t>NATL TARAS SHEVCHENKO UNIV</t>
  </si>
  <si>
    <t>NATL UNIV COSTA RICA</t>
  </si>
  <si>
    <t>NEI</t>
  </si>
  <si>
    <t>NEPAL DEV SOC</t>
  </si>
  <si>
    <t>NERC</t>
  </si>
  <si>
    <t>NETHERLANDS INST NEUROSCI</t>
  </si>
  <si>
    <t>NEW YORK ACAD MED</t>
  </si>
  <si>
    <t>NGI NCHA</t>
  </si>
  <si>
    <t>NGO STELLIT</t>
  </si>
  <si>
    <t>NICHOLAS COPERNICUS UNIV</t>
  </si>
  <si>
    <t>NICOSIA PRIVATE PRACTICE</t>
  </si>
  <si>
    <t>NIMH</t>
  </si>
  <si>
    <t>NONCOMMUNICABLE DIS RES CTR</t>
  </si>
  <si>
    <t>NORD TRONDELAG HLTH TRUST</t>
  </si>
  <si>
    <t>NORMANDIE UNIV</t>
  </si>
  <si>
    <t>NORTH EASTERN FED UNIV</t>
  </si>
  <si>
    <t>NOVARTIS PHARMACEUT</t>
  </si>
  <si>
    <t>OFF PUBL HLTH</t>
  </si>
  <si>
    <t>ONTARIO MINIST ENVIRONM CLIMATE CHANGE</t>
  </si>
  <si>
    <t>OSPED NIGUARDA CA GRANDA</t>
  </si>
  <si>
    <t>OSSERV ASTRON ROMA</t>
  </si>
  <si>
    <t>OTHER CANON FDN</t>
  </si>
  <si>
    <t>OULU UNIV</t>
  </si>
  <si>
    <t>OXFORD NIHR BIOMED RES CTR</t>
  </si>
  <si>
    <t>PACIFIC NW NATL LAB</t>
  </si>
  <si>
    <t>PAN AMER HLTH ORG</t>
  </si>
  <si>
    <t>PAPA GIOVANNI XXIII HOSP</t>
  </si>
  <si>
    <t>PARTNERS CTR PERSONALIZED GENET MED</t>
  </si>
  <si>
    <t>PATHWEST LAB MED WESTERN AUSTRALIA</t>
  </si>
  <si>
    <t>PENN STATE COLL MED</t>
  </si>
  <si>
    <t>PHARMACOLOR CONSULTANTS NANCY</t>
  </si>
  <si>
    <t>PIROGOV RUSSIAN NATL RES MED UNIV</t>
  </si>
  <si>
    <t>POLITECN MILAN</t>
  </si>
  <si>
    <t>POSITIUM LBS</t>
  </si>
  <si>
    <t>PROKHOROV GEN PHYS INST RAS</t>
  </si>
  <si>
    <t>PUBL HLTH AGCY CATALONIA</t>
  </si>
  <si>
    <t>PURE HORT RES CTR</t>
  </si>
  <si>
    <t>QUEEN MARY UNIV</t>
  </si>
  <si>
    <t>QUEEN SILVIA CHILDRENS HOSP</t>
  </si>
  <si>
    <t>RADBOUD UNIV NIJMEGEN MED CTR</t>
  </si>
  <si>
    <t>RAZI UNIV</t>
  </si>
  <si>
    <t>REFERENCE HOSP MDR HIV TB</t>
  </si>
  <si>
    <t>REG HOSP</t>
  </si>
  <si>
    <t>RES CTR JULICH</t>
  </si>
  <si>
    <t>REYKJAVIK HLTH CARE SERV</t>
  </si>
  <si>
    <t>RIGA EAST UNIV HOSP GAILEZERS</t>
  </si>
  <si>
    <t>RIVERSIDE PROFESS CTR</t>
  </si>
  <si>
    <t>RMS FDN</t>
  </si>
  <si>
    <t>ROYAL MARSDEN HOSP</t>
  </si>
  <si>
    <t>ROYAL SUSSEX CTY HOSP</t>
  </si>
  <si>
    <t>RUSSIAN STATE HYDROMETEOROL UNIV</t>
  </si>
  <si>
    <t>RWTH AACHEN UNIV I</t>
  </si>
  <si>
    <t>RWTH AACHEN UNIV III</t>
  </si>
  <si>
    <t>S CHINA NORMAL UNIV</t>
  </si>
  <si>
    <t>SALAH AZAIZ INST</t>
  </si>
  <si>
    <t>SAMARA UNIV</t>
  </si>
  <si>
    <t>SANTIAGO DE COMPOSTELA UNIV</t>
  </si>
  <si>
    <t>SCOTTISH CROP RES INST</t>
  </si>
  <si>
    <t>SCUOLA SUPER SANT ANNA</t>
  </si>
  <si>
    <t>SEA FISHERIES RES INST</t>
  </si>
  <si>
    <t>SECRETARIAT PACIFIC COMMUNITY</t>
  </si>
  <si>
    <t>SEMMELWEIS UNIV BUDAPEST</t>
  </si>
  <si>
    <t>SESTRE MILOSRDNICE UNIV HOSP CTR</t>
  </si>
  <si>
    <t>SHAHROUD UNIV MED SCI</t>
  </si>
  <si>
    <t>SIDRA MED RES CTR</t>
  </si>
  <si>
    <t>SITARAM BHARTIA INST SCI RES</t>
  </si>
  <si>
    <t>SOCIOS SALUD SUCURSAL</t>
  </si>
  <si>
    <t>SODER SJUKHUSET</t>
  </si>
  <si>
    <t>SOONCHUNHYANG UNIV</t>
  </si>
  <si>
    <t>SOPHIA CHILDRENS UNIV HOSP</t>
  </si>
  <si>
    <t>SOUTH KARELIA CENT HOSP</t>
  </si>
  <si>
    <t>SOUTH WEST UNIV NEOFIT RILSKI</t>
  </si>
  <si>
    <t>ST ANNES HOSP</t>
  </si>
  <si>
    <t>ST ANTONIUS HOSP</t>
  </si>
  <si>
    <t>ST JAMES UNIV HOSP</t>
  </si>
  <si>
    <t>ST LASZLO HOSP</t>
  </si>
  <si>
    <t>ST PETERSBURG STATE MED UNIV</t>
  </si>
  <si>
    <t>STATE AGCY PUBL HLTH AGCY</t>
  </si>
  <si>
    <t>STATE UNIV</t>
  </si>
  <si>
    <t>STENO DIABET CTR AS</t>
  </si>
  <si>
    <t>STRASBOURG UNIV HOSP</t>
  </si>
  <si>
    <t>SUSQUEHANNA UNIV</t>
  </si>
  <si>
    <t>SWISS FED INST FOREST SNOW LANDSCAPE RES</t>
  </si>
  <si>
    <t>TAIWAN CTR DIS CONTROL</t>
  </si>
  <si>
    <t>TALLINN UNIV TECHNOL TTU</t>
  </si>
  <si>
    <t>TALLINN UNIV TECHNOL TUT</t>
  </si>
  <si>
    <t>TALLINNA TEHNIKALIKOOL</t>
  </si>
  <si>
    <t>TAMPERE UNIV</t>
  </si>
  <si>
    <t>TECHNOMED TALLINN UNIV TECHNOL</t>
  </si>
  <si>
    <t>TELECOM PARISTECH</t>
  </si>
  <si>
    <t>TERVISE ARENGU INST</t>
  </si>
  <si>
    <t>TOYAMA UNIV</t>
  </si>
  <si>
    <t>TU BERGAKAD FREIBERG</t>
  </si>
  <si>
    <t>UCM</t>
  </si>
  <si>
    <t>UIB</t>
  </si>
  <si>
    <t>UNED</t>
  </si>
  <si>
    <t>UNICEM</t>
  </si>
  <si>
    <t>UNINOVA CTS</t>
  </si>
  <si>
    <t>UNITED ARAB EMIRATES UNIV</t>
  </si>
  <si>
    <t>UNIV AACHEN</t>
  </si>
  <si>
    <t>UNIV ALGARVE</t>
  </si>
  <si>
    <t>UNIV ANDES</t>
  </si>
  <si>
    <t>UNIV APPL SCI KEMPTEN</t>
  </si>
  <si>
    <t>UNIV ARKANSAS</t>
  </si>
  <si>
    <t>UNIV BUEA</t>
  </si>
  <si>
    <t>UNIV CATHOLIC LOUVAIN</t>
  </si>
  <si>
    <t>UNIV CENT FLORIDA</t>
  </si>
  <si>
    <t>UNIV CLIN CTR LJUBLJANA</t>
  </si>
  <si>
    <t>UNIV CUENCA</t>
  </si>
  <si>
    <t>UNIV DESARROLLO</t>
  </si>
  <si>
    <t>UNIV DUBLIN</t>
  </si>
  <si>
    <t>UNIV FED BAHIA</t>
  </si>
  <si>
    <t>UNIV FED JUIZ DE FORA</t>
  </si>
  <si>
    <t>UNIV FED UBERLANDIA</t>
  </si>
  <si>
    <t>UNIV FERHAT ABBAS SETIF</t>
  </si>
  <si>
    <t>UNIV HOSP COLOGNE</t>
  </si>
  <si>
    <t>UNIV HOSP FRANKFURT</t>
  </si>
  <si>
    <t>UNIV HOSP LEIPZIG</t>
  </si>
  <si>
    <t>UNIV HOSP WEST INDIES</t>
  </si>
  <si>
    <t>UNIV HOSP ZURICH</t>
  </si>
  <si>
    <t>UNIV HOUSTON</t>
  </si>
  <si>
    <t>UNIV ICESI</t>
  </si>
  <si>
    <t>UNIV JORDAN</t>
  </si>
  <si>
    <t>UNIV LBEROAMER</t>
  </si>
  <si>
    <t>UNIV LEUVEN KU LEUVEN</t>
  </si>
  <si>
    <t>UNIV LIMERICK</t>
  </si>
  <si>
    <t>UNIV MED BERLIN</t>
  </si>
  <si>
    <t>UNIV MED DENT NEW JERSEY</t>
  </si>
  <si>
    <t>UNIV MED PHARM BUCHAREST</t>
  </si>
  <si>
    <t>UNIV NAMUR</t>
  </si>
  <si>
    <t>UNIV NAPLES SUN</t>
  </si>
  <si>
    <t>UNIV NEUCHATEL</t>
  </si>
  <si>
    <t>UNIV NORTH TEXAS</t>
  </si>
  <si>
    <t>UNIV ORAN 1</t>
  </si>
  <si>
    <t>UNIV PARIS 04</t>
  </si>
  <si>
    <t>UNIV PARIS EST</t>
  </si>
  <si>
    <t>UNIV PHARM MED HO CHI MINH CITY</t>
  </si>
  <si>
    <t>UNIV POLITECN MARCHE</t>
  </si>
  <si>
    <t>UNIV QUEBEC CHICOUTIMI</t>
  </si>
  <si>
    <t>UNIV ROVIRA VIRGILI</t>
  </si>
  <si>
    <t>UNIV SANNIO</t>
  </si>
  <si>
    <t>UNIV SCI CULTURE</t>
  </si>
  <si>
    <t>UNIV SIEGEN</t>
  </si>
  <si>
    <t>UNIV SKOVDE</t>
  </si>
  <si>
    <t>UNIV SRI JAYEWARDENEPURA</t>
  </si>
  <si>
    <t>UNIV TARTU HOSP</t>
  </si>
  <si>
    <t>UNIV TEXAS RIO GRANDE VALLEY</t>
  </si>
  <si>
    <t>UNIV TEXAS SOUTHWESTERN MED CTR DALLAS</t>
  </si>
  <si>
    <t>UNIV TOURS</t>
  </si>
  <si>
    <t>UNIV TUNKU ABDUL RAHMAN</t>
  </si>
  <si>
    <t>UNIV UPPSALA</t>
  </si>
  <si>
    <t>UNIV W BOHEMIA</t>
  </si>
  <si>
    <t>UNLP</t>
  </si>
  <si>
    <t>US NATL INST HLTH</t>
  </si>
  <si>
    <t>UTKAL UNIV</t>
  </si>
  <si>
    <t>VA BOSTON HEALTHCARE SYST</t>
  </si>
  <si>
    <t>VENTSPILS UNIV COLL</t>
  </si>
  <si>
    <t>VET AGROCHEM RES CTR</t>
  </si>
  <si>
    <t>VILNIUS UNIV HOSP SANTARISKIU CLIN</t>
  </si>
  <si>
    <t>WALTER ELIZA HALL INST MED RES</t>
  </si>
  <si>
    <t>WELLCOME TRUST GENOME CAMPUS</t>
  </si>
  <si>
    <t>WSL SWISS FED RES INST</t>
  </si>
  <si>
    <t>XI AN JIAO TONG UNIV</t>
  </si>
  <si>
    <t>YBANK</t>
  </si>
  <si>
    <t>ZHEJIANG A F UNIV</t>
  </si>
  <si>
    <t>AALESUND UNIV COLL</t>
  </si>
  <si>
    <t>0.019</t>
  </si>
  <si>
    <t>ACAD VI SHUMAKOV FED RES CTR TRANSPLANTOL ARTIF</t>
  </si>
  <si>
    <t>ADEKUNLE AJASIN UNIV</t>
  </si>
  <si>
    <t>AFRICA MED RES FDN ETHIOPIA</t>
  </si>
  <si>
    <t>AGCY PREVENT SOCIAL MED</t>
  </si>
  <si>
    <t>AGENCE BIOMED</t>
  </si>
  <si>
    <t>AI EVDOKIMOV MOSCOW STATE UNIV MED DENT</t>
  </si>
  <si>
    <t>AIDC EC</t>
  </si>
  <si>
    <t>AKERSHUS UNIV HOSP</t>
  </si>
  <si>
    <t>AL AIN HOSP</t>
  </si>
  <si>
    <t>ALBANY STATE UNIV</t>
  </si>
  <si>
    <t>ALPEN ADRIA UNIV KLAGENFURT</t>
  </si>
  <si>
    <t>AMIENS UNIV HOSP</t>
  </si>
  <si>
    <t>AMSTERDAM INST GLOBAL HLTH DEV</t>
  </si>
  <si>
    <t>ANSES</t>
  </si>
  <si>
    <t>AOU CAREGGI REG REFERRAL CTR INFLAMMATORY BOWEL D</t>
  </si>
  <si>
    <t>ARMENIAN ACAD SCI</t>
  </si>
  <si>
    <t>ASHFORD ST PETERS NHS FDN TRUST</t>
  </si>
  <si>
    <t>ASSOC CALABRESE EPATOL</t>
  </si>
  <si>
    <t>ASSOC SCLEROSE TUBEREUSE BOURNEVILLE</t>
  </si>
  <si>
    <t>ASSOC SCLEROSI TUBEROSA ONLUS</t>
  </si>
  <si>
    <t>ASTRON USTAV AVCR</t>
  </si>
  <si>
    <t>ASTROPHYS INST POTSDAM</t>
  </si>
  <si>
    <t>ATHERIS LABS</t>
  </si>
  <si>
    <t>AZIENDA OSPED PADOVA</t>
  </si>
  <si>
    <t>AZIENDA OSPED UNIV PARMA</t>
  </si>
  <si>
    <t>BAKER IDI HEART DIABET INST</t>
  </si>
  <si>
    <t>BARCELONA SUPERCOMP CTR</t>
  </si>
  <si>
    <t>BAVARIAN FOREST NATL PK</t>
  </si>
  <si>
    <t>BERNHARD NOCHT INST TROP MED</t>
  </si>
  <si>
    <t>BIOCOMPETENCE CTR HLTH DAIRY PROD LLC</t>
  </si>
  <si>
    <t>BIODIVERS CLIMATE RES CTR BIK F</t>
  </si>
  <si>
    <t>BIOR</t>
  </si>
  <si>
    <t>BIPS</t>
  </si>
  <si>
    <t>BIRMINGHAM CHILDRENS HOSP</t>
  </si>
  <si>
    <t>BIZERTE HOSP</t>
  </si>
  <si>
    <t>BOISE STATE UNIV</t>
  </si>
  <si>
    <t>BRASILIA UNIV</t>
  </si>
  <si>
    <t>BRONOVO HOSP</t>
  </si>
  <si>
    <t>BURNET INST</t>
  </si>
  <si>
    <t>CAMBRIDGE INST PUBL HLTH</t>
  </si>
  <si>
    <t>CAMBRIDGE UNIV HOSP NHS FDN TRUST</t>
  </si>
  <si>
    <t>CANC COUNCIL VICTORIA</t>
  </si>
  <si>
    <t>CARDIOL MERCATO S SEVERINO</t>
  </si>
  <si>
    <t>CAREGGI HOSP</t>
  </si>
  <si>
    <t>CARLETON UNIV</t>
  </si>
  <si>
    <t>CAS</t>
  </si>
  <si>
    <t>CCFFT</t>
  </si>
  <si>
    <t>CEFAS</t>
  </si>
  <si>
    <t>CELAL BAYAR UNIV</t>
  </si>
  <si>
    <t>CEMIC</t>
  </si>
  <si>
    <t>CHALMERS UNIV TECHNOL</t>
  </si>
  <si>
    <t>CHILDRENS HOSP MICHIGAN</t>
  </si>
  <si>
    <t>CHINA MED UNIV</t>
  </si>
  <si>
    <t>CHINESE ACAD AGR SCI</t>
  </si>
  <si>
    <t>CHIRAYU MED COLL</t>
  </si>
  <si>
    <t>CHU ANGERS</t>
  </si>
  <si>
    <t>CHU LILLE</t>
  </si>
  <si>
    <t>CHU NANCY</t>
  </si>
  <si>
    <t>CIBERDEM</t>
  </si>
  <si>
    <t>CIRAD</t>
  </si>
  <si>
    <t>CITY HOSP NOTTINGHAM</t>
  </si>
  <si>
    <t>CITY UNIV LONDON</t>
  </si>
  <si>
    <t>COCHIN HOSP</t>
  </si>
  <si>
    <t>CONNECTICUT AGR EXPT STN</t>
  </si>
  <si>
    <t>CONSEJERIA SANIDAD JUNTA CASTILLA LEON</t>
  </si>
  <si>
    <t>CORK INST TECHNOL</t>
  </si>
  <si>
    <t>COVENTRY UNIV</t>
  </si>
  <si>
    <t>CROATIAN HLTH INSURANCE FUND</t>
  </si>
  <si>
    <t>CROATIAN NATL INST PUBL HLTH</t>
  </si>
  <si>
    <t>CTR CHECK HOSP SIRIO LIBANES</t>
  </si>
  <si>
    <t>CTR COMMUNICABLE DIS PREVENT CONTROL</t>
  </si>
  <si>
    <t>CTR DIABET ENDOCRINE CARE</t>
  </si>
  <si>
    <t>CTR ECOL HYDROL EDINBURGH</t>
  </si>
  <si>
    <t>CTR HOSP PORTO</t>
  </si>
  <si>
    <t>CTR INVEST ENERGET MEDIOAMBIENTALES TECNOL</t>
  </si>
  <si>
    <t>CTR INVEST ENERGET MEDIOAMBIENTALES TECNOL CIE</t>
  </si>
  <si>
    <t>CYPRUS INT UNIV</t>
  </si>
  <si>
    <t>DANA FARBER CANC INST</t>
  </si>
  <si>
    <t>DANANG UNIV MED TECHNOL PHARM</t>
  </si>
  <si>
    <t>DEPT PEDIAT</t>
  </si>
  <si>
    <t>DEPT SURG</t>
  </si>
  <si>
    <t>DEPT VET AFFAIRS</t>
  </si>
  <si>
    <t>DEV RES PROJECTS CTR</t>
  </si>
  <si>
    <t>DIABET RES CTR</t>
  </si>
  <si>
    <t>DIABET RES SOC</t>
  </si>
  <si>
    <t>DRK KLINIKEN</t>
  </si>
  <si>
    <t>DUBAI HLTH AUTHOR</t>
  </si>
  <si>
    <t>DUNDALK INST TECHNOL</t>
  </si>
  <si>
    <t>DUNEDIN SCH MED</t>
  </si>
  <si>
    <t>ECOLE CENT PARIS</t>
  </si>
  <si>
    <t>EL PALO HLTH CTR</t>
  </si>
  <si>
    <t>ELEKTRILEVI OU</t>
  </si>
  <si>
    <t>ELTE UNIV</t>
  </si>
  <si>
    <t>EMBL</t>
  </si>
  <si>
    <t>EMCDDA</t>
  </si>
  <si>
    <t>EMEK MED CTR</t>
  </si>
  <si>
    <t>ENAMINE LTD</t>
  </si>
  <si>
    <t>ENVIRONM CLIMATE CHANGE CANADA</t>
  </si>
  <si>
    <t>ESTONIAN ENERGY SC</t>
  </si>
  <si>
    <t>ESTONIAN UNIV LIFE SCI EMU</t>
  </si>
  <si>
    <t>ESTONIAN UNIV SCI</t>
  </si>
  <si>
    <t>EUROPEAN SPACE AGCY</t>
  </si>
  <si>
    <t>EUROPEAN TUBEROUS SCLEROSIS COMPLEX ASSOC</t>
  </si>
  <si>
    <t>EUROPEAN UNIV CYPRUS</t>
  </si>
  <si>
    <t>EZELLERON GMBH</t>
  </si>
  <si>
    <t>FAC SCI</t>
  </si>
  <si>
    <t>FDN EDMUND MACH</t>
  </si>
  <si>
    <t>FDN JEAN DAUSSET CEPH</t>
  </si>
  <si>
    <t>FDN OFTALMOL SANTANDER</t>
  </si>
  <si>
    <t>FED ENVIRONM AGCY</t>
  </si>
  <si>
    <t>FED INST EDUC SCI TECHNOL CEARA</t>
  </si>
  <si>
    <t>FIELD MUSEUM NAT HIST</t>
  </si>
  <si>
    <t>FINNISH RED CROSS BLOOD SERV</t>
  </si>
  <si>
    <t>FIOCRUZ MS</t>
  </si>
  <si>
    <t>FIT BIOTECH</t>
  </si>
  <si>
    <t>FOREST RES</t>
  </si>
  <si>
    <t>FOREST RES INST</t>
  </si>
  <si>
    <t>FRED HOLLOWS FDN NEW ZEALAND</t>
  </si>
  <si>
    <t>FREMANTLE HOSP</t>
  </si>
  <si>
    <t>G GASLINI INST CHILDREN</t>
  </si>
  <si>
    <t>GEISEL SCH MED DARTMOUTH</t>
  </si>
  <si>
    <t>GEN HOSP</t>
  </si>
  <si>
    <t>GEN INFO LTD</t>
  </si>
  <si>
    <t>GEORGIA TECH</t>
  </si>
  <si>
    <t>GERMAN AEROSP CTR</t>
  </si>
  <si>
    <t>GERMAN CTR CARDIOVASC RES DZHK EV</t>
  </si>
  <si>
    <t>GESELL SCHWERIONENFORSCH GSI</t>
  </si>
  <si>
    <t>GLOSTRUP CTY HOSP</t>
  </si>
  <si>
    <t>GOBIERNO ARAGON</t>
  </si>
  <si>
    <t>GRP HOSP PITIE SALPETRIERE</t>
  </si>
  <si>
    <t>HADASSAH HEBREW UNIV MED CTR</t>
  </si>
  <si>
    <t>HADASSAH MED CTR</t>
  </si>
  <si>
    <t>HAMADAN UNIV MED SCI</t>
  </si>
  <si>
    <t>HANGZHOU NORMAL UNIV</t>
  </si>
  <si>
    <t>HANNOVER UNIV APPL SCI ARTS</t>
  </si>
  <si>
    <t>HANOI SCH PUBL HLTH</t>
  </si>
  <si>
    <t>HAUPTVERBAND OSTERREICH SOZIALVERSICHERUNGSTRAGER</t>
  </si>
  <si>
    <t>HEART ENGLAND FDN TRUST</t>
  </si>
  <si>
    <t>HEDMARK UNIV COLL</t>
  </si>
  <si>
    <t>HELMHOLTZ ZENTRUM</t>
  </si>
  <si>
    <t>HELSINKI BRAIN RES CTR</t>
  </si>
  <si>
    <t>HERLEV HOSP</t>
  </si>
  <si>
    <t>HIGH NATL SCH VET MED</t>
  </si>
  <si>
    <t>HLTH PROTECT SCOTLAND</t>
  </si>
  <si>
    <t>HOLBAEK CENT HOSP</t>
  </si>
  <si>
    <t>HOP BICHAT CLAUDE BERNARD</t>
  </si>
  <si>
    <t>HOP ENFANTS ARMAND TROUSSEAU</t>
  </si>
  <si>
    <t>HOSP CLIN UNIV</t>
  </si>
  <si>
    <t>HOSP LUZ</t>
  </si>
  <si>
    <t>HOSP MAR</t>
  </si>
  <si>
    <t>HOSP SAN JUAN BAUTISTA</t>
  </si>
  <si>
    <t>HOSP UNIV 12 OCTUBRE</t>
  </si>
  <si>
    <t>HULL ROYAL INFIRM</t>
  </si>
  <si>
    <t>HUMANITAS CLIN RES CTR</t>
  </si>
  <si>
    <t>HUMANITAS UNIV</t>
  </si>
  <si>
    <t>HUNGER ACT LOS ANGELES</t>
  </si>
  <si>
    <t>IARC</t>
  </si>
  <si>
    <t>ICVS 3BS PT GOVT ASSOCIATE LAB</t>
  </si>
  <si>
    <t>IIS FDN JIMENEZ DIAZ UAM</t>
  </si>
  <si>
    <t>IMIB ARRIXACA</t>
  </si>
  <si>
    <t>IMIM HOSP MAR RES INST</t>
  </si>
  <si>
    <t>INECO NEUROCIENCIAS</t>
  </si>
  <si>
    <t>INFN SEZIONE NAPOLI</t>
  </si>
  <si>
    <t>INFN SEZIONE TORINO</t>
  </si>
  <si>
    <t>INIA CIFOR</t>
  </si>
  <si>
    <t>INLAND FISHERIES IRELAND</t>
  </si>
  <si>
    <t>INSELSPITAL BERN</t>
  </si>
  <si>
    <t>INSPECTORATE HLTH CARE</t>
  </si>
  <si>
    <t>INST BALT STUDIES</t>
  </si>
  <si>
    <t>INST BIOMED TRANSLAT MED</t>
  </si>
  <si>
    <t>INST CHEM</t>
  </si>
  <si>
    <t>INST CLIN EFFECTIVENESS HLTH POLICY</t>
  </si>
  <si>
    <t>INST ECOL</t>
  </si>
  <si>
    <t>INST ENVIRONM SUSTAINABIL</t>
  </si>
  <si>
    <t>INST FOOD SAFETY ANIM HLTH ENVIRONM</t>
  </si>
  <si>
    <t>INST FOOD SCI</t>
  </si>
  <si>
    <t>INST HLTH DEV</t>
  </si>
  <si>
    <t>INST INFORMAT COMP MACHINES</t>
  </si>
  <si>
    <t>INST MED VET SCI</t>
  </si>
  <si>
    <t>INST OCEANOG FISHERIES</t>
  </si>
  <si>
    <t>INST PUBL HLTH REPUBL SLOVENIA</t>
  </si>
  <si>
    <t>INST RECH CLIN BENIN</t>
  </si>
  <si>
    <t>INST STUDIES THEORET PHYS MATH</t>
  </si>
  <si>
    <t>INT INST APPL SYST ANAL</t>
  </si>
  <si>
    <t>INT INST MOL CELL BIOL</t>
  </si>
  <si>
    <t>INT NEUROTRAUMA RES ORG</t>
  </si>
  <si>
    <t>IPAS NEPAL</t>
  </si>
  <si>
    <t>IPM</t>
  </si>
  <si>
    <t>IRANIAN MINIST HLTH MED EDUC</t>
  </si>
  <si>
    <t>IRCB</t>
  </si>
  <si>
    <t>IRCCS POLICLIN SAN MATTEO FDN</t>
  </si>
  <si>
    <t>ISAAC NEWTON GRP TELESCOPES</t>
  </si>
  <si>
    <t>ISFAHAN CARDIOVASC RES CTR</t>
  </si>
  <si>
    <t>ISGLOBAL INST SALUD GLOBAL BARCELONA</t>
  </si>
  <si>
    <t>ISPRA</t>
  </si>
  <si>
    <t>IST AUXOL ITALIANO IRCCS</t>
  </si>
  <si>
    <t>IST GIANNINA GASLINI</t>
  </si>
  <si>
    <t>IST NAZL RIC METROL INRIM</t>
  </si>
  <si>
    <t>IZMIR UNIV ECON</t>
  </si>
  <si>
    <t>JACKSON LAB</t>
  </si>
  <si>
    <t>JANSSEN CILAG</t>
  </si>
  <si>
    <t>JANSSEN CILAG GMBH</t>
  </si>
  <si>
    <t>JANSSEN RES DEV LLC</t>
  </si>
  <si>
    <t>JOHN PAUL II CATHOLIC UNIV LUBLIN</t>
  </si>
  <si>
    <t>JOINT INST NUCL RES DUBNA</t>
  </si>
  <si>
    <t>KAILUAN GEN HOSP</t>
  </si>
  <si>
    <t>KANAWHA CHARLESTON HLTH DEPT</t>
  </si>
  <si>
    <t>KAZAN NATL RES TECHNOL UNIV</t>
  </si>
  <si>
    <t>KEMRI WELLCOME TRUST RES PROGRAMME</t>
  </si>
  <si>
    <t>KING ABDULLAH BIN ABDULAZIZ UNIV HOSP</t>
  </si>
  <si>
    <t>KING ABDULLAH UNIV HOSP</t>
  </si>
  <si>
    <t>KLINIKUM UNIV MUNCHEN</t>
  </si>
  <si>
    <t>KLINIKUM WELS GRIESKIRCHEN</t>
  </si>
  <si>
    <t>KURESSAARE HOSP</t>
  </si>
  <si>
    <t>KURNAKOV INST GEN INORGAN CHEM RAS</t>
  </si>
  <si>
    <t>LAB ANNECY LE VIEUX PHYS PARTICULES</t>
  </si>
  <si>
    <t>LAGOS STATE UNIV</t>
  </si>
  <si>
    <t>LANDSPITALI</t>
  </si>
  <si>
    <t>LAWRENCE BERKELEY NATL LAB</t>
  </si>
  <si>
    <t>LEIBNIZ INST NEUROBIOL</t>
  </si>
  <si>
    <t>LEIBNIZ ZALF EV</t>
  </si>
  <si>
    <t>LITHUANIA ACAD SCI</t>
  </si>
  <si>
    <t>LITHUANIAN UNIV AGR</t>
  </si>
  <si>
    <t>LN GUMILYOV EURASIAN NATL UNIV</t>
  </si>
  <si>
    <t>LOYOLA UNIV</t>
  </si>
  <si>
    <t>MARIE CURIE SKLODOWSKA UNIV</t>
  </si>
  <si>
    <t>MARINE INST</t>
  </si>
  <si>
    <t>MARIUS NASTA INST</t>
  </si>
  <si>
    <t>MARIUS NASTA INST PULMONOL</t>
  </si>
  <si>
    <t>MAX PLANCK INST RADIOASTRON</t>
  </si>
  <si>
    <t>MAX PLANCK INST SCI LIGHT</t>
  </si>
  <si>
    <t>MAX PLANCK INST SOLAR SYST RES</t>
  </si>
  <si>
    <t>MED CTR AVIVA</t>
  </si>
  <si>
    <t>MEDISTRA HOSP</t>
  </si>
  <si>
    <t>MEHARRY MED COLL</t>
  </si>
  <si>
    <t>MEM SISLI HOSP</t>
  </si>
  <si>
    <t>MERCK SCHERING PLOUGH</t>
  </si>
  <si>
    <t>MIDDLE TECH UNIV</t>
  </si>
  <si>
    <t>MILPARK HOSP</t>
  </si>
  <si>
    <t>MINIST MANPOWER</t>
  </si>
  <si>
    <t>MINIST PUBL HLTH RUSSIA</t>
  </si>
  <si>
    <t>MISSOURI BOT GARDEN</t>
  </si>
  <si>
    <t>MIT HARVARD</t>
  </si>
  <si>
    <t>MOLDAVIAN ACAD SCI</t>
  </si>
  <si>
    <t>MONGOLIAN NATL UNIV MED SCI</t>
  </si>
  <si>
    <t>MORGAGNI HOSP</t>
  </si>
  <si>
    <t>MRC LIFECOURSE EPIDEMIOL UNIT</t>
  </si>
  <si>
    <t>MTA BME LENDULET MAGNETOOPT SPECT RES GRP</t>
  </si>
  <si>
    <t>MTA KFKI RMKI</t>
  </si>
  <si>
    <t>MUNSTER UNIV APPL SCI</t>
  </si>
  <si>
    <t>MUSEE NATL HIST NAT</t>
  </si>
  <si>
    <t>MUSTAFA KEMAL UNIV</t>
  </si>
  <si>
    <t>NANCY UNIV</t>
  </si>
  <si>
    <t>NAT CTR PARTICLE HIGH ENERGY PHYS</t>
  </si>
  <si>
    <t>NATL ACAD SCI ARMENIA</t>
  </si>
  <si>
    <t>NATL DEF MED CTR</t>
  </si>
  <si>
    <t>NATL HEART LUNG BLOOD INST FRAMINGHAM HEART STU</t>
  </si>
  <si>
    <t>NATL HOSP</t>
  </si>
  <si>
    <t>NATL HUMAN GENOME RES INST</t>
  </si>
  <si>
    <t>NATL INST CANC PREVENT</t>
  </si>
  <si>
    <t>NATL INST CHEM</t>
  </si>
  <si>
    <t>NATL INST ENVIRONM HLTH</t>
  </si>
  <si>
    <t>NATL INST EPIDEMIOL</t>
  </si>
  <si>
    <t>NATL INST HYG EPIDEMIOL MICROBIOL</t>
  </si>
  <si>
    <t>NATL INST NURSING EDUC</t>
  </si>
  <si>
    <t>NATL INST NUTR</t>
  </si>
  <si>
    <t>NATL INST ONCOL</t>
  </si>
  <si>
    <t>NATL INST RESP DIS</t>
  </si>
  <si>
    <t>NATL INST STROKE APPL NEUROSCI</t>
  </si>
  <si>
    <t>NATL MARINE FISHERIES SERV</t>
  </si>
  <si>
    <t>NATL MUSEUM DENMARK</t>
  </si>
  <si>
    <t>NATL RES COUNCIL CANADA</t>
  </si>
  <si>
    <t>NATL RES TOMSK POLYTECH UNIV</t>
  </si>
  <si>
    <t>NATL SYNCHROTRON RADIAT RES CTR</t>
  </si>
  <si>
    <t>NATL TAIWAN UNIV HOSP</t>
  </si>
  <si>
    <t>NATL TECH UNIV</t>
  </si>
  <si>
    <t>NATL TSING HUA UNIV</t>
  </si>
  <si>
    <t>NATL VET INST</t>
  </si>
  <si>
    <t>NETHERLANDS CANC INST</t>
  </si>
  <si>
    <t>NETHERLANDS COMPREHENS CANC ORG</t>
  </si>
  <si>
    <t>NETHERLANDS INST MENTAL HLTH ADDICT</t>
  </si>
  <si>
    <t>NEW YORK GENOME CTR</t>
  </si>
  <si>
    <t>NHLBI FRAMINGHAM HEART STUDY</t>
  </si>
  <si>
    <t>NICTA QUEENSLAND LAB</t>
  </si>
  <si>
    <t>NIDDK</t>
  </si>
  <si>
    <t>NIZHNII NOVGOROD STATE UNIV</t>
  </si>
  <si>
    <t>NO ARIZONA UNIV</t>
  </si>
  <si>
    <t>NO GEN HOSP</t>
  </si>
  <si>
    <t>NORTH ESTONIAN MED CTR FDN</t>
  </si>
  <si>
    <t>NORTHEAST OHIO MED UNIV</t>
  </si>
  <si>
    <t>NORWEGIAN INST WATER RES NIVA</t>
  </si>
  <si>
    <t>NORWEGIAN MED AGCY</t>
  </si>
  <si>
    <t>NOTTINGHAM TRENT UNIV</t>
  </si>
  <si>
    <t>NOVARTIS FARMA SPA</t>
  </si>
  <si>
    <t>NOVIA UNIV APPL SCI</t>
  </si>
  <si>
    <t>NS KURNAKOV GEN INORGAN CHEM INST</t>
  </si>
  <si>
    <t>NS KURNAKOV INST GEN INORGAN CHEM</t>
  </si>
  <si>
    <t>OIKON LTD</t>
  </si>
  <si>
    <t>ONASSIS CARDIAC SURG CTR</t>
  </si>
  <si>
    <t>ONZE LIEVE VROUW HOSP</t>
  </si>
  <si>
    <t>OSMANIA UNIV</t>
  </si>
  <si>
    <t>OSSERV ASTROFIS ARCETRI</t>
  </si>
  <si>
    <t>OSSERV ASTRON TRIESTE</t>
  </si>
  <si>
    <t>OTTO WAGNER HOSP</t>
  </si>
  <si>
    <t>OXFORD BROOKES UNIV</t>
  </si>
  <si>
    <t>OXFORD UNIV HOSP NHS TRUST</t>
  </si>
  <si>
    <t>PFIZER WORLDWIDE RES DEV</t>
  </si>
  <si>
    <t>PIRBRIGHT INST</t>
  </si>
  <si>
    <t>PK CTR MENTAL HLTH</t>
  </si>
  <si>
    <t>POLYTECH UNIV MARCHE</t>
  </si>
  <si>
    <t>PONTIFICIA UNIV CATOLICA PERU</t>
  </si>
  <si>
    <t>PORTLAND STATE UNIV</t>
  </si>
  <si>
    <t>POST GRAD INST MED EDUC RES</t>
  </si>
  <si>
    <t>POSTGRAD INST MED SCI</t>
  </si>
  <si>
    <t>PP SHIRSHOV OCEANOL INST</t>
  </si>
  <si>
    <t>PRINCE WALES HOSP</t>
  </si>
  <si>
    <t>PSL RES UNIV</t>
  </si>
  <si>
    <t>QUEEN ELIZABETH HOSP BIRMINGHAM</t>
  </si>
  <si>
    <t>QUEEN SILVIAS CHILDRENS HOSP</t>
  </si>
  <si>
    <t>QUEENSLAND HLTH</t>
  </si>
  <si>
    <t>RAMS</t>
  </si>
  <si>
    <t>RASHID HOSP</t>
  </si>
  <si>
    <t>REPUBLICAN INST CARDIOL INTERNAL DIS</t>
  </si>
  <si>
    <t>RES CTR JUELICH</t>
  </si>
  <si>
    <t>RES CTR MED GENET</t>
  </si>
  <si>
    <t>RES EDUC CHILD HLTH INST</t>
  </si>
  <si>
    <t>RES INST</t>
  </si>
  <si>
    <t>RES INST CHILD NUTR</t>
  </si>
  <si>
    <t>RHEUMAZENTRUM RUHRGEBIET</t>
  </si>
  <si>
    <t>RISO NATL LAB</t>
  </si>
  <si>
    <t>RITSUMEIKAN UNIV</t>
  </si>
  <si>
    <t>ROSKILDE HOSP</t>
  </si>
  <si>
    <t>ROUEN UNIV HOSP</t>
  </si>
  <si>
    <t>ROYAL ADELAIDE HOSP</t>
  </si>
  <si>
    <t>ROYAL BROMPTON HAREFIELD NHS FDN TRUST</t>
  </si>
  <si>
    <t>ROYAL INFIRM</t>
  </si>
  <si>
    <t>ROYAL MANCHESTER CHILDRENS HOSP</t>
  </si>
  <si>
    <t>ROYAL OBSERV BELGIUM</t>
  </si>
  <si>
    <t>RUSSIAN ACAD AGR SCI</t>
  </si>
  <si>
    <t>RWANDA BIOMED CTR</t>
  </si>
  <si>
    <t>SAARLAND CANC REGISTRY</t>
  </si>
  <si>
    <t>SAITAMA UNIV</t>
  </si>
  <si>
    <t>SANTA CHIARA HOSP</t>
  </si>
  <si>
    <t>SCH PREVENT ONCOL</t>
  </si>
  <si>
    <t>SCI LIFE LAB</t>
  </si>
  <si>
    <t>SEOUL NATL UNIV HOSP</t>
  </si>
  <si>
    <t>SEOUL NATL UNIV MED LIB</t>
  </si>
  <si>
    <t>SERV CANARIO SALUD</t>
  </si>
  <si>
    <t>SIAULIAI UNIV</t>
  </si>
  <si>
    <t>SIDI MOHAMED BENABDELLAH UNIV</t>
  </si>
  <si>
    <t>SISMANOGLIO HOSP</t>
  </si>
  <si>
    <t>SLOVENIAN ACAD SCI ARTS</t>
  </si>
  <si>
    <t>SLU</t>
  </si>
  <si>
    <t>SMHI</t>
  </si>
  <si>
    <t>SOC FAMILY HLTH</t>
  </si>
  <si>
    <t>SOCIAL INSURANCE INST</t>
  </si>
  <si>
    <t>SOMOGY CTY KAPOSI MOR TEACHING HOSP</t>
  </si>
  <si>
    <t>SORLANDET HOSP</t>
  </si>
  <si>
    <t>SOUTH AFRICAN MED RES COUNCIL UNIT ANXIETY STRE</t>
  </si>
  <si>
    <t>SP TECH RES INST SWEDEN</t>
  </si>
  <si>
    <t>SPS PEDIAT KLIN</t>
  </si>
  <si>
    <t>ST ANNES HOSP BRNO</t>
  </si>
  <si>
    <t>ST JOSEPH UNIV</t>
  </si>
  <si>
    <t>ST LUKES HOSP</t>
  </si>
  <si>
    <t>ST PAULS HOSP</t>
  </si>
  <si>
    <t>ST PETERSBURG ELECTROTECH UNIV</t>
  </si>
  <si>
    <t>ST PETERSBURG PASTEUR INST</t>
  </si>
  <si>
    <t>ST SOPHIA CHILDRENS HOSP</t>
  </si>
  <si>
    <t>STAT ESTONIA</t>
  </si>
  <si>
    <t>STATE INST DRUG CONTROL</t>
  </si>
  <si>
    <t>STATE MED CONTROL AGCY</t>
  </si>
  <si>
    <t>STATE RES CTR RUSSIAN FED</t>
  </si>
  <si>
    <t>SUNDER LAL JAIN HOSP</t>
  </si>
  <si>
    <t>SUNY BINGHAMTON</t>
  </si>
  <si>
    <t>SUNY COLL BUFFALO</t>
  </si>
  <si>
    <t>SWARTHMORE COLL</t>
  </si>
  <si>
    <t>SWEDISH INST COMMUNICABLE DIS CONTROL</t>
  </si>
  <si>
    <t>SWISS FED RES STN AGROECOL AGR</t>
  </si>
  <si>
    <t>SYNARC INC</t>
  </si>
  <si>
    <t>SYRIAN AMER MED SOC</t>
  </si>
  <si>
    <t>TACHIKAWA HOSP</t>
  </si>
  <si>
    <t>TALLIN UNIV</t>
  </si>
  <si>
    <t>TALLINN CTR</t>
  </si>
  <si>
    <t>TARTU TECHNOL LTD</t>
  </si>
  <si>
    <t>TARTU ULIKOOLIS</t>
  </si>
  <si>
    <t>TATA INST FUNDAMENTAL RESEARCH A</t>
  </si>
  <si>
    <t>TATA INST FUNDAMENTAL RESEARCH EHEP</t>
  </si>
  <si>
    <t>TBILISI STATE MED UNIV</t>
  </si>
  <si>
    <t>TCD</t>
  </si>
  <si>
    <t>TEAGASC</t>
  </si>
  <si>
    <t>TECH UNIV BERGAKAD FREIBERG</t>
  </si>
  <si>
    <t>TELETHON INST CHILD HLTH RES</t>
  </si>
  <si>
    <t>TESTONICA LAB OU</t>
  </si>
  <si>
    <t>THOMPSON RIVERS UNIV</t>
  </si>
  <si>
    <t>TIWAG TIROLER WASSERKRAFT AG</t>
  </si>
  <si>
    <t>TOKYO DENKI UNIV</t>
  </si>
  <si>
    <t>TOR VERGATA UNIV HOSP</t>
  </si>
  <si>
    <t>TRAGSATEC</t>
  </si>
  <si>
    <t>TRANSILVANIA UNIV</t>
  </si>
  <si>
    <t>TSA TUBEROUS SCLEROSIS ASSOC</t>
  </si>
  <si>
    <t>TU WIEN</t>
  </si>
  <si>
    <t>TUORLA OBSERV</t>
  </si>
  <si>
    <t>UDR VERONA</t>
  </si>
  <si>
    <t>UKRAINE ACAD MED SCI</t>
  </si>
  <si>
    <t>UNIV ALASKA FAIRBANKS</t>
  </si>
  <si>
    <t>UNIV ANTWERP VIB</t>
  </si>
  <si>
    <t>UNIV APPL SCI NORTHWESTERN SWITZERLAND</t>
  </si>
  <si>
    <t>UNIV AUTONOMA NUEVO LEON</t>
  </si>
  <si>
    <t>UNIV AZORES</t>
  </si>
  <si>
    <t>UNIV BALEARIC ISL</t>
  </si>
  <si>
    <t>UNIV CA FOSCARI VENICE</t>
  </si>
  <si>
    <t>UNIV CAMPINAS UNICAMP</t>
  </si>
  <si>
    <t>UNIV CIENCIAS APLICADAS AMBIENT</t>
  </si>
  <si>
    <t>UNIV CLIN CTR</t>
  </si>
  <si>
    <t>UNIV COLOMBO</t>
  </si>
  <si>
    <t>UNIV CTR OCCIDENTAL LISANDRO ALVARADO</t>
  </si>
  <si>
    <t>UNIV DELAWARE</t>
  </si>
  <si>
    <t>UNIV EAST RAMON MAGSAYSAY</t>
  </si>
  <si>
    <t>UNIV ESTADUAL MONTES CLAROS</t>
  </si>
  <si>
    <t>UNIV FED PARAIBA</t>
  </si>
  <si>
    <t>UNIV G DANNUNZIO</t>
  </si>
  <si>
    <t>UNIV GIRONA</t>
  </si>
  <si>
    <t>UNIV GRANADA UGR</t>
  </si>
  <si>
    <t>UNIV HOSP BRATISLAVA</t>
  </si>
  <si>
    <t>UNIV HOSP DUBRAVA</t>
  </si>
  <si>
    <t>UNIV HOSP MUNICH</t>
  </si>
  <si>
    <t>UNIV HOSP NICE</t>
  </si>
  <si>
    <t>UNIV HOSP NITRA</t>
  </si>
  <si>
    <t>UNIV HOSP RIJEKA</t>
  </si>
  <si>
    <t>UNIV HOSP SETIF</t>
  </si>
  <si>
    <t>UNIV HOSP TRAUMA</t>
  </si>
  <si>
    <t>UNIV ILORIN</t>
  </si>
  <si>
    <t>UNIV KARACHI</t>
  </si>
  <si>
    <t>UNIV KLIN KINDER JUGENDHEILKUNDE</t>
  </si>
  <si>
    <t>UNIV LIMPOPO</t>
  </si>
  <si>
    <t>UNIV MACAU</t>
  </si>
  <si>
    <t>UNIV MAINE</t>
  </si>
  <si>
    <t>UNIV MED CTR ULM</t>
  </si>
  <si>
    <t>UNIV NACL COMAHUE</t>
  </si>
  <si>
    <t>UNIV OBERTA CATALUNYA</t>
  </si>
  <si>
    <t>UNIV OPOLE</t>
  </si>
  <si>
    <t>UNIV PABLO DE OLAVIDE</t>
  </si>
  <si>
    <t>UNIV POLITECN CATALUNA</t>
  </si>
  <si>
    <t>UNIV PUNJAB</t>
  </si>
  <si>
    <t>UNIV SAVOIE</t>
  </si>
  <si>
    <t>UNIV SOUTH CAROLINA</t>
  </si>
  <si>
    <t>UNIV SZCZECIN</t>
  </si>
  <si>
    <t>UNIV TECN NORTE</t>
  </si>
  <si>
    <t>UNIV TEXAS DALLAS</t>
  </si>
  <si>
    <t>UNIV URBINO CARLO BO</t>
  </si>
  <si>
    <t>UNIV UTARA MALAYSIA</t>
  </si>
  <si>
    <t>UNIV VET MED VIENNA</t>
  </si>
  <si>
    <t>UNIV WASHINGTON TACOMA</t>
  </si>
  <si>
    <t>UNSW</t>
  </si>
  <si>
    <t>URAL STATE UNIV</t>
  </si>
  <si>
    <t>USDA ARS</t>
  </si>
  <si>
    <t>UTAH STATE UNIV</t>
  </si>
  <si>
    <t>VADASKERT CHILD PSYCHIAT HOSP OUTPATIENT CLIN</t>
  </si>
  <si>
    <t>VALAHIA UNIV TARGOVISTE</t>
  </si>
  <si>
    <t>VASILE ALECSANDRI UNIV BACAU</t>
  </si>
  <si>
    <t>VAVILOV INST GEN GENET</t>
  </si>
  <si>
    <t>VIETNAM NATL HEART INST</t>
  </si>
  <si>
    <t>VILNIUS UNIV HOSP SANTARISKIU KLIN</t>
  </si>
  <si>
    <t>VIVANTES KLINIKUM NEUKOLLN</t>
  </si>
  <si>
    <t>VRIJE UNIV BRUSSELS</t>
  </si>
  <si>
    <t>VTT</t>
  </si>
  <si>
    <t>VUB</t>
  </si>
  <si>
    <t>WAKE FOREST UNIV HLTH SCI</t>
  </si>
  <si>
    <t>WESLEYAN UNIV</t>
  </si>
  <si>
    <t>WEST HERTS HOSP NHS TRUST</t>
  </si>
  <si>
    <t>WESTMEAD HOSP</t>
  </si>
  <si>
    <t>WHO LEAD COLLABORATING CTR MENTAL HLTH PROBLEMS</t>
  </si>
  <si>
    <t>WILDLIFE CONSERVAT SOC</t>
  </si>
  <si>
    <t>XINJIANG MED UNIV</t>
  </si>
  <si>
    <t>YAOUNDE CENT HOSP</t>
  </si>
  <si>
    <t>ZAHEDAN UNIV MED SCI</t>
  </si>
  <si>
    <t>23ANDME</t>
  </si>
  <si>
    <t>0.015</t>
  </si>
  <si>
    <t>AALTO UNIV FDN</t>
  </si>
  <si>
    <t>ABDUS SALAM INT CTR THEORET PHYS</t>
  </si>
  <si>
    <t>ACAD ROMANA</t>
  </si>
  <si>
    <t>ADDICT HELP SERV BIN</t>
  </si>
  <si>
    <t>AF IOFFE PHYS TECH INST</t>
  </si>
  <si>
    <t>AGR RES ORG</t>
  </si>
  <si>
    <t>AGR UNIV ATHENS</t>
  </si>
  <si>
    <t>AGR UNIV KRAKOW</t>
  </si>
  <si>
    <t>AHVAZ JUNDISHAPUR UNIV MED SCI</t>
  </si>
  <si>
    <t>AIRBUS DEF SPACE SAS</t>
  </si>
  <si>
    <t>AL SABAH HOSP</t>
  </si>
  <si>
    <t>ALBERT LUDWIGS UNIV FREIBURG</t>
  </si>
  <si>
    <t>ALBERT SVENT GYORGY MED UNIV</t>
  </si>
  <si>
    <t>ALERIS MEDILAB</t>
  </si>
  <si>
    <t>ALIGARH MUSLIM UNIV</t>
  </si>
  <si>
    <t>ALLERGY ASTHMA MED GRP RES CTR</t>
  </si>
  <si>
    <t>ALTEC SPA</t>
  </si>
  <si>
    <t>AM PROKHOROV GEN PHYS INST</t>
  </si>
  <si>
    <t>AMER MUSEUM NAT HIST</t>
  </si>
  <si>
    <t>AMRITA INST MED SCI</t>
  </si>
  <si>
    <t>ANDES CLIN CARDIOMETAB STUDIES</t>
  </si>
  <si>
    <t>ANDHRA LOYOLA COLL</t>
  </si>
  <si>
    <t>ANIM BREEDERS ASSOC ESTONIA</t>
  </si>
  <si>
    <t>ANJO KOSEI HOSP</t>
  </si>
  <si>
    <t>ANOGIA MED CTR</t>
  </si>
  <si>
    <t>AS LDIAMON</t>
  </si>
  <si>
    <t>AS TALLINNA VESI</t>
  </si>
  <si>
    <t>ASI SCI DATA CTR</t>
  </si>
  <si>
    <t>ASPERBIOTECH</t>
  </si>
  <si>
    <t>ASTRON USTAV AV CR</t>
  </si>
  <si>
    <t>ATENEO SCH MED PUBL HLTH</t>
  </si>
  <si>
    <t>ATHENS GEN HOSP</t>
  </si>
  <si>
    <t>ATHENS MED CTR</t>
  </si>
  <si>
    <t>ATLANTA RES CTR</t>
  </si>
  <si>
    <t>ATOM ENERGY COMMISS SYRIA</t>
  </si>
  <si>
    <t>AUSTRALIAN BUR STAT</t>
  </si>
  <si>
    <t>AUSTRALIAN NUCL SCI TECHNOL ORG</t>
  </si>
  <si>
    <t>AUTONOMOUS UNIV MADRID</t>
  </si>
  <si>
    <t>BABRAHAM INST</t>
  </si>
  <si>
    <t>BARC HOSP</t>
  </si>
  <si>
    <t>BARTS LONDON QUEEN MARYS SCH MED DENT</t>
  </si>
  <si>
    <t>BASHKIR STATE MED UNIV</t>
  </si>
  <si>
    <t>BAYER TURKEY</t>
  </si>
  <si>
    <t>BEAUMONT HOSP</t>
  </si>
  <si>
    <t>BEIJING FORESTRY UNIV</t>
  </si>
  <si>
    <t>BEIJING NOVARTIS PHARMA CO LTD</t>
  </si>
  <si>
    <t>BERLIN BRANDENBURG INST ADV BIODIVERS RES BBIB</t>
  </si>
  <si>
    <t>BERN UNIV APPL SCI</t>
  </si>
  <si>
    <t>BICHAT CLAUDE BERNARD UNIV HOSP</t>
  </si>
  <si>
    <t>BIOCOMPETENCE CTR HEALTHY DAIRY PROD</t>
  </si>
  <si>
    <t>BIOFORSK</t>
  </si>
  <si>
    <t>BIOGOLD OU</t>
  </si>
  <si>
    <t>BIOMEDICUM</t>
  </si>
  <si>
    <t>BIOMEDICUM HELSINKI</t>
  </si>
  <si>
    <t>BIRMINGHAM WOMENS HOSP</t>
  </si>
  <si>
    <t>BJ MED COLL</t>
  </si>
  <si>
    <t>BJERKNES CTR CLIMATE RES</t>
  </si>
  <si>
    <t>BOKU UNIV NAT RESOURCES LIFE SCI</t>
  </si>
  <si>
    <t>BORDEAUX UNIV HOSP</t>
  </si>
  <si>
    <t>BOREALIS POLYMERS OY</t>
  </si>
  <si>
    <t>BOSTON UNIV SCH PUBL HLTH</t>
  </si>
  <si>
    <t>BP KOIRALA INST HLTH SCI</t>
  </si>
  <si>
    <t>BRITISH COLUMBIA CANC AGCY</t>
  </si>
  <si>
    <t>BRITISH TRUST ORNITHOL</t>
  </si>
  <si>
    <t>BRUNEI CANC CTR</t>
  </si>
  <si>
    <t>BUCK INST RES AGING</t>
  </si>
  <si>
    <t>BUCKINGHAMSHIRE NEW UNIV</t>
  </si>
  <si>
    <t>BUNDESAMT SEESCHIFFFAHRT HYDROG</t>
  </si>
  <si>
    <t>BUSSELTON POPULAT MED RES INST</t>
  </si>
  <si>
    <t>CANADIAN FITNESS LIFESTYLE RES INST</t>
  </si>
  <si>
    <t>CANADIAN INST ADV RES</t>
  </si>
  <si>
    <t>CANARIAN HLTH SERV</t>
  </si>
  <si>
    <t>CAPITAL REGION DENMARK</t>
  </si>
  <si>
    <t>CARDINAL STEFAN WYSZYNSKI UNIV</t>
  </si>
  <si>
    <t>CAREER POINT UNIV</t>
  </si>
  <si>
    <t>CARY INST ECOSYST STUDIES</t>
  </si>
  <si>
    <t>CATALAN DEPT HLTH</t>
  </si>
  <si>
    <t>CATHOLIC UNIV KOREA</t>
  </si>
  <si>
    <t>CATHOLIC UNIV PUCRS</t>
  </si>
  <si>
    <t>CBS KNAW FUNGAL BIODIVERS CTR</t>
  </si>
  <si>
    <t>CCD COE</t>
  </si>
  <si>
    <t>CEDAR ASSOCIATES</t>
  </si>
  <si>
    <t>CENT LAB HLTH BOARD</t>
  </si>
  <si>
    <t>CEU CARDENAL HERRERA UNIV</t>
  </si>
  <si>
    <t>CHANGZHOU UNIV</t>
  </si>
  <si>
    <t>CHIBA UNIV</t>
  </si>
  <si>
    <t>CHILDRENS HOSP OAKLAND</t>
  </si>
  <si>
    <t>CHILDRENS HOSP WESTMEAD</t>
  </si>
  <si>
    <t>CHILDRENS NATL MED CTR</t>
  </si>
  <si>
    <t>CHR ORLEANS</t>
  </si>
  <si>
    <t>CHRU LILLE</t>
  </si>
  <si>
    <t>CHU NICE</t>
  </si>
  <si>
    <t>CHU ST ETIENNE</t>
  </si>
  <si>
    <t>CHUNGBUK NATL UNIV</t>
  </si>
  <si>
    <t>CHUV UNIV HOSP</t>
  </si>
  <si>
    <t>CIBERER</t>
  </si>
  <si>
    <t>CLERMONT UNIV</t>
  </si>
  <si>
    <t>CLIN COOPERAT PARAKOU</t>
  </si>
  <si>
    <t>CLIN CTR MONTENEGRO</t>
  </si>
  <si>
    <t>CLIN HOSP GAILEFERS</t>
  </si>
  <si>
    <t>CNSHB</t>
  </si>
  <si>
    <t>COLL NEW JERSEY</t>
  </si>
  <si>
    <t>COMMISSARIAT ENERGIE ATOM</t>
  </si>
  <si>
    <t>COMP VIS CTR</t>
  </si>
  <si>
    <t>COMPETENCE CTR MORTAL FOLLOW UP GERMAN NATL COHOR</t>
  </si>
  <si>
    <t>COMPREHENS CANC CTR NETHERLANDS</t>
  </si>
  <si>
    <t>CONICET UNLP</t>
  </si>
  <si>
    <t>CONSEJO NACL CIENT TECN</t>
  </si>
  <si>
    <t>CONSTANTIN PHILOSOPHER UNIV</t>
  </si>
  <si>
    <t>CONSULTUR</t>
  </si>
  <si>
    <t>COPENHAGEN SCH ECON BUSINESS ADM</t>
  </si>
  <si>
    <t>CORBEIL ESSONNES HOSP</t>
  </si>
  <si>
    <t>CORK UNIV HOSP</t>
  </si>
  <si>
    <t>COUNCIL EUROPE</t>
  </si>
  <si>
    <t>CRAAG</t>
  </si>
  <si>
    <t>CROWD WATCH AFRICA</t>
  </si>
  <si>
    <t>CSC DANMARK AS</t>
  </si>
  <si>
    <t>CTR BRASILEIRO PESQUISAS FISICAS</t>
  </si>
  <si>
    <t>CTR COMMUNICABLE DIS AIDS</t>
  </si>
  <si>
    <t>CTR DIS PREVENT CONTROL LATVIA</t>
  </si>
  <si>
    <t>CTR ECOL FONCT EVOLUT</t>
  </si>
  <si>
    <t>CTR GENOM REGULAT CRG</t>
  </si>
  <si>
    <t>CTR HLTH BEHAV SCI</t>
  </si>
  <si>
    <t>CTR HLTH EQU STUDIES</t>
  </si>
  <si>
    <t>CTR HOSP NORD DEUX SEVRES</t>
  </si>
  <si>
    <t>CTR HOSP SUD FRANCILIEN</t>
  </si>
  <si>
    <t>CTR HUMAN GENET</t>
  </si>
  <si>
    <t>CTR MED GENET SERV</t>
  </si>
  <si>
    <t>CTR MED IMBANACO</t>
  </si>
  <si>
    <t>CTR PAULISTA INVEST CLIN</t>
  </si>
  <si>
    <t>CTR PHYS SCI TECHNOL</t>
  </si>
  <si>
    <t>CTR POPULAT STUDIES</t>
  </si>
  <si>
    <t>CTR PREVENZ CARDIOVASC UDINE</t>
  </si>
  <si>
    <t>CTR SALUD VILLANUEVA NORTE</t>
  </si>
  <si>
    <t>CULHAM SCI CTR</t>
  </si>
  <si>
    <t>CYBERNET</t>
  </si>
  <si>
    <t>D MENDELEJEV UNIV CHEM TECHNOL RUSSIA</t>
  </si>
  <si>
    <t>DANISH CANC SOC RES CTR</t>
  </si>
  <si>
    <t>DANISH DIABET ACAD</t>
  </si>
  <si>
    <t>DANISH UNIV PHARMACEUT SCI</t>
  </si>
  <si>
    <t>DATA TECN INT</t>
  </si>
  <si>
    <t>DEBRE BERHANE UNIV</t>
  </si>
  <si>
    <t>DELTARES</t>
  </si>
  <si>
    <t>DEMOCRITUS UNIV THRACE</t>
  </si>
  <si>
    <t>DENVER MUSEUM NAT SCI</t>
  </si>
  <si>
    <t>DEPT NEUROL</t>
  </si>
  <si>
    <t>DEPT OPHTHALMOL</t>
  </si>
  <si>
    <t>DERMATOLOGIKUM HAMBURG</t>
  </si>
  <si>
    <t>DEUTSCH ELEK SYNCHROTRON</t>
  </si>
  <si>
    <t>DONGHUA UNIV</t>
  </si>
  <si>
    <t>DOR INST RES EDUC</t>
  </si>
  <si>
    <t>DUBAI BONE JOINT CTR</t>
  </si>
  <si>
    <t>DZHK GERMAN RES CTR CARDIOVASC RES</t>
  </si>
  <si>
    <t>EAGLE CLUB</t>
  </si>
  <si>
    <t>EASTERN COLORADO HEALTHCARE SYST</t>
  </si>
  <si>
    <t>EAWAG</t>
  </si>
  <si>
    <t>ECHINOS MED CTR</t>
  </si>
  <si>
    <t>ECOLE CENT NANTES</t>
  </si>
  <si>
    <t>ECOLE NORMALE SUPER LYON</t>
  </si>
  <si>
    <t>EDGE HILL UNIV</t>
  </si>
  <si>
    <t>EDINBURGH COLL ART</t>
  </si>
  <si>
    <t>EDITH COWAN UNIV</t>
  </si>
  <si>
    <t>EDWARD GREY INST FIELD ORNITHOL</t>
  </si>
  <si>
    <t>EESTI KEELE INST</t>
  </si>
  <si>
    <t>EESTI KIRJANDUSMUUSEUMI</t>
  </si>
  <si>
    <t>EHEP</t>
  </si>
  <si>
    <t>EINDHOVEN CANC REGISTRY</t>
  </si>
  <si>
    <t>EINTHOVEN LAB EXPT VASC MED</t>
  </si>
  <si>
    <t>ELERING AS</t>
  </si>
  <si>
    <t>ELIKO COMPETENCE CTR ELECT INFO COMMUN TECHNOL</t>
  </si>
  <si>
    <t>ELION ENTERPRISES LTD</t>
  </si>
  <si>
    <t>ELMHURST HOSP CTR</t>
  </si>
  <si>
    <t>EMBL EUROPEAN BIOINFORMAT INST</t>
  </si>
  <si>
    <t>ENVIRONM AGCY AUSTRIA</t>
  </si>
  <si>
    <t>EPE</t>
  </si>
  <si>
    <t>ERASMUSMC</t>
  </si>
  <si>
    <t>ESA ESAC</t>
  </si>
  <si>
    <t>ESA ESTEC</t>
  </si>
  <si>
    <t>ESO</t>
  </si>
  <si>
    <t>ESRF</t>
  </si>
  <si>
    <t>ESRIN</t>
  </si>
  <si>
    <t>ESTONIAN ACAD ART</t>
  </si>
  <si>
    <t>ESTONIAN ACAD MUSIC THEATRE</t>
  </si>
  <si>
    <t>ESTONIAN CANC REGISTRY</t>
  </si>
  <si>
    <t>ESTONIAN COMPETIT AUTHOR</t>
  </si>
  <si>
    <t>ESTONIAN HEADACHE SOC</t>
  </si>
  <si>
    <t>ESTONIAN MINIST INTERIOR</t>
  </si>
  <si>
    <t>ESTONIAN NATL INST HLTH DEV</t>
  </si>
  <si>
    <t>ESTONIAN SEXUAL HLTH ASSOC</t>
  </si>
  <si>
    <t>ESTONIAN VET FOOD BOARD</t>
  </si>
  <si>
    <t>EURIX SRL</t>
  </si>
  <si>
    <t>EUROPEAN UNIV INST</t>
  </si>
  <si>
    <t>FAC INGN UNIV ROMA</t>
  </si>
  <si>
    <t>FAC MED LISBON</t>
  </si>
  <si>
    <t>FAFO INST LABOUR SOCIAL RES NORWAY</t>
  </si>
  <si>
    <t>FATIH UNIV</t>
  </si>
  <si>
    <t>FCG DESIGN ENGN LTD</t>
  </si>
  <si>
    <t>FDN CA GRANDA OSPED MAGGIORE POLICLIN</t>
  </si>
  <si>
    <t>FDN ENTORNOS AC</t>
  </si>
  <si>
    <t>FDN FILARETE</t>
  </si>
  <si>
    <t>FDN JEAN DAUSSET</t>
  </si>
  <si>
    <t>FDN RES TECHNOL HELLAS</t>
  </si>
  <si>
    <t>FDN S MAUGERI CARE RES INST</t>
  </si>
  <si>
    <t>FED NEUROPSYCHIAT HOSP</t>
  </si>
  <si>
    <t>FED TEACHING HOSP ABAKALIKI</t>
  </si>
  <si>
    <t>FEINSTEIN INST MED RES</t>
  </si>
  <si>
    <t>FERNUNIV</t>
  </si>
  <si>
    <t>FILARETE FDN</t>
  </si>
  <si>
    <t>FINNISH GEOSPATIAL RES INST FGI</t>
  </si>
  <si>
    <t>FIT BIOTECH LTD</t>
  </si>
  <si>
    <t>FIT BIOTECH OY</t>
  </si>
  <si>
    <t>FIT BIOTECH OYJ PLC</t>
  </si>
  <si>
    <t>FLEXIVEST FOURTEEN RES CTR</t>
  </si>
  <si>
    <t>FOOD ENVIRONM RES AGCY</t>
  </si>
  <si>
    <t>FORESTRY TASMANIA</t>
  </si>
  <si>
    <t>FORK RES</t>
  </si>
  <si>
    <t>FRANKFURT INST ADV STUDIES</t>
  </si>
  <si>
    <t>FRAUNHOFER CTR NANOELECT TECHNOL</t>
  </si>
  <si>
    <t>FREE UNIV TBILISI</t>
  </si>
  <si>
    <t>FREEMAN RD HOSP</t>
  </si>
  <si>
    <t>FRS FNRS</t>
  </si>
  <si>
    <t>FUJITA HLTH UNIV</t>
  </si>
  <si>
    <t>GALEN RES LTD</t>
  </si>
  <si>
    <t>GANDHI MED COLL</t>
  </si>
  <si>
    <t>GEISINGER HLTH SYST</t>
  </si>
  <si>
    <t>GEN HOSP ATHENS G GENNIMATAS</t>
  </si>
  <si>
    <t>GEN HOSP JESENICE</t>
  </si>
  <si>
    <t>GEN HOSP PORDENONE</t>
  </si>
  <si>
    <t>GEN UNIV HOSP PRAGUE</t>
  </si>
  <si>
    <t>GENERALITAT CATALUNYA</t>
  </si>
  <si>
    <t>GEOFORSCHUNGSZENTRUM POTSDAM</t>
  </si>
  <si>
    <t>GEOL SURVEY DENMARK GREENLAND GEUS</t>
  </si>
  <si>
    <t>GEOL SURVEY SWEDEN</t>
  </si>
  <si>
    <t>GEORG AUGUST UNIV GOTTINGEN</t>
  </si>
  <si>
    <t>GEORGE INST GLOBAL HLTH INDIA</t>
  </si>
  <si>
    <t>GERMAN CANC CONSORTIUM DKTK</t>
  </si>
  <si>
    <t>GERMAN CTR LUNG RES DZL</t>
  </si>
  <si>
    <t>GFZ GERMAN RES CTR GEOSCI</t>
  </si>
  <si>
    <t>GHENT MED SCH</t>
  </si>
  <si>
    <t>GORGAS MEM INST PUBL HLTH</t>
  </si>
  <si>
    <t>GOVT</t>
  </si>
  <si>
    <t>GRP COLL INFN SIENA</t>
  </si>
  <si>
    <t>GRP HLTH</t>
  </si>
  <si>
    <t>GSK</t>
  </si>
  <si>
    <t>GUANGZHOU 12TH HOSP</t>
  </si>
  <si>
    <t>GUANGZHOU MED UNIV</t>
  </si>
  <si>
    <t>HAHN MEITNER INST BERLIN GMBH</t>
  </si>
  <si>
    <t>HAMPSHIRE COLL</t>
  </si>
  <si>
    <t>HAWASSA UNIV</t>
  </si>
  <si>
    <t>HEART FDN</t>
  </si>
  <si>
    <t>HEART STROKE FDN CANADA</t>
  </si>
  <si>
    <t>HEARTFILE</t>
  </si>
  <si>
    <t>HEBREW SENIORLIFE</t>
  </si>
  <si>
    <t>HECR</t>
  </si>
  <si>
    <t>HELEN KELLER INT</t>
  </si>
  <si>
    <t>HEPATOL CTR BUDA</t>
  </si>
  <si>
    <t>HIPPOKRATEION HOSP</t>
  </si>
  <si>
    <t>HLTH DAIRY PROD LLC</t>
  </si>
  <si>
    <t>HLTH POLICY CONSULT</t>
  </si>
  <si>
    <t>HLTH RES BOARD</t>
  </si>
  <si>
    <t>HLTH SCI RES CTR</t>
  </si>
  <si>
    <t>HONG KONG BAPTIST UNIV</t>
  </si>
  <si>
    <t>HOP HENRI MONDOR</t>
  </si>
  <si>
    <t>HOP NORD ST ETIENNE</t>
  </si>
  <si>
    <t>HOP UNIV STRASBOURG</t>
  </si>
  <si>
    <t>HOP XAVIER BICHAT</t>
  </si>
  <si>
    <t>HORIZON BLUE CROSS BLUE SHIELD NEW JERSEY</t>
  </si>
  <si>
    <t>HOSP CIMA SAN JOSE</t>
  </si>
  <si>
    <t>HOSP DR GUSTAVO N COLLADO</t>
  </si>
  <si>
    <t>HOSP LITHUANIAN UNIV HLTH SCI</t>
  </si>
  <si>
    <t>HOSP RAMON CAJAL</t>
  </si>
  <si>
    <t>HOSP SAN JUAN DIOS SERENA</t>
  </si>
  <si>
    <t>HOSP TARTU PRISON</t>
  </si>
  <si>
    <t>HOSP UNIV DR JOSE ELEUTERIO GONZALEZ</t>
  </si>
  <si>
    <t>HOSP UNIV GREGORIO MARANON</t>
  </si>
  <si>
    <t>HOSP UNIV LAPAZ IDIPAZ</t>
  </si>
  <si>
    <t>HOSP UNIV PUERTA DE HIERRO</t>
  </si>
  <si>
    <t>HOSP UNIV TEREZINHA JESUS</t>
  </si>
  <si>
    <t>HOSP UNIV VALDECILLA</t>
  </si>
  <si>
    <t>HOSP VALE SOUSA</t>
  </si>
  <si>
    <t>HUE UNIV MED PHARM</t>
  </si>
  <si>
    <t>HUMAN SCI RES COUNCIL</t>
  </si>
  <si>
    <t>HYGEIA GEN HOSP</t>
  </si>
  <si>
    <t>IBM CORP</t>
  </si>
  <si>
    <t>ICELAND HEART ASSOC RES INST</t>
  </si>
  <si>
    <t>ICELANDIC HEART ASSOC</t>
  </si>
  <si>
    <t>IESE BUSINESS SCH</t>
  </si>
  <si>
    <t>IFP ENERGIES NOUVELLES</t>
  </si>
  <si>
    <t>ILLINOIS NAT HIST SURVEY</t>
  </si>
  <si>
    <t>ILLINOIS STATE UNIV</t>
  </si>
  <si>
    <t>IMIM</t>
  </si>
  <si>
    <t>IMINDS MED IT</t>
  </si>
  <si>
    <t>IMMANUEL KANT BALT FED UNIV</t>
  </si>
  <si>
    <t>INAF</t>
  </si>
  <si>
    <t>INAF IASF BOLOGNA</t>
  </si>
  <si>
    <t>INAF OSSERVATORIO ASTRON TRIESTE</t>
  </si>
  <si>
    <t>INDIAN INST PUBL HLTH GANDHINAGAR</t>
  </si>
  <si>
    <t>INDIAN INST TECHNOL GUWAHATI</t>
  </si>
  <si>
    <t>INFERMI HOSP</t>
  </si>
  <si>
    <t>INFN SEZIONE BOLOGNA</t>
  </si>
  <si>
    <t>INFN SEZIONE MILANO BICOCCA</t>
  </si>
  <si>
    <t>INFN SEZIONE PISA</t>
  </si>
  <si>
    <t>INM LEIBNIZ INST NEW MAT</t>
  </si>
  <si>
    <t>INNER MONGOLIA MED UNIV</t>
  </si>
  <si>
    <t>INST ASTROPHYS PARIS</t>
  </si>
  <si>
    <t>INST CARDIOL</t>
  </si>
  <si>
    <t>INST CURIE</t>
  </si>
  <si>
    <t>INST FIS INTERDISCIPLINAR SISTEMAS COMPLEJOS CS</t>
  </si>
  <si>
    <t>INST FOOD RES</t>
  </si>
  <si>
    <t>INST GEN MOL PATHOL</t>
  </si>
  <si>
    <t>INST HEART</t>
  </si>
  <si>
    <t>INST HYDROBIOL ECOL</t>
  </si>
  <si>
    <t>INST INVEST CIENT SERV ALTA TECNOL INDICASAT AI</t>
  </si>
  <si>
    <t>INST MARINE SCI</t>
  </si>
  <si>
    <t>INST MED RES OCCUPAT HLTH</t>
  </si>
  <si>
    <t>INST MED SOCIOL SOCIAL MED</t>
  </si>
  <si>
    <t>INST NAT FOREST RES</t>
  </si>
  <si>
    <t>INST PORTUGUES MAR ATMOSFERA</t>
  </si>
  <si>
    <t>INST PROBLEMS MECH ENGN</t>
  </si>
  <si>
    <t>INST SUPER TECN</t>
  </si>
  <si>
    <t>INST THERMOMECH</t>
  </si>
  <si>
    <t>INST UNIV FRANCE</t>
  </si>
  <si>
    <t>INST UNIV INVEST ATENCIO PRIMARIA JORDI GOL</t>
  </si>
  <si>
    <t>INST VET MED ANIM SCI</t>
  </si>
  <si>
    <t>INT CTR DEF STUDIES</t>
  </si>
  <si>
    <t>IOFFE INST</t>
  </si>
  <si>
    <t>IRCCS EUGENIO MEDEA</t>
  </si>
  <si>
    <t>IRCCS MULTIMED</t>
  </si>
  <si>
    <t>IRD</t>
  </si>
  <si>
    <t>ISGLOBAL</t>
  </si>
  <si>
    <t>ISPO</t>
  </si>
  <si>
    <t>IST NAZL OCEANOG GEOFIS SPERIMENTALE OGS</t>
  </si>
  <si>
    <t>IST RIC FARMACOL MARIO NEGRI</t>
  </si>
  <si>
    <t>IWATE PREFECTURAL UNIV</t>
  </si>
  <si>
    <t>JANSSEN CILAG EMEA</t>
  </si>
  <si>
    <t>JANSSEN CILAG FRANCE</t>
  </si>
  <si>
    <t>JANSSEN PHARMACEUT NV</t>
  </si>
  <si>
    <t>JESENICE GEN HOSP</t>
  </si>
  <si>
    <t>JET EFDA</t>
  </si>
  <si>
    <t>JHPIEGO ETHIOPIA</t>
  </si>
  <si>
    <t>JOSEPH FOURIER UNIV</t>
  </si>
  <si>
    <t>JOZEF STEFAN INT POSTGRAD SCH</t>
  </si>
  <si>
    <t>KABUL UNIV</t>
  </si>
  <si>
    <t>KALMAR UNIV</t>
  </si>
  <si>
    <t>KARAISKAKIO FDN</t>
  </si>
  <si>
    <t>KARNATAK UNIV</t>
  </si>
  <si>
    <t>KASETSART UNIV</t>
  </si>
  <si>
    <t>KENYATTA NATL HOSP</t>
  </si>
  <si>
    <t>KERMAN UNIV MED SCI</t>
  </si>
  <si>
    <t>KHYBER MED UNIV</t>
  </si>
  <si>
    <t>KIIT UNIV</t>
  </si>
  <si>
    <t>KING ABDUL AZIZ MED CITY</t>
  </si>
  <si>
    <t>KING FAHAD HOSP</t>
  </si>
  <si>
    <t>KINGS COLL HOSP LONDON</t>
  </si>
  <si>
    <t>KOREA HLTH IND DEV INST</t>
  </si>
  <si>
    <t>KOREA RES INST CHEM TECHNOL</t>
  </si>
  <si>
    <t>KTH CHEM SCI ENGN</t>
  </si>
  <si>
    <t>KUMAUN UNIV</t>
  </si>
  <si>
    <t>KUWAIT INST SCI RES</t>
  </si>
  <si>
    <t>LAB INSTRUMENTACAO FIS EXPT PARTICULARS</t>
  </si>
  <si>
    <t>LAB INSTRUMENTACAO FIS EXPT PARTICULES</t>
  </si>
  <si>
    <t>LABAS LTD</t>
  </si>
  <si>
    <t>LABBAFINEJAD MED CTR</t>
  </si>
  <si>
    <t>LADY READING HOSP</t>
  </si>
  <si>
    <t>LAKE PEATLAND RES CTR</t>
  </si>
  <si>
    <t>LATVIAN BEEKEEPERS ASSOC</t>
  </si>
  <si>
    <t>LATVIAN STATE FOREST RES INST</t>
  </si>
  <si>
    <t>LAVAL UNIV</t>
  </si>
  <si>
    <t>LDI INNOVAT</t>
  </si>
  <si>
    <t>LDIAMON AS</t>
  </si>
  <si>
    <t>LEBANESE INT UNIV</t>
  </si>
  <si>
    <t>LEIBNIZ CTR AGR LANDSCAPE LAND USE RES ZALF</t>
  </si>
  <si>
    <t>LEIBNIZ CTR AGR LANDSCAPE RES ZALF</t>
  </si>
  <si>
    <t>LEOPOLD FRANZENS UNIV INNSBRUCK</t>
  </si>
  <si>
    <t>LETTERKENNY HOSP</t>
  </si>
  <si>
    <t>LEUPHANA UNIV LUNEBURG</t>
  </si>
  <si>
    <t>LEWISHAM GREENWICH NHS TRUST</t>
  </si>
  <si>
    <t>LIFESEQUENCING SL</t>
  </si>
  <si>
    <t>LINGNAN UNIV</t>
  </si>
  <si>
    <t>LITHUANIAN SPORTS UNIV</t>
  </si>
  <si>
    <t>LIVERPOOL HOSP</t>
  </si>
  <si>
    <t>LIVERPOOL WOMENS HOSP</t>
  </si>
  <si>
    <t>LIVERPOOL WOMENS NHS FDN TRUST</t>
  </si>
  <si>
    <t>LLL2010 PROJECT</t>
  </si>
  <si>
    <t>LUBLIN UNIV TECHNOL</t>
  </si>
  <si>
    <t>LUDWIG MAXIMILIAN UNIV MUNICH</t>
  </si>
  <si>
    <t>LUNG DIS CTR VENDA NOVA</t>
  </si>
  <si>
    <t>LUXEMBOURG INST SCI TECHNOL</t>
  </si>
  <si>
    <t>LVIV NATL UNIV VET MED BIOTECHNOL</t>
  </si>
  <si>
    <t>M SKLODOWSKA CURIE MEM CANC CTR</t>
  </si>
  <si>
    <t>MAASTRICHT UMC</t>
  </si>
  <si>
    <t>MAASTRICHT UNIV MED CTR</t>
  </si>
  <si>
    <t>MACKAY MEM HOSP</t>
  </si>
  <si>
    <t>MARIINSKY HOSP</t>
  </si>
  <si>
    <t>MARINE ENVIRONM RES LAB LTD</t>
  </si>
  <si>
    <t>MARIUS NASTA INST PNEUMOL</t>
  </si>
  <si>
    <t>MARUM CTR MARINE ENVIRONM SCI</t>
  </si>
  <si>
    <t>MAX PLANCK INST FESTKORPERFORSCH</t>
  </si>
  <si>
    <t>MAX PLANCK INST HUMAN COGNIT BRAIN SCI</t>
  </si>
  <si>
    <t>MAX PLANCK INST METEOROL</t>
  </si>
  <si>
    <t>MAYO CLIN FDN MED EDUC RES</t>
  </si>
  <si>
    <t>MED PROD AGCY</t>
  </si>
  <si>
    <t>MED RES COUNCIL HUMAN NUTR RES</t>
  </si>
  <si>
    <t>MED SANS FRONTIERES</t>
  </si>
  <si>
    <t>MED VERSORGUNGSZENTRUM DR EBERHARD PARTNER DORT</t>
  </si>
  <si>
    <t>MEDITA CLIN</t>
  </si>
  <si>
    <t>MEDIX LABS LTD</t>
  </si>
  <si>
    <t>MELBOURNE HLTH</t>
  </si>
  <si>
    <t>MENTAL HLTH SERV COPENHAGEN</t>
  </si>
  <si>
    <t>MERCK RES LAB</t>
  </si>
  <si>
    <t>MERCK SHARP DOHME CORP</t>
  </si>
  <si>
    <t>MERIN LTD</t>
  </si>
  <si>
    <t>MIDDLE EAST LIVER DIS CTR</t>
  </si>
  <si>
    <t>MIL HOSP</t>
  </si>
  <si>
    <t>MIL INST MED</t>
  </si>
  <si>
    <t>MINIST EDUC RES</t>
  </si>
  <si>
    <t>MINIST HLTH FIJI</t>
  </si>
  <si>
    <t>MINIST HLTH REPUBL LITHUANIA</t>
  </si>
  <si>
    <t>MINIST HLTH SOCIAL POLICY EQUAL</t>
  </si>
  <si>
    <t>MINIST INTERIOR</t>
  </si>
  <si>
    <t>MISSISSIPPI STATE UNIV</t>
  </si>
  <si>
    <t>MISSOURI UNIV SCI TECHNOL</t>
  </si>
  <si>
    <t>MOHAMMED IBN SAUDI UNIV</t>
  </si>
  <si>
    <t>MONASH UNIV MALAYSIA</t>
  </si>
  <si>
    <t>MONGOLIAN ACAD MED SCI</t>
  </si>
  <si>
    <t>MONTAVID THERMODYNAM RES GRP</t>
  </si>
  <si>
    <t>MONTPELLIER UNIV HOSP</t>
  </si>
  <si>
    <t>MOSC MED COLL KOLENCHERY</t>
  </si>
  <si>
    <t>MOSCOW ENGN PHYS INST MEPHI</t>
  </si>
  <si>
    <t>MRC UNIT LIFELONG HLTH AGEING</t>
  </si>
  <si>
    <t>MT HOLYOKE COLL</t>
  </si>
  <si>
    <t>MT SINAI HLTH SYST</t>
  </si>
  <si>
    <t>MURCIA REG HLTH COUNCIL</t>
  </si>
  <si>
    <t>MUSEO NACL CIENCIAS NAT CSIC</t>
  </si>
  <si>
    <t>MUSEUM NAT HIST</t>
  </si>
  <si>
    <t>MVZ DORTMUND DR EBERHARD PARTNER</t>
  </si>
  <si>
    <t>NANCY UNIV HOSP</t>
  </si>
  <si>
    <t>NARAYANA HLTH</t>
  </si>
  <si>
    <t>NARTEST AS</t>
  </si>
  <si>
    <t>NAT ENGLAND</t>
  </si>
  <si>
    <t>NATL CHENG KUNG UNIV</t>
  </si>
  <si>
    <t>NATL CHENG KUNG UNIV HOSP</t>
  </si>
  <si>
    <t>NATL CHUNG HSING UNIV</t>
  </si>
  <si>
    <t>NATL COUNCIL SCI TECH RES</t>
  </si>
  <si>
    <t>NATL GENOM INITIAT</t>
  </si>
  <si>
    <t>NATL GEOG SOC</t>
  </si>
  <si>
    <t>NATL GUARD HLTH AFFAIRS</t>
  </si>
  <si>
    <t>NATL HEART LUNG INST</t>
  </si>
  <si>
    <t>NATL HOSP NEUROL NEUROSURG</t>
  </si>
  <si>
    <t>NATL INST DEAFNESS OTHER COMMUN DISORDERS</t>
  </si>
  <si>
    <t>NATL INST INFECT DIS L SPALLANZANI</t>
  </si>
  <si>
    <t>NATL INST LASER PLASMA RADIAT PHYS</t>
  </si>
  <si>
    <t>NATL INST MED STAT</t>
  </si>
  <si>
    <t>NATL INST PSYCHIAT RAMON FUENTE MUNIZ</t>
  </si>
  <si>
    <t>NATL INST RHEUMAT DIS</t>
  </si>
  <si>
    <t>NATL INST VET RES</t>
  </si>
  <si>
    <t>NATL MUSEUM WALES</t>
  </si>
  <si>
    <t>NATL RES INST MOTHER CHILD</t>
  </si>
  <si>
    <t>NATL TAIPEI UNIV TECHNOL</t>
  </si>
  <si>
    <t>NATL TB INFECT DIS UNIV HOSP</t>
  </si>
  <si>
    <t>NATL TB INST</t>
  </si>
  <si>
    <t>NATL TB LUNG DIS RES INST</t>
  </si>
  <si>
    <t>NATL TB REFERENCE LAB</t>
  </si>
  <si>
    <t>NATL TECH UNIV UKRAINE</t>
  </si>
  <si>
    <t>NATL UNIV HOSP</t>
  </si>
  <si>
    <t>NATL UNIV HOSP REYKJAVIK</t>
  </si>
  <si>
    <t>NATL UNIV IRELAND UNIV COLL DUBLIN</t>
  </si>
  <si>
    <t>NATURALIS BIODIVERS CTR</t>
  </si>
  <si>
    <t>NETHERLANDS CONSORTIUM HEALTHY AGING</t>
  </si>
  <si>
    <t>NEW BULGARIAN UNIV</t>
  </si>
  <si>
    <t>NEW YORK CITY DEPT ENVIRONM PROTECT</t>
  </si>
  <si>
    <t>NGI</t>
  </si>
  <si>
    <t>NGUYEN TAT THANH UNIV</t>
  </si>
  <si>
    <t>NHLBIS FRAMINGHAM HEART STUDY</t>
  </si>
  <si>
    <t>NHO</t>
  </si>
  <si>
    <t>NICOLAUS COPERNICUS UNIV</t>
  </si>
  <si>
    <t>NICTA</t>
  </si>
  <si>
    <t>NIPPON MED SCH</t>
  </si>
  <si>
    <t>NMSM GOVT COLL KALPETTA</t>
  </si>
  <si>
    <t>NORD BIOSCI AS</t>
  </si>
  <si>
    <t>NORTH CAROLINA STATE UNIV</t>
  </si>
  <si>
    <t>NORTHERN STATE MED UNIV</t>
  </si>
  <si>
    <t>NORWEGIAN ACAD SCI LETTERS</t>
  </si>
  <si>
    <t>NOTTINGHAM UNIV HOSP NHS TRUST</t>
  </si>
  <si>
    <t>NOVOSIBIRSK NATL RES UNIV</t>
  </si>
  <si>
    <t>NPL</t>
  </si>
  <si>
    <t>NRC KURCHATOV INST</t>
  </si>
  <si>
    <t>NSC KIPT</t>
  </si>
  <si>
    <t>OITA UNIV</t>
  </si>
  <si>
    <t>OKAYAMA UNIV</t>
  </si>
  <si>
    <t>ON MCTI BR</t>
  </si>
  <si>
    <t>OPTUMINSIGHT</t>
  </si>
  <si>
    <t>ORYGEN YOUTH HLTH</t>
  </si>
  <si>
    <t>OSTLANDSKE HJERTESENTER</t>
  </si>
  <si>
    <t>OULU UNIV APPL SCI</t>
  </si>
  <si>
    <t>OUR LADYS HOSP SICK CHILDREN</t>
  </si>
  <si>
    <t>OUTCOMES RES CONSORTIUM</t>
  </si>
  <si>
    <t>OV UFRJ BR</t>
  </si>
  <si>
    <t>P N LEBEDEV PHYS INST</t>
  </si>
  <si>
    <t>PACIFIC COMMUNITY</t>
  </si>
  <si>
    <t>PAKISTAN MED RES COUNCIL</t>
  </si>
  <si>
    <t>PANTEIA</t>
  </si>
  <si>
    <t>PAPWORTH HOSP</t>
  </si>
  <si>
    <t>PARC SANITARI SANT JOAN DE DEU CIBERSAM</t>
  </si>
  <si>
    <t>PARC SANITARI ST JOAN DE DEU CIBERSAM</t>
  </si>
  <si>
    <t>PARNASSIA PSYCHIAT INST</t>
  </si>
  <si>
    <t>PARSBERG HOSP</t>
  </si>
  <si>
    <t>PARTNER SITE HAMBURG LUBECK KIEL</t>
  </si>
  <si>
    <t>PATH</t>
  </si>
  <si>
    <t>PFIZER INC</t>
  </si>
  <si>
    <t>PHAM NGOC THACH UNIV MED</t>
  </si>
  <si>
    <t>PHARMACCESS FDN</t>
  </si>
  <si>
    <t>PHYS RES LAB</t>
  </si>
  <si>
    <t>PIN REIS UNIV</t>
  </si>
  <si>
    <t>PLYMOUTH UNIV</t>
  </si>
  <si>
    <t>POINT MED</t>
  </si>
  <si>
    <t>POINT MED ROND POINT NAT</t>
  </si>
  <si>
    <t>POLITECN BAR</t>
  </si>
  <si>
    <t>POLVA HOSP</t>
  </si>
  <si>
    <t>POVISA HOSP</t>
  </si>
  <si>
    <t>PRINCESS ALEXANDRA EYE PAVIL</t>
  </si>
  <si>
    <t>PTB</t>
  </si>
  <si>
    <t>PUBL HLTH DIRECTORATE</t>
  </si>
  <si>
    <t>QEII MED CTR</t>
  </si>
  <si>
    <t>RADIAT NUCL SAFETY AUTHOR STUK</t>
  </si>
  <si>
    <t>RCSI DUBLIN</t>
  </si>
  <si>
    <t>REFERRAL ANIM NEUROL HOSP AISTI</t>
  </si>
  <si>
    <t>REGENERON PHARMACEUT INC</t>
  </si>
  <si>
    <t>REGIO LTD</t>
  </si>
  <si>
    <t>RES INST IND ECON</t>
  </si>
  <si>
    <t>RHODES UNIV</t>
  </si>
  <si>
    <t>ROBERT DEBRE UNIV HOSP</t>
  </si>
  <si>
    <t>ROYAL BROMPTON HOSP</t>
  </si>
  <si>
    <t>ROYAL FREE UNIV COLL HOSP MED SCH</t>
  </si>
  <si>
    <t>ROYAL FREE UNIV COLL MED SCH</t>
  </si>
  <si>
    <t>ROYAL HOSP</t>
  </si>
  <si>
    <t>ROYAL HOSP SICK CHILDREN</t>
  </si>
  <si>
    <t>ROYAL N SHORE HOSP</t>
  </si>
  <si>
    <t>ROYAL NETHERLANDS METEOROL INST</t>
  </si>
  <si>
    <t>ROYAL PRINCE ALFRED HOSP</t>
  </si>
  <si>
    <t>RUSSIAN NN BLOKHIN CANC RES CTR</t>
  </si>
  <si>
    <t>RUSSIAN STATE UNIV HUMANITIES</t>
  </si>
  <si>
    <t>RUUKKI CONSTRUCT OY</t>
  </si>
  <si>
    <t>S T CORP</t>
  </si>
  <si>
    <t>SA PATHOL</t>
  </si>
  <si>
    <t>SACHS CHILDRENS HOSP</t>
  </si>
  <si>
    <t>SAM HIGGINBOTTOM UNIV AGR TECHNOL SCI</t>
  </si>
  <si>
    <t>SAN DIEGO STATE UNIV</t>
  </si>
  <si>
    <t>SAN RAFFAELE RES INST</t>
  </si>
  <si>
    <t>SANGER INST</t>
  </si>
  <si>
    <t>SANTA MARIA MISERICORDIA UNIV HOSP</t>
  </si>
  <si>
    <t>SAVONIA UNIV APPL SCI</t>
  </si>
  <si>
    <t>SCHIZOPHRENIA RES INST</t>
  </si>
  <si>
    <t>SCHON KLIN HAMBURG EILBEK</t>
  </si>
  <si>
    <t>SCINTILLON INST</t>
  </si>
  <si>
    <t>SCOTTISH MARINE INST</t>
  </si>
  <si>
    <t>SCOTTISH MED CONSORTIUM</t>
  </si>
  <si>
    <t>SCOTTISH UNIV ENVIRONM RES CTR</t>
  </si>
  <si>
    <t>SEA RUN HOLDINGS INC</t>
  </si>
  <si>
    <t>SECOND MIL MED UNIV</t>
  </si>
  <si>
    <t>SEFAKO MAKGATHO HLTH SCI UNIV</t>
  </si>
  <si>
    <t>SELFDIAGNOST DEUTSCHLAND GMBH</t>
  </si>
  <si>
    <t>SHARIATI HOSP</t>
  </si>
  <si>
    <t>SHAUKAT KHANUM MEM CANC HOSP RES CTR</t>
  </si>
  <si>
    <t>SHEBA MED CTR</t>
  </si>
  <si>
    <t>SHER KASHMIR INST MED SCI</t>
  </si>
  <si>
    <t>SIDDIQ SADIQ HOSP</t>
  </si>
  <si>
    <t>SIEDLCE UNIV NAT SCI HUMANITIES</t>
  </si>
  <si>
    <t>SINA TRAUMA SURG RES CTR</t>
  </si>
  <si>
    <t>SINT FRANCISCUS GASTHUIS HOSP</t>
  </si>
  <si>
    <t>SLOVAK TECH UNIV</t>
  </si>
  <si>
    <t>SLOVAK TECH UNIV BRATISLAVA</t>
  </si>
  <si>
    <t>SOC EDUC ACT RES COMMUNITY HLTH</t>
  </si>
  <si>
    <t>SOCIAL SECUR ORG RES INST</t>
  </si>
  <si>
    <t>SOON CHUN HYANG UNIV</t>
  </si>
  <si>
    <t>SOUTH CHINA UNIV TECHNOL</t>
  </si>
  <si>
    <t>SOUTHERN DENMARK UNIV</t>
  </si>
  <si>
    <t>SOUTHERN FED UNIV</t>
  </si>
  <si>
    <t>SPACE TELESCOPE SCI INST</t>
  </si>
  <si>
    <t>SPANISH NATL RES COUNCIL</t>
  </si>
  <si>
    <t>SPANISH VIRTUAL OBSERV</t>
  </si>
  <si>
    <t>SPECIAL ASTROPHYS OBSERV</t>
  </si>
  <si>
    <t>SRON NETHERLANDS INST SPACE RES</t>
  </si>
  <si>
    <t>SROPU</t>
  </si>
  <si>
    <t>ST JOHNS UNIV</t>
  </si>
  <si>
    <t>ST JOSEFS HOSP</t>
  </si>
  <si>
    <t>ST MARYS HOSP</t>
  </si>
  <si>
    <t>ST PETERSBURG MED ACAD POSTGRAD STUDIES</t>
  </si>
  <si>
    <t>ST PETERSBURG STATE FOREST TECH UNIV</t>
  </si>
  <si>
    <t>ST PETERSBURG UNIV INFORMAT TECHNOL MECH OPT</t>
  </si>
  <si>
    <t>STAT AUSTRIA</t>
  </si>
  <si>
    <t>STATE NAT CONSERVAT CTR</t>
  </si>
  <si>
    <t>STEFAN MEYER INST SUBATOM PHYS SMI</t>
  </si>
  <si>
    <t>SUDAN ATOM ENERGY COMMISS</t>
  </si>
  <si>
    <t>SUNNYBROOK HLTH SCI CTR</t>
  </si>
  <si>
    <t>SWBH NHS TRUST</t>
  </si>
  <si>
    <t>SWEDBANK AS</t>
  </si>
  <si>
    <t>SWISS EPILEPSY CTR</t>
  </si>
  <si>
    <t>SWISS FED LABS MAT SCI TECHNOL</t>
  </si>
  <si>
    <t>SWISS ORNITHOL INST</t>
  </si>
  <si>
    <t>SYDNEY CHILDRENS HOSP</t>
  </si>
  <si>
    <t>SYDNEY SCH PUBL HLTH</t>
  </si>
  <si>
    <t>TALLINNA ULIKOOLI AKAD RAAMATUKOGU</t>
  </si>
  <si>
    <t>TANZANIA ATOM ENERGY COMMISS</t>
  </si>
  <si>
    <t>TARA SEAL RES</t>
  </si>
  <si>
    <t>TARAS SHEVCHENKO NATL UNIV KYIV</t>
  </si>
  <si>
    <t>TARTU SEXUAL HLTH CLIN</t>
  </si>
  <si>
    <t>TARTU ULIKOOLI KLIINIKUM</t>
  </si>
  <si>
    <t>TARTU UNIV HOSPTIAL</t>
  </si>
  <si>
    <t>TATA INST FUNDAMENTAL RESEARCH B</t>
  </si>
  <si>
    <t>TECHN UNIV SPLIT</t>
  </si>
  <si>
    <t>TECHNOL UNIV CZESTOCHOWA</t>
  </si>
  <si>
    <t>TECHNOMEDICUM TALLINN UNIV TECHNOL</t>
  </si>
  <si>
    <t>TELESPAZIO VEGA UK LTD</t>
  </si>
  <si>
    <t>THERMO FISHER SCI</t>
  </si>
  <si>
    <t>THUNEN INST CLIMATE SMART AGR</t>
  </si>
  <si>
    <t>TIANJIN UNIV</t>
  </si>
  <si>
    <t>TIES PROJECT</t>
  </si>
  <si>
    <t>TOKAI UNIV</t>
  </si>
  <si>
    <t>TRAN HUNG DAO HOSP</t>
  </si>
  <si>
    <t>TRIN COLL DUBLIN</t>
  </si>
  <si>
    <t>TROMSO UNIV MUSEUM</t>
  </si>
  <si>
    <t>TRONDHEIM REG UNIV HOSP</t>
  </si>
  <si>
    <t>TTK UNIV APPL SCI</t>
  </si>
  <si>
    <t>TU BERLIN</t>
  </si>
  <si>
    <t>TU DORTMUND UNIV</t>
  </si>
  <si>
    <t>UCL INST OPHTHALMOL</t>
  </si>
  <si>
    <t>UCL MED SCH</t>
  </si>
  <si>
    <t>UFZ</t>
  </si>
  <si>
    <t>UIT</t>
  </si>
  <si>
    <t>UK DEPT INT DEV</t>
  </si>
  <si>
    <t>UNDER TUGLAS LITERATURE CTR</t>
  </si>
  <si>
    <t>UNFPA</t>
  </si>
  <si>
    <t>UNION COLL</t>
  </si>
  <si>
    <t>UNIV ACORES</t>
  </si>
  <si>
    <t>UNIV AKRON</t>
  </si>
  <si>
    <t>UNIV APPL SCI MUNICH</t>
  </si>
  <si>
    <t>UNIV BARI ALDO MORO</t>
  </si>
  <si>
    <t>UNIV BLAISE PASCAL</t>
  </si>
  <si>
    <t>UNIV BOTSWANA</t>
  </si>
  <si>
    <t>UNIV CATALUNYA</t>
  </si>
  <si>
    <t>UNIV CLIN HAMBURG EPPENDORF</t>
  </si>
  <si>
    <t>UNIV CLIN RESP ALLERG DIS</t>
  </si>
  <si>
    <t>UNIV COLL LONDON</t>
  </si>
  <si>
    <t>UNIV COLL LONDON HOSP</t>
  </si>
  <si>
    <t>UNIV DHAKA</t>
  </si>
  <si>
    <t>UNIV DIEGO PORT</t>
  </si>
  <si>
    <t>UNIV EUROPEENNE BRETAGNE</t>
  </si>
  <si>
    <t>UNIV FED GOIAS</t>
  </si>
  <si>
    <t>UNIV FED OURO PRETO</t>
  </si>
  <si>
    <t>UNIV FED PERNAMBUCO</t>
  </si>
  <si>
    <t>UNIV FED SAO CARLOS</t>
  </si>
  <si>
    <t>UNIV FRANKFURT</t>
  </si>
  <si>
    <t>UNIV GEN HOSP ATTIKON</t>
  </si>
  <si>
    <t>UNIV GREENLAND</t>
  </si>
  <si>
    <t>UNIV GUANAJUATO</t>
  </si>
  <si>
    <t>UNIV HARTFORD</t>
  </si>
  <si>
    <t>UNIV HASSELT</t>
  </si>
  <si>
    <t>UNIV HOSP ALEKSANDROVSKA</t>
  </si>
  <si>
    <t>UNIV HOSP BASEL</t>
  </si>
  <si>
    <t>UNIV HOSP COIMBRA</t>
  </si>
  <si>
    <t>UNIV HOSP DUSSELDORF</t>
  </si>
  <si>
    <t>UNIV HOSP FREIBURG</t>
  </si>
  <si>
    <t>UNIV HOSP GIESSEN</t>
  </si>
  <si>
    <t>UNIV HOSP HERAKLION</t>
  </si>
  <si>
    <t>UNIV HOSP JENA</t>
  </si>
  <si>
    <t>UNIV HOSP LAUSANNE</t>
  </si>
  <si>
    <t>UNIV HOSP LAUSANNE CHUV</t>
  </si>
  <si>
    <t>UNIV HOSP MONTPELLIER</t>
  </si>
  <si>
    <t>UNIV HOSP ST GEORGE</t>
  </si>
  <si>
    <t>UNIV HOSP WURZBURG</t>
  </si>
  <si>
    <t>UNIV IBEROAMERI</t>
  </si>
  <si>
    <t>UNIV INNSBRUCK HOSP</t>
  </si>
  <si>
    <t>UNIV JOSEPH FOURIER</t>
  </si>
  <si>
    <t>UNIV KLINIKUM HEIDELBERG</t>
  </si>
  <si>
    <t>UNIV KLINIKUM SAARLANDES</t>
  </si>
  <si>
    <t>UNIV KLINIKUM SCHLESWIG HOLSTEIN</t>
  </si>
  <si>
    <t>UNIV LA REUNION</t>
  </si>
  <si>
    <t>UNIV LINZ</t>
  </si>
  <si>
    <t>UNIV LUND HOSP</t>
  </si>
  <si>
    <t>UNIV MALAYA JABATAN FIZ</t>
  </si>
  <si>
    <t>UNIV MALAYSIA PERLIS</t>
  </si>
  <si>
    <t>UNIV MALAYSIA SABAH</t>
  </si>
  <si>
    <t>UNIV MANNHEIM</t>
  </si>
  <si>
    <t>UNIV MARCONI</t>
  </si>
  <si>
    <t>UNIV MED CTR GOTTINGEN</t>
  </si>
  <si>
    <t>UNIV MED CTR MAINZ</t>
  </si>
  <si>
    <t>UNIV MED PHARM CRAIOVA</t>
  </si>
  <si>
    <t>UNIV MINNESOTA TWIN CITIES</t>
  </si>
  <si>
    <t>UNIV MUNICH LMU</t>
  </si>
  <si>
    <t>UNIV MYSORE</t>
  </si>
  <si>
    <t>UNIV NACL ASUNCION</t>
  </si>
  <si>
    <t>UNIV NAPLES FEDERICO 2</t>
  </si>
  <si>
    <t>UNIV NAT RESOURCES LIFE SCI BOKU</t>
  </si>
  <si>
    <t>UNIV NAT RESOURCES LIFE SCI VIENNA</t>
  </si>
  <si>
    <t>UNIV NEW HAMPSHIRE</t>
  </si>
  <si>
    <t>UNIV NICE</t>
  </si>
  <si>
    <t>UNIV NOVA GORICA</t>
  </si>
  <si>
    <t>UNIV ORANGE FREE STATE</t>
  </si>
  <si>
    <t>UNIV PALACKIANAE</t>
  </si>
  <si>
    <t>UNIV PARAKOU</t>
  </si>
  <si>
    <t>UNIV PARDUBICE</t>
  </si>
  <si>
    <t>UNIV PARIS SUD 11</t>
  </si>
  <si>
    <t>UNIV PERNAMBUCO</t>
  </si>
  <si>
    <t>UNIV POITIERS</t>
  </si>
  <si>
    <t>UNIV QUEBEC MONTREAL UQAM</t>
  </si>
  <si>
    <t>UNIV RENNES</t>
  </si>
  <si>
    <t>UNIV RHODE ISL</t>
  </si>
  <si>
    <t>UNIV RYUKYUS</t>
  </si>
  <si>
    <t>UNIV S MANCHESTER HOSP</t>
  </si>
  <si>
    <t>UNIV SALGADO DE OLIVEIRA</t>
  </si>
  <si>
    <t>UNIV SAN FRANCISCO</t>
  </si>
  <si>
    <t>UNIV SAN FRANCISCO DE QUITO</t>
  </si>
  <si>
    <t>UNIV SOCIAL SCI HUMANITIES</t>
  </si>
  <si>
    <t>UNIV SUNDERLAND</t>
  </si>
  <si>
    <t>UNIV TARTU CLIN</t>
  </si>
  <si>
    <t>UNIV TRIPOLI</t>
  </si>
  <si>
    <t>UNIV ULSTER</t>
  </si>
  <si>
    <t>UNIV VALE RIO DOS SINOS</t>
  </si>
  <si>
    <t>UNIV VERSAILLES ST QUENTIN</t>
  </si>
  <si>
    <t>UNIV VIC</t>
  </si>
  <si>
    <t>UNIV VILNIUS</t>
  </si>
  <si>
    <t>UNIV VIRGINIA HLTH SYST</t>
  </si>
  <si>
    <t>UNIV VLORA</t>
  </si>
  <si>
    <t>UNIV WARMIA MAZURY OLSZTYN</t>
  </si>
  <si>
    <t>UNIV WINCHESTER</t>
  </si>
  <si>
    <t>UNMDP</t>
  </si>
  <si>
    <t>UPPER AUSTRIAN UNIV APPL SCI</t>
  </si>
  <si>
    <t>URAL STATE TECH UNIV UPI</t>
  </si>
  <si>
    <t>US NAVAL OBSERV</t>
  </si>
  <si>
    <t>UZ GENT</t>
  </si>
  <si>
    <t>UZ LEUVEN</t>
  </si>
  <si>
    <t>VALL HEBRON UNIV HOSP</t>
  </si>
  <si>
    <t>VESTRE VIKEN HOSP TRUST</t>
  </si>
  <si>
    <t>VET AFFAIRS MED CTR</t>
  </si>
  <si>
    <t>VET FOOD BOARD</t>
  </si>
  <si>
    <t>VICTORIA UNIV</t>
  </si>
  <si>
    <t>VILJANDI HOSP</t>
  </si>
  <si>
    <t>VU UNIV MED CTR AMSTERDAM</t>
  </si>
  <si>
    <t>WAGENINGEN UNIV RES CTR</t>
  </si>
  <si>
    <t>WARSAW MED UNIV</t>
  </si>
  <si>
    <t>WASEDA UNIV</t>
  </si>
  <si>
    <t>WASHINGTON UNIV ST LOUIS</t>
  </si>
  <si>
    <t>WEIS CTR RES</t>
  </si>
  <si>
    <t>WELLCOME TRUST BRIGHTON SUSSEX CTR GLOBAL HLTH</t>
  </si>
  <si>
    <t>WELLCOME TRUST RES LABS</t>
  </si>
  <si>
    <t>WESTCHESTER MED CTR</t>
  </si>
  <si>
    <t>WESTERN AUSTRALIAN MUSEUM</t>
  </si>
  <si>
    <t>WESTMEAD UNIV SYDNEY</t>
  </si>
  <si>
    <t>WHO COLLABORATING CTR RES METHODS DEV TRAINING</t>
  </si>
  <si>
    <t>WROCLAW UNIV ENVIRONM LIFE SCI</t>
  </si>
  <si>
    <t>WYETH RES</t>
  </si>
  <si>
    <t>YEREVAN STATE UNIV</t>
  </si>
  <si>
    <t>ZDRAVSTVENI NASVETI</t>
  </si>
  <si>
    <t>1ST CARDIOL CLIN</t>
  </si>
  <si>
    <t>0.011</t>
  </si>
  <si>
    <t>90014 UNIV OULU</t>
  </si>
  <si>
    <t>A ALIKHANYAN NATL SCI LAB</t>
  </si>
  <si>
    <t>AALTO UNIV METSAHOVI RADIO OBSERV</t>
  </si>
  <si>
    <t>ABASTUMANI ASTROPHYS OBSERV</t>
  </si>
  <si>
    <t>ABBVIE</t>
  </si>
  <si>
    <t>ABBVIE LTD</t>
  </si>
  <si>
    <t>ABC MED SCH</t>
  </si>
  <si>
    <t>ABU DHABI HLTH SERV CO</t>
  </si>
  <si>
    <t>ABU DHABI POLICE</t>
  </si>
  <si>
    <t>ACAD CTR DENT AMSTERDAM ACTA</t>
  </si>
  <si>
    <t>ACAD HOSP ST JAN</t>
  </si>
  <si>
    <t>ACAD MED CTR AMSTERDAM</t>
  </si>
  <si>
    <t>ACAD ROMANIAN SCI</t>
  </si>
  <si>
    <t>ACAD SCI UZBEK</t>
  </si>
  <si>
    <t>ADDICT SWITZERLAND</t>
  </si>
  <si>
    <t>ADELAIDE MEATH HOSP</t>
  </si>
  <si>
    <t>AGDER UNIV</t>
  </si>
  <si>
    <t>AGHIA SOPHIA CHILDRENS HOSP</t>
  </si>
  <si>
    <t>AGR UNIV TIRANA</t>
  </si>
  <si>
    <t>AI ALIKHANYAN NATL SCI LAB</t>
  </si>
  <si>
    <t>AIMS</t>
  </si>
  <si>
    <t>AIR FORCE RES LAB</t>
  </si>
  <si>
    <t>AKAD TEE</t>
  </si>
  <si>
    <t>AKAD VED CESKE REPUBL</t>
  </si>
  <si>
    <t>AKITA HIGHSCH</t>
  </si>
  <si>
    <t>AKZONOBEL</t>
  </si>
  <si>
    <t>ALASKA NATIVE TRIBAL HLTH CONSORTIUM</t>
  </si>
  <si>
    <t>ALBERTA CHILDRENS PROV GEN HOSP</t>
  </si>
  <si>
    <t>ALEXANDER TECHNOL EDUC INST</t>
  </si>
  <si>
    <t>ALEXANDER VEIN HEADACHE CLIN</t>
  </si>
  <si>
    <t>ALFRED HLTH</t>
  </si>
  <si>
    <t>ALLAMA IQBAL MED COLL</t>
  </si>
  <si>
    <t>ALLIANCE DERMATOL MOHS CTR</t>
  </si>
  <si>
    <t>ALMA MATER STUDIORUM UNIV BOLOGNA</t>
  </si>
  <si>
    <t>ALMA SANTIAGO CENT OFF</t>
  </si>
  <si>
    <t>ALTAI STATE UNIV</t>
  </si>
  <si>
    <t>ALTERRA GREEN WORLD RES</t>
  </si>
  <si>
    <t>ALTON MENTAL HLTH CTR</t>
  </si>
  <si>
    <t>ALZHEIMER SCOTLAND DEMENTIA RES CTR</t>
  </si>
  <si>
    <t>AM PROKHOROV GEN PHYS INST RAS</t>
  </si>
  <si>
    <t>AMBRY GENET</t>
  </si>
  <si>
    <t>AMER CANC SOC EPIDEMIOL SURVEILLANCE RES</t>
  </si>
  <si>
    <t>AMER UNIV SHARJAH</t>
  </si>
  <si>
    <t>AMPHI CONSULT</t>
  </si>
  <si>
    <t>AMSTERDAM MED CTR</t>
  </si>
  <si>
    <t>ANDALUSIAN SCH PUBL HLTH</t>
  </si>
  <si>
    <t>ANTONI VAN LEEUWENHOEK HOSP</t>
  </si>
  <si>
    <t>ANTWERP UNIV HOSP</t>
  </si>
  <si>
    <t>AORN COLLI VINCENZO MONALDI HOSP</t>
  </si>
  <si>
    <t>APPL UNIV SCI ARTS</t>
  </si>
  <si>
    <t>ARAK UNIV MED SCI HLTH AFFAIRS</t>
  </si>
  <si>
    <t>ARC CTR EXCELLENCE ALL SKY ASTROPHYS CAASTRO</t>
  </si>
  <si>
    <t>ARCHBOLD BIOL STN</t>
  </si>
  <si>
    <t>ARISTOTELIAN UNIV THESSALONIKI</t>
  </si>
  <si>
    <t>ARUD CTR ADDICT MED</t>
  </si>
  <si>
    <t>ASAN MED CTR</t>
  </si>
  <si>
    <t>ASKLEPIOS KLIN ALTONA</t>
  </si>
  <si>
    <t>ASKLEPIOS KLIN GAUTING</t>
  </si>
  <si>
    <t>ASSOC CLIN BIOCHEM</t>
  </si>
  <si>
    <t>ASSOC EURATOM IPPLM</t>
  </si>
  <si>
    <t>ASSOC STUDIO TROMBOSI CARDIOL</t>
  </si>
  <si>
    <t>ASSOC WATER ENVIRONM WESTERN UUSIMAA</t>
  </si>
  <si>
    <t>ASTELLAS PHARMA EUROPE LTD</t>
  </si>
  <si>
    <t>ASTELLAS PHARMA INC</t>
  </si>
  <si>
    <t>ATATURK TRAINING RES HOSP</t>
  </si>
  <si>
    <t>ATHENS CHEST HOSP</t>
  </si>
  <si>
    <t>ATHENS EUROCLIN</t>
  </si>
  <si>
    <t>AUSTRALIAN CATHOLIC UNIV</t>
  </si>
  <si>
    <t>AUSTRALIAN INST MARINE SCI</t>
  </si>
  <si>
    <t>AUSTRIAN DIALYSIS TRANSPLANT REGISTRY</t>
  </si>
  <si>
    <t>AVERSI CLIN</t>
  </si>
  <si>
    <t>AVIANO CANC CTR</t>
  </si>
  <si>
    <t>AVIGNON UNIV</t>
  </si>
  <si>
    <t>AZIENDA OSPED ARCISPEDALE S MARIA NUOVA</t>
  </si>
  <si>
    <t>AZIENDA SANIT LOCALE VERONA</t>
  </si>
  <si>
    <t>BALKANI WILDLIFE SOC</t>
  </si>
  <si>
    <t>BALTI MUNICIPAL HOSP</t>
  </si>
  <si>
    <t>BAQIATALLAH UNIV MED SCI</t>
  </si>
  <si>
    <t>BARCELONA INST SCI TECHNOL</t>
  </si>
  <si>
    <t>BARTS HLTH NHS</t>
  </si>
  <si>
    <t>BASQUE FDN SCI</t>
  </si>
  <si>
    <t>BAUHAUS UNIV WEIMAR</t>
  </si>
  <si>
    <t>BAYLOR RES INST</t>
  </si>
  <si>
    <t>BC CHILDRENS HOSP</t>
  </si>
  <si>
    <t>BEIJING ANZHEN HOSP</t>
  </si>
  <si>
    <t>BEIJING HYPERTENS LEAGUE INST</t>
  </si>
  <si>
    <t>BEIJING NEUROSURG INST</t>
  </si>
  <si>
    <t>BEIJING UNIV</t>
  </si>
  <si>
    <t>BEIJING XUANWU HOSP</t>
  </si>
  <si>
    <t>BEILINSON MED CTR</t>
  </si>
  <si>
    <t>BELARUSIAN MED ACAD POSTGRAD EDUC</t>
  </si>
  <si>
    <t>BELARUSIAN STATE MED UNIV</t>
  </si>
  <si>
    <t>BGI SHENZHEN</t>
  </si>
  <si>
    <t>BHF GLASGOW CARDIOVASC RES CTR</t>
  </si>
  <si>
    <t>BIOMED STUDY RES CTR</t>
  </si>
  <si>
    <t>BIPS INST EPIDEMIOL PREVENT RES GMBH</t>
  </si>
  <si>
    <t>BOCCONI UNIV</t>
  </si>
  <si>
    <t>BOGOMOLETS NATL MED UNIV</t>
  </si>
  <si>
    <t>BOLZANO EURAC</t>
  </si>
  <si>
    <t>BOTSWANA INT UNIV SCI TECHNOL</t>
  </si>
  <si>
    <t>BOWLING GREEN STATE UNIV</t>
  </si>
  <si>
    <t>BRADLEY UNIV</t>
  </si>
  <si>
    <t>BREMEN INST PREVENT RES SOCIAL MED BIPS</t>
  </si>
  <si>
    <t>BRITISH ANTARCTIC SURVEY</t>
  </si>
  <si>
    <t>BRNO UNIV TECHNOL</t>
  </si>
  <si>
    <t>BULGARIAN CANC REGISTRY</t>
  </si>
  <si>
    <t>BULGARIAN NATL CANC REGISTRY</t>
  </si>
  <si>
    <t>BUR CHILD FAMILY COMMUNITY WELLNESS</t>
  </si>
  <si>
    <t>CABI</t>
  </si>
  <si>
    <t>CALIF ACAD SCI</t>
  </si>
  <si>
    <t>CALIF STATE UNIV LOS ANGELES</t>
  </si>
  <si>
    <t>CALIF STATE UNIV SAN BERNARDINO</t>
  </si>
  <si>
    <t>CALIFORNIA INST TECHNOL</t>
  </si>
  <si>
    <t>CAMBRIDGE CTR</t>
  </si>
  <si>
    <t>CAMU</t>
  </si>
  <si>
    <t>CANADIAN FOREST SERV</t>
  </si>
  <si>
    <t>CANC CARE ONTARIO</t>
  </si>
  <si>
    <t>CANC PREVENT RES INST</t>
  </si>
  <si>
    <t>CANC RES UK</t>
  </si>
  <si>
    <t>CANKIRI KARATEKIN UNIV</t>
  </si>
  <si>
    <t>CANNES HOSP</t>
  </si>
  <si>
    <t>CAPIO ST GORAN HOSP</t>
  </si>
  <si>
    <t>CARNEGIE INST SCI</t>
  </si>
  <si>
    <t>CAROL DAVILA UNIV MED PHARM BUCHAREST</t>
  </si>
  <si>
    <t>CATHOL UNIV AMER</t>
  </si>
  <si>
    <t>CAWTHRON INST</t>
  </si>
  <si>
    <t>CEGEDIM STRATEG DATA MED RES LTD</t>
  </si>
  <si>
    <t>CEH</t>
  </si>
  <si>
    <t>CEMAGREF</t>
  </si>
  <si>
    <t>CENT RES INST EPIDEMIOL</t>
  </si>
  <si>
    <t>CEPH</t>
  </si>
  <si>
    <t>CERAM POWDER TECHNOL AS</t>
  </si>
  <si>
    <t>CHANG GUNG UNIV</t>
  </si>
  <si>
    <t>CHARLES BRONFMAN INST PERSONALIZED MED</t>
  </si>
  <si>
    <t>CHAUSSEE HUY</t>
  </si>
  <si>
    <t>CHERNIHIV NATL TECHNOL UNIV</t>
  </si>
  <si>
    <t>CHEST RES FDN</t>
  </si>
  <si>
    <t>CHILD HLTH RES EDUC INST</t>
  </si>
  <si>
    <t>CHILDRENS HOSP PITTSBURGH</t>
  </si>
  <si>
    <t>CHINA CDC</t>
  </si>
  <si>
    <t>CHINESE ACAD FORESTRY</t>
  </si>
  <si>
    <t>CHINESE CTR DIS CONTROL</t>
  </si>
  <si>
    <t>CHINESE PEOPLES LIBERAT ARMY GEN HOSP</t>
  </si>
  <si>
    <t>CHONGQING INST POSTS TELECOMMUN</t>
  </si>
  <si>
    <t>CHONGQING UNIV</t>
  </si>
  <si>
    <t>CHONGQING UNIV TECHNOL</t>
  </si>
  <si>
    <t>CHOSUN UNIV</t>
  </si>
  <si>
    <t>CHRON DIS RES CTR</t>
  </si>
  <si>
    <t>CHU AMIENS PICARDIE</t>
  </si>
  <si>
    <t>CHU LYON</t>
  </si>
  <si>
    <t>CHU RANGUEIL</t>
  </si>
  <si>
    <t>CHU REIMS</t>
  </si>
  <si>
    <t>CHU TOULOUSE</t>
  </si>
  <si>
    <t>CHU TOULOUSE UNIV HOSP</t>
  </si>
  <si>
    <t>CHUNG SHAN MED UNIV</t>
  </si>
  <si>
    <t>CHUNGNAM NATL UNIV</t>
  </si>
  <si>
    <t>CIBER BBN</t>
  </si>
  <si>
    <t>CIBER FISIOPATOL OBESIDAD NUTR CIBEROBN</t>
  </si>
  <si>
    <t>CIBER VILNIUS</t>
  </si>
  <si>
    <t>CIEEE</t>
  </si>
  <si>
    <t>CINVESTAV</t>
  </si>
  <si>
    <t>CLAUDE BERNARD UNIV LYON 1</t>
  </si>
  <si>
    <t>CLEVELAND CLIN ABU DHABI</t>
  </si>
  <si>
    <t>CLEVELAND CLIN AKRON GEN</t>
  </si>
  <si>
    <t>CLIN HOSP CTR</t>
  </si>
  <si>
    <t>CLIN INTERNAL MED INTERMED</t>
  </si>
  <si>
    <t>CLIN RES CTR</t>
  </si>
  <si>
    <t>CLIN RES SOUTH FLORIDA</t>
  </si>
  <si>
    <t>CLIN VET</t>
  </si>
  <si>
    <t>CMI</t>
  </si>
  <si>
    <t>CNES CTR SPATIAL TOULOUSE</t>
  </si>
  <si>
    <t>CNR INST ECOSYST STUDY</t>
  </si>
  <si>
    <t>CNRS MOULIS</t>
  </si>
  <si>
    <t>COGNIZANT TECHNOL SOLUT</t>
  </si>
  <si>
    <t>COIMBRA UNIV HOSP</t>
  </si>
  <si>
    <t>COLGATE UNIV</t>
  </si>
  <si>
    <t>COLL IDAHO</t>
  </si>
  <si>
    <t>COLLABORAT HLTH STUDIES COORDINATING CTR</t>
  </si>
  <si>
    <t>COLLABORAT INNOVAT CTR QUANTUM MATTER</t>
  </si>
  <si>
    <t>COLLI MONALDI HOSP</t>
  </si>
  <si>
    <t>COMPLEJO HOSP NAVARRA</t>
  </si>
  <si>
    <t>COMPREHENS CANC CTR E</t>
  </si>
  <si>
    <t>COMRAT STATE UNIV</t>
  </si>
  <si>
    <t>CORP UNIV LASALLISTA</t>
  </si>
  <si>
    <t>COXA HOSP JOINT REPLACEMENT</t>
  </si>
  <si>
    <t>CREIGHTON UNIV</t>
  </si>
  <si>
    <t>CRG</t>
  </si>
  <si>
    <t>CSIC INTA</t>
  </si>
  <si>
    <t>CSIR INST GENOM INTEGRAT BIOL</t>
  </si>
  <si>
    <t>CSIRO ECOSYST SCI</t>
  </si>
  <si>
    <t>CSIRO MARINE ATMOSPHER RES</t>
  </si>
  <si>
    <t>CTR ALLERGY IMMUNOL</t>
  </si>
  <si>
    <t>CTR DIS BURDEN</t>
  </si>
  <si>
    <t>CTR ECOSYST STUDIES</t>
  </si>
  <si>
    <t>CTR ESTUDIOS HIDROG CEDEX</t>
  </si>
  <si>
    <t>CTR EXCELLENCE WOMEN CHILD HLTH</t>
  </si>
  <si>
    <t>CTR EYE RES AUSTRALIA</t>
  </si>
  <si>
    <t>CTR HOSP ENTRE DOURO VOUGA</t>
  </si>
  <si>
    <t>CTR HOSP ROUVRAY</t>
  </si>
  <si>
    <t>CTR INVEST BIOMED RED ENFERMEDADES NEURODEGENERAT</t>
  </si>
  <si>
    <t>CTR INVEST ENERGET MEDIOAMBIENT TECHNOL CIEMAT</t>
  </si>
  <si>
    <t>CTR INVESTIGAC ESTUDIOS AVANZADOS IPN</t>
  </si>
  <si>
    <t>CTR NATL RECH SCI</t>
  </si>
  <si>
    <t>CTR NON COMMUNICABLE DIS</t>
  </si>
  <si>
    <t>CTR NONCOMMUN DIS</t>
  </si>
  <si>
    <t>CTR NORDLAB</t>
  </si>
  <si>
    <t>CTR RECH PUBL SANTE</t>
  </si>
  <si>
    <t>CTR REG HANA BIOTECHNOL AGR RES</t>
  </si>
  <si>
    <t>CTR RHINOL ALLERGOL</t>
  </si>
  <si>
    <t>CTR SOCIAL INNOVAT</t>
  </si>
  <si>
    <t>CTR WATER MANAGEMENT</t>
  </si>
  <si>
    <t>CTS UNINOVA</t>
  </si>
  <si>
    <t>CULTURAL HERITAGE FDN</t>
  </si>
  <si>
    <t>CZESTOCHOWA TECHNOL UNIV</t>
  </si>
  <si>
    <t>DALIAN UNIV TECHNOL</t>
  </si>
  <si>
    <t>DAMAN NATL HLTH INSURANCE CO</t>
  </si>
  <si>
    <t>DANISH EPILEPSY CTR FILADELFIA</t>
  </si>
  <si>
    <t>DEPAUL UNIV</t>
  </si>
  <si>
    <t>DEPT BIOL</t>
  </si>
  <si>
    <t>DEPT EARTH SCI</t>
  </si>
  <si>
    <t>DEPT ENVIRONM PROTECT CONSERVAT</t>
  </si>
  <si>
    <t>DEPT EPIDEMIOL PUBL HLTH</t>
  </si>
  <si>
    <t>DEPT GLOBAL HLTH POPULAT</t>
  </si>
  <si>
    <t>DEPT INFECT DIS EPIDEMIOL</t>
  </si>
  <si>
    <t>DEPT INTERNAL MED</t>
  </si>
  <si>
    <t>DEPT PAEDIAT</t>
  </si>
  <si>
    <t>DEPT PSYCHIAT</t>
  </si>
  <si>
    <t>DEPT PUBL HLTH SCI</t>
  </si>
  <si>
    <t>DEPT PULM PHYSIOL SLEEP MED</t>
  </si>
  <si>
    <t>DEPT RHEUMATOL</t>
  </si>
  <si>
    <t>DERMATOLOGIKUM</t>
  </si>
  <si>
    <t>DEUTSCH ELEKTR SYNCHROTRON</t>
  </si>
  <si>
    <t>DEUTSCH HERZZENTRUM MUNICH</t>
  </si>
  <si>
    <t>DHI</t>
  </si>
  <si>
    <t>DIGEST DIS RES CTR</t>
  </si>
  <si>
    <t>DIRECTORATE HLTH ICELAND</t>
  </si>
  <si>
    <t>DIST HOSP POZNAN</t>
  </si>
  <si>
    <t>DIW BERLIN</t>
  </si>
  <si>
    <t>DNEPROPETROVSK STATE MED ACAD</t>
  </si>
  <si>
    <t>DOCTOR EVIDENCE</t>
  </si>
  <si>
    <t>DOCTORS HOSP MED CTR</t>
  </si>
  <si>
    <t>DOW MED COLL</t>
  </si>
  <si>
    <t>DR PETER DRZAI HOSP</t>
  </si>
  <si>
    <t>DR VICTOR BABES HOSP</t>
  </si>
  <si>
    <t>DUBRAVA UNIV HOSP</t>
  </si>
  <si>
    <t>DUKE NATL UNIV SINGAPORE NUS</t>
  </si>
  <si>
    <t>DUKE NUS MED SCH SINGAPORE</t>
  </si>
  <si>
    <t>DULBECCO TELETHON INST</t>
  </si>
  <si>
    <t>DURRELL WILDLIFE CONSERVAT TRUST</t>
  </si>
  <si>
    <t>DUTCH INST RATIONAL USE MED</t>
  </si>
  <si>
    <t>EAST AFRICAN COMMUNITY HLTH RES COMMISS</t>
  </si>
  <si>
    <t>EASTERN EUROPEAN NATL UNIV</t>
  </si>
  <si>
    <t>EAWAG SWISS FED INST AQUAT SCI TECHNOL</t>
  </si>
  <si>
    <t>ECOLE NATL SUPER CHIM RENNES</t>
  </si>
  <si>
    <t>EDINBURGH NAPIER UNIV</t>
  </si>
  <si>
    <t>EESTI ENERGIA</t>
  </si>
  <si>
    <t>EESTI MAAULIKOOL</t>
  </si>
  <si>
    <t>EESTI PANK BANK ESTONIA</t>
  </si>
  <si>
    <t>EG 23 FOOTHILLS MED CTR</t>
  </si>
  <si>
    <t>EMERGENTCORP</t>
  </si>
  <si>
    <t>EMPA SWISS FED LABS MAT SCI TECHNOL</t>
  </si>
  <si>
    <t>ENAYA INSURANCE CO</t>
  </si>
  <si>
    <t>ENERGY RES CTR NETHERLANDS</t>
  </si>
  <si>
    <t>ENVIRONM CANADA</t>
  </si>
  <si>
    <t>EPA</t>
  </si>
  <si>
    <t>ERASMUS MC UNIV</t>
  </si>
  <si>
    <t>ERASMUS MC UNIV MED CTR ROTTERDAM</t>
  </si>
  <si>
    <t>ERASMUS MED CTR MC</t>
  </si>
  <si>
    <t>ESAC</t>
  </si>
  <si>
    <t>ESCUELA ANDALUZA SALUD PUBL</t>
  </si>
  <si>
    <t>ESTN BIOL DONANA CSIC</t>
  </si>
  <si>
    <t>ESTONIAN CTR APPL RES CENTAR</t>
  </si>
  <si>
    <t>ESTONIAN DEF FORCES</t>
  </si>
  <si>
    <t>ESTONIAN DRUG MONITORING CTR</t>
  </si>
  <si>
    <t>ESTONIAN HIST MUSEUM</t>
  </si>
  <si>
    <t>ESTONIAN HLTH PROTECT INSPECTORATE</t>
  </si>
  <si>
    <t>ESTONIAN INST HUMANITIES</t>
  </si>
  <si>
    <t>ESTONIAN INTERUNIV POPULAT RES CTR</t>
  </si>
  <si>
    <t>ESTONIAN NATL ELECTORAL COMM</t>
  </si>
  <si>
    <t>ESTONIAN RES COUNCIL</t>
  </si>
  <si>
    <t>ESTONIAN UNEMPLOYMENT INSURANCE FUND</t>
  </si>
  <si>
    <t>ESTONIAN YOUTH RHEUMATISM ASSOC</t>
  </si>
  <si>
    <t>ETAB FRANCAIS SANG</t>
  </si>
  <si>
    <t>ETHIOPIAN PUBL HLTH INST</t>
  </si>
  <si>
    <t>EU FUNDAMENTAL RIGHTS AGCY</t>
  </si>
  <si>
    <t>EUGMS</t>
  </si>
  <si>
    <t>EUNICE KENNEDY SHRIVER NATL INST CHILD HLTH HUM</t>
  </si>
  <si>
    <t>EUROPEAN CENT BANK</t>
  </si>
  <si>
    <t>EUROPEAN COMMISS JOINT RES CTR</t>
  </si>
  <si>
    <t>EUROPEAN FOREST INST</t>
  </si>
  <si>
    <t>EUROPEAN SOC RES EDUC ADULTS</t>
  </si>
  <si>
    <t>EUROPEAN SPACE ASTRON CTR ESA ESAC</t>
  </si>
  <si>
    <t>EUROPEAN SPACE RES TECHNOL CTR ESA ESTEC</t>
  </si>
  <si>
    <t>EUROPEAN SYNCHROTRON RADIAT FACIL</t>
  </si>
  <si>
    <t>EUROPEAN XFEL</t>
  </si>
  <si>
    <t>EVANGEL HOSP UNNA</t>
  </si>
  <si>
    <t>EVOLUTIONARY BIOL CTR</t>
  </si>
  <si>
    <t>EVOLUTIONARY BIOL GRP</t>
  </si>
  <si>
    <t>EXPANDED PROGRAMME IMMUNIZAT</t>
  </si>
  <si>
    <t>EYE CLIN DR KRISTA TURMAN</t>
  </si>
  <si>
    <t>FAC MED PHARM</t>
  </si>
  <si>
    <t>FARR INST</t>
  </si>
  <si>
    <t>FATIMA MEM HOSP</t>
  </si>
  <si>
    <t>FAU ERLANGEN NURNBERG</t>
  </si>
  <si>
    <t>FDN BRUNO KESSLER</t>
  </si>
  <si>
    <t>FDN IRCCS CA GRANDA OSPED MAGGIORE POLICLIN</t>
  </si>
  <si>
    <t>FDN IRCCS NEUROL INST C BESTA</t>
  </si>
  <si>
    <t>FDN VALLE LILI</t>
  </si>
  <si>
    <t>FED RES INST HLTH ORG</t>
  </si>
  <si>
    <t>FEDERICO II UNIV HOSP</t>
  </si>
  <si>
    <t>FEINBERG SCH MED</t>
  </si>
  <si>
    <t>FIBROTX LLC</t>
  </si>
  <si>
    <t>FIJI NATL UNIV</t>
  </si>
  <si>
    <t>FINNISH BEEKEEPERS ASSOC</t>
  </si>
  <si>
    <t>FINNISH CUSTOMS LAB</t>
  </si>
  <si>
    <t>FINNISH FOOD SAFETY AUTHOR</t>
  </si>
  <si>
    <t>FINNISH REAL ESTATE FEDERAT</t>
  </si>
  <si>
    <t>FINNISH REGISTRY KIDNEY DIS</t>
  </si>
  <si>
    <t>FIONA STANLEY HOSP</t>
  </si>
  <si>
    <t>FIRAT UNIV</t>
  </si>
  <si>
    <t>FLOREY INST NEUROSCI MENTAL HLTH</t>
  </si>
  <si>
    <t>FOM INST DIFFER</t>
  </si>
  <si>
    <t>FOMOS MAT</t>
  </si>
  <si>
    <t>FORCE TECHNOL</t>
  </si>
  <si>
    <t>FOREST SCI CTR CATALONIA CTFC</t>
  </si>
  <si>
    <t>FOREST TECHNOL CTR CATALONIA</t>
  </si>
  <si>
    <t>FORESTRY RES INST SWEDEN SKOGFORSK</t>
  </si>
  <si>
    <t>FORSCHUNGSZENTRUM JULICH GMBH</t>
  </si>
  <si>
    <t>FRANCIS CRICK INST</t>
  </si>
  <si>
    <t>FREE UNIV AMSTERDAM</t>
  </si>
  <si>
    <t>FREIBURG UNIV CLIN</t>
  </si>
  <si>
    <t>FRENCH AGCY FOOD ENVIRONM OCCUPAT HLTH SAFETY</t>
  </si>
  <si>
    <t>FRENCH AGCY FOOD ENVIRONM OCCUPAT HLTH SAFETY A</t>
  </si>
  <si>
    <t>FRENCH INST HLTH SURVEILLANCE</t>
  </si>
  <si>
    <t>FRENCH NATL INST HLTH MED RES</t>
  </si>
  <si>
    <t>FRIESLANDCAMPINA</t>
  </si>
  <si>
    <t>FU WAI CARDIOVASC HOSP</t>
  </si>
  <si>
    <t>FUKUJUJI HOSP</t>
  </si>
  <si>
    <t>G KUPPUSWAMY NAIDU MEM HOSP</t>
  </si>
  <si>
    <t>GALDAKAO HOSP</t>
  </si>
  <si>
    <t>GALWAY MAYO INST TECHNOL</t>
  </si>
  <si>
    <t>GBS CIDP INT FDN</t>
  </si>
  <si>
    <t>GEN DIRECTORATE HLTH</t>
  </si>
  <si>
    <t>GEN DIRECTORATE HLTH LISBON</t>
  </si>
  <si>
    <t>GEN DIRECTORATE HLTH RES</t>
  </si>
  <si>
    <t>GEN DYNAM INFORMAT TECHNOL</t>
  </si>
  <si>
    <t>GEN HOSP LARISSA</t>
  </si>
  <si>
    <t>GEN HOSP MURSKA SOBOTA</t>
  </si>
  <si>
    <t>GEN HOSP PULA</t>
  </si>
  <si>
    <t>GEN HOSP RIMAVSKA SOBOTA</t>
  </si>
  <si>
    <t>GEN PHYS INST RAS</t>
  </si>
  <si>
    <t>GENERALITAT VALENCIANA</t>
  </si>
  <si>
    <t>GENET EPIDEMIOL GRP</t>
  </si>
  <si>
    <t>GENO BREEDING AI ASSOC</t>
  </si>
  <si>
    <t>GENOS DOO</t>
  </si>
  <si>
    <t>GEOL SURVEY DENMARK GREENLAND</t>
  </si>
  <si>
    <t>GERMAN CTR CARDIOVASC RES</t>
  </si>
  <si>
    <t>GGZ BREBURG</t>
  </si>
  <si>
    <t>GGZ INGEEST</t>
  </si>
  <si>
    <t>GLADSTONE INST</t>
  </si>
  <si>
    <t>GLASGOW ROYAL INFIRM</t>
  </si>
  <si>
    <t>GLOBAL ECOL UNIT CREAF CEAB UAB</t>
  </si>
  <si>
    <t>GNS SCI</t>
  </si>
  <si>
    <t>GOETHE UNIV HOSP</t>
  </si>
  <si>
    <t>GOLD COAST HLTH</t>
  </si>
  <si>
    <t>GOTHENBURG GLOBAL BIODIVERS CTR</t>
  </si>
  <si>
    <t>GOVT CATALONIA</t>
  </si>
  <si>
    <t>GOVT LADY READING HOSP</t>
  </si>
  <si>
    <t>GOVT MED COLL</t>
  </si>
  <si>
    <t>GREENWOOD GENET CTR</t>
  </si>
  <si>
    <t>GREIFSWALD UNIV</t>
  </si>
  <si>
    <t>GROOTE SCHUUR HOSP</t>
  </si>
  <si>
    <t>GUANGDONG PHARMACEUT UNIV</t>
  </si>
  <si>
    <t>GUNMA UNIV</t>
  </si>
  <si>
    <t>HADASSAH HEBREW UNIV HOSP</t>
  </si>
  <si>
    <t>HADASSAH KEREM UNIV HOSP</t>
  </si>
  <si>
    <t>HAEMEK MED CTR</t>
  </si>
  <si>
    <t>HAGA TEACHING HOSP</t>
  </si>
  <si>
    <t>HAGEDORN RES INST</t>
  </si>
  <si>
    <t>HAINAN UNIV</t>
  </si>
  <si>
    <t>HAINE PAELAVABRIK OU</t>
  </si>
  <si>
    <t>HAMAD GEN HOSP</t>
  </si>
  <si>
    <t>HAMBURG UNIV TECHNOL</t>
  </si>
  <si>
    <t>HAMBURGER STERNWARTE</t>
  </si>
  <si>
    <t>HAMPTON UNIV</t>
  </si>
  <si>
    <t>HAN UNIV APPL SCI</t>
  </si>
  <si>
    <t>HARBIN MED UNIV</t>
  </si>
  <si>
    <t>HARBORVIEW INJURY PREVENT RES CTR</t>
  </si>
  <si>
    <t>HARBORVIEW UW MED</t>
  </si>
  <si>
    <t>HARVARD PILGRIM HLTH CARE INST</t>
  </si>
  <si>
    <t>HARVARD T H CHAN SCH PUBL HLTH</t>
  </si>
  <si>
    <t>HASHARON HOSP</t>
  </si>
  <si>
    <t>HEADACHE MED CTR LINZ SEILERSTATTE</t>
  </si>
  <si>
    <t>HELLEN HLTH FDN</t>
  </si>
  <si>
    <t>HELMHOLTZ ZENTRUM BERLIN MAT ENERGIE</t>
  </si>
  <si>
    <t>HELMHOLTZ ZENTRUM MUENCHEN</t>
  </si>
  <si>
    <t>HELMHOLZ ZENTRUM MUNCHEN</t>
  </si>
  <si>
    <t>HELSINKI METROPOLIA UNIV APPL SCI</t>
  </si>
  <si>
    <t>HEMATOL ONCOL STEM CELL TRANSPLANTAT RES CTR</t>
  </si>
  <si>
    <t>HJORT CTR MARINE ECOSYST DYNAM</t>
  </si>
  <si>
    <t>HLTH AUTHOR ABU DHABI</t>
  </si>
  <si>
    <t>HLTH INSURANCE INST SLOVENIA</t>
  </si>
  <si>
    <t>HLTH METR UNIT</t>
  </si>
  <si>
    <t>HLTH RES CTR ANGOLA</t>
  </si>
  <si>
    <t>HOHAI UNIV</t>
  </si>
  <si>
    <t>HOHENPEISSENBERG METEOROL OBSERV</t>
  </si>
  <si>
    <t>HOLY FAMILY HOSP</t>
  </si>
  <si>
    <t>HOLYCROSS CANC CTR</t>
  </si>
  <si>
    <t>HOP ANTOINE BECLERE</t>
  </si>
  <si>
    <t>HOP BEAUJON</t>
  </si>
  <si>
    <t>HOP CANTONAL UNIV GENEVA</t>
  </si>
  <si>
    <t>HOP FEMME MERE ENFANT</t>
  </si>
  <si>
    <t>HOP LARIBOISIERE</t>
  </si>
  <si>
    <t>HOP ST ANTOINE</t>
  </si>
  <si>
    <t>HOP TROUSSEAU</t>
  </si>
  <si>
    <t>HOSP ANTOINE BECLERE</t>
  </si>
  <si>
    <t>HOSP BADALONA GERMANS TRIAS PUJOL</t>
  </si>
  <si>
    <t>HOSP CARLOS III</t>
  </si>
  <si>
    <t>HOSP CLIN UNIV SANTIAGO</t>
  </si>
  <si>
    <t>HOSP CUF DESCOBERTAS</t>
  </si>
  <si>
    <t>HOSP CURRY CABRAL</t>
  </si>
  <si>
    <t>HOSP JM RAMOS MEJIA</t>
  </si>
  <si>
    <t>HOSP LA PAZ</t>
  </si>
  <si>
    <t>HOSP MAR RES INST IMIM</t>
  </si>
  <si>
    <t>HOSP MED SUR</t>
  </si>
  <si>
    <t>HOSP MIGUEL SERVET</t>
  </si>
  <si>
    <t>HOSP PRINCESA</t>
  </si>
  <si>
    <t>HOSP PUERTA DE HIERRO</t>
  </si>
  <si>
    <t>HOSP REG TEMUCO</t>
  </si>
  <si>
    <t>HOSP ROBERT DEBRE</t>
  </si>
  <si>
    <t>HOSP SAN PEDRO</t>
  </si>
  <si>
    <t>HOSP ST JOAN DE DEU</t>
  </si>
  <si>
    <t>HOSP UNIV LA PRINCESA</t>
  </si>
  <si>
    <t>HOSP UNIV MIGUEL SERVET</t>
  </si>
  <si>
    <t>HOSP UNIV VIRGEN DEL ROCIO</t>
  </si>
  <si>
    <t>HOSP VARGAS CARACAS</t>
  </si>
  <si>
    <t>HOSP VIRGEN SALUD</t>
  </si>
  <si>
    <t>HOWARD HUGHES MED INST</t>
  </si>
  <si>
    <t>HSCH HAMM LIPPSTADT</t>
  </si>
  <si>
    <t>HSRC</t>
  </si>
  <si>
    <t>HUAZHONG AGR UNIV</t>
  </si>
  <si>
    <t>HUBEI UNIV TECHNOL</t>
  </si>
  <si>
    <t>HUGO TREFFNER GYMNASIUM</t>
  </si>
  <si>
    <t>HUNGER ACTION LOS ANGELES</t>
  </si>
  <si>
    <t>IAPB VIS 2020 LA</t>
  </si>
  <si>
    <t>IASBS</t>
  </si>
  <si>
    <t>IASO GEN HOSP</t>
  </si>
  <si>
    <t>IB KRATES OU</t>
  </si>
  <si>
    <t>IB SALUT AREA SALUT MENORCA</t>
  </si>
  <si>
    <t>IBARAKI UNIV</t>
  </si>
  <si>
    <t>ICAHN SCH MED</t>
  </si>
  <si>
    <t>ICES</t>
  </si>
  <si>
    <t>ICIN</t>
  </si>
  <si>
    <t>ICM</t>
  </si>
  <si>
    <t>ICO</t>
  </si>
  <si>
    <t>IDA TALLINNA KESKHAIGLA</t>
  </si>
  <si>
    <t>IFA INST DEV PROD WORK ENVIRONM</t>
  </si>
  <si>
    <t>IGENOMIX SL</t>
  </si>
  <si>
    <t>IKERBASQUE</t>
  </si>
  <si>
    <t>ILLUMINA</t>
  </si>
  <si>
    <t>ILLUMINA INC</t>
  </si>
  <si>
    <t>IMEC</t>
  </si>
  <si>
    <t>IMIM HOSP DEL MAR</t>
  </si>
  <si>
    <t>IMMUNOQURE AG</t>
  </si>
  <si>
    <t>INAF OSSERVATORIO ASTRON BRERA</t>
  </si>
  <si>
    <t>INAOE</t>
  </si>
  <si>
    <t>IND TECHNOL INST</t>
  </si>
  <si>
    <t>IND TECHNOL RES INST</t>
  </si>
  <si>
    <t>INDEPENDENT</t>
  </si>
  <si>
    <t>INDEPENDENT ENVIRONM HLTH RES LULEA</t>
  </si>
  <si>
    <t>INDIAN INST MANAGEMENT BANGALORE</t>
  </si>
  <si>
    <t>INDIAN INST SCI EDUC RES THIRUVANANTHAPURAM</t>
  </si>
  <si>
    <t>INDICASAT AIP</t>
  </si>
  <si>
    <t>INFN SEZ BARIA</t>
  </si>
  <si>
    <t>INFN SEZIONE PADOVA</t>
  </si>
  <si>
    <t>INFN SEZIONE PAVIA</t>
  </si>
  <si>
    <t>INFN SEZIONE PERUGIA</t>
  </si>
  <si>
    <t>INFN SEZIONE ROMA</t>
  </si>
  <si>
    <t>INFN SEZIONE TRIESTE</t>
  </si>
  <si>
    <t>INFORMAT MANAGEMENT SERV INC</t>
  </si>
  <si>
    <t>INFORMAT MINIST HLTH RUSSIAN FEDERAT</t>
  </si>
  <si>
    <t>INIA</t>
  </si>
  <si>
    <t>INKOSI ALBERT LUTHULI CENT HOSP</t>
  </si>
  <si>
    <t>INONU UNIV</t>
  </si>
  <si>
    <t>INSA CTR VAL LOIRE</t>
  </si>
  <si>
    <t>INST AGROALIMENTARIO ARAGON IA2</t>
  </si>
  <si>
    <t>INST ALBERT BONNIOT</t>
  </si>
  <si>
    <t>INST ASTROPHYS</t>
  </si>
  <si>
    <t>INST BASIC MED SCI</t>
  </si>
  <si>
    <t>INST BIOPROC ANALYT MEASUREMENT TECH</t>
  </si>
  <si>
    <t>INST CANCEROL GUSTAVE ROUSSY</t>
  </si>
  <si>
    <t>INST CLAUDIUS REGAUD</t>
  </si>
  <si>
    <t>INST CLIN MED</t>
  </si>
  <si>
    <t>INST COMMUNITY MED</t>
  </si>
  <si>
    <t>INST DANTE PAZZANESE CARDIOL</t>
  </si>
  <si>
    <t>INST ECOL AC</t>
  </si>
  <si>
    <t>INST EPIDEMIOL DIS CONTROL RES</t>
  </si>
  <si>
    <t>INST GENET ENGN BIOTECHNOL</t>
  </si>
  <si>
    <t>INST GULBENKIAN CIENCIAS</t>
  </si>
  <si>
    <t>INST HLTH AGEING</t>
  </si>
  <si>
    <t>INST HOCHENERGIEPHYSIK OEAW</t>
  </si>
  <si>
    <t>INST HOSP MAR INVEST MED</t>
  </si>
  <si>
    <t>INST HOSP MAR INVEST MED IMIM</t>
  </si>
  <si>
    <t>INST HUMAN SCI</t>
  </si>
  <si>
    <t>INST INFORMAT SCI</t>
  </si>
  <si>
    <t>INST INTERNAL PREVENT MED</t>
  </si>
  <si>
    <t>INST INVEST CLIN ROSARIO</t>
  </si>
  <si>
    <t>INST INVEST SANITARIA ARAGON IIS ARAGON</t>
  </si>
  <si>
    <t>INST MAR PERU IMARPE</t>
  </si>
  <si>
    <t>INST MED</t>
  </si>
  <si>
    <t>INST METEOROL WATER MANAGEMENT</t>
  </si>
  <si>
    <t>INST MICROBIOL ASCR</t>
  </si>
  <si>
    <t>INST MOL MED FINLAND</t>
  </si>
  <si>
    <t>INST ONCOL RADIOBIOL</t>
  </si>
  <si>
    <t>INST OPHTHALMOL CONDE VALENCIA</t>
  </si>
  <si>
    <t>INST PARTICLE PHYS</t>
  </si>
  <si>
    <t>INST PHTHISIOPNEUMOL</t>
  </si>
  <si>
    <t>INST PLANT GENET RESOURCES K MALKOV</t>
  </si>
  <si>
    <t>INST POPULAT BASED CANC RES</t>
  </si>
  <si>
    <t>INST REG SANTE PUBL</t>
  </si>
  <si>
    <t>INST SALUD PUBL NAVARRA</t>
  </si>
  <si>
    <t>INST SOCIAL PREVENT MED</t>
  </si>
  <si>
    <t>INST SOCIAL RES</t>
  </si>
  <si>
    <t>INST SOCIAL RES ZAGREB</t>
  </si>
  <si>
    <t>INST TECNOL CELAYA</t>
  </si>
  <si>
    <t>INST UNIV LUBECK</t>
  </si>
  <si>
    <t>INT BURCH UNIV</t>
  </si>
  <si>
    <t>INT TB RES CTR</t>
  </si>
  <si>
    <t>INT UNIV AUDENTES</t>
  </si>
  <si>
    <t>INT UNIV HLTH WELF</t>
  </si>
  <si>
    <t>INTERGROWTH 21ST STUDY RES CTR</t>
  </si>
  <si>
    <t>INTERUNIVERS CARDIOL INST NETHERLANDS</t>
  </si>
  <si>
    <t>IOFFE PHYS TECH INST</t>
  </si>
  <si>
    <t>IONICON ANALYT GMBH</t>
  </si>
  <si>
    <t>IRAP</t>
  </si>
  <si>
    <t>IRCCS AZIENDA OSPED UNIV SAN MARTINO</t>
  </si>
  <si>
    <t>IRCCS MARIO NEGRI INST PHARMACOL RES</t>
  </si>
  <si>
    <t>IRCCS MEDITERRANEAN NEUROL INST NEUROMED</t>
  </si>
  <si>
    <t>IRTA</t>
  </si>
  <si>
    <t>IRYCIS</t>
  </si>
  <si>
    <t>IST ITALIANO TECNOL</t>
  </si>
  <si>
    <t>IST NAZL GEOFIS VULCANOL</t>
  </si>
  <si>
    <t>IST NAZL RIC METROL</t>
  </si>
  <si>
    <t>IST ZOOPROFILATT SPERIMENTALE VENEZIE</t>
  </si>
  <si>
    <t>ISTANBUL UNIV CERRHPA</t>
  </si>
  <si>
    <t>IT UNIV COPENHAGEN</t>
  </si>
  <si>
    <t>ITALIAN COLL GEN PRACTITIONERS PRIMARY CARE</t>
  </si>
  <si>
    <t>ITALIAN NATL INST HLTH</t>
  </si>
  <si>
    <t>ITER ORG</t>
  </si>
  <si>
    <t>IVANE JAVAKHISHVILI TBILISI STATE UNIV</t>
  </si>
  <si>
    <t>JACKSON LAB GENOM MED</t>
  </si>
  <si>
    <t>JACOBS UNIV BREMEN</t>
  </si>
  <si>
    <t>JAGELLONIAN UNIV HOSP</t>
  </si>
  <si>
    <t>JAGIELLONIAN UNIV MED COLL</t>
  </si>
  <si>
    <t>JAMES MADISON UNIV</t>
  </si>
  <si>
    <t>JANSSEN CILAG AG</t>
  </si>
  <si>
    <t>JANSSEN CILAG BENELUX</t>
  </si>
  <si>
    <t>JAPAN AGCY MARINE EARTH SCI TECHNOL</t>
  </si>
  <si>
    <t>JAPAN SCI TECHNOL AGCY</t>
  </si>
  <si>
    <t>JARDINE SCHINDLER ELEVATOR CORP</t>
  </si>
  <si>
    <t>JEGIELLONIEN UNIV</t>
  </si>
  <si>
    <t>JEWISH NATL FUND KEREN KAYEMET LEISRAEL</t>
  </si>
  <si>
    <t>JINAN CENT HOSP</t>
  </si>
  <si>
    <t>JINNAH MEM HOSP</t>
  </si>
  <si>
    <t>JOHNS HOPKINS UNIV SCH MED</t>
  </si>
  <si>
    <t>JONKOPING UNIV</t>
  </si>
  <si>
    <t>JORVI HOSP</t>
  </si>
  <si>
    <t>JOSIP JURAJ STROSSMAYER UNIV OSIJEK</t>
  </si>
  <si>
    <t>JUSTERVESENET JV</t>
  </si>
  <si>
    <t>JUSTUS LIEBIG UNIV GIESSEN</t>
  </si>
  <si>
    <t>KAGOSHIMA UNIV</t>
  </si>
  <si>
    <t>KAISER PERMANENTE NORTHERN CALIF</t>
  </si>
  <si>
    <t>KAKANI VENKATA RATNAM COLL</t>
  </si>
  <si>
    <t>KALASALINGAM UNIV</t>
  </si>
  <si>
    <t>KANTO ROSAI HOSP</t>
  </si>
  <si>
    <t>KANTONSSPITAL GRAUBUNDEN</t>
  </si>
  <si>
    <t>KARELIAN RES CTR</t>
  </si>
  <si>
    <t>KAROL MARCINKOWSKI UNIV MED SCI</t>
  </si>
  <si>
    <t>KAROLINSKA UNIV SJUKHUSET</t>
  </si>
  <si>
    <t>KASSENARZTLICHE VEREINIGUNG HESSEN</t>
  </si>
  <si>
    <t>KAVLI INST COSMOL CAMBRIDGE</t>
  </si>
  <si>
    <t>KEK</t>
  </si>
  <si>
    <t>KEMRI</t>
  </si>
  <si>
    <t>KENYATTA UNIV</t>
  </si>
  <si>
    <t>KEPPEL OFFSHORE MARINE</t>
  </si>
  <si>
    <t>KHAWAR CLIN</t>
  </si>
  <si>
    <t>KIAS</t>
  </si>
  <si>
    <t>KILTE AWLAELO HLTH DEMOG SURVEILLANCE SITE</t>
  </si>
  <si>
    <t>KINDAI UNIV</t>
  </si>
  <si>
    <t>KING ABDULLAH INT MED RES CTR</t>
  </si>
  <si>
    <t>KINGS HLTH PARTNERS</t>
  </si>
  <si>
    <t>KINKI UNIV</t>
  </si>
  <si>
    <t>KLAIPEDA COLL</t>
  </si>
  <si>
    <t>KLIN HATI PROF ALI SULAIMAN</t>
  </si>
  <si>
    <t>KLINIKUM WELLS GRIESKIRCHEN</t>
  </si>
  <si>
    <t>KNCV TB FDN</t>
  </si>
  <si>
    <t>KNIPOVITCH POLAR RES INST MARINE FISHERIES OCEA</t>
  </si>
  <si>
    <t>KOCAELI UNIV</t>
  </si>
  <si>
    <t>KREISKRANKENHAUS RENDSBURG</t>
  </si>
  <si>
    <t>KRISTIANSTAD UNIV</t>
  </si>
  <si>
    <t>KU LEUVEN UNIV</t>
  </si>
  <si>
    <t>KU LEUVEN UNIV LEUVEN</t>
  </si>
  <si>
    <t>KUBAN STATE MED UNIV</t>
  </si>
  <si>
    <t>KURCHATOV INST</t>
  </si>
  <si>
    <t>LAB INORGAN MAT</t>
  </si>
  <si>
    <t>LAB INSTRUMENTACAO FISICA EXPT PARTICULAS</t>
  </si>
  <si>
    <t>LAB MED ZENTRUM DR RISCH</t>
  </si>
  <si>
    <t>LAB MJODD</t>
  </si>
  <si>
    <t>LABIOMED HARBOR UCLA MED CTR</t>
  </si>
  <si>
    <t>LAGOS UNIV TEACHING HOSP</t>
  </si>
  <si>
    <t>LAHORE GEN HOSP</t>
  </si>
  <si>
    <t>LAHORE UNIV MANAGEMENT SCI</t>
  </si>
  <si>
    <t>LAKEHEAD UNIV</t>
  </si>
  <si>
    <t>LANDSPITALI NATL UNIV HOSP ICELAND</t>
  </si>
  <si>
    <t>LASER DIAGNOST INSTRUMENTS AS</t>
  </si>
  <si>
    <t>LATVIA STATE INST FRUIT GROWING</t>
  </si>
  <si>
    <t>LATVIAN CANC REGISTRY</t>
  </si>
  <si>
    <t>LATVIAN CTR ONCOL</t>
  </si>
  <si>
    <t>LATVIAN FISH RESOURCES AGCY</t>
  </si>
  <si>
    <t>LATVIAN FUND NAT</t>
  </si>
  <si>
    <t>LATVIAN HYDROMETEOROL AGCY</t>
  </si>
  <si>
    <t>LATVIAN UNIV</t>
  </si>
  <si>
    <t>LATVIAN UNIV AGR</t>
  </si>
  <si>
    <t>LDI INNOVAT OU</t>
  </si>
  <si>
    <t>LE BONHEUR CHILDRENS HOSP</t>
  </si>
  <si>
    <t>LEBEDEV PHYS INST</t>
  </si>
  <si>
    <t>LEEDS GEN INFIRM</t>
  </si>
  <si>
    <t>LEEDS TEACHING HOSP</t>
  </si>
  <si>
    <t>LEIBNIZ CTR AGR LANDSCAPE RES</t>
  </si>
  <si>
    <t>LEIBNIZ INST PLASMA SCI TECHNOL</t>
  </si>
  <si>
    <t>LEUVEN UNIV HOSP</t>
  </si>
  <si>
    <t>LEVERHULME CTR HUMAN EVOLUTIONARY STUDIES</t>
  </si>
  <si>
    <t>LIFE BRAIN CTR</t>
  </si>
  <si>
    <t>LIFE TECHNOL</t>
  </si>
  <si>
    <t>LIH</t>
  </si>
  <si>
    <t>LILLE PASTEUR INST</t>
  </si>
  <si>
    <t>LITHUANIAN FOREST RES INST</t>
  </si>
  <si>
    <t>LITHUANIAN GEOL SURVEY</t>
  </si>
  <si>
    <t>LITHUANIAN SOCIAL RES CTR</t>
  </si>
  <si>
    <t>LMU</t>
  </si>
  <si>
    <t>LODZ UNIV TECHNOL</t>
  </si>
  <si>
    <t>LOMA LINDA UNIV</t>
  </si>
  <si>
    <t>LONDON HLTH SCI CTR</t>
  </si>
  <si>
    <t>LONDON METROPOLITAN UNIV</t>
  </si>
  <si>
    <t>LUDWIG BOLTZMANN INST HLTH TECHNOL ASSESSMENT</t>
  </si>
  <si>
    <t>LUONTOTUTKIMUS SOLONEN OY</t>
  </si>
  <si>
    <t>M SKLODOWSKA CURIE MEM CANC INST</t>
  </si>
  <si>
    <t>MACAU UNIV SCI TECHNOL</t>
  </si>
  <si>
    <t>MACAULAY LAND USE RES INST</t>
  </si>
  <si>
    <t>MAE FAH LUANG UNIV</t>
  </si>
  <si>
    <t>MAE PINDMAA SLEEP CLIN</t>
  </si>
  <si>
    <t>MAFRAQ HOSP</t>
  </si>
  <si>
    <t>MAGNA GRAECIA UNIV CATANZARO</t>
  </si>
  <si>
    <t>MALAYSIAN NUCL AGCY MOSTI</t>
  </si>
  <si>
    <t>MANCHESTER ACAD HLTH SCI CTR</t>
  </si>
  <si>
    <t>MANILA UNIV</t>
  </si>
  <si>
    <t>MARIA SKLODOWSKA CURIE MEM CANC CTR</t>
  </si>
  <si>
    <t>MARINE SYST INST</t>
  </si>
  <si>
    <t>MARY IMMACULATE COLL</t>
  </si>
  <si>
    <t>MASARYK UNIV HOSP</t>
  </si>
  <si>
    <t>MASKU NEUROL REHABIL CTR</t>
  </si>
  <si>
    <t>MATEJ BEL UNIV</t>
  </si>
  <si>
    <t>MATEJ BEL UNIV BANSKA BYSTRICA</t>
  </si>
  <si>
    <t>MAX PLANCK INST ASTROPHYS MPA</t>
  </si>
  <si>
    <t>MAX PLANCK INST BIOCHEM</t>
  </si>
  <si>
    <t>MAX PLANCK INST EXPT MED</t>
  </si>
  <si>
    <t>MAX PLANCK INST INFECT BIOL</t>
  </si>
  <si>
    <t>MAX PLANCK INST KERNPHYS</t>
  </si>
  <si>
    <t>MAX PLANCK INST MOL PLANT PHYSIOL</t>
  </si>
  <si>
    <t>MAX PLANCK INST ORNITHOL</t>
  </si>
  <si>
    <t>MAX PLANCK INST PLASMA PHYS</t>
  </si>
  <si>
    <t>MC MUTUAL</t>
  </si>
  <si>
    <t>MCLEAN HOSP</t>
  </si>
  <si>
    <t>MED ACAD</t>
  </si>
  <si>
    <t>MED COLL GEORGIA</t>
  </si>
  <si>
    <t>MED CTR HAAGLANDEN</t>
  </si>
  <si>
    <t>MED HEALTHCARE PROD REGULATORY AGCY</t>
  </si>
  <si>
    <t>MED RES COUNCIL GEN PRACTICE RES FRAMEWORK</t>
  </si>
  <si>
    <t>MED UNIV WIEN</t>
  </si>
  <si>
    <t>MEDICUM LTD</t>
  </si>
  <si>
    <t>MEDSTAR HLTH RES INST</t>
  </si>
  <si>
    <t>MELBOURNE SCH POPULAT GLOBAL HLTH</t>
  </si>
  <si>
    <t>MERCATOR OCEAN</t>
  </si>
  <si>
    <t>MET OFF</t>
  </si>
  <si>
    <t>MET OFF HADLEY CTR</t>
  </si>
  <si>
    <t>METEO FRANCE</t>
  </si>
  <si>
    <t>METROSERT AS</t>
  </si>
  <si>
    <t>METSAHALLITUS</t>
  </si>
  <si>
    <t>MIANYANG NORMAL UNIV</t>
  </si>
  <si>
    <t>MICHIGAN BONE MINERAL CLIN</t>
  </si>
  <si>
    <t>MICHIGAN NANOTECHNOL INST MED BIOL SCI</t>
  </si>
  <si>
    <t>MIL MED INST</t>
  </si>
  <si>
    <t>MINAS GERAIS STATE SECRETARIAT HLTH</t>
  </si>
  <si>
    <t>MINIST FINANCE</t>
  </si>
  <si>
    <t>MINIST HLTH KINGDOM SAUDI ARABIA</t>
  </si>
  <si>
    <t>MINIST HLTH WELLNESS HUMAN SERV GENDER RELAT</t>
  </si>
  <si>
    <t>MINIST PUBL HLTH POPULAT</t>
  </si>
  <si>
    <t>MINIST SANTE LUTTE CONTRE SIDA</t>
  </si>
  <si>
    <t>MIPT</t>
  </si>
  <si>
    <t>MK AMMOSOV NORTH EASTERN FED UNIV</t>
  </si>
  <si>
    <t>MONTPELLIER BUSINESS SCH</t>
  </si>
  <si>
    <t>MOREHOUSE SCH MED</t>
  </si>
  <si>
    <t>MOSCOW INST PEDIAT PEDIAT SURG</t>
  </si>
  <si>
    <t>MOSCOW MED ACAD</t>
  </si>
  <si>
    <t>MOSCOW PHYS SOC</t>
  </si>
  <si>
    <t>MOSKOWITZ JACOBS INC</t>
  </si>
  <si>
    <t>MOTTEMARU OU</t>
  </si>
  <si>
    <t>MRC UNIT</t>
  </si>
  <si>
    <t>MS RES CTR</t>
  </si>
  <si>
    <t>MSD BELGIUM</t>
  </si>
  <si>
    <t>MTT AGRIFOOD RES FINLAND PLANT PROD RES</t>
  </si>
  <si>
    <t>MUGLA SITKI KOCMAN UNIV</t>
  </si>
  <si>
    <t>MULTIPLE SCLEROSIS RES CTR</t>
  </si>
  <si>
    <t>MUSEU GRANOLLERS CIENCIES NAT</t>
  </si>
  <si>
    <t>N DAKOTA STATE UNIV</t>
  </si>
  <si>
    <t>NAGASAKI UNIV</t>
  </si>
  <si>
    <t>NAJAH UNIV</t>
  </si>
  <si>
    <t>NANCHANG UNIV</t>
  </si>
  <si>
    <t>NANJING FORESTRY UNIV</t>
  </si>
  <si>
    <t>NANJING MED UNIV</t>
  </si>
  <si>
    <t>NANKAI UNIV</t>
  </si>
  <si>
    <t>NARUTOWICZ HOSP</t>
  </si>
  <si>
    <t>NAT CONSERVAT AUTHOR</t>
  </si>
  <si>
    <t>NAT CTR NUCL RES</t>
  </si>
  <si>
    <t>NAT HIST MUSEUM DENMARK</t>
  </si>
  <si>
    <t>NAT HIST MUSEUM VIENNA</t>
  </si>
  <si>
    <t>NAT INST SCI EDUC RES</t>
  </si>
  <si>
    <t>NAT MUSEU CIENCIES NAT BARCELONA</t>
  </si>
  <si>
    <t>NAT RES NUCL UNIV</t>
  </si>
  <si>
    <t>NAT RESOURCES INST</t>
  </si>
  <si>
    <t>NATCEN SOCIAL RES</t>
  </si>
  <si>
    <t>NATL ACAD MED SCI UKRAINE</t>
  </si>
  <si>
    <t>NATL AEROSP UNIV KHAI</t>
  </si>
  <si>
    <t>NATL AVIAT UNIV</t>
  </si>
  <si>
    <t>NATL BOARD HLTH WELF</t>
  </si>
  <si>
    <t>NATL COUNCIL RADIAT PROTECT MEASUREMENTS</t>
  </si>
  <si>
    <t>NATL CTR BIOL SCI</t>
  </si>
  <si>
    <t>NATL CTR DIS CONTROL PUBL HLTH GEORGIA</t>
  </si>
  <si>
    <t>NATL CTR HAEMATOL</t>
  </si>
  <si>
    <t>NATL CTR SCI RES DEMOKRITOS</t>
  </si>
  <si>
    <t>NATL DRUG ALCOHOL RES CTR</t>
  </si>
  <si>
    <t>NATL ECON UNIV</t>
  </si>
  <si>
    <t>NATL ENVIRONM RES INST</t>
  </si>
  <si>
    <t>NATL FOOD CHAIN SAFETY OFF</t>
  </si>
  <si>
    <t>NATL FOOD NUTR INST</t>
  </si>
  <si>
    <t>NATL HEART LUNG BLOOD INST</t>
  </si>
  <si>
    <t>NATL HERITAGE BOARD ESTONIA</t>
  </si>
  <si>
    <t>NATL HIST MUSEUMS</t>
  </si>
  <si>
    <t>NATL INST BIOL</t>
  </si>
  <si>
    <t>NATL INST CARDIOVASC DIS</t>
  </si>
  <si>
    <t>NATL INST CHEM PHYS BIOPHYS NICPB</t>
  </si>
  <si>
    <t>NATL INST DANCE MED SCI</t>
  </si>
  <si>
    <t>NATL INST HEATH DEV</t>
  </si>
  <si>
    <t>NATL INST HLTH DEV TAI</t>
  </si>
  <si>
    <t>NATL INST HLTH DR RICARDO JORGE</t>
  </si>
  <si>
    <t>NATL INST MAT SCI</t>
  </si>
  <si>
    <t>NATL INST MENTAL HLTH</t>
  </si>
  <si>
    <t>NATL INST MENTAL HLTH NEUROSCI</t>
  </si>
  <si>
    <t>NATL INST PSYCHIAT RAMON DE LA FUENTE</t>
  </si>
  <si>
    <t>NATL INST PSYCHIAT RAMON FUENTE</t>
  </si>
  <si>
    <t>NATL INST RES DEV FORESTRY MARIN DRACEA</t>
  </si>
  <si>
    <t>NATL INST TOXICOL FORENS SCI</t>
  </si>
  <si>
    <t>NATL LIB ESTONIA</t>
  </si>
  <si>
    <t>NATL MUSEUM</t>
  </si>
  <si>
    <t>NATL MUSEUMS KENYA</t>
  </si>
  <si>
    <t>NATL OFF MATERNAL CHILDS HLTH SURVEILLANCE</t>
  </si>
  <si>
    <t>NATL PUBL HLTH INST KTL</t>
  </si>
  <si>
    <t>NATL RES COUNCIL CNR</t>
  </si>
  <si>
    <t>NATL RES CTR PREVENT MED</t>
  </si>
  <si>
    <t>NATL RES DEV CTR WELFARE HLTH</t>
  </si>
  <si>
    <t>NATL RES NUCL UNIV MOSCOW ENGN PHYS INST TUTE MEP</t>
  </si>
  <si>
    <t>NATL RES TOMSK STATE UNIV</t>
  </si>
  <si>
    <t>NATL SERV SCOTLAND</t>
  </si>
  <si>
    <t>NATL SPACE INST</t>
  </si>
  <si>
    <t>NATL UNIV MONGOLIA</t>
  </si>
  <si>
    <t>NATL UNIV PHYS EDUC SPORTS UKRAINE</t>
  </si>
  <si>
    <t>NATL UNIV SCI TECHNOL</t>
  </si>
  <si>
    <t>NAVARRA PUBL HLTH INST</t>
  </si>
  <si>
    <t>NCI FREDERICK</t>
  </si>
  <si>
    <t>NEREUS PHARMACEUT INC</t>
  </si>
  <si>
    <t>NERGAL SRL</t>
  </si>
  <si>
    <t>NETHERLANDS CTR BIODIVERS NAT</t>
  </si>
  <si>
    <t>NETHERLANDS GENOM INITIAT SPONSORED NETHERLANDS C</t>
  </si>
  <si>
    <t>NETHERLANDS ORG APPL SCI RES</t>
  </si>
  <si>
    <t>NEW YORK PRESBYTERIAN HOSP</t>
  </si>
  <si>
    <t>NICOSIA NEW GEN HOSP</t>
  </si>
  <si>
    <t>NIHD</t>
  </si>
  <si>
    <t>NIHON UNIV</t>
  </si>
  <si>
    <t>NIHR CAMBRIDGE BIOMED RES CTR</t>
  </si>
  <si>
    <t>NINDS</t>
  </si>
  <si>
    <t>NIVEL NETHERLANDS INST HLTH SERV RES</t>
  </si>
  <si>
    <t>NJALA UNIV</t>
  </si>
  <si>
    <t>NORD SCH PUBL HLTH</t>
  </si>
  <si>
    <t>NORD SCH PUBL HLTH NHV</t>
  </si>
  <si>
    <t>NORDIC SCH PUBL HLTH</t>
  </si>
  <si>
    <t>NORTH ESTONIAN REGIONAL HOSP</t>
  </si>
  <si>
    <t>NORTHUMBRIA HEALTHCARE NHS FDN TRUST</t>
  </si>
  <si>
    <t>NORWEGIAN COMP CTR</t>
  </si>
  <si>
    <t>NORWEGIAN INST BIOECON RES NIBIO</t>
  </si>
  <si>
    <t>NORWEGIAN KNOWLEDGE CTR HLTH SERV</t>
  </si>
  <si>
    <t>NORWEGIAN RADIUM HOSP</t>
  </si>
  <si>
    <t>NOVARTIS HEALTHCARE PVT LTD</t>
  </si>
  <si>
    <t>NOVARTIS INST BIOMED RES</t>
  </si>
  <si>
    <t>NOVOZYMES AS</t>
  </si>
  <si>
    <t>NRAS</t>
  </si>
  <si>
    <t>NRC</t>
  </si>
  <si>
    <t>NSC INST CARDIOL</t>
  </si>
  <si>
    <t>NSC KHARKOV INST PHYS TECHNOL</t>
  </si>
  <si>
    <t>NUAA</t>
  </si>
  <si>
    <t>NUCL MED ONCOL RADIOTHERAPY INST</t>
  </si>
  <si>
    <t>NUFFIELD DEPT MED</t>
  </si>
  <si>
    <t>OBSERV ASTRON NACL</t>
  </si>
  <si>
    <t>OBSERVAT HLTH DATA SCI INFORMAT</t>
  </si>
  <si>
    <t>OFF NATL FORETS</t>
  </si>
  <si>
    <t>OGAREV MORDOVIA STATE UNIV</t>
  </si>
  <si>
    <t>OKLAHOMA CTR NEUROSCI</t>
  </si>
  <si>
    <t>OM BEKETOV NATL UNIV URBAN ECON KHARKIV</t>
  </si>
  <si>
    <t>OMICSOFT CORP</t>
  </si>
  <si>
    <t>ORG ECON COOPERAT DEV</t>
  </si>
  <si>
    <t>ORION PHARMA</t>
  </si>
  <si>
    <t>OSAKA CITY UNIV</t>
  </si>
  <si>
    <t>OSAKA PREFECTURAL MED CTR RESP ALLERG DIS</t>
  </si>
  <si>
    <t>OSAKA PREFECTURE UNIV</t>
  </si>
  <si>
    <t>OSLO AKERSHUS UNIV</t>
  </si>
  <si>
    <t>OSLO AKERSHUS UNIV COLL APPL SCI</t>
  </si>
  <si>
    <t>OSPED CIVILE</t>
  </si>
  <si>
    <t>OSPED G BERNABEO ORTONA</t>
  </si>
  <si>
    <t>OSPED MORGAGNI PIERANTONI</t>
  </si>
  <si>
    <t>OSPED SAN RAFFAELE</t>
  </si>
  <si>
    <t>OSSERV ASTROFIS CATANIA</t>
  </si>
  <si>
    <t>OSSERV ASTRON CAPODIMONTE</t>
  </si>
  <si>
    <t>OSSERV ASTRON TORINO</t>
  </si>
  <si>
    <t>OSTFOLD UNIV COLL</t>
  </si>
  <si>
    <t>OUR LADYS CHILDRENS HOSP</t>
  </si>
  <si>
    <t>OXFORD UNIV HOSP NHS FDN TRUST</t>
  </si>
  <si>
    <t>P STRADINS UNIV HOSP</t>
  </si>
  <si>
    <t>P2P FDN</t>
  </si>
  <si>
    <t>PABLO DE OLAVIDE UNIV</t>
  </si>
  <si>
    <t>PACIFIC BIOSCI</t>
  </si>
  <si>
    <t>PAKISTAN SOC GASTROENTEROL</t>
  </si>
  <si>
    <t>PAPUA NEW GUINEA INST MED RES</t>
  </si>
  <si>
    <t>PARC SANITARI SANT JOAN DEU CIBERSAM</t>
  </si>
  <si>
    <t>PARC TAULI UNIV HOSP</t>
  </si>
  <si>
    <t>PARIS CARDIOVASC RES CTR PARCC</t>
  </si>
  <si>
    <t>PARIS DIDEROT UNIV</t>
  </si>
  <si>
    <t>PARIS SUD UNIV</t>
  </si>
  <si>
    <t>PARNU CTY HOSP</t>
  </si>
  <si>
    <t>PAUL SABATIER UNIV</t>
  </si>
  <si>
    <t>PAULS STRADINA CLIN UNIV HOSP</t>
  </si>
  <si>
    <t>PAVLOV STATE MED UNIV</t>
  </si>
  <si>
    <t>PETER MACCALLUM CANC CTR</t>
  </si>
  <si>
    <t>PETER MACCALLUM CANC INST</t>
  </si>
  <si>
    <t>PHARMACEUT RES INST</t>
  </si>
  <si>
    <t>PHARMASYNTH AS</t>
  </si>
  <si>
    <t>PHARMO INST DRUG OUTCOMES RES</t>
  </si>
  <si>
    <t>PHILIPS RES</t>
  </si>
  <si>
    <t>PHYS TECH BUNDESANSTALT</t>
  </si>
  <si>
    <t>PIBULSONGKRAM RAJABHAT UNIV</t>
  </si>
  <si>
    <t>PIISTAOJA EXPT STN</t>
  </si>
  <si>
    <t>PLANT CONSERVAT ACT GRP</t>
  </si>
  <si>
    <t>POISONING INFORMAT CTR</t>
  </si>
  <si>
    <t>POLICLIN PAOLO GIACCONE</t>
  </si>
  <si>
    <t>POLVA CTY GOVT</t>
  </si>
  <si>
    <t>POLYCLIN HOSP BROS ST JOHN GOD</t>
  </si>
  <si>
    <t>POMPEU FABRA UNIV UPF</t>
  </si>
  <si>
    <t>PONTIFICAL CATHOLIC UNIV RIO DE JANEIRO</t>
  </si>
  <si>
    <t>PONTIFICIA UNIV CATOLICA RIO DE JANEIRO</t>
  </si>
  <si>
    <t>POSTGRAD INST MED EDUC RES PGIMER</t>
  </si>
  <si>
    <t>POTSDAM INST CLIMATE IMPACT RES</t>
  </si>
  <si>
    <t>POZNAN TECH UNIV</t>
  </si>
  <si>
    <t>PRIVATE UNIV</t>
  </si>
  <si>
    <t>PSKOV STATE UNIV</t>
  </si>
  <si>
    <t>PUBL WORKS DEPT</t>
  </si>
  <si>
    <t>PUKYONG NATL UNIV</t>
  </si>
  <si>
    <t>QILU UNIV TECHNOL</t>
  </si>
  <si>
    <t>QUAL EQU HLTH CARE</t>
  </si>
  <si>
    <t>QUATTROMED HTI LABS</t>
  </si>
  <si>
    <t>QUEEN ELIZABETH II MED CTR</t>
  </si>
  <si>
    <t>QUEENSLAND MUSEUM</t>
  </si>
  <si>
    <t>RADIAT NUCL SAFETY AUTHOR</t>
  </si>
  <si>
    <t>RADIUS HLTH INC</t>
  </si>
  <si>
    <t>RAJA RAMANNA CTR ADV TECHNOL</t>
  </si>
  <si>
    <t>RAJRAJESHWARI MED COLL HOSP</t>
  </si>
  <si>
    <t>RAJRAJESWARI MED COLL HOSP</t>
  </si>
  <si>
    <t>RAMAN RES INST</t>
  </si>
  <si>
    <t>RAMBAM MED CTR</t>
  </si>
  <si>
    <t>RAS AL KHAIMAH HOSP</t>
  </si>
  <si>
    <t>RAWALPINDI MED COLL</t>
  </si>
  <si>
    <t>RAYTHEON BBN TECHNOL</t>
  </si>
  <si>
    <t>REACH U LTD</t>
  </si>
  <si>
    <t>REG HLTH COUNCIL</t>
  </si>
  <si>
    <t>REG HOSP NORTH ESTONIA</t>
  </si>
  <si>
    <t>REG ONCOL HOSP</t>
  </si>
  <si>
    <t>REG TOSCANA</t>
  </si>
  <si>
    <t>REHABIL MS CTR</t>
  </si>
  <si>
    <t>REPUBL VILNIUS UNIV HOSP</t>
  </si>
  <si>
    <t>REPUBLICAN CLIN ONCOL DISPENSARY</t>
  </si>
  <si>
    <t>REPUBLICAN RES PRACT CTR PULMONOL TB</t>
  </si>
  <si>
    <t>RES CTR</t>
  </si>
  <si>
    <t>RES INST GEODESY TOPOG CARTOG</t>
  </si>
  <si>
    <t>RHEUMATISM FDN HOSP</t>
  </si>
  <si>
    <t>RIBEIRAO PRETO MED SCH</t>
  </si>
  <si>
    <t>RIKEN CTR INTEGRAT MED SCI</t>
  </si>
  <si>
    <t>ROMANIAN ACAD</t>
  </si>
  <si>
    <t>ROSKILDE UNIV CTR</t>
  </si>
  <si>
    <t>ROYAL ACAD MUS</t>
  </si>
  <si>
    <t>ROYAL BERKSHIRE HOSP</t>
  </si>
  <si>
    <t>ROYAL BRISBANE WOMENS HOSP</t>
  </si>
  <si>
    <t>ROYAL CHILDRENS HOSP MELBOURNE</t>
  </si>
  <si>
    <t>ROYAL MUSEUM CENT AFRICA</t>
  </si>
  <si>
    <t>ROYAL NETHERLANDS INST SEA RES</t>
  </si>
  <si>
    <t>ROYAL NETHERLANDS INST SEA RES NIOZ</t>
  </si>
  <si>
    <t>ROYAL ONTARIO MUSEUM</t>
  </si>
  <si>
    <t>ROYAL SHREWSBURY HOSP</t>
  </si>
  <si>
    <t>ROYAL SOC PROTECT BIRDS</t>
  </si>
  <si>
    <t>ROYAL VET AGR UNIV</t>
  </si>
  <si>
    <t>ROYAL VICTORIA INFIRM</t>
  </si>
  <si>
    <t>RSPC CARDIOL</t>
  </si>
  <si>
    <t>RUDDY CANADIAN CARDIOVASC GENET CTR</t>
  </si>
  <si>
    <t>RUSSIAN CARDIOL RES COMPLEX</t>
  </si>
  <si>
    <t>RUSSIAN FEDERAT</t>
  </si>
  <si>
    <t>RUSSIAN MED ACAD POSTGRAD EDUC</t>
  </si>
  <si>
    <t>RZESZOW UNIV</t>
  </si>
  <si>
    <t>S CARLOS UNIV HOSP</t>
  </si>
  <si>
    <t>S KARELIA CENT HOSP</t>
  </si>
  <si>
    <t>SA PARNU MUUSEUM</t>
  </si>
  <si>
    <t>SAGE BIONETWORKS</t>
  </si>
  <si>
    <t>SAIC FREDERICK INC</t>
  </si>
  <si>
    <t>SALFORD ROYAL NHS FDN TRUST</t>
  </si>
  <si>
    <t>SALISBURY DIST HOSP</t>
  </si>
  <si>
    <t>SALUTAGUSE YEAST FACTORY</t>
  </si>
  <si>
    <t>SAMSUNG MED CTR</t>
  </si>
  <si>
    <t>SAN FRANCISCO COORDINATING CTR</t>
  </si>
  <si>
    <t>SANJAY GANDHI POST GRAD INST MED SCI</t>
  </si>
  <si>
    <t>SANQUIN RES</t>
  </si>
  <si>
    <t>SAO PAULO STATE UNIV</t>
  </si>
  <si>
    <t>SAPIENZA UNIV</t>
  </si>
  <si>
    <t>SATAKUNTA CENT HOSP</t>
  </si>
  <si>
    <t>SAVONLINNAN KESKUSSAIRAALA LAB</t>
  </si>
  <si>
    <t>SCH PUBL HLTH HLTH SCI RES CTR</t>
  </si>
  <si>
    <t>SCHLESWIG HOLSTEIN UNIV HOSP</t>
  </si>
  <si>
    <t>SCHNEIDER CHILDREN MED CTR</t>
  </si>
  <si>
    <t>SCHON KLIN VOGTAREUTH</t>
  </si>
  <si>
    <t>SCHWARZWALD BAAR KLINIKUM</t>
  </si>
  <si>
    <t>SCUOLA NORMALE SEZ</t>
  </si>
  <si>
    <t>SCUOLA NORMALE SEZIONE INFN</t>
  </si>
  <si>
    <t>SELF EMPLOYED</t>
  </si>
  <si>
    <t>SENCKENBERG BIODIVERS CLIMATE RES CTR BIK F</t>
  </si>
  <si>
    <t>SESTRE MILOSRDNICE UNIV</t>
  </si>
  <si>
    <t>SEYAL MED CTR</t>
  </si>
  <si>
    <t>SF MARIA CLIN HOSP</t>
  </si>
  <si>
    <t>SG BOSCO HOSP</t>
  </si>
  <si>
    <t>SHAARE ZEDEK MED CTR</t>
  </si>
  <si>
    <t>SHAIKH ZAYED HOSP</t>
  </si>
  <si>
    <t>SHANDONG ACAD AGR SCI</t>
  </si>
  <si>
    <t>SHANDONG UNIV TRADIT CHINESE MED</t>
  </si>
  <si>
    <t>SHANGHAI HYPERTENS INST</t>
  </si>
  <si>
    <t>SHANGHAI INST KIDNEY DIS DIALYSIS</t>
  </si>
  <si>
    <t>SHERI KASHMIR INST MED SCI</t>
  </si>
  <si>
    <t>SHIMANE UNIV</t>
  </si>
  <si>
    <t>SHINSHU UNIV</t>
  </si>
  <si>
    <t>SI VAVILOV STATE OPT INST</t>
  </si>
  <si>
    <t>SIAF</t>
  </si>
  <si>
    <t>SIBERIAN FED UNIV</t>
  </si>
  <si>
    <t>SICHUAN PROV PEOPLES HOSP</t>
  </si>
  <si>
    <t>SIDRA</t>
  </si>
  <si>
    <t>SILESIAN MUSEUM</t>
  </si>
  <si>
    <t>SINO DANISH CTR EDUC RES</t>
  </si>
  <si>
    <t>SINO DANISH CTR EDUC RES SDC</t>
  </si>
  <si>
    <t>SIR PAUL BOFFA HOSP</t>
  </si>
  <si>
    <t>SISTERS MERCY UNIV HOSP</t>
  </si>
  <si>
    <t>SKANE UNIV HOSP MALMO</t>
  </si>
  <si>
    <t>SKIDMORE COLL</t>
  </si>
  <si>
    <t>SKOLKOVO INNOVAT CTR</t>
  </si>
  <si>
    <t>SLOVAK ORG SPACE ACTIV</t>
  </si>
  <si>
    <t>SLOVAK SOC CLIN BIOCHEM</t>
  </si>
  <si>
    <t>SMARTMAT CYBERNET CTR EXCELLENCE INTERNET VOTING</t>
  </si>
  <si>
    <t>SO METHODIST UNIV</t>
  </si>
  <si>
    <t>SOKOINE UNIV AGR</t>
  </si>
  <si>
    <t>SOOCHOW UNIV</t>
  </si>
  <si>
    <t>SOUTH CARELIA CENT HOSP</t>
  </si>
  <si>
    <t>SOUTH URAL STATE UNIV</t>
  </si>
  <si>
    <t>SOUTHAMPTON UNIV HOSP</t>
  </si>
  <si>
    <t>SOUTHERN METHODIST UNIV</t>
  </si>
  <si>
    <t>SOUTHWEST RES INST SWRI</t>
  </si>
  <si>
    <t>SOVON DUTCH CTR FIELD ORNITHOL</t>
  </si>
  <si>
    <t>SPANISH SOC CLIN BIOCHEM MOL PATHOL SEQC</t>
  </si>
  <si>
    <t>SPECIAL RES BUR AUTOMAT MARINE RES</t>
  </si>
  <si>
    <t>SPLIT UNIV</t>
  </si>
  <si>
    <t>SRINAKHARINWIROT UNIV</t>
  </si>
  <si>
    <t>SS CYRIL METHODIUS UNIV SKOPJE</t>
  </si>
  <si>
    <t>ST HELENS METROPOLITAN BOROUGH COUNCIL</t>
  </si>
  <si>
    <t>ST IMRE HOSP</t>
  </si>
  <si>
    <t>ST ISTVAN ST LASZLO HOSP</t>
  </si>
  <si>
    <t>ST MICHAELS HOSP</t>
  </si>
  <si>
    <t>ST NAUM UNIV HOSP NEUROL PSYCHIAT</t>
  </si>
  <si>
    <t>ST ORSOLA MARCELLO MALPIGHI HOSP</t>
  </si>
  <si>
    <t>ST PETERSBURG NUCL PHYS INST</t>
  </si>
  <si>
    <t>ST PETERSBURG STATE TECH UNIV</t>
  </si>
  <si>
    <t>STANFORD SCH MED</t>
  </si>
  <si>
    <t>STANLEY DUDRICKS MEM HOSP</t>
  </si>
  <si>
    <t>STATE AGCY INFECTOL CTR LATVIA</t>
  </si>
  <si>
    <t>STATE FOREST RES INST SILAVA</t>
  </si>
  <si>
    <t>STATE TAX INSPECTORATE</t>
  </si>
  <si>
    <t>STATE VET FOOD LAB</t>
  </si>
  <si>
    <t>STEFAN CEL MARE UNIV</t>
  </si>
  <si>
    <t>STOCKHOLM CTY COUNCILS CTR SUICIDE RES PREVENT</t>
  </si>
  <si>
    <t>STOCKHOLM ENVIRONM INST TALLINN CTR</t>
  </si>
  <si>
    <t>STRADINS UNIV HOSP</t>
  </si>
  <si>
    <t>STUDY CTR PERINATAL EPIDEMIOL FLANDERS</t>
  </si>
  <si>
    <t>STYRIA LOCAL MINIST EDUC</t>
  </si>
  <si>
    <t>SUNY HLTH SCI CTR</t>
  </si>
  <si>
    <t>SUNY UPSTATE MED UNIV</t>
  </si>
  <si>
    <t>SWEDISH NATL HERITAGE BOARD</t>
  </si>
  <si>
    <t>SWISS INST ALLERGY ASTHMA RES SIAF</t>
  </si>
  <si>
    <t>SWISS LUNG ASSOC</t>
  </si>
  <si>
    <t>SWPS UNIV SOCIAL SCI HUMANITIES</t>
  </si>
  <si>
    <t>SYLENTIS</t>
  </si>
  <si>
    <t>SYREON RES INST</t>
  </si>
  <si>
    <t>SZTE UNIV SZEGED</t>
  </si>
  <si>
    <t>TABRIZ UNIV MED SCI</t>
  </si>
  <si>
    <t>TAIPEI VET GEN HOSP</t>
  </si>
  <si>
    <t>TALLINN CTR IND EDUC</t>
  </si>
  <si>
    <t>TALLINN PSYCHIAT HOSP</t>
  </si>
  <si>
    <t>TALLINN UNIV TEHNOL</t>
  </si>
  <si>
    <t>TALLINN UT</t>
  </si>
  <si>
    <t>TALLINNA TEHNIKAULIKOOLI</t>
  </si>
  <si>
    <t>TALLINNA ULIKOOLI AJALOO INST ARHEOL OSAKOND</t>
  </si>
  <si>
    <t>TALLINNA ULIKOOLI HUMANITAARTEADUSTE INST</t>
  </si>
  <si>
    <t>TARTO UNIV HOSP</t>
  </si>
  <si>
    <t>TARTU LAB</t>
  </si>
  <si>
    <t>TARTU ULIKOOLI MOL JA RAKUBIOL INST</t>
  </si>
  <si>
    <t>TARTU ULIKOOLI RAAMATUKOGU</t>
  </si>
  <si>
    <t>TARTU UNIV CLINICUM</t>
  </si>
  <si>
    <t>TARTU UNIV HOSP PHARM</t>
  </si>
  <si>
    <t>TARTU YOUTH CLIN</t>
  </si>
  <si>
    <t>TATA MEM HOSP</t>
  </si>
  <si>
    <t>TAWAM HOSP</t>
  </si>
  <si>
    <t>TECH STAND SAFETY AUTHOR</t>
  </si>
  <si>
    <t>TECH UNIV BUDAPEST</t>
  </si>
  <si>
    <t>TECH UNIV CAROLO WILHELMINA BRAUNSCHWEIG</t>
  </si>
  <si>
    <t>TECH UNIV CLUJ NAPOCA</t>
  </si>
  <si>
    <t>TECH UNIV DENMARK DTU AQUA</t>
  </si>
  <si>
    <t>TECHNOL INST FORESTRY CELLULOSE CONSTRUCT TIMBER</t>
  </si>
  <si>
    <t>TEL AVIV SAURASKY MED CTR</t>
  </si>
  <si>
    <t>TENNESSEE STATE UNIV</t>
  </si>
  <si>
    <t>TENSIOTRACE OU</t>
  </si>
  <si>
    <t>THOMAYER UNIV HOSP</t>
  </si>
  <si>
    <t>TIANJIN UNIV SCI TECHNOL</t>
  </si>
  <si>
    <t>TIERARZTLICHE SPEZIALISTEN</t>
  </si>
  <si>
    <t>TOHO UNIV</t>
  </si>
  <si>
    <t>TOKYO METROPOLITAN INST MED SCI</t>
  </si>
  <si>
    <t>TOMSK STATE UNIV</t>
  </si>
  <si>
    <t>TONGJI UNIV</t>
  </si>
  <si>
    <t>TOTTORI UNIV</t>
  </si>
  <si>
    <t>TOULOUSE UNIV LE MIRAIL</t>
  </si>
  <si>
    <t>TOWSON UNIV</t>
  </si>
  <si>
    <t>TRANSPORT RD SAFETY TARS RES</t>
  </si>
  <si>
    <t>TSURUMI UNIV</t>
  </si>
  <si>
    <t>TU DORTMUND</t>
  </si>
  <si>
    <t>TU TALLINN</t>
  </si>
  <si>
    <t>TUM</t>
  </si>
  <si>
    <t>TUNGHAI UNIV</t>
  </si>
  <si>
    <t>TURING MACHINES INC</t>
  </si>
  <si>
    <t>TURKISH MED MED DEVICES AGCY</t>
  </si>
  <si>
    <t>TUSCANY REG HLTH AGCY</t>
  </si>
  <si>
    <t>UBIK SOLUT LLC</t>
  </si>
  <si>
    <t>UCAD</t>
  </si>
  <si>
    <t>UCL GREAT ORMOND ST INST CHILD HLTH</t>
  </si>
  <si>
    <t>UCSF</t>
  </si>
  <si>
    <t>UDINE HOSP</t>
  </si>
  <si>
    <t>UHC ZAGREB</t>
  </si>
  <si>
    <t>UICC</t>
  </si>
  <si>
    <t>UKC LJUBLJANA</t>
  </si>
  <si>
    <t>UKRAINIAN NATL FORESTRY UNIV</t>
  </si>
  <si>
    <t>UMIT UNIV HLTH SCI MED INFORMAT TECHNOL</t>
  </si>
  <si>
    <t>UNESP UNIV ESTADUAL PAULISTA</t>
  </si>
  <si>
    <t>UNI RES</t>
  </si>
  <si>
    <t>UNI RES AS</t>
  </si>
  <si>
    <t>UNICEF</t>
  </si>
  <si>
    <t>UNITELMA SAPIENZA UNIV</t>
  </si>
  <si>
    <t>UNIV ABOMEY CALAVI</t>
  </si>
  <si>
    <t>UNIV AGR</t>
  </si>
  <si>
    <t>UNIV ALASKA ANCHORAGE</t>
  </si>
  <si>
    <t>UNIV APPL SCI ARTS HANNOVER</t>
  </si>
  <si>
    <t>UNIV APPL SCI WESTERN SWITZERLAND</t>
  </si>
  <si>
    <t>UNIV AUTONOMA DE SAN LUIS POTOSI</t>
  </si>
  <si>
    <t>UNIV AUTONOMA PUEBLA</t>
  </si>
  <si>
    <t>UNIV BADJI MOKHTAR</t>
  </si>
  <si>
    <t>UNIV BALLARAT</t>
  </si>
  <si>
    <t>UNIV CADI AYYAD</t>
  </si>
  <si>
    <t>UNIV CALIFORNIA</t>
  </si>
  <si>
    <t>UNIV CENT LANCASHIRE</t>
  </si>
  <si>
    <t>UNIV CERGY PONTOISE</t>
  </si>
  <si>
    <t>UNIV CHILDREN HOSP</t>
  </si>
  <si>
    <t>UNIV CHILDRENS HOSP INSELSPITAL</t>
  </si>
  <si>
    <t>UNIV CLAUDE BERNARD</t>
  </si>
  <si>
    <t>UNIV CLIN CTR KOSOVO</t>
  </si>
  <si>
    <t>UNIV CLIN HEMATOL</t>
  </si>
  <si>
    <t>UNIV COLOGNE UKK</t>
  </si>
  <si>
    <t>UNIV CTR SVALBARD UNIS</t>
  </si>
  <si>
    <t>UNIV DAYTON</t>
  </si>
  <si>
    <t>UNIV EASTERN FINLAND JOENSUU</t>
  </si>
  <si>
    <t>UNIV ECON PRAGUE</t>
  </si>
  <si>
    <t>UNIV ESTADO SANTA CATARINA</t>
  </si>
  <si>
    <t>UNIV FED ALAGOAS</t>
  </si>
  <si>
    <t>UNIV FED ESPIRITO SANTO</t>
  </si>
  <si>
    <t>UNIV FED MARANHAO</t>
  </si>
  <si>
    <t>UNIV FED PERNAMBUCO UFPE</t>
  </si>
  <si>
    <t>UNIV FED SANTA MARIA</t>
  </si>
  <si>
    <t>UNIV FOGGIA</t>
  </si>
  <si>
    <t>UNIV FORESTRY</t>
  </si>
  <si>
    <t>UNIV GAVLE</t>
  </si>
  <si>
    <t>UNIV GENOA DISSAL</t>
  </si>
  <si>
    <t>UNIV GRONINGEN UNIV MED CTR GRONINGEN</t>
  </si>
  <si>
    <t>UNIV HOSP BORDEAUX</t>
  </si>
  <si>
    <t>UNIV HOSP CTR SESTRE MILOSRDNICE</t>
  </si>
  <si>
    <t>UNIV HOSP ERLANGEN</t>
  </si>
  <si>
    <t>UNIV HOSP FERRARA</t>
  </si>
  <si>
    <t>UNIV HOSP HEIDELBERG</t>
  </si>
  <si>
    <t>UNIV HOSP IOANNINA</t>
  </si>
  <si>
    <t>UNIV HOSP KU LEUVEN</t>
  </si>
  <si>
    <t>UNIV HOSP LEICESTER</t>
  </si>
  <si>
    <t>UNIV HOSP MAASTRICHT</t>
  </si>
  <si>
    <t>UNIV HOSP MUNSTER</t>
  </si>
  <si>
    <t>UNIV HOSP NO SWEDEN</t>
  </si>
  <si>
    <t>UNIV HOSP OBSTET GYNECOL</t>
  </si>
  <si>
    <t>UNIV HOSP PARMA</t>
  </si>
  <si>
    <t>UNIV HOSP ST ANNA</t>
  </si>
  <si>
    <t>UNIV HOSP VERONA</t>
  </si>
  <si>
    <t>UNIV HRADEC KRALOVE</t>
  </si>
  <si>
    <t>UNIV INST SOCIAL PREVENT MED</t>
  </si>
  <si>
    <t>UNIV KAISERSLAUTERN</t>
  </si>
  <si>
    <t>UNIV KALANIYA</t>
  </si>
  <si>
    <t>UNIV KLINIKUM DUSSELDORF</t>
  </si>
  <si>
    <t>UNIV KLINIKUM MUNSTER</t>
  </si>
  <si>
    <t>UNIV KLINIKUM REGENSBURG</t>
  </si>
  <si>
    <t>UNIV LA SERENA</t>
  </si>
  <si>
    <t>UNIV LEIPZIG HOSP CLIN</t>
  </si>
  <si>
    <t>UNIV LIMOGES</t>
  </si>
  <si>
    <t>UNIV LINCOLN</t>
  </si>
  <si>
    <t>UNIV LOME</t>
  </si>
  <si>
    <t>UNIV LULEA</t>
  </si>
  <si>
    <t>UNIV LUNEBURG</t>
  </si>
  <si>
    <t>UNIV MALAYA JABATAN FIZIK</t>
  </si>
  <si>
    <t>UNIV MAURITIUS</t>
  </si>
  <si>
    <t>UNIV MED CTR EPPENDORF</t>
  </si>
  <si>
    <t>UNIV MED CTR MANNHEIM</t>
  </si>
  <si>
    <t>UNIV MED CTR ST PIETER</t>
  </si>
  <si>
    <t>UNIV MED GOTTINGEN</t>
  </si>
  <si>
    <t>UNIV MED INFORMAT TECHNOL UMIT</t>
  </si>
  <si>
    <t>UNIV MESSINA</t>
  </si>
  <si>
    <t>UNIV MODENA</t>
  </si>
  <si>
    <t>UNIV MONASTIR</t>
  </si>
  <si>
    <t>UNIV MONCTON</t>
  </si>
  <si>
    <t>UNIV MUMBAI</t>
  </si>
  <si>
    <t>UNIV NACL EDUC DISTANCIA</t>
  </si>
  <si>
    <t>UNIV NAT RESOURCES APPL LIFE SCI</t>
  </si>
  <si>
    <t>UNIV NAVARRA CLIN</t>
  </si>
  <si>
    <t>UNIV NEBRASKA MED CTR</t>
  </si>
  <si>
    <t>UNIV NICOSIA</t>
  </si>
  <si>
    <t>UNIV NIS</t>
  </si>
  <si>
    <t>UNIV NSW</t>
  </si>
  <si>
    <t>UNIV OSIJEK</t>
  </si>
  <si>
    <t>UNIV OUAGADOUGOU</t>
  </si>
  <si>
    <t>UNIV PARIS DESCARTES 1</t>
  </si>
  <si>
    <t>UNIV PARIS EST CRETEIL</t>
  </si>
  <si>
    <t>UNIV PARIS OUEST NANTERRE DEF</t>
  </si>
  <si>
    <t>UNIV PARIS XI</t>
  </si>
  <si>
    <t>UNIV PAUL SABATIER</t>
  </si>
  <si>
    <t>UNIV PENDIDIKAN INDONESIA</t>
  </si>
  <si>
    <t>UNIV PENNSYLVANIA</t>
  </si>
  <si>
    <t>UNIV PORT HARCOURT</t>
  </si>
  <si>
    <t>UNIV PRISHTINA</t>
  </si>
  <si>
    <t>UNIV PSYCHIAT SERV UPD</t>
  </si>
  <si>
    <t>UNIV ROME FORO ITALICO</t>
  </si>
  <si>
    <t>UNIV ROSARIO</t>
  </si>
  <si>
    <t>UNIV S AFRICA</t>
  </si>
  <si>
    <t>UNIV S ALABAMA</t>
  </si>
  <si>
    <t>UNIV S DAKOTA</t>
  </si>
  <si>
    <t>UNIV SALZBURG</t>
  </si>
  <si>
    <t>UNIV SANTIAGO CHILE</t>
  </si>
  <si>
    <t>UNIV SCI TECHNOL BEIJING</t>
  </si>
  <si>
    <t>UNIV SHANGHAI SCI TECHNOL</t>
  </si>
  <si>
    <t>UNIV SHARJAH</t>
  </si>
  <si>
    <t>UNIV SIMON BOLIVAR</t>
  </si>
  <si>
    <t>UNIV SKOPJE</t>
  </si>
  <si>
    <t>UNIV SPLIT MED SCH</t>
  </si>
  <si>
    <t>UNIV SS CYRIL METHODIUS SKOPJE</t>
  </si>
  <si>
    <t>UNIV STEFAN DEL MARE</t>
  </si>
  <si>
    <t>UNIV STERNWARTE</t>
  </si>
  <si>
    <t>UNIV STERNWARTE MUNCHEN</t>
  </si>
  <si>
    <t>UNIV SULTAN AGENG TIRTAYASA</t>
  </si>
  <si>
    <t>UNIV SVIZZERA ITALIANA</t>
  </si>
  <si>
    <t>UNIV TARTU EGCUT</t>
  </si>
  <si>
    <t>UNIV TECN LISBOA</t>
  </si>
  <si>
    <t>UNIV TEKNOL MARA</t>
  </si>
  <si>
    <t>UNIV TEXAS ARLINGTON</t>
  </si>
  <si>
    <t>UNIV TRENCIN</t>
  </si>
  <si>
    <t>UNIV ULM KLINIKUM</t>
  </si>
  <si>
    <t>UNIV VALENCIENNES</t>
  </si>
  <si>
    <t>UNIV VERSAILLES ST QUENTIN EN YVELINES</t>
  </si>
  <si>
    <t>UNIV VET MED HANNOVER</t>
  </si>
  <si>
    <t>UNIV WESTERN BOHEMIA</t>
  </si>
  <si>
    <t>UNIV ZIELONA GORA</t>
  </si>
  <si>
    <t>UO NEUROL USL UMBRIA 1</t>
  </si>
  <si>
    <t>UPMC UNIV PARIS 6</t>
  </si>
  <si>
    <t>UPPSALA CLIN RES CTR</t>
  </si>
  <si>
    <t>URAL STATE MED ACAD</t>
  </si>
  <si>
    <t>US AIR FORCE</t>
  </si>
  <si>
    <t>US FISH WILDLIFE SERV</t>
  </si>
  <si>
    <t>UZ BRUSSEL VUB</t>
  </si>
  <si>
    <t>VADASKERT CHILD PSYCHIAT HOSP</t>
  </si>
  <si>
    <t>VAN ANDEL RES INST</t>
  </si>
  <si>
    <t>VANCOUVER ISL UNIV</t>
  </si>
  <si>
    <t>VENETOS RES CTR EHLTH INNOVAT</t>
  </si>
  <si>
    <t>VET AGROCHEM RES CTR CODA CERVA</t>
  </si>
  <si>
    <t>VET FOOD BOARD ESTONIA</t>
  </si>
  <si>
    <t>VHS SNEHA</t>
  </si>
  <si>
    <t>VICTOR BABES UNIV MED PHARM</t>
  </si>
  <si>
    <t>VICTORIAN INFECT DIS REFERENCE LAB</t>
  </si>
  <si>
    <t>VIDZEME UNIV APPL SCI</t>
  </si>
  <si>
    <t>VIETNAM ACAD SCI TECHNOL</t>
  </si>
  <si>
    <t>VILNIUS PEDAG UNIV</t>
  </si>
  <si>
    <t>VINE LODGE</t>
  </si>
  <si>
    <t>VITTORIO EMANUELE HOSP</t>
  </si>
  <si>
    <t>VLADIMIR CITY CLIN HOSP EMERGENCY MED</t>
  </si>
  <si>
    <t>VOEVODSKY INST CHEM KINET COMBUST SB RAS</t>
  </si>
  <si>
    <t>VTT NTM OU</t>
  </si>
  <si>
    <t>WARSAW SCH ECON</t>
  </si>
  <si>
    <t>WASHINGTON HOSP CTR</t>
  </si>
  <si>
    <t>WEILL CORNELL MED</t>
  </si>
  <si>
    <t>WELCH CTR PREVENT EPIDEMIOL CLIN RES</t>
  </si>
  <si>
    <t>WELLINGTON HOSP</t>
  </si>
  <si>
    <t>WELSH GOVT</t>
  </si>
  <si>
    <t>WEST HARARGHE ZONAL HLTH DEPT</t>
  </si>
  <si>
    <t>WEST POMERANIAN UNIV TECHNOL</t>
  </si>
  <si>
    <t>WILDLIFE ESTONIA</t>
  </si>
  <si>
    <t>WILHELMINENSPITAL STADT WIEN</t>
  </si>
  <si>
    <t>WILLIAM HARVEY RES INST</t>
  </si>
  <si>
    <t>WISSENSCH INST AOK WIDO</t>
  </si>
  <si>
    <t>WOLLO UNIV</t>
  </si>
  <si>
    <t>WOMENS CHILDRENS HOSP</t>
  </si>
  <si>
    <t>WOODBROOK MED CTR</t>
  </si>
  <si>
    <t>WOODS HOLE OCEANOG INST</t>
  </si>
  <si>
    <t>WORCESTER POLYTECH INST</t>
  </si>
  <si>
    <t>WORCESTERSHIRE ACUTE HOSP NHS TRUST</t>
  </si>
  <si>
    <t>WORLD ENERGY COUNCIL</t>
  </si>
  <si>
    <t>WORLD HLTH ORG COUNTRY OFF</t>
  </si>
  <si>
    <t>WSL SWISS FED INST FOREST SNOW LANDSCAPE RES</t>
  </si>
  <si>
    <t>WUHAN ASIA HEART HOSP</t>
  </si>
  <si>
    <t>WYETH AYERST RES</t>
  </si>
  <si>
    <t>WYETH PHARMACEUT</t>
  </si>
  <si>
    <t>XAVIER UNIV LOUISIANA</t>
  </si>
  <si>
    <t>YAKUT RES CTR COMPLEX MED PROBLEMS</t>
  </si>
  <si>
    <t>YAKUT SCI CTR COMPLEX MED PROBLEMS</t>
  </si>
  <si>
    <t>YALE SCH PUBL HLTH</t>
  </si>
  <si>
    <t>YAMAGATA UNIV</t>
  </si>
  <si>
    <t>YEREVAN STATE MED UNIV</t>
  </si>
  <si>
    <t>YOKOHAMA NATL UNIV</t>
  </si>
  <si>
    <t>YORK TEACHING HOSP NHS FDN TRUST</t>
  </si>
  <si>
    <t>YUGRA STATE UNIV</t>
  </si>
  <si>
    <t>YUNNAN HLTH EDUC INST</t>
  </si>
  <si>
    <t>YUSRA MED COLL</t>
  </si>
  <si>
    <t>ZAGREB UNIV</t>
  </si>
  <si>
    <t>ZAYED MIL HOSP</t>
  </si>
  <si>
    <t>ZEALAND UNIV HOSP</t>
  </si>
  <si>
    <t>ZHONGSHAN HOSP</t>
  </si>
  <si>
    <t>ZIAUDDIN UNIV</t>
  </si>
  <si>
    <t>ZOOL SOC LONDON</t>
  </si>
  <si>
    <t>4 PHARMA LTD</t>
  </si>
  <si>
    <t>0.007</t>
  </si>
  <si>
    <t>A T STILL UNIV</t>
  </si>
  <si>
    <t>AARHUS UNIV HOSP SKEJBY</t>
  </si>
  <si>
    <t>AARHUS UNIV HOSPTIAL</t>
  </si>
  <si>
    <t>ABB GLOBAL IND SERV LTD</t>
  </si>
  <si>
    <t>ABBOTT LABS</t>
  </si>
  <si>
    <t>ABBVIE DOO</t>
  </si>
  <si>
    <t>ABDUS SALAAM INT CTR THEORET PHYS</t>
  </si>
  <si>
    <t>ABO AKAD PROC CHEM CTR</t>
  </si>
  <si>
    <t>ACAD SCI REPUBL TATARSTAN</t>
  </si>
  <si>
    <t>ACAD SCI RES TECHNOL ARAB REPUBLIC EGYPT</t>
  </si>
  <si>
    <t>ACADEM MED CENTRUM</t>
  </si>
  <si>
    <t>ACADEMY SCI RES TECHNOL ARAB REPUBL EGYPT</t>
  </si>
  <si>
    <t>ACECR</t>
  </si>
  <si>
    <t>ACIB GMBH</t>
  </si>
  <si>
    <t>ADDIS CONTINENTAL INST PUBL HLTH</t>
  </si>
  <si>
    <t>ADELI INT REHABIL CTR</t>
  </si>
  <si>
    <t>ADEN UNIV</t>
  </si>
  <si>
    <t>ADIYAM UNIV</t>
  </si>
  <si>
    <t>ADM NAT FORETS</t>
  </si>
  <si>
    <t>ADRIA HOSP</t>
  </si>
  <si>
    <t>AF ESTIVO AS</t>
  </si>
  <si>
    <t>AFFIBODY AB</t>
  </si>
  <si>
    <t>AGCY HLTH TECHNOL ASSESSMENT</t>
  </si>
  <si>
    <t>AGCY SCI TECHNOL RES SINGAPORE</t>
  </si>
  <si>
    <t>AGDER UNIV COLL</t>
  </si>
  <si>
    <t>AGEING COIMBRA REFERENCE SITE</t>
  </si>
  <si>
    <t>AGENCE REG SANTE</t>
  </si>
  <si>
    <t>AGENCIA ESPANOLA MEDICAMENTOS PROD SANITARIOS</t>
  </si>
  <si>
    <t>AGIA SOPHIA CHILDRENS HOSP</t>
  </si>
  <si>
    <t>AGRIFOOD BIOSCI INST</t>
  </si>
  <si>
    <t>AGRIFOOD RES FINLAND</t>
  </si>
  <si>
    <t>AICHI CANC CTR HOSP</t>
  </si>
  <si>
    <t>AICHI GAKUIN UNIV</t>
  </si>
  <si>
    <t>AIDS CLIN IMMUNOL RES CTR</t>
  </si>
  <si>
    <t>AIDS INFORMAT SUPPORT CTR</t>
  </si>
  <si>
    <t>AIIMS</t>
  </si>
  <si>
    <t>AIREL LTD</t>
  </si>
  <si>
    <t>AIVOCODE INC</t>
  </si>
  <si>
    <t>AJALOO INST</t>
  </si>
  <si>
    <t>AKERSHUS UNIV</t>
  </si>
  <si>
    <t>AKUREYRI HOSP</t>
  </si>
  <si>
    <t>ALB KAROLINSKA UNIV HOSP</t>
  </si>
  <si>
    <t>ALBANOVA</t>
  </si>
  <si>
    <t>ALBANOVA UNIV CTR</t>
  </si>
  <si>
    <t>ALBANY MED COLL</t>
  </si>
  <si>
    <t>ALBERT EINSTEIN MED CTR</t>
  </si>
  <si>
    <t>ALBERT SZENT GYORGY UNIV</t>
  </si>
  <si>
    <t>ALCOHOL DRUG RES WESTERN NORWAY</t>
  </si>
  <si>
    <t>ALEKSEEV STATE TECH UNIV</t>
  </si>
  <si>
    <t>ALEXANDER TECHNOL EDUC INST THESSALONIKI</t>
  </si>
  <si>
    <t>ALEXANDER UNIV HOSP</t>
  </si>
  <si>
    <t>ALEXANDRA HOSP</t>
  </si>
  <si>
    <t>ALGOMA UNIV</t>
  </si>
  <si>
    <t>ALICE HOLT LODGE</t>
  </si>
  <si>
    <t>ALL RUSSIAN INST STAND</t>
  </si>
  <si>
    <t>ALLERGY ASTHMA ASSOCIATES SOUTHERN CALIF</t>
  </si>
  <si>
    <t>ALLERGY ASTHMA INST</t>
  </si>
  <si>
    <t>ALMAZOV FED HEART BLOOD ENDOCRINOL CTR</t>
  </si>
  <si>
    <t>ALTERRA WAGENINGEN UR</t>
  </si>
  <si>
    <t>ALTRECHT EATING DISORDERS RINTVELD</t>
  </si>
  <si>
    <t>ALZHEIMER SCOTLAND RES CTR</t>
  </si>
  <si>
    <t>AM OBUKHOV INST ATMOSPHER PHYS</t>
  </si>
  <si>
    <t>AMBO UNIV</t>
  </si>
  <si>
    <t>AMBROISE PARE UNIV HOSP</t>
  </si>
  <si>
    <t>AMER ASSOC VARIABLE STAR OBSERVERS</t>
  </si>
  <si>
    <t>AMPHI CONSULT APS</t>
  </si>
  <si>
    <t>AMSTERDAM CTR AGING</t>
  </si>
  <si>
    <t>AN SEVERTSOV INST ECOL EVOLUT</t>
  </si>
  <si>
    <t>ANDHRA UNIV</t>
  </si>
  <si>
    <t>ANDOSILLA HOSP</t>
  </si>
  <si>
    <t>ANGERS UNIV</t>
  </si>
  <si>
    <t>ANHUI MED UNIV</t>
  </si>
  <si>
    <t>ANIM MEAT POULTRY RES CTR</t>
  </si>
  <si>
    <t>ANN ROBERT H LURIE CHILDRENS HOSP CHICAGO</t>
  </si>
  <si>
    <t>ANOLINX LLC</t>
  </si>
  <si>
    <t>ANSTO</t>
  </si>
  <si>
    <t>ANTWERP UNIV</t>
  </si>
  <si>
    <t>AOU CITTA SALUTE SCI TORINO</t>
  </si>
  <si>
    <t>AOU UNIV SASSARI</t>
  </si>
  <si>
    <t>AOYAMA GAKUIN UNIV</t>
  </si>
  <si>
    <t>AP KARPINSKY RUSSIAN GEOL RES INST</t>
  </si>
  <si>
    <t>AP KARPINSKY RUSSIAN GEOL RES INST VSEGEI</t>
  </si>
  <si>
    <t>APAVE SUDEUROPE SAS</t>
  </si>
  <si>
    <t>AQUABIOTA WATER RES</t>
  </si>
  <si>
    <t>AQUILON ENVIRONM CONSULTING LTD</t>
  </si>
  <si>
    <t>ARCACHON MARINE STN</t>
  </si>
  <si>
    <t>ARCANA INST</t>
  </si>
  <si>
    <t>ARCH MAKARIOS III HOSP</t>
  </si>
  <si>
    <t>ARCT UNIV NORWAY</t>
  </si>
  <si>
    <t>ARETAIEIO UNIV HOSP</t>
  </si>
  <si>
    <t>ARETAIEION UNIV HOSP</t>
  </si>
  <si>
    <t>ARMENIAN NATL AGRARIAN UNIV</t>
  </si>
  <si>
    <t>ARNAS CIV</t>
  </si>
  <si>
    <t>ARS NORTE</t>
  </si>
  <si>
    <t>ART</t>
  </si>
  <si>
    <t>ART AGROSCOPE RECKENHOLZ TANIKON</t>
  </si>
  <si>
    <t>ARTHRIT RHEUMATOL GEORGIA</t>
  </si>
  <si>
    <t>ARTVIN CORUH UNIV</t>
  </si>
  <si>
    <t>ARVE RES SARL</t>
  </si>
  <si>
    <t>AS NORMA</t>
  </si>
  <si>
    <t>ASAHI UNIV</t>
  </si>
  <si>
    <t>ASAHIKAWA MED UNIV</t>
  </si>
  <si>
    <t>ASAN INST LIFE SCI</t>
  </si>
  <si>
    <t>ASGC</t>
  </si>
  <si>
    <t>ASL SASSARI</t>
  </si>
  <si>
    <t>ASPER BIOTECHNOL LTD</t>
  </si>
  <si>
    <t>ASSOC ASTHME ALLERGIE</t>
  </si>
  <si>
    <t>ASSOC CARDIOLOGISTS KAZAKHSTAN</t>
  </si>
  <si>
    <t>ASSOC CLIN DIRECTORS</t>
  </si>
  <si>
    <t>ASSOC ESTONIAN BROADCASTERS</t>
  </si>
  <si>
    <t>ASSOC EURATOM ENEA FUS</t>
  </si>
  <si>
    <t>ASSOC EURATOM MEDC</t>
  </si>
  <si>
    <t>ASSOC EVE</t>
  </si>
  <si>
    <t>ASTHMA UK</t>
  </si>
  <si>
    <t>ASTRID LINDGREN CHILDRENS HOSP</t>
  </si>
  <si>
    <t>ATCC</t>
  </si>
  <si>
    <t>ATHABASCA UNIV</t>
  </si>
  <si>
    <t>ATHENS MED SCH</t>
  </si>
  <si>
    <t>ATLANTA VET AFFAIRS MED CTR</t>
  </si>
  <si>
    <t>ATLANTNIRO</t>
  </si>
  <si>
    <t>AURA ANDALUCIA</t>
  </si>
  <si>
    <t>AUSTRAL UNIV</t>
  </si>
  <si>
    <t>AUSTRIAN AGCY HLTH FOOD SAFETY</t>
  </si>
  <si>
    <t>AUSTRIAN CTR IND BIOTECHNOL</t>
  </si>
  <si>
    <t>AUSTRIAN FOREST RES CTR BFW</t>
  </si>
  <si>
    <t>AUSTRIAN INST TECHNOL GMBH</t>
  </si>
  <si>
    <t>AUSTRIAN MED MED DEVICES AGCY</t>
  </si>
  <si>
    <t>AUSTRIAN NATL CANC REGISTRY</t>
  </si>
  <si>
    <t>AUSTRIAN SOC CARDIOL</t>
  </si>
  <si>
    <t>AUTONOMOUS GOVT CATALONIA</t>
  </si>
  <si>
    <t>AVIA GIS</t>
  </si>
  <si>
    <t>AZ MARIA MIDDELARES</t>
  </si>
  <si>
    <t>AZ SINT LUCAS</t>
  </si>
  <si>
    <t>AZERBAIJAN ACAD SCI</t>
  </si>
  <si>
    <t>AZERBAIJAN MINIST JUSTICE</t>
  </si>
  <si>
    <t>AZERBAIJAN SOC CARDIOL</t>
  </si>
  <si>
    <t>AZIENDA OSPED DESIO VIMERCATE</t>
  </si>
  <si>
    <t>AZIENDA OSPED UNIV</t>
  </si>
  <si>
    <t>AZIENDA OSPED UNIV POLICLIN</t>
  </si>
  <si>
    <t>AZIENDA SANIT LOCALE 4 PIEMONTE</t>
  </si>
  <si>
    <t>AZIENDA SOCIOSANIT TERR</t>
  </si>
  <si>
    <t>AZIENDA USL BOLOGNA MAGGIORE BELLARIA HOSP</t>
  </si>
  <si>
    <t>BABES BOLYAI UNIV CLUJ NAPOCA</t>
  </si>
  <si>
    <t>BAHCESEHIR UNIV</t>
  </si>
  <si>
    <t>BAHRAIN DEF FORCE HOSP</t>
  </si>
  <si>
    <t>BAKER HEART DIABET INST</t>
  </si>
  <si>
    <t>BAKIRKOY TRAINING RES HOSP</t>
  </si>
  <si>
    <t>BALT SEA RES INST WARNEMUNDE</t>
  </si>
  <si>
    <t>BALTIMORE VET ADM</t>
  </si>
  <si>
    <t>BAM FED INST MAT RES TESTING</t>
  </si>
  <si>
    <t>BAMBINO GESU CHILDRENS RES HOSP HOLY SEE</t>
  </si>
  <si>
    <t>BAQ</t>
  </si>
  <si>
    <t>BARCELONA HLTH REG</t>
  </si>
  <si>
    <t>BAS</t>
  </si>
  <si>
    <t>BASEL UNIV HOSP</t>
  </si>
  <si>
    <t>BASHKIR STATE PEDAG UNIV</t>
  </si>
  <si>
    <t>BASQUE COUNTRY CANC REGISTRY</t>
  </si>
  <si>
    <t>BASRE</t>
  </si>
  <si>
    <t>BAVARIAN STATE COLLECT ZOOL</t>
  </si>
  <si>
    <t>BAYER PHARMA AG</t>
  </si>
  <si>
    <t>BC CANC AGCY</t>
  </si>
  <si>
    <t>BC3</t>
  </si>
  <si>
    <t>BEDFORD INST OCEANOG</t>
  </si>
  <si>
    <t>BEIJING CHEST HOSP</t>
  </si>
  <si>
    <t>BEIJING HUI LONG GUAN HOSP</t>
  </si>
  <si>
    <t>BEIJING INST OTOLARYNGOL</t>
  </si>
  <si>
    <t>BEIJING SPORT UNIV</t>
  </si>
  <si>
    <t>BELARUSIAN STATE UNIV CULTURE ARTS</t>
  </si>
  <si>
    <t>BELARUSSIAN STATE UNIV INFORMAT RADIOELECT</t>
  </si>
  <si>
    <t>BELFAST CITY HOSP</t>
  </si>
  <si>
    <t>BELGIAN BIODIVERS PLATFORM</t>
  </si>
  <si>
    <t>BELGIAN CANC CTR</t>
  </si>
  <si>
    <t>BELGIAN CANC REGISTRY</t>
  </si>
  <si>
    <t>BENEQ OY</t>
  </si>
  <si>
    <t>BEREZINSKY BIOSPHERE RESERVE</t>
  </si>
  <si>
    <t>BERG UNIV WUPPERTAL</t>
  </si>
  <si>
    <t>BERGHOFER MED RES INST</t>
  </si>
  <si>
    <t>BERKSHIRE HEALTHCARE NHS FDN TRUST</t>
  </si>
  <si>
    <t>BERLIN INST HLTH</t>
  </si>
  <si>
    <t>BERLIN INST TECHNOL</t>
  </si>
  <si>
    <t>BERLIN SCH ECON LAW</t>
  </si>
  <si>
    <t>BERLIN UNIV TECHNOL</t>
  </si>
  <si>
    <t>BETH ISRAEL MED CTR NEW YORK</t>
  </si>
  <si>
    <t>BEV</t>
  </si>
  <si>
    <t>BHARATHIAR UNIV</t>
  </si>
  <si>
    <t>BHARATHIDASAN UNIV</t>
  </si>
  <si>
    <t>BHARATI VIDYAPEETH DEEMED UNIV MED COLL HOSP</t>
  </si>
  <si>
    <t>BIA SEPARAT DOO</t>
  </si>
  <si>
    <t>BIAX CONSULT</t>
  </si>
  <si>
    <t>BIOCC LLC</t>
  </si>
  <si>
    <t>BIOCOMPETENCE CTR</t>
  </si>
  <si>
    <t>BIODESIGN INST</t>
  </si>
  <si>
    <t>BIOFOREST SA</t>
  </si>
  <si>
    <t>BIOFORSK SOIL ENVIRONM DIV</t>
  </si>
  <si>
    <t>BIOGERONTOL RES FDN</t>
  </si>
  <si>
    <t>BIOHIT OYJ</t>
  </si>
  <si>
    <t>BIOL CTR CAS</t>
  </si>
  <si>
    <t>BIOL RES CTR</t>
  </si>
  <si>
    <t>BIOMED SCI RES CTR AL FLEMING</t>
  </si>
  <si>
    <t>BIOMEDICUM HELSINKI 1</t>
  </si>
  <si>
    <t>BIOSEEK CLIN</t>
  </si>
  <si>
    <t>BIOSPECTIVE INC</t>
  </si>
  <si>
    <t>BIOTAP LLC</t>
  </si>
  <si>
    <t>BIRBAL SAHNI INST PALAEOSCI</t>
  </si>
  <si>
    <t>BIRLA INST TECHNOL SCI</t>
  </si>
  <si>
    <t>BIRMINGHAM CITY UNIV</t>
  </si>
  <si>
    <t>BIRMINGHAM VET AFFAIRS MED CTR</t>
  </si>
  <si>
    <t>BIRZETI UNIV</t>
  </si>
  <si>
    <t>BLACK FOREST NATL PK</t>
  </si>
  <si>
    <t>BLDG RD RES INST</t>
  </si>
  <si>
    <t>BLOOD TRANSFUS CTR SLOVENIA</t>
  </si>
  <si>
    <t>BM ZHITKOV RUSSIAN RES INST GAME MANAGEMENT FUR</t>
  </si>
  <si>
    <t>BME</t>
  </si>
  <si>
    <t>BOCAGE HOSP</t>
  </si>
  <si>
    <t>BOLIVIAN CTR BIOSCI RES</t>
  </si>
  <si>
    <t>BOLOGNA UNIV</t>
  </si>
  <si>
    <t>BOLZANO CENT HOSP</t>
  </si>
  <si>
    <t>BON SECOURS HOSP</t>
  </si>
  <si>
    <t>BORDEAUX POPULAT HLTH CTR</t>
  </si>
  <si>
    <t>BORESKOV INST CATALYSIS</t>
  </si>
  <si>
    <t>BOSTON VET ADM HEALTHCARE</t>
  </si>
  <si>
    <t>BOT GARDEN MEISE</t>
  </si>
  <si>
    <t>BOTSWANA BAYLOR CHILDRENS CLIN CTR EXCELLENCE</t>
  </si>
  <si>
    <t>BOWBURN CONSULTANCY</t>
  </si>
  <si>
    <t>BRADFORD ROYAL INFIRM</t>
  </si>
  <si>
    <t>BRANDON UNIV</t>
  </si>
  <si>
    <t>BREMEN INST PREVENT RES SOCIAL MED</t>
  </si>
  <si>
    <t>BREMEN UNIV</t>
  </si>
  <si>
    <t>BREMEN UNIV APPL SCI</t>
  </si>
  <si>
    <t>BREMERHAVEN TECHNOL TRANSFER CTR</t>
  </si>
  <si>
    <t>BRIEN HOLDEN VISION INST</t>
  </si>
  <si>
    <t>BRISTOL ROYAL HOSP CHILDREN</t>
  </si>
  <si>
    <t>BRITISH CARDIOVASCULAR SOC</t>
  </si>
  <si>
    <t>BRITISH COLUMBIA MINIST FORESTS LANDS NAT RESOU</t>
  </si>
  <si>
    <t>BROAD INST HARVARD MASSACHUSETTS INST TECHNOL</t>
  </si>
  <si>
    <t>BROAD INST HARVARD MASSACHUSETTS INST TECHNOL M</t>
  </si>
  <si>
    <t>BROAD INST MIT HARVARD UNIV</t>
  </si>
  <si>
    <t>BRONX VET AFFAIRS MED CTR</t>
  </si>
  <si>
    <t>BRZE VISE BOLJE DOO</t>
  </si>
  <si>
    <t>BUFALINI HOSP</t>
  </si>
  <si>
    <t>BULGARIAN CTR BIOETH</t>
  </si>
  <si>
    <t>BUNDELKHAND UNIV</t>
  </si>
  <si>
    <t>BUR INT HLTH COOPERAT</t>
  </si>
  <si>
    <t>BUR RECH GEOL MINIERES</t>
  </si>
  <si>
    <t>C MONDINO NATL NEUROL INST</t>
  </si>
  <si>
    <t>CA FOSCARI UNIV VENICE</t>
  </si>
  <si>
    <t>CABI EUROPE</t>
  </si>
  <si>
    <t>CAESAR RES CTR</t>
  </si>
  <si>
    <t>CALIF AIR RESOURCES BOARD</t>
  </si>
  <si>
    <t>CALIF STATE UNIV FRESNO</t>
  </si>
  <si>
    <t>CALIF STATE UNIV HAYWARD</t>
  </si>
  <si>
    <t>CALIF STATE UNIV LONG BEACH</t>
  </si>
  <si>
    <t>CAMBRIDGE BIOMED RES CTR</t>
  </si>
  <si>
    <t>CAMBRIDGE UNIV HOSP NATL HLTH SERV FDN TRUST</t>
  </si>
  <si>
    <t>CAMPBELL FAMILY MENTAL HLTH RES INST</t>
  </si>
  <si>
    <t>CANADIAN MUSEUM HIST</t>
  </si>
  <si>
    <t>CANATU OY</t>
  </si>
  <si>
    <t>CANC INST ION CHIRICUTA CLUJ NAPOCA</t>
  </si>
  <si>
    <t>CANC PREVENT RES INST ISPO</t>
  </si>
  <si>
    <t>CANC REGISTRY</t>
  </si>
  <si>
    <t>CANC REGISTRY SLOVENIA</t>
  </si>
  <si>
    <t>CANC RES CTR</t>
  </si>
  <si>
    <t>CANCERCARE MANITOBA</t>
  </si>
  <si>
    <t>CANTACUZINO INST</t>
  </si>
  <si>
    <t>CANTONAL HOSP</t>
  </si>
  <si>
    <t>CAPE BRETON UNIV</t>
  </si>
  <si>
    <t>CAPHRI SCH PUBL HLTH PRIMARY CARE</t>
  </si>
  <si>
    <t>CARBON NANOTECH LTD</t>
  </si>
  <si>
    <t>CARDIOL GRP</t>
  </si>
  <si>
    <t>CARDIOL SOC SERBIA</t>
  </si>
  <si>
    <t>CARDIOVASC PREVENT CTR UDINE</t>
  </si>
  <si>
    <t>CARLOS III HLTH INST</t>
  </si>
  <si>
    <t>CARLOS III INST HLTH</t>
  </si>
  <si>
    <t>CARMEL HOSP</t>
  </si>
  <si>
    <t>CAROLINA CTR GENOME SCI</t>
  </si>
  <si>
    <t>CARSAT LR</t>
  </si>
  <si>
    <t>CASA CURA MONTEVERGINE</t>
  </si>
  <si>
    <t>CASA SOLLIEVO DELLA SOFFERENZA HOSP</t>
  </si>
  <si>
    <t>CASACCIA RES CTR</t>
  </si>
  <si>
    <t>CASTLE PEAK HOSP</t>
  </si>
  <si>
    <t>CATALAN INST HLTH</t>
  </si>
  <si>
    <t>CATALAN INST ONCOL</t>
  </si>
  <si>
    <t>CATALAN INST PHARMACOL</t>
  </si>
  <si>
    <t>CATALAN INST RES ADV STUDIES ICREA</t>
  </si>
  <si>
    <t>CATALONIA INST ENERGY RES</t>
  </si>
  <si>
    <t>CATHOL UNIV PORTUGAL</t>
  </si>
  <si>
    <t>CBE PAN</t>
  </si>
  <si>
    <t>CBGP</t>
  </si>
  <si>
    <t>CBM SCRL GENOM</t>
  </si>
  <si>
    <t>CC IN2P3</t>
  </si>
  <si>
    <t>CCBR CLIN RES</t>
  </si>
  <si>
    <t>CCSS</t>
  </si>
  <si>
    <t>CCT CONICET MENDOZA</t>
  </si>
  <si>
    <t>CDC</t>
  </si>
  <si>
    <t>CDER</t>
  </si>
  <si>
    <t>CEA GRENOBLE</t>
  </si>
  <si>
    <t>CEFE CNRS</t>
  </si>
  <si>
    <t>CEGAT GMBH</t>
  </si>
  <si>
    <t>CEH WALLINGFORD</t>
  </si>
  <si>
    <t>CELECURE AS</t>
  </si>
  <si>
    <t>CEM</t>
  </si>
  <si>
    <t>CENT BUR SCHIMMELCULTURES</t>
  </si>
  <si>
    <t>CENT FOREST STATE BIOSPHERE NAT RESERVE</t>
  </si>
  <si>
    <t>CENT HOSP</t>
  </si>
  <si>
    <t>CENT HOSP AUGSBURG</t>
  </si>
  <si>
    <t>CENT HOSP NORRBOTTEN</t>
  </si>
  <si>
    <t>CENT HOSP VASTERAS</t>
  </si>
  <si>
    <t>CENT INST LABOR PROTECT</t>
  </si>
  <si>
    <t>CENT INST SKIN VENEREAL DIS</t>
  </si>
  <si>
    <t>CENT LAB HLTH PROTECT INSPECTORATE</t>
  </si>
  <si>
    <t>CENT MANCHESTER MANCHESTER CHILDRENS UNIV HOSP</t>
  </si>
  <si>
    <t>CENT MANCHESTER NATL HLTH SERV FDN TRUST</t>
  </si>
  <si>
    <t>CENT MICHIGAN UNIV</t>
  </si>
  <si>
    <t>CENT MIL HOSP</t>
  </si>
  <si>
    <t>CENT RES DEV INST CHEM MECH</t>
  </si>
  <si>
    <t>CENT STAT OFF</t>
  </si>
  <si>
    <t>CENT VET HOSP</t>
  </si>
  <si>
    <t>CESP CTR RES EPIDEMIOL POPULAT HLTH</t>
  </si>
  <si>
    <t>CEST CTR ELECTROCHEM SURFACE TECHNOL</t>
  </si>
  <si>
    <t>CHAMBRE AGR HAUT RHIN</t>
  </si>
  <si>
    <t>CHANG JUNG CHRISTIAN UNIV</t>
  </si>
  <si>
    <t>CHANGCHUN NORMAL UNIV</t>
  </si>
  <si>
    <t>CHAPMAN UNIV</t>
  </si>
  <si>
    <t>CHARIT UNIV MED BERLIN</t>
  </si>
  <si>
    <t>CHARLES DARWIN UNIV</t>
  </si>
  <si>
    <t>CHELSEA WESTMINSTER HOSP</t>
  </si>
  <si>
    <t>CHELYABINSK STN OJSC RUSSIAN RAILROADS</t>
  </si>
  <si>
    <t>CHEM NOTIFICAT CTR</t>
  </si>
  <si>
    <t>CHETTINAD ACAD RES EDUC</t>
  </si>
  <si>
    <t>CHETTINAD HLTH CITY</t>
  </si>
  <si>
    <t>CHIBA UNIV HOSP</t>
  </si>
  <si>
    <t>CHICAGO BOT GARDEN</t>
  </si>
  <si>
    <t>CHILDREN UNIV HOSP</t>
  </si>
  <si>
    <t>CHILDRENS HOSP EASTERN ONTARIO</t>
  </si>
  <si>
    <t>CHILDRENS MEM HLTH INST WARSAW</t>
  </si>
  <si>
    <t>CHILDRENS MERCY HOSP</t>
  </si>
  <si>
    <t>CHILDRENS NATL HLTH SYST</t>
  </si>
  <si>
    <t>CHILDRENS UNIV HOSP</t>
  </si>
  <si>
    <t>CHIM PARIS TECH</t>
  </si>
  <si>
    <t>CHINA UNIV GEOSCI</t>
  </si>
  <si>
    <t>CHINESE ALLIANCE LUNG CANC</t>
  </si>
  <si>
    <t>CHINESE MED ASSOC</t>
  </si>
  <si>
    <t>CHONHUK NATL UNIV</t>
  </si>
  <si>
    <t>CHONNAM NATL UNIV HOSP</t>
  </si>
  <si>
    <t>CHRU</t>
  </si>
  <si>
    <t>CHU BRETONNEAU</t>
  </si>
  <si>
    <t>CHU DIJON</t>
  </si>
  <si>
    <t>CHU GRENOBLE ALPES</t>
  </si>
  <si>
    <t>CHU MONTREAL</t>
  </si>
  <si>
    <t>CHU NANCY BRABOIS</t>
  </si>
  <si>
    <t>CHU NORD</t>
  </si>
  <si>
    <t>CHU QUEBEC</t>
  </si>
  <si>
    <t>CHU QUEBEC CHUL</t>
  </si>
  <si>
    <t>CHU RANGUEIL LARREY</t>
  </si>
  <si>
    <t>CHU ROUEN</t>
  </si>
  <si>
    <t>CHU SART TILMAN</t>
  </si>
  <si>
    <t>CHU SHERBROOKE</t>
  </si>
  <si>
    <t>CHU TIVOLI</t>
  </si>
  <si>
    <t>CHU TOURS</t>
  </si>
  <si>
    <t>CHUBU ROSAI HOSP</t>
  </si>
  <si>
    <t>CHUL</t>
  </si>
  <si>
    <t>CHUNG YUAN CHRISTIAN UNIV</t>
  </si>
  <si>
    <t>CHUNGBUK NATL UNIV HOSP</t>
  </si>
  <si>
    <t>CHUS</t>
  </si>
  <si>
    <t>CIBER</t>
  </si>
  <si>
    <t>CIBER ENFERMEDADES RESP</t>
  </si>
  <si>
    <t>CIBERNED</t>
  </si>
  <si>
    <t>CICERO</t>
  </si>
  <si>
    <t>CICPBA</t>
  </si>
  <si>
    <t>CINCINNATI CHILDRENS HOSP</t>
  </si>
  <si>
    <t>CINTESIS</t>
  </si>
  <si>
    <t>CIQA</t>
  </si>
  <si>
    <t>CITY HELSINKI</t>
  </si>
  <si>
    <t>CITY ONCOL HOSP</t>
  </si>
  <si>
    <t>CIVILE MP AREZZO HOSP</t>
  </si>
  <si>
    <t>CK CARE</t>
  </si>
  <si>
    <t>CLALIT HLTH SERV</t>
  </si>
  <si>
    <t>CLAUDE BERNARD LYON I UNIV</t>
  </si>
  <si>
    <t>CLIN CTR BANJA LUKA</t>
  </si>
  <si>
    <t>CLIN CTR KRAGUJEVAC</t>
  </si>
  <si>
    <t>CLIN CTR UNIV SARAJEVO</t>
  </si>
  <si>
    <t>CLIN CTY EMERGENCY HOSP</t>
  </si>
  <si>
    <t>CLIN FOIANINI</t>
  </si>
  <si>
    <t>CLIN GENOLIER</t>
  </si>
  <si>
    <t>CLIN HOSP CTR SPLIT</t>
  </si>
  <si>
    <t>CLIN HOSP ZAGREB</t>
  </si>
  <si>
    <t>CLIN RES ASSOCIATES</t>
  </si>
  <si>
    <t>CLIN RES INST HUCH LTD</t>
  </si>
  <si>
    <t>CLIN RICARDO PALMA</t>
  </si>
  <si>
    <t>CLIN SANTA ISABEL</t>
  </si>
  <si>
    <t>CLIN STRESS BIOFEEDBACK</t>
  </si>
  <si>
    <t>CLIN TRIAL SERV UNIT</t>
  </si>
  <si>
    <t>CLIN UNIV TARTU</t>
  </si>
  <si>
    <t>CLINPHEN STUDY CTR</t>
  </si>
  <si>
    <t>CNIB</t>
  </si>
  <si>
    <t>COCHIN UNIV HOSP</t>
  </si>
  <si>
    <t>COCHRANE SOUTH AFRICA</t>
  </si>
  <si>
    <t>CODA CERVA VAR</t>
  </si>
  <si>
    <t>COLL HLTH SCI</t>
  </si>
  <si>
    <t>COLL MED</t>
  </si>
  <si>
    <t>COLL MED SCI</t>
  </si>
  <si>
    <t>COLLABORAT UNIV MED SCH NHS</t>
  </si>
  <si>
    <t>COMMONWEALTH SCI IND RES ORG MARINE ATMOSPHER</t>
  </si>
  <si>
    <t>COMP AUTOMAT RES INST</t>
  </si>
  <si>
    <t>COMPLEJO HOSP UNIV SANTIAGO</t>
  </si>
  <si>
    <t>COMPLESSO INTEGRATO COLUMBUS</t>
  </si>
  <si>
    <t>COMPLEXO HOSP UNIV A CORUNA</t>
  </si>
  <si>
    <t>COMPREHENS CANC CTR EAST</t>
  </si>
  <si>
    <t>COMPUMED NEUROSCAN</t>
  </si>
  <si>
    <t>CONCERN EESTI POLEVKIVI</t>
  </si>
  <si>
    <t>CONNOLLY HOSP</t>
  </si>
  <si>
    <t>CONSEILS PHARM BIOL</t>
  </si>
  <si>
    <t>CONSEJERIA AGR AGUA REG MURCIA</t>
  </si>
  <si>
    <t>CONSEJERIA AGR DESARROLLO RURAL</t>
  </si>
  <si>
    <t>CONSEJERIA AGR GANADERIA JUNTA CASTILLA LEON</t>
  </si>
  <si>
    <t>CONSEJERIA AGR GANADERIA MEDIO AMBIENTE</t>
  </si>
  <si>
    <t>CONSEJERIA AGR GANADERIA PESCA AGUAS GOBIERNO</t>
  </si>
  <si>
    <t>CONSEJERIA AGR PESCA JUNTA ANDALUCIA</t>
  </si>
  <si>
    <t>CONSEJERIA AGROGANADERIA RECURSOS AUTOCTONOS PR</t>
  </si>
  <si>
    <t>CONSEJERIA SANIDAD POLIT SOCIALES</t>
  </si>
  <si>
    <t>CONSEJO NACL CIENCIA TECN</t>
  </si>
  <si>
    <t>CONSELLERIA SANITAT</t>
  </si>
  <si>
    <t>CONSORZIO RFX</t>
  </si>
  <si>
    <t>CONSULTANT HLTH ECON MANAGEMENT</t>
  </si>
  <si>
    <t>CONTECH INT</t>
  </si>
  <si>
    <t>CONTECH INTL</t>
  </si>
  <si>
    <t>CONZL OU</t>
  </si>
  <si>
    <t>COPD</t>
  </si>
  <si>
    <t>CORP SANITARIA PARC TAULI</t>
  </si>
  <si>
    <t>CPB</t>
  </si>
  <si>
    <t>CPMC RES INST</t>
  </si>
  <si>
    <t>CR FRASCATI</t>
  </si>
  <si>
    <t>CRACOW CANC REGISTRY</t>
  </si>
  <si>
    <t>CRACOW UNIV TECHNOL</t>
  </si>
  <si>
    <t>CRIMEAN ASTROPHYS OBSERV</t>
  </si>
  <si>
    <t>CROATIAN AGCY MED PROD MED DEVICES</t>
  </si>
  <si>
    <t>CROATIAN AGR AGCY</t>
  </si>
  <si>
    <t>CROATIAN CARDIAC SOC</t>
  </si>
  <si>
    <t>CROATIAN INST TRANSFUS MED</t>
  </si>
  <si>
    <t>CROATIAN NATL CANC REGISTRY</t>
  </si>
  <si>
    <t>CROATIAN PULM SOC</t>
  </si>
  <si>
    <t>CROATIAN SCI FDN</t>
  </si>
  <si>
    <t>CRODT</t>
  </si>
  <si>
    <t>CROWD WATCH AFR</t>
  </si>
  <si>
    <t>CRX ST PIERRE</t>
  </si>
  <si>
    <t>CSIC UC</t>
  </si>
  <si>
    <t>CSIC UCLM JCCM</t>
  </si>
  <si>
    <t>CSIC UNIV CANTABRIA SANTANDER</t>
  </si>
  <si>
    <t>CSIRO ASTRON SPACE SCI</t>
  </si>
  <si>
    <t>CSIRO ASTRON SPACE SCI CASS</t>
  </si>
  <si>
    <t>CSL BEHRING</t>
  </si>
  <si>
    <t>CSOLNOKY F PROV HOSP</t>
  </si>
  <si>
    <t>CTR ADV STUDIES BLANES CEAB CSIC</t>
  </si>
  <si>
    <t>CTR ADV STUDY</t>
  </si>
  <si>
    <t>CTR ANTI INFECT RES DEV</t>
  </si>
  <si>
    <t>CTR ANTIINFECT RES DEV</t>
  </si>
  <si>
    <t>CTR BIOL STUDIES CHIZE CNRS</t>
  </si>
  <si>
    <t>CTR BIOROBOT</t>
  </si>
  <si>
    <t>CTR BONE ARTHRIT RES</t>
  </si>
  <si>
    <t>CTR CALCUL INST NATL PHYS NUCL PARTICULES</t>
  </si>
  <si>
    <t>CTR CALCUL INST NATL PHYS NUCL PHYS</t>
  </si>
  <si>
    <t>CTR CALCUL INST NATL PHYS NUCLEAIRE PHYS PARTIC</t>
  </si>
  <si>
    <t>CTR CANC BIOL</t>
  </si>
  <si>
    <t>CTR CANC PREVENT CPO</t>
  </si>
  <si>
    <t>CTR CARDIOL</t>
  </si>
  <si>
    <t>CTR CARDIOVASC</t>
  </si>
  <si>
    <t>CTR CLIN</t>
  </si>
  <si>
    <t>CTR CLIN STUDIES</t>
  </si>
  <si>
    <t>CTR COMMUNITY EMPOWERMENT HLTH POLICY HUMANITIE</t>
  </si>
  <si>
    <t>CTR ECOL APLICADA LTDA</t>
  </si>
  <si>
    <t>CTR ECOL HYDROL BANGOR</t>
  </si>
  <si>
    <t>CTR ECOL HYDROL CEH</t>
  </si>
  <si>
    <t>CTR ECON DEV TRANSPORT ENVIRONM SOUTHEAST FINLA</t>
  </si>
  <si>
    <t>CTR ENVIRONM HLTH</t>
  </si>
  <si>
    <t>CTR FISIOL CLIN IPERTENS</t>
  </si>
  <si>
    <t>CTR GEN LINGUIST</t>
  </si>
  <si>
    <t>CTR GEORGES FRANCOIS LECLERC</t>
  </si>
  <si>
    <t>CTR GLOBAL DEV</t>
  </si>
  <si>
    <t>CTR GLOBAL HLTH CHILD DEV</t>
  </si>
  <si>
    <t>CTR HLTH SERV</t>
  </si>
  <si>
    <t>CTR HOSP</t>
  </si>
  <si>
    <t>CTR HOSP LISBOA CENT</t>
  </si>
  <si>
    <t>CTR HOSP LISBOA NORTE</t>
  </si>
  <si>
    <t>CTR HOSP TONDELA VISEU</t>
  </si>
  <si>
    <t>CTR HOSP UNIV</t>
  </si>
  <si>
    <t>CTR HOSP UNIV BENI MESSOUS</t>
  </si>
  <si>
    <t>CTR HOSP UNIV GRENOBLE</t>
  </si>
  <si>
    <t>CTR HOSP UNIV MONTREAL</t>
  </si>
  <si>
    <t>CTR HOSP UNIV PEDIAT CHARLES DE GAULLE</t>
  </si>
  <si>
    <t>CTR HOSP UNIV POITIERS</t>
  </si>
  <si>
    <t>CTR HOSP UNIV QUEBEC</t>
  </si>
  <si>
    <t>CTR INFECT DIS</t>
  </si>
  <si>
    <t>CTR INT FORESTRY RES</t>
  </si>
  <si>
    <t>CTR INT LASER</t>
  </si>
  <si>
    <t>CTR INVEST BIOMED RED ENFERMEDADES RARAS</t>
  </si>
  <si>
    <t>CTR INVEST BIOMED RED SALUD MENTAL</t>
  </si>
  <si>
    <t>CTR INVEST ENERGET MEDIOAMBIENTALES TECN CIEMAT</t>
  </si>
  <si>
    <t>CTR INVEST ENERGET MEDIOAMBIENTALES TECNOL CIEMAT</t>
  </si>
  <si>
    <t>CTR INVEST ENERGET MEDIOAMBIENTALES TECNOLOG CI</t>
  </si>
  <si>
    <t>CTR INVEST ENERGETICAS MEDIOAMBIENTALES TECNOL</t>
  </si>
  <si>
    <t>CTR INVEST ESTUD AVANZADOS</t>
  </si>
  <si>
    <t>CTR INVEST MATEMAT</t>
  </si>
  <si>
    <t>CTR INVEST TECNOL AGROALIMENTARIA</t>
  </si>
  <si>
    <t>CTR LEON BERARD</t>
  </si>
  <si>
    <t>CTR LIMNOL</t>
  </si>
  <si>
    <t>CTR MAT RES</t>
  </si>
  <si>
    <t>CTR MED DOCENTE TRINIDAD</t>
  </si>
  <si>
    <t>CTR MED GENET</t>
  </si>
  <si>
    <t>CTR MED SYST BIOL NETHERLANDS CONSORTIUM HLTH A</t>
  </si>
  <si>
    <t>CTR MED SYTEMS BIOL</t>
  </si>
  <si>
    <t>CTR NACL NEUROCIENCIAS</t>
  </si>
  <si>
    <t>CTR NATL ETUD SPATIALES</t>
  </si>
  <si>
    <t>CTR NATL RADIOPROTECT</t>
  </si>
  <si>
    <t>CTR NEUROL READAPTAT FONCT</t>
  </si>
  <si>
    <t>CTR NONCOMMUNICABLE DIS PAKISTAN</t>
  </si>
  <si>
    <t>CTR OCEANOG CADIZ</t>
  </si>
  <si>
    <t>CTR PHARMACOECON</t>
  </si>
  <si>
    <t>CTR RECERCA SANITAT ANIM CRESA IRTA</t>
  </si>
  <si>
    <t>CTR RECH EPIDEMIOL SANTE POPULAT CESP</t>
  </si>
  <si>
    <t>CTR RECH NUCL ALGER</t>
  </si>
  <si>
    <t>CTR REFERENCE DEFICIENCES INTELLECTUELLES CAUSES</t>
  </si>
  <si>
    <t>CTR RES EPIDEMIOL POPULAT HLTH</t>
  </si>
  <si>
    <t>CTR STUDI RIC E FERMI</t>
  </si>
  <si>
    <t>CTR TECNOL FORESTAL CATALUNYA</t>
  </si>
  <si>
    <t>CTR VET INST ATHENS</t>
  </si>
  <si>
    <t>CTS</t>
  </si>
  <si>
    <t>CTY HOSP RYHOV</t>
  </si>
  <si>
    <t>CUF PORTO INST HOSP</t>
  </si>
  <si>
    <t>CUNY HUNTER COLL</t>
  </si>
  <si>
    <t>CYPRUS INST</t>
  </si>
  <si>
    <t>CYPRUS SOC CARDIOL</t>
  </si>
  <si>
    <t>CZECH METROL INST</t>
  </si>
  <si>
    <t>CZECH SOC CARDIOL</t>
  </si>
  <si>
    <t>DAEGU UNIV</t>
  </si>
  <si>
    <t>DALIAN MARITIME UNIV</t>
  </si>
  <si>
    <t>DALLA LANA SCH PUBL HLTH</t>
  </si>
  <si>
    <t>DANDERYD HOSP</t>
  </si>
  <si>
    <t>DANISH BEEKEEPERS ASSOC</t>
  </si>
  <si>
    <t>DANISH CTR MIL HIST</t>
  </si>
  <si>
    <t>DANISH METROL INST</t>
  </si>
  <si>
    <t>DANISH SOC CARDIOL</t>
  </si>
  <si>
    <t>DANISH TECHNOL INST</t>
  </si>
  <si>
    <t>DANUBE DELTA NATL INST RES DEV</t>
  </si>
  <si>
    <t>DAVID HIDE ASTHMA ALLERGY RES CTR</t>
  </si>
  <si>
    <t>DDCSPP HAUT RHIN</t>
  </si>
  <si>
    <t>DDPP BOUCHES RHONE</t>
  </si>
  <si>
    <t>DDPP CANTAL</t>
  </si>
  <si>
    <t>DDPP DROME</t>
  </si>
  <si>
    <t>DDPP FINISTERE</t>
  </si>
  <si>
    <t>DDPP INDRE LOIRE</t>
  </si>
  <si>
    <t>DEBRECEN UNIV</t>
  </si>
  <si>
    <t>DECCAN COLL POSTGRAD RES INST</t>
  </si>
  <si>
    <t>DECODE GENET AMGEN</t>
  </si>
  <si>
    <t>DEPT ANESTHESIOL</t>
  </si>
  <si>
    <t>DEPT BIOCHEM</t>
  </si>
  <si>
    <t>DEPT BIOL ETHOL</t>
  </si>
  <si>
    <t>DEPT CLIN SCI INTERVENT TECHNOL</t>
  </si>
  <si>
    <t>DEPT COMMUNITY MED</t>
  </si>
  <si>
    <t>DEPT EPIDEMIOL</t>
  </si>
  <si>
    <t>DEPT GLOBAL PUBL HLTH PRIMARY CARE</t>
  </si>
  <si>
    <t>DEPT HLTH SOCIAL SERV PUBL SAFETY</t>
  </si>
  <si>
    <t>DEPT MAT ENGN</t>
  </si>
  <si>
    <t>DEPT MECHATRON</t>
  </si>
  <si>
    <t>DEPT MED EPIDEMIOL BIOSTAT</t>
  </si>
  <si>
    <t>DEPT MICROBIOL</t>
  </si>
  <si>
    <t>DEPT NEUROBIOL CARE SCI SOC NVS</t>
  </si>
  <si>
    <t>DEPT PHARMACOL</t>
  </si>
  <si>
    <t>DEPT PSYCHOL</t>
  </si>
  <si>
    <t>DEPT PUBL HLTH CARING SCI</t>
  </si>
  <si>
    <t>DEPT THORAC SURG</t>
  </si>
  <si>
    <t>DEPT ZOOL</t>
  </si>
  <si>
    <t>DERRIFORD HOSP</t>
  </si>
  <si>
    <t>DETECT EARLY INTERVENT SERV PSYCHOSIS</t>
  </si>
  <si>
    <t>DEUTSCH ELEKTRONEN SYNCHROTON</t>
  </si>
  <si>
    <t>DEUTSCH ELEKTRONEN SYNCHROTRON DESY</t>
  </si>
  <si>
    <t>DEUTSCH ELEKTRONENSYNCHROTRON</t>
  </si>
  <si>
    <t>DEUTSCH ELEKTRONENSYNCHROTRON DESY</t>
  </si>
  <si>
    <t>DEUTSCH KREBSFORSCH ZENTRUM DKFZ</t>
  </si>
  <si>
    <t>DEUTSCH ZENTRUM LUFT RAUMFAHRT</t>
  </si>
  <si>
    <t>DEUTSCH ZENTRUM LUFT RAUMFAHRT DLR</t>
  </si>
  <si>
    <t>DFKI GMBH</t>
  </si>
  <si>
    <t>DIAMANTINA INST CANC IMMUNOL METAB MED</t>
  </si>
  <si>
    <t>DIARC TECHNOL INC</t>
  </si>
  <si>
    <t>DIENSTLEISTUNGSZENTRUM LANDLICHER RAUM</t>
  </si>
  <si>
    <t>DIFROTEC OU</t>
  </si>
  <si>
    <t>DIGI HLTH</t>
  </si>
  <si>
    <t>DILLA UNIV</t>
  </si>
  <si>
    <t>DIPUTAC FORAL NAVARRA</t>
  </si>
  <si>
    <t>DIRECAO GERAL ALIMENTACAO VET</t>
  </si>
  <si>
    <t>DIRECT DIST SANITAIRE HAHO</t>
  </si>
  <si>
    <t>DIRECT GEN ALIMENTAT</t>
  </si>
  <si>
    <t>DIRECT SANTE</t>
  </si>
  <si>
    <t>DIRECTORATE HLTH</t>
  </si>
  <si>
    <t>DIV HLTH SOCIAL CARE RES</t>
  </si>
  <si>
    <t>DKFZ</t>
  </si>
  <si>
    <t>DNCODE LABS</t>
  </si>
  <si>
    <t>DOCTORAL SCH NAT SCI UGENT</t>
  </si>
  <si>
    <t>DONEGAL CLIN RES ACAD</t>
  </si>
  <si>
    <t>DONG A UNIV</t>
  </si>
  <si>
    <t>DONOSTIA INT PHYS CTR</t>
  </si>
  <si>
    <t>DR DY PATIL VIDYAPEETH PUNE</t>
  </si>
  <si>
    <t>DR ION CANTACUZINO HOSP</t>
  </si>
  <si>
    <t>DR MOHANS DIABET SPECIAL CTR</t>
  </si>
  <si>
    <t>DR STEEVENS HOSP</t>
  </si>
  <si>
    <t>DRK KLIN BERLIN</t>
  </si>
  <si>
    <t>DSM IRFU</t>
  </si>
  <si>
    <t>DTI</t>
  </si>
  <si>
    <t>DUBAI HOSP</t>
  </si>
  <si>
    <t>DUBLIN INST ADV STUDIES</t>
  </si>
  <si>
    <t>DUKE CLIN RES INST</t>
  </si>
  <si>
    <t>DUKE EYE CTR HUMAN GENET</t>
  </si>
  <si>
    <t>DUKE NUS GRAD MED SCH SINGAPORE</t>
  </si>
  <si>
    <t>DUTCH CHILDHOOD ONCOL GRP</t>
  </si>
  <si>
    <t>DUTCH INST FUNDAMENTAL ENERGY RES</t>
  </si>
  <si>
    <t>DUTCH SPEAKING BELGIAN RENAL REGISTRY NBVN</t>
  </si>
  <si>
    <t>DZD GERMAN CTR DIABET RES</t>
  </si>
  <si>
    <t>DZHK GERMAN CTR CARDIOVASCULAR RES</t>
  </si>
  <si>
    <t>DZHK PARTNER SITE MUNICH HEART ALLIANCE</t>
  </si>
  <si>
    <t>DZNE</t>
  </si>
  <si>
    <t>E MORELLI HOSP</t>
  </si>
  <si>
    <t>E TALLIN CENT HOSP</t>
  </si>
  <si>
    <t>E VIRU CENT HOSP</t>
  </si>
  <si>
    <t>EADA BUSINESS SCH</t>
  </si>
  <si>
    <t>EAST LONDON NHS TRUST</t>
  </si>
  <si>
    <t>EBD CSIC</t>
  </si>
  <si>
    <t>EBERHARD KARLS UNIV TUBINGEN</t>
  </si>
  <si>
    <t>EBERHARD PARTNER</t>
  </si>
  <si>
    <t>ECAT FDN</t>
  </si>
  <si>
    <t>ECOLE MINES</t>
  </si>
  <si>
    <t>ECOLE NATL VET ALFORT</t>
  </si>
  <si>
    <t>ECOWAS COMMISS</t>
  </si>
  <si>
    <t>ECT OEKOTOXIKOL GMBH</t>
  </si>
  <si>
    <t>EDUC HLTH</t>
  </si>
  <si>
    <t>EESTI DEMOG INST</t>
  </si>
  <si>
    <t>EESTI KUNSTIMUUSEUM KADRIORU KUNSTIMUUSEUM</t>
  </si>
  <si>
    <t>EESTI MEREMUUSEUM</t>
  </si>
  <si>
    <t>EESTI MUINSUSKAITSE SELTS</t>
  </si>
  <si>
    <t>EESTI POWER PLANT</t>
  </si>
  <si>
    <t>EESTI REUMALIIT MTU</t>
  </si>
  <si>
    <t>EESTI TEADUSTE AKAD</t>
  </si>
  <si>
    <t>EESTI TEADUSTE AKAD LIIGE</t>
  </si>
  <si>
    <t>EFA EUROPEAN FEDERAT ALLERGY AIRWAYS DIS PATIEN</t>
  </si>
  <si>
    <t>EGCUT</t>
  </si>
  <si>
    <t>EGE UNIV HOSP</t>
  </si>
  <si>
    <t>EIP AHA COMMITMENT ACT</t>
  </si>
  <si>
    <t>ELAZIG TRAINING RES HOSP</t>
  </si>
  <si>
    <t>ELI LILLY CO LTD</t>
  </si>
  <si>
    <t>ELIKO</t>
  </si>
  <si>
    <t>ELIKO COMPETENCE CTR ELECT</t>
  </si>
  <si>
    <t>ELIKO LTD</t>
  </si>
  <si>
    <t>ELISABETH KRANKENHAUS ESSEN</t>
  </si>
  <si>
    <t>ELIZADE UNIV</t>
  </si>
  <si>
    <t>ELLINOGERMANIKI AGOGI SCHOLI PANAGEA SAVVA</t>
  </si>
  <si>
    <t>ELVA HOSP</t>
  </si>
  <si>
    <t>ELVIOR</t>
  </si>
  <si>
    <t>ELVIOR LLC</t>
  </si>
  <si>
    <t>EMBRAPA TEMPERATE AGR</t>
  </si>
  <si>
    <t>EMBRY RIDDLE AERONAUT UNIV</t>
  </si>
  <si>
    <t>EMORY COLL ARTS SCI</t>
  </si>
  <si>
    <t>EN FIST CTR EXCELLENCE</t>
  </si>
  <si>
    <t>ENDOCRINOL METAB POPULAT SCI INST</t>
  </si>
  <si>
    <t>ENDOCRINOL METAB RES CTR</t>
  </si>
  <si>
    <t>ENITA BORDEAUX</t>
  </si>
  <si>
    <t>ENSICAEN</t>
  </si>
  <si>
    <t>ENTERPRISE ESTONIA</t>
  </si>
  <si>
    <t>EPFL ENAC</t>
  </si>
  <si>
    <t>EPICOM NORTHERN ITALY CTR BASED CREMA CREMONA</t>
  </si>
  <si>
    <t>EPIDEMIOL PREVENT UNIT</t>
  </si>
  <si>
    <t>EPILEPSY CTR KORK</t>
  </si>
  <si>
    <t>EQUALIS AB</t>
  </si>
  <si>
    <t>ERASMUS</t>
  </si>
  <si>
    <t>ERASMUS HOSP</t>
  </si>
  <si>
    <t>ERASMUS MC SOPHIA KINDERZIEKENHUIS</t>
  </si>
  <si>
    <t>ERASMUS SCH CTR</t>
  </si>
  <si>
    <t>ERIC WILLIAMS MED SCI COMPLEX</t>
  </si>
  <si>
    <t>ESA ESOC</t>
  </si>
  <si>
    <t>ESCOLA SUPER TECNOL SAUDE LISBOA</t>
  </si>
  <si>
    <t>ESCUELA POLITEC NACL</t>
  </si>
  <si>
    <t>ESKISEHIR OSMANGAZI UNIV</t>
  </si>
  <si>
    <t>ESSEC BUSINESS SCH</t>
  </si>
  <si>
    <t>ESSEN UNIV HOSP</t>
  </si>
  <si>
    <t>ESTAC BIOL DONANA</t>
  </si>
  <si>
    <t>ESTKONSULT</t>
  </si>
  <si>
    <t>ESTKONSULT LTD</t>
  </si>
  <si>
    <t>ESTONIAN AMER BUSINESS ACAD</t>
  </si>
  <si>
    <t>ESTONIAN ASSOC EUROPEAN STUDIES</t>
  </si>
  <si>
    <t>ESTONIAN BIOCENTRE</t>
  </si>
  <si>
    <t>ESTONIAN BUR FORENS MED</t>
  </si>
  <si>
    <t>ESTONIAN CAUSES DEATH REGISTRY</t>
  </si>
  <si>
    <t>ESTONIAN CTR FOREST PROTECT SILVICULTURE</t>
  </si>
  <si>
    <t>ESTONIAN EHLTH FDN</t>
  </si>
  <si>
    <t>ESTONIAN ENVIRONM BOARD</t>
  </si>
  <si>
    <t>ESTONIAN EVANGEL LUTHERAN CHURCH</t>
  </si>
  <si>
    <t>ESTONIAN FOREIGN POLICY INST</t>
  </si>
  <si>
    <t>ESTONIAN INFORMAT CTR</t>
  </si>
  <si>
    <t>ESTONIAN INNOVAT INST</t>
  </si>
  <si>
    <t>ESTONIAN INST FUTURES STUDIES</t>
  </si>
  <si>
    <t>ESTONIAN INST HIST MEMORY</t>
  </si>
  <si>
    <t>ESTONIAN LIBRARIANS ASSOC</t>
  </si>
  <si>
    <t>ESTONIAN MAT TECHNOL COMPETENCE CTR</t>
  </si>
  <si>
    <t>ESTONIAN MINIST ENVIRONM</t>
  </si>
  <si>
    <t>ESTONIAN MINIST JUSTICE</t>
  </si>
  <si>
    <t>ESTONIAN MYCOL RES CTR FDN</t>
  </si>
  <si>
    <t>ESTONIAN NATL ARCH</t>
  </si>
  <si>
    <t>ESTONIAN NATL DEF ACAD</t>
  </si>
  <si>
    <t>ESTONIAN OIL SHALE CO</t>
  </si>
  <si>
    <t>ESTONIAN OLYMP COMM</t>
  </si>
  <si>
    <t>ESTONIAN ONCOL CTR</t>
  </si>
  <si>
    <t>ESTONIAN OPEN AIR MUSEUM</t>
  </si>
  <si>
    <t>ESTONIAN PIG BREEDING ASSOC</t>
  </si>
  <si>
    <t>ESTONIAN POISON INFORMAT CTR</t>
  </si>
  <si>
    <t>ESTONIAN POISONS INFORMAT CTR</t>
  </si>
  <si>
    <t>ESTONIAN PRESS COUNCIL</t>
  </si>
  <si>
    <t>ESTONIAN QUAL AGCY HIGHER VOCAT EDUC EKKA</t>
  </si>
  <si>
    <t>ESTONIAN SLEEP MED ASSOC</t>
  </si>
  <si>
    <t>ESTONIAN SOC CARDIOL</t>
  </si>
  <si>
    <t>ESTONIAN SOC CHURCH HIST</t>
  </si>
  <si>
    <t>ESTONIAN TB REGISTRY</t>
  </si>
  <si>
    <t>ESTONIAN THERIOL SOC</t>
  </si>
  <si>
    <t>ESTONINA BIOCTR</t>
  </si>
  <si>
    <t>ETAB HOSP UNIV 1ER NOVEMBRE</t>
  </si>
  <si>
    <t>ETERNAL HEART CARE CTR</t>
  </si>
  <si>
    <t>ETH HONGGERBERG</t>
  </si>
  <si>
    <t>EUCLID UNIV</t>
  </si>
  <si>
    <t>EULAR STANDING COMM PEOPLE ARTHRIT RHEUMATISM EUR</t>
  </si>
  <si>
    <t>EUNICE GIBSON POLYCLIN</t>
  </si>
  <si>
    <t>EURAM 2011</t>
  </si>
  <si>
    <t>EURATOM CCFE FUS ASSOC</t>
  </si>
  <si>
    <t>EURO ASIAN RESP SOC</t>
  </si>
  <si>
    <t>EUROASIAN RESP SOC</t>
  </si>
  <si>
    <t>EUROCLIN ATHENS</t>
  </si>
  <si>
    <t>EUROPE EUROPA VEREINIGUNG VITALITAT AKTIVES ALT</t>
  </si>
  <si>
    <t>EUROPEAN ACAD ALLERGY CLIN IMMUNOL</t>
  </si>
  <si>
    <t>EUROPEAN ACAD BOLZANO</t>
  </si>
  <si>
    <t>EUROPEAN ACAD BOLZANO BOZEN EURAC</t>
  </si>
  <si>
    <t>EUROPEAN ACAD BOZEN BOLZANO</t>
  </si>
  <si>
    <t>EUROPEAN BIOINFORMAT INST EMBL EBI</t>
  </si>
  <si>
    <t>EUROPEAN COMMISS DG JOINT RES CTR</t>
  </si>
  <si>
    <t>EUROPEAN COMMISS FP7 PROJECTS PROFILES ENGNINEE</t>
  </si>
  <si>
    <t>EUROPEAN CTR MEDIUM RANGE WEATHER FORECASTS ECMWF</t>
  </si>
  <si>
    <t>EUROPEAN FEDERAT RADIOGRAPHER SOC</t>
  </si>
  <si>
    <t>EUROPEAN LIVER PATIENTS ASSOC</t>
  </si>
  <si>
    <t>EUROPEAN MOL BIOL LAB EMBL</t>
  </si>
  <si>
    <t>EUROPEAN MONITORING CTR DRUGS DRUG ADDICT</t>
  </si>
  <si>
    <t>EUROPEAN PARLIAMENT</t>
  </si>
  <si>
    <t>EUROPEAN REG LOCAL HLTH ASSOC</t>
  </si>
  <si>
    <t>EUROPEAN RESP SOC</t>
  </si>
  <si>
    <t>EUROPEAN TOP CTR BIOL DIVERS</t>
  </si>
  <si>
    <t>EUROPEAN UNIV</t>
  </si>
  <si>
    <t>EVERGREEN STATE COLL</t>
  </si>
  <si>
    <t>EVIDERA INC</t>
  </si>
  <si>
    <t>EXECUT BOARD HLTH MINISTERS COUNCIL COOPERAT COUN</t>
  </si>
  <si>
    <t>EXTERNAL QUAL ASSURANCE LAB MED SWEDEN EQUALIS</t>
  </si>
  <si>
    <t>F HOFFMANN LA ROCHE CO LTD</t>
  </si>
  <si>
    <t>FAC AEROSP ENGN PHYS SPACE GEODESY PSG</t>
  </si>
  <si>
    <t>FAC BIOL</t>
  </si>
  <si>
    <t>FAC CIENCIAS MED</t>
  </si>
  <si>
    <t>FAC CIENCIES</t>
  </si>
  <si>
    <t>FAC HLTH SCI</t>
  </si>
  <si>
    <t>FAC HOSP</t>
  </si>
  <si>
    <t>FAC HOSP NITRA</t>
  </si>
  <si>
    <t>FAC INGN UNIV ROMA LA SAPIENZA</t>
  </si>
  <si>
    <t>FAC MED ROUEN</t>
  </si>
  <si>
    <t>FAC MED STRASBOURG</t>
  </si>
  <si>
    <t>FAC MED TOULOUSE</t>
  </si>
  <si>
    <t>FAC MED TUNIS</t>
  </si>
  <si>
    <t>FAC PHARM</t>
  </si>
  <si>
    <t>FAC PUBL HLTH</t>
  </si>
  <si>
    <t>FAC SCI MONASTIR</t>
  </si>
  <si>
    <t>FACHKLIN BAD BENTHEIM</t>
  </si>
  <si>
    <t>FAIRBANKS SCH PUBL HLTH</t>
  </si>
  <si>
    <t>FARENTA OY</t>
  </si>
  <si>
    <t>FATEBENEFRATELLI ISOLA TIBERINA HOSP</t>
  </si>
  <si>
    <t>FAVALORO UNIV</t>
  </si>
  <si>
    <t>FBK</t>
  </si>
  <si>
    <t>FCM UNICAMP</t>
  </si>
  <si>
    <t>FCT UNL</t>
  </si>
  <si>
    <t>FDN CTR NACL INVEST CARDIOVASC CARLOS III CNIC</t>
  </si>
  <si>
    <t>FDN FONDAMENTAL</t>
  </si>
  <si>
    <t>FDN IRCSS</t>
  </si>
  <si>
    <t>FDN IST FIRC ONCOL MOL</t>
  </si>
  <si>
    <t>FDN IST FIRC ONCOL MOL IFOM</t>
  </si>
  <si>
    <t>FDN RES HLTH EXERCISE NUTR</t>
  </si>
  <si>
    <t>FDN RES TECHNOL</t>
  </si>
  <si>
    <t>FDN RES TECHNOL HELLAS FORTH</t>
  </si>
  <si>
    <t>FEBIT BIOMED GMBH</t>
  </si>
  <si>
    <t>FED MEDICOBIOL AGCY</t>
  </si>
  <si>
    <t>FED RES CTR CULTIVATED PLANTS</t>
  </si>
  <si>
    <t>FED STAT OFF</t>
  </si>
  <si>
    <t>FED UNIV PARA UFPA</t>
  </si>
  <si>
    <t>FEDERAT UNIV</t>
  </si>
  <si>
    <t>FEDERICO II UNIV HOSP CAMPANIA RS</t>
  </si>
  <si>
    <t>FEINBERG CHILD STUDY CTR</t>
  </si>
  <si>
    <t>FEMTOLASERS PROD GMBH</t>
  </si>
  <si>
    <t>FERTILITAS HOSP</t>
  </si>
  <si>
    <t>FILADELFIA UNIV COPENHAGEN</t>
  </si>
  <si>
    <t>FINNISH ASSOC MENTAL HLTH</t>
  </si>
  <si>
    <t>FINNISH CARDIAC SOC</t>
  </si>
  <si>
    <t>FINNISH HEART ASSOC</t>
  </si>
  <si>
    <t>FINNISH LUNG ASSOC</t>
  </si>
  <si>
    <t>FINNISH OFF HLTH TECHNOL ASSESSMENT</t>
  </si>
  <si>
    <t>FINNISH SOC SPORT SCI</t>
  </si>
  <si>
    <t>FIRMENICH CO</t>
  </si>
  <si>
    <t>FIRST SECHENOV MOSCOW STATE MED UNIV</t>
  </si>
  <si>
    <t>FISHERIES ECOSYST ADVISORY SERV</t>
  </si>
  <si>
    <t>FIT BIOTECH PLC</t>
  </si>
  <si>
    <t>FLANDERS MARINE INST</t>
  </si>
  <si>
    <t>FLEMISH HERITAGE INST</t>
  </si>
  <si>
    <t>FLINDERS UNIV ADELAIDE</t>
  </si>
  <si>
    <t>FLORENCE NIGHTINGALE HOSP</t>
  </si>
  <si>
    <t>FLORIDA FISH WILDLIFE CONSERVAT COMMISS</t>
  </si>
  <si>
    <t>FOOD VET ENVIRONM AGCY</t>
  </si>
  <si>
    <t>FOOD VET SERV REPUBL LATVIA</t>
  </si>
  <si>
    <t>FOREST RES MANAGEMENT INST</t>
  </si>
  <si>
    <t>FOREST RESOURCE ENVIRONM DEV CONSERVAT ASSOC</t>
  </si>
  <si>
    <t>FORESTRY RES INST SWEDEN</t>
  </si>
  <si>
    <t>FORSCHUNGSZENTRUM BORSTEL</t>
  </si>
  <si>
    <t>FORSCHUNGSZENTRUM DRESDEN ROSSENDORF</t>
  </si>
  <si>
    <t>FOURTH MIL MED UNIV</t>
  </si>
  <si>
    <t>FRAM CTR</t>
  </si>
  <si>
    <t>FRAUNHOFER FKIE</t>
  </si>
  <si>
    <t>FRAUNHOFER INST INTEGRATED SYST DEVICE TECHNOL</t>
  </si>
  <si>
    <t>FREDERICK UNIV</t>
  </si>
  <si>
    <t>FREE UNIV BRUSSELS VUB</t>
  </si>
  <si>
    <t>FREIBURG UNIV HOSP</t>
  </si>
  <si>
    <t>FRENCH BELGIAN ESRD REGISTRY</t>
  </si>
  <si>
    <t>FRENCH INST PUBL HLTH SURVEILLANCE</t>
  </si>
  <si>
    <t>FRENCH PUBL HLTH AGCY</t>
  </si>
  <si>
    <t>FRENCH SOC CARDIOL</t>
  </si>
  <si>
    <t>FRIEDMAN SCH NUTR SCI POLICY</t>
  </si>
  <si>
    <t>FRIEDRICH ALEXANDER UNIV ERLANGEN NUREMBERG</t>
  </si>
  <si>
    <t>FRIENDS EARTH CZECH REPUBL</t>
  </si>
  <si>
    <t>FRITZ LIPMANN INST</t>
  </si>
  <si>
    <t>FUJIAN MED UNIV</t>
  </si>
  <si>
    <t>FUNDENI UNIV INST</t>
  </si>
  <si>
    <t>FUWAI HOSP</t>
  </si>
  <si>
    <t>FZK</t>
  </si>
  <si>
    <t>G PAPANICOLAOU HOSP</t>
  </si>
  <si>
    <t>GA2LEN</t>
  </si>
  <si>
    <t>GAAPP</t>
  </si>
  <si>
    <t>GACO PHARMACEUT RES LAB</t>
  </si>
  <si>
    <t>GALLIERA HOSP</t>
  </si>
  <si>
    <t>GANDRS PUBLISHERS</t>
  </si>
  <si>
    <t>GARD EXECUT COMM</t>
  </si>
  <si>
    <t>GARNER CONSULTING</t>
  </si>
  <si>
    <t>GASLINI INST</t>
  </si>
  <si>
    <t>GASTROENTEROL HEPATOL CTR</t>
  </si>
  <si>
    <t>GATA HAYDARPASA TEACHING HOSP</t>
  </si>
  <si>
    <t>GAUHATI UNIV</t>
  </si>
  <si>
    <t>GEN DIRECTORATE EPIDEMIOL</t>
  </si>
  <si>
    <t>GEN FAC HOSP PRAGUE</t>
  </si>
  <si>
    <t>GEN HOSP VIENNA</t>
  </si>
  <si>
    <t>GEN HOSP ZADAR</t>
  </si>
  <si>
    <t>GEN VET INSPECTORATE</t>
  </si>
  <si>
    <t>GENECODE LTD</t>
  </si>
  <si>
    <t>GENERALITAT CATALONIA</t>
  </si>
  <si>
    <t>GENET LAB</t>
  </si>
  <si>
    <t>GENEVA CANC REGISTRY</t>
  </si>
  <si>
    <t>GENO BREEDING AL ASSOC</t>
  </si>
  <si>
    <t>GENOS</t>
  </si>
  <si>
    <t>GEOL SURVEY GREENLAND DENMARK</t>
  </si>
  <si>
    <t>GEOL SURVEY HOKKAIDO</t>
  </si>
  <si>
    <t>GEORGIA HLTH SCI UNIV</t>
  </si>
  <si>
    <t>GEORGIAN ASSOC ALLERGOL CLIN IMMUNOL</t>
  </si>
  <si>
    <t>GEORGIAN SOC CARDIOL</t>
  </si>
  <si>
    <t>GERMAN ACAD PEDIAT ADOLESCENT MED</t>
  </si>
  <si>
    <t>GERMAN CARDIAC SOC</t>
  </si>
  <si>
    <t>GERMAN CTR NEURODEGENERAT DIS RES DZNE</t>
  </si>
  <si>
    <t>GERMAN CTR NEUROL DIS DZNE</t>
  </si>
  <si>
    <t>GERMAN DIABET CTR</t>
  </si>
  <si>
    <t>GERMAN INST HUMAN NUTR POTSDAM REHBRUECKE DIFE</t>
  </si>
  <si>
    <t>GERONTOPOLE TOULOUSE</t>
  </si>
  <si>
    <t>GH PITIE SALPETRIERE</t>
  </si>
  <si>
    <t>GHANA ATOM ENERGY COMMISS</t>
  </si>
  <si>
    <t>GILEAD SCI</t>
  </si>
  <si>
    <t>GILEAD SCI INC</t>
  </si>
  <si>
    <t>GKSS FORSCHUNGSZENTRUM GEESTHACHT GMBH</t>
  </si>
  <si>
    <t>GLAXOSMITHKLINE R D</t>
  </si>
  <si>
    <t>GLOBAL ALLIANCE CHRON RESP DIS GARD</t>
  </si>
  <si>
    <t>GLOBALIZAT WORLD CITIES RES GRP NETWORK GAWC</t>
  </si>
  <si>
    <t>GOEPEL ELECT GMBH</t>
  </si>
  <si>
    <t>GOLDSMITHS UNIV LONDON</t>
  </si>
  <si>
    <t>GOLESTAN UNIV</t>
  </si>
  <si>
    <t>GORGAN UNIV AGR SCI NAT RESOURCES</t>
  </si>
  <si>
    <t>GORGAS MEM INST HLTH STUDIES</t>
  </si>
  <si>
    <t>GOSFORD HOSP</t>
  </si>
  <si>
    <t>GOTEBURG UNIV</t>
  </si>
  <si>
    <t>GOVT DELEGAT NATL PLAN DRUGS</t>
  </si>
  <si>
    <t>GOVT MED COLL HOSP</t>
  </si>
  <si>
    <t>GRAD SCH MED</t>
  </si>
  <si>
    <t>GREAT ORMOND ST HOSP CHILDREN NHS FDN TRUST</t>
  </si>
  <si>
    <t>GREAT ORMOND ST HOSP SICK CHILDREN NHS TRUST</t>
  </si>
  <si>
    <t>GREENLAND CLIMATE RES CTR GCRC</t>
  </si>
  <si>
    <t>GREENLAND INST NAT RESOURCES</t>
  </si>
  <si>
    <t>GREENLAND NATL MUSEUM ARCH</t>
  </si>
  <si>
    <t>GRIGOL ROBAKIDZE UNIV</t>
  </si>
  <si>
    <t>GRIGORE T POPA UNIV MED PHARM</t>
  </si>
  <si>
    <t>GROCHOWSKI HOSP</t>
  </si>
  <si>
    <t>GRODNO STATE MED UNIV</t>
  </si>
  <si>
    <t>GRONTMIJ NEDERLAND BV</t>
  </si>
  <si>
    <t>GROUPE</t>
  </si>
  <si>
    <t>GRP INVEST CIENCIAS SALUD NEUROCIENCIAS CISNEUR</t>
  </si>
  <si>
    <t>GSCM MONTPELLIER BUSINESS SCH</t>
  </si>
  <si>
    <t>GUANGDONG CONSTRUCT POLYTECH</t>
  </si>
  <si>
    <t>GUANGZHOU UNIV CHINESE MED</t>
  </si>
  <si>
    <t>GUARDTIME</t>
  </si>
  <si>
    <t>GUIZHOU UNIV</t>
  </si>
  <si>
    <t>GUYS ST THOMAS HOSP NHS FDN TRUST</t>
  </si>
  <si>
    <t>GUYS ST THOMAS NATL HLTH SERV NHS FDN TRUST</t>
  </si>
  <si>
    <t>GUYS ST THOMAS NHS TRUST</t>
  </si>
  <si>
    <t>GUZHEN PROD PROMOT CTR</t>
  </si>
  <si>
    <t>GYEONGSANG NATL UNIV</t>
  </si>
  <si>
    <t>HADASSAH MED ORG</t>
  </si>
  <si>
    <t>HAFOK AB</t>
  </si>
  <si>
    <t>HAIRMYRES HOSP</t>
  </si>
  <si>
    <t>HALMSTAD UNIV</t>
  </si>
  <si>
    <t>HAMILTON HLTH SCI</t>
  </si>
  <si>
    <t>HAMK UNIV APPL SCI</t>
  </si>
  <si>
    <t>HAMMERSMITH HOSP</t>
  </si>
  <si>
    <t>HANSA FINE CHEM GMBH</t>
  </si>
  <si>
    <t>HANSON INST</t>
  </si>
  <si>
    <t>HARBIN INST TECHNOL</t>
  </si>
  <si>
    <t>HARBOR UCLA</t>
  </si>
  <si>
    <t>HARC</t>
  </si>
  <si>
    <t>HARKATIE HLTH CTR</t>
  </si>
  <si>
    <t>HARLEM HOSP MED CTR</t>
  </si>
  <si>
    <t>HARPER ADAMS UNIV COLL</t>
  </si>
  <si>
    <t>HARVARD MASSACHUSETTS INST TECHNOL</t>
  </si>
  <si>
    <t>HARVARD SCH DENT MED</t>
  </si>
  <si>
    <t>HAS</t>
  </si>
  <si>
    <t>HASSLEHOLM HOSP</t>
  </si>
  <si>
    <t>HASSO PLATTNER INST</t>
  </si>
  <si>
    <t>HATTER INST CARDIOVASC RES AFRICA</t>
  </si>
  <si>
    <t>HBNI UNIV</t>
  </si>
  <si>
    <t>HCSO</t>
  </si>
  <si>
    <t>HEADROW WALK CTR</t>
  </si>
  <si>
    <t>HEART ENGLAND NHS FDN TRUST</t>
  </si>
  <si>
    <t>HEBREW SENIOR LIFE INST AGING RES</t>
  </si>
  <si>
    <t>HEIDELBERG UNIV HOSP</t>
  </si>
  <si>
    <t>HEIM PAL PAEDIAT HOSP</t>
  </si>
  <si>
    <t>HEINRICH HEINE UNIV DUSSELDORF</t>
  </si>
  <si>
    <t>HELICAM SERV LTD</t>
  </si>
  <si>
    <t>HELLEN CARDIOVASC RES SOC</t>
  </si>
  <si>
    <t>HELLEN MED ASSOC OBES</t>
  </si>
  <si>
    <t>HELLEN SCI SOC STUDY AIDS SEXUALLY TRANSMITTED</t>
  </si>
  <si>
    <t>HELMHOLTZ CTR OCEAN RES KIEL</t>
  </si>
  <si>
    <t>HELMHOLTZ ZENNTRUM MUNCHEN</t>
  </si>
  <si>
    <t>HELSINGFORS UNIV</t>
  </si>
  <si>
    <t>HELSINKI POLYTECH STADIA</t>
  </si>
  <si>
    <t>HELSINKI UNIV</t>
  </si>
  <si>
    <t>HENAN UNIV TECHNOL</t>
  </si>
  <si>
    <t>HENRY STEWART GRP</t>
  </si>
  <si>
    <t>HEPATOLOG LLC</t>
  </si>
  <si>
    <t>HERO DMC HEART INST</t>
  </si>
  <si>
    <t>HERRERA KAIA</t>
  </si>
  <si>
    <t>HERTFORDSHIRE PARTNERSHIP UNIV NHS FDN TRUST</t>
  </si>
  <si>
    <t>HERTIE SCH GOVERNANCE</t>
  </si>
  <si>
    <t>HH WILLS PHYS LAB</t>
  </si>
  <si>
    <t>HLTH CARE COLL</t>
  </si>
  <si>
    <t>HLTH CARE CTR ANJO KOSEI HOSP</t>
  </si>
  <si>
    <t>HLTH DIRECTORATE</t>
  </si>
  <si>
    <t>HLTH POLYTECH INST</t>
  </si>
  <si>
    <t>HLTH PSYCHOL RES CTR</t>
  </si>
  <si>
    <t>HLTH SCI UNIV</t>
  </si>
  <si>
    <t>HOLMUSK</t>
  </si>
  <si>
    <t>HONG KONG POLYTECHN UNIV</t>
  </si>
  <si>
    <t>HONG KONG SHUE YAN UNIV</t>
  </si>
  <si>
    <t>HOP ABDERRAHMAN MAMI</t>
  </si>
  <si>
    <t>HOP COCHIN</t>
  </si>
  <si>
    <t>HOP ENFANTS LA TIMONE</t>
  </si>
  <si>
    <t>HOP GUI DE CHAULIAC</t>
  </si>
  <si>
    <t>HOP HAUTEPIERRE</t>
  </si>
  <si>
    <t>HOP RENE HUGUENIN</t>
  </si>
  <si>
    <t>HOP RIVIERE PRAIRIES</t>
  </si>
  <si>
    <t>HOP ROGER SALENGRO</t>
  </si>
  <si>
    <t>HOP ST ANNE</t>
  </si>
  <si>
    <t>HOP ST JOSEPH</t>
  </si>
  <si>
    <t>HOP TENON</t>
  </si>
  <si>
    <t>HOP TOUR</t>
  </si>
  <si>
    <t>HOP UNIV NECKER ENFANTS MALAD</t>
  </si>
  <si>
    <t>HOPSITAL UNIV CRUCES</t>
  </si>
  <si>
    <t>HORTOBAGY NATL PK DIRECTORATE</t>
  </si>
  <si>
    <t>HOSP ALTA ESPECIALIDAD VERACRUZ</t>
  </si>
  <si>
    <t>HOSP ARCHBISHOP MAKARIOS III</t>
  </si>
  <si>
    <t>HOSP BRAGA</t>
  </si>
  <si>
    <t>HOSP CANC BARRETOS</t>
  </si>
  <si>
    <t>HOSP CENT ASTURIAS</t>
  </si>
  <si>
    <t>HOSP CENT DR IGNACIO MORONES PRIETO</t>
  </si>
  <si>
    <t>HOSP CENT FUNCHAL</t>
  </si>
  <si>
    <t>HOSP CENT UNIV ASTURIAS</t>
  </si>
  <si>
    <t>HOSP CLIN SAN CARLOS IDISSC</t>
  </si>
  <si>
    <t>HOSP DIA BARCELONA</t>
  </si>
  <si>
    <t>HOSP DIST NORTH KARELIA</t>
  </si>
  <si>
    <t>HOSP DON BENITO VILLANUEVA DE LA SERENA</t>
  </si>
  <si>
    <t>HOSP DON BENITO VILLANUEVA SERENA</t>
  </si>
  <si>
    <t>HOSP EGAS MONIZ</t>
  </si>
  <si>
    <t>HOSP ENFANTS</t>
  </si>
  <si>
    <t>HOSP ESCOLA PADRE ALBINO</t>
  </si>
  <si>
    <t>HOSP GARCIA ORTA</t>
  </si>
  <si>
    <t>HOSP GEN UNIV ALBACETE</t>
  </si>
  <si>
    <t>HOSP GEN UNIV ALICANTE</t>
  </si>
  <si>
    <t>HOSP GRAN CANARIA DR NEGRIN</t>
  </si>
  <si>
    <t>HOSP GU GREGORIO MARANON</t>
  </si>
  <si>
    <t>HOSP HALL TYROL</t>
  </si>
  <si>
    <t>HOSP HOSPITALLER BROS BUDA</t>
  </si>
  <si>
    <t>HOSP INFANTIL FEDERICO GOMEZ</t>
  </si>
  <si>
    <t>HOSP INFECT DIS</t>
  </si>
  <si>
    <t>HOSP JOAN 23</t>
  </si>
  <si>
    <t>HOSP KOGE ROSKILDE</t>
  </si>
  <si>
    <t>HOSP LAINZ</t>
  </si>
  <si>
    <t>HOSP MAR MED RES INST IMIM</t>
  </si>
  <si>
    <t>HOSP MUNICIPAL CHIVILCOY</t>
  </si>
  <si>
    <t>HOSP MUNICIPAL RAMON SANTAMARINA</t>
  </si>
  <si>
    <t>HOSP NACL DANIEL A CARRION</t>
  </si>
  <si>
    <t>HOSP NACL HIPOLITO UNANUE</t>
  </si>
  <si>
    <t>HOSP NECKER ENFANTS MALADES</t>
  </si>
  <si>
    <t>HOSP NINOS ORLANDO ALASSIA</t>
  </si>
  <si>
    <t>HOSP ONCOL CTR NOVY JICIN</t>
  </si>
  <si>
    <t>HOSP PRATO</t>
  </si>
  <si>
    <t>HOSP PRIVADO CTR MED CARACAS</t>
  </si>
  <si>
    <t>HOSP QUIRON BIZKAIA</t>
  </si>
  <si>
    <t>HOSP SAN JUAN DIOS</t>
  </si>
  <si>
    <t>HOSP SAN JUAN DIOS LA SERENA</t>
  </si>
  <si>
    <t>HOSP SANTA CREU I SAN PAU</t>
  </si>
  <si>
    <t>HOSP SANTO TOMAS</t>
  </si>
  <si>
    <t>HOSP SAO JOAO PORTO</t>
  </si>
  <si>
    <t>HOSP SIERRALLANA GANZO</t>
  </si>
  <si>
    <t>HOSP ST LOUIS</t>
  </si>
  <si>
    <t>HOSP UNIV CANARIAS</t>
  </si>
  <si>
    <t>HOSP UNIV CIENCIAS MED</t>
  </si>
  <si>
    <t>HOSP UNIV DONOSTIA</t>
  </si>
  <si>
    <t>HOSP UNIV DR PESET</t>
  </si>
  <si>
    <t>HOSP UNIV FDN JIMENEZ DIAZ</t>
  </si>
  <si>
    <t>HOSP UNIV LA PAZ IDIPAZ</t>
  </si>
  <si>
    <t>HOSP UNIV PRINCESA</t>
  </si>
  <si>
    <t>HOSP UNIV SALAMANCA</t>
  </si>
  <si>
    <t>HOSP UNIV VAL DHEBRON</t>
  </si>
  <si>
    <t>HOSP VALE DE SOUSA</t>
  </si>
  <si>
    <t>HOSP VALLE DE HEBRON</t>
  </si>
  <si>
    <t>HOUSTON METHODIST RES INST</t>
  </si>
  <si>
    <t>HS BISPEBJERG HOSP</t>
  </si>
  <si>
    <t>HTTC RDIPE</t>
  </si>
  <si>
    <t>HUBRECHT INST</t>
  </si>
  <si>
    <t>HUGON KOLLATAJ AGR UNIV</t>
  </si>
  <si>
    <t>HULL EAST YORKSHIRE HOSP NHS TRUST</t>
  </si>
  <si>
    <t>HUMAN GENET FDN</t>
  </si>
  <si>
    <t>HUMAN GENET FDN HUGEF</t>
  </si>
  <si>
    <t>HUNGARIAN METEOROL SERV</t>
  </si>
  <si>
    <t>HUNGARIAN NATL BLOOD TRANSFUS SERV</t>
  </si>
  <si>
    <t>HUNGKUANG UNIV</t>
  </si>
  <si>
    <t>HUNTER GENET</t>
  </si>
  <si>
    <t>HUNTER NEW ENGLAND HLTH SERV</t>
  </si>
  <si>
    <t>HUSLAB</t>
  </si>
  <si>
    <t>HUTT VALLEY DHB</t>
  </si>
  <si>
    <t>HYPERTENS RES CTR</t>
  </si>
  <si>
    <t>I AM HYDRO GMBH</t>
  </si>
  <si>
    <t>I EVDOKIMOV MOSCOW STATE UNIV MED DENT</t>
  </si>
  <si>
    <t>I HATIEGANU UNIV MED PHARM</t>
  </si>
  <si>
    <t>IAE AIX EN PROVENCE</t>
  </si>
  <si>
    <t>IASF BOLOGNA</t>
  </si>
  <si>
    <t>IASF MILANO</t>
  </si>
  <si>
    <t>IBM RES</t>
  </si>
  <si>
    <t>IBM TJ WATSON RES CTR</t>
  </si>
  <si>
    <t>ICAN INST CARDIOMETAB NUTR</t>
  </si>
  <si>
    <t>ICASE</t>
  </si>
  <si>
    <t>ICDDR B</t>
  </si>
  <si>
    <t>ICELAND FOREST RES</t>
  </si>
  <si>
    <t>ICELAND METEOROL OFF</t>
  </si>
  <si>
    <t>ICHAN SCH MED MT SINAI</t>
  </si>
  <si>
    <t>ICON CANC CARE</t>
  </si>
  <si>
    <t>ICOSAGEN CELL FACTORY</t>
  </si>
  <si>
    <t>ICREA CATALAN INST RES ADV STUDIES</t>
  </si>
  <si>
    <t>IEO</t>
  </si>
  <si>
    <t>IFAPA</t>
  </si>
  <si>
    <t>IGB</t>
  </si>
  <si>
    <t>IGME</t>
  </si>
  <si>
    <t>IHEP</t>
  </si>
  <si>
    <t>IHMC</t>
  </si>
  <si>
    <t>IHRM 2007</t>
  </si>
  <si>
    <t>IIIA CSIC</t>
  </si>
  <si>
    <t>IISC</t>
  </si>
  <si>
    <t>IIT MADRAS</t>
  </si>
  <si>
    <t>IKEM</t>
  </si>
  <si>
    <t>ILLINOIS STATE CANC REGISTRY</t>
  </si>
  <si>
    <t>IM SECHENOV FIRST MOSCOW STATE MED UNIV</t>
  </si>
  <si>
    <t>IMDEA NANOCIENCIA</t>
  </si>
  <si>
    <t>IMIM HOSP MAR</t>
  </si>
  <si>
    <t>IMMUNOTRON OU</t>
  </si>
  <si>
    <t>IMPERIAL COLL HEALTHCARE NATL HLTH SERV NHS TRUST</t>
  </si>
  <si>
    <t>IMPERIAL COLL SCH MED</t>
  </si>
  <si>
    <t>INAF IAPS</t>
  </si>
  <si>
    <t>INAF OSSERV ASTRON PADOVA</t>
  </si>
  <si>
    <t>INALCO</t>
  </si>
  <si>
    <t>INAOKI EDUC INST</t>
  </si>
  <si>
    <t>INBO</t>
  </si>
  <si>
    <t>INCLIVA</t>
  </si>
  <si>
    <t>INDEPENDENT CONSUMER ADVOCATE</t>
  </si>
  <si>
    <t>INDIAN COUNCIL AGR RES</t>
  </si>
  <si>
    <t>INDIAN INST GEOMAGNETISM</t>
  </si>
  <si>
    <t>INDIAN INST MANAGEMENT</t>
  </si>
  <si>
    <t>INDIAN INST TOXICOL RES</t>
  </si>
  <si>
    <t>INDIAN PHARMACEUT ASSOC</t>
  </si>
  <si>
    <t>INDIAN STAT INST</t>
  </si>
  <si>
    <t>INDIANA UNIV PURDUE UNIV</t>
  </si>
  <si>
    <t>INDIANA UNIV PURDUE UNIV INDIANAPOLIS</t>
  </si>
  <si>
    <t>INDONESIA UNIV EDUC</t>
  </si>
  <si>
    <t>INESC ID LISBOA</t>
  </si>
  <si>
    <t>INFIN SCI INC</t>
  </si>
  <si>
    <t>INFN SEZ PAVIAA</t>
  </si>
  <si>
    <t>INFN SEZ ROMAA</t>
  </si>
  <si>
    <t>INFORMAT SYST REG TRANSPLANT COORDINAT ANDALUCIA</t>
  </si>
  <si>
    <t>INHA UNIV</t>
  </si>
  <si>
    <t>INLAND FISHERIES INST</t>
  </si>
  <si>
    <t>INM</t>
  </si>
  <si>
    <t>INRA SAD PAYSAGE</t>
  </si>
  <si>
    <t>INRIA</t>
  </si>
  <si>
    <t>INRIM</t>
  </si>
  <si>
    <t>INSERM U1018</t>
  </si>
  <si>
    <t>INSERM U946</t>
  </si>
  <si>
    <t>INSOLAR BALT OU</t>
  </si>
  <si>
    <t>INST AGING RES</t>
  </si>
  <si>
    <t>INST AGR ENVIRONM SCI</t>
  </si>
  <si>
    <t>INST AGR FISHERIES RES</t>
  </si>
  <si>
    <t>INST AGR FISHERIES RES ILVO</t>
  </si>
  <si>
    <t>INST AGR FOOD BIOTECHNOL</t>
  </si>
  <si>
    <t>INST APPL ECOL LTD</t>
  </si>
  <si>
    <t>INST ASTROFFS CANARIAS</t>
  </si>
  <si>
    <t>INST ASTROFIS LA PLATA</t>
  </si>
  <si>
    <t>INST ATMOSPHER SCI CLIMATE</t>
  </si>
  <si>
    <t>INST BEE RES</t>
  </si>
  <si>
    <t>INST BEHAV SCI G DE LISIO</t>
  </si>
  <si>
    <t>INST BIOL EXPT TECNOL</t>
  </si>
  <si>
    <t>INST BIOL LILLE</t>
  </si>
  <si>
    <t>INST BOT ASCR</t>
  </si>
  <si>
    <t>INST BUTANTAN</t>
  </si>
  <si>
    <t>INST CARDIOVASC</t>
  </si>
  <si>
    <t>INST CARDIOVASC DIS DEDINJE</t>
  </si>
  <si>
    <t>INST CARE MOTHER CHILD</t>
  </si>
  <si>
    <t>INST CHEM BIOL FUNDAMENTAL MED SB RAS</t>
  </si>
  <si>
    <t>INST CHEM TECHNOL</t>
  </si>
  <si>
    <t>INST CHILD HLTH</t>
  </si>
  <si>
    <t>INST CLIN EXPER MED</t>
  </si>
  <si>
    <t>INST CYBERNET TUT</t>
  </si>
  <si>
    <t>INST DEV PROD WORK ENVIRONM</t>
  </si>
  <si>
    <t>INST DIS MODELING</t>
  </si>
  <si>
    <t>INST DROIT INT</t>
  </si>
  <si>
    <t>INST ECOL NAT RES CTR</t>
  </si>
  <si>
    <t>INST ELECT COMP SCI</t>
  </si>
  <si>
    <t>INST ELECTR MAT TECHNOL</t>
  </si>
  <si>
    <t>INST ENVIRONM</t>
  </si>
  <si>
    <t>INST ENVIRONM BIOL</t>
  </si>
  <si>
    <t>INST ENVIRONM PROTECT</t>
  </si>
  <si>
    <t>INST ENVIRONM PROTECT RES</t>
  </si>
  <si>
    <t>INST EXPERIMENTELLE KERNPHYS</t>
  </si>
  <si>
    <t>INST EXPT TEILCHENPHYS</t>
  </si>
  <si>
    <t>INST FAC ACTUARIES</t>
  </si>
  <si>
    <t>INST FIS CANTABRIA CSIC UC</t>
  </si>
  <si>
    <t>INST FIS INTERDISCIPLINAIRE SISTEMAS COMPLEJOS</t>
  </si>
  <si>
    <t>INST FOOD SAFETY</t>
  </si>
  <si>
    <t>INST FOREST ECOSYST RES LTD</t>
  </si>
  <si>
    <t>INST FUNDAMENTAL RES EHEP</t>
  </si>
  <si>
    <t>INST GENET BIOPHYS A BUZZATI TRAVERSO</t>
  </si>
  <si>
    <t>INST GENET BIOPHYS ADRIANO BUZZATI TRAVERSO CNR</t>
  </si>
  <si>
    <t>INST GENET MOL MED</t>
  </si>
  <si>
    <t>INST GENOM INTEGRAT BIOL</t>
  </si>
  <si>
    <t>INST GLOBAL HLTH</t>
  </si>
  <si>
    <t>INST GOVT POLIT</t>
  </si>
  <si>
    <t>INST HEMATOL BLOOD TRANSFUS</t>
  </si>
  <si>
    <t>INST HLTH POLICY MANAGEMENT EVALUAT</t>
  </si>
  <si>
    <t>INST HLTH SCI</t>
  </si>
  <si>
    <t>INST HOCHENERGIE PHYS OEAW</t>
  </si>
  <si>
    <t>INST HOCHENERGIEPHYSIK</t>
  </si>
  <si>
    <t>INST HUMAN GENET</t>
  </si>
  <si>
    <t>INST HYDROBIOL</t>
  </si>
  <si>
    <t>INST HYG</t>
  </si>
  <si>
    <t>INST HYG ENVIRONM</t>
  </si>
  <si>
    <t>INST HYG ENVIRONM MED</t>
  </si>
  <si>
    <t>INST INTEGRAT BIOL</t>
  </si>
  <si>
    <t>INST INTELLIGENT SYST ROBOT</t>
  </si>
  <si>
    <t>INST INTER REG SANTE</t>
  </si>
  <si>
    <t>INST INTERREG SANTE IRSA</t>
  </si>
  <si>
    <t>INST INVEST BIOSANITARIA GRANADA IBS GRANADA</t>
  </si>
  <si>
    <t>INST INVEST CIENT SERV ALTA TECNOL</t>
  </si>
  <si>
    <t>INST INVEST METAB</t>
  </si>
  <si>
    <t>INST LITHUANIAN LANGUAGE</t>
  </si>
  <si>
    <t>INST MARINE BIOL</t>
  </si>
  <si>
    <t>INST MARINE BIOL RESOURCES INLAND WATERS</t>
  </si>
  <si>
    <t>INST MARINE SCI ICM CSIC</t>
  </si>
  <si>
    <t>INST MATERNAL CHILD HEALTH IRCCS BURLO GAROFOLO</t>
  </si>
  <si>
    <t>INST MATERNAL CHILD HLTH</t>
  </si>
  <si>
    <t>INST MED IMMUNOL</t>
  </si>
  <si>
    <t>INST MED TECHNOL</t>
  </si>
  <si>
    <t>INST MENTAL HLTH</t>
  </si>
  <si>
    <t>INST MOL BIOL BIOTECHNOL</t>
  </si>
  <si>
    <t>INST MOL BIOL MED</t>
  </si>
  <si>
    <t>INST MOL GENET CNR</t>
  </si>
  <si>
    <t>INST MOL MED</t>
  </si>
  <si>
    <t>INST MULTIDISCIPLINARIO BIOL VEGETAL</t>
  </si>
  <si>
    <t>INST MULTIDISCIPLINARIO BIOL VEGETAL CONICET</t>
  </si>
  <si>
    <t>INST NACL DE PESQUISAS DA AMAZONIA</t>
  </si>
  <si>
    <t>INST NACL INVEST AGR VET</t>
  </si>
  <si>
    <t>INST NACL INVEST TECNOL AGR ALIMENTARIA INIA</t>
  </si>
  <si>
    <t>INST NACL NEUROL NEUROCIRUG</t>
  </si>
  <si>
    <t>INST NACL PESQUISAS ESPACIAIS</t>
  </si>
  <si>
    <t>INST NAT CONSERVAT</t>
  </si>
  <si>
    <t>INST NATL RECH HALIEUT</t>
  </si>
  <si>
    <t>INST NATL SANTE RECH MED</t>
  </si>
  <si>
    <t>INST NUCL PHYS</t>
  </si>
  <si>
    <t>INST NUTR FUNCT FOODS</t>
  </si>
  <si>
    <t>INST ONCOL RADIOL SERBIA</t>
  </si>
  <si>
    <t>INST ONCOL VOJVODINA</t>
  </si>
  <si>
    <t>INST PARTICLE NUCL PHYS</t>
  </si>
  <si>
    <t>INST PASTEUR KOREA</t>
  </si>
  <si>
    <t>INST PHARMACOL RES MARIO NEGRI</t>
  </si>
  <si>
    <t>INST PHYS ATMOSPHARE</t>
  </si>
  <si>
    <t>INST PLASMA RES</t>
  </si>
  <si>
    <t>INST POAL REUMATOL</t>
  </si>
  <si>
    <t>INST POLITECN SETUBAL</t>
  </si>
  <si>
    <t>INST POPULAT GENET CNR</t>
  </si>
  <si>
    <t>INST PORTUGUES ONCOL PORTO</t>
  </si>
  <si>
    <t>INST PREVENC ENFEREDADES MENTALES</t>
  </si>
  <si>
    <t>INST PREVENT MED</t>
  </si>
  <si>
    <t>INST PSORIASIS CHRON DERMATOSES</t>
  </si>
  <si>
    <t>INST PUBL HLTH CTY DALMATIA</t>
  </si>
  <si>
    <t>INST PUBL HLTH SERBIA</t>
  </si>
  <si>
    <t>INST RECH PIERRE FABRE</t>
  </si>
  <si>
    <t>INST RECH SERVIER</t>
  </si>
  <si>
    <t>INST RES INFORMAT HLTH ECON IRDES</t>
  </si>
  <si>
    <t>INST RES SOCIOECON DEV COMMUN</t>
  </si>
  <si>
    <t>INST RICOVERO CURA CARATTERE SCI</t>
  </si>
  <si>
    <t>INST SCI EDUC RES</t>
  </si>
  <si>
    <t>INST SCINTILLAT MAT</t>
  </si>
  <si>
    <t>INST SOIL SCI PLANT CULTIVAT</t>
  </si>
  <si>
    <t>INST SOLID STATE PHYS</t>
  </si>
  <si>
    <t>INST SPACE SYST</t>
  </si>
  <si>
    <t>INST SUPER AGR</t>
  </si>
  <si>
    <t>INST SYST BIOL</t>
  </si>
  <si>
    <t>INST SYST ENGN ROBOT</t>
  </si>
  <si>
    <t>INST TROPOSPHER RES</t>
  </si>
  <si>
    <t>INST UNIV IVI INCLIVA</t>
  </si>
  <si>
    <t>INT CLIN RES CTR</t>
  </si>
  <si>
    <t>INT COUNCIL EXPLORAT SEA</t>
  </si>
  <si>
    <t>INT CTR DIARRHOEAL DIS RES BANGLADESH ICDDR B</t>
  </si>
  <si>
    <t>INT HLTH DEV</t>
  </si>
  <si>
    <t>INT INST SUSTAINABLE DEV EXPT LAKES AREA</t>
  </si>
  <si>
    <t>INT NEUROTRAMA RES ORG</t>
  </si>
  <si>
    <t>INT PREVENT RES INST</t>
  </si>
  <si>
    <t>INT PRIMARY CARE RESP GRP</t>
  </si>
  <si>
    <t>INT RELAT DIV</t>
  </si>
  <si>
    <t>INT UNION TB LUNG DIS</t>
  </si>
  <si>
    <t>INTERUNIV CARDIOL INST NETHERLANDS ICIN</t>
  </si>
  <si>
    <t>INTERUX USABIL ENGN STUDIO</t>
  </si>
  <si>
    <t>INVALID FDN</t>
  </si>
  <si>
    <t>IPATIMUP</t>
  </si>
  <si>
    <t>IPPLM</t>
  </si>
  <si>
    <t>IPPOKRATIO THESSALONIKI GEN HOSP</t>
  </si>
  <si>
    <t>IPQ</t>
  </si>
  <si>
    <t>IPSYCH</t>
  </si>
  <si>
    <t>IQ4U CONSULTANTS LTD</t>
  </si>
  <si>
    <t>IRANIAN NUCL REGULATORY AUTHOR</t>
  </si>
  <si>
    <t>IRCCS ASSOC OASI MARIA SANTISSIMA</t>
  </si>
  <si>
    <t>IRCCS BURLO GAROFOLO TRIESTE</t>
  </si>
  <si>
    <t>IRCCS CASA SOLLIEVO DELLA SOFFERENZA HOSP</t>
  </si>
  <si>
    <t>IRCCS HOSP CASA SOLLIEVO SOFFERENZA</t>
  </si>
  <si>
    <t>IRCCS SAN RAFFAELE</t>
  </si>
  <si>
    <t>IRCCS SAN RAFFAELE PISANA</t>
  </si>
  <si>
    <t>IRCCS SAN RAFFAELE SCI INST</t>
  </si>
  <si>
    <t>IRCCS SANTA LUCIA FDN</t>
  </si>
  <si>
    <t>IRCM</t>
  </si>
  <si>
    <t>IRCSS</t>
  </si>
  <si>
    <t>IREC</t>
  </si>
  <si>
    <t>IRIS</t>
  </si>
  <si>
    <t>IRO</t>
  </si>
  <si>
    <t>IRSICAIXA AIDS RES INST</t>
  </si>
  <si>
    <t>ISARA LYON</t>
  </si>
  <si>
    <t>ISBEM</t>
  </si>
  <si>
    <t>ISERE CANC REGISTRY</t>
  </si>
  <si>
    <t>ISGLOBAL CTR RES ENVIRONM EPIDEMIOL</t>
  </si>
  <si>
    <t>ISHA DIAGNOST</t>
  </si>
  <si>
    <t>ISRAEL CTR DIS CONTROL</t>
  </si>
  <si>
    <t>ISRAEL HEART SOC</t>
  </si>
  <si>
    <t>ISRAEL INST TECHNOL</t>
  </si>
  <si>
    <t>ISS</t>
  </si>
  <si>
    <t>IST GMBH</t>
  </si>
  <si>
    <t>IST MARIO NEGRI</t>
  </si>
  <si>
    <t>IST NAZL OCEANOG GEOFIS SPERIMENTALE</t>
  </si>
  <si>
    <t>IST NEUROGENET NEUROFARMACOL CNR</t>
  </si>
  <si>
    <t>IST RADIOASTRON</t>
  </si>
  <si>
    <t>IST RICOVERO CURA CARATTERE SCI IRCCS BURLO GAR</t>
  </si>
  <si>
    <t>ISTANBUL SCI UNIV</t>
  </si>
  <si>
    <t>ISTANBUL SEHIR UNIV</t>
  </si>
  <si>
    <t>ISTI CNR</t>
  </si>
  <si>
    <t>ITALIAN FEDERAT CARDIOL</t>
  </si>
  <si>
    <t>IVANOVO STATE UNIV CHEM TECHNOL</t>
  </si>
  <si>
    <t>IZA</t>
  </si>
  <si>
    <t>IZS ABRUZZO MOLISE</t>
  </si>
  <si>
    <t>IZS LOMBARDIA EMILIA ROMAGNA</t>
  </si>
  <si>
    <t>IZS MEZZOGIORNO</t>
  </si>
  <si>
    <t>IZS PIEMONTE LIGURIA VALLE AOSTA</t>
  </si>
  <si>
    <t>IZS PUGLIA BASILICATA</t>
  </si>
  <si>
    <t>IZS REG LAZIO TOSCANA</t>
  </si>
  <si>
    <t>IZS SARDEGNA</t>
  </si>
  <si>
    <t>IZS SICILIA</t>
  </si>
  <si>
    <t>IZS UMBRIA MARCHE</t>
  </si>
  <si>
    <t>IZS VENEZIE</t>
  </si>
  <si>
    <t>J SELYE UNIV</t>
  </si>
  <si>
    <t>JACOBS UNIV</t>
  </si>
  <si>
    <t>JAMES J PETERS VA MED CTR</t>
  </si>
  <si>
    <t>JAN KOCHANOWSKI UNIV HUMANITIES SCI</t>
  </si>
  <si>
    <t>JANSSEN CILAG PHARMACEUT SACI</t>
  </si>
  <si>
    <t>JANUS PANNONIUS MUSEUM</t>
  </si>
  <si>
    <t>JAPAN ATOM ENERGY AGCY</t>
  </si>
  <si>
    <t>JEAN JAURES UNIV</t>
  </si>
  <si>
    <t>JESI HOSP</t>
  </si>
  <si>
    <t>JESUS MIGUEL SANTAMARIA UNIV NAVARRA</t>
  </si>
  <si>
    <t>JHPIEGO</t>
  </si>
  <si>
    <t>JIANGSU UNIV</t>
  </si>
  <si>
    <t>JICHI MED SCH</t>
  </si>
  <si>
    <t>JILIN UNIV</t>
  </si>
  <si>
    <t>JINR</t>
  </si>
  <si>
    <t>JJ PETERS VA MED CTR</t>
  </si>
  <si>
    <t>JOHN CARROLL UNIV</t>
  </si>
  <si>
    <t>JOHN INNES CTR</t>
  </si>
  <si>
    <t>JOHN PETER SMITH HLTH NETWORK</t>
  </si>
  <si>
    <t>JOHNS HOPKINS UNIV HOSP</t>
  </si>
  <si>
    <t>JOHNSON JOHNSON</t>
  </si>
  <si>
    <t>JOINT STOCK CO LATVIJAS VALSTS MEZI</t>
  </si>
  <si>
    <t>JOSEP CARRERAS INST LEUKAEMIA RES</t>
  </si>
  <si>
    <t>JPS HLTH NETWORK</t>
  </si>
  <si>
    <t>JULIUS MAXIMILIANS UNIV</t>
  </si>
  <si>
    <t>JUNTA CASTILLA LEON</t>
  </si>
  <si>
    <t>JUSTERVESENET</t>
  </si>
  <si>
    <t>JUSTUS LIEBIG UNIV</t>
  </si>
  <si>
    <t>JYVASKYLA OFF</t>
  </si>
  <si>
    <t>KACST</t>
  </si>
  <si>
    <t>KAISER FAMILY FDN</t>
  </si>
  <si>
    <t>KAISER PERMANENTE WASHINGTON</t>
  </si>
  <si>
    <t>KAMPINOS NATL PK</t>
  </si>
  <si>
    <t>KANAGAWA CANC CTR</t>
  </si>
  <si>
    <t>KANAZAWA MED UNIV</t>
  </si>
  <si>
    <t>KANTONSSPITAL ST GALLEN</t>
  </si>
  <si>
    <t>KAOHSIUNG MED UNIV</t>
  </si>
  <si>
    <t>KAOHSIUNG MED UNIV HOSP</t>
  </si>
  <si>
    <t>KAPPAZETA LTD</t>
  </si>
  <si>
    <t>KARLSTAD UNIV</t>
  </si>
  <si>
    <t>KASEMARZLICHE VEREINIGUNG HESSEN</t>
  </si>
  <si>
    <t>KASSENARZTL VEREINIGUNG HESSEN</t>
  </si>
  <si>
    <t>KAVALA GEN HOSP</t>
  </si>
  <si>
    <t>KAZAN VI LENIN STATE UNIV</t>
  </si>
  <si>
    <t>KAZAN VOLGA REG FED UNIV</t>
  </si>
  <si>
    <t>KBFI</t>
  </si>
  <si>
    <t>KELLOKOSKI HOSP</t>
  </si>
  <si>
    <t>KEM HOSP RES CTR</t>
  </si>
  <si>
    <t>KEMEROVO STATE UNIV</t>
  </si>
  <si>
    <t>KENYA MED RES INST WELLCOME TRUST PROGRAMME</t>
  </si>
  <si>
    <t>KENYATTA UNIV NAIROBI</t>
  </si>
  <si>
    <t>KFAR SABA SACKLER FAC MED</t>
  </si>
  <si>
    <t>KHARKIV POLYTECH INST</t>
  </si>
  <si>
    <t>KHARKIV REG CLIN ONCOL CTR</t>
  </si>
  <si>
    <t>KHARKOV STATE MED UNIV</t>
  </si>
  <si>
    <t>KHULNA UNIV</t>
  </si>
  <si>
    <t>KI SKRYABIN ALL RUSSIAN INST HELMINTHOL</t>
  </si>
  <si>
    <t>KINDERZENTRUM MUNCHEN</t>
  </si>
  <si>
    <t>KING ABDALLA UNIV HOSP</t>
  </si>
  <si>
    <t>KINGSTON UNIV</t>
  </si>
  <si>
    <t>KITASATO UNIV</t>
  </si>
  <si>
    <t>KK WOMENS CHILDRENS HOSP</t>
  </si>
  <si>
    <t>KLIN BOLN SVETI DUH</t>
  </si>
  <si>
    <t>KLIN POLIKLIN INNERE MED II</t>
  </si>
  <si>
    <t>KLINIKEN ESSEN MITTE</t>
  </si>
  <si>
    <t>KLINIKUM DORTMUND</t>
  </si>
  <si>
    <t>KLINIKUM FULDA AG</t>
  </si>
  <si>
    <t>KLINIKUM OLDENBURG</t>
  </si>
  <si>
    <t>KLINIKUM UNIV</t>
  </si>
  <si>
    <t>KN TOOSI UNIV TECHNOL</t>
  </si>
  <si>
    <t>KNAW</t>
  </si>
  <si>
    <t>KNOW CTR GMBH</t>
  </si>
  <si>
    <t>KOCHI UNIV</t>
  </si>
  <si>
    <t>KOLKJA SIDE</t>
  </si>
  <si>
    <t>KONINKLIJKE NEDERLANDSE AKAD WETENSCHAPPEN</t>
  </si>
  <si>
    <t>KORANYI NATL INST PULMONOL</t>
  </si>
  <si>
    <t>KOREA ADV INST SCI TECHNOL</t>
  </si>
  <si>
    <t>KOREA ASTRON SPACE SCI INST</t>
  </si>
  <si>
    <t>KOREA CANC CTR HOSP</t>
  </si>
  <si>
    <t>KOREA INST MACHINERY MAT</t>
  </si>
  <si>
    <t>KOS GENET</t>
  </si>
  <si>
    <t>KRANKENHAUS EV DIAKONIEANSTALT</t>
  </si>
  <si>
    <t>KRASNOYARSK REG CTR PREVENT CONTROL AIDS INFE</t>
  </si>
  <si>
    <t>KRONIKGUNE</t>
  </si>
  <si>
    <t>KUMU ART MUSEUM</t>
  </si>
  <si>
    <t>KUNMING INSITUTE BOT</t>
  </si>
  <si>
    <t>KUOPLO RES INST EXERCISE MED</t>
  </si>
  <si>
    <t>KURSK STATE MED UNIV</t>
  </si>
  <si>
    <t>KWARA STATE GEN HOSP</t>
  </si>
  <si>
    <t>KYOTO BUNKYO UNIV</t>
  </si>
  <si>
    <t>KYOTO INST TECHNOL</t>
  </si>
  <si>
    <t>KYOTO SANGYO UNIV</t>
  </si>
  <si>
    <t>KYRGYZ SOC CARDIOL</t>
  </si>
  <si>
    <t>KYUSHU UNIV 33</t>
  </si>
  <si>
    <t>LAAGRI SCH</t>
  </si>
  <si>
    <t>LAB ANAL JURA</t>
  </si>
  <si>
    <t>LAB INSTRUMENTACAO FIS EXPT PARTIULAS</t>
  </si>
  <si>
    <t>LAB INSTRUMENTACTO FIS EXPT PARTICULAS</t>
  </si>
  <si>
    <t>LAB LEPRINCE RINGUET</t>
  </si>
  <si>
    <t>LAB MED DORTMUND</t>
  </si>
  <si>
    <t>LAB NAZL LEGNARO</t>
  </si>
  <si>
    <t>LACTUCA ENVIRONM DATA ANAL MODELLING</t>
  </si>
  <si>
    <t>LAHORE COLL WOMEN UNIV</t>
  </si>
  <si>
    <t>LAKEMEDELSVERKET</t>
  </si>
  <si>
    <t>LANDESMUSEUM VORGESCHICHTE</t>
  </si>
  <si>
    <t>LANDSPITALI UNIV HOSPITA</t>
  </si>
  <si>
    <t>LANDSTUHL REG MED CTR</t>
  </si>
  <si>
    <t>LANSPITALI UNIV HOSP</t>
  </si>
  <si>
    <t>LATVIAN ALLERGY ASSOC</t>
  </si>
  <si>
    <t>LATVIAN ASSOC ALLERGISTS</t>
  </si>
  <si>
    <t>LATVIAN GEOSPATIAL INFORMAT AGCY</t>
  </si>
  <si>
    <t>LAVES INST BIENENKUNDE</t>
  </si>
  <si>
    <t>LE MOYNE COLL</t>
  </si>
  <si>
    <t>LEGOS</t>
  </si>
  <si>
    <t>LEHIGH UNIV</t>
  </si>
  <si>
    <t>LEIBNIZ INST ASTROPHYS</t>
  </si>
  <si>
    <t>LEIBNIZ INST BALT SEA RES WARNEMUNDE</t>
  </si>
  <si>
    <t>LEIBNIZ INST BALTIC SEA RES WARNEMUNDE</t>
  </si>
  <si>
    <t>LEIBNIZ INST EVOLUT BIODIVERS SCI</t>
  </si>
  <si>
    <t>LEIBNIZ INST EXPT VIROL</t>
  </si>
  <si>
    <t>LEIBNIZ INST REG GEOG</t>
  </si>
  <si>
    <t>LEICESTER ROYAL INFIRM</t>
  </si>
  <si>
    <t>LENINGRAD REG ONCOL DISPENSARY</t>
  </si>
  <si>
    <t>LEO PHARMA AS</t>
  </si>
  <si>
    <t>LEUPHANA UNIV LUENEBURG</t>
  </si>
  <si>
    <t>LEWIS CLARK COLL</t>
  </si>
  <si>
    <t>LFM</t>
  </si>
  <si>
    <t>LIBRA FDN</t>
  </si>
  <si>
    <t>LIFE RES CTR CIVILIZAT DIS</t>
  </si>
  <si>
    <t>LIKES RES CTR SPORT HLTH SCI</t>
  </si>
  <si>
    <t>LILLE NORD FRANCE UNIV</t>
  </si>
  <si>
    <t>LILLE UNIV</t>
  </si>
  <si>
    <t>LIMNI SRO</t>
  </si>
  <si>
    <t>LIMNOTECH</t>
  </si>
  <si>
    <t>LIMSI CNRS</t>
  </si>
  <si>
    <t>LINECO</t>
  </si>
  <si>
    <t>LIST</t>
  </si>
  <si>
    <t>LITHUANIAN CANC REGISTRY</t>
  </si>
  <si>
    <t>LITHUANIAN INST AGR ECON</t>
  </si>
  <si>
    <t>LITHUANIAN UNIV EDUC SCI</t>
  </si>
  <si>
    <t>LITOSTROJ POWER DOO</t>
  </si>
  <si>
    <t>LIUBAN DIST CULTURE CTR</t>
  </si>
  <si>
    <t>LLH BIENENINST KIRCHHAIN</t>
  </si>
  <si>
    <t>LOCAL HLTH UNIT VERONA VENETO REG</t>
  </si>
  <si>
    <t>LOLOMA MISSION HOSP</t>
  </si>
  <si>
    <t>LORIA</t>
  </si>
  <si>
    <t>LSE</t>
  </si>
  <si>
    <t>LSFRI SILAVA</t>
  </si>
  <si>
    <t>LUDWIGSHAFEN RISK CARDIOVASC HLTH LURIC</t>
  </si>
  <si>
    <t>LUDWIGSHAFEN RISK CARDIOVASC HLTH LURIC STUDY</t>
  </si>
  <si>
    <t>LULEA UNIV TECHNOL</t>
  </si>
  <si>
    <t>LUMC</t>
  </si>
  <si>
    <t>LUNAM</t>
  </si>
  <si>
    <t>LUND INST TECHNOL</t>
  </si>
  <si>
    <t>LUND UNIV DIABET CTR</t>
  </si>
  <si>
    <t>LUNDBECK FDN INITIAT INTEGRAT PSYCHIAT RES IPSYCH</t>
  </si>
  <si>
    <t>LUNDIN NORWAY AS</t>
  </si>
  <si>
    <t>LURIC STUDY NONPROFIT LLC</t>
  </si>
  <si>
    <t>LUXEMBOURG INST HLTH LIH</t>
  </si>
  <si>
    <t>LUXEMBOURG SOC CARDIOL</t>
  </si>
  <si>
    <t>LUXEMBOURGS HOSP ASSOC</t>
  </si>
  <si>
    <t>LYON UNIV HOSP</t>
  </si>
  <si>
    <t>M AGR ALIM MEDIO AMBIENTE</t>
  </si>
  <si>
    <t>M MELLINI HOSP</t>
  </si>
  <si>
    <t>M NENCKI INST EXPT BIOL</t>
  </si>
  <si>
    <t>M T ELECT LTD</t>
  </si>
  <si>
    <t>MACAULAY INST</t>
  </si>
  <si>
    <t>MACEDONIAN FYR SOC CARDIOL</t>
  </si>
  <si>
    <t>MAGDEBURG GGMBH</t>
  </si>
  <si>
    <t>MAGGIORE PARMA HOSP</t>
  </si>
  <si>
    <t>MAGGIORE UNIV HOSP</t>
  </si>
  <si>
    <t>MAIN ASSOC AUSTRIAN SOCIAL INSURANCE INST</t>
  </si>
  <si>
    <t>MAISON PROFESS LIBERALES</t>
  </si>
  <si>
    <t>MAKATI MED CTR</t>
  </si>
  <si>
    <t>MALTA NATL CANC REGISTRY</t>
  </si>
  <si>
    <t>MALTESE CARDIAC SOC</t>
  </si>
  <si>
    <t>MANCHESTER NHS FDN TRUST</t>
  </si>
  <si>
    <t>MANIPAL UNIV</t>
  </si>
  <si>
    <t>MANSOURA UNIV HOSP</t>
  </si>
  <si>
    <t>MAPI</t>
  </si>
  <si>
    <t>MAPUTO CENT HOSP</t>
  </si>
  <si>
    <t>MARE MARINE ENVIRONM SCI CTR</t>
  </si>
  <si>
    <t>MARINE SCOTLAND</t>
  </si>
  <si>
    <t>MARKUSOVSZKY CTY HOSP</t>
  </si>
  <si>
    <t>MARSHFIELD CLIN RES FDN</t>
  </si>
  <si>
    <t>MASARYK UNIV BRNO</t>
  </si>
  <si>
    <t>MASONIC MED RES LAB</t>
  </si>
  <si>
    <t>MASSACHUSETTS EYE EAR INFIRM</t>
  </si>
  <si>
    <t>MAT TECHNOL COMPETENCE CTR</t>
  </si>
  <si>
    <t>MATEMAT INST SANU</t>
  </si>
  <si>
    <t>MATER ADULT HOSP</t>
  </si>
  <si>
    <t>MAX HOSP</t>
  </si>
  <si>
    <t>MAX PLANCK GESELL</t>
  </si>
  <si>
    <t>MAX PLANCK INST BIOL AGEING</t>
  </si>
  <si>
    <t>MAX PLANCK INST BIOPHYS CHEM</t>
  </si>
  <si>
    <t>MAX PLANCK INST CHEM ECOL</t>
  </si>
  <si>
    <t>MAX PLANCK INST EVOLUTIONARY BIOL</t>
  </si>
  <si>
    <t>MAX PLANCK INST IMMUNOBIOL EPIGENET</t>
  </si>
  <si>
    <t>MAX PLANCK INST KOHLENFORSCH</t>
  </si>
  <si>
    <t>MAX PLANCK INST MOL CELL BIOL GENET</t>
  </si>
  <si>
    <t>MAX PLANCK INST PHYS ASTROPHYS</t>
  </si>
  <si>
    <t>MAX PLANCK INST PSYCHOLINGUIST</t>
  </si>
  <si>
    <t>MAX PLANCK INST QUANTUM OPT</t>
  </si>
  <si>
    <t>MAX PLANCK INST SONNENSYST FORSCH</t>
  </si>
  <si>
    <t>MAYO CLIN ROCHESTER</t>
  </si>
  <si>
    <t>MAZZONI HOSP</t>
  </si>
  <si>
    <t>MCGILL UNIV HLTH CTR</t>
  </si>
  <si>
    <t>MCT</t>
  </si>
  <si>
    <t>MEAD JOHNSON NUTR</t>
  </si>
  <si>
    <t>MEC INSENERILAHENDUSED</t>
  </si>
  <si>
    <t>MED ACAD WROCLAW</t>
  </si>
  <si>
    <t>MED CTR</t>
  </si>
  <si>
    <t>MED CTR POSTGRAD EDUC</t>
  </si>
  <si>
    <t>MED EVALUAT BOARD</t>
  </si>
  <si>
    <t>MED GENET RES CTR</t>
  </si>
  <si>
    <t>MED RES CTR OULU</t>
  </si>
  <si>
    <t>MED UNIV KLIN</t>
  </si>
  <si>
    <t>MED UNIV MISOURI KANSAS CITY</t>
  </si>
  <si>
    <t>MED UNIV PLOVDIV</t>
  </si>
  <si>
    <t>MEDICITI HOSP</t>
  </si>
  <si>
    <t>MEDICONTROL</t>
  </si>
  <si>
    <t>MEDICUM TARTU</t>
  </si>
  <si>
    <t>MEDITERRANEAN INST LIFE SCI</t>
  </si>
  <si>
    <t>MENGUCEK GAZI TRAINING RES HOSP</t>
  </si>
  <si>
    <t>MENTAL HLTH CTR SCT HANS</t>
  </si>
  <si>
    <t>MERCK KGAA</t>
  </si>
  <si>
    <t>MERCK PHARMACEUT</t>
  </si>
  <si>
    <t>MERCK SHARP DOHME OU</t>
  </si>
  <si>
    <t>MERIAL GMBH</t>
  </si>
  <si>
    <t>MET EIREANN</t>
  </si>
  <si>
    <t>METEOSWISS</t>
  </si>
  <si>
    <t>METHOD RHEUMATOL CTR PROF DR ION STOIA</t>
  </si>
  <si>
    <t>METOFFICE</t>
  </si>
  <si>
    <t>MICHAEL W MILNER CONSULTING</t>
  </si>
  <si>
    <t>MIKES</t>
  </si>
  <si>
    <t>MIL GEN HOSP</t>
  </si>
  <si>
    <t>MIL MED ACAD SERBIA</t>
  </si>
  <si>
    <t>MIL MED HOSP</t>
  </si>
  <si>
    <t>MILLERSVILLE UNIV PENNSYLVANIA</t>
  </si>
  <si>
    <t>MINIST CIENCIA TECNOL</t>
  </si>
  <si>
    <t>MINIST DEF</t>
  </si>
  <si>
    <t>MINIST ECON IND NUMER</t>
  </si>
  <si>
    <t>MINIST EDUC</t>
  </si>
  <si>
    <t>MINIST HLTH INDONESIA</t>
  </si>
  <si>
    <t>MINIST HLTH MINSANTE</t>
  </si>
  <si>
    <t>MINIST HLTH REPUBL CROATIA</t>
  </si>
  <si>
    <t>MINIST HLTH SOCIAL DEV</t>
  </si>
  <si>
    <t>MINIST HLTH WELFARE</t>
  </si>
  <si>
    <t>MINIST LABOUR HLTH SOCIAL AFF AIRS</t>
  </si>
  <si>
    <t>MINIST LABOUR HLTH SOCIAL AFFAIRS</t>
  </si>
  <si>
    <t>MINIST PUBL HLTH FIGHT AGAINST AIDS</t>
  </si>
  <si>
    <t>MINIST PUBL HLTH FIGHT AIDS</t>
  </si>
  <si>
    <t>MINIST RURAL DEV FOOD</t>
  </si>
  <si>
    <t>MINIST SANTE LUTTE SIDA</t>
  </si>
  <si>
    <t>MINIST SCI INNOVAT</t>
  </si>
  <si>
    <t>MINISTERO SALUTE</t>
  </si>
  <si>
    <t>MINSANTE</t>
  </si>
  <si>
    <t>MISSOURI STATE UNIV</t>
  </si>
  <si>
    <t>MIT PLASMA SCI FUS CTR</t>
  </si>
  <si>
    <t>MKEH</t>
  </si>
  <si>
    <t>MLU HALLE WITTENBERG UNIV GYNAKOL</t>
  </si>
  <si>
    <t>MMA</t>
  </si>
  <si>
    <t>MOHAMMED V UNIV RABAT</t>
  </si>
  <si>
    <t>MOL ECOL RESOURCES EDITORIAL OFF</t>
  </si>
  <si>
    <t>MONTPELLIER UNIV</t>
  </si>
  <si>
    <t>MOORES CANC CTR</t>
  </si>
  <si>
    <t>MOORFIELDS EYE HOSP NHS FDN TRUST</t>
  </si>
  <si>
    <t>MOSCOW INST ELECT TECHNOL</t>
  </si>
  <si>
    <t>MOSCOW REG CTR PREVENT CONTROL AIDS INFECT DI</t>
  </si>
  <si>
    <t>MOSCOW STATE UNIV PSYCHOL EDUC</t>
  </si>
  <si>
    <t>MPA TECHNOL INC</t>
  </si>
  <si>
    <t>MRC ASTHMA UK CTR ALLERG MECH ASTHMA</t>
  </si>
  <si>
    <t>MRC BIOSTAT UNIT</t>
  </si>
  <si>
    <t>MRC CTR CAUSAL ANAL TRANSLAT EPIDEMIOL</t>
  </si>
  <si>
    <t>MRC EPIDEMIOL RESOURCE CTR</t>
  </si>
  <si>
    <t>MRC LABS</t>
  </si>
  <si>
    <t>MRC MITOCHONDRIAL BIOL UNIT</t>
  </si>
  <si>
    <t>MRC UNIT LIFELONG HLTH AGEING UCL</t>
  </si>
  <si>
    <t>MS HOSP RY HASLEV</t>
  </si>
  <si>
    <t>MSD EUROPE INC</t>
  </si>
  <si>
    <t>MT MOON UNIV</t>
  </si>
  <si>
    <t>MT ROYAL COLL</t>
  </si>
  <si>
    <t>MT SINAI MED CTR</t>
  </si>
  <si>
    <t>MTA DE BIODIVERS ECOSYST SERV RES GRP</t>
  </si>
  <si>
    <t>MTA ELTE MTM</t>
  </si>
  <si>
    <t>MTT</t>
  </si>
  <si>
    <t>MUGLA UNIV</t>
  </si>
  <si>
    <t>MUMC</t>
  </si>
  <si>
    <t>MUNICIPAL ENGN SERV DEPT</t>
  </si>
  <si>
    <t>MUNICIPAL PUBL HLTH SERV ROTTERDAM RIJNMOND</t>
  </si>
  <si>
    <t>MUSEO ARGENTINO CIENCIAS NAT BERNARDINO RIVADAVIA</t>
  </si>
  <si>
    <t>MUSEO STORIA NAT</t>
  </si>
  <si>
    <t>MUSEUM ART GALLERY NO TERR</t>
  </si>
  <si>
    <t>MUSEUM ART GALLERY NORTHERN TERR</t>
  </si>
  <si>
    <t>MUSEUM VICTORIA</t>
  </si>
  <si>
    <t>MUSTAPHA HOSP</t>
  </si>
  <si>
    <t>MWM CONSULTING</t>
  </si>
  <si>
    <t>MYUNGSUNG MED COLL</t>
  </si>
  <si>
    <t>N CARELIAN CENT HOSP</t>
  </si>
  <si>
    <t>N ESTONIAN MED CTR FDN</t>
  </si>
  <si>
    <t>N KARELIA CENT HOSP</t>
  </si>
  <si>
    <t>NANJING UNIV AERONAUT ASTRONAUT</t>
  </si>
  <si>
    <t>NANSEN ENVIRONM REMOTE SENSING CTR</t>
  </si>
  <si>
    <t>NANSEN INT ENVIRONM REMOTE SENSING CTR</t>
  </si>
  <si>
    <t>NARA INST SCI TECHNOL</t>
  </si>
  <si>
    <t>NARTEST</t>
  </si>
  <si>
    <t>NAT BIODIVERS CTR</t>
  </si>
  <si>
    <t>NAT CONSERVAT AGCY</t>
  </si>
  <si>
    <t>NAT CONSERVAT DEPT</t>
  </si>
  <si>
    <t>NAT ENVIRONM CTR</t>
  </si>
  <si>
    <t>NAT HIST MUSEUM BARCELONA</t>
  </si>
  <si>
    <t>NAT HIST MUSEUM LATVIA</t>
  </si>
  <si>
    <t>NAT INST HLTH DEV</t>
  </si>
  <si>
    <t>NAT INST HLTH WELF</t>
  </si>
  <si>
    <t>NATL ACAD AGR SCI UKRAINE</t>
  </si>
  <si>
    <t>NATL ACAD PUBL ADM</t>
  </si>
  <si>
    <t>NATL ACAD SCI BELARUS BIOL RESOURCES</t>
  </si>
  <si>
    <t>NATL ASSOC STATUTORY HLTH INSURANCE FUNDS</t>
  </si>
  <si>
    <t>NATL BIODIVERS DATA CTR</t>
  </si>
  <si>
    <t>NATL BOT GARDEN BELGIUM</t>
  </si>
  <si>
    <t>NATL BOT RES INST</t>
  </si>
  <si>
    <t>NATL CANC REGISTRY</t>
  </si>
  <si>
    <t>NATL CAPODISTRIAN UNIV ATHENS</t>
  </si>
  <si>
    <t>NATL CTR CARDIOVASC INVEST</t>
  </si>
  <si>
    <t>NATL CTR DIS CONTROL</t>
  </si>
  <si>
    <t>NATL CTR GENET ENGN BIOTECHNOL BIOTEC</t>
  </si>
  <si>
    <t>NATL CTR PREVENT CONTROL HIV AIDS</t>
  </si>
  <si>
    <t>NATL CTR TUMOR DIS NCT</t>
  </si>
  <si>
    <t>NATL DEF UNIV MALAYSIA</t>
  </si>
  <si>
    <t>NATL EPIDEMIOL CTR</t>
  </si>
  <si>
    <t>NATL FOOD VET RISK ASSESSMENT INST</t>
  </si>
  <si>
    <t>NATL HELLEN RES FDN</t>
  </si>
  <si>
    <t>NATL HIGH MAGNET FIELD LAB</t>
  </si>
  <si>
    <t>NATL HLTH FUND</t>
  </si>
  <si>
    <t>NATL HLTH INFORMAT CTR</t>
  </si>
  <si>
    <t>NATL HLTH SERV</t>
  </si>
  <si>
    <t>NATL HLTH SERV BLOOD TRANSPLANT</t>
  </si>
  <si>
    <t>NATL HLTH SERV NHS BLOOD TRANSPLANT</t>
  </si>
  <si>
    <t>NATL INSITUTE CHEM PHYS BIOPHYS</t>
  </si>
  <si>
    <t>NATL INST AGR VET RES</t>
  </si>
  <si>
    <t>NATL INST AGROENVIRONM SCI</t>
  </si>
  <si>
    <t>NATL INST BASIC BIOL</t>
  </si>
  <si>
    <t>NATL INST BIOL SCI</t>
  </si>
  <si>
    <t>NATL INST CHEM PHYS BIOPHYS</t>
  </si>
  <si>
    <t>NATL INST COMMUNICABLE DIS</t>
  </si>
  <si>
    <t>NATL INST DIS CHEST HOSP</t>
  </si>
  <si>
    <t>NATL INST ECOL</t>
  </si>
  <si>
    <t>NATL INST ENVIRONM HLTH SCI</t>
  </si>
  <si>
    <t>NATL INST HLTH DISABIL INSURANCE</t>
  </si>
  <si>
    <t>NATL INST HLTH ISS</t>
  </si>
  <si>
    <t>NATL INST MARINE GEOL GEOECOL</t>
  </si>
  <si>
    <t>NATL INST MIGRAT POVERTY</t>
  </si>
  <si>
    <t>NATL INST NUCL RES</t>
  </si>
  <si>
    <t>NATL INST OPTOELECT</t>
  </si>
  <si>
    <t>NATL INST PHYS NUCL ENGN</t>
  </si>
  <si>
    <t>NATL INST PNEUMOL M NASTA</t>
  </si>
  <si>
    <t>NATL INST POLAR RES</t>
  </si>
  <si>
    <t>NATL INST PSYCHIAT ADDICT</t>
  </si>
  <si>
    <t>NATL INST PUBL HLTH ALGERIA</t>
  </si>
  <si>
    <t>NATL INST PUBL HLTH MEXICO</t>
  </si>
  <si>
    <t>NATL INST RADIOL SCI</t>
  </si>
  <si>
    <t>NATL INST RES DEV ELECTROCHEM CONDENSED MATTE</t>
  </si>
  <si>
    <t>NATL INST SPACE RES</t>
  </si>
  <si>
    <t>NATL INST WELF HLTH</t>
  </si>
  <si>
    <t>NATL JEWISH HLTH</t>
  </si>
  <si>
    <t>NATL KORANYI INST PULMONOL</t>
  </si>
  <si>
    <t>NATL LIB MED</t>
  </si>
  <si>
    <t>NATL MASAN HOSP</t>
  </si>
  <si>
    <t>NATL MED UNIV</t>
  </si>
  <si>
    <t>NATL MINERAL RESOURCES UNIV MIN UNIV</t>
  </si>
  <si>
    <t>NATL MONITORING CTR DRUGS DRUG ADDICT</t>
  </si>
  <si>
    <t>NATL MUSEUM KOMI REPUBL</t>
  </si>
  <si>
    <t>NATL OCEANOG CTR</t>
  </si>
  <si>
    <t>NATL OFF MATERNAL CHILD HLTH SURVEILLANCE</t>
  </si>
  <si>
    <t>NATL OFF MCH SURVEILLANCE CHINA</t>
  </si>
  <si>
    <t>NATL ONCOL HOSP</t>
  </si>
  <si>
    <t>NATL OPT ASTRON OBSERV</t>
  </si>
  <si>
    <t>NATL PATIENT SAFETY AGCY</t>
  </si>
  <si>
    <t>NATL PUBL HLTH CTR</t>
  </si>
  <si>
    <t>NATL RADIAT PROTECT INST</t>
  </si>
  <si>
    <t>NATL RADIO ASTRON OBSERV</t>
  </si>
  <si>
    <t>NATL RES CTR KURCHATOV INST</t>
  </si>
  <si>
    <t>NATL RES DEV CTR WELF HLTH STAKES</t>
  </si>
  <si>
    <t>NATL RES INST PUBL HLTH</t>
  </si>
  <si>
    <t>NATL RES NUCL UNIV MOSCOW</t>
  </si>
  <si>
    <t>NATL TAIWAN OCEAN UNIV</t>
  </si>
  <si>
    <t>NATL TB CONTROL PROGRAM</t>
  </si>
  <si>
    <t>NATL TUMOR INST</t>
  </si>
  <si>
    <t>NATL UNIV IRELAND MAYNOOTH</t>
  </si>
  <si>
    <t>NATL UNIV LIFE ENVIRONM SCI UKRAINE</t>
  </si>
  <si>
    <t>NATO CCD COE</t>
  </si>
  <si>
    <t>NATO COOPERAT CYBER DEF</t>
  </si>
  <si>
    <t>NATURE CONSERVANCY</t>
  </si>
  <si>
    <t>NAVARRA CANC REGISTRY</t>
  </si>
  <si>
    <t>NAZARBAYEV UNIV</t>
  </si>
  <si>
    <t>NELSON MANDELA METROPOLITAN UNIV</t>
  </si>
  <si>
    <t>NELSON R MANDELA SCH CLIN MED</t>
  </si>
  <si>
    <t>NERI</t>
  </si>
  <si>
    <t>NETHERLANDS CONSORTIUM HEALTHY AGEING</t>
  </si>
  <si>
    <t>NETHERLANDS CONSORTIUM HEALTHY AGING NCHA</t>
  </si>
  <si>
    <t>NETHERLANDS LEPROSY RELIEF</t>
  </si>
  <si>
    <t>NEW MEXICO STATE UNIV</t>
  </si>
  <si>
    <t>NEW YORK BLOOD CTR</t>
  </si>
  <si>
    <t>NEW YORK BOT GARDEN</t>
  </si>
  <si>
    <t>NEW YORK STATE CANC REGISTRY</t>
  </si>
  <si>
    <t>NEW YORK UNIV</t>
  </si>
  <si>
    <t>NEW ZEALAND INST PLANT FOOD RES LTD</t>
  </si>
  <si>
    <t>NGI ERASMUS MED CTR</t>
  </si>
  <si>
    <t>NGI OSLO</t>
  </si>
  <si>
    <t>NGO HEADEST</t>
  </si>
  <si>
    <t>NHS CANC SCREENING PROGRAMMES</t>
  </si>
  <si>
    <t>NHS ENGLAND</t>
  </si>
  <si>
    <t>NHS LOTHIAN</t>
  </si>
  <si>
    <t>NHS NSS ISD</t>
  </si>
  <si>
    <t>NHS SCOTLAND</t>
  </si>
  <si>
    <t>NI VAVILOV GEN GENET RES INST</t>
  </si>
  <si>
    <t>NI VAVILOV INST PLANT IND</t>
  </si>
  <si>
    <t>NICE SOPHIA ANTIPOLIS UNIV</t>
  </si>
  <si>
    <t>NICE UNIV HOSP</t>
  </si>
  <si>
    <t>NICHHD</t>
  </si>
  <si>
    <t>NIDCD</t>
  </si>
  <si>
    <t>NIHR MANCHESTER MUSCULOSKELETAL BIOMED RES UNIT</t>
  </si>
  <si>
    <t>NIHR MUSCULOSKELETAL BIOMED RES CTR</t>
  </si>
  <si>
    <t>NIKHEF NATL INST SUBAT PHYS</t>
  </si>
  <si>
    <t>NIKOLAEV INST INORGAN CHEM SB RAS</t>
  </si>
  <si>
    <t>NILU NORWEGIAN INST AIR RES</t>
  </si>
  <si>
    <t>NIM</t>
  </si>
  <si>
    <t>NINA</t>
  </si>
  <si>
    <t>NINEWELLS HOSP</t>
  </si>
  <si>
    <t>NIOO KNAW</t>
  </si>
  <si>
    <t>NIPPON ELECT GLASS CO</t>
  </si>
  <si>
    <t>NIZHNY NOVGOROD STATE TECH UNIV NA RE ALEKSEEV</t>
  </si>
  <si>
    <t>NKS OLAVIKEN HOSP OLD AGE PSYCHIAT</t>
  </si>
  <si>
    <t>NN BLOKHIN RUSSIAN CANC RES CTR</t>
  </si>
  <si>
    <t>NO RES STN</t>
  </si>
  <si>
    <t>NO STATE MED UNIV</t>
  </si>
  <si>
    <t>NONCOMMERCIAL PARTNERSHIP UNION GAMEKEEPERS KOSTR</t>
  </si>
  <si>
    <t>NORD AVIAT GRP</t>
  </si>
  <si>
    <t>NORD TRONDELAG HLTH TRUST NORWAY</t>
  </si>
  <si>
    <t>NORMANDY UNIV</t>
  </si>
  <si>
    <t>NORRLANDS UNIV HOSP</t>
  </si>
  <si>
    <t>NORSK TRETEKNISK INST</t>
  </si>
  <si>
    <t>NORTH SHORE LONG ISL JEWISH HLTH SYST</t>
  </si>
  <si>
    <t>NORTH WEST MECHNIKOV STATE MED UNIV</t>
  </si>
  <si>
    <t>NORTH WESTERN STATE MED UNIV</t>
  </si>
  <si>
    <t>NORTH WESTERN STATE TECH UNIV</t>
  </si>
  <si>
    <t>NORTHERN ILLINOIS UNIV</t>
  </si>
  <si>
    <t>NORTHERN REG HLTH ADM</t>
  </si>
  <si>
    <t>NORTHSHORE UNIV HLTH SYST</t>
  </si>
  <si>
    <t>NORTHWEST UNIV</t>
  </si>
  <si>
    <t>NORTHWESTERN UNIV FEINBERG</t>
  </si>
  <si>
    <t>NORTHWICK PK ST MARKS HOSP</t>
  </si>
  <si>
    <t>NORTURA RUDSHOGDA</t>
  </si>
  <si>
    <t>NORWEGIAN BEEKEEPERS ASSOC</t>
  </si>
  <si>
    <t>NORWEGIAN SCH ECON BUSINESS ADM</t>
  </si>
  <si>
    <t>NORWEGIAN SOC CARDIOL</t>
  </si>
  <si>
    <t>NORWEGIAN UNIV LIFE SCI NMBU</t>
  </si>
  <si>
    <t>NORWEGIAN VET INST</t>
  </si>
  <si>
    <t>NORWICH MED SCH</t>
  </si>
  <si>
    <t>NORWICH UNIV HOSP</t>
  </si>
  <si>
    <t>NOVALDMED LTD OY</t>
  </si>
  <si>
    <t>NOVARTIS</t>
  </si>
  <si>
    <t>NOVARTIS BEIJING NOVARTIS PHARMA CO LTD</t>
  </si>
  <si>
    <t>NOVARTIS FARMACEUT SA</t>
  </si>
  <si>
    <t>NOVEL GLOBAL COMMUNITY EDUC FDN</t>
  </si>
  <si>
    <t>NOVO NORDISK AS</t>
  </si>
  <si>
    <t>NOVOSIBIRSK STATE MED UNIV</t>
  </si>
  <si>
    <t>NOVUM</t>
  </si>
  <si>
    <t>NTNU NORWEGIAN UNIV SCI TECHNOL</t>
  </si>
  <si>
    <t>NUCL FUEL PLANT</t>
  </si>
  <si>
    <t>NUI GALWAY</t>
  </si>
  <si>
    <t>NURSING HOSP CLIN BARCELONA</t>
  </si>
  <si>
    <t>NUS</t>
  </si>
  <si>
    <t>NV POSTNIKOV SAMARA REG CLIN TB DISPENSARY</t>
  </si>
  <si>
    <t>NW UNIV</t>
  </si>
  <si>
    <t>NZOZ NASZ LEKARZ</t>
  </si>
  <si>
    <t>OBSERV MIDI PYRENEES</t>
  </si>
  <si>
    <t>OBUDA UNIV</t>
  </si>
  <si>
    <t>OCHSNER MED CTR</t>
  </si>
  <si>
    <t>OEPIR CONSULTING</t>
  </si>
  <si>
    <t>OESTFOLD UNIV COLL</t>
  </si>
  <si>
    <t>OFTARED</t>
  </si>
  <si>
    <t>OHIO UNIV</t>
  </si>
  <si>
    <t>OKINAWA CHUBU HOSP</t>
  </si>
  <si>
    <t>OLD DOMINION UNIV</t>
  </si>
  <si>
    <t>OLMSTED MED CTR</t>
  </si>
  <si>
    <t>OLVG</t>
  </si>
  <si>
    <t>OMERACT</t>
  </si>
  <si>
    <t>ONANDJOKWE HOSP</t>
  </si>
  <si>
    <t>ONCOL CTR NOVY JICIN</t>
  </si>
  <si>
    <t>ONCOTEST GMBH</t>
  </si>
  <si>
    <t>ONCOTYROL CTR PERSONALIZED CANC MED</t>
  </si>
  <si>
    <t>ORAL HLTH CTR EXPERTISE WESTERN NORWAY</t>
  </si>
  <si>
    <t>OREGON OSTEOPOROSIS CTR</t>
  </si>
  <si>
    <t>ORGAMED CONSULTING</t>
  </si>
  <si>
    <t>ORTON ORTHOPAED HOSP</t>
  </si>
  <si>
    <t>OSAKA CITY GEN HOSP</t>
  </si>
  <si>
    <t>OSLO UNIV COLL</t>
  </si>
  <si>
    <t>OSLO UNIV HOSP ULLEVAAL</t>
  </si>
  <si>
    <t>OSPED RIUNITI BERGAMO</t>
  </si>
  <si>
    <t>OSPED RIUNITI UMBERTO I LANCISI SALESI</t>
  </si>
  <si>
    <t>OSPED SAN GERARDO</t>
  </si>
  <si>
    <t>OSSERVATORIO ASTRON BOLOGNA</t>
  </si>
  <si>
    <t>OSSERVATORIO ASTRON TERAMO</t>
  </si>
  <si>
    <t>OTSUKA PHARMACEUT DEV COMMERCIALIZAT</t>
  </si>
  <si>
    <t>OTTO VONGUERICKE UNIV MAGDEGURG</t>
  </si>
  <si>
    <t>OTTO WAGNER SPITAL</t>
  </si>
  <si>
    <t>OU IMMUNOTRON</t>
  </si>
  <si>
    <t>OUH TRUST</t>
  </si>
  <si>
    <t>OULU HLTH CTR</t>
  </si>
  <si>
    <t>OUR LADYS CHILDRENS HOSP CRUMLIN</t>
  </si>
  <si>
    <t>OUTOTEC FILTERS</t>
  </si>
  <si>
    <t>OUTOTEC FILTERS OY</t>
  </si>
  <si>
    <t>OXFORD RADCLIFFE HOSP NHS TRUST</t>
  </si>
  <si>
    <t>OXFORD UNIV HOSP</t>
  </si>
  <si>
    <t>P STRADINS CLIN UNIV HOSP</t>
  </si>
  <si>
    <t>PABLO OLAVIDE UNIV</t>
  </si>
  <si>
    <t>PACIF COMMUNITY</t>
  </si>
  <si>
    <t>PACIF INST RES EVALUAT</t>
  </si>
  <si>
    <t>PACIFIC COMMUN</t>
  </si>
  <si>
    <t>PADUA GEN UNIV HOSP</t>
  </si>
  <si>
    <t>PAEC</t>
  </si>
  <si>
    <t>PAEDIAT SURG ORTHOPAED CLIN</t>
  </si>
  <si>
    <t>PAIJAT HAME CENT HOSP</t>
  </si>
  <si>
    <t>PAMUKKALE UNIV</t>
  </si>
  <si>
    <t>PAOLO GIACCONE UNIV PALERMO</t>
  </si>
  <si>
    <t>PAPAGEORGIOU HOSP</t>
  </si>
  <si>
    <t>PAPUA NEW GUINEA UNIV TECHNOL</t>
  </si>
  <si>
    <t>PARIS MUNICIPAL DEPT SOCIAL ACT CHILDHOOD HLTH</t>
  </si>
  <si>
    <t>PARMA MAGGIORE HOSP</t>
  </si>
  <si>
    <t>PARNU PLAADITEHAS AS</t>
  </si>
  <si>
    <t>PARTNER SITE DUSSELDORF</t>
  </si>
  <si>
    <t>PARTNER SITE GREIFSWALD</t>
  </si>
  <si>
    <t>PARTNERS CTR PERSONALIZED GENOM MED</t>
  </si>
  <si>
    <t>PARTNERS HEALTHCARE CTR PERSONALIZED GENET MED</t>
  </si>
  <si>
    <t>PARUS CORP</t>
  </si>
  <si>
    <t>PAS</t>
  </si>
  <si>
    <t>PATHW LAB MED</t>
  </si>
  <si>
    <t>PATHWEST LAB MED</t>
  </si>
  <si>
    <t>PATOLAB OY</t>
  </si>
  <si>
    <t>PAUL EHRLICH INST</t>
  </si>
  <si>
    <t>PAULA STRADINA CLIN HOSP</t>
  </si>
  <si>
    <t>PAVOL JOZEF SAFARIK UNIV</t>
  </si>
  <si>
    <t>PENNSTATE ASTROBIOL RES CTR</t>
  </si>
  <si>
    <t>PEOPLES HOSP GUANGXI ZHUANG AUTONOMOUS REG</t>
  </si>
  <si>
    <t>PERA TECHNOL</t>
  </si>
  <si>
    <t>PERELMAN SCH MED</t>
  </si>
  <si>
    <t>PERUVIAN NAVY MED CTR</t>
  </si>
  <si>
    <t>PESCA ALIMENTAC GOBIERNO VASCO</t>
  </si>
  <si>
    <t>PETER DOHERTY INST INFECT IMMUN</t>
  </si>
  <si>
    <t>PETER GREAT ST PETERSBURG OLYTECH UNIV</t>
  </si>
  <si>
    <t>PETERSBURG STATE POLYTECH UNIV</t>
  </si>
  <si>
    <t>PETROZAVODSK STATE UNIV</t>
  </si>
  <si>
    <t>PFIZER</t>
  </si>
  <si>
    <t>PFIZER WORLDWIDE R D</t>
  </si>
  <si>
    <t>PGX SERV</t>
  </si>
  <si>
    <t>PHARMA PROJECTS SRO</t>
  </si>
  <si>
    <t>PHILIPP UNIV MARBURG</t>
  </si>
  <si>
    <t>PHTHYSIOPNEUMOL INST</t>
  </si>
  <si>
    <t>PIEDMONT CANC REGISTRY</t>
  </si>
  <si>
    <t>PIERRE LOUIS INST EPIDEMIOL PUBL HLTH</t>
  </si>
  <si>
    <t>PIERRE MARIE CURIE FAC MED</t>
  </si>
  <si>
    <t>PLANT RES INT</t>
  </si>
  <si>
    <t>PLUMBR OU</t>
  </si>
  <si>
    <t>PMA 2020</t>
  </si>
  <si>
    <t>PNDR PORTUGUESE NATL PROGRAMME RESP DIS</t>
  </si>
  <si>
    <t>POHANG UNIV SCI TECHNOL</t>
  </si>
  <si>
    <t>POHANG UNIV SCI TECHNOL POSTECH</t>
  </si>
  <si>
    <t>POINT MED ROND POINT NATION</t>
  </si>
  <si>
    <t>POLICLIN GIPUZKOA</t>
  </si>
  <si>
    <t>POLISH GEOL INST</t>
  </si>
  <si>
    <t>POLITECNICO BARI</t>
  </si>
  <si>
    <t>POLYTECH MONTREAL</t>
  </si>
  <si>
    <t>POMPEU FABRA UNIV UFP</t>
  </si>
  <si>
    <t>PONDICHERRY UNIV</t>
  </si>
  <si>
    <t>PONTIFICIA UNIV CATOLICA RIO GRANDE DO SUL PUCRS</t>
  </si>
  <si>
    <t>PONTYDYSGU</t>
  </si>
  <si>
    <t>POOLE HOSP NHS FDN TRUST</t>
  </si>
  <si>
    <t>PORTUGUESE SOC CARDIOL</t>
  </si>
  <si>
    <t>POSITIUM ICT</t>
  </si>
  <si>
    <t>POST GRAD INST MED SCI</t>
  </si>
  <si>
    <t>POTSDAM INST CLIMATE IMPACT RES PIK</t>
  </si>
  <si>
    <t>POTSDAM UNIV</t>
  </si>
  <si>
    <t>POZNA UNIV LIFE SCI</t>
  </si>
  <si>
    <t>PRESOV UNIV</t>
  </si>
  <si>
    <t>PRICEWATERHOUSECOOPERS</t>
  </si>
  <si>
    <t>PRIMARY HEALTHCARE CTR ZEMUN</t>
  </si>
  <si>
    <t>PRIMARY HLTH CARE CTR KISSAMOS</t>
  </si>
  <si>
    <t>PRINCE CHARLES HOSP</t>
  </si>
  <si>
    <t>PRINCE SONGKLA UNIV</t>
  </si>
  <si>
    <t>PRINCETON PLASMA PHYS LAB</t>
  </si>
  <si>
    <t>PRIVATE PSYCHIAT OFF</t>
  </si>
  <si>
    <t>PRO MARE MTU</t>
  </si>
  <si>
    <t>PROF DOCTOR ALEXANDRU OBREGIA CLIN HOSP</t>
  </si>
  <si>
    <t>PRONTOBABY HOSP CRIANCA</t>
  </si>
  <si>
    <t>PROSYNTEST LTD</t>
  </si>
  <si>
    <t>PROTIP MED</t>
  </si>
  <si>
    <t>PROTOBIOS LCC</t>
  </si>
  <si>
    <t>PROV AUTONOMA TRENTO SERV FORESTE FAUNA</t>
  </si>
  <si>
    <t>PSYCHIAT CLIN</t>
  </si>
  <si>
    <t>PSYCHIAT HOSP VOJNIK</t>
  </si>
  <si>
    <t>PSYCHIAT UNIV HOSP</t>
  </si>
  <si>
    <t>PUBL HLTH DIV</t>
  </si>
  <si>
    <t>PUBL HLTH SERV AMSTERDAM</t>
  </si>
  <si>
    <t>PUBL POPULAT PROJECT GENOM P3G</t>
  </si>
  <si>
    <t>PUC</t>
  </si>
  <si>
    <t>PULM HOSP</t>
  </si>
  <si>
    <t>PURPAN UNIV HOSP</t>
  </si>
  <si>
    <t>PUSAT KAJIAN RADIOG DAN IMAJING</t>
  </si>
  <si>
    <t>PUSHPAGIRI INST MED SCI RES CTR</t>
  </si>
  <si>
    <t>QALYS HLTH ECON</t>
  </si>
  <si>
    <t>QATAR FDN</t>
  </si>
  <si>
    <t>QIMONDA DRESDEN GMBH CO OHG</t>
  </si>
  <si>
    <t>QIMR BERGHOFER INST MED RES</t>
  </si>
  <si>
    <t>QUATRE VILLES HOSP</t>
  </si>
  <si>
    <t>QUATTROMED HTI LABORID OU</t>
  </si>
  <si>
    <t>QUATTROMED HTI LABS LTD</t>
  </si>
  <si>
    <t>QUEEN ELIZABETH 2 HLTH SCI CTR</t>
  </si>
  <si>
    <t>QUEEN ELIZABETH UNIV HOSP</t>
  </si>
  <si>
    <t>QUEEN SYLVIAS CHILDREN HOSP</t>
  </si>
  <si>
    <t>QUEENS MED CTR</t>
  </si>
  <si>
    <t>QURETEC OU</t>
  </si>
  <si>
    <t>RABIN MED CTR</t>
  </si>
  <si>
    <t>RADBOUDUMC</t>
  </si>
  <si>
    <t>RADY CHILDRENS HOSP SAN DIEGO</t>
  </si>
  <si>
    <t>RAKVERE HOSP</t>
  </si>
  <si>
    <t>RAND CORP</t>
  </si>
  <si>
    <t>RANDERS CENT HOSP</t>
  </si>
  <si>
    <t>RANGUEIL LARREY HOSP</t>
  </si>
  <si>
    <t>RC ATHENA</t>
  </si>
  <si>
    <t>REACH U AS</t>
  </si>
  <si>
    <t>REG AGCY HEALTHCARE SERV TUSCANY</t>
  </si>
  <si>
    <t>REG AGCY HLTH SOCIAL CARE</t>
  </si>
  <si>
    <t>REG ANTITUMOR CTR</t>
  </si>
  <si>
    <t>REG CLIN ONCOL DISPENSARY</t>
  </si>
  <si>
    <t>REG HLTH SERV LAZIO REG</t>
  </si>
  <si>
    <t>REG HOSP H HART</t>
  </si>
  <si>
    <t>REG HOSP HOLSTEBRO</t>
  </si>
  <si>
    <t>REG KLINIKEN HOLDING RKH GMBH</t>
  </si>
  <si>
    <t>REG LANGUEDOC ROUSSILLON</t>
  </si>
  <si>
    <t>REG LOMBARDIA</t>
  </si>
  <si>
    <t>REG MINIST EQUAL HLTH SOCIAL POLICIES ANDALUSIA</t>
  </si>
  <si>
    <t>REG TRANSPLANT COORDINAT OFF</t>
  </si>
  <si>
    <t>REG VET LAB CHALKIS</t>
  </si>
  <si>
    <t>REG VET LAB CHANIA</t>
  </si>
  <si>
    <t>REG VET LAB KAVALA</t>
  </si>
  <si>
    <t>REG VET LAB KERKYRA</t>
  </si>
  <si>
    <t>REG VET LAB KOZANI</t>
  </si>
  <si>
    <t>REG VET LAB LARISA</t>
  </si>
  <si>
    <t>REG VET LAB MYTILINI</t>
  </si>
  <si>
    <t>REG VET LAB TRIPOLI</t>
  </si>
  <si>
    <t>REGENERON PHARMACEUT</t>
  </si>
  <si>
    <t>REGENSBURG UNIV MED CTR</t>
  </si>
  <si>
    <t>RENMIN UNIV CHINA</t>
  </si>
  <si>
    <t>RENNES UNIV</t>
  </si>
  <si>
    <t>RENSSELAER POLYTECH INST</t>
  </si>
  <si>
    <t>REPATRIAT GEN HOSP</t>
  </si>
  <si>
    <t>REPUBL RES PRACT CTR PULMONOL TB</t>
  </si>
  <si>
    <t>REPUBLICAN SCI CTR RADIAT MED HUMAN ECOL</t>
  </si>
  <si>
    <t>RES EDUC INST CHILD HLTH REF</t>
  </si>
  <si>
    <t>RES EVALUAT DIV</t>
  </si>
  <si>
    <t>RES FDN FLANDERS FWO</t>
  </si>
  <si>
    <t>RES HOSP</t>
  </si>
  <si>
    <t>RES INST HORT</t>
  </si>
  <si>
    <t>RES INST NAT CONSERVAT ARCTIC N</t>
  </si>
  <si>
    <t>RES INST NATIONWIDE CHILDRENS HOSP</t>
  </si>
  <si>
    <t>RES INST ORGAN AGR FIBL</t>
  </si>
  <si>
    <t>RES INST ORGAN AGR FIBL AUSTRIA</t>
  </si>
  <si>
    <t>RES INST PRIMORDIAL PREVENT NONCOMMUNICABLE DIS</t>
  </si>
  <si>
    <t>RES INST TECH PHYS MAT SCI</t>
  </si>
  <si>
    <t>RES REAL LIFE</t>
  </si>
  <si>
    <t>RES UNIT MOL EPIDEMIOL</t>
  </si>
  <si>
    <t>RES UNIT SKELLEFTEA</t>
  </si>
  <si>
    <t>RESAND LTD</t>
  </si>
  <si>
    <t>REYKJAVIK ACAD</t>
  </si>
  <si>
    <t>RFU CHICAGO MED SCH</t>
  </si>
  <si>
    <t>RHEA</t>
  </si>
  <si>
    <t>RHODE ISL CANC REGISTRY</t>
  </si>
  <si>
    <t>RIGA EAST UNIV HOSP CTR TB LUNG DIS</t>
  </si>
  <si>
    <t>RIGA EASTERN HOSP</t>
  </si>
  <si>
    <t>RIIGIARHIIV</t>
  </si>
  <si>
    <t>RIIGIARHIVAARI NOUNIK</t>
  </si>
  <si>
    <t>RIKEN CTR EMERGENT MATTER SCI CEMS</t>
  </si>
  <si>
    <t>RIVM CTR INFECT DIS CONTROL NETHERLANDS</t>
  </si>
  <si>
    <t>RMKI BUDAPEST</t>
  </si>
  <si>
    <t>ROBARTS RES INST</t>
  </si>
  <si>
    <t>ROBERT DEBRE HOSP</t>
  </si>
  <si>
    <t>ROBERT GORDON UNIV</t>
  </si>
  <si>
    <t>ROCHE</t>
  </si>
  <si>
    <t>ROCHE POLSKA SP ZOO</t>
  </si>
  <si>
    <t>ROCHESTER INST TECHNOL</t>
  </si>
  <si>
    <t>ROSALIECO OY</t>
  </si>
  <si>
    <t>ROSTOV DON STATE UNIV</t>
  </si>
  <si>
    <t>ROSWELL PK CANC INST</t>
  </si>
  <si>
    <t>ROTTERDAM EYE HOSP</t>
  </si>
  <si>
    <t>ROYAL ACAD MUS AARHUS AALBORG</t>
  </si>
  <si>
    <t>ROYAL BELFAST HOSP SICK CHILDREN</t>
  </si>
  <si>
    <t>ROYAL BOT GARDENS DOMAIN TRUST</t>
  </si>
  <si>
    <t>ROYAL BOT GARDENS KEW</t>
  </si>
  <si>
    <t>ROYAL BRISBANE HOSP</t>
  </si>
  <si>
    <t>ROYAL BROMPTON HOSP NHS</t>
  </si>
  <si>
    <t>ROYAL CORNWALL HOSP NHS TRUST</t>
  </si>
  <si>
    <t>ROYAL DANISH DEF COLL</t>
  </si>
  <si>
    <t>ROYAL FREE UNIV COLL HOSP</t>
  </si>
  <si>
    <t>ROYAL HALLAMSHIRE HOSP</t>
  </si>
  <si>
    <t>ROYAL HOLLOWAY UNIV LONDON ICR2UL</t>
  </si>
  <si>
    <t>ROYAL HOSP CHILDREN</t>
  </si>
  <si>
    <t>ROYAL INFIRM EDINBURGH NHS TRUST</t>
  </si>
  <si>
    <t>ROYAL LONDON HOSP</t>
  </si>
  <si>
    <t>ROYAL MIL ACAD</t>
  </si>
  <si>
    <t>ROYAL NATL ORTHOPAED HOSP</t>
  </si>
  <si>
    <t>ROYAL NETHERLANDS ACAD ARTS SCI</t>
  </si>
  <si>
    <t>ROYAL PRESTON HOSP</t>
  </si>
  <si>
    <t>RUHR UNIV BOCHUM IPA</t>
  </si>
  <si>
    <t>RURAL ECON RES CTR</t>
  </si>
  <si>
    <t>RUSSIAN ARMENIAN UNIV</t>
  </si>
  <si>
    <t>RUSSIAN NATL RES MED UNIV</t>
  </si>
  <si>
    <t>RUSSIAN PRESIDENTIAL ACAD NATL ECON PUBL ADM</t>
  </si>
  <si>
    <t>RUTGERS NEW JERSEY MED SCH</t>
  </si>
  <si>
    <t>RWTH AACHEN UNIV 3</t>
  </si>
  <si>
    <t>RYHOV CTY HOSP</t>
  </si>
  <si>
    <t>S AFRICAN MRC</t>
  </si>
  <si>
    <t>S AFRICAN NATL BIODIVERS INST</t>
  </si>
  <si>
    <t>S ASIA NETWORK CHRON DIS</t>
  </si>
  <si>
    <t>S CARELIA ADULT EDUC CTR</t>
  </si>
  <si>
    <t>S MAURIZO HOSP BOLZANO</t>
  </si>
  <si>
    <t>S RAFFAELE INST</t>
  </si>
  <si>
    <t>SAAMI UNIV COLL</t>
  </si>
  <si>
    <t>SABANCI UNIV</t>
  </si>
  <si>
    <t>SACRED HEART UNIV</t>
  </si>
  <si>
    <t>SADR ABASSIA HOSP</t>
  </si>
  <si>
    <t>SAHLGRENSKA HOSP</t>
  </si>
  <si>
    <t>SAKARYA UNIV</t>
  </si>
  <si>
    <t>SAL HOSP MED INST</t>
  </si>
  <si>
    <t>SALFORD ROYAL HOSP</t>
  </si>
  <si>
    <t>SALFORD ROYAL HOSP NHS TRUST</t>
  </si>
  <si>
    <t>SALFORD ROYAL NHS TRUST</t>
  </si>
  <si>
    <t>SALZBURGER LANDESKLINIKEN</t>
  </si>
  <si>
    <t>SAMFUNDET FOLKHALSAN</t>
  </si>
  <si>
    <t>SAMS</t>
  </si>
  <si>
    <t>SAMSUN EDUC RES HOSP</t>
  </si>
  <si>
    <t>SAMUEL ROBERTS NOBLE FDN INC</t>
  </si>
  <si>
    <t>SAN DIEGO COMMUNITY COLL DIST</t>
  </si>
  <si>
    <t>SAN PAOLO HOSP</t>
  </si>
  <si>
    <t>SANAA UNIV</t>
  </si>
  <si>
    <t>SANGER WELCOME TRUST INST</t>
  </si>
  <si>
    <t>SANOFI AVENTIS</t>
  </si>
  <si>
    <t>SANQUIN BLOOD SUPPLY</t>
  </si>
  <si>
    <t>SANTA CASA SAO PAULO SCH MED SCI</t>
  </si>
  <si>
    <t>SANTA CROCE CARLE HOSP</t>
  </si>
  <si>
    <t>SANTA LUCIA FDN</t>
  </si>
  <si>
    <t>SAO JOAO HOSP CTR</t>
  </si>
  <si>
    <t>SAO TEOTONIO HOSP</t>
  </si>
  <si>
    <t>SAP RES CTR BRISBANE</t>
  </si>
  <si>
    <t>SAPPORO MED UNIV</t>
  </si>
  <si>
    <t>SATAKUNTA UNIV APPL SCI</t>
  </si>
  <si>
    <t>SCH BIOL SCI</t>
  </si>
  <si>
    <t>SCH DENT SCI</t>
  </si>
  <si>
    <t>SCH MED PHARMACOL</t>
  </si>
  <si>
    <t>SCHIZOPHRENIA RES FDN</t>
  </si>
  <si>
    <t>SCHLESWIG HOLSTEIN STATE MUSEUMS FDN</t>
  </si>
  <si>
    <t>SCHLOSSPK KLIN</t>
  </si>
  <si>
    <t>SCHNEIDER CHILDREN MED CTR ISRAEL</t>
  </si>
  <si>
    <t>SCI INST PUBL HLTH IPH</t>
  </si>
  <si>
    <t>SCI INST PUBL HLTH WIV ISP</t>
  </si>
  <si>
    <t>SCI RES CO CARAT</t>
  </si>
  <si>
    <t>SCI SYST APPLICAT INC</t>
  </si>
  <si>
    <t>SCION</t>
  </si>
  <si>
    <t>SCK CEN</t>
  </si>
  <si>
    <t>SCOTTISH CTR TELEHEALTH TELECARE</t>
  </si>
  <si>
    <t>SCOTTISH NAT HERITAGE</t>
  </si>
  <si>
    <t>SCOTTISH RENAL REGISTRY</t>
  </si>
  <si>
    <t>SCOTTISH UNIV</t>
  </si>
  <si>
    <t>SCUOLA NORMA SEZ INFN</t>
  </si>
  <si>
    <t>SCUOLA NORMALE SEZ DELLINFN</t>
  </si>
  <si>
    <t>SEATTLE UNIV</t>
  </si>
  <si>
    <t>SECRETARIAT PACIFIC COMMUN</t>
  </si>
  <si>
    <t>SEINAJOKI UNIV APPL SCI</t>
  </si>
  <si>
    <t>SEIRYO WOMENS JR COLL</t>
  </si>
  <si>
    <t>SELFD TECHNOL GMBH</t>
  </si>
  <si>
    <t>SENCKENBERG GESELL NAT FORSCH</t>
  </si>
  <si>
    <t>SENCKENBERG MEER</t>
  </si>
  <si>
    <t>SENSOPATH TECHNOL INC</t>
  </si>
  <si>
    <t>SEQWATER</t>
  </si>
  <si>
    <t>SERBIAN ASSOC ASTHMA</t>
  </si>
  <si>
    <t>SERV STOMATOL CHIRURG MAXILLOFACIALE</t>
  </si>
  <si>
    <t>SEZ INFN PISA</t>
  </si>
  <si>
    <t>SEZ TRIESTE</t>
  </si>
  <si>
    <t>SF MARIA HOSP</t>
  </si>
  <si>
    <t>SFAX UNIV</t>
  </si>
  <si>
    <t>SFBC FRANCE</t>
  </si>
  <si>
    <t>SHAHID BEHESHTI UNIV</t>
  </si>
  <si>
    <t>SHAHID CHAMRAN UNIV</t>
  </si>
  <si>
    <t>SHALVATA MENTAL HLTH CTR</t>
  </si>
  <si>
    <t>SHANGHAI CANC INST</t>
  </si>
  <si>
    <t>SHANGHAI CHILDRENS MED CTR</t>
  </si>
  <si>
    <t>SHANGHAI INST CERAM</t>
  </si>
  <si>
    <t>SHANGHAI INST PREVENT MED</t>
  </si>
  <si>
    <t>SHANGHAI PULM HOSP</t>
  </si>
  <si>
    <t>SHANGHAI UNIV SCI TECHNOL</t>
  </si>
  <si>
    <t>SHANXI UNIV</t>
  </si>
  <si>
    <t>SHEFFIELD CHILDRENS HOSP</t>
  </si>
  <si>
    <t>SHEFFIELD HALLAM UNIV</t>
  </si>
  <si>
    <t>SHIFA TRUST EYE HOSP</t>
  </si>
  <si>
    <t>SHIGA UNIV MED SCI</t>
  </si>
  <si>
    <t>SHOOLINI UNIV</t>
  </si>
  <si>
    <t>SIA ROBOTIEM</t>
  </si>
  <si>
    <t>SIB</t>
  </si>
  <si>
    <t>SIBERIAN STATE MED UNIV</t>
  </si>
  <si>
    <t>SICISTA DEV CTR</t>
  </si>
  <si>
    <t>SIENA UNIV HOSP</t>
  </si>
  <si>
    <t>SILESIAN TECHNOL UNIV</t>
  </si>
  <si>
    <t>SIMULA RES LAB</t>
  </si>
  <si>
    <t>SINDH INST UROL TRANSPLANTAT</t>
  </si>
  <si>
    <t>SINGAPORE MANAGEMENT UNIV</t>
  </si>
  <si>
    <t>SINGIDUNUM UNIV</t>
  </si>
  <si>
    <t>SINODANISH CTR EDUC RES</t>
  </si>
  <si>
    <t>SIR MANAGEMENT CONSULTANTS</t>
  </si>
  <si>
    <t>SISLI FLORENCE NIGTINGALE HOSP</t>
  </si>
  <si>
    <t>SKA ORG</t>
  </si>
  <si>
    <t>SKELETON TECHNOL LTD</t>
  </si>
  <si>
    <t>SKELETON TECHNOL OU</t>
  </si>
  <si>
    <t>SKML</t>
  </si>
  <si>
    <t>SKOGFORSK</t>
  </si>
  <si>
    <t>SKYLARK HLTH RES LTD</t>
  </si>
  <si>
    <t>SLAAI</t>
  </si>
  <si>
    <t>SLOAN KETTERING INST</t>
  </si>
  <si>
    <t>SLOVAK SOC CARDIOL</t>
  </si>
  <si>
    <t>SLOVAK UNIV AGR</t>
  </si>
  <si>
    <t>SLOVAK WILDLIFE SOC</t>
  </si>
  <si>
    <t>SMITH COLL</t>
  </si>
  <si>
    <t>SNDT WOMENS UNIV</t>
  </si>
  <si>
    <t>SO CROSS UNIV</t>
  </si>
  <si>
    <t>SO FED UNIV</t>
  </si>
  <si>
    <t>SOC LATINOAMER ALLERGIA</t>
  </si>
  <si>
    <t>SOC PARAGUAYA ALERGIA ASMA INMUNOL</t>
  </si>
  <si>
    <t>SOC PNEUMOL LANGUE FRANCAISE</t>
  </si>
  <si>
    <t>SOC PORTUGUESA QUIM CLIN</t>
  </si>
  <si>
    <t>SOCHE STUDENT RES PROGRAM</t>
  </si>
  <si>
    <t>SOCIAL ORG RADIOECOL CLEANLINESS</t>
  </si>
  <si>
    <t>SOGN FJORDANE UNIV COLL</t>
  </si>
  <si>
    <t>SOJO UNIV</t>
  </si>
  <si>
    <t>SORBONNE PARIS CITE</t>
  </si>
  <si>
    <t>SORBONNE UNIV UPMC</t>
  </si>
  <si>
    <t>SOUTH CHINA AGR UNIV</t>
  </si>
  <si>
    <t>SOUTH KARELIA SOCIAL HLTH CARE DIST</t>
  </si>
  <si>
    <t>SOUTHAMPTON UNIV HOSP NHS TRUST</t>
  </si>
  <si>
    <t>SOUTHERN MED UNIV</t>
  </si>
  <si>
    <t>SOUTHWEST UNIV SCI TECHNOL</t>
  </si>
  <si>
    <t>SPANISH FDN RHEUMATOL</t>
  </si>
  <si>
    <t>SPANISH MED HEALTHCARE PROD AGCY</t>
  </si>
  <si>
    <t>SPANISH MED HEALTHCARE PROD AGCY AEMPS</t>
  </si>
  <si>
    <t>SPANISH NATL CANC RES CTR</t>
  </si>
  <si>
    <t>SPANISH SOC CARDIOL</t>
  </si>
  <si>
    <t>SPECIAL ASTROPHYS OBSERV RAS</t>
  </si>
  <si>
    <t>SPITALUL CLIN JUDETEAN MURES</t>
  </si>
  <si>
    <t>SPITALUL CLIN SF MARIA</t>
  </si>
  <si>
    <t>SPLIT UNIV HOSP</t>
  </si>
  <si>
    <t>SPONSORED NETHERLANDS CONSORTIUM HLTH AGING</t>
  </si>
  <si>
    <t>SRI SIDDHARTHA UNIV</t>
  </si>
  <si>
    <t>SRON</t>
  </si>
  <si>
    <t>SS ANNUNZIATA HOSP</t>
  </si>
  <si>
    <t>ST ANDREWS GEORGIAN UNIV</t>
  </si>
  <si>
    <t>ST ANNA CHILDRENS HOSP</t>
  </si>
  <si>
    <t>ST ANTONIO ABATE HOSP</t>
  </si>
  <si>
    <t>ST CATHERINE SPECIALTY HOSP</t>
  </si>
  <si>
    <t>ST CYRIL METHODIUS UNIV</t>
  </si>
  <si>
    <t>ST ELIZABETH HOSP</t>
  </si>
  <si>
    <t>ST GEORGE HOSP</t>
  </si>
  <si>
    <t>ST GEORGES UNIV HOSP NHS FDN TRUST</t>
  </si>
  <si>
    <t>ST IMRE TEACHING HOSP</t>
  </si>
  <si>
    <t>ST IMRE UNIV TEACHING HOSP</t>
  </si>
  <si>
    <t>ST JUDE MED EMEAC</t>
  </si>
  <si>
    <t>ST LUKES ROOSEVELT HOSP</t>
  </si>
  <si>
    <t>ST MARGUERITE HOSP</t>
  </si>
  <si>
    <t>ST ORSOLA MALPIGHI UNIV HOSP</t>
  </si>
  <si>
    <t>ST PETERSBURG MIN UNIV</t>
  </si>
  <si>
    <t>ST PETERSBURG NATL RES UNIV INFORMAT TECHNOL MECH</t>
  </si>
  <si>
    <t>ST PETERSBURG NATURALIST SOC</t>
  </si>
  <si>
    <t>ST PETERSBURG RES INST PHTHISIOPULMONOL</t>
  </si>
  <si>
    <t>ST PETERSBURG UNIV</t>
  </si>
  <si>
    <t>ST PETERSBURG VM BEKHTEREV PSYCHONEUROL RES INST</t>
  </si>
  <si>
    <t>STADTSPITAL WAID</t>
  </si>
  <si>
    <t>STADTSPITAL WAID ZURICH</t>
  </si>
  <si>
    <t>STAKES NATL RES DEV CTR WELF HLTH</t>
  </si>
  <si>
    <t>STATE AGCY TB LUNG DIS</t>
  </si>
  <si>
    <t>STATE BUDGET HEALTHCARE INST MOSCOW</t>
  </si>
  <si>
    <t>STATE FOOD VET SERV</t>
  </si>
  <si>
    <t>STATE GEOL INST DIONYZ STUR SGUDS</t>
  </si>
  <si>
    <t>STATE HOSP HALL TYROL</t>
  </si>
  <si>
    <t>STATE MENTAL HOSP</t>
  </si>
  <si>
    <t>STATE NAT CONSERVANCY SLOVAK REPUBL</t>
  </si>
  <si>
    <t>STATE NAT RESERVE PINEZHSKI</t>
  </si>
  <si>
    <t>STATE OFF RADIOL NUCL SAFETY</t>
  </si>
  <si>
    <t>STATE RES CTR RUSSIAN FEDERATION</t>
  </si>
  <si>
    <t>STATE RES INST</t>
  </si>
  <si>
    <t>STATE RES INST LAKE RIVER FISHERIES GOSNIORKH</t>
  </si>
  <si>
    <t>STATE RES INST NAT RES CTR</t>
  </si>
  <si>
    <t>STATE UNIV BERGAMO</t>
  </si>
  <si>
    <t>STATE UNIV MOLDOVA</t>
  </si>
  <si>
    <t>STATE VET FOOD ADM SLOVAK REPUBL</t>
  </si>
  <si>
    <t>STATE VET FOOD INST</t>
  </si>
  <si>
    <t>STATHMI INC</t>
  </si>
  <si>
    <t>STEFAN CEL MARE UNIV SUCEAVA</t>
  </si>
  <si>
    <t>STEFAN MEYER INST SUBATOM PHYS</t>
  </si>
  <si>
    <t>STENO DIABET CTR A S</t>
  </si>
  <si>
    <t>STENO DIABET CTR COPENHAGEN</t>
  </si>
  <si>
    <t>STFC RUTHERFORD APPLETON LAB</t>
  </si>
  <si>
    <t>STI AIDS NETHERLANDS</t>
  </si>
  <si>
    <t>STMICROELECTRONICS</t>
  </si>
  <si>
    <t>STONY BROOK SCH MED</t>
  </si>
  <si>
    <t>STORA ENSO OYJ</t>
  </si>
  <si>
    <t>STRANGEWAYS RES LAB WORTS CAUSEWAY</t>
  </si>
  <si>
    <t>STUDY CTR PERINATAL EPIDEMIOL</t>
  </si>
  <si>
    <t>STX FINLAND</t>
  </si>
  <si>
    <t>SUBDIREC XERAL GANDERIA CONSELLERIA MEDIO RURAL</t>
  </si>
  <si>
    <t>SUN YAE SEN UNIV</t>
  </si>
  <si>
    <t>SUNDSVALL HOSP</t>
  </si>
  <si>
    <t>SUNGIS SIA</t>
  </si>
  <si>
    <t>SUNY COLL CORTLAND</t>
  </si>
  <si>
    <t>SUNY COLL ENVIRONM SCI FORESTRY</t>
  </si>
  <si>
    <t>SUNY COLL NEW PALTZ</t>
  </si>
  <si>
    <t>SV UNIV</t>
  </si>
  <si>
    <t>SWEDISH AGR UNIV</t>
  </si>
  <si>
    <t>SWEDISH BOARD FISHERIES</t>
  </si>
  <si>
    <t>SWEDISH CANC INST SEATTLE</t>
  </si>
  <si>
    <t>SWEDISH ENVIRONM PROTECT AGCY</t>
  </si>
  <si>
    <t>SWEDISH MAPPING CADASTRAL LAND REGISTRAT AUTHOR</t>
  </si>
  <si>
    <t>SWEDISH RENAL REGISTRY</t>
  </si>
  <si>
    <t>SWEDISH SOC CARDIOL</t>
  </si>
  <si>
    <t>SWEDISH UNIV AGR</t>
  </si>
  <si>
    <t>SWISS BEE RES CTR</t>
  </si>
  <si>
    <t>SWISS FED INST AQUAT SCI TECHNOL EAWAG</t>
  </si>
  <si>
    <t>SWISS FED INST FOREST</t>
  </si>
  <si>
    <t>SWISS RES INST PUBL HLTH ADDICT</t>
  </si>
  <si>
    <t>SWISS SOC CARDIOL</t>
  </si>
  <si>
    <t>SWISS TROP PUBL HLTH INST SWISS TPH</t>
  </si>
  <si>
    <t>SYDNEY LOCAL HLTH DIST</t>
  </si>
  <si>
    <t>SYKE</t>
  </si>
  <si>
    <t>SYNOPSYS GMBH</t>
  </si>
  <si>
    <t>SYNOPSYS INC</t>
  </si>
  <si>
    <t>SYNOPSYS SWITZERLAND LLC</t>
  </si>
  <si>
    <t>SZPITAL CHOROB PLUC</t>
  </si>
  <si>
    <t>TAFILA TECH UNIV</t>
  </si>
  <si>
    <t>TAIHO ONCOL INC</t>
  </si>
  <si>
    <t>TALINN UNIV</t>
  </si>
  <si>
    <t>TALINN UNIV TECHNOL</t>
  </si>
  <si>
    <t>TALLINN CITY MUSEUM</t>
  </si>
  <si>
    <t>TALLINN PEDAG UNIV</t>
  </si>
  <si>
    <t>TALLINN SCH ECON BUSINESS ADM</t>
  </si>
  <si>
    <t>TALLINN UNIV TECH</t>
  </si>
  <si>
    <t>TALLINN UNIV TECHN</t>
  </si>
  <si>
    <t>TALLINN UNIV TECHNOL ESTONIA</t>
  </si>
  <si>
    <t>TALLINN UNIV TECHNOL IOC</t>
  </si>
  <si>
    <t>TALLINN UNIV TECHNOL TALLINN</t>
  </si>
  <si>
    <t>TALLINN UNIV TECLMOL</t>
  </si>
  <si>
    <t>TALLINN UNIV TECNOL</t>
  </si>
  <si>
    <t>TALLINN UNIV TLU</t>
  </si>
  <si>
    <t>TALLINNA ULIKOOLI AJALOO</t>
  </si>
  <si>
    <t>TALLINNA ULIKOOLI EESTI HUMANITAARINST</t>
  </si>
  <si>
    <t>TAMME PRIVATE CLIN</t>
  </si>
  <si>
    <t>TAMPERE SCH PUBL HLTH</t>
  </si>
  <si>
    <t>TARN CANC REGISTRY</t>
  </si>
  <si>
    <t>TARTU CITY MUSEUM</t>
  </si>
  <si>
    <t>TARTU KIVILINNA GYMNASIUM</t>
  </si>
  <si>
    <t>TARTU OBSERV TORAVERE</t>
  </si>
  <si>
    <t>TARTU OBSERVAT</t>
  </si>
  <si>
    <t>TARTU OBSERVATOORIUM</t>
  </si>
  <si>
    <t>TARTU ULIKOOLI AJALOO JA ARHEOL INST</t>
  </si>
  <si>
    <t>TARTU ULIKOOLI AJALOO JA ARHEOLOOGIA INST</t>
  </si>
  <si>
    <t>TARTU ULIKOOLI TEHNOL INST</t>
  </si>
  <si>
    <t>TARTU UNIV HOSP WOMENS CLIN</t>
  </si>
  <si>
    <t>TARTU UNIV INST TECHNOL</t>
  </si>
  <si>
    <t>TARTY UNIV</t>
  </si>
  <si>
    <t>TASMANIAN GOVT</t>
  </si>
  <si>
    <t>TAVRIA STATE AGROTECHNOL UNIV</t>
  </si>
  <si>
    <t>TBD BIODISCOVERY</t>
  </si>
  <si>
    <t>TCM MED TK SDN BHD</t>
  </si>
  <si>
    <t>TEADUSTE AKAD</t>
  </si>
  <si>
    <t>TECH HSCH WILDAU</t>
  </si>
  <si>
    <t>TECH UNIV CRETE</t>
  </si>
  <si>
    <t>TECH UNIV ISTANBUL</t>
  </si>
  <si>
    <t>TECH UNIV KOSICE</t>
  </si>
  <si>
    <t>TECHNION</t>
  </si>
  <si>
    <t>TEILINST GREIFSWALD</t>
  </si>
  <si>
    <t>TELECOM BRETAGNE</t>
  </si>
  <si>
    <t>TELEMARK HOSP</t>
  </si>
  <si>
    <t>TELEMARK UNIV COLL</t>
  </si>
  <si>
    <t>TEMPLE ST CHILDRENS UNIV HOSP</t>
  </si>
  <si>
    <t>TENSIOTRACE LTD</t>
  </si>
  <si>
    <t>TERAVIEW LTD</t>
  </si>
  <si>
    <t>TESTONICA</t>
  </si>
  <si>
    <t>TEXAS A M HLTH SCI CTR</t>
  </si>
  <si>
    <t>TEXAS CHILDRENS HOSP</t>
  </si>
  <si>
    <t>THIRD MIL MED UNIV</t>
  </si>
  <si>
    <t>THL</t>
  </si>
  <si>
    <t>THOMAS JEFFERSON UNIV HOSP</t>
  </si>
  <si>
    <t>THUNEN INST BALT SEA FISHERIES</t>
  </si>
  <si>
    <t>THUNEN INST BIODIVERS</t>
  </si>
  <si>
    <t>THUNEN INST SEA FISHERIES</t>
  </si>
  <si>
    <t>TIANJIN NANKAI HOSP</t>
  </si>
  <si>
    <t>TILDE</t>
  </si>
  <si>
    <t>TISHREEN UNIV</t>
  </si>
  <si>
    <t>TLU AJALOO INST</t>
  </si>
  <si>
    <t>TLU IISS</t>
  </si>
  <si>
    <t>TMC ASSER INST</t>
  </si>
  <si>
    <t>TNO BUILT ENVIRONM GEOSCI</t>
  </si>
  <si>
    <t>TNO NETHERLANDS ORG APPL SCI RES</t>
  </si>
  <si>
    <t>TOBB UNIV ECON TECHNOL</t>
  </si>
  <si>
    <t>TOCHKA ROSTA</t>
  </si>
  <si>
    <t>TOFWERK AG</t>
  </si>
  <si>
    <t>TOKYO METROPOLITAN MATSUZAWA HOSP</t>
  </si>
  <si>
    <t>TOKYO METROPOLITAN UNIV</t>
  </si>
  <si>
    <t>TOKYO NATL HOSP</t>
  </si>
  <si>
    <t>TOKYO UNIV AGR TECHNOL</t>
  </si>
  <si>
    <t>TOKYO UNIV HOSP</t>
  </si>
  <si>
    <t>TOKYO UNIV SCI</t>
  </si>
  <si>
    <t>TOKYO UNIV SOCIAL WELF</t>
  </si>
  <si>
    <t>TORONTO WESTERN RES INST</t>
  </si>
  <si>
    <t>TORRECARDENAS HOSP</t>
  </si>
  <si>
    <t>TRAUMA UNIV HOSP</t>
  </si>
  <si>
    <t>TRIBHUVAN UNIV</t>
  </si>
  <si>
    <t>TRINITY COLL</t>
  </si>
  <si>
    <t>TRIPHASE ACCELERATOR</t>
  </si>
  <si>
    <t>TROITSK INST INNOVAT THERMONUCL RES TRINITI</t>
  </si>
  <si>
    <t>TROP PUBL HLTH INST SWISS TPH</t>
  </si>
  <si>
    <t>TTZ BREMERHAVEN</t>
  </si>
  <si>
    <t>TU EINDHOVEN</t>
  </si>
  <si>
    <t>TUFTS CLIN TRANSLAT SCI INST</t>
  </si>
  <si>
    <t>TURKISH SOC CARDIOL</t>
  </si>
  <si>
    <t>TURKISH THORAC SOC</t>
  </si>
  <si>
    <t>TURKU CTR COMP SCI</t>
  </si>
  <si>
    <t>TURKU UNIV APPL SCI</t>
  </si>
  <si>
    <t>TVER STATE TECH UNIV</t>
  </si>
  <si>
    <t>TYUMEN STATE UNIV</t>
  </si>
  <si>
    <t>TZAN GEN HOSP</t>
  </si>
  <si>
    <t>TZANE GEN HOSP</t>
  </si>
  <si>
    <t>UC SAN DIEGO MED CTR</t>
  </si>
  <si>
    <t>UCD</t>
  </si>
  <si>
    <t>UCHICAGO RES BANGLADESH</t>
  </si>
  <si>
    <t>UCL CANC INST</t>
  </si>
  <si>
    <t>UCL MED SCH ROYAL FREE CAMPUS</t>
  </si>
  <si>
    <t>UCL SSEES</t>
  </si>
  <si>
    <t>UCLA</t>
  </si>
  <si>
    <t>UDMURT STATE UNIV</t>
  </si>
  <si>
    <t>UEF LAW SCH</t>
  </si>
  <si>
    <t>UFA EYE RES INST</t>
  </si>
  <si>
    <t>UGANDA VIRUS RES INST</t>
  </si>
  <si>
    <t>UHC MOTHER TERESA</t>
  </si>
  <si>
    <t>UHL</t>
  </si>
  <si>
    <t>UJF</t>
  </si>
  <si>
    <t>UKRAINIAN MED STOMATOL ACAD</t>
  </si>
  <si>
    <t>UKRAINIAN RES INST FORESTRY FOREST MELIORAT</t>
  </si>
  <si>
    <t>ULG</t>
  </si>
  <si>
    <t>ULS MATOSINHOS</t>
  </si>
  <si>
    <t>ULSS22</t>
  </si>
  <si>
    <t>ULUDAG UNIV</t>
  </si>
  <si>
    <t>UNESTA LTD</t>
  </si>
  <si>
    <t>UNI RES CLIMATE</t>
  </si>
  <si>
    <t>UNIDAD INFORMAC PACIENTES RENALES COMUNIDAD AUTON</t>
  </si>
  <si>
    <t>UNIGENE LABS INC</t>
  </si>
  <si>
    <t>UNILEVER DISCOVER</t>
  </si>
  <si>
    <t>UNIONHLTH ASSOCIATES LLC</t>
  </si>
  <si>
    <t>UNITED LABS TARTU UNIV CLIN</t>
  </si>
  <si>
    <t>UNITED OSTEOPOROSIS CTR</t>
  </si>
  <si>
    <t>UNIV</t>
  </si>
  <si>
    <t>UNIV ADOLFO IBANEZ</t>
  </si>
  <si>
    <t>UNIV AGR SCI VET MED</t>
  </si>
  <si>
    <t>UNIV AIX MARSEILLE</t>
  </si>
  <si>
    <t>UNIV ANGERS</t>
  </si>
  <si>
    <t>UNIV ANTILLES GUYANE</t>
  </si>
  <si>
    <t>UNIV ANTONIO NARINO</t>
  </si>
  <si>
    <t>UNIV APPL SCI ZITTAU GORLITZ</t>
  </si>
  <si>
    <t>UNIV ATACAMA</t>
  </si>
  <si>
    <t>UNIV AUTANOMA SAN LUIS POTOSI</t>
  </si>
  <si>
    <t>UNIV AUTDNOMA SAN LUIS POTOSI</t>
  </si>
  <si>
    <t>UNIV AUTNOMA MADRID</t>
  </si>
  <si>
    <t>UNIV AUTONOMA ESTADO HIDALGO</t>
  </si>
  <si>
    <t>UNIV AUVERGNE</t>
  </si>
  <si>
    <t>UNIV AVEIRO IEETA</t>
  </si>
  <si>
    <t>UNIV BAGHDAD</t>
  </si>
  <si>
    <t>UNIV BAMAKO</t>
  </si>
  <si>
    <t>UNIV BASQUE COUNTRY UPV EHU</t>
  </si>
  <si>
    <t>UNIV BEIRA INTERIOR</t>
  </si>
  <si>
    <t>UNIV BERLIN</t>
  </si>
  <si>
    <t>UNIV BIELSKO BIALA</t>
  </si>
  <si>
    <t>UNIV BRATISLAVA</t>
  </si>
  <si>
    <t>UNIV BRITISH COLUMBIA OKANAGAN</t>
  </si>
  <si>
    <t>UNIV BUFFALO</t>
  </si>
  <si>
    <t>UNIV CA FOSCARI</t>
  </si>
  <si>
    <t>UNIV CAMBRIDGE METAB RES LABS</t>
  </si>
  <si>
    <t>UNIV CARTHAGE</t>
  </si>
  <si>
    <t>UNIV CATHOLIQUE LOUVAIN</t>
  </si>
  <si>
    <t>UNIV CATOLICA CORDOBA</t>
  </si>
  <si>
    <t>UNIV CATOLICA SANTISIMA CONCEPCION</t>
  </si>
  <si>
    <t>UNIV CHEIKH ANTA DIOP</t>
  </si>
  <si>
    <t>UNIV CHILDRENS HOSP BELGRADE</t>
  </si>
  <si>
    <t>UNIV CIENCIAS APLICADAS AMBIENTALES</t>
  </si>
  <si>
    <t>UNIV CLERMONT 1</t>
  </si>
  <si>
    <t>UNIV CLERMONT AUVERGNE</t>
  </si>
  <si>
    <t>UNIV CLIN CTR KOSOVA</t>
  </si>
  <si>
    <t>UNIV CLIN CTR SARAJEVO</t>
  </si>
  <si>
    <t>UNIV CTR LEGAL MED</t>
  </si>
  <si>
    <t>UNIV CUMBRIA</t>
  </si>
  <si>
    <t>UNIV DEBRECEN MED HLTH SCI CTR</t>
  </si>
  <si>
    <t>UNIV DUISBURG</t>
  </si>
  <si>
    <t>UNIV EAST LONDON</t>
  </si>
  <si>
    <t>UNIV EAST RAMON</t>
  </si>
  <si>
    <t>UNIV ECON</t>
  </si>
  <si>
    <t>UNIV EDINBURGH MED SCH</t>
  </si>
  <si>
    <t>UNIV EDUC LUDWIGSBURG</t>
  </si>
  <si>
    <t>UNIV ESTADUAL MARINGA</t>
  </si>
  <si>
    <t>UNIV ESTADUAL PAULISTAA</t>
  </si>
  <si>
    <t>UNIV FED PIAUI</t>
  </si>
  <si>
    <t>UNIV FED VICOSA</t>
  </si>
  <si>
    <t>UNIV FERNANDO PESSOA</t>
  </si>
  <si>
    <t>UNIV FINDLAY</t>
  </si>
  <si>
    <t>UNIV FREE STATE</t>
  </si>
  <si>
    <t>UNIV GENEVA UNIGE</t>
  </si>
  <si>
    <t>UNIV GREENWICH</t>
  </si>
  <si>
    <t>UNIV GUADALAJARA</t>
  </si>
  <si>
    <t>UNIV HALLE</t>
  </si>
  <si>
    <t>UNIV HASANUDDIN</t>
  </si>
  <si>
    <t>UNIV HAVANA</t>
  </si>
  <si>
    <t>UNIV HEADACHE CLIN</t>
  </si>
  <si>
    <t>UNIV HEART CTR LUBECK</t>
  </si>
  <si>
    <t>UNIV HEART CTR LUEBECK</t>
  </si>
  <si>
    <t>UNIV HERZZENTRUM HAMBURG</t>
  </si>
  <si>
    <t>UNIV HOSP 12 OCTUBRE</t>
  </si>
  <si>
    <t>UNIV HOSP AACHEN</t>
  </si>
  <si>
    <t>UNIV HOSP BELLVITGE IDIBELL</t>
  </si>
  <si>
    <t>UNIV HOSP BIRMINGHAM NHS FDN TRUST</t>
  </si>
  <si>
    <t>UNIV HOSP CHUV</t>
  </si>
  <si>
    <t>UNIV HOSP CTR MOTHER THERESA</t>
  </si>
  <si>
    <t>UNIV HOSP CTR REBRO</t>
  </si>
  <si>
    <t>UNIV HOSP CTR RIJEKA</t>
  </si>
  <si>
    <t>UNIV HOSP DRESDEN</t>
  </si>
  <si>
    <t>UNIV HOSP EYE INST</t>
  </si>
  <si>
    <t>UNIV HOSP GROSSHADERN</t>
  </si>
  <si>
    <t>UNIV HOSP INFECT DIS</t>
  </si>
  <si>
    <t>UNIV HOSP KINSHASA</t>
  </si>
  <si>
    <t>UNIV HOSP KRAKOW</t>
  </si>
  <si>
    <t>UNIV HOSP L PASTEUR</t>
  </si>
  <si>
    <t>UNIV HOSP LARISSA</t>
  </si>
  <si>
    <t>UNIV HOSP LEICESTER NHS TRUST</t>
  </si>
  <si>
    <t>UNIV HOSP MARTINIQUE</t>
  </si>
  <si>
    <t>UNIV HOSP N NORWAY</t>
  </si>
  <si>
    <t>UNIV HOSP NO NORWAY</t>
  </si>
  <si>
    <t>UNIV HOSP OSIJEK</t>
  </si>
  <si>
    <t>UNIV HOSP OSLO</t>
  </si>
  <si>
    <t>UNIV HOSP OULU</t>
  </si>
  <si>
    <t>UNIV HOSP PADOVA</t>
  </si>
  <si>
    <t>UNIV HOSP PRAGUE MOTOL</t>
  </si>
  <si>
    <t>UNIV HOSP PSYCHIAT</t>
  </si>
  <si>
    <t>UNIV HOSP SALAMANCA</t>
  </si>
  <si>
    <t>UNIV HOSP SESTRE MILOSRDNICE</t>
  </si>
  <si>
    <t>UNIV HOSP SOUTH MANCHESTER</t>
  </si>
  <si>
    <t>UNIV HOSP SOUTHAMPTON</t>
  </si>
  <si>
    <t>UNIV HOSP SPLIT</t>
  </si>
  <si>
    <t>UNIV HOSP ST IVAN RILSKI</t>
  </si>
  <si>
    <t>UNIV HOSP TARTU</t>
  </si>
  <si>
    <t>UNIV HOSP TIRANA</t>
  </si>
  <si>
    <t>UNIV HOSP TRONDHEIM</t>
  </si>
  <si>
    <t>UNIV HOSP WUERZBURG</t>
  </si>
  <si>
    <t>UNIV HOSP ZAGREB</t>
  </si>
  <si>
    <t>UNIV HYOGO</t>
  </si>
  <si>
    <t>UNIV ILLINOIS UIC</t>
  </si>
  <si>
    <t>UNIV IOWA HOSP CLIN</t>
  </si>
  <si>
    <t>UNIV ISTANBUL</t>
  </si>
  <si>
    <t>UNIV JE PURKYNE</t>
  </si>
  <si>
    <t>UNIV JJ STROSSMAYER</t>
  </si>
  <si>
    <t>UNIV JOINVILLE REG UNIV</t>
  </si>
  <si>
    <t>UNIV JOINVILLE REG UNIVILLE</t>
  </si>
  <si>
    <t>UNIV KAPOSVAR</t>
  </si>
  <si>
    <t>UNIV KARLOVA</t>
  </si>
  <si>
    <t>UNIV KEELE</t>
  </si>
  <si>
    <t>UNIV KINGSTON</t>
  </si>
  <si>
    <t>UNIV KLAGENFURT</t>
  </si>
  <si>
    <t>UNIV KLINIKUM CARL GUSTAV CARUS</t>
  </si>
  <si>
    <t>UNIV KLINIKUM ERLANGEN</t>
  </si>
  <si>
    <t>UNIV KLINIKUM JENA</t>
  </si>
  <si>
    <t>UNIV KLINIKUM LEIPZIG</t>
  </si>
  <si>
    <t>UNIV KOBLENZ LANDAU</t>
  </si>
  <si>
    <t>UNIV KONSTANZ UKN</t>
  </si>
  <si>
    <t>UNIV LA FRONTERA</t>
  </si>
  <si>
    <t>UNIV LAUSANNE HOSP CHUV</t>
  </si>
  <si>
    <t>UNIV LBEROAMERICANA</t>
  </si>
  <si>
    <t>UNIV LECCE</t>
  </si>
  <si>
    <t>UNIV LILLE 1 SCI TECHNOL</t>
  </si>
  <si>
    <t>UNIV LIMBURG</t>
  </si>
  <si>
    <t>UNIV LJUBLJANA FAC MED</t>
  </si>
  <si>
    <t>UNIV MAASTRICHT</t>
  </si>
  <si>
    <t>UNIV MACEDONIA</t>
  </si>
  <si>
    <t>UNIV MAINZ</t>
  </si>
  <si>
    <t>UNIV MALMO</t>
  </si>
  <si>
    <t>UNIV MARYLAND BALTIMORE CTY</t>
  </si>
  <si>
    <t>UNIV MED CTR REGENSBURG</t>
  </si>
  <si>
    <t>UNIV MED ROSTOCK</t>
  </si>
  <si>
    <t>UNIV MED TIRANA</t>
  </si>
  <si>
    <t>UNIV MICHIGAN HLTH SYST</t>
  </si>
  <si>
    <t>UNIV MISSISSIPPI MED CTR</t>
  </si>
  <si>
    <t>UNIV MISSOURI KANSAS CITY</t>
  </si>
  <si>
    <t>UNIV MOHAMMED V RABAT</t>
  </si>
  <si>
    <t>UNIV N FLORIDA</t>
  </si>
  <si>
    <t>UNIV NACL JUJUY</t>
  </si>
  <si>
    <t>UNIV NACL LA PAMPA</t>
  </si>
  <si>
    <t>UNIV NACL RIO CUARTO</t>
  </si>
  <si>
    <t>UNIV NAMUR FUNDP</t>
  </si>
  <si>
    <t>UNIV NAPOLI FED II</t>
  </si>
  <si>
    <t>UNIV NAPOLI FEDERICO 11</t>
  </si>
  <si>
    <t>UNIV NAPOLI PARTHENOPE</t>
  </si>
  <si>
    <t>UNIV NAT RESOURCES LIFE SCI VIENNA BOKU</t>
  </si>
  <si>
    <t>UNIV NATL WORLD ECON</t>
  </si>
  <si>
    <t>UNIV NO COLORADO</t>
  </si>
  <si>
    <t>UNIV NORD</t>
  </si>
  <si>
    <t>UNIV NORTH TEXAS HLTH SCI CTR</t>
  </si>
  <si>
    <t>UNIV NORTH WEST</t>
  </si>
  <si>
    <t>UNIV NOTRE DAME AUSTRALIA</t>
  </si>
  <si>
    <t>UNIV NOTTINGHAM HOSP</t>
  </si>
  <si>
    <t>UNIV ODESSA</t>
  </si>
  <si>
    <t>UNIV OKLAHOMA HLTH SCI CTR</t>
  </si>
  <si>
    <t>UNIV OMAR AL MUKHTAR</t>
  </si>
  <si>
    <t>UNIV PAIS VASCO UPV EHU</t>
  </si>
  <si>
    <t>UNIV PARANA</t>
  </si>
  <si>
    <t>UNIV PARIS</t>
  </si>
  <si>
    <t>UNIV PARIS 03</t>
  </si>
  <si>
    <t>UNIV PARIS 08</t>
  </si>
  <si>
    <t>UNIV PARIS 09</t>
  </si>
  <si>
    <t>UNIV PARIS 10</t>
  </si>
  <si>
    <t>UNIV PARIS OUEST NANTERRE LA DEF</t>
  </si>
  <si>
    <t>UNIV PARIS OUEST VERSAILLES ST QUENTIN EN YVELINE</t>
  </si>
  <si>
    <t>UNIV PAVOL JOZEF SAFARIK</t>
  </si>
  <si>
    <t>UNIV PELOPONNESE</t>
  </si>
  <si>
    <t>UNIV PESHAWAR</t>
  </si>
  <si>
    <t>UNIV PIURA</t>
  </si>
  <si>
    <t>UNIV POLITEHN BUCURESTI</t>
  </si>
  <si>
    <t>UNIV POMPEU FABRA UPF</t>
  </si>
  <si>
    <t>UNIV PRINCE EDWARD ISL</t>
  </si>
  <si>
    <t>UNIV PRISHTINA HASAN PRISHTINA</t>
  </si>
  <si>
    <t>UNIV PSYCHIAT CLIN LJUBLJANA</t>
  </si>
  <si>
    <t>UNIV PSYCHIAT HOSP</t>
  </si>
  <si>
    <t>UNIV QUEENSLAND DIAMANTINA INST</t>
  </si>
  <si>
    <t>UNIV RAMON LLULL</t>
  </si>
  <si>
    <t>UNIV REPUBL</t>
  </si>
  <si>
    <t>UNIV REUNION</t>
  </si>
  <si>
    <t>UNIV ROCHELLE</t>
  </si>
  <si>
    <t>UNIV SAARLANDES KLINIKEN</t>
  </si>
  <si>
    <t>UNIV SANTIAGO</t>
  </si>
  <si>
    <t>UNIV SANTO TOMAS</t>
  </si>
  <si>
    <t>UNIV SO MAINE</t>
  </si>
  <si>
    <t>UNIV SO MISSISSIPPI</t>
  </si>
  <si>
    <t>UNIV SOUTH BOHEMIA CESKE BUDEJOVICE</t>
  </si>
  <si>
    <t>UNIV SOUTH MANCHESTER HOSP</t>
  </si>
  <si>
    <t>UNIV SPACE RES ASSOC</t>
  </si>
  <si>
    <t>UNIV STEFAN CEL MARE SUCEAVA</t>
  </si>
  <si>
    <t>UNIV SUSTAINABLE DEV EBERSWALDE</t>
  </si>
  <si>
    <t>UNIV TALLIN</t>
  </si>
  <si>
    <t>UNIV TARAPACA</t>
  </si>
  <si>
    <t>UNIV TARTU ESTONIA</t>
  </si>
  <si>
    <t>UNIV TARTU MUSEUM</t>
  </si>
  <si>
    <t>UNIV TARTY</t>
  </si>
  <si>
    <t>UNIV TATRU</t>
  </si>
  <si>
    <t>UNIV TEACHING HOSP</t>
  </si>
  <si>
    <t>UNIV TECNOL TALLIN</t>
  </si>
  <si>
    <t>UNIV TEESSIDE</t>
  </si>
  <si>
    <t>UNIV TEKNOL MARA PERAK</t>
  </si>
  <si>
    <t>UNIV TEXAS HLTH CTR TYLER</t>
  </si>
  <si>
    <t>UNIV TEXAS HOUSTON HLTH SCI CTR</t>
  </si>
  <si>
    <t>UNIV TEXAS MED BRANCH</t>
  </si>
  <si>
    <t>UNIV TOKUSHIMA</t>
  </si>
  <si>
    <t>UNIV TORONTO SCARBOROUGH</t>
  </si>
  <si>
    <t>UNIV TOULOUSE JEAN JAURES</t>
  </si>
  <si>
    <t>UNIV TOULOUSE LE MIRAIL</t>
  </si>
  <si>
    <t>UNIV TOYAMA</t>
  </si>
  <si>
    <t>UNIV TRAS OS MONTES ALTO DOURO</t>
  </si>
  <si>
    <t>UNIV VAUDOIS</t>
  </si>
  <si>
    <t>UNIV VENICE</t>
  </si>
  <si>
    <t>UNIV VERACRUZANA</t>
  </si>
  <si>
    <t>UNIV VERONA HOSP</t>
  </si>
  <si>
    <t>UNIV VET MED PHARM KOSICE</t>
  </si>
  <si>
    <t>UNIV WAGENINGEN</t>
  </si>
  <si>
    <t>UNIV WALES</t>
  </si>
  <si>
    <t>UNIV WALES COLL CARDIFF</t>
  </si>
  <si>
    <t>UNIV WEST ENGLAND</t>
  </si>
  <si>
    <t>UNIV WEST SCOTLAND</t>
  </si>
  <si>
    <t>UNIVMP</t>
  </si>
  <si>
    <t>UNIVPM</t>
  </si>
  <si>
    <t>UNSW SYDNEY</t>
  </si>
  <si>
    <t>UPC KU LEUVEN</t>
  </si>
  <si>
    <t>UPPER AUSTRIA UNIV APPL SCI</t>
  </si>
  <si>
    <t>UPPSALA UNIV HOSP</t>
  </si>
  <si>
    <t>UPS TOULOUSE III</t>
  </si>
  <si>
    <t>URAL STATE MED UNIV</t>
  </si>
  <si>
    <t>URALS STATE TECH UNIV</t>
  </si>
  <si>
    <t>URC ECO ILE DE FRANCE</t>
  </si>
  <si>
    <t>URDS</t>
  </si>
  <si>
    <t>URFU</t>
  </si>
  <si>
    <t>UROONCOL RES CTR</t>
  </si>
  <si>
    <t>US BASALT CORP</t>
  </si>
  <si>
    <t>US DEPT VET AFFAIRS</t>
  </si>
  <si>
    <t>US FDA</t>
  </si>
  <si>
    <t>US NAVAL MED RES UNIT 6</t>
  </si>
  <si>
    <t>US NAVY</t>
  </si>
  <si>
    <t>USAF</t>
  </si>
  <si>
    <t>USERN</t>
  </si>
  <si>
    <t>UT SW MED CTR</t>
  </si>
  <si>
    <t>UT VALLEY UNIV</t>
  </si>
  <si>
    <t>UTAD</t>
  </si>
  <si>
    <t>UV SYD</t>
  </si>
  <si>
    <t>UWE</t>
  </si>
  <si>
    <t>VA SAN DIEGO</t>
  </si>
  <si>
    <t>VALL DHEBRON RES INST</t>
  </si>
  <si>
    <t>VALL DHEBRON UNIV HOSP</t>
  </si>
  <si>
    <t>VBS PURVANCHAL UNIV</t>
  </si>
  <si>
    <t>VERSAILLES ST QUENTIN UNIV</t>
  </si>
  <si>
    <t>VERSILIA HOSP</t>
  </si>
  <si>
    <t>VETAGRO SUP CAMPUS VET</t>
  </si>
  <si>
    <t>VETRANS ADM MED CTR</t>
  </si>
  <si>
    <t>VIB CTR BIOL DIS</t>
  </si>
  <si>
    <t>VIB CTR BRAIN DIS RES</t>
  </si>
  <si>
    <t>VIBORG HOSP</t>
  </si>
  <si>
    <t>VICTOR BABES UNIV MED PHARM TIMISOARA</t>
  </si>
  <si>
    <t>VICTORIAN NODE AUSTRALIAN NATL FABRICAT FACIL</t>
  </si>
  <si>
    <t>VIENNA CHALLENGE CHAMBER</t>
  </si>
  <si>
    <t>VIENNA INST NAT CONSERVAT ANALYSES</t>
  </si>
  <si>
    <t>VIENNA UNIV APPL SCI WKW</t>
  </si>
  <si>
    <t>VIETNAM NATL UNIV</t>
  </si>
  <si>
    <t>VIIMSI VESI LTD</t>
  </si>
  <si>
    <t>VIIMSI WATER LTD</t>
  </si>
  <si>
    <t>VILNIUS CITY CLIN HOSP</t>
  </si>
  <si>
    <t>VILNIUS UNIV HOSP SANTARISKIU KLINIKOS</t>
  </si>
  <si>
    <t>VILNUS UNIV</t>
  </si>
  <si>
    <t>VINCA INST NUCL</t>
  </si>
  <si>
    <t>VINGCARD ELSAFE</t>
  </si>
  <si>
    <t>VIRGEN DE LA VICTORIA UNIV HOSP</t>
  </si>
  <si>
    <t>VIROL LAB</t>
  </si>
  <si>
    <t>VITO</t>
  </si>
  <si>
    <t>VITROCISET BELGIUM</t>
  </si>
  <si>
    <t>VIVANTES NETZWERK GESUNDHEIT GMBH</t>
  </si>
  <si>
    <t>VKG OIL LTD</t>
  </si>
  <si>
    <t>VKG RESINS AS</t>
  </si>
  <si>
    <t>VLAAMSE INSTELLING TECHNOL ONDERZOEK</t>
  </si>
  <si>
    <t>VOLOGDA STATE PEDAG UNIV</t>
  </si>
  <si>
    <t>VOLUNTARY HLTH SERV</t>
  </si>
  <si>
    <t>VORU CTY VOCAT TRAINING CTR</t>
  </si>
  <si>
    <t>VUK VRHOVAC UNIV CLIN</t>
  </si>
  <si>
    <t>W CHESTER UNIV</t>
  </si>
  <si>
    <t>W LUNGA TRUST</t>
  </si>
  <si>
    <t>W TALLIN CENT HOSP</t>
  </si>
  <si>
    <t>W TALLINN CENT HOSP WOMENS CLIN</t>
  </si>
  <si>
    <t>WAGENINGEN ENVIRONM RES ALTERRA</t>
  </si>
  <si>
    <t>WAGENINGEN IMARES</t>
  </si>
  <si>
    <t>WALES HEART RES INST</t>
  </si>
  <si>
    <t>WALLOON AGR RES CTR</t>
  </si>
  <si>
    <t>WALTER REED ARMY INST RES</t>
  </si>
  <si>
    <t>WARSAW ELECTROTECH INST</t>
  </si>
  <si>
    <t>WARSAW SCH SOCIAL SCI HUMANITIES</t>
  </si>
  <si>
    <t>WARSAW UNIV TECH</t>
  </si>
  <si>
    <t>WASHINGTON STATE DEPT NAT RESOURCES</t>
  </si>
  <si>
    <t>WATER INSIGHT</t>
  </si>
  <si>
    <t>WATER TECHNOL PARTNERS LTD</t>
  </si>
  <si>
    <t>WELGEMOED MED CTR</t>
  </si>
  <si>
    <t>WELLINGTON SCH MED HLTH SCI</t>
  </si>
  <si>
    <t>WENZHOU MED UNIV</t>
  </si>
  <si>
    <t>WEST TALLIN CENT HOSP</t>
  </si>
  <si>
    <t>WESTERDIJK FUNGAL BIODIVERS INST</t>
  </si>
  <si>
    <t>WESTERN WASHINGTON UNIV</t>
  </si>
  <si>
    <t>WESTMEAD INST MED RES</t>
  </si>
  <si>
    <t>WETLANDS INT</t>
  </si>
  <si>
    <t>WHITE STN HIGH SCH</t>
  </si>
  <si>
    <t>WHITEHEAD INST</t>
  </si>
  <si>
    <t>WHO COLLABORATING CTR</t>
  </si>
  <si>
    <t>WILDFOWL WETLANDS TRUST</t>
  </si>
  <si>
    <t>WILFRID LAURIER UNIV</t>
  </si>
  <si>
    <t>WILSON THERAPEUT AB</t>
  </si>
  <si>
    <t>WISMAR UNIV APPL SCI</t>
  </si>
  <si>
    <t>WISTAR INST ANAT BIOL</t>
  </si>
  <si>
    <t>WITTEN HERDECKE UNIV</t>
  </si>
  <si>
    <t>WOMENS CLIN TARTU UNIV HOSP</t>
  </si>
  <si>
    <t>WORLD ALLIANCE ANTIBIOT RESISTANCE</t>
  </si>
  <si>
    <t>WORLD HLTH ORG REG OFF EASTERN MEDITERRANEAN</t>
  </si>
  <si>
    <t>WORLD WORKING GRP BIRDS PREY</t>
  </si>
  <si>
    <t>WORLDFISH CTR</t>
  </si>
  <si>
    <t>WRIGHT STATE UNIV</t>
  </si>
  <si>
    <t>WTCHG</t>
  </si>
  <si>
    <t>XEN LTD</t>
  </si>
  <si>
    <t>XIAN JIAOTONG LIVERPOOL UNIV</t>
  </si>
  <si>
    <t>XPHARMCONSULT</t>
  </si>
  <si>
    <t>YASAR UNIV</t>
  </si>
  <si>
    <t>YEDITEPE UNIV</t>
  </si>
  <si>
    <t>YELTSIN URAL FED UNIV</t>
  </si>
  <si>
    <t>YILDIZ TECHN UNIV</t>
  </si>
  <si>
    <t>YOKOHAMA CITY UNIV GRAD SCH MED</t>
  </si>
  <si>
    <t>YONSEI CANC CTR</t>
  </si>
  <si>
    <t>YORK ARCHAEOL TRUST</t>
  </si>
  <si>
    <t>YUAN ZE UNIV</t>
  </si>
  <si>
    <t>YUNNAN MINZU UNIV</t>
  </si>
  <si>
    <t>YUNNAN UNIV</t>
  </si>
  <si>
    <t>ZAYED UNIV</t>
  </si>
  <si>
    <t>ZEALAND PHARMA AS</t>
  </si>
  <si>
    <t>ZENTRUM ZAHN MUND KIEFERHEILKUNDE</t>
  </si>
  <si>
    <t>ZHEJIANG AGR FORESTRY UNIV</t>
  </si>
  <si>
    <t>ZHEJIANG CANC HOSP</t>
  </si>
  <si>
    <t>ZHONG SHAN ENTRY EXIT INSPECT QUARANTINE BUR</t>
  </si>
  <si>
    <t>ZIEKENHUIS NETWERK ANTWERPEN</t>
  </si>
  <si>
    <t>ZIEKENHUIS OOST LIMBURG</t>
  </si>
  <si>
    <t>ZILVEREN KRUIS ACHMEA</t>
  </si>
  <si>
    <t>ZOOBE MESSAGE ENTERTAINMENT GMBH</t>
  </si>
  <si>
    <t>ZOOL INST RUSSIAN ACAD SCI</t>
  </si>
  <si>
    <t>ZOOL MUSEUM</t>
  </si>
  <si>
    <t>ZRC SAZU</t>
  </si>
  <si>
    <t>ZURICH UNIV APPL ARTS ZHDK</t>
  </si>
  <si>
    <t>ZUSE INST BERLIN</t>
  </si>
  <si>
    <t>ZUYD UNIV APPL SCI</t>
  </si>
  <si>
    <t>ZUYDERLAND MED CTR</t>
  </si>
  <si>
    <t>00014 UNIV HELSINKI</t>
  </si>
  <si>
    <t>0.004</t>
  </si>
  <si>
    <t>0YUNGPOOK NATL UNIV</t>
  </si>
  <si>
    <t>10 WOJSKOWY SZPITAL KLIN POLIKLIN BYDGOSZCZY</t>
  </si>
  <si>
    <t>12 OCTUBRE CHILDRENS HOSP</t>
  </si>
  <si>
    <t>1NDIAN INST TECHNOL MADRAS</t>
  </si>
  <si>
    <t>1NFN SEZ CATANIA</t>
  </si>
  <si>
    <t>1NFN SEZ PISA</t>
  </si>
  <si>
    <t>1ST CHARLES UNIV SCH</t>
  </si>
  <si>
    <t>20014 UNIV TURKU</t>
  </si>
  <si>
    <t>23 ME INC</t>
  </si>
  <si>
    <t>2ND FAC MED</t>
  </si>
  <si>
    <t>2ND MIL MED UNIV</t>
  </si>
  <si>
    <t>3128 TEXAS A M UNIV</t>
  </si>
  <si>
    <t>3M</t>
  </si>
  <si>
    <t>3RD MED CLIN</t>
  </si>
  <si>
    <t>4CLINICS</t>
  </si>
  <si>
    <t>4FRONT LTD</t>
  </si>
  <si>
    <t>5D VIS</t>
  </si>
  <si>
    <t>A ALIKHANIAN YEREVAN INST PHYS</t>
  </si>
  <si>
    <t>A ALIKHANYAN NATL LAB</t>
  </si>
  <si>
    <t>A BUZZATI TRAVERSO CNR</t>
  </si>
  <si>
    <t>A CLIN FDN</t>
  </si>
  <si>
    <t>A DOS CUNHADOS TORRES VEDRAS</t>
  </si>
  <si>
    <t>A MEYER CHILDRENS UNIV HOSP</t>
  </si>
  <si>
    <t>A UNIV ATHENS</t>
  </si>
  <si>
    <t>A9 COM INC</t>
  </si>
  <si>
    <t>AA</t>
  </si>
  <si>
    <t>AA BAIKOV INST MET MAT SCI</t>
  </si>
  <si>
    <t>AA BAIKOV INST MET MAT SCI RAS</t>
  </si>
  <si>
    <t>AAHO UNIV</t>
  </si>
  <si>
    <t>AALST OLV HOSP</t>
  </si>
  <si>
    <t>AALTO UNIV SCH SCI</t>
  </si>
  <si>
    <t>AARHUS INST ADV STUDIES</t>
  </si>
  <si>
    <t>AARHUS SCH ARCHITECTURE</t>
  </si>
  <si>
    <t>AARHUS UNIV HOSP RISSKOV</t>
  </si>
  <si>
    <t>AB SANDVIK MAT TECHNOL</t>
  </si>
  <si>
    <t>ABANT IZZET BAYSAL UNIV</t>
  </si>
  <si>
    <t>ABASTUMANI OBSERV</t>
  </si>
  <si>
    <t>ABB AB</t>
  </si>
  <si>
    <t>ABB CORPORATE RES</t>
  </si>
  <si>
    <t>ABB INC</t>
  </si>
  <si>
    <t>ABBEY LANE LAB</t>
  </si>
  <si>
    <t>ABBVIE BIOPHARMACEUT GMBH</t>
  </si>
  <si>
    <t>ABBVIE BIOPHARMACEUTICALS GMBH</t>
  </si>
  <si>
    <t>ABBVIE DEUTSCHLAND GMBH CO KG</t>
  </si>
  <si>
    <t>ABBVIE PHARMACEUT</t>
  </si>
  <si>
    <t>ABBYY INFOPOISK LLC</t>
  </si>
  <si>
    <t>ABC SCH MED</t>
  </si>
  <si>
    <t>ABDOMINAL CTR ENDOCRINOL</t>
  </si>
  <si>
    <t>ABDUL WALL KHAN UNIV</t>
  </si>
  <si>
    <t>ABERDEEN ROYAL INFIRM</t>
  </si>
  <si>
    <t>ABERTAY UNIV</t>
  </si>
  <si>
    <t>ABL</t>
  </si>
  <si>
    <t>ABL HERBARIUM</t>
  </si>
  <si>
    <t>ABO AKAD UNIV SOCIOL</t>
  </si>
  <si>
    <t>ABT THORAXCHIRURG</t>
  </si>
  <si>
    <t>AC2T RES GMBH EXCELLENCE CTR TRIBOL</t>
  </si>
  <si>
    <t>ACAD ARTE ESTONIA</t>
  </si>
  <si>
    <t>ACAD ATHENS BRFAAA</t>
  </si>
  <si>
    <t>ACAD ESTONIA ARTE</t>
  </si>
  <si>
    <t>ACAD FINE ARTS VIENNA</t>
  </si>
  <si>
    <t>ACAD HOSP</t>
  </si>
  <si>
    <t>ACAD HOSP CHARITE BERLIN</t>
  </si>
  <si>
    <t>ACAD HOSP PARAMARIBO</t>
  </si>
  <si>
    <t>ACAD HOSP SOLINGEN</t>
  </si>
  <si>
    <t>ACAD INST</t>
  </si>
  <si>
    <t>ACAD MED CENTRUM</t>
  </si>
  <si>
    <t>ACAD PODLASKA</t>
  </si>
  <si>
    <t>ACAD SC RES TECHNOL ARAB REPUBL EGYPT</t>
  </si>
  <si>
    <t>ACAD SCI ARTS BOSNIA HERZEGOVINA</t>
  </si>
  <si>
    <t>ACAD SCI CZECH REPUBL VVI</t>
  </si>
  <si>
    <t>ACAD SCI REPUBL MOLDOVA</t>
  </si>
  <si>
    <t>ACAD SCI RES TECHNOL ARAB REPUBL EGYPT EGYPTIAN</t>
  </si>
  <si>
    <t>ACAD SCIENTI FI C RES TECHNOL ARAB REPUBL EGYPT</t>
  </si>
  <si>
    <t>ACAD SHUMAKOV FED RES CTR TRANSPLANTOL ARTIFICI</t>
  </si>
  <si>
    <t>ACAD SPECIAL EDUC</t>
  </si>
  <si>
    <t>ACAD TEACHING HOSP FELDKIRCH</t>
  </si>
  <si>
    <t>ACAD V I SHUMAKOV FED RES</t>
  </si>
  <si>
    <t>ACAD VI SHUMAKOV FED RES CTR TRANSPLANTOL ARTI</t>
  </si>
  <si>
    <t>ACADEMICIAN VI SHUMAKOV FED RES CTR TRANSPLANTOL</t>
  </si>
  <si>
    <t>ACADEMY SYNLAB HOLDING DEUTSCHLAND GMBH</t>
  </si>
  <si>
    <t>ACC STEYR</t>
  </si>
  <si>
    <t>ACD</t>
  </si>
  <si>
    <t>ACHMEA ZORG HLTH</t>
  </si>
  <si>
    <t>ACIB</t>
  </si>
  <si>
    <t>ACIBADEM HOSP</t>
  </si>
  <si>
    <t>ACIBADEM UNIV</t>
  </si>
  <si>
    <t>ACMA CGMA</t>
  </si>
  <si>
    <t>ACQUANEGRA CHIESE MM</t>
  </si>
  <si>
    <t>ACTA</t>
  </si>
  <si>
    <t>ACTION RES COMMUNITY HLTH</t>
  </si>
  <si>
    <t>AD REM FERTIL STERIL RES CTR</t>
  </si>
  <si>
    <t>ADALA FAMILY MED CTR</t>
  </si>
  <si>
    <t>ADDENBROOKES HOSP CAMBRIDGE</t>
  </si>
  <si>
    <t>ADDIS ABABA CITY GOVT</t>
  </si>
  <si>
    <t>ADECEASED BALSO VIENNA UNIV TECHNOL VIENNA AUSTRI</t>
  </si>
  <si>
    <t>ADELAIDE MED RES</t>
  </si>
  <si>
    <t>ADELI EESTI OU</t>
  </si>
  <si>
    <t>ADICHUNCHANAGIRI INST MOL MED</t>
  </si>
  <si>
    <t>ADIPOSITAS KLIN</t>
  </si>
  <si>
    <t>ADIYARNAN UNIV</t>
  </si>
  <si>
    <t>ADM FIVNAT</t>
  </si>
  <si>
    <t>ADM GRP</t>
  </si>
  <si>
    <t>ADM OCCUPAT HLTH SAFETY</t>
  </si>
  <si>
    <t>ADRIANO BUZZATI TRAVERSO CNR</t>
  </si>
  <si>
    <t>ADRIANO BUZZATI TRAVERSO CNR INST GENET BIOPHYS</t>
  </si>
  <si>
    <t>ADV MED RES INST CANADA</t>
  </si>
  <si>
    <t>ADVISIO OU</t>
  </si>
  <si>
    <t>ADVOCACY PREVENT HEPATITIS NIGERIA</t>
  </si>
  <si>
    <t>ADYAMAN UNIV</t>
  </si>
  <si>
    <t>ADYAR HOSP</t>
  </si>
  <si>
    <t>ADYGEI STATE UNIV</t>
  </si>
  <si>
    <t>ADYGHE STATE UNIV</t>
  </si>
  <si>
    <t>AEGEAN FOREST RES INST</t>
  </si>
  <si>
    <t>AEROC INT AS</t>
  </si>
  <si>
    <t>AEROCOSMOS RES INST AEROSP MONITORING</t>
  </si>
  <si>
    <t>AEROSOL DYNAM INC</t>
  </si>
  <si>
    <t>AF CONSULT PROC CONTROL</t>
  </si>
  <si>
    <t>AF CONSULTING AS</t>
  </si>
  <si>
    <t>AFDB</t>
  </si>
  <si>
    <t>AFFILIATE VILNIUS UNIV HOSP SANTARISKIU KLINIKOS</t>
  </si>
  <si>
    <t>AFFYMETRIX</t>
  </si>
  <si>
    <t>AFH</t>
  </si>
  <si>
    <t>AFLAR PATIENT ASSOC</t>
  </si>
  <si>
    <t>AFRC</t>
  </si>
  <si>
    <t>AFRICA REG OFF</t>
  </si>
  <si>
    <t>AFRICAN DEV BANK</t>
  </si>
  <si>
    <t>AFRICAN DEV BANK AFDB</t>
  </si>
  <si>
    <t>AFRICAN ECON RES CONSORTIUM AERC</t>
  </si>
  <si>
    <t>AFRICAN FINANCE ECON ASSOC AFEA</t>
  </si>
  <si>
    <t>AFRICARE BENIN</t>
  </si>
  <si>
    <t>AFSSA LAB RES RABIES WILDLIFE DIS</t>
  </si>
  <si>
    <t>AG HOLLEY HOSP</t>
  </si>
  <si>
    <t>AGA KHAN UNIV HOSP</t>
  </si>
  <si>
    <t>AGCY BIOMED</t>
  </si>
  <si>
    <t>AGCY HLTH QUAL ASSESSMENT CATALONIA</t>
  </si>
  <si>
    <t>AGCY HLTH TECHNOL ASSESSMENT TARIFF SYST AOTMIT</t>
  </si>
  <si>
    <t>AGCY MED PROD MED DEVICES</t>
  </si>
  <si>
    <t>AGCY MED PROD MED DEVICES REPUBL SLOVENIA</t>
  </si>
  <si>
    <t>AGCY NAT CONSERVAT LANDSCAPE PROTECT CZECH REPU</t>
  </si>
  <si>
    <t>AGCY NAT FOREST</t>
  </si>
  <si>
    <t>AGCY NAT FORESTS BRUSSELS</t>
  </si>
  <si>
    <t>AGCY PREVENT AND SOCIAL MED</t>
  </si>
  <si>
    <t>AGE PLATFORM EUROPE</t>
  </si>
  <si>
    <t>AGENCE MEDECINE PREVENT</t>
  </si>
  <si>
    <t>AGENCE REG SANTE GRAND EST</t>
  </si>
  <si>
    <t>AGENCIA ESTADAL METEOROL</t>
  </si>
  <si>
    <t>AGENCIA ESTATAL CONSEJO SUPER INVEST CIENT</t>
  </si>
  <si>
    <t>AGENCIA SALUD PUBL BARCELONA</t>
  </si>
  <si>
    <t>AGENCOURT BIOSCI CORP</t>
  </si>
  <si>
    <t>AGENCY HLTH TECHNOL ASSESSMENT</t>
  </si>
  <si>
    <t>AGENCY PREVENT SOCIAL MED</t>
  </si>
  <si>
    <t>AGENZIA REG PROTEZ PREVENZ AMBIENTE VENETO</t>
  </si>
  <si>
    <t>AGES</t>
  </si>
  <si>
    <t>AGES AUSTRIAN MEDICINES MED DEVICES AGCY</t>
  </si>
  <si>
    <t>AGHARKAR RES INST</t>
  </si>
  <si>
    <t>AGILENT TECHNOL</t>
  </si>
  <si>
    <t>AGING RES CTR</t>
  </si>
  <si>
    <t>AGIOS SAVVAS ANTICANER HOSP</t>
  </si>
  <si>
    <t>AGLAIA KYRIAKOU CHILDRENS HOSP</t>
  </si>
  <si>
    <t>AGNES SCOTT COLL</t>
  </si>
  <si>
    <t>AGR BIOTECHNOL RES INST IRAN</t>
  </si>
  <si>
    <t>AGR CANADA</t>
  </si>
  <si>
    <t>AGR NATL RES INST</t>
  </si>
  <si>
    <t>AGR RES COUNCIL</t>
  </si>
  <si>
    <t>AGR RES COUNCIL ITALY</t>
  </si>
  <si>
    <t>AGR RES EDUC EXTENS ORG</t>
  </si>
  <si>
    <t>AGR RES INST</t>
  </si>
  <si>
    <t>AGR RES TECHNOL CTR</t>
  </si>
  <si>
    <t>AGR UNIV LATVIA</t>
  </si>
  <si>
    <t>AGR UNIV MARCHE</t>
  </si>
  <si>
    <t>AGRESEARCH</t>
  </si>
  <si>
    <t>AGRI FOOD BIOSCI INST</t>
  </si>
  <si>
    <t>AGRIFIRM</t>
  </si>
  <si>
    <t>AGRITEC</t>
  </si>
  <si>
    <t>AGRITEC LTD</t>
  </si>
  <si>
    <t>AGROCAMPUS OUEST</t>
  </si>
  <si>
    <t>AGROSCOPE CHANGINS WADENSWIL RES STN ACW</t>
  </si>
  <si>
    <t>AGROSCOPE INST SUSTAINABIL SCI</t>
  </si>
  <si>
    <t>AGROSCOPE LIEBEFELD POSIEUX RES STN ALP</t>
  </si>
  <si>
    <t>AGROSCOPE RECKENHOLZ TANIKON</t>
  </si>
  <si>
    <t>AGROTEST FYTO LTD</t>
  </si>
  <si>
    <t>AGROVEGETAL SA</t>
  </si>
  <si>
    <t>AHEPA UNIV HOSP</t>
  </si>
  <si>
    <t>AHMEDABAD UNIV</t>
  </si>
  <si>
    <t>AI VIRTANEN INST</t>
  </si>
  <si>
    <t>AICHI CANC CTR</t>
  </si>
  <si>
    <t>AICHI CANC CTR HOSP 1 1</t>
  </si>
  <si>
    <t>AICHI MED UNIV</t>
  </si>
  <si>
    <t>AIDS CLINCIAL IMMUNOL RES CTR</t>
  </si>
  <si>
    <t>AIDS HILFE POTSDAM</t>
  </si>
  <si>
    <t>AIDS PREVENT INITIAT NIGERIA</t>
  </si>
  <si>
    <t>AIN SHAMS UNIVERSITY</t>
  </si>
  <si>
    <t>AIN SOOSALU FIE</t>
  </si>
  <si>
    <t>AINTREE UNIV</t>
  </si>
  <si>
    <t>AIP</t>
  </si>
  <si>
    <t>AIR LIQUIDE RES DEV</t>
  </si>
  <si>
    <t>AIRBUS GRP INNOVAT CTR</t>
  </si>
  <si>
    <t>AIRLANGGA UNIV</t>
  </si>
  <si>
    <t>AIT AUSTRIAN INST TECHNOL</t>
  </si>
  <si>
    <t>AIT AUSTRIAN INST TECHNOL GMBH</t>
  </si>
  <si>
    <t>AITKHOZHIN INST MOL BIOL BIOCHEM</t>
  </si>
  <si>
    <t>AIVOCODE</t>
  </si>
  <si>
    <t>AJD CZESTOCHOWA</t>
  </si>
  <si>
    <t>AJILON CONSULTING</t>
  </si>
  <si>
    <t>AK PRUDIL SPOL</t>
  </si>
  <si>
    <t>AKAD 21</t>
  </si>
  <si>
    <t>AKAD CESKE REPUBLIKY</t>
  </si>
  <si>
    <t>AKAD CESKE REPUBLIKY VVI</t>
  </si>
  <si>
    <t>AKAD MED</t>
  </si>
  <si>
    <t>AKAD TEE 23 TALLINN</t>
  </si>
  <si>
    <t>AKAD UNIV HOSP</t>
  </si>
  <si>
    <t>AKADEMISKA SJUKHUSET UPPSALA</t>
  </si>
  <si>
    <t>AKAKI TSERETELI STATE UNIV</t>
  </si>
  <si>
    <t>AKASAKA MENTAL CLIN</t>
  </si>
  <si>
    <t>AKER UNIV HOSP</t>
  </si>
  <si>
    <t>AKITA PREFECTURAL UNIV</t>
  </si>
  <si>
    <t>AKITA UNIV</t>
  </si>
  <si>
    <t>AKVAPLAN NIVA</t>
  </si>
  <si>
    <t>AKVAPLAN NIVA AS</t>
  </si>
  <si>
    <t>AKZONOBEL RES DEV INNOVAT</t>
  </si>
  <si>
    <t>AL AKHAWAYN UNIV IFRANE AUI</t>
  </si>
  <si>
    <t>AL FARABI KAZAKH NAT UNIV</t>
  </si>
  <si>
    <t>AL FARABI KAZAKH NATL UNIV</t>
  </si>
  <si>
    <t>AL GHURAIR UNIV</t>
  </si>
  <si>
    <t>AL JALILA CHILDRENS HOSP</t>
  </si>
  <si>
    <t>AL JALILA FDN RES CTR</t>
  </si>
  <si>
    <t>AL QASEMI ACAD COLL</t>
  </si>
  <si>
    <t>AL RASHID HOSP</t>
  </si>
  <si>
    <t>AL RASSOUL AL AAZAM HOSP</t>
  </si>
  <si>
    <t>ALABAMA A M UNIV</t>
  </si>
  <si>
    <t>ALACHUA RES INST</t>
  </si>
  <si>
    <t>ALARA AS</t>
  </si>
  <si>
    <t>ALASKA FISHERIES SCI CTR</t>
  </si>
  <si>
    <t>ALASKA SEALIFE CTR</t>
  </si>
  <si>
    <t>ALBACETE UNIV HOSP</t>
  </si>
  <si>
    <t>ALBANY MED CTR</t>
  </si>
  <si>
    <t>ALBERT EINSTEIN CANC CTR</t>
  </si>
  <si>
    <t>ALBERT EINSTEIN CTR FDN PHYS</t>
  </si>
  <si>
    <t>ALBERT LUDWIG UNIV</t>
  </si>
  <si>
    <t>ALBERT LUDWIGS UNIV</t>
  </si>
  <si>
    <t>ALBERT MICHALLON UNIV HOSP</t>
  </si>
  <si>
    <t>ALBERT SZENT GYORGYY MED UNIV</t>
  </si>
  <si>
    <t>ALBERTA CANC BOARD</t>
  </si>
  <si>
    <t>ALBERTA HLTH SERV</t>
  </si>
  <si>
    <t>ALBERYSTWYTH UNIV</t>
  </si>
  <si>
    <t>ALBSTADT SIGMARINGEN UNIV</t>
  </si>
  <si>
    <t>ALCALA UNIV</t>
  </si>
  <si>
    <t>ALCOHOL</t>
  </si>
  <si>
    <t>ALCOHOL TOBACCO OTHER DRUG RES UNIT</t>
  </si>
  <si>
    <t>ALDER MED CTR</t>
  </si>
  <si>
    <t>ALEEA BUCHETULUI</t>
  </si>
  <si>
    <t>ALEKSEEV NIZHNY NOVGOROD STATE TECH UNIV</t>
  </si>
  <si>
    <t>ALESUND UNIV COLL</t>
  </si>
  <si>
    <t>ALEXANDER DUBCEK UNIV TRENCIN</t>
  </si>
  <si>
    <t>ALEXANDER DUBCEK UNIV TRENCIN TRENCIN</t>
  </si>
  <si>
    <t>ALEXANDER TECHNOL EDUC INST ATEI THESSALONIKI</t>
  </si>
  <si>
    <t>ALEXANDER VON HUMBOLDT INST INTERNET SOC</t>
  </si>
  <si>
    <t>ALEXANDRA IOAN CUZA UNIV IASI</t>
  </si>
  <si>
    <t>ALEXANDRA UNIV HOSP</t>
  </si>
  <si>
    <t>ALEXANDROVSKA UNIV</t>
  </si>
  <si>
    <t>ALEXANDROVSKA UNIV HOSP</t>
  </si>
  <si>
    <t>ALEXANDROVSKI CTR CLIN HOSP</t>
  </si>
  <si>
    <t>ALEXANDRU LOAN CUZA UNIV IASI</t>
  </si>
  <si>
    <t>ALEXANDRU OBREGIA HOSP</t>
  </si>
  <si>
    <t>ALFASIAL UNIV</t>
  </si>
  <si>
    <t>ALFRED WEGENER INST</t>
  </si>
  <si>
    <t>ALFRED WEGENER INST HELMHOLTZ ZENTRUM POLAR MEE</t>
  </si>
  <si>
    <t>ALGELANDER INST ASTRON</t>
  </si>
  <si>
    <t>ALGEMEEN ZIEKENHUIS ST JAN</t>
  </si>
  <si>
    <t>ALICANTE UNIV GEN HOSP</t>
  </si>
  <si>
    <t>ALICE HOLT</t>
  </si>
  <si>
    <t>ALIKHANIAN YEREVAN PHYS INST</t>
  </si>
  <si>
    <t>ALKRANEL LTD</t>
  </si>
  <si>
    <t>ALL RUSSIA INST AGR MICROBIOL ARRIAM</t>
  </si>
  <si>
    <t>ALL RUSSIA RES INST GEOL MINERAL RESOURCES WORL</t>
  </si>
  <si>
    <t>ALL RUSSIA RES INST MINERAL MAT SYNTH</t>
  </si>
  <si>
    <t>ALL RUSSIA SCI CTR</t>
  </si>
  <si>
    <t>ALL RUSSIA SCI CTR NITIOM VNTS SI VAVILOV GOI</t>
  </si>
  <si>
    <t>ALL RUSSIAN RES INST FARM ANIM GENET BREEDING</t>
  </si>
  <si>
    <t>ALL RUSSIAN RES THERMAL ENGN INST</t>
  </si>
  <si>
    <t>ALLBAY AB</t>
  </si>
  <si>
    <t>ALLDMHLTH CONSULTING</t>
  </si>
  <si>
    <t>ALLEANZA CANCRO CANCRO</t>
  </si>
  <si>
    <t>ALLERGY ASTHMA DERMATOL RES CTR</t>
  </si>
  <si>
    <t>ALLERGY CLIN TERVEYSTALO TURKU</t>
  </si>
  <si>
    <t>ALLERGY RESPIRATORY SLEEP MEDICINE</t>
  </si>
  <si>
    <t>ALLGENET BIOL SL</t>
  </si>
  <si>
    <t>ALLIANT INT UNIV</t>
  </si>
  <si>
    <t>ALLMANSPYKIATRISKA KLINIKEN FALUN SATER</t>
  </si>
  <si>
    <t>ALLOTMENT ASSOC PARTNERSHIP</t>
  </si>
  <si>
    <t>ALLWETTERZOO MUNSTER</t>
  </si>
  <si>
    <t>ALMAAREFA COLL SCI TECHNOL</t>
  </si>
  <si>
    <t>ALMATY ONCOL CLIN</t>
  </si>
  <si>
    <t>ALMAZOV FED HEART BLOOD ENDOCRINOL</t>
  </si>
  <si>
    <t>ALMAZOV FED MED RES CTR</t>
  </si>
  <si>
    <t>ALMAZOV MED RES CTR</t>
  </si>
  <si>
    <t>ALNYLAM</t>
  </si>
  <si>
    <t>ALPHAGIS</t>
  </si>
  <si>
    <t>ALPI INST REHABIL MARCELO FITTE</t>
  </si>
  <si>
    <t>ALPS ADRIA UNIV KLAGENFURT</t>
  </si>
  <si>
    <t>ALSTOM POWER BOILERS</t>
  </si>
  <si>
    <t>ALSTROM SYNDROME EUROPE</t>
  </si>
  <si>
    <t>ALSTROM SYNDROME UK</t>
  </si>
  <si>
    <t>ALTAI REG ONCOL DISPENSARY</t>
  </si>
  <si>
    <t>ALTAKON LTD</t>
  </si>
  <si>
    <t>ALTEMS GRAD SCH HLTH ECON MANAGEMENT</t>
  </si>
  <si>
    <t>ALTERRA LANDSCAPE CTR</t>
  </si>
  <si>
    <t>ALTERRA WAGENINGEN UNIV</t>
  </si>
  <si>
    <t>ALTERRA WAGENINGEN UNIV RES CTR</t>
  </si>
  <si>
    <t>ALVER ARCHITECTS</t>
  </si>
  <si>
    <t>ALYN HOSP</t>
  </si>
  <si>
    <t>ALZHEIMER CTR</t>
  </si>
  <si>
    <t>AM UNIV MADHYA PRADESH</t>
  </si>
  <si>
    <t>AMALA INST MED SCI</t>
  </si>
  <si>
    <t>AMALIA CHILDRENS HOSP</t>
  </si>
  <si>
    <t>AMBIENTAL UNIV CANTABRIA</t>
  </si>
  <si>
    <t>AMC AMSTERDAM</t>
  </si>
  <si>
    <t>AMC LIVER CTR</t>
  </si>
  <si>
    <t>AMER ACAD KINESIOL PHYS EDUC</t>
  </si>
  <si>
    <t>AMER COLL GREECE</t>
  </si>
  <si>
    <t>AMER ECON ASSOC AEA</t>
  </si>
  <si>
    <t>AMER FARM SCH</t>
  </si>
  <si>
    <t>AMER HOSP</t>
  </si>
  <si>
    <t>AMER HOSP DUBAI</t>
  </si>
  <si>
    <t>AMER MED CTR</t>
  </si>
  <si>
    <t>AMER MEM HOSP CHU REIMS</t>
  </si>
  <si>
    <t>AMER METEOROL SOC</t>
  </si>
  <si>
    <t>AMER RED CROSS</t>
  </si>
  <si>
    <t>AMER SAMOA COMMUNITY COLL</t>
  </si>
  <si>
    <t>AMER UNIV CAIRO</t>
  </si>
  <si>
    <t>AMERICAN TYPE CULTURE COLLECT</t>
  </si>
  <si>
    <t>AMERICAN UNIV</t>
  </si>
  <si>
    <t>AMGEN AUSTRALIA</t>
  </si>
  <si>
    <t>AMHERST COLL</t>
  </si>
  <si>
    <t>AMMAN OFF</t>
  </si>
  <si>
    <t>AMOREPACIF CORP RANDD CTR</t>
  </si>
  <si>
    <t>AMPHIA HOSP</t>
  </si>
  <si>
    <t>AMRI HUNGARY</t>
  </si>
  <si>
    <t>AMRITA SCH ENGN</t>
  </si>
  <si>
    <t>AMRITA UNIV</t>
  </si>
  <si>
    <t>AMSTERDAM PUBL HLTH RES INST</t>
  </si>
  <si>
    <t>AMTSYGEHUSET HERLEV</t>
  </si>
  <si>
    <t>AMYRIS</t>
  </si>
  <si>
    <t>AN BACH INST BIOCHEM</t>
  </si>
  <si>
    <t>ANADOLU MED CTR</t>
  </si>
  <si>
    <t>ANAESTHET INTENS CARE UNIV HOSP WEST INDIES</t>
  </si>
  <si>
    <t>ANALYT BIOSCI</t>
  </si>
  <si>
    <t>ANALYTICON DISCOVERY GMBH</t>
  </si>
  <si>
    <t>ANAND COLL PHARM</t>
  </si>
  <si>
    <t>ANCESTRY COM</t>
  </si>
  <si>
    <t>ANCESTRY COM DNA</t>
  </si>
  <si>
    <t>ANCESTRY COM DNA LLC</t>
  </si>
  <si>
    <t>ANCESTRY DNA</t>
  </si>
  <si>
    <t>ANCONA UNIV HOSP</t>
  </si>
  <si>
    <t>ANDERSON SMITH CONSULTING LLC</t>
  </si>
  <si>
    <t>ANDES CLIN CARDIO METAB STUDIES</t>
  </si>
  <si>
    <t>ANDES CLIN CARDIOMETABOL STUDIES</t>
  </si>
  <si>
    <t>ANDONG NATL UNIV</t>
  </si>
  <si>
    <t>ANDREWS UNIV</t>
  </si>
  <si>
    <t>ANDRIJA STAMPAR SCH PUBL HLTH</t>
  </si>
  <si>
    <t>ANDROL UNIT</t>
  </si>
  <si>
    <t>ANESTHESIA EMERGENCY MED</t>
  </si>
  <si>
    <t>ANGELIKA LAUTENSCHLAGER CHILDRENS HOSP</t>
  </si>
  <si>
    <t>ANGERS UNIV HOSP</t>
  </si>
  <si>
    <t>ANGSTROM SPACE TECHNOL CTR</t>
  </si>
  <si>
    <t>ANHUI UNIV</t>
  </si>
  <si>
    <t>ANHUI UNIV SCI TECHNOL</t>
  </si>
  <si>
    <t>ANIM BEHAV PLATFORM SCAC</t>
  </si>
  <si>
    <t>ANIM HLTH ENVIRONM BIOR</t>
  </si>
  <si>
    <t>ANIM HLTH VET LABS AGCY</t>
  </si>
  <si>
    <t>ANIM HLTH WELF DEPT</t>
  </si>
  <si>
    <t>ANIM PLANT HLTH AGCY</t>
  </si>
  <si>
    <t>ANIM SCI RES INST IRAN</t>
  </si>
  <si>
    <t>ANIMAGI AURINKOLAHTI</t>
  </si>
  <si>
    <t>ANK TECHNOL</t>
  </si>
  <si>
    <t>ANKARA NUMUNE TRANING RES HOSP</t>
  </si>
  <si>
    <t>ANN ARBOR VA HEALTHCARE CTR</t>
  </si>
  <si>
    <t>ANN ARBOR VET ADM HEALTHCARE SYST</t>
  </si>
  <si>
    <t>ANN ARBOR VET AFFAIRS HOP</t>
  </si>
  <si>
    <t>ANN ARBOR VET HOSP</t>
  </si>
  <si>
    <t>ANNA MEYER UNIV</t>
  </si>
  <si>
    <t>ANNA MEYER UNIV HOSP CHILDREN</t>
  </si>
  <si>
    <t>ANNAMACHARYA INST TECHNOL SCI</t>
  </si>
  <si>
    <t>ANNSTELLAND HOSP</t>
  </si>
  <si>
    <t>ANSES NANCY LAB RABIES WILDLIFE TECHNOPOLE AGR</t>
  </si>
  <si>
    <t>ANSUR TECHNOL</t>
  </si>
  <si>
    <t>ANSYS INC</t>
  </si>
  <si>
    <t>ANTALYA EDUC RES HOSP</t>
  </si>
  <si>
    <t>ANTARCTIC CLIMATE ECOSYST COOPERAT RES CTR</t>
  </si>
  <si>
    <t>ANTHONY NOLAN</t>
  </si>
  <si>
    <t>ANTHONY NOLAN RES INST</t>
  </si>
  <si>
    <t>ANTON DE KOM UNIV SURINAME</t>
  </si>
  <si>
    <t>ANTON KOM UNIV SURINAME</t>
  </si>
  <si>
    <t>ANTONI LEEUWENHOEK HOSP</t>
  </si>
  <si>
    <t>ANTONIUS HOSP</t>
  </si>
  <si>
    <t>ANTONIUS ZIEKENHUIS SNEEK</t>
  </si>
  <si>
    <t>ANTWERP UNIV HOSP UZA</t>
  </si>
  <si>
    <t>ANYGENES</t>
  </si>
  <si>
    <t>ANZICK FAMILY</t>
  </si>
  <si>
    <t>AO NARVA POWER PLANTS</t>
  </si>
  <si>
    <t>AO SAN GERARDO</t>
  </si>
  <si>
    <t>AOU CITY HLTH SCI</t>
  </si>
  <si>
    <t>AOU POLICLIN VITTORIO EMANUELE</t>
  </si>
  <si>
    <t>AOU SASSARI</t>
  </si>
  <si>
    <t>AOUI VERONA</t>
  </si>
  <si>
    <t>AOVV E MORELLI REFERENCE HOSP MDR HIV TB</t>
  </si>
  <si>
    <t>AP HM</t>
  </si>
  <si>
    <t>AP HP</t>
  </si>
  <si>
    <t>AP KAMINSKY RUSSIAN GEOL RES INST VSEGEI</t>
  </si>
  <si>
    <t>AP VINOGRADOV GEOCHEM INST</t>
  </si>
  <si>
    <t>APB BIRDS CONSERVAT BELARUS</t>
  </si>
  <si>
    <t>APE APPL PHYS ELECT</t>
  </si>
  <si>
    <t>APHP GH PITIE SALPETRIERE</t>
  </si>
  <si>
    <t>APOLLON PRIVATE HOSP</t>
  </si>
  <si>
    <t>APOTHEKA VIRU CTR PHARM</t>
  </si>
  <si>
    <t>APPL ECOL SERV INC</t>
  </si>
  <si>
    <t>APPL GENET TECHNOL CORP</t>
  </si>
  <si>
    <t>APPL HLTH RES</t>
  </si>
  <si>
    <t>APPL MAT INC</t>
  </si>
  <si>
    <t>APPL RES INST PROSPECT TECHNOL</t>
  </si>
  <si>
    <t>APPLE TREE PARTNERS</t>
  </si>
  <si>
    <t>APREC</t>
  </si>
  <si>
    <t>APS UNIV</t>
  </si>
  <si>
    <t>APSER BIOTECH LTD</t>
  </si>
  <si>
    <t>APSS</t>
  </si>
  <si>
    <t>AQR</t>
  </si>
  <si>
    <t>AQUAMARIJN MICRO FILTRAT BV</t>
  </si>
  <si>
    <t>AQUARK</t>
  </si>
  <si>
    <t>AQUON</t>
  </si>
  <si>
    <t>ARAB OPEN UNIV</t>
  </si>
  <si>
    <t>ARAB REPUBL EGYPT EGYPTIAN NETWORK HIGH ENERGY PH</t>
  </si>
  <si>
    <t>ARABA UNIV HOSP</t>
  </si>
  <si>
    <t>ARACHNIDS NEMATODES AGR AGRI FOOD CANADA</t>
  </si>
  <si>
    <t>ARAGON RENAL REGISTRY</t>
  </si>
  <si>
    <t>ARAGON RENAL REGISTRY COORDINAC TRASPLANTES ARAGO</t>
  </si>
  <si>
    <t>ARAID HOSP MIGUEL SERVET</t>
  </si>
  <si>
    <t>ARAK UNIV MED SCI HLTH AFF AIRS</t>
  </si>
  <si>
    <t>ARAVIND EYE HOSP</t>
  </si>
  <si>
    <t>ARBEITSGEMENINSHCHAFT TABAKPRAVENT SCHWEIZ</t>
  </si>
  <si>
    <t>ARBEITSSTELLE HEMMENHOFEN</t>
  </si>
  <si>
    <t>ARC CTR EXCELLENCE COGNIT ITS DISORDERS</t>
  </si>
  <si>
    <t>ARC EPIDEMIOL UNIT</t>
  </si>
  <si>
    <t>ARC MAKARIOS</t>
  </si>
  <si>
    <t>ARC OVI</t>
  </si>
  <si>
    <t>ARC PLANT HLTH PROTECT</t>
  </si>
  <si>
    <t>ARCACHON HOSP</t>
  </si>
  <si>
    <t>ARCHAEOL CTR NGO</t>
  </si>
  <si>
    <t>ARCHAEOL CTR PSKOV REG</t>
  </si>
  <si>
    <t>ARCHAEOL MUSEUM WROCLAW</t>
  </si>
  <si>
    <t>ARCHAEOL RES LAB</t>
  </si>
  <si>
    <t>ARCHAEOL SUPERINTENDENCE LOMBARDY</t>
  </si>
  <si>
    <t>ARCHAEOVISION</t>
  </si>
  <si>
    <t>ARCHBISHOP MAKARIOS HOSP</t>
  </si>
  <si>
    <t>ARCHE NOAH SEED ARCH</t>
  </si>
  <si>
    <t>ARCHEOL SURVEY INDIA</t>
  </si>
  <si>
    <t>ARCHET UNIV HOSP</t>
  </si>
  <si>
    <t>ARCHIPELAGOS INST MARINE CONSERVAT</t>
  </si>
  <si>
    <t>ARCISPEDALE S ANNA AZIENDA OSPED UNIV FERRA</t>
  </si>
  <si>
    <t>ARCISPEDALE S ANNA MED UNIV FERRARA</t>
  </si>
  <si>
    <t>ARCISPEDALE S MARIA NUOVA</t>
  </si>
  <si>
    <t>ARCISPEDALE SANTA MARIA NUOVA</t>
  </si>
  <si>
    <t>ARCOGEN</t>
  </si>
  <si>
    <t>ARCOGEN CONSORTIUM</t>
  </si>
  <si>
    <t>ARCTIC ANTARCTIC RES INST</t>
  </si>
  <si>
    <t>ARCTIC RES CTR</t>
  </si>
  <si>
    <t>ARCTUROS CIVIL SOC PROTECT MANAGEMENT WILDLIFE</t>
  </si>
  <si>
    <t>AREA 6 ATENC PRIMARIA</t>
  </si>
  <si>
    <t>AREA GEST SANITARIA NORTE ALMERIA</t>
  </si>
  <si>
    <t>AREA GEST SANITARIA NOTRE ALMERIA</t>
  </si>
  <si>
    <t>AREA I ATENC PRIMARIA</t>
  </si>
  <si>
    <t>AREA MED FIS</t>
  </si>
  <si>
    <t>AREA SALUT MENORCA</t>
  </si>
  <si>
    <t>AREA SCI PK</t>
  </si>
  <si>
    <t>ARENA ASESORES RECURSOS NAT SL</t>
  </si>
  <si>
    <t>ARETAIE UNIV HOSP</t>
  </si>
  <si>
    <t>ARETAIEION HOSP</t>
  </si>
  <si>
    <t>ARGE LIMNOL</t>
  </si>
  <si>
    <t>ARGELANDER INST ASTRON</t>
  </si>
  <si>
    <t>ARGOSY UNIV TWIN CITIES</t>
  </si>
  <si>
    <t>ARHUS UNIV HOSP</t>
  </si>
  <si>
    <t>ARISTOTLE UNIV THESSALONIKI AUTH</t>
  </si>
  <si>
    <t>ARIZONA CANC CTR</t>
  </si>
  <si>
    <t>ARKANSAS CHILDRENS RES INST</t>
  </si>
  <si>
    <t>ARKIN PSYCHIAT INST</t>
  </si>
  <si>
    <t>ARM</t>
  </si>
  <si>
    <t>ARMAGH OBSERV PLANETARIUM</t>
  </si>
  <si>
    <t>ARMED FORCES HOSP</t>
  </si>
  <si>
    <t>ARMENIAN CARDIOLOGISTS ASSOC</t>
  </si>
  <si>
    <t>ARMENIAN NATL ACAD SCI</t>
  </si>
  <si>
    <t>ARNAS OSPED CIV</t>
  </si>
  <si>
    <t>ARNAUD DE VILLENEUVE HOSP</t>
  </si>
  <si>
    <t>ARNI MAGNUSSON INST ICELAND</t>
  </si>
  <si>
    <t>ARO</t>
  </si>
  <si>
    <t>AROMA SOFTWARE</t>
  </si>
  <si>
    <t>ARPA VALLE AOSTA LOC</t>
  </si>
  <si>
    <t>ARPA VICENZA</t>
  </si>
  <si>
    <t>ARRIXACA UNIV</t>
  </si>
  <si>
    <t>ARROW PK HOSP</t>
  </si>
  <si>
    <t>ARS NORTE IP</t>
  </si>
  <si>
    <t>ARSENAL IT CONSORTIUM</t>
  </si>
  <si>
    <t>ART CTR EMBRYO</t>
  </si>
  <si>
    <t>ART MED</t>
  </si>
  <si>
    <t>ART MUSEUMS ESTONIA</t>
  </si>
  <si>
    <t>ARTEC DESIGN LTD</t>
  </si>
  <si>
    <t>ARTECH CARBON OU</t>
  </si>
  <si>
    <t>ARTECH INFORMAT SYST LLC</t>
  </si>
  <si>
    <t>ARTHRIT RES CAMPAIGN CHESTERFIELD</t>
  </si>
  <si>
    <t>ARTHRIT RES UK CTR SPORT EXERCISE OSTEOARTHRITI</t>
  </si>
  <si>
    <t>ARTHRITIS RES UK</t>
  </si>
  <si>
    <t>ARTHRITIS RES UNITED KINGDOM</t>
  </si>
  <si>
    <t>ARTHUR RYLAH INST ENVIRONM RES</t>
  </si>
  <si>
    <t>ARTIC UNIV NORWAY UIT</t>
  </si>
  <si>
    <t>ARTICACC</t>
  </si>
  <si>
    <t>ARTOO MARINE BIOL CONSULTANTS</t>
  </si>
  <si>
    <t>ARTS TELEVIS DOCUMENTARIES</t>
  </si>
  <si>
    <t>ARTTIC</t>
  </si>
  <si>
    <t>ARVO PART CTR</t>
  </si>
  <si>
    <t>ARZAMAS STATE PEDAG UNIV</t>
  </si>
  <si>
    <t>AS COMPETENCE CTR CANC RES</t>
  </si>
  <si>
    <t>AS EESTI POLEVKIVI</t>
  </si>
  <si>
    <t>AS ELERING</t>
  </si>
  <si>
    <t>AS FUJITSU ESTONIA</t>
  </si>
  <si>
    <t>AS GEOTEHNIKA INSENERIBROO GIB</t>
  </si>
  <si>
    <t>AS HARJU ELEKTER ELEKTROTEH</t>
  </si>
  <si>
    <t>AS LASER DIAG INSTRUMENT</t>
  </si>
  <si>
    <t>AS LASER DIAGNOST INSTRUMENTS</t>
  </si>
  <si>
    <t>AS LHV PANK</t>
  </si>
  <si>
    <t>AS NOVA VITA KLIIN</t>
  </si>
  <si>
    <t>AS NOVA VITA KLIN</t>
  </si>
  <si>
    <t>AS PHARMSYNTH</t>
  </si>
  <si>
    <t>AS RESTA</t>
  </si>
  <si>
    <t>AS SERTIFITSEERIMISKESKUS</t>
  </si>
  <si>
    <t>AS SILMET</t>
  </si>
  <si>
    <t>AS TALLINN VESI</t>
  </si>
  <si>
    <t>AS TALLINNA VESI TALLINN WATER</t>
  </si>
  <si>
    <t>AS VIRU KEEMIA GRP</t>
  </si>
  <si>
    <t>AS VKG RESINS</t>
  </si>
  <si>
    <t>AS WEBMEDIA R D</t>
  </si>
  <si>
    <t>AS2CON ALVEUS LTD RES DEV APPLICAT</t>
  </si>
  <si>
    <t>ASAHI LIFE FDN</t>
  </si>
  <si>
    <t>ASCOLI PICENO HOSP</t>
  </si>
  <si>
    <t>ASCONIT CONSULTANTS</t>
  </si>
  <si>
    <t>ASE INST ATOM ENERGY</t>
  </si>
  <si>
    <t>ASEDASCIENCES</t>
  </si>
  <si>
    <t>ASELSAN INC</t>
  </si>
  <si>
    <t>ASHA HOSP</t>
  </si>
  <si>
    <t>ASHFORD</t>
  </si>
  <si>
    <t>ASHFORD ST PETERS NATL HLTH SERV FDN TRUST</t>
  </si>
  <si>
    <t>ASHFORD ST PETERS NATL HLTH SERV TRUST</t>
  </si>
  <si>
    <t>ASHFORD ST PETERS NHS FDN TRUST HOSP</t>
  </si>
  <si>
    <t>ASHGATE RES COMPAN MEMORY STUDIES</t>
  </si>
  <si>
    <t>ASIA UNIV</t>
  </si>
  <si>
    <t>ASIAN INST MED SCI</t>
  </si>
  <si>
    <t>ASIAN LIVER CTR</t>
  </si>
  <si>
    <t>ASIAN PUBL HLTH FORUM</t>
  </si>
  <si>
    <t>ASKLEPE HOSP</t>
  </si>
  <si>
    <t>ASKLEPEION GEN HOSP</t>
  </si>
  <si>
    <t>ASKLEPIOS CLIN MUNICH GAUTING</t>
  </si>
  <si>
    <t>ASKLEPIOS FACHKLINIKEN MUENCHEN GAUTING</t>
  </si>
  <si>
    <t>ASKLEPIOS KLIN SANKT AUGUSTIN</t>
  </si>
  <si>
    <t>ASKLEPIOS NORDSEEKLIN</t>
  </si>
  <si>
    <t>ASL 2 REG PIEMONTE</t>
  </si>
  <si>
    <t>ASL RME</t>
  </si>
  <si>
    <t>ASL TO3 PIEDMONT REGIO</t>
  </si>
  <si>
    <t>ASL UMBRIA</t>
  </si>
  <si>
    <t>ASL UMBRIA 1</t>
  </si>
  <si>
    <t>ASOCIAC EURATOM CIEMAT</t>
  </si>
  <si>
    <t>ASP</t>
  </si>
  <si>
    <t>ASP RAGUSA</t>
  </si>
  <si>
    <t>ASPC</t>
  </si>
  <si>
    <t>ASPER</t>
  </si>
  <si>
    <t>ASPER BIOTECH AS</t>
  </si>
  <si>
    <t>ASPER BIOTECH INC</t>
  </si>
  <si>
    <t>ASPER OPHTHALM</t>
  </si>
  <si>
    <t>ASPERBIOTECH LTD</t>
  </si>
  <si>
    <t>ASSAF HAROFEH MED CTR</t>
  </si>
  <si>
    <t>ASSISTANCE PUBL HOP PARIS</t>
  </si>
  <si>
    <t>ASSIUT UNIV</t>
  </si>
  <si>
    <t>ASSOC CARDIOL BOSNIA HERZEGOVINA</t>
  </si>
  <si>
    <t>ASSOC CARDIOLOGISTS BOSNIA HERZEGOVINA</t>
  </si>
  <si>
    <t>ASSOC CLASSES NON FUMEURS</t>
  </si>
  <si>
    <t>ASSOC CLIN DIRECTORS BIOMED SCIENTISTS CLIN LAB</t>
  </si>
  <si>
    <t>ASSOC CONSERVAT MACEDONIAN LOCAL HONEY BEE APIS M</t>
  </si>
  <si>
    <t>ASSOC DEV FINNOUGR STUDIES ADEFO</t>
  </si>
  <si>
    <t>ASSOC DIFESA PSORIASICI</t>
  </si>
  <si>
    <t>ASSOC DIFESA PSORIASICI ADIPSO</t>
  </si>
  <si>
    <t>ASSOC EURATOM BELGIAN STATE LAB PLASMA PHYS</t>
  </si>
  <si>
    <t>ASSOC EURATOM CEA</t>
  </si>
  <si>
    <t>ASSOC EURATOM ENEA SULLA FUS</t>
  </si>
  <si>
    <t>ASSOC EURATOM HAS</t>
  </si>
  <si>
    <t>ASSOC EURATOM HELLEN REPUBL</t>
  </si>
  <si>
    <t>ASSOC EURATOM IPP CR</t>
  </si>
  <si>
    <t>ASSOC EURATOM LEI</t>
  </si>
  <si>
    <t>ASSOC EURATOM SCK CEN</t>
  </si>
  <si>
    <t>ASSOC EURATOM VR</t>
  </si>
  <si>
    <t>ASSOC FRANCAISE DE LUTTE ANTIRHUMATISMALE</t>
  </si>
  <si>
    <t>ASSOC FRANCAISE ECZEMA</t>
  </si>
  <si>
    <t>ASSOC GERMAN POPULAT BASED CANC REGISTRIES</t>
  </si>
  <si>
    <t>ASSOC HOSP CARIDADE IJUI</t>
  </si>
  <si>
    <t>ASSOC IMPROVEMENT MENTAL HLTH PROGRAMMES AMH</t>
  </si>
  <si>
    <t>ASSOC INTERNET RESEARCHERS</t>
  </si>
  <si>
    <t>ASSOC IVOIRIENNE BIENETRE FAMILIAL</t>
  </si>
  <si>
    <t>ASSOC LANDSCAPE RES ARID ZONES</t>
  </si>
  <si>
    <t>ASSOC MONTE PICO</t>
  </si>
  <si>
    <t>ASSOC NAT CONSERVAT BALTIJOS VILKAS</t>
  </si>
  <si>
    <t>ASSOC NAT WOLF</t>
  </si>
  <si>
    <t>ASSOC NATAGORA</t>
  </si>
  <si>
    <t>ASSOC PHILIPPINE VOLUNTEER FIRE BRIGADES INC</t>
  </si>
  <si>
    <t>ASSOC REPRESENTAT HUMAN REPROD ROMANIAN SOCIETY</t>
  </si>
  <si>
    <t>ASSOC SYNDROME WOLFRAM</t>
  </si>
  <si>
    <t>ASSOC WORLD REINDEER HERDERS</t>
  </si>
  <si>
    <t>ASSOCIACAO HOSP CARIDADE IJUI</t>
  </si>
  <si>
    <t>ASSOCIAZ CALABRESE EPATOL</t>
  </si>
  <si>
    <t>ASSOZIAT OKOL LEBENSMITTELHERSTELLER EV</t>
  </si>
  <si>
    <t>ASSUTA HASHALOM</t>
  </si>
  <si>
    <t>ASTANGU VOCAT REHABIL CTR</t>
  </si>
  <si>
    <t>ASTER TECH</t>
  </si>
  <si>
    <t>ASTER TECHNOL</t>
  </si>
  <si>
    <t>ASTEX PHARMACEUT</t>
  </si>
  <si>
    <t>ASTHMA UK CTR ALLERG MECH ASTHMA</t>
  </si>
  <si>
    <t>ASTRA EXPORT TRADING AB</t>
  </si>
  <si>
    <t>ASTRA ZENECA R D LUND</t>
  </si>
  <si>
    <t>ASTRAKHAN STATE UNIV</t>
  </si>
  <si>
    <t>ASTRAZENECA RES DEV</t>
  </si>
  <si>
    <t>ASTRAZENECCA R D</t>
  </si>
  <si>
    <t>ASTRID LINDGRENS BARNSJUKHUS</t>
  </si>
  <si>
    <t>ASTRID LINDGRENS HOSP</t>
  </si>
  <si>
    <t>ASTRO SPACE CTR</t>
  </si>
  <si>
    <t>ASTRO SPACE CTR LEBEDEV PHYS INST</t>
  </si>
  <si>
    <t>ASTRON ENVIRONM SERV</t>
  </si>
  <si>
    <t>ASTRON OBSERV</t>
  </si>
  <si>
    <t>ASTRON STIFTUNG TREBUR</t>
  </si>
  <si>
    <t>ASTRONOMICKY USTAV</t>
  </si>
  <si>
    <t>ASTROPHY INST POTSDAM</t>
  </si>
  <si>
    <t>ASTS SPEDALI CIVILI BRESCIA</t>
  </si>
  <si>
    <t>ASTURIAS CENT UNIV HOSP</t>
  </si>
  <si>
    <t>ATATIIRK TEACHING RES HOSP</t>
  </si>
  <si>
    <t>ATATURK TEACHING RES HOSP</t>
  </si>
  <si>
    <t>ATATURK UNIV</t>
  </si>
  <si>
    <t>ATB LEIBNIZ INST AGR ENGN POTSDAM BORNIM</t>
  </si>
  <si>
    <t>ATHALASSA MENTAL HLTH HOSP</t>
  </si>
  <si>
    <t>ATHENS CHEST HOSP SOTIRIA</t>
  </si>
  <si>
    <t>ATHENS TECHNOL EDUC INST</t>
  </si>
  <si>
    <t>ATHENS UNIV ECON BUSINESS</t>
  </si>
  <si>
    <t>ATLANTA VA MED CTR</t>
  </si>
  <si>
    <t>ATLANTIC RES INST MARINE FISHERIES OCEANOG</t>
  </si>
  <si>
    <t>ATLANTIC SCI RES INST MARINE FISHERIES OCEANOG</t>
  </si>
  <si>
    <t>ATLAS DATA SYST</t>
  </si>
  <si>
    <t>ATOM ENERGY AUTHOR</t>
  </si>
  <si>
    <t>ATOMK</t>
  </si>
  <si>
    <t>ATRIUM MED CTR</t>
  </si>
  <si>
    <t>ATRIUM MED CTR PARKSTAD</t>
  </si>
  <si>
    <t>ATSP INNOVAT</t>
  </si>
  <si>
    <t>ATTIKON UNIV</t>
  </si>
  <si>
    <t>ATTIKON UNIV GEN HOSP</t>
  </si>
  <si>
    <t>ATTORNEYS AT LAW</t>
  </si>
  <si>
    <t>AU ENERGY SERV LTD</t>
  </si>
  <si>
    <t>AUBURN UNIV</t>
  </si>
  <si>
    <t>AUCKLAND HOSP</t>
  </si>
  <si>
    <t>AUDENCIA BUSINESS SCH</t>
  </si>
  <si>
    <t>AUDENTES UNIV</t>
  </si>
  <si>
    <t>AUF DER BULT CHILDRENS HOSP</t>
  </si>
  <si>
    <t>AUGENKLIN</t>
  </si>
  <si>
    <t>AUGUSTA UNIV</t>
  </si>
  <si>
    <t>AUGUSTANA SANFORD GENET COUNSELING GRAD PROGRAM</t>
  </si>
  <si>
    <t>AURORA HOSP</t>
  </si>
  <si>
    <t>AURORA TECHNOL ESA ESAC</t>
  </si>
  <si>
    <t>AUS ESTNISCHEN UNIV LIFE SCI</t>
  </si>
  <si>
    <t>AUSTIN HLTH</t>
  </si>
  <si>
    <t>AUSTIN PEAY STATE UNIV</t>
  </si>
  <si>
    <t>AUSTLYILIAN NATL UNIV</t>
  </si>
  <si>
    <t>AUSTRAL UNIV CONICET</t>
  </si>
  <si>
    <t>AUSTRALASIAN WADER STUDIES GRP</t>
  </si>
  <si>
    <t>AUSTRALIAN ACAD SCI</t>
  </si>
  <si>
    <t>AUSTRALIAN ANTARCTIC DIV</t>
  </si>
  <si>
    <t>AUSTRALIAN BUR METEOROL</t>
  </si>
  <si>
    <t>AUSTRALIAN BUREAU STAT</t>
  </si>
  <si>
    <t>AUSTRALIAN FED POLICE</t>
  </si>
  <si>
    <t>AUSTRALIAN INST SUICIDE RES PREVENT</t>
  </si>
  <si>
    <t>AUSTRALIAN RED CROSS BLOOD SERV</t>
  </si>
  <si>
    <t>AUSTRALIAN RES COUNCIL CTR EXCELLENCE CORE CRUST</t>
  </si>
  <si>
    <t>AUSTRALIAN RES CTR POPULAT ORAL HLTH</t>
  </si>
  <si>
    <t>AUSTRALIAN WINE RES INST</t>
  </si>
  <si>
    <t>AUSTRIAN AGCY HLTH FOOD SAFETY AGES</t>
  </si>
  <si>
    <t>AUSTRIAN AGCY HLTH FOOD SCI</t>
  </si>
  <si>
    <t>AUSTRIAN EXCELLENCE CTR TRIBOL RES GMBH</t>
  </si>
  <si>
    <t>AUSTRIAN FED OFFI CE SAFETY HLTH CARE</t>
  </si>
  <si>
    <t>AUSTRIAN FOREST ASSOC</t>
  </si>
  <si>
    <t>AUSTRIAN INTERDISCIPLINARY PLATFORM AGEING</t>
  </si>
  <si>
    <t>AUSTRIAN MED MED DEV AGENCY</t>
  </si>
  <si>
    <t>AUSTRIAN MS SOC</t>
  </si>
  <si>
    <t>AUSTRIAN POLAR RES INST</t>
  </si>
  <si>
    <t>AUSTRIAN RED CROSS BLOOD TRANSFUS SERV</t>
  </si>
  <si>
    <t>AUSTRIAN RES INST</t>
  </si>
  <si>
    <t>AUSTRIAN SOC GERIATR GERONTOL</t>
  </si>
  <si>
    <t>AUSTRIAN SOC PEDIAT ADOLESCENT SURG</t>
  </si>
  <si>
    <t>AUSTRIAN SOC QUAL ASSURANCE STANDARDISAT</t>
  </si>
  <si>
    <t>AUSTRIAN SOCIAL SECUR INST</t>
  </si>
  <si>
    <t>AUSTRIAN STROKE SELFHELP ASSOC</t>
  </si>
  <si>
    <t>AUT UNIV</t>
  </si>
  <si>
    <t>AUTOMOT IND DEV CTR EASTERN CAPE</t>
  </si>
  <si>
    <t>AUTONOMOUS METROPOLITAN UNIV UAM</t>
  </si>
  <si>
    <t>AUTONOMOUS UNIV BARCELONA UAB</t>
  </si>
  <si>
    <t>AUTONOMUS UNIV BAJA CALIF</t>
  </si>
  <si>
    <t>AV SHUBNIKOV CRYSTALLOG INST</t>
  </si>
  <si>
    <t>AV SHUBNIKOV INST CRYSTALLOG</t>
  </si>
  <si>
    <t>AVES NATAGORA</t>
  </si>
  <si>
    <t>AVILA UNIV</t>
  </si>
  <si>
    <t>AVIV UNIV</t>
  </si>
  <si>
    <t>AVON WILTSHIRE MENTAL HLTH PARTNERSHIP</t>
  </si>
  <si>
    <t>AVON WILTSHIRE MENTAL HLTH PARTNERSHIP TRUST</t>
  </si>
  <si>
    <t>AXINOM OU</t>
  </si>
  <si>
    <t>AXUM COLL HLTH SCI</t>
  </si>
  <si>
    <t>AYO CLIN</t>
  </si>
  <si>
    <t>AYUNTAMIENTO MADRID</t>
  </si>
  <si>
    <t>AZ JAN PALFIJN</t>
  </si>
  <si>
    <t>AZ OSPED OSPED CREMONA</t>
  </si>
  <si>
    <t>AZ OSPED OSPED MAGGIORE CREMA</t>
  </si>
  <si>
    <t>AZ SINT DIMPNA</t>
  </si>
  <si>
    <t>AZ SINT JAN BRUGGE OOSTENDE</t>
  </si>
  <si>
    <t>AZ SINT MAARTEN</t>
  </si>
  <si>
    <t>AZAD UNIV MASHHAD</t>
  </si>
  <si>
    <t>AZERBAIJAN DIPLOMAT ACAD</t>
  </si>
  <si>
    <t>AZERBAIJAN NATL ACAD SCI</t>
  </si>
  <si>
    <t>AZIENDA ASL</t>
  </si>
  <si>
    <t>AZIENDA OSP S CROCE E CARLE</t>
  </si>
  <si>
    <t>AZIENDA OSPED</t>
  </si>
  <si>
    <t>AZIENDA OSPED CAREGGI</t>
  </si>
  <si>
    <t>AZIENDA OSPED CIVILE MP AREZZO</t>
  </si>
  <si>
    <t>AZIENDA OSPED ISTITUTI OSPITALIERI CREMONA</t>
  </si>
  <si>
    <t>AZIENDA OSPED POLICLIN GIANBATTISTA ROSSI</t>
  </si>
  <si>
    <t>AZIENDA OSPED RIUNITI</t>
  </si>
  <si>
    <t>AZIENDA OSPED SANTA MARIA MISERICORDIA</t>
  </si>
  <si>
    <t>AZIENDA OSPED UNIV CAREGGI</t>
  </si>
  <si>
    <t>AZIENDA OSPED UNIV FERRARA</t>
  </si>
  <si>
    <t>AZIENDA OSPED UNIV PADOVA</t>
  </si>
  <si>
    <t>AZIENDA OSPED UNIV POLICLIN VITTORIO EMANUELE</t>
  </si>
  <si>
    <t>AZIENDA OSPED UNIV POLICLIN VITTORIO EMANULE</t>
  </si>
  <si>
    <t>AZIENDA OSPED UNIV S ANNA</t>
  </si>
  <si>
    <t>AZIENDA OSPED UNIV SENESE</t>
  </si>
  <si>
    <t>AZIENDA OSPED VALTELLINA VALCHIAVENNA E MORELLI</t>
  </si>
  <si>
    <t>AZIENDA OSPED VILLA SOFIA</t>
  </si>
  <si>
    <t>AZIENDA OSPEDAL PAPA GIOVANNI XXIII</t>
  </si>
  <si>
    <t>AZIENDA OSPEDALIERA PAPA GIOVANNI XXIII</t>
  </si>
  <si>
    <t>AZIENDA SANIT LOCALE 3 SAN FRANCESCO</t>
  </si>
  <si>
    <t>AZIENDA SANITARIA FIMNZE ASP</t>
  </si>
  <si>
    <t>AZIENDA SANITARIA GENOVESE</t>
  </si>
  <si>
    <t>AZIENDA SANITARIA LOCALE VERONA</t>
  </si>
  <si>
    <t>AZIENDA SOCIO SANITARIA TERR PAPA GIOVANNI XXIII</t>
  </si>
  <si>
    <t>AZIENDA SOCIO SANITARIA TERRITORIALE PAPA GIOVANN</t>
  </si>
  <si>
    <t>AZIENDA SOCIOSANIT TERRITORIALE</t>
  </si>
  <si>
    <t>AZIENDA SOCIOSANITARIA TERRITORIALE</t>
  </si>
  <si>
    <t>AZIENDA USL 5 PISA OSPEDALE F LOTTI</t>
  </si>
  <si>
    <t>AZIENDA USL TOSCANA CTR</t>
  </si>
  <si>
    <t>AZIRA CLIN RES</t>
  </si>
  <si>
    <t>AZORES UNIV</t>
  </si>
  <si>
    <t>AZTI</t>
  </si>
  <si>
    <t>AZTI TECNALIA</t>
  </si>
  <si>
    <t>AZTI TECNALIA AZTI</t>
  </si>
  <si>
    <t>B WARE RES CTR</t>
  </si>
  <si>
    <t>BA SCH BUSINESS FINANCE</t>
  </si>
  <si>
    <t>BABCOCK UNIV</t>
  </si>
  <si>
    <t>BABES BOLAY UNIV</t>
  </si>
  <si>
    <t>BABES BOLYAI UNIV CLUJ</t>
  </si>
  <si>
    <t>BABRAHAM BIOSCI TECHNOL</t>
  </si>
  <si>
    <t>BACH MAI HOSP</t>
  </si>
  <si>
    <t>BACTERIOL HYG UPMC</t>
  </si>
  <si>
    <t>BAD LIPPSPRINGE HOSP</t>
  </si>
  <si>
    <t>BADEN WURTTEMBERG FOREST RES INST</t>
  </si>
  <si>
    <t>BAERUM HOSP</t>
  </si>
  <si>
    <t>BAKER HEART AND DIABET INST</t>
  </si>
  <si>
    <t>BAKER HEART RES INST</t>
  </si>
  <si>
    <t>BAKER IDI HEART DIABETES INST</t>
  </si>
  <si>
    <t>BAKIRKOY DR SADI KONUK TRAINING RES HOSP</t>
  </si>
  <si>
    <t>BALEAR ISLANDS ICTS</t>
  </si>
  <si>
    <t>BALLERUP BYVEJ</t>
  </si>
  <si>
    <t>BALOZI SECONDARY SCH</t>
  </si>
  <si>
    <t>BALT AMER CLIN</t>
  </si>
  <si>
    <t>BALT ENVIRONM FORUM</t>
  </si>
  <si>
    <t>BALT FILM MEDIA SCH</t>
  </si>
  <si>
    <t>BALT HIST COMMISS</t>
  </si>
  <si>
    <t>BALT INT CTR ECON POLICY STUDIES</t>
  </si>
  <si>
    <t>BALT SEA ADVISORY COUNCIL</t>
  </si>
  <si>
    <t>BALT SEA ENVIRONM PROTECT COMMISS HELCOM</t>
  </si>
  <si>
    <t>BALT TECHNOL DEV</t>
  </si>
  <si>
    <t>BALTI UURIMISKESKUSE</t>
  </si>
  <si>
    <t>BALTIC DEF COLL</t>
  </si>
  <si>
    <t>BALTIMORE GERIATR RES EDUC CLIN CTR</t>
  </si>
  <si>
    <t>BALTIMORE VAMC</t>
  </si>
  <si>
    <t>BALTOIL AS</t>
  </si>
  <si>
    <t>BAMENDA UNIV</t>
  </si>
  <si>
    <t>BANATS UNIV AGR SCI VET MED KING MICHAEL I ROMA</t>
  </si>
  <si>
    <t>BANCO CENT SANGRE SIGLO XXI</t>
  </si>
  <si>
    <t>BANCO PORTUGAL</t>
  </si>
  <si>
    <t>BANGALORE UNIV</t>
  </si>
  <si>
    <t>BANGLADESH ICDDR B</t>
  </si>
  <si>
    <t>BANGLADESH REHABIL ASSISTANCE COMM</t>
  </si>
  <si>
    <t>BANGOR EUROIDENT TEAM</t>
  </si>
  <si>
    <t>BANK CANADA</t>
  </si>
  <si>
    <t>BANK GREECE</t>
  </si>
  <si>
    <t>BANK SLOVENIA</t>
  </si>
  <si>
    <t>BANNARI AMMAN INST TECHNOL</t>
  </si>
  <si>
    <t>BANSKA BYSTRICA REG AUTHOR PUBL HLTH</t>
  </si>
  <si>
    <t>BAOTOU CENT HOSP</t>
  </si>
  <si>
    <t>BAPTIST HOSP MIAMI</t>
  </si>
  <si>
    <t>BAPTIST UNIV</t>
  </si>
  <si>
    <t>BAQAI INST DIABETOL ENDOCRINOL</t>
  </si>
  <si>
    <t>BARBRA STREISAND WOMENS HEART CTR</t>
  </si>
  <si>
    <t>BARC</t>
  </si>
  <si>
    <t>BARCELONA SUPERCOMPUTING CTR</t>
  </si>
  <si>
    <t>BARKATULLAH UNIV</t>
  </si>
  <si>
    <t>BARNET ENFIELD HARINGEY MENTAL HLTH NHS TRUST</t>
  </si>
  <si>
    <t>BARRY UNIV</t>
  </si>
  <si>
    <t>BARTS HLTH NATL HLTH SERV TRUST</t>
  </si>
  <si>
    <t>BARTS LONDON QUEEN MARY UNIV LONDON</t>
  </si>
  <si>
    <t>BARUCH IVCHER SCH PSYCHOL</t>
  </si>
  <si>
    <t>BARZILAI GOVT HOSP</t>
  </si>
  <si>
    <t>BASEL UNIV</t>
  </si>
  <si>
    <t>BASF SE</t>
  </si>
  <si>
    <t>BASHKIR STATE UNIV MED</t>
  </si>
  <si>
    <t>BASKENT UNIV HOSP</t>
  </si>
  <si>
    <t>BASQUE COUNTRY BLOOD TRANSFUS SERV</t>
  </si>
  <si>
    <t>BASQUE REG HLTH DEPT</t>
  </si>
  <si>
    <t>BASSINI HOSP</t>
  </si>
  <si>
    <t>BAT WORKING GRP</t>
  </si>
  <si>
    <t>BATH SPA UNIV</t>
  </si>
  <si>
    <t>BATHOUSE</t>
  </si>
  <si>
    <t>BAVARIAN AGCY ENVIRONM</t>
  </si>
  <si>
    <t>BAVARIAN ENVIRONM AGCY</t>
  </si>
  <si>
    <t>BAVARIAN STATE INST EARLY CHILDHOOD RES</t>
  </si>
  <si>
    <t>BAVARIAN STATE INST EARLY CHILDHOOD RES MUNICH</t>
  </si>
  <si>
    <t>BAVARIAN STATE INST VITICULTURE HORT</t>
  </si>
  <si>
    <t>BAVARIAN STATE INST VITICULTURE HORTICULTURE</t>
  </si>
  <si>
    <t>BAVARIAN WORKING GRP QUAL ASSURANCE</t>
  </si>
  <si>
    <t>BAXTER OY</t>
  </si>
  <si>
    <t>BAY MAT LLC COMMERCIAL PARTNERSHIP HEATRON LLC</t>
  </si>
  <si>
    <t>BAYER CROPSCI NV</t>
  </si>
  <si>
    <t>BAYER PHARMA</t>
  </si>
  <si>
    <t>BAYERO UNIV</t>
  </si>
  <si>
    <t>BAYLOR INST IMMUOL RES</t>
  </si>
  <si>
    <t>BAYONNE HOSP</t>
  </si>
  <si>
    <t>BAYR LANDESANSTALT WALD FORSTWIRTSCHAFT</t>
  </si>
  <si>
    <t>BBMRI</t>
  </si>
  <si>
    <t>BBMRI ERIC</t>
  </si>
  <si>
    <t>BBMRI NL INFRASTRUCT APPLICAT METABOL TECHNOL EPI</t>
  </si>
  <si>
    <t>BC CTR EXCELLENCE HIV AIDS</t>
  </si>
  <si>
    <t>BCCDC</t>
  </si>
  <si>
    <t>BCCS BERGEN COMPUTAT PHYS LAB</t>
  </si>
  <si>
    <t>BCRT</t>
  </si>
  <si>
    <t>BCS</t>
  </si>
  <si>
    <t>BCS KOOLITUS</t>
  </si>
  <si>
    <t>BD BIOSCI</t>
  </si>
  <si>
    <t>BD LIFE SCI</t>
  </si>
  <si>
    <t>BDA CONSULT OU</t>
  </si>
  <si>
    <t>BDG</t>
  </si>
  <si>
    <t>BEAMVILLE MED CTR</t>
  </si>
  <si>
    <t>BEATSON INST CANC RES</t>
  </si>
  <si>
    <t>BEATSON W SCOTLAND CANC CTR</t>
  </si>
  <si>
    <t>BEAUMONT HOSP ROYAL COLL SURG</t>
  </si>
  <si>
    <t>BECKMAN COULTER INC</t>
  </si>
  <si>
    <t>BECKMAN RES INST</t>
  </si>
  <si>
    <t>BECKMAN RES INST CITY HOPE</t>
  </si>
  <si>
    <t>BECKWITH WIEDEMANN SUPPORT GRP UK</t>
  </si>
  <si>
    <t>BEDFORD HOSP NHS TRUST</t>
  </si>
  <si>
    <t>BEEA</t>
  </si>
  <si>
    <t>BEEKEEPING RES INFORMAT CTR</t>
  </si>
  <si>
    <t>BEEVOLUTION GMBH</t>
  </si>
  <si>
    <t>BEIFANG UNIV NATIONALITIES</t>
  </si>
  <si>
    <t>BEIJING ACAD AGR FORESTRY SCI</t>
  </si>
  <si>
    <t>BEIJING CTR DIS PREVENT CONTROL</t>
  </si>
  <si>
    <t>BEIJING GENOM INST</t>
  </si>
  <si>
    <t>BEIJING HOSP</t>
  </si>
  <si>
    <t>BEIJING INST PHARMACOL TOXICOL</t>
  </si>
  <si>
    <t>BEIJING INT STUDIES UNIV</t>
  </si>
  <si>
    <t>BEIJING JIAOTONG UNIV</t>
  </si>
  <si>
    <t>BEIJING JISHUITAN HOSP</t>
  </si>
  <si>
    <t>BEIJING UNIV AERONAUT ASTRONAUT</t>
  </si>
  <si>
    <t>BEIJING UNIV CHEM TECHNOL</t>
  </si>
  <si>
    <t>BEIJING UNIV TECHNOL</t>
  </si>
  <si>
    <t>BELARUS MED ACAD POSTGRAD STUDIES</t>
  </si>
  <si>
    <t>BELARUS NATL ACAD SCI</t>
  </si>
  <si>
    <t>BELARUS STATE MED UNIV</t>
  </si>
  <si>
    <t>BELARUSIAN NATL TECH UNIV</t>
  </si>
  <si>
    <t>BELARUSIAN RES CTR PAEDIAT ONCOL HAEMATOL</t>
  </si>
  <si>
    <t>BELARUSIAN RES CTR PEDIAT ONCOL HEMATOL IMMUNOL</t>
  </si>
  <si>
    <t>BELARUSSIAN STATE TECHNOL UNIV</t>
  </si>
  <si>
    <t>BELFAST HLTH SOCIAL CARE TRUST</t>
  </si>
  <si>
    <t>BELFAST TRUST</t>
  </si>
  <si>
    <t>BELGIAN INST SPACE AERON BIRA IASB</t>
  </si>
  <si>
    <t>BELGIAN LUNG TB ASSOC</t>
  </si>
  <si>
    <t>BELGIAN MONITORING CTR DRUGS DRUG ADDICT</t>
  </si>
  <si>
    <t>BELGIAN MS SOC</t>
  </si>
  <si>
    <t>BELGIAN RED CROSS FLANDERS BLOOD SERV</t>
  </si>
  <si>
    <t>BELGIAN RINGING CTR</t>
  </si>
  <si>
    <t>BELGIAN SCI POLICY OFF</t>
  </si>
  <si>
    <t>BELGIAN SOC CARDIOL</t>
  </si>
  <si>
    <t>BELGIAN SOC CARDIOL CARDIOL</t>
  </si>
  <si>
    <t>BELGRADE</t>
  </si>
  <si>
    <t>BELLARIA HOSP</t>
  </si>
  <si>
    <t>BELLVITGE BIOMED RES INST IDIBELL</t>
  </si>
  <si>
    <t>BELLVITGE UNIV HOSP IDIBELL</t>
  </si>
  <si>
    <t>BELOGORIE STATE NAT RESERVE</t>
  </si>
  <si>
    <t>BELOIT COLL</t>
  </si>
  <si>
    <t>BELORUSSIAN CTR PAEDIAT HAEMATOL ONCOL</t>
  </si>
  <si>
    <t>BELORUSSIAN RES INST HEREDITARY DIS</t>
  </si>
  <si>
    <t>BELORUSSIAN SCI SOC CARDIOL</t>
  </si>
  <si>
    <t>BEMOBILE</t>
  </si>
  <si>
    <t>BEN GURION UNIV NEGEV BEER SHEVA</t>
  </si>
  <si>
    <t>BENAKNOUN UNIV HOSP</t>
  </si>
  <si>
    <t>BENEMERITA UNIV AUTONOMA</t>
  </si>
  <si>
    <t>BENEMERITO UNIV ATAONOMA PUEBLA</t>
  </si>
  <si>
    <t>BENERAL PRACTICE PRIMARY HLTH CARE ACAD CTR</t>
  </si>
  <si>
    <t>BENI SUEIF UNIV</t>
  </si>
  <si>
    <t>BENI SUIF UNIV</t>
  </si>
  <si>
    <t>BENTLEY SYST INC</t>
  </si>
  <si>
    <t>BENUE STATE UNIV</t>
  </si>
  <si>
    <t>BENUE STATE UNIV TEACHING HOSP</t>
  </si>
  <si>
    <t>BERGEN COMPUTAT PHYS LAB BCCS</t>
  </si>
  <si>
    <t>BERGEN SCH ECON</t>
  </si>
  <si>
    <t>BERGEN UNIV COLL</t>
  </si>
  <si>
    <t>BERGERABAM INC</t>
  </si>
  <si>
    <t>BERKELEY EDUC ALLIANCE RES</t>
  </si>
  <si>
    <t>BERKELEY EDUC ALLIANCE RES SINGAPORE</t>
  </si>
  <si>
    <t>BERLIINI BRANDENBURGI TEADUSTE AKAD</t>
  </si>
  <si>
    <t>BERLIINI HUMBOLDTI ULIKOOLI</t>
  </si>
  <si>
    <t>BERLIN AGING STUDY 2</t>
  </si>
  <si>
    <t>BERLIN BRANDENBURG ADV BIODIVERS RES BBIB</t>
  </si>
  <si>
    <t>BERLIN UNIV TECHNOL TUB</t>
  </si>
  <si>
    <t>BERMUDA NAT HIST MUSEUM</t>
  </si>
  <si>
    <t>BERNER KLIN</t>
  </si>
  <si>
    <t>BERNICE P BISHOP MUSEUM</t>
  </si>
  <si>
    <t>BERNICE PAUAHI BISHOP MUSEUM</t>
  </si>
  <si>
    <t>BERONEM AB</t>
  </si>
  <si>
    <t>BETHEL UNIV</t>
  </si>
  <si>
    <t>BETHUNE INT PEACE HOSP</t>
  </si>
  <si>
    <t>BGC PARTNERS LTD</t>
  </si>
  <si>
    <t>BH 10 CTR HOSP UNIV VAUDOIS CHUV</t>
  </si>
  <si>
    <t>BHABA ATOM RES CTR HOSP</t>
  </si>
  <si>
    <t>BHARATHIAR UNIV CAMPUS</t>
  </si>
  <si>
    <t>BHARATI MED COLL HOSP</t>
  </si>
  <si>
    <t>BHARATI VIDYAPEETH DEEMED UNIV</t>
  </si>
  <si>
    <t>BIALYSTOK UNIV THCHNOL</t>
  </si>
  <si>
    <t>BICEPS</t>
  </si>
  <si>
    <t>BICHAT CLAUDE BERNARD HOSP</t>
  </si>
  <si>
    <t>BIGCHEM GMBH</t>
  </si>
  <si>
    <t>BIGELOW LAB OCEAN SCI</t>
  </si>
  <si>
    <t>BIK F</t>
  </si>
  <si>
    <t>BILBAO CLEFT PALATE TEAM</t>
  </si>
  <si>
    <t>BIM</t>
  </si>
  <si>
    <t>BIMKEMI EESTI AS</t>
  </si>
  <si>
    <t>BIMR COLL LIFE SCI</t>
  </si>
  <si>
    <t>BINGHAMTON UNIV</t>
  </si>
  <si>
    <t>BIO21 MOL SCI BIOTECHNOL INST</t>
  </si>
  <si>
    <t>BIOBANK BASED INTEGRAT OM STUDY BIOS CONSORTIUM</t>
  </si>
  <si>
    <t>BIOBANKING BIOMOL RESOURCES RES INFRASTRUCT EUR</t>
  </si>
  <si>
    <t>BIOCHEM CONSULT</t>
  </si>
  <si>
    <t>BIOCLINICA</t>
  </si>
  <si>
    <t>BIOCLUES ORG</t>
  </si>
  <si>
    <t>BIOCOMPETENCE CTR HEALTHY DAIRY PROD LLC</t>
  </si>
  <si>
    <t>BIOCTR COLOGNE</t>
  </si>
  <si>
    <t>BIODIV</t>
  </si>
  <si>
    <t>BIODONOSTIA HLTH RES INST</t>
  </si>
  <si>
    <t>BIOEXPERT LTD</t>
  </si>
  <si>
    <t>BIOFORSK OST</t>
  </si>
  <si>
    <t>BIOFORUM GMBH</t>
  </si>
  <si>
    <t>BIOGOLD LTD</t>
  </si>
  <si>
    <t>BIOGOLD OY</t>
  </si>
  <si>
    <t>BIOHIT HEALTHCARE PLC</t>
  </si>
  <si>
    <t>BIOIND ASSOC</t>
  </si>
  <si>
    <t>BIOINFORMAT PROJECT SUPPORT</t>
  </si>
  <si>
    <t>BIOINFORMAT RES CTR BIRC</t>
  </si>
  <si>
    <t>BIOINVENT INT AB</t>
  </si>
  <si>
    <t>BIOKAIZEN LAB SA</t>
  </si>
  <si>
    <t>BIOKAPITAL AS</t>
  </si>
  <si>
    <t>BIOL AGING PROGRAM</t>
  </si>
  <si>
    <t>BIOL CTR AS CR VVI</t>
  </si>
  <si>
    <t>BIOL OCEANOG DEPT CICESE</t>
  </si>
  <si>
    <t>BIOL STN OBERBERG</t>
  </si>
  <si>
    <t>BIOL UNIV BRITISH COLUMBIA OKANAGAN</t>
  </si>
  <si>
    <t>BIOMAR AS</t>
  </si>
  <si>
    <t>BIOMARIN PHARMACEUT INC</t>
  </si>
  <si>
    <t>BIOMED FUNCT GENOM UNIT FUGU</t>
  </si>
  <si>
    <t>BIOMED NETWORK RES CTR MENTAL HLTH CIBERSAM</t>
  </si>
  <si>
    <t>BIOMED RES CTR</t>
  </si>
  <si>
    <t>BIOMED RES INST</t>
  </si>
  <si>
    <t>BIOMED SCI RES CTR</t>
  </si>
  <si>
    <t>BIOMED SCI RES CTR ALEXANDER FLEMING</t>
  </si>
  <si>
    <t>BIOMEDICUM 2U</t>
  </si>
  <si>
    <t>BIOMEDICUM GENOM LTD</t>
  </si>
  <si>
    <t>BIOMEDICUM HELSINKI 2U</t>
  </si>
  <si>
    <t>BIOMEDITECH</t>
  </si>
  <si>
    <t>BIONANO GENOM</t>
  </si>
  <si>
    <t>BIONATURIS</t>
  </si>
  <si>
    <t>BIONOR LABS AS</t>
  </si>
  <si>
    <t>BIONOR PHARMA AS</t>
  </si>
  <si>
    <t>BIOPOLIS</t>
  </si>
  <si>
    <t>BIOPOLIS SL</t>
  </si>
  <si>
    <t>BIOSENSE INST</t>
  </si>
  <si>
    <t>BIOSIRIS</t>
  </si>
  <si>
    <t>BIOSS CTR BIOL SIGNALLING STUDIES</t>
  </si>
  <si>
    <t>BIOTECHNOL INNOVAT ORG</t>
  </si>
  <si>
    <t>BIOTEL LTD</t>
  </si>
  <si>
    <t>BIOTOPE MAPPING COOPERAT</t>
  </si>
  <si>
    <t>BIOVERS INT</t>
  </si>
  <si>
    <t>BIOVEYDA BIODIVERS INVENTORIES RES</t>
  </si>
  <si>
    <t>BIOVISIBLE</t>
  </si>
  <si>
    <t>BIP INST PSYCHOL LTD</t>
  </si>
  <si>
    <t>BIPOLAR ZENTRUM WIENER NEUSTADT</t>
  </si>
  <si>
    <t>BIPS INST EPIDEMIOL PREVENT GMBH</t>
  </si>
  <si>
    <t>BIPS INST PREVENT RES EPIDEMIOL</t>
  </si>
  <si>
    <t>BIRBAL SAHNI INST PALEOBOT</t>
  </si>
  <si>
    <t>BIRDLIFE AFFILIATE MONTENEGRO</t>
  </si>
  <si>
    <t>BIRDLIFE AUSTRIA</t>
  </si>
  <si>
    <t>BIRDLIFE INT</t>
  </si>
  <si>
    <t>BIRDLIFE INT AFRICA PARTNERSHIP SECRETARIAT</t>
  </si>
  <si>
    <t>BIRDWATCH IRELAND</t>
  </si>
  <si>
    <t>BIRLA INST TECHNOL</t>
  </si>
  <si>
    <t>BIRLA INST TECHNOL SCI PILANI</t>
  </si>
  <si>
    <t>BIRMINGHAM HEARTLANDS HOSP</t>
  </si>
  <si>
    <t>BIRMINGHAM SOLIHULL MENTAL HLTH FDN TRUST</t>
  </si>
  <si>
    <t>BIRMINGHAM VA MED CTR</t>
  </si>
  <si>
    <t>BIRMINGHAM VAMC</t>
  </si>
  <si>
    <t>BIRMINGHAM WOMENS CHILDRENS HOSP</t>
  </si>
  <si>
    <t>BIRMINGHAM WOMENS CHILDRENS NATL HLTH SERV NHS</t>
  </si>
  <si>
    <t>BIRMINGHAM WOMENS NHS FDN TRUST</t>
  </si>
  <si>
    <t>BIRTISH UNIV</t>
  </si>
  <si>
    <t>BISHOPS UNIV</t>
  </si>
  <si>
    <t>BISPEBJERG FREDERIKSBERG HOSP CAPITAL REG</t>
  </si>
  <si>
    <t>BIST</t>
  </si>
  <si>
    <t>BITZ</t>
  </si>
  <si>
    <t>BLACKCARBON AS</t>
  </si>
  <si>
    <t>BLAISE PASCAL UNIV</t>
  </si>
  <si>
    <t>BLANDY EXPT FARM</t>
  </si>
  <si>
    <t>BLATTFISCH EU</t>
  </si>
  <si>
    <t>BLEKINGE INST TECHNOL</t>
  </si>
  <si>
    <t>BLELSON MANDELA DRIVE</t>
  </si>
  <si>
    <t>BLOKHIN RUSSIAN CANC RES CTR</t>
  </si>
  <si>
    <t>BLOOD CONSULT GF</t>
  </si>
  <si>
    <t>BLOOD CTR KOHTLA JARVE</t>
  </si>
  <si>
    <t>BLOOD TRANSFUS CTR</t>
  </si>
  <si>
    <t>BLOODWORKS NORTHWEST</t>
  </si>
  <si>
    <t>BLOOMBERG SCH PUBL HLTH</t>
  </si>
  <si>
    <t>BLUE MARBLE SPACE INST SCI</t>
  </si>
  <si>
    <t>BLUE NOTE BIOSCI</t>
  </si>
  <si>
    <t>BLUE WORLD INST MARINE RES CONSERVAT</t>
  </si>
  <si>
    <t>BLUEPRINT GENET</t>
  </si>
  <si>
    <t>BMT ARGOSS</t>
  </si>
  <si>
    <t>BMW GRP</t>
  </si>
  <si>
    <t>BMW RES CTR</t>
  </si>
  <si>
    <t>BMW TECH GMBH</t>
  </si>
  <si>
    <t>BNAI ZION MED CTR</t>
  </si>
  <si>
    <t>BNO</t>
  </si>
  <si>
    <t>BNR ECOTOUR CONSULTING</t>
  </si>
  <si>
    <t>BOARD ESTONIAN SOC ART HISTORIANS CURATORS</t>
  </si>
  <si>
    <t>BOARD INST</t>
  </si>
  <si>
    <t>BOEHRINGER INGELHEIM PHARMA GMBH CO KG</t>
  </si>
  <si>
    <t>BOEHRINGER INGELHEIM RCV GMBH CO KG</t>
  </si>
  <si>
    <t>BOGOMOLETZ INST PHYSIOL</t>
  </si>
  <si>
    <t>BOGOR AGR UNIV</t>
  </si>
  <si>
    <t>BOKU</t>
  </si>
  <si>
    <t>BOLDING BURCHARD HYDRODYNAM</t>
  </si>
  <si>
    <t>BOLTON NHS FDN TRUST</t>
  </si>
  <si>
    <t>BOMBAY HOSP MED RES CTR</t>
  </si>
  <si>
    <t>BOND UNIV</t>
  </si>
  <si>
    <t>BONHEUR CHILDRENS HOSP</t>
  </si>
  <si>
    <t>BONHEUR CHILDRENS HOSP MEMPHIS</t>
  </si>
  <si>
    <t>BORD TAIGHDE SLAINTE</t>
  </si>
  <si>
    <t>BORDEAUX SEGALEN UNIV</t>
  </si>
  <si>
    <t>BORDER MED ONCOL</t>
  </si>
  <si>
    <t>BORISSIAK PALEONTOL INST</t>
  </si>
  <si>
    <t>BORNEO FUTURES</t>
  </si>
  <si>
    <t>BOSCH INST</t>
  </si>
  <si>
    <t>BOSCH SOLAR CISTECH GMBH</t>
  </si>
  <si>
    <t>BOSNIA HERZEGOVINA RENAL REGISTRY</t>
  </si>
  <si>
    <t>BOSTON CLIN TRIALS</t>
  </si>
  <si>
    <t>BOSTON COLL</t>
  </si>
  <si>
    <t>BOSTON UNIV FRAMINGHAM HEART STUDY</t>
  </si>
  <si>
    <t>BOSTON UNIV SCH MED</t>
  </si>
  <si>
    <t>BOSTON VA HEALTHCARE SYST</t>
  </si>
  <si>
    <t>BOSTON VA RES INST</t>
  </si>
  <si>
    <t>BOSTON VA RES INST INC</t>
  </si>
  <si>
    <t>BOSTON VET ADM VA HEALTHCARE</t>
  </si>
  <si>
    <t>BOT GARDEN BOT MUSEUM</t>
  </si>
  <si>
    <t>BOT GARDEN BOT MUSEUM BERLIN DAHLEM</t>
  </si>
  <si>
    <t>BOT GARDEN MEISE RES DEPT</t>
  </si>
  <si>
    <t>BOT GARDENS PK AUTHOR</t>
  </si>
  <si>
    <t>BOT STAATSSAMMLUNG MUENCHEN</t>
  </si>
  <si>
    <t>BOT STAATSSAMMLUNG MUNCHEN</t>
  </si>
  <si>
    <t>BOTAN STAATSSAMMLUNG</t>
  </si>
  <si>
    <t>BOTH ENDS</t>
  </si>
  <si>
    <t>BOTKIN HOSP INFECT DIS</t>
  </si>
  <si>
    <t>BOTKIN INFECT DIS HOSP</t>
  </si>
  <si>
    <t>BOTSWANA HARVARD AIDS INST PARTNERSHIP</t>
  </si>
  <si>
    <t>BOZOK UNIV</t>
  </si>
  <si>
    <t>BP KOIRALA MEM CANC HOSP</t>
  </si>
  <si>
    <t>BP MARINE LTD</t>
  </si>
  <si>
    <t>BRACHNET</t>
  </si>
  <si>
    <t>BRACKNELL FOREST COUNCIL</t>
  </si>
  <si>
    <t>BRADFORD TEACHING HOSP NHS FDN TRUST</t>
  </si>
  <si>
    <t>BRAIN RES CTR</t>
  </si>
  <si>
    <t>BRAINPORT LIVING LAB</t>
  </si>
  <si>
    <t>BRANCH NI PIROGOV RUSSIAN STATE MED UNIV</t>
  </si>
  <si>
    <t>BRANCH SIBERIAN FED UNIV</t>
  </si>
  <si>
    <t>BRANDENBURG UNIV TECH</t>
  </si>
  <si>
    <t>BRANDENBURG UNIV TECH COTTBUS</t>
  </si>
  <si>
    <t>BRANDENBURG UNIV TECHNOL</t>
  </si>
  <si>
    <t>BRANDENBURG UNIV TECHNOL COTTBUS SENFTENBERG</t>
  </si>
  <si>
    <t>BRASIIA UNIV</t>
  </si>
  <si>
    <t>BRAZILIAN ATOP DERMATITIS ASSOC AADA</t>
  </si>
  <si>
    <t>BRAZILIAN SOC CLIN PATHOL LAB MED</t>
  </si>
  <si>
    <t>BREDA AMPHIA ZIEKENHUIS</t>
  </si>
  <si>
    <t>BRESCIA CIVIL HOSP</t>
  </si>
  <si>
    <t>BRESCIA OSPED CIVILI</t>
  </si>
  <si>
    <t>BRETAGNE VIVANTE SEPNB</t>
  </si>
  <si>
    <t>BRF KRUTET</t>
  </si>
  <si>
    <t>BRIEN HOLDEN VIS INST</t>
  </si>
  <si>
    <t>BRIGHAM WOMENS HARVARD MED SCH</t>
  </si>
  <si>
    <t>BRIGHAM WOMENS HOSP HARVARD MED SCH</t>
  </si>
  <si>
    <t>BRIGHTON SUSSEX UNIV HOSP</t>
  </si>
  <si>
    <t>BRIGHTON SUSSEX UNIV HOSP NHS TRUST</t>
  </si>
  <si>
    <t>BRISBANE S CLIN RES CTR</t>
  </si>
  <si>
    <t>BRISTOL CHILDRENS HOSP</t>
  </si>
  <si>
    <t>BRISTOL MYERS SQUIBB</t>
  </si>
  <si>
    <t>BRISTOL MYERS SQUIBB CO</t>
  </si>
  <si>
    <t>BRISTOL ROYAL INFIRM GEN HOSP</t>
  </si>
  <si>
    <t>BRITISH ACAD</t>
  </si>
  <si>
    <t>BRITISH ASSOC PAEDIAT SURG</t>
  </si>
  <si>
    <t>BRITISH ASSOC PAEDIAT UROLOGISTS</t>
  </si>
  <si>
    <t>BRITISH ASTRON ASSOC</t>
  </si>
  <si>
    <t>BRITISH COLUMBIA CANC RES AGCY</t>
  </si>
  <si>
    <t>BRITISH COLUMBIA CANC RES CTR</t>
  </si>
  <si>
    <t>BRITISH COLUMBIA CHILDRENS HOSP</t>
  </si>
  <si>
    <t>BRITISH COLUMBIA CTR DIS CONTROL</t>
  </si>
  <si>
    <t>BRITISH COLUMBIA CTR EXCELLENCE HIV AIDS</t>
  </si>
  <si>
    <t>BRITISH COLUMBIA MINIST FORESTS</t>
  </si>
  <si>
    <t>BRITISH MYRIAPOD ISOPOD GRP</t>
  </si>
  <si>
    <t>BROAD INST HARVARD UNIV</t>
  </si>
  <si>
    <t>BROAD INST HARVARD UNIV MIT</t>
  </si>
  <si>
    <t>BROAD INST MASSACHUSETTS INST TECHNOL</t>
  </si>
  <si>
    <t>BROAD INST MASSACHUSETTS INST TECHNOL MIT HARVA</t>
  </si>
  <si>
    <t>BROCKMANN CONSULT</t>
  </si>
  <si>
    <t>BROCKMANN CONSULT GMBH</t>
  </si>
  <si>
    <t>BROCKMANN GEOMAT SWEDEN AB</t>
  </si>
  <si>
    <t>BROKEN HILL HOSP</t>
  </si>
  <si>
    <t>BROWSERBITE SOFTWARE TECHNOL APPLICAT COMPETE</t>
  </si>
  <si>
    <t>BRUKER BALT OU</t>
  </si>
  <si>
    <t>BRUKER BIOSPIN GMBH</t>
  </si>
  <si>
    <t>BRUNEL UNIV BRUNEL</t>
  </si>
  <si>
    <t>BRUNEL UNIV LONDON</t>
  </si>
  <si>
    <t>BS SOTVATTENKOSULT</t>
  </si>
  <si>
    <t>BTL BIOTEST LAB GMBH SAGERHEIDE</t>
  </si>
  <si>
    <t>BTU COTTBUS SENFTENBERG</t>
  </si>
  <si>
    <t>BUCHMANN INST LIFE SCI</t>
  </si>
  <si>
    <t>BUCHMANN INST MOL LIFE</t>
  </si>
  <si>
    <t>BUCKINGHAMSHIRE NEW UNIV BUCKS</t>
  </si>
  <si>
    <t>BUDAPEST METROPOLITAN UNIV</t>
  </si>
  <si>
    <t>BUDAPEST METROPOLITAN UNIV APPL SCI</t>
  </si>
  <si>
    <t>BUDKER INST NUCL PHYS SB RAS</t>
  </si>
  <si>
    <t>BUENOS AIRES UNIV</t>
  </si>
  <si>
    <t>BULGARIAN SOC CARDIOL</t>
  </si>
  <si>
    <t>BULGARIAN SOC CLIN TOXICOL</t>
  </si>
  <si>
    <t>BULGARIAN SOC PROTECT BIRDS</t>
  </si>
  <si>
    <t>BULLARD LAB</t>
  </si>
  <si>
    <t>BUNDESAMPT GESUNDHEIT</t>
  </si>
  <si>
    <t>BUNDESAMT EICH VERMESSUNGSWESEN GRP EICHWESEN</t>
  </si>
  <si>
    <t>BUNDESAMT NATURSCHUTZ</t>
  </si>
  <si>
    <t>BUNDESAMT STATIST</t>
  </si>
  <si>
    <t>BUNDESAMT STRAHLENSCHUTZ NEUHERBERG</t>
  </si>
  <si>
    <t>BUNDESAMT WALD</t>
  </si>
  <si>
    <t>BUNDESANSTALT MAT PRUFUNG BAM</t>
  </si>
  <si>
    <t>BUNDESINST ARZNEIMITTEL MED PROD</t>
  </si>
  <si>
    <t>BUNDESMINIST VERTEIDIGUNG</t>
  </si>
  <si>
    <t>BUNDESMINIST WIRTSCHAFT ARBEIT</t>
  </si>
  <si>
    <t>BUNDESWEHR INST MICROBIOL</t>
  </si>
  <si>
    <t>BUR DRUG STAT</t>
  </si>
  <si>
    <t>BUR GEODESY ENGN GEOL LTD</t>
  </si>
  <si>
    <t>BUR METEOROL</t>
  </si>
  <si>
    <t>BUR TB</t>
  </si>
  <si>
    <t>BUR TB CONTROL</t>
  </si>
  <si>
    <t>BUR VERITAS ESTONIA</t>
  </si>
  <si>
    <t>BURDENKO INST</t>
  </si>
  <si>
    <t>BURLO GAROFOLO</t>
  </si>
  <si>
    <t>BURLO GAROFOLO CHILDREN HOSP</t>
  </si>
  <si>
    <t>BURNASYAN FED MED BIOPHYS CTR</t>
  </si>
  <si>
    <t>BURO ARBEITSSCHUTZ ARBEITSGESTALTUNG</t>
  </si>
  <si>
    <t>BURSA TECH UNIV</t>
  </si>
  <si>
    <t>BURYAT STATE UNIV</t>
  </si>
  <si>
    <t>BUSHEHR UNIV MED SCI</t>
  </si>
  <si>
    <t>BUSINESS ADM</t>
  </si>
  <si>
    <t>BUSINESS ECON LTD</t>
  </si>
  <si>
    <t>BUSSELTON POPULAT MED RES FDN INC</t>
  </si>
  <si>
    <t>BUTABIKA HOSP</t>
  </si>
  <si>
    <t>BUTTERFLIES W AFRICA</t>
  </si>
  <si>
    <t>BV CONSULTING LTD</t>
  </si>
  <si>
    <t>BYELARUSSIAN STATE UNIV</t>
  </si>
  <si>
    <t>BYELORUSSIAN STATE UNIV</t>
  </si>
  <si>
    <t>BYRD POLAR CLIMATE RES CTR</t>
  </si>
  <si>
    <t>C POMA HOSP</t>
  </si>
  <si>
    <t>CA PRIMA</t>
  </si>
  <si>
    <t>CAB INT</t>
  </si>
  <si>
    <t>CABI BIOSERV</t>
  </si>
  <si>
    <t>CABI EUROPE SWITZERLAND</t>
  </si>
  <si>
    <t>CABI UK</t>
  </si>
  <si>
    <t>CABIN</t>
  </si>
  <si>
    <t>CADENCE DESIGN SYST</t>
  </si>
  <si>
    <t>CADON</t>
  </si>
  <si>
    <t>CAFAM UNIV FDN</t>
  </si>
  <si>
    <t>CAGS</t>
  </si>
  <si>
    <t>CALAR ALTO</t>
  </si>
  <si>
    <t>CALGARY WEST MED CTR</t>
  </si>
  <si>
    <t>CALIF CANC REGISTRY</t>
  </si>
  <si>
    <t>CALIF DEPT FISH WILDLIFE</t>
  </si>
  <si>
    <t>CALIF DEPT FOOD AGR</t>
  </si>
  <si>
    <t>CALIF DEPT PUBL HLTH</t>
  </si>
  <si>
    <t>CALIF LIFE SCI</t>
  </si>
  <si>
    <t>CALIF LUTHERAN UNIV</t>
  </si>
  <si>
    <t>CALIF MED RES GRP INC</t>
  </si>
  <si>
    <t>CALIF PACIFIC MED CTR RES INST</t>
  </si>
  <si>
    <t>CALIF STATE UNIV</t>
  </si>
  <si>
    <t>CALIF STATE UNIV FULLERTON</t>
  </si>
  <si>
    <t>CALIF UNIV PENN</t>
  </si>
  <si>
    <t>CALIF UNIV PENNSYLVANIA</t>
  </si>
  <si>
    <t>CALIFORNIA INST TECH</t>
  </si>
  <si>
    <t>CALLISTO NGO</t>
  </si>
  <si>
    <t>CALLISTO WILDLIFE NAT CONSERVAT SOC</t>
  </si>
  <si>
    <t>CALVARY HEALTHCARE BRUCE</t>
  </si>
  <si>
    <t>CAMBREX TALLINN AS</t>
  </si>
  <si>
    <t>CAMBRIDGE CTR 7</t>
  </si>
  <si>
    <t>CAMBRIDGE GENET ENERGY METAB GEM CONSORTIUM</t>
  </si>
  <si>
    <t>CAMBRIDGE SOC APPLICAT RES</t>
  </si>
  <si>
    <t>CAMPAIGN AGAINST DEPRESS SUICIDE</t>
  </si>
  <si>
    <t>CAMPULUNG MOLDOVENESC PSYCHIAT HOSP</t>
  </si>
  <si>
    <t>CAMPUS INT EXCELLENCE UAM CCSIC</t>
  </si>
  <si>
    <t>CAMPUS SCI ENRICO MATTEI</t>
  </si>
  <si>
    <t>CAMPUS UNIV UCAD</t>
  </si>
  <si>
    <t>CAN INST CARDIOMETAB NUTR</t>
  </si>
  <si>
    <t>CANADA FRANCE HAWAII TELESCOPE CORP</t>
  </si>
  <si>
    <t>CANADIAN BLOOD SERV</t>
  </si>
  <si>
    <t>CANADIAN FORCES HLTH SERV GRP HQ</t>
  </si>
  <si>
    <t>CANADIAN FOREST SERV ATLANTIC FORESTRY CTR</t>
  </si>
  <si>
    <t>CANADIAN GRAIN COMMISS</t>
  </si>
  <si>
    <t>CANADIAN INST HLTH RES</t>
  </si>
  <si>
    <t>CANADIAN INST THEORET ASTROPHYS</t>
  </si>
  <si>
    <t>CANADIAN WILDLIFE SERV</t>
  </si>
  <si>
    <t>CANBERRA HOSP</t>
  </si>
  <si>
    <t>CANBR</t>
  </si>
  <si>
    <t>CANC CONTROL COUNCIL NEW ZEALAND</t>
  </si>
  <si>
    <t>CANC EPIDEMIOL CTR</t>
  </si>
  <si>
    <t>CANC GRP</t>
  </si>
  <si>
    <t>CANC INST NSW</t>
  </si>
  <si>
    <t>CANC INST WIA</t>
  </si>
  <si>
    <t>CANC REGISTRY BAS RHIN</t>
  </si>
  <si>
    <t>CANC REGISTRY GREATER CALIF</t>
  </si>
  <si>
    <t>CANC RES COMPETENCE CTR</t>
  </si>
  <si>
    <t>CANC RES INST</t>
  </si>
  <si>
    <t>CANC RES PREVENT INST</t>
  </si>
  <si>
    <t>CANC RES TREATMENT CTR</t>
  </si>
  <si>
    <t>CANC RES UK CAMBRIDGE CTR</t>
  </si>
  <si>
    <t>CANC RES UK LONDON RES INST</t>
  </si>
  <si>
    <t>CANC SOC FINLAND</t>
  </si>
  <si>
    <t>CANCER REGISTRY HISTOPATHOL UNIT</t>
  </si>
  <si>
    <t>CANISISUS WILHELMINA HOSP</t>
  </si>
  <si>
    <t>CANISIUS WILHELMINA HOSP</t>
  </si>
  <si>
    <t>CANTERBURY DIST HLTH BOARD</t>
  </si>
  <si>
    <t>CANTERBURY REG COUNCIL</t>
  </si>
  <si>
    <t>CANTONAL HOSP SCHAFFHAUSEN</t>
  </si>
  <si>
    <t>CANTONAL HOSP ST GALLEN</t>
  </si>
  <si>
    <t>CAPIO HOSP SUR</t>
  </si>
  <si>
    <t>CAPITAL DIST HLTH AUTHOR</t>
  </si>
  <si>
    <t>CAPITAL MED UNIV BEIJING</t>
  </si>
  <si>
    <t>CAPITAL NORMAL UNIV</t>
  </si>
  <si>
    <t>CAPITAL REG</t>
  </si>
  <si>
    <t>CAPITAL UNIV MED SCI</t>
  </si>
  <si>
    <t>CARDIFF METROPOLITAN UNIV</t>
  </si>
  <si>
    <t>CARDINAL ST WYSZYNSKI UNIV</t>
  </si>
  <si>
    <t>CARDIOL CLIN EL GOLF</t>
  </si>
  <si>
    <t>CARDIOL CTR MONZINO</t>
  </si>
  <si>
    <t>CARDIOL RES</t>
  </si>
  <si>
    <t>CARDIOLIFE HOSP TIMISOARA</t>
  </si>
  <si>
    <t>CARDIOME PHARMA</t>
  </si>
  <si>
    <t>CARDIOVASC CTR AALST</t>
  </si>
  <si>
    <t>CARDIOVASC CTR ZUERICH</t>
  </si>
  <si>
    <t>CARDIOVASC ENGN INC</t>
  </si>
  <si>
    <t>CARDIOVASC INST</t>
  </si>
  <si>
    <t>CARDIOVASC PREVENT CTR</t>
  </si>
  <si>
    <t>CARE OF MASKOWITZ HR</t>
  </si>
  <si>
    <t>CARE OF TROKE P</t>
  </si>
  <si>
    <t>CARE RES INST</t>
  </si>
  <si>
    <t>CARGILL INC</t>
  </si>
  <si>
    <t>CARGILL R D CTR EUROPE</t>
  </si>
  <si>
    <t>CARINTHIAN INST LAKE RES</t>
  </si>
  <si>
    <t>CARNEGIE MUSEUM NAT HIST</t>
  </si>
  <si>
    <t>CARNEGIE OBSERV</t>
  </si>
  <si>
    <t>CAROL DAVILA UNIV MED BUCHAREST</t>
  </si>
  <si>
    <t>CARSTE CIENCIA MEIO AMBIENTE</t>
  </si>
  <si>
    <t>CARTAGENE</t>
  </si>
  <si>
    <t>CASA SOLLIEVO SOFFERENZA HOSP</t>
  </si>
  <si>
    <t>CASEWESTERN RESERVE UNIV</t>
  </si>
  <si>
    <t>CASIA</t>
  </si>
  <si>
    <t>CASIMIR GREAT FDN INNOVAT DEV</t>
  </si>
  <si>
    <t>CASS</t>
  </si>
  <si>
    <t>CASSANO MURGE UNIV FOGGIA</t>
  </si>
  <si>
    <t>CASTILLA LEON HLTH CARE SYST</t>
  </si>
  <si>
    <t>CASTOLIN GESELL GMBH</t>
  </si>
  <si>
    <t>CATALAN HLTH SERV SERVEI CATALA SALUT</t>
  </si>
  <si>
    <t>CATALONIA GOVT</t>
  </si>
  <si>
    <t>CATEDRA MICROBIOLOG FAC AGRONOM AZUL</t>
  </si>
  <si>
    <t>CATHARINA HOSP</t>
  </si>
  <si>
    <t>CATHOL UNIV LEUVEN</t>
  </si>
  <si>
    <t>CATHOLIC UNIV BRESCIA</t>
  </si>
  <si>
    <t>CATHOLIC UNIV DAEGU</t>
  </si>
  <si>
    <t>CATHOLIC UNIV LEVEN</t>
  </si>
  <si>
    <t>CATHOLIC UNIV LIMA</t>
  </si>
  <si>
    <t>CATHOLIQUE UNIV LOUVAIN</t>
  </si>
  <si>
    <t>CATIE</t>
  </si>
  <si>
    <t>CAUSEWAY HOSP</t>
  </si>
  <si>
    <t>CBPF</t>
  </si>
  <si>
    <t>CBS FUNGAL BIODIVERS CTR</t>
  </si>
  <si>
    <t>CBS FUNGAL BIODIVERS CTR CBS KNAW</t>
  </si>
  <si>
    <t>CCBR BRASIL</t>
  </si>
  <si>
    <t>CCBR CZECH AS</t>
  </si>
  <si>
    <t>CCBR HONG KONG CHINA</t>
  </si>
  <si>
    <t>CCRI</t>
  </si>
  <si>
    <t>CCT CONICET</t>
  </si>
  <si>
    <t>CCT LA PLATA</t>
  </si>
  <si>
    <t>CCT MENDOZA CONICET</t>
  </si>
  <si>
    <t>CCTUH</t>
  </si>
  <si>
    <t>CEA DSM CNRS UNIV PARIS DIDEROT</t>
  </si>
  <si>
    <t>CEA DSM DRECAM SERV PHOTONS</t>
  </si>
  <si>
    <t>CEA FONTENAY ROSES</t>
  </si>
  <si>
    <t>CEA IRAMIS</t>
  </si>
  <si>
    <t>CEA LETI</t>
  </si>
  <si>
    <t>CEA SACLAY COMMISSARIAT ENERGIE ATOM ENERGIES A</t>
  </si>
  <si>
    <t>CEA UNIV PARIS SUD 11</t>
  </si>
  <si>
    <t>CEAB CSIC</t>
  </si>
  <si>
    <t>CEAF</t>
  </si>
  <si>
    <t>CEBC CNRS</t>
  </si>
  <si>
    <t>CEDEX</t>
  </si>
  <si>
    <t>CEDIM CLIN PRIVADA</t>
  </si>
  <si>
    <t>CEDOC</t>
  </si>
  <si>
    <t>CEE</t>
  </si>
  <si>
    <t>CEEISCAT</t>
  </si>
  <si>
    <t>CEFAS LOWESTOFT LAB</t>
  </si>
  <si>
    <t>CEFCA</t>
  </si>
  <si>
    <t>CEFEUMR5175</t>
  </si>
  <si>
    <t>CEGAT</t>
  </si>
  <si>
    <t>CEGAT CTR GENOM TRANSCRIPT</t>
  </si>
  <si>
    <t>CEH EDINBURGH</t>
  </si>
  <si>
    <t>CEH EDINBURGH BUSH ESTATE PENICUIK</t>
  </si>
  <si>
    <t>CEIT IK4</t>
  </si>
  <si>
    <t>CELERA</t>
  </si>
  <si>
    <t>CELGENE BV</t>
  </si>
  <si>
    <t>CELL PRESS</t>
  </si>
  <si>
    <t>CELL SIGNALLING CELL DEATH DIV</t>
  </si>
  <si>
    <t>CELLECTIS</t>
  </si>
  <si>
    <t>CELSIUS HEALTHCARE</t>
  </si>
  <si>
    <t>CEMAGREF BORDEAUX CTR</t>
  </si>
  <si>
    <t>CEMCAT</t>
  </si>
  <si>
    <t>CEMES CNRS</t>
  </si>
  <si>
    <t>CEMPRE UNIV PORTO</t>
  </si>
  <si>
    <t>CENAM</t>
  </si>
  <si>
    <t>CENERGIA ENERGY CONSULTANTS</t>
  </si>
  <si>
    <t>CENIT CTR TRANSFORMAT STUDIES</t>
  </si>
  <si>
    <t>CENT AGR OFF</t>
  </si>
  <si>
    <t>CENT ASTRON OBSERV</t>
  </si>
  <si>
    <t>CENT BANK</t>
  </si>
  <si>
    <t>CENT BANK ESTONIA</t>
  </si>
  <si>
    <t>CENT BUR SCHIMMELCULTURES FUNGAL BIODIVERS CTR CB</t>
  </si>
  <si>
    <t>CENT CLIN BASE MED INST MI</t>
  </si>
  <si>
    <t>CENT COAST NEUROSCI RES</t>
  </si>
  <si>
    <t>CENT ELECTROCHEM RES INST</t>
  </si>
  <si>
    <t>CENT EUROPEAN INST TECHNOL CEITEC</t>
  </si>
  <si>
    <t>CENT FINLAND HLTH CARE DIST</t>
  </si>
  <si>
    <t>CENT HOS CENT FINLAND</t>
  </si>
  <si>
    <t>CENT HOSP BOLZANO</t>
  </si>
  <si>
    <t>CENT HOSP KRISTIANSTAD</t>
  </si>
  <si>
    <t>CENT HOSP SEINAJOKI</t>
  </si>
  <si>
    <t>CENT HOSP SOUTHERN OSTROBOTHNIA</t>
  </si>
  <si>
    <t>CENT HOSP VAXJO</t>
  </si>
  <si>
    <t>CENT HOSP YONGZHOU CITY</t>
  </si>
  <si>
    <t>CENT INST BLOOD TRANSFUS</t>
  </si>
  <si>
    <t>CENT INST MENTAL HLTH</t>
  </si>
  <si>
    <t>CENT INST METEOROL GEODYNAM</t>
  </si>
  <si>
    <t>CENT INST SUPERVISING TESTING AGR</t>
  </si>
  <si>
    <t>CENT INVEST ESTUDIOS AVANZADOS</t>
  </si>
  <si>
    <t>CENT LAB</t>
  </si>
  <si>
    <t>CENT LAB COMMUNICABLE DIS</t>
  </si>
  <si>
    <t>CENT LAB COMMUNICABLE DIS HLTH PROTECT INSPECTORA</t>
  </si>
  <si>
    <t>CENT LAB GEN ECOL</t>
  </si>
  <si>
    <t>CENT LAB HLTH PROTECT INSPECT</t>
  </si>
  <si>
    <t>CENT LAB MIN GEOL</t>
  </si>
  <si>
    <t>CENT LISBON HOSP CTR HOSP S JOSE</t>
  </si>
  <si>
    <t>CENT MANCHESTER NHS TRUSTS</t>
  </si>
  <si>
    <t>CENT MANCHESTER UNIV</t>
  </si>
  <si>
    <t>CENT MANCHESTER UNIV HOSP FDN TRUST</t>
  </si>
  <si>
    <t>CENT MANCHESTER UNIV HOSP NATL HLTH SERV FDN TRUS</t>
  </si>
  <si>
    <t>CENT MANCHESTER UNIV HOSP NATL HLTH SERV NHS FDN</t>
  </si>
  <si>
    <t>CENT NEBRASKA PUBL POWER IRRIGAT DIST</t>
  </si>
  <si>
    <t>CENT OFF MEASURES GUM</t>
  </si>
  <si>
    <t>CENT QUEENSLAND UNIV</t>
  </si>
  <si>
    <t>CENT SCI LAB</t>
  </si>
  <si>
    <t>CENT SCI RES INST CHEM MECH</t>
  </si>
  <si>
    <t>CENT TEXAS COLL</t>
  </si>
  <si>
    <t>CENT UNION AGR PRODUCERS FOREST OWNERS MTK</t>
  </si>
  <si>
    <t>CENT UNIV CATALONIA</t>
  </si>
  <si>
    <t>CENT UNIV HOSP DUPUYTREN</t>
  </si>
  <si>
    <t>CENTOGENE AG</t>
  </si>
  <si>
    <t>CENTRAALBUR SCHIMMELCULTURES CBS</t>
  </si>
  <si>
    <t>CENTRACARE</t>
  </si>
  <si>
    <t>CENTRO BRASILEIRO PESQUISAS FISICAS</t>
  </si>
  <si>
    <t>CENTRO INVESTIGAC ESTUDIOS AVANZADOS IPN</t>
  </si>
  <si>
    <t>CENTROVET</t>
  </si>
  <si>
    <t>CEPEP 2</t>
  </si>
  <si>
    <t>CEPEP AB</t>
  </si>
  <si>
    <t>CEPEP II AB</t>
  </si>
  <si>
    <t>CEPIC</t>
  </si>
  <si>
    <t>CEPIDC INSERM</t>
  </si>
  <si>
    <t>CEPOL</t>
  </si>
  <si>
    <t>CEPR</t>
  </si>
  <si>
    <t>CEREAL RES NONPROFIT LTD</t>
  </si>
  <si>
    <t>CEREDIH</t>
  </si>
  <si>
    <t>CEREGE</t>
  </si>
  <si>
    <t>CERN THEORY DIV</t>
  </si>
  <si>
    <t>CERRAHPASA MED FAC</t>
  </si>
  <si>
    <t>CERTIFICAT CTR LTD</t>
  </si>
  <si>
    <t>CESBIO</t>
  </si>
  <si>
    <t>CESKA NARODNI BANKA</t>
  </si>
  <si>
    <t>CESP</t>
  </si>
  <si>
    <t>CESP U1018 INSERM</t>
  </si>
  <si>
    <t>CESP UVSQ</t>
  </si>
  <si>
    <t>CESUR</t>
  </si>
  <si>
    <t>CETIME</t>
  </si>
  <si>
    <t>CETLAM COOPERAT GRP</t>
  </si>
  <si>
    <t>CEVDI</t>
  </si>
  <si>
    <t>CEXS UPF PRBB</t>
  </si>
  <si>
    <t>CFSNSM</t>
  </si>
  <si>
    <t>CGI ESTONIA</t>
  </si>
  <si>
    <t>CH ARMENTIERES</t>
  </si>
  <si>
    <t>CH ARRAS CHRU LILLE</t>
  </si>
  <si>
    <t>CH CHATILIEZ TOURCOING</t>
  </si>
  <si>
    <t>CH PELTZER LA TOURELLE</t>
  </si>
  <si>
    <t>CHAIR IUCN ISSC</t>
  </si>
  <si>
    <t>CHAIR PSYCHOPHYSIOL</t>
  </si>
  <si>
    <t>CHALEARN</t>
  </si>
  <si>
    <t>CHALMERS TEKN HOGSKOLA</t>
  </si>
  <si>
    <t>CHANCELLOR JUSTICE REPUBL ESTONIA</t>
  </si>
  <si>
    <t>CHANGHUA CHRISTIAN HOSP</t>
  </si>
  <si>
    <t>CHANIA GEN HOSP</t>
  </si>
  <si>
    <t>CHANNING DIV NETWORK MED</t>
  </si>
  <si>
    <t>CHARING CROSS HOSP</t>
  </si>
  <si>
    <t>CHARITE UNIV MED CTR BERLIN</t>
  </si>
  <si>
    <t>CHARLEL UNIV</t>
  </si>
  <si>
    <t>CHARLES NICOLLE HOSP</t>
  </si>
  <si>
    <t>CHARLES RIVER DRUG DISCOVERY SERV</t>
  </si>
  <si>
    <t>CHARLES STURT UNIV ALBURY</t>
  </si>
  <si>
    <t>CHARLES UNIV</t>
  </si>
  <si>
    <t>CHARLES UNIV MED SCH I</t>
  </si>
  <si>
    <t>CHAROTAR UNIV SCI TECHNOL</t>
  </si>
  <si>
    <t>CHARTERED SOC PHYSIOTHERAPY</t>
  </si>
  <si>
    <t>CHBM</t>
  </si>
  <si>
    <t>CHC CLIN ESPERANCE</t>
  </si>
  <si>
    <t>CHDI MANAGEMENT CHDI FDN</t>
  </si>
  <si>
    <t>CHEIKH ANTA DIOP UNIV</t>
  </si>
  <si>
    <t>CHELONIAN RES FDN</t>
  </si>
  <si>
    <t>CHELONIAN RES INST</t>
  </si>
  <si>
    <t>CHELSEA WESTMINSTER HOSP NHS FDN TRUST</t>
  </si>
  <si>
    <t>CHELYABINSK STATE UNIV</t>
  </si>
  <si>
    <t>CHELYABINSK STN OJSC</t>
  </si>
  <si>
    <t>CHEM CTR LUND</t>
  </si>
  <si>
    <t>CHEMELOT INNOVAT LEARNING LABS</t>
  </si>
  <si>
    <t>CHEMI PHARM AS</t>
  </si>
  <si>
    <t>CHEMIN VIGNES VIELLES</t>
  </si>
  <si>
    <t>CHERNIHIV NAT UNIV TECHNOL</t>
  </si>
  <si>
    <t>CHERNIHIV STATE UNIV TECHNOL</t>
  </si>
  <si>
    <t>CHERNIVTSI NATL UNIV</t>
  </si>
  <si>
    <t>CHERNIVTSI REG CLIN ONCOL CTR</t>
  </si>
  <si>
    <t>CHERNIVTSI REG ONCOL CTR</t>
  </si>
  <si>
    <t>CHERNOBYL NUCL POWER PLANT</t>
  </si>
  <si>
    <t>CHEST DIS HOSP</t>
  </si>
  <si>
    <t>CHEVRON AUSTRALIA</t>
  </si>
  <si>
    <t>CHI POISSY ST GERMAIN EN LAYE</t>
  </si>
  <si>
    <t>CHIA NAN UNIV PHARM SCI</t>
  </si>
  <si>
    <t>CHIA YI CHRISTIAN HOSP</t>
  </si>
  <si>
    <t>CHIANG MAI UNIV HOSP</t>
  </si>
  <si>
    <t>CHIBA UNIV COMMERCE</t>
  </si>
  <si>
    <t>CHICAGO MED SCH</t>
  </si>
  <si>
    <t>CHIEF SANIT INSPECTORATE</t>
  </si>
  <si>
    <t>CHIESI FARMACEUT</t>
  </si>
  <si>
    <t>CHIETI UNIV HOSP</t>
  </si>
  <si>
    <t>CHILD FAMILY RES INST</t>
  </si>
  <si>
    <t>CHILD MIND INST</t>
  </si>
  <si>
    <t>CHILDREN CLIN UNIV HOSP</t>
  </si>
  <si>
    <t>CHILDREN HOSP</t>
  </si>
  <si>
    <t>CHILDREN HOSP P A KYRIAKOU</t>
  </si>
  <si>
    <t>CHILDRENS CANC RES INST</t>
  </si>
  <si>
    <t>CHILDRENS CLIN</t>
  </si>
  <si>
    <t>CHILDRENS CLIN TARTU UNIV HOSP</t>
  </si>
  <si>
    <t>CHILDRENS CLIN UNIV HOSP</t>
  </si>
  <si>
    <t>CHILDRENS DIGITAL MEDIA CTR</t>
  </si>
  <si>
    <t>CHILDRENS HLTH QUEENSLAND HOSP HLTH SERV</t>
  </si>
  <si>
    <t>CHILDRENS HOSP AMSTERDAMER STR</t>
  </si>
  <si>
    <t>CHILDRENS HOSP ANNA MEYER</t>
  </si>
  <si>
    <t>CHILDRENS HOSP CLIN MINNESOTA</t>
  </si>
  <si>
    <t>CHILDRENS HOSP COLORADO</t>
  </si>
  <si>
    <t>CHILDRENS HOSP EASTERN ONTARIO CHEO RES INST</t>
  </si>
  <si>
    <t>CHILDRENS HOSP EASTERN ONTARIO RES INST</t>
  </si>
  <si>
    <t>CHILDRENS HOSP EASTERN SWITZERLAND</t>
  </si>
  <si>
    <t>CHILDRENS HOSP EPILEPSY CTR NEW ORLEANS</t>
  </si>
  <si>
    <t>CHILDRENS HOSP HARLACHING</t>
  </si>
  <si>
    <t>CHILDRENS HOSP OAKLAND RES INST</t>
  </si>
  <si>
    <t>CHILDRENS HOSP ORANGE CTY</t>
  </si>
  <si>
    <t>CHILDRENS HOSP RES CTR OAKLAND</t>
  </si>
  <si>
    <t>CHILDRENS HOSP ZAGREB</t>
  </si>
  <si>
    <t>CHILDRENS MEM HOSP</t>
  </si>
  <si>
    <t>CHILDRENS MEMORIAL HLTH INST</t>
  </si>
  <si>
    <t>CHILDRENS MERCY KANSAS CITY</t>
  </si>
  <si>
    <t>CHILDRENS REPUBL HOSP</t>
  </si>
  <si>
    <t>CHILDRENS RES INST</t>
  </si>
  <si>
    <t>CHILDRENS TEACHING HOSP</t>
  </si>
  <si>
    <t>CHILDRENS WOMENS HLTH CTR BC</t>
  </si>
  <si>
    <t>CHILDRES HOSP</t>
  </si>
  <si>
    <t>CHINA ACAD CHINESE MED SCI</t>
  </si>
  <si>
    <t>CHINA ANIM HLTH EPIDEMIOL CTR</t>
  </si>
  <si>
    <t>CHINA CTR DIS CONTROL PREVENT</t>
  </si>
  <si>
    <t>CHINA CTR IND CULTURE COLLECT</t>
  </si>
  <si>
    <t>CHINA EUROPE INT BUSINESS SCH</t>
  </si>
  <si>
    <t>CHINA INT ENGN CONSULTING CORP</t>
  </si>
  <si>
    <t>CHINA JILIANG UNIV</t>
  </si>
  <si>
    <t>CHINA METEOROL ADM</t>
  </si>
  <si>
    <t>CHINA NATL CANC INST</t>
  </si>
  <si>
    <t>CHINA UNIV PETR</t>
  </si>
  <si>
    <t>CHINA UNIV POLIT SCI LAW</t>
  </si>
  <si>
    <t>CHINA WEST NORMAL UNIV</t>
  </si>
  <si>
    <t>CHINESE ACAD METEOROL SCI</t>
  </si>
  <si>
    <t>CHINESE ACAD SOCIAL SCI</t>
  </si>
  <si>
    <t>CHINESE CTR DIS CONTROL PROVENT</t>
  </si>
  <si>
    <t>CHINESE NATL HUMAN GENOM CTR</t>
  </si>
  <si>
    <t>CHINESE PEOPLES LIBERAT ARMY PLA</t>
  </si>
  <si>
    <t>CHIRICUTA CANC INST</t>
  </si>
  <si>
    <t>CHIRURG CHUD BORGOU ALIBORI</t>
  </si>
  <si>
    <t>CHIRURG VISCERALE DIGEST ONCOL HOSP PRIVE</t>
  </si>
  <si>
    <t>CHIRURG VISCERALE DIGEST ONCOLOG HOSP PRIVE</t>
  </si>
  <si>
    <t>CHIRURGENCOOPERATIE OOST NEDERLAND</t>
  </si>
  <si>
    <t>CHITA STATE UNIV</t>
  </si>
  <si>
    <t>CHITWAN MED COLL</t>
  </si>
  <si>
    <t>CHLN</t>
  </si>
  <si>
    <t>CHONBUK UNIV</t>
  </si>
  <si>
    <t>CHONGQING UNIV ARTS SCI</t>
  </si>
  <si>
    <t>CHONGQING UNIV POST TELECOMMUN</t>
  </si>
  <si>
    <t>CHONGQING UNIV POSTS TELECOMMU</t>
  </si>
  <si>
    <t>CHR</t>
  </si>
  <si>
    <t>CHRISTCHURCH HOSP</t>
  </si>
  <si>
    <t>CHRISTIAN ALBRECHT UNIV KIEL</t>
  </si>
  <si>
    <t>CHRISTIAN DOPPLER LAB NANOCOMPOSITE SOLAR CELLS</t>
  </si>
  <si>
    <t>CHRISTIAN MED COLL VELLORE</t>
  </si>
  <si>
    <t>CHRISTIANSO FIELDSTN</t>
  </si>
  <si>
    <t>CHRISTIE HOSP HOLT RADIUM INST</t>
  </si>
  <si>
    <t>CHRISTINE KUHNE CTR ALLERGY EDUC</t>
  </si>
  <si>
    <t>CHRISTINE KUHNE CTR ALLERGY RES EDUC</t>
  </si>
  <si>
    <t>CHRISTINE KUHNE CTR ALLERGY RES EDUC CK CARE</t>
  </si>
  <si>
    <t>CHRISTINE KUHNE CTR ALLERGY RES EDUC CK CARE DA</t>
  </si>
  <si>
    <t>CHROMOCYTE LTD</t>
  </si>
  <si>
    <t>CHRON DIS PREVENT UNIT</t>
  </si>
  <si>
    <t>CHRON DISEASES RES CTR</t>
  </si>
  <si>
    <t>CHRONORECORD ASSOC</t>
  </si>
  <si>
    <t>CHRONOS INFO CONSULTING</t>
  </si>
  <si>
    <t>CHRU AMIENS</t>
  </si>
  <si>
    <t>CHRU HOP CARDIOL</t>
  </si>
  <si>
    <t>CHRU LILLE HOP JEANNE FLANDRE</t>
  </si>
  <si>
    <t>CHTMAD</t>
  </si>
  <si>
    <t>CHU BAB EL OUED</t>
  </si>
  <si>
    <t>CHU BESANCON</t>
  </si>
  <si>
    <t>CHU BICETRE</t>
  </si>
  <si>
    <t>CHU BREST</t>
  </si>
  <si>
    <t>CHU BRUGMAN</t>
  </si>
  <si>
    <t>CHU CAEN</t>
  </si>
  <si>
    <t>CHU CAREMEAU</t>
  </si>
  <si>
    <t>CHU CHARLES NICOLLE</t>
  </si>
  <si>
    <t>CHU CLEMENCEAU</t>
  </si>
  <si>
    <t>CHU DAMIENS</t>
  </si>
  <si>
    <t>CHU FELIX GUYON</t>
  </si>
  <si>
    <t>CHU GODINNE</t>
  </si>
  <si>
    <t>CHU HOP ALIX DE CHAMPAGNE</t>
  </si>
  <si>
    <t>CHU LA CONCEPT</t>
  </si>
  <si>
    <t>CHU LA REUN</t>
  </si>
  <si>
    <t>CHU LA REUNION</t>
  </si>
  <si>
    <t>CHU LIEGE</t>
  </si>
  <si>
    <t>CHU MILETRIE</t>
  </si>
  <si>
    <t>CHU NICE HOP LARCHET 1</t>
  </si>
  <si>
    <t>CHU NORD AP HM</t>
  </si>
  <si>
    <t>CHU PARIS SUD BICETRE</t>
  </si>
  <si>
    <t>CHU PURPAN</t>
  </si>
  <si>
    <t>CHU QUEBEC CHUL RES CTR</t>
  </si>
  <si>
    <t>CHU QUEBEC RES CTR</t>
  </si>
  <si>
    <t>CHU RENNES</t>
  </si>
  <si>
    <t>CHU REUNION</t>
  </si>
  <si>
    <t>CHU SOURO SANOU</t>
  </si>
  <si>
    <t>CHU ST JUSTINE</t>
  </si>
  <si>
    <t>CHU ST JUSTINE RES CTR</t>
  </si>
  <si>
    <t>CHU ST PIERRE</t>
  </si>
  <si>
    <t>CHU STRASBOURG</t>
  </si>
  <si>
    <t>CHU TOULOUSE HOP ENFANTS</t>
  </si>
  <si>
    <t>CHUC</t>
  </si>
  <si>
    <t>CHUGAI PHARMA EUROPE LTD</t>
  </si>
  <si>
    <t>CHUM HOTEL DIEU</t>
  </si>
  <si>
    <t>CHUNG ANG UNIV</t>
  </si>
  <si>
    <t>CHUNG SHAN MED UNIV HOSP</t>
  </si>
  <si>
    <t>CHUQ</t>
  </si>
  <si>
    <t>CHUQ LAVAL UNIV</t>
  </si>
  <si>
    <t>CHURCHILL NORTHERN STUDIES CTR</t>
  </si>
  <si>
    <t>CHUV</t>
  </si>
  <si>
    <t>CHUV LAUSANNE UNIV HOSP</t>
  </si>
  <si>
    <t>CHUV UNIV LAUSANNE</t>
  </si>
  <si>
    <t>CIBER CTR INVEST BIOMED RED ENFERMEDADES RARAS CI</t>
  </si>
  <si>
    <t>CIBER DIABET ENFERMEDADES METAB ASOCIADAS</t>
  </si>
  <si>
    <t>CIBER DIABET ENFERMEDADES METAB ASOCIADAS CIBER</t>
  </si>
  <si>
    <t>CIBER OBESIDAD NUTR</t>
  </si>
  <si>
    <t>CIBER OBN</t>
  </si>
  <si>
    <t>CIBER PATHOPHYSIOL OBES NUTR</t>
  </si>
  <si>
    <t>CIBERCV</t>
  </si>
  <si>
    <t>CIBEREHD</t>
  </si>
  <si>
    <t>CIBERER SPANISH NETWORK RARE DIS</t>
  </si>
  <si>
    <t>CIBERSAM GRANADA UNIV</t>
  </si>
  <si>
    <t>CIBIO</t>
  </si>
  <si>
    <t>CIC MAURICE INC</t>
  </si>
  <si>
    <t>CIC MAURICIE INC</t>
  </si>
  <si>
    <t>CIDO</t>
  </si>
  <si>
    <t>CIEFAP</t>
  </si>
  <si>
    <t>CIEP</t>
  </si>
  <si>
    <t>CIES IUL</t>
  </si>
  <si>
    <t>CIFOR</t>
  </si>
  <si>
    <t>CIIMAR</t>
  </si>
  <si>
    <t>CIMT CTR INNOVAT MED TECHNOL</t>
  </si>
  <si>
    <t>CINCINNATI CHILDRENS HOSP RES FDN</t>
  </si>
  <si>
    <t>CINDERELLA APS</t>
  </si>
  <si>
    <t>CINVESTAV IPN</t>
  </si>
  <si>
    <t>CINVESTAV MERIDA</t>
  </si>
  <si>
    <t>CIOFF ESTONIA</t>
  </si>
  <si>
    <t>CIOMP</t>
  </si>
  <si>
    <t>CIPF</t>
  </si>
  <si>
    <t>CIPPEC</t>
  </si>
  <si>
    <t>CIPSM</t>
  </si>
  <si>
    <t>CIRBA PROGRAMME PACCI</t>
  </si>
  <si>
    <t>CIRCLE K AS</t>
  </si>
  <si>
    <t>CIRED</t>
  </si>
  <si>
    <t>CIREF CREAT VARIETALE FRAISE</t>
  </si>
  <si>
    <t>CIRG</t>
  </si>
  <si>
    <t>CIRID</t>
  </si>
  <si>
    <t>CIRIE HOSP</t>
  </si>
  <si>
    <t>CISA INIA</t>
  </si>
  <si>
    <t>CISCO</t>
  </si>
  <si>
    <t>CITADEL</t>
  </si>
  <si>
    <t>CITMA</t>
  </si>
  <si>
    <t>CITTA CASTELLO HOSP</t>
  </si>
  <si>
    <t>CITTADELLA UNIV MONSERATTO</t>
  </si>
  <si>
    <t>CITY CLIN HOSP 24</t>
  </si>
  <si>
    <t>CITY CLIN HOSP 4</t>
  </si>
  <si>
    <t>CITY CLIN HOSP 9</t>
  </si>
  <si>
    <t>CITY CLIN HOSP INFECT DIS</t>
  </si>
  <si>
    <t>CITY CLIN ONCOL DISPENSARY</t>
  </si>
  <si>
    <t>CITY COUNCIL ZURICH</t>
  </si>
  <si>
    <t>CITY GOVT TARTU</t>
  </si>
  <si>
    <t>CITY HELSINKI ENVIRONM CTR</t>
  </si>
  <si>
    <t>CITY HOSP 1</t>
  </si>
  <si>
    <t>CITY HOSP 52</t>
  </si>
  <si>
    <t>CITY HOSP COLOGNE</t>
  </si>
  <si>
    <t>CITY HOSP ONE</t>
  </si>
  <si>
    <t>CITY HOSP WAID</t>
  </si>
  <si>
    <t>CITY KEMI</t>
  </si>
  <si>
    <t>CITY KEMI TOWN PLANNING BLDG COMM</t>
  </si>
  <si>
    <t>CITY MULTY FIELD CLIN HOSP 4</t>
  </si>
  <si>
    <t>CITY OSLO HLTH AGCY</t>
  </si>
  <si>
    <t>CITY RD MED CTR</t>
  </si>
  <si>
    <t>CITY TB HOSP 2</t>
  </si>
  <si>
    <t>CITY VANTAA</t>
  </si>
  <si>
    <t>CIV</t>
  </si>
  <si>
    <t>CIV ARNAS</t>
  </si>
  <si>
    <t>CIVIC MUSEUM NAT HIST</t>
  </si>
  <si>
    <t>CLAD OUEST</t>
  </si>
  <si>
    <t>CLALIT HLTH SERV HEADQUARTERS</t>
  </si>
  <si>
    <t>CLALIT NATL PERSONALIZED MED PROGRAM</t>
  </si>
  <si>
    <t>CLAYTON EYE CTR</t>
  </si>
  <si>
    <t>CLEMENSHOSPITAL GMBH</t>
  </si>
  <si>
    <t>CLEVELAND CLIN COORDINATING CTR CLIN RES C5RES</t>
  </si>
  <si>
    <t>CLEVELAND CLIN FDN</t>
  </si>
  <si>
    <t>CLEVELAND CLIN LERNER COLL MED</t>
  </si>
  <si>
    <t>CLEVELAND CLIN NEUROL INST</t>
  </si>
  <si>
    <t>CLIFTON AS</t>
  </si>
  <si>
    <t>CLIFTON LTD</t>
  </si>
  <si>
    <t>CLIMADAPT</t>
  </si>
  <si>
    <t>CLIMATE ENVIRONM CONSULTING POTSDAM GMBH</t>
  </si>
  <si>
    <t>CLIN AMER</t>
  </si>
  <si>
    <t>CLIN BON SECOURS</t>
  </si>
  <si>
    <t>CLIN CARDIOVASCULAR SANTA MARIA</t>
  </si>
  <si>
    <t>CLIN CHILD ADOLESCENT PSYCHIAT</t>
  </si>
  <si>
    <t>CLIN CHUTRO SRL</t>
  </si>
  <si>
    <t>CLIN COLOMBO</t>
  </si>
  <si>
    <t>CLIN CONSTITUYENTES</t>
  </si>
  <si>
    <t>CLIN CORONEL SUAREZ</t>
  </si>
  <si>
    <t>CLIN CTR</t>
  </si>
  <si>
    <t>CLIN CTR BANJALUKA</t>
  </si>
  <si>
    <t>CLIN CTR NIS</t>
  </si>
  <si>
    <t>CLIN CTR UNIV SARAJEVO HEART CTR</t>
  </si>
  <si>
    <t>CLIN CTY HOSP</t>
  </si>
  <si>
    <t>CLIN DENT PEREZ SAVEEDRA</t>
  </si>
  <si>
    <t>CLIN ELITE</t>
  </si>
  <si>
    <t>CLIN EPIDEMIOL UNIT</t>
  </si>
  <si>
    <t>CLIN EUSKALDUNA</t>
  </si>
  <si>
    <t>CLIN GENE NETWORKS</t>
  </si>
  <si>
    <t>CLIN GENET KAROLINSKA INST</t>
  </si>
  <si>
    <t>CLIN GOVERNANCE UNIT</t>
  </si>
  <si>
    <t>CLIN HOSP</t>
  </si>
  <si>
    <t>CLIN HOSP CHELYABINSK STN OJSC RUSSIAN RAILWAYS</t>
  </si>
  <si>
    <t>CLIN HOSP CORACAO ALAGOAS</t>
  </si>
  <si>
    <t>CLIN HOSP CTR RIJEKA</t>
  </si>
  <si>
    <t>CLIN HOSP CTR SESTRE MILOSRD</t>
  </si>
  <si>
    <t>CLIN HOSP CTR SISTERS MERCY</t>
  </si>
  <si>
    <t>CLIN HOSP EMERGENCY MED</t>
  </si>
  <si>
    <t>CLIN HOSP GAILEZERS</t>
  </si>
  <si>
    <t>CLIN HOSP OSIJEK</t>
  </si>
  <si>
    <t>CLIN HOSP PSYCHIAT 2</t>
  </si>
  <si>
    <t>CLIN HOSP SPLIT</t>
  </si>
  <si>
    <t>CLIN HOSP VILNIUS</t>
  </si>
  <si>
    <t>CLIN HOSP VIRGEN DE LA VICTORIA</t>
  </si>
  <si>
    <t>CLIN INDEPENDENCIA</t>
  </si>
  <si>
    <t>CLIN INST ION CANTACUZINO</t>
  </si>
  <si>
    <t>CLIN INST ION CATACUZINO</t>
  </si>
  <si>
    <t>CLIN INST MED ADROGUE</t>
  </si>
  <si>
    <t>CLIN ION CANTACUZINO CLIN HOSP</t>
  </si>
  <si>
    <t>CLIN IQUIQUE</t>
  </si>
  <si>
    <t>CLIN IVF RIGA</t>
  </si>
  <si>
    <t>CLIN MATERNIDAD COLON SA</t>
  </si>
  <si>
    <t>CLIN MONTARGIS</t>
  </si>
  <si>
    <t>CLIN NOTRE DAME TOURNAI</t>
  </si>
  <si>
    <t>CLIN ONCOL DISPENSARY</t>
  </si>
  <si>
    <t>CLIN ONCOL RADIOTHERAPY</t>
  </si>
  <si>
    <t>CLIN PEDIAT 1</t>
  </si>
  <si>
    <t>CLIN PEDIAT PADOVA</t>
  </si>
  <si>
    <t>CLIN PIRAMIDA</t>
  </si>
  <si>
    <t>CLIN PRIVADA CARAFFA</t>
  </si>
  <si>
    <t>CLIN PRIVADA PROV SA</t>
  </si>
  <si>
    <t>CLIN PROCARDIO</t>
  </si>
  <si>
    <t>CLIN QUADRANTES</t>
  </si>
  <si>
    <t>CLIN RES DRUG ASSESSMENT UNIT</t>
  </si>
  <si>
    <t>CLIN RSCH S FLORIDA</t>
  </si>
  <si>
    <t>CLIN SAINTE MARIE</t>
  </si>
  <si>
    <t>CLIN SANTE CARDIO MC</t>
  </si>
  <si>
    <t>CLIN SAO JOAO DEUS</t>
  </si>
  <si>
    <t>CLIN SCI RES INST</t>
  </si>
  <si>
    <t>CLIN SOUTH URALS STATE MED UNIV</t>
  </si>
  <si>
    <t>CLIN ST ELIZABETH</t>
  </si>
  <si>
    <t>CLIN ST HILAIRE</t>
  </si>
  <si>
    <t>CLIN ST JOSEPH</t>
  </si>
  <si>
    <t>CLIN SUD LUXEMBOURG</t>
  </si>
  <si>
    <t>CLIN TB LUNG DIS</t>
  </si>
  <si>
    <t>CLIN TECH UNIV MUNCHEN</t>
  </si>
  <si>
    <t>CLIN UNIT OSTEOARTICULAR DIS</t>
  </si>
  <si>
    <t>CLIN UNIV BRUXELLES</t>
  </si>
  <si>
    <t>CLIN UNIV NAVARRA</t>
  </si>
  <si>
    <t>CLIN UNIV PSIQUIATRIA SAUDE MENTAL</t>
  </si>
  <si>
    <t>CLIN UNIV SAINT LUC ASBL</t>
  </si>
  <si>
    <t>CLIN VAL DOUEST</t>
  </si>
  <si>
    <t>CLIN VAL GRACE</t>
  </si>
  <si>
    <t>CLIN VET MALPENSA</t>
  </si>
  <si>
    <t>CLINICUM UNIV TARTU</t>
  </si>
  <si>
    <t>CLINNOVO RES LABS</t>
  </si>
  <si>
    <t>CLINTON HLTH ACCESS INITIAT</t>
  </si>
  <si>
    <t>CLISA</t>
  </si>
  <si>
    <t>CLLE CNRS UTM EPHE</t>
  </si>
  <si>
    <t>CLS</t>
  </si>
  <si>
    <t>CLUSTER SYST NEUROL SYNERGY</t>
  </si>
  <si>
    <t>CMM ENERGY LLC</t>
  </si>
  <si>
    <t>CMRPZ IE PLAZA BONITA</t>
  </si>
  <si>
    <t>CMSB</t>
  </si>
  <si>
    <t>CNAM</t>
  </si>
  <si>
    <t>CNAMTS</t>
  </si>
  <si>
    <t>CNERA AVIFAUNE MIGRATRICE</t>
  </si>
  <si>
    <t>CNESPS</t>
  </si>
  <si>
    <t>CNG</t>
  </si>
  <si>
    <t>CNIO</t>
  </si>
  <si>
    <t>CNOPFSCHE KINDERKLIN</t>
  </si>
  <si>
    <t>CNPMA</t>
  </si>
  <si>
    <t>CNPQ</t>
  </si>
  <si>
    <t>CNR IAMC</t>
  </si>
  <si>
    <t>CNR IBIMET</t>
  </si>
  <si>
    <t>CNR INST CLIN PHYSIOL</t>
  </si>
  <si>
    <t>CNR INST MOL GENET</t>
  </si>
  <si>
    <t>CNR INST POPULAT GENET</t>
  </si>
  <si>
    <t>CNR IPP</t>
  </si>
  <si>
    <t>CNR TRAVERSA LA CRUCCA</t>
  </si>
  <si>
    <t>CNRS AIST JOINT ROBOT LAB</t>
  </si>
  <si>
    <t>CNRS ECOTRON</t>
  </si>
  <si>
    <t>CNRS ENSICAEN</t>
  </si>
  <si>
    <t>CNRS INST BIOL SCI</t>
  </si>
  <si>
    <t>CNRS LOV</t>
  </si>
  <si>
    <t>CNRS METEO FRANCE</t>
  </si>
  <si>
    <t>CNRS MNHN</t>
  </si>
  <si>
    <t>CNRS PARIS 3</t>
  </si>
  <si>
    <t>CNRS UM</t>
  </si>
  <si>
    <t>CNRS UM ENSCM</t>
  </si>
  <si>
    <t>CNRS UM LIRMM</t>
  </si>
  <si>
    <t>CNRS UMR 5236 UM</t>
  </si>
  <si>
    <t>CNRS UMR 7182</t>
  </si>
  <si>
    <t>CNRS UMR 8199</t>
  </si>
  <si>
    <t>CNRS UNIV</t>
  </si>
  <si>
    <t>CNRS UPR 2301</t>
  </si>
  <si>
    <t>CNRS UPR 9034</t>
  </si>
  <si>
    <t>CNS</t>
  </si>
  <si>
    <t>CNSA INST SALUD CARLOS III</t>
  </si>
  <si>
    <t>CO LTD POLZOVATELSKIE TECHNOL</t>
  </si>
  <si>
    <t>COASTAL CAROLINA UNIV</t>
  </si>
  <si>
    <t>CODA CERVA</t>
  </si>
  <si>
    <t>COGNUSE LLC</t>
  </si>
  <si>
    <t>COGNUSE PLC</t>
  </si>
  <si>
    <t>COHORT ADM</t>
  </si>
  <si>
    <t>COHORTE ADM</t>
  </si>
  <si>
    <t>COHORTS HEART AGING RES GENOM EPIDEMIOL CONSORT</t>
  </si>
  <si>
    <t>COILLTE LABS</t>
  </si>
  <si>
    <t>COIMBRA BLOOD TRANSPLANTAT CTR</t>
  </si>
  <si>
    <t>COIMBRA HOSP UNIV CTR</t>
  </si>
  <si>
    <t>COLBY COLL</t>
  </si>
  <si>
    <t>COLD SPRING HARBOR LAB</t>
  </si>
  <si>
    <t>COLEGIO FRONTERA SUR ECOL EVOLUT CONSERVAC</t>
  </si>
  <si>
    <t>COLEGIO FRONTERA SUR ECOSUR</t>
  </si>
  <si>
    <t>COLEGIO POSTGRAD LINEAS PRIORITARIAS INVEST 6</t>
  </si>
  <si>
    <t>COLENTINA CLIN HOSP</t>
  </si>
  <si>
    <t>COLL ARTS LETTERS</t>
  </si>
  <si>
    <t>COLL ARTS SCI</t>
  </si>
  <si>
    <t>COLL BIOL SCI</t>
  </si>
  <si>
    <t>COLL COMP SCI</t>
  </si>
  <si>
    <t>COLL FOREIGN LANGUAGES CULTURES</t>
  </si>
  <si>
    <t>COLL HLTH MED SCI</t>
  </si>
  <si>
    <t>COLL IDAHO CALDWELL</t>
  </si>
  <si>
    <t>COLL WILLIAM MARY</t>
  </si>
  <si>
    <t>COLLEGIUM SCI RELIG</t>
  </si>
  <si>
    <t>COLONIA CIUDAD UNIV</t>
  </si>
  <si>
    <t>COLORADO COLL</t>
  </si>
  <si>
    <t>COLORADO MESA UNIV</t>
  </si>
  <si>
    <t>COLORADO SCH PUBL</t>
  </si>
  <si>
    <t>COMBINATORX INCORP</t>
  </si>
  <si>
    <t>COMENIUS UNIV MLYNSKA DOLINA F2</t>
  </si>
  <si>
    <t>COMISSARIAT ENERGIE ATOM</t>
  </si>
  <si>
    <t>COMMAND MODULE OBSERV</t>
  </si>
  <si>
    <t>COMMISS ENERGIE ATOM</t>
  </si>
  <si>
    <t>COMMISS EUROPEAN COMMUN JRC</t>
  </si>
  <si>
    <t>COMMISS JOINT RES CTR</t>
  </si>
  <si>
    <t>COMMONWEALTH MED COLL</t>
  </si>
  <si>
    <t>COMPETENCE CTR CANC RES ESTONIA IMMUNOTHERAPY PRO</t>
  </si>
  <si>
    <t>COMPETENCE CTR ELECT INFORMAT COMMUN TECHNOL</t>
  </si>
  <si>
    <t>COMPETENCE CTR FOOD FERMANTAT TECHNOL</t>
  </si>
  <si>
    <t>COMPETENCE CTR FOOD FERMENTAT TECHNOL CCFFT</t>
  </si>
  <si>
    <t>COMPETENCE CTR FOOD TECHNOL</t>
  </si>
  <si>
    <t>COMPETENCE CTR HLTH TECHNOL TARTU</t>
  </si>
  <si>
    <t>COMPLEJO ASISTENCIAL SEGOVIA</t>
  </si>
  <si>
    <t>COMPLEJO HOSP JAEN</t>
  </si>
  <si>
    <t>COMPLEJO HOSP NAVARRA PAMPLONA</t>
  </si>
  <si>
    <t>COMPLEJO HOSP UNIV</t>
  </si>
  <si>
    <t>COMPLEJO HOSP UNIV A CORUNA</t>
  </si>
  <si>
    <t>COMPLEJO HOSP UNIV ALBACETE</t>
  </si>
  <si>
    <t>COMPLEJO HOSP UNIV ORENSE</t>
  </si>
  <si>
    <t>COMPLEJO HOSP UNIV SANTIAGO CHUS</t>
  </si>
  <si>
    <t>COMPLEJO MED PFA CHURRUCA VIZCA</t>
  </si>
  <si>
    <t>COMPLEXO HOSPITALARIO UNIV VIGO</t>
  </si>
  <si>
    <t>COMPLIANCE SERV INT</t>
  </si>
  <si>
    <t>COMPOTENCE CTR FOOD FERMENTAT TECHNOL</t>
  </si>
  <si>
    <t>COMPUTAT BIOL INST</t>
  </si>
  <si>
    <t>COMUNIDAD AUTONOMA PAIS VASCO UNIPAR</t>
  </si>
  <si>
    <t>COMUNITAT VALENCIANA</t>
  </si>
  <si>
    <t>CONACYT</t>
  </si>
  <si>
    <t>CONECOFOR</t>
  </si>
  <si>
    <t>CONFUCIUS INST</t>
  </si>
  <si>
    <t>CONICET CENIT UNIV NACL TRES DE FEBRERO</t>
  </si>
  <si>
    <t>CONICET UNC</t>
  </si>
  <si>
    <t>CONICETUBA</t>
  </si>
  <si>
    <t>CONNECTICUT COLL</t>
  </si>
  <si>
    <t>CONRESP</t>
  </si>
  <si>
    <t>CONSEJERIA AGR GANADERIA MEDIO AMBIENTE DIPUT</t>
  </si>
  <si>
    <t>CONSEJERIA AGR JUNTA COMUNIDADES CASTILL LA MANCH</t>
  </si>
  <si>
    <t>CONSEJERIA AGR JUNTA COMUNIDADES CASTILL MANCH</t>
  </si>
  <si>
    <t>CONSEJERIA AGR JUNTA COMUNIDADES CASTILLA LA MANC</t>
  </si>
  <si>
    <t>CONSEJERIA PRESIDENCIA AGR PESCA ALIMENTAC AGUA</t>
  </si>
  <si>
    <t>CONSEJERIA SANIDAD JUNTA DE CASTILLA LEON</t>
  </si>
  <si>
    <t>CONSEJO INVEST NACL ITALIANO CNR</t>
  </si>
  <si>
    <t>CONSEJO NAC CIENCIA TECNOL</t>
  </si>
  <si>
    <t>CONSEJO NACL CIENCIA TECHOL</t>
  </si>
  <si>
    <t>CONSEJO NACL CIENT TECNNOL</t>
  </si>
  <si>
    <t>CONSEJO NACL INVEST CIENCIA TECN</t>
  </si>
  <si>
    <t>CONSEJO NACL INVEST CIENCIA TECNOL</t>
  </si>
  <si>
    <t>CONSEJO SUPER INVEST</t>
  </si>
  <si>
    <t>CONSEJO SUPER INVEST CIENT CEAB CSIC</t>
  </si>
  <si>
    <t>CONSEJO SUPER INVEST CIENT CSIC IG</t>
  </si>
  <si>
    <t>CONSERVATOIRE BOT NATL BAILLEUL</t>
  </si>
  <si>
    <t>CONSERVATOIRE BOT NATL MEDITERRANEEN</t>
  </si>
  <si>
    <t>CONSERVATOIRE BOTAN NATL BREST</t>
  </si>
  <si>
    <t>CONSERVATOIRE BOTAN NATL CORSE</t>
  </si>
  <si>
    <t>CONSERVATOIRE JARDIN BOT VILLE GENEVE</t>
  </si>
  <si>
    <t>CONSIGLIO NAZL RIC SEGRATE MILANO</t>
  </si>
  <si>
    <t>CONSIGLIO RIC AGR ANAL ECON AGR CREA</t>
  </si>
  <si>
    <t>CONSIGLIO RIC AGR ANAL ECON AGR CREA ABP</t>
  </si>
  <si>
    <t>CONSIGLIO RIC SPERIMENTAZ AGR</t>
  </si>
  <si>
    <t>CONSORCI PARC MAR SALUT BARCELONA</t>
  </si>
  <si>
    <t>CONSORCIO HOSP GEN UNIV VALENCIA</t>
  </si>
  <si>
    <t>CONSORCIO INVEST BIOMED EPIDEMIOL SALUD PUBL CI</t>
  </si>
  <si>
    <t>CONSORCIO INVEST BIOMED RED CIBER EPIDEMIOL SAL</t>
  </si>
  <si>
    <t>CONSORCIO INVEST BIOMED RED ESPECIALIZADO EPIDEMI</t>
  </si>
  <si>
    <t>CONSORTIUM BIOMED RES EPIDEMIOL PUBL HLTH CIBER</t>
  </si>
  <si>
    <t>CONSORZIO CREATE</t>
  </si>
  <si>
    <t>CONSORZIO INTERUNIV</t>
  </si>
  <si>
    <t>CONSORZIO INTERUNIV NAZL INFORMAT</t>
  </si>
  <si>
    <t>CONSORZIO MARIO NEGRI SUD</t>
  </si>
  <si>
    <t>CONSORZIO MEDITERRANEO</t>
  </si>
  <si>
    <t>CONSORZIO PROVINCIALE ANTITUBERCOLARE</t>
  </si>
  <si>
    <t>CONSTANTINE UNIV NITRA</t>
  </si>
  <si>
    <t>CONSULTAT DIAGNOST CTR</t>
  </si>
  <si>
    <t>CONSULTORIO PRIVADO JOSE LUIS ACCINI</t>
  </si>
  <si>
    <t>CONSULTUR STUDIES ANAL</t>
  </si>
  <si>
    <t>CONTECT SCH PUBL HLTH</t>
  </si>
  <si>
    <t>CONTIPRO BIOTECH SRO</t>
  </si>
  <si>
    <t>CONTRACT RES ORG QUINTILES</t>
  </si>
  <si>
    <t>CONWAY INST BIOMOL BIOMED RES</t>
  </si>
  <si>
    <t>COOK CHILDRENS HOSP</t>
  </si>
  <si>
    <t>COOMBE WOMEN INFANTS UNIV HOSP</t>
  </si>
  <si>
    <t>COOPERAT CYBER DEFENCE CTR EXCELLENCE</t>
  </si>
  <si>
    <t>COOPERAT RES CTR NATL PLANT BIOSECUR</t>
  </si>
  <si>
    <t>COOPERAT SILENE</t>
  </si>
  <si>
    <t>COORDINAT MAMMAL NORD FRANCE</t>
  </si>
  <si>
    <t>COPENHAGEN BUSINESS SCHOOL</t>
  </si>
  <si>
    <t>COPENHAGEN HIV PROGRAM</t>
  </si>
  <si>
    <t>COPENHAGEN HIV PROGRAMME</t>
  </si>
  <si>
    <t>COPENHAGEN UNIV HOSP BISPEBJERG FREDERIKSBERG</t>
  </si>
  <si>
    <t>COPENHAGEN UNIV HOSP HERLEV</t>
  </si>
  <si>
    <t>COPENHAGEN UNIV HOSP HOLBAEK</t>
  </si>
  <si>
    <t>COPENHAGEN UNIV HOSP MED SCI</t>
  </si>
  <si>
    <t>COPENHAGEN ZOO</t>
  </si>
  <si>
    <t>CORDIS INST CORAZON</t>
  </si>
  <si>
    <t>CORE RES GRP</t>
  </si>
  <si>
    <t>CORNELL LAB ORNITHOL</t>
  </si>
  <si>
    <t>CORP BENEFICENCIA OSORNO</t>
  </si>
  <si>
    <t>CORP DESARROLLO PROD MEDIO AMBIENTE LABORAL</t>
  </si>
  <si>
    <t>CORP EHS</t>
  </si>
  <si>
    <t>CORP SANITARIA PARC TAULI SABADELL</t>
  </si>
  <si>
    <t>CORPORAC MED GRAL SAN MARTIN SA</t>
  </si>
  <si>
    <t>CORPORAC SENTIDO NAT</t>
  </si>
  <si>
    <t>CORPORAL MICHAEL CRESCENZ VA MED CTR</t>
  </si>
  <si>
    <t>CORSON CONSULTING LCC</t>
  </si>
  <si>
    <t>CORUNNA MED RES CTR</t>
  </si>
  <si>
    <t>CORVINUS UNIV</t>
  </si>
  <si>
    <t>CORVINUS UNIV BUDAPST</t>
  </si>
  <si>
    <t>COSMOLOG GMBH CO KG</t>
  </si>
  <si>
    <t>COSRAM SYLVANIA PROD INC</t>
  </si>
  <si>
    <t>COT TUSCAN ORNITHOL SOCIETY</t>
  </si>
  <si>
    <t>COTE DOR DIGEST CANC REGISTRY</t>
  </si>
  <si>
    <t>COTUGNO HOSP</t>
  </si>
  <si>
    <t>COUNCIL ENVIRONM INFRASTRUCT RLI</t>
  </si>
  <si>
    <t>COUNCIL EUROPEAN UNION</t>
  </si>
  <si>
    <t>COUNCIL FOREIGN RELAT</t>
  </si>
  <si>
    <t>COUNTIES MANUKAU DIST HLTH BOARD</t>
  </si>
  <si>
    <t>COUNTRY HLTH SA</t>
  </si>
  <si>
    <t>COVANCE</t>
  </si>
  <si>
    <t>CP KELCO APS</t>
  </si>
  <si>
    <t>CP PL PLLC</t>
  </si>
  <si>
    <t>CPC M</t>
  </si>
  <si>
    <t>CPF KAROLINSKA UNIV SJUKHUSET SOLNA</t>
  </si>
  <si>
    <t>CPO PIEMONTE</t>
  </si>
  <si>
    <t>CRA PLANT PATHOL RES CTR</t>
  </si>
  <si>
    <t>CRACOW UNIV ECON</t>
  </si>
  <si>
    <t>CRAIGAVON CARDIAC CTR</t>
  </si>
  <si>
    <t>CRBPO</t>
  </si>
  <si>
    <t>CRCHUM</t>
  </si>
  <si>
    <t>CREA ABP</t>
  </si>
  <si>
    <t>CREA CONSIGLIO RIC AGR ANAL ECON AGR</t>
  </si>
  <si>
    <t>CREA MPF</t>
  </si>
  <si>
    <t>CREA NUT</t>
  </si>
  <si>
    <t>CREAF CEAB CSIC</t>
  </si>
  <si>
    <t>CREAF CEAB UAB</t>
  </si>
  <si>
    <t>CREAF CSIC UAB</t>
  </si>
  <si>
    <t>CREATIVITIC INNOVA SL</t>
  </si>
  <si>
    <t>CREATOMUS SOLUT</t>
  </si>
  <si>
    <t>CREDA UPC IRTA</t>
  </si>
  <si>
    <t>CRH</t>
  </si>
  <si>
    <t>CRIMEAN REPUBL AIDS CTR</t>
  </si>
  <si>
    <t>CRLC</t>
  </si>
  <si>
    <t>CRLC VAL D AURELLE PAUL LAMARQUE</t>
  </si>
  <si>
    <t>CRM</t>
  </si>
  <si>
    <t>CRO AVIANO NATL CANC INST</t>
  </si>
  <si>
    <t>CROATIAN ACAD SCI ART</t>
  </si>
  <si>
    <t>CROATIAN FOREST RES INST</t>
  </si>
  <si>
    <t>CROATIAN GEOL SURVEY</t>
  </si>
  <si>
    <t>CROATIAN INST PUBL HLTH</t>
  </si>
  <si>
    <t>CROATIAN SOC NEPHROL DIALYSIS TRANSPLANTAT</t>
  </si>
  <si>
    <t>CROATIAN VET INST</t>
  </si>
  <si>
    <t>CROFTERS</t>
  </si>
  <si>
    <t>CROPDESIGN NV</t>
  </si>
  <si>
    <t>CROWN CRO OY</t>
  </si>
  <si>
    <t>CRP</t>
  </si>
  <si>
    <t>CRP HENRI TUDOR CITI</t>
  </si>
  <si>
    <t>CRPG CNRS</t>
  </si>
  <si>
    <t>CRPP</t>
  </si>
  <si>
    <t>CRS4</t>
  </si>
  <si>
    <t>CRST OY</t>
  </si>
  <si>
    <t>CRUCES UNIV HOSP</t>
  </si>
  <si>
    <t>CRUSADING PROJECT</t>
  </si>
  <si>
    <t>CRYSTALSOL GMBH</t>
  </si>
  <si>
    <t>CRYTALSOL OU</t>
  </si>
  <si>
    <t>CS SYST INFORMAT CNES CTR SPATIAL TOULOUSE</t>
  </si>
  <si>
    <t>CSC DANMARK A S</t>
  </si>
  <si>
    <t>CSC IT CTR SCI</t>
  </si>
  <si>
    <t>CSEM</t>
  </si>
  <si>
    <t>CSENSM</t>
  </si>
  <si>
    <t>CSIC IDI BAPS</t>
  </si>
  <si>
    <t>CSIC IRTA UAB UB</t>
  </si>
  <si>
    <t>CSIC UAM</t>
  </si>
  <si>
    <t>CSIC UNIVERSIDAD CANTABRIA</t>
  </si>
  <si>
    <t>CSIC UPF</t>
  </si>
  <si>
    <t>CSIC UR CAR</t>
  </si>
  <si>
    <t>CSIR CDRI</t>
  </si>
  <si>
    <t>CSIR IGIB</t>
  </si>
  <si>
    <t>CSIR INDIAN INST CHEM BIOL</t>
  </si>
  <si>
    <t>CSIR INST GENOM INTEGRAT BIOL CSIR IGIB</t>
  </si>
  <si>
    <t>CSIRO LAND WATER FLAGSHIP</t>
  </si>
  <si>
    <t>CSIRO MATH INFORMAT SCI</t>
  </si>
  <si>
    <t>CSIRO MFG</t>
  </si>
  <si>
    <t>CSIRO OCEANS ATMOSPHERE</t>
  </si>
  <si>
    <t>CSIRO OCEANS ATMOSPHERE FLAGSHIP</t>
  </si>
  <si>
    <t>CSISP</t>
  </si>
  <si>
    <t>CSM HOSP UNIV FDN ALCORCON</t>
  </si>
  <si>
    <t>CSPO</t>
  </si>
  <si>
    <t>CSS MENDEL INST</t>
  </si>
  <si>
    <t>CSSS SUD LANAUDIERE HOP PIERRE LE GARDEUR</t>
  </si>
  <si>
    <t>CSU</t>
  </si>
  <si>
    <t>CTFC</t>
  </si>
  <si>
    <t>CTO</t>
  </si>
  <si>
    <t>CTR ADDICT MENTAL HLTH CAMH</t>
  </si>
  <si>
    <t>CTR AGR FORESTRY</t>
  </si>
  <si>
    <t>CTR ALLERG IMMUNOL</t>
  </si>
  <si>
    <t>CTR ANNA MARIA ASTORI</t>
  </si>
  <si>
    <t>CTR ANTOINE LACASSAGNE</t>
  </si>
  <si>
    <t>CTR APPL SPACE TECHNOL MICROGRAV ZARM</t>
  </si>
  <si>
    <t>CTR ASSISTED REPROD EMBRYO BELIVPUL</t>
  </si>
  <si>
    <t>CTR ASTHMA RES EDUC</t>
  </si>
  <si>
    <t>CTR ASTHMA RESP DIS</t>
  </si>
  <si>
    <t>CTR ASTROBIOL</t>
  </si>
  <si>
    <t>CTR ASTROBIOL INTA CSIC</t>
  </si>
  <si>
    <t>CTR ASTROSPACE</t>
  </si>
  <si>
    <t>CTR AUSTRAL INVEST CIENT CADIC CONICET</t>
  </si>
  <si>
    <t>CTR BACTERIAL STRESS RESPONSE PERSISTENCE</t>
  </si>
  <si>
    <t>CTR BALKAN BIODIVERS CONSERVAT</t>
  </si>
  <si>
    <t>CTR BALT SCANDINAVIAN ARCHAEOL</t>
  </si>
  <si>
    <t>CTR BASED CREMA CREMONA</t>
  </si>
  <si>
    <t>CTR BEHAV HLTH DEV</t>
  </si>
  <si>
    <t>CTR BELARUSIAN CULTURE</t>
  </si>
  <si>
    <t>CTR BELARUSIAN CULTURE LANGUAGE LITERATURE RES</t>
  </si>
  <si>
    <t>CTR BIOL MOL SEVERO OCHOA CSIC UAM</t>
  </si>
  <si>
    <t>CTR BIOL MOL SEVERO OCHOA UAM CSIC</t>
  </si>
  <si>
    <t>CTR BIOL PATHOL</t>
  </si>
  <si>
    <t>CTR BIOMED NETWORK RES RARE DIS</t>
  </si>
  <si>
    <t>CTR BIOMED TECHNOL</t>
  </si>
  <si>
    <t>CTR BIOPHYS MOL NUMER</t>
  </si>
  <si>
    <t>CTR BIOTECHNOL</t>
  </si>
  <si>
    <t>CTR BRASILEIRO PESQUIAS FIS</t>
  </si>
  <si>
    <t>CTR BRASILERIO PESQUISAS FIS</t>
  </si>
  <si>
    <t>CTR CALCUL INST NATL PHYS NUCL PHYS PARTICLULES</t>
  </si>
  <si>
    <t>CTR CANC</t>
  </si>
  <si>
    <t>CTR CANC EPIDEMIOL PREVENT CPO</t>
  </si>
  <si>
    <t>CTR CANC EPIDEMIOL PREVENT CPO PIEMONTE</t>
  </si>
  <si>
    <t>CTR CARDIOL NORD</t>
  </si>
  <si>
    <t>CTR CARDIOVASC GENET</t>
  </si>
  <si>
    <t>CTR CHEM LAB HLTH PROTECT INSP</t>
  </si>
  <si>
    <t>CTR CHEM SUBST PREPARAT</t>
  </si>
  <si>
    <t>CTR CLERMONT THEIX</t>
  </si>
  <si>
    <t>CTR CLIN BAS RES</t>
  </si>
  <si>
    <t>CTR CLIN BASIC RES AS</t>
  </si>
  <si>
    <t>CTR CLIN BASIC RSRCH</t>
  </si>
  <si>
    <t>CTR CLIN GLOBAL HLTH EDUC</t>
  </si>
  <si>
    <t>CTR CLIN TOXICOL MOH</t>
  </si>
  <si>
    <t>CTR COGNIT AGEING COGNIT EPIDEMIOL</t>
  </si>
  <si>
    <t>CTR COGNIT BEHAV THERAPY</t>
  </si>
  <si>
    <t>CTR COMMUN MED</t>
  </si>
  <si>
    <t>CTR COMPARAT MED TRANSLAT RES</t>
  </si>
  <si>
    <t>CTR COMPREHENS CANC</t>
  </si>
  <si>
    <t>CTR CONSERVAT INNOVAT</t>
  </si>
  <si>
    <t>CTR CONTROL CHRON DIS</t>
  </si>
  <si>
    <t>CTR COOPERAT INT RECH AGRON DEV CIRAD</t>
  </si>
  <si>
    <t>CTR CRIT CARE</t>
  </si>
  <si>
    <t>CTR CULTURO SCI ALESSANDRO VOLTA</t>
  </si>
  <si>
    <t>CTR CVD</t>
  </si>
  <si>
    <t>CTR DEPT VET AFFAIRS OFF RES DEV</t>
  </si>
  <si>
    <t>CTR DERMATOL VET ADERVET</t>
  </si>
  <si>
    <t>CTR DEV</t>
  </si>
  <si>
    <t>CTR DEV PUBL ADM</t>
  </si>
  <si>
    <t>CTR DIABET RES</t>
  </si>
  <si>
    <t>CTR DIAG TERAPII AIDS</t>
  </si>
  <si>
    <t>CTR DIAGNOST</t>
  </si>
  <si>
    <t>CTR DIAGNOST CARDIOL LTD</t>
  </si>
  <si>
    <t>CTR DIALOGUE COMMUN</t>
  </si>
  <si>
    <t>CTR DIS CONTROL KENYA</t>
  </si>
  <si>
    <t>CTR DIS CONTROL PREVENT CDC</t>
  </si>
  <si>
    <t>CTR DIS DYNAM ECON POLICY</t>
  </si>
  <si>
    <t>CTR DIS PREVENT CONTROL</t>
  </si>
  <si>
    <t>CTR DRUG RES DEV</t>
  </si>
  <si>
    <t>CTR EATING DISORDERS URSULA</t>
  </si>
  <si>
    <t>CTR ECCELLENZA RIC BIOMED CEBR</t>
  </si>
  <si>
    <t>CTR ECOL ALPINA</t>
  </si>
  <si>
    <t>CTR ECOL DEV RES</t>
  </si>
  <si>
    <t>CTR ECOL ENGN</t>
  </si>
  <si>
    <t>CTR ECOL ENGN TARTU</t>
  </si>
  <si>
    <t>CTR ECOL FONCT EVOLUT CEFE CNRS</t>
  </si>
  <si>
    <t>CTR ECOL FONCTIONNELLE EVOLUT</t>
  </si>
  <si>
    <t>CTR ECOL HYDROL EDINBURGH CEH</t>
  </si>
  <si>
    <t>CTR ECOL RES FORESTRY APPLICAT</t>
  </si>
  <si>
    <t>CTR ECON EVALUAT HLTH TECHNOL ASSESSMENT</t>
  </si>
  <si>
    <t>CTR ECOSYST SOC BIOSECUR FOREST RES</t>
  </si>
  <si>
    <t>CTR EDUC MED INVEST CLIN</t>
  </si>
  <si>
    <t>CTR EDUC MED INVEST CLIN NORBERTO QUIRNO CEMIC</t>
  </si>
  <si>
    <t>CTR EDUCAC MED INVEST CLIN</t>
  </si>
  <si>
    <t>CTR ENRICO FERMI</t>
  </si>
  <si>
    <t>CTR ENVIRONM POLICY</t>
  </si>
  <si>
    <t>CTR ENVIRONM RES</t>
  </si>
  <si>
    <t>CTR EPIDEMIOL STUDIES SEXUALLY TRANSMITTED DIS HIV</t>
  </si>
  <si>
    <t>CTR ESTUDIOS CLIN QUINDIO</t>
  </si>
  <si>
    <t>CTR ESTUDIOS FIS COSMOS ARAGON CEFCA</t>
  </si>
  <si>
    <t>CTR ESTUDIOS HIDROGR CEDEX</t>
  </si>
  <si>
    <t>CTR ESTUDIOS HIDROGRAF CEDEX</t>
  </si>
  <si>
    <t>CTR ETUD NORDIQUES</t>
  </si>
  <si>
    <t>CTR ETUD POLYMORPHISME HUMAIN</t>
  </si>
  <si>
    <t>CTR ETUD SPATIALES BIOSPHERE</t>
  </si>
  <si>
    <t>CTR EU RUSSIA STUDIES CEURUS</t>
  </si>
  <si>
    <t>CTR EURO MEDITERR CAMBIAMENTI CLIMAT</t>
  </si>
  <si>
    <t>CTR EURO MEDITERRANEO CAMBIAMENTI CLIMATICI</t>
  </si>
  <si>
    <t>CTR EUROMEDITERRANEO CAMBIAMENTI CLIMAT</t>
  </si>
  <si>
    <t>CTR EUROPEAN POLICY STUDIES</t>
  </si>
  <si>
    <t>CTR EXCELLENCE ADV MAT TECHNOL FUTURE CO NAMAST</t>
  </si>
  <si>
    <t>CTR EXCELLENCE GENOM TRANSLAT MED</t>
  </si>
  <si>
    <t>CTR EXCELLENCE NANOSCI NANOTECHNOL CO NANOCTR</t>
  </si>
  <si>
    <t>CTR EXPT RES MED STUDIES</t>
  </si>
  <si>
    <t>CTR FISIOL CLIN IPERTENSIONE</t>
  </si>
  <si>
    <t>CTR FORENS EXPERTISE CRIMINALIST</t>
  </si>
  <si>
    <t>CTR FRANCOIS BACLESSE</t>
  </si>
  <si>
    <t>CTR GEN LINGUIST ZAS</t>
  </si>
  <si>
    <t>CTR GENET HUMAINE</t>
  </si>
  <si>
    <t>CTR GENET MED JACINTO MAGALHAES</t>
  </si>
  <si>
    <t>CTR GENOM PERSONALIZED MED RES</t>
  </si>
  <si>
    <t>CTR GENOM REGULAT</t>
  </si>
  <si>
    <t>CTR GENOM REGULAT CRG UPF</t>
  </si>
  <si>
    <t>CTR GENOM TRANSCRIPT CEGAT GMBH</t>
  </si>
  <si>
    <t>CTR GEST CONSERVAZ GRANDI CARNIVORI</t>
  </si>
  <si>
    <t>CTR GLOBAL CHILD HLTH</t>
  </si>
  <si>
    <t>CTR GLOBAL GOVERNANCE STUDIES GSS</t>
  </si>
  <si>
    <t>CTR HEART BLOOD ENDOCRINOL</t>
  </si>
  <si>
    <t>CTR HEMATOL BONE MARROW TRANSPLANTAT</t>
  </si>
  <si>
    <t>CTR HIGH PERFORMANCE COMP</t>
  </si>
  <si>
    <t>CTR HIGH PERFORMANCE COMP NETWORKING CSC</t>
  </si>
  <si>
    <t>CTR HIV AIDS INFECT DIS</t>
  </si>
  <si>
    <t>CTR HIV HEPATOGASTROENTEROL</t>
  </si>
  <si>
    <t>CTR HLTH ECON</t>
  </si>
  <si>
    <t>CTR HLTH INTERVENT PREVENT</t>
  </si>
  <si>
    <t>CTR HLTH MED RES CCBR HONG KONG</t>
  </si>
  <si>
    <t>CTR HLTH POLICY</t>
  </si>
  <si>
    <t>CTR HLTH TECHNOL SERV RES CINTESIS</t>
  </si>
  <si>
    <t>CTR HOSP ABBEVILLE</t>
  </si>
  <si>
    <t>CTR HOSP ALGARVE</t>
  </si>
  <si>
    <t>CTR HOSP ARRAS</t>
  </si>
  <si>
    <t>CTR HOSP BEAUCE ETCHEMIN</t>
  </si>
  <si>
    <t>CTR HOSP BETHUNE</t>
  </si>
  <si>
    <t>CTR HOSP CAMBRAI</t>
  </si>
  <si>
    <t>CTR HOSP CHAMBERY</t>
  </si>
  <si>
    <t>CTR HOSP CHARTREUSE</t>
  </si>
  <si>
    <t>CTR HOSP COMBAREL</t>
  </si>
  <si>
    <t>CTR HOSP CORNOUAILLE</t>
  </si>
  <si>
    <t>CTR HOSP GEN</t>
  </si>
  <si>
    <t>CTR HOSP HUTOIS</t>
  </si>
  <si>
    <t>CTR HOSP INTERCOMMUNAL CRETEIL</t>
  </si>
  <si>
    <t>CTR HOSP LA CHARTREUSE</t>
  </si>
  <si>
    <t>CTR HOSP LYON SUD</t>
  </si>
  <si>
    <t>CTR HOSP NATL OPHTALMOL QUINZE VINGTS</t>
  </si>
  <si>
    <t>CTR HOSP PRINCESSE GRACE</t>
  </si>
  <si>
    <t>CTR HOSP PSIQUIATR LISBOA</t>
  </si>
  <si>
    <t>CTR HOSP REG CITADELLE PSYCHIAT</t>
  </si>
  <si>
    <t>CTR HOSP REG LANAUDIERE</t>
  </si>
  <si>
    <t>CTR HOSP REG UNIV</t>
  </si>
  <si>
    <t>CTR HOSP REG UNIV BREST</t>
  </si>
  <si>
    <t>CTR HOSP REG UNIV NANCY</t>
  </si>
  <si>
    <t>CTR HOSP RENE DUBOS</t>
  </si>
  <si>
    <t>CTR HOSP ROUYN NORANDA</t>
  </si>
  <si>
    <t>CTR HOSP S JOAO</t>
  </si>
  <si>
    <t>CTR HOSP ST JOSEPH ST LUC</t>
  </si>
  <si>
    <t>CTR HOSP SUD</t>
  </si>
  <si>
    <t>CTR HOSP TOURCOING</t>
  </si>
  <si>
    <t>CTR HOSP UNIV BORDEAUX</t>
  </si>
  <si>
    <t>CTR HOSP UNIV BREST</t>
  </si>
  <si>
    <t>CTR HOSP UNIV CAREMEAU</t>
  </si>
  <si>
    <t>CTR HOSP UNIV CLEMENCEAU</t>
  </si>
  <si>
    <t>CTR HOSP UNIV HOP NORD</t>
  </si>
  <si>
    <t>CTR HOSP UNIV LA REUNION</t>
  </si>
  <si>
    <t>CTR HOSP UNIV LA TRONCHE</t>
  </si>
  <si>
    <t>CTR HOSP UNIV LIMOGES</t>
  </si>
  <si>
    <t>CTR HOSP UNIV LYON</t>
  </si>
  <si>
    <t>CTR HOSP UNIV LYON SUD</t>
  </si>
  <si>
    <t>CTR HOSP UNIV NANTES</t>
  </si>
  <si>
    <t>CTR HOSP UNIV NIMES</t>
  </si>
  <si>
    <t>CTR HOSP UNIV RANGUEIL</t>
  </si>
  <si>
    <t>CTR HOSP UNIV TOULOUSE</t>
  </si>
  <si>
    <t>CTR HOSP UNIV VAUDOISE</t>
  </si>
  <si>
    <t>CTR HOSP VILA NOVA GAIA ESPINHO</t>
  </si>
  <si>
    <t>CTR HOSPITALAR LISBOA OCIDENTAL</t>
  </si>
  <si>
    <t>CTR HOSPITALIER LUXEMBOURG</t>
  </si>
  <si>
    <t>CTR HOSPITALIER UNIV CHUV</t>
  </si>
  <si>
    <t>CTR HOSPITALIER UNIV VAUDOIS CHUV UNIL</t>
  </si>
  <si>
    <t>CTR HUMAN GENET LAB DIAGNOST</t>
  </si>
  <si>
    <t>CTR HYDROG STUDIES CEDEX</t>
  </si>
  <si>
    <t>CTR INFECT</t>
  </si>
  <si>
    <t>CTR INFECT DIS RES</t>
  </si>
  <si>
    <t>CTR INFECT IMMUN LILLE</t>
  </si>
  <si>
    <t>CTR INNATE IMMUN INFECT DIS</t>
  </si>
  <si>
    <t>CTR INRA</t>
  </si>
  <si>
    <t>CTR INRA BORDEAUX</t>
  </si>
  <si>
    <t>CTR INSOLUBLE PROT STRUCT INSPIN</t>
  </si>
  <si>
    <t>CTR INT CHILD HLTH</t>
  </si>
  <si>
    <t>CTR INT CLIMATE ENVIRONM RES OSLO</t>
  </si>
  <si>
    <t>CTR INT METODOS NUMER INGN CIMNE</t>
  </si>
  <si>
    <t>CTR INT RESTAURAC NEUROL CIREN</t>
  </si>
  <si>
    <t>CTR INTERUNIV BIOL MARINA ECOL APPLICATA</t>
  </si>
  <si>
    <t>CTR INVEST ASISTENCIA TECNOL DISENO ESTADO J</t>
  </si>
  <si>
    <t>CTR INVEST BIODIVERSIDADE RECURSOS GENET CIBIO</t>
  </si>
  <si>
    <t>CTR INVEST BIOL CSIC CIBER ENFERMEDADES RARAS</t>
  </si>
  <si>
    <t>CTR INVEST BIOMED GUATEMALA</t>
  </si>
  <si>
    <t>CTR INVEST BIOMED RED CIBER EPIDEMIOL SALUD PUB</t>
  </si>
  <si>
    <t>CTR INVEST BIOMED RED ENFERMED RESP CIBERES</t>
  </si>
  <si>
    <t>CTR INVEST BIOMED RED ENFERMEDADE HEPAT DIGEST</t>
  </si>
  <si>
    <t>CTR INVEST BIOMED RED ENFERMEDADES RARA CIBERER</t>
  </si>
  <si>
    <t>CTR INVEST BIOMED RED ENFERMEDADES RARAS CIBERER</t>
  </si>
  <si>
    <t>CTR INVEST BIOMED RED EPIDEMIOL SALUD PUBL</t>
  </si>
  <si>
    <t>CTR INVEST BIOMED RED SALUD MENTAL CIBERSAM</t>
  </si>
  <si>
    <t>CTR INVEST CLIN</t>
  </si>
  <si>
    <t>CTR INVEST CLIN 9501</t>
  </si>
  <si>
    <t>CTR INVEST CLIN LITORAL SRL</t>
  </si>
  <si>
    <t>CTR INVEST CLIN MAURICIE</t>
  </si>
  <si>
    <t>CTR INVEST CLIN SUR</t>
  </si>
  <si>
    <t>CTR INVEST ECOSISTEMAS PATAGONIA</t>
  </si>
  <si>
    <t>CTR INVEST ENERET MEDIOAMBIENTALES TECNOL CIEMA</t>
  </si>
  <si>
    <t>CTR INVEST ENERG</t>
  </si>
  <si>
    <t>CTR INVEST ENERG MEDIOAMBIENTALES TECNOL</t>
  </si>
  <si>
    <t>CTR INVEST ENERGERTICAS MEDIOAMBIENTALES TECNOL</t>
  </si>
  <si>
    <t>CTR INVEST ENERGET MEDIOAMBIEN TECNOL CIEMAT</t>
  </si>
  <si>
    <t>CTR INVEST ENERGET MEDIOAMBIENT CIEMAT</t>
  </si>
  <si>
    <t>CTR INVEST ENERGET MEDIOAMBIENT TECNOL</t>
  </si>
  <si>
    <t>CTR INVEST ENERGET MEDIOAMBIENT TECNOL CIMEAT</t>
  </si>
  <si>
    <t>CTR INVEST ENERGET MEDIOAMBIENT TECNOL CIRMAT</t>
  </si>
  <si>
    <t>CTR INVEST ENERGET MEDIOAMBIENT TECNOLOG CIEMAT</t>
  </si>
  <si>
    <t>CTR INVEST ENERGET MEDIOAMBIENTALALES TECNOL CI</t>
  </si>
  <si>
    <t>CTR INVEST ENERGET MEDIOAMBIENTALES TECN</t>
  </si>
  <si>
    <t>CTR INVEST ENERGET MEDIOAMBIENTALES TECNOL CIEA</t>
  </si>
  <si>
    <t>CTR INVEST ENERGET MEDIOAMBIENTALES TECNOL CIMA</t>
  </si>
  <si>
    <t>CTR INVEST ENERGETICAS MEDIOAMBIENT TECNOL CIEM</t>
  </si>
  <si>
    <t>CTR INVEST ENERGT MEDIOAMBIENTALES TECNOL CIEMA</t>
  </si>
  <si>
    <t>CTR INVEST ESTUD AVANZADOS IPN</t>
  </si>
  <si>
    <t>CTR INVEST ESTUDIOS AVA IPN</t>
  </si>
  <si>
    <t>CTR INVEST EXTENSIOEN FORESTAL ANDINO PATAGOEN</t>
  </si>
  <si>
    <t>CTR INVEST FEPIS</t>
  </si>
  <si>
    <t>CTR INVEST FORESTAL CIFOR</t>
  </si>
  <si>
    <t>CTR INVEST HOMBRE DESIERTO</t>
  </si>
  <si>
    <t>CTR INVEST MED MONRAZ SC</t>
  </si>
  <si>
    <t>CTR INVEST PRINCIPE</t>
  </si>
  <si>
    <t>CTR INVEST PRINCIPE FELIPE</t>
  </si>
  <si>
    <t>CTR INVEST RED ENFERMED RARAS CIBERER</t>
  </si>
  <si>
    <t>CTR INVEST RED ENFERMEDADES NEURODEGENERAT CIBERN</t>
  </si>
  <si>
    <t>CTR INVEST RED ENFERMEDADES RARAS</t>
  </si>
  <si>
    <t>CTR INVEST RED ENFERMEDADES RARAS CIBERER</t>
  </si>
  <si>
    <t>CTR INVEST RED ENFERMEDADESRARAS CIBERER</t>
  </si>
  <si>
    <t>CTR INVEST TECNOL AGROALIMENTARIA ARAGON</t>
  </si>
  <si>
    <t>CTR INVEST TREATMENT AL</t>
  </si>
  <si>
    <t>CTR LANDSCAPE CULTURE</t>
  </si>
  <si>
    <t>CTR LIFE SCI</t>
  </si>
  <si>
    <t>CTR LNVEST ENERGET MEDIOAMBIENT TECNOL CIEMAT</t>
  </si>
  <si>
    <t>CTR MACROECOL EVOLUT CLIMATE</t>
  </si>
  <si>
    <t>CTR MARINE ENVIRONM RES</t>
  </si>
  <si>
    <t>CTR MED ALCORTA</t>
  </si>
  <si>
    <t>CTR MED CLIN RES</t>
  </si>
  <si>
    <t>CTR MED NACL SIGLO XXI</t>
  </si>
  <si>
    <t>CTR MED SOPMED NZOZ</t>
  </si>
  <si>
    <t>CTR MED SYST BIOL LEIDEN</t>
  </si>
  <si>
    <t>CTR MED UNIV UTRECHT</t>
  </si>
  <si>
    <t>CTR MEDICODOCENTE LA TRINIDAD CLIN EL AVILA</t>
  </si>
  <si>
    <t>CTR MEDICODOCENTE TRINIDAD CLIN EL AVILA</t>
  </si>
  <si>
    <t>CTR METAB OBES RES</t>
  </si>
  <si>
    <t>CTR METROL ACCREDITAT</t>
  </si>
  <si>
    <t>CTR MIL MED</t>
  </si>
  <si>
    <t>CTR MOD CARDIOL</t>
  </si>
  <si>
    <t>CTR MOL MED COLOGNE</t>
  </si>
  <si>
    <t>CTR MOTHER CHILD</t>
  </si>
  <si>
    <t>CTR MOTHER CHILD UNIV HOSP</t>
  </si>
  <si>
    <t>CTR NACL DANALISIS GENOM</t>
  </si>
  <si>
    <t>CTR NACL INVEST BIOTECNOL</t>
  </si>
  <si>
    <t>CTR NACL INVEST CARDIOVASC</t>
  </si>
  <si>
    <t>CTR NACL INVEST CARDIOVASC CARLOS III CNIC</t>
  </si>
  <si>
    <t>CTR NACL INVEST CARDIOVASC CARLOS III MADRID</t>
  </si>
  <si>
    <t>CTR NACL INVEST DESARROLLO TECNOL CENIDET</t>
  </si>
  <si>
    <t>CTR NACL INVEST ONCOL</t>
  </si>
  <si>
    <t>CTR NACL MICROBIOL VIROL INMUNOL SANITARIAS MAJA</t>
  </si>
  <si>
    <t>CTR NACL PATAGONICO CONICET</t>
  </si>
  <si>
    <t>CTR NACL PREVENC CONTROL VIH SIDA</t>
  </si>
  <si>
    <t>CTR NACL TRANSFUS SANGUINEA</t>
  </si>
  <si>
    <t>CTR NANCY</t>
  </si>
  <si>
    <t>CTR NATL ENERGIE SCI TECHN NUCL</t>
  </si>
  <si>
    <t>CTR NATL PROPRIETE FORESTIERE</t>
  </si>
  <si>
    <t>CTR NATL RECH ENVIRONM</t>
  </si>
  <si>
    <t>CTR NATL RECH METEOROL</t>
  </si>
  <si>
    <t>CTR NATL RECH SCI CLLE LTC</t>
  </si>
  <si>
    <t>CTR NATL RECH SCIENTIF CNRS IN2P3</t>
  </si>
  <si>
    <t>CTR NATL RECHERCHES METEOROL</t>
  </si>
  <si>
    <t>CTR NATURALIST SAMMARINESE</t>
  </si>
  <si>
    <t>CTR NAZL RIC</t>
  </si>
  <si>
    <t>CTR NAZL STUDIO CONSERVAZ BIODIVERSITA FORESTAL</t>
  </si>
  <si>
    <t>CTR NEUROL READAPTAT FONCT FRAITURE EN CONDROZ</t>
  </si>
  <si>
    <t>CTR NO FOREST ECOSYST RES</t>
  </si>
  <si>
    <t>CTR OCCUPAT ENVIRONM HLTH</t>
  </si>
  <si>
    <t>CTR OCEANOG MURCIA</t>
  </si>
  <si>
    <t>CTR ONCOL</t>
  </si>
  <si>
    <t>CTR ONCOL DRA NATALIA CHAVES</t>
  </si>
  <si>
    <t>CTR ONCOL MODENESE</t>
  </si>
  <si>
    <t>CTR ONKOL INST M SKLODOWSKIEJ CURIE</t>
  </si>
  <si>
    <t>CTR OPERAT UROL BREMEN</t>
  </si>
  <si>
    <t>CTR OSTEOPOROSIS OSTEOARTICULAR DIS</t>
  </si>
  <si>
    <t>CTR OSTEOPOROZY CHOROB KOSTNO STAWOWYCH</t>
  </si>
  <si>
    <t>CTR PASTEUR CAMEROON</t>
  </si>
  <si>
    <t>CTR PEDIAT HEMATOL ONCOL IMMUNOL</t>
  </si>
  <si>
    <t>CTR PESQUISAS AGGEU MAGALHAES FIOCRUZ PE</t>
  </si>
  <si>
    <t>CTR PHYS REHABIL MED</t>
  </si>
  <si>
    <t>CTR PREVENC CONTROL VIH SIDA</t>
  </si>
  <si>
    <t>CTR PREVENT CONTROL AIDS</t>
  </si>
  <si>
    <t>CTR PREVENT CONTROL AIDS INFECT DIS</t>
  </si>
  <si>
    <t>CTR PRIVADO TOMOG COMPUTADA CORDOBA SA</t>
  </si>
  <si>
    <t>CTR PROBLEM GAMBLING</t>
  </si>
  <si>
    <t>CTR PSYCHIAT ADDICT MED</t>
  </si>
  <si>
    <t>CTR PSYCHIAT NEUROSCI</t>
  </si>
  <si>
    <t>CTR PSYCHIAT PSYCHOTHERAPY SENSUS</t>
  </si>
  <si>
    <t>CTR PSYCHOTHERAP NANCY</t>
  </si>
  <si>
    <t>CTR PUBL HLTH RES CSISP</t>
  </si>
  <si>
    <t>CTR PUBL HLTH SCI</t>
  </si>
  <si>
    <t>CTR PUBL RES HENRI TUDOR SSI</t>
  </si>
  <si>
    <t>CTR QUAL</t>
  </si>
  <si>
    <t>CTR QUANTUM TECHNOL</t>
  </si>
  <si>
    <t>CTR QUIM ESTRUTURAL</t>
  </si>
  <si>
    <t>CTR R GAUDUCHEAU</t>
  </si>
  <si>
    <t>CTR RADIOBIOL BIOL DOSIMETRY</t>
  </si>
  <si>
    <t>CTR REC OCEANOGRAPH DAKAR THIAROYE</t>
  </si>
  <si>
    <t>CTR RECH ASTRON ASTROPHYS GEOPHYS</t>
  </si>
  <si>
    <t>CTR RECH BIOMED</t>
  </si>
  <si>
    <t>CTR RECH CANCEROL TOULOUSE</t>
  </si>
  <si>
    <t>CTR RECH CARDIOVASC</t>
  </si>
  <si>
    <t>CTR RECH CHU QUEBEC</t>
  </si>
  <si>
    <t>CTR RECH CLIN QUEBEC</t>
  </si>
  <si>
    <t>CTR RECH DEV</t>
  </si>
  <si>
    <t>CTR RECH HALIEUT MEDITERRANEENNE TROP</t>
  </si>
  <si>
    <t>CTR RECH PUBL GABRIEL LIPPMANN</t>
  </si>
  <si>
    <t>CTR RECH PUBL HENRI TUDOR</t>
  </si>
  <si>
    <t>CTR RECH THROMBOSE HEMOSTASE CTH</t>
  </si>
  <si>
    <t>CTR REDES</t>
  </si>
  <si>
    <t>CTR REFERENCE DEFIENCES INTELLECTUELLES CAUSES RA</t>
  </si>
  <si>
    <t>CTR REFERENCIA LACTOBACILOS CERELA CONICET</t>
  </si>
  <si>
    <t>CTR REG FRANCOPHONE FORMAT PREVENT CANC GYNECOL</t>
  </si>
  <si>
    <t>CTR REG HANA BIOTECH AGR RES</t>
  </si>
  <si>
    <t>CTR REGENERAT THERAPIES DRESDEN</t>
  </si>
  <si>
    <t>CTR RENE GAUDUCHEAU</t>
  </si>
  <si>
    <t>CTR RES ACT PUBL HLTH</t>
  </si>
  <si>
    <t>CTR RES AGR GENOM CSIC IRTA UAB UB</t>
  </si>
  <si>
    <t>CTR RES AQUAT BIOINVAS</t>
  </si>
  <si>
    <t>CTR RES EPIDEMIOL PUBL HLTH</t>
  </si>
  <si>
    <t>CTR RES INFECT DIS</t>
  </si>
  <si>
    <t>CTR RES TECHNOL HELLAS</t>
  </si>
  <si>
    <t>CTR RHEUMATOL</t>
  </si>
  <si>
    <t>CTR RIC ALIMENTI NUTR</t>
  </si>
  <si>
    <t>CTR SALUD BARRIO SALUD BARRIO SALAMANCA</t>
  </si>
  <si>
    <t>CTR SALUD NORTE</t>
  </si>
  <si>
    <t>CTR SALUD PALO</t>
  </si>
  <si>
    <t>CTR SALUD SON SERRA</t>
  </si>
  <si>
    <t>CTR SALUD VECINDARIO</t>
  </si>
  <si>
    <t>CTR SALUD VILLANUEVA SERENA NORTE</t>
  </si>
  <si>
    <t>CTR SCI MONACO</t>
  </si>
  <si>
    <t>CTR SEPSIS CONTROL CARE</t>
  </si>
  <si>
    <t>CTR SICILIANO FIS NUCL STRUTTURA MAT</t>
  </si>
  <si>
    <t>CTR SOCIAL PSYCHOL SCI</t>
  </si>
  <si>
    <t>CTR SPATIAL JOHN H CHAPMAN</t>
  </si>
  <si>
    <t>CTR SPATIAL TOULOUSE</t>
  </si>
  <si>
    <t>CTR STAT GENET</t>
  </si>
  <si>
    <t>CTR STUDI ENRICO FERMI</t>
  </si>
  <si>
    <t>CTR STUDI FORMAZ SOCIALE FDN EMANUELA ZANCAN OL</t>
  </si>
  <si>
    <t>CTR STUDI STAT SOCIALI CE3S</t>
  </si>
  <si>
    <t>CTR STUDY SUICIDE</t>
  </si>
  <si>
    <t>CTR SUISSE RECH SCI COTE LVOIRE</t>
  </si>
  <si>
    <t>CTR SURFACE SCI ENGN</t>
  </si>
  <si>
    <t>CTR SYNTHESE ANAL BIODIVERSITE</t>
  </si>
  <si>
    <t>CTR SYST NEUROSCI HANNOVER ZSN</t>
  </si>
  <si>
    <t>CTR TECH ASSAINISSEMENT RESEAUX</t>
  </si>
  <si>
    <t>CTR TECH IND AERAUL THERM</t>
  </si>
  <si>
    <t>CTR TECNOLOG FORESTAL CATALUNYA</t>
  </si>
  <si>
    <t>CTR THORAC SURG</t>
  </si>
  <si>
    <t>CTR TICK BORNE DIS</t>
  </si>
  <si>
    <t>CTR TIEMPO</t>
  </si>
  <si>
    <t>CTR TRANSFUS CRUZ ROJA ESPANOLA MADRID</t>
  </si>
  <si>
    <t>CTR TRANSLAT MED</t>
  </si>
  <si>
    <t>CTR UNIV AZORES</t>
  </si>
  <si>
    <t>CTR UNIV FUNDACAO SANTO ANDRE</t>
  </si>
  <si>
    <t>CTR VIEILLE CHARITE</t>
  </si>
  <si>
    <t>CTR WILDLIFE STUDIES</t>
  </si>
  <si>
    <t>CTR YOUTH MENTAL HLTH</t>
  </si>
  <si>
    <t>CTR ZOOL</t>
  </si>
  <si>
    <t>CTSA</t>
  </si>
  <si>
    <t>CTSU</t>
  </si>
  <si>
    <t>CTY GOVERNOR FINNMARK FMFI</t>
  </si>
  <si>
    <t>CTY HOSP CHOMUTOV</t>
  </si>
  <si>
    <t>CTY HOSP RYHOV JONKOPING</t>
  </si>
  <si>
    <t>CUBIST PHARMACEUT INC</t>
  </si>
  <si>
    <t>CUE</t>
  </si>
  <si>
    <t>CUEKS LTD</t>
  </si>
  <si>
    <t>CUF DESCOBERTAS HOSP</t>
  </si>
  <si>
    <t>CUF INFANTE SANTO HOSP</t>
  </si>
  <si>
    <t>CULS</t>
  </si>
  <si>
    <t>CUMBRES OBSERV GLOBAL TELESCOPE NETWORK INC</t>
  </si>
  <si>
    <t>CUNY YORK COLL</t>
  </si>
  <si>
    <t>CURONIA RES</t>
  </si>
  <si>
    <t>CURRENT POWERED GE</t>
  </si>
  <si>
    <t>CWIT CAPITAL INC</t>
  </si>
  <si>
    <t>CY</t>
  </si>
  <si>
    <t>CYANOLAKES PTY LTD</t>
  </si>
  <si>
    <t>CYBER LAW INT</t>
  </si>
  <si>
    <t>CYBERTRUFFLE</t>
  </si>
  <si>
    <t>CYCLEPLAN LTD</t>
  </si>
  <si>
    <t>CYPRUS AGR RES INST</t>
  </si>
  <si>
    <t>CYPRUS ANTIDRUGS COUNCIL</t>
  </si>
  <si>
    <t>CYPRUS CARDIOVASCULAR EDUC RES TRUST</t>
  </si>
  <si>
    <t>CYPRUS GEOL SURVEY</t>
  </si>
  <si>
    <t>CYROI RES CTR</t>
  </si>
  <si>
    <t>CYTOANALYTICS</t>
  </si>
  <si>
    <t>CYTOS BIOTECHNOL</t>
  </si>
  <si>
    <t>CZECH ACAD SCI CAS</t>
  </si>
  <si>
    <t>CZECH ACAD SCI VVI</t>
  </si>
  <si>
    <t>CZECH ENVIRONM INFORMAT AGCY</t>
  </si>
  <si>
    <t>CZECH HYDROMETEOROL INST CHMI</t>
  </si>
  <si>
    <t>CZECH HYDROMETOROL INST</t>
  </si>
  <si>
    <t>CZECH NATL BANK</t>
  </si>
  <si>
    <t>CZECH SOC ORNITHOL</t>
  </si>
  <si>
    <t>CZECHTA INST OPS</t>
  </si>
  <si>
    <t>CZESTOCHOWA UNIV TECHNOL</t>
  </si>
  <si>
    <t>D MENDELEEV UNIV CHEM TECHNOL RUSSIA</t>
  </si>
  <si>
    <t>D MENDELEYEV UNIV CHEM TECHNOL RUSSIA</t>
  </si>
  <si>
    <t>D ROGACHEV CTR PEDIAT HEMATOL ONCOL IMMUNOL</t>
  </si>
  <si>
    <t>D ROGACHEV FRC CTR PEDIAT HEMATOL ONCOL IMMUNOL</t>
  </si>
  <si>
    <t>D SWAROVSKI RES LAB</t>
  </si>
  <si>
    <t>DACHVERBAND DEUTSCH AVIFAUNISTEN EV</t>
  </si>
  <si>
    <t>DACHVERBAND DEUTSCH AVIFAUNISTEN EV DDA</t>
  </si>
  <si>
    <t>DAEGU GYEONGBUK INST SCI TECHNOL</t>
  </si>
  <si>
    <t>DAIICHI SANKYO PHARMA DEV</t>
  </si>
  <si>
    <t>DAIICHI UNIV</t>
  </si>
  <si>
    <t>DAIRY PROD LTD</t>
  </si>
  <si>
    <t>DALARNA UNIVERSITY</t>
  </si>
  <si>
    <t>DALI UNIV</t>
  </si>
  <si>
    <t>DALIAN MED UNIV</t>
  </si>
  <si>
    <t>DALLAS VA MED CTR</t>
  </si>
  <si>
    <t>DALTON</t>
  </si>
  <si>
    <t>DAMANHOUR UNIV</t>
  </si>
  <si>
    <t>DAMEN SCHELDE NAVAL SHIPBLDG</t>
  </si>
  <si>
    <t>DAMGHAN UNIV</t>
  </si>
  <si>
    <t>DANDERYDS SJUKHUS</t>
  </si>
  <si>
    <t>DANESPO AS</t>
  </si>
  <si>
    <t>DANIEL BERZSENYI UNIV</t>
  </si>
  <si>
    <t>DANISH CANC SOC PREVENT DOCUMENTAT</t>
  </si>
  <si>
    <t>DANISH GEODATA AGCY</t>
  </si>
  <si>
    <t>DANISH HLTH DATA NETWORK</t>
  </si>
  <si>
    <t>DANISH HLTH MED AUTHOR</t>
  </si>
  <si>
    <t>DANISH INST FISHERIES RES</t>
  </si>
  <si>
    <t>DANISH INST INT STUDIES</t>
  </si>
  <si>
    <t>DANISH MED ASSOC</t>
  </si>
  <si>
    <t>DANISH METEROL INST</t>
  </si>
  <si>
    <t>DANISH MS SOC</t>
  </si>
  <si>
    <t>DANISH NATL BOARD HLTH</t>
  </si>
  <si>
    <t>DANISH NATL RES FDN CTR CARDIAC ARRHYTHMIA</t>
  </si>
  <si>
    <t>DANISH POTATO BREEDING FDN</t>
  </si>
  <si>
    <t>DANISH TROUT ASSOC</t>
  </si>
  <si>
    <t>DANISH WASTE SOLUT APS</t>
  </si>
  <si>
    <t>DANSK ORNITOLOGISK FORENING BIRDLIFE DENMARK</t>
  </si>
  <si>
    <t>DANSKE BANK AS</t>
  </si>
  <si>
    <t>DANUBE DELTA NATL INST</t>
  </si>
  <si>
    <t>DANUBE DELTA NATL INST RES DEV DDNI</t>
  </si>
  <si>
    <t>DAPHNE</t>
  </si>
  <si>
    <t>DARDENNE EYE HOSP</t>
  </si>
  <si>
    <t>DARESBURY LAB</t>
  </si>
  <si>
    <t>DARTMOUTH CTR HLTH CARE DELIVERY SCI</t>
  </si>
  <si>
    <t>DARTMOUTH HITCHCOCK MED CTR</t>
  </si>
  <si>
    <t>DARTMOUTH MED SCH</t>
  </si>
  <si>
    <t>DASMAN DIABETES INST</t>
  </si>
  <si>
    <t>DAVID CONSULT</t>
  </si>
  <si>
    <t>DAX HOSP</t>
  </si>
  <si>
    <t>DCC CHAIKA EOOD</t>
  </si>
  <si>
    <t>DDL DIAGNOST LAB</t>
  </si>
  <si>
    <t>DE LA SALLE UNIV</t>
  </si>
  <si>
    <t>DE MONTFORT UNIV</t>
  </si>
  <si>
    <t>DE PRAKTIJK</t>
  </si>
  <si>
    <t>DE VLINDERSTICHTING DUTCH BUTTERFLY CONSERVAT</t>
  </si>
  <si>
    <t>DEACONESS INST OULU</t>
  </si>
  <si>
    <t>DECODE AMGEN</t>
  </si>
  <si>
    <t>DECODE GENET INC</t>
  </si>
  <si>
    <t>DEEMED UNIV</t>
  </si>
  <si>
    <t>DEF CTR OPERAT OCEANOG</t>
  </si>
  <si>
    <t>DEF FOOD RES LAB</t>
  </si>
  <si>
    <t>DEF MED SCH</t>
  </si>
  <si>
    <t>DELHI SOC PROMOT RAT USE DRUGS</t>
  </si>
  <si>
    <t>DELTA STATE UNIV</t>
  </si>
  <si>
    <t>DELUD</t>
  </si>
  <si>
    <t>DEMOCRITUS UNIV GREECE</t>
  </si>
  <si>
    <t>DEMOCRITUS UNIV THRACR</t>
  </si>
  <si>
    <t>DEMOG RES INST</t>
  </si>
  <si>
    <t>DEMOKRITOS</t>
  </si>
  <si>
    <t>DEMOKRITOUS UNIV THRASE</t>
  </si>
  <si>
    <t>DEMONWARE</t>
  </si>
  <si>
    <t>DENT CLIN</t>
  </si>
  <si>
    <t>DENT PHARMACEUT BENEFITS AGCY TLV</t>
  </si>
  <si>
    <t>DENTAL PHARMACEUT BENEFITS AGCY TLV</t>
  </si>
  <si>
    <t>DENTONS EUROPE BROWSKI WSPOLNICY SP K WARSZAWA</t>
  </si>
  <si>
    <t>DENVER BOT GARDENS</t>
  </si>
  <si>
    <t>DENVER PUBL HLTH DEPT</t>
  </si>
  <si>
    <t>DENVER VAMC</t>
  </si>
  <si>
    <t>DENVER VET AFFAIR MED CTR</t>
  </si>
  <si>
    <t>DENVER VET AFFAIRS MED CTR</t>
  </si>
  <si>
    <t>DEP RADIOTERAPIA ONCOL CLIN</t>
  </si>
  <si>
    <t>DEPAUW UNIV</t>
  </si>
  <si>
    <t>DEPT AGR FOOD MARINE</t>
  </si>
  <si>
    <t>DEPT AGR FORESTRY FISHERIES</t>
  </si>
  <si>
    <t>DEPT ANDROL</t>
  </si>
  <si>
    <t>DEPT ANESTHESIOL PAIN MED</t>
  </si>
  <si>
    <t>DEPT APPL BIOTECHNOL</t>
  </si>
  <si>
    <t>DEPT BERLIN</t>
  </si>
  <si>
    <t>DEPT BIOL PLANT ECOL ECOSYST MANAGEMENT</t>
  </si>
  <si>
    <t>DEPT BIOL SCI</t>
  </si>
  <si>
    <t>DEPT BIOMED ENGN</t>
  </si>
  <si>
    <t>DEPT BIOQUIM BIOL MOL</t>
  </si>
  <si>
    <t>DEPT BIOSCI</t>
  </si>
  <si>
    <t>DEPT BIOSCI ECOINFORMAT BIODIVERS</t>
  </si>
  <si>
    <t>DEPT BIOSCI NUTR</t>
  </si>
  <si>
    <t>DEPT BIOTECHNOL ENGN</t>
  </si>
  <si>
    <t>DEPT CARE DEMAND CHRONICALLY ILL DISABLED INT C</t>
  </si>
  <si>
    <t>DEPT CELL DEV BIOL</t>
  </si>
  <si>
    <t>DEPT CHEM</t>
  </si>
  <si>
    <t>DEPT CIENCIAS VIDA</t>
  </si>
  <si>
    <t>DEPT CLIN EXPT RES</t>
  </si>
  <si>
    <t>DEPT CLIN MICROBIOL</t>
  </si>
  <si>
    <t>DEPT CLIN NEUROL SCI</t>
  </si>
  <si>
    <t>DEPT CLIN SCI</t>
  </si>
  <si>
    <t>DEPT CLIN VET</t>
  </si>
  <si>
    <t>DEPT COMMUNITY HLTH SCI</t>
  </si>
  <si>
    <t>DEPT DEV PERSONAL SOCIAL PSYCHOL</t>
  </si>
  <si>
    <t>DEPT DIABETOL</t>
  </si>
  <si>
    <t>DEPT EARTH LIFE ENVIRONM SCI</t>
  </si>
  <si>
    <t>DEPT ECOLOGIA EVOLUTIVA</t>
  </si>
  <si>
    <t>DEPT EDUC PSYCHOL</t>
  </si>
  <si>
    <t>DEPT ELECT ENGN</t>
  </si>
  <si>
    <t>DEPT ENDOCRINOL</t>
  </si>
  <si>
    <t>DEPT ENERGY TRADING EESTI ENERGIA</t>
  </si>
  <si>
    <t>DEPT ENVIRONM AFFAIRS TOURISM</t>
  </si>
  <si>
    <t>DEPT ENVIRONM AFFAIRS TOURISM MARINE COASTAL</t>
  </si>
  <si>
    <t>DEPT ENVIRONM BIOL</t>
  </si>
  <si>
    <t>DEPT ENVIRONM BIOL BIODIVERS</t>
  </si>
  <si>
    <t>DEPT ENVIRONM CONSERVAT</t>
  </si>
  <si>
    <t>DEPT ENVIRONM FOOD RURAL AFFAIRS</t>
  </si>
  <si>
    <t>DEPT ENVIRONM SCI G SARFATTI</t>
  </si>
  <si>
    <t>DEPT EPIDEMIOL BIOSTAT</t>
  </si>
  <si>
    <t>DEPT EPIDEMIOL PREVENT</t>
  </si>
  <si>
    <t>DEPT ESTONIAN COMPARAT FOLKLORE</t>
  </si>
  <si>
    <t>DEPT ESTONIAN MINIST INTERIOR</t>
  </si>
  <si>
    <t>DEPT ETUDES</t>
  </si>
  <si>
    <t>DEPT EVOLUTIONARY ECOL</t>
  </si>
  <si>
    <t>DEPT FAC SCI</t>
  </si>
  <si>
    <t>DEPT FISHERIES WESTERN AUSTRALIA</t>
  </si>
  <si>
    <t>DEPT FOOD NUTR SPORT SCI</t>
  </si>
  <si>
    <t>DEPT FOOD RESOURCE ECON</t>
  </si>
  <si>
    <t>DEPT FOOD VET CONTROL</t>
  </si>
  <si>
    <t>DEPT GEN SURG</t>
  </si>
  <si>
    <t>DEPT GENE TECHNOL</t>
  </si>
  <si>
    <t>DEPT GENOME ANAL</t>
  </si>
  <si>
    <t>DEPT GEOG</t>
  </si>
  <si>
    <t>DEPT GEOL</t>
  </si>
  <si>
    <t>DEPT GEOL SCI</t>
  </si>
  <si>
    <t>DEPT GEOMORPHOL PALAEOGEOG QUATERNARY</t>
  </si>
  <si>
    <t>DEPT GERONTOL</t>
  </si>
  <si>
    <t>DEPT HIST</t>
  </si>
  <si>
    <t>DEPT HLTH ANIM SCI FOOD SAFETY</t>
  </si>
  <si>
    <t>DEPT HLTH ASTURIAS</t>
  </si>
  <si>
    <t>DEPT HLTH CARE MANAGEMENT</t>
  </si>
  <si>
    <t>DEPT HLTH HUMAN SERV</t>
  </si>
  <si>
    <t>DEPT HLTH NUTR MANAGEMENT</t>
  </si>
  <si>
    <t>DEPT HLTH PROMOT</t>
  </si>
  <si>
    <t>DEPT IMMUNOL GENET PATHOL</t>
  </si>
  <si>
    <t>DEPT IMMUNOL ZIB</t>
  </si>
  <si>
    <t>DEPT INFECT DIS EPIDEMIOL MODELLING</t>
  </si>
  <si>
    <t>DEPT INFORMAT</t>
  </si>
  <si>
    <t>DEPT INTENS CARE MED CLIN TOXICOL CAMU</t>
  </si>
  <si>
    <t>DEPT INTERCULTURAL COMMUN MANAGEMENT</t>
  </si>
  <si>
    <t>DEPT INTERNAL MED 1</t>
  </si>
  <si>
    <t>DEPT INTERNAL MED GERIATR</t>
  </si>
  <si>
    <t>DEPT INTERNAL MED III</t>
  </si>
  <si>
    <t>DEPT INTERNAL MED NEUROL DERMATOL</t>
  </si>
  <si>
    <t>DEPT LEARNING INFORMAT MANAGEMENT ETH</t>
  </si>
  <si>
    <t>DEPT LIFE SCI</t>
  </si>
  <si>
    <t>DEPT MAXILLOFACIAL ORAL SURG</t>
  </si>
  <si>
    <t>DEPT MED 3</t>
  </si>
  <si>
    <t>DEPT MED BIOCHEM BIOPHYS</t>
  </si>
  <si>
    <t>DEPT MED CHEM MOL BIOL PATHOBIOCHEM</t>
  </si>
  <si>
    <t>DEPT MED EPIDEMIOL BIOSTATIST</t>
  </si>
  <si>
    <t>DEPT MED SCI</t>
  </si>
  <si>
    <t>DEPT MICROBIOL IMMUNOL</t>
  </si>
  <si>
    <t>DEPT MICROBIOL PLANT BIOL</t>
  </si>
  <si>
    <t>DEPT NAT RESOURCES</t>
  </si>
  <si>
    <t>DEPT NAT RESOURCES ENVIRONM</t>
  </si>
  <si>
    <t>DEPT NEPHROL</t>
  </si>
  <si>
    <t>DEPT NEUROBIOL CARE SCI SOC</t>
  </si>
  <si>
    <t>DEPT NEUROIMMUNOL</t>
  </si>
  <si>
    <t>DEPT NEUROL NEUROSURG</t>
  </si>
  <si>
    <t>DEPT NURSING SCI</t>
  </si>
  <si>
    <t>DEPT NUTR</t>
  </si>
  <si>
    <t>DEPT ONCOL</t>
  </si>
  <si>
    <t>DEPT ONCOL METAB</t>
  </si>
  <si>
    <t>DEPT OPHTHALMOL AMC</t>
  </si>
  <si>
    <t>DEPT PATHOL ANAT FORENS MED</t>
  </si>
  <si>
    <t>DEPT PATHOL ANAT FORENSIC MED</t>
  </si>
  <si>
    <t>DEPT PEDIAT ADOLESCENT MED</t>
  </si>
  <si>
    <t>DEPT PEDIAT NEUROL</t>
  </si>
  <si>
    <t>DEPT PERSONAL DOSIMETRY</t>
  </si>
  <si>
    <t>DEPT PHARMACEUT BIOSCI</t>
  </si>
  <si>
    <t>DEPT PHYS SCI</t>
  </si>
  <si>
    <t>DEPT PHYSIOL</t>
  </si>
  <si>
    <t>DEPT PK WILDLIFE</t>
  </si>
  <si>
    <t>DEPT PLANT PHYSIOL</t>
  </si>
  <si>
    <t>DEPT PNEUMOL THORAC SURG</t>
  </si>
  <si>
    <t>DEPT PREVENT PREDICT MED</t>
  </si>
  <si>
    <t>DEPT PUBL HLTH PROGRAMMES</t>
  </si>
  <si>
    <t>DEPT PUBL PLANNING NAT RESOURCE MANAGEMENT</t>
  </si>
  <si>
    <t>DEPT PULM MED</t>
  </si>
  <si>
    <t>DEPT PULMONOL ALLERGY</t>
  </si>
  <si>
    <t>DEPT R D UNIT LOCAL HLTH CARE</t>
  </si>
  <si>
    <t>DEPT RADIO SCI ENGN</t>
  </si>
  <si>
    <t>DEPT SANIDAD ARAGON</t>
  </si>
  <si>
    <t>DEPT SLAV LANGUAGES LITERATURES</t>
  </si>
  <si>
    <t>DEPT SOCIAL HLTH CARE</t>
  </si>
  <si>
    <t>DEPT SOCIAL PHILOSOPHY</t>
  </si>
  <si>
    <t>DEPT ST JAMES SCH MED</t>
  </si>
  <si>
    <t>DEPT SURG EDUC</t>
  </si>
  <si>
    <t>DEPT SURG HOSP</t>
  </si>
  <si>
    <t>DEPT TROP HYG PUBL HLTH</t>
  </si>
  <si>
    <t>DEPT VET AFFAIRS OFF RES DEV</t>
  </si>
  <si>
    <t>DEPT VET SCI PUBL HLTH</t>
  </si>
  <si>
    <t>DERERS UNIV HOSP</t>
  </si>
  <si>
    <t>DERLING</t>
  </si>
  <si>
    <t>DERMAGENE OY</t>
  </si>
  <si>
    <t>DERMAT RES INC</t>
  </si>
  <si>
    <t>DERMATOL HAMBURG</t>
  </si>
  <si>
    <t>DERMATOL REFERRAL SERV</t>
  </si>
  <si>
    <t>DERMATOL RES ASSOCIATES</t>
  </si>
  <si>
    <t>DERMATOVENEROL DISPENSARY BASHKORTOSTAN REPUBL</t>
  </si>
  <si>
    <t>DERMATOVENEROL DISPENSARY REPUBL BASHKORTOSTAN</t>
  </si>
  <si>
    <t>DERMED</t>
  </si>
  <si>
    <t>DESATOYA LLC</t>
  </si>
  <si>
    <t>DESERT BOT GARDEN</t>
  </si>
  <si>
    <t>DESIGN RES SOC</t>
  </si>
  <si>
    <t>DESIGNER USERS INTERFACES</t>
  </si>
  <si>
    <t>DETAR HOSP</t>
  </si>
  <si>
    <t>DEUTSCH ELECTRONEN SYNCHRTRON</t>
  </si>
  <si>
    <t>DEUTSCH ELEKRONEN SYNCHROTRON</t>
  </si>
  <si>
    <t>DEUTSCH ELEKT SYNCHROTON</t>
  </si>
  <si>
    <t>DEUTSCH FORSCH ZENTRUM HERZ KREISLAUFERKRANKUNGEN</t>
  </si>
  <si>
    <t>DEUTSCH FORSCHUNGSZENTRUM GESUNDHEIT UMWELT</t>
  </si>
  <si>
    <t>DEUTSCH FORSCHUNGSZENTRUM GESUNDHEIT UMWELT GMB</t>
  </si>
  <si>
    <t>DEUTSCH GEOFORSCHUNGSZENTRUM</t>
  </si>
  <si>
    <t>DEUTSCH GESELL ONKOL PHARM EV</t>
  </si>
  <si>
    <t>DEUTSCH INST ERNAHRUNGSFORSCH</t>
  </si>
  <si>
    <t>DEUTSCH KREBSFORSCHUNGSZENTRUM</t>
  </si>
  <si>
    <t>DEUTSCH KUNSTSTOFF INST DARMSTADT</t>
  </si>
  <si>
    <t>DEUTSCH LEBERHILFE EV KOLN</t>
  </si>
  <si>
    <t>DEUTSCH PATENTAMT</t>
  </si>
  <si>
    <t>DEUTSCH WETTERDIENST DWD</t>
  </si>
  <si>
    <t>DEUTSCH ZENTRUM DIABET</t>
  </si>
  <si>
    <t>DEUTSCH ZENTRUM HERZ KREISLAUF FORSCH DZHK</t>
  </si>
  <si>
    <t>DEUTSCH ZENTRUM HERZ KREISLAUF FORSCH DZHK EV</t>
  </si>
  <si>
    <t>DEUTSCH ZENTRUM HERZ KREISLAUF FORSCH EV DZHK</t>
  </si>
  <si>
    <t>DEUTSCHES ELEKTRONENSYNCHROTRON</t>
  </si>
  <si>
    <t>DEUTSCHES ELEKTSYNCHROTRON DESY</t>
  </si>
  <si>
    <t>DEUTSCHES ZENTRUM HERZ KREISLAUF FORSCH DZHK</t>
  </si>
  <si>
    <t>DEUTSEHES ELEKTRONEN SYNCHROTRON</t>
  </si>
  <si>
    <t>DEV AUREL VLAICU UNIV</t>
  </si>
  <si>
    <t>DEV INNOVAT TECH NAT SCI AUREL VLAICU UNIV</t>
  </si>
  <si>
    <t>DFM AS</t>
  </si>
  <si>
    <t>DG JOINT RES CTR</t>
  </si>
  <si>
    <t>DHI WATER ENVIRONM HLTH</t>
  </si>
  <si>
    <t>DHIR</t>
  </si>
  <si>
    <t>DI MENDELEYEV INST METROL</t>
  </si>
  <si>
    <t>DIABET ASSOC PAKISTAN</t>
  </si>
  <si>
    <t>DIABET GENET REPLICAT METAANAL CONSORTIUM</t>
  </si>
  <si>
    <t>DIACOR HOSP</t>
  </si>
  <si>
    <t>DIAGNOSCAN</t>
  </si>
  <si>
    <t>DIAGNOST CONSULTAT CTR SVETI GEORGI EOOD</t>
  </si>
  <si>
    <t>DIAGNOST GP LAB EINDHOVEN</t>
  </si>
  <si>
    <t>DIAGNOST LAB</t>
  </si>
  <si>
    <t>DIAGNOST MAMMOG CTR</t>
  </si>
  <si>
    <t>DIAGNOST VET LAB PODGOR BUL DZORDZA VASINGTONA</t>
  </si>
  <si>
    <t>DIAKONHJAMMET HOSP</t>
  </si>
  <si>
    <t>DIAMOND LIGHT SOURCE</t>
  </si>
  <si>
    <t>DIARC TECHNOL OY</t>
  </si>
  <si>
    <t>DIATOMS BIOINDICATORS</t>
  </si>
  <si>
    <t>DIBRUGARH UNIV</t>
  </si>
  <si>
    <t>DIEBOLD</t>
  </si>
  <si>
    <t>DIEGO PORT UNIV</t>
  </si>
  <si>
    <t>DIETRICH SCH ARTS SCI</t>
  </si>
  <si>
    <t>DIFFER DUTCH INST FUNDAMENTAL ENERGY RES</t>
  </si>
  <si>
    <t>DIGEST ONCOL RES CTR</t>
  </si>
  <si>
    <t>DIGITA</t>
  </si>
  <si>
    <t>DIGITAL ENTERPRISE RES INST</t>
  </si>
  <si>
    <t>DIGSYLAND</t>
  </si>
  <si>
    <t>DIIS</t>
  </si>
  <si>
    <t>DIJON UNIV HOSP</t>
  </si>
  <si>
    <t>DIONYZ STUR STATE GEOL INST</t>
  </si>
  <si>
    <t>DIPARTIMENTO AGRON GEST AGROECOSISTEMA</t>
  </si>
  <si>
    <t>DIPARTIMENTO BIOL AMBIENTALE BIODIVERSITA</t>
  </si>
  <si>
    <t>DIPARTIMENTO BIOL AMBIENTALE BIODIVERSITU</t>
  </si>
  <si>
    <t>DIPARTIMENTO EPIDEMIOL SSR</t>
  </si>
  <si>
    <t>DIPARTIMENTO FIS ASTRON GALILEO GALILEI</t>
  </si>
  <si>
    <t>DIPARTIMENTO FIS G GALILEI</t>
  </si>
  <si>
    <t>DIPARTIMENTO PROTEZ VALORIZZAZIONE AGROALIMENTA</t>
  </si>
  <si>
    <t>DIPARTMENTO MED CLIN CHIRURGIA FEDERIO II UNIV</t>
  </si>
  <si>
    <t>DIPUTACIO BARCELONA</t>
  </si>
  <si>
    <t>DIR GESCHAFTSSTELLE</t>
  </si>
  <si>
    <t>DIRECC GEN SALUD PUBL CONSUMO CASTILLA LA MANCHA</t>
  </si>
  <si>
    <t>DIRECT DIST SANIT HAHO</t>
  </si>
  <si>
    <t>DIRECT MILIEU FORESTIER</t>
  </si>
  <si>
    <t>DIRECT WATER AQUAT ENVIRONM AGR</t>
  </si>
  <si>
    <t>DIRECTOR BALT STUDIES CTR</t>
  </si>
  <si>
    <t>DIRECTORATE CULTURAL HERITAGE</t>
  </si>
  <si>
    <t>DIRECTORATE GEN HUMAN RESOURCES</t>
  </si>
  <si>
    <t>DIRECTORATE HLTH CAMPAIGN AGAINST DEPRESS SUICI</t>
  </si>
  <si>
    <t>DIRECTORATE HLTH CAMPAIGN DEPRESS SUICIDE</t>
  </si>
  <si>
    <t>DIRES</t>
  </si>
  <si>
    <t>DISARM OU</t>
  </si>
  <si>
    <t>DISCOVERY CLIN SERV LTD</t>
  </si>
  <si>
    <t>DISNEY RES ZURICH</t>
  </si>
  <si>
    <t>DIV AGROECOL ENVIRONM</t>
  </si>
  <si>
    <t>DIV ARRAYS TECHNOL PTY LTD</t>
  </si>
  <si>
    <t>DIV BIOL ANTHROPOL</t>
  </si>
  <si>
    <t>DIV BRAIN SCI</t>
  </si>
  <si>
    <t>DIV CARDIOL</t>
  </si>
  <si>
    <t>DIV EPIDEMIOL</t>
  </si>
  <si>
    <t>DIV FUNCT GENOME ANAL</t>
  </si>
  <si>
    <t>DIV HUMAN NUTR</t>
  </si>
  <si>
    <t>DIV INFECT IMMUN</t>
  </si>
  <si>
    <t>DIV INFORMAT EVIDENCE RES INNOVAT</t>
  </si>
  <si>
    <t>DIV JANSSEN PHARMACEUT NV</t>
  </si>
  <si>
    <t>DIV SURG</t>
  </si>
  <si>
    <t>DIV WELF</t>
  </si>
  <si>
    <t>DKFZ GERMAN CANC RES CTR</t>
  </si>
  <si>
    <t>DKFZ ZMBH ALLIANCE</t>
  </si>
  <si>
    <t>DLR</t>
  </si>
  <si>
    <t>DLR FACHZENTRUM BIENEN IMKEREI</t>
  </si>
  <si>
    <t>DLR GERMAN AEROSP CTR</t>
  </si>
  <si>
    <t>DLR INST VERNETZTE ENERGIESYST</t>
  </si>
  <si>
    <t>DMI</t>
  </si>
  <si>
    <t>DNA DIAGNOST NS</t>
  </si>
  <si>
    <t>DNEPROPETROVSK NATL UNIV</t>
  </si>
  <si>
    <t>DNIPROPETROVSK CITY MULTIFIELD CLIN HOSP 4</t>
  </si>
  <si>
    <t>DNIPROPETROVSK CITY MULTIPLE DISCIPLINE CLIN HOSP</t>
  </si>
  <si>
    <t>DNIPROPETROVSK MED ACAD</t>
  </si>
  <si>
    <t>DO OTT INST OBSTET GYNECOL RAMS</t>
  </si>
  <si>
    <t>DO OTT RES INST OBSTET GYNAECOL</t>
  </si>
  <si>
    <t>DO OTT RES INST OBSTETR GYNAECOL REPRODUCTOL</t>
  </si>
  <si>
    <t>DOCTORAL SCH BEHAV SOCIAL HLTH SCI</t>
  </si>
  <si>
    <t>DOE JOINT GENOME INST</t>
  </si>
  <si>
    <t>DOGU AKDENIZ UNIV</t>
  </si>
  <si>
    <t>DONA ESTEFANIA HOSP</t>
  </si>
  <si>
    <t>DONALD DANFORTH PLANT SCI CTR</t>
  </si>
  <si>
    <t>DONAUSPITAL WIEN</t>
  </si>
  <si>
    <t>DONDERS CTR NEUROSCI</t>
  </si>
  <si>
    <t>DONETSK REG ANTITUMOR CTR</t>
  </si>
  <si>
    <t>DONG EUI UNIV</t>
  </si>
  <si>
    <t>DONGGUK UNIV</t>
  </si>
  <si>
    <t>DONGSHIN UNIV</t>
  </si>
  <si>
    <t>DONNELLY CTR CELLULAR BIOMOL RES</t>
  </si>
  <si>
    <t>DONOSITA INTERNAL PHYS CTR</t>
  </si>
  <si>
    <t>DONOSTIA HOSP</t>
  </si>
  <si>
    <t>DOR INST RES EDU</t>
  </si>
  <si>
    <t>DORCHESTER MED CTR</t>
  </si>
  <si>
    <t>DORSET CTY HOSP</t>
  </si>
  <si>
    <t>DOUGLAS INST</t>
  </si>
  <si>
    <t>DOWLING COLL</t>
  </si>
  <si>
    <t>DR ARVO ROSENTHAL LLC</t>
  </si>
  <si>
    <t>DR EBERHARD PARTNER DORTMUND</t>
  </si>
  <si>
    <t>DR FALK PHARMA GMBH</t>
  </si>
  <si>
    <t>DR HARISINGH GOUR CENT UNIV</t>
  </si>
  <si>
    <t>DR I CANTACUZINO CLIN HOSP</t>
  </si>
  <si>
    <t>DR JOSE HORWITZ PSYCHIAT INST</t>
  </si>
  <si>
    <t>DR KARL REMEIS OBSERV</t>
  </si>
  <si>
    <t>DR KM CHERIAN HEART FDN</t>
  </si>
  <si>
    <t>DR KUNG WAI CHEE CLIN</t>
  </si>
  <si>
    <t>DR MATEJ DAVID CONSULT</t>
  </si>
  <si>
    <t>DR MOHANS DIABET SPECIALTIES CTR</t>
  </si>
  <si>
    <t>DR NGP ARTS SCI COLL</t>
  </si>
  <si>
    <t>DR OBRUCA DR STROHMER PARTNERSCHAFT GOLDENES KR</t>
  </si>
  <si>
    <t>DR PATIL VIDYAPEETH PUNE</t>
  </si>
  <si>
    <t>DR PETER DRZAJ HOSP</t>
  </si>
  <si>
    <t>DR R LABONTE PROFESS MED CORP</t>
  </si>
  <si>
    <t>DR RAI MEM CANC CTR</t>
  </si>
  <si>
    <t>DR RAI MEM MED CTR</t>
  </si>
  <si>
    <t>DR RAJENDRA PRASAD CENT AGR UNIV</t>
  </si>
  <si>
    <t>DR RML AWADH UNIV</t>
  </si>
  <si>
    <t>DR S BOSE MED PROFESS CORP</t>
  </si>
  <si>
    <t>DR VICTOR BABES FDN</t>
  </si>
  <si>
    <t>DR VICTOR BABES HOSP INFECT TROP DIS</t>
  </si>
  <si>
    <t>DRAKE UNIV</t>
  </si>
  <si>
    <t>DRAPER ESPIRIT</t>
  </si>
  <si>
    <t>DRAWING RES GRP</t>
  </si>
  <si>
    <t>DRK CHILDRENS HOSP SIEGEN</t>
  </si>
  <si>
    <t>DRK KLINIKEN BERLINWESTEND</t>
  </si>
  <si>
    <t>DRS</t>
  </si>
  <si>
    <t>DS COLL ARTS SCI WOMEN</t>
  </si>
  <si>
    <t>DSM NUTR PROD</t>
  </si>
  <si>
    <t>DSM RESOLVE</t>
  </si>
  <si>
    <t>DSMNUTR PROD</t>
  </si>
  <si>
    <t>DSMZ DEUTSCH SAMMLUNG MIKROORGANISMEN ZELLKULTU</t>
  </si>
  <si>
    <t>DTU</t>
  </si>
  <si>
    <t>DTU AQUA</t>
  </si>
  <si>
    <t>DTU MANAGEMENT ENGN</t>
  </si>
  <si>
    <t>DUAL CP INST HIGH ENERGY PHYS</t>
  </si>
  <si>
    <t>DUBBLE CRG ESRF</t>
  </si>
  <si>
    <t>DUBLIN ACAD MED CTR</t>
  </si>
  <si>
    <t>DUBNA INT UNIV NAT SOC MAN</t>
  </si>
  <si>
    <t>DUDLEY MUSEUM ART GALLERY</t>
  </si>
  <si>
    <t>DUESSELDORF UNIV HOSP</t>
  </si>
  <si>
    <t>DUKE EYE CTR</t>
  </si>
  <si>
    <t>DUKE MED</t>
  </si>
  <si>
    <t>DUKE NATL UNIV</t>
  </si>
  <si>
    <t>DUKE NATL UNIV SINGAPORE GRAD MED SCH</t>
  </si>
  <si>
    <t>DUKE UNIV MED CTR</t>
  </si>
  <si>
    <t>DUNA MED CTR</t>
  </si>
  <si>
    <t>DUNAREA JOS UNIV GALATI</t>
  </si>
  <si>
    <t>DUPONT PIONEER</t>
  </si>
  <si>
    <t>DUQUESNE UNIV</t>
  </si>
  <si>
    <t>DUSSELDORF UNIV HOSP</t>
  </si>
  <si>
    <t>DUTCH ARTHRIT PATIENT LEAGUE</t>
  </si>
  <si>
    <t>DUTCH BAT WORKERS GRP</t>
  </si>
  <si>
    <t>DUTCH BUTTERFLY CONSERVAT</t>
  </si>
  <si>
    <t>DUTCH INST RAT USE MED</t>
  </si>
  <si>
    <t>DUTCH MALNUTRIT STEERING GRP</t>
  </si>
  <si>
    <t>DUTCH MED EVALUAT BOARD</t>
  </si>
  <si>
    <t>DUTCH NATL HLTH INST RIVM</t>
  </si>
  <si>
    <t>DUTCH RENAL REGISTRY</t>
  </si>
  <si>
    <t>DUTCH RENAL REGISTRY RENINE</t>
  </si>
  <si>
    <t>DUTCH SOC PEDIAT SURG</t>
  </si>
  <si>
    <t>DUTCH SUSTAINABLE BUSINESS ASSOC DE GROENE ZAAK</t>
  </si>
  <si>
    <t>DUTCH UROL ASSOC</t>
  </si>
  <si>
    <t>DUTCH WORKING PARTY IMMUNODEFICIENCIES WID</t>
  </si>
  <si>
    <t>DZHK DEUTSCH FORSCHUNGSZENTRUM HERZ KREISLAUFERKR</t>
  </si>
  <si>
    <t>DZHK DEUTSCH FORSCHUNGSZENTRUM HERZKREISLAUFERKRA</t>
  </si>
  <si>
    <t>DZHK DEUTSCH ZENTRUM HERZ KREISLAUFFORSCHUNG</t>
  </si>
  <si>
    <t>DZHK EV</t>
  </si>
  <si>
    <t>DZHK GERMAN CEN TER CARDIOVASC RES</t>
  </si>
  <si>
    <t>DZHK GERMAN CTR CARDIOVASCR RES</t>
  </si>
  <si>
    <t>DZHK PARTNER SITE</t>
  </si>
  <si>
    <t>DZM LSFB</t>
  </si>
  <si>
    <t>DZNE GERMAN CTR NEURODEGENERAT DIS</t>
  </si>
  <si>
    <t>E CAROLINA UNIV</t>
  </si>
  <si>
    <t>E GOVERNANCE ACAD</t>
  </si>
  <si>
    <t>E MALLING RES</t>
  </si>
  <si>
    <t>E ON ENGN</t>
  </si>
  <si>
    <t>E TAILLINN CENT HOSP</t>
  </si>
  <si>
    <t>E TALLIN CENT HOSPITALCARDIOL</t>
  </si>
  <si>
    <t>E TALLINN CENT</t>
  </si>
  <si>
    <t>E TALLINN CENT HOSP LAB</t>
  </si>
  <si>
    <t>E TALLINN CLINICUM</t>
  </si>
  <si>
    <t>E TENNESSEE STATE UNIV</t>
  </si>
  <si>
    <t>E3N EPIC GRP INST GUSTAVE ROUSSY</t>
  </si>
  <si>
    <t>EA 4369 RHEM</t>
  </si>
  <si>
    <t>EAAF PARTNERSHIP SECRETARIAT</t>
  </si>
  <si>
    <t>EADS ASTRIUM</t>
  </si>
  <si>
    <t>EAGLE CONSERVAT COMM</t>
  </si>
  <si>
    <t>EALING HOSP HNS TRUST</t>
  </si>
  <si>
    <t>EANM RES LTD EARL</t>
  </si>
  <si>
    <t>EARLE A CHILES RES INST</t>
  </si>
  <si>
    <t>EARLHAM COLL</t>
  </si>
  <si>
    <t>EARTH INST</t>
  </si>
  <si>
    <t>EARTH RES INST</t>
  </si>
  <si>
    <t>EAST CAROLINA UNIV</t>
  </si>
  <si>
    <t>EAST CHINA NORMAL UNIV</t>
  </si>
  <si>
    <t>EAST ICELAND NAT RES CTR</t>
  </si>
  <si>
    <t>EAST LONDON NHS FDN TRUST</t>
  </si>
  <si>
    <t>EAST SUSSEX HEALTHCARE NHS TRUST</t>
  </si>
  <si>
    <t>EAST TALLIN CENT HOSP</t>
  </si>
  <si>
    <t>EAST TALLINN CTR HOSPITA</t>
  </si>
  <si>
    <t>EAST TALLINN HOSP</t>
  </si>
  <si>
    <t>EAST UNIV HOSP</t>
  </si>
  <si>
    <t>EAST VIRU CENT HOSP</t>
  </si>
  <si>
    <t>EASTERN CEREAL OILSEED RES CTR</t>
  </si>
  <si>
    <t>EASTERN EUROPEAN COMM SWEDISH HLTH CARE COMMUNITY</t>
  </si>
  <si>
    <t>EASTERN EUROPEAN UNIV</t>
  </si>
  <si>
    <t>EASTERN HLTH CLIN SCH</t>
  </si>
  <si>
    <t>EASTERN ILLINOIS UNIV</t>
  </si>
  <si>
    <t>EASTERN INST TECHNOL</t>
  </si>
  <si>
    <t>EASTERN KENTUCKY UNIV</t>
  </si>
  <si>
    <t>EASTERN UKRAINIAN UNIV</t>
  </si>
  <si>
    <t>EATONIAN HLTH INSURANCE FUND</t>
  </si>
  <si>
    <t>EAWAG ETH ZURICH</t>
  </si>
  <si>
    <t>EBERHARD PARTNER DORTMUND</t>
  </si>
  <si>
    <t>EBERSWALDE UNIV SUSTAINABLE DEV</t>
  </si>
  <si>
    <t>EBRI RITA LEVI MONTALCINI FDN</t>
  </si>
  <si>
    <t>EBS CTR ETH</t>
  </si>
  <si>
    <t>EC BALTIC RENEWABLE ENERGY CTR EC BREC</t>
  </si>
  <si>
    <t>EC JOINT RES CTR JRC</t>
  </si>
  <si>
    <t>ECAMPUS UNIV</t>
  </si>
  <si>
    <t>ECAMRICERT SRL</t>
  </si>
  <si>
    <t>ECBHS</t>
  </si>
  <si>
    <t>ECLA ESTUDIOS CARDIOL LATINOAMER</t>
  </si>
  <si>
    <t>ECLAS</t>
  </si>
  <si>
    <t>ECMWF</t>
  </si>
  <si>
    <t>ECN ENERGY RES CTR NETHERLANDS</t>
  </si>
  <si>
    <t>ECNC</t>
  </si>
  <si>
    <t>ECOFYS INT BV</t>
  </si>
  <si>
    <t>ECOHLTH ALLIANCE</t>
  </si>
  <si>
    <t>ECOL DEPT CRISPUS NGO SIBIU</t>
  </si>
  <si>
    <t>ECOL UNIV BUCHAREST</t>
  </si>
  <si>
    <t>ECOLE HAUTES ETUD SCI SOCIALES</t>
  </si>
  <si>
    <t>ECOLE NATL VET AGROALIMENTAIRE ALIMENTAT</t>
  </si>
  <si>
    <t>ECOLE NATL VET NANTES</t>
  </si>
  <si>
    <t>ECOLE NORMALE SUPER</t>
  </si>
  <si>
    <t>ECOLE NORMALE SUPER LYON UMPA</t>
  </si>
  <si>
    <t>ECOLE POLYTECH FED LAUSANNE EPFL</t>
  </si>
  <si>
    <t>ECOLE POLYTECH FEDERALE LAUSANNE EPFL</t>
  </si>
  <si>
    <t>ECOLE PRAT FLAUTES ETUD</t>
  </si>
  <si>
    <t>ECOLE TECHNOL SUPER</t>
  </si>
  <si>
    <t>ECOLOGICSTUDIO</t>
  </si>
  <si>
    <t>ECOLOTREE INC</t>
  </si>
  <si>
    <t>ECOMONITOR</t>
  </si>
  <si>
    <t>ECOMONITOR LTD</t>
  </si>
  <si>
    <t>ECON COMMUNITY WEST AFRICAN STATES</t>
  </si>
  <si>
    <t>ECON INST</t>
  </si>
  <si>
    <t>ECON RES DEPT</t>
  </si>
  <si>
    <t>ECON SOCIAL RES INST</t>
  </si>
  <si>
    <t>ECORC</t>
  </si>
  <si>
    <t>ECORYS</t>
  </si>
  <si>
    <t>ECOSCI PRECINCT</t>
  </si>
  <si>
    <t>ECOSYST PROC LANDCARE INST</t>
  </si>
  <si>
    <t>ECREA</t>
  </si>
  <si>
    <t>ECRI</t>
  </si>
  <si>
    <t>EDGARDO REBAGLIATI MARTINS NATL HOSP</t>
  </si>
  <si>
    <t>EDI GMBH</t>
  </si>
  <si>
    <t>EDIFICI CIENCIES UAB</t>
  </si>
  <si>
    <t>EDINBURGH RES STN</t>
  </si>
  <si>
    <t>EDK LAB LIMESTONE</t>
  </si>
  <si>
    <t>EDMUND MACH FDN</t>
  </si>
  <si>
    <t>EDUC INST WESTERN GREECE</t>
  </si>
  <si>
    <t>EDUC RES INST</t>
  </si>
  <si>
    <t>EEA BARILOCHE</t>
  </si>
  <si>
    <t>EELK USUTEADUSE INST</t>
  </si>
  <si>
    <t>EERC</t>
  </si>
  <si>
    <t>EESSTI AJALOOMUUSEUM</t>
  </si>
  <si>
    <t>EESTI AJALOOMUUSEUMI</t>
  </si>
  <si>
    <t>EESTI AKAD AJALOOSELTSI ESIMEES 2003</t>
  </si>
  <si>
    <t>EESTI DEMOG KESKUSE</t>
  </si>
  <si>
    <t>EESTI ENERGIA KAEVANDUSED AS</t>
  </si>
  <si>
    <t>EESTI ENERGIA KAEVANDUSED LTD</t>
  </si>
  <si>
    <t>EESTI ENERGIA OIL IND AS</t>
  </si>
  <si>
    <t>EESTI ENERGIA TESTIMISKESKUS OU</t>
  </si>
  <si>
    <t>EESTI EVANGEELSE LUTERLIKU KIRIKU USUTEADUSTE INS</t>
  </si>
  <si>
    <t>EESTI HUMANITAARINST</t>
  </si>
  <si>
    <t>EESTI INNOVATSIOONI INST</t>
  </si>
  <si>
    <t>EESTI INNOVATSIOONI INST OU</t>
  </si>
  <si>
    <t>EESTI KEE INST</t>
  </si>
  <si>
    <t>EESTI KIRJANDUSMUUSEUMI EESTI RAHVALUULE ARHIIV</t>
  </si>
  <si>
    <t>EESTI KULTUURILOOLINE ARHIIV</t>
  </si>
  <si>
    <t>EESTI KUNSTIAKADEEMIA</t>
  </si>
  <si>
    <t>EESTI KUNSTIMUUSEUM</t>
  </si>
  <si>
    <t>EESTI MAALIKOOLI TEADUSLOO UURIMISE KESKUSE JUHA</t>
  </si>
  <si>
    <t>EESTI MAANTEEMUUSEUM</t>
  </si>
  <si>
    <t>EESTI MAAULIKOOL EMU</t>
  </si>
  <si>
    <t>EESTI MUUSIKA JA TEATRIAKADEEMIA</t>
  </si>
  <si>
    <t>EESTI PANK TALLINN UNIV TECHNOL</t>
  </si>
  <si>
    <t>EESTI POLEVKIVI LTD</t>
  </si>
  <si>
    <t>EESTI RAHVUSARHIIV</t>
  </si>
  <si>
    <t>EESTI RAHVUSRAAMATUKOGU</t>
  </si>
  <si>
    <t>EESTI RAHVUSRINGHAALING</t>
  </si>
  <si>
    <t>EESTI SOJAMUUSEUM</t>
  </si>
  <si>
    <t>EESTI SOJAMUUSEUM KINDRAL LAIDONERI MUUSEUM</t>
  </si>
  <si>
    <t>EESTI TA</t>
  </si>
  <si>
    <t>EESTI TA UNDERI</t>
  </si>
  <si>
    <t>EESTI TA UNDERI TUGLASE KIRJANDUSKESKUSE</t>
  </si>
  <si>
    <t>EESTI TEADUSTE AKAD IIIGE</t>
  </si>
  <si>
    <t>EFDA CLOSE SUPPORT UNIT</t>
  </si>
  <si>
    <t>EFDA CSU</t>
  </si>
  <si>
    <t>EFICEEC EFI CENT EAST SOUTH EAST EUROPEAN REG O</t>
  </si>
  <si>
    <t>EFLM OFF</t>
  </si>
  <si>
    <t>EFNA</t>
  </si>
  <si>
    <t>EFS NORMANDIE</t>
  </si>
  <si>
    <t>EFSA</t>
  </si>
  <si>
    <t>EFSN PEDIAT</t>
  </si>
  <si>
    <t>EGE UNIV FAC MED</t>
  </si>
  <si>
    <t>EGE UNIV IZMIR</t>
  </si>
  <si>
    <t>EGEEN</t>
  </si>
  <si>
    <t>EGEEN INT CORP</t>
  </si>
  <si>
    <t>EGID</t>
  </si>
  <si>
    <t>EGO UNIV</t>
  </si>
  <si>
    <t>EGYPTIAN NETWORK HIGH ENERGY PHYS CAIRO</t>
  </si>
  <si>
    <t>EGYPTIAN NETWORK HIGH ENERGY PHYSICS</t>
  </si>
  <si>
    <t>EGYPTIAN NETWORK HIGH PHYS</t>
  </si>
  <si>
    <t>EGYPTIAN SOC CARDIOL</t>
  </si>
  <si>
    <t>EHEMALS UNIV NOTRE DAME</t>
  </si>
  <si>
    <t>EHI TALLINN UNIV</t>
  </si>
  <si>
    <t>EI DU PONT DE NEMOURS CO</t>
  </si>
  <si>
    <t>EIASM</t>
  </si>
  <si>
    <t>EIASM WORKSHOPS SERIES ORG DEV CHANGE</t>
  </si>
  <si>
    <t>EIDGENOSS TECH HSCH ETH ZURICH</t>
  </si>
  <si>
    <t>EIGENOR CORP</t>
  </si>
  <si>
    <t>EII</t>
  </si>
  <si>
    <t>EIM BUSINESS POLICY RES</t>
  </si>
  <si>
    <t>EISAI NEUROSCI PROD CREAT UNIT</t>
  </si>
  <si>
    <t>EJR QUARTZ</t>
  </si>
  <si>
    <t>EKE KRC</t>
  </si>
  <si>
    <t>EKITI STATE UNIV</t>
  </si>
  <si>
    <t>EKKA ESTONIAN QUAL AGCY HIGHER VOCAT EDUC</t>
  </si>
  <si>
    <t>EKONOMIKUM</t>
  </si>
  <si>
    <t>EKU</t>
  </si>
  <si>
    <t>EKU KRC</t>
  </si>
  <si>
    <t>EL COLEGIO FRONTERA SUR</t>
  </si>
  <si>
    <t>EL CTR INVEST BIOMED RED EPIDEMIOL SALUD PUBL C</t>
  </si>
  <si>
    <t>ELABUGA STATE PEDAG UNIV</t>
  </si>
  <si>
    <t>ELAZIG MENTAL HLTH HOSP</t>
  </si>
  <si>
    <t>ELECNOR DEIMOS SPACE</t>
  </si>
  <si>
    <t>ELECT VOTING COMM</t>
  </si>
  <si>
    <t>ELECTRON NATL RES INST</t>
  </si>
  <si>
    <t>ELERING OU</t>
  </si>
  <si>
    <t>ELESTRON OU</t>
  </si>
  <si>
    <t>ELGADJU ELDER</t>
  </si>
  <si>
    <t>ELI LILLY RES LABS</t>
  </si>
  <si>
    <t>ELIAS EMERGENCY UNIV HOSP</t>
  </si>
  <si>
    <t>ELIAS UNIV EMERGENCY HOSP</t>
  </si>
  <si>
    <t>ELIKO COMP CTR</t>
  </si>
  <si>
    <t>ELIKO COMP CTR ELECT</t>
  </si>
  <si>
    <t>ELIKO COMPENTENCE CTR ELECT INFORMAT COMMUN TEC</t>
  </si>
  <si>
    <t>ELIKO TEHNOLO ARENDUSKESKUS OU</t>
  </si>
  <si>
    <t>ELIKO TEHNOLOOGIA ARENDUSKESKUS OU</t>
  </si>
  <si>
    <t>ELION ENTERPRISE LTD</t>
  </si>
  <si>
    <t>ELISABETH HOSP</t>
  </si>
  <si>
    <t>ELISABETH KINDERKRANKENHAUS</t>
  </si>
  <si>
    <t>ELISABETHINEN HOSP LINZ</t>
  </si>
  <si>
    <t>ELITRE CLIN</t>
  </si>
  <si>
    <t>ELIZABETH CITY STATE UNIV</t>
  </si>
  <si>
    <t>ELLE OU</t>
  </si>
  <si>
    <t>ELLI KAHAR LTD</t>
  </si>
  <si>
    <t>ELM FARM</t>
  </si>
  <si>
    <t>ELMANAR UNIV</t>
  </si>
  <si>
    <t>ELRIAH</t>
  </si>
  <si>
    <t>ELVIOR LTD</t>
  </si>
  <si>
    <t>ELVIOR OU</t>
  </si>
  <si>
    <t>EMANUEL INST BIOCHEM PHYS</t>
  </si>
  <si>
    <t>EMAT CRESAR</t>
  </si>
  <si>
    <t>EMBL DEV BIOL UNIT</t>
  </si>
  <si>
    <t>EMBL HEIDELBERG</t>
  </si>
  <si>
    <t>EMBL HEIDELBERG GENE EXPRESS UNIT</t>
  </si>
  <si>
    <t>EMBL OUTSTAT</t>
  </si>
  <si>
    <t>EMBRAPA CLIMA TEMPERADO</t>
  </si>
  <si>
    <t>EMBRAPA MONITORAMENTO SATELITE</t>
  </si>
  <si>
    <t>EMD SERONO RES INST</t>
  </si>
  <si>
    <t>EMD SERONO RES INST INC</t>
  </si>
  <si>
    <t>EMEA</t>
  </si>
  <si>
    <t>EMEA MED</t>
  </si>
  <si>
    <t>EMEK SHAVEH ORG</t>
  </si>
  <si>
    <t>EMEP</t>
  </si>
  <si>
    <t>EMERALD BIOTECH CO LTD</t>
  </si>
  <si>
    <t>EMERGENCY CLIN HOSP CONSTANTA</t>
  </si>
  <si>
    <t>EMERGENCY CTY HOSP CLIN ANAESTHESIA INTENS CARE</t>
  </si>
  <si>
    <t>EMERGENCY HOSP</t>
  </si>
  <si>
    <t>EMERGENCY INST CARDIOVASC DIS PROF DR CC ILIESCU</t>
  </si>
  <si>
    <t>EMERGENCY MUNICIPAL HOSP PASCANI</t>
  </si>
  <si>
    <t>EMERGENTI POLICLIN PAOLA GIACCONE</t>
  </si>
  <si>
    <t>EMGO INST</t>
  </si>
  <si>
    <t>EMMA CNR</t>
  </si>
  <si>
    <t>EMORY CLIN</t>
  </si>
  <si>
    <t>EMORY RADIOL</t>
  </si>
  <si>
    <t>EMPRESA METROPOLITANA ABASTECIMIENTO SANEAMIENT</t>
  </si>
  <si>
    <t>EMPRESA PESQUISA AGR MINAS GERAIS</t>
  </si>
  <si>
    <t>EMR EAST MAILING RES</t>
  </si>
  <si>
    <t>EMU</t>
  </si>
  <si>
    <t>ENCARNACO HLTH CTR</t>
  </si>
  <si>
    <t>ENCOMPASS CONSULTING</t>
  </si>
  <si>
    <t>ENCORE CARDIOL RADIOL INTERVENCIONISTA</t>
  </si>
  <si>
    <t>ENDOCRINE METAB RES INST</t>
  </si>
  <si>
    <t>ENDOCRINOL MET RES CTR</t>
  </si>
  <si>
    <t>ENDOCRINOL METAB RES INST</t>
  </si>
  <si>
    <t>ENDOCRINOL METABOL RES CTR</t>
  </si>
  <si>
    <t>ENDOCRINOL RES CTR</t>
  </si>
  <si>
    <t>ENDOCRINOL UNIT</t>
  </si>
  <si>
    <t>ENDOKRINOL FRANKFURT</t>
  </si>
  <si>
    <t>ENDROCRINOL METAB POPULAT SCI INST</t>
  </si>
  <si>
    <t>ENEA C R FRASCATI</t>
  </si>
  <si>
    <t>ENEA CASACCIA RES CENTER</t>
  </si>
  <si>
    <t>ENEA CR FRASCATI</t>
  </si>
  <si>
    <t>ENEA UTAPRAD DIM</t>
  </si>
  <si>
    <t>ENEFIT ENERGIATOOTMINE AS</t>
  </si>
  <si>
    <t>ENERGIEAGENTUR REG GOTTINGEN EV</t>
  </si>
  <si>
    <t>ENERGY RES INST</t>
  </si>
  <si>
    <t>ENFI SALE</t>
  </si>
  <si>
    <t>ENGREF</t>
  </si>
  <si>
    <t>ENGREF NANCY</t>
  </si>
  <si>
    <t>ENS CACHAN</t>
  </si>
  <si>
    <t>ENS LYON</t>
  </si>
  <si>
    <t>ENS MINES ST ETIENNE</t>
  </si>
  <si>
    <t>ENSCP</t>
  </si>
  <si>
    <t>ENSG</t>
  </si>
  <si>
    <t>ENSTO ENSEK AS</t>
  </si>
  <si>
    <t>ENTEC LTD</t>
  </si>
  <si>
    <t>ENTEH ENGN AS</t>
  </si>
  <si>
    <t>ENTENTE HOP LUXEMBOURGEOIS</t>
  </si>
  <si>
    <t>ENTO CONSULTING</t>
  </si>
  <si>
    <t>ENVECO ENVIRONM ECON CONSULTANCY</t>
  </si>
  <si>
    <t>ENVIRONM ADM</t>
  </si>
  <si>
    <t>ENVIRONM AGCY ABU DHABI EAD</t>
  </si>
  <si>
    <t>ENVIRONM AGCY BOIZANO</t>
  </si>
  <si>
    <t>ENVIRONM AGCY EA</t>
  </si>
  <si>
    <t>ENVIRONM AGCY REPUBL SLOVENIA</t>
  </si>
  <si>
    <t>ENVIRONM ASSESSMENT GRP</t>
  </si>
  <si>
    <t>ENVIRONM BOARD ESTONIA</t>
  </si>
  <si>
    <t>ENVIRONM FORESTRY CONSULTANTS LLC</t>
  </si>
  <si>
    <t>ENVIRONM HLTH ADM</t>
  </si>
  <si>
    <t>ENVIRONM HUMAN SCI DIV</t>
  </si>
  <si>
    <t>ENVIRONM IMPACT ASSESSMENT CTR FINLAND</t>
  </si>
  <si>
    <t>ENVIRONM INSPECTORATE</t>
  </si>
  <si>
    <t>ENVIRONM PROTECT AGCY EMILIA ROMAGNA REG</t>
  </si>
  <si>
    <t>ENVIRONM PROTECT AGCY LOMBARDY</t>
  </si>
  <si>
    <t>ENVIRONM PROTECT COLL</t>
  </si>
  <si>
    <t>ENVIRONM PROTECT DEPT</t>
  </si>
  <si>
    <t>ENVIRONM SOCIAL SCI RES GRP</t>
  </si>
  <si>
    <t>ENVL</t>
  </si>
  <si>
    <t>ENZKLOPADIE MARCHENS</t>
  </si>
  <si>
    <t>ENZYMO</t>
  </si>
  <si>
    <t>ENZYMOICS</t>
  </si>
  <si>
    <t>EON NEW BUILD TECHNOL</t>
  </si>
  <si>
    <t>EORTC HQ</t>
  </si>
  <si>
    <t>EORVOS LORAND UNIV</t>
  </si>
  <si>
    <t>EOTOVOS LORAND UNIV</t>
  </si>
  <si>
    <t>EOTVOC LORAND UNIV</t>
  </si>
  <si>
    <t>EOTVOS LORRAND UNIV</t>
  </si>
  <si>
    <t>EPF</t>
  </si>
  <si>
    <t>EPICENTRE</t>
  </si>
  <si>
    <t>EPICENTRE MSF</t>
  </si>
  <si>
    <t>EPICHEM LTD</t>
  </si>
  <si>
    <t>EPICOM NORTHERN ITALY</t>
  </si>
  <si>
    <t>EPICOM NORTHERN ITALY CTR</t>
  </si>
  <si>
    <t>EPICOM NORTHERN ITALY CTR BASED CREMA CREMONA FIR</t>
  </si>
  <si>
    <t>EPICTR</t>
  </si>
  <si>
    <t>EPIDEMIO1 PUBL HLTH NETWORK CIBERESP</t>
  </si>
  <si>
    <t>EPIDEMIOL PUBL HLTH NETWORK CIBERESP</t>
  </si>
  <si>
    <t>EPIDEMIOL STAT METHODS RES GRP</t>
  </si>
  <si>
    <t>EPIDEMIOL UNIT</t>
  </si>
  <si>
    <t>EPILEPSY CTR KEMPENHAEGHE</t>
  </si>
  <si>
    <t>EPILEPSY SOC</t>
  </si>
  <si>
    <t>EPS CHARLES NICOLLE</t>
  </si>
  <si>
    <t>EPSYLON</t>
  </si>
  <si>
    <t>EPT OBSERV</t>
  </si>
  <si>
    <t>EQUINOX SCI SERV</t>
  </si>
  <si>
    <t>EQUIPE INTERACT BIOT</t>
  </si>
  <si>
    <t>EQUIPE LABELLISEE ASSOC RECH CANC ARC</t>
  </si>
  <si>
    <t>EQUIPE OURS</t>
  </si>
  <si>
    <t>ERA</t>
  </si>
  <si>
    <t>ERABLE MED CABINET 324</t>
  </si>
  <si>
    <t>ERAMUS MC</t>
  </si>
  <si>
    <t>ERASMUS MC CANC INST</t>
  </si>
  <si>
    <t>ERASMUS MC MED CTR</t>
  </si>
  <si>
    <t>ERASMUS MC SOPHIA CHILDRENS HOSP</t>
  </si>
  <si>
    <t>ERASMUS SCH ECON</t>
  </si>
  <si>
    <t>ERASMUS UNIV HOSP</t>
  </si>
  <si>
    <t>ERASMUS UNIV ROTTERDAM PUBL ADM</t>
  </si>
  <si>
    <t>ERICSSON EESTI AS</t>
  </si>
  <si>
    <t>ERICSSON HUNGARY LTD</t>
  </si>
  <si>
    <t>ERIK HEIBO</t>
  </si>
  <si>
    <t>ERLANGEN UNIV</t>
  </si>
  <si>
    <t>ERLANGEN UNIV HOSP</t>
  </si>
  <si>
    <t>ERNEST ORLANDO LAWRENCE BERKELEY NATL LAB</t>
  </si>
  <si>
    <t>ERNST BASLER PARTNERS LTD</t>
  </si>
  <si>
    <t>ERNST MORTIZ ARNDT UNIV GREIFSWALD</t>
  </si>
  <si>
    <t>ERNST STRUNGMANN INST</t>
  </si>
  <si>
    <t>ERNST YOUNG BALT UAB</t>
  </si>
  <si>
    <t>ERS HEADQUARTERS</t>
  </si>
  <si>
    <t>ERSI KLIIN</t>
  </si>
  <si>
    <t>ESA</t>
  </si>
  <si>
    <t>ESA EUROPEAN SPACE ASTRON CTR</t>
  </si>
  <si>
    <t>ESADE BUSINESS SCH</t>
  </si>
  <si>
    <t>ESCEO IOF</t>
  </si>
  <si>
    <t>ESCOLA NACL SAUDE PUBL SERGIO AROUCA ENSP FIOCRUZ</t>
  </si>
  <si>
    <t>ESCOLA NACL SAUDE PUBLICA</t>
  </si>
  <si>
    <t>ESCOLA SUP TECNOL SETUBAL</t>
  </si>
  <si>
    <t>ESCUELA ECON ADM NEGOCIOS</t>
  </si>
  <si>
    <t>ESCUELA INGN AGRARIAS</t>
  </si>
  <si>
    <t>ESCUELA NACL ANTROPOL HIST</t>
  </si>
  <si>
    <t>ESERA</t>
  </si>
  <si>
    <t>ESHRE CENT OFF</t>
  </si>
  <si>
    <t>ESI</t>
  </si>
  <si>
    <t>ESMO GLOBAL POLICY COMM</t>
  </si>
  <si>
    <t>ESPCI</t>
  </si>
  <si>
    <t>ESPERANCE NYUNGAR ELDER</t>
  </si>
  <si>
    <t>ESRI</t>
  </si>
  <si>
    <t>ESRL NOAA</t>
  </si>
  <si>
    <t>ESSENTIA INST RURAL HLTH</t>
  </si>
  <si>
    <t>ESSRG</t>
  </si>
  <si>
    <t>ESTAC BIOCENTRE</t>
  </si>
  <si>
    <t>ESTAC BIOL DOFIANA EBD CSIC</t>
  </si>
  <si>
    <t>ESTAC BIOL DONANA EBD CSIC</t>
  </si>
  <si>
    <t>ESTEC</t>
  </si>
  <si>
    <t>ESTIKO PLASTAR AS</t>
  </si>
  <si>
    <t>ESTLA LTD</t>
  </si>
  <si>
    <t>ESTN BIOL DONANA EBD CSIC</t>
  </si>
  <si>
    <t>ESTN EXPT ZONAS ARIDAS EEZA CSIC</t>
  </si>
  <si>
    <t>ESTNISCHES HIST ARCHIV</t>
  </si>
  <si>
    <t>ESTONIA BIOCTR</t>
  </si>
  <si>
    <t>ESTONIA CTR EXCELLENCE BEHAV HLTH SCI</t>
  </si>
  <si>
    <t>ESTONIA EXOS SIENA SPA</t>
  </si>
  <si>
    <t>ESTONIA UNIV TARTU</t>
  </si>
  <si>
    <t>ESTONIAN ACAD ARTS CULTURAL HERITAGE CONSERVAT</t>
  </si>
  <si>
    <t>ESTONIAN ACAD MUS SCI</t>
  </si>
  <si>
    <t>ESTONIAN ACAD MUS THEATRE LIB</t>
  </si>
  <si>
    <t>ESTONIAN ACAD SECUR STUDIES</t>
  </si>
  <si>
    <t>ESTONIAN ACAD SOC PHARM</t>
  </si>
  <si>
    <t>ESTONIAN ACCREDITAT CTR</t>
  </si>
  <si>
    <t>ESTONIAN AGR REGISTERS INFORMAT BOARD</t>
  </si>
  <si>
    <t>ESTONIAN AGR RES CTR</t>
  </si>
  <si>
    <t>ESTONIAN AIR NAV SERV</t>
  </si>
  <si>
    <t>ESTONIAN ASSOC SIGN LANGUAGE INTERPRETERS</t>
  </si>
  <si>
    <t>ESTONIAN BANK</t>
  </si>
  <si>
    <t>ESTONIAN BAR ASSOC</t>
  </si>
  <si>
    <t>ESTONIAN BEEKEEPERS ASSOC</t>
  </si>
  <si>
    <t>ESTONIAN BEEKEEPING ASSOC</t>
  </si>
  <si>
    <t>ESTONIAN BIOMASS ASSOC</t>
  </si>
  <si>
    <t>ESTONIAN BUSINESS SCH EBS</t>
  </si>
  <si>
    <t>ESTONIAN CANC CTR</t>
  </si>
  <si>
    <t>ESTONIAN CANC FDN</t>
  </si>
  <si>
    <t>ESTONIAN CANC SCREENING REGISTRY</t>
  </si>
  <si>
    <t>ESTONIAN CANC SOC</t>
  </si>
  <si>
    <t>ESTONIAN CHAMBER DISABLED PEOPLE</t>
  </si>
  <si>
    <t>ESTONIAN COMPETENCE CTR CANC RES</t>
  </si>
  <si>
    <t>ESTONIAN CROP RES INST ECRI</t>
  </si>
  <si>
    <t>ESTONIAN CTR APPL PSYCHOL</t>
  </si>
  <si>
    <t>ESTONIAN CTR APPL RES</t>
  </si>
  <si>
    <t>ESTONIAN CTR BEHAVIORAL HLTH SCI</t>
  </si>
  <si>
    <t>ESTONIAN CTR BRITISH STUDIES</t>
  </si>
  <si>
    <t>ESTONIAN CTR EXCELLENCE BEHAV HLTH SCI TALLINN</t>
  </si>
  <si>
    <t>ESTONIAN DEF COLL</t>
  </si>
  <si>
    <t>ESTONIAN DEF FORCES TRAINING DEV CTR COMMUN I</t>
  </si>
  <si>
    <t>ESTONIAN E HLTH FDN</t>
  </si>
  <si>
    <t>ESTONIAN E LEARNING DEV CTR</t>
  </si>
  <si>
    <t>ESTONIAN ENVIRONM AGCY FORMERLY EMHI</t>
  </si>
  <si>
    <t>ESTONIAN ENVIRONM INFORMAT CENRE</t>
  </si>
  <si>
    <t>ESTONIAN EVANGELICAL LUTHERAN CHURCH</t>
  </si>
  <si>
    <t>ESTONIAN FOLKLORE ARCH</t>
  </si>
  <si>
    <t>ESTONIAN FOND NAT</t>
  </si>
  <si>
    <t>ESTONIAN FUND FOR NATURE</t>
  </si>
  <si>
    <t>ESTONIAN FUND NATURE</t>
  </si>
  <si>
    <t>ESTONIAN GENOME FDN</t>
  </si>
  <si>
    <t>ESTONIAN GENOME PROJECT FDN</t>
  </si>
  <si>
    <t>ESTONIAN GEOL SURVEY</t>
  </si>
  <si>
    <t>ESTONIAN GOVT OFF</t>
  </si>
  <si>
    <t>ESTONIAN HIST JOURNAL</t>
  </si>
  <si>
    <t>ESTONIAN HUMAN RIGHTS CTR</t>
  </si>
  <si>
    <t>ESTONIAN INFORMAT TECHNOL</t>
  </si>
  <si>
    <t>ESTONIAN INST EXPT CLIN MED</t>
  </si>
  <si>
    <t>ESTONIAN INTERUNIV</t>
  </si>
  <si>
    <t>ESTONIAN IT COLL</t>
  </si>
  <si>
    <t>ESTONIAN LAND</t>
  </si>
  <si>
    <t>ESTONIAN LIBRARY BLIND</t>
  </si>
  <si>
    <t>ESTONIAN LITERACY MUSEUM</t>
  </si>
  <si>
    <t>ESTONIAN LITERATURE MUSEUM</t>
  </si>
  <si>
    <t>ESTONIAN LITERATURE MUSEUM TARTU</t>
  </si>
  <si>
    <t>ESTONIAN MARINE INSTITUTE</t>
  </si>
  <si>
    <t>ESTONIAN MARITIME ADM</t>
  </si>
  <si>
    <t>ESTONIAN MARITIME MUSEUM</t>
  </si>
  <si>
    <t>ESTONIAN METEROL HYDROL INST</t>
  </si>
  <si>
    <t>ESTONIAN MIN SOC</t>
  </si>
  <si>
    <t>ESTONIAN MINIST CULTURE</t>
  </si>
  <si>
    <t>ESTONIAN MINIST FOREIGN AFFAIRS</t>
  </si>
  <si>
    <t>ESTONIAN MINISTER DEF MOD</t>
  </si>
  <si>
    <t>ESTONIAN MINISTRY JUSTICE</t>
  </si>
  <si>
    <t>ESTONIAN MUS LIB ASSOC</t>
  </si>
  <si>
    <t>ESTONIAN MUSEUM ASSOC</t>
  </si>
  <si>
    <t>ESTONIAN MUSICOL SOC</t>
  </si>
  <si>
    <t>ESTONIAN MYCOL RES CTR</t>
  </si>
  <si>
    <t>ESTONIAN NATIVE CATTLE BREED SOC</t>
  </si>
  <si>
    <t>ESTONIAN NATL SYMPHONY ORCHESTRA</t>
  </si>
  <si>
    <t>ESTONIAN NATURALISTS SOC</t>
  </si>
  <si>
    <t>ESTONIAN NURSE UNION</t>
  </si>
  <si>
    <t>ESTONIAN PATENT OFF</t>
  </si>
  <si>
    <t>ESTONIAN PEDIAT ASSOC</t>
  </si>
  <si>
    <t>ESTONIAN PHARM ASSOC</t>
  </si>
  <si>
    <t>ESTONIAN PHARMACIES ASSOC</t>
  </si>
  <si>
    <t>ESTONIAN PHARMACISTS ASSOC</t>
  </si>
  <si>
    <t>ESTONIAN PHOTOG HERITAGE SOC</t>
  </si>
  <si>
    <t>ESTONIAN POISONING INFORMAT CTR</t>
  </si>
  <si>
    <t>ESTONIAN PRIVATE FOREST UNION</t>
  </si>
  <si>
    <t>ESTONIAN PUBL BROADCASTING</t>
  </si>
  <si>
    <t>ESTONIAN QUAL AGCY HIGHER VOCAT EDUC</t>
  </si>
  <si>
    <t>ESTONIAN RADIAT PROTECT CTR</t>
  </si>
  <si>
    <t>ESTONIAN RENAL REGISTRY</t>
  </si>
  <si>
    <t>ESTONIAN RHEUMATISM ASSOTIAT</t>
  </si>
  <si>
    <t>ESTONIAN SKI ASSOC</t>
  </si>
  <si>
    <t>ESTONIAN SOC FORESTERS</t>
  </si>
  <si>
    <t>ESTONIAN SOC HOSP PHARMACISTS</t>
  </si>
  <si>
    <t>ESTONIAN SOC NEUROLOGISTS NEUROSURGEONS</t>
  </si>
  <si>
    <t>ESTONIAN SOC PAEDIAT SURG</t>
  </si>
  <si>
    <t>ESTONIAN SOC SCH FORESTS</t>
  </si>
  <si>
    <t>ESTONIAN SPORTS MUSEUM</t>
  </si>
  <si>
    <t>ESTONIAN STUDIES</t>
  </si>
  <si>
    <t>ESTONIAN SWEDISH SUICIDOL INST</t>
  </si>
  <si>
    <t>ESTONIAN TAX CUSTOMS BOARD</t>
  </si>
  <si>
    <t>ESTONIAN TSO</t>
  </si>
  <si>
    <t>ESTONIAN TSO OU POHIVORK</t>
  </si>
  <si>
    <t>ESTONIAN UNIV</t>
  </si>
  <si>
    <t>ESTONIAN UNIV LIFE SCI EAU</t>
  </si>
  <si>
    <t>ESTONIAN UNIV LIFE SCI EULC</t>
  </si>
  <si>
    <t>ESTONIAN UNIV LIFE SCI KREUTZWALDI 5</t>
  </si>
  <si>
    <t>ESTONIAN UNIV LIFE SCI NICPB</t>
  </si>
  <si>
    <t>ESTONIAN UNIV LIFE SCI POLLI</t>
  </si>
  <si>
    <t>ESTONIAN UNIV LIFE SCI RANNU</t>
  </si>
  <si>
    <t>ESTONIAN UNIV LIFESCI</t>
  </si>
  <si>
    <t>ESTONIAN UNIV LIFIE SCI</t>
  </si>
  <si>
    <t>ESTONIAN UNIV LIFT SCI</t>
  </si>
  <si>
    <t>ESTONIAN UNIVERSITY OF LIFE SCIENCES</t>
  </si>
  <si>
    <t>ESTONIAN VET FOOD LAB VFL</t>
  </si>
  <si>
    <t>ESTONIAN WAR MUSEUM</t>
  </si>
  <si>
    <t>ESTONIAN WRITERS UNION</t>
  </si>
  <si>
    <t>ESTONIANUNIVERS LIFE SCI</t>
  </si>
  <si>
    <t>ESTONTAN ACAD MUS THEATRE</t>
  </si>
  <si>
    <t>ESTORITAN BIOCTR</t>
  </si>
  <si>
    <t>ESTOSTEEL GRP</t>
  </si>
  <si>
    <t>ESTSETUBAL INST POLITECN SETUBAL</t>
  </si>
  <si>
    <t>ESTUDIOS AVANZADOS IPN</t>
  </si>
  <si>
    <t>ESTUNIA UNIV LIFE SCI</t>
  </si>
  <si>
    <t>ESZTERHAZY KAROLY COLL</t>
  </si>
  <si>
    <t>ESZTERHAZY KAROLY UNIV</t>
  </si>
  <si>
    <t>ETAB HOSP UNIV EHU 1ST NOVEMBER</t>
  </si>
  <si>
    <t>ETABLISSEMENT FRANCAIS SANG</t>
  </si>
  <si>
    <t>ETABLISSMEMENTFRANCAIS SANG BRETAGNE</t>
  </si>
  <si>
    <t>ETELA KARJALAN KESKUSSAIRAALA</t>
  </si>
  <si>
    <t>ETERNAL UNIV</t>
  </si>
  <si>
    <t>ETH ZURICH INST PARTICLE PHYS ASTROPHYS IPA</t>
  </si>
  <si>
    <t>ETHIOPIAN MED ASSOC</t>
  </si>
  <si>
    <t>ETHN CEASEFIRE GRP THAI MYANMAR BORDER</t>
  </si>
  <si>
    <t>ETHN NONCEASEFIRE GRP THAI MYANMAR BORDER</t>
  </si>
  <si>
    <t>ETHZ</t>
  </si>
  <si>
    <t>ETONIAN ACAD ARTS</t>
  </si>
  <si>
    <t>ETSI TELECOMUNICAC</t>
  </si>
  <si>
    <t>ETZ ZURICH</t>
  </si>
  <si>
    <t>EU 7TH FRAMEWORK PROGRAMME CLUSTER PROJECTS YOUTH</t>
  </si>
  <si>
    <t>EU ASIA INST</t>
  </si>
  <si>
    <t>EUCHEMS</t>
  </si>
  <si>
    <t>EULAR</t>
  </si>
  <si>
    <t>EULAR STANDING COMM PARE</t>
  </si>
  <si>
    <t>EULAR STANDING COMM PEOPLE ARTHRIT RHEUMATISM E</t>
  </si>
  <si>
    <t>EULS</t>
  </si>
  <si>
    <t>EUNICE KENNEDY SHRIVER NATL INST CHILD HLTH DEV</t>
  </si>
  <si>
    <t>EUNICE KENNEDY SHRIVER NICHD</t>
  </si>
  <si>
    <t>EUR SOC ANAESTHESIOL AISBL</t>
  </si>
  <si>
    <t>EURAC RES</t>
  </si>
  <si>
    <t>EURATOM ASS</t>
  </si>
  <si>
    <t>EURATOM ENEA CNR ASSOC FUS</t>
  </si>
  <si>
    <t>EUREX</t>
  </si>
  <si>
    <t>EURO MEDITERRANEAN CTR CLIMATE CHANGE</t>
  </si>
  <si>
    <t>EURO MEDITERRANEAN INST SCI TECHNOL IEMEST</t>
  </si>
  <si>
    <t>EUROACAD</t>
  </si>
  <si>
    <t>EUROCLIN HOSP</t>
  </si>
  <si>
    <t>EUROFUS PROGRAMME MANAGEMENT UNIT</t>
  </si>
  <si>
    <t>EUROGEOSURVEYS</t>
  </si>
  <si>
    <t>EUROGOOS AISBL</t>
  </si>
  <si>
    <t>EUROMEDITERRANEAN CTR CLIMATE CHANGES</t>
  </si>
  <si>
    <t>EUROMEDITERRANEAN INST SCI TECHNOL IEMEST</t>
  </si>
  <si>
    <t>EUROPABIO</t>
  </si>
  <si>
    <t>EUROPEA UNIV VIENNA</t>
  </si>
  <si>
    <t>EUROPEAN ACAD BOLZANO BOZEN</t>
  </si>
  <si>
    <t>EUROPEAN ACAD BOZEN</t>
  </si>
  <si>
    <t>EUROPEAN ACAD PAEDIAT EAP UEMS SP</t>
  </si>
  <si>
    <t>EUROPEAN AIDS TREATMENT GRP</t>
  </si>
  <si>
    <t>EUROPEAN ASSOC HOSP PHARMACISTS</t>
  </si>
  <si>
    <t>EUROPEAN ASSOC LOCAL DEMOCRACY ALDA</t>
  </si>
  <si>
    <t>EUROPEAN ASSOC PEDIAT EAP UEMS SP</t>
  </si>
  <si>
    <t>EUROPEAN ASSOC SOCIAL ANTHROPOLOGISTS</t>
  </si>
  <si>
    <t>EUROPEAN BIRD CENSUS COUNCIL</t>
  </si>
  <si>
    <t>EUROPEAN CHEM AGCY ECHA</t>
  </si>
  <si>
    <t>EUROPEAN COMM SPORT HIST</t>
  </si>
  <si>
    <t>EUROPEAN COMMISS DELEGAT</t>
  </si>
  <si>
    <t>EUROPEAN COMMISS JRC</t>
  </si>
  <si>
    <t>EUROPEAN COMPETENCE CTR PEATLAND CLIMATE WAGENF</t>
  </si>
  <si>
    <t>EUROPEAN CTR DIS CONTROL PREVENT</t>
  </si>
  <si>
    <t>EUROPEAN CTR GOVERNANCE COMPLEX</t>
  </si>
  <si>
    <t>EUROPEAN CTR MEDIUM RANGE WEATHER FORECAST</t>
  </si>
  <si>
    <t>EUROPEAN CTR MEDIUM RANGE WEATHER FORECASTS</t>
  </si>
  <si>
    <t>EUROPEAN CTR NANOMED</t>
  </si>
  <si>
    <t>EUROPEAN ENVIRONM AGCY</t>
  </si>
  <si>
    <t>EUROPEAN FEDERAT ALLERGY AIRWAYS DIS PATIENTS A</t>
  </si>
  <si>
    <t>EUROPEAN FOREST INST EFIMED</t>
  </si>
  <si>
    <t>EUROPEAN GENET FDN</t>
  </si>
  <si>
    <t>EUROPEAN HLTH MANAGEMENT ASSOC</t>
  </si>
  <si>
    <t>EUROPEAN HUMANITIES UNIV</t>
  </si>
  <si>
    <t>EUROPEAN INNOVAT PARTNERSHIP ACT HEALTHY AGEING</t>
  </si>
  <si>
    <t>EUROPEAN INST MARINE STUDIES</t>
  </si>
  <si>
    <t>EUROPEAN INVERTEBRATE SURVEY</t>
  </si>
  <si>
    <t>EUROPEAN LANDOWNERS ORG</t>
  </si>
  <si>
    <t>EUROPEAN LAW ACAD ERA</t>
  </si>
  <si>
    <t>EUROPEAN MEDIA MANAGEMENT ASSOC EMMA</t>
  </si>
  <si>
    <t>EUROPEAN MEDITERRANEAN PLANT PROTECT ORG EPPO</t>
  </si>
  <si>
    <t>EUROPEAN MIDDLE EASTERN AFRICAN SOC BIOPRESERVA</t>
  </si>
  <si>
    <t>EUROPEAN MINK ASSOC</t>
  </si>
  <si>
    <t>EUROPEAN MONITORING CTR DRUGS DRUG ADDICT EMCDD</t>
  </si>
  <si>
    <t>EUROPEAN NETWORK CINEMA MEDIA STUDIES NECS</t>
  </si>
  <si>
    <t>EUROPEAN ORG RES TREATMENT CANC EORTC HEADQUART</t>
  </si>
  <si>
    <t>EUROPEAN ORG RES TREATMENT EORTC HQ</t>
  </si>
  <si>
    <t>EUROPEAN PHARM STUDENTS ASSOC</t>
  </si>
  <si>
    <t>EUROPEAN PROGRAMME INTERVENT EPIDEMIOL TRAINING</t>
  </si>
  <si>
    <t>EUROPEAN RES COUNCIL</t>
  </si>
  <si>
    <t>EUROPEAN SCHOOLNET</t>
  </si>
  <si>
    <t>EUROPEAN SCREENINGPORT GMBH</t>
  </si>
  <si>
    <t>EUROPEAN SOC ANAESTHESIOL</t>
  </si>
  <si>
    <t>EUROPEAN SOC INT LAW</t>
  </si>
  <si>
    <t>EUROPEAN SOC ORGAN TRANSPLANTAT</t>
  </si>
  <si>
    <t>EUROPEAN SOC PAEDIAT NEPHROL ESPN</t>
  </si>
  <si>
    <t>EUROPEAN SOC RADIOTHERAPY ONCOL</t>
  </si>
  <si>
    <t>EUROPEAN SOCIAL OBSERV OSE</t>
  </si>
  <si>
    <t>EUROPEAN SPACE OPERAT CTR ESA ESOC</t>
  </si>
  <si>
    <t>EUROPEAN SPACE TECHNOL CTR</t>
  </si>
  <si>
    <t>EUROPEAN UNION</t>
  </si>
  <si>
    <t>EUROPEAN UNIV APPL SCI</t>
  </si>
  <si>
    <t>EUROPEAN UNIV ST PETERSBURG</t>
  </si>
  <si>
    <t>EUROPEAN WELDING FEDERAT</t>
  </si>
  <si>
    <t>EUROUNIV ESTONIA</t>
  </si>
  <si>
    <t>EUSKAL HERRIKO UNIBERTSITATEA</t>
  </si>
  <si>
    <t>EVANGEL ELISABETH KLIN BERLIN</t>
  </si>
  <si>
    <t>EVANGEL FACHKRANKENHAUS</t>
  </si>
  <si>
    <t>EVANGEL HOSP VIENNA</t>
  </si>
  <si>
    <t>EVANGEL KRANKENHAUS EVK DUSSELDORF</t>
  </si>
  <si>
    <t>EVANGEL SCHULZENTRUM MARTINSCHULE</t>
  </si>
  <si>
    <t>EVANGELISMOS MED CTR</t>
  </si>
  <si>
    <t>EVELIN VERS ESTONIAN DEF LEAGUE</t>
  </si>
  <si>
    <t>EVELINA CHILDRENS HOSP</t>
  </si>
  <si>
    <t>EVIDENCE ACT MAMAYE</t>
  </si>
  <si>
    <t>EVIDENSIA AURINKOLAHTI</t>
  </si>
  <si>
    <t>EVIKA</t>
  </si>
  <si>
    <t>EVIKA ESTONIAN RES INST AGR</t>
  </si>
  <si>
    <t>EVIRA</t>
  </si>
  <si>
    <t>EVOLUT BIOL CTR</t>
  </si>
  <si>
    <t>EVOX THERAPEUT</t>
  </si>
  <si>
    <t>EVROGEN JSC</t>
  </si>
  <si>
    <t>EVROS DELTA MANAGEMENT BODY</t>
  </si>
  <si>
    <t>EWHA W UNIV</t>
  </si>
  <si>
    <t>EXALAB</t>
  </si>
  <si>
    <t>EXCELLENCE CTR TRIBOL</t>
  </si>
  <si>
    <t>EXECUT BOARD HLTH MINIST COUNCIL COOPERAT COUNCIL</t>
  </si>
  <si>
    <t>EXECUT FOREST AGCY</t>
  </si>
  <si>
    <t>EXETER UNIV</t>
  </si>
  <si>
    <t>EXFORMAT AS</t>
  </si>
  <si>
    <t>EXOS SIENA SPA</t>
  </si>
  <si>
    <t>EXPLICO FDN</t>
  </si>
  <si>
    <t>EXPOSURE ASSESSMENT ENVIRONM HLTH INDICATORS</t>
  </si>
  <si>
    <t>EXPT CLIN RES CTR</t>
  </si>
  <si>
    <t>EXPT STN SPRUCE SILVICULTURE</t>
  </si>
  <si>
    <t>EXTONIAN UNIV LIFE SCI</t>
  </si>
  <si>
    <t>EYE ACAD CLIN PROGRAMME</t>
  </si>
  <si>
    <t>EYE EAR HOSP</t>
  </si>
  <si>
    <t>EYE RES ANNEX</t>
  </si>
  <si>
    <t>EYE RES INST</t>
  </si>
  <si>
    <t>F HOFFMAN LA ROCHE AG</t>
  </si>
  <si>
    <t>F HOFFMAN LA ROCHE LTD</t>
  </si>
  <si>
    <t>F HOFFMANN LA ROCHE CIE AG</t>
  </si>
  <si>
    <t>F HOFFMANN ROCHE LTD</t>
  </si>
  <si>
    <t>F MAGRASSI II POLICLIN UO REUMATOL</t>
  </si>
  <si>
    <t>F SKORINA GOMEL STATE UNIV</t>
  </si>
  <si>
    <t>F WESTERN NORWAY UNIV APPL SCI HVL</t>
  </si>
  <si>
    <t>F WIDJAJA FDN INFLAMMATORY BOWEL IMMUNOBIOL RES</t>
  </si>
  <si>
    <t>FAC AEROSP ENGN PHYS SPACE GEODESY</t>
  </si>
  <si>
    <t>FAC CHEM TECHNOL</t>
  </si>
  <si>
    <t>FAC CIENCIAS GEOL</t>
  </si>
  <si>
    <t>FAC CIENCIAS HUMANAS OLINDA</t>
  </si>
  <si>
    <t>FAC EDUC</t>
  </si>
  <si>
    <t>FAC EXERCISE SPORT SCI</t>
  </si>
  <si>
    <t>FAC FARM</t>
  </si>
  <si>
    <t>FAC GEOG EARTH SCI</t>
  </si>
  <si>
    <t>FAC GEOINFORMAT SCI EARTH OBSERVAT</t>
  </si>
  <si>
    <t>FAC GEOINFORMAT SCI EARTH OBSERVAT ITC</t>
  </si>
  <si>
    <t>FAC HIST</t>
  </si>
  <si>
    <t>FAC HOSP BRNO</t>
  </si>
  <si>
    <t>FAC HOSP BULOVKA</t>
  </si>
  <si>
    <t>FAC HOSP KRALOVSKE VINOHRADY</t>
  </si>
  <si>
    <t>FAC HOSP MOTOL</t>
  </si>
  <si>
    <t>FAC HUMANITIES</t>
  </si>
  <si>
    <t>FAC INGN UNIV ROME</t>
  </si>
  <si>
    <t>FAC INT RELAT</t>
  </si>
  <si>
    <t>FAC LIFE SCI</t>
  </si>
  <si>
    <t>FAC MED COCHIN</t>
  </si>
  <si>
    <t>FAC MED GRENOBLE</t>
  </si>
  <si>
    <t>FAC MED HRADEC KRALOVE</t>
  </si>
  <si>
    <t>FAC MED LAENNEC</t>
  </si>
  <si>
    <t>FAC MED MONTPELLIER</t>
  </si>
  <si>
    <t>FAC MED PARIS DESCARTES</t>
  </si>
  <si>
    <t>FAC MED PARIS SUD</t>
  </si>
  <si>
    <t>FAC MED PILSEN</t>
  </si>
  <si>
    <t>FAC MED TECHNOL</t>
  </si>
  <si>
    <t>FAC MED UNAM</t>
  </si>
  <si>
    <t>FAC MED VANDOEUVRE NANCY</t>
  </si>
  <si>
    <t>FAC MIL HLTH SCI</t>
  </si>
  <si>
    <t>FAC NAT SCI MATH</t>
  </si>
  <si>
    <t>FAC PHILOL</t>
  </si>
  <si>
    <t>FAC PLURIDISCIPLINAIRE NADOR</t>
  </si>
  <si>
    <t>FAC PLURIDISCIPLINAIRE NADOR LABO OLMAN RL</t>
  </si>
  <si>
    <t>FAC SCI SEMLALIA</t>
  </si>
  <si>
    <t>FAC SOCIAL SCI</t>
  </si>
  <si>
    <t>FAC TECNOL SAO PAULO</t>
  </si>
  <si>
    <t>FAC THEOL</t>
  </si>
  <si>
    <t>FAC UNIV NOTRE DAME PAIX</t>
  </si>
  <si>
    <t>FACHGRP PALAOUMWELT</t>
  </si>
  <si>
    <t>FACHHOCHSCH OSNABRUCK</t>
  </si>
  <si>
    <t>FACHKLINIK BAD BENTHEIM</t>
  </si>
  <si>
    <t>FACHZENTRUM BIENEN IMKEREI</t>
  </si>
  <si>
    <t>FAFO INST LABOUR SOCIAL RES</t>
  </si>
  <si>
    <t>FAK NEMOCNICE HRADEC KRALOVE</t>
  </si>
  <si>
    <t>FAKI NEMOCNICE KRALOVSKE VINOHRADY</t>
  </si>
  <si>
    <t>FALCK ZACHRANNA AS</t>
  </si>
  <si>
    <t>FALENTY IMUZ</t>
  </si>
  <si>
    <t>FAMILY DOCTORS CTR TEREZA MASKINA FIE</t>
  </si>
  <si>
    <t>FAMILY FEDERAT FINLAND</t>
  </si>
  <si>
    <t>FAMILY NATL ASSOC</t>
  </si>
  <si>
    <t>FAMILY PRACTICE</t>
  </si>
  <si>
    <t>FAR EASTERN MEM HOSP</t>
  </si>
  <si>
    <t>FAR EASTERN NATL UNIV</t>
  </si>
  <si>
    <t>FAR EASTERN STATE TECH UNIV</t>
  </si>
  <si>
    <t>FAR EASTERN STATE TRANSPORT UNIV</t>
  </si>
  <si>
    <t>FARAH HOSP</t>
  </si>
  <si>
    <t>FARMING WILDLIFE ADVISORY GRP</t>
  </si>
  <si>
    <t>FAROESE MUSEUM NAT HIST</t>
  </si>
  <si>
    <t>FARR INST HLTH INFORMAT RES</t>
  </si>
  <si>
    <t>FASA UNIV</t>
  </si>
  <si>
    <t>FATABENEFRATELLI ISOLA TIBERINA HSPITAL</t>
  </si>
  <si>
    <t>FATTORELLO INST</t>
  </si>
  <si>
    <t>FAYETTEVILLE STATE UNIV</t>
  </si>
  <si>
    <t>FCSH NEW UNIV LISBON</t>
  </si>
  <si>
    <t>FD OVCHARENKO INST BIOCOLLOIDAL CHEM</t>
  </si>
  <si>
    <t>FDN ARRIARAN</t>
  </si>
  <si>
    <t>FDN BIOL PSYCHIAT</t>
  </si>
  <si>
    <t>FDN CARDIOVASC AGUASCALIENTES AC</t>
  </si>
  <si>
    <t>FDN CAUBET CIMERA ILLES BALEARS</t>
  </si>
  <si>
    <t>FDN CEN</t>
  </si>
  <si>
    <t>FDN CENCI BOLOGNETTI</t>
  </si>
  <si>
    <t>FDN CENTRO NACL INVEST CARDIOVASC CARLOS LLL</t>
  </si>
  <si>
    <t>FDN CLIN INST BUCHAREST</t>
  </si>
  <si>
    <t>FDN CLIN VALLE DEL LILI</t>
  </si>
  <si>
    <t>FDN CTR EUROMEDITERRANEO CAMBIAMENTI CLIMAT CMCC</t>
  </si>
  <si>
    <t>FDN CTR INVEST BIOPROSPECC BIOTECNOL BIODIVERS</t>
  </si>
  <si>
    <t>FDN CTR NACL INVEST CARDIOVASCULARES CARLOS III C</t>
  </si>
  <si>
    <t>FDN CTR NACL INVEST ONCOL</t>
  </si>
  <si>
    <t>FDN CTR SAN RAFFAELE</t>
  </si>
  <si>
    <t>FDN DON C GNOCCHI</t>
  </si>
  <si>
    <t>FDN E MACH</t>
  </si>
  <si>
    <t>FDN EDMUND MACH IASMA</t>
  </si>
  <si>
    <t>FDN EPILEPTOL</t>
  </si>
  <si>
    <t>FDN FARMACOGEN FIORGEN ONLUS</t>
  </si>
  <si>
    <t>FDN FARMACOGENOM FIORGEN ONLUS</t>
  </si>
  <si>
    <t>FDN FINNISH CANC INST</t>
  </si>
  <si>
    <t>FDN FOMENTO INVEST SANITARIA BIOMED</t>
  </si>
  <si>
    <t>FDN FUNCT NEUROSURG</t>
  </si>
  <si>
    <t>FDN GALILEO GALILEI</t>
  </si>
  <si>
    <t>FDN GALILEO GALILEI INAF</t>
  </si>
  <si>
    <t>FDN GERMAN POLLEN INFORMAT SERV</t>
  </si>
  <si>
    <t>FDN IAVANTE</t>
  </si>
  <si>
    <t>FDN IMABIS</t>
  </si>
  <si>
    <t>FDN IMSS</t>
  </si>
  <si>
    <t>FDN INFECT PREVENT INST</t>
  </si>
  <si>
    <t>FDN IRCCS INST NAZL TUMORI</t>
  </si>
  <si>
    <t>FDN IRCCS IST NAZL TUMORI INT</t>
  </si>
  <si>
    <t>FDN IST NEUROL CARLO BESTA</t>
  </si>
  <si>
    <t>FDN IST RICOVERO CURA CARATTERE SCI IRCCS CA GR</t>
  </si>
  <si>
    <t>FDN IST RICOVERO CURA CARATTERE SCI NEUROL INST</t>
  </si>
  <si>
    <t>FDN IVI</t>
  </si>
  <si>
    <t>FDN JIMENEZ DIAZ UNIV HOSP</t>
  </si>
  <si>
    <t>FDN LUXEMBOURGEOISE CONTRE CANC</t>
  </si>
  <si>
    <t>FDN MARIO NEGRI SUD</t>
  </si>
  <si>
    <t>FDN MED</t>
  </si>
  <si>
    <t>FDN MED RIO NEGRO NEUGUEN</t>
  </si>
  <si>
    <t>FDN MED RIO NEGRO NEUQUEN</t>
  </si>
  <si>
    <t>FDN MILANO</t>
  </si>
  <si>
    <t>FDN OSO PARDO</t>
  </si>
  <si>
    <t>FDN PUBL GALEGA MEDICINA XENOM</t>
  </si>
  <si>
    <t>FDN PUIGVERT</t>
  </si>
  <si>
    <t>FDN RES DEV HELLAS</t>
  </si>
  <si>
    <t>FDN SAFETY NAV ENVIRONM PROTECT</t>
  </si>
  <si>
    <t>FDN SALVATORE MAUGERI IRCCS</t>
  </si>
  <si>
    <t>FDN ST JOAN DE DEU</t>
  </si>
  <si>
    <t>FDN TECNOCAMPUS MATARO MARESME TECNOCAMPUS</t>
  </si>
  <si>
    <t>FDN VABA LAVA OPEN SPACE</t>
  </si>
  <si>
    <t>FDN VALLE DEL LILI</t>
  </si>
  <si>
    <t>FEA GERIATR COMPLEJO HOSP NAVARRA</t>
  </si>
  <si>
    <t>FEBIT BIOTECH</t>
  </si>
  <si>
    <t>FED AGCY AGR FOOD</t>
  </si>
  <si>
    <t>FED AGCY NAT CONSERVAT</t>
  </si>
  <si>
    <t>FED ENVIRONM AGCY UBA</t>
  </si>
  <si>
    <t>FED HYDROMETEOROL INST FEDERAT BOSNIA HERZEGOVI</t>
  </si>
  <si>
    <t>FED II UNIV</t>
  </si>
  <si>
    <t>FED INST EDUC SCI TECHNOL CEAR</t>
  </si>
  <si>
    <t>FED INST GEOSCI NAT RESOURCES BGR</t>
  </si>
  <si>
    <t>FED INST HYDROL</t>
  </si>
  <si>
    <t>FED INST MAT RES TESTING</t>
  </si>
  <si>
    <t>FED INST OCCUPAT SAFETY HLTH</t>
  </si>
  <si>
    <t>FED ITALIANA ASSOC VOLONTARIATO ONCOL FAVO</t>
  </si>
  <si>
    <t>FED MARITIME HYDROG AGCY BSH</t>
  </si>
  <si>
    <t>FED MED BIOL AGCY</t>
  </si>
  <si>
    <t>FED MINIST AGR FORESTRY ENVIRONM WATER MANAGEME</t>
  </si>
  <si>
    <t>FED MINIST HLTH WOMENS AFFAIRS</t>
  </si>
  <si>
    <t>FED NEURO PSYCHIAT HOSP</t>
  </si>
  <si>
    <t>FED OFF METEOROL CLIMATOL METEO SWISS</t>
  </si>
  <si>
    <t>FED PUBL SERV HLTH FOOD CHAIN SAFETY ENVIRONM</t>
  </si>
  <si>
    <t>FED RES CTR FISHERIES</t>
  </si>
  <si>
    <t>FED RES CTR FORESTS</t>
  </si>
  <si>
    <t>FED RES CTR KSC SB RAS</t>
  </si>
  <si>
    <t>FED RES CTR NUTR BIOTECHNOL FOOD SAFETY</t>
  </si>
  <si>
    <t>FED RES INST GAME MANAGEMENT FARMING</t>
  </si>
  <si>
    <t>FED RES INST NUTR FOOD</t>
  </si>
  <si>
    <t>FED RES STN</t>
  </si>
  <si>
    <t>FED RES TRAINING CTR FORESTS</t>
  </si>
  <si>
    <t>FED RES TRAINING CTR FORESTS NAT HAZARDS LAND</t>
  </si>
  <si>
    <t>FED RESERVE BANK CHICAGO</t>
  </si>
  <si>
    <t>FED STATE FUNDED INST</t>
  </si>
  <si>
    <t>FED STATE ORG</t>
  </si>
  <si>
    <t>FED UNIV BAHIA UFBA</t>
  </si>
  <si>
    <t>FED UNIV ESPIRITO SANTO UFES</t>
  </si>
  <si>
    <t>FED UNIV JUIZ DE FORA UFJF</t>
  </si>
  <si>
    <t>FED UNIV PELOTA</t>
  </si>
  <si>
    <t>FED UNIV PIAUI IFPI</t>
  </si>
  <si>
    <t>FED UNIV SAO CARLOS UFSCAR</t>
  </si>
  <si>
    <t>FED UNIV SAO JOAO DEL REI UFSJ</t>
  </si>
  <si>
    <t>FED UNIV STATE RIO DE JANEIRO</t>
  </si>
  <si>
    <t>FED UNIV UBERLANDIA UFU</t>
  </si>
  <si>
    <t>FED ZAVOD GEOL</t>
  </si>
  <si>
    <t>FEDERAL INST EDUCAT</t>
  </si>
  <si>
    <t>FEDERAT CONSERVATOIRES ESPACES NAT</t>
  </si>
  <si>
    <t>FEDERAT DEPT CHASSEURS LANDES</t>
  </si>
  <si>
    <t>FEDERAT UNIV AUSTRALIA</t>
  </si>
  <si>
    <t>FEDERICO II UNIV NAPLES</t>
  </si>
  <si>
    <t>FEHS INST BAUSTOFF FORSCH EV</t>
  </si>
  <si>
    <t>FEJER MEGYEI SZENT GYORGY KORHAZ</t>
  </si>
  <si>
    <t>FELICITAS CLIN</t>
  </si>
  <si>
    <t>FELLESKJOPETS FORUTVIKLING</t>
  </si>
  <si>
    <t>FEM</t>
  </si>
  <si>
    <t>FEMICARE</t>
  </si>
  <si>
    <t>FEMICARE VZW</t>
  </si>
  <si>
    <t>FERA</t>
  </si>
  <si>
    <t>FERDOWSI UNIV MASHHAD</t>
  </si>
  <si>
    <t>FERMENTAS UAB</t>
  </si>
  <si>
    <t>FERMI NATL ACCELERATOR LAB</t>
  </si>
  <si>
    <t>FERNUNIV HAGEN</t>
  </si>
  <si>
    <t>FERTIL CTR BERLIN</t>
  </si>
  <si>
    <t>FERTILITAS AS</t>
  </si>
  <si>
    <t>FERTINOVA CLIN</t>
  </si>
  <si>
    <t>FESENKOV ASTROPHYS INST</t>
  </si>
  <si>
    <t>FESTO OY AB EESTI FILIAAL</t>
  </si>
  <si>
    <t>FFWP S BOHEMIA UNIV</t>
  </si>
  <si>
    <t>FGM CLIN PAULISTA DOENCAS CARDIOV LTDA</t>
  </si>
  <si>
    <t>FGMRI</t>
  </si>
  <si>
    <t>FI 90014 UNIV OULU</t>
  </si>
  <si>
    <t>FI UNIV HELSINKI</t>
  </si>
  <si>
    <t>FIBROTX</t>
  </si>
  <si>
    <t>FIELD EPIDEMIOL LAB TRAINING PROGRAM</t>
  </si>
  <si>
    <t>FIELD RES GRP KOLA N</t>
  </si>
  <si>
    <t>FILADELFIA</t>
  </si>
  <si>
    <t>FILANTROPIA CITY HOSP CRAIOVA</t>
  </si>
  <si>
    <t>FILMIARHIIV</t>
  </si>
  <si>
    <t>FILTER AS</t>
  </si>
  <si>
    <t>FIMLAB LABS LTD</t>
  </si>
  <si>
    <t>FIMM</t>
  </si>
  <si>
    <t>FINANCIAL SERV AUTHOR IRELAND</t>
  </si>
  <si>
    <t>FINN MEDI 1</t>
  </si>
  <si>
    <t>FINNISH ACAD SCI LETTERS</t>
  </si>
  <si>
    <t>FINNISH AF</t>
  </si>
  <si>
    <t>FINNISH AQUAT INSECTS SPECIALIST GRP</t>
  </si>
  <si>
    <t>FINNISH ASSOC PEDIAT SURG</t>
  </si>
  <si>
    <t>FINNISH CTR EXCELLENCE MOL SYST IMMUNOL PHYSIOL</t>
  </si>
  <si>
    <t>FINNISH ENVIRONM INST SYKE MARINE CTR</t>
  </si>
  <si>
    <t>FINNISH FOOD SAFETY AUTHOR EVIRA FINPAR</t>
  </si>
  <si>
    <t>FINNISH FOREST INST</t>
  </si>
  <si>
    <t>FINNISH FOREST RES INST METLA</t>
  </si>
  <si>
    <t>FINNISH FOREST RES UNIT</t>
  </si>
  <si>
    <t>FINNISH GAME FISHERIES RES INST FGRI</t>
  </si>
  <si>
    <t>FINNISH GEOSPATIAL RES INST</t>
  </si>
  <si>
    <t>FINNISH GRAD SCH INT BUSINESS</t>
  </si>
  <si>
    <t>FINNISH HEARTH ASSOC</t>
  </si>
  <si>
    <t>FINNISH INNOVAT FUND</t>
  </si>
  <si>
    <t>FINNISH INST BERLIN</t>
  </si>
  <si>
    <t>FINNISH INST MOL MED</t>
  </si>
  <si>
    <t>FINNISH INST OCCUPAT HLTH DEV WORK ORG</t>
  </si>
  <si>
    <t>FINNISH LUNG HLTH ASSOC</t>
  </si>
  <si>
    <t>FINNISH MED ASSOC</t>
  </si>
  <si>
    <t>FINNISH METEOROL INST RES DEV</t>
  </si>
  <si>
    <t>FINNISH MS SOC</t>
  </si>
  <si>
    <t>FINNISH MUSEUM NAT HIST</t>
  </si>
  <si>
    <t>FINNISH NATL BOARD ANTIQU</t>
  </si>
  <si>
    <t>FINNISH NATL BOARD EDUC</t>
  </si>
  <si>
    <t>FINNISH RED CROSS BLOOD SERV FRCBS</t>
  </si>
  <si>
    <t>FINNISH RED CROSS BLOOD SERV RES DEV</t>
  </si>
  <si>
    <t>FINNISH SCH WATCHMAKING</t>
  </si>
  <si>
    <t>FINNSIH GEODET INST</t>
  </si>
  <si>
    <t>FINNZYMES OY</t>
  </si>
  <si>
    <t>FINSEN INST INT AFFAIRS</t>
  </si>
  <si>
    <t>FIORGEN FDN</t>
  </si>
  <si>
    <t>FIRC INST MOL ONCOL</t>
  </si>
  <si>
    <t>FIRDI</t>
  </si>
  <si>
    <t>FIRMA ECKERT RESTAURIERUNGEN</t>
  </si>
  <si>
    <t>FIRST AFFILIATED HOSP</t>
  </si>
  <si>
    <t>FIRST DEPT SURG</t>
  </si>
  <si>
    <t>FIRST FAC MED</t>
  </si>
  <si>
    <t>FIRST MED UNIV</t>
  </si>
  <si>
    <t>FIRST MOSCOW MED UNIV NN SECHENOV</t>
  </si>
  <si>
    <t>FIRST PAVLOV STATE MED UNIV ST PETERBURG</t>
  </si>
  <si>
    <t>FIRST STATE MOSCOW MED UNIV</t>
  </si>
  <si>
    <t>FIRST UNIV CLIN</t>
  </si>
  <si>
    <t>FIS EXPT PARTICULAS</t>
  </si>
  <si>
    <t>FISC CSIC UIB INST FIS INTERDISCIPLINAR SISTEMA</t>
  </si>
  <si>
    <t>FISH WILDLIFE HLTH RES UNIT</t>
  </si>
  <si>
    <t>FISH WILDLIFE HLTH RES UNIT FINPAR</t>
  </si>
  <si>
    <t>FISHBASE INFORMAT RES GRP</t>
  </si>
  <si>
    <t>FISHERIES QUEENSLAND</t>
  </si>
  <si>
    <t>FISHERIES RES INST</t>
  </si>
  <si>
    <t>FISHERIES RES STN BADEN WUERTTEMBERG</t>
  </si>
  <si>
    <t>FISHLAB</t>
  </si>
  <si>
    <t>FIT BIOTECH OJJ PLC</t>
  </si>
  <si>
    <t>FIT BIOTECH OY LTD</t>
  </si>
  <si>
    <t>FIT BIOTECH OYJ PLC EESTI AS</t>
  </si>
  <si>
    <t>FIT BIOTECH OYJI PLC EESTI FILIAAL</t>
  </si>
  <si>
    <t>FLACSO MEXICO</t>
  </si>
  <si>
    <t>FLANDERS INST BIOTECHNOL VIB</t>
  </si>
  <si>
    <t>FLEMISH AGCY CARE HLTH</t>
  </si>
  <si>
    <t>FLEMISH ENTOMOL SOC</t>
  </si>
  <si>
    <t>FLEMISH ENVIRONM AGCY</t>
  </si>
  <si>
    <t>FLEMISH INST TECHNOL RES VITO</t>
  </si>
  <si>
    <t>FLEMISH STUDY CTR PERINATAL EPIDEMIOL</t>
  </si>
  <si>
    <t>FLENSBURG UNIV APPL SCI</t>
  </si>
  <si>
    <t>FLEXIVEST FOURTEEN RES</t>
  </si>
  <si>
    <t>FLINDERS UNIV MED CTR</t>
  </si>
  <si>
    <t>FLODEVIGEN MARINE RES STN</t>
  </si>
  <si>
    <t>FLOR F UNIV HOSP</t>
  </si>
  <si>
    <t>FLORIDA ATLANT UNIV</t>
  </si>
  <si>
    <t>FLORIDA CHILDRENS MED SERV</t>
  </si>
  <si>
    <t>FLORIDA SEA GRANT</t>
  </si>
  <si>
    <t>FLORO CLIN</t>
  </si>
  <si>
    <t>FLOWCONNECT PTY LTD</t>
  </si>
  <si>
    <t>FLX BIO</t>
  </si>
  <si>
    <t>FMBA</t>
  </si>
  <si>
    <t>FMBA RUSSIA</t>
  </si>
  <si>
    <t>FMC LITHIUM</t>
  </si>
  <si>
    <t>FMHS UO</t>
  </si>
  <si>
    <t>FMI FINNISH METEOROL INST</t>
  </si>
  <si>
    <t>FMUSP</t>
  </si>
  <si>
    <t>FN BRNO BOHUNICE</t>
  </si>
  <si>
    <t>FNAL</t>
  </si>
  <si>
    <t>FNKV PRAHA</t>
  </si>
  <si>
    <t>FNRS</t>
  </si>
  <si>
    <t>FONDAP CTR GEROSCI BRAIN HLTH METAB</t>
  </si>
  <si>
    <t>FONDAT JEAN DAUSSET</t>
  </si>
  <si>
    <t>FONDATZIA CHOVESHKI OTNOSHENIA</t>
  </si>
  <si>
    <t>FONDAZ IRCSS IST NAZL TUMORI</t>
  </si>
  <si>
    <t>FONDAZIONE CA GRANDA OSPED MAGGIORE POLICLIN</t>
  </si>
  <si>
    <t>FONDAZIONE S MAUGERI CARE RES INST</t>
  </si>
  <si>
    <t>FONDERIES ROYALES</t>
  </si>
  <si>
    <t>FONTYS UNIV</t>
  </si>
  <si>
    <t>FOOD AGR ORG UNITED NATIONS</t>
  </si>
  <si>
    <t>FOOD CHAIN CONTROL DEPT</t>
  </si>
  <si>
    <t>FOOD DEPT</t>
  </si>
  <si>
    <t>FOOD NUTR RES INST</t>
  </si>
  <si>
    <t>FOOD SAFETY VET INST</t>
  </si>
  <si>
    <t>FOOD VET SERV</t>
  </si>
  <si>
    <t>FOQUS LTDA</t>
  </si>
  <si>
    <t>FORAGE RES INST</t>
  </si>
  <si>
    <t>FORAY NEWFOUNDLAND LABRADOR</t>
  </si>
  <si>
    <t>FORB CAPITAL PARTNERS</t>
  </si>
  <si>
    <t>FORD FDN</t>
  </si>
  <si>
    <t>FORDHAM UNIV</t>
  </si>
  <si>
    <t>FORENS CTR</t>
  </si>
  <si>
    <t>FORENS SERV CTR ESTONIAN POLICE</t>
  </si>
  <si>
    <t>FORENS SK INST FORENZNYCH MED SKYCH EXPERTIZ SRO</t>
  </si>
  <si>
    <t>FOREST COMPETENCE CTR</t>
  </si>
  <si>
    <t>FOREST GENE BANK</t>
  </si>
  <si>
    <t>FOREST MANAGEMENT INST BRANDYS LABEM</t>
  </si>
  <si>
    <t>FOREST PROTECT FOREST REGULAT</t>
  </si>
  <si>
    <t>FOREST RES CTR</t>
  </si>
  <si>
    <t>FOREST RES INST BAS 132</t>
  </si>
  <si>
    <t>FOREST RES INST ICAS</t>
  </si>
  <si>
    <t>FOREST RES INST MALAYSIA</t>
  </si>
  <si>
    <t>FOREST RES INST SOFIA</t>
  </si>
  <si>
    <t>FOREST RES INST ZVOLEN</t>
  </si>
  <si>
    <t>FOREST RES MANAGEMENT INST ICAS</t>
  </si>
  <si>
    <t>FOREST RES SOCIAL ECON RES GRP</t>
  </si>
  <si>
    <t>FOREST SERV</t>
  </si>
  <si>
    <t>FOREST TREE SEED TREE BREEDING RES DIRECTORATE</t>
  </si>
  <si>
    <t>FOREST WOOD TECHNOL RES CTR CETEMAS</t>
  </si>
  <si>
    <t>FORESTRY COMMISS ROSLIN</t>
  </si>
  <si>
    <t>FORESTRY GAME MANAGEMENT RES INST</t>
  </si>
  <si>
    <t>FORESTRY RES CTR</t>
  </si>
  <si>
    <t>FORESTRY RES CTR CRA SEL</t>
  </si>
  <si>
    <t>FORESTRY RES INST GHANA</t>
  </si>
  <si>
    <t>FORESTS WETLANDS NODE</t>
  </si>
  <si>
    <t>FORMI</t>
  </si>
  <si>
    <t>FORSCH RING BIOL DYNAM WIRTSCHAFTSWEISE EV</t>
  </si>
  <si>
    <t>FORSCH ZENTRUM JULICH GMBH</t>
  </si>
  <si>
    <t>FORSCHUNGSZENTRUM GESUNDHEIT UMWELT GMBH</t>
  </si>
  <si>
    <t>FORSCHUNGSZENTRUM GMBH JULICH</t>
  </si>
  <si>
    <t>FORSCHUNGSZENTRUM JUELICH</t>
  </si>
  <si>
    <t>FORSCHUNGSZENTRUM KARLSRUHE</t>
  </si>
  <si>
    <t>FORSCHUNGSZENTRUM KUSTE FZIC</t>
  </si>
  <si>
    <t>FORSCHUNGSZENTRUM KUSTE FZK</t>
  </si>
  <si>
    <t>FORSCHUNGSZENTRUM ROSSENDORF</t>
  </si>
  <si>
    <t>FORTH</t>
  </si>
  <si>
    <t>FOSOBAKKEN</t>
  </si>
  <si>
    <t>FOUNDATS INNOVE</t>
  </si>
  <si>
    <t>FOURTH MHAT SOFIA AD</t>
  </si>
  <si>
    <t>FOVAROSI ONKORMANYZAT EGYESITETT SZENT ISTVAN SZE</t>
  </si>
  <si>
    <t>FOX CHASE CANC CTR</t>
  </si>
  <si>
    <t>FRAGILE INHERITANCE NAT HIST</t>
  </si>
  <si>
    <t>FRAMINGHAM HEART STUDY NATL HEART LUNG BLOO</t>
  </si>
  <si>
    <t>FRAMSENTERET</t>
  </si>
  <si>
    <t>FRANCIS CRICK INST MILL HILL LAB</t>
  </si>
  <si>
    <t>FRANCIS MARION UNIV</t>
  </si>
  <si>
    <t>FRANCISCUS GASTHUIS VLIETLAND</t>
  </si>
  <si>
    <t>FRANCISK SKORINA GOMEL STATE UNIV</t>
  </si>
  <si>
    <t>FRANKFURT INST MOL LIFE SCI</t>
  </si>
  <si>
    <t>FRANKLIN MARSHALL COLL</t>
  </si>
  <si>
    <t>FRANKLIN PIERCE UNIV</t>
  </si>
  <si>
    <t>FRASER CLIN TRIALS INC</t>
  </si>
  <si>
    <t>FRAUEN KINDERKLIN STADT KLINIKUM KARLSRUHE</t>
  </si>
  <si>
    <t>FRAUNHOFER GRP EXTRACORPOREAL IMMUNE MODULAT EXIM</t>
  </si>
  <si>
    <t>FRAUNHOFER INST ANGEW POLYMERFORSCH</t>
  </si>
  <si>
    <t>FRAUNHOFER INST APPL POLYMER RES</t>
  </si>
  <si>
    <t>FRAUNHOFER INST CELL THERAPY IMMUNOL IZI</t>
  </si>
  <si>
    <t>FRAUNHOFER INST CERAM TECHNOL SYST</t>
  </si>
  <si>
    <t>FRAUNHOFER INST CERAM TECHNOL SYST IKTS</t>
  </si>
  <si>
    <t>FRAUNHOFER INST GRAPH DATENVERARBEITUNG IGD</t>
  </si>
  <si>
    <t>FRAUNHOFER INST KERAMISCH TECHNOL SYST IKTS</t>
  </si>
  <si>
    <t>FRAUNHOFER INST MFG ENGN AUTOMAT IPA</t>
  </si>
  <si>
    <t>FRAUNHOFER INST MOL BIOL APPL ECOL</t>
  </si>
  <si>
    <t>FRAUNHOFER INST MOL BIOL APPL ECOL IME</t>
  </si>
  <si>
    <t>FRAUNHOFER INST PROD TECH AUTOMATISIE</t>
  </si>
  <si>
    <t>FRAUNHOFER INST PROD TECH AUTOMATISIERUNG</t>
  </si>
  <si>
    <t>FRAUNHOFER INST PROD TECHNOL IPT</t>
  </si>
  <si>
    <t>FRAUNHOFER INST TOXICOL EXPT MED</t>
  </si>
  <si>
    <t>FRAUNHOFER ITWM</t>
  </si>
  <si>
    <t>FRAUNHOFER RES INST MARINE BIOTECHNOL CELL TECH</t>
  </si>
  <si>
    <t>FREE UNIV BOZEN</t>
  </si>
  <si>
    <t>FREELANCE EPIDEMIOLOGIST</t>
  </si>
  <si>
    <t>FREIBURG INST ADV STUDIES FRIAS</t>
  </si>
  <si>
    <t>FREIBURGER MAT FORSCHUNGZENTRUM FMF</t>
  </si>
  <si>
    <t>FREIE UNIV BERLIN SEISMOL FACHRICHTUNG</t>
  </si>
  <si>
    <t>FREILANDFORSCHUNG ZOOL GUTACHTEN</t>
  </si>
  <si>
    <t>FRENCH INST PONDICHERRY</t>
  </si>
  <si>
    <t>FRENCH METEOROL SERV</t>
  </si>
  <si>
    <t>FRENCH MONITORING CTR DRUGS DRUG ADDICT</t>
  </si>
  <si>
    <t>FRENCH MONITORING CTR DRUGS DRUG ADDICT OFDT</t>
  </si>
  <si>
    <t>FRENCH NATL AGCY MED HLTH PROD SAFETY</t>
  </si>
  <si>
    <t>FRENCH NATL INST AGR RES INRA</t>
  </si>
  <si>
    <t>FRENCH NATL MUSEUM NAT HIST</t>
  </si>
  <si>
    <t>FRENCH PUBL HLTH AGCY SANTE PUBL FRANCE</t>
  </si>
  <si>
    <t>FRENCH PUBL HLTH AGENCY</t>
  </si>
  <si>
    <t>FRENCH SPEAKING BELGIUM RENAL REGISTRY</t>
  </si>
  <si>
    <t>FRESHWATER AQUACULTURE COLLABORAT INNOVAT CTR HUB</t>
  </si>
  <si>
    <t>FRIEDRICH ALEXANDER UNIV EVLANGEN NUMBERG</t>
  </si>
  <si>
    <t>FRIEDRICH LOFFLER INST</t>
  </si>
  <si>
    <t>FRIEDRICH SCHILLER UNIV</t>
  </si>
  <si>
    <t>FRIGORIF ANSELMO</t>
  </si>
  <si>
    <t>FRONTIER LIFELINE</t>
  </si>
  <si>
    <t>FRONTIER SCI FDN</t>
  </si>
  <si>
    <t>FRS MARINE LAB</t>
  </si>
  <si>
    <t>FSBSI SCI RES INST RHEUMATOL</t>
  </si>
  <si>
    <t>FTH ZURICH</t>
  </si>
  <si>
    <t>FU BERLIN</t>
  </si>
  <si>
    <t>FUJIAN NORMAL UNIV</t>
  </si>
  <si>
    <t>FUJIAN PROV HOSP</t>
  </si>
  <si>
    <t>FUJIAN UNIV TRADIT CHINESE MED</t>
  </si>
  <si>
    <t>FUJIANG AGR FOREST UNIV</t>
  </si>
  <si>
    <t>FUKUSHIMA MED UNIV</t>
  </si>
  <si>
    <t>FULBOURN HOSP</t>
  </si>
  <si>
    <t>FUND KREDEX</t>
  </si>
  <si>
    <t>FUNDAC CARIBE INVEST BIOMED</t>
  </si>
  <si>
    <t>FUNDAC CTR INVEST CLIN CIC</t>
  </si>
  <si>
    <t>FUNDACAO CHAMPALIMAUD</t>
  </si>
  <si>
    <t>FUNDACAO MUSEU HOMEM AMER</t>
  </si>
  <si>
    <t>FUNDACAO OSWALDO CRUZ FIOCRUZ</t>
  </si>
  <si>
    <t>FUNDACIO ALTHAIA</t>
  </si>
  <si>
    <t>FUNDACIO DOCENCIA RECERCA MUTUATERRASSA</t>
  </si>
  <si>
    <t>FUNDACIO PUIGVERT</t>
  </si>
  <si>
    <t>FUNDACIO ST JOAN DE DEU</t>
  </si>
  <si>
    <t>FUNDERS UNIV</t>
  </si>
  <si>
    <t>FURTBACH HOSP PSYCHIAT PSYCHOTHERAPY</t>
  </si>
  <si>
    <t>FUS ENERGY JOINT UNDERTAKING</t>
  </si>
  <si>
    <t>FUSION ENERGY JOINT UNDERTAKING</t>
  </si>
  <si>
    <t>FUUSIKA KEEMIATEADUSKOND</t>
  </si>
  <si>
    <t>FUWAI HOSP CARDIOVASC INST</t>
  </si>
  <si>
    <t>FUZHOU UNIV</t>
  </si>
  <si>
    <t>FZI RES CTR</t>
  </si>
  <si>
    <t>G3 PHARMACEUT</t>
  </si>
  <si>
    <t>GABRICHEVSKY GN RES INST EPIDEMIOL MICROBIOL</t>
  </si>
  <si>
    <t>GABRIELE DANNUNZIO UNIV</t>
  </si>
  <si>
    <t>GADJAH MADA UNIV</t>
  </si>
  <si>
    <t>GAIN MED CTR</t>
  </si>
  <si>
    <t>GAKUSHUIN UNIV</t>
  </si>
  <si>
    <t>GALACTOSEMIA SUPPORT GRP</t>
  </si>
  <si>
    <t>GALEN RES</t>
  </si>
  <si>
    <t>GALENIKA AD</t>
  </si>
  <si>
    <t>GALICIAN AGCY HLTH TECHNOL ASSESSMENT</t>
  </si>
  <si>
    <t>GALLAUDET UNIV</t>
  </si>
  <si>
    <t>GALWAY UNIV HOSP</t>
  </si>
  <si>
    <t>GARCIA DE ORTA HOSP</t>
  </si>
  <si>
    <t>GARDNER WEBB UNIV</t>
  </si>
  <si>
    <t>GARTNAVEL ROYAL HOSP</t>
  </si>
  <si>
    <t>GARVAN INST MED RES</t>
  </si>
  <si>
    <t>GASLINI CHILDRENS HOSP</t>
  </si>
  <si>
    <t>GASTROENTEROL UNIT</t>
  </si>
  <si>
    <t>GASTROINTESTINAL LIVER DIS RES CTR GILDRC</t>
  </si>
  <si>
    <t>GAT</t>
  </si>
  <si>
    <t>GATINEAU</t>
  </si>
  <si>
    <t>GAVLE UNIV</t>
  </si>
  <si>
    <t>GAZIANTEP UNIV</t>
  </si>
  <si>
    <t>GAZIOSINANPASA UNIV</t>
  </si>
  <si>
    <t>GAZIOSMANPASI UNIV</t>
  </si>
  <si>
    <t>GBIF SECRETARIAT</t>
  </si>
  <si>
    <t>GCRC</t>
  </si>
  <si>
    <t>GDANSK MED UNIV</t>
  </si>
  <si>
    <t>GDYNIA MARITIME ACAD</t>
  </si>
  <si>
    <t>GE CO</t>
  </si>
  <si>
    <t>GE HEALTHCARE BIOSCI</t>
  </si>
  <si>
    <t>GE HEALTHCARE FINLAND</t>
  </si>
  <si>
    <t>GE LIGHTING</t>
  </si>
  <si>
    <t>GECONSULT</t>
  </si>
  <si>
    <t>GEELONG HOSP</t>
  </si>
  <si>
    <t>GEISEL SCH MED</t>
  </si>
  <si>
    <t>GEISINGER MED CTR</t>
  </si>
  <si>
    <t>GELDERSE VALLEI HOSP</t>
  </si>
  <si>
    <t>GEM PRAXIS DRS NUSCH KALHORI</t>
  </si>
  <si>
    <t>GEMBLOUX AGR UNIV</t>
  </si>
  <si>
    <t>GEMBLOUX AGROBIO TECH UNIV LIEGE</t>
  </si>
  <si>
    <t>GEN ARMY HOSP ATHENS</t>
  </si>
  <si>
    <t>GEN ARMY HOSP ATHENSBRATISLAVA</t>
  </si>
  <si>
    <t>GEN ATOM</t>
  </si>
  <si>
    <t>GEN ATOM CO</t>
  </si>
  <si>
    <t>GEN DENTAL PRACTICE</t>
  </si>
  <si>
    <t>GEN DIRECT ENVIRONM</t>
  </si>
  <si>
    <t>GEN DIRECTORATE INTERVENT ADDICT BEHAV DEPENDEN</t>
  </si>
  <si>
    <t>GEN DIRECTORY NAT RESOURCES ENVIRONM</t>
  </si>
  <si>
    <t>GEN EMERGENCY SURG SG BOSCO HOSP</t>
  </si>
  <si>
    <t>GEN HOSP BOLZANO</t>
  </si>
  <si>
    <t>GEN HOSP BRUNECK BRUNICO</t>
  </si>
  <si>
    <t>GEN HOSP DR IRFAN LJUBIJANKIC</t>
  </si>
  <si>
    <t>GEN HOSP DR J BENCEVIC</t>
  </si>
  <si>
    <t>GEN HOSP DR TOMISLAV BARDEK</t>
  </si>
  <si>
    <t>GEN HOSP DUBROVNIK</t>
  </si>
  <si>
    <t>GEN HOSP GEORGE PAPANIKOALOU</t>
  </si>
  <si>
    <t>GEN HOSP KARLOVAC</t>
  </si>
  <si>
    <t>GEN HOSP KAVALA</t>
  </si>
  <si>
    <t>GEN HOSP MARIBOR</t>
  </si>
  <si>
    <t>GEN HOSP NUERNBERG</t>
  </si>
  <si>
    <t>GEN HOSP PRIM DR ABDULAH NAKAS</t>
  </si>
  <si>
    <t>GEN HOSP RIMAVSKA</t>
  </si>
  <si>
    <t>GEN HOSP RIMAVSKA SOTOBA</t>
  </si>
  <si>
    <t>GEN HOSP VARAZDIN</t>
  </si>
  <si>
    <t>GEN MOTORS GLOBAL R D</t>
  </si>
  <si>
    <t>GEN REG HOSP</t>
  </si>
  <si>
    <t>GEN REG HOSP GEORGE PAPANIKOLAOU</t>
  </si>
  <si>
    <t>GEN STAFF ESTONIAN DEF FORCES</t>
  </si>
  <si>
    <t>GEN TEACHING HOSP</t>
  </si>
  <si>
    <t>GEN UNIV HOSP LARISSA</t>
  </si>
  <si>
    <t>GENE GENE</t>
  </si>
  <si>
    <t>GENEDX</t>
  </si>
  <si>
    <t>GENERAL PRACTITIONER SRO</t>
  </si>
  <si>
    <t>GENERAT SCOTLAND</t>
  </si>
  <si>
    <t>GENET BIOBANK</t>
  </si>
  <si>
    <t>GENET PK OGLIASTRA</t>
  </si>
  <si>
    <t>GENET TARGET SCI</t>
  </si>
  <si>
    <t>GENEVA CHILDRENS HOSP</t>
  </si>
  <si>
    <t>GENEVA FDN DIS TROP</t>
  </si>
  <si>
    <t>GENIZON BIOSCI</t>
  </si>
  <si>
    <t>GENIZON BIOSCI INC</t>
  </si>
  <si>
    <t>GENOCEA BIOSCI</t>
  </si>
  <si>
    <t>GENOM INITIAT NGI</t>
  </si>
  <si>
    <t>GENOM MED INST</t>
  </si>
  <si>
    <t>GENOM RES CTR FIORENZUOLA ARDA PC</t>
  </si>
  <si>
    <t>GENOME CANADA</t>
  </si>
  <si>
    <t>GENOMED MED CTR</t>
  </si>
  <si>
    <t>GENOS DNA LAB</t>
  </si>
  <si>
    <t>GENOS GLYCOSCI RES LAB</t>
  </si>
  <si>
    <t>GENOSCREEN</t>
  </si>
  <si>
    <t>GENZYME CORP</t>
  </si>
  <si>
    <t>GENZYME EUROPE</t>
  </si>
  <si>
    <t>GEO SECRETARIAT</t>
  </si>
  <si>
    <t>GEOBIOCTR LMU</t>
  </si>
  <si>
    <t>GEODE UNIV LYON 1</t>
  </si>
  <si>
    <t>GEOEIGHT AS</t>
  </si>
  <si>
    <t>GEOL INST ROMANIA</t>
  </si>
  <si>
    <t>GEOL METEOROL AGCY</t>
  </si>
  <si>
    <t>GEOL SURVEY AUSTRIA</t>
  </si>
  <si>
    <t>GEOL SURVEY BELGIUM</t>
  </si>
  <si>
    <t>GEOL SURVEY HUNGARY</t>
  </si>
  <si>
    <t>GEOL SURVEY IRELAND</t>
  </si>
  <si>
    <t>GEOL SURVEY ITALY</t>
  </si>
  <si>
    <t>GEOL SURVEY LITHUANIA</t>
  </si>
  <si>
    <t>GEOL SURVEY NEW SOUTH WALES</t>
  </si>
  <si>
    <t>GEOL SURVEY NORWAY NGU</t>
  </si>
  <si>
    <t>GEOL SURVEY REPUBL SRPSKA</t>
  </si>
  <si>
    <t>GEOL SURVEY SLOVAK REPUBL</t>
  </si>
  <si>
    <t>GEOL SURVEY SLOVAKIA</t>
  </si>
  <si>
    <t>GEOL SURVEY SLOVENIA</t>
  </si>
  <si>
    <t>GEOL SURVEY SPAIN IGME</t>
  </si>
  <si>
    <t>GEOLOGISK MUSEUM</t>
  </si>
  <si>
    <t>GEOLOGY METEOROL CTR</t>
  </si>
  <si>
    <t>GEOMAR HELMHOLTZ CTR OCEAN RES</t>
  </si>
  <si>
    <t>GEOMAR HELMHOLTZ ZENTRUM OZEANFORSCH</t>
  </si>
  <si>
    <t>GEOMEDIA</t>
  </si>
  <si>
    <t>GEOMEDIA LTD</t>
  </si>
  <si>
    <t>GEORG AUGUST UNIV GOETTINGEN</t>
  </si>
  <si>
    <t>GEORGETOWN HOWARD UNIV</t>
  </si>
  <si>
    <t>GEORGIA REAGENTS UNIV</t>
  </si>
  <si>
    <t>GEORGIA REGENTS UNIV</t>
  </si>
  <si>
    <t>GEORGIA SO UNIV</t>
  </si>
  <si>
    <t>GEORGIA TECH INST</t>
  </si>
  <si>
    <t>GEORGIA TECH UNIV</t>
  </si>
  <si>
    <t>GEORGIA TECHNOL UNIV</t>
  </si>
  <si>
    <t>GEORGIAN INST TECHNOL</t>
  </si>
  <si>
    <t>GEOTOP</t>
  </si>
  <si>
    <t>GEOZENTRUM NORDBAYERN</t>
  </si>
  <si>
    <t>GERENCIA ATENC PRIMARIA GRAN CANARIA</t>
  </si>
  <si>
    <t>GERIATR RES EDUC CLIN CTR GRECC</t>
  </si>
  <si>
    <t>GERINNUNGSZENTRUM RHEIN RUHR GZRR</t>
  </si>
  <si>
    <t>GERMAN ACAD PAEDIAT ADOLESCENT MED</t>
  </si>
  <si>
    <t>GERMAN ACAD PEDIAT</t>
  </si>
  <si>
    <t>GERMAN ASSOC PEDIATRICIANS</t>
  </si>
  <si>
    <t>GERMAN CENT COMM TB DZK</t>
  </si>
  <si>
    <t>GERMAN CTR CARDIOVASC DIS RES</t>
  </si>
  <si>
    <t>GERMAN CTR CARDIOVASC DIS RES DZHK</t>
  </si>
  <si>
    <t>GERMAN CTR CARDIOVASC RES PARTNER SITE MUNICH</t>
  </si>
  <si>
    <t>GERMAN CTR CARDIOVASCULAR RES DZHK</t>
  </si>
  <si>
    <t>GERMAN CTR DIABET RES D7D</t>
  </si>
  <si>
    <t>GERMAN CTR DIABET RES DZD V</t>
  </si>
  <si>
    <t>GERMAN CTR DIABET RES DZDEV</t>
  </si>
  <si>
    <t>GERMAN CTR ENVIRONM HLTH HMGU</t>
  </si>
  <si>
    <t>GERMAN CTR INTEGRAT BIODIVERS RES HALLE JENA LEIP</t>
  </si>
  <si>
    <t>GERMAN CTR INTEGRAT BIOIDVERS RES IDIV HALLE JENA</t>
  </si>
  <si>
    <t>GERMAN CTR LUNG RES</t>
  </si>
  <si>
    <t>GERMAN CTR NEURODEGENERAT DIS</t>
  </si>
  <si>
    <t>GERMAN DEPRESS FDN</t>
  </si>
  <si>
    <t>GERMAN FED INST HYDROL BFG</t>
  </si>
  <si>
    <t>GERMAN FED INST RISK ASSESSMENT BFR</t>
  </si>
  <si>
    <t>GERMAN HEART CTR</t>
  </si>
  <si>
    <t>GERMAN INST HUMAN NUTR POTSDAM REHBRUCKE DIFE</t>
  </si>
  <si>
    <t>GERMAN LIVER FDN</t>
  </si>
  <si>
    <t>GERMAN METEOROL SERV DWD</t>
  </si>
  <si>
    <t>GERMAN RED CROSS BLOOD TRANSFUS SERV</t>
  </si>
  <si>
    <t>GERMAN RES CTR ENVIRONM</t>
  </si>
  <si>
    <t>GERMAN RES INST PSYCHIAT</t>
  </si>
  <si>
    <t>GERMAN SOC CHEM</t>
  </si>
  <si>
    <t>GERMAN UNIV CAIRO</t>
  </si>
  <si>
    <t>GERMANS TRIAS PUJOL RES INST</t>
  </si>
  <si>
    <t>GERMANS TRIAS PUJOL UNIV HOSP RES INST</t>
  </si>
  <si>
    <t>GERMANY PARTNER INST COMPUTAT BIOL</t>
  </si>
  <si>
    <t>GERONTOL RES CTR</t>
  </si>
  <si>
    <t>GESELL PSYCH GESUNDHEIT PRO MENTE TIROL</t>
  </si>
  <si>
    <t>GESELL SCHWERIONENFORSCH MBH</t>
  </si>
  <si>
    <t>GEUS</t>
  </si>
  <si>
    <t>GEZ GERMAN RES CTR GEOSCI</t>
  </si>
  <si>
    <t>GGD UNIV</t>
  </si>
  <si>
    <t>GGSIPU</t>
  </si>
  <si>
    <t>GGZ INGEEST VU MED CTR</t>
  </si>
  <si>
    <t>GH ST LOUIS LARIBOISIERE F WIDAL</t>
  </si>
  <si>
    <t>GHICL</t>
  </si>
  <si>
    <t>GHZ EISENSTADT</t>
  </si>
  <si>
    <t>GIA</t>
  </si>
  <si>
    <t>GIANNINA GASLINI CHILDRENS RES HOSP</t>
  </si>
  <si>
    <t>GIANT</t>
  </si>
  <si>
    <t>GIDROTEKHPROEKT LTD</t>
  </si>
  <si>
    <t>GIE SELECTIONNEURS FEVEROLE</t>
  </si>
  <si>
    <t>GIFT LIFE DONOR PROGRAM</t>
  </si>
  <si>
    <t>GIFU UNIV</t>
  </si>
  <si>
    <t>GILAT RES CTR</t>
  </si>
  <si>
    <t>GILLETTE CHILDREN SPECIALTY HEALTHCARE</t>
  </si>
  <si>
    <t>GILLETTE CHILDRENS SPECIALTY HEALTHCARE</t>
  </si>
  <si>
    <t>GIOME INST</t>
  </si>
  <si>
    <t>GIRO JOINT RES UNIT IRTA UPC</t>
  </si>
  <si>
    <t>GIRONA BIOMED RES INST IDIBGI</t>
  </si>
  <si>
    <t>GIRONA CANC REGISTRY</t>
  </si>
  <si>
    <t>GIZ</t>
  </si>
  <si>
    <t>GK SKRYABIN INST BIOCHEM PHYSIOL MICROORGANISMS</t>
  </si>
  <si>
    <t>GLADSTONE INST NEUROL DIS</t>
  </si>
  <si>
    <t>GLAXOSMITHKLEIN</t>
  </si>
  <si>
    <t>GLAXOSMITHKLINE RES DEV LTD</t>
  </si>
  <si>
    <t>GLAXOSMITHKLINE SPA</t>
  </si>
  <si>
    <t>GLAXOSMITHKLINE VACCINES</t>
  </si>
  <si>
    <t>GLAXOSMITHLAINE</t>
  </si>
  <si>
    <t>GLIWICE GEN HOSP</t>
  </si>
  <si>
    <t>GLOBAL ALLIANCE INFECT SURG</t>
  </si>
  <si>
    <t>GLOBAL BIODIVERS INFORMAT FACIL</t>
  </si>
  <si>
    <t>GLOBAL BLOOD PRESSURE GENET CONSORTIUM</t>
  </si>
  <si>
    <t>GLOBAL CHANGE RES CTR</t>
  </si>
  <si>
    <t>GLOBAL CHANGE RES INST</t>
  </si>
  <si>
    <t>GLOBAL DEV NETWORK GDN</t>
  </si>
  <si>
    <t>GLOBAL ECOL UNIT CREAF CEAB CSIC UAB</t>
  </si>
  <si>
    <t>GLOBAL HLTH INST</t>
  </si>
  <si>
    <t>GLOBAL HOSP</t>
  </si>
  <si>
    <t>GLOBAL LIPIDS GENET CONSORTIUM</t>
  </si>
  <si>
    <t>GLOBAL TELESCOPE NETWORK INC</t>
  </si>
  <si>
    <t>GLOBAL WILDLIFE CONSERVAT</t>
  </si>
  <si>
    <t>GLOBALFOUNDRIES</t>
  </si>
  <si>
    <t>GLOSSOPTERIS WEB DESIGN DEV</t>
  </si>
  <si>
    <t>GLOUCESTERSHIRE ROYAL HOSP</t>
  </si>
  <si>
    <t>GMR INST TECHNOL</t>
  </si>
  <si>
    <t>GNS HEALTHCARE</t>
  </si>
  <si>
    <t>GOBIEMO VASCO HOSP</t>
  </si>
  <si>
    <t>GOBIERNO AUTONOMO DEPT SANTA CRUZ</t>
  </si>
  <si>
    <t>GOBIERNO CANTABRIA</t>
  </si>
  <si>
    <t>GOBIERNO EXTREMADURA</t>
  </si>
  <si>
    <t>GOBIERNO VASCO</t>
  </si>
  <si>
    <t>GOBIERNO VASCO EUSKO JAURLARITZA</t>
  </si>
  <si>
    <t>GOLD NSW</t>
  </si>
  <si>
    <t>GOLDEN JUBILEE NATL HOSP</t>
  </si>
  <si>
    <t>GOLDFIELDS LAND SEA COUNCIL ABORIGINAL CORP</t>
  </si>
  <si>
    <t>GOMEL REG CTR HYG</t>
  </si>
  <si>
    <t>GOMEL STATE MED UNIV</t>
  </si>
  <si>
    <t>GOMSPACE APS</t>
  </si>
  <si>
    <t>GONZAGA UNIV</t>
  </si>
  <si>
    <t>GOOD CLIN PRACTICE ALLIANCE EUROPE</t>
  </si>
  <si>
    <t>GOODMAYES HOSP</t>
  </si>
  <si>
    <t>GORDON NORRIE CTR GENET EYE DIS</t>
  </si>
  <si>
    <t>GORGAS MEMORIAL INST PUBL HLTH</t>
  </si>
  <si>
    <t>GORNO ALTAISK STATE UNIV</t>
  </si>
  <si>
    <t>GORRIZ HERNANDO MED</t>
  </si>
  <si>
    <t>GOSNIORH</t>
  </si>
  <si>
    <t>GOTHENBERG UNIV</t>
  </si>
  <si>
    <t>GOTHENBURG BOT GARDEN</t>
  </si>
  <si>
    <t>GOTHENBURG MUSEUM NAT HIST</t>
  </si>
  <si>
    <t>GOTLAND UNIV</t>
  </si>
  <si>
    <t>GOTTFRIED WILHELM LEIBNIZ UNIV LUH</t>
  </si>
  <si>
    <t>GOVERNM MED COLL</t>
  </si>
  <si>
    <t>GOVERNMENT</t>
  </si>
  <si>
    <t>GOVT ALAND</t>
  </si>
  <si>
    <t>GOVT COLL MUNNAR</t>
  </si>
  <si>
    <t>GOVT DUBAI</t>
  </si>
  <si>
    <t>GOVT INDIA</t>
  </si>
  <si>
    <t>GOVT MED COLL HOSP MYSORE</t>
  </si>
  <si>
    <t>GOVT MOTILAL VIGYAN MAHAVIDYALAYA</t>
  </si>
  <si>
    <t>GOVT SAKHA REPUBL</t>
  </si>
  <si>
    <t>GOVT SPAIN</t>
  </si>
  <si>
    <t>GOVT WESTERN AUSTRALIA</t>
  </si>
  <si>
    <t>GOVT YUKON</t>
  </si>
  <si>
    <t>GPI</t>
  </si>
  <si>
    <t>GR T POPA UNIV MED PHARM</t>
  </si>
  <si>
    <t>GR1F</t>
  </si>
  <si>
    <t>GRAD CTR</t>
  </si>
  <si>
    <t>GRAD INST</t>
  </si>
  <si>
    <t>GRAD INST BIOMED SCI</t>
  </si>
  <si>
    <t>GRAD SCH ADV SCI TECH</t>
  </si>
  <si>
    <t>GRAD SCH ADV SCI TECH TDU</t>
  </si>
  <si>
    <t>GRAD SCH CANC SCI POLICY</t>
  </si>
  <si>
    <t>GRAD SCH HLTH ECON MANAGEMENT</t>
  </si>
  <si>
    <t>GRAD UNIV ADV STUDIES SOKENDAI</t>
  </si>
  <si>
    <t>GRAFITEK</t>
  </si>
  <si>
    <t>GRAMINOR AS</t>
  </si>
  <si>
    <t>GRANADA CANC REGISTRY</t>
  </si>
  <si>
    <t>GRAND HOP CHARLEROI</t>
  </si>
  <si>
    <t>GRANDE INT HOSP</t>
  </si>
  <si>
    <t>GRANOLLERS GEN HOSP</t>
  </si>
  <si>
    <t>GRANT MED COLL</t>
  </si>
  <si>
    <t>GRANTECAN</t>
  </si>
  <si>
    <t>GRANTECAN SA</t>
  </si>
  <si>
    <t>GRANTHAM HOSP</t>
  </si>
  <si>
    <t>GRAZYNA PULKA SPECJALISTY OSRODEK ALL MED</t>
  </si>
  <si>
    <t>GREAT LAKES ENVIRONM RES LAB</t>
  </si>
  <si>
    <t>GREAT ORMOND ST HOSP NHS FDN TRUST</t>
  </si>
  <si>
    <t>GREATER NEW YORK CITY AREA PHARMACEUT</t>
  </si>
  <si>
    <t>GREATER POLAND CANC CTR</t>
  </si>
  <si>
    <t>GRECC</t>
  </si>
  <si>
    <t>GREEK BIOTOPE WETLAND CTR</t>
  </si>
  <si>
    <t>GREEK CTR DIS PREVENT CONTROL</t>
  </si>
  <si>
    <t>GREEN INFRASTRUCT LTD</t>
  </si>
  <si>
    <t>GREEN INFRASTRUCTURE LTD</t>
  </si>
  <si>
    <t>GREENLAND NATL MUSEUM ARCHIVES</t>
  </si>
  <si>
    <t>GREENVILLE HOSP SYST</t>
  </si>
  <si>
    <t>GREGE</t>
  </si>
  <si>
    <t>GREGORIO MARANON UNIV HOSP</t>
  </si>
  <si>
    <t>GREIFSWALD MED SCH</t>
  </si>
  <si>
    <t>GRENOBLE INST NEUROSCI</t>
  </si>
  <si>
    <t>GRENOBLE INST TECHNOL</t>
  </si>
  <si>
    <t>GRIGORIEV INST MED RADIOL NAMS UKRAINE</t>
  </si>
  <si>
    <t>GRIO</t>
  </si>
  <si>
    <t>GRM INT</t>
  </si>
  <si>
    <t>GRODNO STATE UNIV</t>
  </si>
  <si>
    <t>GROENE HART HOSP</t>
  </si>
  <si>
    <t>GRONTMIJ</t>
  </si>
  <si>
    <t>GRONTMIJ AS</t>
  </si>
  <si>
    <t>GROSSHADERN CLIN</t>
  </si>
  <si>
    <t>GROUPEMENT DEFENSE SANITAIRE APICOLE BOUCHES RHON</t>
  </si>
  <si>
    <t>GROUPEMENT DEFENSE SANITAIRE APICOLE FINISTERE</t>
  </si>
  <si>
    <t>GROUPEMENT DEFENSE SANITAIRE CANTAL</t>
  </si>
  <si>
    <t>GROUPEMENT DEFENSE SANITAIRE DROME</t>
  </si>
  <si>
    <t>GROUPEMENT DEFENSE SANITAIRE INDRE LOIRE</t>
  </si>
  <si>
    <t>GROW SCH ONCOL DEV BIOL</t>
  </si>
  <si>
    <t>GRP ALMADA SEIXAL</t>
  </si>
  <si>
    <t>GRP ASSOC MICOLOG BRESADOLA BELLUNO</t>
  </si>
  <si>
    <t>GRP ASSOCIAZ MICOL BRESADOLA BELLUNO</t>
  </si>
  <si>
    <t>GRP BALEARES</t>
  </si>
  <si>
    <t>GRP BOHIO ESTUDIO</t>
  </si>
  <si>
    <t>GRP DEF SANIT APICOLE BOUCHES RHONE</t>
  </si>
  <si>
    <t>GRP DEF SANIT APICOLE FINISTERE</t>
  </si>
  <si>
    <t>GRP DEF SANIT CANTAL</t>
  </si>
  <si>
    <t>GRP DEF SANIT DROME</t>
  </si>
  <si>
    <t>GRP DEF SANIT INDRE LOIRE</t>
  </si>
  <si>
    <t>GRP ETUDE PREVENTOL</t>
  </si>
  <si>
    <t>GRP HLTH COOPERAT</t>
  </si>
  <si>
    <t>GRP HOSP COCHIN</t>
  </si>
  <si>
    <t>GRP HOSP HAVRE</t>
  </si>
  <si>
    <t>GRP HOSP PITIE SALPETRIERE CHARLES FOIX</t>
  </si>
  <si>
    <t>GRP HOSP UNIV EST PARISIEN</t>
  </si>
  <si>
    <t>GRT POPA UNIV MED PHARM REHABIL HOSP</t>
  </si>
  <si>
    <t>GRU COLLEGATO INFN SIENA</t>
  </si>
  <si>
    <t>GS CARDIAC LAB MED PROFESS CORP</t>
  </si>
  <si>
    <t>GSF</t>
  </si>
  <si>
    <t>GSI DARMSTADT</t>
  </si>
  <si>
    <t>GSI HELMHOLTZZENTRUM SCHWERIONENFORSCH GSI</t>
  </si>
  <si>
    <t>GSK ESTONIA</t>
  </si>
  <si>
    <t>GSK NORD</t>
  </si>
  <si>
    <t>GTC PROJECT OFF</t>
  </si>
  <si>
    <t>GUANGDONG ACAD MED SCI</t>
  </si>
  <si>
    <t>GUANGDONG GEN HOSP</t>
  </si>
  <si>
    <t>GUANGDONG INST MICROBIOL</t>
  </si>
  <si>
    <t>GUANGDONG MED COLL</t>
  </si>
  <si>
    <t>GUANGDONG PROV PEOPLES HOSP</t>
  </si>
  <si>
    <t>GUANGDONG UNIV FOREIGN STUDIES</t>
  </si>
  <si>
    <t>GUANGDONG UNIV TECHNOL</t>
  </si>
  <si>
    <t>GUANGXI MED UNIV</t>
  </si>
  <si>
    <t>GUANGZHOU UNIV</t>
  </si>
  <si>
    <t>GUARDTIME AS</t>
  </si>
  <si>
    <t>GUI DE CHAULIAC HOSP</t>
  </si>
  <si>
    <t>GUILAN UNIV MED SCI</t>
  </si>
  <si>
    <t>GUILDHALL SCH MUS DRAMA</t>
  </si>
  <si>
    <t>GUIZHOU ACAD AGR SCI</t>
  </si>
  <si>
    <t>GUM</t>
  </si>
  <si>
    <t>GUMILYOV EURASIAN NATL UNIV</t>
  </si>
  <si>
    <t>GURUKULA KANGRI UNIV</t>
  </si>
  <si>
    <t>GUSTAVE ROUSSY CANC CAMPUS</t>
  </si>
  <si>
    <t>GUSTAVE ROUSSY COMPREHENS CANC CTR</t>
  </si>
  <si>
    <t>GUSTAVE ROUSSY INST</t>
  </si>
  <si>
    <t>GUSTAVUS ADOLPHUS COLL</t>
  </si>
  <si>
    <t>GUYS ST THOMAS HOSP NHS TRUST</t>
  </si>
  <si>
    <t>GUYS ST THOMAS NATL HLTH SERV FDN TRUST</t>
  </si>
  <si>
    <t>GUYS ST THOMAS NHS FDN</t>
  </si>
  <si>
    <t>GUYS ST THOMAS NHS FDN TRUST KINGS COLL</t>
  </si>
  <si>
    <t>GUYS ST THOMAS NHS FDN TRUST KINGS COLL LONDON</t>
  </si>
  <si>
    <t>GVA</t>
  </si>
  <si>
    <t>GVM CARE RES</t>
  </si>
  <si>
    <t>GWT TUD GMBH</t>
  </si>
  <si>
    <t>GYNAEKOL GEBURTSHILFE VERBUND KRAGES BURGENLAND</t>
  </si>
  <si>
    <t>GZA SINT AUGUSTINUS</t>
  </si>
  <si>
    <t>H LEE MOFFITT CANC CTR RES INST</t>
  </si>
  <si>
    <t>HAAGA HELIA AMMATTIKORKEAKOULU</t>
  </si>
  <si>
    <t>HAAPSALU VOCAT EDUC TRAINING CTR</t>
  </si>
  <si>
    <t>HABILITAT UNIT FOLKHALSAN</t>
  </si>
  <si>
    <t>HACCETEPE UNIV</t>
  </si>
  <si>
    <t>HADASSAH EIN KEREM UNIV HOSP</t>
  </si>
  <si>
    <t>HADASSAH UNIV HOSP</t>
  </si>
  <si>
    <t>HAEMATOL ONCOL CLIN</t>
  </si>
  <si>
    <t>HAEPA UNIV HOSP</t>
  </si>
  <si>
    <t>HAFENCITY UNIV HAMBURG</t>
  </si>
  <si>
    <t>HAGUE UNIV APPL SCI</t>
  </si>
  <si>
    <t>HAHN SCHICKARD GESELL ANGEW FORSCH EV</t>
  </si>
  <si>
    <t>HAHN SCHICKARD GESELL EV</t>
  </si>
  <si>
    <t>HAI PHONG UNIV MED PHARM</t>
  </si>
  <si>
    <t>HAIFA UNIV MT CARMEL</t>
  </si>
  <si>
    <t>HAINAN MED COLL</t>
  </si>
  <si>
    <t>HAKIM SABZEVARI UNIV</t>
  </si>
  <si>
    <t>HALLE INST ECON RES IWH</t>
  </si>
  <si>
    <t>HALLE JENA LEIPZIG</t>
  </si>
  <si>
    <t>HALSOOCH SJUKVARDSFORVALTNINGEN</t>
  </si>
  <si>
    <t>HAMAD MED CORP HAMAD GEN HOSP</t>
  </si>
  <si>
    <t>HAMBURG CTR PEDIAT ADOLESCENT RHEUMATOL</t>
  </si>
  <si>
    <t>HAMBURG KIEL LUBECK</t>
  </si>
  <si>
    <t>HAMBURG UNIV APPL SCI</t>
  </si>
  <si>
    <t>HAMBURG UNIV APPL SCI HAW HAMBURG</t>
  </si>
  <si>
    <t>HAMBURGER SYNCHRONTRONSTSCHLUNGSLAB HASYLAB</t>
  </si>
  <si>
    <t>HAMILTON GEN HOSP</t>
  </si>
  <si>
    <t>HANGZHOU DIANZI UNIV</t>
  </si>
  <si>
    <t>HANKINSON CONSULTING</t>
  </si>
  <si>
    <t>HANNOVER BRAUNSCHWEIG SITE</t>
  </si>
  <si>
    <t>HANOI UNIV PHARM</t>
  </si>
  <si>
    <t>HANOI UNIV PUBL HLTH</t>
  </si>
  <si>
    <t>HANOI UNIV SCI</t>
  </si>
  <si>
    <t>HANOVER MED SCH</t>
  </si>
  <si>
    <t>HANS GEORG LEMBKE KG</t>
  </si>
  <si>
    <t>HANSABANK</t>
  </si>
  <si>
    <t>HANSABIOMED LTD</t>
  </si>
  <si>
    <t>HANSABIOMED OU</t>
  </si>
  <si>
    <t>HANSE KLIN</t>
  </si>
  <si>
    <t>HANSHAN NORMAL UNIV</t>
  </si>
  <si>
    <t>HANUSCH HOSP</t>
  </si>
  <si>
    <t>HAO DEMETER</t>
  </si>
  <si>
    <t>HARALDSPLASS DEACONESS HOSP</t>
  </si>
  <si>
    <t>HARBORVIEW</t>
  </si>
  <si>
    <t>HARBORVIEW HOSP</t>
  </si>
  <si>
    <t>HARCOURT MANAGEMENT CONSULTING</t>
  </si>
  <si>
    <t>HARISINGH GOUR CENT UNIV</t>
  </si>
  <si>
    <t>HART</t>
  </si>
  <si>
    <t>HARTWICK COLL</t>
  </si>
  <si>
    <t>HARVARD</t>
  </si>
  <si>
    <t>HARVARD BIOINFORMAT INTEGRAT GEN</t>
  </si>
  <si>
    <t>HARVARD LAW SCH</t>
  </si>
  <si>
    <t>HARVARD MIT</t>
  </si>
  <si>
    <t>HARVARD SCH MED</t>
  </si>
  <si>
    <t>HARVARD STEM CELL INST</t>
  </si>
  <si>
    <t>HARZ NATL PK</t>
  </si>
  <si>
    <t>HASANUDDIN UNIV</t>
  </si>
  <si>
    <t>HASSAN INT ISLAMIC UNIV</t>
  </si>
  <si>
    <t>HAUKELAND SYKEHUS UNIV BERGEN</t>
  </si>
  <si>
    <t>HAUKELAND UNIV</t>
  </si>
  <si>
    <t>HAUPTVERBAND OSTERREICHEN SOZIALVERSICHERUNGSTRAG</t>
  </si>
  <si>
    <t>HAUPTVERBAND OSTERREICHISCHEN SOZIALVERSICHERUNG</t>
  </si>
  <si>
    <t>HAUS NAT</t>
  </si>
  <si>
    <t>HAUT CONSEIL SANTE PUBL</t>
  </si>
  <si>
    <t>HAUTE AUTORITE SANTE</t>
  </si>
  <si>
    <t>HAUTE ECOLE SANTE VAUD</t>
  </si>
  <si>
    <t>HAYGRP</t>
  </si>
  <si>
    <t>HAYKELAND SYKEHUS UNIV BERGEN</t>
  </si>
  <si>
    <t>HCL</t>
  </si>
  <si>
    <t>HCL UNIV CLAUDE BERNARD</t>
  </si>
  <si>
    <t>HE SPACE OPERAT BV</t>
  </si>
  <si>
    <t>HE SPACE OPERAT BV ESA ESAC</t>
  </si>
  <si>
    <t>HEAD NECK SURG HOSP</t>
  </si>
  <si>
    <t>HEALTHCARE IMPROVEMENT SCOTLAND</t>
  </si>
  <si>
    <t>HEALTHCARE MINIST RUSSIAN FEDERAT</t>
  </si>
  <si>
    <t>HEALTHY AGEING CTR MED SYST BIOL</t>
  </si>
  <si>
    <t>HEART CARE RES</t>
  </si>
  <si>
    <t>HEART CLIN</t>
  </si>
  <si>
    <t>HEART DIABET INST</t>
  </si>
  <si>
    <t>HEART ENGLAND NATL HLTH SERV NHS FDN TRUST</t>
  </si>
  <si>
    <t>HEART HLTH INST</t>
  </si>
  <si>
    <t>HEART HOSP</t>
  </si>
  <si>
    <t>HEART INST</t>
  </si>
  <si>
    <t>HEART INST INCOR</t>
  </si>
  <si>
    <t>HEART LUNG CTR HUCH</t>
  </si>
  <si>
    <t>HEBEI ACAD AGR FORESTRY SCI</t>
  </si>
  <si>
    <t>HEBEI MED UNIV</t>
  </si>
  <si>
    <t>HEBEI NORMAL UNIV</t>
  </si>
  <si>
    <t>HEBREW SENIOR LIFE</t>
  </si>
  <si>
    <t>HEDI CHAKER UNIV HOSP</t>
  </si>
  <si>
    <t>HEFEI NATL LAB PHYS SCI MICROSCALE</t>
  </si>
  <si>
    <t>HEIDELBERG ACAD SCI</t>
  </si>
  <si>
    <t>HEIDELBERG ACAD SCI HUMANITIES</t>
  </si>
  <si>
    <t>HEILONGJIANG TRADIT MED UNIV</t>
  </si>
  <si>
    <t>HEINRICH HEINE UNIV HOSP DUESSELDORF</t>
  </si>
  <si>
    <t>HEINRICH HEINE UNIV HOSP DUSSELDORF</t>
  </si>
  <si>
    <t>HELCOM</t>
  </si>
  <si>
    <t>HELCOM SECRETARIAT</t>
  </si>
  <si>
    <t>HELEN F GRAHAM CANC CTR</t>
  </si>
  <si>
    <t>HELIOS CLIN BERLIN</t>
  </si>
  <si>
    <t>HELIOS KLIN</t>
  </si>
  <si>
    <t>HELIOS KLINIKUM KREFELD</t>
  </si>
  <si>
    <t>HELIOS UNIV CLIN WUPPERTAL</t>
  </si>
  <si>
    <t>HELLEN CANC SOC</t>
  </si>
  <si>
    <t>HELLEN CTR DIS CONTROL PREVENT KEELPNO GREECE</t>
  </si>
  <si>
    <t>HELLEN INST METROL EIM</t>
  </si>
  <si>
    <t>HELLEN MED ASSOCIAT OBES</t>
  </si>
  <si>
    <t>HELLEN OPEN UNIV</t>
  </si>
  <si>
    <t>HELLEN SOC CARDIOL</t>
  </si>
  <si>
    <t>HELLENIC COORDINATING HAEMOVIGILANCE CTR</t>
  </si>
  <si>
    <t>HELLENIC CTR MARINE RES</t>
  </si>
  <si>
    <t>HELLENIC HLTH FDN</t>
  </si>
  <si>
    <t>HELLENIC MED ASSOCIAT OBES</t>
  </si>
  <si>
    <t>HELLER SCH SOCIAL POLICY MANAGEMENT</t>
  </si>
  <si>
    <t>HELMES AS</t>
  </si>
  <si>
    <t>HELMHOLTZ CTR</t>
  </si>
  <si>
    <t>HELMHOLTZ CTR BERLIN</t>
  </si>
  <si>
    <t>HELMHOLTZ CTR BERLIN MAT ENERGY</t>
  </si>
  <si>
    <t>HELMHOLTZ CTR ENVIRONM RES UFZ PERMOSERSTR</t>
  </si>
  <si>
    <t>HELMHOLTZ CTR MUNCHEN</t>
  </si>
  <si>
    <t>HELMHOLTZ CTR OCEAN RES GEOMAR</t>
  </si>
  <si>
    <t>HELMHOLTZ CTR OCEAN RES KIEL GEOMAR</t>
  </si>
  <si>
    <t>HELMHOLTZ CTR POLAR MARINE RES</t>
  </si>
  <si>
    <t>HELMHOLTZ INST ULM</t>
  </si>
  <si>
    <t>HELMHOLTZ INST ULM ELECTROCHEM ENERGY STORAGE</t>
  </si>
  <si>
    <t>HELMHOLTZ INST ULM ELECTROCHEM ENERGY STORAGE HIU</t>
  </si>
  <si>
    <t>HELMHOLTZ INST ULM HIU ELECTROCHEM ENERGY STORAGE</t>
  </si>
  <si>
    <t>HELMHOLTZ ZENRUM MUNCHEN</t>
  </si>
  <si>
    <t>HELMHOLTZ ZENTRUM BERLIN MAT ENERGY</t>
  </si>
  <si>
    <t>HELMHOLTZ ZENTRUM M NCHEN</t>
  </si>
  <si>
    <t>HELMHOLTZ ZENTRUM MIINCHEN</t>
  </si>
  <si>
    <t>HELMHOLTZ ZENTRUM MUNCHEN DEUTSCH</t>
  </si>
  <si>
    <t>HELMHOLTZ ZENTRUM MUNCHEN GERMAN RES CTR ENVIRON</t>
  </si>
  <si>
    <t>HELMHOLZ ZENTRUM BERLIN MAT ENERGIE GMBH</t>
  </si>
  <si>
    <t>HELMOHOLTZ CTR ENVIRONM RES UFZ</t>
  </si>
  <si>
    <t>HELP ME SEE</t>
  </si>
  <si>
    <t>HELP UNIV</t>
  </si>
  <si>
    <t>HELSE BERGEN HF</t>
  </si>
  <si>
    <t>HELSINGIN UNIV</t>
  </si>
  <si>
    <t>HELSINGIN YLIOPISTO</t>
  </si>
  <si>
    <t>HELSINKI HOSP</t>
  </si>
  <si>
    <t>HELSINKI METROPOLIA UNIV APPL SCI METROPOLIA</t>
  </si>
  <si>
    <t>HELSINKI POLYTECH METROPOLIA</t>
  </si>
  <si>
    <t>HELSINKI SCH ECON</t>
  </si>
  <si>
    <t>HELSINKI UNIV CENT HOSPITA</t>
  </si>
  <si>
    <t>HELSINKI UNIV HOSP LAB HUSLAB</t>
  </si>
  <si>
    <t>HELSINKI UNIV TECHNOL TKK</t>
  </si>
  <si>
    <t>HELSINKI UUSIMAA HOSP DIST</t>
  </si>
  <si>
    <t>HELWAN UNIV UNIV</t>
  </si>
  <si>
    <t>HEMATOL HOSP CLIN</t>
  </si>
  <si>
    <t>HEMATOL ONCOL CLIN</t>
  </si>
  <si>
    <t>HENRY FORD HOSP SYST</t>
  </si>
  <si>
    <t>HENRY WELLCOME BLDG GENOM MED</t>
  </si>
  <si>
    <t>HEPATOGASTROENTEROL UNIT</t>
  </si>
  <si>
    <t>HERANTIS PHARMA PLC</t>
  </si>
  <si>
    <t>HERDER INST</t>
  </si>
  <si>
    <t>HERTFORDSHIRE COMMUN</t>
  </si>
  <si>
    <t>HERTFORDSHIRE COMMUNITY NATL HLTH SYST TRUST</t>
  </si>
  <si>
    <t>HERZ DIABET ZENTRUM BAD OEYNHAUSEN</t>
  </si>
  <si>
    <t>HERZ DIABET ZENTRUM NORTH RHINE WESTPHALIA</t>
  </si>
  <si>
    <t>HERZ DIABETESZENTRUM BAD OEYNHAUSEN</t>
  </si>
  <si>
    <t>HERZ DIABETZENTRUM</t>
  </si>
  <si>
    <t>HERZ KREISLAUF ZENTRUM</t>
  </si>
  <si>
    <t>HERZEN STATE PEDAG UNIV RUSSIA</t>
  </si>
  <si>
    <t>HERZEN STATE PEDAGOG UNIV RUSSIA</t>
  </si>
  <si>
    <t>HERZEN STATE UNIV</t>
  </si>
  <si>
    <t>HERZEN UNIV</t>
  </si>
  <si>
    <t>HERZLIYA MED CTR</t>
  </si>
  <si>
    <t>HESS LANDGESELLSCHAFT MBH</t>
  </si>
  <si>
    <t>HEVAC OU</t>
  </si>
  <si>
    <t>HEXAL AG</t>
  </si>
  <si>
    <t>HEXAL AG SANDOZ</t>
  </si>
  <si>
    <t>HFEA</t>
  </si>
  <si>
    <t>HGSK AMSTERDAM</t>
  </si>
  <si>
    <t>HGSK SOROST NORGE</t>
  </si>
  <si>
    <t>HHK TECHNOL</t>
  </si>
  <si>
    <t>HIGH ENERGY ACCELERATOR RES ORG</t>
  </si>
  <si>
    <t>HIGH NORTH RES CTR CLIMATE ENVIRONM</t>
  </si>
  <si>
    <t>HIGHCROFT VET REFERRALS</t>
  </si>
  <si>
    <t>HIGHER INST NURSING PROFESS TECH</t>
  </si>
  <si>
    <t>HIGHER INST NURSING PROFESS TECH HLTH MOROCCO</t>
  </si>
  <si>
    <t>HIGHER SCH PSYCHOL</t>
  </si>
  <si>
    <t>HIP</t>
  </si>
  <si>
    <t>HIPPOCRAT GEN HOSP</t>
  </si>
  <si>
    <t>HIPPOKRATEION GEN HOSP THESSALONIKI</t>
  </si>
  <si>
    <t>HIROSHIMA CITY UNIV</t>
  </si>
  <si>
    <t>HIROSHIMA INST TECHNOL</t>
  </si>
  <si>
    <t>HIRSZFELD INST IMMUNOL EXPT THERAPY</t>
  </si>
  <si>
    <t>HIST CONTRACT RES</t>
  </si>
  <si>
    <t>HIST FAC</t>
  </si>
  <si>
    <t>HIST INST</t>
  </si>
  <si>
    <t>HISTOGEN</t>
  </si>
  <si>
    <t>HITACHI LTD</t>
  </si>
  <si>
    <t>HITACHI ZOSEN INOVA AG</t>
  </si>
  <si>
    <t>HIU</t>
  </si>
  <si>
    <t>HIV OUTPATIENT CLIN</t>
  </si>
  <si>
    <t>HIV VERENIGING</t>
  </si>
  <si>
    <t>HK AGRI SATAFOOD DEV ASSOC</t>
  </si>
  <si>
    <t>HKSCAN FINLAND OY</t>
  </si>
  <si>
    <t>HKSCAN OYJ</t>
  </si>
  <si>
    <t>HKU</t>
  </si>
  <si>
    <t>HLA</t>
  </si>
  <si>
    <t>HLNUG</t>
  </si>
  <si>
    <t>HLTH DEPT</t>
  </si>
  <si>
    <t>HLTH DEV INST</t>
  </si>
  <si>
    <t>HLTH DIRECTORATE LUXEMBOURG</t>
  </si>
  <si>
    <t>HLTH ECON OUTCOMES RES</t>
  </si>
  <si>
    <t>HLTH EFF ECTS INST</t>
  </si>
  <si>
    <t>HLTH ENVIRONM ALLIANCE</t>
  </si>
  <si>
    <t>HLTH FIRST EUROPE</t>
  </si>
  <si>
    <t>HLTH INFORMAT MANAGEMENT SA</t>
  </si>
  <si>
    <t>HLTH INST USTI LABEM</t>
  </si>
  <si>
    <t>HLTH POLYTECH JAKARTA II INST</t>
  </si>
  <si>
    <t>HLTH POPULAT TRANSIT RES GRP</t>
  </si>
  <si>
    <t>HLTH PROTECT AGCY CTR INFECT</t>
  </si>
  <si>
    <t>HLTH PROTECT INSPECTORATE ESTONIA</t>
  </si>
  <si>
    <t>HLTH PROTECT RES UNIT EMERGING INFECT ZOONOSES</t>
  </si>
  <si>
    <t>HLTH RES ASSOCIATES</t>
  </si>
  <si>
    <t>HLTH RES INST GERMANS TRIAS PUJOL</t>
  </si>
  <si>
    <t>HLTH SCOTLAND</t>
  </si>
  <si>
    <t>HLTH SERV EXECUT</t>
  </si>
  <si>
    <t>HLTH SERV EXECUT SOUTH</t>
  </si>
  <si>
    <t>HLTH SERV MURCIA</t>
  </si>
  <si>
    <t>HLTH SERV RES UNIT</t>
  </si>
  <si>
    <t>HLTH SOCIAL DEV FDN</t>
  </si>
  <si>
    <t>HMI</t>
  </si>
  <si>
    <t>HNLU</t>
  </si>
  <si>
    <t>HNO ZENTUM LANDSBERG</t>
  </si>
  <si>
    <t>HOBART WILLIAM SMITH COLL</t>
  </si>
  <si>
    <t>HOBBITON HOME OU</t>
  </si>
  <si>
    <t>HOBROVEJ</t>
  </si>
  <si>
    <t>HOFSTRA NS LIJ SCH MED</t>
  </si>
  <si>
    <t>HOFSTRA UNIV</t>
  </si>
  <si>
    <t>HOKKAIDO INST ENVIRONM SCI</t>
  </si>
  <si>
    <t>HOLBAEK SYGEHUS</t>
  </si>
  <si>
    <t>HOLCIM BADEN WURTTEMBERG GMBH</t>
  </si>
  <si>
    <t>HOLLEY CLIN</t>
  </si>
  <si>
    <t>HOLTZ CTR INFECT RES</t>
  </si>
  <si>
    <t>HOLY CROSS ONCOL CTR</t>
  </si>
  <si>
    <t>HOLY NAMES UNIV</t>
  </si>
  <si>
    <t>HONG KONG RED CROSS BLOOD TRANSFUS SERV</t>
  </si>
  <si>
    <t>HOP ARGHET</t>
  </si>
  <si>
    <t>HOP ARMAND TROUSSEAU</t>
  </si>
  <si>
    <t>HOP ARNAUD DE VILLENEUVE</t>
  </si>
  <si>
    <t>HOP BELLEVUE</t>
  </si>
  <si>
    <t>HOP BICETRE</t>
  </si>
  <si>
    <t>HOP BRABOIS</t>
  </si>
  <si>
    <t>HOP CHARCOT</t>
  </si>
  <si>
    <t>HOP CHARLES NICOLLE</t>
  </si>
  <si>
    <t>HOP CLAUDE HURIEZ</t>
  </si>
  <si>
    <t>HOP DEBROUSSE</t>
  </si>
  <si>
    <t>HOP EDOUARD HERRIOT</t>
  </si>
  <si>
    <t>HOP ENFANTS MALAD</t>
  </si>
  <si>
    <t>HOP EUROPEEN GEORGES PAMPIDOU</t>
  </si>
  <si>
    <t>HOP GUIDE CHAULIAC</t>
  </si>
  <si>
    <t>HOP HAUT EVEQUE CARDIOL</t>
  </si>
  <si>
    <t>HOP HENRI GASTAUT</t>
  </si>
  <si>
    <t>HOP HOTEL DIEU</t>
  </si>
  <si>
    <t>HOP INSTRUCT ARMEES PERCY</t>
  </si>
  <si>
    <t>HOP JEANNE DE FLANDRE</t>
  </si>
  <si>
    <t>HOP JOUR F VILLON</t>
  </si>
  <si>
    <t>HOP KIRCHBERG</t>
  </si>
  <si>
    <t>HOP LA TIMONE</t>
  </si>
  <si>
    <t>HOP LAPEYRONIE</t>
  </si>
  <si>
    <t>HOP LARREY</t>
  </si>
  <si>
    <t>HOP MONTFORT</t>
  </si>
  <si>
    <t>HOP NORD</t>
  </si>
  <si>
    <t>HOP NORD AMIENS</t>
  </si>
  <si>
    <t>HOP NORD MARSEILLE</t>
  </si>
  <si>
    <t>HOP PAUL BROUSSE</t>
  </si>
  <si>
    <t>HOP PEDIATR NICE CHU LENVAL</t>
  </si>
  <si>
    <t>HOP PELLEGRIN ENFANTS</t>
  </si>
  <si>
    <t>HOP PRIVE VILLENEUVE DASCQ</t>
  </si>
  <si>
    <t>HOP RABTA</t>
  </si>
  <si>
    <t>HOP RAYMOND POINCARE</t>
  </si>
  <si>
    <t>HOP RENE DUBOS</t>
  </si>
  <si>
    <t>HOP SACRE COEUR MONTREAL</t>
  </si>
  <si>
    <t>HOP ST ANDRE</t>
  </si>
  <si>
    <t>HOP ST ELOI</t>
  </si>
  <si>
    <t>HOP ST VINCENT DE PAUL</t>
  </si>
  <si>
    <t>HOP UNIV CRUCES</t>
  </si>
  <si>
    <t>HOP UNIV ENFANTS REINE FABIOLA ULB</t>
  </si>
  <si>
    <t>HOP UNIV GENEVE</t>
  </si>
  <si>
    <t>HOP UNIV HENRI MONDOR</t>
  </si>
  <si>
    <t>HOP UNIV LARIBOISIERE</t>
  </si>
  <si>
    <t>HOP UNIV PARIS SUD</t>
  </si>
  <si>
    <t>HOP UNIV PARIS SUD BIOCHIM ONCOGENET</t>
  </si>
  <si>
    <t>HOP VILLENEUVE</t>
  </si>
  <si>
    <t>HOPE COLL</t>
  </si>
  <si>
    <t>HOPS CLIN FMRP</t>
  </si>
  <si>
    <t>HOPS UNIV CRUCES</t>
  </si>
  <si>
    <t>HORIA HULUBEI NATL INST PHYS NUCL ENGN IFIN HIH</t>
  </si>
  <si>
    <t>HORSENS SYGEHUS</t>
  </si>
  <si>
    <t>HOSEI UNIV</t>
  </si>
  <si>
    <t>HOSP ALEMAN</t>
  </si>
  <si>
    <t>HOSP ALTA COMPLEJIDAD PRESIDENTE JUAN DOMINGO PER</t>
  </si>
  <si>
    <t>HOSP ANGELES PEDREGAL</t>
  </si>
  <si>
    <t>HOSP ANGELINA CARON</t>
  </si>
  <si>
    <t>HOSP ARAUJO JORGE</t>
  </si>
  <si>
    <t>HOSP ARNAU VILANOVA</t>
  </si>
  <si>
    <t>HOSP ARS VET</t>
  </si>
  <si>
    <t>HOSP ASCHAFFENBURG</t>
  </si>
  <si>
    <t>HOSP AUGSBURG</t>
  </si>
  <si>
    <t>HOSP BARROS LUCO</t>
  </si>
  <si>
    <t>HOSP BAYREUTH</t>
  </si>
  <si>
    <t>HOSP BEATRIZ ANGELO</t>
  </si>
  <si>
    <t>HOSP BRITAN BUENOS AIRES</t>
  </si>
  <si>
    <t>HOSP BRUNO BORN</t>
  </si>
  <si>
    <t>HOSP CABUENES</t>
  </si>
  <si>
    <t>HOSP CARDIOL CHRU LILLE</t>
  </si>
  <si>
    <t>HOSP CARDIOL COSTANTINI</t>
  </si>
  <si>
    <t>HOSP CARLOS HAYA MALAGA</t>
  </si>
  <si>
    <t>HOSP CATOLICA</t>
  </si>
  <si>
    <t>HOSP CENT MONDOZA</t>
  </si>
  <si>
    <t>HOSP CHU TIVOLI</t>
  </si>
  <si>
    <t>HOSP CITY COLOGNE</t>
  </si>
  <si>
    <t>HOSP CIVIL DR JUAN I MENCHACA</t>
  </si>
  <si>
    <t>HOSP CIVIL GUADALAJARA</t>
  </si>
  <si>
    <t>HOSP CIVIL GUADALAJARA DR JUAN I MENCHACA</t>
  </si>
  <si>
    <t>HOSP CLIN</t>
  </si>
  <si>
    <t>HOSP CLIN BARCELONA IDIBAPS</t>
  </si>
  <si>
    <t>HOSP CLIN ISGLOBAL</t>
  </si>
  <si>
    <t>HOSP CLIN SAN MARTIN</t>
  </si>
  <si>
    <t>HOSP CLIN UNIV DE SANTIAGO</t>
  </si>
  <si>
    <t>HOSP CLIN UNIV RIO SANTIAGO</t>
  </si>
  <si>
    <t>HOSP CLIN UNIV SAN JUAN ALICANTE</t>
  </si>
  <si>
    <t>HOSP CLIN UNIV VALENCIA</t>
  </si>
  <si>
    <t>HOSP COCHIN</t>
  </si>
  <si>
    <t>HOSP COMPLEX JAEN</t>
  </si>
  <si>
    <t>HOSP COMPREHENS CANC CTR NOVY JICIN</t>
  </si>
  <si>
    <t>HOSP CORDOBA</t>
  </si>
  <si>
    <t>HOSP CRUCES</t>
  </si>
  <si>
    <t>HOSP CTR MED CAMPINAS</t>
  </si>
  <si>
    <t>HOSP CTR TONDELA VISEU</t>
  </si>
  <si>
    <t>HOSP D ESTEFANIA</t>
  </si>
  <si>
    <t>HOSP DANILO I</t>
  </si>
  <si>
    <t>HOSP DE VALE DE SOUSA</t>
  </si>
  <si>
    <t>HOSP DENIA</t>
  </si>
  <si>
    <t>HOSP DIST HELSINKI UUSIMA</t>
  </si>
  <si>
    <t>HOSP DIST HELSINKI UUSIMAA</t>
  </si>
  <si>
    <t>HOSP DIST HELSINKI UUSIMAA HUSLAB</t>
  </si>
  <si>
    <t>HOSP DIST SOUTHWEST</t>
  </si>
  <si>
    <t>HOSP DIST SOUTHWEST FINLAND</t>
  </si>
  <si>
    <t>HOSP DIST SW FINLAND</t>
  </si>
  <si>
    <t>HOSP DIVINO ESPIRITO SANTO PONTA DELGADA</t>
  </si>
  <si>
    <t>HOSP DON BENITOVILLANUEVA SERENA</t>
  </si>
  <si>
    <t>HOSP DONA ESTEFANIA</t>
  </si>
  <si>
    <t>HOSP DR EXEQUIEL GONZALEZ CORTES</t>
  </si>
  <si>
    <t>HOSP DR HERNAN HENRIQUEZ ARAVENA</t>
  </si>
  <si>
    <t>HOSP DR NEGRIN</t>
  </si>
  <si>
    <t>HOSP DR PESET</t>
  </si>
  <si>
    <t>HOSP DR RAFAEL A CALDERON GUARDIA</t>
  </si>
  <si>
    <t>HOSP DR SHECHTEREV</t>
  </si>
  <si>
    <t>HOSP DR SOTERO DEL RIO</t>
  </si>
  <si>
    <t>HOSP DURAN REYNALS</t>
  </si>
  <si>
    <t>HOSP EESKE BUDIJOVICE</t>
  </si>
  <si>
    <t>HOSP EL PINO</t>
  </si>
  <si>
    <t>HOSP ESPANHOL</t>
  </si>
  <si>
    <t>HOSP ESPANOL</t>
  </si>
  <si>
    <t>HOSP ESPANOL MENDOZA</t>
  </si>
  <si>
    <t>HOSP ESTADUAL MARIO COVAS SP</t>
  </si>
  <si>
    <t>HOSP EUROPEEN GEORGES POMPIDOU</t>
  </si>
  <si>
    <t>HOSP EYE</t>
  </si>
  <si>
    <t>HOSP FARO</t>
  </si>
  <si>
    <t>HOSP FDN JIMENEZ DIAZ</t>
  </si>
  <si>
    <t>HOSP FERNANDO FONSECA</t>
  </si>
  <si>
    <t>HOSP FJ MUNIZ</t>
  </si>
  <si>
    <t>HOSP FRANCISCO JAVIER MUNIZ</t>
  </si>
  <si>
    <t>HOSP FRIEDBERG</t>
  </si>
  <si>
    <t>HOSP FUENLABRADA</t>
  </si>
  <si>
    <t>HOSP GARCIA DE ORTA</t>
  </si>
  <si>
    <t>HOSP GEN AGUDOS DONAC E SCAPELLATO</t>
  </si>
  <si>
    <t>HOSP GEN AGUDOS DONAC FRANCISCO SANTOJANNI</t>
  </si>
  <si>
    <t>HOSP GEN ASTURIAS</t>
  </si>
  <si>
    <t>HOSP GEN CASTELLON</t>
  </si>
  <si>
    <t>HOSP GEN DR MANUEL GEA GONZALEZ</t>
  </si>
  <si>
    <t>HOSP GEN GRAN CANARIA DR NEGRIN</t>
  </si>
  <si>
    <t>HOSP GEN HUELVA</t>
  </si>
  <si>
    <t>HOSP GEN LA PALMA BRENA ALTA</t>
  </si>
  <si>
    <t>HOSP GEN REG 1 IMSS</t>
  </si>
  <si>
    <t>HOSP GEN REG LEON CAPACITS</t>
  </si>
  <si>
    <t>HOSP GEN SIERRALLANA</t>
  </si>
  <si>
    <t>HOSP GEN UNIV GREGORIO MARANON</t>
  </si>
  <si>
    <t>HOSP GEN UNIV LA PAZ</t>
  </si>
  <si>
    <t>HOSP GEN UNIV VALENCIA</t>
  </si>
  <si>
    <t>HOSP GERAL BONSUCESSO</t>
  </si>
  <si>
    <t>HOSP GREGORIO MARANON</t>
  </si>
  <si>
    <t>HOSP GUADALAJARA</t>
  </si>
  <si>
    <t>HOSP HABIB BOUGUEFA BIZERTE</t>
  </si>
  <si>
    <t>HOSP HELIOPOLIS</t>
  </si>
  <si>
    <t>HOSP HELSINGBORG</t>
  </si>
  <si>
    <t>HOSP INTERZONAL AGUDOS GEN SAN MARTIN</t>
  </si>
  <si>
    <t>HOSP INTERZONAL GEN AGUDOS DR JOSE PENNA</t>
  </si>
  <si>
    <t>HOSP INTERZONAL GEN AGUDOS GEN SAN MARTIN DE LA P</t>
  </si>
  <si>
    <t>HOSP ITALIANO LA PLATA</t>
  </si>
  <si>
    <t>HOSP ITALIANO REG SUR</t>
  </si>
  <si>
    <t>HOSP JARVAMAA</t>
  </si>
  <si>
    <t>HOSP JOSE MARIA RAMOS MEJIA</t>
  </si>
  <si>
    <t>HOSP JUAN RAMON JIMENEZ</t>
  </si>
  <si>
    <t>HOSP JUJUY</t>
  </si>
  <si>
    <t>HOSP KRALOVSKE VINOHRADY</t>
  </si>
  <si>
    <t>HOSP LITHUANIAN UNIV HLTH SCI KAUNAS CLIN</t>
  </si>
  <si>
    <t>HOSP LITHUANIAN UNIV HLTH SCI KAUNO KLIN</t>
  </si>
  <si>
    <t>HOSP LOBREGAT</t>
  </si>
  <si>
    <t>HOSP LUGANO</t>
  </si>
  <si>
    <t>HOSP LUZ LISBON</t>
  </si>
  <si>
    <t>HOSP MADRID NORTE SANCHINARRO</t>
  </si>
  <si>
    <t>HOSP MAE DE DEUS</t>
  </si>
  <si>
    <t>HOSP MAGALHAES LEMOS</t>
  </si>
  <si>
    <t>HOSP MAGALHES LEMOS</t>
  </si>
  <si>
    <t>HOSP MAR MED RES INST</t>
  </si>
  <si>
    <t>HOSP MAR RES INST</t>
  </si>
  <si>
    <t>HOSP MARQUES DE VALDECILLA</t>
  </si>
  <si>
    <t>HOSP MARQUES VALDECILLA</t>
  </si>
  <si>
    <t>HOSP MATERNIDADE DR CELSO PIERRO PUC CAMPINAS</t>
  </si>
  <si>
    <t>HOSP MOINHOS VENTOS</t>
  </si>
  <si>
    <t>HOSP MUNICIPAL DR JOSE CARVALHO FLORENCE</t>
  </si>
  <si>
    <t>HOSP NACL</t>
  </si>
  <si>
    <t>HOSP NACL PROFESOR ALEJANDRO POSADAS</t>
  </si>
  <si>
    <t>HOSP NACL ROS</t>
  </si>
  <si>
    <t>HOSP NACL SERGIO E BERN</t>
  </si>
  <si>
    <t>HOSP NACL SERGIO E BERNALES</t>
  </si>
  <si>
    <t>HOSP NAVAL ALMIRANTE NEF</t>
  </si>
  <si>
    <t>HOSP NECKER ENFANTS MALAD</t>
  </si>
  <si>
    <t>HOSP NINOS BENJAMIN BLOOM</t>
  </si>
  <si>
    <t>HOSP NOSSA SENHORA PAZ</t>
  </si>
  <si>
    <t>HOSP NS PRADO</t>
  </si>
  <si>
    <t>HOSP OLOMOUC</t>
  </si>
  <si>
    <t>HOSP ONCOL CTR MED NACL</t>
  </si>
  <si>
    <t>HOSP ONE</t>
  </si>
  <si>
    <t>HOSP PAEDIAT DEPT</t>
  </si>
  <si>
    <t>HOSP PAPA GIOVANNI XXIII BERGAMO BG</t>
  </si>
  <si>
    <t>HOSP PAROISSIEN</t>
  </si>
  <si>
    <t>HOSP PEDIAT CHUC</t>
  </si>
  <si>
    <t>HOSP PEDIAT COIMBRA</t>
  </si>
  <si>
    <t>HOSP PEDRO HISPANO</t>
  </si>
  <si>
    <t>HOSP PEDRO HISPANO ULS MATOSINHOS</t>
  </si>
  <si>
    <t>HOSP PEDRO VICENTE MALDONADO</t>
  </si>
  <si>
    <t>HOSP PHARM</t>
  </si>
  <si>
    <t>HOSP PHYSIOTHERAPY INST</t>
  </si>
  <si>
    <t>HOSP POVISA</t>
  </si>
  <si>
    <t>HOSP PRIVADO</t>
  </si>
  <si>
    <t>HOSP PRIVADO CTR MED CORDOBA</t>
  </si>
  <si>
    <t>HOSP PROV CENTENARIO</t>
  </si>
  <si>
    <t>HOSP PUERTA HIERRO</t>
  </si>
  <si>
    <t>HOSP RAMOS MEJIA</t>
  </si>
  <si>
    <t>HOSP RAWSON</t>
  </si>
  <si>
    <t>HOSP REG RANCAGUA</t>
  </si>
  <si>
    <t>HOSP REG UNIV JOSE MA CABRAL BAEZ</t>
  </si>
  <si>
    <t>HOSP REG UNIV MALAGA</t>
  </si>
  <si>
    <t>HOSP REG UNIV VIRGEN DE LA VICTORIA MALAGA</t>
  </si>
  <si>
    <t>HOSP REHABIL CARE DEPT</t>
  </si>
  <si>
    <t>HOSP RIBERA</t>
  </si>
  <si>
    <t>HOSP RIM HIPERTENSAO</t>
  </si>
  <si>
    <t>HOSP ROME</t>
  </si>
  <si>
    <t>HOSP RUBENJOE</t>
  </si>
  <si>
    <t>HOSP RUBER INT</t>
  </si>
  <si>
    <t>HOSP S BASSIANO</t>
  </si>
  <si>
    <t>HOSP S JOSE</t>
  </si>
  <si>
    <t>HOSP SALVADOR</t>
  </si>
  <si>
    <t>HOSP SAN AGUSTIN AVILES</t>
  </si>
  <si>
    <t>HOSP SAN BERNARDO</t>
  </si>
  <si>
    <t>HOSP SAN BORJA ARRIARAN</t>
  </si>
  <si>
    <t>HOSP SAN JOAN DE DEU</t>
  </si>
  <si>
    <t>HOSP SAN JORGE</t>
  </si>
  <si>
    <t>HOSP SAN JUAN DE DIOS LA SERENA</t>
  </si>
  <si>
    <t>HOSP SANAT CREU ST PAU</t>
  </si>
  <si>
    <t>HOSP SANT PAU</t>
  </si>
  <si>
    <t>HOSP SANTA CREU I SANT PAU</t>
  </si>
  <si>
    <t>HOSP SANTA CREU SANTA PAU</t>
  </si>
  <si>
    <t>HOSP SANTA CREY SANT PAU</t>
  </si>
  <si>
    <t>HOSP SANTA SOFIA</t>
  </si>
  <si>
    <t>HOSP SANTAREM</t>
  </si>
  <si>
    <t>HOSP SANTIAGO</t>
  </si>
  <si>
    <t>HOSP SANTO ANDRE</t>
  </si>
  <si>
    <t>HOSP SANTO ANTONIO CAPUCHOS</t>
  </si>
  <si>
    <t>HOSP SAO LUCAS PUCRS</t>
  </si>
  <si>
    <t>HOSP SAO VICENTE PAULO</t>
  </si>
  <si>
    <t>HOSP SERV PUBL ESTADUAL SAO PAULO</t>
  </si>
  <si>
    <t>HOSP SICK CHILDREN RES INST</t>
  </si>
  <si>
    <t>HOSP SIRIO LIBANES</t>
  </si>
  <si>
    <t>HOSP SMZ SUD KAISER FRANZ JOSEF SPITAL</t>
  </si>
  <si>
    <t>HOSP SOCIO MED CTR SMZ SUD KAISER FRANZ JOSEF SPI</t>
  </si>
  <si>
    <t>HOSP SON ESPASES</t>
  </si>
  <si>
    <t>HOSP SON LLATZER</t>
  </si>
  <si>
    <t>HOSP SOUTHERN NORWAY</t>
  </si>
  <si>
    <t>HOSP SPECIAL SURG</t>
  </si>
  <si>
    <t>HOSP ST PANTELIMON</t>
  </si>
  <si>
    <t>HOSP ST PAU SANTA CREU</t>
  </si>
  <si>
    <t>HOSP STA CREU ST PAU</t>
  </si>
  <si>
    <t>HOSP TAJO ARANJUEZ</t>
  </si>
  <si>
    <t>HOSP TARTU UNIV</t>
  </si>
  <si>
    <t>HOSP TOLEDO</t>
  </si>
  <si>
    <t>HOSP U M VALDECILLA</t>
  </si>
  <si>
    <t>HOSP UNIT WEST</t>
  </si>
  <si>
    <t>HOSP UNIV A CORUNA</t>
  </si>
  <si>
    <t>HOSP UNIV ARABA</t>
  </si>
  <si>
    <t>HOSP UNIV BRASILIA</t>
  </si>
  <si>
    <t>HOSP UNIV CINCIAS MED</t>
  </si>
  <si>
    <t>HOSP UNIV COIMBRA</t>
  </si>
  <si>
    <t>HOSP UNIV DOCE OCTUBRE</t>
  </si>
  <si>
    <t>HOSP UNIV FMUSP</t>
  </si>
  <si>
    <t>HOSP UNIV GETAFE</t>
  </si>
  <si>
    <t>HOSP UNIV GETAFE SERV MADRILENO SALUD</t>
  </si>
  <si>
    <t>HOSP UNIV GIRONA DR JOSEP TRUETA</t>
  </si>
  <si>
    <t>HOSP UNIV GRAN CANARIA DR NEGRIN</t>
  </si>
  <si>
    <t>HOSP UNIV GREGORIO MORANON</t>
  </si>
  <si>
    <t>HOSP UNIV GRENOBLE ALPES</t>
  </si>
  <si>
    <t>HOSP UNIV HM SANCHINARRO</t>
  </si>
  <si>
    <t>HOSP UNIV LA FE</t>
  </si>
  <si>
    <t>HOSP UNIV LA PAZ MADRID</t>
  </si>
  <si>
    <t>HOSP UNIV LA PAZ UAM</t>
  </si>
  <si>
    <t>HOSP UNIV MADRID NORTE SANCHINARRO</t>
  </si>
  <si>
    <t>HOSP UNIV MAR PARC DE SALUT MAR</t>
  </si>
  <si>
    <t>HOSP UNIV MARQUES DE VALDECILLA</t>
  </si>
  <si>
    <t>HOSP UNIV MARQUES DE VALDECILLA IFIMAV SANTANDER</t>
  </si>
  <si>
    <t>HOSP UNIV MED QUIRURGICO JAEN</t>
  </si>
  <si>
    <t>HOSP UNIV MOSTOLES</t>
  </si>
  <si>
    <t>HOSP UNIV NUESTRA SENORA CANDELARIA</t>
  </si>
  <si>
    <t>HOSP UNIV PAZ MADRID</t>
  </si>
  <si>
    <t>HOSP UNIV PEDRO ERNESTO</t>
  </si>
  <si>
    <t>HOSP UNIV POLITECN LA FE</t>
  </si>
  <si>
    <t>HOSP UNIV PUERTA HIERRO MAJADAHONDA</t>
  </si>
  <si>
    <t>HOSP UNIV PUERTA MAR</t>
  </si>
  <si>
    <t>HOSP UNIV RAMON CAJAL</t>
  </si>
  <si>
    <t>HOSP UNIV REINA SOFIA</t>
  </si>
  <si>
    <t>HOSP UNIV RIO HORTGEA</t>
  </si>
  <si>
    <t>HOSP UNIV SAN AGUSTIN</t>
  </si>
  <si>
    <t>HOSP UNIV SAN CECILIO</t>
  </si>
  <si>
    <t>HOSP UNIV SANTA CREU ST PAU</t>
  </si>
  <si>
    <t>HOSP UNIV TEREZINHA DE JESUS</t>
  </si>
  <si>
    <t>HOSP UNIV VIRGEN MACARENA</t>
  </si>
  <si>
    <t>HOSP UNIV VIRGEN MACARENA VIRGE DEL ROCIO IBIS</t>
  </si>
  <si>
    <t>HOSP UNIV VIRGEN MACARENA VIRGEN ROCIO IBIS</t>
  </si>
  <si>
    <t>HOSP VARNA</t>
  </si>
  <si>
    <t>HOSP VICTORIA</t>
  </si>
  <si>
    <t>HOSP VILJANDI</t>
  </si>
  <si>
    <t>HOSP VIRGEN DE LA SALUD</t>
  </si>
  <si>
    <t>HOSP VIRGEN ROCIO</t>
  </si>
  <si>
    <t>HOSP VIRGENDE NIEVES</t>
  </si>
  <si>
    <t>HOSPICE AFRICA UGANDA</t>
  </si>
  <si>
    <t>HOSPITALISAT HLTH CARE BURLOGAROFOLO</t>
  </si>
  <si>
    <t>HOSPITALLER BROS ST JOHN GOD BUDAPEST</t>
  </si>
  <si>
    <t>HOSPITALLER BROS ST JOHN GOD HOSP</t>
  </si>
  <si>
    <t>HOSPL UNIV VALL DHEBRON</t>
  </si>
  <si>
    <t>HOSVALDO CRUZ HOSP</t>
  </si>
  <si>
    <t>HOTEL DIEU ST JACQUES</t>
  </si>
  <si>
    <t>HOUSE EAR RES INST</t>
  </si>
  <si>
    <t>HOUSTON ADV RES CTR HARC</t>
  </si>
  <si>
    <t>HOUSTON METHODIST HOSP</t>
  </si>
  <si>
    <t>HRVATSKO ZAGORJE POLYTECHN</t>
  </si>
  <si>
    <t>HRYSHKO NATL BOT GARDEN</t>
  </si>
  <si>
    <t>HSCH FURTWANGEN UNIV</t>
  </si>
  <si>
    <t>HSCH GEISENHEIM UNIV</t>
  </si>
  <si>
    <t>HSCH NIEDERRHEIN</t>
  </si>
  <si>
    <t>HSCH ZUYD</t>
  </si>
  <si>
    <t>HSCT UNIT</t>
  </si>
  <si>
    <t>HSSD GUERNSEY</t>
  </si>
  <si>
    <t>HU UTRECHT UNIV APPL SCI</t>
  </si>
  <si>
    <t>HUAZHONG UNIV TECHOL SCI</t>
  </si>
  <si>
    <t>HUBRECHT INST KNAW</t>
  </si>
  <si>
    <t>HUCH</t>
  </si>
  <si>
    <t>HUDDINGE HOSP</t>
  </si>
  <si>
    <t>HUDDINGE UNIV HOSP</t>
  </si>
  <si>
    <t>HUE UNIV MED PHARM HUE</t>
  </si>
  <si>
    <t>HUGEF FDN</t>
  </si>
  <si>
    <t>HULL E YORKSHIRE NHS TRUST HULL YORK</t>
  </si>
  <si>
    <t>HULL EAST YORKSHIRE HNS TRUST</t>
  </si>
  <si>
    <t>HULL EAST YORKSHIRE HOSP</t>
  </si>
  <si>
    <t>HULL YORK MED SCH</t>
  </si>
  <si>
    <t>HUMAN ASSISTED REPROD IRELAND ROTUNDA HOSP</t>
  </si>
  <si>
    <t>HUMAN GENET</t>
  </si>
  <si>
    <t>HUMAN GENET CTR</t>
  </si>
  <si>
    <t>HUMAN GENET FDN TORINO</t>
  </si>
  <si>
    <t>HUMANITAS</t>
  </si>
  <si>
    <t>HUMANITAS CLIN RES INST</t>
  </si>
  <si>
    <t>HUMANITAS RES HOSP</t>
  </si>
  <si>
    <t>HUMUS</t>
  </si>
  <si>
    <t>HUNAN UNIV</t>
  </si>
  <si>
    <t>HUNGARIAN ACAD SCI MTA ATOMKI</t>
  </si>
  <si>
    <t>HUNGARIAN CENT STAT OFF</t>
  </si>
  <si>
    <t>HUNGARIAN DEMOG RES INST</t>
  </si>
  <si>
    <t>HUNGARIAN FOREST RES INST</t>
  </si>
  <si>
    <t>HUNGARIAN INST FORENS SCI</t>
  </si>
  <si>
    <t>HUNGARIAN NATL MUSEUM</t>
  </si>
  <si>
    <t>HUNGARIAN PAEDIAT CANC REGISTRY</t>
  </si>
  <si>
    <t>HUNGARIAN SOC CARDIOL</t>
  </si>
  <si>
    <t>HUNGARIAN SOC CARDIOLOGY</t>
  </si>
  <si>
    <t>HUNGARIAN SOC SPORTS MED</t>
  </si>
  <si>
    <t>HUNGARIAN TRADE LICENSING OFF MKEH</t>
  </si>
  <si>
    <t>HUNTER GENET HUNTER NEW ENGLAND LOCAL HLTH DIST</t>
  </si>
  <si>
    <t>HUNTSMAN CANC INST</t>
  </si>
  <si>
    <t>HUS MED IMAGING CTR</t>
  </si>
  <si>
    <t>HUTAN KINABATANGAN ORANG UTAN CONSERVAT PROGRAMME</t>
  </si>
  <si>
    <t>HUV ROCIO</t>
  </si>
  <si>
    <t>HVB</t>
  </si>
  <si>
    <t>HVL</t>
  </si>
  <si>
    <t>HYDRO GMBH</t>
  </si>
  <si>
    <t>HYDROQUEBEC</t>
  </si>
  <si>
    <t>HYEIN E C CO LTD</t>
  </si>
  <si>
    <t>HYG GEN HOSP</t>
  </si>
  <si>
    <t>HYLAB</t>
  </si>
  <si>
    <t>HYOGO CANC CTR</t>
  </si>
  <si>
    <t>HYPERTENS NORTHWEST UNIV</t>
  </si>
  <si>
    <t>HYVINKAA HORSE HOSP</t>
  </si>
  <si>
    <t>HYVINKAAN HEVOSSAIRAALA</t>
  </si>
  <si>
    <t>HYYTIALA FOREST STN</t>
  </si>
  <si>
    <t>HYYTIALA FORESTRY FIELD STN</t>
  </si>
  <si>
    <t>HZG GEESTHACHT</t>
  </si>
  <si>
    <t>I AM HYDRO</t>
  </si>
  <si>
    <t>I AM HYDRO GMBH INVEST MONITORING HYDROSYST</t>
  </si>
  <si>
    <t>I BIOSTAT</t>
  </si>
  <si>
    <t>I CHIRICUTA CANC INST</t>
  </si>
  <si>
    <t>I FRANKO NATL UNIV LVIV</t>
  </si>
  <si>
    <t>I KANT BALT FED UNIV</t>
  </si>
  <si>
    <t>I SERVE DELHI CHAPTER</t>
  </si>
  <si>
    <t>I SGLOBAL</t>
  </si>
  <si>
    <t>IAAC</t>
  </si>
  <si>
    <t>IAB</t>
  </si>
  <si>
    <t>IAC</t>
  </si>
  <si>
    <t>IACCHOS UNIV CATHOLIQUE LOUVAIN</t>
  </si>
  <si>
    <t>IAE MARSEILLE UNIV</t>
  </si>
  <si>
    <t>IAMC CNR</t>
  </si>
  <si>
    <t>IAMCR</t>
  </si>
  <si>
    <t>IARC WHO</t>
  </si>
  <si>
    <t>IASLC</t>
  </si>
  <si>
    <t>IASS</t>
  </si>
  <si>
    <t>IB SALUT</t>
  </si>
  <si>
    <t>IBA LIFESCI</t>
  </si>
  <si>
    <t>IBAF CNR</t>
  </si>
  <si>
    <t>IBB UNESP</t>
  </si>
  <si>
    <t>IBM RES DEV GMBH</t>
  </si>
  <si>
    <t>IBM RES LAB</t>
  </si>
  <si>
    <t>IBMCC USAL CSIC</t>
  </si>
  <si>
    <t>ICAHN INST GENOM MULTISCALE BIOL</t>
  </si>
  <si>
    <t>ICAHN SCH MED MT SINAI NEW YORK</t>
  </si>
  <si>
    <t>ICAN</t>
  </si>
  <si>
    <t>ICAR NATL BUR AGR IMPORTANT MICROORGANISMS</t>
  </si>
  <si>
    <t>ICAROLINSKA INST</t>
  </si>
  <si>
    <t>ICAS</t>
  </si>
  <si>
    <t>ICDDR</t>
  </si>
  <si>
    <t>ICEG EUROPEAN CTR</t>
  </si>
  <si>
    <t>ICELAND FOREST SERV</t>
  </si>
  <si>
    <t>ICELAND HEART ASSOCIAT</t>
  </si>
  <si>
    <t>ICELAND RES INST</t>
  </si>
  <si>
    <t>ICELAND SOC CARDIOL</t>
  </si>
  <si>
    <t>ICELANDIC CANC REGISTRY</t>
  </si>
  <si>
    <t>ICELANDIC INST NAT HIST</t>
  </si>
  <si>
    <t>ICELANDIC SOC CARDIOL</t>
  </si>
  <si>
    <t>ICF INT</t>
  </si>
  <si>
    <t>ICG UNIV PORTSMOUTH</t>
  </si>
  <si>
    <t>ICHAN SCH MED</t>
  </si>
  <si>
    <t>ICHILOV HOSP</t>
  </si>
  <si>
    <t>ICIN NETERLANDS HEART INST</t>
  </si>
  <si>
    <t>ICIN NETHERLAND HEART INST</t>
  </si>
  <si>
    <t>ICIN NETHERLANDS</t>
  </si>
  <si>
    <t>ICIS CNR</t>
  </si>
  <si>
    <t>ICMR NATL INST EPIDEMIOL</t>
  </si>
  <si>
    <t>ICO IDIBELL</t>
  </si>
  <si>
    <t>ICOSAGE</t>
  </si>
  <si>
    <t>ICOSAGEN LTD</t>
  </si>
  <si>
    <t>ICPS</t>
  </si>
  <si>
    <t>ICRAF</t>
  </si>
  <si>
    <t>ICTA UAB</t>
  </si>
  <si>
    <t>ID QUANT SA</t>
  </si>
  <si>
    <t>IDEA CONSULTANTS INC</t>
  </si>
  <si>
    <t>IDIAP JORDI GOL INST PRIMARY HLTH CARE RES</t>
  </si>
  <si>
    <t>IDIBELL</t>
  </si>
  <si>
    <t>IDIBELL HOSP LLOBREGAT</t>
  </si>
  <si>
    <t>IDIV GERMAN CTR INTEGRAT BIODIVERS RES HALLE JENA</t>
  </si>
  <si>
    <t>IDOCAL</t>
  </si>
  <si>
    <t>IDOXSOLUTIONS INC</t>
  </si>
  <si>
    <t>IECN</t>
  </si>
  <si>
    <t>IEEE</t>
  </si>
  <si>
    <t>IEES</t>
  </si>
  <si>
    <t>IEI</t>
  </si>
  <si>
    <t>IEOS</t>
  </si>
  <si>
    <t>IES ZIZUR</t>
  </si>
  <si>
    <t>IESL</t>
  </si>
  <si>
    <t>IFAN</t>
  </si>
  <si>
    <t>IFAPA CTR ALAMEDA OBISPO</t>
  </si>
  <si>
    <t>IFCA</t>
  </si>
  <si>
    <t>IFER INST FOREST ECOSYST RES LTD</t>
  </si>
  <si>
    <t>IFIBYNE UBA CONICET</t>
  </si>
  <si>
    <t>IFO INST ECON RES</t>
  </si>
  <si>
    <t>IFOM FIRC INST MOL ONCOL</t>
  </si>
  <si>
    <t>IFP CNR</t>
  </si>
  <si>
    <t>IFSTTAR FRENCH INST SCI TECHNOL TRANSPORT DEV</t>
  </si>
  <si>
    <t>IFT NORD</t>
  </si>
  <si>
    <t>IFW</t>
  </si>
  <si>
    <t>IGE3 INST GENET GENOM GENEVA</t>
  </si>
  <si>
    <t>IGMP UNIV TARTU</t>
  </si>
  <si>
    <t>IGN</t>
  </si>
  <si>
    <t>IHL NATL INST HLTH WELF</t>
  </si>
  <si>
    <t>II MECHNIKOV ODESSA NATL UNIV</t>
  </si>
  <si>
    <t>IIAS</t>
  </si>
  <si>
    <t>IIASA</t>
  </si>
  <si>
    <t>III INTERNI KLINIKA FN OLOMOUC</t>
  </si>
  <si>
    <t>IIS ARAGON</t>
  </si>
  <si>
    <t>IIS ARAGON ARAGON HLTH RES INST</t>
  </si>
  <si>
    <t>IISD EXPT LAKES AREA</t>
  </si>
  <si>
    <t>IIT UNIV</t>
  </si>
  <si>
    <t>IK4 CIDETEC</t>
  </si>
  <si>
    <t>IK4 TEKNIKER</t>
  </si>
  <si>
    <t>IKAZIA ZIEKENHUIS</t>
  </si>
  <si>
    <t>IKERBASQUE BASQUE FDN SCI</t>
  </si>
  <si>
    <t>IKIFIT OY</t>
  </si>
  <si>
    <t>ILL GRENOBLE</t>
  </si>
  <si>
    <t>ILMENAU UNIV TECHNOL</t>
  </si>
  <si>
    <t>ILMENAU UT</t>
  </si>
  <si>
    <t>ILNST BIOMED VALENCIA IBV CSIC</t>
  </si>
  <si>
    <t>ILS RES INST REG URBAN DEV</t>
  </si>
  <si>
    <t>ILSONG INST LIFE SCI</t>
  </si>
  <si>
    <t>IMABIS FDN</t>
  </si>
  <si>
    <t>IMAGERIVE</t>
  </si>
  <si>
    <t>IMAGING FRONTIER CTR</t>
  </si>
  <si>
    <t>IMARES</t>
  </si>
  <si>
    <t>IMAS CONICET</t>
  </si>
  <si>
    <t>IMBICE</t>
  </si>
  <si>
    <t>IMCS UL</t>
  </si>
  <si>
    <t>IMDEA ALIMENTAC</t>
  </si>
  <si>
    <t>IMDEA NANOSCI</t>
  </si>
  <si>
    <t>IMEC VZW</t>
  </si>
  <si>
    <t>IMECC</t>
  </si>
  <si>
    <t>IMEDEA</t>
  </si>
  <si>
    <t>IMEHPS RES</t>
  </si>
  <si>
    <t>IMEM CNR</t>
  </si>
  <si>
    <t>IMGW</t>
  </si>
  <si>
    <t>IMIM HOSP MAR MED RES INST</t>
  </si>
  <si>
    <t>IMIM INST HOSP MAR INVEST MED</t>
  </si>
  <si>
    <t>IMISE</t>
  </si>
  <si>
    <t>IML</t>
  </si>
  <si>
    <t>IML ASKLEPIOS CLIN MUNICH GAUTING</t>
  </si>
  <si>
    <t>IMLAND KLIN RENDSBURG</t>
  </si>
  <si>
    <t>IMMANUEL KANT BALTIC FED UNIV</t>
  </si>
  <si>
    <t>IMMUNOQURE RES AG</t>
  </si>
  <si>
    <t>IMMUNOTRON LTD</t>
  </si>
  <si>
    <t>IMPCOLL LONDON</t>
  </si>
  <si>
    <t>IMPER COLL LONDON</t>
  </si>
  <si>
    <t>IMPERIAL COLL HEALTHCARE NATL HLTH SERV TRUST</t>
  </si>
  <si>
    <t>IMPERIAL COLL MED</t>
  </si>
  <si>
    <t>IMPERIAL COLLEGE LONDON</t>
  </si>
  <si>
    <t>IMPPC</t>
  </si>
  <si>
    <t>IMS</t>
  </si>
  <si>
    <t>IMS HLTH</t>
  </si>
  <si>
    <t>IMSL</t>
  </si>
  <si>
    <t>IMSS</t>
  </si>
  <si>
    <t>IMT BUCHAREST</t>
  </si>
  <si>
    <t>IMTEK DEPT MICROSYST ENGN</t>
  </si>
  <si>
    <t>IMUZ MRC KRAKOW</t>
  </si>
  <si>
    <t>IN INST NANOSCI NANOTECHNOL</t>
  </si>
  <si>
    <t>IN Q TEL</t>
  </si>
  <si>
    <t>IN3 UOC</t>
  </si>
  <si>
    <t>INAF IASF MILANO</t>
  </si>
  <si>
    <t>INAF IST RADIOASTRON</t>
  </si>
  <si>
    <t>INAF OSSERVATORIO ASTRON ROMA</t>
  </si>
  <si>
    <t>INAF OSSERVATORIO ASTRON TORINO</t>
  </si>
  <si>
    <t>INAF OSSERVATORIO RADIOASTRON</t>
  </si>
  <si>
    <t>INAGRO</t>
  </si>
  <si>
    <t>INBCH</t>
  </si>
  <si>
    <t>INCHEON NATL UNIV</t>
  </si>
  <si>
    <t>INCOGNITO BALLIST</t>
  </si>
  <si>
    <t>INCOGNITO BALLIST LLC</t>
  </si>
  <si>
    <t>IND INST SCI EDUC RES</t>
  </si>
  <si>
    <t>IND SOFTWARE SYST</t>
  </si>
  <si>
    <t>IND TECHNOL INST MADRAS</t>
  </si>
  <si>
    <t>IND UNIV SANTANDER</t>
  </si>
  <si>
    <t>INDEPENDENT PUBL HLTH SPECIALIST</t>
  </si>
  <si>
    <t>INDEPENDENT RESEARCHER</t>
  </si>
  <si>
    <t>INDEPENDENT UNIV</t>
  </si>
  <si>
    <t>INDIA HABITAT CTR</t>
  </si>
  <si>
    <t>INDIAN INST MANAGEMENT BANGALORE ORG BEHAV HUMA</t>
  </si>
  <si>
    <t>INDIAN INST SCHIENCE</t>
  </si>
  <si>
    <t>INDIAN INST SCI EDUC RES MOHALI</t>
  </si>
  <si>
    <t>INDIAN INST SCI MICROBIOL CELL BIOL</t>
  </si>
  <si>
    <t>INDIAN INST TECHNOL BHU</t>
  </si>
  <si>
    <t>INDIAN INST TECHNOL DELHI</t>
  </si>
  <si>
    <t>INDIAN INST TECHNOL GANDHINAGAR</t>
  </si>
  <si>
    <t>INDIANA U NW FIELD MUSEUM</t>
  </si>
  <si>
    <t>INDIANA UNIV BLOOMINGTON</t>
  </si>
  <si>
    <t>INDICIUM RES</t>
  </si>
  <si>
    <t>INDIRE</t>
  </si>
  <si>
    <t>INDIVIDUAL PARTICIPANT MTA KFKI RMKI</t>
  </si>
  <si>
    <t>INDONESIAN INST SCI</t>
  </si>
  <si>
    <t>INDRAPRASTHA APOLLO HOSP</t>
  </si>
  <si>
    <t>INESC ID</t>
  </si>
  <si>
    <t>INESC MICROSISTEMAS NANOTECNOL</t>
  </si>
  <si>
    <t>INFANTA SOFIA UNIV HOSP</t>
  </si>
  <si>
    <t>INFARMED NATL AUTHOR MED HLTH PROD IP</t>
  </si>
  <si>
    <t>INFECT DIS CONTROL ROTTERDAM</t>
  </si>
  <si>
    <t>INFECT DIS STATE AGCY PUBL HLTH AGCY</t>
  </si>
  <si>
    <t>INFERO LOGIST LLC</t>
  </si>
  <si>
    <t>INFERTIL CLIN</t>
  </si>
  <si>
    <t>INFINEON TECHNOL AG</t>
  </si>
  <si>
    <t>INFN CAGLIARI</t>
  </si>
  <si>
    <t>INFN CNAF</t>
  </si>
  <si>
    <t>INFN FRASCATI</t>
  </si>
  <si>
    <t>INFN LAB NAZ FRASCATI</t>
  </si>
  <si>
    <t>INFN LAB NAZIONALI FRASCATI</t>
  </si>
  <si>
    <t>INFN LABO NAZL FRASCATI</t>
  </si>
  <si>
    <t>INFN LABORATORI NAZIONALI FRASCATI</t>
  </si>
  <si>
    <t>INFN PISA</t>
  </si>
  <si>
    <t>INFN SEZ BAN</t>
  </si>
  <si>
    <t>INFN SEZ GENOVAA</t>
  </si>
  <si>
    <t>INFN SEZ MILANO BICOCC</t>
  </si>
  <si>
    <t>INFN SEZ PISAA</t>
  </si>
  <si>
    <t>INFN SEZ ROMA UNIV ROMA</t>
  </si>
  <si>
    <t>INFN SEZI PADOVA</t>
  </si>
  <si>
    <t>INFN SEZI PAVIA</t>
  </si>
  <si>
    <t>INFN SEZI PERUGIA</t>
  </si>
  <si>
    <t>INFN SEZI TRIESTE</t>
  </si>
  <si>
    <t>INFOREST JRU</t>
  </si>
  <si>
    <t>INFORMAT SCI INST</t>
  </si>
  <si>
    <t>INFORMAT SECUR RES DIV CYBERNET AS</t>
  </si>
  <si>
    <t>INFORMAT SYST AUTHOR</t>
  </si>
  <si>
    <t>INFORMAT SYST REG TRANSPLANT COORDIANAT ANDALUCIA</t>
  </si>
  <si>
    <t>INFORMAT SYST REG TRANSPLANT COORDINAT ANDALUCI S</t>
  </si>
  <si>
    <t>INFORMAT TECHNOL COLL</t>
  </si>
  <si>
    <t>INFORMAT TECHNOL FDN EDUC</t>
  </si>
  <si>
    <t>INFORMAT TECHNOL FDN EDUC HITSA</t>
  </si>
  <si>
    <t>INFORMAT TECHNOL INNOVAT FDN</t>
  </si>
  <si>
    <t>INGENIATR TECNOL SL</t>
  </si>
  <si>
    <t>INHSU</t>
  </si>
  <si>
    <t>INIBIC HOSP UNIV A CORUNA</t>
  </si>
  <si>
    <t>INIBIOMA</t>
  </si>
  <si>
    <t>INMETRO</t>
  </si>
  <si>
    <t>INMI IRCCS L SPALLANZANI</t>
  </si>
  <si>
    <t>INMI LAZZARO SPALLANZANI IRCCS</t>
  </si>
  <si>
    <t>INNCMZS</t>
  </si>
  <si>
    <t>INNERA SRO</t>
  </si>
  <si>
    <t>INNOVAT CANC MED INST</t>
  </si>
  <si>
    <t>INNOVAT MED CTR</t>
  </si>
  <si>
    <t>INNSBRUCK MED UNIV3</t>
  </si>
  <si>
    <t>INP</t>
  </si>
  <si>
    <t>INPA</t>
  </si>
  <si>
    <t>INPE</t>
  </si>
  <si>
    <t>INR</t>
  </si>
  <si>
    <t>INRA AGROPARISTECH</t>
  </si>
  <si>
    <t>INRA NANCY</t>
  </si>
  <si>
    <t>INRA UMR LEG</t>
  </si>
  <si>
    <t>INRH</t>
  </si>
  <si>
    <t>INRIA ROCQUENCOURT</t>
  </si>
  <si>
    <t>INRIA SOPHIA ANTIPOLIS</t>
  </si>
  <si>
    <t>INS ST QUIRZE</t>
  </si>
  <si>
    <t>INSERM CEPIDC</t>
  </si>
  <si>
    <t>INSERM CESP U1018</t>
  </si>
  <si>
    <t>INSERM CTR RECH EPIDEMIOL SANTE POPULAT CESP</t>
  </si>
  <si>
    <t>INSERM FRENCH NATL INST HLTH MED RES</t>
  </si>
  <si>
    <t>INSERM NATL INST HLTH MED RES</t>
  </si>
  <si>
    <t>INSERM SC10</t>
  </si>
  <si>
    <t>INSERM SC10 US 019</t>
  </si>
  <si>
    <t>INSERM U1078</t>
  </si>
  <si>
    <t>INSERM U1079</t>
  </si>
  <si>
    <t>INSERM U1168</t>
  </si>
  <si>
    <t>INSERM U558</t>
  </si>
  <si>
    <t>INSERM U844</t>
  </si>
  <si>
    <t>INSERM U846</t>
  </si>
  <si>
    <t>INSERM U862</t>
  </si>
  <si>
    <t>INSERM U872</t>
  </si>
  <si>
    <t>INSERM U896</t>
  </si>
  <si>
    <t>INSERM U940</t>
  </si>
  <si>
    <t>INSERM U955</t>
  </si>
  <si>
    <t>INSERM UMR 970</t>
  </si>
  <si>
    <t>INSERM UMRS 1166</t>
  </si>
  <si>
    <t>INSLY OU</t>
  </si>
  <si>
    <t>INSP</t>
  </si>
  <si>
    <t>INST ADV MFG TECHNOL</t>
  </si>
  <si>
    <t>INST ADV STUDY</t>
  </si>
  <si>
    <t>INST ADV SUSTAINABIL STUDIES</t>
  </si>
  <si>
    <t>INST AGEING</t>
  </si>
  <si>
    <t>INST AGING RES HEBREW SENIOR LIFE</t>
  </si>
  <si>
    <t>INST AGR</t>
  </si>
  <si>
    <t>INST AGR CLIMATE RES</t>
  </si>
  <si>
    <t>INST AGR RES DEV IRAD</t>
  </si>
  <si>
    <t>INST AGR RESOURCES ECON</t>
  </si>
  <si>
    <t>INST AGRAROKOL</t>
  </si>
  <si>
    <t>INST AGROBIOTECHNOL</t>
  </si>
  <si>
    <t>INST AGROCHEM FOOD TECHNOL</t>
  </si>
  <si>
    <t>INST AMAZON INVEST CIENT SINCHI</t>
  </si>
  <si>
    <t>INST ANGEW BODENBIOL GMBH</t>
  </si>
  <si>
    <t>INST ANTHROPOL</t>
  </si>
  <si>
    <t>INST APPL INFORMAT PROC COMMUN</t>
  </si>
  <si>
    <t>INST APPL MAGNETISM UCM RENFE</t>
  </si>
  <si>
    <t>INST APPL MATH</t>
  </si>
  <si>
    <t>INST APPL PLANT BIOL IAP</t>
  </si>
  <si>
    <t>INST APPL RES</t>
  </si>
  <si>
    <t>INST APPL SOIL BIOL</t>
  </si>
  <si>
    <t>INST ARAGONES CIENCIAS SALUD</t>
  </si>
  <si>
    <t>INST ARCHAEOL UCL</t>
  </si>
  <si>
    <t>INST ARGENTINO OCEANOG UNS CONICET</t>
  </si>
  <si>
    <t>INST ARGENTINO RADIOASTRON</t>
  </si>
  <si>
    <t>INST ASTHMA ALLERGY</t>
  </si>
  <si>
    <t>INST ASTROFIS ANDALUCIA</t>
  </si>
  <si>
    <t>INST ASTROFIS CANAR</t>
  </si>
  <si>
    <t>INST ASTROFS CANARIAS</t>
  </si>
  <si>
    <t>INST ASTRON UNAM</t>
  </si>
  <si>
    <t>INST ASTROPHYS ANDALUCIA</t>
  </si>
  <si>
    <t>INST ATMOSPHER PHYS</t>
  </si>
  <si>
    <t>INST AVIAN RES</t>
  </si>
  <si>
    <t>INST AVIAT</t>
  </si>
  <si>
    <t>INST BALT SEA REG HIST ARCHAEOL</t>
  </si>
  <si>
    <t>INST BASIC PSYCHIAT RES</t>
  </si>
  <si>
    <t>INST BIOCHEM BIOPHYS</t>
  </si>
  <si>
    <t>INST BIOCHEM GENET</t>
  </si>
  <si>
    <t>INST BIOCHEM GENET USC RAS</t>
  </si>
  <si>
    <t>INST BIODIVERS ECOSYST DYNAM</t>
  </si>
  <si>
    <t>INST BIOL EDUC</t>
  </si>
  <si>
    <t>INST BIOL ENVIRONM RURAL SCI</t>
  </si>
  <si>
    <t>INST BIOL EVOLUT UPF CSIC</t>
  </si>
  <si>
    <t>INST BIOL GEOBOT BOT GARDEN</t>
  </si>
  <si>
    <t>INST BIOL INTEGRAT PLANTES</t>
  </si>
  <si>
    <t>INST BIOL LANDWIRTSCHAFT AGR KULTUR ASBL IBLA LUX</t>
  </si>
  <si>
    <t>INST BIOL MOL CELULAR</t>
  </si>
  <si>
    <t>INST BIOL MOL CELULAR ROSARIO IBR CONICET</t>
  </si>
  <si>
    <t>INST BIOL RES</t>
  </si>
  <si>
    <t>INST BIOL SOUTHERN SEAS</t>
  </si>
  <si>
    <t>INST BIOL STRUCT</t>
  </si>
  <si>
    <t>INST BIOMED</t>
  </si>
  <si>
    <t>INST BIOMED AGING</t>
  </si>
  <si>
    <t>INST BIOMED INVEST INIBIC</t>
  </si>
  <si>
    <t>INST BIOMED RES IIB ST PAU</t>
  </si>
  <si>
    <t>INST BIOMED RES PROGRAM GENOME SCALE BIOL</t>
  </si>
  <si>
    <t>INST BIOMED TECHNOL</t>
  </si>
  <si>
    <t>INST BIOMED TECHNOL NATL CTR RES SEGRATE</t>
  </si>
  <si>
    <t>INST BIOMETEOROL</t>
  </si>
  <si>
    <t>INST BIOPHYS</t>
  </si>
  <si>
    <t>INST BIOPROC ANALYT MEASUREMENT TECH EV</t>
  </si>
  <si>
    <t>INST BIOPROCE ANALYT MEASURE</t>
  </si>
  <si>
    <t>INST BIOPROZESS ANALYSENMESSTECH EV</t>
  </si>
  <si>
    <t>INST BIOTECHNOL</t>
  </si>
  <si>
    <t>INST BLOOD PATHOL TRANSFUS MED</t>
  </si>
  <si>
    <t>INST BONE JOINT RES</t>
  </si>
  <si>
    <t>INST BOT AS CR</t>
  </si>
  <si>
    <t>INST BOTAN</t>
  </si>
  <si>
    <t>INST CANC MONTPELLIER</t>
  </si>
  <si>
    <t>INST CANC STUDY PREVENT</t>
  </si>
  <si>
    <t>INST CANCEROL LORRAINE</t>
  </si>
  <si>
    <t>INST CANCEROL OUEST</t>
  </si>
  <si>
    <t>INST CARDIOL CORRIENTES JUANA FRANCISCA CABRAL</t>
  </si>
  <si>
    <t>INST CARDIOL DISTRITO FED</t>
  </si>
  <si>
    <t>INST CARDIOL RIO GRANDE DO SUL</t>
  </si>
  <si>
    <t>INST CARDIOL SANTA CATARINA</t>
  </si>
  <si>
    <t>INST CARDIOMETAB NUTR ICAN</t>
  </si>
  <si>
    <t>INST CARDIOVASC PARIS S</t>
  </si>
  <si>
    <t>INST CARDIOVASC PARIS SUD</t>
  </si>
  <si>
    <t>INST CARDIOVASC SAN LUIS</t>
  </si>
  <si>
    <t>INST CARTOG GEOL CATALUNYA</t>
  </si>
  <si>
    <t>INST CATALA CIENCIES CLIMA IC3</t>
  </si>
  <si>
    <t>INST CATALA ONCOL</t>
  </si>
  <si>
    <t>INST CATALANA RECERCA ESTUDIS AVANCATS</t>
  </si>
  <si>
    <t>INST CATALANA RECERCA ESTUDIS AVANCATS ICREA</t>
  </si>
  <si>
    <t>INST CELLULAR BIOL PATHOL NICOLAE SIMIONESCU</t>
  </si>
  <si>
    <t>INST CELLULAR MED</t>
  </si>
  <si>
    <t>INST CHEM BIOL PHYS</t>
  </si>
  <si>
    <t>INST CHEM BIOPHYS</t>
  </si>
  <si>
    <t>INST CHEM KINET COMBUST SB RAS</t>
  </si>
  <si>
    <t>INST CHEM PHYS</t>
  </si>
  <si>
    <t>INST CIENCIES ESPAI IEEC CSIC</t>
  </si>
  <si>
    <t>INST CIENCIES MAR CMIMA CSIC</t>
  </si>
  <si>
    <t>INST CIENCIES MAR ICM CSIC</t>
  </si>
  <si>
    <t>INST CLIN CHEM</t>
  </si>
  <si>
    <t>INST CLIN EFFECT HLTH POLICY</t>
  </si>
  <si>
    <t>INST CLIN EXP MED</t>
  </si>
  <si>
    <t>INST CLIN EXPT MED PRAGUE</t>
  </si>
  <si>
    <t>INST COASTAL MARINE ENVIRONM</t>
  </si>
  <si>
    <t>INST COASTAL RES</t>
  </si>
  <si>
    <t>INST COGNIT TRAINING</t>
  </si>
  <si>
    <t>INST COMMUNITY DEV</t>
  </si>
  <si>
    <t>INST CONMEMORAT GORGAS ESTUDIOS SALUD</t>
  </si>
  <si>
    <t>INST CONMEMORATIVO GORGAS ESTUDIOS SALUD</t>
  </si>
  <si>
    <t>INST CORACAO INCOR</t>
  </si>
  <si>
    <t>INST CORACAO TRIANGULO MINEIRO</t>
  </si>
  <si>
    <t>INST CORAZON BUCARAMANGA</t>
  </si>
  <si>
    <t>INST CORBIC</t>
  </si>
  <si>
    <t>INST CROSS DISCIPLINARY PHYS COMPLEX SYST UIB C</t>
  </si>
  <si>
    <t>INST DE VEILLE SANITAIRE</t>
  </si>
  <si>
    <t>INST DERMATOVENEREOL</t>
  </si>
  <si>
    <t>INST DOLOMIEU</t>
  </si>
  <si>
    <t>INST DRUG INSTRUMENTS CONTROL JOINT LOGIST</t>
  </si>
  <si>
    <t>INST ECOL BOLIVIA</t>
  </si>
  <si>
    <t>INST ECOL CHEM</t>
  </si>
  <si>
    <t>INST ECOL ENVIRONM SCI</t>
  </si>
  <si>
    <t>INST ECOL EVOLUT RAS</t>
  </si>
  <si>
    <t>INST ECON</t>
  </si>
  <si>
    <t>INST ECOSYST STUDY</t>
  </si>
  <si>
    <t>INST EDUC SCI</t>
  </si>
  <si>
    <t>INST ELECT TECHNOL</t>
  </si>
  <si>
    <t>INST ELECTROMAGNET SENSING ENVIRONM CNR</t>
  </si>
  <si>
    <t>INST ELECTROPHYS UBRAS</t>
  </si>
  <si>
    <t>INST EMPLOYMENT RES IAB</t>
  </si>
  <si>
    <t>INST ENDOCRINOL</t>
  </si>
  <si>
    <t>INST ENVIRONM ASSESSMENT WATER RES IDAEA CSIC</t>
  </si>
  <si>
    <t>INST ENVIRONM MEDI CINE</t>
  </si>
  <si>
    <t>INST ENVIRONM PROTECT NAT RES INST</t>
  </si>
  <si>
    <t>INST ENVIRONM PROTECT RES ISPRA</t>
  </si>
  <si>
    <t>INST ENVIRONM RES</t>
  </si>
  <si>
    <t>INST ENVIRONM SOLUT LIDLAUKS</t>
  </si>
  <si>
    <t>INST ENVIRONM STUDIES</t>
  </si>
  <si>
    <t>INST EPIDEMIOL II</t>
  </si>
  <si>
    <t>INST EPIDEMIOL NEUHERBERG</t>
  </si>
  <si>
    <t>INST ESPANOL OCEANOGRAFIA</t>
  </si>
  <si>
    <t>INST ESTADIST IES ILLES BALEARS IBESTAT</t>
  </si>
  <si>
    <t>INST ESTONIAN ENVIRONM</t>
  </si>
  <si>
    <t>INST ESTONIAN EVANGEL CHURCH</t>
  </si>
  <si>
    <t>INST ESTONIAN LANGUAGE CULTURE TALLINN UNIV</t>
  </si>
  <si>
    <t>INST ETHNOL ANTHROPOL RAS</t>
  </si>
  <si>
    <t>INST EXERCISE BIOL PHYSEOTHERAPY</t>
  </si>
  <si>
    <t>INST EXPERIMENT KERNPHYS</t>
  </si>
  <si>
    <t>INST EXPERIMENTELLE KERNPHY</t>
  </si>
  <si>
    <t>INST EXPT IMMUNOL</t>
  </si>
  <si>
    <t>INST EXPT KERNPHYSIK</t>
  </si>
  <si>
    <t>INST EXPTE KERNPHYS</t>
  </si>
  <si>
    <t>INST EXTRAMURAL RES</t>
  </si>
  <si>
    <t>INST FED MINAS GERAIS</t>
  </si>
  <si>
    <t>INST FED TRIANGULO MINEIRO</t>
  </si>
  <si>
    <t>INST FIS CANTABRIA</t>
  </si>
  <si>
    <t>INST FIS CANTABRIA IFCA</t>
  </si>
  <si>
    <t>INST FIS CORPUSCULAR CSIC UVEG</t>
  </si>
  <si>
    <t>INST FIS INTERDISCIPLINARY SISTEMAS COMPLEJOS CSI</t>
  </si>
  <si>
    <t>INST FISCHEREIOKOL</t>
  </si>
  <si>
    <t>INST FISHERIES</t>
  </si>
  <si>
    <t>INST FOOD SAFETY ANIM HLTH ENVIRONM BIOR ANIM D</t>
  </si>
  <si>
    <t>INST FOOD SAFETY ANIM HLTH ENVIRONM BIOR ZI BIO</t>
  </si>
  <si>
    <t>INST FORENS GENET</t>
  </si>
  <si>
    <t>INST FOREST ECOL</t>
  </si>
  <si>
    <t>INST FOREST ECOSYST RES</t>
  </si>
  <si>
    <t>INST FOREST NAT RES</t>
  </si>
  <si>
    <t>INST FORESTRY BELGRADE</t>
  </si>
  <si>
    <t>INST FORMAC AGROAMBIENTAL JACA</t>
  </si>
  <si>
    <t>INST FRESHWATER ECOL INLAND FISHERIES BERLIN</t>
  </si>
  <si>
    <t>INST FUNDAMENTAL RES</t>
  </si>
  <si>
    <t>INST FUNDAMENTAL TECHNOL SCI IPM</t>
  </si>
  <si>
    <t>INST GEN INORGAN CHEM</t>
  </si>
  <si>
    <t>INST GEN PHYS</t>
  </si>
  <si>
    <t>INST GENE BIOL</t>
  </si>
  <si>
    <t>INST GENET BIOL MOL CELLULAIRE</t>
  </si>
  <si>
    <t>INST GENET BIOMED RES</t>
  </si>
  <si>
    <t>INST GENET BIOPHYS</t>
  </si>
  <si>
    <t>INST GENET BIOPHYS A BUZZATI TRAVERSO CNR</t>
  </si>
  <si>
    <t>INST GENET BIOPHYS ADRIANO BUZZATI TRAVERSO</t>
  </si>
  <si>
    <t>INST GENET GENOM GENEVA IGE3</t>
  </si>
  <si>
    <t>INST GENOM</t>
  </si>
  <si>
    <t>INST GENOM COMMISSARIAT ENERGIE ATOM</t>
  </si>
  <si>
    <t>INST GEO UMWELTNAT WISSENSCH</t>
  </si>
  <si>
    <t>INST GEOCHEM GEOPHYS</t>
  </si>
  <si>
    <t>INST GEOG</t>
  </si>
  <si>
    <t>INST GEOL</t>
  </si>
  <si>
    <t>INST GEOL GEOG LITHUANIA</t>
  </si>
  <si>
    <t>INST GEOL GEOGRAPHY</t>
  </si>
  <si>
    <t>INST GEOL MINERAL EXPLORAT</t>
  </si>
  <si>
    <t>INST GEOL MINERO ESPANA IGME</t>
  </si>
  <si>
    <t>INST GEOL SCI PAN</t>
  </si>
  <si>
    <t>INST GERMANS TRIAS PUJOL</t>
  </si>
  <si>
    <t>INST GERONTOL</t>
  </si>
  <si>
    <t>INST GLOBAL ENVIRONM STRATEGIES</t>
  </si>
  <si>
    <t>INST GRASSLAND ENVIRONM RES</t>
  </si>
  <si>
    <t>INST HAEMATOL TRANSFUS MED</t>
  </si>
  <si>
    <t>INST HAEMATOLOGIJU</t>
  </si>
  <si>
    <t>INST HEMATOL TRANSFUS MED</t>
  </si>
  <si>
    <t>INST HIGH ENERGY</t>
  </si>
  <si>
    <t>INST HLTH CARLOS III</t>
  </si>
  <si>
    <t>INST HLTH INFORMAT STAT</t>
  </si>
  <si>
    <t>INST HLTH INFORMAT STAT CZECH REPUBL</t>
  </si>
  <si>
    <t>INST HLTH POLICY</t>
  </si>
  <si>
    <t>INST HLTH RES INCLIVA</t>
  </si>
  <si>
    <t>INST HLTH WELF</t>
  </si>
  <si>
    <t>INST HOCHENERGIE PHYS</t>
  </si>
  <si>
    <t>INST HOCHENERGIEPHY OEAW</t>
  </si>
  <si>
    <t>INST HOCHENERGIEPHYS DER OEAW</t>
  </si>
  <si>
    <t>INST HOCHENERIEPHYS OEAW</t>
  </si>
  <si>
    <t>INST HORT RES</t>
  </si>
  <si>
    <t>INST HOSP INVEST MED</t>
  </si>
  <si>
    <t>INST HOSP MAR INVEST MAR</t>
  </si>
  <si>
    <t>INST HOSP MARD INVEST MED</t>
  </si>
  <si>
    <t>INST HUMAN MACHINE COGNIT</t>
  </si>
  <si>
    <t>INST HUMAN VIROL</t>
  </si>
  <si>
    <t>INST HUMANITIES RES REPUBL BASHKORTOSTAN</t>
  </si>
  <si>
    <t>INST HYG EPIDEMIOL</t>
  </si>
  <si>
    <t>INST HYG PUBL HLTH</t>
  </si>
  <si>
    <t>INST IMMUNOL GENET</t>
  </si>
  <si>
    <t>INST IND PROMOT KAWASAKI</t>
  </si>
  <si>
    <t>INST INFECT TROP DIS</t>
  </si>
  <si>
    <t>INST INLAND FISHERIES</t>
  </si>
  <si>
    <t>INST INORGAN CHEM SB RUSSIAN ACAD SCI</t>
  </si>
  <si>
    <t>INST INT FINANCE IIF</t>
  </si>
  <si>
    <t>INST INT RELAT</t>
  </si>
  <si>
    <t>INST INTERCULTURAL COMMUN MANAGEMENT</t>
  </si>
  <si>
    <t>INST INTERREG SANTE</t>
  </si>
  <si>
    <t>INST INVEST BIOL CLEMENTE ESTABLE</t>
  </si>
  <si>
    <t>INST INVEST BIOMED ALBERTO SOLS</t>
  </si>
  <si>
    <t>INST INVEST BIOMED AUGUST PI SUNYER</t>
  </si>
  <si>
    <t>INST INVEST BIOMED AUGUST PI SUNYER IDIBAPS</t>
  </si>
  <si>
    <t>INST INVEST BIOMED MALAGA IBIMA</t>
  </si>
  <si>
    <t>INST INVEST BIOSANITARIA GRANADA</t>
  </si>
  <si>
    <t>INST INVEST BIOSANITARIA GRANADA IBS</t>
  </si>
  <si>
    <t>INST INVEST CIENCIES SALUT GERMANS TRIAS PUJOL</t>
  </si>
  <si>
    <t>INST INVEST CIENT SERVICIOS ALTA TECNOL INDICAS</t>
  </si>
  <si>
    <t>INST INVEST CIENTIFICAS SERV ALTA TECNOL INDICA</t>
  </si>
  <si>
    <t>INST INVEST CLIN BAHIA BLANCA</t>
  </si>
  <si>
    <t>INST INVEST CLIN MAR DEL PLATA</t>
  </si>
  <si>
    <t>INST INVEST CLIN SAN NICOLAS</t>
  </si>
  <si>
    <t>INST INVEST CLIN ZARATE</t>
  </si>
  <si>
    <t>INST INVEST EPIDEMIOL</t>
  </si>
  <si>
    <t>INST INVEST FUNDAMENTALES AGR TROP ALEJANDRO HUMB</t>
  </si>
  <si>
    <t>INST INVEST HOSP UNIV PRINCESA IISP</t>
  </si>
  <si>
    <t>INST INVEST MARINAS COSTERAS UNMDP CONICET</t>
  </si>
  <si>
    <t>INST INVEST METABOL CLIN TRIALS</t>
  </si>
  <si>
    <t>INST INVEST PESCAS MAR IPIMAR INRB</t>
  </si>
  <si>
    <t>INST INVEST RECURSOS BIOL ALEXANDER VON HUMBOLD</t>
  </si>
  <si>
    <t>INST INVEST RECURSOS BIOL ALEXANDER VON HUMBOLDT</t>
  </si>
  <si>
    <t>INST INVEST RECURSOS CINEGET IREC CSIC UCLM JCCM</t>
  </si>
  <si>
    <t>INST INVEST SANITARIA</t>
  </si>
  <si>
    <t>INST INVEST SANITARIA GALICIA</t>
  </si>
  <si>
    <t>INST INVEST SANITARIA HOSP CLIN SAN CARLOS</t>
  </si>
  <si>
    <t>INST INVEST SANITARIA PALMA IDISPA</t>
  </si>
  <si>
    <t>INST INVESTIGAC HOSP 12 OCTUBRE</t>
  </si>
  <si>
    <t>INST INVESTIGAC NEUROL RAUL CARREA FLENI</t>
  </si>
  <si>
    <t>INST INVET CLIN CIPOLLETTI</t>
  </si>
  <si>
    <t>INST JEROME LEJEUNE</t>
  </si>
  <si>
    <t>INST JULES BORDET</t>
  </si>
  <si>
    <t>INST LAND USE SYST LANDSCAPE ECOL</t>
  </si>
  <si>
    <t>INST LANDSCAPE ECOL SAS</t>
  </si>
  <si>
    <t>INST LEIBNIZ ASSOC</t>
  </si>
  <si>
    <t>INST LELOIR</t>
  </si>
  <si>
    <t>INST LIFE SCI</t>
  </si>
  <si>
    <t>INST LIMNOL RAS</t>
  </si>
  <si>
    <t>INST LITHUANIAN LITERATURE FOLKLORE</t>
  </si>
  <si>
    <t>INST LOWLAND FORESTRY ENVIRONM</t>
  </si>
  <si>
    <t>INST MADRILEFIO ESTUDIOS AVANZADOS NANOCIENCIA</t>
  </si>
  <si>
    <t>INST MADRILENO ESTUDIOS AVANZADOS ALIMENTAC</t>
  </si>
  <si>
    <t>INST MADRILENO INVEST DESARROLLO RURAL AGR AL</t>
  </si>
  <si>
    <t>INST MADRILENO INVEST DESARROLLO RURAL AGR ALIM</t>
  </si>
  <si>
    <t>INST MAR PERU</t>
  </si>
  <si>
    <t>INST MARINE RESOURCES ECOSYST STUDIES</t>
  </si>
  <si>
    <t>INST MARINE SCI ANCONA L GO FIERA PESCA SNC</t>
  </si>
  <si>
    <t>INST MAT</t>
  </si>
  <si>
    <t>INST MAT SCI AGH</t>
  </si>
  <si>
    <t>INST MAT SCI MADRID ICMM CSIC</t>
  </si>
  <si>
    <t>INST MATERNAL CHILD HLTH IRCCS BURLO GAROFO</t>
  </si>
  <si>
    <t>INST MATERNAL CHILD HLTH IRCCS BURLO GAROFOL</t>
  </si>
  <si>
    <t>INST MATH</t>
  </si>
  <si>
    <t>INST MATH SCI</t>
  </si>
  <si>
    <t>INST MATH TALLINN UT</t>
  </si>
  <si>
    <t>INST MAURICE LAMONTAGNE PECHES OCEANS CANADA</t>
  </si>
  <si>
    <t>INST MECHATRON INFORMAT SYST</t>
  </si>
  <si>
    <t>INST MED AGUERO</t>
  </si>
  <si>
    <t>INST MED ANBIENTE</t>
  </si>
  <si>
    <t>INST MED CENESA</t>
  </si>
  <si>
    <t>INST MED GENET</t>
  </si>
  <si>
    <t>INST MED HUMAN GENET</t>
  </si>
  <si>
    <t>INST MED MOL</t>
  </si>
  <si>
    <t>INST MED VET MED</t>
  </si>
  <si>
    <t>INST MEDITERRANEAN FOREST ECOSYST</t>
  </si>
  <si>
    <t>INST MEDITERRANEEN BIODIVERS ECOL MARINE CONT</t>
  </si>
  <si>
    <t>INST MENTALES</t>
  </si>
  <si>
    <t>INST METEOROL CLIMATE RES</t>
  </si>
  <si>
    <t>INST METEOROL CLIMATE RES IMK IFU</t>
  </si>
  <si>
    <t>INST METEOROL WATER</t>
  </si>
  <si>
    <t>INST MICROBIAL TECHNOL CSIR IMTECH</t>
  </si>
  <si>
    <t>INST MICROBIAL TECHNOL IMTECH</t>
  </si>
  <si>
    <t>INST MICROBIOL AS CR</t>
  </si>
  <si>
    <t>INST MICROELECT OPTOELECT</t>
  </si>
  <si>
    <t>INST MIGRAT ETHN STUDIES</t>
  </si>
  <si>
    <t>INST MIKRO INFORMAT</t>
  </si>
  <si>
    <t>INST MIKROTECH MAINZ</t>
  </si>
  <si>
    <t>INST MINES TELECOM</t>
  </si>
  <si>
    <t>INST MOL CELLULAR BIOL</t>
  </si>
  <si>
    <t>INST MOL GENET</t>
  </si>
  <si>
    <t>INST MOL MED FINLAND BIOMEDICUM</t>
  </si>
  <si>
    <t>INST MOL PHARMACOL</t>
  </si>
  <si>
    <t>INST MULTIDISCIPLINARIO BIOL CELULAR</t>
  </si>
  <si>
    <t>INST MUNICIPAL INVEST MEDICA CIBER EPIDEMIOL</t>
  </si>
  <si>
    <t>INST MURCIANO INVEST BIOSANITARIA VIRGEN DE LA AR</t>
  </si>
  <si>
    <t>INST NACL ANTROPOL HIST</t>
  </si>
  <si>
    <t>INST NACL ASTROFIS OPT ELECT INAOE</t>
  </si>
  <si>
    <t>INST NACL ENFERMEDADES RESP</t>
  </si>
  <si>
    <t>INST NACL EPIDEMIOL DRJUAN H JARA</t>
  </si>
  <si>
    <t>INST NACL FARMACIA MED</t>
  </si>
  <si>
    <t>INST NACL INVEST AGR</t>
  </si>
  <si>
    <t>INST NACL INVEST TECNOL AGR ALIMENTARIA</t>
  </si>
  <si>
    <t>INST NACL PEDIAT</t>
  </si>
  <si>
    <t>INST NACL PERINATOL</t>
  </si>
  <si>
    <t>INST NACL PSIQUIATRIA</t>
  </si>
  <si>
    <t>INST NACL RECURSOS BIOL</t>
  </si>
  <si>
    <t>INST NACL SAUDE DOUTOR RICARDO JORGE</t>
  </si>
  <si>
    <t>INST NACL SAUDE DR RICARDO JORGE</t>
  </si>
  <si>
    <t>INST NACL SAUDE DR RICARDO JORGE IP</t>
  </si>
  <si>
    <t>INST NACL TECNOL IND</t>
  </si>
  <si>
    <t>INST NANOTECNOL ARAGON</t>
  </si>
  <si>
    <t>INST NAT FIBRES MED PLANTS</t>
  </si>
  <si>
    <t>INST NATL ENVIRON IND RISQUES INERIS</t>
  </si>
  <si>
    <t>INST NATL ENVIRONM IND RISQUES</t>
  </si>
  <si>
    <t>INST NATL INFORMAT GEOG FORESTIERE IGN</t>
  </si>
  <si>
    <t>INST NATL LANGUES CIVILISAT ORIENT</t>
  </si>
  <si>
    <t>INST NATL PHYS NUCL PHYS PARTICULES CNRS IN2P3</t>
  </si>
  <si>
    <t>INST NATL PHYS NUCLEAIRE PHYS PARTICULES</t>
  </si>
  <si>
    <t>INST NATL RECH AGRON</t>
  </si>
  <si>
    <t>INST NATL RECH AGRON BIOL DEV REPROD</t>
  </si>
  <si>
    <t>INST NATL RECH AGRON VIROL IMMUNOL MOL</t>
  </si>
  <si>
    <t>INST NATL RECH INFORMAT AUTOMAT RHONE ALPES</t>
  </si>
  <si>
    <t>INST NATL RECH SCI</t>
  </si>
  <si>
    <t>INST NATL RECH SECUR</t>
  </si>
  <si>
    <t>INST NATL SCI APPL</t>
  </si>
  <si>
    <t>INST NEOTROP PESQUISA CONSERVACAO</t>
  </si>
  <si>
    <t>INST NEUROL</t>
  </si>
  <si>
    <t>INST NEUROL ANTIOQUIA</t>
  </si>
  <si>
    <t>INST NEUROPSYCHIAT CARE INEP</t>
  </si>
  <si>
    <t>INST NEUROSCI</t>
  </si>
  <si>
    <t>INST NEUROSCI MONTPELLIER</t>
  </si>
  <si>
    <t>INST NEUROVIDENSKAB FARMAKOL</t>
  </si>
  <si>
    <t>INST NUCL PHYS DEMOKRITOS AGHIA PARASKEVI</t>
  </si>
  <si>
    <t>INST NUCL RES ATOM</t>
  </si>
  <si>
    <t>INST NUCL RES ATOMIC</t>
  </si>
  <si>
    <t>INST NUCL RES ATOMIK</t>
  </si>
  <si>
    <t>INST NUCL RES ATOMK1</t>
  </si>
  <si>
    <t>INST NUCL RES NAS UKRAINE</t>
  </si>
  <si>
    <t>INST NUCL RES NUCL ENERGY BULGARIA ACAD SCI</t>
  </si>
  <si>
    <t>INST NUCL SCI</t>
  </si>
  <si>
    <t>INST NUCL TECH</t>
  </si>
  <si>
    <t>INST NUMER MATH RAS</t>
  </si>
  <si>
    <t>INST NUMER MATH RUSSIAN ACAD SCI</t>
  </si>
  <si>
    <t>INST OBSTET GYNECOL</t>
  </si>
  <si>
    <t>INST OCCUPAT ENVIRONM HLTH MED ACAD LATVIA</t>
  </si>
  <si>
    <t>INST OCCUPAT ENVIRONM MED</t>
  </si>
  <si>
    <t>INST OCCUPAT MARITIME MED</t>
  </si>
  <si>
    <t>INST OCEANOG</t>
  </si>
  <si>
    <t>INST OCEANOG HYDROBIOL STN RHODES</t>
  </si>
  <si>
    <t>INST ONCOL I CHIRIUTA</t>
  </si>
  <si>
    <t>INST ONCOL ION CHIRICUTA</t>
  </si>
  <si>
    <t>INST ONCOL PROF DR ION CHIRICUTA</t>
  </si>
  <si>
    <t>INST OPTIMIZING HLTH OUTCOMES</t>
  </si>
  <si>
    <t>INST ORGAN BIOORGAN CHEM</t>
  </si>
  <si>
    <t>INST ORTHOPAED SURG BANJICA</t>
  </si>
  <si>
    <t>INST OSWALDO CRUZ</t>
  </si>
  <si>
    <t>INST PAEDIAT ENDOCRINOL</t>
  </si>
  <si>
    <t>INST PASTEUR HELLEN</t>
  </si>
  <si>
    <t>INST PASTEUR ST PETERSBURG</t>
  </si>
  <si>
    <t>INST PATA PREVENC ENFEREDADES MENTALES</t>
  </si>
  <si>
    <t>INST PATHOL GENET</t>
  </si>
  <si>
    <t>INST PERUANO ENERGIA NUCL</t>
  </si>
  <si>
    <t>INST PESQUISAS ESTUDOS MULTICENTR</t>
  </si>
  <si>
    <t>INST PHARMAKOL PRAVENT MED</t>
  </si>
  <si>
    <t>INST PHILOL JOURNALISM</t>
  </si>
  <si>
    <t>INST PHILOSOPHY SEMIOT</t>
  </si>
  <si>
    <t>INST PHTISIOPNEUMOL</t>
  </si>
  <si>
    <t>INST PHYS ACAD SCI</t>
  </si>
  <si>
    <t>INST PHYS ASCR</t>
  </si>
  <si>
    <t>INST PHYS CAS</t>
  </si>
  <si>
    <t>INST PHYS CHEM ELEKTROCHEM</t>
  </si>
  <si>
    <t>INST PHYS CHEM ROCASOLANO</t>
  </si>
  <si>
    <t>INST PHYS EXPT</t>
  </si>
  <si>
    <t>INST PHYS NAS UKRAINE</t>
  </si>
  <si>
    <t>INST PHYS POWER ENGN</t>
  </si>
  <si>
    <t>INST PHYS UKRAINIAN NAS</t>
  </si>
  <si>
    <t>INST PHYSICOTECH PROBLEMS</t>
  </si>
  <si>
    <t>INST PHYSIOL BASIC MED</t>
  </si>
  <si>
    <t>INST PIRENAICO ECOL</t>
  </si>
  <si>
    <t>INST PIRENAICO ECOL CSIC</t>
  </si>
  <si>
    <t>INST PLANT PHYSIOL ECOL</t>
  </si>
  <si>
    <t>INST PLANT PROTECT</t>
  </si>
  <si>
    <t>INST PLASMA PHYS</t>
  </si>
  <si>
    <t>INST PLASMA PHYS AS CR</t>
  </si>
  <si>
    <t>INST POLIT SCI</t>
  </si>
  <si>
    <t>INST POLITECN LISBOA ESTESL IPL</t>
  </si>
  <si>
    <t>INST POLITECN PORTALEGRE</t>
  </si>
  <si>
    <t>INST POLYMER MECH</t>
  </si>
  <si>
    <t>INST POPULATION BASED CANC RES</t>
  </si>
  <si>
    <t>INST PORTUGUES ONCOL FRANCISCO GENTIL</t>
  </si>
  <si>
    <t>INST PORTUGUES ONCOL LISBOA</t>
  </si>
  <si>
    <t>INST PORTUGUS ONCOL LISBOA</t>
  </si>
  <si>
    <t>INST POSTGRAD MED EDUC</t>
  </si>
  <si>
    <t>INST PREDICT PERSONALIZED MED CANC</t>
  </si>
  <si>
    <t>INST PREVENC ENFERMEDADES MENTALES</t>
  </si>
  <si>
    <t>INST PREVENT MED PUBL HLTH</t>
  </si>
  <si>
    <t>INST PREVENT TREATMENT REHABIL RHEUMAT CARDIO</t>
  </si>
  <si>
    <t>INST PROBLEMS MAT SCI</t>
  </si>
  <si>
    <t>INST PUBL FINANCE</t>
  </si>
  <si>
    <t>INST PUBL HLTH REPUBL MACEDONIA</t>
  </si>
  <si>
    <t>INST PUBL HLTH VOJVODINA</t>
  </si>
  <si>
    <t>INST PULM DIS VOJVODINA</t>
  </si>
  <si>
    <t>INST RADIO ASTRON MILLIMETR</t>
  </si>
  <si>
    <t>INST RADIOPROTECAO DOSIMETRIA</t>
  </si>
  <si>
    <t>INST RADIOTHERAPY NUCL MED IRNUM</t>
  </si>
  <si>
    <t>INST RAMON CAJAL INVEST SANITARIA IRYCIS</t>
  </si>
  <si>
    <t>INST RAMS</t>
  </si>
  <si>
    <t>INST RECENT HIST SERBIA</t>
  </si>
  <si>
    <t>INST RECH CANCEROL MONTPELLIER</t>
  </si>
  <si>
    <t>INST RECH CLIN BENIN IRCB</t>
  </si>
  <si>
    <t>INST RECH COMMUN CYBERNET NANTES</t>
  </si>
  <si>
    <t>INST RECH DEVELOPPEMENT</t>
  </si>
  <si>
    <t>INST RECH DOCUMENTAL ECON SANTE</t>
  </si>
  <si>
    <t>INST RECH DOCUMENTAT ECON SANTE</t>
  </si>
  <si>
    <t>INST RECH DOCUMENTAT ECON ST</t>
  </si>
  <si>
    <t>INST RECH HOP MONTTFORT</t>
  </si>
  <si>
    <t>INST RECH IHOPITAL MONTTFORT</t>
  </si>
  <si>
    <t>INST RECH SCI SANTE</t>
  </si>
  <si>
    <t>INST RECH TECHNOL ANTOINE DE ST EXUPERY</t>
  </si>
  <si>
    <t>INST RECH TOUR DU VALAT</t>
  </si>
  <si>
    <t>INST REFRIGERAT</t>
  </si>
  <si>
    <t>INST REG HLTH SERV RES</t>
  </si>
  <si>
    <t>INST RES</t>
  </si>
  <si>
    <t>INST RES INFORMAT QUAL ASSURANCE</t>
  </si>
  <si>
    <t>INST RES TECHNOL THESSALY</t>
  </si>
  <si>
    <t>INST REUMATOLOGIJU</t>
  </si>
  <si>
    <t>INST RHEUMATOL NISKA BANJA</t>
  </si>
  <si>
    <t>INST RIC BIOL MOL</t>
  </si>
  <si>
    <t>INST RICOVERO CURA CARATTERE SCI MULTIMED</t>
  </si>
  <si>
    <t>INST RICOVEROE CURA CARATTERE SCI</t>
  </si>
  <si>
    <t>INST RUHR UNIV BOCHUM IPA</t>
  </si>
  <si>
    <t>INST SAFETY PROBLEMS NUCL POWER PLANTS</t>
  </si>
  <si>
    <t>INST SAFETY PROBLEMS NUCL POWER PLANTS NAS UKRAIN</t>
  </si>
  <si>
    <t>INST SALUD ESTADO AGUASCALIENTES</t>
  </si>
  <si>
    <t>INST SALUD GLOBAL BARCELONA</t>
  </si>
  <si>
    <t>INST SALUD GLOBAL BARCELONA ISGLOBAL</t>
  </si>
  <si>
    <t>INST SALUD NINO</t>
  </si>
  <si>
    <t>INST SANTE PUBL</t>
  </si>
  <si>
    <t>INST SCI INTERCHANGE</t>
  </si>
  <si>
    <t>INST SCI MAT MULHOUSE</t>
  </si>
  <si>
    <t>INST SCINTILLAT MAT NAS UKRAINE</t>
  </si>
  <si>
    <t>INST SCINTILLAT MAT NASU</t>
  </si>
  <si>
    <t>INST SEED PLANT IMPROVEMENT</t>
  </si>
  <si>
    <t>INST SEMICOND PHYS</t>
  </si>
  <si>
    <t>INST SOCIAL PREVENT</t>
  </si>
  <si>
    <t>INST SOCIAL SCI IVO PILAR</t>
  </si>
  <si>
    <t>INST SOCIAL STUDIES</t>
  </si>
  <si>
    <t>INST SOIL SCI</t>
  </si>
  <si>
    <t>INST SPACE SCI</t>
  </si>
  <si>
    <t>INST SPORT SCI PHYSIOTHERAPY</t>
  </si>
  <si>
    <t>INST STAND</t>
  </si>
  <si>
    <t>INST STAT EPIDEMIOL CANC RES</t>
  </si>
  <si>
    <t>INST STUDY LABOR IZA</t>
  </si>
  <si>
    <t>INST SUPER AGRON</t>
  </si>
  <si>
    <t>INST SUPER CIENCIAS TRABALHO EMPRESA</t>
  </si>
  <si>
    <t>INST SUPER ELECT COMMUN SFAX</t>
  </si>
  <si>
    <t>INST SUSTAINABLE AGR IAS CSIC</t>
  </si>
  <si>
    <t>INST SVILUPPO FORMAZ PROFESS LAVORATORI ISFOL</t>
  </si>
  <si>
    <t>INST SYST INTELLIGENTS ROBOT</t>
  </si>
  <si>
    <t>INST SYSTEMAT ECOL ANIM SB RAS</t>
  </si>
  <si>
    <t>INST T R NUCL RES</t>
  </si>
  <si>
    <t>INST TECH AGR BIOL</t>
  </si>
  <si>
    <t>INST TECHNOL MANAGEMENT</t>
  </si>
  <si>
    <t>INST TECHNOL UNIV</t>
  </si>
  <si>
    <t>INST TECNOL NUCL</t>
  </si>
  <si>
    <t>INST TEE 11</t>
  </si>
  <si>
    <t>INST TELECOMUNICACOES</t>
  </si>
  <si>
    <t>INST THEOL EELC</t>
  </si>
  <si>
    <t>INST THERAPY HLTH RES</t>
  </si>
  <si>
    <t>INST THORAX</t>
  </si>
  <si>
    <t>INST TRADIT MED</t>
  </si>
  <si>
    <t>INST TUSCANY REG</t>
  </si>
  <si>
    <t>INST UNIV SANTE MENTALE MONTREAL</t>
  </si>
  <si>
    <t>INST UNIV VALLADOLID</t>
  </si>
  <si>
    <t>INST VEILLE SANIT</t>
  </si>
  <si>
    <t>INST VET MED ANIM SC</t>
  </si>
  <si>
    <t>INST VISUALLY IMPAIRED</t>
  </si>
  <si>
    <t>INST VOLCANOL SEISMOL</t>
  </si>
  <si>
    <t>INST WATER</t>
  </si>
  <si>
    <t>INST WATER REPUBL SLOVENIA</t>
  </si>
  <si>
    <t>INST WORLD POLIT</t>
  </si>
  <si>
    <t>INSTI RES FUNDAMENTAL SCI IPM</t>
  </si>
  <si>
    <t>INSTM</t>
  </si>
  <si>
    <t>INSTR HOCHENERGIEPHYS OEAW</t>
  </si>
  <si>
    <t>INSTT NATL PHYS NUCL PHYS PARTICULES</t>
  </si>
  <si>
    <t>INSU</t>
  </si>
  <si>
    <t>INSUBRIA UNIV HOSP</t>
  </si>
  <si>
    <t>INSUE CONICET</t>
  </si>
  <si>
    <t>INSULAR UNIV</t>
  </si>
  <si>
    <t>INSULAR UNIV HOSP GRAN CANARIA</t>
  </si>
  <si>
    <t>INT ACAD LEGAL MED</t>
  </si>
  <si>
    <t>INT ACAD NOOSPHERE</t>
  </si>
  <si>
    <t>INT AGCY PREVENT BLINDNESS VIS 2020</t>
  </si>
  <si>
    <t>INT AGENCY RES CANC</t>
  </si>
  <si>
    <t>INT AIDS VACCINE INITIAT</t>
  </si>
  <si>
    <t>INT ASSOC ENERGY ECON IAEE</t>
  </si>
  <si>
    <t>INT ASSOC PAREMIOL</t>
  </si>
  <si>
    <t>INT COMM BIONOMENCLATURE</t>
  </si>
  <si>
    <t>INT COMMISS ZOOL NOMENCLATURE</t>
  </si>
  <si>
    <t>INT COMP SCI INST</t>
  </si>
  <si>
    <t>INT CONSORTIUM BLOOD PRESSURE</t>
  </si>
  <si>
    <t>INT CROPS RES INST SEMI ARID TROP</t>
  </si>
  <si>
    <t>INT CTR ASTRON MED ECOL RES</t>
  </si>
  <si>
    <t>INT CTR DEF SECUR</t>
  </si>
  <si>
    <t>INT CTR DIARRHOEA DIS RES</t>
  </si>
  <si>
    <t>INT CTR DIARRHOEAL DIS RES ICDDR</t>
  </si>
  <si>
    <t>INT CTR GENET ENGN BIOTECHNOL</t>
  </si>
  <si>
    <t>INT CTR LIFE</t>
  </si>
  <si>
    <t>INT CTR REPROD MED</t>
  </si>
  <si>
    <t>INT CTR RES ORGAN FOOD SYST</t>
  </si>
  <si>
    <t>INT DEV ECON ASSOCIATES</t>
  </si>
  <si>
    <t>INT DIABET FEDERAT</t>
  </si>
  <si>
    <t>INT FDN INTEGRATED CARE</t>
  </si>
  <si>
    <t>INT FEDERAT SCHOLARLY ASSOC MANAGEMENT</t>
  </si>
  <si>
    <t>INT FOOD POLICY RES INST</t>
  </si>
  <si>
    <t>INT GRAD PROGRAM BALT BORDERLANDS</t>
  </si>
  <si>
    <t>INT GRAD PROGRAMME BALT BORDERLANDS</t>
  </si>
  <si>
    <t>INT HLTH ECON ASSOC IHEA</t>
  </si>
  <si>
    <t>INT HLTH POLICY PROGRAM</t>
  </si>
  <si>
    <t>INT IBERIAN NANOTECHNOL LAB</t>
  </si>
  <si>
    <t>INT INST APPL SYST ANAL LAXENBURG</t>
  </si>
  <si>
    <t>INT INST POLISH ACAD SCI</t>
  </si>
  <si>
    <t>INT JOINT LAB SYSU POLYU HK NOVEL ANTIDEMENITA DR</t>
  </si>
  <si>
    <t>INT LASER CTR</t>
  </si>
  <si>
    <t>INT MANAGEMENT CTR</t>
  </si>
  <si>
    <t>INT MAX PLANCK RES SCH EARTH SYST MODELLING</t>
  </si>
  <si>
    <t>INT MYCOL ASSOC</t>
  </si>
  <si>
    <t>INT OSTEOPOROSIS FDN</t>
  </si>
  <si>
    <t>INT OZONE ASSOC</t>
  </si>
  <si>
    <t>INT PERFORMANCE RES INST GGMBH</t>
  </si>
  <si>
    <t>INT PROGRAM COMM 1990 INT FEDERAT AUTOMAT CONTROL</t>
  </si>
  <si>
    <t>INT RES CTR MATH MECH COMPLEX SYST MEMOCS</t>
  </si>
  <si>
    <t>INT RICE RES INST</t>
  </si>
  <si>
    <t>INT SCH ADV STUDIES SISSA</t>
  </si>
  <si>
    <t>INT SCIENCEPK ODENSE</t>
  </si>
  <si>
    <t>INT SOC BIOL ENVIRONM REPOSITORIES ISBER</t>
  </si>
  <si>
    <t>INT SOC PHYS EDUC SPORT HIST</t>
  </si>
  <si>
    <t>INT STRESS MANAGEMENT ASSOC</t>
  </si>
  <si>
    <t>INT TECHNOL CTR</t>
  </si>
  <si>
    <t>INT TRYPANOTOLERANCE CTR</t>
  </si>
  <si>
    <t>INT UNIV APPL SCI BAD HONNEF</t>
  </si>
  <si>
    <t>INT UNIV APPL SCI BAD HONNEF BONN</t>
  </si>
  <si>
    <t>INT UNIV COLL</t>
  </si>
  <si>
    <t>INT UNIV LOYOLA ANDALUCIA</t>
  </si>
  <si>
    <t>INT UNIV MALAYA WALES</t>
  </si>
  <si>
    <t>INT UNIV NAT SOC MAN DUBNA</t>
  </si>
  <si>
    <t>INT VITILIGO CTR</t>
  </si>
  <si>
    <t>INTA</t>
  </si>
  <si>
    <t>INTE LIGAND GMBH</t>
  </si>
  <si>
    <t>INTEGRAAL KANKERCTR NEDERLAND IKNL</t>
  </si>
  <si>
    <t>INTEGRAAL KANKERCTR NOORD</t>
  </si>
  <si>
    <t>INTEGRAL UNIV</t>
  </si>
  <si>
    <t>INTEGRAT RES CTR SCI EDUC</t>
  </si>
  <si>
    <t>INTEL CORP</t>
  </si>
  <si>
    <t>INTELLIA THERAPEUT INC</t>
  </si>
  <si>
    <t>INTERCAMBIOS CIVIL ASSOC</t>
  </si>
  <si>
    <t>INTERCHEM EESTI AS</t>
  </si>
  <si>
    <t>INTERCHEM ESTONIA LTD</t>
  </si>
  <si>
    <t>INTERDISCIPLINARY CTR CLIN RES LEIPZIG</t>
  </si>
  <si>
    <t>INTERDISCIPLINARY CTR IDC</t>
  </si>
  <si>
    <t>INTERDISCIPLINARY CTR MARINE ENVIRONM RES</t>
  </si>
  <si>
    <t>INTERDISCIPLINARY RES CTR KU LEUVEN KORTRIJK</t>
  </si>
  <si>
    <t>INTERGEN GENET DIS DIAGNOST CTR</t>
  </si>
  <si>
    <t>INTERGOVT OCEANOG COMMISS UNESCO</t>
  </si>
  <si>
    <t>INTERKARDIOML SRO</t>
  </si>
  <si>
    <t>INTERMED DISCOVERY GMBH</t>
  </si>
  <si>
    <t>INTERMT HEALTHCARE</t>
  </si>
  <si>
    <t>INTERMT MED CTR</t>
  </si>
  <si>
    <t>INTERNI AMBULANCE</t>
  </si>
  <si>
    <t>INTERNI ORDINACE</t>
  </si>
  <si>
    <t>INTERREG NONGOVT ORG LENINGRAD ASSOC HUNTERS FI</t>
  </si>
  <si>
    <t>INTERSPECTRUM OU</t>
  </si>
  <si>
    <t>INTERUX USABIL ENGN STUDIO OU</t>
  </si>
  <si>
    <t>INTI</t>
  </si>
  <si>
    <t>INTITUTO SUPER SANITA</t>
  </si>
  <si>
    <t>INVAS BIOSECUR</t>
  </si>
  <si>
    <t>INVENT BALT OU</t>
  </si>
  <si>
    <t>INVES CLIN TUCUMAN</t>
  </si>
  <si>
    <t>INVEST COLEGIO FONTERA NORTE</t>
  </si>
  <si>
    <t>INVEST RECERCA ATENCIO PRIMARIA JORDI GOL</t>
  </si>
  <si>
    <t>INVEST SANITARIA PALMA IDISPA</t>
  </si>
  <si>
    <t>INVESTMENT DEV AGCY LATVIA</t>
  </si>
  <si>
    <t>INVIS SOFTWARE AG</t>
  </si>
  <si>
    <t>IOANNINA SCH MED</t>
  </si>
  <si>
    <t>IOFFE INST RAS</t>
  </si>
  <si>
    <t>IOFFE PHYS TECH INST RAS</t>
  </si>
  <si>
    <t>IOLR</t>
  </si>
  <si>
    <t>ION CHIRICUTA ONCOL INST IOCN</t>
  </si>
  <si>
    <t>IONA TECHNOL PROGRESS CO</t>
  </si>
  <si>
    <t>IONIS PHARMACEUT</t>
  </si>
  <si>
    <t>IOSTE</t>
  </si>
  <si>
    <t>IP DEPT SAUDE PUBL</t>
  </si>
  <si>
    <t>IP PAVLOV PHYSIOL INST</t>
  </si>
  <si>
    <t>IPAS HOSP</t>
  </si>
  <si>
    <t>IPDX IMMUNOPROFILING DIAGNOST GMBH</t>
  </si>
  <si>
    <t>IPG AUTOMOT GMBH</t>
  </si>
  <si>
    <t>IPM RAN</t>
  </si>
  <si>
    <t>IPMA</t>
  </si>
  <si>
    <t>IPN LYON</t>
  </si>
  <si>
    <t>IPOFG</t>
  </si>
  <si>
    <t>IPOLFG</t>
  </si>
  <si>
    <t>IPOPFG</t>
  </si>
  <si>
    <t>IPRI GGMBH</t>
  </si>
  <si>
    <t>IPSAT THERAPIES</t>
  </si>
  <si>
    <t>IPSAT THERAPIES OY LTD</t>
  </si>
  <si>
    <t>IPT PROJEKTIJUHTIRNINE OU</t>
  </si>
  <si>
    <t>IPTE AUTOMAT LTD</t>
  </si>
  <si>
    <t>IPVF</t>
  </si>
  <si>
    <t>IQM CSIC</t>
  </si>
  <si>
    <t>IRAN UNIV SCI TECHNOL</t>
  </si>
  <si>
    <t>IRANIAN MINIST HLTH</t>
  </si>
  <si>
    <t>IRANIAN RES ORG SCI TECHNOL</t>
  </si>
  <si>
    <t>IRCAN</t>
  </si>
  <si>
    <t>IRCCS AOU SAN MARTINO IST</t>
  </si>
  <si>
    <t>IRCCS ASSOC OASI MARIA SS</t>
  </si>
  <si>
    <t>IRCCS BAMBINO GESU CHILDRENS HOSP</t>
  </si>
  <si>
    <t>IRCCS BURLO</t>
  </si>
  <si>
    <t>IRCCS BURLO GAROFOLO CHILDREN HOSP</t>
  </si>
  <si>
    <t>IRCCS C MONDINO NATL NEUROL INST</t>
  </si>
  <si>
    <t>IRCCS CASA SOLLIEVO SOFFERENZ</t>
  </si>
  <si>
    <t>IRCCS FDN C BESTA NEUROL INST</t>
  </si>
  <si>
    <t>IRCCS G GASLINI</t>
  </si>
  <si>
    <t>IRCCS GIANNINA GASLINI CHILDRENS RES HOSP</t>
  </si>
  <si>
    <t>IRCCS HOSP CASA SOLLIEVO DELLA SOFFERENZA</t>
  </si>
  <si>
    <t>IRCCS IST AUXOL ITALIANO</t>
  </si>
  <si>
    <t>IRCCS IST CLIN HUMANITAS</t>
  </si>
  <si>
    <t>IRCCS IST G GASLINI</t>
  </si>
  <si>
    <t>IRCCS IST RIC FARMACOL</t>
  </si>
  <si>
    <t>IRCCS IST RIC FARMACOLOGICHE MARIO NEGRI</t>
  </si>
  <si>
    <t>IRCCS L SPALLANZANI</t>
  </si>
  <si>
    <t>IRCCS LIDO</t>
  </si>
  <si>
    <t>IRCCS LIDO VENICE</t>
  </si>
  <si>
    <t>IRCCS MEDEA SCI INST</t>
  </si>
  <si>
    <t>IRCCS OSPED SAN RAFFAELE</t>
  </si>
  <si>
    <t>IRCCS POLICLIN S MATTEO</t>
  </si>
  <si>
    <t>IRCCS S MARTINO IST NATL CANC RES INST</t>
  </si>
  <si>
    <t>IRCCS SAN MARTINO</t>
  </si>
  <si>
    <t>IRCCS SAN MARTINO IST</t>
  </si>
  <si>
    <t>IRCCS SAN RAFFAELE HOSP</t>
  </si>
  <si>
    <t>IRCCS SAVERIO BELLIS</t>
  </si>
  <si>
    <t>IRCCS STELLA MARIS</t>
  </si>
  <si>
    <t>IRCCYN</t>
  </si>
  <si>
    <t>IRCSS MULTIMED</t>
  </si>
  <si>
    <t>IRCSS SANTA LUCIA FDN</t>
  </si>
  <si>
    <t>IRD IFREMER UM2</t>
  </si>
  <si>
    <t>IRD UMR 208 PALOC IRD MNHN</t>
  </si>
  <si>
    <t>IRDEP CNRS</t>
  </si>
  <si>
    <t>IRES</t>
  </si>
  <si>
    <t>IRFM</t>
  </si>
  <si>
    <t>IRFU</t>
  </si>
  <si>
    <t>IRIO</t>
  </si>
  <si>
    <t>IRIS BIOMILJO</t>
  </si>
  <si>
    <t>IRISA</t>
  </si>
  <si>
    <t>IRISH ACAD MANAGEMENT</t>
  </si>
  <si>
    <t>IRISH CARDIAC SOC</t>
  </si>
  <si>
    <t>IRISH COUNCIL SCI TECHNOL INNOVAT</t>
  </si>
  <si>
    <t>IRNAS CSIC</t>
  </si>
  <si>
    <t>IRPHE</t>
  </si>
  <si>
    <t>IRSA</t>
  </si>
  <si>
    <t>IRSICAIXA FDN</t>
  </si>
  <si>
    <t>IRSTEA UR RECOVER</t>
  </si>
  <si>
    <t>IRT SYSTEMX</t>
  </si>
  <si>
    <t>IRTA TORRE MARIMON</t>
  </si>
  <si>
    <t>IS GRAMBERG ALL RUSSIA SCI RES INST GEOL MINERA</t>
  </si>
  <si>
    <t>ISAC</t>
  </si>
  <si>
    <t>ISAS</t>
  </si>
  <si>
    <t>ISCIII</t>
  </si>
  <si>
    <t>ISCTE INST UNIV LISBOA</t>
  </si>
  <si>
    <t>ISCTE LISBON UNIV INST</t>
  </si>
  <si>
    <t>ISD SCOTLAND</t>
  </si>
  <si>
    <t>ISDEFE</t>
  </si>
  <si>
    <t>ISE CNR</t>
  </si>
  <si>
    <t>ISEL</t>
  </si>
  <si>
    <t>ISETA</t>
  </si>
  <si>
    <t>ISFAHAN UNIV TECHNOL ISFAHAN IRAN</t>
  </si>
  <si>
    <t>ISGLOBAL BARCELONA INST GLOBAL HLTH</t>
  </si>
  <si>
    <t>ISGLOBAL CTR RES ENVIRONM EPIDEMOL</t>
  </si>
  <si>
    <t>ISI FDN INST SCI INTERCHANGE</t>
  </si>
  <si>
    <t>ISLAMIA UNIV BAHAWALPUR</t>
  </si>
  <si>
    <t>ISLAND CONSERVAT</t>
  </si>
  <si>
    <t>ISPAAM</t>
  </si>
  <si>
    <t>ISPRA INST ENVIRONM PROTECT RES</t>
  </si>
  <si>
    <t>ISRAEL CTR FOR DIS CONTROL</t>
  </si>
  <si>
    <t>ISRAEL NAT PK AUTHOR</t>
  </si>
  <si>
    <t>ISRIC WORLD SOIL INFORMAT</t>
  </si>
  <si>
    <t>ISSAC NEWTON GRP TELESCOPE</t>
  </si>
  <si>
    <t>ISSYK STATE HIST CULTURAL RESERVE MUSEUM</t>
  </si>
  <si>
    <t>IST AGR S MICHELE ADIGE FDN E MACH</t>
  </si>
  <si>
    <t>IST AMBIENTE MARINO COSTIERO CNR IAMC</t>
  </si>
  <si>
    <t>IST ASTROFIS CANARIAS</t>
  </si>
  <si>
    <t>IST ASTROFIS PLANETOL SPAZIALI INAF IAPS</t>
  </si>
  <si>
    <t>IST AUXOLOG ITALIANO</t>
  </si>
  <si>
    <t>IST AUXOLOGICO ITALIANO</t>
  </si>
  <si>
    <t>IST CANTONALE PATOL</t>
  </si>
  <si>
    <t>IST CLIN HUMANITAS</t>
  </si>
  <si>
    <t>IST CLIN PERFEZIONAMENTO</t>
  </si>
  <si>
    <t>IST CLIN SAN ROCCO DI FRANCIACORTA</t>
  </si>
  <si>
    <t>IST CLIN SAN ROCCO FRANCIACORTA</t>
  </si>
  <si>
    <t>IST DERMATOL S MARIA S GALLICANO</t>
  </si>
  <si>
    <t>IST ECOL APPLICATA</t>
  </si>
  <si>
    <t>IST EUROPEO ONCOL IEO</t>
  </si>
  <si>
    <t>IST FISIOL CLIN</t>
  </si>
  <si>
    <t>IST GAETANO PINI</t>
  </si>
  <si>
    <t>IST GENOVA UNIV</t>
  </si>
  <si>
    <t>IST ITALIANO ANTROPOL</t>
  </si>
  <si>
    <t>IST NANOSCI CNR</t>
  </si>
  <si>
    <t>IST NAZL ASTROFIS</t>
  </si>
  <si>
    <t>IST NAZL ASTROFIS INAF</t>
  </si>
  <si>
    <t>IST NAZL FIS NUC</t>
  </si>
  <si>
    <t>IST NAZL GENET MOLECOLARE ROMEO ENRICA INVERNIZZI</t>
  </si>
  <si>
    <t>IST NAZL MALATTIE INFETT LAZZARO SPALLANZANI</t>
  </si>
  <si>
    <t>IST NAZL OCEANOGRAFIA GEOFIS SPERIMENTALE OGS</t>
  </si>
  <si>
    <t>IST NAZL RIC CANC</t>
  </si>
  <si>
    <t>IST NAZL STUDIO CURA TUMORI</t>
  </si>
  <si>
    <t>IST NEUROGENET NEUROFARMACOL</t>
  </si>
  <si>
    <t>IST NEUROL MEDITERRANEO NEUROMED</t>
  </si>
  <si>
    <t>IST ONCOL VENETO IRCCS</t>
  </si>
  <si>
    <t>IST ORTOPED GAETANO PINI</t>
  </si>
  <si>
    <t>IST ORTOPED RIZZOLI</t>
  </si>
  <si>
    <t>IST ORTOPEDICO RIZZOLI IOR IRCCS</t>
  </si>
  <si>
    <t>IST PIANTE LEGNO AMBIENTE IPLA SPA</t>
  </si>
  <si>
    <t>IST RIC BIOL MOL P ANGELETTI</t>
  </si>
  <si>
    <t>IST RIC CURA CARATTERE SCI</t>
  </si>
  <si>
    <t>IST RIC GENET BIOMED IRGB CNR</t>
  </si>
  <si>
    <t>IST RICOVERO CURA CARATTERE SCI</t>
  </si>
  <si>
    <t>IST RICOVERO CURA CARATTERE SCI BURLO GAROFOLO</t>
  </si>
  <si>
    <t>IST RICOVERO CURA CARATTERE SCI CASA SOLLIEVO S</t>
  </si>
  <si>
    <t>IST RICOVERO CURA CARATTERE SCI IRCCS</t>
  </si>
  <si>
    <t>IST RICOVERO CURA CARATTERE SCI IRCCS BURLO GAROF</t>
  </si>
  <si>
    <t>IST RICOVERO CURA CARATTERE SCI MATERNO INFANTI</t>
  </si>
  <si>
    <t>IST SCI MARINE CNR ISMAR</t>
  </si>
  <si>
    <t>IST SUPER SANITA ALLIANCE CANC</t>
  </si>
  <si>
    <t>IST TOSCANO TUMORI</t>
  </si>
  <si>
    <t>IST UNIGE</t>
  </si>
  <si>
    <t>IST VALORIZZAZ LEGNO SPECIE ARBOREE</t>
  </si>
  <si>
    <t>IST ZOOPROFILATT SPERIMENTALE ABRUZZO MOLISE G</t>
  </si>
  <si>
    <t>IST ZOOPROFILATTICO SPERIMENTALE MEZZOGIO</t>
  </si>
  <si>
    <t>IST ZOOPROFILATTICO SPERIMENTALE VENEZIE</t>
  </si>
  <si>
    <t>ISTANBUL BILIM UNIV</t>
  </si>
  <si>
    <t>ISTANBUL FAC PSYCHIAT</t>
  </si>
  <si>
    <t>ISTANBUL MED FAC</t>
  </si>
  <si>
    <t>ISTANBUL TRAINING RES HOSP</t>
  </si>
  <si>
    <t>ISTI SCI ATMOSFERA CLIMA</t>
  </si>
  <si>
    <t>ISUL</t>
  </si>
  <si>
    <t>IT COLL</t>
  </si>
  <si>
    <t>IT MATTERS</t>
  </si>
  <si>
    <t>IT MATTERS UG</t>
  </si>
  <si>
    <t>ITA SUOMEN YLIOPISTO KUOPION KAMPUS</t>
  </si>
  <si>
    <t>ITALIAN ASSOC BECKWITH WIEDEMANN SYNDROME AIBWS</t>
  </si>
  <si>
    <t>ITALIAN INST GENOM MED</t>
  </si>
  <si>
    <t>ITALIAN INST TECHNOL</t>
  </si>
  <si>
    <t>ITALIAN LEAGUE CANC</t>
  </si>
  <si>
    <t>ITALIAN MS FDN</t>
  </si>
  <si>
    <t>ITALIAN MULTIPLE SCLEROSIS SOC</t>
  </si>
  <si>
    <t>ITALIAN NATL BLOOD CENT</t>
  </si>
  <si>
    <t>ITALIAN NATL BLOOD CTR</t>
  </si>
  <si>
    <t>ITALIAN NATL INST ENVIRONM PROTECT RES</t>
  </si>
  <si>
    <t>ITALIAN NETWORK CANC REGISTRIES</t>
  </si>
  <si>
    <t>ITALIAN RENAL REGISTRY</t>
  </si>
  <si>
    <t>ITALIAN RES COUNCIL</t>
  </si>
  <si>
    <t>ITAP</t>
  </si>
  <si>
    <t>ITCV</t>
  </si>
  <si>
    <t>ITEP</t>
  </si>
  <si>
    <t>ITHACA COLL</t>
  </si>
  <si>
    <t>ITP INST TECHNOL LIFE SCI</t>
  </si>
  <si>
    <t>ITSAP INST ABEILLE</t>
  </si>
  <si>
    <t>ITWM</t>
  </si>
  <si>
    <t>IUCN 64</t>
  </si>
  <si>
    <t>IUCN CTR MEDITERRANEAN COOPERAT</t>
  </si>
  <si>
    <t>IUCT ONCOPOLE</t>
  </si>
  <si>
    <t>IUF LEIBNIZ RES INST ENVIRONM MED</t>
  </si>
  <si>
    <t>IUIN</t>
  </si>
  <si>
    <t>IUL</t>
  </si>
  <si>
    <t>IUNIV PADUA</t>
  </si>
  <si>
    <t>IV JAVAKHISHVILI TBILISI STATE UNIV</t>
  </si>
  <si>
    <t>IVAN FRANCO NATL UNIV LVIV</t>
  </si>
  <si>
    <t>IVAN RAKOVEC INST PALAEONTOL</t>
  </si>
  <si>
    <t>IVAN RAKOVEC INST PALAEONTOL ZRC SAZU</t>
  </si>
  <si>
    <t>IVEC</t>
  </si>
  <si>
    <t>IVEX LAB</t>
  </si>
  <si>
    <t>IVF CLIN IMPLANT LTD</t>
  </si>
  <si>
    <t>IVIOMICS</t>
  </si>
  <si>
    <t>IVIOMICS SL</t>
  </si>
  <si>
    <t>IVO PILAR INST SOCIAL SCI</t>
  </si>
  <si>
    <t>IWOKRAMA INT CTR RAINFOREST CONSERVAT DEV</t>
  </si>
  <si>
    <t>IZHEVSK STATE TECHONL UNIV</t>
  </si>
  <si>
    <t>IZMIR D SUAT SEREN TRAINING RES HOSP THORAC MED</t>
  </si>
  <si>
    <t>J CRAIG VENTER INST</t>
  </si>
  <si>
    <t>J DLUGOSZ ACAD</t>
  </si>
  <si>
    <t>J KEPLER UNIV</t>
  </si>
  <si>
    <t>J PARNA</t>
  </si>
  <si>
    <t>J W GOETHE UNIV</t>
  </si>
  <si>
    <t>JAANSON PSYCHIAT CTR</t>
  </si>
  <si>
    <t>JADAVPUR UNIV</t>
  </si>
  <si>
    <t>JAGIELLONIAN UNIV HOSP</t>
  </si>
  <si>
    <t>JAIPUR HOSP</t>
  </si>
  <si>
    <t>JALISCO INST DIABET OBES RES SC</t>
  </si>
  <si>
    <t>JAMES CONNOLLY MEM HOSP</t>
  </si>
  <si>
    <t>JAMTLAND CTY ADM BOARD</t>
  </si>
  <si>
    <t>JAN KOCHANOWSKI UNIV HUMANITIES SCI KIELCE</t>
  </si>
  <si>
    <t>JAN VAN BREEMEN INST</t>
  </si>
  <si>
    <t>JANAKPURI SUPER SPECIALTY HOSP</t>
  </si>
  <si>
    <t>JANSSEN</t>
  </si>
  <si>
    <t>JANSSEN CILAG BV</t>
  </si>
  <si>
    <t>JANSSEN CILAG EMEA MED AFFAIRS</t>
  </si>
  <si>
    <t>JANSSEN CILAG GERMANY</t>
  </si>
  <si>
    <t>JANSSEN CILAG MED AFFAIRS EMEA</t>
  </si>
  <si>
    <t>JANSSEN CILAG NETHERLANDS</t>
  </si>
  <si>
    <t>JANSSEN CILAG PHARMACEUT</t>
  </si>
  <si>
    <t>JANSSEN CILAG PHARMACEUT NV</t>
  </si>
  <si>
    <t>JANSSEN CILAG SAS</t>
  </si>
  <si>
    <t>JANSSEN INFECT DIS BVBA</t>
  </si>
  <si>
    <t>JANSSEN PHARTMACEUT NV</t>
  </si>
  <si>
    <t>JAPAN AEROSP EXPLORAT AGCY</t>
  </si>
  <si>
    <t>JAPAN AEROSP EXPLORING AGCY</t>
  </si>
  <si>
    <t>JAPAN ANTI TB ASSOC</t>
  </si>
  <si>
    <t>JAPAN ANTITB ASSOC</t>
  </si>
  <si>
    <t>JAPAN SOC PROMOT SCI</t>
  </si>
  <si>
    <t>JAPAN SYNCHROTRON RADIAT RES INST JASRI</t>
  </si>
  <si>
    <t>JAPANESE RED CROSS SOC</t>
  </si>
  <si>
    <t>JARAMOGI OGINGA ODINGA UNIV SCI TECHNOL</t>
  </si>
  <si>
    <t>JARDI BOT SOLLER</t>
  </si>
  <si>
    <t>JARDIM BOT UNIV LISBOA</t>
  </si>
  <si>
    <t>JARDIN BOT NATL BELGIQUE</t>
  </si>
  <si>
    <t>JARLMAN HB</t>
  </si>
  <si>
    <t>JASNAJA POLJANA SRO</t>
  </si>
  <si>
    <t>JAUME I UNIV</t>
  </si>
  <si>
    <t>JAYPEE UNIV</t>
  </si>
  <si>
    <t>JE PURKYNE UNIV USTI NAD LABEM</t>
  </si>
  <si>
    <t>JEAN MAYER USDA HUMAN NUTR RES CTR AGING</t>
  </si>
  <si>
    <t>JEFFERSON SCH MED</t>
  </si>
  <si>
    <t>JEJU NATL UNIV</t>
  </si>
  <si>
    <t>JELD WEN EESTI AS</t>
  </si>
  <si>
    <t>JENA UNIV CLIN</t>
  </si>
  <si>
    <t>JEROEN BOSCH HOSP</t>
  </si>
  <si>
    <t>JERSEY GEN HOSP</t>
  </si>
  <si>
    <t>JESSA HOSP</t>
  </si>
  <si>
    <t>JESSA ZIEKENHUIS</t>
  </si>
  <si>
    <t>JESSE BROWN VA MED CTR</t>
  </si>
  <si>
    <t>JEWISH GEN HOSP</t>
  </si>
  <si>
    <t>JIANGSU INST NUCL MED</t>
  </si>
  <si>
    <t>JIAO TONG UNIV</t>
  </si>
  <si>
    <t>JILIN AGR UNIV</t>
  </si>
  <si>
    <t>JILIN MED UNIV</t>
  </si>
  <si>
    <t>JILIN PROV CANC HOSP</t>
  </si>
  <si>
    <t>JIMENEZ DIAZ UNIV HOSP</t>
  </si>
  <si>
    <t>JINAN UNIV</t>
  </si>
  <si>
    <t>JINING MED UNIV</t>
  </si>
  <si>
    <t>JINR DUBNA</t>
  </si>
  <si>
    <t>JIVANDEEP HOSP</t>
  </si>
  <si>
    <t>JJ COLL ARTS SCI</t>
  </si>
  <si>
    <t>JJ DIG RES</t>
  </si>
  <si>
    <t>JJ PETERS VIRGINIA MED CTR</t>
  </si>
  <si>
    <t>JLU GIESSEN</t>
  </si>
  <si>
    <t>JMA</t>
  </si>
  <si>
    <t>JNCC</t>
  </si>
  <si>
    <t>JNKVV</t>
  </si>
  <si>
    <t>JOBS TRANSPORT RESOURCES</t>
  </si>
  <si>
    <t>JOE DIMAGGIO CHILDRENS HOSP</t>
  </si>
  <si>
    <t>JOENSUU OFF</t>
  </si>
  <si>
    <t>JOGEVA TARTU REG STATE NAT CONSERVAT CTR</t>
  </si>
  <si>
    <t>JOGEVA TARTU REG STATE NAT PROTECT CTR</t>
  </si>
  <si>
    <t>JOGGINS FOSSIL CTR</t>
  </si>
  <si>
    <t>JOHAN NATL INST PUBL HLTH</t>
  </si>
  <si>
    <t>JOHANN HEINRICH VON THUNEN INST</t>
  </si>
  <si>
    <t>JOHANN HEINRICH VON THUNEN INST VTI</t>
  </si>
  <si>
    <t>JOHANN WOLFGANG GOETHE UNIV HOSP</t>
  </si>
  <si>
    <t>JOHANNES WESLING HOSP MINDEN</t>
  </si>
  <si>
    <t>JOHN CABOT UNIV</t>
  </si>
  <si>
    <t>JOHN DAY FOSSIL BEDS NATL MONUMENT</t>
  </si>
  <si>
    <t>JOHN PAUL 2 HOSP</t>
  </si>
  <si>
    <t>JOHN PAUL II CATHOL UNIV LUBLIN</t>
  </si>
  <si>
    <t>JOHN PAUL II HOSP KRAKOW</t>
  </si>
  <si>
    <t>JOHN WAYNE CANC INST</t>
  </si>
  <si>
    <t>JOHNS HOPKINS</t>
  </si>
  <si>
    <t>JOHNS HOPKINS BLOOMBERG SCH MED</t>
  </si>
  <si>
    <t>JOHNS HOPKINS MALARIA RES INST</t>
  </si>
  <si>
    <t>JOHNS HOPKINS MED</t>
  </si>
  <si>
    <t>JOHNS HOPKINS MED INST</t>
  </si>
  <si>
    <t>JOHNS HOPKINS MED INST NEUROL PEDIAT</t>
  </si>
  <si>
    <t>JOHNS HOPKINS SCH MED</t>
  </si>
  <si>
    <t>JOHNS HOPKINS SCH PUBL HLTH</t>
  </si>
  <si>
    <t>JOHNSON MATTHEY TECHNOL CTR</t>
  </si>
  <si>
    <t>JOIN STOCK CO VECTOR BEST</t>
  </si>
  <si>
    <t>JOINT INST VLBI ERIC</t>
  </si>
  <si>
    <t>JOINT NAT CONSERVAT COMM</t>
  </si>
  <si>
    <t>JOINT RES CTR INST ENVIRONM SUSTAINABIL</t>
  </si>
  <si>
    <t>JOINT RES UNIT DIVERS ADAPTAT DEV PLANTS UMR DI</t>
  </si>
  <si>
    <t>JOINT STOCK CO OPHTHALM SURG</t>
  </si>
  <si>
    <t>JOMO KENYATTA UNIV AGR TECHNOL</t>
  </si>
  <si>
    <t>JONAH VENTURES</t>
  </si>
  <si>
    <t>JOONDALUP CARDIOVASC TRIALS FDN</t>
  </si>
  <si>
    <t>JOPEF STEFAN INST</t>
  </si>
  <si>
    <t>JORDAN CTR ADV STUDY RUSSIA</t>
  </si>
  <si>
    <t>JORDAN MINIST HLTH</t>
  </si>
  <si>
    <t>JORDAN ROYAL MED SERV</t>
  </si>
  <si>
    <t>JORDAN UNIV TECHNOL</t>
  </si>
  <si>
    <t>JORDI GOL FDN</t>
  </si>
  <si>
    <t>JORDI GOL UNIV</t>
  </si>
  <si>
    <t>JOS UNIV TEACHING HOSP</t>
  </si>
  <si>
    <t>JOSA ANDRAS CTY HOSP</t>
  </si>
  <si>
    <t>JOSA ANDRAS TEACHING HOSP</t>
  </si>
  <si>
    <t>JOSEP CARRERAS LEUKAEMIA RES INST</t>
  </si>
  <si>
    <t>JOSEP CARRERAS LEUKEMIA RES INST</t>
  </si>
  <si>
    <t>JOSLIN DIABET CTR</t>
  </si>
  <si>
    <t>JOT AUTOMAT LTD</t>
  </si>
  <si>
    <t>JOVAN HADZI INST BIOL</t>
  </si>
  <si>
    <t>JOZEF STEFANS INT POSTGRAD SCH IPS</t>
  </si>
  <si>
    <t>JOZEF STRUS MULTIDISCIPLINARY CITY HOSP</t>
  </si>
  <si>
    <t>JR TECHNOCONSULT</t>
  </si>
  <si>
    <t>JRC</t>
  </si>
  <si>
    <t>JRC EUROPEAN COMMISS</t>
  </si>
  <si>
    <t>JSC EESTI GAAS</t>
  </si>
  <si>
    <t>JSC KELPROJEKTAS</t>
  </si>
  <si>
    <t>JSC VECTOR BEST</t>
  </si>
  <si>
    <t>JSC VILNIUS METROL CTR</t>
  </si>
  <si>
    <t>JSI RES TRAINING</t>
  </si>
  <si>
    <t>JST</t>
  </si>
  <si>
    <t>JUAN P GARRAHAN PEDIAT HOSP</t>
  </si>
  <si>
    <t>JUAN PEDRO GARRAHAN NATL HOSP PEDIAT</t>
  </si>
  <si>
    <t>JUBILEE MISS MED COLL RES INST</t>
  </si>
  <si>
    <t>JUDEA REG R D CTR</t>
  </si>
  <si>
    <t>JUDICIAL COMMISS PROKARYOTE NOMENCLATURE</t>
  </si>
  <si>
    <t>JULES GONIN EYE HOSP</t>
  </si>
  <si>
    <t>JULES VERNE UNIV PICARDY</t>
  </si>
  <si>
    <t>JUNSHIN GAKUEN UNIV</t>
  </si>
  <si>
    <t>JUNTENDO UNIV HOSP</t>
  </si>
  <si>
    <t>JW GOETHE UNIV HOSP</t>
  </si>
  <si>
    <t>JWG UNIV</t>
  </si>
  <si>
    <t>JYVASKYA CENT HOSP</t>
  </si>
  <si>
    <t>K BUROO MKT OU</t>
  </si>
  <si>
    <t>K S CONSULTING</t>
  </si>
  <si>
    <t>KABUL MED UNIV</t>
  </si>
  <si>
    <t>KADRIORG ART MUSEUM</t>
  </si>
  <si>
    <t>KAFKAS UNIV KARS</t>
  </si>
  <si>
    <t>KAFLKAS UNIV</t>
  </si>
  <si>
    <t>KAHRAMANMARAS SUCTU IMAM UNIV</t>
  </si>
  <si>
    <t>KAIE PRUUNSILD TALLINN CHILDRENS HOSP</t>
  </si>
  <si>
    <t>KAILUAN GENERAL HOSPITAL</t>
  </si>
  <si>
    <t>KAILUN GEN HOSP</t>
  </si>
  <si>
    <t>KAISER FRANZ JOSEF SPITAL</t>
  </si>
  <si>
    <t>KAISER FRANZ JOSEPH HOSP</t>
  </si>
  <si>
    <t>KAISER PERMANENT</t>
  </si>
  <si>
    <t>KAISER PERMANENTE DIV RES</t>
  </si>
  <si>
    <t>KAISER PERMANENTE GRP</t>
  </si>
  <si>
    <t>KAISER PERMANENTE NOTHERN CALIF</t>
  </si>
  <si>
    <t>KAISER PERMANENTE SAN FRANCISCO MED CTR</t>
  </si>
  <si>
    <t>KAITEK LABS</t>
  </si>
  <si>
    <t>KALAMALKA FORESTRY CTR</t>
  </si>
  <si>
    <t>KALININGRAD REG CTR ENVIRONM TOURISM</t>
  </si>
  <si>
    <t>KALININGRAD STATE TECH UNIV</t>
  </si>
  <si>
    <t>KALLAVERE HOSP</t>
  </si>
  <si>
    <t>KALMAR CTY HOSP</t>
  </si>
  <si>
    <t>KANAGAWA CHILDRENS MED CTR</t>
  </si>
  <si>
    <t>KANAGAWA UNIV</t>
  </si>
  <si>
    <t>KANGWEON NATL UNIV</t>
  </si>
  <si>
    <t>KANSAI ELECT POWER HOSP</t>
  </si>
  <si>
    <t>KANSAI ELECT POWER MED RES INST</t>
  </si>
  <si>
    <t>KANSAI RES CTR</t>
  </si>
  <si>
    <t>KANSAI UNIV</t>
  </si>
  <si>
    <t>KANT BALT FED UNIV</t>
  </si>
  <si>
    <t>KANTON ZURICH</t>
  </si>
  <si>
    <t>KAOHSIUNG VET GEN HOSP</t>
  </si>
  <si>
    <t>KAPITZA INST PHYS PROBLEMS RAS</t>
  </si>
  <si>
    <t>KAPOSVAR UNIV</t>
  </si>
  <si>
    <t>KARABUK UNIV</t>
  </si>
  <si>
    <t>KARADAG GEOPHYS RES OBSERV</t>
  </si>
  <si>
    <t>KARDIOL</t>
  </si>
  <si>
    <t>KARDIOL AMBULANCE</t>
  </si>
  <si>
    <t>KARDIOL INTERNI AMBULANCE</t>
  </si>
  <si>
    <t>KARDIOL ORDINACE</t>
  </si>
  <si>
    <t>KARELIAN RES CTR RAS</t>
  </si>
  <si>
    <t>KARELIAN SCI CTR</t>
  </si>
  <si>
    <t>KARELIAN STATE PEDAG UNIV</t>
  </si>
  <si>
    <t>KARIUS INC</t>
  </si>
  <si>
    <t>KARLSRUHE UNIV APPL SCI</t>
  </si>
  <si>
    <t>KARLSRUHER INST TECHNOL</t>
  </si>
  <si>
    <t>KARLSTADS UNIV</t>
  </si>
  <si>
    <t>KARNATAKA STATE OPEN UNIV</t>
  </si>
  <si>
    <t>KARNATAKA VET ANIM FISHERIES SCI UNIV</t>
  </si>
  <si>
    <t>KARNSJUKHUSET SKOVDE</t>
  </si>
  <si>
    <t>KAROLINKSA UNIV</t>
  </si>
  <si>
    <t>KAROLINSKA HOSP</t>
  </si>
  <si>
    <t>KAROLINSKA HOSP INST</t>
  </si>
  <si>
    <t>KAROLINSKA INST HUDDINGE</t>
  </si>
  <si>
    <t>KAROLINSKA INST KI</t>
  </si>
  <si>
    <t>KAROLINSKA INST SODERSJUKHUSET</t>
  </si>
  <si>
    <t>KAROLINSKA INST STOCKHOLM</t>
  </si>
  <si>
    <t>KAROLINSKA INST TUTET</t>
  </si>
  <si>
    <t>KAROLINSKA INSTUTUE</t>
  </si>
  <si>
    <t>KAROLINSKA INTITUTET</t>
  </si>
  <si>
    <t>KAROLINSKA UNIV LAB</t>
  </si>
  <si>
    <t>KAROLINSKA UNIV LAB HUDDINGE</t>
  </si>
  <si>
    <t>KAROLINSKA UNIV SSJUKHUSET</t>
  </si>
  <si>
    <t>KARPINSKII ALL RUSSIA RES INST GEOL</t>
  </si>
  <si>
    <t>KARPINSKY RUSSIAN GEOL RES INST</t>
  </si>
  <si>
    <t>KARPOV INST PHYS CHEM</t>
  </si>
  <si>
    <t>KARR CONSULTANCY LTD</t>
  </si>
  <si>
    <t>KARST RES INST ZRC SAZU</t>
  </si>
  <si>
    <t>KARTINI CLIN</t>
  </si>
  <si>
    <t>KARTVERKET</t>
  </si>
  <si>
    <t>KASR EL AINI UNIV</t>
  </si>
  <si>
    <t>KATANOV STATE UNIV</t>
  </si>
  <si>
    <t>KATHMANDU UNIV</t>
  </si>
  <si>
    <t>KATHOLIEKE UNIV LEUVEN KU LEUVEN</t>
  </si>
  <si>
    <t>KATHOLIEKE UNIV LEUVEN VIB</t>
  </si>
  <si>
    <t>KATKAS UNIV</t>
  </si>
  <si>
    <t>KAUNAS COLL</t>
  </si>
  <si>
    <t>KAUNAS CTY HOSP</t>
  </si>
  <si>
    <t>KAUNAS FORESTRY ENVIRONM ENGN UNIV APPL SCI</t>
  </si>
  <si>
    <t>KAUNAS SECOND CLIN HOSP</t>
  </si>
  <si>
    <t>KAUNAS T IVANAUSKAS ZOOL MUSEUM</t>
  </si>
  <si>
    <t>KAUNAS TECHNOL UNIV</t>
  </si>
  <si>
    <t>KAUNAS UNIV APPL SCI</t>
  </si>
  <si>
    <t>KAUNAS UNIV HOSP</t>
  </si>
  <si>
    <t>KAUNAS UNIV MED HOSP</t>
  </si>
  <si>
    <t>KAUST</t>
  </si>
  <si>
    <t>KAVLI INST PARTICLE ASTROPHYS COSMOL</t>
  </si>
  <si>
    <t>KAVOSH PAY MASHHAD RES CTR</t>
  </si>
  <si>
    <t>KAWASAKI MED UNIV</t>
  </si>
  <si>
    <t>KAZAKH AGROTECH UNIV</t>
  </si>
  <si>
    <t>KAZAKH BRITISH TECH UNIV</t>
  </si>
  <si>
    <t>KAZAKH NATL AGRARIAN UNIV</t>
  </si>
  <si>
    <t>KAZAKH NATL PEDAG UNIV</t>
  </si>
  <si>
    <t>KAZAN STATE TECHNOL UNIV</t>
  </si>
  <si>
    <t>KAZAN STATE UNIV POWER ENGN</t>
  </si>
  <si>
    <t>KAZAN STATE UNIV TECHNOL</t>
  </si>
  <si>
    <t>KBO INN SALZACH KLINIKUM WASSERBURG INN</t>
  </si>
  <si>
    <t>KEAN UNIV</t>
  </si>
  <si>
    <t>KECK GRAD INST APPL SCI</t>
  </si>
  <si>
    <t>KEDGE BUSINESS SCH BORDEAUX</t>
  </si>
  <si>
    <t>KEEL TRANSLAT OU</t>
  </si>
  <si>
    <t>KEELUNG CHANG GUNG MEM HOSP</t>
  </si>
  <si>
    <t>KEEP SOLUT</t>
  </si>
  <si>
    <t>KEIMYUNG UNIV</t>
  </si>
  <si>
    <t>KELDYSH INST APPL MATH</t>
  </si>
  <si>
    <t>KELLY SERV</t>
  </si>
  <si>
    <t>KELM UNIV</t>
  </si>
  <si>
    <t>KELOWNA CARDIOL RES</t>
  </si>
  <si>
    <t>KEM HOSP PAREL</t>
  </si>
  <si>
    <t>KEMRI WELLCOME TRUST RES PROGRAM</t>
  </si>
  <si>
    <t>KENNEDY KRIEGER INST</t>
  </si>
  <si>
    <t>KENT STATE UNIV</t>
  </si>
  <si>
    <t>KENYATTA HOSP</t>
  </si>
  <si>
    <t>KENYON COLL</t>
  </si>
  <si>
    <t>KEPLER UNIV HOSP</t>
  </si>
  <si>
    <t>KERALA AGR UNIV</t>
  </si>
  <si>
    <t>KESHIKETENG QI FORESTRY ADM</t>
  </si>
  <si>
    <t>KESKI SUOMEN KESKUSSAIRAALA</t>
  </si>
  <si>
    <t>KEW GARDENS</t>
  </si>
  <si>
    <t>KF UNIV</t>
  </si>
  <si>
    <t>KFKI</t>
  </si>
  <si>
    <t>KHABAROVSK ANTIPLAGUE STN</t>
  </si>
  <si>
    <t>KHANTY MANSIYSK CLIN PSYCHONEUROL HOSP</t>
  </si>
  <si>
    <t>KHARKIV NATL MED UNIV</t>
  </si>
  <si>
    <t>KHARKIV PHYSICOTECH INST</t>
  </si>
  <si>
    <t>KHARKIV ZOOVET ACAD</t>
  </si>
  <si>
    <t>KHARKOV AM GORKII STATE UNIV</t>
  </si>
  <si>
    <t>KHARTOUM TEACHING HOSP</t>
  </si>
  <si>
    <t>KHOO TECK PUAT NATL UNIV</t>
  </si>
  <si>
    <t>KHUZESTAN RAMIN AGR NAT RESOURCES UNIV</t>
  </si>
  <si>
    <t>KIANG WU HOSP</t>
  </si>
  <si>
    <t>KICT</t>
  </si>
  <si>
    <t>KIDNEY RES INST</t>
  </si>
  <si>
    <t>KIDWAI MEM INST ONCOL</t>
  </si>
  <si>
    <t>KIDWAY MEM INST ONCOL</t>
  </si>
  <si>
    <t>KIEL PAIN HEADACHE CTR</t>
  </si>
  <si>
    <t>KIEL UNIV IFM GEOMAR</t>
  </si>
  <si>
    <t>KIILI VALLAVALITSUS</t>
  </si>
  <si>
    <t>KILTE AWLAELOHEALTH DEMOG SURVEILLANCE SITE</t>
  </si>
  <si>
    <t>KIMRON VET INST</t>
  </si>
  <si>
    <t>KIMS HOSP</t>
  </si>
  <si>
    <t>KINANTHROPOMETRY</t>
  </si>
  <si>
    <t>KINASEDETECT APS</t>
  </si>
  <si>
    <t>KINASERA OU</t>
  </si>
  <si>
    <t>KINDER JUGENDKRANKENHAUS AUF DER BULT</t>
  </si>
  <si>
    <t>KINDERHOSP LUZERN</t>
  </si>
  <si>
    <t>KINDERKRANKENHAUS SANKT MARIEN</t>
  </si>
  <si>
    <t>KINDERSPITAL LUZERN</t>
  </si>
  <si>
    <t>KINDERZENTRUM ST MARTIN</t>
  </si>
  <si>
    <t>KINDRAL LAIDONERI MUUSEUM</t>
  </si>
  <si>
    <t>KING ADBULAZIZ UNIV</t>
  </si>
  <si>
    <t>KING CHRISTIAN XTH HOSP</t>
  </si>
  <si>
    <t>KING FAISAL UNIV</t>
  </si>
  <si>
    <t>KING HASSAN II UNIV</t>
  </si>
  <si>
    <t>KING HUSSEIN CANC CTR</t>
  </si>
  <si>
    <t>KING HUSSEIN INST CANC BIOTECHNOL</t>
  </si>
  <si>
    <t>KING MONGKUTS UNIV TECHNOL</t>
  </si>
  <si>
    <t>KINGS BRITISH HEART FDN CTR</t>
  </si>
  <si>
    <t>KINGS CROSS</t>
  </si>
  <si>
    <t>KINGS CTR GLOBAL HLTH</t>
  </si>
  <si>
    <t>KINGS PK BOT GARDENS</t>
  </si>
  <si>
    <t>KINGSTON GEN HOSP</t>
  </si>
  <si>
    <t>KINGSTON UNIV LONDON</t>
  </si>
  <si>
    <t>KINNERET LIMNOL LAB</t>
  </si>
  <si>
    <t>KIRBY INST</t>
  </si>
  <si>
    <t>KIRENSKY INST PHYS SB RAS</t>
  </si>
  <si>
    <t>KIRJASTUSE NORNBERG CO</t>
  </si>
  <si>
    <t>KIRSTENBOSCH RES CTR</t>
  </si>
  <si>
    <t>KIRYAT HADASSAH</t>
  </si>
  <si>
    <t>KITTNER DAVIDAI INST CARDIOL CTR</t>
  </si>
  <si>
    <t>KIVION MTU</t>
  </si>
  <si>
    <t>KK HOSP</t>
  </si>
  <si>
    <t>KL UNIV</t>
  </si>
  <si>
    <t>KLAGENFURT UNIV</t>
  </si>
  <si>
    <t>KLAIPEDA UNIV HOSP</t>
  </si>
  <si>
    <t>KLAIPEDOS UNIV LIGONINE</t>
  </si>
  <si>
    <t>KLASTER BALT</t>
  </si>
  <si>
    <t>KLASTER BALTIC</t>
  </si>
  <si>
    <t>KLEINTIERKLIN RIGIPL</t>
  </si>
  <si>
    <t>KLEINTIERPRAXIS</t>
  </si>
  <si>
    <t>KLIIN UURINGUTE KESKUS</t>
  </si>
  <si>
    <t>KLIMA ENERGIETECH GGMBH INFORMATIONSZENTRUM KALTE</t>
  </si>
  <si>
    <t>KLIN BOLNICKI CTR</t>
  </si>
  <si>
    <t>KLIN CHEM</t>
  </si>
  <si>
    <t>KLIN CTR VOJVODINE</t>
  </si>
  <si>
    <t>KLIN HALLERWIESE</t>
  </si>
  <si>
    <t>KLIN HALLERWIESE CNOPF SCHE KINDERKLINIK</t>
  </si>
  <si>
    <t>KLIN HAMATOL ONKOL KLIN IMMUNOL</t>
  </si>
  <si>
    <t>KLIN IMMUNOL KERCKHOFF</t>
  </si>
  <si>
    <t>KLIN PK</t>
  </si>
  <si>
    <t>KLINICKI CENTAR NIS</t>
  </si>
  <si>
    <t>KLINIEKI CTR NIS</t>
  </si>
  <si>
    <t>KLINIKUM AMBERG</t>
  </si>
  <si>
    <t>KLINIKUM ASCHAFFENBURG</t>
  </si>
  <si>
    <t>KLINIKUM AUGSBURG</t>
  </si>
  <si>
    <t>KLINIKUM BIELEFELD</t>
  </si>
  <si>
    <t>KLINIKUM DARMSTADT GMBH</t>
  </si>
  <si>
    <t>KLINIKUM ERNST MORITZ ARNDT UNIV GREIFSWALD</t>
  </si>
  <si>
    <t>KLINIKUM FRANKFURT HOECHST</t>
  </si>
  <si>
    <t>KLINIKUM HARLACHING</t>
  </si>
  <si>
    <t>KLINIKUM JOHANN WOLFGANG GOETHE UNIV</t>
  </si>
  <si>
    <t>KLINIKUM KASSEL</t>
  </si>
  <si>
    <t>KLINIKUM KLAGENFURT</t>
  </si>
  <si>
    <t>KLINIKUM KLAGENFURT WS</t>
  </si>
  <si>
    <t>KLINIKUM LIPPE GMBH</t>
  </si>
  <si>
    <t>KLINIKUM NUERNBERG</t>
  </si>
  <si>
    <t>KLINIKUM OLDENBURG GGMBH</t>
  </si>
  <si>
    <t>KLINIKUM RECHTS DER ISAR</t>
  </si>
  <si>
    <t>KLINIKUM RECHTS ISAR TECHN UNIV MU NCHEN</t>
  </si>
  <si>
    <t>KLINIKUM SAARBRUECKEN</t>
  </si>
  <si>
    <t>KLINIKUM TRAUNSTEIN</t>
  </si>
  <si>
    <t>KLINIKUM WEIDEN</t>
  </si>
  <si>
    <t>KLINIKVERBUND KEMPTEN OBERALLGAU GGMBH</t>
  </si>
  <si>
    <t>KN GOVT PG COLL</t>
  </si>
  <si>
    <t>KNMI</t>
  </si>
  <si>
    <t>KNOW CTR</t>
  </si>
  <si>
    <t>KNOWLEDGE CTR AGR</t>
  </si>
  <si>
    <t>KNUST</t>
  </si>
  <si>
    <t>KOBRAS LTD</t>
  </si>
  <si>
    <t>KOBUS</t>
  </si>
  <si>
    <t>KOC UNIV HOSP</t>
  </si>
  <si>
    <t>KOGAKUIN UNIV</t>
  </si>
  <si>
    <t>KOHILA GYMNASIUM</t>
  </si>
  <si>
    <t>KOKKOLA CENT HOSP</t>
  </si>
  <si>
    <t>KOLLEEGID TALLINNA ULIKOOLI</t>
  </si>
  <si>
    <t>KOLLING INST</t>
  </si>
  <si>
    <t>KOMAROV BOT INST</t>
  </si>
  <si>
    <t>KOMAROV BOT INST RAS</t>
  </si>
  <si>
    <t>KOMI SCI CTR</t>
  </si>
  <si>
    <t>KOMPEST LTD</t>
  </si>
  <si>
    <t>KONARKA GMBH</t>
  </si>
  <si>
    <t>KONGWON NATL UNIV</t>
  </si>
  <si>
    <t>KONINKLIJKE MILITAIRE SCH ECOLE ROYALE MILITAIRE</t>
  </si>
  <si>
    <t>KONKOLY OBSERV BUDAPEST</t>
  </si>
  <si>
    <t>KONSTANTOPOULEIO GEN HOSP</t>
  </si>
  <si>
    <t>KONSTANTOPOULIO HOSP</t>
  </si>
  <si>
    <t>KONVENTHOSP BARMHERZIGE BRUEDER LINZ</t>
  </si>
  <si>
    <t>KORA</t>
  </si>
  <si>
    <t>KORDIN BUSINESS INCUBATION CTR</t>
  </si>
  <si>
    <t>KOREA ATOM ENERGY RES INST</t>
  </si>
  <si>
    <t>KOREA BASIC SCI INST</t>
  </si>
  <si>
    <t>KOREA BASIC SCI INST UNIV</t>
  </si>
  <si>
    <t>KOREA CTR DIS CONTROL PREVNT</t>
  </si>
  <si>
    <t>KOREA FOREST RES INST</t>
  </si>
  <si>
    <t>KOREA INST GEOSCI MINERAL RESOURCES KIGAM</t>
  </si>
  <si>
    <t>KOREA INST OCEAN SCI TECHNOL</t>
  </si>
  <si>
    <t>KOREA INST SCI TECHNOL</t>
  </si>
  <si>
    <t>KOREA NATL RES INST HLTH</t>
  </si>
  <si>
    <t>KOREA POLAR RES INST</t>
  </si>
  <si>
    <t>KOREA RES INST BIOSCI BIOTECHNOL</t>
  </si>
  <si>
    <t>KOREA RES INST STAND SCI</t>
  </si>
  <si>
    <t>KORGKOOLIDEVAHELISES DEMOUURINGUTE KESKUSES</t>
  </si>
  <si>
    <t>KORINDO GRP</t>
  </si>
  <si>
    <t>KOS GENET SRL</t>
  </si>
  <si>
    <t>KOSAGEN CELL FACTORY OU</t>
  </si>
  <si>
    <t>KOSOVO SOC CARDIOL</t>
  </si>
  <si>
    <t>KOTKA MARITIME RES CTR</t>
  </si>
  <si>
    <t>KPMG BALT OU</t>
  </si>
  <si>
    <t>KR HOSP</t>
  </si>
  <si>
    <t>KRAJOWE FORUM CHLODNICTWA</t>
  </si>
  <si>
    <t>KRAJSKA ZDRAVOTNI AS NEMOCNICE TEPLICE PO</t>
  </si>
  <si>
    <t>KRAKOW PEDAG UNIV</t>
  </si>
  <si>
    <t>KRAKOW SPECIALIST HOSP</t>
  </si>
  <si>
    <t>KRALOVSKE VINOHRADY UNIV HOSP</t>
  </si>
  <si>
    <t>KRANKENHAUS ST ELISABETH ST BARBARA HALLE</t>
  </si>
  <si>
    <t>KRASNOYARSK STATE MED UNIV</t>
  </si>
  <si>
    <t>KRF UNIV COLL</t>
  </si>
  <si>
    <t>KRISHNA ENGN COLL</t>
  </si>
  <si>
    <t>KRISHNA HOSP</t>
  </si>
  <si>
    <t>KRISS</t>
  </si>
  <si>
    <t>KRISTIANSTAD UNIV COLL</t>
  </si>
  <si>
    <t>KRITIKA EXPLORAT RUSSIAN EURASIAN HIST</t>
  </si>
  <si>
    <t>KROMERIZSKA NEMOCNICE A S</t>
  </si>
  <si>
    <t>KROMPACHY AGEL HOSP</t>
  </si>
  <si>
    <t>KSMGC</t>
  </si>
  <si>
    <t>KTH CCGEX</t>
  </si>
  <si>
    <t>KU</t>
  </si>
  <si>
    <t>KU EICHSTATT INGOLSTADT</t>
  </si>
  <si>
    <t>KU LEUVEN LEUVEN UNIV</t>
  </si>
  <si>
    <t>KU LEUVEN LUCAS</t>
  </si>
  <si>
    <t>KUBAN MED ACAD</t>
  </si>
  <si>
    <t>KUBAN MED UNIV</t>
  </si>
  <si>
    <t>KUBAN STATE UNIV</t>
  </si>
  <si>
    <t>KUBAN STATE UNIV PHYS EDUC SPORT TOURISM</t>
  </si>
  <si>
    <t>KUL LEUVEN</t>
  </si>
  <si>
    <t>KUL UNIV LEUVEN</t>
  </si>
  <si>
    <t>KULEUVEN UNIV LEUVEN</t>
  </si>
  <si>
    <t>KUMAMOTO UNIV</t>
  </si>
  <si>
    <t>KUNDA GYMNASIUM</t>
  </si>
  <si>
    <t>KUNGLIGA TEKNISKA HOGSKOLAN</t>
  </si>
  <si>
    <t>KUNINGLIK TEHNIKAULIKOOL</t>
  </si>
  <si>
    <t>KUNMING UNIV SCI TECHNOL</t>
  </si>
  <si>
    <t>KURESAARE HOSP</t>
  </si>
  <si>
    <t>KURGAN STATE UNIV</t>
  </si>
  <si>
    <t>KURNAKOV INST</t>
  </si>
  <si>
    <t>KURSK STATE UNIV</t>
  </si>
  <si>
    <t>KURUME UNIV</t>
  </si>
  <si>
    <t>KUWAIT INST SCIENTIFI C RES</t>
  </si>
  <si>
    <t>KVUNGPOOK NATL UNIV</t>
  </si>
  <si>
    <t>KVUOA KEELEKESKUS</t>
  </si>
  <si>
    <t>KWAME NKRUMAH UNIV SCI</t>
  </si>
  <si>
    <t>KWANSEI GAKUIN UNIV</t>
  </si>
  <si>
    <t>KWATA NGO</t>
  </si>
  <si>
    <t>KWAZULU RES INST TB HIV K RITH</t>
  </si>
  <si>
    <t>KYIV NATL UNIV</t>
  </si>
  <si>
    <t>KYIV TARAS SHEVCHENKO NATL UNIV</t>
  </si>
  <si>
    <t>KYMI DALE KYMENLAAKSO HLTH CARE DIST</t>
  </si>
  <si>
    <t>KYOTO FIRST RED CROSS HOSP</t>
  </si>
  <si>
    <t>KYOTO PREFECTURAL UNIV MED</t>
  </si>
  <si>
    <t>KYOWA KAKO CO LTD</t>
  </si>
  <si>
    <t>KYUNG HEE UNVERS</t>
  </si>
  <si>
    <t>KYUSHU DENT COLL</t>
  </si>
  <si>
    <t>KYUSHU INST TECHNOL</t>
  </si>
  <si>
    <t>L N GUMILYOV EURASIAN NATL UNIV</t>
  </si>
  <si>
    <t>L PASTEUR UNIV HOSP</t>
  </si>
  <si>
    <t>L SPALLANZANI NATL INST INFECT DIS</t>
  </si>
  <si>
    <t>L STUR INST LINGUIST</t>
  </si>
  <si>
    <t>L2EP</t>
  </si>
  <si>
    <t>LA JOLLA CANC RES FDN</t>
  </si>
  <si>
    <t>LA LAGUNA UNIV ULL</t>
  </si>
  <si>
    <t>LA PAZ UNIV HOSP</t>
  </si>
  <si>
    <t>LA TIMONE CHILDREN HOSP</t>
  </si>
  <si>
    <t>LA TIMONE HOSP</t>
  </si>
  <si>
    <t>LAANE VIRU COLL</t>
  </si>
  <si>
    <t>LAB AEROL</t>
  </si>
  <si>
    <t>LAB AGING NERVOUS DIS</t>
  </si>
  <si>
    <t>LAB ATMOSPHER SPACE PHYS</t>
  </si>
  <si>
    <t>LAB CLIN BON PASTOR</t>
  </si>
  <si>
    <t>LAB CLIN EXPT IMMUNOL</t>
  </si>
  <si>
    <t>LAB CLRIC BON PASTOR BARCELONA</t>
  </si>
  <si>
    <t>LAB DEPT ANAL PAS DE CALAIS</t>
  </si>
  <si>
    <t>LAB DETUD RECH ACTION SANTE LERAS AFR</t>
  </si>
  <si>
    <t>LAB ECOBIO UNIV RENNES</t>
  </si>
  <si>
    <t>LAB ECOSYST MARINS EXPLOITES</t>
  </si>
  <si>
    <t>LAB ELECTROMAGNET FIELDS MICROWAVE ELECT</t>
  </si>
  <si>
    <t>LAB ETUD RECH ACT SANTE</t>
  </si>
  <si>
    <t>LAB ETUD RECH ACT SANTE LERAS AFRIQUE</t>
  </si>
  <si>
    <t>LAB ETUD RECH ACTION SANT LERAS AFRIQUE</t>
  </si>
  <si>
    <t>LAB ETUD RECH ACTION ST LERAS AFRIQUE</t>
  </si>
  <si>
    <t>LAB ETUDE RECH ACT ST LERAS AFRIQUE</t>
  </si>
  <si>
    <t>LAB ETUDES RECH ACTION SANTE LERAS AFRIQUE</t>
  </si>
  <si>
    <t>LAB ETUDES RECHERCHE ACT ST LERAS AFR</t>
  </si>
  <si>
    <t>LAB EXCELLENCE CORAIL</t>
  </si>
  <si>
    <t>LAB GENET METAB ENDOCRINE DIS</t>
  </si>
  <si>
    <t>LAB GENOTYPING DEV RCFIMS</t>
  </si>
  <si>
    <t>LAB HIGH ENERGY COMPUTAT PHYS</t>
  </si>
  <si>
    <t>LAB INORGANIC MAT</t>
  </si>
  <si>
    <t>LAB INSTRUMENT FIS EXPT</t>
  </si>
  <si>
    <t>LAB INSTRUMENTA FIS EXP PARTICULAS</t>
  </si>
  <si>
    <t>LAB INSTRUMENTA FIS EXPT PARTICULAS LIP</t>
  </si>
  <si>
    <t>LAB INSTRUMENTAC FIS EXPT PARTICUAS</t>
  </si>
  <si>
    <t>LAB INSTRUMENTACAAO FIS EXPT PARTICULAS</t>
  </si>
  <si>
    <t>LAB INSTRUMENTACAO FIS EXP</t>
  </si>
  <si>
    <t>LAB INSTRUMENTACAO FIS EXP PARTICLE</t>
  </si>
  <si>
    <t>LAB INSTRUMENTACAO FIS EXPT PARTICLAS</t>
  </si>
  <si>
    <t>LAB INSTRUMENTACAO FIS EXPT PARTICUL</t>
  </si>
  <si>
    <t>LAB INSTRUMENTACAO FIS EXPT PARTICULA</t>
  </si>
  <si>
    <t>LAB INSTRUMENTACAO FIS EXPT PARTUICULAS</t>
  </si>
  <si>
    <t>LAB INSTRUMENTACAO FISICA EXP PARTICULAS</t>
  </si>
  <si>
    <t>LAB INSTRUMENTACCAO FIS EXPT PARTICULAS</t>
  </si>
  <si>
    <t>LAB INSTRUMENTACDO FIS EXPT PARTICULAS</t>
  </si>
  <si>
    <t>LAB INSTRUMENTACO FIS EXPT PARTICULAS</t>
  </si>
  <si>
    <t>LAB INSTRUMENTACTAO FIS EXPT PARTICULAS</t>
  </si>
  <si>
    <t>LAB INSTRUMENTARCIO FIS EXPT PARTICULAS</t>
  </si>
  <si>
    <t>LAB INTENS CARE MED</t>
  </si>
  <si>
    <t>LAB MED</t>
  </si>
  <si>
    <t>LAB NACL ENERGIA GEOL</t>
  </si>
  <si>
    <t>LAB NACL SANTE</t>
  </si>
  <si>
    <t>LAB NANOSCALE MAT SCI</t>
  </si>
  <si>
    <t>LAB NATL METROL DESSAIS LNE</t>
  </si>
  <si>
    <t>LAB NAZ LEGNARO INFN</t>
  </si>
  <si>
    <t>LAB NAZL CONSORZIO INTERUNIV</t>
  </si>
  <si>
    <t>LAB NAZL FRASCATI</t>
  </si>
  <si>
    <t>LAB OCEANOG VILLEFRANCHE</t>
  </si>
  <si>
    <t>LAB PHOTOELASTIC</t>
  </si>
  <si>
    <t>LAB PHOTOELASTICITY</t>
  </si>
  <si>
    <t>LAB PIERRE FABRE</t>
  </si>
  <si>
    <t>LAB RADIAT PROTECT MED</t>
  </si>
  <si>
    <t>LAB SAUDE PUBL</t>
  </si>
  <si>
    <t>LAB SCI CLIMAT ENVIRONM</t>
  </si>
  <si>
    <t>LAB SYST BIOL</t>
  </si>
  <si>
    <t>LAB SYST BIOL GENET</t>
  </si>
  <si>
    <t>LAB TIMC IMAG</t>
  </si>
  <si>
    <t>LAB TIMC IMAG EQUIPE DYCTIM</t>
  </si>
  <si>
    <t>LAB ZERAH TAAR PFEFFER</t>
  </si>
  <si>
    <t>LAB ZTP</t>
  </si>
  <si>
    <t>LABEP AO IRD IFAN</t>
  </si>
  <si>
    <t>LABO INSTRUMENTAC FIS EXPT PARTICULAS</t>
  </si>
  <si>
    <t>LABO INSTRUMENTACAO FIS EXPT PARTICULAS</t>
  </si>
  <si>
    <t>LABOR BERLIN</t>
  </si>
  <si>
    <t>LABORATORIO BIOLOG FUNC BIOTECNOLOG BIOLAB CICBA</t>
  </si>
  <si>
    <t>LABS CLIN HOSP VALL DHEBRON ICS BARCELONA</t>
  </si>
  <si>
    <t>LABS CLIN HOSP VALL HEBRON</t>
  </si>
  <si>
    <t>LABTIUM</t>
  </si>
  <si>
    <t>LAC USC</t>
  </si>
  <si>
    <t>LACEY SOLUT LTD</t>
  </si>
  <si>
    <t>LADY RIDGEWAY HOSP CHILDREN</t>
  </si>
  <si>
    <t>LAEKNING MED CLIN</t>
  </si>
  <si>
    <t>LAGH UGENT</t>
  </si>
  <si>
    <t>LAGOS UNIV</t>
  </si>
  <si>
    <t>LAGOS UNIV TEACHING HOSP PMB</t>
  </si>
  <si>
    <t>LAIKO HOSP</t>
  </si>
  <si>
    <t>LAIKON GEN HOSP</t>
  </si>
  <si>
    <t>LAKE BIWA ENVIRONM RES INST</t>
  </si>
  <si>
    <t>LAKE PENTLAND RES CTR</t>
  </si>
  <si>
    <t>LAKEMEDELSVERKET MED PROD AGCY</t>
  </si>
  <si>
    <t>LAKES INST</t>
  </si>
  <si>
    <t>LAM RES CORP</t>
  </si>
  <si>
    <t>LAMPRECHT STAMM SOZIALFORSCH BERATUNG AG</t>
  </si>
  <si>
    <t>LANA SCH PUBL HLTH</t>
  </si>
  <si>
    <t>LANCASHIRE COMMISSIONING SUPPORT UNIT</t>
  </si>
  <si>
    <t>LANCASHIRE TEACHING HOSP FDN TRUST</t>
  </si>
  <si>
    <t>LANCASHIRE TEACHING HOSP NHS FDN TRUST</t>
  </si>
  <si>
    <t>LANCET LABS</t>
  </si>
  <si>
    <t>LAND DEV DEPT</t>
  </si>
  <si>
    <t>LAND USE ENVIRONM GREEN AREA UNIT</t>
  </si>
  <si>
    <t>LAND WARFARE</t>
  </si>
  <si>
    <t>LANDAU INST THEORET PHYS</t>
  </si>
  <si>
    <t>LANDCARE RES MANAAKI WHENUA</t>
  </si>
  <si>
    <t>LANDESAMT DENKMALPFLEGE ARCHAEOL</t>
  </si>
  <si>
    <t>LANDESAMT DENKMALPFLEGE ARCHAOL SACHSEN ANHALT</t>
  </si>
  <si>
    <t>LANDESAMT VERBRAUCHERSCHUTZ SACHSEN ANHALT</t>
  </si>
  <si>
    <t>LANDESKLINIKUM BADEN MODLING</t>
  </si>
  <si>
    <t>LANDESKLINIKUM HAINBURG</t>
  </si>
  <si>
    <t>LANDESKLINIKUM WALDVIERTEL ZWETTL</t>
  </si>
  <si>
    <t>LANDESKRANKENHAUS FELDKIRCH</t>
  </si>
  <si>
    <t>LANDESKRANKENHAUS UNIV KLINIKEN INNSBRUCK</t>
  </si>
  <si>
    <t>LANDESLAB BERLIN BRANDENBURG</t>
  </si>
  <si>
    <t>LANDSCAPE CTR</t>
  </si>
  <si>
    <t>LANDSCAPE RES GRP</t>
  </si>
  <si>
    <t>LANDSCAPE RES GRP LTD</t>
  </si>
  <si>
    <t>LANDSPITALI NATL UNIV HOSP ICELAND LSH</t>
  </si>
  <si>
    <t>LANDSPITALI UNIV HOSP E7</t>
  </si>
  <si>
    <t>LANDSPITALINN UNIV HOSP</t>
  </si>
  <si>
    <t>LANDSSYGEHUSET</t>
  </si>
  <si>
    <t>LANTMATERIET</t>
  </si>
  <si>
    <t>LAPEYRONIE HOSP</t>
  </si>
  <si>
    <t>LAPEYRONIE UNIV HOSP</t>
  </si>
  <si>
    <t>LAPLAND UNIV APPL SCI</t>
  </si>
  <si>
    <t>LAPPEENRUNTA UNIV TECHNOL</t>
  </si>
  <si>
    <t>LAPUAN PSYKIATRINEN POLIKLINIKAA</t>
  </si>
  <si>
    <t>LARIBOISIERE HOSP</t>
  </si>
  <si>
    <t>LARKIN UNIV</t>
  </si>
  <si>
    <t>LARSYS ASSOCIATED LAB</t>
  </si>
  <si>
    <t>LAS CUMBRES OBSERV</t>
  </si>
  <si>
    <t>LAS CUMBRES OBSERV GLOBAL TELESCOPE NETWORK INC</t>
  </si>
  <si>
    <t>LASER DIAGNOST INSTRUMENTS</t>
  </si>
  <si>
    <t>LASER DIAGNOST INSTRUMENTS AS LDI</t>
  </si>
  <si>
    <t>LASERAGE LTD</t>
  </si>
  <si>
    <t>LASHKAREV INST SEMICOND PHYS UKRAINIAN NAS</t>
  </si>
  <si>
    <t>LASTEHAIGLA CHILDRENS HOSP</t>
  </si>
  <si>
    <t>LATVIA LAB</t>
  </si>
  <si>
    <t>LATVIA STATE FOREST RES INST SILAVA</t>
  </si>
  <si>
    <t>LATVIA UNIV</t>
  </si>
  <si>
    <t>LATVIAN ACAD SPORT EDUC</t>
  </si>
  <si>
    <t>LATVIAN ASSOC PEDIAT SURG</t>
  </si>
  <si>
    <t>LATVIAN ENVIRONM GEOL METEOROL AGENC</t>
  </si>
  <si>
    <t>LATVIAN ENVIRONM GEOL METEOROL CTR</t>
  </si>
  <si>
    <t>LATVIAN FAMILY PHYS ASSOC</t>
  </si>
  <si>
    <t>LATVIAN FISH RESOURCE AGCY</t>
  </si>
  <si>
    <t>LATVIAN FISH RESOURCES AGNCY</t>
  </si>
  <si>
    <t>LATVIAN INST FOOD SAFETY</t>
  </si>
  <si>
    <t>LATVIAN INST ORGAN SNTH</t>
  </si>
  <si>
    <t>LATVIAN MUSEUM NAT HIST</t>
  </si>
  <si>
    <t>LATVIAN ONCOL CTR RIGA EASTERN HOSP</t>
  </si>
  <si>
    <t>LATVIAN PEAT PRODUCERS ASSOC</t>
  </si>
  <si>
    <t>LATVIAN SHEEP BREEDERS ASSOC</t>
  </si>
  <si>
    <t>LATVIAN SOC CARDIOL</t>
  </si>
  <si>
    <t>LATVIAS ASSOC FAMILY PLANNING SEXUAL HLTH</t>
  </si>
  <si>
    <t>LATVIJAS UNIV</t>
  </si>
  <si>
    <t>LATVIJAS VALSTS MEZI</t>
  </si>
  <si>
    <t>LAULASMAA ELEMENTARY SCH</t>
  </si>
  <si>
    <t>LAURENTIAN FORESTRY CTR</t>
  </si>
  <si>
    <t>LAURENTIAN UNIV SUDBURY</t>
  </si>
  <si>
    <t>LAUSANNE EGYET</t>
  </si>
  <si>
    <t>LAUTECH</t>
  </si>
  <si>
    <t>LAVAL UNIV HOSP RES CTR</t>
  </si>
  <si>
    <t>LAWRENCE BERKELEY LAB</t>
  </si>
  <si>
    <t>LAWRENCE UNIV</t>
  </si>
  <si>
    <t>LAZZARO SPALLANZANI NATL INST INFECT DIS</t>
  </si>
  <si>
    <t>LBEG STATE AUTHOR MIN ENERGY GEOL</t>
  </si>
  <si>
    <t>LBH</t>
  </si>
  <si>
    <t>LBNL</t>
  </si>
  <si>
    <t>LD LANDAU THEORET PHYS INST</t>
  </si>
  <si>
    <t>LDI</t>
  </si>
  <si>
    <t>LDI AS</t>
  </si>
  <si>
    <t>LDI LTD</t>
  </si>
  <si>
    <t>LE BATEAU BLANC IMM A</t>
  </si>
  <si>
    <t>LE SCOTTE HOSP</t>
  </si>
  <si>
    <t>LE STUDIUM INST ADV STUDIES</t>
  </si>
  <si>
    <t>LEANNTA EDUC ASSOCIATES</t>
  </si>
  <si>
    <t>LEARNED ESTONIAN SOC</t>
  </si>
  <si>
    <t>LEBANESE ATOM ENEREGY COMMISS</t>
  </si>
  <si>
    <t>LEBANESE UNIV</t>
  </si>
  <si>
    <t>LEE KONG CHIAN SCH MED</t>
  </si>
  <si>
    <t>LEEDS BECKETT UNIV</t>
  </si>
  <si>
    <t>LEEDS MUSCULOSKELETAL BIOMED RES UNIT</t>
  </si>
  <si>
    <t>LEEDS TEACHING HOSP TRUST</t>
  </si>
  <si>
    <t>LEGACY HLTH SYST CYTOGENET MOL PATHOL</t>
  </si>
  <si>
    <t>LEGAL PATHWAYS INST HLTH BIOLAW</t>
  </si>
  <si>
    <t>LEGNANO GEN HOSP</t>
  </si>
  <si>
    <t>LEIBNIZ CTR TROP MARINE ECOL</t>
  </si>
  <si>
    <t>LEIBNIZ INST</t>
  </si>
  <si>
    <t>LEIBNIZ INST AGR ENGN BIOECON</t>
  </si>
  <si>
    <t>LEIBNIZ INST AGRARENTWICKLUNG TRANSFORMATIONSOKON</t>
  </si>
  <si>
    <t>LEIBNIZ INST APPL GEOPHYS</t>
  </si>
  <si>
    <t>LEIBNIZ INST APPL GEOPHYS LIAG</t>
  </si>
  <si>
    <t>LEIBNIZ INST AQUAT ECOL INLAND FISHERY</t>
  </si>
  <si>
    <t>LEIBNIZ INST BALT SEA RES IOW</t>
  </si>
  <si>
    <t>LEIBNIZ INST BALTIC SEA RES</t>
  </si>
  <si>
    <t>LEIBNIZ INST DSMZ GERMAN COLLECT MICROORGANISMS</t>
  </si>
  <si>
    <t>LEIBNIZ INST EVOLUTIONSUND BIODIVERSITATSFORSCH</t>
  </si>
  <si>
    <t>LEIBNIZ INST FRESHWATER ECOL INLAND FISHERI IGB</t>
  </si>
  <si>
    <t>LEIBNIZ INST IPK</t>
  </si>
  <si>
    <t>LEIBNIZ INST KRISTALLZUCHTUNG</t>
  </si>
  <si>
    <t>LEIBNIZ INST MARINE SCI</t>
  </si>
  <si>
    <t>LEIBNIZ INST MOL PHARMACOL</t>
  </si>
  <si>
    <t>LEIBNIZ INST NAT PROD RES INFECT BIOL</t>
  </si>
  <si>
    <t>LEIBNIZ INST NEUROBIOL MAGDEBURG</t>
  </si>
  <si>
    <t>LEIBNIZ INST OSTSEEFORSCH</t>
  </si>
  <si>
    <t>LEIBNIZ INST RES SOC SPACE</t>
  </si>
  <si>
    <t>LEIBNIZ INST ZOO WILDLIFE RES IZW</t>
  </si>
  <si>
    <t>LEIBNIZ INSTITUTE FOR PREVENTION RESEARCH AND EPI</t>
  </si>
  <si>
    <t>LEIBNIZ NSTITUTE TROPOSPHARENFORSCH</t>
  </si>
  <si>
    <t>LEIBNIZ RES CTR WORKING ENVIRONM HUMAN FACTORS</t>
  </si>
  <si>
    <t>LEIBNIZ RES INST ENVIRONM MED</t>
  </si>
  <si>
    <t>LEIBUR LTD</t>
  </si>
  <si>
    <t>LEICA GEOSYST OY</t>
  </si>
  <si>
    <t>LEICESTER NATL INST HLTH RES</t>
  </si>
  <si>
    <t>LEICLOS BIOMED RES INC</t>
  </si>
  <si>
    <t>LEIDEN ACAD CTR RES</t>
  </si>
  <si>
    <t>LEIDEN INST BRAIN COGNIT</t>
  </si>
  <si>
    <t>LEIDEN UMC</t>
  </si>
  <si>
    <t>LEIDEN UNIV COLL</t>
  </si>
  <si>
    <t>LEIDOS BIOMED RES INC</t>
  </si>
  <si>
    <t>LEIDOS BIOMEDICAL RES INC</t>
  </si>
  <si>
    <t>LEIDS UNIV</t>
  </si>
  <si>
    <t>LEIF BJORKMAN</t>
  </si>
  <si>
    <t>LEITER BIOWISSENSCHAFT</t>
  </si>
  <si>
    <t>LENICARE HOSP ESPIRITO SANTO</t>
  </si>
  <si>
    <t>LENINGRAD ASSOC HUNTERS FISHERMEN</t>
  </si>
  <si>
    <t>LEO PHARMA</t>
  </si>
  <si>
    <t>LEOPOLD FRANZENS UNIV</t>
  </si>
  <si>
    <t>LERAS AFR</t>
  </si>
  <si>
    <t>LETTERKENNY GEN HOSP</t>
  </si>
  <si>
    <t>LETTERKENNY UNIV HOSP</t>
  </si>
  <si>
    <t>LEUKOCARE AG</t>
  </si>
  <si>
    <t>LEUVEN CATHOLIC UNIV</t>
  </si>
  <si>
    <t>LEUVEN UNIV</t>
  </si>
  <si>
    <t>LEVANGER HOSP</t>
  </si>
  <si>
    <t>LEVINSKY COLL EDUC</t>
  </si>
  <si>
    <t>LEVITEDNA ORG</t>
  </si>
  <si>
    <t>LEVY ECON INST</t>
  </si>
  <si>
    <t>LGI OPEN SOC INST</t>
  </si>
  <si>
    <t>LGL LTD</t>
  </si>
  <si>
    <t>LHL KLIN BERGEN</t>
  </si>
  <si>
    <t>LHOSP</t>
  </si>
  <si>
    <t>LHV</t>
  </si>
  <si>
    <t>LI KA SHING CTR</t>
  </si>
  <si>
    <t>LIAONING MED COLL</t>
  </si>
  <si>
    <t>LIAONING NORMAL UNIV</t>
  </si>
  <si>
    <t>LIBOURNE HOSP</t>
  </si>
  <si>
    <t>LIBRE UNIV BRUXELLES</t>
  </si>
  <si>
    <t>LIBYAN EMERGENCY MED ASSOC</t>
  </si>
  <si>
    <t>LIEBER INST BRAIN DEV</t>
  </si>
  <si>
    <t>LIFANDIS AS</t>
  </si>
  <si>
    <t>LIFE BRAIN CTR BONN</t>
  </si>
  <si>
    <t>LIFENET HLTH</t>
  </si>
  <si>
    <t>LIFESCI KRAKOW KLASTER</t>
  </si>
  <si>
    <t>LIFEWATCH ITALY</t>
  </si>
  <si>
    <t>LIGUE PROTECT OISEAUX</t>
  </si>
  <si>
    <t>LIGUE PROTECT OISEAUX AQUITAINE</t>
  </si>
  <si>
    <t>LILLE INST BIOL</t>
  </si>
  <si>
    <t>LILLEBAELT HOSP VEJLE</t>
  </si>
  <si>
    <t>LIMBURG CATHOLIC UNIV COLL</t>
  </si>
  <si>
    <t>LIMSI CNRS IMMI</t>
  </si>
  <si>
    <t>LINCGLOBAL</t>
  </si>
  <si>
    <t>LINDPAINTNER BIOBANKS CONSULTING</t>
  </si>
  <si>
    <t>LINGUIST UNIV</t>
  </si>
  <si>
    <t>LINNAEUS UNIV LNU</t>
  </si>
  <si>
    <t>LINNEAN CTR PLANT BIOL</t>
  </si>
  <si>
    <t>LIPID CLIN</t>
  </si>
  <si>
    <t>LIS MATERN HOSP</t>
  </si>
  <si>
    <t>LISBON UNIV</t>
  </si>
  <si>
    <t>LISBON UNIV INST ISCTE IUL</t>
  </si>
  <si>
    <t>LISBP</t>
  </si>
  <si>
    <t>LISER</t>
  </si>
  <si>
    <t>LITHUANAIN VET ACAD</t>
  </si>
  <si>
    <t>LITHUANIAN BIOMASS ENERGY ASSOC LITBIOMA</t>
  </si>
  <si>
    <t>LITHUANIAN FREE MKT INST</t>
  </si>
  <si>
    <t>LITHUANIAN FUND NAT</t>
  </si>
  <si>
    <t>LITHUANIAN HYDROMETEOROL SERV</t>
  </si>
  <si>
    <t>LITHUANIAN INST HORT</t>
  </si>
  <si>
    <t>LITHUANIAN MARITIME ACAD</t>
  </si>
  <si>
    <t>LITHUANIAN NATL VET LAB</t>
  </si>
  <si>
    <t>LITHUANIAN NEPHROL DIALYSIS TRANSPLANTAT ASSOC</t>
  </si>
  <si>
    <t>LITHUANIAN ORNITHOL SOCIETY</t>
  </si>
  <si>
    <t>LITHUANIAN RES CTR</t>
  </si>
  <si>
    <t>LITHUANIAN SOC CARDIOL</t>
  </si>
  <si>
    <t>LITHUANIAN SOC PAEDIAT SURG</t>
  </si>
  <si>
    <t>LITHUANIAN UNIV HLTH SCI KAUNO KLINIKOS</t>
  </si>
  <si>
    <t>LITHUANIAN UNIV SPORT</t>
  </si>
  <si>
    <t>LITHUANIAN VET ACAD</t>
  </si>
  <si>
    <t>LIVERPOOL HEART CHEST HOSP</t>
  </si>
  <si>
    <t>LJUBLJANA CHILDRENS HOSP</t>
  </si>
  <si>
    <t>LK CONSULTANCY</t>
  </si>
  <si>
    <t>LLC RIGA EAST UNIV HOSP</t>
  </si>
  <si>
    <t>LLOYDS REGISTER EMEA</t>
  </si>
  <si>
    <t>LMEC</t>
  </si>
  <si>
    <t>LMU MUNCHEN</t>
  </si>
  <si>
    <t>LNE</t>
  </si>
  <si>
    <t>LNIV</t>
  </si>
  <si>
    <t>LNMC</t>
  </si>
  <si>
    <t>LNR ABEILLES ANSES SOPHIA ANTIPOLIS</t>
  </si>
  <si>
    <t>LOBACHEVSKY STATE UNIV NIZHNY NOVGOROD</t>
  </si>
  <si>
    <t>LOCAL HLTH AGCY COLLEGNO PINEROLO</t>
  </si>
  <si>
    <t>LOCAL HLTH AGCY TURIN 2</t>
  </si>
  <si>
    <t>LOCAL HLTH AUTHOR</t>
  </si>
  <si>
    <t>LOCAL HLTH AUTHOR 16</t>
  </si>
  <si>
    <t>LOCAL HLTH AUTHOR 20</t>
  </si>
  <si>
    <t>LOCAL HLTH AUTHOR ROME</t>
  </si>
  <si>
    <t>LOCAL HLTH AUTHOR ROME E</t>
  </si>
  <si>
    <t>LOCAL HLTH AUTHOR TO3 PIEDMONT REG</t>
  </si>
  <si>
    <t>LOCAL HLTH UNIT MATOSINHOS</t>
  </si>
  <si>
    <t>LOCAL HLTH UNIT VERONA</t>
  </si>
  <si>
    <t>LOEMA INST PESQUISA CLIN</t>
  </si>
  <si>
    <t>LOEWE BIODIVERS CLIMATE RES CTR</t>
  </si>
  <si>
    <t>LOEWE BIODIVERS CLIMATE RES CTR BIK F</t>
  </si>
  <si>
    <t>LOEWE ZENTRUM ADRIA</t>
  </si>
  <si>
    <t>LOMA LINDA UNIV CHILDRENS HOSP</t>
  </si>
  <si>
    <t>LOMA LINDA UNIV MED CTR</t>
  </si>
  <si>
    <t>LOMBARDY CANC REGISTRY</t>
  </si>
  <si>
    <t>LOMONOSOV MOSCOW STATE UNAV</t>
  </si>
  <si>
    <t>LOMONOSOV MOSCOW UNIV</t>
  </si>
  <si>
    <t>LONDON HLTH SCI</t>
  </si>
  <si>
    <t>LONDON SCH ECON POLIT SCI LSE</t>
  </si>
  <si>
    <t>LONDON SOUTH BANK UNIV</t>
  </si>
  <si>
    <t>LOPETANUD TARTU ULIKOOLI</t>
  </si>
  <si>
    <t>LOPETANUD TARTU ULIKOOLI AJALOO</t>
  </si>
  <si>
    <t>LOPETANUD TARTU ULIKOOLI AJALOO ALAL</t>
  </si>
  <si>
    <t>LORAND EOTVOS UNIV</t>
  </si>
  <si>
    <t>LORME MERISIERS</t>
  </si>
  <si>
    <t>LOS ANGELES COUNTY USC</t>
  </si>
  <si>
    <t>LOS ANGELES CTY FORENS MED DIV</t>
  </si>
  <si>
    <t>LOS ANGELES CTY UNIV SO CALIF MED CTR</t>
  </si>
  <si>
    <t>LOS ANGELES CTY UNIV SOUTHERN CALIF</t>
  </si>
  <si>
    <t>LOS ANGELES CTY UNIV SOUTHERN CALIF MED CTR</t>
  </si>
  <si>
    <t>LOS ANGELES CTY UNIV SOUTHERN CALIFORNIA</t>
  </si>
  <si>
    <t>LOUGH DERG SCI GRP</t>
  </si>
  <si>
    <t>LOUISIANA STATE U AGR CTR</t>
  </si>
  <si>
    <t>LOUISIANA TECH UNIV</t>
  </si>
  <si>
    <t>LOVELACE RESP RES INST</t>
  </si>
  <si>
    <t>LOVISENBERG DIAKONAL COLL</t>
  </si>
  <si>
    <t>LOWELL OBSERV</t>
  </si>
  <si>
    <t>LOWER SILESIAN CTR CELLULAR TRANSPLANTAT</t>
  </si>
  <si>
    <t>LOWESTOFT LAB</t>
  </si>
  <si>
    <t>LOYOLA COLL</t>
  </si>
  <si>
    <t>LOYOLA MED CTR</t>
  </si>
  <si>
    <t>LPMD</t>
  </si>
  <si>
    <t>LPTPM</t>
  </si>
  <si>
    <t>LSE SPACE GMBH</t>
  </si>
  <si>
    <t>LSEHEALTH</t>
  </si>
  <si>
    <t>LSHTM</t>
  </si>
  <si>
    <t>LSPM</t>
  </si>
  <si>
    <t>LSTUR INST LINGUIST</t>
  </si>
  <si>
    <t>LSU</t>
  </si>
  <si>
    <t>LTD LIABIL CO</t>
  </si>
  <si>
    <t>LUA</t>
  </si>
  <si>
    <t>LUBECK UNIV</t>
  </si>
  <si>
    <t>LUBW LANDESANSTALT UMWELT MESSUNGEN NAT SCHUTZ</t>
  </si>
  <si>
    <t>LUCIO BINI MOOD DISORDER CTR</t>
  </si>
  <si>
    <t>LUDWIG BOLTZMAN INST HTA</t>
  </si>
  <si>
    <t>LUDWIG BOLTZMANN INST COPD RESP EPIDEMIOL</t>
  </si>
  <si>
    <t>LUDWIG BOLTZMANN INST HLTH PROMOT RES</t>
  </si>
  <si>
    <t>LUDWIG BOLTZMANN INST SOCIAL PSYCHIAT</t>
  </si>
  <si>
    <t>LUDWIG INST CANC RES</t>
  </si>
  <si>
    <t>LUDWIG MAXIMILIANS UNIV LMU MUNCHEN</t>
  </si>
  <si>
    <t>LUDWIG MAXIMILLIANS UNIV MUNICH</t>
  </si>
  <si>
    <t>LUDZAS BIOENERGIJA</t>
  </si>
  <si>
    <t>LUFA ITL GMBH</t>
  </si>
  <si>
    <t>LUKE NAT RESOURCES INST FINLAND</t>
  </si>
  <si>
    <t>LUKES INT UNIV</t>
  </si>
  <si>
    <t>LULIU HATIEGANU UNIV MED PHARM</t>
  </si>
  <si>
    <t>LUM UNIV</t>
  </si>
  <si>
    <t>LUMIDERM</t>
  </si>
  <si>
    <t>LUNAM UNIV</t>
  </si>
  <si>
    <t>LUND MUNICIPAL</t>
  </si>
  <si>
    <t>LUNDBECK FDN INITIAT PSYCHIAT RES</t>
  </si>
  <si>
    <t>LUNDBY HOSP</t>
  </si>
  <si>
    <t>LUNDIN NORWAY</t>
  </si>
  <si>
    <t>LUNG HOSP</t>
  </si>
  <si>
    <t>LUNG INFECT IMMUN UNIT</t>
  </si>
  <si>
    <t>LUNG INST WESTERN AUSTRALIA</t>
  </si>
  <si>
    <t>LUNGENKLIN</t>
  </si>
  <si>
    <t>LUODE CONSULTING OY</t>
  </si>
  <si>
    <t>LUPO GMBH</t>
  </si>
  <si>
    <t>LUPUS GERMAN INST WOLF MNITORING RES</t>
  </si>
  <si>
    <t>LUPUS SCI</t>
  </si>
  <si>
    <t>LURIC STUDY</t>
  </si>
  <si>
    <t>LUSOFONA UNIV</t>
  </si>
  <si>
    <t>LUT</t>
  </si>
  <si>
    <t>LUXEMBOURG CENT HOSP</t>
  </si>
  <si>
    <t>LUXEMBOURG HLTH INST</t>
  </si>
  <si>
    <t>LUZERNER KANTONSSPITAL</t>
  </si>
  <si>
    <t>LVIV CANC CTR</t>
  </si>
  <si>
    <t>LVIV EMERGENCY HOSP</t>
  </si>
  <si>
    <t>LVIV NATL MED UNIV</t>
  </si>
  <si>
    <t>LVIV NATL UNIV</t>
  </si>
  <si>
    <t>LVIV SPECIALIZED CHILDRENS CLIN</t>
  </si>
  <si>
    <t>LVIV STATE ONCOL REG TREATMENT DIAGNOST CTR</t>
  </si>
  <si>
    <t>LVIV STATE ONCOL REG TREATMENT DIAGNOST CTR HOS</t>
  </si>
  <si>
    <t>LVIV STATE UNIV INTERNAL AFFAIRS</t>
  </si>
  <si>
    <t>LVOV UNIV</t>
  </si>
  <si>
    <t>LYCEE CLASS DIEKIRCH</t>
  </si>
  <si>
    <t>LYELL MCEWIN HOSP</t>
  </si>
  <si>
    <t>LYNN UNIV</t>
  </si>
  <si>
    <t>LYNX EDIC</t>
  </si>
  <si>
    <t>LYNX PROJECT AUSTRIA NORTHWEST</t>
  </si>
  <si>
    <t>LYNX PROJECT BAVARIA</t>
  </si>
  <si>
    <t>LYON 1 UNIV</t>
  </si>
  <si>
    <t>M SKLODOWSKA CURIE CANC CTR</t>
  </si>
  <si>
    <t>M SKLODOWSKA CURIE MEM CANC CTR INST ONCOL</t>
  </si>
  <si>
    <t>M SKODOWSKA CURIE MEM INST</t>
  </si>
  <si>
    <t>MA GEN HOSP</t>
  </si>
  <si>
    <t>MA INST TECHNOL</t>
  </si>
  <si>
    <t>MAANTEEAMET</t>
  </si>
  <si>
    <t>MACCABI HEALTHCARE SERV</t>
  </si>
  <si>
    <t>MACDIANNID INST ADV MAT NANOTECHNOL</t>
  </si>
  <si>
    <t>MACDIARMID INST ADV MAT NANOTECHNOL</t>
  </si>
  <si>
    <t>MACEDONIAN ECOL SOC</t>
  </si>
  <si>
    <t>MACEDONIAN RENAL REGISTRY</t>
  </si>
  <si>
    <t>MACVIA LR</t>
  </si>
  <si>
    <t>MADARAS DIABET RES FDN</t>
  </si>
  <si>
    <t>MADONA STATE GYMNASIUM</t>
  </si>
  <si>
    <t>MADRID INST ADV STUDIES ALIMENTAC</t>
  </si>
  <si>
    <t>MADURAI KAMARAJ UNIV</t>
  </si>
  <si>
    <t>MAETAGUSE RURAL MUNICIPAL GOVT</t>
  </si>
  <si>
    <t>MAF BIOSECUR NEW ZEALAND</t>
  </si>
  <si>
    <t>MAFRAQ HOSP SEHA</t>
  </si>
  <si>
    <t>MAGDEBURG STENDAL UNIV APPL SCI</t>
  </si>
  <si>
    <t>MAGGIORE POLICLIN</t>
  </si>
  <si>
    <t>MAGNET SENSOR LAB LPNU</t>
  </si>
  <si>
    <t>MAHARAJNAKORN CHIANGMAI HOSP</t>
  </si>
  <si>
    <t>MAHATMA GANDHI UNIV</t>
  </si>
  <si>
    <t>MAHYD CO</t>
  </si>
  <si>
    <t>MAICHIN DOM UNIV HOSP</t>
  </si>
  <si>
    <t>MAIDSTONE HLTH AUTHOR</t>
  </si>
  <si>
    <t>MAILMAN SCH PUBL HLTH</t>
  </si>
  <si>
    <t>MAINE RES ASSOCIATES</t>
  </si>
  <si>
    <t>MAINOR BUSINESS SCH</t>
  </si>
  <si>
    <t>MAINZ MUSEUM NAT HIST</t>
  </si>
  <si>
    <t>MAINZ UNIV</t>
  </si>
  <si>
    <t>MAKARIOS HOSP</t>
  </si>
  <si>
    <t>MAKARIOS III HOSP</t>
  </si>
  <si>
    <t>MAKERERE UNIV BUSINESS SCH</t>
  </si>
  <si>
    <t>MAKING BEHAV ECON</t>
  </si>
  <si>
    <t>MALAGHAN INST MED RES</t>
  </si>
  <si>
    <t>MALARDALENS UNIV</t>
  </si>
  <si>
    <t>MALARIA OTHER PARASIT DIS DIV</t>
  </si>
  <si>
    <t>MALAYSIA UNIV PERLIS</t>
  </si>
  <si>
    <t>MALAYSIAN INST PHARMACEUT NUTRACEUTICALS</t>
  </si>
  <si>
    <t>MALETA CYCL DISTILLAT LLC OU</t>
  </si>
  <si>
    <t>MALLORCA CANC REGISTRY</t>
  </si>
  <si>
    <t>MALMO LUND UNIV</t>
  </si>
  <si>
    <t>MALMO MUSEER</t>
  </si>
  <si>
    <t>MALMSKA MUNICIPAL HLTH CARE CTR HOSP</t>
  </si>
  <si>
    <t>MALOPOLSKI OSRODEK BADAWCZY IMUZ</t>
  </si>
  <si>
    <t>MALOPOLSKIE CTR MED</t>
  </si>
  <si>
    <t>MALTA NATL BLOOD TRANSFUS SERV</t>
  </si>
  <si>
    <t>MAMELOK CONSULTING</t>
  </si>
  <si>
    <t>MAMMAL RES INST</t>
  </si>
  <si>
    <t>MAMMALIAN GENET UNIT</t>
  </si>
  <si>
    <t>MANAGEMENT BODY MT PARNON MOUSTOS WETLAND</t>
  </si>
  <si>
    <t>MANFRED KRAUS</t>
  </si>
  <si>
    <t>MANGALORE UNIV</t>
  </si>
  <si>
    <t>MANH HLTH RES CTR</t>
  </si>
  <si>
    <t>MANHATTAN COLL</t>
  </si>
  <si>
    <t>MANHICAA HLTH RES CTR</t>
  </si>
  <si>
    <t>MANITOBA INST CELL BIOL</t>
  </si>
  <si>
    <t>MANJRASOFT PTY LTD</t>
  </si>
  <si>
    <t>MANNHEIM UNIV APPL SCI</t>
  </si>
  <si>
    <t>MANNHEIM UNIV MED CTR</t>
  </si>
  <si>
    <t>MANSOURA SCH MED</t>
  </si>
  <si>
    <t>MAPIGROUP</t>
  </si>
  <si>
    <t>MAPMYGENOME</t>
  </si>
  <si>
    <t>MAR DEL PLATA NATL UNIV</t>
  </si>
  <si>
    <t>MARCHE POLYTECHN UNIV</t>
  </si>
  <si>
    <t>MARCZELL GYORGY MAIN OBSERV</t>
  </si>
  <si>
    <t>MARGEN CLIN</t>
  </si>
  <si>
    <t>MARI STATE UNIV</t>
  </si>
  <si>
    <t>MARIA CECILIA HOSP</t>
  </si>
  <si>
    <t>MARIA CURIE SKLODOWSKA UNIV LUBLIN</t>
  </si>
  <si>
    <t>MARIANO MARCOS MEM HOSP</t>
  </si>
  <si>
    <t>MARIE CURIE SKLODOWSKA MEM CANC CTR INST ONCOL</t>
  </si>
  <si>
    <t>MARIE SKLODOWSKA CURIE CANC CTR</t>
  </si>
  <si>
    <t>MARIE SKTODOWSKA CURIE MEM CANC INST</t>
  </si>
  <si>
    <t>MARIENHOSP STUTTGART</t>
  </si>
  <si>
    <t>MARIENHOSPITAL OSNABRUECK</t>
  </si>
  <si>
    <t>MARIENTHAL PSYCHIAT PSYCHOL CTR</t>
  </si>
  <si>
    <t>MARIKANI</t>
  </si>
  <si>
    <t>MARILIM AQUAT RES GMBH</t>
  </si>
  <si>
    <t>MARINE BIOL ASS</t>
  </si>
  <si>
    <t>MARINE BIOL ASSOC UNITED KINGDOM LAB</t>
  </si>
  <si>
    <t>MARINE BIOL LAB</t>
  </si>
  <si>
    <t>MARINE FISHERIES INST</t>
  </si>
  <si>
    <t>MARINE MONITORING CTR</t>
  </si>
  <si>
    <t>MARINE ORGANISM INVESTIGAT</t>
  </si>
  <si>
    <t>MARINE RES CTR</t>
  </si>
  <si>
    <t>MARINE SCOTLAND SCI MARINE LAB</t>
  </si>
  <si>
    <t>MARINE SYST INST TUT TALLINN</t>
  </si>
  <si>
    <t>MARIO NEGRI</t>
  </si>
  <si>
    <t>MARITIME INST GDANSK</t>
  </si>
  <si>
    <t>MARITIME UNIV SZCZECIN</t>
  </si>
  <si>
    <t>MARIUS NASTA PNEUMOPHTISIOL INST</t>
  </si>
  <si>
    <t>MARKOS UNIV</t>
  </si>
  <si>
    <t>MARQUES VALDECILLA UNIV HOSP</t>
  </si>
  <si>
    <t>MARS CTR</t>
  </si>
  <si>
    <t>MARSEILLE UNIV</t>
  </si>
  <si>
    <t>MARSHALL AGROECOL LTD</t>
  </si>
  <si>
    <t>MARSHFIELD CLIN RES INST</t>
  </si>
  <si>
    <t>MARTECH GMBH</t>
  </si>
  <si>
    <t>MARTEM LTD</t>
  </si>
  <si>
    <t>MARTIN COMENIUS UNIV</t>
  </si>
  <si>
    <t>MARTYNAS MAZVYDAS NATL LIB LITHUANIA</t>
  </si>
  <si>
    <t>MARY UNIV LONDON</t>
  </si>
  <si>
    <t>MARYLAND PHYS ASSOCIATES</t>
  </si>
  <si>
    <t>MAS SYST</t>
  </si>
  <si>
    <t>MASARYKOVA UNIV</t>
  </si>
  <si>
    <t>MASARYKS HOSP USTI NAD LABEM</t>
  </si>
  <si>
    <t>MASARYKUV ONKOL USTAV</t>
  </si>
  <si>
    <t>MASSACHUSETTS EYE EAR</t>
  </si>
  <si>
    <t>MATEMAATIKA INST</t>
  </si>
  <si>
    <t>MATER ADULT HOSP SOUTH BRISBANE</t>
  </si>
  <si>
    <t>MATER DIE HOSP</t>
  </si>
  <si>
    <t>MATER NATURA INST ESTUDOS AMBIENTAIS</t>
  </si>
  <si>
    <t>MATER UNIV HOSP</t>
  </si>
  <si>
    <t>MATERN HOSP 1</t>
  </si>
  <si>
    <t>MATERNIDADE DR ALFREDO COSTA</t>
  </si>
  <si>
    <t>MATERNIDADE DR ALFREDO DA COSTA</t>
  </si>
  <si>
    <t>MATERNITE PORT ROYAL</t>
  </si>
  <si>
    <t>MATRAI GYOGYINTEZET</t>
  </si>
  <si>
    <t>MATRICA MUSEUM</t>
  </si>
  <si>
    <t>MAUDSLEY NHS FDN TRUST</t>
  </si>
  <si>
    <t>MAURITANIAN RES INST IMROP</t>
  </si>
  <si>
    <t>MAVES LTD</t>
  </si>
  <si>
    <t>MAX DELBRUCK CENTRUM MDC MOL MED</t>
  </si>
  <si>
    <t>MAX DELBRUCK CTR MOL MED BERLIN BUCH</t>
  </si>
  <si>
    <t>MAX DELBRUCK CTR MOL MED HELMHOLTZ ASSOC MDC</t>
  </si>
  <si>
    <t>MAX DELBRUCK CTR MOL MED MDC</t>
  </si>
  <si>
    <t>MAX DELBRUECK CTR MOL MED BERLIN BUCH</t>
  </si>
  <si>
    <t>MAX DELBRUECK CTR MOL MED MDC</t>
  </si>
  <si>
    <t>MAX PLANCK EVOLUTIONARY ANTHROPOL</t>
  </si>
  <si>
    <t>MAX PLANCK INST</t>
  </si>
  <si>
    <t>MAX PLANCK INST BIOPHYS</t>
  </si>
  <si>
    <t>MAX PLANCK INST DEMOGRAF FORSCH</t>
  </si>
  <si>
    <t>MAX PLANCK INST DYNAM SELBSTORG</t>
  </si>
  <si>
    <t>MAX PLANCK INST DYNAM SELBSTORGANISAT</t>
  </si>
  <si>
    <t>MAX PLANCK INST DYNAM SELF ORG</t>
  </si>
  <si>
    <t>MAX PLANCK INST DYNAM SELF ORG MPIDS</t>
  </si>
  <si>
    <t>MAX PLANCK INST EVOLUTIONARE ANTHROPOL</t>
  </si>
  <si>
    <t>MAX PLANCK INST GESCHICHTE NAT WISSENSCH</t>
  </si>
  <si>
    <t>MAX PLANCK INST INFEKT BIOL</t>
  </si>
  <si>
    <t>MAX PLANCK INST INTELLIGENT SYST</t>
  </si>
  <si>
    <t>MAX PLANCK INST MATH SCI</t>
  </si>
  <si>
    <t>MAX PLANCK INST MED RES</t>
  </si>
  <si>
    <t>MAX PLANCK INST MOL BIOMED</t>
  </si>
  <si>
    <t>MAX PLANCK INST PHYS KOMPLEXER SYST</t>
  </si>
  <si>
    <t>MAX PLANCK INST POLYMER RES</t>
  </si>
  <si>
    <t>MAX PLANCK INST RADIOASTRONOMIE</t>
  </si>
  <si>
    <t>MAX PLANCK INST SOCIAL ANTHROPOL</t>
  </si>
  <si>
    <t>MAX PLANCK INST SOCIAL ANTHROPOL HALLE</t>
  </si>
  <si>
    <t>MAX PLANCK INST STROMUNGSFORSCH</t>
  </si>
  <si>
    <t>MAX PLANCK INST TERR MICROBIOL</t>
  </si>
  <si>
    <t>MAX PLANCK POSTECH</t>
  </si>
  <si>
    <t>MAX PLANCK RES UNIT ENZYMOL PROT FOLDING</t>
  </si>
  <si>
    <t>MAX PLANCK UCL CTR COMPUTAT PSYCHIAT AGEING RES</t>
  </si>
  <si>
    <t>MAX PLANK INST CHEM PHYS SOLIDS</t>
  </si>
  <si>
    <t>MAYO CANC CTR</t>
  </si>
  <si>
    <t>MAZARYK UNIV</t>
  </si>
  <si>
    <t>MBARARA UNIV SCI TECHNOL</t>
  </si>
  <si>
    <t>MBEYA MED RES CTR NIMR MMRC</t>
  </si>
  <si>
    <t>MBM</t>
  </si>
  <si>
    <t>MC CONSULT</t>
  </si>
  <si>
    <t>MCCA SMI</t>
  </si>
  <si>
    <t>MCCRONE INST</t>
  </si>
  <si>
    <t>MCDONNELL CTR SPACE SCI</t>
  </si>
  <si>
    <t>MCGOVERN MED SCH</t>
  </si>
  <si>
    <t>MCHT</t>
  </si>
  <si>
    <t>MCKINSEY CO INC</t>
  </si>
  <si>
    <t>MCKUSICK NATHANS INST GENET MED</t>
  </si>
  <si>
    <t>MCROBERTS</t>
  </si>
  <si>
    <t>MCROBERTS BV</t>
  </si>
  <si>
    <t>MCT MUSEU PARAENSE EMILIO GOELDI</t>
  </si>
  <si>
    <t>MDC BERLIN</t>
  </si>
  <si>
    <t>MEANDER MED CTR</t>
  </si>
  <si>
    <t>MEASUREPOLIS DEV LTD</t>
  </si>
  <si>
    <t>MEC INSENERILAHENDUSED OU</t>
  </si>
  <si>
    <t>MECH COORDINATED ACCESS ORPHAN MED PROD</t>
  </si>
  <si>
    <t>MECH COORDINATED ACCESS ORPHAN MED PROD MOCA</t>
  </si>
  <si>
    <t>MECHNIKOV ODESSA NATL UNIV</t>
  </si>
  <si>
    <t>MECKLENBURG VORPOMMERN</t>
  </si>
  <si>
    <t>MED ACAD GDANSK</t>
  </si>
  <si>
    <t>MED ACAD LATVIA</t>
  </si>
  <si>
    <t>MED ACAD POSTGRAD STUDIES</t>
  </si>
  <si>
    <t>MED ACAD UNIV</t>
  </si>
  <si>
    <t>MED ARTS HLTH RES GRP</t>
  </si>
  <si>
    <t>MED BIOL AB</t>
  </si>
  <si>
    <t>MED CLIN 3</t>
  </si>
  <si>
    <t>MED CLIN SCI IMMUNOL IST</t>
  </si>
  <si>
    <t>MED CTR ALKMAAR</t>
  </si>
  <si>
    <t>MED CTR CETINJE</t>
  </si>
  <si>
    <t>MED CTR POSTGRAD EDUCAT</t>
  </si>
  <si>
    <t>MED DENT UNIV</t>
  </si>
  <si>
    <t>MED DIAG CTR</t>
  </si>
  <si>
    <t>MED EUROPE</t>
  </si>
  <si>
    <t>MED FAC MANNHEIM</t>
  </si>
  <si>
    <t>MED GENET UNIT</t>
  </si>
  <si>
    <t>MED INFORMAT CTR</t>
  </si>
  <si>
    <t>MED KLIN POLIKLIN 2</t>
  </si>
  <si>
    <t>MED LABOR BERG</t>
  </si>
  <si>
    <t>MED LABOR SRO</t>
  </si>
  <si>
    <t>MED PK BERLIN</t>
  </si>
  <si>
    <t>MED RES COUNCIL HUNGARY</t>
  </si>
  <si>
    <t>MED RES COUNIL CLIN TRIALS UNIT</t>
  </si>
  <si>
    <t>MED RES COUNIL GEN PRACTICE RES FRAMEWORK</t>
  </si>
  <si>
    <t>MED RES CTR</t>
  </si>
  <si>
    <t>MED RES CTR VERITAS</t>
  </si>
  <si>
    <t>MED RES FDN ETHIOPIA</t>
  </si>
  <si>
    <t>MED RES INST</t>
  </si>
  <si>
    <t>MED SANS FRONTIERES INT</t>
  </si>
  <si>
    <t>MED SANS FRONTIERES OPERAT CTR</t>
  </si>
  <si>
    <t>MED SANS FRONTIERES SWITZERLAND</t>
  </si>
  <si>
    <t>MED SCH</t>
  </si>
  <si>
    <t>MED SCH ST ANTOINE</t>
  </si>
  <si>
    <t>MED SCH UNIV PECS</t>
  </si>
  <si>
    <t>MED SCI CTR DERMATOL</t>
  </si>
  <si>
    <t>MED SPECTRUM TWENTE</t>
  </si>
  <si>
    <t>MED STAT BIOMETRY</t>
  </si>
  <si>
    <t>MED SUR CLIN FDN</t>
  </si>
  <si>
    <t>MED TARTU</t>
  </si>
  <si>
    <t>MED TECHNOL INFORMAT ADM MANAGEMENT HLTH</t>
  </si>
  <si>
    <t>MED TRUST HOSP</t>
  </si>
  <si>
    <t>MED UNI GRAZ</t>
  </si>
  <si>
    <t>MED UNIV CTR MAINZ</t>
  </si>
  <si>
    <t>MED UNIV HANOVER</t>
  </si>
  <si>
    <t>MED UNIV POLIKLIN</t>
  </si>
  <si>
    <t>MED UNIV POVOLJSKIY FED REG</t>
  </si>
  <si>
    <t>MED UNIV TEACHING HOSP</t>
  </si>
  <si>
    <t>MED X RES INST</t>
  </si>
  <si>
    <t>MEDC EURATOM ASSOC MAGURELE BUCHAREST</t>
  </si>
  <si>
    <t>MEDFILES LTD</t>
  </si>
  <si>
    <t>MEDIA DOC LTD</t>
  </si>
  <si>
    <t>MEDIAN</t>
  </si>
  <si>
    <t>MEDIAN INC</t>
  </si>
  <si>
    <t>MEDICOR RES INC</t>
  </si>
  <si>
    <t>MEDICXI VENTURES</t>
  </si>
  <si>
    <t>MEDIENHAUS WIEN</t>
  </si>
  <si>
    <t>MEDIEVAL HIST</t>
  </si>
  <si>
    <t>MEDIMMUNE</t>
  </si>
  <si>
    <t>MEDINFOMAT LTD</t>
  </si>
  <si>
    <t>MEDIPOL UNIV</t>
  </si>
  <si>
    <t>MEDISCAN SRO</t>
  </si>
  <si>
    <t>MEDISOFT AS</t>
  </si>
  <si>
    <t>MEDISPROF</t>
  </si>
  <si>
    <t>MEDISPROF SRL</t>
  </si>
  <si>
    <t>MEDITERRANEA UNIV REGGIO CALABRIA</t>
  </si>
  <si>
    <t>MEDITERRANEAN UNIV REGGIO CALABRIA</t>
  </si>
  <si>
    <t>MEDIZIN UNIVERSITAT GRAZ</t>
  </si>
  <si>
    <t>MEDSTAR RES INST</t>
  </si>
  <si>
    <t>MEDSTAR WASHINGTON HOSP CTR</t>
  </si>
  <si>
    <t>MEHILAINEN CLIN</t>
  </si>
  <si>
    <t>MEHILAINEN LTD</t>
  </si>
  <si>
    <t>MEIJI UNIV</t>
  </si>
  <si>
    <t>MEIJO UNIV</t>
  </si>
  <si>
    <t>MEIKAI UNIV</t>
  </si>
  <si>
    <t>MEILANDEN SAIRAALAN LAB</t>
  </si>
  <si>
    <t>MEKE LTD</t>
  </si>
  <si>
    <t>MEKONG PROGRAM WATER ENVIRONM RESILIENCE</t>
  </si>
  <si>
    <t>MELBOURNE CTR NANOFABRICAT</t>
  </si>
  <si>
    <t>MELBOURNE WATER CORP</t>
  </si>
  <si>
    <t>MELIKSAH UNIV</t>
  </si>
  <si>
    <t>MELLEN CTR MS</t>
  </si>
  <si>
    <t>MELVIN BREN SIMON CANC CTR</t>
  </si>
  <si>
    <t>MEM HLTH GRP STROKE CTR</t>
  </si>
  <si>
    <t>MEM HOSP</t>
  </si>
  <si>
    <t>MEM SISLI HOSP ISTANBUL</t>
  </si>
  <si>
    <t>MEMBER GERMAN CTR LUNG RES DZL</t>
  </si>
  <si>
    <t>MENARINI INT</t>
  </si>
  <si>
    <t>MENDELEEV RUSSIAN CHEMICOTECH UNIV</t>
  </si>
  <si>
    <t>MENDELEJEV UNIV CHEM TECHNOL RUSSIA</t>
  </si>
  <si>
    <t>MENDELEYEV UNIV CHEM TECHNOL RUSSIA</t>
  </si>
  <si>
    <t>MENOUFIA UNIV</t>
  </si>
  <si>
    <t>MENOUFIYA UNIV</t>
  </si>
  <si>
    <t>MENTAL HLTH CARE CTR</t>
  </si>
  <si>
    <t>MENTAL HLTH CTR</t>
  </si>
  <si>
    <t>MENTAL HLTH DEVICES COPENHAGEN</t>
  </si>
  <si>
    <t>MENTAL HLTH EUROPE SANTE MENTALE EUROPE</t>
  </si>
  <si>
    <t>MENTAL HLTH FDN</t>
  </si>
  <si>
    <t>MENTAL HLTH HOSP TRUST ATT DAFNI DROMOKAITEI</t>
  </si>
  <si>
    <t>MENTAL HLTH RES CTR IUMS</t>
  </si>
  <si>
    <t>MENTAL HLTH RES INST</t>
  </si>
  <si>
    <t>MENTAL HLTH SERV CAPITAL REGION DENMARK</t>
  </si>
  <si>
    <t>MEP</t>
  </si>
  <si>
    <t>MEPHI</t>
  </si>
  <si>
    <t>MERCER</t>
  </si>
  <si>
    <t>MERCK MED AFFAIRS</t>
  </si>
  <si>
    <t>MERCK MFG DIV</t>
  </si>
  <si>
    <t>MERCK SHARP DOHME ESPANA SA</t>
  </si>
  <si>
    <t>MERCY COLL</t>
  </si>
  <si>
    <t>MERCY HLTH OSTEOPOROSIS BONE HLTH SERV CLIN TRI</t>
  </si>
  <si>
    <t>MEREKIVI FAMILY DOCTORS CTR</t>
  </si>
  <si>
    <t>MERIDIAN COURT</t>
  </si>
  <si>
    <t>MERKATOR NV</t>
  </si>
  <si>
    <t>MET EIREAM</t>
  </si>
  <si>
    <t>MET NORWAY</t>
  </si>
  <si>
    <t>MET POLYMER RES INST NASB</t>
  </si>
  <si>
    <t>METAANAL GLUCOSE INSULIN RELATED TRAITS CONSORT</t>
  </si>
  <si>
    <t>METABOLON INC</t>
  </si>
  <si>
    <t>METALLURG ENG</t>
  </si>
  <si>
    <t>METALLURG ENGN</t>
  </si>
  <si>
    <t>METAS</t>
  </si>
  <si>
    <t>METEK CO LTD</t>
  </si>
  <si>
    <t>METEOROL HYDROL SERV</t>
  </si>
  <si>
    <t>METEOROL SERV</t>
  </si>
  <si>
    <t>METEOROL SYNTHESIZING CTR E EMEP</t>
  </si>
  <si>
    <t>METEOROL SYNTHESIZING CTR EAST</t>
  </si>
  <si>
    <t>METEOROWL OU</t>
  </si>
  <si>
    <t>METHODIST NEUROL INST</t>
  </si>
  <si>
    <t>METLAKATLA TREATY OFF</t>
  </si>
  <si>
    <t>METOROL HYDROL INST CROATIA</t>
  </si>
  <si>
    <t>METROL BUR LATMB</t>
  </si>
  <si>
    <t>METROPLEX CLIN RES CTR</t>
  </si>
  <si>
    <t>METROPOLIA POLYTECH</t>
  </si>
  <si>
    <t>METROPOLIA UNIV APLLIED SCI</t>
  </si>
  <si>
    <t>METROSERT</t>
  </si>
  <si>
    <t>METSO MINERALS INC</t>
  </si>
  <si>
    <t>METSO POWER OY</t>
  </si>
  <si>
    <t>MEYER CHILDRENS HOSP</t>
  </si>
  <si>
    <t>MEYERS CHILDREN HOSP</t>
  </si>
  <si>
    <t>MGH</t>
  </si>
  <si>
    <t>MHAT BURGAS AD</t>
  </si>
  <si>
    <t>MHAT HASKOVO AD</t>
  </si>
  <si>
    <t>MHAT NATL HEART HOSP EAD</t>
  </si>
  <si>
    <t>MHAT PLOVDIV AD</t>
  </si>
  <si>
    <t>MHAT RUSE AD</t>
  </si>
  <si>
    <t>MHAT SVETA EKATERINA EOOD</t>
  </si>
  <si>
    <t>MHH HANNOVER MED SCH</t>
  </si>
  <si>
    <t>MI CENT CLIN BASE</t>
  </si>
  <si>
    <t>MIAMI UNIV OHIO</t>
  </si>
  <si>
    <t>MIAMI VA HEALTHCARE SYST</t>
  </si>
  <si>
    <t>MIAMI VET AFFAIRS HEALTHCARE SYST</t>
  </si>
  <si>
    <t>MICHIGAN TECH UNIV</t>
  </si>
  <si>
    <t>MICOTECA UNIV MINHO</t>
  </si>
  <si>
    <t>MICROBIOL LAB GRAM</t>
  </si>
  <si>
    <t>MICROBIOL SPECIALISTS INC</t>
  </si>
  <si>
    <t>MICROBIOME</t>
  </si>
  <si>
    <t>MICRODATA</t>
  </si>
  <si>
    <t>MICRODATA OU</t>
  </si>
  <si>
    <t>MICROLA SRL</t>
  </si>
  <si>
    <t>MICROSOFT CORP</t>
  </si>
  <si>
    <t>MICROSOFT RES UNIV TRENTO</t>
  </si>
  <si>
    <t>MIDDELHEIM HOSP</t>
  </si>
  <si>
    <t>MIDDLE GEORGIA COLL</t>
  </si>
  <si>
    <t>MIDDLE TENNESSEE STATE UNIV</t>
  </si>
  <si>
    <t>MIDLANDS STATE UNIV</t>
  </si>
  <si>
    <t>MIDRIMAA KIDERGARTEN</t>
  </si>
  <si>
    <t>MIENTRUNG INST SCI RES</t>
  </si>
  <si>
    <t>MIGUEL HERNANDEZ UNIV</t>
  </si>
  <si>
    <t>MIKROALG</t>
  </si>
  <si>
    <t>MIKROMASCH</t>
  </si>
  <si>
    <t>MIL ACAD</t>
  </si>
  <si>
    <t>MIL FAC HOSP PRAGUE</t>
  </si>
  <si>
    <t>MIL HOSP DNSFFAA</t>
  </si>
  <si>
    <t>MIL INST MED WARSAW</t>
  </si>
  <si>
    <t>MIL MEDICA ACAD</t>
  </si>
  <si>
    <t>MIL TEACHING HOSP</t>
  </si>
  <si>
    <t>MILDMAY UGANDA</t>
  </si>
  <si>
    <t>MILE HIGH RES CTR</t>
  </si>
  <si>
    <t>MILITARY MED INST</t>
  </si>
  <si>
    <t>MILLENNIUM INST ASTROPHYS</t>
  </si>
  <si>
    <t>MILTENYI BIOTEC GMBH</t>
  </si>
  <si>
    <t>MILVUS GRP</t>
  </si>
  <si>
    <t>MIN UNIV</t>
  </si>
  <si>
    <t>MINDICH CHILD HLTH DEV INST</t>
  </si>
  <si>
    <t>MINERAL LTD</t>
  </si>
  <si>
    <t>MINERVA COMMUN UK</t>
  </si>
  <si>
    <t>MINERVA FDN MED RES INST</t>
  </si>
  <si>
    <t>MINIS HLTH QUAL LIFE</t>
  </si>
  <si>
    <t>MINIST AGR FOODS</t>
  </si>
  <si>
    <t>MINIST AGR PECHERIES ALIMENTAT QUEBEC</t>
  </si>
  <si>
    <t>MINIST AGR RURAL DEV STATE ISRAEL</t>
  </si>
  <si>
    <t>MINIST AGR WATER MANAGEMENT</t>
  </si>
  <si>
    <t>MINIST ANTIQU</t>
  </si>
  <si>
    <t>MINIST ENVIRONM ESTONIA</t>
  </si>
  <si>
    <t>MINIST ENVIRONM REPUBL LITHUANIA</t>
  </si>
  <si>
    <t>MINIST ENVIRONM SPATIAL PLANNING</t>
  </si>
  <si>
    <t>MINIST ENVIRONM WATER</t>
  </si>
  <si>
    <t>MINIST FINANCE REPUBL ESTONIA</t>
  </si>
  <si>
    <t>MINIST FOMENTO</t>
  </si>
  <si>
    <t>MINIST FOREIGN AFFAIRS LATVIA</t>
  </si>
  <si>
    <t>MINIST FORESTS RANGE</t>
  </si>
  <si>
    <t>MINIST HELTH CHILD CARE</t>
  </si>
  <si>
    <t>MINIST HLTH BASQUE COUNTRY</t>
  </si>
  <si>
    <t>MINIST HLTH BELARUS</t>
  </si>
  <si>
    <t>MINIST HLTH CATALONIA</t>
  </si>
  <si>
    <t>MINIST HLTH CHILD CARE</t>
  </si>
  <si>
    <t>MINIST HLTH CONSUMER AFFAIRS</t>
  </si>
  <si>
    <t>MINIST HLTH KYRGYZ REPUBL</t>
  </si>
  <si>
    <t>MINIST HLTH LUXEMBOURG</t>
  </si>
  <si>
    <t>MINIST HLTH MED SERV</t>
  </si>
  <si>
    <t>MINIST HLTH MED TECHNOL INFRASTRUCT ADM</t>
  </si>
  <si>
    <t>MINIST HLTH REPUBL BELARUS</t>
  </si>
  <si>
    <t>MINIST HLTH RUSSIA</t>
  </si>
  <si>
    <t>MINIST HLTH SOCIAL DEV RUSSIAN FEDERAT</t>
  </si>
  <si>
    <t>MINIST HLTH SOCIAL SERV EQUAL</t>
  </si>
  <si>
    <t>MINIST HLTH SOLIDAR</t>
  </si>
  <si>
    <t>MINIST HLTH TULA REG</t>
  </si>
  <si>
    <t>MINIST HLTH YOUTH SPORT</t>
  </si>
  <si>
    <t>MINIST JUSTICE</t>
  </si>
  <si>
    <t>MINIST JUSTICE DIALOGUE FAMILY</t>
  </si>
  <si>
    <t>MINIST JUSTICE REPUBL AZERBAIJAN</t>
  </si>
  <si>
    <t>MINIST JUSTICE REPUBL LITHUANIA</t>
  </si>
  <si>
    <t>MINIST LAND INFRASTRUCT TRANSPORT</t>
  </si>
  <si>
    <t>MINIST MARINE AFFAIRS FISHERIES</t>
  </si>
  <si>
    <t>MINIST NAT PROTECT</t>
  </si>
  <si>
    <t>MINIST NO DEV MINES FORESTRY</t>
  </si>
  <si>
    <t>MINIST OF AGR</t>
  </si>
  <si>
    <t>MINIST PLANNING TRAINING</t>
  </si>
  <si>
    <t>MINIST PUBL ADM REPUBL SLOVENIA</t>
  </si>
  <si>
    <t>MINIST PUBL HLTH RUSSIAN FEDERAT</t>
  </si>
  <si>
    <t>MINIST PUBL HLTH UKRAINE</t>
  </si>
  <si>
    <t>MINIST RURAL AFFAIRS REPUBL ESTONIA</t>
  </si>
  <si>
    <t>MINIST RUSSIAN FEDERAT</t>
  </si>
  <si>
    <t>MINIST SALUD PUBL BIENESTAR SOCIAL PETTIROS E</t>
  </si>
  <si>
    <t>MINIST SALUTE</t>
  </si>
  <si>
    <t>MINIST SANTE</t>
  </si>
  <si>
    <t>MINIST SCI TECHNOL GOVT</t>
  </si>
  <si>
    <t>MINIST SOCIAL AFFAIRS ESTONIA</t>
  </si>
  <si>
    <t>MINIST SOCIAL AFFAIRS HLTH</t>
  </si>
  <si>
    <t>MINIST ST LUTTE SIDA</t>
  </si>
  <si>
    <t>MINIST TOURISM</t>
  </si>
  <si>
    <t>MINIST TOURISM ENVIRONM</t>
  </si>
  <si>
    <t>MINIST TRANSPORT COMMUN REPUBL LITHUANIA</t>
  </si>
  <si>
    <t>MINIST WELF</t>
  </si>
  <si>
    <t>MINISTERIO SALUD PUBL</t>
  </si>
  <si>
    <t>MINISTRY HLTH BASQUE COUNTRY</t>
  </si>
  <si>
    <t>MINISTRY HLTH SOCIAL WELFARE</t>
  </si>
  <si>
    <t>MINIYA UNIV</t>
  </si>
  <si>
    <t>MINNESOTA STATE UNIV</t>
  </si>
  <si>
    <t>MIS BIOL GALICIA MBG CSIC</t>
  </si>
  <si>
    <t>MISEK KFT</t>
  </si>
  <si>
    <t>MISR UNIV SCI TECHNOL</t>
  </si>
  <si>
    <t>MISSION HLTH SYST</t>
  </si>
  <si>
    <t>MISSUORI STATE UNIV</t>
  </si>
  <si>
    <t>MISTRA EVIEM</t>
  </si>
  <si>
    <t>MIT HAYSTACK OBSERV</t>
  </si>
  <si>
    <t>MIT SEA GRANT COLL PROGRAM</t>
  </si>
  <si>
    <t>MITILS</t>
  </si>
  <si>
    <t>MITO2000 NATL COMMITTEE</t>
  </si>
  <si>
    <t>MITSUBISHI MAT ELECT CHEM CO</t>
  </si>
  <si>
    <t>MLL MUNICH LEUKEMIA LAB</t>
  </si>
  <si>
    <t>MLOCHOW RES CTR</t>
  </si>
  <si>
    <t>MM UNIV</t>
  </si>
  <si>
    <t>MNHN</t>
  </si>
  <si>
    <t>MNHN CNRS UPMC</t>
  </si>
  <si>
    <t>MODELED COMPUTAT LLC</t>
  </si>
  <si>
    <t>MODENA CANC REGISTRY</t>
  </si>
  <si>
    <t>MODENA UNIV HOSP</t>
  </si>
  <si>
    <t>MOESTOPO UNIV</t>
  </si>
  <si>
    <t>MOFITT CANC CTR</t>
  </si>
  <si>
    <t>MOH INDONESIA</t>
  </si>
  <si>
    <t>MOHAMED V SOUISSI UNIV</t>
  </si>
  <si>
    <t>MOHAMED V UNIV</t>
  </si>
  <si>
    <t>MOHAMMED 6TH UNIV HLTH SCI</t>
  </si>
  <si>
    <t>MOL BIOL INST BARCELONA</t>
  </si>
  <si>
    <t>MOL ECOL AGROSCOPE RECKENHOLZ TANIKON RES STN ART</t>
  </si>
  <si>
    <t>MOL MYCOBACTERIOL RES CTR BORSTEL</t>
  </si>
  <si>
    <t>MOLINETTE MAURIZIANO HOSP</t>
  </si>
  <si>
    <t>MONASH HLTH</t>
  </si>
  <si>
    <t>MONELL CHEM SENSES CTR</t>
  </si>
  <si>
    <t>MONGOLIAN ACAD SCI</t>
  </si>
  <si>
    <t>MONICA KORA MYOCARDIAL INFARCT REGISTRY</t>
  </si>
  <si>
    <t>MONT DE MARSAN HOSP</t>
  </si>
  <si>
    <t>MONTANA NAT HERITAGE PROGRAM</t>
  </si>
  <si>
    <t>MONTCLAIR STATE UNIV</t>
  </si>
  <si>
    <t>MONTENEGRIN AGCY DRUGS MED DEVICES</t>
  </si>
  <si>
    <t>MONTEREY BAY AQUARIUM RES INST</t>
  </si>
  <si>
    <t>MONTICHIARI HOSP</t>
  </si>
  <si>
    <t>MONTREAL GEN HOSP</t>
  </si>
  <si>
    <t>MONTREAL HEART INST UNIV</t>
  </si>
  <si>
    <t>MONTREAL NEUROL HOSP INST</t>
  </si>
  <si>
    <t>MONUS MINEK LTD</t>
  </si>
  <si>
    <t>MOOD DISORDER LUCIO BINI CTR</t>
  </si>
  <si>
    <t>MOONCASCADE OU</t>
  </si>
  <si>
    <t>MORAVIAN MUSEUM</t>
  </si>
  <si>
    <t>MORDOVIAN NP OGAREV STATE UNIV</t>
  </si>
  <si>
    <t>MORE ROMSDAL HLTH TRUST</t>
  </si>
  <si>
    <t>MOREDUN RES INST</t>
  </si>
  <si>
    <t>MORELLI REFERENCE HOSP MDR HIV TB</t>
  </si>
  <si>
    <t>MOROCCAN SOC CARDIOL</t>
  </si>
  <si>
    <t>MORTIMER MARKET CTR</t>
  </si>
  <si>
    <t>MOSC MED COLL</t>
  </si>
  <si>
    <t>MOSCOW CENT SCI INST GASTROENTEROL</t>
  </si>
  <si>
    <t>MOSCOW CITY NEPHROL CTR</t>
  </si>
  <si>
    <t>MOSCOW CITY UNIV PSYCHOL EDUC</t>
  </si>
  <si>
    <t>MOSCOW ENGN PHYS INST</t>
  </si>
  <si>
    <t>MOSCOW ENGN PHYS INSTT MEPHI</t>
  </si>
  <si>
    <t>MOSCOW HEALTHCARE DEPT</t>
  </si>
  <si>
    <t>MOSCOW MED STOMATOL INST</t>
  </si>
  <si>
    <t>MOSCOW PHYS TECH INST</t>
  </si>
  <si>
    <t>MOSCOW POWER INST</t>
  </si>
  <si>
    <t>MOSCOW RES INST PSYCHIAT</t>
  </si>
  <si>
    <t>MOSCOW STATE IND UNIV</t>
  </si>
  <si>
    <t>MOSCOW STATE INST INT RELAT MGIMO UNIV</t>
  </si>
  <si>
    <t>MOSCOW STATE UNIV FOOD TECHNOL</t>
  </si>
  <si>
    <t>MOSCOW STATE UNIV INSTRUMENT ENGN COMP SCI</t>
  </si>
  <si>
    <t>MOSKVA FSIKA TEHN INST</t>
  </si>
  <si>
    <t>MOSS LANDING MARINE LABS</t>
  </si>
  <si>
    <t>MOSS SURVEY COORDINAT CTR</t>
  </si>
  <si>
    <t>MOTHER CHILD HLTH CARE INST SERBIA</t>
  </si>
  <si>
    <t>MOTHER CHILD HLTH INST SERBIA</t>
  </si>
  <si>
    <t>MOTOL HOSP</t>
  </si>
  <si>
    <t>MOTOL UNIV HOSP</t>
  </si>
  <si>
    <t>MOTOL UNIV PRAGUE</t>
  </si>
  <si>
    <t>MOULTON COLL</t>
  </si>
  <si>
    <t>MOUNT SINAI SCH MED</t>
  </si>
  <si>
    <t>MOWCOW UNIV</t>
  </si>
  <si>
    <t>MP CHUMAKOV INST POLIOMYELITIS VIRAL ENCEPHALIT</t>
  </si>
  <si>
    <t>MPG RANCH</t>
  </si>
  <si>
    <t>MPI CBG</t>
  </si>
  <si>
    <t>MPIFR</t>
  </si>
  <si>
    <t>MRC BHF CARDIOVASC EPIDEMIOL CTR</t>
  </si>
  <si>
    <t>MRC CLIN TRIALS UNIT</t>
  </si>
  <si>
    <t>MRC ELSIE WIDDOWSON LAB</t>
  </si>
  <si>
    <t>MRC EPIDEMIOL UNIT</t>
  </si>
  <si>
    <t>MRC HOLLAND BV</t>
  </si>
  <si>
    <t>MRC HUMAN GENET UNIT</t>
  </si>
  <si>
    <t>MRC INTEGRAT EPIDEMIOL UNIT</t>
  </si>
  <si>
    <t>MRC LAB MOL BIOL</t>
  </si>
  <si>
    <t>MRC NATL INST MED RES</t>
  </si>
  <si>
    <t>MRC NORTH WEST UNIV</t>
  </si>
  <si>
    <t>MRC PHE CTR ENVIRONM HLTH</t>
  </si>
  <si>
    <t>MRC PHE CTR HLTH ENVIRONM</t>
  </si>
  <si>
    <t>MRC TOXICOL UNIT</t>
  </si>
  <si>
    <t>MRC UNIV GLASGOW</t>
  </si>
  <si>
    <t>MRC UVRI UGANDA RES UNIT AIDS</t>
  </si>
  <si>
    <t>MRL MERCK CO INC</t>
  </si>
  <si>
    <t>MS AUSTRALIA NEW S WALES</t>
  </si>
  <si>
    <t>MS CTR CATALONIA</t>
  </si>
  <si>
    <t>MS RAMAIAH UNIV APPL SCI</t>
  </si>
  <si>
    <t>MS SOC BOSNIA HERZEGOVINA</t>
  </si>
  <si>
    <t>MS SOC CZECH REPUBL</t>
  </si>
  <si>
    <t>MS SOC GREECE</t>
  </si>
  <si>
    <t>MS SOC IRELAND</t>
  </si>
  <si>
    <t>MS SOC LUXEMBOURG</t>
  </si>
  <si>
    <t>MS SOC MALTA</t>
  </si>
  <si>
    <t>MS SOC NORWAY</t>
  </si>
  <si>
    <t>MS SOC SERBIA</t>
  </si>
  <si>
    <t>MS SOC SLOVAKIA</t>
  </si>
  <si>
    <t>MS SOC SPAIN</t>
  </si>
  <si>
    <t>MS4 RES INST</t>
  </si>
  <si>
    <t>MSD UAB</t>
  </si>
  <si>
    <t>MSU</t>
  </si>
  <si>
    <t>MT CARMEL HOSP</t>
  </si>
  <si>
    <t>MT ROYAL UNIV</t>
  </si>
  <si>
    <t>MT SINAI</t>
  </si>
  <si>
    <t>MT SINAI BETH ISRAEL MED CTR</t>
  </si>
  <si>
    <t>MT SINAI HLTH SYST DERMATOL</t>
  </si>
  <si>
    <t>MT SINAI SCH MED NEW YORK</t>
  </si>
  <si>
    <t>MT SUHORA OBSERV PEDAG UNIV</t>
  </si>
  <si>
    <t>MT UNIV LEOBEN</t>
  </si>
  <si>
    <t>MT VERNON CANC CTR</t>
  </si>
  <si>
    <t>MTA BIODIVERS ECOSYST SERV RES GRP</t>
  </si>
  <si>
    <t>MTA BME CONDENSED MATTER RES GRP</t>
  </si>
  <si>
    <t>MTA ELTE LENDULET CMS PARTICLE NUCL PHYS GRP</t>
  </si>
  <si>
    <t>MTA PTE CLIN NEUROSCI MR RES GRP</t>
  </si>
  <si>
    <t>MTA SZTAKI</t>
  </si>
  <si>
    <t>MTT AGRIFOOD RES</t>
  </si>
  <si>
    <t>MUBARAK CITY SCI RES TECHNOL APPLICAT</t>
  </si>
  <si>
    <t>MUCL</t>
  </si>
  <si>
    <t>MUENSTER UNIV APPL SCI</t>
  </si>
  <si>
    <t>MUHOS RES STN</t>
  </si>
  <si>
    <t>MULTIPLE SCLEROSIS RES CTR NEUROSCI INST</t>
  </si>
  <si>
    <t>MUNICH CLUSTER SYST NEUROL</t>
  </si>
  <si>
    <t>MUNICH HEARTALLIANCE</t>
  </si>
  <si>
    <t>MUNICH TECH UNIV MUNCHEN</t>
  </si>
  <si>
    <t>MUNICH TECH UNIV TUM</t>
  </si>
  <si>
    <t>MUNICIPAL AALBORG</t>
  </si>
  <si>
    <t>MUNICIPAL BORNHOLM</t>
  </si>
  <si>
    <t>MUNICIPAL HLTH SERV</t>
  </si>
  <si>
    <t>MUNICIPAL HLTH SERV BRABANT ZUIDOOST</t>
  </si>
  <si>
    <t>MUNICIPAL INST MED RES</t>
  </si>
  <si>
    <t>MUNICIPAL INST MED RES IMIM HOSP DEL MAR</t>
  </si>
  <si>
    <t>MUNICIPAL INST MED RES IMIM HOSP MAR</t>
  </si>
  <si>
    <t>MURCIA HLTH AUTHOR</t>
  </si>
  <si>
    <t>MURCIA HLTH COUNCIL</t>
  </si>
  <si>
    <t>MURCIA REG HLTH AUTHOR</t>
  </si>
  <si>
    <t>MURDOCH PRIVATE HOSP</t>
  </si>
  <si>
    <t>MURDOCK PRIVATE HOSP</t>
  </si>
  <si>
    <t>MURRAY STATE UNIV</t>
  </si>
  <si>
    <t>MUSASHINO ART UNIV</t>
  </si>
  <si>
    <t>MUSE MUSEO SCI</t>
  </si>
  <si>
    <t>MUSE MUSEO SCI TRENTO</t>
  </si>
  <si>
    <t>MUSEO ARGENTINO CIENCIAS NATUR BERNARDINO RIVADAV</t>
  </si>
  <si>
    <t>MUSEO CIENCIAS NAT ALAVA</t>
  </si>
  <si>
    <t>MUSEO CIV STORIA NATURALE VERONA</t>
  </si>
  <si>
    <t>MUSEO NACL CIENCIAS NAT BGC MNCN CSIC</t>
  </si>
  <si>
    <t>MUSEO NACL CIENCIAS NAT MNCN CSIC</t>
  </si>
  <si>
    <t>MUSEO NACL HIST NAT</t>
  </si>
  <si>
    <t>MUSEO NACL HIST NAT CIENCIA</t>
  </si>
  <si>
    <t>MUSEO SCI NAT ALTO ADIGE</t>
  </si>
  <si>
    <t>MUSEU CIENCIES NAT GRANOLLERS</t>
  </si>
  <si>
    <t>MUSEU PARAENSE EMILIO GOELDI</t>
  </si>
  <si>
    <t>MUSEUM HIST LITHUANIAN MED PHARM</t>
  </si>
  <si>
    <t>MUSEUM HIST NAT</t>
  </si>
  <si>
    <t>MUSEUM NAT KUNDE</t>
  </si>
  <si>
    <t>MUSEUM NAT SCI</t>
  </si>
  <si>
    <t>MUSEUM NATURKUNDE</t>
  </si>
  <si>
    <t>MUSEUM UNIV TARTU HIST</t>
  </si>
  <si>
    <t>MUSEUMS VICTORIA</t>
  </si>
  <si>
    <t>MUSHROOM RES FDN</t>
  </si>
  <si>
    <t>MUST</t>
  </si>
  <si>
    <t>MUTAH UNIV</t>
  </si>
  <si>
    <t>MUTUA DE TERRASSA</t>
  </si>
  <si>
    <t>MV KELDYSH APPL MATH INST</t>
  </si>
  <si>
    <t>MVZ EBERHARD PARTNER LAB MED</t>
  </si>
  <si>
    <t>MVZ EBERHARD PARTNER LABORATORIUMSMED</t>
  </si>
  <si>
    <t>MWH UK</t>
  </si>
  <si>
    <t>MYKOLO ROMERIO UNIV</t>
  </si>
  <si>
    <t>MYOTON AS</t>
  </si>
  <si>
    <t>MYOWNMED</t>
  </si>
  <si>
    <t>MYSENSO OY</t>
  </si>
  <si>
    <t>MYST SEAPORT</t>
  </si>
  <si>
    <t>MYTILINEOS SA</t>
  </si>
  <si>
    <t>MZOS</t>
  </si>
  <si>
    <t>N AMER SOC SPORT HIST</t>
  </si>
  <si>
    <t>N DAKOTA GEOL SURVEY</t>
  </si>
  <si>
    <t>N EASTERN REG HOSP</t>
  </si>
  <si>
    <t>N ESTONIA CENT HOSP</t>
  </si>
  <si>
    <t>N ESTONIA MED CEN</t>
  </si>
  <si>
    <t>N ESTONIA REGIONAL HOSP</t>
  </si>
  <si>
    <t>N ESTONIAN CENT HOSP</t>
  </si>
  <si>
    <t>N ESTONIAN REG HOSP CANC CTR</t>
  </si>
  <si>
    <t>N ESTONIAN REGIONAL HOSP</t>
  </si>
  <si>
    <t>N SHORE UNIV HOSP</t>
  </si>
  <si>
    <t>NA BULOVCE HOSP</t>
  </si>
  <si>
    <t>NA HOMOLCE HOSP</t>
  </si>
  <si>
    <t>NACHHALTIGKEITS PROJEKTE</t>
  </si>
  <si>
    <t>NACL INST SPACE RESEARCH</t>
  </si>
  <si>
    <t>NACOGDOCHES PEDIAT</t>
  </si>
  <si>
    <t>NAGAHAMA INST BIOSCI TECHNOL</t>
  </si>
  <si>
    <t>NAGALAND UNIV</t>
  </si>
  <si>
    <t>NAGASAKI INST APPL SCI</t>
  </si>
  <si>
    <t>NAGOYA INST TECHNOL</t>
  </si>
  <si>
    <t>NAGOYA MED CTR</t>
  </si>
  <si>
    <t>NAGOYA MENTAL CLIN</t>
  </si>
  <si>
    <t>NAGOYA UNIV COMMERCE BUSINESS</t>
  </si>
  <si>
    <t>NAGOYA UNIV HOSP</t>
  </si>
  <si>
    <t>NAGREF SINDOS</t>
  </si>
  <si>
    <t>NAKA FUS RES ESTAB</t>
  </si>
  <si>
    <t>NAKHON PHANOM UNIV</t>
  </si>
  <si>
    <t>NAMS UKRAINE</t>
  </si>
  <si>
    <t>NAN B</t>
  </si>
  <si>
    <t>NANCY LAB RABIES WILDLIFE</t>
  </si>
  <si>
    <t>NANCY UNIV MED CTR</t>
  </si>
  <si>
    <t>NANJING AGR UNIV</t>
  </si>
  <si>
    <t>NANJING DRUMTOWER HOSP</t>
  </si>
  <si>
    <t>NANJING INST GEOG LIMNOL</t>
  </si>
  <si>
    <t>NANJING INST GEOL PALAEONTOL</t>
  </si>
  <si>
    <t>NANJING UNIV TECHNOL</t>
  </si>
  <si>
    <t>NANO OU</t>
  </si>
  <si>
    <t>NANOSCAN AG</t>
  </si>
  <si>
    <t>NANOSPACE AB</t>
  </si>
  <si>
    <t>NAPA</t>
  </si>
  <si>
    <t>NARA UNIV EDUC</t>
  </si>
  <si>
    <t>NARHALSAN</t>
  </si>
  <si>
    <t>NARIC FOREST RES INST</t>
  </si>
  <si>
    <t>NARO INST FLORICULTURAL SCI</t>
  </si>
  <si>
    <t>NARST</t>
  </si>
  <si>
    <t>NARVA HOSP</t>
  </si>
  <si>
    <t>NARVA MUSEUM</t>
  </si>
  <si>
    <t>NARVIK UNIV COLL</t>
  </si>
  <si>
    <t>NAS</t>
  </si>
  <si>
    <t>NAS UKRAINE ISMA</t>
  </si>
  <si>
    <t>NASA GSFC</t>
  </si>
  <si>
    <t>NASA POSTDOCTORAL PROGRAM</t>
  </si>
  <si>
    <t>NASLEDIE CULTURAL HERITAGE UNIT</t>
  </si>
  <si>
    <t>NASONOVA RES INST</t>
  </si>
  <si>
    <t>NAT ACAD MED</t>
  </si>
  <si>
    <t>NAT AGCY</t>
  </si>
  <si>
    <t>NAT BIODIVERS CONSERVAT UNION RHINELAND PALATIN</t>
  </si>
  <si>
    <t>NAT BIODIVERS CONSERVAT UNION SO LOWER SAXONY</t>
  </si>
  <si>
    <t>NAT CENT UNIV</t>
  </si>
  <si>
    <t>NAT CONSERVAT AGCY CZECH REPUBL</t>
  </si>
  <si>
    <t>NAT CONSERVAT AGCY LATVIA</t>
  </si>
  <si>
    <t>NAT CONSERVAT FDN</t>
  </si>
  <si>
    <t>NAT CONSERVAT FDN TOLNA CTY</t>
  </si>
  <si>
    <t>NAT ENGLAND PYDAR HOUSE</t>
  </si>
  <si>
    <t>NAT HAZARDS LANDSCAPE BFW</t>
  </si>
  <si>
    <t>NAT HAZARDS LANDSCAPES</t>
  </si>
  <si>
    <t>NAT HEART LUNG BLOOD INST FRAMINGHAM HEART STUD</t>
  </si>
  <si>
    <t>NAT HIST MUSEUM FRANKFURT</t>
  </si>
  <si>
    <t>NAT HIST MUSEUM GENEVA</t>
  </si>
  <si>
    <t>NAT HIST MUSEUM KOPAVOGUR</t>
  </si>
  <si>
    <t>NAT HIST MUSEUM LOS ANGELES CTY</t>
  </si>
  <si>
    <t>NAT HIST MUSEUM MAASTRICHT</t>
  </si>
  <si>
    <t>NAT HIST MUSEUM THURINGER LANDESMUSEUM</t>
  </si>
  <si>
    <t>NAT HLTH MED RES COUNCIL</t>
  </si>
  <si>
    <t>NAT INST AEROSP TECHNOL</t>
  </si>
  <si>
    <t>NAT INST BIOMED GENOM</t>
  </si>
  <si>
    <t>NAT INST CHEM BIOL PHYS</t>
  </si>
  <si>
    <t>NAT INST EPIDEMIOL</t>
  </si>
  <si>
    <t>NAT INST INFECT DIS L SPALLANZANI INMI</t>
  </si>
  <si>
    <t>NAT KAPODISTRIAN UNIV ATHENS</t>
  </si>
  <si>
    <t>NAT KENYA</t>
  </si>
  <si>
    <t>NAT MUSEUMS SCOTLAND</t>
  </si>
  <si>
    <t>NAT RES CTR WORKING ENVIRONM</t>
  </si>
  <si>
    <t>NAT RES UNIV HIGHER SCH ECONOM</t>
  </si>
  <si>
    <t>NAT RESERVE TEICI</t>
  </si>
  <si>
    <t>NAT RESOURCES FINLAND</t>
  </si>
  <si>
    <t>NAT RESOURCES SOUTH EAST</t>
  </si>
  <si>
    <t>NAT SCI INITIAT</t>
  </si>
  <si>
    <t>NAT TB REFERENCE LAB</t>
  </si>
  <si>
    <t>NATHAN S KLINE INST</t>
  </si>
  <si>
    <t>NATHAN S KLINE INST PSYCHIAT RES</t>
  </si>
  <si>
    <t>NATIONALPARK ZENTRUM MOLLN</t>
  </si>
  <si>
    <t>NATIONALUNIV EL LITORAL</t>
  </si>
  <si>
    <t>NATK INST CHEM PHYS BIOPHYS</t>
  </si>
  <si>
    <t>NATL ACAD AGR SCI</t>
  </si>
  <si>
    <t>NATL ACAD SCI KINR</t>
  </si>
  <si>
    <t>NATL ACAD SCI REPUBL ARMENIA</t>
  </si>
  <si>
    <t>NATL AEROSP LAB</t>
  </si>
  <si>
    <t>NATL AGCY EVALUAT UNIV RES INST ANVUR</t>
  </si>
  <si>
    <t>NATL AGR FOOD RES ORG NARO</t>
  </si>
  <si>
    <t>NATL AGR RES INNOVAT CTR</t>
  </si>
  <si>
    <t>NATL ALLERGY ASTHMA BRONCHITIS INST</t>
  </si>
  <si>
    <t>NATL ARCH DENMARK</t>
  </si>
  <si>
    <t>NATL ARCHIVES</t>
  </si>
  <si>
    <t>NATL ARCHIVES ESTONIA</t>
  </si>
  <si>
    <t>NATL ARMED FORCES LATVIA</t>
  </si>
  <si>
    <t>NATL ASSOC PHARM</t>
  </si>
  <si>
    <t>NATL ASTRON OBSERV</t>
  </si>
  <si>
    <t>NATL AUTHOR MED HLTH PROD IP INFARMED</t>
  </si>
  <si>
    <t>NATL AVIARY ALLEGHENY COMMONS WEST</t>
  </si>
  <si>
    <t>NATL BANK BELGIUM</t>
  </si>
  <si>
    <t>NATL BANK ROMANIA</t>
  </si>
  <si>
    <t>NATL BANK SLOVAKIA</t>
  </si>
  <si>
    <t>NATL BIOINFORMAT INFRASTRUCT SWEDEN</t>
  </si>
  <si>
    <t>NATL BLOOD CTR</t>
  </si>
  <si>
    <t>NATL BLOOD TRANSFUS SERV</t>
  </si>
  <si>
    <t>NATL BOARD ANTIQU</t>
  </si>
  <si>
    <t>NATL BOARD HLTH</t>
  </si>
  <si>
    <t>NATL BOT GARDEN IRAN</t>
  </si>
  <si>
    <t>NATL BOT GARDENS IRELAND</t>
  </si>
  <si>
    <t>NATL BRAIN RES CTR</t>
  </si>
  <si>
    <t>NATL BUR ECON RES</t>
  </si>
  <si>
    <t>NATL CANC CONTROL PROGRAMME</t>
  </si>
  <si>
    <t>NATL CANC CTR HOSP</t>
  </si>
  <si>
    <t>NATL CANC INST BRAZIL</t>
  </si>
  <si>
    <t>NATL CANC REGISTRY IRELAND</t>
  </si>
  <si>
    <t>NATL CANC REGISTRY SLOVAKIA</t>
  </si>
  <si>
    <t>NATL CARDIOL HOSP</t>
  </si>
  <si>
    <t>NATL CEREBRAL CARDIOVAS CTR</t>
  </si>
  <si>
    <t>NATL CEREBRAL CARDIOVASC RES CTR</t>
  </si>
  <si>
    <t>NATL CERV SCREENING PROGRAMME</t>
  </si>
  <si>
    <t>NATL CHIAO TUNG UNIV</t>
  </si>
  <si>
    <t>NATL CHIAYI UNIV</t>
  </si>
  <si>
    <t>NATL CHILDRENS HOSP</t>
  </si>
  <si>
    <t>NATL CHUNG CHENG UNIV</t>
  </si>
  <si>
    <t>NATL CLIN RES CTR RESP DIS</t>
  </si>
  <si>
    <t>NATL COUNCIL RES</t>
  </si>
  <si>
    <t>NATL CTR ADDICT</t>
  </si>
  <si>
    <t>NATL CTR BIOTECHNOL INFORMAT</t>
  </si>
  <si>
    <t>NATL CTR BIRTH DEFECTS MONITORING CHINA</t>
  </si>
  <si>
    <t>NATL CTR CARDIOVASC INVESTIGAT</t>
  </si>
  <si>
    <t>NATL CTR CHRON NONCOMMUNICABLE DIS CONTROL PREV</t>
  </si>
  <si>
    <t>NATL CTR DIABET ENDOCRINOL</t>
  </si>
  <si>
    <t>NATL CTR DIABETES ENDOCRINOL</t>
  </si>
  <si>
    <t>NATL CTR EARTH OBSERVAT</t>
  </si>
  <si>
    <t>NATL CTR FORENS EXPERTS RES</t>
  </si>
  <si>
    <t>NATL CTR HEMATOL</t>
  </si>
  <si>
    <t>NATL CTR INFECT RES</t>
  </si>
  <si>
    <t>NATL CTR MED GENET OUR LADYS HOSP</t>
  </si>
  <si>
    <t>NATL CTR NEUROL PSYCHIAT NCNP</t>
  </si>
  <si>
    <t>NATL CTR NOSOCOMIAL INFECT</t>
  </si>
  <si>
    <t>NATL CTR NUCL RES NCBJ</t>
  </si>
  <si>
    <t>NATL CTR PARTICLE</t>
  </si>
  <si>
    <t>NATL CTR PHARMACOECON</t>
  </si>
  <si>
    <t>NATL CTR PUBL HLTH</t>
  </si>
  <si>
    <t>NATL CTR PUBL HLTH ANAL</t>
  </si>
  <si>
    <t>NATL CTR RADIO ASTROPHYS</t>
  </si>
  <si>
    <t>NATL CTR SCI RES CNRS</t>
  </si>
  <si>
    <t>NATL CTR SOCIAL RES NATCEN</t>
  </si>
  <si>
    <t>NATL CTR TB LUNG DIS GEORGIA</t>
  </si>
  <si>
    <t>NATL CTR TRANSFUS HAEMATOL</t>
  </si>
  <si>
    <t>NATL CTR UNIV</t>
  </si>
  <si>
    <t>NATL CTR UNIV ENTRANCE EXAMINAT</t>
  </si>
  <si>
    <t>NATL DEF UNIV</t>
  </si>
  <si>
    <t>NATL DEV RES INST</t>
  </si>
  <si>
    <t>NATL DIS RES INTERCHANGE</t>
  </si>
  <si>
    <t>NATL DNA ANAL CTR</t>
  </si>
  <si>
    <t>NATL ECON ASSOC NEA</t>
  </si>
  <si>
    <t>NATL ECZEMA ASSOC</t>
  </si>
  <si>
    <t>NATL ECZEMA SOC</t>
  </si>
  <si>
    <t>NATL ENVIRONM INST</t>
  </si>
  <si>
    <t>NATL ESCI CTR</t>
  </si>
  <si>
    <t>NATL EXAMINAT QUALIFICAT CTR</t>
  </si>
  <si>
    <t>NATL FISH WILDLIFE FORENS LAB</t>
  </si>
  <si>
    <t>NATL FISHERIES RES DEV INST NFRDI</t>
  </si>
  <si>
    <t>NATL FOOD ADM TOXICOL LAB</t>
  </si>
  <si>
    <t>NATL FOOD AGCY</t>
  </si>
  <si>
    <t>NATL FOOD VET RISK ASSESSMENT INST LITHUANIA</t>
  </si>
  <si>
    <t>NATL FORENS LAB</t>
  </si>
  <si>
    <t>NATL FUS RES INST NFRI</t>
  </si>
  <si>
    <t>NATL GENET REFERENCE LAB</t>
  </si>
  <si>
    <t>NATL GRAD SCH INFORMAT STRUCT BIOL</t>
  </si>
  <si>
    <t>NATL HEART CTR SINGAPORE</t>
  </si>
  <si>
    <t>NATL HEART FDN HOSP RES INST</t>
  </si>
  <si>
    <t>NATL HEART INST</t>
  </si>
  <si>
    <t>NATL HEART LUNG BLOOD RES INST</t>
  </si>
  <si>
    <t>NATL HELLEN RESEARCHER FDN</t>
  </si>
  <si>
    <t>NATL HERBARIUM NEW S WALES</t>
  </si>
  <si>
    <t>NATL HERITAGE SERV</t>
  </si>
  <si>
    <t>NATL HIGH THROUGHPUT DNA SEQUENCING CTR</t>
  </si>
  <si>
    <t>NATL HIST MUSEUM</t>
  </si>
  <si>
    <t>NATL HIST MUSEUM LATVIA</t>
  </si>
  <si>
    <t>NATL HLH INSURANCE SERV</t>
  </si>
  <si>
    <t>NATL HLTH CARE INST</t>
  </si>
  <si>
    <t>NATL HLTH CARE INST ZIN</t>
  </si>
  <si>
    <t>NATL HLTH COMM</t>
  </si>
  <si>
    <t>NATL HLTH INST DOUTOR RICARDO JORGE</t>
  </si>
  <si>
    <t>NATL HLTH INSURANCE FUND HUNGARY</t>
  </si>
  <si>
    <t>NATL HLTH INSURANCE SERV</t>
  </si>
  <si>
    <t>NATL HLTH LAB SERV</t>
  </si>
  <si>
    <t>NATL HLTH OPERAT CTR</t>
  </si>
  <si>
    <t>NATL HLTH SERV CTR</t>
  </si>
  <si>
    <t>NATL HLTH SERV FDN TRUST</t>
  </si>
  <si>
    <t>NATL HLTH SERV LATVIA</t>
  </si>
  <si>
    <t>NATL HLTH SERV NHS FDN TRUST</t>
  </si>
  <si>
    <t>NATL HLTH SYST RESOURCE CTR</t>
  </si>
  <si>
    <t>NATL HLTH WELF INST</t>
  </si>
  <si>
    <t>NATL HOSP ONCOL</t>
  </si>
  <si>
    <t>NATL HOSP ORG</t>
  </si>
  <si>
    <t>NATL HOSP ORG KINKI CHUO CHEST MED CTR</t>
  </si>
  <si>
    <t>NATL HOSP PEDIAT</t>
  </si>
  <si>
    <t>NATL HOSP SRI LANKA</t>
  </si>
  <si>
    <t>NATL HUMAN GENOME CTR BEIJING</t>
  </si>
  <si>
    <t>NATL ILAN UNIV</t>
  </si>
  <si>
    <t>NATL INSIT CHEM PHYS BIOPHYS</t>
  </si>
  <si>
    <t>NATL INST AGR FOOD RES TECHNOL</t>
  </si>
  <si>
    <t>NATL INST AGR RES</t>
  </si>
  <si>
    <t>NATL INST AGR RES INRA</t>
  </si>
  <si>
    <t>NATL INST AGR RES TECHNOL INIA</t>
  </si>
  <si>
    <t>NATL INST AGR TECHNOL INTA</t>
  </si>
  <si>
    <t>NATL INST AGROBIOL SCI</t>
  </si>
  <si>
    <t>NATL INST AMAZON RES</t>
  </si>
  <si>
    <t>NATL INST BIOL RESOURCES</t>
  </si>
  <si>
    <t>NATL INST BIOTECHNOL</t>
  </si>
  <si>
    <t>NATL INST BIOTECHNOL GENET ENGN NIBGE PIEAS</t>
  </si>
  <si>
    <t>NATL INST CANC RES</t>
  </si>
  <si>
    <t>NATL INST CANC RES IRCCS AOU SAN MARTINO IST</t>
  </si>
  <si>
    <t>NATL INST CHEM PHYISCS BIOPHYS</t>
  </si>
  <si>
    <t>NATL INST CHEM PHYS BIO PHYS</t>
  </si>
  <si>
    <t>NATL INST CHEM PHYS BIOPHYS KBFI NICPB</t>
  </si>
  <si>
    <t>NATL INST CHEM PHYS BIOPHYSICS</t>
  </si>
  <si>
    <t>NATL INST CRYOGEN ISOTOP TECHNOL</t>
  </si>
  <si>
    <t>NATL INST DIABET DIGEST KIDNEY DIS</t>
  </si>
  <si>
    <t>NATL INST DRUG ABUSE</t>
  </si>
  <si>
    <t>NATL INST EDUC PHYS EDUC SPORTS SCI</t>
  </si>
  <si>
    <t>NATL INST ENDOCRINOL DIABETOL</t>
  </si>
  <si>
    <t>NATL INST ENVIRONM STUDIES</t>
  </si>
  <si>
    <t>NATL INST FORENS MED</t>
  </si>
  <si>
    <t>NATL INST FUNDAMENTAL STUDIES</t>
  </si>
  <si>
    <t>NATL INST GASTOENTEROL</t>
  </si>
  <si>
    <t>NATL INST GENET</t>
  </si>
  <si>
    <t>NATL INST GENET ENGN BIOTECHNOL</t>
  </si>
  <si>
    <t>NATL INST HIGHER STUDIES IAEN</t>
  </si>
  <si>
    <t>NATL INST HIGIENE</t>
  </si>
  <si>
    <t>NATL INST HLTH CARE EXCELLENCE</t>
  </si>
  <si>
    <t>NATL INST HLTH DOUTOR RICARDO JORGE</t>
  </si>
  <si>
    <t>NATL INST HLTH INSURANCE FUND MANAGEMENT</t>
  </si>
  <si>
    <t>NATL INST HLTH MED RES</t>
  </si>
  <si>
    <t>NATL INST HLTH PERU</t>
  </si>
  <si>
    <t>NATL INST HLTH PROMOT</t>
  </si>
  <si>
    <t>NATL INST HLTH RES CAMBRIDGE BIOMED</t>
  </si>
  <si>
    <t>NATL INST HLTH RES LEICESTER</t>
  </si>
  <si>
    <t>NATL INST HLTH RES NIHR</t>
  </si>
  <si>
    <t>NATL INST HLTH RES OXFORD BIOMED RES CTR</t>
  </si>
  <si>
    <t>NATL INST HLTH WELF GENOM BIOMARKERS</t>
  </si>
  <si>
    <t>NATL INST HLTH WELFARE PUBL HLTH</t>
  </si>
  <si>
    <t>NATL INST HYG EPIDEMIOL</t>
  </si>
  <si>
    <t>NATL INST HYG EPIDERMIOL MICROBIOL</t>
  </si>
  <si>
    <t>NATL INST HYG NIPH PZH</t>
  </si>
  <si>
    <t>NATL INST INFECT DIS INMI L SPALLANZANI</t>
  </si>
  <si>
    <t>NATL INST INFECT DIS L SPALLANZANI IRCCS</t>
  </si>
  <si>
    <t>NATL INST INFECT DIS LSPALLANZANI</t>
  </si>
  <si>
    <t>NATL INST INFECT DIS MATEI BALS</t>
  </si>
  <si>
    <t>NATL INST INFORMAT COMMUN TECHNOL</t>
  </si>
  <si>
    <t>NATL INST INFORMAT COMMUNICAT TECHNOL</t>
  </si>
  <si>
    <t>NATL INST LASERS PLASMA RADIAT PHYS</t>
  </si>
  <si>
    <t>NATL INST MARINE GEOL GEO ECOL</t>
  </si>
  <si>
    <t>NATL INST MARITIME</t>
  </si>
  <si>
    <t>NATL INST MED EMERGENCY</t>
  </si>
  <si>
    <t>NATL INST MED RES</t>
  </si>
  <si>
    <t>NATL INST METROL</t>
  </si>
  <si>
    <t>NATL INST METROL BRML INM</t>
  </si>
  <si>
    <t>NATL INST METROL QUAL TECHNOL</t>
  </si>
  <si>
    <t>NATL INST NEOPLAST DIS INEN</t>
  </si>
  <si>
    <t>NATL INST NEUROL CARLO BESTA</t>
  </si>
  <si>
    <t>NATL INST NEUROSCI</t>
  </si>
  <si>
    <t>NATL INST NUTR SEAFOOD RES</t>
  </si>
  <si>
    <t>NATL INST NUTR SEAFOOD RES NIFES</t>
  </si>
  <si>
    <t>NATL INST OCCUPAT HLTH CONTROL</t>
  </si>
  <si>
    <t>NATL INST OCCUPAT HLTH ICMR</t>
  </si>
  <si>
    <t>NATL INST OCCUPAT HLTH POISON CONTROL</t>
  </si>
  <si>
    <t>NATL INST OCEANOG ISRAEL OCEANOG LIMNOL RES IOL</t>
  </si>
  <si>
    <t>NATL INST PHARM NUTR</t>
  </si>
  <si>
    <t>NATL INST PHYSIOL SCI</t>
  </si>
  <si>
    <t>NATL INST PRIMARY HLTH CARE</t>
  </si>
  <si>
    <t>NATL INST PSYCHIAT</t>
  </si>
  <si>
    <t>NATL INST PUBL HEALTH</t>
  </si>
  <si>
    <t>NATL INST PUBL HLTH CUERNAVACA</t>
  </si>
  <si>
    <t>NATL INST PUBL HLTH ENVIRON</t>
  </si>
  <si>
    <t>NATL INST PUBL HLTH MOH</t>
  </si>
  <si>
    <t>NATL INST PUBL HLTH RIVM</t>
  </si>
  <si>
    <t>NATL INST R D ISOTOP MOL TECHNOL</t>
  </si>
  <si>
    <t>NATL INST R D OPTOELECT</t>
  </si>
  <si>
    <t>NATL INST RADIOL PROTECT NUCL SAFETY</t>
  </si>
  <si>
    <t>NATL INST RES</t>
  </si>
  <si>
    <t>NATL INST RES DEV ELECT CONDENSED MATTER</t>
  </si>
  <si>
    <t>NATL INST RES DEV FORESTRY</t>
  </si>
  <si>
    <t>NATL INST RES DEV FORESTRY INCDS MARIN DRACEA</t>
  </si>
  <si>
    <t>NATL INST RES DEV MICROTECHNOL IMT BUCHAREST</t>
  </si>
  <si>
    <t>NATL INST RES ENVIRONM HLTH</t>
  </si>
  <si>
    <t>NATL INST SCI COMP</t>
  </si>
  <si>
    <t>NATL INST SILICOSIS</t>
  </si>
  <si>
    <t>NATL INST STAND</t>
  </si>
  <si>
    <t>NATL INST STAND TECHNOL</t>
  </si>
  <si>
    <t>NATL INST STROKE APPL NEUROSCIENCES</t>
  </si>
  <si>
    <t>NATL INST TB LUNG DIS</t>
  </si>
  <si>
    <t>NATL INST TECHNOL</t>
  </si>
  <si>
    <t>NATL INST TECHNOL EVALUAT</t>
  </si>
  <si>
    <t>NATL INST TECHNOL ROURKELA</t>
  </si>
  <si>
    <t>NATL INST WATER ATMOSPHER RES LTD</t>
  </si>
  <si>
    <t>NATL INSTCHEM PHYS BIOPHYS</t>
  </si>
  <si>
    <t>NATL KADOPISTRIAN UNIV ATHENS</t>
  </si>
  <si>
    <t>NATL KAPODISTRIAN UNIV</t>
  </si>
  <si>
    <t>NATL KAPODSTRIAN UNIV MED SCH</t>
  </si>
  <si>
    <t>NATL KHARKIV VN KARAZIN UNIV</t>
  </si>
  <si>
    <t>NATL KNOWLEDGE CTR HLTH SERV</t>
  </si>
  <si>
    <t>NATL KORANYI INST TB PULMONOL</t>
  </si>
  <si>
    <t>NATL KYUSYU CANC CTR</t>
  </si>
  <si>
    <t>NATL LAB CIVIL ENGN</t>
  </si>
  <si>
    <t>NATL LAND SURVEY FINLAND</t>
  </si>
  <si>
    <t>NATL LIVER INST</t>
  </si>
  <si>
    <t>NATL LUNG HOSP</t>
  </si>
  <si>
    <t>NATL MARINE ENVIRONM MONITOR CTR</t>
  </si>
  <si>
    <t>NATL MARINE ENVIRONM MONITORING CTR</t>
  </si>
  <si>
    <t>NATL MARINE FISHERIES INST</t>
  </si>
  <si>
    <t>NATL MASAN TB HOSP</t>
  </si>
  <si>
    <t>NATL MED CTR</t>
  </si>
  <si>
    <t>NATL MED CTR MOTHER CHILD</t>
  </si>
  <si>
    <t>NATL MENTAL HLTH CTR</t>
  </si>
  <si>
    <t>NATL MENTAL HLTH CTR ANTIDRUG</t>
  </si>
  <si>
    <t>NATL METROL LAB NSAI NML</t>
  </si>
  <si>
    <t>NATL MINERAL RESOURCE UNIV</t>
  </si>
  <si>
    <t>NATL MINERAL RESOURCES UNIV</t>
  </si>
  <si>
    <t>NATL MINIST HLTH</t>
  </si>
  <si>
    <t>NATL MONITORING CTR DRUGS ADDICT</t>
  </si>
  <si>
    <t>NATL MUSEUM IRAN</t>
  </si>
  <si>
    <t>NATL MUSEUM PREHISTORY ETHNOG L PIGORINI</t>
  </si>
  <si>
    <t>NATL MUSEUM SCOTLAND</t>
  </si>
  <si>
    <t>NATL MYCOL HERBARIUM</t>
  </si>
  <si>
    <t>NATL NUCL ENERGY COMMISS</t>
  </si>
  <si>
    <t>NATL O BOHOMOLETS MED UNIV</t>
  </si>
  <si>
    <t>NATL OBSTET INFORMAT SYST NOIS REGISTER</t>
  </si>
  <si>
    <t>NATL OLYMP PARALYMP ACAD</t>
  </si>
  <si>
    <t>NATL ORCHID CONSERVAT CTR CHINA</t>
  </si>
  <si>
    <t>NATL ORG MED</t>
  </si>
  <si>
    <t>NATL PARKS BOARD HQ</t>
  </si>
  <si>
    <t>NATL PARKS WILDLIFE</t>
  </si>
  <si>
    <t>NATL PREVENT SUICIDE MENTAL ILL HLTH NASP</t>
  </si>
  <si>
    <t>NATL PSORIASIS FDN</t>
  </si>
  <si>
    <t>NATL PUBL HLTH INST HELSINKI TURKU</t>
  </si>
  <si>
    <t>NATL PUBL HLTH INVEST CTR</t>
  </si>
  <si>
    <t>NATL PUBL HLTH MED OFF SERV</t>
  </si>
  <si>
    <t>NATL QUAL INFRASTRUCTURE SYST</t>
  </si>
  <si>
    <t>NATL REF LAB HONEYBEE DIS CODA CERVA VAR</t>
  </si>
  <si>
    <t>NATL REFERENCE LAB HANTAVIRUS INFECT</t>
  </si>
  <si>
    <t>NATL REGISTRY CHILDHOOD HEMATOPOIET MALIGNANCIES</t>
  </si>
  <si>
    <t>NATL RES COUNCIL CNR IREA</t>
  </si>
  <si>
    <t>NATL RES COUNCIL ITALY CNR IMAA</t>
  </si>
  <si>
    <t>NATL RES CTR HEMATOL</t>
  </si>
  <si>
    <t>NATL RES DEV INST SOIL SCI AGROCHEM ENVIRONM</t>
  </si>
  <si>
    <t>NATL RES FDN</t>
  </si>
  <si>
    <t>NATL RES INST CHILD HLTH DEV</t>
  </si>
  <si>
    <t>NATL RES INST FISHERIES SCI</t>
  </si>
  <si>
    <t>NATL RES INST FOOD NUTR</t>
  </si>
  <si>
    <t>NATL RES INST IOR PIB</t>
  </si>
  <si>
    <t>NATL RES INST ITEE PIB</t>
  </si>
  <si>
    <t>NATL RES INST RADIOBIOL RADIOHYG</t>
  </si>
  <si>
    <t>NATL RES INST WORKING ENVIRONM</t>
  </si>
  <si>
    <t>NATL RES NUCL UNIV MOSCOW ENGN PHYS INST</t>
  </si>
  <si>
    <t>NATL RES NUCL UNIV MOSCOW ENGN PHYS INST MEHI</t>
  </si>
  <si>
    <t>NATL RES NUCL UNIV QUOT</t>
  </si>
  <si>
    <t>NATL RES NUCL UNIV QUOT MOSCOW ENGN PHYS INST QUO</t>
  </si>
  <si>
    <t>NATL RES UNIV ELECT TECHNOL</t>
  </si>
  <si>
    <t>NATL RESOURCES INST FINLAND</t>
  </si>
  <si>
    <t>NATL SCH ENGN</t>
  </si>
  <si>
    <t>NATL SCH PUBL HEALTH</t>
  </si>
  <si>
    <t>NATL SCH PUBL HEALTH OSWALDO CRUZ FDN</t>
  </si>
  <si>
    <t>NATL SCH PUBL HLTH ENSP FIOCRUZ</t>
  </si>
  <si>
    <t>NATL SCH PUBL HLTH FIOCRUZ</t>
  </si>
  <si>
    <t>NATL SCI CTR KHARKOV INST PHYS TECHNOL</t>
  </si>
  <si>
    <t>NATL SCI EDUC CTR</t>
  </si>
  <si>
    <t>NATL SCI FDN</t>
  </si>
  <si>
    <t>NATL SEMICOND ESTONIA</t>
  </si>
  <si>
    <t>NATL SERV NHS SCOTLAND</t>
  </si>
  <si>
    <t>NATL SPECIALIZED HOSP ACT TREATMENT HAEMATOL DIS</t>
  </si>
  <si>
    <t>NATL SUN YAT SEN UNIV</t>
  </si>
  <si>
    <t>NATL TAIWAN</t>
  </si>
  <si>
    <t>NATL TAIWAN NORMAL UNIV</t>
  </si>
  <si>
    <t>NATL TAURIDA VERNADSKY UNIV</t>
  </si>
  <si>
    <t>NATL TB PROGRAMME</t>
  </si>
  <si>
    <t>NATL TECH UNIV KHARKIV POLYTECH INST</t>
  </si>
  <si>
    <t>NATL TOXICOL INFORMAT CTR</t>
  </si>
  <si>
    <t>NATL TRANSFUS SERV</t>
  </si>
  <si>
    <t>NATL TROP BOT GARDEN</t>
  </si>
  <si>
    <t>NATL UNIV ATHENS</t>
  </si>
  <si>
    <t>NATL UNIV ENTRE RIOS</t>
  </si>
  <si>
    <t>NATL UNIV FOOD TECHNOL</t>
  </si>
  <si>
    <t>NATL UNIV FORESTRY UKRAINE</t>
  </si>
  <si>
    <t>NATL UNIV FORESTRY WOOD TECHNOL UKRAINE</t>
  </si>
  <si>
    <t>NATL UNIV IRELAND UNIV COLL GALWAY</t>
  </si>
  <si>
    <t>NATL UNIV KYIV</t>
  </si>
  <si>
    <t>NATL UNIV LA PLATA</t>
  </si>
  <si>
    <t>NATL UNIV LAOS</t>
  </si>
  <si>
    <t>NATL UNIV LAOS NOUL</t>
  </si>
  <si>
    <t>NATL UNIV MALAYSIA</t>
  </si>
  <si>
    <t>NATL UNIV MODERN LANGUAGES</t>
  </si>
  <si>
    <t>NATL UNIV RIO CUARTO</t>
  </si>
  <si>
    <t>NATL UNIV ROSARIO</t>
  </si>
  <si>
    <t>NATL UNIV SCI TECHNOL MISTS</t>
  </si>
  <si>
    <t>NATL UNIV SINGAPORE HOSP</t>
  </si>
  <si>
    <t>NATL UNIV SO PATAGONIA UNPA</t>
  </si>
  <si>
    <t>NATL UNIV TIERRA DEL FUEGO</t>
  </si>
  <si>
    <t>NATL UNIV WATER MANAGEMENT NAT RESOURCES USE</t>
  </si>
  <si>
    <t>NATL VET RES INST</t>
  </si>
  <si>
    <t>NATL ZOOL PK</t>
  </si>
  <si>
    <t>NATO ASSISTANT SECRETARY GEN EMERGING SECUR CHALL</t>
  </si>
  <si>
    <t>NATO CCD COE LAW POLICY</t>
  </si>
  <si>
    <t>NATO CCDCOE</t>
  </si>
  <si>
    <t>NATO COOPERAT CYBER DEF CTR EXCELLENCE TALLINN</t>
  </si>
  <si>
    <t>NATO DEF COLL</t>
  </si>
  <si>
    <t>NATOLIN</t>
  </si>
  <si>
    <t>NATURALIS</t>
  </si>
  <si>
    <t>NATURKUNDEMUSEUM</t>
  </si>
  <si>
    <t>NATURSCHUTZ PLANUNG BERATUNG</t>
  </si>
  <si>
    <t>NAVAL RES LAB</t>
  </si>
  <si>
    <t>NAVARRA INST HLTH RES</t>
  </si>
  <si>
    <t>NAVARRE PUBL HLTH INST ISPN</t>
  </si>
  <si>
    <t>NAVOI STATE PEDAG INST</t>
  </si>
  <si>
    <t>NAVY RES LAB</t>
  </si>
  <si>
    <t>NAXO OU</t>
  </si>
  <si>
    <t>NBIS</t>
  </si>
  <si>
    <t>NC STATE UNIV</t>
  </si>
  <si>
    <t>NCAR</t>
  </si>
  <si>
    <t>NCAUR ARS USDA</t>
  </si>
  <si>
    <t>NCB NAT</t>
  </si>
  <si>
    <t>NCBES NATL UNIV IRELAND GALWAY</t>
  </si>
  <si>
    <t>NCBES NUI GALWAY</t>
  </si>
  <si>
    <t>NCBS</t>
  </si>
  <si>
    <t>NCCR</t>
  </si>
  <si>
    <t>NCE</t>
  </si>
  <si>
    <t>NCIS</t>
  </si>
  <si>
    <t>NCNP</t>
  </si>
  <si>
    <t>NCPB</t>
  </si>
  <si>
    <t>NCR BIOTECH SCI CLUSTER</t>
  </si>
  <si>
    <t>NCTR</t>
  </si>
  <si>
    <t>NCU</t>
  </si>
  <si>
    <t>NDM</t>
  </si>
  <si>
    <t>NE FISHERIES SCI CTR</t>
  </si>
  <si>
    <t>NE ILLINOIS UNIV</t>
  </si>
  <si>
    <t>NE STATE UNIV</t>
  </si>
  <si>
    <t>NE UNIV</t>
  </si>
  <si>
    <t>NEBC WALLINGFORD</t>
  </si>
  <si>
    <t>NECKER ENFANTS MALAD HOSP</t>
  </si>
  <si>
    <t>NECKER ENFANTS MALADES HOSP</t>
  </si>
  <si>
    <t>NECKER MED SCH</t>
  </si>
  <si>
    <t>NEDERLANDS CENTRUM BIJENONDERZOEK</t>
  </si>
  <si>
    <t>NEDERLANDSCHE BANK</t>
  </si>
  <si>
    <t>NEDERLANDSE ORGANISATIE TOEGEPAST NATUURWETENSCHA</t>
  </si>
  <si>
    <t>NEDERLANDSE VERENIGING MED BEELDVORMING RADIOTH</t>
  </si>
  <si>
    <t>NEFROVISIE FDN</t>
  </si>
  <si>
    <t>NEFTEX PETR CONSULTANTS LTD</t>
  </si>
  <si>
    <t>NELJA ENERGIA OU</t>
  </si>
  <si>
    <t>NELSON INST CTR CLIMAT RES</t>
  </si>
  <si>
    <t>NELSON MANDELA UNIV</t>
  </si>
  <si>
    <t>NEMOCNICE CESKE BUDEJOVICE</t>
  </si>
  <si>
    <t>NEMOCNICE CESKY KRUMLOV</t>
  </si>
  <si>
    <t>NEMOCNICE HAVLICKUV BROD PO</t>
  </si>
  <si>
    <t>NEMOCNICE HRANICE AS</t>
  </si>
  <si>
    <t>NEMOCNICE NA FRANTISKU</t>
  </si>
  <si>
    <t>NEMOCNICE POLIKLIN SEMILY</t>
  </si>
  <si>
    <t>NEMOCNICE SLANY</t>
  </si>
  <si>
    <t>NENCKI</t>
  </si>
  <si>
    <t>NENETS AGRARIAN ECON TECH SCH</t>
  </si>
  <si>
    <t>NENETS MUSEUM LOCAL HIST</t>
  </si>
  <si>
    <t>NEOLOCH APS</t>
  </si>
  <si>
    <t>NEOREM MAGNETS OY</t>
  </si>
  <si>
    <t>NEOS SRL</t>
  </si>
  <si>
    <t>NEPHROL DIALYSIS UNIT</t>
  </si>
  <si>
    <t>NEPI NATVERK LAKEMEDELSEPIDEMIOL</t>
  </si>
  <si>
    <t>NERC RADIOCARBON FACIL</t>
  </si>
  <si>
    <t>NEREUS</t>
  </si>
  <si>
    <t>NEREUS PHARMACEUT</t>
  </si>
  <si>
    <t>NERVIANO MED SCI SRL</t>
  </si>
  <si>
    <t>NESNA UNIV COLL</t>
  </si>
  <si>
    <t>NESTLE RES CTR</t>
  </si>
  <si>
    <t>NETAJI SUBHAS MAHAVIDYALAYA</t>
  </si>
  <si>
    <t>NETCARE UNITAS HOSP</t>
  </si>
  <si>
    <t>NETHERLAND CANC INST</t>
  </si>
  <si>
    <t>NETHERLAND COMPREHENS CANC ORG</t>
  </si>
  <si>
    <t>NETHERLANDS ACAD ARTS SCI</t>
  </si>
  <si>
    <t>NETHERLANDS ARMED FORCES</t>
  </si>
  <si>
    <t>NETHERLANDS BIOINFORMAT CTR</t>
  </si>
  <si>
    <t>NETHERLANDS CANC REGISTRY</t>
  </si>
  <si>
    <t>NETHERLANDS COMPREHENS CANC ORG IKNL</t>
  </si>
  <si>
    <t>NETHERLANDS CONSORTIUM HLTH AGEING NATL GENOM I</t>
  </si>
  <si>
    <t>NETHERLANDS CONSORTIUM HLTH AGING NATL GENOM IN</t>
  </si>
  <si>
    <t>NETHERLANDS CONSORTIUMFOR HEALTHY AGING</t>
  </si>
  <si>
    <t>NETHERLANDS CTR BEE RES</t>
  </si>
  <si>
    <t>NETHERLANDS CTR BIODIVERS NATURALIS</t>
  </si>
  <si>
    <t>NETHERLANDS CTR HLTH AGING</t>
  </si>
  <si>
    <t>NETHERLANDS DEF ACAD</t>
  </si>
  <si>
    <t>NETHERLANDS GENOM INITIAT NGI</t>
  </si>
  <si>
    <t>NETHERLANDS INST CURRICULUM DEV SLO</t>
  </si>
  <si>
    <t>NETHERLANDS INST HLTH SERV RES</t>
  </si>
  <si>
    <t>NETHERLANDS INST RADIO ASTRON ASTRON</t>
  </si>
  <si>
    <t>NETHERLANDS INST SEA RES NIOZ</t>
  </si>
  <si>
    <t>NETHERLANDS ORG APPL SCI RES TNO</t>
  </si>
  <si>
    <t>NETHERLANDS ORG HLTH RES DEV</t>
  </si>
  <si>
    <t>NETHERLANDS PROTE CTR</t>
  </si>
  <si>
    <t>NETHERLANDS SOC CARDIOL</t>
  </si>
  <si>
    <t>NETHERLANDS TWIN REGISTER</t>
  </si>
  <si>
    <t>NETWORK FORENS SCI INST</t>
  </si>
  <si>
    <t>NEUFORT INC</t>
  </si>
  <si>
    <t>NEURIX SA</t>
  </si>
  <si>
    <t>NEUROCONN GMBH</t>
  </si>
  <si>
    <t>NEURODEGENERAT GRP</t>
  </si>
  <si>
    <t>NEUROL AMBULANCE BORMED</t>
  </si>
  <si>
    <t>NEUROL INST C BESTA</t>
  </si>
  <si>
    <t>NEUROMED</t>
  </si>
  <si>
    <t>NEUROPEDIAT MED PRACTICE</t>
  </si>
  <si>
    <t>NEUROPSYCHIATRY CTR ERDING MUNCHEN</t>
  </si>
  <si>
    <t>NEUROPSYCHOL ASSESSMENT CONSULTANCY</t>
  </si>
  <si>
    <t>NEUROSCI INST</t>
  </si>
  <si>
    <t>NEUROSCI RES AUSTRALIA</t>
  </si>
  <si>
    <t>NEUROSCI RES INST</t>
  </si>
  <si>
    <t>NEUROUN BIOMED FDN</t>
  </si>
  <si>
    <t>NEVADA DIV BEHAV PUBL HLTH</t>
  </si>
  <si>
    <t>NEW BOOKS NETWORK</t>
  </si>
  <si>
    <t>NEW COLL FLORIDA</t>
  </si>
  <si>
    <t>NEW CROSS HOSP</t>
  </si>
  <si>
    <t>NEW DELHI UNIV</t>
  </si>
  <si>
    <t>NEW ECON SCH</t>
  </si>
  <si>
    <t>NEW GUINEA BINATANG RES CTR</t>
  </si>
  <si>
    <t>NEW HAVENI ULIKOOL</t>
  </si>
  <si>
    <t>NEW JERSEY INST TECHNOL</t>
  </si>
  <si>
    <t>NEW MEXICO CLIN RES OSTEOPOROSIS CTR</t>
  </si>
  <si>
    <t>NEW SCH SOCIAL RES</t>
  </si>
  <si>
    <t>NEW SOUTH WALES HLTH</t>
  </si>
  <si>
    <t>NEW YORK CITY BUR WATER SUPPLY</t>
  </si>
  <si>
    <t>NEW YORK CITY DEPT HLTH MENTAL HYG</t>
  </si>
  <si>
    <t>NEW YORK CITY HLTH MENTAL HYG</t>
  </si>
  <si>
    <t>NEW YORK INST TECHNOL</t>
  </si>
  <si>
    <t>NEW YORK UNIV HOSP JOINT DIS</t>
  </si>
  <si>
    <t>NEW YORK UNIV LANGONE MED CTR</t>
  </si>
  <si>
    <t>NEW ZEALAND BLOOD SERV</t>
  </si>
  <si>
    <t>NEW ZEALAND CANC CONTROL TRUST</t>
  </si>
  <si>
    <t>NEWCASTLE</t>
  </si>
  <si>
    <t>NEWCASTLE GEN HOSP</t>
  </si>
  <si>
    <t>NEWCASTLE HOSP NHS FDN TRUST</t>
  </si>
  <si>
    <t>NEWCASTLE UPON TYNE HOSP NHS TRUST FDN</t>
  </si>
  <si>
    <t>NEXTBIO</t>
  </si>
  <si>
    <t>NFCCI</t>
  </si>
  <si>
    <t>NFN SEZ NAPOLI</t>
  </si>
  <si>
    <t>NFRDI</t>
  </si>
  <si>
    <t>NGO ATOLL</t>
  </si>
  <si>
    <t>NGO CONVICTUS</t>
  </si>
  <si>
    <t>NGO DIVERS SUPPORTING NEEDS LESBIAN GAY BISEXUAL</t>
  </si>
  <si>
    <t>NGO ESTONIAN NETWORK PEOPLE LIVING HIV</t>
  </si>
  <si>
    <t>NGO SOCIAL PROJECTS SPHERE POPULAT WELL BEING STE</t>
  </si>
  <si>
    <t>NHLB</t>
  </si>
  <si>
    <t>NHLBI BOSTON UNIV FRAMINGHAM HEART STUDY</t>
  </si>
  <si>
    <t>NHLBIS BOSTON UNIV FRAMINGHAM HEART STUDY</t>
  </si>
  <si>
    <t>NHS 24</t>
  </si>
  <si>
    <t>NHS BLOOD TRANSPLANT OXFORD CTR</t>
  </si>
  <si>
    <t>NHS BURY</t>
  </si>
  <si>
    <t>NHS COVENTRY</t>
  </si>
  <si>
    <t>NHS EDUC SCOTLAND</t>
  </si>
  <si>
    <t>NHS FDN TRUST</t>
  </si>
  <si>
    <t>NHS GRAMPIAN</t>
  </si>
  <si>
    <t>NHS GREATER GLASGOW CLYDE PRESCRIBING MANAGEMEN</t>
  </si>
  <si>
    <t>NHS GREATER MANCHESTER COMMISSIONING SUPPORT UNIT</t>
  </si>
  <si>
    <t>NHS NATL SERV</t>
  </si>
  <si>
    <t>NHS NORTH LANCASHIRE</t>
  </si>
  <si>
    <t>NHS TAYSIDE</t>
  </si>
  <si>
    <t>NHV NORD SCH PUBL HLTH</t>
  </si>
  <si>
    <t>NI VAVILOV INST PLANT BREEDING</t>
  </si>
  <si>
    <t>NI VAVILOV INST PLANT IND VIR</t>
  </si>
  <si>
    <t>NIA GATEWAY BLDG</t>
  </si>
  <si>
    <t>NIAMS</t>
  </si>
  <si>
    <t>NIAMSD</t>
  </si>
  <si>
    <t>NIBIO SVANHOVD</t>
  </si>
  <si>
    <t>NIBR</t>
  </si>
  <si>
    <t>NICHD</t>
  </si>
  <si>
    <t>NICHOLAS COPERNICUS UNIV TORUN</t>
  </si>
  <si>
    <t>NICO JAARSMA E F</t>
  </si>
  <si>
    <t>NICOLAUS COPERNICUS UNIV TORUN</t>
  </si>
  <si>
    <t>NICPB NATL INST CHEM PHYS BIOPHYS</t>
  </si>
  <si>
    <t>NICU MED UNIV INNSBRUCK</t>
  </si>
  <si>
    <t>NIELS BOHR INT ACAD</t>
  </si>
  <si>
    <t>NIEPUBLICZNY ZAKLAD OPIEKI ZDROWOTNEJ CENTRUM MED</t>
  </si>
  <si>
    <t>NIERSC</t>
  </si>
  <si>
    <t>NIGDE UNIV</t>
  </si>
  <si>
    <t>NIGEB</t>
  </si>
  <si>
    <t>NIGER</t>
  </si>
  <si>
    <t>NIGULA NAT RESERVE ADM</t>
  </si>
  <si>
    <t>NIHMP</t>
  </si>
  <si>
    <t>NIHR</t>
  </si>
  <si>
    <t>NIHR BIOMED RES CTR GUYS</t>
  </si>
  <si>
    <t>NIHR BIOMED RES CTR MENTAL HLTH MAUDSLEY</t>
  </si>
  <si>
    <t>NIHR BLOOD TRANSPLANT RES UNIT DONOR HLTH GEN</t>
  </si>
  <si>
    <t>NIHR CAMBRIDGE</t>
  </si>
  <si>
    <t>NIHR COMPREHENS BIOMED RES CTR</t>
  </si>
  <si>
    <t>NIHR GREATER MANCHESTER PRIMARY CARE PATIENT SAFE</t>
  </si>
  <si>
    <t>NIHR LEEDS MUSCULOSKELETAL BIOMED RES CTR</t>
  </si>
  <si>
    <t>NIHR LEEDS MUSCULOSKELETAL BIOMED RES UNIT</t>
  </si>
  <si>
    <t>NIHR OXFORD BIOMED RES CTR</t>
  </si>
  <si>
    <t>NIILO MAKI INST</t>
  </si>
  <si>
    <t>NIKHEF H</t>
  </si>
  <si>
    <t>NIKKARIKESKUS FURNITURE IND DEV CTR</t>
  </si>
  <si>
    <t>NILU</t>
  </si>
  <si>
    <t>NIMBIS SERV</t>
  </si>
  <si>
    <t>NIMBUS INFORMAT LLC</t>
  </si>
  <si>
    <t>NIMES UNIV HOSP</t>
  </si>
  <si>
    <t>NIMHANS</t>
  </si>
  <si>
    <t>NIN</t>
  </si>
  <si>
    <t>NIOO CL</t>
  </si>
  <si>
    <t>NIOO CTR LIMNOL</t>
  </si>
  <si>
    <t>NIOZ</t>
  </si>
  <si>
    <t>NIT ROURKELA</t>
  </si>
  <si>
    <t>NIVA ECOTOXICOL RISK ASSESSMENT</t>
  </si>
  <si>
    <t>NIVEL</t>
  </si>
  <si>
    <t>NIWA</t>
  </si>
  <si>
    <t>NIZHNEVARTOVSK STATE HUMANITARIAN UNIV</t>
  </si>
  <si>
    <t>NIZHNII NOVGOROD BRANCH</t>
  </si>
  <si>
    <t>NIZHNY NOVGOROD LINGUIST UNIV</t>
  </si>
  <si>
    <t>NIZHNY NOVGOROD SCI RES INST EPIDEMIOL MICROB</t>
  </si>
  <si>
    <t>NIZHNY NOVGOROD STATE MED ACAD</t>
  </si>
  <si>
    <t>NIZHNY NOVGOROD STATE TECH UNIV NAR ALEKSEEV</t>
  </si>
  <si>
    <t>NIZHNY NOVGOROD STATE TECH UNIV NARE ALEKSEEV</t>
  </si>
  <si>
    <t>NIZHNY NOVGOROD STATE UNIV ARCHITECTURE CIVIL E</t>
  </si>
  <si>
    <t>NKS OLAVIKEN HOSP OLD AGE</t>
  </si>
  <si>
    <t>NM SM GOVT COLL</t>
  </si>
  <si>
    <t>NMFRI</t>
  </si>
  <si>
    <t>NMR INST</t>
  </si>
  <si>
    <t>NN ALEXANDROV NATL CANC CTR BELARUS</t>
  </si>
  <si>
    <t>NN ALEXANDROV NATL CANC CTR BELARUS NCCB</t>
  </si>
  <si>
    <t>NN ALEXANDROV RES INST ONCOL MED RADIOL</t>
  </si>
  <si>
    <t>NN BLOKHIN CANC RES CTR</t>
  </si>
  <si>
    <t>NN BLOKHIN RUSSIAN CANC RES CTR RAMS</t>
  </si>
  <si>
    <t>NN BURDENKO NEUROSURGL INST</t>
  </si>
  <si>
    <t>NN PETROV ONCOL RES INST</t>
  </si>
  <si>
    <t>NO CALIF CANC CTR</t>
  </si>
  <si>
    <t>NO GERMAN EPILEPSY CTR CHILDREN ADOLESCENTS</t>
  </si>
  <si>
    <t>NO ILLINOIS UNIV</t>
  </si>
  <si>
    <t>NO SERV HLTH BOARD ESTONIA</t>
  </si>
  <si>
    <t>NO YORKSHIRE CANC REGISTRY INFORMAT SERV</t>
  </si>
  <si>
    <t>NOA</t>
  </si>
  <si>
    <t>NOAA ESRL</t>
  </si>
  <si>
    <t>NOAA FISHERIES</t>
  </si>
  <si>
    <t>NOFIMA FOOD RES INST</t>
  </si>
  <si>
    <t>NOGUCHI MEM INST MED RES</t>
  </si>
  <si>
    <t>NOKC</t>
  </si>
  <si>
    <t>NOKIA</t>
  </si>
  <si>
    <t>NOKIA BELL LABS</t>
  </si>
  <si>
    <t>NOKIA NETWORKS</t>
  </si>
  <si>
    <t>NOKIA TECHNOL</t>
  </si>
  <si>
    <t>NONCOMMUN DIS RES CTR</t>
  </si>
  <si>
    <t>NONCOMMUNICABLE DIS REESEARCH CTR</t>
  </si>
  <si>
    <t>NONLINEAR WAVES RES CORP</t>
  </si>
  <si>
    <t>NORD ALCOHOL DRUG POLICY NETWORK NORDAN</t>
  </si>
  <si>
    <t>NORD BIOSCIENCE</t>
  </si>
  <si>
    <t>NORD BOT OU</t>
  </si>
  <si>
    <t>NORD CTR CARDIOVASC RES</t>
  </si>
  <si>
    <t>NORD FOOD LAB</t>
  </si>
  <si>
    <t>NORD MARITIME GRP AB</t>
  </si>
  <si>
    <t>NORD TRONDELAG HOSP TRUST</t>
  </si>
  <si>
    <t>NORDEA FINANCE ESTONIA AS</t>
  </si>
  <si>
    <t>NORDIC OPT TELESCOPE</t>
  </si>
  <si>
    <t>NORDISC SIKKERHET</t>
  </si>
  <si>
    <t>NORDMAG OY</t>
  </si>
  <si>
    <t>NORDOST INST LUNEBURG DFG</t>
  </si>
  <si>
    <t>NORDSJAELLAND HOSP</t>
  </si>
  <si>
    <t>NORDTLEUTSCHE PFLANZENZUCHT</t>
  </si>
  <si>
    <t>NORDWESTDEUTSCHE FORSTL VERSUCHSANSTALT</t>
  </si>
  <si>
    <t>NORFOLK SUFFOLK NHS FDN TRUST</t>
  </si>
  <si>
    <t>NORMA</t>
  </si>
  <si>
    <t>NORSAR</t>
  </si>
  <si>
    <t>NORSK INST VANNFORSKNING</t>
  </si>
  <si>
    <t>NORSK INST VANNFORSKNING NIVA</t>
  </si>
  <si>
    <t>NORTH CHINA UNIV SCI TECHNOL</t>
  </si>
  <si>
    <t>NORTH DIST HOSP</t>
  </si>
  <si>
    <t>NORTH EAST FED UNIV</t>
  </si>
  <si>
    <t>NORTH EAST LONDON NHS FDN TRUST</t>
  </si>
  <si>
    <t>NORTH EASTERN UNIV</t>
  </si>
  <si>
    <t>NORTH ESTONIA MED CTR BLOOD CTR</t>
  </si>
  <si>
    <t>NORTH ESTONIAN ASSOC BLIND</t>
  </si>
  <si>
    <t>NORTH ESTONIAN PATHFINDER CTR</t>
  </si>
  <si>
    <t>NORTH ESTONIAN UNION BLIND</t>
  </si>
  <si>
    <t>NORTH FEB RAS</t>
  </si>
  <si>
    <t>NORTH KARELIAN CTR PUBL HLTH</t>
  </si>
  <si>
    <t>NORTH MANCHESTER GEN HOSP</t>
  </si>
  <si>
    <t>NORTH MIDDLESEX UNIV HOSP</t>
  </si>
  <si>
    <t>NORTH SHORE UNIV HOSP</t>
  </si>
  <si>
    <t>NORTH WALES CANC TREATMENT CTR BCUHB</t>
  </si>
  <si>
    <t>NORTH WEST COMMISSIONING SUPPORT UNIT NWCSU</t>
  </si>
  <si>
    <t>NORTH WEST LONDON HOSP NHS TRUST</t>
  </si>
  <si>
    <t>NORTH WESTERN FED UNIV</t>
  </si>
  <si>
    <t>NORTHEASTREN UNIV</t>
  </si>
  <si>
    <t>NORTHERN BRANCH POLAR RES</t>
  </si>
  <si>
    <t>NORTHERN GERMAN EPILEPSY CTR CHILDREN ADOLESCEN</t>
  </si>
  <si>
    <t>NORTHERN HARDWOODS RES INST</t>
  </si>
  <si>
    <t>NORTHERN RES STN</t>
  </si>
  <si>
    <t>NORTHERN WATER PROBLEMS INST</t>
  </si>
  <si>
    <t>NORTHSHORE UNIV HEALTHSYT</t>
  </si>
  <si>
    <t>NORTHWEST A F UNIV</t>
  </si>
  <si>
    <t>NORTHWEST AGR FORESTRY UNIV</t>
  </si>
  <si>
    <t>NORTHWEST ATLANTIC FISHERIES CTR</t>
  </si>
  <si>
    <t>NORTHWEST COMMUNITY COLL</t>
  </si>
  <si>
    <t>NORTHWEST RES ASSOCIATES</t>
  </si>
  <si>
    <t>NORTHWESTERN FEINBERG SCH MED</t>
  </si>
  <si>
    <t>NORTHWESTREN UNIV</t>
  </si>
  <si>
    <t>NORUT INFORMAT TECHNOL</t>
  </si>
  <si>
    <t>NORWAY INST POPULAT BASED CANC RES</t>
  </si>
  <si>
    <t>NORWAY RENAL REGISTRY</t>
  </si>
  <si>
    <t>NORWAY UNIV SCI TECH NTNU</t>
  </si>
  <si>
    <t>NORWEGIAN ACAD MUS</t>
  </si>
  <si>
    <t>NORWEGIAN DEF RES ESTAB FFI</t>
  </si>
  <si>
    <t>NORWEGIAN DIRECTORATE HLTH</t>
  </si>
  <si>
    <t>NORWEGIAN ENVIRONM CTR</t>
  </si>
  <si>
    <t>NORWEGIAN FOOD SAFETY AUTHOR</t>
  </si>
  <si>
    <t>NORWEGIAN GEOL SURVEY</t>
  </si>
  <si>
    <t>NORWEGIAN HOSP PROCUREMENT TRUST</t>
  </si>
  <si>
    <t>NORWEGIAN INST AIR RES NILU</t>
  </si>
  <si>
    <t>NORWEGIAN INST NAT REASEARCH</t>
  </si>
  <si>
    <t>NORWEGIAN INST PUBL</t>
  </si>
  <si>
    <t>NORWEGIAN INST STRATEG STUDIES</t>
  </si>
  <si>
    <t>NORWEGIAN MAPPING AUTHOR</t>
  </si>
  <si>
    <t>NORWEGIAN MED AGENCY</t>
  </si>
  <si>
    <t>NORWEGIAN MED ASSOC</t>
  </si>
  <si>
    <t>NORWEGIAN METEOROL INST DNMI</t>
  </si>
  <si>
    <t>NORWEGIAN METROL SERV JV</t>
  </si>
  <si>
    <t>NORWEGIAN PAEDIAT ASSOC</t>
  </si>
  <si>
    <t>NORWEGIAN PSC RES CTR</t>
  </si>
  <si>
    <t>NORWEGIAN RADIAT PROTECT AUTHOR</t>
  </si>
  <si>
    <t>NORWEGIAN RADIAT PROTECT AUTHORITY</t>
  </si>
  <si>
    <t>NORWEGIAN RENAL REGISTRY</t>
  </si>
  <si>
    <t>NORWEGIAN SCH SPORTS SCI</t>
  </si>
  <si>
    <t>NORWEGIAN SEA EAGLE PROJECT</t>
  </si>
  <si>
    <t>NORWEGIAN UNIV COLL AGR RURAL DEV</t>
  </si>
  <si>
    <t>NORWEGIAN WATER ENERGY DIRECTORATE NORWAY</t>
  </si>
  <si>
    <t>NORWEIGIAN DIRECTORATE HLTH</t>
  </si>
  <si>
    <t>NORWICH RES PK</t>
  </si>
  <si>
    <t>NOTH ESTONIA MED CTR FDN</t>
  </si>
  <si>
    <t>NOTTINGHAM CITY HASP</t>
  </si>
  <si>
    <t>NOTTINGHAM UNIV HOSP</t>
  </si>
  <si>
    <t>NOTTINGHAM UNIV HOSP NATL HLTH SERV TRUST</t>
  </si>
  <si>
    <t>NOTTINGHAM UNIV HOSP NHS TRUST NOTTINGHAM</t>
  </si>
  <si>
    <t>NOUVEL HOP CIVIL</t>
  </si>
  <si>
    <t>NOUVELLES CLIN NANTAISES</t>
  </si>
  <si>
    <t>NOVA ID FCT</t>
  </si>
  <si>
    <t>NOVA MED SCH</t>
  </si>
  <si>
    <t>NOVA UNIV LISBON</t>
  </si>
  <si>
    <t>NOVARTIS ANIM HLTH</t>
  </si>
  <si>
    <t>NOVARTIS HEALTHCARE PRIVATE LTD</t>
  </si>
  <si>
    <t>NOVARTIS HLTH CARE PVT LTD</t>
  </si>
  <si>
    <t>NOVARTIS INST BIOMED RES INC</t>
  </si>
  <si>
    <t>NOVARTIS INT AG</t>
  </si>
  <si>
    <t>NOVARTIS ONCOL EUROPE</t>
  </si>
  <si>
    <t>NOVARTIS TURKEY</t>
  </si>
  <si>
    <t>NOVAVITA CLIN</t>
  </si>
  <si>
    <t>NOVELTIS</t>
  </si>
  <si>
    <t>NOVGOROD CTR AIDS PREVENT CONTROL</t>
  </si>
  <si>
    <t>NOVI SAD UNIV</t>
  </si>
  <si>
    <t>NOVIA UAS</t>
  </si>
  <si>
    <t>NOVOSIBIRSK STATE PEDAG UNIV</t>
  </si>
  <si>
    <t>NOVOSIBIRSK UNIV</t>
  </si>
  <si>
    <t>NOVOSYS HLTH</t>
  </si>
  <si>
    <t>NOVOTRADE INVEST AS</t>
  </si>
  <si>
    <t>NOVOZYMES INC</t>
  </si>
  <si>
    <t>NPC</t>
  </si>
  <si>
    <t>NRAO</t>
  </si>
  <si>
    <t>NRC KI</t>
  </si>
  <si>
    <t>NRL AARHUS UNIV</t>
  </si>
  <si>
    <t>NRL BEE HLTH</t>
  </si>
  <si>
    <t>NRL RABIES</t>
  </si>
  <si>
    <t>NRNU MEPHI</t>
  </si>
  <si>
    <t>NS KURNAKOV INST GEN INORGAN CHEM RAS</t>
  </si>
  <si>
    <t>NS UNIV DHAKA</t>
  </si>
  <si>
    <t>NSACPM</t>
  </si>
  <si>
    <t>NSAI</t>
  </si>
  <si>
    <t>NSC NIKITSKY BOT GARDEN</t>
  </si>
  <si>
    <t>NSF</t>
  </si>
  <si>
    <t>NSRF</t>
  </si>
  <si>
    <t>NSRRC</t>
  </si>
  <si>
    <t>NSV</t>
  </si>
  <si>
    <t>NTNU UNIV MUSEUM</t>
  </si>
  <si>
    <t>NUCL ENERGY BULGARIA ACAD SCI</t>
  </si>
  <si>
    <t>NUCL WASTER MANAGEMENT</t>
  </si>
  <si>
    <t>NUESTRA SENORA CANDELARIA UNIV HOSP</t>
  </si>
  <si>
    <t>NUFFIELD DEPT CLIN MED</t>
  </si>
  <si>
    <t>NUFFIELD TRUST</t>
  </si>
  <si>
    <t>NURNBERG CHILDRENS HOSP</t>
  </si>
  <si>
    <t>NURSE SPECIALIST CONTRACEPT</t>
  </si>
  <si>
    <t>NUS GRAD SCH INTEGRAT SCI ENGN NGS</t>
  </si>
  <si>
    <t>NUTR RES FDN</t>
  </si>
  <si>
    <t>NW FRONTIER PROV AGR UNIV</t>
  </si>
  <si>
    <t>NW GERMAN FOREST RES STN</t>
  </si>
  <si>
    <t>NW LONDON HOSP NHS TRUST</t>
  </si>
  <si>
    <t>NW PERMANENTE PC</t>
  </si>
  <si>
    <t>NW REPROD GENET</t>
  </si>
  <si>
    <t>NW UNIV FEINBERG SCH MED</t>
  </si>
  <si>
    <t>NW UNIV NATIONALITIES</t>
  </si>
  <si>
    <t>NYCOMED</t>
  </si>
  <si>
    <t>NYCOMED AS</t>
  </si>
  <si>
    <t>NYCOMED DANMARK</t>
  </si>
  <si>
    <t>NYCOMED GRP</t>
  </si>
  <si>
    <t>NYIRO GYULA HOSP</t>
  </si>
  <si>
    <t>NYKEN</t>
  </si>
  <si>
    <t>NYKOBING FALSTER HOSP</t>
  </si>
  <si>
    <t>NYU LANGONE MED CTR</t>
  </si>
  <si>
    <t>NYU MED CTR</t>
  </si>
  <si>
    <t>NYU SHANGHAI</t>
  </si>
  <si>
    <t>OAKLAND UNIV</t>
  </si>
  <si>
    <t>OASI INST IRCCS</t>
  </si>
  <si>
    <t>OBIHIRO UNIV AGR VET MED</t>
  </si>
  <si>
    <t>OBLASTNI NEMOCNICE KOLIN</t>
  </si>
  <si>
    <t>OBLASTNI NEMOCNICE NACHOD</t>
  </si>
  <si>
    <t>OBSERV ASTRON NACL IGN</t>
  </si>
  <si>
    <t>OBSERV BORDEAUX</t>
  </si>
  <si>
    <t>OBSERV COTE AZUR</t>
  </si>
  <si>
    <t>OBSERV CUBANO NEUROCI</t>
  </si>
  <si>
    <t>OBSERV CUBANOS NEUROCIENCIAS</t>
  </si>
  <si>
    <t>OBSERV GENEVA</t>
  </si>
  <si>
    <t>OBSERV NACL MCT</t>
  </si>
  <si>
    <t>OBSERV SCI UNIVERS</t>
  </si>
  <si>
    <t>OBSERV TARTU UNIV</t>
  </si>
  <si>
    <t>OBSERVAT SCI UNIVERS</t>
  </si>
  <si>
    <t>OBSERVATORIO NACL</t>
  </si>
  <si>
    <t>OBSTETR GYNAECOL UNIV HOSP KOCO GLIOZHENI</t>
  </si>
  <si>
    <t>OCCUPAT HLTH CLIN</t>
  </si>
  <si>
    <t>OCDEM</t>
  </si>
  <si>
    <t>OCEAN FORECASTING RES DEV</t>
  </si>
  <si>
    <t>OCEAN RD CANC INST</t>
  </si>
  <si>
    <t>OCEAN VISUALS</t>
  </si>
  <si>
    <t>OCEAN VISUALS AS</t>
  </si>
  <si>
    <t>OCEANOG FISHERIES RES MAURITANIAN INST IMROP</t>
  </si>
  <si>
    <t>OCHANOMIZU UNIV</t>
  </si>
  <si>
    <t>ODENSE PATIENT DATA EXPLORAT NETWORK OPEN</t>
  </si>
  <si>
    <t>ODENSE UNIV</t>
  </si>
  <si>
    <t>ODENSE UNIV HOSPITAL</t>
  </si>
  <si>
    <t>ODESSA NATL MECHNIKOV UNIV</t>
  </si>
  <si>
    <t>ODESSA NATL UNIV</t>
  </si>
  <si>
    <t>OECDS ECON DEPT</t>
  </si>
  <si>
    <t>OELCHECK GMBH</t>
  </si>
  <si>
    <t>OERLIKON METCO AG</t>
  </si>
  <si>
    <t>OESCHGER CTR CLIMATE CHANGE RES</t>
  </si>
  <si>
    <t>OESTERREICH NATIONALBANK</t>
  </si>
  <si>
    <t>OFF CHIEF ECONOMIST</t>
  </si>
  <si>
    <t>OFF CORONER</t>
  </si>
  <si>
    <t>OFF DIS PREVENT CONTROL</t>
  </si>
  <si>
    <t>OFF DIS PREVENT CONTROL REG 7</t>
  </si>
  <si>
    <t>OFF FAUNIST LANDSCAPE ECOL</t>
  </si>
  <si>
    <t>OFF INST RES PLANNING</t>
  </si>
  <si>
    <t>OFF INT COIN TERRE JARDINS FAMILIAUX ASBL</t>
  </si>
  <si>
    <t>OFF NATL CHASSE FAUNE SAUVAGE</t>
  </si>
  <si>
    <t>OFF NATL ETUD RECH AEROSP</t>
  </si>
  <si>
    <t>OFF POPULAT STUDIES FDN INC</t>
  </si>
  <si>
    <t>OFF PUBL HLTH STAT INFORMAT SYST</t>
  </si>
  <si>
    <t>OFFICE DIS PREVENT CONTROL REG 7</t>
  </si>
  <si>
    <t>OFICINA REG COORDINAC TRASPLANTES</t>
  </si>
  <si>
    <t>OGOLNOPOLSKIE TOWARZYSTWO OCHRONY PTAKOW</t>
  </si>
  <si>
    <t>OGS NATL INST OCEANOG EXPT GEOPHYS</t>
  </si>
  <si>
    <t>OHIO STATE UNIV NEWARK</t>
  </si>
  <si>
    <t>OI BOOMING DIAMOND CTR</t>
  </si>
  <si>
    <t>OIL PLANT NARVA PP</t>
  </si>
  <si>
    <t>OIST GRAD UNIV</t>
  </si>
  <si>
    <t>OKAYAMA UNIV HOSP</t>
  </si>
  <si>
    <t>OKAYAMA UNIV SCI</t>
  </si>
  <si>
    <t>OKINAWA INST SCI TECHNOL</t>
  </si>
  <si>
    <t>OKLAHOMA MED RES FDN</t>
  </si>
  <si>
    <t>OLAINFARM JOINT STOCK CO</t>
  </si>
  <si>
    <t>OLANIS EXPERT SYST GMBH</t>
  </si>
  <si>
    <t>OLD COURT</t>
  </si>
  <si>
    <t>OLD DOMIN UNIV</t>
  </si>
  <si>
    <t>OLIVIA NEWTON JOHN CANC RES INST</t>
  </si>
  <si>
    <t>OMEGA RES</t>
  </si>
  <si>
    <t>OMERACT PATIENT PARTNER</t>
  </si>
  <si>
    <t>OMICSOFT QIAGEN CO</t>
  </si>
  <si>
    <t>OMNIA ADULT EDUC CTR</t>
  </si>
  <si>
    <t>OMPMARE</t>
  </si>
  <si>
    <t>OMPO</t>
  </si>
  <si>
    <t>OMSK STATE PEDAG UNIV</t>
  </si>
  <si>
    <t>OMSK STATE UNIV</t>
  </si>
  <si>
    <t>ONASSIS CARDIAC SURG</t>
  </si>
  <si>
    <t>ONASSIS CARDIAC SURG CTR 356</t>
  </si>
  <si>
    <t>ONCFS CNERA PAD</t>
  </si>
  <si>
    <t>ONCOL INST ION CHIRICUTA</t>
  </si>
  <si>
    <t>ONCOL INST PROF DR ION CHIRICUTA</t>
  </si>
  <si>
    <t>ONCOL UNIT THYM CANC RARE TUMORS SARCOMAS</t>
  </si>
  <si>
    <t>ONCOTX INC</t>
  </si>
  <si>
    <t>ONEMA IRSTEA RES GRP</t>
  </si>
  <si>
    <t>ONF</t>
  </si>
  <si>
    <t>ONKOL ODDELENF</t>
  </si>
  <si>
    <t>ONKOLOSKI INST LJUBLJANA</t>
  </si>
  <si>
    <t>ONKOTHERAPIAS KLIN</t>
  </si>
  <si>
    <t>ONT</t>
  </si>
  <si>
    <t>ONTARGET CHEM</t>
  </si>
  <si>
    <t>ONTARIO AGCY HLTH PROTECT PROMOT</t>
  </si>
  <si>
    <t>ONTARIO CANC INST RES</t>
  </si>
  <si>
    <t>ONTARIO MINIST ENVIRONM</t>
  </si>
  <si>
    <t>ONZE LIEVE VROUWE ZIEKENHUIS</t>
  </si>
  <si>
    <t>OOO POWER SEMICOND</t>
  </si>
  <si>
    <t>OPCA BOLNICA BJELOVAR</t>
  </si>
  <si>
    <t>OPEN ESTONIA FDN</t>
  </si>
  <si>
    <t>OPEN MINDS CTR MENTAL HLTH RES</t>
  </si>
  <si>
    <t>OPEN UNIV CYPRUS</t>
  </si>
  <si>
    <t>OPEN UNIV NETHERLAND</t>
  </si>
  <si>
    <t>OPEN UNIV SRI LANKA</t>
  </si>
  <si>
    <t>OPHTHALM RES CTR</t>
  </si>
  <si>
    <t>OPINAS</t>
  </si>
  <si>
    <t>OPOLE UNIV TECHNOL</t>
  </si>
  <si>
    <t>OPT RES CTR</t>
  </si>
  <si>
    <t>OPTIWATER</t>
  </si>
  <si>
    <t>ORACLE</t>
  </si>
  <si>
    <t>ORADEA UNIV</t>
  </si>
  <si>
    <t>ORAFTI</t>
  </si>
  <si>
    <t>ORAN UNIV</t>
  </si>
  <si>
    <t>ORANGE LABS</t>
  </si>
  <si>
    <t>ORCHID CONSERVAT RES CTR SHENZHEN</t>
  </si>
  <si>
    <t>ORDINACE INTERNIHO LEKARSTVI</t>
  </si>
  <si>
    <t>ORDINACE PRO CHOROBY SRDCE CEV</t>
  </si>
  <si>
    <t>OREAL BALT SIA ESTONIAN SUBSIDIARY</t>
  </si>
  <si>
    <t>OREBRO SCH PUBL AFFAIRS</t>
  </si>
  <si>
    <t>OREGON DERMATOL RES CTR</t>
  </si>
  <si>
    <t>OREL STATE UNIV</t>
  </si>
  <si>
    <t>ORENBURG MUSEUM FINE ARTS</t>
  </si>
  <si>
    <t>ORG AER PUR</t>
  </si>
  <si>
    <t>ORG NACL TRASPLANTES</t>
  </si>
  <si>
    <t>ORGAN CHEM ROYAL INST TECHNOL</t>
  </si>
  <si>
    <t>ORGAN INTERMEDIATES DYES INST</t>
  </si>
  <si>
    <t>ORGAN PRESERVAT ALLIANCE</t>
  </si>
  <si>
    <t>ORGAN RES CTR</t>
  </si>
  <si>
    <t>ORGAN WASTE SYST NV</t>
  </si>
  <si>
    <t>ORGANIZAC NACL TRASPLANTES</t>
  </si>
  <si>
    <t>ORIENTAL INST SCI TECHNOL</t>
  </si>
  <si>
    <t>ORIENTALE NOVARA UNIV PIEMONTE</t>
  </si>
  <si>
    <t>ORION CORP FARMOS</t>
  </si>
  <si>
    <t>ORLA LEHMANNS GADE</t>
  </si>
  <si>
    <t>ORLANDO REG MED CTR INC</t>
  </si>
  <si>
    <t>ORLEANS HOSP</t>
  </si>
  <si>
    <t>ORNITHOL NOMENCLATURE EXPERT</t>
  </si>
  <si>
    <t>ORS PACA</t>
  </si>
  <si>
    <t>ORT BRAUDE COLL</t>
  </si>
  <si>
    <t>ORTHOPADISCHES SPITAL SPEISING</t>
  </si>
  <si>
    <t>ORTHOPAED CLIN RES CTR</t>
  </si>
  <si>
    <t>ORTON ORTHOPAED HOSP INVALID FDN</t>
  </si>
  <si>
    <t>ORTON ORTHOPED HOSP</t>
  </si>
  <si>
    <t>ORTOPED KLIN UK 2LF FN MOTOL</t>
  </si>
  <si>
    <t>ORTOPEEDIA KLIINILISTE UURINGUTE KESKUS</t>
  </si>
  <si>
    <t>OSAKA GAKUIN UNIV</t>
  </si>
  <si>
    <t>OSAKA KYOIKU UNIV</t>
  </si>
  <si>
    <t>OSAKA MED CTR CANC CARDIOVASC DIS</t>
  </si>
  <si>
    <t>OSAKA NATL HOSP</t>
  </si>
  <si>
    <t>OSHAWA MED ARTS BLDG</t>
  </si>
  <si>
    <t>OSIJEK UNIV</t>
  </si>
  <si>
    <t>OSKAR KLEIN CTR</t>
  </si>
  <si>
    <t>OSLO AKERSHUS UNIV COLL</t>
  </si>
  <si>
    <t>OSLO AKERSHUS UNIV COLL APPL SCI HIOA</t>
  </si>
  <si>
    <t>OSLO UNIV HOSNITAL</t>
  </si>
  <si>
    <t>OSLO UNIV HOSP ULLEVAL</t>
  </si>
  <si>
    <t>OSMANGAZI UNIV</t>
  </si>
  <si>
    <t>OSNABRUCK UNIV</t>
  </si>
  <si>
    <t>OSONG HLTH TECHNOL ADM COMPLEX</t>
  </si>
  <si>
    <t>OSPED BAMBINI BRESCIA</t>
  </si>
  <si>
    <t>OSPED BELLARIA</t>
  </si>
  <si>
    <t>OSPED CANTONALE</t>
  </si>
  <si>
    <t>OSPED CITTA CASTELLO</t>
  </si>
  <si>
    <t>OSPED CIV ARNAS</t>
  </si>
  <si>
    <t>OSPED CIV M ASCOLI</t>
  </si>
  <si>
    <t>OSPED G SALESI</t>
  </si>
  <si>
    <t>OSPED GALLIERA</t>
  </si>
  <si>
    <t>OSPED INFERMI</t>
  </si>
  <si>
    <t>OSPED L SPALLANZANI</t>
  </si>
  <si>
    <t>OSPED MAGGIORE</t>
  </si>
  <si>
    <t>OSPED MAGGIORE BOLOGNA</t>
  </si>
  <si>
    <t>OSPED MAGGIORE POLICLIN MANGIAGALLI REGINA ELEN</t>
  </si>
  <si>
    <t>OSPED MICROCITEMICO</t>
  </si>
  <si>
    <t>OSPED MORGAGNI</t>
  </si>
  <si>
    <t>OSPED REG LUGANO</t>
  </si>
  <si>
    <t>OSPED RIUNITI</t>
  </si>
  <si>
    <t>OSPED S FILIPPO NERI</t>
  </si>
  <si>
    <t>OSPED SAN CARLO BORROMEO MILANO</t>
  </si>
  <si>
    <t>OSPED SAN GIOVANNI BELLINZONA</t>
  </si>
  <si>
    <t>OSPED SANT ORSOLA MALPIGHI</t>
  </si>
  <si>
    <t>OSPED SANTA CORONA</t>
  </si>
  <si>
    <t>OSPED SANTA MARIA MISERICORDIA</t>
  </si>
  <si>
    <t>OSPED SM ANNUNZIATA AZIENDA SANITARIA FIRENZE</t>
  </si>
  <si>
    <t>OSPED VET CUNEESE</t>
  </si>
  <si>
    <t>OSPEDALI CIVILI BRESCIA</t>
  </si>
  <si>
    <t>OSPEDALI GALLIERA</t>
  </si>
  <si>
    <t>OSSERV ASTRON BOLOGNA</t>
  </si>
  <si>
    <t>OSSERV ASTRON TERAMO</t>
  </si>
  <si>
    <t>OSSERVATORIO ASTRON SIRIO</t>
  </si>
  <si>
    <t>OSSERVATORIO ASTRONOM REG AUTONOMA VALLE AOSTA</t>
  </si>
  <si>
    <t>OSSERVATORIO EPIDEMIOL</t>
  </si>
  <si>
    <t>OSTAVA VITKOVICE HOSP</t>
  </si>
  <si>
    <t>OSTEOPOROSIS MED CTR</t>
  </si>
  <si>
    <t>OSTEOPOROSIS RES CTR</t>
  </si>
  <si>
    <t>OSTERMED LTD</t>
  </si>
  <si>
    <t>OSTERREICH BUNDESINST GESUNDHEITSWESEN</t>
  </si>
  <si>
    <t>OSTERREICH GESELL LAB MED</t>
  </si>
  <si>
    <t>OSTRA HOSP</t>
  </si>
  <si>
    <t>OSTRAVA VITKOVICE HOSP</t>
  </si>
  <si>
    <t>OSVALDO CRUZ HOSP RECIFE</t>
  </si>
  <si>
    <t>OSWALDO CRUZ FDN FIOCRUZ</t>
  </si>
  <si>
    <t>OTAVIO DE FREITAS HOSP</t>
  </si>
  <si>
    <t>OTAVIO FREITAS HOSP</t>
  </si>
  <si>
    <t>OTEPAA NAT PK</t>
  </si>
  <si>
    <t>OTSELOT LTD</t>
  </si>
  <si>
    <t>OTSUKA NOVEL PROD OPDC</t>
  </si>
  <si>
    <t>OTSUKA PHARMACEUT DEV COMMERCIALIZAT INC</t>
  </si>
  <si>
    <t>OTSUKA SA</t>
  </si>
  <si>
    <t>OTTAWA HLTH RES INST</t>
  </si>
  <si>
    <t>OU</t>
  </si>
  <si>
    <t>OU BASALTEST</t>
  </si>
  <si>
    <t>OU DENSEL BALT</t>
  </si>
  <si>
    <t>OU ELIKO</t>
  </si>
  <si>
    <t>OU LAIERS GRP</t>
  </si>
  <si>
    <t>OU PEREARST ANU STARKOPF</t>
  </si>
  <si>
    <t>OU QURETEC</t>
  </si>
  <si>
    <t>OU QURETEC QURE LTD</t>
  </si>
  <si>
    <t>OU QURETEC QURE LTD LIABIL CO</t>
  </si>
  <si>
    <t>OUAS</t>
  </si>
  <si>
    <t>OULU BUSINESS SCH</t>
  </si>
  <si>
    <t>OULU DEACONESS INST</t>
  </si>
  <si>
    <t>OULU EQUINE CLIN</t>
  </si>
  <si>
    <t>OULU GAME FISHERIES RES</t>
  </si>
  <si>
    <t>OULU MENTALCARE OY</t>
  </si>
  <si>
    <t>OULU UNIV APPL SCI OUAS</t>
  </si>
  <si>
    <t>OULUN YLIOPISTOLLINEN SAIRAALA</t>
  </si>
  <si>
    <t>OUR LADY LOURDES HOSP</t>
  </si>
  <si>
    <t>OUR LADYS HOSP CHILDREN</t>
  </si>
  <si>
    <t>OUR LADYS HOSP CRUMLIN</t>
  </si>
  <si>
    <t>OUTOTEC PTY LTD</t>
  </si>
  <si>
    <t>OUTPATIENT CLIN</t>
  </si>
  <si>
    <t>OUTPATIENT CLIN MEDEX</t>
  </si>
  <si>
    <t>OVERTIME SCH WRESTLING</t>
  </si>
  <si>
    <t>OVID THERAPEUT</t>
  </si>
  <si>
    <t>OVIDIUS CONSTANTA UNIV</t>
  </si>
  <si>
    <t>OVIEDO UNIV</t>
  </si>
  <si>
    <t>OWL BIOMED INC</t>
  </si>
  <si>
    <t>OXBRIDGE BIOTECH ROUNDTABLE</t>
  </si>
  <si>
    <t>OXFORD ARCHAEOL NORTH</t>
  </si>
  <si>
    <t>OXFORD BIOMED RES CTR</t>
  </si>
  <si>
    <t>OXFORD HEART CTR</t>
  </si>
  <si>
    <t>OXFORD UNIV HOSP FDN TRUST</t>
  </si>
  <si>
    <t>OXFORD UNIV HOSP TRUSTS</t>
  </si>
  <si>
    <t>OYEAVDELINGEN HAUKELAND SYKEHUS UNIV BERGEN</t>
  </si>
  <si>
    <t>OZARA SLOVENIA LIFE QUAL NATL ASSOC</t>
  </si>
  <si>
    <t>OZEL ANTALYA YASAM HOSP</t>
  </si>
  <si>
    <t>P CATHOLIC UNIV CHILE</t>
  </si>
  <si>
    <t>P STRADINA KLIN UNIV SLIMN</t>
  </si>
  <si>
    <t>PAAVO NURMI CTR</t>
  </si>
  <si>
    <t>PACER HD</t>
  </si>
  <si>
    <t>PACIF THEATRES</t>
  </si>
  <si>
    <t>PACIFIC ADVENTIST UNIV</t>
  </si>
  <si>
    <t>PACIFIC BIOL STN</t>
  </si>
  <si>
    <t>PACIFIC NORTHWEST NATL LAB</t>
  </si>
  <si>
    <t>PACIFIC NORTHWEST RES INST</t>
  </si>
  <si>
    <t>PACTE EDDEN</t>
  </si>
  <si>
    <t>PADAG UNIV TALINN</t>
  </si>
  <si>
    <t>PADOVA UNIV</t>
  </si>
  <si>
    <t>PADRE HURTADO CLIN ALEMANA SANTIAGO HOSP</t>
  </si>
  <si>
    <t>PADUA UNIV HOSP</t>
  </si>
  <si>
    <t>PAEDIAT ASSOC NETHERLANDS</t>
  </si>
  <si>
    <t>PAEDIAT CLIN DELMENHORST</t>
  </si>
  <si>
    <t>PAGES</t>
  </si>
  <si>
    <t>PAIDE MACHINE FACTORY</t>
  </si>
  <si>
    <t>PAISSI HILENDARSKI UNIV PLOVDIV</t>
  </si>
  <si>
    <t>PAKLIM</t>
  </si>
  <si>
    <t>PALLIAT CARE SERV</t>
  </si>
  <si>
    <t>PALM SPRINGS RES CTR</t>
  </si>
  <si>
    <t>PAMELA YOUDE NETHERSOLE EASTERN HOSP</t>
  </si>
  <si>
    <t>PAMGENE INT</t>
  </si>
  <si>
    <t>PAMI</t>
  </si>
  <si>
    <t>PANECO YAYASAN EKOSISTEM LESTARI</t>
  </si>
  <si>
    <t>PANHELLEN ASSOC HOSP PHARMACISTS</t>
  </si>
  <si>
    <t>PANTE UNIV SOCIAL POLIT SCI</t>
  </si>
  <si>
    <t>PANTEION UNIV ATHENS</t>
  </si>
  <si>
    <t>PANTHERA</t>
  </si>
  <si>
    <t>PAOLI CALMETTES INST</t>
  </si>
  <si>
    <t>PAPA GIOVANNI XXIII</t>
  </si>
  <si>
    <t>PARACELSUS ELENA HOSP</t>
  </si>
  <si>
    <t>PARACELSUS KLIN</t>
  </si>
  <si>
    <t>PARACELSUS MED PRIVATE UNIV</t>
  </si>
  <si>
    <t>PARACELSUS MED UNIV NUREMBERG</t>
  </si>
  <si>
    <t>PARACELSUS MED UNIV SALZBURG</t>
  </si>
  <si>
    <t>PARC SANITARI ST JOAN DE DEU</t>
  </si>
  <si>
    <t>PARC SANITARI ST JOAN DEU CIBERSAM</t>
  </si>
  <si>
    <t>PARDEE RAND GRAD SCH</t>
  </si>
  <si>
    <t>PARE</t>
  </si>
  <si>
    <t>PARIS CTR RECH CARDIOVASC</t>
  </si>
  <si>
    <t>PARIS IDF OUEST UNIV</t>
  </si>
  <si>
    <t>PARIS SORBONNE UNIV</t>
  </si>
  <si>
    <t>PARK KLINIKUM BAD KROZINGEN</t>
  </si>
  <si>
    <t>PARKINSONS DIS MOVEMENT DISORDERS UNIT IRCCS</t>
  </si>
  <si>
    <t>PARKLANDKLIN</t>
  </si>
  <si>
    <t>PARMA UNIV HOSP</t>
  </si>
  <si>
    <t>PARNU GEN PRACTITIONERS CTR</t>
  </si>
  <si>
    <t>PARQUE JEAN LUC</t>
  </si>
  <si>
    <t>PARQUE SAUDE LISBOA</t>
  </si>
  <si>
    <t>PART AGILENT TECHNOL INC</t>
  </si>
  <si>
    <t>PARTNER DUSSELDORF</t>
  </si>
  <si>
    <t>PARTNERS HEALTHCARE</t>
  </si>
  <si>
    <t>PARTNERS HEALTHCARE SYST</t>
  </si>
  <si>
    <t>PARTNERS HLTH RUSSIA</t>
  </si>
  <si>
    <t>PARTNERS IN HLTH</t>
  </si>
  <si>
    <t>PASTEUR INST</t>
  </si>
  <si>
    <t>PATAN ACAD HLTH SCI</t>
  </si>
  <si>
    <t>PATAN HOSP</t>
  </si>
  <si>
    <t>PATERVA</t>
  </si>
  <si>
    <t>PATHOL NORTH</t>
  </si>
  <si>
    <t>PATHW LAB MED WA</t>
  </si>
  <si>
    <t>PATHWEST LAB MED WA</t>
  </si>
  <si>
    <t>PATHWEST LAB WESTERN AUSTRALIA</t>
  </si>
  <si>
    <t>PATIENT RES PARTNER</t>
  </si>
  <si>
    <t>PATIENTSLIKEME AOBIOME</t>
  </si>
  <si>
    <t>PATOGEN ANAL AS</t>
  </si>
  <si>
    <t>PATRAS GEN HOSP</t>
  </si>
  <si>
    <t>PAU HOSP</t>
  </si>
  <si>
    <t>PAUL LANGERHANS INST DRESDEN</t>
  </si>
  <si>
    <t>PAUL STRADINS CLIN HOSP</t>
  </si>
  <si>
    <t>PAUL STRADINS CLIN UNIV HOSP RIGA</t>
  </si>
  <si>
    <t>PAUL VERLAINE UNIV</t>
  </si>
  <si>
    <t>PAUL VERLAINE UNIV METZ</t>
  </si>
  <si>
    <t>PAULA STRADINA UNIV HOSP</t>
  </si>
  <si>
    <t>PAVLODAR STATE PEDAG INST</t>
  </si>
  <si>
    <t>PAVLOV MED UNIV</t>
  </si>
  <si>
    <t>PAVLOV STATE MED UNIV ST PETERSBURG</t>
  </si>
  <si>
    <t>PAW PRINT GENET GENET VET SCI INC</t>
  </si>
  <si>
    <t>PBAI NATL PLANT GENET RESOURCES CTR NPGRC</t>
  </si>
  <si>
    <t>PE CONSULTANT LTD</t>
  </si>
  <si>
    <t>PE PSO POF PAN EUROPEAN PSORIASIS PATIENTS ORG FO</t>
  </si>
  <si>
    <t>PEAT INFO LTD</t>
  </si>
  <si>
    <t>PEDAG CONSULTAT SERV</t>
  </si>
  <si>
    <t>PEDAG PSYCHOL COUNSEL</t>
  </si>
  <si>
    <t>PEDAG UNIV CRACOV</t>
  </si>
  <si>
    <t>PEDAG UNIV CRACOW</t>
  </si>
  <si>
    <t>PEDEGO RES UNIT</t>
  </si>
  <si>
    <t>PEDIAT CLIN</t>
  </si>
  <si>
    <t>PEDIAT NEONATAL INTENS CARE UNIT</t>
  </si>
  <si>
    <t>PEDRO ERNESTO UNIV HOSP</t>
  </si>
  <si>
    <t>PEEP SIITAM LTD</t>
  </si>
  <si>
    <t>PEIJAS HOSP</t>
  </si>
  <si>
    <t>PEIKING UNIV</t>
  </si>
  <si>
    <t>PEKING</t>
  </si>
  <si>
    <t>PEKING CTR ASTHMA RES EDUC</t>
  </si>
  <si>
    <t>PEKING UNIV CLIN RES INST</t>
  </si>
  <si>
    <t>PELIN LLC</t>
  </si>
  <si>
    <t>PENANG MED COLL</t>
  </si>
  <si>
    <t>PENINSULA PRIVATE HOSP</t>
  </si>
  <si>
    <t>PENN BIO NANO SYST</t>
  </si>
  <si>
    <t>PENN STATE ASTROBIOL RES CTR</t>
  </si>
  <si>
    <t>PENN STATE UNIV BERKS</t>
  </si>
  <si>
    <t>PENN STATE UNIV HOSP</t>
  </si>
  <si>
    <t>PENS FUND RUSSIAN FEDERAT</t>
  </si>
  <si>
    <t>PENSOFT PUBLISHERS BULGARIAN ACAD SCI</t>
  </si>
  <si>
    <t>PENSOFT PUBLISHERS LTD</t>
  </si>
  <si>
    <t>PENTICTON REG HOSP</t>
  </si>
  <si>
    <t>PEOPLE ARTHRIT RHEUMATISM EUROPE</t>
  </si>
  <si>
    <t>PEOPLE ARTHRIT RHEUMATISM EUROPE PARE</t>
  </si>
  <si>
    <t>PEOPLES HOSP HAINAN PROV</t>
  </si>
  <si>
    <t>PEOPLES HOSP LIAONING PROV</t>
  </si>
  <si>
    <t>PEOPLES LIBERAT ARMY GEN HOSP</t>
  </si>
  <si>
    <t>PEPSICO INC</t>
  </si>
  <si>
    <t>PEPSOPOF PAN EUROPEAN PSORIASIS PATIENTS ORG FORU</t>
  </si>
  <si>
    <t>PERCEPT SOFTWARE</t>
  </si>
  <si>
    <t>PERE VIRGILI HLTH RES INST</t>
  </si>
  <si>
    <t>PEREGRINE FUND</t>
  </si>
  <si>
    <t>PERIGUEUX HOSP</t>
  </si>
  <si>
    <t>PERINATAL CTR</t>
  </si>
  <si>
    <t>PERINATAL PREVENT AIDS INITIAT</t>
  </si>
  <si>
    <t>PERKINEHNER CELLULAR TECHNOL GERMANY GMBH</t>
  </si>
  <si>
    <t>PERKINELMER INC</t>
  </si>
  <si>
    <t>PERM STATE UNIV</t>
  </si>
  <si>
    <t>PERMANENT REPRESENTAT ESTONIA EU</t>
  </si>
  <si>
    <t>PESARO HOSP</t>
  </si>
  <si>
    <t>PET CTR</t>
  </si>
  <si>
    <t>PETA INT SCI CONSORTIUM LTD</t>
  </si>
  <si>
    <t>PETER BUCKLEY ASSOCIATES</t>
  </si>
  <si>
    <t>PETER GREAT MUSEUM ANTHROPOL ETHNOG KUNSTKAMERA</t>
  </si>
  <si>
    <t>PETERBOROUGH STAMFORD HOSP NHS FDN TRUST</t>
  </si>
  <si>
    <t>PETERFY HOSP</t>
  </si>
  <si>
    <t>PETR GAS UNIV PLOIESTI</t>
  </si>
  <si>
    <t>PETRAKO OIL GAS EXPLORAT LTD</t>
  </si>
  <si>
    <t>PETZ ALADAR CTY TEACHING HOSP</t>
  </si>
  <si>
    <t>PFIZER GLOBAL PHARMACEUT SCI</t>
  </si>
  <si>
    <t>PFIZER GLOBAL RES DEV</t>
  </si>
  <si>
    <t>PFIZER LTD</t>
  </si>
  <si>
    <t>PGEU</t>
  </si>
  <si>
    <t>PGIMER</t>
  </si>
  <si>
    <t>PH2 LLC</t>
  </si>
  <si>
    <t>PHARE PUBL DEV PROGRAMME</t>
  </si>
  <si>
    <t>PHARMAC</t>
  </si>
  <si>
    <t>PHARMACEUT ASSOC SERBIA</t>
  </si>
  <si>
    <t>PHARMACEUT GRP EUROPEAN UNION</t>
  </si>
  <si>
    <t>PHARMACEUT INTEGRATED RES CO</t>
  </si>
  <si>
    <t>PHARMACEUT SCI RES INST</t>
  </si>
  <si>
    <t>PHARMACOL CONSULTANTS NANCY</t>
  </si>
  <si>
    <t>PHARMADULE OU</t>
  </si>
  <si>
    <t>PHARMAHUNGARY GRP</t>
  </si>
  <si>
    <t>PHARMASERVICE OY</t>
  </si>
  <si>
    <t>PHARMATICS LTD</t>
  </si>
  <si>
    <t>PHI UNIV CLIN PULMOL ALLERGY</t>
  </si>
  <si>
    <t>PHILADELPHIA UNIV</t>
  </si>
  <si>
    <t>PHILIP MORRIS USA POSTGRAD RES PROGRAM</t>
  </si>
  <si>
    <t>PHILIP MORRIS USA RES CTR</t>
  </si>
  <si>
    <t>PHILIPS RES EINDHOVEN</t>
  </si>
  <si>
    <t>PHL UNIV COLL</t>
  </si>
  <si>
    <t>PHLOGO APS</t>
  </si>
  <si>
    <t>PHRENOS CTR EXPERTISE</t>
  </si>
  <si>
    <t>PHYSIOL SECT</t>
  </si>
  <si>
    <t>PIC</t>
  </si>
  <si>
    <t>PICOSUN USA</t>
  </si>
  <si>
    <t>PIEAS</t>
  </si>
  <si>
    <t>PIERRE FABRE BIOMETRY</t>
  </si>
  <si>
    <t>PIERRE MARIE CURIE PARIS VI UNIV UPMC UNIV PARI</t>
  </si>
  <si>
    <t>PIRC RES OFF BRAMPTON</t>
  </si>
  <si>
    <t>PIRITA BUSINESS HIGHSCH</t>
  </si>
  <si>
    <t>PIRKANMAA DIST HOSP</t>
  </si>
  <si>
    <t>PIRKANMAA HOSP DIST DIABET CTR</t>
  </si>
  <si>
    <t>PIRKANMAA HOSP DIST FINNISH DIABET ASSOC</t>
  </si>
  <si>
    <t>PIROGOV RUSSIAN NATL MED SURG CTR</t>
  </si>
  <si>
    <t>PIROGOV RUSSIAN NATL MED UNIV</t>
  </si>
  <si>
    <t>PISC</t>
  </si>
  <si>
    <t>PISSARO PROTE PLATFORM</t>
  </si>
  <si>
    <t>PITTSBURG STATE UNIV</t>
  </si>
  <si>
    <t>PIXALYTICS LTD</t>
  </si>
  <si>
    <t>PK PD INT INC</t>
  </si>
  <si>
    <t>PKU CHEP</t>
  </si>
  <si>
    <t>PL KAPITZA INST PHYS PROBLEMS RAS</t>
  </si>
  <si>
    <t>PLANT BREEDING ACCLIMATIZAT INST IHAR</t>
  </si>
  <si>
    <t>PLANT FOOD RES</t>
  </si>
  <si>
    <t>PLANT GATEWAY LTD</t>
  </si>
  <si>
    <t>PLANT PROTECT SERV</t>
  </si>
  <si>
    <t>PLANTES SYST CULTURE HORTICOLES</t>
  </si>
  <si>
    <t>PLASMA CERAM TECHNOL LTD</t>
  </si>
  <si>
    <t>PLATEFORME CRISTALINNOV SITE MONTMELIAN</t>
  </si>
  <si>
    <t>PLAYTECH ESTONIA OU</t>
  </si>
  <si>
    <t>PLEKHANOV ST PETERSBURG MIN INST</t>
  </si>
  <si>
    <t>PLEXPRESS LTD</t>
  </si>
  <si>
    <t>PLM GRP</t>
  </si>
  <si>
    <t>PLOVDIV MED UNIV</t>
  </si>
  <si>
    <t>PLOY PLU RESIDENCY</t>
  </si>
  <si>
    <t>PLURYN</t>
  </si>
  <si>
    <t>PMU</t>
  </si>
  <si>
    <t>PMU SALZBURG</t>
  </si>
  <si>
    <t>PN LEBEDEV PHYS INST RAS</t>
  </si>
  <si>
    <t>PNEUMOL RESP ONCOL UNIT</t>
  </si>
  <si>
    <t>PNEUMOPHTISIOL HOSP</t>
  </si>
  <si>
    <t>PNEUMOPHTISIOL INST NASTA</t>
  </si>
  <si>
    <t>PNPI</t>
  </si>
  <si>
    <t>PODILSKI TOVTRY NATL NAT PK</t>
  </si>
  <si>
    <t>POHJA EESTI REGIONAALHAIGLA ONKOLOOGIAKESKUS</t>
  </si>
  <si>
    <t>POINT MED ROND POINT NATIONMED</t>
  </si>
  <si>
    <t>POISON CONTROL CTR</t>
  </si>
  <si>
    <t>POISON INFORMAT CTR</t>
  </si>
  <si>
    <t>POISONS INFORMAT CTR</t>
  </si>
  <si>
    <t>POLAR ALPINE BOT GARDEN INST</t>
  </si>
  <si>
    <t>POLAR ENVIRONM CTR</t>
  </si>
  <si>
    <t>POLAR RES INST CHINA</t>
  </si>
  <si>
    <t>POLAR RES INST MARINE FISHERIES OCEANOG</t>
  </si>
  <si>
    <t>POLE HYDROECOL PLANS EAU ONEMA IRSTEA</t>
  </si>
  <si>
    <t>POLETAYEV INST THEORET HIST STUDIES HUMANITIES</t>
  </si>
  <si>
    <t>POLICE CZECH REPUBL</t>
  </si>
  <si>
    <t>POLICLIN A GEMELLI UNIV CATTOLICA SACRO CUORE</t>
  </si>
  <si>
    <t>POLICLIN S ORSOLA MALPIGLI</t>
  </si>
  <si>
    <t>POLIKLIN HUMANITAS</t>
  </si>
  <si>
    <t>POLIKLIN MALESICE</t>
  </si>
  <si>
    <t>POLIKLIN MODRANY</t>
  </si>
  <si>
    <t>POLIKLIN RAVAK</t>
  </si>
  <si>
    <t>POLISH AMER CHILDRENS HOSP</t>
  </si>
  <si>
    <t>POLISH AS</t>
  </si>
  <si>
    <t>POLISH ASSOC PEDIAT SURG</t>
  </si>
  <si>
    <t>POLISH CARDIAC SOC</t>
  </si>
  <si>
    <t>POLISH CARDIAC SOCIETY</t>
  </si>
  <si>
    <t>POLISH GEOL INST NATL RES INST</t>
  </si>
  <si>
    <t>POLISH MOTHERS MEM HOSP</t>
  </si>
  <si>
    <t>POLISH MOTHERS MEM HOSP RES INST</t>
  </si>
  <si>
    <t>POLISH TRANSPLANT COORDINATING CTR</t>
  </si>
  <si>
    <t>POLITECH MILANO</t>
  </si>
  <si>
    <t>POLITECN</t>
  </si>
  <si>
    <t>POLITECNICO MILANO</t>
  </si>
  <si>
    <t>POLSKA AKAD UMIEJETNOSCI</t>
  </si>
  <si>
    <t>POLULA FISH REARING CTR</t>
  </si>
  <si>
    <t>POLYCLIN HOSPITALLER BROS ST JOHN GOD BUDAPEST</t>
  </si>
  <si>
    <t>POLYCLIN LORMEAU</t>
  </si>
  <si>
    <t>POLYCLIN REGINA MARIA BANEASA</t>
  </si>
  <si>
    <t>POLYCLIN SEVIGNE</t>
  </si>
  <si>
    <t>POLYMER COMPETENCE CTR LEOBEN GMBH</t>
  </si>
  <si>
    <t>POLYOMICA S HERTOGENBOSCH</t>
  </si>
  <si>
    <t>POLYTEC GMBH</t>
  </si>
  <si>
    <t>POLYTECH INST NEW YORK</t>
  </si>
  <si>
    <t>POLYTECH INST PORTO</t>
  </si>
  <si>
    <t>POLYTECH MILANO</t>
  </si>
  <si>
    <t>POLYTECH NAMIBIA</t>
  </si>
  <si>
    <t>POLYTECH UNIV</t>
  </si>
  <si>
    <t>POLYTECH UNIV BARI</t>
  </si>
  <si>
    <t>POMERANIAN CTR TOXICOL</t>
  </si>
  <si>
    <t>POMERANIAN UNIV</t>
  </si>
  <si>
    <t>POMOR STATE UNIV</t>
  </si>
  <si>
    <t>PONCE HLTH SCI UNIV</t>
  </si>
  <si>
    <t>PONDICHERRRY UNIV</t>
  </si>
  <si>
    <t>PONTIF CATHOLIC UNIV PARANA</t>
  </si>
  <si>
    <t>PONTIF CATHOLIC UNIV RIO DE JENEIRO</t>
  </si>
  <si>
    <t>PONTIF CATHOLIC UNIV SAO PAULO</t>
  </si>
  <si>
    <t>PONTIFICIA UNIV CATOLICA</t>
  </si>
  <si>
    <t>PONTIFICIA UNIV CATOLICA ECUADOR</t>
  </si>
  <si>
    <t>PONTIFICIA UNIV CATOLICA RIO GRANDE SUL PUCRS</t>
  </si>
  <si>
    <t>PONTIFICIA UNIV CATOLICA SAO PAULO</t>
  </si>
  <si>
    <t>PONTIFICIA UNIV JAVERIANA BOGOTA</t>
  </si>
  <si>
    <t>PONTIFICIAL UNIV CATOLIC RIO DE JANEIRO</t>
  </si>
  <si>
    <t>POPULAT CANC REGISTER GOIANIA</t>
  </si>
  <si>
    <t>POPULAT HLTH RES INST</t>
  </si>
  <si>
    <t>POPULAT SCI HUNTSMAN CANC INST</t>
  </si>
  <si>
    <t>PORT TALLINN</t>
  </si>
  <si>
    <t>PORTUGUESE INST ONCOL</t>
  </si>
  <si>
    <t>PORTUGUESE INST ONCOL COIMBRA</t>
  </si>
  <si>
    <t>POSITIUM LTD</t>
  </si>
  <si>
    <t>POSTECH</t>
  </si>
  <si>
    <t>POSTGRAD INST MANAGEMENT</t>
  </si>
  <si>
    <t>POSTGRAD MED SCH</t>
  </si>
  <si>
    <t>POSTGRADUATE INST MED EDUC RES</t>
  </si>
  <si>
    <t>POTENZA UNIV G MARCONI</t>
  </si>
  <si>
    <t>POWER ELECT</t>
  </si>
  <si>
    <t>POZNAN RADIOCARBON LAB</t>
  </si>
  <si>
    <t>POZNAN RHEUMATOL CTR SREM</t>
  </si>
  <si>
    <t>POZNAN UNIV ECON BUSINESS</t>
  </si>
  <si>
    <t>POZOB VELDHOVEN</t>
  </si>
  <si>
    <t>PP SHIRSHOV INST OCEANOL ABIORAS</t>
  </si>
  <si>
    <t>PP SHIRSHOV INST OCEANOL RAS ABIO RAS</t>
  </si>
  <si>
    <t>PR LOIC GUILLEVIN HOP COCHIN</t>
  </si>
  <si>
    <t>PRA HLTH SCI</t>
  </si>
  <si>
    <t>PRAGUE PSYCHIAT CTR</t>
  </si>
  <si>
    <t>PRAIRIEFYRE SOFTWARE INC</t>
  </si>
  <si>
    <t>PRAKASH HOSP TRAUMA CTR</t>
  </si>
  <si>
    <t>PRANATAL MED MUNCHEN</t>
  </si>
  <si>
    <t>PRANATALMED GENET NURNBERG</t>
  </si>
  <si>
    <t>PRASAD HOSP</t>
  </si>
  <si>
    <t>PRAXAIR INC</t>
  </si>
  <si>
    <t>PRAXIS CTR POLICY STUDY</t>
  </si>
  <si>
    <t>PRELCO CO</t>
  </si>
  <si>
    <t>PRELCO INC</t>
  </si>
  <si>
    <t>PREPARATORY COMMISS COMPREHENS NUCL TEST BAN TREA</t>
  </si>
  <si>
    <t>PRES UNIV LILLE NORD FRANCE</t>
  </si>
  <si>
    <t>PRESBYTERIAN COLL</t>
  </si>
  <si>
    <t>PRESBYTERIAN UNIV COLL</t>
  </si>
  <si>
    <t>PRESCH KORVEKULA</t>
  </si>
  <si>
    <t>PRESIDENT TURKISH RATIONAL DRUG USE PLATFORM</t>
  </si>
  <si>
    <t>PRESIDIO OSPED SANTA BARBARA</t>
  </si>
  <si>
    <t>PREVENT MED PUBL HLTH</t>
  </si>
  <si>
    <t>PRIELCULI PLANT BREEDING INST</t>
  </si>
  <si>
    <t>PRIFYSGOL ABERYSTWYTH</t>
  </si>
  <si>
    <t>PRIMARY CARE RES INST IDIAP JORDI GOL</t>
  </si>
  <si>
    <t>PRIMARY CARE RES INST JORDI GOL IDIAP</t>
  </si>
  <si>
    <t>PRIMARY HEALTH CARE</t>
  </si>
  <si>
    <t>PRIMARY HLTH CARE CTR DR MILUTIN IVKOVIC</t>
  </si>
  <si>
    <t>PRIMARY HLTH CARE GRP ALMADA SEIXAL REG LISBON</t>
  </si>
  <si>
    <t>PRINCE HENRYS INST MED RES</t>
  </si>
  <si>
    <t>PRINCE MOHAMED BIN ABDULAZIZ HOSP</t>
  </si>
  <si>
    <t>PRINCE SONGKLA UNIV HOSP</t>
  </si>
  <si>
    <t>PRINCE WALES MED RES INST</t>
  </si>
  <si>
    <t>PRINCESS AI JAWHARA AL BRAHIM CTR EXCELLENCE RES</t>
  </si>
  <si>
    <t>PRINCESS MARGARET HOSP CHILDREN</t>
  </si>
  <si>
    <t>PRINCESS NOURAH BINT ABDULRAHMAN UNIV</t>
  </si>
  <si>
    <t>PRINCIPADO ASTURIAS</t>
  </si>
  <si>
    <t>PRINTO</t>
  </si>
  <si>
    <t>PRIVATE CONSULTANT</t>
  </si>
  <si>
    <t>PRIVATE LAB</t>
  </si>
  <si>
    <t>PRIVATE MYCOL RES</t>
  </si>
  <si>
    <t>PRIVATE PLANET</t>
  </si>
  <si>
    <t>PRIVATE PRACTICE</t>
  </si>
  <si>
    <t>PRIVATE PSYCHIAT CLIN</t>
  </si>
  <si>
    <t>PRIVATE ULTRASOUND CTR VIENNA</t>
  </si>
  <si>
    <t>PRIVATE UNIV SANTA CRUZ SIERRA</t>
  </si>
  <si>
    <t>PRIVATE UNIV WITTEN</t>
  </si>
  <si>
    <t>PRIVATE UNIV WITTEN HERDECKE GGMBH</t>
  </si>
  <si>
    <t>PRIVATNI INTERNI AMBULANCE</t>
  </si>
  <si>
    <t>PRIZZTECH OY</t>
  </si>
  <si>
    <t>PRO MENTE TIROL</t>
  </si>
  <si>
    <t>PROB MED RES</t>
  </si>
  <si>
    <t>PROBOS FDN</t>
  </si>
  <si>
    <t>PROF DR I CHIRICUTA CANC INST</t>
  </si>
  <si>
    <t>PROGRESS SOFTWARE</t>
  </si>
  <si>
    <t>PROJECT CTR MT FORESTS MOUNTFOR</t>
  </si>
  <si>
    <t>PROJECT MEMORY YOUTH POLIT LEGACY CIV ENGAGEMEN</t>
  </si>
  <si>
    <t>PROKHOROV GEN PHYS INST</t>
  </si>
  <si>
    <t>PROKHOROV INST GEN PHYS RAS</t>
  </si>
  <si>
    <t>PROMETRIS GMBH</t>
  </si>
  <si>
    <t>PROMOTORA MED LAS AM SA</t>
  </si>
  <si>
    <t>PROPLANT GMBH</t>
  </si>
  <si>
    <t>PROTECT PRESERVAT NAT ENVIRONM ALBANIA</t>
  </si>
  <si>
    <t>PROTEOSYS</t>
  </si>
  <si>
    <t>PROTOBIOS</t>
  </si>
  <si>
    <t>PROTOBIOS LIC</t>
  </si>
  <si>
    <t>PROTOBIOS LTD</t>
  </si>
  <si>
    <t>PROTOPRO WEBSITES OU</t>
  </si>
  <si>
    <t>PROVIDENCE PORTLAND MED CTR</t>
  </si>
  <si>
    <t>PROVIDENDE REG MED CTR EVERETT</t>
  </si>
  <si>
    <t>PROVINCE DRENTHE</t>
  </si>
  <si>
    <t>PRRM ENGN COLL</t>
  </si>
  <si>
    <t>PRUFSTELLE WURZEN</t>
  </si>
  <si>
    <t>PRYAZOVSKYI STATE TECH UNIV</t>
  </si>
  <si>
    <t>PSI</t>
  </si>
  <si>
    <t>PSORIASIS ECZEMA ASSOC NORWAY</t>
  </si>
  <si>
    <t>PSORIASIS REHABIL HOSP</t>
  </si>
  <si>
    <t>PSYCHIAT CLIN VRAPCE</t>
  </si>
  <si>
    <t>PSYCHIAT HOSP JELGAVA</t>
  </si>
  <si>
    <t>PSYCHIAT HOSP UGLJAN</t>
  </si>
  <si>
    <t>PSYCHIAT HOSP VRAPCE</t>
  </si>
  <si>
    <t>PSYCHIAT SERV TIRANA</t>
  </si>
  <si>
    <t>PSYCHIAT UNIV HOSP ZURICH</t>
  </si>
  <si>
    <t>PSYCHLINX</t>
  </si>
  <si>
    <t>PSYCHOL SCI UNIV MELBOURNE</t>
  </si>
  <si>
    <t>PT BDS POSTGRAD INST MED SCI</t>
  </si>
  <si>
    <t>PT JNM MED COLL</t>
  </si>
  <si>
    <t>PT RAVISHANKAR SHUKLA UNIV</t>
  </si>
  <si>
    <t>PTUJ TEACHING HOSP</t>
  </si>
  <si>
    <t>PU RCSI SCH MED</t>
  </si>
  <si>
    <t>PUBL COMMUN SCI TECHNOL NETWORK</t>
  </si>
  <si>
    <t>PUBL HLTH CONSULTING GRP</t>
  </si>
  <si>
    <t>PUBL HLTH DEPT BIZKAIA</t>
  </si>
  <si>
    <t>PUBL HLTH DEPT CASTILLA LA MANCHA</t>
  </si>
  <si>
    <t>PUBL HLTH DIV GIPUZKOA</t>
  </si>
  <si>
    <t>PUBL HLTH EPIDEMIOL NETWORK BIOMED RES CTR CIBE</t>
  </si>
  <si>
    <t>PUBL HLTH EXPERTISE</t>
  </si>
  <si>
    <t>PUBL HLTH INST ICELAND</t>
  </si>
  <si>
    <t>PUBL HLTH INST ISTRIAN REG</t>
  </si>
  <si>
    <t>PUBL HLTH INST SUDAN</t>
  </si>
  <si>
    <t>PUBL HLTH ONTARIO</t>
  </si>
  <si>
    <t>PUBL HLTH RES</t>
  </si>
  <si>
    <t>PUBL HLTH RES INST</t>
  </si>
  <si>
    <t>PUBL HLTH SERV</t>
  </si>
  <si>
    <t>PUBL HLTH SUBDELEGATE OFF</t>
  </si>
  <si>
    <t>PUBL HLTH UNIT PRIMARY HLTH CARE GRP ALMADA SEIXA</t>
  </si>
  <si>
    <t>PUBL HLTHCARE SERV COMM</t>
  </si>
  <si>
    <t>PUBL RES CTR GABRIEL LIPPMANN</t>
  </si>
  <si>
    <t>PUBL RES CTR HLTH CRP SANTE</t>
  </si>
  <si>
    <t>PUBL SERV WALLONIA</t>
  </si>
  <si>
    <t>PUBL VET INST REPUBL SRPSKA DR VASO BUTOZAN</t>
  </si>
  <si>
    <t>PUBLIC RES CTR HENRI TUDOR</t>
  </si>
  <si>
    <t>PUERTOS ESTADO</t>
  </si>
  <si>
    <t>PULKOVO OBSERV</t>
  </si>
  <si>
    <t>PULM RES INST LUNG CLIN GROSSHANSDORF</t>
  </si>
  <si>
    <t>PULMONOL CLIN</t>
  </si>
  <si>
    <t>PULMONOLORY RES INST FMBA</t>
  </si>
  <si>
    <t>PUNJAB INST CARDIOL</t>
  </si>
  <si>
    <t>PURDUE UNIV NORTWEST</t>
  </si>
  <si>
    <t>PURETECH HLTH</t>
  </si>
  <si>
    <t>PUSHCHINO BRANCH</t>
  </si>
  <si>
    <t>PUSHKAROV INST SOIL SCI</t>
  </si>
  <si>
    <t>PUSHPAGIRI INST MED SCI</t>
  </si>
  <si>
    <t>PYHAJARVI INST</t>
  </si>
  <si>
    <t>PYRENEAN INST ECOL CSIC</t>
  </si>
  <si>
    <t>PZB AACHEN</t>
  </si>
  <si>
    <t>QARC</t>
  </si>
  <si>
    <t>QE II HLTH SCI CTR</t>
  </si>
  <si>
    <t>QIAGEN</t>
  </si>
  <si>
    <t>QIMONDA DRESDEN GMBH CO</t>
  </si>
  <si>
    <t>QIMR</t>
  </si>
  <si>
    <t>QIMR BERGOFER MED RES INST</t>
  </si>
  <si>
    <t>QIMR BERHGOFER INST MED RES</t>
  </si>
  <si>
    <t>QINGDAO NATL LAB MARINE SCI TECHNOL</t>
  </si>
  <si>
    <t>QINGDAO UNIV</t>
  </si>
  <si>
    <t>QINGHAI UNIV</t>
  </si>
  <si>
    <t>QUAID 1 AZAM UNIV</t>
  </si>
  <si>
    <t>QUALIFICAT CURRICULUM AUTHOR</t>
  </si>
  <si>
    <t>QUANTINUUM RES LLC</t>
  </si>
  <si>
    <t>QUARTIER UNIL DORIGNY</t>
  </si>
  <si>
    <t>QUATTROMED CELL FACTORY</t>
  </si>
  <si>
    <t>QUATTROMED HTI LABORID</t>
  </si>
  <si>
    <t>QUATTROMED LTD</t>
  </si>
  <si>
    <t>QUEBEC HEART INST</t>
  </si>
  <si>
    <t>QUEBEC INNOVAT CTR</t>
  </si>
  <si>
    <t>QUEEN ELIZABETH II HOSP</t>
  </si>
  <si>
    <t>QUEEN ELIZABETH II QEII MED CTR</t>
  </si>
  <si>
    <t>QUEEN FABIOLA CHILDRENS UNIV HOSP</t>
  </si>
  <si>
    <t>QUEEN GIOVANNA UNIV HOSP</t>
  </si>
  <si>
    <t>QUEEN MARY HOSP</t>
  </si>
  <si>
    <t>QUEEN MARYS UNIV HOSP</t>
  </si>
  <si>
    <t>QUEEN PAOLA CHILDRENS HOSP</t>
  </si>
  <si>
    <t>QUEEN SILVIAS CHILDRES HOSP</t>
  </si>
  <si>
    <t>QUEENS SCH BUSINESS</t>
  </si>
  <si>
    <t>QUEENSLAND HERBARIUM DSITIA</t>
  </si>
  <si>
    <t>QUEENSLAND INST TECHNOL</t>
  </si>
  <si>
    <t>QUEST UNIV</t>
  </si>
  <si>
    <t>QUIET OCEANS</t>
  </si>
  <si>
    <t>QUINTILES</t>
  </si>
  <si>
    <t>QUJING NORMAL UNIV</t>
  </si>
  <si>
    <t>QUOT</t>
  </si>
  <si>
    <t>QURE LTD</t>
  </si>
  <si>
    <t>QURETEC INC</t>
  </si>
  <si>
    <t>QURETEC LLC</t>
  </si>
  <si>
    <t>R CSI DUBLIN</t>
  </si>
  <si>
    <t>R GORBACHEVA INST CHILDRENS HAEMATOL TRANSPLANT</t>
  </si>
  <si>
    <t>RA FILMIARH</t>
  </si>
  <si>
    <t>RADBOUD UNIV TEACHER ACAD</t>
  </si>
  <si>
    <t>RADBOUND UNIV MED CTR</t>
  </si>
  <si>
    <t>RADBOUND UNIV NIJMEGEN CTR</t>
  </si>
  <si>
    <t>RADCLIFFE INFIRM</t>
  </si>
  <si>
    <t>RADCLIFFE OBSERV QUARTER</t>
  </si>
  <si>
    <t>RADFORD UNIV</t>
  </si>
  <si>
    <t>RADIAT INSPECT CONTROL SERV</t>
  </si>
  <si>
    <t>RADIAT PROTECT CTR</t>
  </si>
  <si>
    <t>RADIOL UNIV HOSP WEST INDIES KINGSTON</t>
  </si>
  <si>
    <t>RADIUMHOSP</t>
  </si>
  <si>
    <t>RADIUS HLTH</t>
  </si>
  <si>
    <t>RADY CHILDRENS HOSP</t>
  </si>
  <si>
    <t>RAF AKROTIRI</t>
  </si>
  <si>
    <t>RAFFL HOSP</t>
  </si>
  <si>
    <t>RAGN SELLS AB</t>
  </si>
  <si>
    <t>RAGNAR VIIR LTD PARTNERSHIP</t>
  </si>
  <si>
    <t>RAGUSA CANC REGISTRY</t>
  </si>
  <si>
    <t>RAHVUSARH</t>
  </si>
  <si>
    <t>RAHVUSARHIIVI TEADUS PUBLITSEERIMISBROO PEASP</t>
  </si>
  <si>
    <t>RAHVUSARHIIVI TEADUS PUBLITSEERIMISBUROO TOIMET</t>
  </si>
  <si>
    <t>RAHVUSRAAMATUKOGU</t>
  </si>
  <si>
    <t>RAIDLA PARTNERS</t>
  </si>
  <si>
    <t>RAINBOW BABIES CHILDRENS HOSP</t>
  </si>
  <si>
    <t>RAINFOREST ALLIANCE</t>
  </si>
  <si>
    <t>RAJA ISTERI PENGIRAN ANAK SALEHA RIPAS HOSP</t>
  </si>
  <si>
    <t>RAJAMANGALA UNIV TECHNOL LANNA</t>
  </si>
  <si>
    <t>RAJENDRA INST MED SCI</t>
  </si>
  <si>
    <t>RAJENDRA MEM RES INST MED SCI ICMR</t>
  </si>
  <si>
    <t>RAKUS</t>
  </si>
  <si>
    <t>RAKVERE CITY GOVT</t>
  </si>
  <si>
    <t>RAL</t>
  </si>
  <si>
    <t>RALPH M PARSONS LAB</t>
  </si>
  <si>
    <t>RAM LOSE DK</t>
  </si>
  <si>
    <t>RAMAZZINI HOSP</t>
  </si>
  <si>
    <t>RAMBAM MED HLTH CTR</t>
  </si>
  <si>
    <t>RAMBOLL FINLAND OY</t>
  </si>
  <si>
    <t>RAMC</t>
  </si>
  <si>
    <t>RAMKHAMHANG UNIV</t>
  </si>
  <si>
    <t>RAMON CAJAL UNIV HOSP</t>
  </si>
  <si>
    <t>RAMON LLULL UNIV</t>
  </si>
  <si>
    <t>RAMOS MEJIA HOSP</t>
  </si>
  <si>
    <t>RANADA PRASAD SHAHA UNIV</t>
  </si>
  <si>
    <t>RANDERS REG HOSP</t>
  </si>
  <si>
    <t>RANDVERE SCH</t>
  </si>
  <si>
    <t>RANEPA</t>
  </si>
  <si>
    <t>RAP ID PARTICLE SYST GMBH</t>
  </si>
  <si>
    <t>RASHTRASANT TUKADOJI MAHARAJ NAGPUR UNIV</t>
  </si>
  <si>
    <t>RAUNI POLLUMAJANDUSE OU</t>
  </si>
  <si>
    <t>RAYMOND POINCARE UNIV HOSP</t>
  </si>
  <si>
    <t>RBINS</t>
  </si>
  <si>
    <t>RCCS POLICLIN SAN MATTEO FDN</t>
  </si>
  <si>
    <t>RCPA QUAL ASSURANCE PROGRAM</t>
  </si>
  <si>
    <t>RDA</t>
  </si>
  <si>
    <t>RDS CONSERVAT</t>
  </si>
  <si>
    <t>REAF</t>
  </si>
  <si>
    <t>REAL JARDIN BOT RJB CSIC</t>
  </si>
  <si>
    <t>REAL JARDIN BOTAN CSIC</t>
  </si>
  <si>
    <t>REALEYES</t>
  </si>
  <si>
    <t>REBRO UNIV</t>
  </si>
  <si>
    <t>RECH MED ST JEROME INC</t>
  </si>
  <si>
    <t>RECINTE HOSP JOAN MARCH</t>
  </si>
  <si>
    <t>RECONSTRUCT SURG CLIN</t>
  </si>
  <si>
    <t>RECORE SYST</t>
  </si>
  <si>
    <t>RED CRESCENT INST CARDIOL</t>
  </si>
  <si>
    <t>RED CROSS HOSP</t>
  </si>
  <si>
    <t>RED SAMID</t>
  </si>
  <si>
    <t>REDE SARAH HOSP REABILITACAO</t>
  </si>
  <si>
    <t>REER</t>
  </si>
  <si>
    <t>REF</t>
  </si>
  <si>
    <t>REFERENZZENTRUM MAMMOG MUNCHEN</t>
  </si>
  <si>
    <t>REFIK SAYDAM NATL HYG CTR</t>
  </si>
  <si>
    <t>REFIK SAYDAM NATL HYG INST</t>
  </si>
  <si>
    <t>REFIK SAYDAM NATL PUBL HLTH AGCY</t>
  </si>
  <si>
    <t>REG ASSOC HLTH ANIM IDENTIFICAT</t>
  </si>
  <si>
    <t>REG AUTHOR PUBL HLTH BANSKA BYSTRICA</t>
  </si>
  <si>
    <t>REG CANC CTR</t>
  </si>
  <si>
    <t>REG CLIN HOSP</t>
  </si>
  <si>
    <t>REG EUROASIAN BIOL INVAS</t>
  </si>
  <si>
    <t>REG EUROASIAN BIOL INVAS CTR REABIC</t>
  </si>
  <si>
    <t>REG HLTH ADM CENT PORTUGAL</t>
  </si>
  <si>
    <t>REG HLTH SOCIAL AGCY</t>
  </si>
  <si>
    <t>REG HOSP CTR</t>
  </si>
  <si>
    <t>REG HOSP TIENEN</t>
  </si>
  <si>
    <t>REG INST PUBL HLTH</t>
  </si>
  <si>
    <t>REG KLINIKEN HOLDING NECKAR SCHWARZWALD GMBH</t>
  </si>
  <si>
    <t>REG KLINKEN HOLDING NECKER SCHWARZWALD GMBH</t>
  </si>
  <si>
    <t>REG LABS</t>
  </si>
  <si>
    <t>REG LAZIO</t>
  </si>
  <si>
    <t>REG MATERN UNIV</t>
  </si>
  <si>
    <t>REG ONCOL CTR</t>
  </si>
  <si>
    <t>REG ONCOL DISPENSARY MEDGORODOK</t>
  </si>
  <si>
    <t>REG PUBL HLTH AUTHOR</t>
  </si>
  <si>
    <t>REG PUBL HLTH AUTHOR TRENCIN</t>
  </si>
  <si>
    <t>REG RES SUPPORT OSLO</t>
  </si>
  <si>
    <t>REG SKANE</t>
  </si>
  <si>
    <t>REG VET LAB HERACLIO</t>
  </si>
  <si>
    <t>REGA INST UNIV HOSP</t>
  </si>
  <si>
    <t>REGADO BIOSCI</t>
  </si>
  <si>
    <t>REGGIO EMILIA SCH MED</t>
  </si>
  <si>
    <t>REGIERUNGSPRASIDIUM STUTTGART</t>
  </si>
  <si>
    <t>REGINA ELENA INST CANC RES</t>
  </si>
  <si>
    <t>REGINA MARGHERITA CHILDRENS HOSP</t>
  </si>
  <si>
    <t>REGIO</t>
  </si>
  <si>
    <t>REGIO AS</t>
  </si>
  <si>
    <t>REGION SOUTHERN DENMARK</t>
  </si>
  <si>
    <t>REGIONAALHAIGLA</t>
  </si>
  <si>
    <t>REGIONAL VET LAB HERACLIO</t>
  </si>
  <si>
    <t>REGISTRE CANC ISERE</t>
  </si>
  <si>
    <t>REGISTRE CANC SOMME</t>
  </si>
  <si>
    <t>REGISTRE GENEVOIS TUMEURS</t>
  </si>
  <si>
    <t>REGISTRO ENFERMOS RENALES CASTILLA LEON</t>
  </si>
  <si>
    <t>REGISTRO ENFERMOS RENALES REG MURCIA</t>
  </si>
  <si>
    <t>REGISTRO ENFERMOS RENALES TRATAMIENTO SUSTITUTIVO</t>
  </si>
  <si>
    <t>REGISTROS INFORMAC SANITARIA</t>
  </si>
  <si>
    <t>REHABIL SERV HLTH</t>
  </si>
  <si>
    <t>REHABIL UNIT</t>
  </si>
  <si>
    <t>REIN REGISTRY</t>
  </si>
  <si>
    <t>REIN REGISTRY BOURGOGNE</t>
  </si>
  <si>
    <t>REIN REGISTRY LORRAINE</t>
  </si>
  <si>
    <t>REIN REGISTRY NORD PAS CALAIS</t>
  </si>
  <si>
    <t>REIN TEESALU TARTU UNIV CLIN</t>
  </si>
  <si>
    <t>REINA SOFIA HOSP</t>
  </si>
  <si>
    <t>REMOTE SENSING APPLICAT CTR</t>
  </si>
  <si>
    <t>RENAL FDN MOLDOVA</t>
  </si>
  <si>
    <t>RENE DESCARTES UNIV</t>
  </si>
  <si>
    <t>RENMIN HOSP JIANG XI PROV</t>
  </si>
  <si>
    <t>RENNES SCH BUSINESS</t>
  </si>
  <si>
    <t>REPARTO CARDIOL UTIC MERCATO S</t>
  </si>
  <si>
    <t>REPEAT DIAGNOST INC</t>
  </si>
  <si>
    <t>REPROGENET RES INC</t>
  </si>
  <si>
    <t>REPUBL CTR TECH CREAT PUPILS</t>
  </si>
  <si>
    <t>REPUBL DERMATOVENEROL DISPENSARY</t>
  </si>
  <si>
    <t>REPUBL FUND HLTH INSURANCE</t>
  </si>
  <si>
    <t>REPUBL INST CARDIOL INTERNAL DIS</t>
  </si>
  <si>
    <t>REPUBL KOREA ARMYS PROFESS MIL EDUC PROGRAMMES</t>
  </si>
  <si>
    <t>REPUBL LITHUANIA</t>
  </si>
  <si>
    <t>REPUBL SCI PRACT CTR MED TECHNOL INFORMAT ADM</t>
  </si>
  <si>
    <t>REPUBLICAN DISPENSARY DERMATOL VENEROL</t>
  </si>
  <si>
    <t>REPUBLICAN RES PRACTICE CTR MENTAL HLTH</t>
  </si>
  <si>
    <t>REPUBLICAN SCI PRACT CTR MED TECHNOL INFORMATIZ</t>
  </si>
  <si>
    <t>REPUBLICAN SKIN VENEREAL DIS DISPENSARY</t>
  </si>
  <si>
    <t>REPUBLICAN UNITARY ENTERPRISE RES PROD GEOL</t>
  </si>
  <si>
    <t>REPUBLICAN VILNIUS UNIV HOSP SANTARISKIU CLIN</t>
  </si>
  <si>
    <t>RES BIOMED INST MURCIA IMIB</t>
  </si>
  <si>
    <t>RES BOARD</t>
  </si>
  <si>
    <t>RES CLIN CTR PEDIAT HEMATOL</t>
  </si>
  <si>
    <t>RES CLIN CTR PEDIAT HEMATOL ONCOL IMMUNOL</t>
  </si>
  <si>
    <t>RES CTR AGR FOREST ENVIRONM</t>
  </si>
  <si>
    <t>RES CTR BIODIVERS GENET RESOURCES</t>
  </si>
  <si>
    <t>RES CTR BIODIVERS GENET RESOURCES CIBIO</t>
  </si>
  <si>
    <t>RES CTR ENERGY ENVIRONM TECHNOL</t>
  </si>
  <si>
    <t>RES CTR ENVIRONM HLTH</t>
  </si>
  <si>
    <t>RES CTR KARLSRUHE</t>
  </si>
  <si>
    <t>RES CTR KARLSRUHE GMBH</t>
  </si>
  <si>
    <t>RES CTR MOL MED</t>
  </si>
  <si>
    <t>RES CTR OBSTET GYNECOL PERINATOL</t>
  </si>
  <si>
    <t>RES CTR PANIC DISORDER</t>
  </si>
  <si>
    <t>RES CTR PEDIAT</t>
  </si>
  <si>
    <t>RES CTR RADIAT MED</t>
  </si>
  <si>
    <t>RES CTR RADIAT MED AMS UKRAINE</t>
  </si>
  <si>
    <t>RES CTR RADIAT MED BURNS</t>
  </si>
  <si>
    <t>RES DEPT</t>
  </si>
  <si>
    <t>RES DEPT EESTI PANK</t>
  </si>
  <si>
    <t>RES DEPT STAT</t>
  </si>
  <si>
    <t>RES DEV AUREL VLAICU UNIV</t>
  </si>
  <si>
    <t>RES DEV UNIT</t>
  </si>
  <si>
    <t>RES EDUC INST</t>
  </si>
  <si>
    <t>RES EDUC INST CHILD HEALTH</t>
  </si>
  <si>
    <t>RES EDUC INST CHILD HLTH STROVOLOS</t>
  </si>
  <si>
    <t>RES EXPERTISE CTR PHARMACOTHERAPY EDUC RECIPE</t>
  </si>
  <si>
    <t>RES FDN</t>
  </si>
  <si>
    <t>RES INST ANIM SCI BIOCHEM TOXICOL</t>
  </si>
  <si>
    <t>RES INST CHILD NUTR FKE</t>
  </si>
  <si>
    <t>RES INST CROP PROD</t>
  </si>
  <si>
    <t>RES INST FOREST ECOL FORESTRY RHEINLAND PFALZ</t>
  </si>
  <si>
    <t>RES INST FORESTS RANGELANDS</t>
  </si>
  <si>
    <t>RES INST FRUIT GROWING PITESTI</t>
  </si>
  <si>
    <t>RES INST GEODESY</t>
  </si>
  <si>
    <t>RES INST HUMANITY NAT</t>
  </si>
  <si>
    <t>RES INST MCGILL UNIV HLTH CTR</t>
  </si>
  <si>
    <t>RES INST MED GENET</t>
  </si>
  <si>
    <t>RES INST NAT HIST MUSEUM</t>
  </si>
  <si>
    <t>RES INST NATURE FOREST</t>
  </si>
  <si>
    <t>RES INST ORGAN AGR</t>
  </si>
  <si>
    <t>RES INST PARTICLE NUCL PHYS</t>
  </si>
  <si>
    <t>RES INST POMOL FLORICULTURE</t>
  </si>
  <si>
    <t>RES INST PRIMORDIAL PREVENT OF NONCOMMUNICABL DIS</t>
  </si>
  <si>
    <t>RES INST SKIN VENEREAL DIS DISPENSARY</t>
  </si>
  <si>
    <t>RES INST SPECIAL SURG TRAUMA</t>
  </si>
  <si>
    <t>RES INST TB</t>
  </si>
  <si>
    <t>RES INST WILDLIFE ECOL</t>
  </si>
  <si>
    <t>RES LAB VECTOR BORNE DIS</t>
  </si>
  <si>
    <t>RES LEICESTER BIOMED RES CTR</t>
  </si>
  <si>
    <t>RES MEDICA SWEDEN</t>
  </si>
  <si>
    <t>RES SCH TECHNOL MEDIATED KNOWLEDGE PROC</t>
  </si>
  <si>
    <t>RES STN AGROSCOPE RECKENHOLZ TANIKON ART</t>
  </si>
  <si>
    <t>RES SUPPORT</t>
  </si>
  <si>
    <t>RES TRIANGLE INST</t>
  </si>
  <si>
    <t>RES UNIT BIODIVERS UO CSIC PA</t>
  </si>
  <si>
    <t>RESAD</t>
  </si>
  <si>
    <t>RESAD RES DEV DRUG EPIDEMIOL POLICY</t>
  </si>
  <si>
    <t>RESOFT OU</t>
  </si>
  <si>
    <t>RETIRED LUXEMBOURG BLOOD SERV</t>
  </si>
  <si>
    <t>REUMATIKERFORBUNDET</t>
  </si>
  <si>
    <t>REVENTROPY ASSOCIATES</t>
  </si>
  <si>
    <t>REVLUM SAS</t>
  </si>
  <si>
    <t>REYKJAVIC UNIV</t>
  </si>
  <si>
    <t>REYKJAVIK HLTH CARE SERV ICELAND</t>
  </si>
  <si>
    <t>REZEKNE HIGHER EDUC INST</t>
  </si>
  <si>
    <t>REZEKNE UNIV COLL</t>
  </si>
  <si>
    <t>RGK</t>
  </si>
  <si>
    <t>RHEA SYST</t>
  </si>
  <si>
    <t>RHEIN FRIEDRICH WILHELMS UNIV</t>
  </si>
  <si>
    <t>RHEIN FRIEDRICH WILHELMS UNIV BONN</t>
  </si>
  <si>
    <t>RHEIN WESTFAL INST</t>
  </si>
  <si>
    <t>RHEIN WESTFAL INST WIRTSCHAFTSFORORSCHUNG</t>
  </si>
  <si>
    <t>RHEIN WESTFAL INST WIRTSCHAFTSFORSCH ESSEN</t>
  </si>
  <si>
    <t>RHEINISCHE FRIEDRICH WILHELMS UNIV BONN</t>
  </si>
  <si>
    <t>RHEUMATISM FDN</t>
  </si>
  <si>
    <t>RHINE WAAL UNIV APPL SCI</t>
  </si>
  <si>
    <t>RHJ DEPT VET ADM MED CTR</t>
  </si>
  <si>
    <t>RHODE ISL HOSP</t>
  </si>
  <si>
    <t>RIBESCO P0 MTT AGRIFOOD RES FINLAND</t>
  </si>
  <si>
    <t>RIBESCO P1 ESTONIAN UNIV LIFE SCI</t>
  </si>
  <si>
    <t>RIBESCO P2 LATVIAN STATE INST FRUIT GROWING</t>
  </si>
  <si>
    <t>RIBESCO P5 INST HORT</t>
  </si>
  <si>
    <t>RIBESCO P7 SWEDISH UNIV AGR SCI SLU</t>
  </si>
  <si>
    <t>RIBESCO P8 VILNIUS UNIV</t>
  </si>
  <si>
    <t>RIDGEWAY BIOL LTD</t>
  </si>
  <si>
    <t>RIGA CITY COUNCIL</t>
  </si>
  <si>
    <t>RIGA CTR PSYCHIAT ADDICT DISORDERS</t>
  </si>
  <si>
    <t>RIGA E CLIN UNIV</t>
  </si>
  <si>
    <t>RIGA EAST UNIV</t>
  </si>
  <si>
    <t>RIGA EASTEN UNIV HOSP</t>
  </si>
  <si>
    <t>RIGA EASTERN UNIV HOSP</t>
  </si>
  <si>
    <t>RIGA GRAD SCH LAW</t>
  </si>
  <si>
    <t>RIGA STRADIN UNIV</t>
  </si>
  <si>
    <t>RIGSHOSP BLEGDAMSVEJ GLOSTRUP</t>
  </si>
  <si>
    <t>RIHBT</t>
  </si>
  <si>
    <t>RIIA 185A</t>
  </si>
  <si>
    <t>RIIGIAMETNIK</t>
  </si>
  <si>
    <t>RIJKSWATERSTAAT CTR WATER MANAGEMENT</t>
  </si>
  <si>
    <t>RIJNSTATE ZIEKENHUIS</t>
  </si>
  <si>
    <t>RIKEN ADV SCI INST</t>
  </si>
  <si>
    <t>RIKEN CTR GENOM MED</t>
  </si>
  <si>
    <t>RIKKYO UNIV</t>
  </si>
  <si>
    <t>RIKSHOSP RADIUMHOSP HF</t>
  </si>
  <si>
    <t>RINNEKOTI RES FDN</t>
  </si>
  <si>
    <t>RIO DE JANEIRO STATE UNIV UERJ</t>
  </si>
  <si>
    <t>RISAGER CONSULT</t>
  </si>
  <si>
    <t>RISO NATL LAB SUSTAINABLE ENERGY</t>
  </si>
  <si>
    <t>RISOE TECH UNIV DENMARK</t>
  </si>
  <si>
    <t>RIVM</t>
  </si>
  <si>
    <t>RIVNE STATE TECH UNIV</t>
  </si>
  <si>
    <t>RIZZOLI ORTHOPAED INST</t>
  </si>
  <si>
    <t>RKI</t>
  </si>
  <si>
    <t>RMCA</t>
  </si>
  <si>
    <t>RNSA</t>
  </si>
  <si>
    <t>RNT CONSULTING INC</t>
  </si>
  <si>
    <t>ROBERT BOSCH GMBH</t>
  </si>
  <si>
    <t>ROBERT BOSCH KRANKENHAUS</t>
  </si>
  <si>
    <t>ROBERT WOOD JOHNSON MED SCH</t>
  </si>
  <si>
    <t>ROCHE DIAGNOST</t>
  </si>
  <si>
    <t>ROCHE MOL SYST</t>
  </si>
  <si>
    <t>ROLLINS SCH PUBL HLTH</t>
  </si>
  <si>
    <t>ROMA TRE UNIV</t>
  </si>
  <si>
    <t>ROMANCE PHILOL</t>
  </si>
  <si>
    <t>ROMANIAN ACAD AGR FORESTRY SCI</t>
  </si>
  <si>
    <t>ROMANIAN ACAD EMIL RACOVITA</t>
  </si>
  <si>
    <t>ROMANIAN ASSOC AIDS</t>
  </si>
  <si>
    <t>ROMANIAN ASSOC AIDS ARAS</t>
  </si>
  <si>
    <t>ROMANIAN MS SOC</t>
  </si>
  <si>
    <t>ROMANIAN RENAL REGISTRY</t>
  </si>
  <si>
    <t>ROMANIAN SOC CARDIOL</t>
  </si>
  <si>
    <t>ROMBERG TIBURON CTR</t>
  </si>
  <si>
    <t>ROMED KLINIKUM</t>
  </si>
  <si>
    <t>ROMISCH GERMAN ZENT MUSEUM</t>
  </si>
  <si>
    <t>RONALD REAGAN UCLA MED CTR</t>
  </si>
  <si>
    <t>ROND POINT NATION</t>
  </si>
  <si>
    <t>ROSETTA INPHARMAT WHOLLY OWNED SUBSIDIARY MERCK C</t>
  </si>
  <si>
    <t>ROSKILDE UNIV HOSP</t>
  </si>
  <si>
    <t>ROSLIN INST</t>
  </si>
  <si>
    <t>ROSS UNIV</t>
  </si>
  <si>
    <t>ROSSI AS</t>
  </si>
  <si>
    <t>ROSTOCK UNIV</t>
  </si>
  <si>
    <t>ROTHSCHILD FDN</t>
  </si>
  <si>
    <t>ROTMAN RES INST</t>
  </si>
  <si>
    <t>ROTTERDAM RIJNMOND PUBL HLTH SERV</t>
  </si>
  <si>
    <t>ROTUNDA HOSP</t>
  </si>
  <si>
    <t>ROYAL BELGIAN INST NAT SCI RBINS</t>
  </si>
  <si>
    <t>ROYAL BELGIAN INST SPACE AERON</t>
  </si>
  <si>
    <t>ROYAL BOLTON HOSP</t>
  </si>
  <si>
    <t>ROYAL BOT GARDEN EDINBURGH</t>
  </si>
  <si>
    <t>ROYAL BOT GARDENS MELBOURNE</t>
  </si>
  <si>
    <t>ROYAL BOTAN GARDENS</t>
  </si>
  <si>
    <t>ROYAL BROMPTON HAREFIELD HOSP NHS TRUST</t>
  </si>
  <si>
    <t>ROYAL COLL MUS</t>
  </si>
  <si>
    <t>ROYAL COLL SURGEONS ENGLAND</t>
  </si>
  <si>
    <t>ROYAL DEVON EXETER FDN NHS TRUST</t>
  </si>
  <si>
    <t>ROYAL DEVON EXETER NHS FDN TRUST</t>
  </si>
  <si>
    <t>ROYAL FREE</t>
  </si>
  <si>
    <t>ROYAL FREE HAMPSTEAD NHS TRUST</t>
  </si>
  <si>
    <t>ROYAL FREE HOSP NHS FDN</t>
  </si>
  <si>
    <t>ROYAL FREE LONDON NHS FDN TRUST</t>
  </si>
  <si>
    <t>ROYAL HASKONING DHV</t>
  </si>
  <si>
    <t>ROYAL HORT SOC</t>
  </si>
  <si>
    <t>ROYAL INST TECHNOL KM</t>
  </si>
  <si>
    <t>ROYAL INST TECHNOLOGY KTH</t>
  </si>
  <si>
    <t>ROYAL LIVERPOOL CHILDRENS HOSP</t>
  </si>
  <si>
    <t>ROYAL MARSDEN NHS FDN TRUST</t>
  </si>
  <si>
    <t>ROYAL METEOROL INST BELGIUM</t>
  </si>
  <si>
    <t>ROYAL MIL COLL CANADA</t>
  </si>
  <si>
    <t>ROYAL MIL COLL CHEM CHEM ENGN</t>
  </si>
  <si>
    <t>ROYAL NATL HOSP RHEUMAT DIS</t>
  </si>
  <si>
    <t>ROYAL NETHERLANDS INST SOUTHEAST ASIAN CARIBBEA</t>
  </si>
  <si>
    <t>ROYAL NETHERLANDS METEOROL INST KNMI</t>
  </si>
  <si>
    <t>ROYAL NHS FDN TRUST NHS ENGLAND NORTH</t>
  </si>
  <si>
    <t>ROYAL OBSERV</t>
  </si>
  <si>
    <t>ROYAL OTTAWA MENTAL HLTH CTR</t>
  </si>
  <si>
    <t>ROYAL SOC SEARRP</t>
  </si>
  <si>
    <t>ROYAL SURREY CTY HOSP</t>
  </si>
  <si>
    <t>ROYAL SWEDISH ACAD SCI</t>
  </si>
  <si>
    <t>ROYAL UNITED HOSP</t>
  </si>
  <si>
    <t>RSM ERASMUS UNIV</t>
  </si>
  <si>
    <t>RSPB</t>
  </si>
  <si>
    <t>RSPB SCOTLAND</t>
  </si>
  <si>
    <t>RSR LTD</t>
  </si>
  <si>
    <t>RSTEA</t>
  </si>
  <si>
    <t>RSUH</t>
  </si>
  <si>
    <t>RTI HLTH SOLUT</t>
  </si>
  <si>
    <t>RTI INT</t>
  </si>
  <si>
    <t>RTM NAGPUR UNIV</t>
  </si>
  <si>
    <t>RUDBECK LAB</t>
  </si>
  <si>
    <t>RUDOLFSTIFTUNG HOSP</t>
  </si>
  <si>
    <t>RUHR UNIV</t>
  </si>
  <si>
    <t>RUHRGEBIET</t>
  </si>
  <si>
    <t>RUNMC</t>
  </si>
  <si>
    <t>RUPRECHT KARLS UNIV HEIDELBERG</t>
  </si>
  <si>
    <t>RUS ACAD SCI</t>
  </si>
  <si>
    <t>RUSSELLS HALL HOSP</t>
  </si>
  <si>
    <t>RUSSIA STATE PROFESS PEDAG UNIV</t>
  </si>
  <si>
    <t>RUSSIAN ACAD EDUC</t>
  </si>
  <si>
    <t>RUSSIAN ACAD MED SCI MRRC RAMC</t>
  </si>
  <si>
    <t>RUSSIAN ACAD MED SCI NOVOSIBIRSK</t>
  </si>
  <si>
    <t>RUSSIAN ACAD SCI LPI RAS</t>
  </si>
  <si>
    <t>RUSSIAN ACAD SCI STR</t>
  </si>
  <si>
    <t>RUSSIAN CARDIOL RES PROD COMPLEX ROSMEDTECHNOL</t>
  </si>
  <si>
    <t>RUSSIAN CHILDRENS CLIN HOSP</t>
  </si>
  <si>
    <t>RUSSIAN DIALYSIS SOC</t>
  </si>
  <si>
    <t>RUSSIAN HYDROMETEOROL UNIV</t>
  </si>
  <si>
    <t>RUSSIAN MED TECHNOL</t>
  </si>
  <si>
    <t>RUSSIAN RES INST CHEM TECHNOL</t>
  </si>
  <si>
    <t>RUSSIAN RES INST GAME MANAGEMENT FARMING</t>
  </si>
  <si>
    <t>RUSSIAN RES INST GAME MANAGEMENT FUR FARMING</t>
  </si>
  <si>
    <t>RUSSIAN SOC CARDIOL</t>
  </si>
  <si>
    <t>RUSTENBURG LOCAL MUNICIPAL</t>
  </si>
  <si>
    <t>RUTGERS STATE UNIV N4W JERSEY</t>
  </si>
  <si>
    <t>RUTGERS UNIV STATE UNIV NEW JERSEY</t>
  </si>
  <si>
    <t>RUTH L DAVID S GOTTESMAN INST STEM CELL REGEN</t>
  </si>
  <si>
    <t>RVVTH AACHEN UNIV</t>
  </si>
  <si>
    <t>RWANDA MINIST HLTH</t>
  </si>
  <si>
    <t>RWTH AACHEN UNIV</t>
  </si>
  <si>
    <t>RWTH AACHEN UNIV 1</t>
  </si>
  <si>
    <t>RWTHAACHEN UNIV</t>
  </si>
  <si>
    <t>RYAZAN STATE UNIV</t>
  </si>
  <si>
    <t>RYERSON UNIV</t>
  </si>
  <si>
    <t>S AFRICAN ASTRON OBSERV</t>
  </si>
  <si>
    <t>S AFRICAN NATL BLOOD SERV</t>
  </si>
  <si>
    <t>S ANNA TEACHING HOSP</t>
  </si>
  <si>
    <t>S AUSTRALIAN AQUAT SCI CTR</t>
  </si>
  <si>
    <t>S AUSTRALIAN MUSEUM</t>
  </si>
  <si>
    <t>S CAROLINA CENT CANC REGISTRY</t>
  </si>
  <si>
    <t>S CHINA UNIV TECHNOL</t>
  </si>
  <si>
    <t>S DAKOTA SCH MINES TECHNOL</t>
  </si>
  <si>
    <t>S ESTONIAN HOSP</t>
  </si>
  <si>
    <t>S KARELIA SOCIAL HLTH CARE DIST</t>
  </si>
  <si>
    <t>S LONDON MAUDSLEY NHS FDN TRUST</t>
  </si>
  <si>
    <t>S LUCA HOSP</t>
  </si>
  <si>
    <t>S LUCA HPT IST AUXOL ITALIANO</t>
  </si>
  <si>
    <t>S OSTROBOTHNIAN HEALT CARE DIST</t>
  </si>
  <si>
    <t>S RAJARATNAM SCH INT STUDIES</t>
  </si>
  <si>
    <t>S TORAIGHYRCV PAVLODAR STATE UNIV</t>
  </si>
  <si>
    <t>SA TALLINNA LASTEHAIGLA</t>
  </si>
  <si>
    <t>SA WATER CORP</t>
  </si>
  <si>
    <t>SAARE EQUINE REPROD CTR</t>
  </si>
  <si>
    <t>SAARLAND UNIV</t>
  </si>
  <si>
    <t>SAATZUCHT GLEISDORF GESMH</t>
  </si>
  <si>
    <t>SAC</t>
  </si>
  <si>
    <t>SACHS CHILDREN YOUTH HOSP</t>
  </si>
  <si>
    <t>SACHS EPILEPSIEZENTRUM RADEBERG</t>
  </si>
  <si>
    <t>SACKLER FAC MED</t>
  </si>
  <si>
    <t>SACKLER SCH MED</t>
  </si>
  <si>
    <t>SAFAR CTR RESUSCITAT RES</t>
  </si>
  <si>
    <t>SAFC HITECH</t>
  </si>
  <si>
    <t>SAFE</t>
  </si>
  <si>
    <t>SAFRA CHILDRENS HOSP</t>
  </si>
  <si>
    <t>SAHA INST NUCL PHYS KOLKATA INDIA</t>
  </si>
  <si>
    <t>SAHGRENSKA UNIV HOSP</t>
  </si>
  <si>
    <t>SAHLGRENSKA SWEDEN</t>
  </si>
  <si>
    <t>SAHLGRENSKA UNIV</t>
  </si>
  <si>
    <t>SAINSBURY LAB</t>
  </si>
  <si>
    <t>SAITAMA MED UNIV</t>
  </si>
  <si>
    <t>SAKAE SEIJINKAI HOSP</t>
  </si>
  <si>
    <t>SAKARYA TEACHING RES HOSP</t>
  </si>
  <si>
    <t>SAKHALIN STATE UNIV</t>
  </si>
  <si>
    <t>SAL HOSP</t>
  </si>
  <si>
    <t>SALAHADDIN UNIV</t>
  </si>
  <si>
    <t>SALEM COLL HERBARIUM</t>
  </si>
  <si>
    <t>SALFORD BUSINESS SCH</t>
  </si>
  <si>
    <t>SALFORD ROYAL NHS FDN TRUST NHS ENGLAND NORTH</t>
  </si>
  <si>
    <t>SALISBURY UNIV</t>
  </si>
  <si>
    <t>SALK INST BIOL STUDIES</t>
  </si>
  <si>
    <t>SALL RES MED CTR</t>
  </si>
  <si>
    <t>SALMANIYA MED COMPLEX</t>
  </si>
  <si>
    <t>SALUD PUBL CIBERESP</t>
  </si>
  <si>
    <t>SALVADOR UNIV UNIFACS</t>
  </si>
  <si>
    <t>SAM HIGGINBOTTOM INST AGR TECHNOL SCI</t>
  </si>
  <si>
    <t>SAMARA OBLAST CLIN TB DISPENSARY</t>
  </si>
  <si>
    <t>SAMARA OBLAST TB DISPENSARY</t>
  </si>
  <si>
    <t>SAMARA OBLAST TB SERV</t>
  </si>
  <si>
    <t>SAMARA STATE ACAD SOCIAL SCI HUMANITIES</t>
  </si>
  <si>
    <t>SAMARA STATE PEDAG UNIV</t>
  </si>
  <si>
    <t>SAMARA STATE UNIV SOCIAL SCI EDUC</t>
  </si>
  <si>
    <t>SAMPSON INST AGEING RES</t>
  </si>
  <si>
    <t>SAMRC</t>
  </si>
  <si>
    <t>SAMSUN TRAINING RES HOSP</t>
  </si>
  <si>
    <t>SAMSUNG SDI</t>
  </si>
  <si>
    <t>SAMUEL LUNENFELD RES INST</t>
  </si>
  <si>
    <t>SAN CAMILLO FORLANINI HOSP</t>
  </si>
  <si>
    <t>SAN CARLO BORROMEO HOSP</t>
  </si>
  <si>
    <t>SAN CARLO HOSP</t>
  </si>
  <si>
    <t>SAN CARLOS CLIN HOSP</t>
  </si>
  <si>
    <t>SAN FILIPPO NERI HOSP</t>
  </si>
  <si>
    <t>SAN FILIPPO NERIS HOSP</t>
  </si>
  <si>
    <t>SAN FRANCISCO DEPT PUBL HLTH</t>
  </si>
  <si>
    <t>SAN GERARDO HOSP</t>
  </si>
  <si>
    <t>SAN GIOVANNI BATTISTA HOSP</t>
  </si>
  <si>
    <t>SAN GIOVANNI BOSCO HOSP</t>
  </si>
  <si>
    <t>SAN JORGE HOSP</t>
  </si>
  <si>
    <t>SAN JOSE SATELITE HOSP</t>
  </si>
  <si>
    <t>SAN LUCA HOSP</t>
  </si>
  <si>
    <t>SAN MARINO SOC CARDIOL</t>
  </si>
  <si>
    <t>SAN MAURIZIO HOSP</t>
  </si>
  <si>
    <t>SAN PAOLO UNIV HOSP</t>
  </si>
  <si>
    <t>SAN PIETRO HOSP</t>
  </si>
  <si>
    <t>SAN RAFFAELE INST</t>
  </si>
  <si>
    <t>SAN RAFFAELE SULMONA INST</t>
  </si>
  <si>
    <t>SAN RAFFAELE VITA SALUTE UNIV</t>
  </si>
  <si>
    <t>SANADOR SA CLIN</t>
  </si>
  <si>
    <t>SANATORIO BRITAN</t>
  </si>
  <si>
    <t>SANATORIO CARMEN</t>
  </si>
  <si>
    <t>SANATORIO GUEMES</t>
  </si>
  <si>
    <t>SANATORIO JULIO CORZO</t>
  </si>
  <si>
    <t>SANATORIO NUESTRA SENORA ROSARIO</t>
  </si>
  <si>
    <t>SANATORIO PLAZA</t>
  </si>
  <si>
    <t>SANDWELL W BIRMINGHAM HOSP NNS TRUST</t>
  </si>
  <si>
    <t>SANFORD BURNHAM MED RESEACH INST</t>
  </si>
  <si>
    <t>SANFORD BURNHAM PREBYS MED DIS INST</t>
  </si>
  <si>
    <t>SANFORD BURNHAM PREBYS NCI CANC CTR</t>
  </si>
  <si>
    <t>SANFORD CONSORTIUM REGENERAT MED</t>
  </si>
  <si>
    <t>SANGAMO BIOSCI</t>
  </si>
  <si>
    <t>SANIPEDIA SRL</t>
  </si>
  <si>
    <t>SANJAY GANDHI POSTGRADUATE INST MED SCI</t>
  </si>
  <si>
    <t>SANKHAL CHAND PATEL UNIV</t>
  </si>
  <si>
    <t>SANKT PETERBURG STATE UNIV</t>
  </si>
  <si>
    <t>SANKT PETERSBURG STATE PEDIAT MED UNIV</t>
  </si>
  <si>
    <t>SANNO HOSP</t>
  </si>
  <si>
    <t>SANOFI AVENTIS R D</t>
  </si>
  <si>
    <t>SANOFI R D</t>
  </si>
  <si>
    <t>SANOFI RES DEV</t>
  </si>
  <si>
    <t>SANOFI STRASBOURG</t>
  </si>
  <si>
    <t>SANQUIN</t>
  </si>
  <si>
    <t>SANQUIN BLOOD SUPPLY FDN</t>
  </si>
  <si>
    <t>SANQUIN RES LANDSTEINER LAB</t>
  </si>
  <si>
    <t>SANQUIN RES LEIDEN</t>
  </si>
  <si>
    <t>SANT ORSOLA UNIV HOSP</t>
  </si>
  <si>
    <t>SANTA BARBARA MUSEUM NAT HIST</t>
  </si>
  <si>
    <t>SANTA CASA HOSP</t>
  </si>
  <si>
    <t>SANTA CASA MISERICORDIA BELO HORIZONTE</t>
  </si>
  <si>
    <t>SANTA CASA MISERICORDIA CURITIBA PUCPR</t>
  </si>
  <si>
    <t>SANTA CASA MISERICORDIA SAO PAULO</t>
  </si>
  <si>
    <t>SANTA CASA PORTO ALEGRE</t>
  </si>
  <si>
    <t>SANTA CRISTINA UNIV HOSP</t>
  </si>
  <si>
    <t>SANTA MARIA ANNUNZIATA HOSP</t>
  </si>
  <si>
    <t>SANTA MARIA NUOVA HOSP</t>
  </si>
  <si>
    <t>SANTANTONIO ABATE HOSP</t>
  </si>
  <si>
    <t>SANTE STAT ANALYT RES INST</t>
  </si>
  <si>
    <t>SANTO ANDRES HOSP</t>
  </si>
  <si>
    <t>SANTO TOMAS UNIV</t>
  </si>
  <si>
    <t>SANTORSOLA UNIV HOSP</t>
  </si>
  <si>
    <t>SAP SE</t>
  </si>
  <si>
    <t>SAPIENT GOVT SERV</t>
  </si>
  <si>
    <t>SAPIENTIA HUNGARIAN UNIV TRANSYLVANIA</t>
  </si>
  <si>
    <t>SARAH LAWRENCE COLL</t>
  </si>
  <si>
    <t>SARAJEVO CHILDRENS HOSP</t>
  </si>
  <si>
    <t>SARATOV CHERNYSHEVSKY STATE UNIV</t>
  </si>
  <si>
    <t>SARNARA OBLAST TB SERV</t>
  </si>
  <si>
    <t>SARNIA RES INST</t>
  </si>
  <si>
    <t>SAUDE JUIZ FORA SUPREMA</t>
  </si>
  <si>
    <t>SAUDI ARABIAL WORLDFISH</t>
  </si>
  <si>
    <t>SAUDI ARAMCO</t>
  </si>
  <si>
    <t>SAUE RURAL MUNICIPAL</t>
  </si>
  <si>
    <t>SAVANNAH STATE UNIV</t>
  </si>
  <si>
    <t>SAVE FROGS GHANA</t>
  </si>
  <si>
    <t>SAVEKATE OU</t>
  </si>
  <si>
    <t>SAVO CONSORTIUM EDUCSAVO</t>
  </si>
  <si>
    <t>SAXON ACAD SCI</t>
  </si>
  <si>
    <t>SAXONIAN STATE OFF ENVIRONM AGR GEOL</t>
  </si>
  <si>
    <t>SB RAMS</t>
  </si>
  <si>
    <t>SC NARVA ELEKTRIJAAMAD</t>
  </si>
  <si>
    <t>SCARBOROUGH CARDIOL RES</t>
  </si>
  <si>
    <t>SCB MED COLL</t>
  </si>
  <si>
    <t>SCH AGR FOOD SCI</t>
  </si>
  <si>
    <t>SCH ART DESIGN</t>
  </si>
  <si>
    <t>SCH BIOMED</t>
  </si>
  <si>
    <t>SCH CHEM MOL BIOSCI</t>
  </si>
  <si>
    <t>SCH DENT</t>
  </si>
  <si>
    <t>SCH DIGITAL TECHNOL</t>
  </si>
  <si>
    <t>SCH ECON MANAGEMENT PUBL ADM</t>
  </si>
  <si>
    <t>SCH GEOG ARCHAEOL</t>
  </si>
  <si>
    <t>SCH GEOL SCI</t>
  </si>
  <si>
    <t>SCH HLTH SCI</t>
  </si>
  <si>
    <t>SCH HUMANITIES</t>
  </si>
  <si>
    <t>SCH LIFE MED SCI</t>
  </si>
  <si>
    <t>SCH LIFE SCI</t>
  </si>
  <si>
    <t>SCH MANAGEMENT</t>
  </si>
  <si>
    <t>SCH OPTOMETRY VIS SCI</t>
  </si>
  <si>
    <t>SCH POPULAT PUBL HLTH</t>
  </si>
  <si>
    <t>SCH PSYCHOL</t>
  </si>
  <si>
    <t>SCH PUBL POLICY</t>
  </si>
  <si>
    <t>SCH TRAINING WILDLIFE SPECIALISTS GAROUA</t>
  </si>
  <si>
    <t>SCH VET MED BIOMED SCI</t>
  </si>
  <si>
    <t>SCHLESWIG HOLSTEIN STATE MUSEUMS FDN SCHLOSS GOTT</t>
  </si>
  <si>
    <t>SCHNEIDER CHILDRENS MED CTR</t>
  </si>
  <si>
    <t>SCHNEIDER CHILDRENS MED CTR ISRAEL</t>
  </si>
  <si>
    <t>SCHOEN CLIN VOGTAREUTH</t>
  </si>
  <si>
    <t>SCHOEN KLIN</t>
  </si>
  <si>
    <t>SCHON KLIN</t>
  </si>
  <si>
    <t>SCHWER EPILEPSIEKLIN</t>
  </si>
  <si>
    <t>SCI AGR SOC FINLAND</t>
  </si>
  <si>
    <t>SCI APPLICAT INT CORP</t>
  </si>
  <si>
    <t>SCI CARE INC</t>
  </si>
  <si>
    <t>SCI CTR LOW TEMP</t>
  </si>
  <si>
    <t>SCI CTR OBSTET GYNECOL PERINATOL</t>
  </si>
  <si>
    <t>SCI CTR PIRKANMAA HOSP DIST</t>
  </si>
  <si>
    <t>SCI CTR RADIAT MED</t>
  </si>
  <si>
    <t>SCI HIGH IMPACT TECHNOL LTD</t>
  </si>
  <si>
    <t>SCI INST IRCCS EUGENIO MEDEA</t>
  </si>
  <si>
    <t>SCI INST RES HOSPITALISAT HLTH CARE BURLO GAROF</t>
  </si>
  <si>
    <t>SCI MFG ENTERPRISE IMPULSE</t>
  </si>
  <si>
    <t>SCI PO LYON</t>
  </si>
  <si>
    <t>SCI PRACT CTR WILDLIFE RESOURCES MANAGEMENT BOR</t>
  </si>
  <si>
    <t>SCI RES GEOTECH CTR UNICONE</t>
  </si>
  <si>
    <t>SCI RES INST EMERGENCY CARE</t>
  </si>
  <si>
    <t>SCI RES INST PHYS CHEM MED</t>
  </si>
  <si>
    <t>SCI RES INST RHEUMATOL VA NASONOVA</t>
  </si>
  <si>
    <t>SCI SPANISH COUNCIL ICM CSIC</t>
  </si>
  <si>
    <t>SCIDERM GMBH</t>
  </si>
  <si>
    <t>SCIDERM RES INST</t>
  </si>
  <si>
    <t>SCITE BV</t>
  </si>
  <si>
    <t>SCOTLAND RURAL COLL</t>
  </si>
  <si>
    <t>SCOTTISH AGR COLL</t>
  </si>
  <si>
    <t>SCOTTISH CANC REGISTRY</t>
  </si>
  <si>
    <t>SCOTTISH CITIES KNOWLEDGE CTR</t>
  </si>
  <si>
    <t>SCOTTISH ENVIRONM PROTECT AGCY</t>
  </si>
  <si>
    <t>SCOTTISH EXECUT HLTH DEPT</t>
  </si>
  <si>
    <t>SCOTTISH GOVT</t>
  </si>
  <si>
    <t>SCOTTISH GOVT HLTH DEPT</t>
  </si>
  <si>
    <t>SCOTTISH GOVT HLTH DEPT EHLTH PHARMACEUT</t>
  </si>
  <si>
    <t>SCOULA NORMALE SEZ INFN</t>
  </si>
  <si>
    <t>SCRI</t>
  </si>
  <si>
    <t>SCRIPPS GENOM MED</t>
  </si>
  <si>
    <t>SCRIPPS TRANSLAT SCI INST</t>
  </si>
  <si>
    <t>SCUOLA NORMA SEZ</t>
  </si>
  <si>
    <t>SCUOLA NORMALE SEZ DELL INFN</t>
  </si>
  <si>
    <t>SCUOLA NORMALE SEZ LINFN</t>
  </si>
  <si>
    <t>SCUOLA NORMALE SEZIONE DELLINFN</t>
  </si>
  <si>
    <t>SCUOLA NORMALE SUPER PISAC</t>
  </si>
  <si>
    <t>SD M</t>
  </si>
  <si>
    <t>SDIX INC</t>
  </si>
  <si>
    <t>SE MISSOURI ST U</t>
  </si>
  <si>
    <t>SEAGATE TECHNOL IRELAND</t>
  </si>
  <si>
    <t>SEALASKA HERITAGE INST</t>
  </si>
  <si>
    <t>SEATTLE CHILDREN HOSP</t>
  </si>
  <si>
    <t>SEATTLE CHILDRENS HOSP RES INST</t>
  </si>
  <si>
    <t>SEATTLE CHILDRENS RES INST</t>
  </si>
  <si>
    <t>SEATTLE EPIDEMIOL RES INFORMAT CTR</t>
  </si>
  <si>
    <t>SEATTLE GENET</t>
  </si>
  <si>
    <t>SEATTLE RHEUMATOL ASSOCIATES</t>
  </si>
  <si>
    <t>SEB</t>
  </si>
  <si>
    <t>SECOND MED FAC</t>
  </si>
  <si>
    <t>SECOND MHAT SOFIA AD</t>
  </si>
  <si>
    <t>SECOND UNIV NAPOLI</t>
  </si>
  <si>
    <t>SECRETARIA REG AGR PESCAS</t>
  </si>
  <si>
    <t>SECRETARIA SALUD MEXICO</t>
  </si>
  <si>
    <t>SECRETARIAT NATL ELECTORAL COMM</t>
  </si>
  <si>
    <t>SECT EXPOSURE ASSESSMENT ENVIRONM HLTH INDICATO</t>
  </si>
  <si>
    <t>SECT HEMATOL</t>
  </si>
  <si>
    <t>SEDQA SUBSTANCE MISUSE OUTPATIENT UNIT</t>
  </si>
  <si>
    <t>SEED CONSULTING SERV</t>
  </si>
  <si>
    <t>SEED PLANT SERV</t>
  </si>
  <si>
    <t>SEGAWA NEUROL CLIN CHILDREN</t>
  </si>
  <si>
    <t>SEI TALLINN</t>
  </si>
  <si>
    <t>SEINAJOEN KESKUSSAIRAALA</t>
  </si>
  <si>
    <t>SEITEK50</t>
  </si>
  <si>
    <t>SEKHSARIA INST PUBL HLTH</t>
  </si>
  <si>
    <t>SELAYANG HOSP</t>
  </si>
  <si>
    <t>SELCUK UNIV</t>
  </si>
  <si>
    <t>SELFDIAGNOST OU</t>
  </si>
  <si>
    <t>SEMASHKO NATL RES INST PUBL HLTH</t>
  </si>
  <si>
    <t>SEMMELWEIS EGYET</t>
  </si>
  <si>
    <t>SEMPR</t>
  </si>
  <si>
    <t>SEN SOK INT UNIV HOSP</t>
  </si>
  <si>
    <t>SENCKENBERG BIODIVERS CLIMATE RES CTR</t>
  </si>
  <si>
    <t>SENCKENBERG DEUTSCH ENTOMOLOG INST</t>
  </si>
  <si>
    <t>SENCKENBERG GERMAN ENTOMOL INST</t>
  </si>
  <si>
    <t>SENCKENBERG GERMAN ENTOMOL INTITUTE</t>
  </si>
  <si>
    <t>SENCKENBERG GESELL NATURFORSCH</t>
  </si>
  <si>
    <t>SENCKENBERG MUSEUM NAT HIST GORLITZ</t>
  </si>
  <si>
    <t>SENCKENBERG MUSEUM NAT KUNDE GORLITZ</t>
  </si>
  <si>
    <t>SENCKENBERG NAT HIST COLLECT</t>
  </si>
  <si>
    <t>SENCKENBERG NATURHISTOR SAMMLUNGEN</t>
  </si>
  <si>
    <t>SENCKENBERG RES INST NAT HIST MUSEUM</t>
  </si>
  <si>
    <t>SENFINO</t>
  </si>
  <si>
    <t>SENTECH INSTRUMENTS GMBH</t>
  </si>
  <si>
    <t>SEONAM UNIV</t>
  </si>
  <si>
    <t>SEOUL NATL UNIV COLL MED</t>
  </si>
  <si>
    <t>SEOUL ST MARYS HOSP</t>
  </si>
  <si>
    <t>SEQUENTIAL MED LTD</t>
  </si>
  <si>
    <t>SERBIAN ACAD ARTS SCI</t>
  </si>
  <si>
    <t>SERBIAN ASSOC GERIATRICIANS GERONTOLOGISTS</t>
  </si>
  <si>
    <t>SERCO GEST NEGOCIOS ESA ESAC</t>
  </si>
  <si>
    <t>SERCO GESTION NEGOCIOS</t>
  </si>
  <si>
    <t>SERCO GESTION NEGOCIOS ESA ESAC</t>
  </si>
  <si>
    <t>SERCO SERV GMBH</t>
  </si>
  <si>
    <t>SERI SUSTAINABLE EUROPE RES INST SERI DEUTSCHLAND</t>
  </si>
  <si>
    <t>SERIDA SOMIO</t>
  </si>
  <si>
    <t>SERV CLIN PATHOL</t>
  </si>
  <si>
    <t>SERV EPIDEMIOL</t>
  </si>
  <si>
    <t>SERV GALLEGO SALUD SERGAS</t>
  </si>
  <si>
    <t>SERV GASTROENTEROL HEPATOL</t>
  </si>
  <si>
    <t>SERV GENET CLIN</t>
  </si>
  <si>
    <t>SERV HOSP SAN JUSTO SA</t>
  </si>
  <si>
    <t>SERV MADRILENO SALUD</t>
  </si>
  <si>
    <t>SERV PARCHI</t>
  </si>
  <si>
    <t>SERV PEDIAT NEONATALE REANIMAT NEUROPEDIAT</t>
  </si>
  <si>
    <t>SERV REG EPIDEMIOL</t>
  </si>
  <si>
    <t>SERV RIOJANO SALUD</t>
  </si>
  <si>
    <t>SERV SALUD CASTILLA LA MANCHA</t>
  </si>
  <si>
    <t>SERV TUTELA PAESAGGIO BIODIVERSITA</t>
  </si>
  <si>
    <t>SERVIER RES INST MED CHEM</t>
  </si>
  <si>
    <t>SERVIER RES INST MEDICIAL CHEM</t>
  </si>
  <si>
    <t>SESTRE MILOSRDNICE UNIV HOSP CNTR</t>
  </si>
  <si>
    <t>SESTRE MILOSRRDNICE UHC</t>
  </si>
  <si>
    <t>SETH GS MED COLL</t>
  </si>
  <si>
    <t>SETO</t>
  </si>
  <si>
    <t>SEVILLA FOOTBALL CLUB</t>
  </si>
  <si>
    <t>SEXUAL HLTH CLIN</t>
  </si>
  <si>
    <t>SEXUAL HLTH CLIN ESTONIAN SEXUAL HLTH ASSOC</t>
  </si>
  <si>
    <t>SEXUAL MED UNIT</t>
  </si>
  <si>
    <t>SEZ BARI</t>
  </si>
  <si>
    <t>SEZ BOLOGNA</t>
  </si>
  <si>
    <t>SEZ CATANIA</t>
  </si>
  <si>
    <t>SEZ FIRENZE</t>
  </si>
  <si>
    <t>SEZ GENOVA</t>
  </si>
  <si>
    <t>SEZ INEN</t>
  </si>
  <si>
    <t>SEZ INFN BARI</t>
  </si>
  <si>
    <t>SEZ INFN BOLOGNA</t>
  </si>
  <si>
    <t>SEZ INFN CAGLIARI</t>
  </si>
  <si>
    <t>SEZ INFN FERRARA</t>
  </si>
  <si>
    <t>SEZ INFN FIRENZE</t>
  </si>
  <si>
    <t>SEZ INFN MILANO</t>
  </si>
  <si>
    <t>SEZ INFN MILANO BICOCCA</t>
  </si>
  <si>
    <t>SEZ INFN PADOVA</t>
  </si>
  <si>
    <t>SEZ INFN ROMA LA SAPIENZA</t>
  </si>
  <si>
    <t>SEZ INFN ROMA TOR VERGATA</t>
  </si>
  <si>
    <t>SEZ MILANO BICOCCA</t>
  </si>
  <si>
    <t>SEZ NAPOLI</t>
  </si>
  <si>
    <t>SEZ PADOVA</t>
  </si>
  <si>
    <t>SEZ PAVIA</t>
  </si>
  <si>
    <t>SEZ PERUGIA</t>
  </si>
  <si>
    <t>SEZ PISA</t>
  </si>
  <si>
    <t>SEZ ROMA</t>
  </si>
  <si>
    <t>SEZ ROMA II</t>
  </si>
  <si>
    <t>SEZ ROMA TRE</t>
  </si>
  <si>
    <t>SEZ TORINO</t>
  </si>
  <si>
    <t>SF MED CTR</t>
  </si>
  <si>
    <t>SG COWAN</t>
  </si>
  <si>
    <t>SGLUX GMBH</t>
  </si>
  <si>
    <t>SHAANXI NORMAL UNIV</t>
  </si>
  <si>
    <t>SHAANXI UNIV SCI TECHNOL</t>
  </si>
  <si>
    <t>SHAHED UNIV</t>
  </si>
  <si>
    <t>SHAHEED BEHESHTI MED UNIV</t>
  </si>
  <si>
    <t>SHAHID BEHESHTI MED UNIV</t>
  </si>
  <si>
    <t>SHAHID RAJAEE TEACHER TRAINING UNIV</t>
  </si>
  <si>
    <t>SHAHID RAJGURU COLL APPL SCI WOMEN</t>
  </si>
  <si>
    <t>SHAIKH ZAYED POSTGRAD MED INST</t>
  </si>
  <si>
    <t>SHAMOON COLL ENGN</t>
  </si>
  <si>
    <t>SHANDONG ACAD MED SCI</t>
  </si>
  <si>
    <t>SHANDONG AGR UNIV</t>
  </si>
  <si>
    <t>SHANDONG NEW TIME PHARMACEUT CO LTD</t>
  </si>
  <si>
    <t>SHANDONG POLYTECH UNIV</t>
  </si>
  <si>
    <t>SHANDONG PROV KEY LAB DERMATOVENEREOL</t>
  </si>
  <si>
    <t>SHANDONG PROV MED CTR DERMATOVENEREOL</t>
  </si>
  <si>
    <t>SHANGHAI ACAD SOCIAL SCI</t>
  </si>
  <si>
    <t>SHANGHAI ASTRON OBSERV</t>
  </si>
  <si>
    <t>SHANGHAI BLOOD CTR</t>
  </si>
  <si>
    <t>SHANGHAI CHEST HOSP</t>
  </si>
  <si>
    <t>SHANGHAI CLIN RES CTR</t>
  </si>
  <si>
    <t>SHANGHAI CTR BIOINFORMAT TECHNOL</t>
  </si>
  <si>
    <t>SHANGHAI INST HEMATOL</t>
  </si>
  <si>
    <t>SHANGHAI INST MAT MED</t>
  </si>
  <si>
    <t>SHANGHAI KIDNEY DIALYSIS INST</t>
  </si>
  <si>
    <t>SHANGHAI PEOPLES HOSP 6</t>
  </si>
  <si>
    <t>SHANGHAI RES INST HYPERTENS</t>
  </si>
  <si>
    <t>SHANGHAI RUI JIN HOSP</t>
  </si>
  <si>
    <t>SHANGHAI TECH UNIV</t>
  </si>
  <si>
    <t>SHANGHAI UNIV MED HLTH SCI</t>
  </si>
  <si>
    <t>SHANGHAI UNIV TRADIT CHINESE MEDI</t>
  </si>
  <si>
    <t>SHANGHAI VET RES INST</t>
  </si>
  <si>
    <t>SHANTOU UNIV</t>
  </si>
  <si>
    <t>SHARDNA LIFE SCI</t>
  </si>
  <si>
    <t>SHEBA HLTH CTR</t>
  </si>
  <si>
    <t>SHEFFIELD CHILDRENS NATL HLTH SERV NHS FDN TRUST</t>
  </si>
  <si>
    <t>SHEFFIELD CHILDRENS NHS FDN TRUST</t>
  </si>
  <si>
    <t>SHEFFIELD CHILDRENS NHS TRUST</t>
  </si>
  <si>
    <t>SHEFFIELD TEACHING HOSP</t>
  </si>
  <si>
    <t>SHEFFIELD TEACHING HOSP NHS FDN TRUST</t>
  </si>
  <si>
    <t>SHEJIRE DNA PROJECT</t>
  </si>
  <si>
    <t>SHELL GLOBAL SOLUT INT BV</t>
  </si>
  <si>
    <t>SHEMYAKIN OVCHINNIKOV INST BIOORGAN CHEM</t>
  </si>
  <si>
    <t>SHIFA COLL MED</t>
  </si>
  <si>
    <t>SHIN KONG WU HO MEM HOSP</t>
  </si>
  <si>
    <t>SHIPPENSBURG UNIV</t>
  </si>
  <si>
    <t>SHIRAZ UNIV MED SCINCES</t>
  </si>
  <si>
    <t>SHIZUOKA CANC CTR</t>
  </si>
  <si>
    <t>SHM</t>
  </si>
  <si>
    <t>SHODAIR CHILDRENS HOSP</t>
  </si>
  <si>
    <t>SHONO RHEUMATISM CLIN</t>
  </si>
  <si>
    <t>SHRI MATA VAISHNO DEVI UNIV</t>
  </si>
  <si>
    <t>SHUBNIKOV INST CRYSTALLOG</t>
  </si>
  <si>
    <t>SI VAVILOV STATE OPTIC INST ALL RUSSIA SCI CTR</t>
  </si>
  <si>
    <t>SIA MNKC</t>
  </si>
  <si>
    <t>SIB SWISS INST BIOINFORMAT</t>
  </si>
  <si>
    <t>SIBERIAN BRANCH RUSSIAN ACAD SCI</t>
  </si>
  <si>
    <t>SIBERIAN RES INST GEOL GEOPHYS MINERAL RESOURCE</t>
  </si>
  <si>
    <t>SICKKIDS RES INST</t>
  </si>
  <si>
    <t>SIDKKIDS HOSP</t>
  </si>
  <si>
    <t>SIDKKIDS HOSP INST HLTH POLICY MANAGEMENT EVA</t>
  </si>
  <si>
    <t>SIDRABE INC</t>
  </si>
  <si>
    <t>SIEMENS AG</t>
  </si>
  <si>
    <t>SIEMENS HEALTHCARE</t>
  </si>
  <si>
    <t>SIENA COLL</t>
  </si>
  <si>
    <t>SIERRA GUADARRAMA NATL PK</t>
  </si>
  <si>
    <t>SIFA HOSP</t>
  </si>
  <si>
    <t>SIGFRIED JANET WEIS CTR RES</t>
  </si>
  <si>
    <t>SIGMUND FREUD PRIVATE UNIV VIENNA</t>
  </si>
  <si>
    <t>SIGMUND FREUD UNIV</t>
  </si>
  <si>
    <t>SIGNATURE GENOM LABS PERKINELMER INC</t>
  </si>
  <si>
    <t>SIGULDA CTY COUNCIL</t>
  </si>
  <si>
    <t>SIHTASUTUS TARTU EULIKOOLI KLINIKUM</t>
  </si>
  <si>
    <t>SILAVA</t>
  </si>
  <si>
    <t>SILESIAN HOSP</t>
  </si>
  <si>
    <t>SILLIMAN UNIV</t>
  </si>
  <si>
    <t>SILMET AS</t>
  </si>
  <si>
    <t>SIMONS FDN</t>
  </si>
  <si>
    <t>SIMULA UIB</t>
  </si>
  <si>
    <t>SINE THETA LTD</t>
  </si>
  <si>
    <t>SINEBRYCHOFF ART MUSEUM</t>
  </si>
  <si>
    <t>SINERGISE</t>
  </si>
  <si>
    <t>SINGAPORE BOT GARDENS</t>
  </si>
  <si>
    <t>SINGAPORE GEN HOSP</t>
  </si>
  <si>
    <t>SINGAPORE IMMUNOL NETWORK</t>
  </si>
  <si>
    <t>SINGAPORE IMMUNOL NETWORK SIGN</t>
  </si>
  <si>
    <t>SINGAPORE UNIV TECHNOL DESIGN</t>
  </si>
  <si>
    <t>SINO DANISH RES CTR</t>
  </si>
  <si>
    <t>SINP MSU</t>
  </si>
  <si>
    <t>SINT ANTONIUS ZIEKENHUIS</t>
  </si>
  <si>
    <t>SINT AUGUSTINUSKLIN</t>
  </si>
  <si>
    <t>SINT VINCENTIUSHOSP</t>
  </si>
  <si>
    <t>SINTEF</t>
  </si>
  <si>
    <t>SINTEF DIGITAL</t>
  </si>
  <si>
    <t>SINTEF FISHERIES AQUACULTURE</t>
  </si>
  <si>
    <t>SINTEF TECHNOL SOC</t>
  </si>
  <si>
    <t>SIR ALISTER HARDY FDN OCEAN SCI</t>
  </si>
  <si>
    <t>SIR ALISTER HARDY FDN OCEAN SCI SAHFOS</t>
  </si>
  <si>
    <t>SIR INST GENOM INTEGRAT BIOL</t>
  </si>
  <si>
    <t>SIR JAMSHEDJEE JEEJEEBHOY GRP HOSP</t>
  </si>
  <si>
    <t>SIR MORTIMER B DAVIS JEWISH HOSP</t>
  </si>
  <si>
    <t>SIREL PARTNERS ATTORNEYS LAW</t>
  </si>
  <si>
    <t>SIRENIAN INT</t>
  </si>
  <si>
    <t>SIRIRAJ HOSP</t>
  </si>
  <si>
    <t>SISEMINIST VALISMAALASTE OSAKONNA</t>
  </si>
  <si>
    <t>SISEMINISTEERIUMI VALISMAALASTE OSAKONNA</t>
  </si>
  <si>
    <t>SISTERS MERCY CLIN HOSP CTR UNIV</t>
  </si>
  <si>
    <t>SITE GREIFSWALD</t>
  </si>
  <si>
    <t>SITE ROSTOCK GREIFSWALD</t>
  </si>
  <si>
    <t>SIWI</t>
  </si>
  <si>
    <t>SIWPS COLUMBIA UNIV</t>
  </si>
  <si>
    <t>SJE ECOHYDRAUL ENGN</t>
  </si>
  <si>
    <t>SJE ECOHYDRAUL ENGN BW</t>
  </si>
  <si>
    <t>SK FORTUNA</t>
  </si>
  <si>
    <t>SKA SA</t>
  </si>
  <si>
    <t>SKANE UNIV</t>
  </si>
  <si>
    <t>SKEJBY SYGEHUS AARHUS UNIV HOSP</t>
  </si>
  <si>
    <t>SKELETON TECHNOL</t>
  </si>
  <si>
    <t>SKEPAST PUHKIM AS</t>
  </si>
  <si>
    <t>SKIN VENEREAL DIS DISPENSARY</t>
  </si>
  <si>
    <t>SKODA AUTO AS</t>
  </si>
  <si>
    <t>SKODA AUTO UNIV</t>
  </si>
  <si>
    <t>SKOGBY SLEEP CLIN RINNEKOTI RES CTR</t>
  </si>
  <si>
    <t>SKOLTECH CTR ELECTROCHEM ENERGY STORAGE</t>
  </si>
  <si>
    <t>SKULDTECH</t>
  </si>
  <si>
    <t>SKYPE</t>
  </si>
  <si>
    <t>SKYPE LABS</t>
  </si>
  <si>
    <t>SKYPE LABS MICROSOFT</t>
  </si>
  <si>
    <t>SKYPE TECHNOL LTD</t>
  </si>
  <si>
    <t>SKYTRON</t>
  </si>
  <si>
    <t>SKZ GERMAN PLAST CTR</t>
  </si>
  <si>
    <t>SL JAIN HOSP</t>
  </si>
  <si>
    <t>SLAC</t>
  </si>
  <si>
    <t>SLAGLE PHOTON</t>
  </si>
  <si>
    <t>SLB</t>
  </si>
  <si>
    <t>SLEEP WAKE CTR SEIN</t>
  </si>
  <si>
    <t>SLOVAK MED UNIV BRATISLAVA</t>
  </si>
  <si>
    <t>SLOVAK ORG SPACE ACT</t>
  </si>
  <si>
    <t>SLOVAK UNIV TECHNOL</t>
  </si>
  <si>
    <t>SLOVAKIA UNIV AGR</t>
  </si>
  <si>
    <t>SLOVAKIAN ACAD SCI</t>
  </si>
  <si>
    <t>SLOVENIA FOREST SERV</t>
  </si>
  <si>
    <t>SLOVENIAN ACAD SCI</t>
  </si>
  <si>
    <t>SLOVENIAN ACAD SCI ARTS ZRC SAZU</t>
  </si>
  <si>
    <t>SLOVENIAN ENVIRONM AGCY</t>
  </si>
  <si>
    <t>SLOVENIAN FORESTY INST</t>
  </si>
  <si>
    <t>SLOVENIAN FUS ASSOC SFA</t>
  </si>
  <si>
    <t>SLOVENIAN SOC CARDIOL</t>
  </si>
  <si>
    <t>SLU SWEDISH UNIV AGR SCI</t>
  </si>
  <si>
    <t>SMALL ANIM CLIN</t>
  </si>
  <si>
    <t>SMALL ANIM CLIN BILLY</t>
  </si>
  <si>
    <t>SMARTBRAIN AS</t>
  </si>
  <si>
    <t>SMC UNIKLIN</t>
  </si>
  <si>
    <t>SMITHSONIAN MARINE STN</t>
  </si>
  <si>
    <t>SMITTSKYDDSINST</t>
  </si>
  <si>
    <t>SMN</t>
  </si>
  <si>
    <t>SMNK</t>
  </si>
  <si>
    <t>SMO BRAZIL</t>
  </si>
  <si>
    <t>SMOLENSK REG HOSP</t>
  </si>
  <si>
    <t>SMOLENSK STATE MED UNIV</t>
  </si>
  <si>
    <t>SMS HOSP</t>
  </si>
  <si>
    <t>SMS MED COLL HOSP</t>
  </si>
  <si>
    <t>SMW ENGN LATVIA</t>
  </si>
  <si>
    <t>SN BOSE NATL CTR BASIC SCI</t>
  </si>
  <si>
    <t>SNC PROMEX LTD</t>
  </si>
  <si>
    <t>SNEHA</t>
  </si>
  <si>
    <t>SNOW LANDSCAPE RES</t>
  </si>
  <si>
    <t>SNOW LANDSCAPE RES WSL</t>
  </si>
  <si>
    <t>SNSB ZOOL STAATSSAMMLUNG MUNCHEN</t>
  </si>
  <si>
    <t>SO CROSS HOSP</t>
  </si>
  <si>
    <t>SOA TRADER LTD</t>
  </si>
  <si>
    <t>SOBA NAT NIEVRE</t>
  </si>
  <si>
    <t>SOC ACAD CERCETARE RELIGIILOR IDEOL</t>
  </si>
  <si>
    <t>SOC BERGBAUKUNDE</t>
  </si>
  <si>
    <t>SOC CANADIENNE IECZEMA</t>
  </si>
  <si>
    <t>SOC CINEMA MEDIA STUDIES SCMS</t>
  </si>
  <si>
    <t>SOC COLL RADIOGRAPHERS</t>
  </si>
  <si>
    <t>SOC ESPANOLA ORNITOL</t>
  </si>
  <si>
    <t>SOC ETUDE PROTECT NAT THIERACHE</t>
  </si>
  <si>
    <t>SOC FRANCAISE ORCHIDOPHILIE</t>
  </si>
  <si>
    <t>SOC HIST NAT ALCIDE ORBIGNY</t>
  </si>
  <si>
    <t>SOC MENTAL HLTH</t>
  </si>
  <si>
    <t>SOC MENTAL HLTH PRO MENTE TIROL</t>
  </si>
  <si>
    <t>SOC PHARMACOECN OUTCOMES RES BOSNIA HERZEGOVI</t>
  </si>
  <si>
    <t>SOC RES RELIG IDEOL</t>
  </si>
  <si>
    <t>SOCIAL IMPACT</t>
  </si>
  <si>
    <t>SOCIAL SCI RES NETWORK SSRN</t>
  </si>
  <si>
    <t>SOCIAL SECUR ORG</t>
  </si>
  <si>
    <t>SOCIAL WORK SOCIAL ADM DEPT</t>
  </si>
  <si>
    <t>SOCIEDAD MADRILENA NEFROL</t>
  </si>
  <si>
    <t>SOCIEDADE PORTUGUESA QUIM CLIN</t>
  </si>
  <si>
    <t>SOCIO ECON DEV COMMUN</t>
  </si>
  <si>
    <t>SOCIOS SALUD</t>
  </si>
  <si>
    <t>SOCIOS SALUD SUCURSAL PERU</t>
  </si>
  <si>
    <t>SODERTOM UNIV</t>
  </si>
  <si>
    <t>SODRA ESTONIA</t>
  </si>
  <si>
    <t>SOFIA TECH PK</t>
  </si>
  <si>
    <t>SOFIA UNIV HOSP</t>
  </si>
  <si>
    <t>SOFIA UNIV ST KLIMENTOHRIDSKI</t>
  </si>
  <si>
    <t>SOFTWARE TECHNOL APPL COMPETENCE CTR</t>
  </si>
  <si>
    <t>SOFTWARE TECHNOL APPLICAT CTR STACC</t>
  </si>
  <si>
    <t>SOFTWARE TECHNOL COMPETENCE CTR</t>
  </si>
  <si>
    <t>SOGANG UNIV</t>
  </si>
  <si>
    <t>SOHAG UNIV</t>
  </si>
  <si>
    <t>SOIL CONSERVAT SERV ICELAND</t>
  </si>
  <si>
    <t>SOIL SCI CONSERVAT RES INST</t>
  </si>
  <si>
    <t>SOLAGRO</t>
  </si>
  <si>
    <t>SOLAR ENERGY RES CTR</t>
  </si>
  <si>
    <t>SOLARONIX SA</t>
  </si>
  <si>
    <t>SOLEMS SA</t>
  </si>
  <si>
    <t>SOLID BIOSCI</t>
  </si>
  <si>
    <t>SOLID GT</t>
  </si>
  <si>
    <t>SOLIS BIODYNE OU</t>
  </si>
  <si>
    <t>SOLNA KAROLINSKA INST</t>
  </si>
  <si>
    <t>SOLVAY INST</t>
  </si>
  <si>
    <t>SON ESPASES UNIV HOSP</t>
  </si>
  <si>
    <t>SONDA SCH</t>
  </si>
  <si>
    <t>SONDERBORG HOSP</t>
  </si>
  <si>
    <t>SONNEBERG OBSERV</t>
  </si>
  <si>
    <t>SONY EUROPE LTD</t>
  </si>
  <si>
    <t>SOONGSIL UNIV</t>
  </si>
  <si>
    <t>SOPHIA UNIV</t>
  </si>
  <si>
    <t>SORAINEN</t>
  </si>
  <si>
    <t>SORAINEN ESTONIA</t>
  </si>
  <si>
    <t>SORAINEN LAW FIRM</t>
  </si>
  <si>
    <t>SORBONNE PARIS CITE RES CTR</t>
  </si>
  <si>
    <t>SOROKA HOSP</t>
  </si>
  <si>
    <t>SOROKA UNIV MED CTR</t>
  </si>
  <si>
    <t>SOTIRIA CHEST DIS HOSP</t>
  </si>
  <si>
    <t>SOUS SOL CHIROPTRES LORRAINE</t>
  </si>
  <si>
    <t>SOUTH AFRICA MED RES COUNCIL</t>
  </si>
  <si>
    <t>SOUTH AFRICA NATL SPACE AGCY</t>
  </si>
  <si>
    <t>SOUTH AFRICA UNIV KWAZULU NATAL</t>
  </si>
  <si>
    <t>SOUTH AFRICAN MED RES COUNCIL UNIT ANXIETY STR</t>
  </si>
  <si>
    <t>SOUTH AFRICAN NATL COLLECT INSECTS</t>
  </si>
  <si>
    <t>SOUTH BOHEMIAN UNIV</t>
  </si>
  <si>
    <t>SOUTH CENTRAL UNIV NATIONALITIES</t>
  </si>
  <si>
    <t>SOUTH CHINA INST ENDANGERED ANIMALS</t>
  </si>
  <si>
    <t>SOUTH CHINA NORMAL UNIV</t>
  </si>
  <si>
    <t>SOUTH EASTERN FINLAND UNIV APPL SCI</t>
  </si>
  <si>
    <t>SOUTH ESTONIAN HOSP</t>
  </si>
  <si>
    <t>SOUTH ESTONIAN HOSP LTD</t>
  </si>
  <si>
    <t>SOUTH GEN HOSP</t>
  </si>
  <si>
    <t>SOUTH LONDON MAUDSLEY HOSP</t>
  </si>
  <si>
    <t>SOUTH UNIV SCI TECHNOL CHINA</t>
  </si>
  <si>
    <t>SOUTH URAL STATE MED UNIV</t>
  </si>
  <si>
    <t>SOUTH WEST LONDON ST GEORGES MENTAL HLTH TRUST</t>
  </si>
  <si>
    <t>SOUTH WEST THAMES REG GENET SERV</t>
  </si>
  <si>
    <t>SOUTH WESTERN SYDNEY LOCAL HLTH DIST</t>
  </si>
  <si>
    <t>SOUTHAMPTON SOLENT UNIV</t>
  </si>
  <si>
    <t>SOUTHAMPTON UNIV HOSP FDN TRUST</t>
  </si>
  <si>
    <t>SOUTHERN AFRICAN LARGE TELESCOPE FDN</t>
  </si>
  <si>
    <t>SOUTHERN CROSS UNIV</t>
  </si>
  <si>
    <t>SOUTHERN ILLINOIS UNIV</t>
  </si>
  <si>
    <t>SOUTHERN ILLINOIS UNIV CARBONDALE</t>
  </si>
  <si>
    <t>SOUTHERN MED DAY CARE CTR</t>
  </si>
  <si>
    <t>SOUTHERNUNIV COLL</t>
  </si>
  <si>
    <t>SOUTHLAKE REG HLTH CTR</t>
  </si>
  <si>
    <t>SOUTHWEST FORESTRY UNIV</t>
  </si>
  <si>
    <t>SOUTHWEST MED UNIV</t>
  </si>
  <si>
    <t>SOUTHWEST RES INST SWRI 1050</t>
  </si>
  <si>
    <t>SOVIET PSYCHONEUROL HOSP</t>
  </si>
  <si>
    <t>SOZIALPADIATR ZENTRUM EVK DUSSELDORF</t>
  </si>
  <si>
    <t>SP TRATEK</t>
  </si>
  <si>
    <t>SPACE RES CTR PAS</t>
  </si>
  <si>
    <t>SPACE SOLAR TERR RES INST</t>
  </si>
  <si>
    <t>SPANISH AGCY CONSUMER AFFAIRS SOCIAL SERV NUTR</t>
  </si>
  <si>
    <t>SPANISH BIOMED RES CTR DIABET ASSOCIATED METAB</t>
  </si>
  <si>
    <t>SPANISH CANC RES CTR</t>
  </si>
  <si>
    <t>SPANISH COUNCIL SCI RES</t>
  </si>
  <si>
    <t>SPANISH CYCLING FEDERAT</t>
  </si>
  <si>
    <t>SPANISH METEOROL AGCY</t>
  </si>
  <si>
    <t>SPANISH NATL BIOINFORMAT INST</t>
  </si>
  <si>
    <t>SPANISH NATL BIOINFORMAT INST INB</t>
  </si>
  <si>
    <t>SPANISH NATL CANC CTR CNIO</t>
  </si>
  <si>
    <t>SPANISH NATL RES COUNCIL IPE CSIC</t>
  </si>
  <si>
    <t>SPANISH OBSERV DRUGS</t>
  </si>
  <si>
    <t>SPANISH RES COUNCIL IQAC CSIC</t>
  </si>
  <si>
    <t>SPANISH SOC NEPHROL</t>
  </si>
  <si>
    <t>SPECIAL HOSP MED REHABIL</t>
  </si>
  <si>
    <t>SPECIALISED HOSP ACT TREATMENT ONCOL</t>
  </si>
  <si>
    <t>SPECIALISED HOSP ST ZOERARDUS ZOBOR</t>
  </si>
  <si>
    <t>SPECIALIZED HOSP ACTIVE TREATMENT ONCOL</t>
  </si>
  <si>
    <t>SPECIALIZED TREATMENT INST DETAINEES TB AZERBAIJA</t>
  </si>
  <si>
    <t>SPECJALISTYCZNE GABINETY LEKARSKIE DERMED</t>
  </si>
  <si>
    <t>SPECJALISTYCZNY ORODEK MEDYCYNY WIEKU DOJRZAEGO S</t>
  </si>
  <si>
    <t>SPEDALI CIVIL BRESCIA</t>
  </si>
  <si>
    <t>SPH II</t>
  </si>
  <si>
    <t>SPI FORSCH GGMBH</t>
  </si>
  <si>
    <t>SPIBER TECHNOL AB</t>
  </si>
  <si>
    <t>SPIEZ LAB</t>
  </si>
  <si>
    <t>SPIRAL GENET</t>
  </si>
  <si>
    <t>SPIRE SCI INC</t>
  </si>
  <si>
    <t>SPITALUL CLIN SFANTA MARIA</t>
  </si>
  <si>
    <t>SPITALUL CLIN URGENTA BACURESTI</t>
  </si>
  <si>
    <t>SPITALUL SF MARIA</t>
  </si>
  <si>
    <t>SPOL SRO</t>
  </si>
  <si>
    <t>SPONSORED NETHERLANDS CONSORTIUM HEALTHY AGING</t>
  </si>
  <si>
    <t>SPONSORED NETHERLANDS CONSORTIUM HLTH AGING NCHA</t>
  </si>
  <si>
    <t>SPOROMETRICS</t>
  </si>
  <si>
    <t>SPOROMETRICS INC</t>
  </si>
  <si>
    <t>SPORTS UNIV TIRANA</t>
  </si>
  <si>
    <t>SPORTSCOTLAND INST SPORT</t>
  </si>
  <si>
    <t>SPRACE</t>
  </si>
  <si>
    <t>SPRING 8</t>
  </si>
  <si>
    <t>SQRRL DATA INC</t>
  </si>
  <si>
    <t>SRI GURU GRANTH SAHIB WORLD UNIV</t>
  </si>
  <si>
    <t>SRI INT</t>
  </si>
  <si>
    <t>SRK CONSULTING</t>
  </si>
  <si>
    <t>SRR ENGN COLL JNTUH</t>
  </si>
  <si>
    <t>SSC</t>
  </si>
  <si>
    <t>ST ANDREA HOSP</t>
  </si>
  <si>
    <t>ST ANNA HOSP</t>
  </si>
  <si>
    <t>ST ANNA KINDERKREBSFORSCHUNG</t>
  </si>
  <si>
    <t>ST ANNES UNIV HOSP BRNO</t>
  </si>
  <si>
    <t>ST ANNS UNIV HOSP BRNO</t>
  </si>
  <si>
    <t>ST ANTOINE HOSP</t>
  </si>
  <si>
    <t>ST ANTONYS COLL</t>
  </si>
  <si>
    <t>ST AUGUSTINUSZIEKENHUIS</t>
  </si>
  <si>
    <t>ST BARTHOLOMEWS HOSP</t>
  </si>
  <si>
    <t>ST BERNARDS HOSP</t>
  </si>
  <si>
    <t>ST CLOUD STATE UNIV</t>
  </si>
  <si>
    <t>ST CROIX WATERSHED RES STN</t>
  </si>
  <si>
    <t>ST ELISABETH HOSP TILBURG</t>
  </si>
  <si>
    <t>ST ELIZABETH INST ONCOL</t>
  </si>
  <si>
    <t>ST FRANCIS XAVIER UNIV</t>
  </si>
  <si>
    <t>ST FRANCISCUS GASTHUIS</t>
  </si>
  <si>
    <t>ST GEORGES MED CTR</t>
  </si>
  <si>
    <t>ST GEORGES UNIV</t>
  </si>
  <si>
    <t>ST IMRE UNIV</t>
  </si>
  <si>
    <t>ST ISTVAN UNIV</t>
  </si>
  <si>
    <t>ST IVAN LASZLO HOSP BUDAPEST</t>
  </si>
  <si>
    <t>ST IVAN RILSKI CLIN RHEUMATOL</t>
  </si>
  <si>
    <t>ST IVAN RILSKI UNIV HOSP</t>
  </si>
  <si>
    <t>ST JAMESS HOSP DUBLIN</t>
  </si>
  <si>
    <t>ST JAN HOSP DEPT CARDIOL</t>
  </si>
  <si>
    <t>ST JANS HOSP</t>
  </si>
  <si>
    <t>ST JOHN GOD CLIN RES CTR</t>
  </si>
  <si>
    <t>ST JOHNS MED COLLAGE</t>
  </si>
  <si>
    <t>ST JOHNS MERCY MED CTR</t>
  </si>
  <si>
    <t>ST JOSEPH HOSP</t>
  </si>
  <si>
    <t>ST JOSPHS PG COLL</t>
  </si>
  <si>
    <t>ST JOZEFZIEKENHUIS</t>
  </si>
  <si>
    <t>ST JUDE MED BELGIUM</t>
  </si>
  <si>
    <t>ST KATHERINE HOSP CARDIOL</t>
  </si>
  <si>
    <t>ST KLIMENT OKHRIDSKY SOFIA UNIV</t>
  </si>
  <si>
    <t>ST LAWRENCE UNIV</t>
  </si>
  <si>
    <t>ST LOUIS HOSP</t>
  </si>
  <si>
    <t>ST LUCAS ANDREAS HOSP</t>
  </si>
  <si>
    <t>ST LUKES PEDIAT ASSOCIATES</t>
  </si>
  <si>
    <t>ST MARIA HOSP</t>
  </si>
  <si>
    <t>ST MARIANNA UNIV</t>
  </si>
  <si>
    <t>ST MARIEN HOSP SIEGEN</t>
  </si>
  <si>
    <t>ST MARKS ACAD INST</t>
  </si>
  <si>
    <t>ST MICHELLE HOSP</t>
  </si>
  <si>
    <t>ST OLAYS HOSP</t>
  </si>
  <si>
    <t>ST ORSOLA HOSP</t>
  </si>
  <si>
    <t>ST PAUL HOSP</t>
  </si>
  <si>
    <t>ST PAUL RHEUMATOL</t>
  </si>
  <si>
    <t>ST PETERS HOSP</t>
  </si>
  <si>
    <t>ST PETERS MED ACAD POSTGRAD STUDIES</t>
  </si>
  <si>
    <t>ST PETERS UNIV HOSP</t>
  </si>
  <si>
    <t>ST PETERSBURG CTR HYDROMETEOROL ENVIRONM MONITO</t>
  </si>
  <si>
    <t>ST PETERSBURG ELECTROTECH UNIV LETI</t>
  </si>
  <si>
    <t>ST PETERSBURG HOSP 31</t>
  </si>
  <si>
    <t>ST PETERSBURG HOSP 40</t>
  </si>
  <si>
    <t>ST PETERSBURG NN PETROV RES INST</t>
  </si>
  <si>
    <t>ST PETERSBURG PAVLOV STATE MED UNIV</t>
  </si>
  <si>
    <t>ST PETERSBURG POLYCLIN 74</t>
  </si>
  <si>
    <t>ST PETERSBURG POLYTECH STATE UNIV</t>
  </si>
  <si>
    <t>ST PETERSBURG STATE AGRARIAN UNIV</t>
  </si>
  <si>
    <t>ST PETERSBURG STATE FOREST ACAD</t>
  </si>
  <si>
    <t>ST PETERSBURG STATE UNIV ECON</t>
  </si>
  <si>
    <t>ST PETERSBURG STATE UNIV SPBSU</t>
  </si>
  <si>
    <t>ST PETERSBURG TECH UNIV</t>
  </si>
  <si>
    <t>ST PIETER UNIV MED CTR</t>
  </si>
  <si>
    <t>ST PK DIV</t>
  </si>
  <si>
    <t>ST RADBOUD UNIV NIJMEGEN MED CTR</t>
  </si>
  <si>
    <t>ST SPIRIDON HOSP</t>
  </si>
  <si>
    <t>ST SPIRIDON UNIV HOSP</t>
  </si>
  <si>
    <t>ST STEPHAN HOSP</t>
  </si>
  <si>
    <t>ST THOMAS FDN TRUST</t>
  </si>
  <si>
    <t>ST THOMAS HOSP</t>
  </si>
  <si>
    <t>STAATL MUSEUM NAT KUNDE STUTTGART</t>
  </si>
  <si>
    <t>STAATL NAT WISSENSCH SAMMLUNGEN BAYERNS</t>
  </si>
  <si>
    <t>STAATLICHE NATURWISSENSCHATTL SAMMLUNGEN BAYERNS</t>
  </si>
  <si>
    <t>STAATLICHES MUSEUM NAT KUNDE STUTTGART</t>
  </si>
  <si>
    <t>STAATLICHES MUSEUM NATURKUNDE STUTTGART</t>
  </si>
  <si>
    <t>STACC CYBERNET LTD</t>
  </si>
  <si>
    <t>STADT KLIN BIELEFELD</t>
  </si>
  <si>
    <t>STADT KLINIKEN BIELEFELD</t>
  </si>
  <si>
    <t>STADT KLINIKUM KARLSRUHE</t>
  </si>
  <si>
    <t>STADT KRANKENHAUS</t>
  </si>
  <si>
    <t>STAEDT KLINIKEN</t>
  </si>
  <si>
    <t>STANFORD</t>
  </si>
  <si>
    <t>STANFORD CTR COMPUTAT EVOLUTIONARY HUMAN GEN</t>
  </si>
  <si>
    <t>STANFORD GENOME TECHNOL CTR</t>
  </si>
  <si>
    <t>STANFORD INST THEORET PHYS</t>
  </si>
  <si>
    <t>STANFORD NANOFABRICAT FACIL</t>
  </si>
  <si>
    <t>STANFORD PREVENT RES CTR</t>
  </si>
  <si>
    <t>STANFORD UNIV SCH MED</t>
  </si>
  <si>
    <t>STAT CANADA</t>
  </si>
  <si>
    <t>STAT ECOL LAMTO</t>
  </si>
  <si>
    <t>STAT NETHERLANDS</t>
  </si>
  <si>
    <t>STAT OFF ESTONIA</t>
  </si>
  <si>
    <t>STAT RES</t>
  </si>
  <si>
    <t>STAT SWEDEN</t>
  </si>
  <si>
    <t>STATCON LTD</t>
  </si>
  <si>
    <t>STATE AGCY</t>
  </si>
  <si>
    <t>STATE AGCY AGR ENVIRONM RURAL AREAS SCHLESWIG H</t>
  </si>
  <si>
    <t>STATE AGCY ENVIRONM NAT CONSERVAT GEOL MECKLENB</t>
  </si>
  <si>
    <t>STATE AGCY INFECTOL CTR</t>
  </si>
  <si>
    <t>STATE AGCY TB LUNG DIS TPSVA</t>
  </si>
  <si>
    <t>STATE AGENCY MED</t>
  </si>
  <si>
    <t>STATE ATOM ENERGY COMMISS</t>
  </si>
  <si>
    <t>STATE BLOOD DONOR CTR</t>
  </si>
  <si>
    <t>STATE CHANCELLERY OFF PRIME MINISTER</t>
  </si>
  <si>
    <t>STATE CTR FORENS MED EXAMINAT REPUBL LATVIA</t>
  </si>
  <si>
    <t>STATE CTR TB LUNG DIS</t>
  </si>
  <si>
    <t>STATE DIAGNOST COUNSELING CTR</t>
  </si>
  <si>
    <t>STATE ELECTROECH UNIV</t>
  </si>
  <si>
    <t>STATE ELECTROTECH UNIV</t>
  </si>
  <si>
    <t>STATE FIRE SERV</t>
  </si>
  <si>
    <t>STATE FORENS SCI LAB</t>
  </si>
  <si>
    <t>STATE FOREST SERV</t>
  </si>
  <si>
    <t>STATE FORESTRY ADM</t>
  </si>
  <si>
    <t>STATE FORESTS</t>
  </si>
  <si>
    <t>STATE HEALTHCARE INST ALTAI REG ONCOL DISPENSARY</t>
  </si>
  <si>
    <t>STATE HEALTHCARE INST INFECT CLIN HOSP 2 MOSCOW C</t>
  </si>
  <si>
    <t>STATE HERMITAGE MUSEUM</t>
  </si>
  <si>
    <t>STATE HIST MUSEUM</t>
  </si>
  <si>
    <t>STATE HOSP</t>
  </si>
  <si>
    <t>STATE HOSP HALL</t>
  </si>
  <si>
    <t>STATE HOSP HALL IN TIROL</t>
  </si>
  <si>
    <t>STATE HOSP HALL TIROL</t>
  </si>
  <si>
    <t>STATE HYDROL INST</t>
  </si>
  <si>
    <t>STATE INST EARLY CHILDHOOD EDUC RES IFP</t>
  </si>
  <si>
    <t>STATE INST NAT PROTECT</t>
  </si>
  <si>
    <t>STATE INST RUSSIAN SCI ONCOL CTR NN BLOKHIN RAMS</t>
  </si>
  <si>
    <t>STATE KEY LAB AGROBIOTECHNOL</t>
  </si>
  <si>
    <t>STATE KEY LAB MED GENOM</t>
  </si>
  <si>
    <t>STATE KEY LAB PHARMACEUT BIOTECHNOL</t>
  </si>
  <si>
    <t>STATE LTD</t>
  </si>
  <si>
    <t>STATE LTD LATVIAN ENVIRONM</t>
  </si>
  <si>
    <t>STATE LTD LATVIAN ENVIRONM GEOL METEOROL CTR</t>
  </si>
  <si>
    <t>STATE MED ACAD</t>
  </si>
  <si>
    <t>STATE MED PHARMACEUT UNIV N TESTEMITANU</t>
  </si>
  <si>
    <t>STATE MUSEUM ORIENTAL ART</t>
  </si>
  <si>
    <t>STATE NAT CONSERVAT CTR PARNU VILJANDI REG</t>
  </si>
  <si>
    <t>STATE OCEAN ADM</t>
  </si>
  <si>
    <t>STATE OCEANOG INST</t>
  </si>
  <si>
    <t>STATE OFF CULTURAL HERITAGE BADEN WUERTTEMBERG</t>
  </si>
  <si>
    <t>STATE OFF CULTURAL HERITAGE BADEN WURTTEMBERG</t>
  </si>
  <si>
    <t>STATE OFF CULTURAL HERITAGE MANAGEMENT BADEN WURT</t>
  </si>
  <si>
    <t>STATE PLANT PROTECT SERV</t>
  </si>
  <si>
    <t>STATE PLANT SERV MINISTRY AGR LITHUANIA</t>
  </si>
  <si>
    <t>STATE RES INST CTR INNOVAT MED</t>
  </si>
  <si>
    <t>STATE SCI COLOPROCTOL CTR MOHSD RF</t>
  </si>
  <si>
    <t>STATE SCI RES INST CTR PHYS SCI TECHNOL</t>
  </si>
  <si>
    <t>STATE SERUM INST</t>
  </si>
  <si>
    <t>STATE SUPERVIS MINES</t>
  </si>
  <si>
    <t>STATE UNIV HIGHER SCH ECON</t>
  </si>
  <si>
    <t>STATE UNIV ITMO</t>
  </si>
  <si>
    <t>STATE UNIV LIB STUDIES INFORMAT TECHNOL</t>
  </si>
  <si>
    <t>STATE UNIV MED PHARM</t>
  </si>
  <si>
    <t>STATE UNIV MED PHARM NICOLAE TESTEMITANU</t>
  </si>
  <si>
    <t>STATE UNIV MILANO BICOCCA</t>
  </si>
  <si>
    <t>STATE UNIVERSITY NEW YORK</t>
  </si>
  <si>
    <t>STATE VET INST ZVOLEN</t>
  </si>
  <si>
    <t>STATEN SERUM INST</t>
  </si>
  <si>
    <t>STATENS STRALEVERN</t>
  </si>
  <si>
    <t>STATFINN ESTONIA OU</t>
  </si>
  <si>
    <t>STATNETT SF</t>
  </si>
  <si>
    <t>STATOIL FUEL RETAIL AS</t>
  </si>
  <si>
    <t>STATOILHYDRO</t>
  </si>
  <si>
    <t>STATTIS LLC</t>
  </si>
  <si>
    <t>STAVROPOL REG CLIN CTR SPECIAL MED CARE</t>
  </si>
  <si>
    <t>STEERING COMM</t>
  </si>
  <si>
    <t>STEIGER LTD</t>
  </si>
  <si>
    <t>STEINBEIS FORSCH ZENTRUM GMBH</t>
  </si>
  <si>
    <t>STEINBEIS INNOVAT GGMBH</t>
  </si>
  <si>
    <t>STEINBEIS INNOVAT ZENTRUM</t>
  </si>
  <si>
    <t>STEMCELL TECHNOL INC</t>
  </si>
  <si>
    <t>STEPHEN A WYNN INST VIS RES</t>
  </si>
  <si>
    <t>STEVENS INST TECHNOL</t>
  </si>
  <si>
    <t>STFC</t>
  </si>
  <si>
    <t>STI</t>
  </si>
  <si>
    <t>STI AIDS FDN</t>
  </si>
  <si>
    <t>STICHT CTR AGING</t>
  </si>
  <si>
    <t>STICHTING DELTARES DELTARES</t>
  </si>
  <si>
    <t>STIFTUNG DEUTSCH DEPRESSIONSHILFE</t>
  </si>
  <si>
    <t>STIFTUNG GESUNDHEIT</t>
  </si>
  <si>
    <t>STIVORO SMOKEFREE FUTURE</t>
  </si>
  <si>
    <t>STN LINNE</t>
  </si>
  <si>
    <t>STN RECH AGROSCOPE CHANGINS WADENSWIL</t>
  </si>
  <si>
    <t>STOCKHOLM CTR HLTH SOCIAL CHANGE</t>
  </si>
  <si>
    <t>STOCKHOLM CTY COUNCIL SURVEILLANCE ANAL CTR EPI</t>
  </si>
  <si>
    <t>STOCKHOLM ENVIRONM HLTH ADM</t>
  </si>
  <si>
    <t>STOCKHOLM ENVIRONM INST ASIA CTR</t>
  </si>
  <si>
    <t>STOCKHOLM ENVIRONM INST TALLINN</t>
  </si>
  <si>
    <t>STOCKHOLM KAROLINSKA INST</t>
  </si>
  <si>
    <t>STOCKHOLM SODER HOSP</t>
  </si>
  <si>
    <t>STOCKHOLM VATTEN</t>
  </si>
  <si>
    <t>STOCKHOLMI ULIKOOLI</t>
  </si>
  <si>
    <t>STOCKHOLMS UNIV</t>
  </si>
  <si>
    <t>STOKE MANDEVILLE HOSP</t>
  </si>
  <si>
    <t>STOP SMOKING NGO</t>
  </si>
  <si>
    <t>STORKBIO LTD</t>
  </si>
  <si>
    <t>STRADINS UNIV</t>
  </si>
  <si>
    <t>STRATA ENVIRONM</t>
  </si>
  <si>
    <t>STRATHCLYDE INST PHARM BIOMED SCI</t>
  </si>
  <si>
    <t>STRATHCLYDE UNIV</t>
  </si>
  <si>
    <t>STRATICELL SCREENING TECHNOL SA</t>
  </si>
  <si>
    <t>STRATUM</t>
  </si>
  <si>
    <t>STRATUM OU</t>
  </si>
  <si>
    <t>STSCI</t>
  </si>
  <si>
    <t>STUK RADIAT NUCL SAFETY AUTHOR</t>
  </si>
  <si>
    <t>STUTTGART MEDIA UNIV</t>
  </si>
  <si>
    <t>STUTTGART UNIV APPL SCI</t>
  </si>
  <si>
    <t>STX EUROPE</t>
  </si>
  <si>
    <t>SUD CHEM ZEOLITES GMBH</t>
  </si>
  <si>
    <t>SUDANESE PUBL HLTH CONSULTANCY GRP</t>
  </si>
  <si>
    <t>SUHORA OBSERV</t>
  </si>
  <si>
    <t>SUL ROSS STATE UNIV</t>
  </si>
  <si>
    <t>SULEMAN DEMIREL UNIV</t>
  </si>
  <si>
    <t>SULTAN QABOOS UNIV HOSP</t>
  </si>
  <si>
    <t>SUMMA SEMICOND OY</t>
  </si>
  <si>
    <t>SUNCHON NATL UNIV</t>
  </si>
  <si>
    <t>SUNDERBY CENT HOSP</t>
  </si>
  <si>
    <t>SUNGLS SIA</t>
  </si>
  <si>
    <t>SUNNYBROOK ODETTE CANC CTR</t>
  </si>
  <si>
    <t>SUNNYBROOK RES INST</t>
  </si>
  <si>
    <t>SUNRISE ENERGY</t>
  </si>
  <si>
    <t>SUNRISE HOSP</t>
  </si>
  <si>
    <t>SUNY</t>
  </si>
  <si>
    <t>SUNY BIFFALO</t>
  </si>
  <si>
    <t>SUNY BUFFALO STATE</t>
  </si>
  <si>
    <t>SUNY COLL</t>
  </si>
  <si>
    <t>SUNY COLL PURCHASE</t>
  </si>
  <si>
    <t>SUNY ESF</t>
  </si>
  <si>
    <t>SUNY SYRACUSE</t>
  </si>
  <si>
    <t>SUOMEN NEUROLAB OY</t>
  </si>
  <si>
    <t>SUOMEN YMPARISTOPALVELU OY</t>
  </si>
  <si>
    <t>SUONENJOKI RES UNIT</t>
  </si>
  <si>
    <t>SUPRA NATL REFERENCE LAB</t>
  </si>
  <si>
    <t>SUPREME COURT ESTONIA</t>
  </si>
  <si>
    <t>SURESNES UNIV VERSAILLES SAINT QUENTIN</t>
  </si>
  <si>
    <t>SURESNES UNIV VERSAILLES ST QUENTIN</t>
  </si>
  <si>
    <t>SURFSARA</t>
  </si>
  <si>
    <t>SURG HOSP</t>
  </si>
  <si>
    <t>SURG UNIV HOSP</t>
  </si>
  <si>
    <t>SURVEILLANCE HLTH SERV RES PROGRAM AMER CANC SO</t>
  </si>
  <si>
    <t>SURVEYING ENTERPRISE GEO ST LTD</t>
  </si>
  <si>
    <t>SUSSEX CARDIAC CTR</t>
  </si>
  <si>
    <t>SUSSEX CTR GLOBAL HLTH RES</t>
  </si>
  <si>
    <t>SUSTAINABLE FOREST MANAGEMENT RES INST</t>
  </si>
  <si>
    <t>SV LIFE SCI</t>
  </si>
  <si>
    <t>SVENSKA HANDELSHGSK</t>
  </si>
  <si>
    <t>SVERDLOVSK REG CLIN HOSP 1</t>
  </si>
  <si>
    <t>SVETI DUH UNIV HOSP</t>
  </si>
  <si>
    <t>SVKMS NMIMS</t>
  </si>
  <si>
    <t>SVT LUKAS INST CHILD NEUROL EPILEPSY</t>
  </si>
  <si>
    <t>SW FINLAND REG ENVIRONM CTR</t>
  </si>
  <si>
    <t>SW HOSP DIST FINLAND</t>
  </si>
  <si>
    <t>SW JIAOTONG UNIV</t>
  </si>
  <si>
    <t>SW MISSOURI STATE UNIV</t>
  </si>
  <si>
    <t>SW SYDNEY LOCAL HLTH DIST INGHAM INST</t>
  </si>
  <si>
    <t>SWEDEN BEEKEEPERS ASSOC</t>
  </si>
  <si>
    <t>SWEDISH AGCY WATER MANAGEMENT</t>
  </si>
  <si>
    <t>SWEDISH BEEKEEPERS ASSOC</t>
  </si>
  <si>
    <t>SWEDISH BOARD AGR</t>
  </si>
  <si>
    <t>SWEDISH DAIRY ASSOC</t>
  </si>
  <si>
    <t>SWEDISH DEF RES AGCY</t>
  </si>
  <si>
    <t>SWEDISH FOREST AGCY</t>
  </si>
  <si>
    <t>SWEDISH INST INFECT DIS</t>
  </si>
  <si>
    <t>SWEDISH INST INFECT DIS CTRL</t>
  </si>
  <si>
    <t>SWEDISH NATL STOCKHOLM CTY CTR SUICIDE RES PR</t>
  </si>
  <si>
    <t>SWEDISH PAEDIAT SOC</t>
  </si>
  <si>
    <t>SWEDISH PEDIAT SOC</t>
  </si>
  <si>
    <t>SWEDISH POISONS INFORMAT CTR</t>
  </si>
  <si>
    <t>SWEDISH RADIAT SAFETY AUTHOR SSM</t>
  </si>
  <si>
    <t>SWEDISH RES COUNCIL</t>
  </si>
  <si>
    <t>SWEDISH SOC PEDIAT SURG</t>
  </si>
  <si>
    <t>SWEIDI HOSP</t>
  </si>
  <si>
    <t>SWISS FED FOREST SNOW LANDSCAPE RES</t>
  </si>
  <si>
    <t>SWISS FED INST TECHNOL EPFL</t>
  </si>
  <si>
    <t>SWISS FED LABS MAT SCI TECHNOL EMPA</t>
  </si>
  <si>
    <t>SWISS FED LABS MAT TESTING RES</t>
  </si>
  <si>
    <t>SWISS FED OFF ENVIRONM</t>
  </si>
  <si>
    <t>SWISS FED STAT OFF</t>
  </si>
  <si>
    <t>SWISS INST ALLERGY ASTHMA RES</t>
  </si>
  <si>
    <t>SWISS INST BIOINFORMAT SIB</t>
  </si>
  <si>
    <t>SWISS INST BIOINFORRNAT</t>
  </si>
  <si>
    <t>SWISS PLASMA CTR</t>
  </si>
  <si>
    <t>SWISS REINSURANCE</t>
  </si>
  <si>
    <t>SWISS TROP PUBL HLTH</t>
  </si>
  <si>
    <t>SYDNEY CATCHMENT AUTHOR</t>
  </si>
  <si>
    <t>SYDNEY CHILDREN HOSP NETWORK</t>
  </si>
  <si>
    <t>SYDNEY MED SCH</t>
  </si>
  <si>
    <t>SYDVATTEN</t>
  </si>
  <si>
    <t>SYDVESTJYDS SYGEHUS ESBJERG</t>
  </si>
  <si>
    <t>SYDVESTJYSK HOSP</t>
  </si>
  <si>
    <t>SYLVAN RES</t>
  </si>
  <si>
    <t>SYNARC</t>
  </si>
  <si>
    <t>SYNCONA PARTNERS LLP</t>
  </si>
  <si>
    <t>SYNLAB CTR LAB DIAGNOST</t>
  </si>
  <si>
    <t>SYNLAB EESTI</t>
  </si>
  <si>
    <t>SYNLAB EESTI OU</t>
  </si>
  <si>
    <t>SYNLAB SERV LLC</t>
  </si>
  <si>
    <t>SYNPROMICS LTD</t>
  </si>
  <si>
    <t>SYST BIOL INST</t>
  </si>
  <si>
    <t>SYSTEK GMBH</t>
  </si>
  <si>
    <t>SYSTEMA GMBH</t>
  </si>
  <si>
    <t>SZECHENYI UNIV</t>
  </si>
  <si>
    <t>SZEGEDI TUD EGYET</t>
  </si>
  <si>
    <t>SZENT GYORGYI MED UNIV CTR</t>
  </si>
  <si>
    <t>SZENT ISTVAN HOSP</t>
  </si>
  <si>
    <t>SZENT ISTVAN SZENT LASZLO HOSP</t>
  </si>
  <si>
    <t>SZENT LASZLO HOSP</t>
  </si>
  <si>
    <t>SZIE UNIV</t>
  </si>
  <si>
    <t>SZPITAL KOPERNIK</t>
  </si>
  <si>
    <t>SZPITAL KOPERNIKA</t>
  </si>
  <si>
    <t>SZPITAL SPECJALISTYCZNY WROCLAWIU</t>
  </si>
  <si>
    <t>SZT ISTVAN HOSP</t>
  </si>
  <si>
    <t>T IVANAUSKAS ZOOL MUSEUM</t>
  </si>
  <si>
    <t>TA AJALOO INST</t>
  </si>
  <si>
    <t>TABRIZ HLTH SERV MANAGEMNET CTR</t>
  </si>
  <si>
    <t>TACHIKAWA GEN HOSP</t>
  </si>
  <si>
    <t>TAFIINN UNIV TECHNOL</t>
  </si>
  <si>
    <t>TAGANROG INST MANAGEMENT ECON</t>
  </si>
  <si>
    <t>TAI</t>
  </si>
  <si>
    <t>TAIHO PHARMA USA INC</t>
  </si>
  <si>
    <t>TAINAN HOSP</t>
  </si>
  <si>
    <t>TAIPEI MED UNIV HOSP</t>
  </si>
  <si>
    <t>TAKEDA PHARMACEUT INT CO</t>
  </si>
  <si>
    <t>TALENTED ATHLETES SCHOLARSHIP SCHEME</t>
  </si>
  <si>
    <t>TALINN INST TECHNOL</t>
  </si>
  <si>
    <t>TALINN UNIV TECHONOL</t>
  </si>
  <si>
    <t>TALIS 2013 OECD TEACHING LEARNING INT SURVEY</t>
  </si>
  <si>
    <t>TALL TIMBERS RES STN</t>
  </si>
  <si>
    <t>TALLIINNA ULIKOOL</t>
  </si>
  <si>
    <t>TALLIN SCH ECON BUSINESS ADM</t>
  </si>
  <si>
    <t>TALLIN TECH UNIV</t>
  </si>
  <si>
    <t>TALLINN ADM COURT</t>
  </si>
  <si>
    <t>TALLINN CHIDRENS HOSP</t>
  </si>
  <si>
    <t>TALLINN CHILDRES HOSP</t>
  </si>
  <si>
    <t>TALLINN CITY ARCH</t>
  </si>
  <si>
    <t>TALLINN CITY GOVT</t>
  </si>
  <si>
    <t>TALLINN COLL ENGN</t>
  </si>
  <si>
    <t>TALLINN EMERGENCY MED SERV</t>
  </si>
  <si>
    <t>TALLINN IND EDUC CTR</t>
  </si>
  <si>
    <t>TALLINN INST TECHNOL</t>
  </si>
  <si>
    <t>TALLINN MANUAL 2 0 PROJECT</t>
  </si>
  <si>
    <t>TALLINN NOMME GYMNASIUM</t>
  </si>
  <si>
    <t>TALLINN PEDAG SEMINAR</t>
  </si>
  <si>
    <t>TALLINN PSYCHIAT CLIN</t>
  </si>
  <si>
    <t>TALLINN RES INST EPIDEMIOL MICROBIOL HYG</t>
  </si>
  <si>
    <t>TALLINN SCH ECON</t>
  </si>
  <si>
    <t>TALLINN SOCIAL WELF HLTH CARE BOARD</t>
  </si>
  <si>
    <t>TALLINN TECH</t>
  </si>
  <si>
    <t>TALLINN TECH UNIV ESTONIA</t>
  </si>
  <si>
    <t>TALLINN TECHNOL UNIV TECHNOL</t>
  </si>
  <si>
    <t>TALLINN TECKHNOL UNIV</t>
  </si>
  <si>
    <t>TALLINN TUT</t>
  </si>
  <si>
    <t>TALLINN UINV TECHOL</t>
  </si>
  <si>
    <t>TALLINN ULIKOOLI AJALOO INST</t>
  </si>
  <si>
    <t>TALLINN UNI TECHNOL</t>
  </si>
  <si>
    <t>TALLINN UNIV CTR EDUC TECHNOL</t>
  </si>
  <si>
    <t>TALLINN UNIV ESTONIA</t>
  </si>
  <si>
    <t>TALLINN UNIV F TECHNOL</t>
  </si>
  <si>
    <t>TALLINN UNIV LAW SCH</t>
  </si>
  <si>
    <t>TALLINN UNIV PEDAG COLL</t>
  </si>
  <si>
    <t>TALLINN UNIV TECHNOL EHITAJATE TEE</t>
  </si>
  <si>
    <t>TALLINN UNIV TECHNOL INFORMAT TECHNOL</t>
  </si>
  <si>
    <t>TALLINN UNIV TECHNOL LIB</t>
  </si>
  <si>
    <t>TALLINN UNIV TECHNOL MUSEUM</t>
  </si>
  <si>
    <t>TALLINN UNIV TECHNOL TED TUT</t>
  </si>
  <si>
    <t>TALLINN UNIV TECHNOL UNIV</t>
  </si>
  <si>
    <t>TALLINN UNIV TECHNOL WORKING ENVIRONM SAFETY</t>
  </si>
  <si>
    <t>TALLINN UNIV TECHNOLOGY</t>
  </si>
  <si>
    <t>TALLINN UNIV TECHOL</t>
  </si>
  <si>
    <t>TALLINN UNVERS</t>
  </si>
  <si>
    <t>TALLINN UNVIERS</t>
  </si>
  <si>
    <t>TALLINN W CENT HOSP</t>
  </si>
  <si>
    <t>TALLINN WATER CO</t>
  </si>
  <si>
    <t>TALLINNA EESLINNA UURIMISBUROO</t>
  </si>
  <si>
    <t>TALLINNA ELEKTRIJAAM OU</t>
  </si>
  <si>
    <t>TALLINNA LINNAARHIIVI JUHATAJA</t>
  </si>
  <si>
    <t>TALLINNA OFIKOOLI EESTI</t>
  </si>
  <si>
    <t>TALLINNA TEHN ULIKOOL</t>
  </si>
  <si>
    <t>TALLINNA TEHN ULIKOOLI</t>
  </si>
  <si>
    <t>TALLINNA TEHNIKAALIKOOLI MAJANDUSTEADUSKOND</t>
  </si>
  <si>
    <t>TALLINNA TEHNIKAULIKOOLI MAJANDUSTEADUSKOND</t>
  </si>
  <si>
    <t>TALLINNA TEHNIKAULIKOOLI TARTU KOLLEDZ</t>
  </si>
  <si>
    <t>TALLINNA TERVISHOIU KORGKOOL</t>
  </si>
  <si>
    <t>TALLINNA ULIKOOL HUMANITAARTEADUSTE INST</t>
  </si>
  <si>
    <t>TALLINNA ULIKOOLI EESTI</t>
  </si>
  <si>
    <t>TALLINNA ULIKOOLI NUUDISKULTUURI UURIMISKESKUS</t>
  </si>
  <si>
    <t>TALLINNA ULIKOOLI OKOL</t>
  </si>
  <si>
    <t>TALLINNI MUSZAKI EGYET</t>
  </si>
  <si>
    <t>TALLINNS CHILDRENS HOSP</t>
  </si>
  <si>
    <t>TALLLINN UNIV TECHNOL</t>
  </si>
  <si>
    <t>TALLNIN UNIV</t>
  </si>
  <si>
    <t>TAMBOV STATE UNIV</t>
  </si>
  <si>
    <t>TAMIL NADU AGR UNIV</t>
  </si>
  <si>
    <t>TAMKANG UNIV</t>
  </si>
  <si>
    <t>TAMMA IND ALIMENTARI CAPITANATA FG</t>
  </si>
  <si>
    <t>TAMPERE PEACE RES INST</t>
  </si>
  <si>
    <t>TAMPERE UNIV HOP</t>
  </si>
  <si>
    <t>TAMPERE UNIV TECHNOLGY</t>
  </si>
  <si>
    <t>TANZANIA FISHERIES RES INST TAFIRI</t>
  </si>
  <si>
    <t>TANZICT PROJECT</t>
  </si>
  <si>
    <t>TARAS CHEVSHENKO KIEV NATL UNIV</t>
  </si>
  <si>
    <t>TARAS SHEVCHENKO KYIV NATL UNIV</t>
  </si>
  <si>
    <t>TARAS SHEVCHENKO NATL UNIV</t>
  </si>
  <si>
    <t>TARBIAT MODARRES UNIV</t>
  </si>
  <si>
    <t>TARGETEX</t>
  </si>
  <si>
    <t>TARLA BITKILERI MERKEZ ARASTIRMA ENSTITUSU</t>
  </si>
  <si>
    <t>TARRAGONA CANC REGISTRY</t>
  </si>
  <si>
    <t>TARTRU UNIV HOSP</t>
  </si>
  <si>
    <t>TARTU ART MUSEUM</t>
  </si>
  <si>
    <t>TARTU CHILDRENS CLIN</t>
  </si>
  <si>
    <t>TARTU COLL HEALTHCARE</t>
  </si>
  <si>
    <t>TARTU COURT APPEAL</t>
  </si>
  <si>
    <t>TARTU ESTONIAN UNIV LIFE SCI</t>
  </si>
  <si>
    <t>TARTU HEALTHCARE COLL</t>
  </si>
  <si>
    <t>TARTU HERBERT MASINGU KOOL</t>
  </si>
  <si>
    <t>TARTU HIIE KOOL</t>
  </si>
  <si>
    <t>TARTU HLTH CARE COLL THCC</t>
  </si>
  <si>
    <t>TARTU KRISTJAN JAAK PETERSONS GYMNASIUM</t>
  </si>
  <si>
    <t>TARTU MAARJA SUPPORT CTR</t>
  </si>
  <si>
    <t>TARTU MOSCOW SCH SEMIOT</t>
  </si>
  <si>
    <t>TARTU OBESERV</t>
  </si>
  <si>
    <t>TARTU OBSERV 61602</t>
  </si>
  <si>
    <t>TARTU OBSERV OBSERV 1</t>
  </si>
  <si>
    <t>TARTU OBSERV OBSERVATOORIUMI</t>
  </si>
  <si>
    <t>TARTU OBSERVATORY</t>
  </si>
  <si>
    <t>TARTU OLIKOOLI KLIINIKUM</t>
  </si>
  <si>
    <t>TARTU PARKINSONS DIS SOC</t>
  </si>
  <si>
    <t>TARTU PRISON</t>
  </si>
  <si>
    <t>TARTU PRISON HOSP</t>
  </si>
  <si>
    <t>TARTU RHEUMATISM SOC</t>
  </si>
  <si>
    <t>TARTU SCH HLTH CARE</t>
  </si>
  <si>
    <t>TARTU STATE UNIV</t>
  </si>
  <si>
    <t>TARTU SUPPORT CTR ABUSED CHILDREN</t>
  </si>
  <si>
    <t>TARTU TECHNOL</t>
  </si>
  <si>
    <t>TARTU ULIKOOLI AJALOO ARHEOL</t>
  </si>
  <si>
    <t>TARTU ULIKOOLI AJALOO ARHEOL INST</t>
  </si>
  <si>
    <t>TARTU ULIKOOLI EESTI</t>
  </si>
  <si>
    <t>TARTU ULIKOOLI EESTI JA SOOME UGRI KEELETEADUSE I</t>
  </si>
  <si>
    <t>TARTU ULIKOOLI FUUSIKA INST</t>
  </si>
  <si>
    <t>TARTU ULIKOOLI KOGNIT PSUHHOL LAB</t>
  </si>
  <si>
    <t>TARTU ULIKOOLI KULTUURITEADUSTE JA KUNSTIDE INST</t>
  </si>
  <si>
    <t>TARTU ULIKOOLI MOL RAKUBIOL INST</t>
  </si>
  <si>
    <t>TARTU ULIKOOLI TEOREETILISE FUUS INST</t>
  </si>
  <si>
    <t>TARTU ULIKOOLI TEOREETILISE FUUSIKA INST</t>
  </si>
  <si>
    <t>TARTU ULIKOOLI USUTEADUSKOND</t>
  </si>
  <si>
    <t>TARTU ULIKOOLIS MAGISTRANTUURIS</t>
  </si>
  <si>
    <t>TARTU UNIV CLIN FDN</t>
  </si>
  <si>
    <t>TARTU UNIV CLINS</t>
  </si>
  <si>
    <t>TARTU UNIV DOWNTOWN PHARM</t>
  </si>
  <si>
    <t>TARTU UNIV HOSP CLIN</t>
  </si>
  <si>
    <t>TARTU UNIV HOSP PUUSEPA 8</t>
  </si>
  <si>
    <t>TARTU UNIV HOSP TALLINN</t>
  </si>
  <si>
    <t>TARTU UNIV HOSPITAL</t>
  </si>
  <si>
    <t>TARTU UNIV LIFE SCI</t>
  </si>
  <si>
    <t>TARTU UNIV LUNG HOSP</t>
  </si>
  <si>
    <t>TARTU YOUTH COUNSELLING CTR</t>
  </si>
  <si>
    <t>TARTUU UNIV HOSP</t>
  </si>
  <si>
    <t>TARTY TIIKLIKU ULIKOOLI</t>
  </si>
  <si>
    <t>TARU UNIV CLIN</t>
  </si>
  <si>
    <t>TARUM OBSERV</t>
  </si>
  <si>
    <t>TASMANIAN AQUACULTURE FISHERIES INST</t>
  </si>
  <si>
    <t>TASMANIAN HERBARIUM</t>
  </si>
  <si>
    <t>TASMANIAN INST AGR</t>
  </si>
  <si>
    <t>TATA ENERGY RES INST</t>
  </si>
  <si>
    <t>TATA INST FUNDAMENTAL RES EHER</t>
  </si>
  <si>
    <t>TATA INST FUNDAMENTAL RES SHEP</t>
  </si>
  <si>
    <t>TATA INST FUNDAMENTAL RESEARCH</t>
  </si>
  <si>
    <t>TATA INST FUNDAMENTAL RESEARCH HECR</t>
  </si>
  <si>
    <t>TATA INST SOCIAL SCI</t>
  </si>
  <si>
    <t>TATAA BIOCTR</t>
  </si>
  <si>
    <t>TATAR STATE HUMANITARIAN PEDAG UNIV</t>
  </si>
  <si>
    <t>TAU CONSULTANTS</t>
  </si>
  <si>
    <t>TAURIDE AGROTECHNOL STATE UNIV</t>
  </si>
  <si>
    <t>TAUSSIG CANC INST</t>
  </si>
  <si>
    <t>TAYLOR HOSP</t>
  </si>
  <si>
    <t>TB CHEST SERV</t>
  </si>
  <si>
    <t>TB CTR</t>
  </si>
  <si>
    <t>TB CTR BEATRIXOORD</t>
  </si>
  <si>
    <t>TB CTR BORSTEL</t>
  </si>
  <si>
    <t>TB DISPENSARY</t>
  </si>
  <si>
    <t>TB HOSP 2</t>
  </si>
  <si>
    <t>TB MYCOBACTERIA SCI INST PUBL HLTH</t>
  </si>
  <si>
    <t>TB NETWORK EUROPEAN TRIAL GRP TBNET</t>
  </si>
  <si>
    <t>TBILISI CANC CTR</t>
  </si>
  <si>
    <t>TBILISI STATE MED UNIV TSMU</t>
  </si>
  <si>
    <t>TBILISI UNIV</t>
  </si>
  <si>
    <t>TBLISI STATE MED UNIV</t>
  </si>
  <si>
    <t>TCM MED TK SDN BHD TCM</t>
  </si>
  <si>
    <t>TCM MEDICAL TK SDN BHD</t>
  </si>
  <si>
    <t>TCM MEDICALTK</t>
  </si>
  <si>
    <t>TDK GRP CO</t>
  </si>
  <si>
    <t>TEACHING HOSP YALGADO OUEDRAOGO</t>
  </si>
  <si>
    <t>TEADUSNOUNIK</t>
  </si>
  <si>
    <t>TEAGASC ASHTOWN FOOD RES CTR</t>
  </si>
  <si>
    <t>TEATRITEADUSE OPPETOOL</t>
  </si>
  <si>
    <t>TECH 142 UNIV DENMARK</t>
  </si>
  <si>
    <t>TECH HSCH MITTELHESSEN</t>
  </si>
  <si>
    <t>TECH REGULATORY AUTHOR</t>
  </si>
  <si>
    <t>TECH RES CTR FINLAND</t>
  </si>
  <si>
    <t>TECH UNIV AACHEN</t>
  </si>
  <si>
    <t>TECH UNIV BARI</t>
  </si>
  <si>
    <t>TECH UNIV BRANDENBURG</t>
  </si>
  <si>
    <t>TECH UNIV DORTMUND IFADO</t>
  </si>
  <si>
    <t>TECH UNIV GEORGIA</t>
  </si>
  <si>
    <t>TECH UNIV KAISERSLAUTERN</t>
  </si>
  <si>
    <t>TECH UNIV MADRID UPM</t>
  </si>
  <si>
    <t>TECH UNIV MUNCHEN FREISING</t>
  </si>
  <si>
    <t>TECH UNIV MUNCHEN TUM</t>
  </si>
  <si>
    <t>TECH UNIV POLITECN BARI</t>
  </si>
  <si>
    <t>TECH UNIV RIGA</t>
  </si>
  <si>
    <t>TECH UNIV TECHNOL</t>
  </si>
  <si>
    <t>TECH UNIV WARSAW</t>
  </si>
  <si>
    <t>TECH UNIV WIEN</t>
  </si>
  <si>
    <t>TECH VOCAT TRAINING ORG</t>
  </si>
  <si>
    <t>TECHINSIGHTS</t>
  </si>
  <si>
    <t>TECHN UNIV MUNCHEN</t>
  </si>
  <si>
    <t>TECHNION ISRAELI INST TECHNOL</t>
  </si>
  <si>
    <t>TECHNOL EDUC INST ATHENS</t>
  </si>
  <si>
    <t>TECHNOL EDUC INST CRETE</t>
  </si>
  <si>
    <t>TECHNOL EDUC INST TEI STEREAS ELLADAS</t>
  </si>
  <si>
    <t>TECHNOL INST</t>
  </si>
  <si>
    <t>TECHNOL INST FURNITURE ENVIRONM ECON PRIMARY PROC</t>
  </si>
  <si>
    <t>TECHNOL UNIV TALLINN</t>
  </si>
  <si>
    <t>TECHNOMEDICUM TUT</t>
  </si>
  <si>
    <t>TECHNOSURUGA CO LTD</t>
  </si>
  <si>
    <t>TECMENA</t>
  </si>
  <si>
    <t>TECN COORDINAC AUTON TRASPLANTES CASTILLA LEON</t>
  </si>
  <si>
    <t>TECN REGISTRO ENFERMOS RENALES COMUNITAT VALENCIA</t>
  </si>
  <si>
    <t>TECNALIA</t>
  </si>
  <si>
    <t>TECNOL MONTERREY</t>
  </si>
  <si>
    <t>TEESSIDE UNIV</t>
  </si>
  <si>
    <t>TEHINVEST JSC</t>
  </si>
  <si>
    <t>TEHNOMED TALLINN UNIV TECHNOL</t>
  </si>
  <si>
    <t>TEHRAN PSYCHIAT INST</t>
  </si>
  <si>
    <t>TEIKYO ACAD RES CTR</t>
  </si>
  <si>
    <t>TELCORDIA TECHNOL</t>
  </si>
  <si>
    <t>TELECOM ECOLE MANAGEMENT</t>
  </si>
  <si>
    <t>TELEKOM INNOVAT LABS</t>
  </si>
  <si>
    <t>TELETHON INST GENET MED TIGEM</t>
  </si>
  <si>
    <t>TELETHON INST GENOM MED</t>
  </si>
  <si>
    <t>TELIA EESTI AS</t>
  </si>
  <si>
    <t>TEMA BV</t>
  </si>
  <si>
    <t>TEMASEK LIFE SCI LAB</t>
  </si>
  <si>
    <t>TENNESSEE TECHNOL UNIV</t>
  </si>
  <si>
    <t>TENNET TSO BV</t>
  </si>
  <si>
    <t>TENNET TSO GMBH</t>
  </si>
  <si>
    <t>TEOR FUUSIKA INST</t>
  </si>
  <si>
    <t>TEOREETILISE FUUSIKA INST</t>
  </si>
  <si>
    <t>TEPI UNIV</t>
  </si>
  <si>
    <t>TERAPII AIDS</t>
  </si>
  <si>
    <t>TERAVIEV LTD</t>
  </si>
  <si>
    <t>TERR ECOL</t>
  </si>
  <si>
    <t>TERROUX OBSERV</t>
  </si>
  <si>
    <t>TERUMO EUROPE NV</t>
  </si>
  <si>
    <t>TERVEYSTALO HEALTHCARE</t>
  </si>
  <si>
    <t>TERVEYSTALO TAMPERE</t>
  </si>
  <si>
    <t>TERVISEARENGUINST</t>
  </si>
  <si>
    <t>TERVISETEHNOLOOGIATE ARENGUSKESKUS AS</t>
  </si>
  <si>
    <t>TESTON LAB TALLINN</t>
  </si>
  <si>
    <t>TESTONICA LAB</t>
  </si>
  <si>
    <t>TETHYS AQUACULTURE LTD</t>
  </si>
  <si>
    <t>TEVERE RIVER BASIN AUTHOR</t>
  </si>
  <si>
    <t>TEXAS A M INST BIOSCI TECHNOL</t>
  </si>
  <si>
    <t>TEXAS A M UNIV DOHA</t>
  </si>
  <si>
    <t>TEXAS CHRISTIAN UNIV</t>
  </si>
  <si>
    <t>TEXAS INSTRUMENTS INC</t>
  </si>
  <si>
    <t>TEXAS SCOTTISH RITE HOSP CHILDREN</t>
  </si>
  <si>
    <t>TEXAS STATE UNIV SAN MARCOS</t>
  </si>
  <si>
    <t>TFTAK</t>
  </si>
  <si>
    <t>TG MURES UNIV MED PHARM</t>
  </si>
  <si>
    <t>TGEN</t>
  </si>
  <si>
    <t>THAILAND MOPH US CDC COLLABORAT</t>
  </si>
  <si>
    <t>THALES ALENIA SPACE</t>
  </si>
  <si>
    <t>THAMMASAT UNIV HOSP</t>
  </si>
  <si>
    <t>THCC</t>
  </si>
  <si>
    <t>THE GAMBIA</t>
  </si>
  <si>
    <t>THE PARK</t>
  </si>
  <si>
    <t>THEMIS</t>
  </si>
  <si>
    <t>THERAGEN ETEX BIO INST</t>
  </si>
  <si>
    <t>THERAPEIA</t>
  </si>
  <si>
    <t>THEREZINHA JESUS UNIV HOSP</t>
  </si>
  <si>
    <t>THERMO FISHER SCI LTD</t>
  </si>
  <si>
    <t>THL NATL INST HLTH WELFARE</t>
  </si>
  <si>
    <t>THOMAS J WATSON RES CTR</t>
  </si>
  <si>
    <t>THOMAS JEFFERSON MED COLL</t>
  </si>
  <si>
    <t>THOMAYER TEACHING HOSP</t>
  </si>
  <si>
    <t>THORAC SURG ALLERGY UNIV HOSP LEICESTER NHS TRU</t>
  </si>
  <si>
    <t>THORAXKLIN HEIDELBERG GGMBH</t>
  </si>
  <si>
    <t>THORAXKLIN HEIDELBERG UNIV HOSP HEIDELBERG</t>
  </si>
  <si>
    <t>THORAXKLIN UNIV HOSP HEIDELBERG</t>
  </si>
  <si>
    <t>THORLEIFSSON</t>
  </si>
  <si>
    <t>THROMBOSIS SERV CTR</t>
  </si>
  <si>
    <t>THULE INST</t>
  </si>
  <si>
    <t>THUNEN INST FISHERIES ECOL</t>
  </si>
  <si>
    <t>THUNEN INST FOREST ECOSYST</t>
  </si>
  <si>
    <t>THUNEN INST INT FORESTRY FOREST ECON</t>
  </si>
  <si>
    <t>TIERAERZTLICHE SPEZIALISTE</t>
  </si>
  <si>
    <t>TIERAERZTLICHE SPEZIALISTEN</t>
  </si>
  <si>
    <t>TIERARZTLICHEN HSCH HANNOVER</t>
  </si>
  <si>
    <t>TIFR</t>
  </si>
  <si>
    <t>TIGEM</t>
  </si>
  <si>
    <t>TIGENIX</t>
  </si>
  <si>
    <t>TIGRAY HLTH RES INST</t>
  </si>
  <si>
    <t>TIJUANA RIVER NATL ESTUARINE RES RESERVE</t>
  </si>
  <si>
    <t>TILSI SECONDARY SCH</t>
  </si>
  <si>
    <t>TIRANA UNIV</t>
  </si>
  <si>
    <t>TLRC H</t>
  </si>
  <si>
    <t>TLU</t>
  </si>
  <si>
    <t>TLU AL EESTI</t>
  </si>
  <si>
    <t>TLU EESTI HUMANITAARINST LAHIS IDA AASIA</t>
  </si>
  <si>
    <t>TLV</t>
  </si>
  <si>
    <t>TM BHAGALPUR UNIV</t>
  </si>
  <si>
    <t>TNO BEHAV SOCIETAL SCI</t>
  </si>
  <si>
    <t>TOFT PLANT BREEDING</t>
  </si>
  <si>
    <t>TOKUDA HOSP</t>
  </si>
  <si>
    <t>TOKUDA HOSP SOFIA</t>
  </si>
  <si>
    <t>TOKUSHIMA BUNRI UNIV</t>
  </si>
  <si>
    <t>TOKUYAMA CO LTD</t>
  </si>
  <si>
    <t>TOKYO CITY UNIV</t>
  </si>
  <si>
    <t>TOKYO GAKUGEI UNIV</t>
  </si>
  <si>
    <t>TOKYO UNIV ARTS</t>
  </si>
  <si>
    <t>TOKYO WOMENS MED COLL</t>
  </si>
  <si>
    <t>TOMESA CLIN</t>
  </si>
  <si>
    <t>TOMSK OBLAST TB DISPENSARY</t>
  </si>
  <si>
    <t>TOMSK POLYTECH UNIV</t>
  </si>
  <si>
    <t>TOMSK TB PULM MED CTR</t>
  </si>
  <si>
    <t>TONDI ELECT</t>
  </si>
  <si>
    <t>TONDI TULEKAITSE OU</t>
  </si>
  <si>
    <t>TONIS KANGERS GRP</t>
  </si>
  <si>
    <t>TOOTAB TARTU ULIKOOLI</t>
  </si>
  <si>
    <t>TORAVERE OBSERV</t>
  </si>
  <si>
    <t>TORBAY HOSP NHS FDN TRUST</t>
  </si>
  <si>
    <t>TORI STUD</t>
  </si>
  <si>
    <t>TORLAK INST IMMUNOL VIROL</t>
  </si>
  <si>
    <t>TORONTO GEN RES INST</t>
  </si>
  <si>
    <t>TORONTO WESTERN HOSP</t>
  </si>
  <si>
    <t>TORRE MARIMON</t>
  </si>
  <si>
    <t>TORRO BULGARIA</t>
  </si>
  <si>
    <t>TORRO ESTONIA</t>
  </si>
  <si>
    <t>TORRO GREECE</t>
  </si>
  <si>
    <t>TORRO LITHUANIA</t>
  </si>
  <si>
    <t>TORRO ROMANIA HUNGARY</t>
  </si>
  <si>
    <t>TORTU OBSERVAT</t>
  </si>
  <si>
    <t>TOTAL E P UK LTD</t>
  </si>
  <si>
    <t>TOULOUSE MIDI PYRENEES GENOPOLE</t>
  </si>
  <si>
    <t>TOULOUSE UNIV MIRAIL</t>
  </si>
  <si>
    <t>TOUR VALAT</t>
  </si>
  <si>
    <t>TOWNSVILLE HOSP</t>
  </si>
  <si>
    <t>TOXIN FDN</t>
  </si>
  <si>
    <t>TOYAMA MED PHARMACEUT UNIV</t>
  </si>
  <si>
    <t>TOYOHASHI UNIV TECHNOL</t>
  </si>
  <si>
    <t>TRABZON KANUNI TRAINING RES HOSP</t>
  </si>
  <si>
    <t>TRAINYARDS HLTH WELLNESS CTR</t>
  </si>
  <si>
    <t>TRAKYA UNIV</t>
  </si>
  <si>
    <t>TRANSILVANIA UNIV UNITVBV</t>
  </si>
  <si>
    <t>TRANSLAT GENOM RES INST</t>
  </si>
  <si>
    <t>TRANSLAT HLTH SCI TECHNOL INST</t>
  </si>
  <si>
    <t>TRANSLAT LAB GENET MED TLGM</t>
  </si>
  <si>
    <t>TRANSMED SYST INC</t>
  </si>
  <si>
    <t>TRANSPLANTCTR IKEM</t>
  </si>
  <si>
    <t>TRANSYLVANIA UNIV</t>
  </si>
  <si>
    <t>TREE COUNCIL IRELAND</t>
  </si>
  <si>
    <t>TREES TIMBER INST</t>
  </si>
  <si>
    <t>TRENCIN UNIV AD</t>
  </si>
  <si>
    <t>TRENTO UNIV</t>
  </si>
  <si>
    <t>TREV JOYCE DEELEY RES CTR</t>
  </si>
  <si>
    <t>TRIAGNOSYS GMBH</t>
  </si>
  <si>
    <t>TRIBHUVAN UNIV TEACHING HOSP</t>
  </si>
  <si>
    <t>TRIBO FLOW SEPARAT</t>
  </si>
  <si>
    <t>TRILATERAL EUREGIO CLUSTER</t>
  </si>
  <si>
    <t>TRILLIUM HLTH CTR</t>
  </si>
  <si>
    <t>TRINIDAD CONSULTING OU</t>
  </si>
  <si>
    <t>TRINITY COLL SCH DENT SCI</t>
  </si>
  <si>
    <t>TRINITY CTR HLTH SCI</t>
  </si>
  <si>
    <t>TRIOLAB OY</t>
  </si>
  <si>
    <t>TRIPHASE ACCELERATOR CORP</t>
  </si>
  <si>
    <t>TRIPOLI CENT HOSP</t>
  </si>
  <si>
    <t>TRISERV GEN HOSP</t>
  </si>
  <si>
    <t>TRIUMF</t>
  </si>
  <si>
    <t>TROBE UNIV</t>
  </si>
  <si>
    <t>TROP AGR CTR RES HIGHER EDUC CATIE</t>
  </si>
  <si>
    <t>TROPENMED GRUNDLAGENFORSCH</t>
  </si>
  <si>
    <t>TRUMP TRADING LTD</t>
  </si>
  <si>
    <t>TSAOTUN PSYCHIAT CTR</t>
  </si>
  <si>
    <t>TTTECH GERMANY GMBH</t>
  </si>
  <si>
    <t>TTU IICH</t>
  </si>
  <si>
    <t>TTZ</t>
  </si>
  <si>
    <t>TU</t>
  </si>
  <si>
    <t>TU AJALOO ARHEOL INST</t>
  </si>
  <si>
    <t>TU ILMENAU</t>
  </si>
  <si>
    <t>TU USUTEADUSKOND</t>
  </si>
  <si>
    <t>TUBITAK</t>
  </si>
  <si>
    <t>TUBITAK MAM MAT INST</t>
  </si>
  <si>
    <t>TUBITAK ULUSAL METROL ENSTITUSU UME</t>
  </si>
  <si>
    <t>TUBITAK ULUSAL METROLOJI ENSTITUSU</t>
  </si>
  <si>
    <t>TUBITAK UME</t>
  </si>
  <si>
    <t>TUE EINDHOVEN UNIV TECHNOL</t>
  </si>
  <si>
    <t>TUEN MUN HOSP</t>
  </si>
  <si>
    <t>TUGLASE KIRJANDUSKESKUSE</t>
  </si>
  <si>
    <t>TULANE SCH PUBL HLTH TROP MED</t>
  </si>
  <si>
    <t>TULANE SURG INTENS CARE UNIT</t>
  </si>
  <si>
    <t>TUNISIAN SOC CARDIOL CARDIOVASCULAR SURG</t>
  </si>
  <si>
    <t>TUNISIAN SOC CARDIOL CARDIOVASCULAR SURGERY</t>
  </si>
  <si>
    <t>TURK HAVA KURUMU UNIV</t>
  </si>
  <si>
    <t>TURKISH STATE METEOROL SERV</t>
  </si>
  <si>
    <t>TURKU CITY HOSP</t>
  </si>
  <si>
    <t>TURKU DOCTORAL PROGRAMME BIOMED SCI</t>
  </si>
  <si>
    <t>TURKU SCH ECON BUSINESS ADM</t>
  </si>
  <si>
    <t>TURKU UNIV CTR MAT SURFACES MATSURF</t>
  </si>
  <si>
    <t>TURNING POINT</t>
  </si>
  <si>
    <t>TURTLE CONSERVANCY</t>
  </si>
  <si>
    <t>TUT ELECT DRIVES POWER ELECT</t>
  </si>
  <si>
    <t>TUT TEHNOMEEDIKUM</t>
  </si>
  <si>
    <t>TUVA STATE UNIV</t>
  </si>
  <si>
    <t>TWEESTEDEN HOSP</t>
  </si>
  <si>
    <t>TWI LTD</t>
  </si>
  <si>
    <t>TXT E SOLUTIONS</t>
  </si>
  <si>
    <t>TYGERBERG ACAD HOSP</t>
  </si>
  <si>
    <t>TYKS LASTENKLIN</t>
  </si>
  <si>
    <t>TYKSLAB</t>
  </si>
  <si>
    <t>TZANEIO HOSP</t>
  </si>
  <si>
    <t>U CAT TEAM</t>
  </si>
  <si>
    <t>U1125 INRA</t>
  </si>
  <si>
    <t>U1219</t>
  </si>
  <si>
    <t>UACH</t>
  </si>
  <si>
    <t>UAM CSIC</t>
  </si>
  <si>
    <t>UANL</t>
  </si>
  <si>
    <t>UAS</t>
  </si>
  <si>
    <t>UASM</t>
  </si>
  <si>
    <t>UB</t>
  </si>
  <si>
    <t>UBIK SOLUT</t>
  </si>
  <si>
    <t>UBIK SOLUT LTD</t>
  </si>
  <si>
    <t>UBO</t>
  </si>
  <si>
    <t>UBT KOSOVO</t>
  </si>
  <si>
    <t>UC</t>
  </si>
  <si>
    <t>UC BERKELEY</t>
  </si>
  <si>
    <t>UC DAVIS DEPT PSYCHIAT BEHAV SCI</t>
  </si>
  <si>
    <t>UC DAVIS SCH MED</t>
  </si>
  <si>
    <t>UC DAVIS TAHOE ENVIRONM RES CTR</t>
  </si>
  <si>
    <t>UC SAN DIEGO HLTH SYST</t>
  </si>
  <si>
    <t>UCB LYON 1</t>
  </si>
  <si>
    <t>UCBL</t>
  </si>
  <si>
    <t>UCBL1</t>
  </si>
  <si>
    <t>UCD DUBLIN</t>
  </si>
  <si>
    <t>UCD SCH GEOG</t>
  </si>
  <si>
    <t>UCL DEPT MATH</t>
  </si>
  <si>
    <t>UCL GENET INST</t>
  </si>
  <si>
    <t>UCL INST LIVER DIGEST HLTH</t>
  </si>
  <si>
    <t>UCL ROYAL FREE UCL MED SCH</t>
  </si>
  <si>
    <t>UCLAN CYPRUS</t>
  </si>
  <si>
    <t>UCSD</t>
  </si>
  <si>
    <t>UCSF SCH MED</t>
  </si>
  <si>
    <t>UCSF SCH PHARM</t>
  </si>
  <si>
    <t>UEMS SP</t>
  </si>
  <si>
    <t>UFA STATE AVIAT TECH UNIV</t>
  </si>
  <si>
    <t>UFC</t>
  </si>
  <si>
    <t>UFES</t>
  </si>
  <si>
    <t>UFR SANTE UNIV BOURGOGNE FRANCHE COMTE</t>
  </si>
  <si>
    <t>UFZ HELMHOLTZ CTR ENVIRONM</t>
  </si>
  <si>
    <t>UFZ HELMHOLZ CTR ENVIRONM RES</t>
  </si>
  <si>
    <t>UG GHENT UNIV</t>
  </si>
  <si>
    <t>UGANDA TB RES CONSORTIUM</t>
  </si>
  <si>
    <t>UH HUCH</t>
  </si>
  <si>
    <t>UHASSELT</t>
  </si>
  <si>
    <t>UHKT</t>
  </si>
  <si>
    <t>UHL LINKOPING UNIV</t>
  </si>
  <si>
    <t>UHN</t>
  </si>
  <si>
    <t>UHSM</t>
  </si>
  <si>
    <t>UIAIVERS GOTHENBURG</t>
  </si>
  <si>
    <t>UIB CSIC</t>
  </si>
  <si>
    <t>UIPS</t>
  </si>
  <si>
    <t>UIT ARCT UNIV NORWAY</t>
  </si>
  <si>
    <t>UIT ARCT UNIV TROMSO</t>
  </si>
  <si>
    <t>UJCM</t>
  </si>
  <si>
    <t>UJF GRENOBLE 1</t>
  </si>
  <si>
    <t>UK BIOBANK</t>
  </si>
  <si>
    <t>UK NEQAS BLOOD COAGULAT</t>
  </si>
  <si>
    <t>UK RENAL REGISTRY</t>
  </si>
  <si>
    <t>UK UNESCO MAN BIOSPHERE MAB URBAN FORUM</t>
  </si>
  <si>
    <t>UKGM</t>
  </si>
  <si>
    <t>UKK INST HLTH PROMOT</t>
  </si>
  <si>
    <t>UKM MED CTR</t>
  </si>
  <si>
    <t>UKRAINE BUKOVINA STATE MED UNIV</t>
  </si>
  <si>
    <t>UKRAINE NATL SCI CTR</t>
  </si>
  <si>
    <t>UKRAINIAN ACAD MED SCI</t>
  </si>
  <si>
    <t>UKRAINIAN AS</t>
  </si>
  <si>
    <t>UKRAINIAN ASSOC CARDIOL</t>
  </si>
  <si>
    <t>UKRAINIAN NATL ACAD SCI</t>
  </si>
  <si>
    <t>UKRAINIAN STATE FOREST PROTECT SERV</t>
  </si>
  <si>
    <t>UKZN</t>
  </si>
  <si>
    <t>ULAANBAATAR STATE UNIV</t>
  </si>
  <si>
    <t>ULB</t>
  </si>
  <si>
    <t>ULCO</t>
  </si>
  <si>
    <t>ULIKOOLI AJALOO INST</t>
  </si>
  <si>
    <t>ULL</t>
  </si>
  <si>
    <t>ULMER MUSEUM</t>
  </si>
  <si>
    <t>ULP</t>
  </si>
  <si>
    <t>ULR</t>
  </si>
  <si>
    <t>ULSAN NATL INST SCI TECHNOL</t>
  </si>
  <si>
    <t>ULSS19 VENETO</t>
  </si>
  <si>
    <t>ULUGH BEG ASTRON INST</t>
  </si>
  <si>
    <t>UM FS</t>
  </si>
  <si>
    <t>UMBERTO I HOSP</t>
  </si>
  <si>
    <t>UMBERTO I UNIV HOSP</t>
  </si>
  <si>
    <t>UMC</t>
  </si>
  <si>
    <t>UMCU</t>
  </si>
  <si>
    <t>UMEAA UNIV</t>
  </si>
  <si>
    <t>UMHAT ALEXANDROVSKA EAD</t>
  </si>
  <si>
    <t>UMHAT DR GEORGI STRANSKI EAD</t>
  </si>
  <si>
    <t>UMHAT GEORGI STRANSKI</t>
  </si>
  <si>
    <t>UMHAT SV GEORGI EAD</t>
  </si>
  <si>
    <t>UMHAT SVETI GEORGI PLOVDIV</t>
  </si>
  <si>
    <t>UMHAT TZARITZA YOANNA ISUL EAD</t>
  </si>
  <si>
    <t>UMHATEM PIROGOV</t>
  </si>
  <si>
    <t>UMR 1184</t>
  </si>
  <si>
    <t>UMR 1280</t>
  </si>
  <si>
    <t>UMR 224 IRD CNRS UM1</t>
  </si>
  <si>
    <t>UMR 6110 CNRS</t>
  </si>
  <si>
    <t>UMR 7093</t>
  </si>
  <si>
    <t>UMR CIRED</t>
  </si>
  <si>
    <t>UMR CNRS 6226</t>
  </si>
  <si>
    <t>UMR INRA</t>
  </si>
  <si>
    <t>UMR INSERM U1122</t>
  </si>
  <si>
    <t>UMR SYST</t>
  </si>
  <si>
    <t>UMR1152</t>
  </si>
  <si>
    <t>UMWELTFORSCHUNGSZENTRUM</t>
  </si>
  <si>
    <t>UN FINANCING DEV OFF</t>
  </si>
  <si>
    <t>UN POPULAT FUND</t>
  </si>
  <si>
    <t>UNAM</t>
  </si>
  <si>
    <t>UNAM UNIV</t>
  </si>
  <si>
    <t>UNC</t>
  </si>
  <si>
    <t>UNC SCH MED</t>
  </si>
  <si>
    <t>UNCG</t>
  </si>
  <si>
    <t>UNDERSTANDING SERV DELA SEMEYNYE</t>
  </si>
  <si>
    <t>UNDP SWAZILAND</t>
  </si>
  <si>
    <t>UNESCO IHE</t>
  </si>
  <si>
    <t>UNESCO REG BUR SCI ASIA PACIFIC</t>
  </si>
  <si>
    <t>UNESP</t>
  </si>
  <si>
    <t>UNESTA RES CTR</t>
  </si>
  <si>
    <t>UNFPA ASIA PACIFIC REG OFF</t>
  </si>
  <si>
    <t>UNI C</t>
  </si>
  <si>
    <t>UNI G MARCONI</t>
  </si>
  <si>
    <t>UNI G MARCONI ROMA</t>
  </si>
  <si>
    <t>UNI MED CTR</t>
  </si>
  <si>
    <t>UNI RES BJERKNES CTR CLIMATE RES</t>
  </si>
  <si>
    <t>UNI RES ENVIRONM</t>
  </si>
  <si>
    <t>UNI RES ROKKAN CTR</t>
  </si>
  <si>
    <t>UNI TRENTO</t>
  </si>
  <si>
    <t>UNIDAD ASOCIADA CSIC</t>
  </si>
  <si>
    <t>UNIDAD ASOCIADA OBSERV ASTRON IFCA UV</t>
  </si>
  <si>
    <t>UNIDAD CARDIOL CLIN</t>
  </si>
  <si>
    <t>UNIDAD DOCENTE MED FAMILIAR COMUNITARIA LA RIOJ</t>
  </si>
  <si>
    <t>UNIDADE RADIOTERAPIA ALGARVE QUADRANTES FARO</t>
  </si>
  <si>
    <t>UNILASALLE</t>
  </si>
  <si>
    <t>UNILEVER R D</t>
  </si>
  <si>
    <t>UNIMAS 94300 KOTA SAMARAHAN</t>
  </si>
  <si>
    <t>UNINOVAFAPI UNIV CTR</t>
  </si>
  <si>
    <t>UNION ESTONIAN DANCE EDUC DANCE ARTISTS</t>
  </si>
  <si>
    <t>UNION GRAD COLL</t>
  </si>
  <si>
    <t>UNION SANITAIRE SOCIALE AUDE PYRENEES</t>
  </si>
  <si>
    <t>UNIONHEALTH ASSOCIATES LLC</t>
  </si>
  <si>
    <t>UNIQUER SARL</t>
  </si>
  <si>
    <t>UNIROUEN</t>
  </si>
  <si>
    <t>UNIS</t>
  </si>
  <si>
    <t>UNISPITAL BASEL</t>
  </si>
  <si>
    <t>UNIT CHILD ADOLESCENT MENTAL HLTH</t>
  </si>
  <si>
    <t>UNIT COORDINAT SUPPORT SURVEILLANCE</t>
  </si>
  <si>
    <t>UNIT HONEY BEE PATHOL</t>
  </si>
  <si>
    <t>UNITEC</t>
  </si>
  <si>
    <t>UNITEC INST TECHNOL</t>
  </si>
  <si>
    <t>UNITED ENTERPRISE GEOSERV</t>
  </si>
  <si>
    <t>UNITED KINGDOM GARNER CONSULTING</t>
  </si>
  <si>
    <t>UNITED LAB INC</t>
  </si>
  <si>
    <t>UNITED LABS</t>
  </si>
  <si>
    <t>UNITED MEDIX LABS LTD</t>
  </si>
  <si>
    <t>UNITED NATIONS DEPT ECON SOCIAL AFFAIRS</t>
  </si>
  <si>
    <t>UNITED NATIONS ENVIRONM PROGRAMME WORLD CONSERVA</t>
  </si>
  <si>
    <t>UNITED NATIONS UNIV</t>
  </si>
  <si>
    <t>UNITELMA SAPIENZA</t>
  </si>
  <si>
    <t>UNITING MEDICALLY SUPERVISED INJECTING CTR</t>
  </si>
  <si>
    <t>UNITY UNIV</t>
  </si>
  <si>
    <t>UNIV AALBORG</t>
  </si>
  <si>
    <t>UNIV ABDELMALEK ESSAADI</t>
  </si>
  <si>
    <t>UNIV ABERTAY</t>
  </si>
  <si>
    <t>UNIV AGR LUBLIN</t>
  </si>
  <si>
    <t>UNIV AIX MARSEILLE 1</t>
  </si>
  <si>
    <t>UNIV AIX MARSEILLE III</t>
  </si>
  <si>
    <t>UNIV AIX PROVENCE</t>
  </si>
  <si>
    <t>UNIV ALASKA MUSEUM NORTH</t>
  </si>
  <si>
    <t>UNIV ALBACETE</t>
  </si>
  <si>
    <t>UNIV ALBERTO HURTADO</t>
  </si>
  <si>
    <t>UNIV AMERICAS PUEBLA</t>
  </si>
  <si>
    <t>UNIV ANAHUAC</t>
  </si>
  <si>
    <t>UNIV ANCONA</t>
  </si>
  <si>
    <t>UNIV ANGLIA</t>
  </si>
  <si>
    <t>UNIV ANTILLES</t>
  </si>
  <si>
    <t>UNIV ANTOFAGASTA</t>
  </si>
  <si>
    <t>UNIV ANTWERPN</t>
  </si>
  <si>
    <t>UNIV APPL SCI AACHEN</t>
  </si>
  <si>
    <t>UNIV APPL SCI ARTS WESTERN</t>
  </si>
  <si>
    <t>UNIV APPL SCI ARTS WESTERN SWITZERLAND HES SO</t>
  </si>
  <si>
    <t>UNIV APPL SCI FH CAMPUS WIEN</t>
  </si>
  <si>
    <t>UNIV APPL SCI GIESSEN FRIEDBERG</t>
  </si>
  <si>
    <t>UNIV APPL SCI NORTHWESTERN SWIZERLAND</t>
  </si>
  <si>
    <t>UNIV APPL SCI NW SWITZERLAND</t>
  </si>
  <si>
    <t>UNIV APPL SCI TECHNOL BUSINESS DESIGN</t>
  </si>
  <si>
    <t>UNIV ARNHEM</t>
  </si>
  <si>
    <t>UNIV ART DESIGN</t>
  </si>
  <si>
    <t>UNIV ARTOIS</t>
  </si>
  <si>
    <t>UNIV ATHENS SCH MED</t>
  </si>
  <si>
    <t>UNIV ATLANTICO</t>
  </si>
  <si>
    <t>UNIV AUONOMA DE SAN LUIS POTOSI</t>
  </si>
  <si>
    <t>UNIV AUT BARCELONA</t>
  </si>
  <si>
    <t>UNIV AUTO NOMA BARCELONA</t>
  </si>
  <si>
    <t>UNIV AUTONOM TLAXCALA</t>
  </si>
  <si>
    <t>UNIV AUTONOMA</t>
  </si>
  <si>
    <t>UNIV AUTONOMA BUCARAMANGA</t>
  </si>
  <si>
    <t>UNIV AUTONOMA ESTADO MEXICO</t>
  </si>
  <si>
    <t>UNIV AUTONOMA GUERRERO</t>
  </si>
  <si>
    <t>UNIV AUTONOMA LISBOA</t>
  </si>
  <si>
    <t>UNIV AUTONOMA METROPOLITANA IZTAPALAPA</t>
  </si>
  <si>
    <t>UNIV AUTONOMA NAYARIT</t>
  </si>
  <si>
    <t>UNIV AUTONOMA SAN LUIS</t>
  </si>
  <si>
    <t>UNIV AUTONOMA SAN THIS POTOSI</t>
  </si>
  <si>
    <t>UNIV AUTONOMA SANTO DOMINGO</t>
  </si>
  <si>
    <t>UNIV AUTONOMA TLAXCALA</t>
  </si>
  <si>
    <t>UNIV AUTONOMA TOMAS FRIAS</t>
  </si>
  <si>
    <t>UNIV AVEIRO QOPNA</t>
  </si>
  <si>
    <t>UNIV BALEAR ISLANDS UIB</t>
  </si>
  <si>
    <t>UNIV BALEARIC ISL UIB</t>
  </si>
  <si>
    <t>UNIV BALOCHISTAN</t>
  </si>
  <si>
    <t>UNIV BALTIMORE</t>
  </si>
  <si>
    <t>UNIV BALUCHISTAN</t>
  </si>
  <si>
    <t>UNIV BAMENDA</t>
  </si>
  <si>
    <t>UNIV BANJA LUKA REPUBL SRPSKA</t>
  </si>
  <si>
    <t>UNIV BANJO LUKA</t>
  </si>
  <si>
    <t>UNIV BASEL CHILDRENS HOSP UKBB</t>
  </si>
  <si>
    <t>UNIV BASQUE</t>
  </si>
  <si>
    <t>UNIV BASQUE COUNTRY EHU</t>
  </si>
  <si>
    <t>UNIV BASQUE COUNTRY EHU UPV</t>
  </si>
  <si>
    <t>UNIV BASQUE COUNTRY UPV EIIU</t>
  </si>
  <si>
    <t>UNIV BEDFORDSHIRE</t>
  </si>
  <si>
    <t>UNIV BELGRADE 8</t>
  </si>
  <si>
    <t>UNIV BELGRADE SERBIA</t>
  </si>
  <si>
    <t>UNIV BELLERMINE</t>
  </si>
  <si>
    <t>UNIV BLOEMFONTEIN</t>
  </si>
  <si>
    <t>UNIV BOCHUM</t>
  </si>
  <si>
    <t>UNIV BOCHUM IPA</t>
  </si>
  <si>
    <t>UNIV BODENKULTUR</t>
  </si>
  <si>
    <t>UNIV BODENKULTUR BOKU</t>
  </si>
  <si>
    <t>UNIV BOLNITZA TZARITZA IOANNA</t>
  </si>
  <si>
    <t>UNIV BOLONIA</t>
  </si>
  <si>
    <t>UNIV BOLZANO</t>
  </si>
  <si>
    <t>UNIV BOMBAY</t>
  </si>
  <si>
    <t>UNIV BONN MED CTR</t>
  </si>
  <si>
    <t>UNIV BORDEAUX 3</t>
  </si>
  <si>
    <t>UNIV BRASOV</t>
  </si>
  <si>
    <t>UNIV BRAZIL</t>
  </si>
  <si>
    <t>UNIV BREST</t>
  </si>
  <si>
    <t>UNIV BRISTOL MED RES COUNCIL INTEGRAT EPIDEMIOL</t>
  </si>
  <si>
    <t>UNIV BRUSSELS</t>
  </si>
  <si>
    <t>UNIV BRUXELLES</t>
  </si>
  <si>
    <t>UNIV BUDAPEST</t>
  </si>
  <si>
    <t>UNIV BUFFALO NEW YORK STATE UNIV</t>
  </si>
  <si>
    <t>UNIV CA FOSCAN</t>
  </si>
  <si>
    <t>UNIV CA FOSCARI VENEZIA</t>
  </si>
  <si>
    <t>UNIV CAEN</t>
  </si>
  <si>
    <t>UNIV CALABAR</t>
  </si>
  <si>
    <t>UNIV CALGARY QATAR</t>
  </si>
  <si>
    <t>UNIV CALIF DAVIS LIB</t>
  </si>
  <si>
    <t>UNIV CALIF HERBARIUM</t>
  </si>
  <si>
    <t>UNIV CALIF LAWRENCE LIVERMORE NATL LAB</t>
  </si>
  <si>
    <t>UNIV CALIF LOS ANGELES SCH PUBL HLTH</t>
  </si>
  <si>
    <t>UNIV CALIF MERCED</t>
  </si>
  <si>
    <t>UNIV CAMBRIDGE NHS BLOOD TRANSPLANT</t>
  </si>
  <si>
    <t>UNIV CAMPANIA LUIGI VANVITELLI</t>
  </si>
  <si>
    <t>UNIV CAMPUS BIOMED</t>
  </si>
  <si>
    <t>UNIV CAMPUS BIOMED ROME</t>
  </si>
  <si>
    <t>UNIV CARABOBO</t>
  </si>
  <si>
    <t>UNIV CARDIFF</t>
  </si>
  <si>
    <t>UNIV CASSINO</t>
  </si>
  <si>
    <t>UNIV CASSINO LAZIO MERIDIONALE</t>
  </si>
  <si>
    <t>UNIV CATHOLIQUE</t>
  </si>
  <si>
    <t>UNIV CATOLICA BOLIVIANA</t>
  </si>
  <si>
    <t>UNIV CATOLICA CHILE</t>
  </si>
  <si>
    <t>UNIV CATOLICA NUESTRA SENORA ASUNCION</t>
  </si>
  <si>
    <t>UNIV CATOLICA PORTUGUESA PORTO</t>
  </si>
  <si>
    <t>UNIV CATOLICA TEMUCO</t>
  </si>
  <si>
    <t>UNIV CATOLICA URUGUAY</t>
  </si>
  <si>
    <t>UNIV CATTOLICA</t>
  </si>
  <si>
    <t>UNIV CATTOLICA DEL SACRO CUORE</t>
  </si>
  <si>
    <t>UNIV CATTOLICA SACRO CUORE SEDE PIACENZA</t>
  </si>
  <si>
    <t>UNIV CENT HOSP HELSINKI</t>
  </si>
  <si>
    <t>UNIV CENT MARTA ABREU LAS VILLAS</t>
  </si>
  <si>
    <t>UNIV CENT OKLAHOMA</t>
  </si>
  <si>
    <t>UNIV CENT VENEZUELA</t>
  </si>
  <si>
    <t>UNIV CEU SAN PABLO</t>
  </si>
  <si>
    <t>UNIV CEU UCH</t>
  </si>
  <si>
    <t>UNIV CHICAGO HOSP</t>
  </si>
  <si>
    <t>UNIV CHILDRENS HOSP BASEL</t>
  </si>
  <si>
    <t>UNIV CHILDRENS HOSP BRNO</t>
  </si>
  <si>
    <t>UNIV CHILDRENS HOSP HEIDELBERG</t>
  </si>
  <si>
    <t>UNIV CHILDRENS HOSP UMC UTRECHT</t>
  </si>
  <si>
    <t>UNIV CHILDRENS HOSP ZURICH</t>
  </si>
  <si>
    <t>UNIV CIENCIAS APLICADAS AMBIENT UCDA</t>
  </si>
  <si>
    <t>UNIV CIENCIAS APLICADAS AMBIENT UDCA</t>
  </si>
  <si>
    <t>UNIV CLAUDE BERNAD LYON 1</t>
  </si>
  <si>
    <t>UNIV CLAUDE BERNARD LYON</t>
  </si>
  <si>
    <t>UNIV CLAUDE BERNARD LYON I</t>
  </si>
  <si>
    <t>UNIV CLAUDE BERNARD LYON1</t>
  </si>
  <si>
    <t>UNIV CLERMONT FERRAND 2</t>
  </si>
  <si>
    <t>UNIV CLIN CTR BANJALUKA</t>
  </si>
  <si>
    <t>UNIV CLIN CTR REPUBL SRPSKA</t>
  </si>
  <si>
    <t>UNIV CLIN CTR SERBIA</t>
  </si>
  <si>
    <t>UNIV CLIN EMERGENCY SURG</t>
  </si>
  <si>
    <t>UNIV CLIN GOLNIK</t>
  </si>
  <si>
    <t>UNIV CLIN HEIDELBERG</t>
  </si>
  <si>
    <t>UNIV CLIN NEPHROL</t>
  </si>
  <si>
    <t>UNIV CLIN OSIJEK</t>
  </si>
  <si>
    <t>UNIV CLIN PSYCHIAT</t>
  </si>
  <si>
    <t>UNIV CLIN PULM ALLERG DIS GOLNIK</t>
  </si>
  <si>
    <t>UNIV CLIN PULMOL ALLERGY</t>
  </si>
  <si>
    <t>UNIV CLIN PULMONOL ALLERGY</t>
  </si>
  <si>
    <t>UNIV CLIN RADIOL</t>
  </si>
  <si>
    <t>UNIV CLIN RADIOTHERAPY ONCOL</t>
  </si>
  <si>
    <t>UNIV CLIN ROSTOCK</t>
  </si>
  <si>
    <t>UNIV CLIN RWTH AACHEN</t>
  </si>
  <si>
    <t>UNIV CLIN SCHLESWIG HOLSTEIN</t>
  </si>
  <si>
    <t>UNIV CLIN TOXICOL</t>
  </si>
  <si>
    <t>UNIV CLIN TUBINGEN</t>
  </si>
  <si>
    <t>UNIV CLUJ</t>
  </si>
  <si>
    <t>UNIV COLL</t>
  </si>
  <si>
    <t>UNIV COLL CAPITAL</t>
  </si>
  <si>
    <t>UNIV COLL CORK UCC</t>
  </si>
  <si>
    <t>UNIV COLL GJOVIK</t>
  </si>
  <si>
    <t>UNIV COLL HOSP GALWAY</t>
  </si>
  <si>
    <t>UNIV COLL HOSP MED SCH</t>
  </si>
  <si>
    <t>UNIV COLL IBADAN HOSP</t>
  </si>
  <si>
    <t>UNIV COLL LEUVEN LIMBURG</t>
  </si>
  <si>
    <t>UNIV COLL LONDON HOSP NHS FDN TRUST</t>
  </si>
  <si>
    <t>UNIV COLL LONDON UCL</t>
  </si>
  <si>
    <t>UNIV COLL MED SCH</t>
  </si>
  <si>
    <t>UNIV COLL OSTFOLD</t>
  </si>
  <si>
    <t>UNIV COLL S STOCKHOLM</t>
  </si>
  <si>
    <t>UNIV COLL SWANSEA</t>
  </si>
  <si>
    <t>UNIV COLL UCC</t>
  </si>
  <si>
    <t>UNIV COLL WALES</t>
  </si>
  <si>
    <t>UNIV COMAHUE</t>
  </si>
  <si>
    <t>UNIV CORUNA UDC INST</t>
  </si>
  <si>
    <t>UNIV COTE DAZUR</t>
  </si>
  <si>
    <t>UNIV CREETEIL</t>
  </si>
  <si>
    <t>UNIV CTR FORENS SCI</t>
  </si>
  <si>
    <t>UNIV CTR MED AGING REHABIL BASEL</t>
  </si>
  <si>
    <t>UNIV DALLAS</t>
  </si>
  <si>
    <t>UNIV DANNUNZIO FDN</t>
  </si>
  <si>
    <t>UNIV DE CRETEIL</t>
  </si>
  <si>
    <t>UNIV DELAWARE WILMINGTON</t>
  </si>
  <si>
    <t>UNIV DENMARK</t>
  </si>
  <si>
    <t>UNIV DENVER</t>
  </si>
  <si>
    <t>UNIV DERBY</t>
  </si>
  <si>
    <t>UNIV DICLE</t>
  </si>
  <si>
    <t>UNIV DIST COLUMBIA</t>
  </si>
  <si>
    <t>UNIV DIST FRANCISCO JOSE DE CALDAS</t>
  </si>
  <si>
    <t>UNIV DOHUK</t>
  </si>
  <si>
    <t>UNIV DORTMUND</t>
  </si>
  <si>
    <t>UNIV DSCHANG</t>
  </si>
  <si>
    <t>UNIV DUBROVNIK</t>
  </si>
  <si>
    <t>UNIV DUISDURG ESSEN</t>
  </si>
  <si>
    <t>UNIV E LONDON</t>
  </si>
  <si>
    <t>UNIV E RAMON MAGSAYSAY MEM MED CTR</t>
  </si>
  <si>
    <t>UNIV EARTH SCI</t>
  </si>
  <si>
    <t>UNIV EAST RAMON MAGSAYSAY MED CTR</t>
  </si>
  <si>
    <t>UNIV EAST RAMON MAGSAYSAY MEM</t>
  </si>
  <si>
    <t>UNIV EAST RAMON MAGSAYSAY MEMORIAL</t>
  </si>
  <si>
    <t>UNIV EASTERN FINIAND</t>
  </si>
  <si>
    <t>UNIV ECON BRATISLAVA</t>
  </si>
  <si>
    <t>UNIV ELDORET</t>
  </si>
  <si>
    <t>UNIV ELECT SCI TECHNOL CHINA</t>
  </si>
  <si>
    <t>UNIV EMERGENCY HOSP</t>
  </si>
  <si>
    <t>UNIV ERFURT</t>
  </si>
  <si>
    <t>UNIV ERLANGEN NURENBERG</t>
  </si>
  <si>
    <t>UNIV ESSEN GESAMTHSCH</t>
  </si>
  <si>
    <t>UNIV ESTADUAL FEIRA DE SANTANA</t>
  </si>
  <si>
    <t>UNIV ESTADUAL NORTE FLUMINENSE</t>
  </si>
  <si>
    <t>UNIV ESTADUAL PAULISTA SAO PAULO</t>
  </si>
  <si>
    <t>UNIV ESTADUAL PAULISTA UNESP</t>
  </si>
  <si>
    <t>UNIV ESTADUAL SANTA CRUZ</t>
  </si>
  <si>
    <t>UNIV ESTONIA</t>
  </si>
  <si>
    <t>UNIV ETAT MOSCOU</t>
  </si>
  <si>
    <t>UNIV EXETER MED SCH</t>
  </si>
  <si>
    <t>UNIV EYE CLIN</t>
  </si>
  <si>
    <t>UNIV FED AMAZONAS</t>
  </si>
  <si>
    <t>UNIV FED CAMPINA GRANDE</t>
  </si>
  <si>
    <t>UNIV FED CEARA</t>
  </si>
  <si>
    <t>UNIV FED FLUMINENSE</t>
  </si>
  <si>
    <t>UNIV FED JUIZ FORA</t>
  </si>
  <si>
    <t>UNIV FED OESTE PARA</t>
  </si>
  <si>
    <t>UNIV FED OURO PRET</t>
  </si>
  <si>
    <t>UNIV FED RECONCAVO BAHIA</t>
  </si>
  <si>
    <t>UNIV FED SANTA CATARIN</t>
  </si>
  <si>
    <t>UNIV FED SAO PAULO UNIFESP</t>
  </si>
  <si>
    <t>UNIV FED TRIANGULO MINEIRO</t>
  </si>
  <si>
    <t>UNIV FED VALES JEQUITINHONHA MUCURI</t>
  </si>
  <si>
    <t>UNIV FEDERAL ABC</t>
  </si>
  <si>
    <t>UNIV FELLOW INT RES CONSORTIUM</t>
  </si>
  <si>
    <t>UNIV FELLOWS INT RES CONSORTIUM</t>
  </si>
  <si>
    <t>UNIV FLORIDA JACKSONVILLE</t>
  </si>
  <si>
    <t>UNIV FORVIE SITE</t>
  </si>
  <si>
    <t>UNIV FREIBURG KLINIKUM</t>
  </si>
  <si>
    <t>UNIV FRENCH W INDIES GUIANA</t>
  </si>
  <si>
    <t>UNIV FRIEDBERG UNIV APPL SCI</t>
  </si>
  <si>
    <t>UNIV FT HARE</t>
  </si>
  <si>
    <t>UNIV G MARCONID</t>
  </si>
  <si>
    <t>UNIV GABRIELE DANNUNZIO CHIETI</t>
  </si>
  <si>
    <t>UNIV GABRIELE DANNUNZIO FDN</t>
  </si>
  <si>
    <t>UNIV GALATZI</t>
  </si>
  <si>
    <t>UNIV GEN HOSP ALEXANDROUPOLIS</t>
  </si>
  <si>
    <t>UNIV GEN HOSP PATRAS</t>
  </si>
  <si>
    <t>UNIV GENEVA MED SCH</t>
  </si>
  <si>
    <t>UNIV GHENT HOSP</t>
  </si>
  <si>
    <t>UNIV GIORGIA</t>
  </si>
  <si>
    <t>UNIV GLAMORGAN</t>
  </si>
  <si>
    <t>UNIV GLASGOW DENT SCH</t>
  </si>
  <si>
    <t>UNIV GMARCONI</t>
  </si>
  <si>
    <t>UNIV GOETHENBURG</t>
  </si>
  <si>
    <t>UNIV GOETTINGEN</t>
  </si>
  <si>
    <t>UNIV GOTEBORG</t>
  </si>
  <si>
    <t>UNIV GOTHENBERG</t>
  </si>
  <si>
    <t>UNIV GUGLIELMO MARCONI ROMA</t>
  </si>
  <si>
    <t>UNIV HAMBURG HOSP</t>
  </si>
  <si>
    <t>UNIV HANSEN FAMILY PRACTICE</t>
  </si>
  <si>
    <t>UNIV HASSAN 2</t>
  </si>
  <si>
    <t>UNIV HAUTE</t>
  </si>
  <si>
    <t>UNIV HELSINKI HOSP</t>
  </si>
  <si>
    <t>UNIV HENRI POINCAR NANCY 1</t>
  </si>
  <si>
    <t>UNIV HENRI POINCARE NANCYTOM</t>
  </si>
  <si>
    <t>UNIV HILDESHEIM</t>
  </si>
  <si>
    <t>UNIV HLTH ALLIED SCI</t>
  </si>
  <si>
    <t>UNIV HLTH NEM ORK</t>
  </si>
  <si>
    <t>UNIV HOPSITAL</t>
  </si>
  <si>
    <t>UNIV HOSP A GEMELLI</t>
  </si>
  <si>
    <t>UNIV HOSP ACT TREATMENT NEUROL PSYCHIAT SVET NA</t>
  </si>
  <si>
    <t>UNIV HOSP ACT TREATMENT NEUROL PSYCHIAT SVETI N</t>
  </si>
  <si>
    <t>UNIV HOSP ALBACETE</t>
  </si>
  <si>
    <t>UNIV HOSP ALEXANDROVSKA</t>
  </si>
  <si>
    <t>UNIV HOSP ANTWERP</t>
  </si>
  <si>
    <t>UNIV HOSP ANTWERP UZA</t>
  </si>
  <si>
    <t>UNIV HOSP ARNAU DE VILANOVA</t>
  </si>
  <si>
    <t>UNIV HOSP BELLVITGE</t>
  </si>
  <si>
    <t>UNIV HOSP BERNE INSELSPITAL</t>
  </si>
  <si>
    <t>UNIV HOSP BESANCON</t>
  </si>
  <si>
    <t>UNIV HOSP BIRMINGHAM FDN NHS TRUST</t>
  </si>
  <si>
    <t>UNIV HOSP BONN</t>
  </si>
  <si>
    <t>UNIV HOSP BORGO TRENTO</t>
  </si>
  <si>
    <t>UNIV HOSP BRUSSEL UZ BRUSSEL</t>
  </si>
  <si>
    <t>UNIV HOSP BRUSSELS UZB</t>
  </si>
  <si>
    <t>UNIV HOSP BUCHAREST</t>
  </si>
  <si>
    <t>UNIV HOSP CARL GUSTAV CARUS</t>
  </si>
  <si>
    <t>UNIV HOSP CASE MED CTR</t>
  </si>
  <si>
    <t>UNIV HOSP CHARITE BERLIN</t>
  </si>
  <si>
    <t>UNIV HOSP CHILDREN YOUTH</t>
  </si>
  <si>
    <t>UNIV HOSP CLEVELAND</t>
  </si>
  <si>
    <t>UNIV HOSP CM UMK</t>
  </si>
  <si>
    <t>UNIV HOSP COCHIN</t>
  </si>
  <si>
    <t>UNIV HOSP COMPLEX</t>
  </si>
  <si>
    <t>UNIV HOSP COMPLEX VIGO</t>
  </si>
  <si>
    <t>UNIV HOSP COVENTRY WARWICKSHIRE</t>
  </si>
  <si>
    <t>UNIV HOSP CTR MOTHER TERESA</t>
  </si>
  <si>
    <t>UNIV HOSP CTR MOTHER TEREZA</t>
  </si>
  <si>
    <t>UNIV HOSP DUISBURG ESSEN</t>
  </si>
  <si>
    <t>UNIV HOSP EMERGENCY MED PIGOROV</t>
  </si>
  <si>
    <t>UNIV HOSP EMERGENCY MED PIROGOV</t>
  </si>
  <si>
    <t>UNIV HOSP FDN TRUST</t>
  </si>
  <si>
    <t>UNIV HOSP FRANKFURT MAIN</t>
  </si>
  <si>
    <t>UNIV HOSP GASTHUISBERG LEUVEN</t>
  </si>
  <si>
    <t>UNIV HOSP GENTOFTE</t>
  </si>
  <si>
    <t>UNIV HOSP GIESSEN MARBURG</t>
  </si>
  <si>
    <t>UNIV HOSP GOTTINGEN</t>
  </si>
  <si>
    <t>UNIV HOSP GRANADA</t>
  </si>
  <si>
    <t>UNIV HOSP GRENOBLE</t>
  </si>
  <si>
    <t>UNIV HOSP GRENOBLE CHU</t>
  </si>
  <si>
    <t>UNIV HOSP GYNECOL OBSTET</t>
  </si>
  <si>
    <t>UNIV HOSP HAMBURG EPPENDORF</t>
  </si>
  <si>
    <t>UNIV HOSP HASSAN II</t>
  </si>
  <si>
    <t>UNIV HOSP HOTEL DIEU</t>
  </si>
  <si>
    <t>UNIV HOSP HRADEC</t>
  </si>
  <si>
    <t>UNIV HOSP HUELVA</t>
  </si>
  <si>
    <t>UNIV HOSP INNSBRUCK</t>
  </si>
  <si>
    <t>UNIV HOSP JEAN MINJOZ</t>
  </si>
  <si>
    <t>UNIV HOSP LA CORUNA</t>
  </si>
  <si>
    <t>UNIV HOSP LA FE</t>
  </si>
  <si>
    <t>UNIV HOSP LA PAZ IDIPAZ</t>
  </si>
  <si>
    <t>UNIV HOSP LEICESTER NHSTRUST</t>
  </si>
  <si>
    <t>UNIV HOSP LLANDOUGH</t>
  </si>
  <si>
    <t>UNIV HOSP LUIGI SACCO</t>
  </si>
  <si>
    <t>UNIV HOSP MAINZ</t>
  </si>
  <si>
    <t>UNIV HOSP MODENA REGGIO EMILIA</t>
  </si>
  <si>
    <t>UNIV HOSP MOTHER THERESA</t>
  </si>
  <si>
    <t>UNIV HOSP NANCY</t>
  </si>
  <si>
    <t>UNIV HOSP NEUROL PSYCHIAT</t>
  </si>
  <si>
    <t>UNIV HOSP NHS FDN TRUST</t>
  </si>
  <si>
    <t>UNIV HOSP NORTHERN NORWAY</t>
  </si>
  <si>
    <t>UNIV HOSP OLMOUC</t>
  </si>
  <si>
    <t>UNIV HOSP ORAN</t>
  </si>
  <si>
    <t>UNIV HOSP OSTRAVA</t>
  </si>
  <si>
    <t>UNIV HOSP PARC SALUT MAR</t>
  </si>
  <si>
    <t>UNIV HOSP PLZEN</t>
  </si>
  <si>
    <t>UNIV HOSP POITIERS</t>
  </si>
  <si>
    <t>UNIV HOSP PSYCHIAT ZURICH PUK</t>
  </si>
  <si>
    <t>UNIV HOSP QUEEN GIOVANNA</t>
  </si>
  <si>
    <t>UNIV HOSP QUEEN JOANNA</t>
  </si>
  <si>
    <t>UNIV HOSP REBRO</t>
  </si>
  <si>
    <t>UNIV HOSP RIGSHOSP</t>
  </si>
  <si>
    <t>UNIV HOSP RWTH AACHEN</t>
  </si>
  <si>
    <t>UNIV HOSP SANTARISKIU CLIN</t>
  </si>
  <si>
    <t>UNIV HOSP SARAJEVO</t>
  </si>
  <si>
    <t>UNIV HOSP SCHLESWIG HOLSTEIN UKSH</t>
  </si>
  <si>
    <t>UNIV HOSP SCHLESWIGHOLSTEIN</t>
  </si>
  <si>
    <t>UNIV HOSP SH UKSH</t>
  </si>
  <si>
    <t>UNIV HOSP SOFIA</t>
  </si>
  <si>
    <t>UNIV HOSP SOGNSVANNVEIEN</t>
  </si>
  <si>
    <t>UNIV HOSP SON ESPASES</t>
  </si>
  <si>
    <t>UNIV HOSP SOUTHAMPTON NHS TRUST</t>
  </si>
  <si>
    <t>UNIV HOSP ST IV RILSKI</t>
  </si>
  <si>
    <t>UNIV HOSP ST IVAN</t>
  </si>
  <si>
    <t>UNIV HOSP ST MARINA</t>
  </si>
  <si>
    <t>UNIV HOSP TUBINGEN</t>
  </si>
  <si>
    <t>UNIV HOSP TUEBINGEN</t>
  </si>
  <si>
    <t>UNIV HOSP TURKU</t>
  </si>
  <si>
    <t>UNIV HOSP UMBAL ST GEORGE PLOVDIV</t>
  </si>
  <si>
    <t>UNIV HOSP UMEA</t>
  </si>
  <si>
    <t>UNIV HOSP UNIV ANTWERP</t>
  </si>
  <si>
    <t>UNIV HOSP VALL HEBRON</t>
  </si>
  <si>
    <t>UNIV HOSP VINOHRADY</t>
  </si>
  <si>
    <t>UNIV HOSP VIRGEN MACARENA</t>
  </si>
  <si>
    <t>UNIV HOSP WALES</t>
  </si>
  <si>
    <t>UNIV HOSP ZEALAND</t>
  </si>
  <si>
    <t>UNIV HOSPIAL LOZENETS</t>
  </si>
  <si>
    <t>UNIV HOSPITA</t>
  </si>
  <si>
    <t>UNIV HUMANIST STUDIES</t>
  </si>
  <si>
    <t>UNIV HYDERABAD</t>
  </si>
  <si>
    <t>UNIV IBEROAMER CIUDAD MEXICO</t>
  </si>
  <si>
    <t>UNIV ILLINOIS CHICAGO ULC</t>
  </si>
  <si>
    <t>UNIV INCHEON</t>
  </si>
  <si>
    <t>UNIV INFORMAT TECHNOL MECH OPT</t>
  </si>
  <si>
    <t>UNIV INST INTELLIGENT SYST NUMER APPLICAT</t>
  </si>
  <si>
    <t>UNIV INST LISBON</t>
  </si>
  <si>
    <t>UNIV INSUBRIA CHIEF RENZO DIONIGI</t>
  </si>
  <si>
    <t>UNIV INSULAR HOSP</t>
  </si>
  <si>
    <t>UNIV INT CATALUNYA</t>
  </si>
  <si>
    <t>UNIV IOAINNINA</t>
  </si>
  <si>
    <t>UNIV IRELAND</t>
  </si>
  <si>
    <t>UNIV IRELAND TRINITY COLL</t>
  </si>
  <si>
    <t>UNIV ISFAHAN</t>
  </si>
  <si>
    <t>UNIV ISLAMABAD</t>
  </si>
  <si>
    <t>UNIV ITMO</t>
  </si>
  <si>
    <t>UNIV JAFFNA</t>
  </si>
  <si>
    <t>UNIV JOINVILLE</t>
  </si>
  <si>
    <t>UNIV JOINVILLE UNIVILLE</t>
  </si>
  <si>
    <t>UNIV JOS</t>
  </si>
  <si>
    <t>UNIV JUAREZ AUTONOMA TABASCO</t>
  </si>
  <si>
    <t>UNIV JUAREZ ESTADO DURANGO</t>
  </si>
  <si>
    <t>UNIV JUIZ FORA</t>
  </si>
  <si>
    <t>UNIV JYVASKULA</t>
  </si>
  <si>
    <t>UNIV KAOHSIUNG</t>
  </si>
  <si>
    <t>UNIV KAWAZULU NATAL</t>
  </si>
  <si>
    <t>UNIV KAZAN</t>
  </si>
  <si>
    <t>UNIV KLIN</t>
  </si>
  <si>
    <t>UNIV KLIN GOLNIK</t>
  </si>
  <si>
    <t>UNIV KLIN INNSBRUCK INNERE MED 5</t>
  </si>
  <si>
    <t>UNIV KLIN INNSBRUCK INNERE MED HAEMATOL ONKOL 5</t>
  </si>
  <si>
    <t>UNIV KLIN INNSBRUCK INNERE MED V HAEMATOL ONKOL</t>
  </si>
  <si>
    <t>UNIV KLINICNI CTR</t>
  </si>
  <si>
    <t>UNIV KLINIKUM ESSEN</t>
  </si>
  <si>
    <t>UNIV KLINIKUM HAMBURG EPPENDORLF</t>
  </si>
  <si>
    <t>UNIV KLINIKUM LEIPZIG AOR</t>
  </si>
  <si>
    <t>UNIV KLINIKUM TARTU</t>
  </si>
  <si>
    <t>UNIV LA ROCHELLE POLE SCI TECHNOL</t>
  </si>
  <si>
    <t>UNIV LAGUNA</t>
  </si>
  <si>
    <t>UNIV LAPLAND METHOD SCI</t>
  </si>
  <si>
    <t>UNIV LAS PALMAS</t>
  </si>
  <si>
    <t>UNIV LATIVA</t>
  </si>
  <si>
    <t>UNIV LATVIA LATVIA</t>
  </si>
  <si>
    <t>UNIV LATVIA LU PMI</t>
  </si>
  <si>
    <t>UNIV LATVIA RIGA</t>
  </si>
  <si>
    <t>UNIV LAUSANNE GENEVA</t>
  </si>
  <si>
    <t>UNIV LAVAL CHUL</t>
  </si>
  <si>
    <t>UNIV LE HAVRE</t>
  </si>
  <si>
    <t>UNIV LEEDS CTR EPIDEMIOL BIOSTAT</t>
  </si>
  <si>
    <t>UNIV LEIPZIGER</t>
  </si>
  <si>
    <t>UNIV LEONIA</t>
  </si>
  <si>
    <t>UNIV LIAISON</t>
  </si>
  <si>
    <t>UNIV LIECHTENSTEIN</t>
  </si>
  <si>
    <t>UNIV LIEGE SART TILMAN</t>
  </si>
  <si>
    <t>UNIV LIFE SCI BEHAV MODELLING TITANIUM 15 3</t>
  </si>
  <si>
    <t>UNIV LIFE SCI LUBLIN</t>
  </si>
  <si>
    <t>UNIV LILLE 1 LAB GEOSYST</t>
  </si>
  <si>
    <t>UNIV LILLE 1 SCI TERRE</t>
  </si>
  <si>
    <t>UNIV LILLE NORD</t>
  </si>
  <si>
    <t>UNIV LILLE SCI TECHNOL</t>
  </si>
  <si>
    <t>UNIV LISBON ULISBOA</t>
  </si>
  <si>
    <t>UNIV LIVERPOOL CANC RES CTR</t>
  </si>
  <si>
    <t>UNIV LIVERPOOL LIVERPOOL SCH TROP MED</t>
  </si>
  <si>
    <t>UNIV LJUBLIANA</t>
  </si>
  <si>
    <t>UNIV LO ANDES</t>
  </si>
  <si>
    <t>UNIV LONDON GOLDSMITHS COLL</t>
  </si>
  <si>
    <t>UNIV LONDON ICR2UL</t>
  </si>
  <si>
    <t>UNIV LONDON QUEEN MARY COLL</t>
  </si>
  <si>
    <t>UNIV LONDON ROYAL FREE HOSP</t>
  </si>
  <si>
    <t>UNIV LONDON ROYAL VET COLL</t>
  </si>
  <si>
    <t>UNIV LONDON SCH ORIENTAL AFRICAN STUDIES</t>
  </si>
  <si>
    <t>UNIV LONDON SCH PHARM</t>
  </si>
  <si>
    <t>UNIV LORAND EOTVOS</t>
  </si>
  <si>
    <t>UNIV LORRAINE INTERACT ARBRES MICROORGANISMES</t>
  </si>
  <si>
    <t>UNIV LORRAINE UHP NANCY</t>
  </si>
  <si>
    <t>UNIV LOUISIANA LAFAYETTE</t>
  </si>
  <si>
    <t>UNIV LOUISIANA MONROE</t>
  </si>
  <si>
    <t>UNIV LUBLJANA</t>
  </si>
  <si>
    <t>UNIV LUGANO</t>
  </si>
  <si>
    <t>UNIV MA LOWELL</t>
  </si>
  <si>
    <t>UNIV MADISON WISCONSIN</t>
  </si>
  <si>
    <t>UNIV MAGDALENA</t>
  </si>
  <si>
    <t>UNIV MAINZ KLINIKUM</t>
  </si>
  <si>
    <t>UNIV MALARDALEN SWEDEN</t>
  </si>
  <si>
    <t>UNIV MALAWI</t>
  </si>
  <si>
    <t>UNIV MANCHESTE</t>
  </si>
  <si>
    <t>UNIV MARIA CURIE SKLODOWSKA</t>
  </si>
  <si>
    <t>UNIV MARIEN GOUABI</t>
  </si>
  <si>
    <t>UNIV MARINE SCI TECHNOL</t>
  </si>
  <si>
    <t>UNIV MARMARA</t>
  </si>
  <si>
    <t>UNIV MARYLAND SCH MED</t>
  </si>
  <si>
    <t>UNIV MAYOR CHILE</t>
  </si>
  <si>
    <t>UNIV MAYOR SAN ANDRES</t>
  </si>
  <si>
    <t>UNIV MED CNTR LJUBLJANA</t>
  </si>
  <si>
    <t>UNIV MED CTR AMSTERDAM</t>
  </si>
  <si>
    <t>UNIV MED CTR GIESSEN MARBURG</t>
  </si>
  <si>
    <t>UNIV MED CTR HAMBURG</t>
  </si>
  <si>
    <t>UNIV MED CTR LJUBLIJANA</t>
  </si>
  <si>
    <t>UNIV MED CTR MARIBOR</t>
  </si>
  <si>
    <t>UNIV MED CTR MUNSTER</t>
  </si>
  <si>
    <t>UNIV MED CTR NIJMEGEN</t>
  </si>
  <si>
    <t>UNIV MED CTR SCHLESWIG HOLSTEIN UKSH</t>
  </si>
  <si>
    <t>UNIV MED CTR UTRECHT REGENERAT MED CTR</t>
  </si>
  <si>
    <t>UNIV MED FAC</t>
  </si>
  <si>
    <t>UNIV MED FAC GIESSEN MARBURG</t>
  </si>
  <si>
    <t>UNIV MED HOSP TUBINGEN</t>
  </si>
  <si>
    <t>UNIV MED MANNHEIM</t>
  </si>
  <si>
    <t>UNIV MED PHARM GR T POPA</t>
  </si>
  <si>
    <t>UNIV MED PHARM IASI</t>
  </si>
  <si>
    <t>UNIV MED PHARM IULIU HAIEGANU</t>
  </si>
  <si>
    <t>UNIV MED PHARM TARGU MUREA</t>
  </si>
  <si>
    <t>UNIV MED PHARM TARGU MURES</t>
  </si>
  <si>
    <t>UNIV MED SCH PECS</t>
  </si>
  <si>
    <t>UNIV MEDITERRANEE</t>
  </si>
  <si>
    <t>UNIV MELBOURNE AUSTIN HLTH</t>
  </si>
  <si>
    <t>UNIV MENTAL HLTH</t>
  </si>
  <si>
    <t>UNIV MENTAL HLTH RES INST</t>
  </si>
  <si>
    <t>UNIV MHAMED BOUGARA</t>
  </si>
  <si>
    <t>UNIV MICHIGAN MED CTR</t>
  </si>
  <si>
    <t>UNIV MICHOACANA NICOLAS HIDALGO</t>
  </si>
  <si>
    <t>UNIV MICHOACANA SAN NICOLAS HIDALGO MORELIA</t>
  </si>
  <si>
    <t>UNIV MIGUEL HERNANDEZ ELCHE</t>
  </si>
  <si>
    <t>UNIV MILANO BICOCCAE</t>
  </si>
  <si>
    <t>UNIV MILANOBICOCCA</t>
  </si>
  <si>
    <t>UNIV MINNESOTA DULUTH</t>
  </si>
  <si>
    <t>UNIV MINNESOTAM 1530</t>
  </si>
  <si>
    <t>UNIV MINNESOTTA</t>
  </si>
  <si>
    <t>UNIV MISKOLC</t>
  </si>
  <si>
    <t>UNIV MISSOURI HLTH CARE</t>
  </si>
  <si>
    <t>UNIV MN</t>
  </si>
  <si>
    <t>UNIV MODENA REGGIN EMILIA</t>
  </si>
  <si>
    <t>UNIV MODENA REGIO EMILIA</t>
  </si>
  <si>
    <t>UNIV MOGI DAS CRUZES</t>
  </si>
  <si>
    <t>UNIV MOHAMED PREMIER</t>
  </si>
  <si>
    <t>UNIV MOHAMED V SOUISSI</t>
  </si>
  <si>
    <t>UNIV MOHAMMED 5</t>
  </si>
  <si>
    <t>UNIV MONS HAINAUT</t>
  </si>
  <si>
    <t>UNIV MONTPELLIER 1 2</t>
  </si>
  <si>
    <t>UNIV MORATUWA</t>
  </si>
  <si>
    <t>UNIV MOSUL</t>
  </si>
  <si>
    <t>UNIV MUNICH MD CTR</t>
  </si>
  <si>
    <t>UNIV MUSEUM ZOOL CAMBRIDGE</t>
  </si>
  <si>
    <t>UNIV N CAROLINA CHAPEL HILL</t>
  </si>
  <si>
    <t>UNIV N CAROLINA PEMBROKE</t>
  </si>
  <si>
    <t>UNIV N DAKOTA</t>
  </si>
  <si>
    <t>UNIV N HOSP</t>
  </si>
  <si>
    <t>UNIV N NORWAY</t>
  </si>
  <si>
    <t>UNIV NAANGUI ABROGOUA</t>
  </si>
  <si>
    <t>UNIV NACL ASUNC</t>
  </si>
  <si>
    <t>UNIV NACL CHILECITO</t>
  </si>
  <si>
    <t>UNIV NACL CUYO</t>
  </si>
  <si>
    <t>UNIV NACL CUYO FCM UNCUYO</t>
  </si>
  <si>
    <t>UNIV NACL EDUC DISTANCIA UNED</t>
  </si>
  <si>
    <t>UNIV NACL EXPT GUAYANA</t>
  </si>
  <si>
    <t>UNIV NACL PAMPA</t>
  </si>
  <si>
    <t>UNIV NACL PATAGONIA AUSTRAL</t>
  </si>
  <si>
    <t>UNIV NACL PATAGONIA SJB</t>
  </si>
  <si>
    <t>UNIV NACL SALTA</t>
  </si>
  <si>
    <t>UNIV NACL SAN LUIS POTOSI</t>
  </si>
  <si>
    <t>UNIV NACL SUR</t>
  </si>
  <si>
    <t>UNIV NAMUR UNAMUR</t>
  </si>
  <si>
    <t>UNIV NANCY</t>
  </si>
  <si>
    <t>UNIV NANCY 1</t>
  </si>
  <si>
    <t>UNIV NANCY 2</t>
  </si>
  <si>
    <t>UNIV NAPLES FED II</t>
  </si>
  <si>
    <t>UNIV NAPOLI</t>
  </si>
  <si>
    <t>UNIV NAPOLI FED 2</t>
  </si>
  <si>
    <t>UNIV NAPOLI FEDER 2</t>
  </si>
  <si>
    <t>UNIV NAPOLI FEDER II</t>
  </si>
  <si>
    <t>UNIV NAT RESOURCES LIVE SCI BOKU</t>
  </si>
  <si>
    <t>UNIV NATL RESOURCES LIFE SCI VIENNA</t>
  </si>
  <si>
    <t>UNIV NEW HAVEN</t>
  </si>
  <si>
    <t>UNIV NEW SOUTHW</t>
  </si>
  <si>
    <t>UNIV NEWCASTLE DENT SCH</t>
  </si>
  <si>
    <t>UNIV NEWCASTLE UPON TYNE</t>
  </si>
  <si>
    <t>UNIV NIAMEY</t>
  </si>
  <si>
    <t>UNIV NIJMEGEN</t>
  </si>
  <si>
    <t>UNIV NIZHNY NOVGOROD</t>
  </si>
  <si>
    <t>UNIV NO BRITISH COLUMBIA</t>
  </si>
  <si>
    <t>UNIV NORDLAND</t>
  </si>
  <si>
    <t>UNIV NORTH</t>
  </si>
  <si>
    <t>UNIV NORTH CAROLINA CHARLOTTE</t>
  </si>
  <si>
    <t>UNIV NORTH CAROLINA GREENSBORO</t>
  </si>
  <si>
    <t>UNIV NORTH DAKOTA</t>
  </si>
  <si>
    <t>UNIV NORTH NORWAY</t>
  </si>
  <si>
    <t>UNIV NORTHERN NORWAY</t>
  </si>
  <si>
    <t>UNIV NOTRE DAME LAC</t>
  </si>
  <si>
    <t>UNIV NOVA</t>
  </si>
  <si>
    <t>UNIV NOVA GOR</t>
  </si>
  <si>
    <t>UNIV NOVA LISBOA UNINOVA CTS</t>
  </si>
  <si>
    <t>UNIV NW</t>
  </si>
  <si>
    <t>UNIV NYIREGYHAZA</t>
  </si>
  <si>
    <t>UNIV ORADEA</t>
  </si>
  <si>
    <t>UNIV OSNABRUECK</t>
  </si>
  <si>
    <t>UNIV OTAGO MED SCH</t>
  </si>
  <si>
    <t>UNIV OTAGO SCH MED</t>
  </si>
  <si>
    <t>UNIV OTTAWA HEART INST</t>
  </si>
  <si>
    <t>UNIV OULU BIOCENTER OULU</t>
  </si>
  <si>
    <t>UNIV OVIEDO CIBERSAM</t>
  </si>
  <si>
    <t>UNIV OXFORD ARCHAEOL HIST ART RES LAB</t>
  </si>
  <si>
    <t>UNIV OXFORD ST ANTONYS COLL</t>
  </si>
  <si>
    <t>UNIV PACIFIC</t>
  </si>
  <si>
    <t>UNIV PADERBORN</t>
  </si>
  <si>
    <t>UNIV PAIS VASCO EHU</t>
  </si>
  <si>
    <t>UNIV PARIS 1 PANTHEON SORBONNE</t>
  </si>
  <si>
    <t>UNIV PARIS 6 PIERRE MARIE CURIE</t>
  </si>
  <si>
    <t>UNIV PARIS DESCARTES PARIS V</t>
  </si>
  <si>
    <t>UNIV PARIS DIDEROT PARIS 7</t>
  </si>
  <si>
    <t>UNIV PARIS DIDEROT SORBONNE</t>
  </si>
  <si>
    <t>UNIV PARIS II PANTHEON ASSAS</t>
  </si>
  <si>
    <t>UNIV PARIS NORD</t>
  </si>
  <si>
    <t>UNIV PARIS NORD SORBONNE</t>
  </si>
  <si>
    <t>UNIV PARIS S</t>
  </si>
  <si>
    <t>UNIV PARIS VII PARIS DIDEROT</t>
  </si>
  <si>
    <t>UNIV PARISSACLAY</t>
  </si>
  <si>
    <t>UNIV PASSAU</t>
  </si>
  <si>
    <t>UNIV PASSO FUNDO</t>
  </si>
  <si>
    <t>UNIV PAUL CEZANNE</t>
  </si>
  <si>
    <t>UNIV PECS JOZSEF A</t>
  </si>
  <si>
    <t>UNIV PECS MED SCH</t>
  </si>
  <si>
    <t>UNIV PEDAG EXPT LIBERTADOR</t>
  </si>
  <si>
    <t>UNIV PELEFORO GON COULIBALY</t>
  </si>
  <si>
    <t>UNIV PENN SYLVANIA</t>
  </si>
  <si>
    <t>UNIV PEOPLE</t>
  </si>
  <si>
    <t>UNIV PERGIA</t>
  </si>
  <si>
    <t>UNIV PERPIGNAN VIA DOMITIA</t>
  </si>
  <si>
    <t>UNIV PERTAHANAN NASIONAL MALAYSIA</t>
  </si>
  <si>
    <t>UNIV PERUANA CIENCIAS APLICADAS</t>
  </si>
  <si>
    <t>UNIV PETERSBURG</t>
  </si>
  <si>
    <t>UNIV PETROZAVODSK</t>
  </si>
  <si>
    <t>UNIV PHARM MED HO CHI MIN CITY</t>
  </si>
  <si>
    <t>UNIV PICARDY JULES VERNE</t>
  </si>
  <si>
    <t>UNIV PIEMONTE ORIEMTALE NOVARA</t>
  </si>
  <si>
    <t>UNIV PIEMONTE ORIENTALE NOVARA TORINO</t>
  </si>
  <si>
    <t>UNIV PIEMONTE ORIENTALEC</t>
  </si>
  <si>
    <t>UNIV PIEMONTE ORIENTALEE</t>
  </si>
  <si>
    <t>UNIV PIEMONTE ORIENTCLE NOVARA</t>
  </si>
  <si>
    <t>UNIV PIERRE MARIE CURIE PARIS VI</t>
  </si>
  <si>
    <t>UNIV PIERRE MARIE CURIE UPMC PARIS 06</t>
  </si>
  <si>
    <t>UNIV PIRAEUS</t>
  </si>
  <si>
    <t>UNIV PITTSBURG</t>
  </si>
  <si>
    <t>UNIV PJ SAFARIK</t>
  </si>
  <si>
    <t>UNIV PLOIESTI</t>
  </si>
  <si>
    <t>UNIV PM CURIE</t>
  </si>
  <si>
    <t>UNIV PODLASIE</t>
  </si>
  <si>
    <t>UNIV PODLASIE SIEDLCE</t>
  </si>
  <si>
    <t>UNIV POLITECN CARTAGENA AULARIO II</t>
  </si>
  <si>
    <t>UNIV POLYTECH HOSP LA FE</t>
  </si>
  <si>
    <t>UNIV PONTIFICIA BOLIVARIANA</t>
  </si>
  <si>
    <t>UNIV POPEU FABRA</t>
  </si>
  <si>
    <t>UNIV PORTO ALLERGY</t>
  </si>
  <si>
    <t>UNIV PORTO I3S</t>
  </si>
  <si>
    <t>UNIV PORTO IPATIMUP</t>
  </si>
  <si>
    <t>UNIV POZNAN</t>
  </si>
  <si>
    <t>UNIV PRIMORSKEM</t>
  </si>
  <si>
    <t>UNIV PROMORSKA</t>
  </si>
  <si>
    <t>UNIV PSYCHIAT CLIN</t>
  </si>
  <si>
    <t>UNIV PSYCHIAT CTR KU LEUVEN</t>
  </si>
  <si>
    <t>UNIV PSYCHIAT HOSP PR DR AL OBREGIA</t>
  </si>
  <si>
    <t>UNIV PSYCHIAT SERV</t>
  </si>
  <si>
    <t>UNIV PSYCHIAT SERV UPD BERN</t>
  </si>
  <si>
    <t>UNIV PUBL HLTH</t>
  </si>
  <si>
    <t>UNIV PUBL NAVARRA</t>
  </si>
  <si>
    <t>UNIV PUERTO RICO RIO PIEDRAS</t>
  </si>
  <si>
    <t>UNIV PUGET SOUND</t>
  </si>
  <si>
    <t>UNIV PULM CLIN</t>
  </si>
  <si>
    <t>UNIV PUTRA MALASIA</t>
  </si>
  <si>
    <t>UNIV QUEBEC A MONTREAL</t>
  </si>
  <si>
    <t>UNIV QUEBEC MONTRE UQAM</t>
  </si>
  <si>
    <t>UNIV QUEBEC MONTREAL</t>
  </si>
  <si>
    <t>UNIV RAJASTHAN</t>
  </si>
  <si>
    <t>UNIV RAPARIN</t>
  </si>
  <si>
    <t>UNIV REG HOSP</t>
  </si>
  <si>
    <t>UNIV REIMS</t>
  </si>
  <si>
    <t>UNIV RENNES 2</t>
  </si>
  <si>
    <t>UNIV REPUBL MONTEVIDEO</t>
  </si>
  <si>
    <t>UNIV RES CTR GERIATR SCI</t>
  </si>
  <si>
    <t>UNIV RES HEADQUARTERS SIU</t>
  </si>
  <si>
    <t>UNIV RHODE ISLAND</t>
  </si>
  <si>
    <t>UNIV RICARDO PALMA</t>
  </si>
  <si>
    <t>UNIV RICHMOND</t>
  </si>
  <si>
    <t>UNIV RIO DE JANEIRO</t>
  </si>
  <si>
    <t>UNIV RIO SANTIAGO</t>
  </si>
  <si>
    <t>UNIV ROEHAMPTON</t>
  </si>
  <si>
    <t>UNIV ROMA 1</t>
  </si>
  <si>
    <t>UNIV ROME 1</t>
  </si>
  <si>
    <t>UNIV ROME TRE</t>
  </si>
  <si>
    <t>UNIV ROSKILDE</t>
  </si>
  <si>
    <t>UNIV ROTTERDAM</t>
  </si>
  <si>
    <t>UNIV ROUEN NORMANDIE</t>
  </si>
  <si>
    <t>UNIV ROVIRAI VIRGILI</t>
  </si>
  <si>
    <t>UNIV S ANNA</t>
  </si>
  <si>
    <t>UNIV S BOHEM</t>
  </si>
  <si>
    <t>UNIV S BOHEMIA CESKE BUDEJOVICE</t>
  </si>
  <si>
    <t>UNIV S BRITTANY</t>
  </si>
  <si>
    <t>UNIV SA</t>
  </si>
  <si>
    <t>UNIV SACLAY</t>
  </si>
  <si>
    <t>UNIV SAGINAW</t>
  </si>
  <si>
    <t>UNIV SAGRADO CORACAO</t>
  </si>
  <si>
    <t>UNIV SALAHADDIN ERBIL</t>
  </si>
  <si>
    <t>UNIV SAN ANDRES</t>
  </si>
  <si>
    <t>UNIV SAN DIEGO</t>
  </si>
  <si>
    <t>UNIV SAN MARTINO</t>
  </si>
  <si>
    <t>UNIV SANTIAGO CHUS</t>
  </si>
  <si>
    <t>UNIV SANTO AMARO</t>
  </si>
  <si>
    <t>UNIV SAO PAULO CLIN HOSP</t>
  </si>
  <si>
    <t>UNIV SAO PAULO FMUSP</t>
  </si>
  <si>
    <t>UNIV SAO PAULO MED SCH</t>
  </si>
  <si>
    <t>UNIV SAPIENZA</t>
  </si>
  <si>
    <t>UNIV SAVOIE MONT BLANC</t>
  </si>
  <si>
    <t>UNIV SCH MED</t>
  </si>
  <si>
    <t>UNIV SCI PHILADELPHIA</t>
  </si>
  <si>
    <t>UNIV SCI TECHNOL</t>
  </si>
  <si>
    <t>UNIV SCI TECHNOL HOUARI BOUMEDIENE</t>
  </si>
  <si>
    <t>UNIV SCI TECHNOL LILLE</t>
  </si>
  <si>
    <t>UNIV SERGIPE</t>
  </si>
  <si>
    <t>UNIV SHIGA PREFECTURE</t>
  </si>
  <si>
    <t>UNIV SHIZUOKA</t>
  </si>
  <si>
    <t>UNIV SIDI MOHAMED BEN ABDELLAH</t>
  </si>
  <si>
    <t>UNIV SILESIA KATOWICE</t>
  </si>
  <si>
    <t>UNIV SINDH</t>
  </si>
  <si>
    <t>UNIV SJUKEHUS</t>
  </si>
  <si>
    <t>UNIV SKANE</t>
  </si>
  <si>
    <t>UNIV SO QUEENSLAND</t>
  </si>
  <si>
    <t>UNIV SODERTORN</t>
  </si>
  <si>
    <t>UNIV SOPHIA ANTIPOLIS</t>
  </si>
  <si>
    <t>UNIV SORBONNE NOUVELLE</t>
  </si>
  <si>
    <t>UNIV SOUTH CALIF</t>
  </si>
  <si>
    <t>UNIV SOUTH DAKOTA</t>
  </si>
  <si>
    <t>UNIV SOUTH DENMARK</t>
  </si>
  <si>
    <t>UNIV SOUTH FLORIDA SARASOTA MANATEE</t>
  </si>
  <si>
    <t>UNIV SOUTH QUEENSLAND</t>
  </si>
  <si>
    <t>UNIV SOUTH WALES</t>
  </si>
  <si>
    <t>UNIV SOUTHERN COPENHAGEN</t>
  </si>
  <si>
    <t>UNIV SOUTHERN QUEENSLAND</t>
  </si>
  <si>
    <t>UNIV SPLI</t>
  </si>
  <si>
    <t>UNIV SRI JAYAWARDENEPURA</t>
  </si>
  <si>
    <t>UNIV ST ANDREWS NORTH HAUGH</t>
  </si>
  <si>
    <t>UNIV ST CYRIL METHODIUS</t>
  </si>
  <si>
    <t>UNIV ST CYRIL METHUDIUS</t>
  </si>
  <si>
    <t>UNIV ST GALLEN</t>
  </si>
  <si>
    <t>UNIV ST PETERSBURG RUSSIAN FEDERAT</t>
  </si>
  <si>
    <t>UNIV STRASBOURG 1</t>
  </si>
  <si>
    <t>UNIV STUDI GUGLIELMO MARCONI</t>
  </si>
  <si>
    <t>UNIV STUDI MILANO</t>
  </si>
  <si>
    <t>UNIV STUDI MILANO FONDAZIONE IRCCS CAGRANDA OSP</t>
  </si>
  <si>
    <t>UNIV SUASBOURG</t>
  </si>
  <si>
    <t>UNIV SUCEAVA</t>
  </si>
  <si>
    <t>UNIV SUNSHINE COAST</t>
  </si>
  <si>
    <t>UNIV SURCOLOMBIANA</t>
  </si>
  <si>
    <t>UNIV TALCA</t>
  </si>
  <si>
    <t>UNIV TALINN</t>
  </si>
  <si>
    <t>UNIV TALLINN TALLINN</t>
  </si>
  <si>
    <t>UNIV TARBIAT MODARES</t>
  </si>
  <si>
    <t>UNIV TARIU</t>
  </si>
  <si>
    <t>UNIV TARTS</t>
  </si>
  <si>
    <t>UNIV TARTTU</t>
  </si>
  <si>
    <t>UNIV TARTU ARCH</t>
  </si>
  <si>
    <t>UNIV TARTU CLIN FDN</t>
  </si>
  <si>
    <t>UNIV TARTU ESTLAND</t>
  </si>
  <si>
    <t>UNIV TARTU ESTONSKU</t>
  </si>
  <si>
    <t>UNIV TARTU HOSP WOMENS CLIN</t>
  </si>
  <si>
    <t>UNIV TARTU TAGO SARAPUU</t>
  </si>
  <si>
    <t>UNIV TARTU TCUT</t>
  </si>
  <si>
    <t>UNIV TARU</t>
  </si>
  <si>
    <t>UNIV TATU</t>
  </si>
  <si>
    <t>UNIV TECHNOL DRESDEN MED FAC CARL GUSTAV CARUS</t>
  </si>
  <si>
    <t>UNIV TECN FEDERICO SANTA MARIA</t>
  </si>
  <si>
    <t>UNIV TECN LISBON</t>
  </si>
  <si>
    <t>UNIV TECN TALLIN</t>
  </si>
  <si>
    <t>UNIV TECNICA FEDERICO ST MARIA</t>
  </si>
  <si>
    <t>UNIV TECNOL FED PARANA</t>
  </si>
  <si>
    <t>UNIV TECNOL INDOARNER</t>
  </si>
  <si>
    <t>UNIV TECNOL PANAMA</t>
  </si>
  <si>
    <t>UNIV TEKNOL PETRONAS</t>
  </si>
  <si>
    <t>UNIV TENAGA NAS</t>
  </si>
  <si>
    <t>UNIV TENNESSEE HLTH SCI CTR</t>
  </si>
  <si>
    <t>UNIV TETOVO</t>
  </si>
  <si>
    <t>UNIV TEXAS</t>
  </si>
  <si>
    <t>UNIV TEXAS EL PASO</t>
  </si>
  <si>
    <t>UNIV TEXAS GALVESTON</t>
  </si>
  <si>
    <t>UNIV TEXAS GRAD SCH BIOMED SCI</t>
  </si>
  <si>
    <t>UNIV TEXAS MD ANDERSON</t>
  </si>
  <si>
    <t>UNIV TEXAS MED SCH HOUSTON</t>
  </si>
  <si>
    <t>UNIV TEXAS PAN AMER</t>
  </si>
  <si>
    <t>UNIV TEXAS SCH MED</t>
  </si>
  <si>
    <t>UNIV TEXAS SCH PUBL HLTH</t>
  </si>
  <si>
    <t>UNIV TEXAS SCH PUBL HLTH HOUSTON</t>
  </si>
  <si>
    <t>UNIV TEXAS SOUTHWESTERN</t>
  </si>
  <si>
    <t>UNIV THESSALIA</t>
  </si>
  <si>
    <t>UNIV THESSALY ARGONAFTON FILELLINON</t>
  </si>
  <si>
    <t>UNIV THESSALY MED SCH</t>
  </si>
  <si>
    <t>UNIV TOKYO HOSP</t>
  </si>
  <si>
    <t>UNIV TOLIMA</t>
  </si>
  <si>
    <t>UNIV TORONTO MISSISSAUGA</t>
  </si>
  <si>
    <t>UNIV TORUN</t>
  </si>
  <si>
    <t>UNIV TRENTO VIA REGOLE</t>
  </si>
  <si>
    <t>UNIV TRENTON</t>
  </si>
  <si>
    <t>UNIV TRIESTEB</t>
  </si>
  <si>
    <t>UNIV TUBINGEN HOSP</t>
  </si>
  <si>
    <t>UNIV TUN HUSSEIN ONN</t>
  </si>
  <si>
    <t>UNIV TUNIS EL MANA</t>
  </si>
  <si>
    <t>UNIV UMEA</t>
  </si>
  <si>
    <t>UNIV UMEA HOSP</t>
  </si>
  <si>
    <t>UNIV VACCINE CTR</t>
  </si>
  <si>
    <t>UNIV VALE RIO SINO</t>
  </si>
  <si>
    <t>UNIV VALENCIA CATEDRAT JORE BELTRAN</t>
  </si>
  <si>
    <t>UNIV VALENCIA INCLIVA RES INST</t>
  </si>
  <si>
    <t>UNIV VALL HEBRON</t>
  </si>
  <si>
    <t>UNIV VALLADOLID INIA</t>
  </si>
  <si>
    <t>UNIV VANCOUVER HOSP</t>
  </si>
  <si>
    <t>UNIV VENDA</t>
  </si>
  <si>
    <t>UNIV VERMONT COLL MED</t>
  </si>
  <si>
    <t>UNIV VERSAILLES SAINT QUENTIN</t>
  </si>
  <si>
    <t>UNIV VERSAILLES ST QUENTIN YVELINES</t>
  </si>
  <si>
    <t>UNIV VET PHARMACEUT SCI</t>
  </si>
  <si>
    <t>UNIV VIC UNIV CENT CATALUNYA</t>
  </si>
  <si>
    <t>UNIV VICTOR SEGALEN</t>
  </si>
  <si>
    <t>UNIV VILNIAUS</t>
  </si>
  <si>
    <t>UNIV VISEU</t>
  </si>
  <si>
    <t>UNIV W FLORIDA</t>
  </si>
  <si>
    <t>UNIV W TIMISOARA</t>
  </si>
  <si>
    <t>UNIV WALES BANGOR</t>
  </si>
  <si>
    <t>UNIV WALES HOSP</t>
  </si>
  <si>
    <t>UNIV WALES INST</t>
  </si>
  <si>
    <t>UNIV WARSAW BOT GARDEN</t>
  </si>
  <si>
    <t>UNIV WASHINGTON MED</t>
  </si>
  <si>
    <t>UNIV WASHINGTON SCH MED</t>
  </si>
  <si>
    <t>UNIV WEST BOHEMIA PILSEN</t>
  </si>
  <si>
    <t>UNIV WEST ENGLAND BRISTOL</t>
  </si>
  <si>
    <t>UNIV WEST HUNGARY NYME</t>
  </si>
  <si>
    <t>UNIV WESTERN MACEDONIA</t>
  </si>
  <si>
    <t>UNIV WESTERN SYDNEY HAWKESBURY</t>
  </si>
  <si>
    <t>UNIV WIEN</t>
  </si>
  <si>
    <t>UNIV WINDSOR</t>
  </si>
  <si>
    <t>UNIV WINNIPEG</t>
  </si>
  <si>
    <t>UNIV WITTEN HERDECKE UW H</t>
  </si>
  <si>
    <t>UNIV WOMENS HOSP BASEL</t>
  </si>
  <si>
    <t>UNIV WROCLAW SCH MED</t>
  </si>
  <si>
    <t>UNIV WUPPERTAL</t>
  </si>
  <si>
    <t>UNIV YAMANASHI</t>
  </si>
  <si>
    <t>UNIV ZAGREB SCH MED</t>
  </si>
  <si>
    <t>UNIV ZARAGOSA</t>
  </si>
  <si>
    <t>UNIV ZARAGOZA ARAID</t>
  </si>
  <si>
    <t>UNIV ZARAGOZA FAC CIENCIAS</t>
  </si>
  <si>
    <t>UNIV ZIEKENHUIS ANTWERPEN</t>
  </si>
  <si>
    <t>UNIV ZIMBABWE</t>
  </si>
  <si>
    <t>UNIVAUTONOMA SAN LUIS POTOSI</t>
  </si>
  <si>
    <t>UNIVE FED ABC</t>
  </si>
  <si>
    <t>UNIVE FED CIENCIAS SAUDE PORTO ALEGRE</t>
  </si>
  <si>
    <t>UNIVE GLASGOW</t>
  </si>
  <si>
    <t>UNIVER TORINO</t>
  </si>
  <si>
    <t>UNIVERITY HELSINKI</t>
  </si>
  <si>
    <t>UNIVERS SOUTH CAROLINA UPSTATE</t>
  </si>
  <si>
    <t>UNIVERSAL DISPLAY CORP</t>
  </si>
  <si>
    <t>UNIVERSIDAD AUTONOMA SAN LUIS POTOSI</t>
  </si>
  <si>
    <t>UNIVERSITATSKLINIKUM SAARLANDES</t>
  </si>
  <si>
    <t>UNIVERSITATSSTERNWARTE MUNCHEN</t>
  </si>
  <si>
    <t>UNIVESITY SALAMANCA</t>
  </si>
  <si>
    <t>UNIVESITY TARTU</t>
  </si>
  <si>
    <t>UNIWERSYTETU MIKOLAJA KOPERNIKA BYDGOSZCZ</t>
  </si>
  <si>
    <t>UNL</t>
  </si>
  <si>
    <t>UNLLISBON</t>
  </si>
  <si>
    <t>UNLPAM</t>
  </si>
  <si>
    <t>UNMTHAT TZAR BORIS III SOFIA</t>
  </si>
  <si>
    <t>UNOSAT</t>
  </si>
  <si>
    <t>UNSW AUSTRALIA</t>
  </si>
  <si>
    <t>UNSW CANBERRA</t>
  </si>
  <si>
    <t>UNSW MED AUSTRALIA</t>
  </si>
  <si>
    <t>UNU MERIT</t>
  </si>
  <si>
    <t>UNVERS VALLADOLID INIA</t>
  </si>
  <si>
    <t>UNYTS</t>
  </si>
  <si>
    <t>UO</t>
  </si>
  <si>
    <t>UO FIS SANITARIA</t>
  </si>
  <si>
    <t>UO GASTROENTEROL ENDOSCOPIA DIGEST</t>
  </si>
  <si>
    <t>UOC</t>
  </si>
  <si>
    <t>UOC MED GENET</t>
  </si>
  <si>
    <t>UOSD DAY HOSP PNEUMONCOL</t>
  </si>
  <si>
    <t>UP COLL PUBL HLTH</t>
  </si>
  <si>
    <t>UPAEP</t>
  </si>
  <si>
    <t>UPESLEJAS STOPINUNO</t>
  </si>
  <si>
    <t>UPJV</t>
  </si>
  <si>
    <t>UPMC 76</t>
  </si>
  <si>
    <t>UPMC DEFICIENCES INTELLECTUELLES AUTISME</t>
  </si>
  <si>
    <t>UPMC PARIS 06</t>
  </si>
  <si>
    <t>UPMC PARIS 6</t>
  </si>
  <si>
    <t>UPMC SORBONNE UNIV</t>
  </si>
  <si>
    <t>UPMC UM 76</t>
  </si>
  <si>
    <t>UPMC UM76</t>
  </si>
  <si>
    <t>UPMC UNIV</t>
  </si>
  <si>
    <t>UPO</t>
  </si>
  <si>
    <t>UPPSALA BIOCTR</t>
  </si>
  <si>
    <t>UPPSALA CTY COUNCIL</t>
  </si>
  <si>
    <t>UPPSALA ULIKOOL</t>
  </si>
  <si>
    <t>UPPSALA ULIKOOLI</t>
  </si>
  <si>
    <t>UPPSALA UNIV CAMPUS GOTLAND</t>
  </si>
  <si>
    <t>UPPSALA UNIV CHILDRENS HOSP</t>
  </si>
  <si>
    <t>UPPSALA UNIV HOS PITAL</t>
  </si>
  <si>
    <t>UPRES EA 4058</t>
  </si>
  <si>
    <t>UPS</t>
  </si>
  <si>
    <t>UPS IRSAMC</t>
  </si>
  <si>
    <t>UPSTATE FRESHWATER INST</t>
  </si>
  <si>
    <t>UQO</t>
  </si>
  <si>
    <t>UR HYAX HYDROBIOL</t>
  </si>
  <si>
    <t>UR REBX</t>
  </si>
  <si>
    <t>URAL RES INST METROL</t>
  </si>
  <si>
    <t>URAL STATE PEDAG UNIV</t>
  </si>
  <si>
    <t>URAL TECH STATE UNIV</t>
  </si>
  <si>
    <t>URBAN CTR HUMANREPROD</t>
  </si>
  <si>
    <t>URBAN PLANNING INST REPUBL SLOVENIA</t>
  </si>
  <si>
    <t>URBANIZAC VILLAFRANCA CASTILLO</t>
  </si>
  <si>
    <t>URCA</t>
  </si>
  <si>
    <t>URJC</t>
  </si>
  <si>
    <t>UROL KLIN FN</t>
  </si>
  <si>
    <t>URS CORP</t>
  </si>
  <si>
    <t>US AGCY INT DEV QUAL HLTH CARE PROJECT</t>
  </si>
  <si>
    <t>US ANIM PLANT HLTH INSPECT SERV</t>
  </si>
  <si>
    <t>US ARMY</t>
  </si>
  <si>
    <t>US ARMY RESERVE</t>
  </si>
  <si>
    <t>US CDCP</t>
  </si>
  <si>
    <t>US CTR DIS CONTROL</t>
  </si>
  <si>
    <t>US DOE</t>
  </si>
  <si>
    <t>US GOVT</t>
  </si>
  <si>
    <t>US MIL ACAD</t>
  </si>
  <si>
    <t>US NAVAL WAR COLL</t>
  </si>
  <si>
    <t>US NIH</t>
  </si>
  <si>
    <t>USABEYKENT UNIV</t>
  </si>
  <si>
    <t>USACSIC UNIV CANTABRIA</t>
  </si>
  <si>
    <t>USAID</t>
  </si>
  <si>
    <t>USAID GLOBAL HLTH BUR</t>
  </si>
  <si>
    <t>USAL UNIV</t>
  </si>
  <si>
    <t>USC BIPAR</t>
  </si>
  <si>
    <t>USC KECK SCH MED</t>
  </si>
  <si>
    <t>USDA AGR RES SERVICE</t>
  </si>
  <si>
    <t>USDA APHIS PPQ PHP PSPI NIS</t>
  </si>
  <si>
    <t>USDA ARS BIOL IPM RES</t>
  </si>
  <si>
    <t>USDA SALIN LAB</t>
  </si>
  <si>
    <t>USDA SYSTEMAT MYCOL MICROBIOL</t>
  </si>
  <si>
    <t>USDA TOXICOL MYCOTOXIN RES</t>
  </si>
  <si>
    <t>USEDOM REG GRP</t>
  </si>
  <si>
    <t>USHER INST POPULAT HLTH SCI INFORMAT</t>
  </si>
  <si>
    <t>USSURIYSK STATE PEDAG INST</t>
  </si>
  <si>
    <t>USTM</t>
  </si>
  <si>
    <t>USTREDNI VOJENSKA NEMOCNICE PRAHA</t>
  </si>
  <si>
    <t>USU</t>
  </si>
  <si>
    <t>UT</t>
  </si>
  <si>
    <t>UT SOUTHWESTERN MED CTR</t>
  </si>
  <si>
    <t>UT VILJANDI CULTURE ACAD</t>
  </si>
  <si>
    <t>UTILIKA FDN</t>
  </si>
  <si>
    <t>UTKLIPPAN BIRD STN</t>
  </si>
  <si>
    <t>UTOPIA CONSULTANCIES</t>
  </si>
  <si>
    <t>UTRECHT FREE MED UNIV</t>
  </si>
  <si>
    <t>UTRECHT VU UNIV MED CTR</t>
  </si>
  <si>
    <t>UTSJOKI HLTH CARE CTR</t>
  </si>
  <si>
    <t>UVHC</t>
  </si>
  <si>
    <t>UVSQ UPS</t>
  </si>
  <si>
    <t>UW H</t>
  </si>
  <si>
    <t>UZ BRUSSEL</t>
  </si>
  <si>
    <t>UZ GASTHUISBERG</t>
  </si>
  <si>
    <t>UZH INST THEORET PHYS</t>
  </si>
  <si>
    <t>UZHGOROD NATL UNIV</t>
  </si>
  <si>
    <t>UZLEUVEN</t>
  </si>
  <si>
    <t>V FAZZI REG HOSP</t>
  </si>
  <si>
    <t>V SPLIT</t>
  </si>
  <si>
    <t>VA BOSTON HLTH CARE SYST</t>
  </si>
  <si>
    <t>VA CT</t>
  </si>
  <si>
    <t>VA ENGELHARDT MOL BIOL INST</t>
  </si>
  <si>
    <t>VA MARYLAND HLTH CARE SYST</t>
  </si>
  <si>
    <t>VA NEBRASKA WESTERN IOWA HLTH CARE SYST</t>
  </si>
  <si>
    <t>VA OFF RES DEV</t>
  </si>
  <si>
    <t>VA PALO ALTO HLTH CARE SYST</t>
  </si>
  <si>
    <t>VA PITTSBURGH HEALTHCARE SYST</t>
  </si>
  <si>
    <t>VA SAN DIEGO HEALTHCARE SYST</t>
  </si>
  <si>
    <t>VA STEKLOV MATH INST</t>
  </si>
  <si>
    <t>VAAAHS</t>
  </si>
  <si>
    <t>VAASA HEALTH CARE CTR</t>
  </si>
  <si>
    <t>VAASAN YLIOPISTO</t>
  </si>
  <si>
    <t>VACCINE RES CTR</t>
  </si>
  <si>
    <t>VADASKERT CHILD ADOLESCENT HOSP OUTPATIENT CL</t>
  </si>
  <si>
    <t>VADASKERT CHILD ADOLESCENT PSYCHIAT HOSP OUTP</t>
  </si>
  <si>
    <t>VAGLAHS UCLA</t>
  </si>
  <si>
    <t>VAISALA OY</t>
  </si>
  <si>
    <t>VAL DE GRACE</t>
  </si>
  <si>
    <t>VALDOSTA STATE UNIV</t>
  </si>
  <si>
    <t>VALENCIA UNIV INCLIVA</t>
  </si>
  <si>
    <t>VALGA CTY GOVT</t>
  </si>
  <si>
    <t>VALGA LINNAVALITSUS</t>
  </si>
  <si>
    <t>VALISMINISTEERIUM</t>
  </si>
  <si>
    <t>VALL DHEBRON HOSP</t>
  </si>
  <si>
    <t>VALL DHEBRON INST RES VHIR</t>
  </si>
  <si>
    <t>VALL DHEBRON RES INST CIBERNED</t>
  </si>
  <si>
    <t>VALL HEBRON RES INST</t>
  </si>
  <si>
    <t>VALL HEBRON RES INST CIBERNED</t>
  </si>
  <si>
    <t>VALMET POWER OY</t>
  </si>
  <si>
    <t>VALMIERA HOSP</t>
  </si>
  <si>
    <t>VALNEVA AUSTRIA GMBH</t>
  </si>
  <si>
    <t>VALOZYNSKI DIST</t>
  </si>
  <si>
    <t>VALSUV DUL</t>
  </si>
  <si>
    <t>VAN ANDEL INST</t>
  </si>
  <si>
    <t>VAN HALL INST</t>
  </si>
  <si>
    <t>VAN HALL LARENSTEIN UNIV PROFESS EDUC</t>
  </si>
  <si>
    <t>VANATEHNIKA MUUSEUM JUHATAJA</t>
  </si>
  <si>
    <t>VANCOUVER PROSTATE CTR</t>
  </si>
  <si>
    <t>VANDA ENGN LTD</t>
  </si>
  <si>
    <t>VANUATU NATL MUSEUM</t>
  </si>
  <si>
    <t>VARESE CANC REGISTRY</t>
  </si>
  <si>
    <t>VARIABLE STAR OBSERVERS LEAGUE JAPAN</t>
  </si>
  <si>
    <t>VARTA MICROBATTERY GMBH</t>
  </si>
  <si>
    <t>VASC SCREENING DIAGNOST CTR</t>
  </si>
  <si>
    <t>VAST</t>
  </si>
  <si>
    <t>VASTSELIINA GYMNASIUM</t>
  </si>
  <si>
    <t>VAVILOV INST GEN GENET RAS</t>
  </si>
  <si>
    <t>VAXJO KATEDRALSKOLA</t>
  </si>
  <si>
    <t>VEDANTA INST MED SCI</t>
  </si>
  <si>
    <t>VEDANTA INST MED SCI NAVRANGPURA</t>
  </si>
  <si>
    <t>VEECO METROL GRP</t>
  </si>
  <si>
    <t>VEER KUNWAR SINGH UNIV</t>
  </si>
  <si>
    <t>VEGETAL GENET RESOURCES BANK SUCEAVA</t>
  </si>
  <si>
    <t>VELIKIE LUKI STATE AGR ACAD</t>
  </si>
  <si>
    <t>VENDERM INNOVAT PSORIASIS</t>
  </si>
  <si>
    <t>VENEREOL ALLERGY UNIV HOSP SCHLESWIG HOLSTEIN</t>
  </si>
  <si>
    <t>VENETIAN INST MOL MED</t>
  </si>
  <si>
    <t>VENETIAN MYCOL SOC</t>
  </si>
  <si>
    <t>VENETO EYE BANK FDN</t>
  </si>
  <si>
    <t>VENETO NANOTECH SCPA</t>
  </si>
  <si>
    <t>VEOLIA ENVIRONM RECH DEV</t>
  </si>
  <si>
    <t>VEOLIA WATER UK</t>
  </si>
  <si>
    <t>VERAC CLIN RES</t>
  </si>
  <si>
    <t>VERILY LIFE SCI</t>
  </si>
  <si>
    <t>VERONA UNIV HOSP</t>
  </si>
  <si>
    <t>VET AFFAIRS OFF RES DEV</t>
  </si>
  <si>
    <t>VET DIAGNOST DIRECTORATE NRL BEE HLTH</t>
  </si>
  <si>
    <t>VET FOOD BOARD ESTONIA VFB</t>
  </si>
  <si>
    <t>VET HLTH ADM OFF RES DEV</t>
  </si>
  <si>
    <t>VET MED LABOR GMBH</t>
  </si>
  <si>
    <t>VET REFERRAL CTR COLORADO</t>
  </si>
  <si>
    <t>VET RES INST</t>
  </si>
  <si>
    <t>VETAGROSUP</t>
  </si>
  <si>
    <t>VFL</t>
  </si>
  <si>
    <t>VG KHLOPIN RADIUM INST</t>
  </si>
  <si>
    <t>VHIO</t>
  </si>
  <si>
    <t>VHIR</t>
  </si>
  <si>
    <t>VI LENIN STATE UNIV</t>
  </si>
  <si>
    <t>VIA MED CTR CLIN</t>
  </si>
  <si>
    <t>VIB DMG UNIV ANTWERP</t>
  </si>
  <si>
    <t>VICTOR BABES NATL INST PATHOL</t>
  </si>
  <si>
    <t>VICTOR BABES UNIV MED PHARMA TIMISOARA</t>
  </si>
  <si>
    <t>VICTOR VALLEY COLL</t>
  </si>
  <si>
    <t>VICTORY TRAININGS OU</t>
  </si>
  <si>
    <t>VIECURI MED CTR</t>
  </si>
  <si>
    <t>VIENNA MED UNIV</t>
  </si>
  <si>
    <t>VIENNA UNIV BUSINESS ECON</t>
  </si>
  <si>
    <t>VIENNA UNIV ECON BUSINESS ADM</t>
  </si>
  <si>
    <t>VIETNAM INST GEOSCI MINERAL RESOURCES</t>
  </si>
  <si>
    <t>VIETNAMESE ACAD FOREST SCI</t>
  </si>
  <si>
    <t>VIG</t>
  </si>
  <si>
    <t>VIIKKI PLANT SCI CTR</t>
  </si>
  <si>
    <t>VIIMSI HOSP</t>
  </si>
  <si>
    <t>VIINI ULIKOOLI</t>
  </si>
  <si>
    <t>VILA NOVA DE GAIA ESPINHO MED SCH</t>
  </si>
  <si>
    <t>VILANS</t>
  </si>
  <si>
    <t>VILLA LOUVIGNY</t>
  </si>
  <si>
    <t>VILLENEUVE SUR LOT HOSP</t>
  </si>
  <si>
    <t>VILNIAUS KOLEGIJA UNIV APPL SCI</t>
  </si>
  <si>
    <t>VILNIUS CITY CLIN HOSP ANTAKALNIS AFFILIAT</t>
  </si>
  <si>
    <t>VILNIUS GEDMINAS TECH UNIV</t>
  </si>
  <si>
    <t>VILNIUS MATERN HOSP</t>
  </si>
  <si>
    <t>VILNIUS REPUBLICAN PSYCHIAT HOSP</t>
  </si>
  <si>
    <t>VILNIUS UNIV CLIN</t>
  </si>
  <si>
    <t>VILNIUS UNIV CLIN CHILDRENS DIS</t>
  </si>
  <si>
    <t>VILNIUS UNIV HOSP CLIN ANAESTHESIA ICU</t>
  </si>
  <si>
    <t>VILNIUS UNIV HOSP SANTARISKIU KLINIKOS HEMATOL</t>
  </si>
  <si>
    <t>VILNIUS UNIV HOSP SANTARISKIU KLINIKOS VILNIUS</t>
  </si>
  <si>
    <t>VILNIUS UNIV HOSP SANTAROS KLINIKOS</t>
  </si>
  <si>
    <t>VILNIUS UNIV KAUNAS</t>
  </si>
  <si>
    <t>VILNIUS UNIV PSYCHIAT CLIN</t>
  </si>
  <si>
    <t>VINCA INST NUCL SCI BELGRADE SERBIA</t>
  </si>
  <si>
    <t>VINNITSA NATL MED UNIV</t>
  </si>
  <si>
    <t>VINOGRADOVS INST GEOCHEM SB RAS</t>
  </si>
  <si>
    <t>VIRBAC</t>
  </si>
  <si>
    <t>VIRGINIA BOSTON HLTH CARE SYST</t>
  </si>
  <si>
    <t>VIRGINIA COMMONWEALTH UNIV MED COLL VIRGINIA</t>
  </si>
  <si>
    <t>VIRGINIA INST PSYCHIAT BEHAV GENET</t>
  </si>
  <si>
    <t>VIRGINIA WESLEYAN COLL</t>
  </si>
  <si>
    <t>VIRGOSTELL OU</t>
  </si>
  <si>
    <t>VIROL LAB CREMER IMPM</t>
  </si>
  <si>
    <t>VIRU KEEMIA GRP</t>
  </si>
  <si>
    <t>VIRU LIIMID AS</t>
  </si>
  <si>
    <t>VISCUM POLLENANAL MILJOHIST</t>
  </si>
  <si>
    <t>VISCUM POLLENANALYS MILJOHIST</t>
  </si>
  <si>
    <t>VISEDO OY</t>
  </si>
  <si>
    <t>VISITRET DISPLAYS LTD</t>
  </si>
  <si>
    <t>VISVA VISVA BHARATI</t>
  </si>
  <si>
    <t>VITALMED RES CTR</t>
  </si>
  <si>
    <t>VITILIGO RES FDN</t>
  </si>
  <si>
    <t>VITOS CLIN GIESSEN</t>
  </si>
  <si>
    <t>VIVANTES KLINIKUM HELLERSDORF</t>
  </si>
  <si>
    <t>VIVANTES NETZWERK GEZUNDHEIT</t>
  </si>
  <si>
    <t>VIVANTES NETZWERK GEZUNDHEIT GMBH</t>
  </si>
  <si>
    <t>VIVARIUM UNIV TARTU</t>
  </si>
  <si>
    <t>VIVE CROP PROTECT INC</t>
  </si>
  <si>
    <t>VKG</t>
  </si>
  <si>
    <t>VKG OIL</t>
  </si>
  <si>
    <t>VKG OIL AS</t>
  </si>
  <si>
    <t>VL MEDI OY CLIN RES CTR</t>
  </si>
  <si>
    <t>VLADIMIR STATE UNIV</t>
  </si>
  <si>
    <t>VLERICK LEUVEN GENT MANAGEMENT SCH</t>
  </si>
  <si>
    <t>VM BEKHTEREV PSYCHONEUROL RES INST</t>
  </si>
  <si>
    <t>VMF ESTONIA OU</t>
  </si>
  <si>
    <t>VMRC</t>
  </si>
  <si>
    <t>VNTS SI VAVILOV STATE OPT INST</t>
  </si>
  <si>
    <t>VOEIKOV MAIN GEOPHYS OBSERV</t>
  </si>
  <si>
    <t>VOGELWARTE RADOLFZELL</t>
  </si>
  <si>
    <t>VOGUR HOSP</t>
  </si>
  <si>
    <t>VOGUR SAMTOK AHUGAFOLKS AFENGIS ADDICT TREATMENT</t>
  </si>
  <si>
    <t>VOIVODESHIP SANIT EPIDEMIOL STN</t>
  </si>
  <si>
    <t>VOLGOGRAD ACAD PUBL ADM</t>
  </si>
  <si>
    <t>VOLGOGRAD STATE TECH UNIV</t>
  </si>
  <si>
    <t>VOLUNTARY HLTH SERV SNEHA</t>
  </si>
  <si>
    <t>VORONEZH STATE UNIV</t>
  </si>
  <si>
    <t>VORU INST</t>
  </si>
  <si>
    <t>VR SIDDHARTHA ENGN COLL</t>
  </si>
  <si>
    <t>VRI</t>
  </si>
  <si>
    <t>VRIJ UNIV</t>
  </si>
  <si>
    <t>VRIJ UNIV BRUSSEL</t>
  </si>
  <si>
    <t>VRIJE UNIV BRUSSEL VUB</t>
  </si>
  <si>
    <t>VRIJE UNIV BRUXELS</t>
  </si>
  <si>
    <t>VRIJE UNIV VU AMSTERDAM</t>
  </si>
  <si>
    <t>VRIJE UNIV VU UNIV AMSTERDAM</t>
  </si>
  <si>
    <t>VRIJE UNIVERSITEIT BRUSSEL</t>
  </si>
  <si>
    <t>VSEGEI</t>
  </si>
  <si>
    <t>VSIA PAULA STRADINA KLINISKA UNIV SLIMN</t>
  </si>
  <si>
    <t>VSL</t>
  </si>
  <si>
    <t>VTI INST FISHERY ECOL</t>
  </si>
  <si>
    <t>VTT ENERGY</t>
  </si>
  <si>
    <t>VTT EXPERT SERV LTD</t>
  </si>
  <si>
    <t>VTT TECH RES CTR</t>
  </si>
  <si>
    <t>VU UNIV MED CENTER</t>
  </si>
  <si>
    <t>VU UNIV MED CTR VUMC</t>
  </si>
  <si>
    <t>VYSHTYNETS MUSEUM NAT HIST</t>
  </si>
  <si>
    <t>VYTAUTO DIDZIOJO UNIV</t>
  </si>
  <si>
    <t>VYZKUMNY USTAV VODOHOSPODARSKY TG MASARYKA</t>
  </si>
  <si>
    <t>W POMERANIAN UNIV TECHNOL</t>
  </si>
  <si>
    <t>W TALLINN CENT HOSP INFECT DIS</t>
  </si>
  <si>
    <t>W TALLINN CENT HOSP PELGULINNA MATERN HOME</t>
  </si>
  <si>
    <t>W TALLINNCENT HOSP</t>
  </si>
  <si>
    <t>W42 IND BIOTECHNOL GMBH</t>
  </si>
  <si>
    <t>WAAD ACAD</t>
  </si>
  <si>
    <t>WABASH COLL</t>
  </si>
  <si>
    <t>WADIA INST HIMALAYAN GEOL</t>
  </si>
  <si>
    <t>WAGENINGEN ENVIRONM RES</t>
  </si>
  <si>
    <t>WAGENINGEN MARINE RES</t>
  </si>
  <si>
    <t>WAGENINGEN NMR CTR</t>
  </si>
  <si>
    <t>WAGENINGEN UNIV AGR</t>
  </si>
  <si>
    <t>WAGENINGEN UNIV ENVIRONM SCI</t>
  </si>
  <si>
    <t>WAGENINGEN UR UNIV RES CTR</t>
  </si>
  <si>
    <t>WAIKATO HOSP</t>
  </si>
  <si>
    <t>WAIKATO REG COUNCIL</t>
  </si>
  <si>
    <t>WAIKATO UNIV HOSP</t>
  </si>
  <si>
    <t>WAKE FOREST BAPTIST HLTH</t>
  </si>
  <si>
    <t>WAKE FOREST BAPTIST MED CTR</t>
  </si>
  <si>
    <t>WAKE FOREST UNIV SCH MED</t>
  </si>
  <si>
    <t>WALAILAK UNIV</t>
  </si>
  <si>
    <t>WALLENBERG NEUROSCI CTR</t>
  </si>
  <si>
    <t>WALTER SISULU UNIV</t>
  </si>
  <si>
    <t>WALTON CTR NHS FDN TRUST</t>
  </si>
  <si>
    <t>WANSBECK GEN HOSP</t>
  </si>
  <si>
    <t>WARASAW ELECTROTECH INST</t>
  </si>
  <si>
    <t>WARD ASSOCIATES</t>
  </si>
  <si>
    <t>WARNER CHILCOTT</t>
  </si>
  <si>
    <t>WARSAW ACAD MED HOSP</t>
  </si>
  <si>
    <t>WARSAW MIL UNIV TECHNOL</t>
  </si>
  <si>
    <t>WARSAW SCH SOCIAL PSYCHOL</t>
  </si>
  <si>
    <t>WARSAW UNIV BOT GARDEN</t>
  </si>
  <si>
    <t>WARSAW UNIV LIFE</t>
  </si>
  <si>
    <t>WARWICK MED SCH</t>
  </si>
  <si>
    <t>WASHINGTON DC</t>
  </si>
  <si>
    <t>WASHINGTON STATE DEPT HLTH</t>
  </si>
  <si>
    <t>WASHINGTON UNIV SCH MED</t>
  </si>
  <si>
    <t>WASHINGTON VA MED CTR</t>
  </si>
  <si>
    <t>WASHINGTON VIRGINIA MED CTR</t>
  </si>
  <si>
    <t>WASSER CLUSTER BIOLOG STN</t>
  </si>
  <si>
    <t>WASSERCLUSTER LUNZ BIOL STN GMBH</t>
  </si>
  <si>
    <t>WASSERVERSORGUNG STADT ZURICH WVZ</t>
  </si>
  <si>
    <t>WAST TALLINN CENT HOSP</t>
  </si>
  <si>
    <t>WATER BUR</t>
  </si>
  <si>
    <t>WATER DEV DEPT</t>
  </si>
  <si>
    <t>WATER ENVIRONM ASSOC RIVER KYMI</t>
  </si>
  <si>
    <t>WATER NATL INST</t>
  </si>
  <si>
    <t>WATERBORNE TRANSPORT INNOVAT</t>
  </si>
  <si>
    <t>WATERFORD INST TECHNOL</t>
  </si>
  <si>
    <t>WATERFORD REG HOSP</t>
  </si>
  <si>
    <t>WATFORD DIST GEN HOSP</t>
  </si>
  <si>
    <t>WAYNE CTY DEPT HLTH HUMAN SERV DETROIT</t>
  </si>
  <si>
    <t>WCMC Q</t>
  </si>
  <si>
    <t>WEATHERALL INST MOL MED</t>
  </si>
  <si>
    <t>WEBER STATE UNIV</t>
  </si>
  <si>
    <t>WEICHAI POWER CO LTD</t>
  </si>
  <si>
    <t>WEIHENSTEPHAN TRIESDORF UNIV APPL SCI</t>
  </si>
  <si>
    <t>WEILL CORNELL MED COLL AR RAYYAN QATAR</t>
  </si>
  <si>
    <t>WEILL CORNELL MED CTR</t>
  </si>
  <si>
    <t>WEILL CORNELL MED QATAR</t>
  </si>
  <si>
    <t>WELCOME TRUST SANGER INST</t>
  </si>
  <si>
    <t>WELEGEMOED MED CTR</t>
  </si>
  <si>
    <t>WELLCOME TRUST AFRICA CTR HLTH POPULAT STUDIES</t>
  </si>
  <si>
    <t>WELLCOME TRUST BRIGHTON</t>
  </si>
  <si>
    <t>WELLCOME TRUST BRIGHTON SUSSEX</t>
  </si>
  <si>
    <t>WELLCOME TRUST BRIGHTON SUSSEX CTR GLOBAL HLTH RE</t>
  </si>
  <si>
    <t>WELLCOME TRUST SANGER INSTITIUTE</t>
  </si>
  <si>
    <t>WELLESLEY COLL</t>
  </si>
  <si>
    <t>WELLINGTON HOUSE</t>
  </si>
  <si>
    <t>WELLOCME TRUST SANGER INST</t>
  </si>
  <si>
    <t>WELSH ASSEMBLY GOVT</t>
  </si>
  <si>
    <t>WELSH BEEKEEPERS ASSOC</t>
  </si>
  <si>
    <t>WENTWORTH INST TECHNOL</t>
  </si>
  <si>
    <t>WENZHOU MED COLL</t>
  </si>
  <si>
    <t>WENZHOU UNIV</t>
  </si>
  <si>
    <t>WERNER HEISENBERG INST</t>
  </si>
  <si>
    <t>WESLEYAN COLL</t>
  </si>
  <si>
    <t>WESSEX ARCHAEOL</t>
  </si>
  <si>
    <t>WEST BENGAL UNIV JURID SCI NUJS</t>
  </si>
  <si>
    <t>WEST CHESTER UNIV PENNSYLVANIA</t>
  </si>
  <si>
    <t>WEST HERTFORDSHIRE HOSP NHS TRUST</t>
  </si>
  <si>
    <t>WEST HERTS NHS TRUST</t>
  </si>
  <si>
    <t>WEST KAZAKHSTAN STATE MED UNIV</t>
  </si>
  <si>
    <t>WEST POMERANIAN NAT SOC</t>
  </si>
  <si>
    <t>WEST POMERANIAN TECH UNIV</t>
  </si>
  <si>
    <t>WEST POMERANIAN UNIV TECHNOL SZCZECIN</t>
  </si>
  <si>
    <t>WEST SUFFOLLK HOSP NHS TRUST</t>
  </si>
  <si>
    <t>WEST TALLINN CENT HOSP MS CTR</t>
  </si>
  <si>
    <t>WEST TALLINN CENT HOSP WOMENS CLIN</t>
  </si>
  <si>
    <t>WEST TALLINN HOSP LABS</t>
  </si>
  <si>
    <t>WEST UNIV TKIMISOARA</t>
  </si>
  <si>
    <t>WEST VIRGINIA DEPT HLTH HUMAN RESOURCES</t>
  </si>
  <si>
    <t>WEST VIRGINIA WESLEYAN COLL</t>
  </si>
  <si>
    <t>WESTCHESTER CTY MED CTR</t>
  </si>
  <si>
    <t>WESTERN AUSTRALIA DEPT ENVIRONM CONSERVAT</t>
  </si>
  <si>
    <t>WESTERN ECON ASSOC INT WEAI</t>
  </si>
  <si>
    <t>WESTERN HLTH FOOTSCRAY</t>
  </si>
  <si>
    <t>WESTERN ILLINOIS UNIV</t>
  </si>
  <si>
    <t>WESTERN KENTUCKY UNIV</t>
  </si>
  <si>
    <t>WESTERN MICHIGAN UNIV</t>
  </si>
  <si>
    <t>WESTERN NORWAY UNIV APP SCI</t>
  </si>
  <si>
    <t>WESTERN NORWAY UNIV APPL SCI HVL</t>
  </si>
  <si>
    <t>WESTERN SUSSEX HOSP NHS FDN TRUST</t>
  </si>
  <si>
    <t>WESTERN UNIV HLTH SCI</t>
  </si>
  <si>
    <t>WESTFAL WILHELMS UNIV MUNSTER</t>
  </si>
  <si>
    <t>WESTFALISCHE WILHELMS UNIV MUNSTER</t>
  </si>
  <si>
    <t>WESTFIELD STATE COLL</t>
  </si>
  <si>
    <t>WESTMEAD MILLENNIUM INST MED RES</t>
  </si>
  <si>
    <t>WESTON AREA HLTH TRUST</t>
  </si>
  <si>
    <t>WESTON EDUCAT CTR</t>
  </si>
  <si>
    <t>WET LABS INC</t>
  </si>
  <si>
    <t>WEXHAM PK HOSP</t>
  </si>
  <si>
    <t>WHARTON MED CLIN CLIN TRIALS</t>
  </si>
  <si>
    <t>WHITEHEAD INST BIOMED RES</t>
  </si>
  <si>
    <t>WHO COLLABORATING CTR GONORRHOEA OTHER STIS</t>
  </si>
  <si>
    <t>WHO COLLABORATING CTR NCD SURVEILLANCE EPIDEMIO</t>
  </si>
  <si>
    <t>WHO COLLABORATING CTR RES MANAGEMENT ZOONOSES C</t>
  </si>
  <si>
    <t>WHO COLLABORATING CTR VIRAL HEPATITIS</t>
  </si>
  <si>
    <t>WHO NATL COUNTERPART MENTAL HLTH</t>
  </si>
  <si>
    <t>WHSRN EXECUT OFF</t>
  </si>
  <si>
    <t>WHU OTTO BEISHEIM SCH MANAGEMENT</t>
  </si>
  <si>
    <t>WICHITA STATE UNIV</t>
  </si>
  <si>
    <t>WID</t>
  </si>
  <si>
    <t>WIELKOPOLSKIE CENTRUM ONKOL POZNAN</t>
  </si>
  <si>
    <t>WIELKOPOLSKIE CTR ONKOL POZNAN</t>
  </si>
  <si>
    <t>WIGUER RES CTR PHYS</t>
  </si>
  <si>
    <t>WIHURI RES INST</t>
  </si>
  <si>
    <t>WILD ASIA</t>
  </si>
  <si>
    <t>WILDERNESS WILDLIFE CONSERVAT TRUST</t>
  </si>
  <si>
    <t>WILDLIFE CONSERVAT</t>
  </si>
  <si>
    <t>WILDLIFE CONSERVAT SOC INDIA</t>
  </si>
  <si>
    <t>WILDLIFE PHARMACEUT SOUTH AFRICA PTY LTD</t>
  </si>
  <si>
    <t>WILDLIFE PK KADZIDLOWO</t>
  </si>
  <si>
    <t>WILDLIFE RES CTR</t>
  </si>
  <si>
    <t>WILDLIFEVETS COM</t>
  </si>
  <si>
    <t>WILHELMINA CHILDRENS HOSP</t>
  </si>
  <si>
    <t>WILHELMINEN CANC RES INST</t>
  </si>
  <si>
    <t>WILHELMINEN HOSP</t>
  </si>
  <si>
    <t>WILKES UNIV</t>
  </si>
  <si>
    <t>WILLIAM BEAUMONT OAKLAND UNIV</t>
  </si>
  <si>
    <t>WILLIAMS COLL</t>
  </si>
  <si>
    <t>WILLIAMS COLL MYST SEAPORT</t>
  </si>
  <si>
    <t>WILLIAMS COLL MYSTIC SEAPORT</t>
  </si>
  <si>
    <t>WILLIAMS COLLEGE MYST SEAPORT</t>
  </si>
  <si>
    <t>WILLS EYE INST</t>
  </si>
  <si>
    <t>WISCONSIN GEOL NAT HIST SURVEY</t>
  </si>
  <si>
    <t>WISMAR UNIV</t>
  </si>
  <si>
    <t>WISSENSCHAFTL INST AOK</t>
  </si>
  <si>
    <t>WISSENSCHAFTL INST AOK WIDO</t>
  </si>
  <si>
    <t>WISSENSCHAFTLICHES INST AOK</t>
  </si>
  <si>
    <t>WISSENSCHLICHES INST AOK WIDO</t>
  </si>
  <si>
    <t>WITS DONALD GORDON MED CTR</t>
  </si>
  <si>
    <t>WODEN DERMATOL</t>
  </si>
  <si>
    <t>WOJEWODZKI SZPITAL SPECJALISTY WROCLAWIU</t>
  </si>
  <si>
    <t>WOJEWODZKI ZESPOL REUMATOL IM</t>
  </si>
  <si>
    <t>WOJSKOWY INST MED</t>
  </si>
  <si>
    <t>WOLF PROJECT</t>
  </si>
  <si>
    <t>WOLFSON CTR MATH BIOL</t>
  </si>
  <si>
    <t>WOLFSON MED CTR</t>
  </si>
  <si>
    <t>WOMENS COLL RES INST</t>
  </si>
  <si>
    <t>WOMENS HOSP MED CTR</t>
  </si>
  <si>
    <t>WOMENUNIV</t>
  </si>
  <si>
    <t>WONGATHA ELDER</t>
  </si>
  <si>
    <t>WOOD TECHNOL INST POZNAN POLAND</t>
  </si>
  <si>
    <t>WOOLCOCK INST MED RES</t>
  </si>
  <si>
    <t>WORK ENVIRONM LABS</t>
  </si>
  <si>
    <t>WORK HLTH CO</t>
  </si>
  <si>
    <t>WORK ORG</t>
  </si>
  <si>
    <t>WORLD AGROFORESTRY CTR EAST CENT ASIA</t>
  </si>
  <si>
    <t>WORLD BIOENERGY ASSOC</t>
  </si>
  <si>
    <t>WORLD FEDERAT CULTURE COLLECT</t>
  </si>
  <si>
    <t>WORLD LUNG ASSOC</t>
  </si>
  <si>
    <t>WORLD METEOROL ORG</t>
  </si>
  <si>
    <t>WORLD ORG ANIM HLTH COLLABORATING CTR ZOONOSES EU</t>
  </si>
  <si>
    <t>WORLD WILDLIFE FUND INC WWF</t>
  </si>
  <si>
    <t>WORLD WILDLIFE FUND WWF CANADA</t>
  </si>
  <si>
    <t>WPA EARLY CAREER PSYCHIATRISTS COUNCIL</t>
  </si>
  <si>
    <t>WRC</t>
  </si>
  <si>
    <t>WROCAW UNIV ENVIRONM LIFE SCI</t>
  </si>
  <si>
    <t>WROCLAW RES CTR EIT</t>
  </si>
  <si>
    <t>WROCLAW UNIV ECON</t>
  </si>
  <si>
    <t>WROCLAW UNIV LIFE SCI</t>
  </si>
  <si>
    <t>WROCLAW UNIV MED</t>
  </si>
  <si>
    <t>WSENSE SRL</t>
  </si>
  <si>
    <t>WSH INST</t>
  </si>
  <si>
    <t>WSL EIDGENOSS FORSCH ANSTALT</t>
  </si>
  <si>
    <t>WSP ENVIRONM</t>
  </si>
  <si>
    <t>WTP WARMETECH PRUFGESELL MBH</t>
  </si>
  <si>
    <t>WU HAN UNIV</t>
  </si>
  <si>
    <t>WUHAN INST PHYS EDUC</t>
  </si>
  <si>
    <t>WUHAN UNIV TECHNOL</t>
  </si>
  <si>
    <t>WULS SGGW</t>
  </si>
  <si>
    <t>WUMHAT STOYAN KIRKOVICH</t>
  </si>
  <si>
    <t>WUYI UNIV</t>
  </si>
  <si>
    <t>WWF</t>
  </si>
  <si>
    <t>WWF ITALIA</t>
  </si>
  <si>
    <t>WWF MEDITERRANEAN PROGRAMME OFF</t>
  </si>
  <si>
    <t>WWF NORWAY</t>
  </si>
  <si>
    <t>WWU MUNSTER</t>
  </si>
  <si>
    <t>WYETH WHITEHALL MED AFFAIRS</t>
  </si>
  <si>
    <t>WYSZYNSKI UNIV</t>
  </si>
  <si>
    <t>XERCES SOC INVERTEBRATE CONSERVAT</t>
  </si>
  <si>
    <t>XIAN MED UNIV</t>
  </si>
  <si>
    <t>XIDIAN UNIV</t>
  </si>
  <si>
    <t>XINJIANG UNIV</t>
  </si>
  <si>
    <t>XISHUANGBANNA TROP BOT GARDEN</t>
  </si>
  <si>
    <t>XOVENTURE INT</t>
  </si>
  <si>
    <t>XPRESSOMICS</t>
  </si>
  <si>
    <t>XTP GMBH</t>
  </si>
  <si>
    <t>XUZHOU MED COLL</t>
  </si>
  <si>
    <t>YAKUT STATE AGR ACAD</t>
  </si>
  <si>
    <t>YAKUT STATE UNIV</t>
  </si>
  <si>
    <t>YAKUTIAN RES INST AGR</t>
  </si>
  <si>
    <t>YALE SCH MANAGEMENT</t>
  </si>
  <si>
    <t>YAMAGUCHI UNIV</t>
  </si>
  <si>
    <t>YANCHENG TEACHERS UNIV</t>
  </si>
  <si>
    <t>YANGTZE UNIV</t>
  </si>
  <si>
    <t>YANGZHOU UNIV</t>
  </si>
  <si>
    <t>YANSHAN UNIV</t>
  </si>
  <si>
    <t>YAROSLAVL DEMIDOV STATE UNIV</t>
  </si>
  <si>
    <t>YAROSLAVL STATE MED UNIV</t>
  </si>
  <si>
    <t>YE A BUKETOV KARAGANDA STATE UNIV</t>
  </si>
  <si>
    <t>YEDITEUE UNIV</t>
  </si>
  <si>
    <t>YEREVAN NATL CTR ONCOL</t>
  </si>
  <si>
    <t>YERUCHAM CTR ORNITHOL ECOL</t>
  </si>
  <si>
    <t>YESHIVA UNIV</t>
  </si>
  <si>
    <t>YH FAMILY PRACTICE</t>
  </si>
  <si>
    <t>YINHAWANGKA ELDER</t>
  </si>
  <si>
    <t>YONSEI UNIV HLTH SYST</t>
  </si>
  <si>
    <t>YORK TEACHING HOSP</t>
  </si>
  <si>
    <t>YORKHILL NHS TRUST</t>
  </si>
  <si>
    <t>YORKSHIRE REG GENET SERV</t>
  </si>
  <si>
    <t>YOUNGSTOWN STATE UNIV</t>
  </si>
  <si>
    <t>YTKEMISKA INST AB</t>
  </si>
  <si>
    <t>YUKON DEPT ENVIRONM</t>
  </si>
  <si>
    <t>YUMAN THERAPEUT</t>
  </si>
  <si>
    <t>YURIY FEDKOVYCH CHERNIVTSI NATL UNIV</t>
  </si>
  <si>
    <t>ZAC BALARUCS</t>
  </si>
  <si>
    <t>ZAGAZIG UNIV</t>
  </si>
  <si>
    <t>ZAGREB UNIV HOSP CTR</t>
  </si>
  <si>
    <t>ZALF INST LAND USE SYST</t>
  </si>
  <si>
    <t>ZAMIACAD PROJECT</t>
  </si>
  <si>
    <t>ZAMIACAD PROJECT FOUNDER</t>
  </si>
  <si>
    <t>ZAO SCI PROD ASSOC FID TEKHNIKA</t>
  </si>
  <si>
    <t>ZDITOVO HIGH SCH</t>
  </si>
  <si>
    <t>ZEALAND UNIV HOSP ROSKILDE</t>
  </si>
  <si>
    <t>ZEB ROLFES SCHIERENBECK ASSOCIATES GMBH</t>
  </si>
  <si>
    <t>ZEMGALE SEONDARY SCH</t>
  </si>
  <si>
    <t>ZENIT TECHNOL PK MAGDEBURG</t>
  </si>
  <si>
    <t>ZENT ANSTALT METEOROL GEODYNAM</t>
  </si>
  <si>
    <t>ZENT KLIN</t>
  </si>
  <si>
    <t>ZENTRALKLINIKUM BAD BERKA</t>
  </si>
  <si>
    <t>ZENTRUM HAMATOL MED ONKOL</t>
  </si>
  <si>
    <t>ZENTRUM HERZ GEFAESS LUNGENMED MEDIAPK</t>
  </si>
  <si>
    <t>ZENTRUM HERZLUNGEN GEFAESSMED</t>
  </si>
  <si>
    <t>ZENTRUM KINDER JUGENDMED</t>
  </si>
  <si>
    <t>ZEROTURNAROUND OU</t>
  </si>
  <si>
    <t>ZEWAIL CITY SCI ND TECHNOL</t>
  </si>
  <si>
    <t>ZEWAIL CITY SCIENCE TECHNOL</t>
  </si>
  <si>
    <t>ZHAW</t>
  </si>
  <si>
    <t>ZHAW INST NAT RESOURCES SCI</t>
  </si>
  <si>
    <t>ZHEJIAG UNIV</t>
  </si>
  <si>
    <t>ZHENGZHOU UNIV</t>
  </si>
  <si>
    <t>ZHITKOV RUSSIAN RES INST GAME MANAGEMENT FUR FA</t>
  </si>
  <si>
    <t>ZHONGSHAN UNIV</t>
  </si>
  <si>
    <t>ZIARCO PHARMA LTD</t>
  </si>
  <si>
    <t>ZIMBABWE NATL FAMILY PLANNING COUNCIL</t>
  </si>
  <si>
    <t>ZITHAKLINIK</t>
  </si>
  <si>
    <t>ZNA</t>
  </si>
  <si>
    <t>ZNA MIDDELHEIM</t>
  </si>
  <si>
    <t>ZOL</t>
  </si>
  <si>
    <t>ZOL CAMPUS ST JAN</t>
  </si>
  <si>
    <t>ZOOL INST ZOOL MUSEUM</t>
  </si>
  <si>
    <t>ZOOLOG FORSCH MUSEUM ALEXANDER KOENIG</t>
  </si>
  <si>
    <t>ZORA BIOSCI</t>
  </si>
  <si>
    <t>ZUCKER HILLSIDE HOSP</t>
  </si>
  <si>
    <t>ZURICH HERBARIUM</t>
  </si>
  <si>
    <t>ZURICH UNIV</t>
  </si>
  <si>
    <t>ZURICH UNIV APPL SCI</t>
  </si>
  <si>
    <t>ZURICH UNIV APPL SCI ZHAW</t>
  </si>
  <si>
    <t>ZZZS HLTH INSURANCE INST SLOVENIA</t>
  </si>
  <si>
    <t>(20248 Organizations {0} {1} value(s) outside display options.)</t>
  </si>
  <si>
    <t>(37 records (0.139%){0} records{1} do not contain data in the field being analyzed.)</t>
  </si>
  <si>
    <t xml:space="preserve">Perioodil 2007-2018 WoS-is Eesti asukohaga Eesti märgistatud artiklite nimekiri ja Eesti ettevõtted, mis on vaadeldud perioodil vähemalt 3 artikli autorite hulgas. </t>
  </si>
  <si>
    <t xml:space="preserve">Allikas: Web of Science (andmed seisuga 21.05.18; ETAgi arvutsed). </t>
  </si>
  <si>
    <t>Column Labels</t>
  </si>
  <si>
    <t>Grand Total</t>
  </si>
  <si>
    <t>Row Labels</t>
  </si>
  <si>
    <t>Sum of records</t>
  </si>
  <si>
    <t>Ühtlustatud nimekuju</t>
  </si>
  <si>
    <t>Eesti ettevõte</t>
  </si>
  <si>
    <t>selgitus</t>
  </si>
  <si>
    <t>Desy Phyton Science</t>
  </si>
  <si>
    <t>Testonica Lab OÜ?</t>
  </si>
  <si>
    <t>Medicare OÜ staatus on äriregistris kustutatud, kui peaks see olema. Kunagi olnud - tegevusalas ei saanud aru.</t>
  </si>
  <si>
    <r>
      <t>LÜHENDATUD ANDMESTIK (kustutatud on kõik</t>
    </r>
    <r>
      <rPr>
        <b/>
        <u/>
        <sz val="11"/>
        <color theme="1"/>
        <rFont val="Calibri"/>
        <family val="2"/>
        <charset val="186"/>
        <scheme val="minor"/>
      </rPr>
      <t xml:space="preserve"> silmnähtavalt</t>
    </r>
    <r>
      <rPr>
        <sz val="11"/>
        <color theme="1"/>
        <rFont val="Calibri"/>
        <family val="2"/>
        <charset val="186"/>
        <scheme val="minor"/>
      </rPr>
      <t xml:space="preserve"> HES, GOV asutused ja välismaised asutused)</t>
    </r>
  </si>
  <si>
    <t>30+ osakaal</t>
  </si>
  <si>
    <t>Detailne palgainfo kuue avalik-õigusliku ülikooli kohta seisuga 31.12.2016</t>
  </si>
  <si>
    <t xml:space="preserve">Andmed: Rektorite Nõukogu, ETAgi arvutused. Arvutustes lähevad edasi vaid töökohad, kus oli vähemalt 5 FTE-d. </t>
  </si>
  <si>
    <t>2015. vs 2016 kogupalkade muutused (Rektorite Nõukogu andmetel, ETAgi arvutused; palkade arvutamisel kasutatakse vaid 5 ja enama FTE-ga ametikohtade andmeid)</t>
  </si>
  <si>
    <t>Magistriõppesse ja doktoriõppesse vastuvõetute keskmine vanus perioodil 2006-2017 õpinguid alustanute puhul</t>
  </si>
  <si>
    <t>Allikas: EHIS, HaridusSilm</t>
  </si>
  <si>
    <t>Vastuvõetutena on käsitletud sellised üliõpilased, kes õppisid 1. kursusel/õppimise aastal kõrghariduse õppekavadel vastavalt seisuga 10. november  ning olid vastaval aastal õppima asunud perioodil 1. juuli kuni 10. november. "TULE" programmi raames rahastatud õppekohtadel ja ESFi tagasipöördunud doktorandina õppijaid ei loeta vastuvõetute alla.</t>
  </si>
  <si>
    <t>Keskmine vanus on üliõpilase vanus vastuvõtmise aasta 01.septembril</t>
  </si>
  <si>
    <t>3. astme õpe(doktoriõpe)</t>
  </si>
  <si>
    <t>2. astme õpe (magistriõpe)</t>
  </si>
  <si>
    <t>Õppeaasta</t>
  </si>
  <si>
    <t>Vastuvõetute arv</t>
  </si>
  <si>
    <t>Keskmine vanus</t>
  </si>
  <si>
    <t>2006/07</t>
  </si>
  <si>
    <t>2007/08</t>
  </si>
  <si>
    <t>2008/09</t>
  </si>
  <si>
    <t>2009/10</t>
  </si>
  <si>
    <t>2010/11</t>
  </si>
  <si>
    <t>2011/12</t>
  </si>
  <si>
    <t>2012/13</t>
  </si>
  <si>
    <t>2013/14</t>
  </si>
  <si>
    <t>2014/15</t>
  </si>
  <si>
    <t>2015/16</t>
  </si>
  <si>
    <t>2016/17</t>
  </si>
  <si>
    <t>2017/18</t>
  </si>
  <si>
    <t>Doktoriõppesse vastuvõetute arv</t>
  </si>
  <si>
    <t>RE/REV</t>
  </si>
  <si>
    <t>RE/Ei hüvita</t>
  </si>
  <si>
    <t>REV/Hüvitab</t>
  </si>
  <si>
    <t>-</t>
  </si>
  <si>
    <t>Õpitud aeg aastates: lõpetamise/katkestamise kuupäev või 10.11.2017 (neil, kes siis veel õppisid) miinus õppima asumise kuupäev või reorganiseeritud asutusse asumise kuupäev. Akadeemilisel oldud päevi ei lahutata.</t>
  </si>
  <si>
    <t>Kõik dokotriõppesse vastuvõetud</t>
  </si>
  <si>
    <t>2005/06</t>
  </si>
  <si>
    <t>Sugu</t>
  </si>
  <si>
    <t>Õpitud aeg (aastates)</t>
  </si>
  <si>
    <t>mees</t>
  </si>
  <si>
    <t>naine</t>
  </si>
  <si>
    <t>Lõpetanud 10.novembriks 2017</t>
  </si>
  <si>
    <t>01 Haridus</t>
  </si>
  <si>
    <t>02 Humanitaaria ja kunstid</t>
  </si>
  <si>
    <t>03 Sotsiaalteadused, ajakirjandus ja teave</t>
  </si>
  <si>
    <t>04 Ärindus, haldus ja õigus</t>
  </si>
  <si>
    <t>05 Loodusteadused, matemaatika ja statistika</t>
  </si>
  <si>
    <t>06 Informatsiooni- ja kommunikatsioonitehnoloogiad</t>
  </si>
  <si>
    <t>07 Tehnika, tootmine ja ehitus</t>
  </si>
  <si>
    <t>08 Põllumajandus, metsandus, kalandus ja veterinaaria</t>
  </si>
  <si>
    <t>09 Tervis ja heaolu</t>
  </si>
  <si>
    <t>10 Teenindus</t>
  </si>
  <si>
    <t>Keskmine õpitud aeg doktorantuuris valdkonniti</t>
  </si>
  <si>
    <t xml:space="preserve">Doktoriõppesse vastuvõetute (RE ja REV - lk lõpus), lõpetanute ja katkestanute arvud aastatel 2005-2017 valdkonniti. </t>
  </si>
  <si>
    <t>muud akad. töötajad</t>
  </si>
  <si>
    <t>SourceCountryID</t>
  </si>
  <si>
    <t>Reference Year</t>
  </si>
  <si>
    <t>Currency</t>
  </si>
  <si>
    <t>Institutional</t>
  </si>
  <si>
    <t>Project</t>
  </si>
  <si>
    <t>Inst_PercentTotal</t>
  </si>
  <si>
    <t>Project_PercentTotal</t>
  </si>
  <si>
    <t>AT</t>
  </si>
  <si>
    <t>EUR</t>
  </si>
  <si>
    <t>BE</t>
  </si>
  <si>
    <t>BG</t>
  </si>
  <si>
    <t>BGN</t>
  </si>
  <si>
    <t>CH</t>
  </si>
  <si>
    <t>CHF</t>
  </si>
  <si>
    <t>CZ</t>
  </si>
  <si>
    <t>CZK</t>
  </si>
  <si>
    <t>DE</t>
  </si>
  <si>
    <t>DK</t>
  </si>
  <si>
    <t>DKK</t>
  </si>
  <si>
    <t>EE</t>
  </si>
  <si>
    <t>EL</t>
  </si>
  <si>
    <t>ES</t>
  </si>
  <si>
    <t>FI</t>
  </si>
  <si>
    <t>FR</t>
  </si>
  <si>
    <t>HR</t>
  </si>
  <si>
    <t>HRK</t>
  </si>
  <si>
    <t>HU</t>
  </si>
  <si>
    <t>HUF</t>
  </si>
  <si>
    <t>IE</t>
  </si>
  <si>
    <t>IL</t>
  </si>
  <si>
    <t>ILS</t>
  </si>
  <si>
    <t>IS</t>
  </si>
  <si>
    <t>ISK</t>
  </si>
  <si>
    <t>IT</t>
  </si>
  <si>
    <t>LI</t>
  </si>
  <si>
    <t>LT</t>
  </si>
  <si>
    <t>LU</t>
  </si>
  <si>
    <t>ME</t>
  </si>
  <si>
    <t>MK</t>
  </si>
  <si>
    <t>MKD</t>
  </si>
  <si>
    <t>MT</t>
  </si>
  <si>
    <t>NL</t>
  </si>
  <si>
    <t>NO</t>
  </si>
  <si>
    <t>NOK</t>
  </si>
  <si>
    <t>PL</t>
  </si>
  <si>
    <t>PLN</t>
  </si>
  <si>
    <t>PT</t>
  </si>
  <si>
    <t>RO</t>
  </si>
  <si>
    <t>RON</t>
  </si>
  <si>
    <t>RS</t>
  </si>
  <si>
    <t>RSD</t>
  </si>
  <si>
    <t>SE</t>
  </si>
  <si>
    <t>SEK</t>
  </si>
  <si>
    <t>SI</t>
  </si>
  <si>
    <t>SK</t>
  </si>
  <si>
    <t>UK</t>
  </si>
  <si>
    <t>GBP</t>
  </si>
  <si>
    <t>US</t>
  </si>
  <si>
    <t>USD</t>
  </si>
  <si>
    <t xml:space="preserve">Institutsionaalse ja projektipõhise rahastuse vahekord </t>
  </si>
  <si>
    <t>Allikas: PREF Study, JRC, European Commission</t>
  </si>
  <si>
    <t xml:space="preserve">Ka eelmisel korral olid Eesti andmed teistest uuemad. </t>
  </si>
  <si>
    <t>NB! Eesti osas võime panna ehk Eesti viimase kättesaadava aasta protsendi st 2018?</t>
  </si>
  <si>
    <t>2014-2020</t>
  </si>
  <si>
    <t>2007-2013</t>
  </si>
  <si>
    <t>2004-2006</t>
  </si>
  <si>
    <t>Projektidele on ära jaotatud 454 926 153 eurot 387 966 237 eurosest eelarvest.</t>
  </si>
  <si>
    <t>Eelarve</t>
  </si>
  <si>
    <t>Avalik-õiguslik ülikool</t>
  </si>
  <si>
    <t>Ettevõte</t>
  </si>
  <si>
    <t>Muu</t>
  </si>
  <si>
    <t xml:space="preserve">Allikas: http://www.struktuurifondid.ee/et/toetatavad-valdkonnad  (-&gt; Teadus) </t>
  </si>
  <si>
    <t xml:space="preserve">Lehelt:  http://www.struktuurifondid.ee/et/toetatud-projektid/toetatud-projektid alla projektide nimekiri </t>
  </si>
  <si>
    <t>Põhjal koostatud koond (asutuste liigitus ja rakendusperioodide jaotus on enda koostatud)</t>
  </si>
  <si>
    <t>Allikas: www.struktuurifondid.ee, Eesti Teadusagentuuri arvutused (andmed võetud seisuga 13.06.18, lehekülge viimati uuendatud 09.03.18)</t>
  </si>
  <si>
    <t>1. Struktuurifondidest rahastatud teaduse valdkonna projektide arvud rakendusperioodide kaupa</t>
  </si>
  <si>
    <t>Muu positiivselt evalveeritud TA asutus (st peale kuue avalik-õigusliku ülikooli)</t>
  </si>
  <si>
    <t>Asutuse tüüp</t>
  </si>
  <si>
    <t>Teaduse valdkonnale eraldatud struktuuritoetused kokku</t>
  </si>
  <si>
    <t>2. Struktuurifondidest rahastatud teaduse valdkonna projektide kogumaksumused rakendusperioodide kaupa</t>
  </si>
  <si>
    <t>3. Struktuurifondidest rahastatud teaduse valdkonna projektide struktuurifondidest finantseeritud toetuste summad rakendusperioodide kaupa</t>
  </si>
  <si>
    <t xml:space="preserve">NB! Siin toodud koondsummad erinevad lehe esimese tabeli koondsummadest, küsimus RAM-i saadetud. Metoodika ühtsuse huvides võiks kasutada kas alltoodud  tabelites 1-3 toodud infot, või lehelülje kõige ülemist koondtabelit. </t>
  </si>
  <si>
    <t>Doktorikraadiga inimeste osakaal tööealisest (25–64-aastased) elanikkonnast (2016) ja erasektoris töötavate doktorikraadiga töötajate osakaal kõigist doktorikraadiga töötajatest (2014).</t>
  </si>
  <si>
    <r>
      <t>1. Doktorikraadiga inimesi tööealisest elanikkonnast 2016. aastal (</t>
    </r>
    <r>
      <rPr>
        <b/>
        <i/>
        <sz val="11"/>
        <color theme="1"/>
        <rFont val="Calibri"/>
        <family val="2"/>
        <charset val="186"/>
        <scheme val="minor"/>
      </rPr>
      <t>Doctorate holders in the working age population, 2016; per thousand population aged 25-64</t>
    </r>
    <r>
      <rPr>
        <b/>
        <sz val="11"/>
        <color theme="1"/>
        <rFont val="Calibri"/>
        <family val="2"/>
        <charset val="186"/>
        <scheme val="minor"/>
      </rPr>
      <t>) ja doktorikraadiga töötajate osakaal erasektoris (2014)</t>
    </r>
  </si>
  <si>
    <t>Sloveenia (2014)</t>
  </si>
  <si>
    <t>Soome (2014)</t>
  </si>
  <si>
    <t>Eesti (2014)</t>
  </si>
  <si>
    <t>Tšehhi (2014)</t>
  </si>
  <si>
    <t>Slovakkia (2014)</t>
  </si>
  <si>
    <t>Poola (2014)</t>
  </si>
  <si>
    <t>Portugal (2014)</t>
  </si>
  <si>
    <t>Venemaa (2014)</t>
  </si>
  <si>
    <t>Tšiili (2014)</t>
  </si>
  <si>
    <t>Austria (2013)</t>
  </si>
  <si>
    <t>Belgia (2013)</t>
  </si>
  <si>
    <t>Kreeka (2013)</t>
  </si>
  <si>
    <t>Mehhiko (2013)</t>
  </si>
  <si>
    <t>Erasektoris töötavate doktorikraadiga töötajate osakaal kõigist doktorikraadiga töötajatest, 2014 või 2013</t>
  </si>
  <si>
    <t>Data extracted on 14 Jun 2018 12:24 UTC (GMT) from OECD.Stat</t>
  </si>
  <si>
    <t>Data last updated: 17.05.2017</t>
  </si>
  <si>
    <t>Allikad: OECD (OECD Science and Technology Indicators Scoreboard 2017, Figure 2.3.3. (http://dx.doi.org/10.1787/888933618498) ja OECD Main Science and Technology Indicators Database, ETAgi arvutused)</t>
  </si>
  <si>
    <t>Andmed aastatst:</t>
  </si>
  <si>
    <t>2014-16</t>
  </si>
  <si>
    <t>Applied research</t>
  </si>
  <si>
    <t>Experimental development</t>
  </si>
  <si>
    <t>Capital expenditure not elsewhere recorded</t>
  </si>
  <si>
    <t>Australian Dollar, Millions</t>
  </si>
  <si>
    <t>Euro, Millions</t>
  </si>
  <si>
    <t>Canadian Dollar, Millions</t>
  </si>
  <si>
    <t>Chilean Peso, Millions</t>
  </si>
  <si>
    <t>Czech Koruna, Millions</t>
  </si>
  <si>
    <t>Danish Krone, Millions</t>
  </si>
  <si>
    <t>Forint, Millions</t>
  </si>
  <si>
    <t>Iceland Krona, Millions</t>
  </si>
  <si>
    <t>New Israeli Sheqel, Millions</t>
  </si>
  <si>
    <t>Yen, Millions</t>
  </si>
  <si>
    <t>Won, Millions</t>
  </si>
  <si>
    <t>Mexican Peso, Millions</t>
  </si>
  <si>
    <t>New Zealand Dollar, Millions</t>
  </si>
  <si>
    <t>Norwegian Krone, Millions</t>
  </si>
  <si>
    <t>Zloty, Millions</t>
  </si>
  <si>
    <t>Swedish Krona, Millions</t>
  </si>
  <si>
    <t>Swiss Franc, Millions</t>
  </si>
  <si>
    <t>Turkish Lira, Millions</t>
  </si>
  <si>
    <t>Pound Sterling, Millions</t>
  </si>
  <si>
    <t>US Dollar, Millions</t>
  </si>
  <si>
    <t>Argentine Peso, Millions</t>
  </si>
  <si>
    <t>Yuan Renminbi, Millions</t>
  </si>
  <si>
    <t>Romanian Leu, Millions</t>
  </si>
  <si>
    <t>Russian Ruble, Millions</t>
  </si>
  <si>
    <t>Singapore Dollar, Millions</t>
  </si>
  <si>
    <t>Rand, Millions</t>
  </si>
  <si>
    <t>New Taiwan Dollar, Millions</t>
  </si>
  <si>
    <t>Allikas: OECD, MSTI Database, Dataset: Gross domestic expenditure on R&amp;D by sector of performance and type of R&amp;D, viimati uuendatud 23.04.2018, andmed võetud 19.06.18</t>
  </si>
  <si>
    <t>PPP Dollars - Current prices (in Millions)</t>
  </si>
  <si>
    <t>Kõrgaharidussektor</t>
  </si>
  <si>
    <t>TA kulude jagunemine sektorite vahel (2015, hilisemad andmed olemas üksikute riikide kohta). Tegin klassikalised 4 sektorit sel korral - nagu paluti. Vajadusel saan kaheks koondada.</t>
  </si>
  <si>
    <t>Alusuuringud</t>
  </si>
  <si>
    <t>Rakendusuuringud</t>
  </si>
  <si>
    <t>Kapitaliinvesteeringud (muud)</t>
  </si>
  <si>
    <t>National Currency</t>
  </si>
  <si>
    <t>TA kulude jagunemine sektorite vahel</t>
  </si>
  <si>
    <t>TA kulude jagunemine sektorite vahel 2016 (või viimane olemasolev)</t>
  </si>
  <si>
    <t>Viimane olemasolev aasta</t>
  </si>
  <si>
    <t>Ühik</t>
  </si>
  <si>
    <t>alla 10 töötaja</t>
  </si>
  <si>
    <t>10-49 töötajat</t>
  </si>
  <si>
    <t>50-100</t>
  </si>
  <si>
    <t>100 ja rohkem</t>
  </si>
  <si>
    <t>Harju maakond</t>
  </si>
  <si>
    <t>Rapla maakond</t>
  </si>
  <si>
    <t>Tartu maakond</t>
  </si>
  <si>
    <t>Muu mujal liigitamata kutse- teadus- ja tehnikaalane tegevus</t>
  </si>
  <si>
    <t>Teadus- ja arendustegevus biotehnoloogia vallas</t>
  </si>
  <si>
    <t>Teadus- ja arendustegevus muude loodus- ja tehnikateaduste vallas</t>
  </si>
  <si>
    <t>Teadus- ja arendustegevus sotsiaal- ja humanitaarteaduste vallas</t>
  </si>
  <si>
    <t>ADEPTE EKSPERT OÜ</t>
  </si>
  <si>
    <t>ALBENSIS OÜ</t>
  </si>
  <si>
    <t>ALKRANEL OÜ</t>
  </si>
  <si>
    <t>Amodei OÜ</t>
  </si>
  <si>
    <t>ANTAL OÜ</t>
  </si>
  <si>
    <t>ARHEOX OÜ</t>
  </si>
  <si>
    <t>AVANTGARDE OÜ</t>
  </si>
  <si>
    <t>BIOLABORID OÜ</t>
  </si>
  <si>
    <t>BM TRADA EESTI OÜ</t>
  </si>
  <si>
    <t>CELLIN TECHNOLOGIES OÜ</t>
  </si>
  <si>
    <t>CONSULTARE OÜ</t>
  </si>
  <si>
    <t>COREGROW OÜ</t>
  </si>
  <si>
    <t>DEMIS FURNITURA OÜ</t>
  </si>
  <si>
    <t>DIOTECH OÜ</t>
  </si>
  <si>
    <t>E.M.A MODEL MANAGEMENT OÜ</t>
  </si>
  <si>
    <t>EESTI INNOVATSIOONI INSTITUUT OÜ</t>
  </si>
  <si>
    <t>EESTI RAKENDUSUURINGUTE KESKUS CENTAR OÜ</t>
  </si>
  <si>
    <t>EGEEN AS</t>
  </si>
  <si>
    <t>ELECTRONICS DESIGN OÜ</t>
  </si>
  <si>
    <t>ENEFIT OUTOTEC TECHNOLOGY OÜ</t>
  </si>
  <si>
    <t>ESTLA OÜ</t>
  </si>
  <si>
    <t>ESTONIAN LATVIAN &amp; LITHUANIAN ENVIRONMENT OÜ</t>
  </si>
  <si>
    <t>ETTEVÕTLUSFINANTSEERIMISE OÜ</t>
  </si>
  <si>
    <t>EUROFINS ENVIRONMENT TESTING ESTONIA OÜ</t>
  </si>
  <si>
    <t>EX DESIGN TEAM OÜ</t>
  </si>
  <si>
    <t>FIBERUP OÜ</t>
  </si>
  <si>
    <t>FIBROTX OÜ</t>
  </si>
  <si>
    <t>GENORAMA OÜ</t>
  </si>
  <si>
    <t>GROMEKS OÜ</t>
  </si>
  <si>
    <t>HANNU PRO TALLINN OÜ</t>
  </si>
  <si>
    <t>HEDGEHOG OÜ</t>
  </si>
  <si>
    <t>IB KRATES OÜ</t>
  </si>
  <si>
    <t>IMPERIAL TOBACCO ESTONIA OÜ</t>
  </si>
  <si>
    <t>INTERSPECTRUM OÜ</t>
  </si>
  <si>
    <t>ISOTECH OÜ</t>
  </si>
  <si>
    <t>KLIINILISTE UURINGUTE KESKUS OÜ</t>
  </si>
  <si>
    <t>KRAKUL OÜ</t>
  </si>
  <si>
    <t>LABTOWELLNESS OÜ</t>
  </si>
  <si>
    <t>LL EAST TRADE OÜ</t>
  </si>
  <si>
    <t>MACHINETEC OÜ</t>
  </si>
  <si>
    <t>MIDVIL KONSULTATSIOONID OÜ</t>
  </si>
  <si>
    <t>MILKIMPEX OÜ</t>
  </si>
  <si>
    <t>MOGIPUU OÜ</t>
  </si>
  <si>
    <t>NANO OÜ</t>
  </si>
  <si>
    <t>NORDIC TERSUS LABORATORY OÜ</t>
  </si>
  <si>
    <t>PATENDIBÜROO USTERVALL OÜ</t>
  </si>
  <si>
    <t>PSI CRO OÜ</t>
  </si>
  <si>
    <t>RANNIKU INVEST OÜ</t>
  </si>
  <si>
    <t>ROVICO OÜ</t>
  </si>
  <si>
    <t>RPS ESTONIA OÜ</t>
  </si>
  <si>
    <t>RSTA AS</t>
  </si>
  <si>
    <t>STD &amp; J OÜ</t>
  </si>
  <si>
    <t>SWP BALTIC OÜ</t>
  </si>
  <si>
    <t>ZEN CONSULTING OÜ</t>
  </si>
  <si>
    <t>TECHNOPOLIS GROUP EESTI OÜ</t>
  </si>
  <si>
    <t>TEHNOAUDIT OÜ</t>
  </si>
  <si>
    <t>TGS WORLDWIDE OÜ</t>
  </si>
  <si>
    <t>TIKKIMINE GRUPP OÜ</t>
  </si>
  <si>
    <t>W.A ENGINEERING OÜ</t>
  </si>
  <si>
    <t>VALORI TEENUSED OÜ</t>
  </si>
  <si>
    <t>W-Energia OÜ</t>
  </si>
  <si>
    <t>BIOCC OÜ</t>
  </si>
  <si>
    <t>CENTER FOR CLINICAL AND BASIC RESEARCH AS</t>
  </si>
  <si>
    <t>CODE FACTORY OÜ</t>
  </si>
  <si>
    <t>EESTI KONJUNKTUURIINSTITUUT AS</t>
  </si>
  <si>
    <t>ELI OÜ</t>
  </si>
  <si>
    <t>ELIKO TEHNOLOOGIA ARENDUSKESKUS OÜ</t>
  </si>
  <si>
    <t>GLAXOSMITHKLINE EESTI OÜ</t>
  </si>
  <si>
    <t>HABERST INFRA AS</t>
  </si>
  <si>
    <t>HENDRIKSON &amp; KO OÜ</t>
  </si>
  <si>
    <t>Icosagen AS</t>
  </si>
  <si>
    <t>ICOSAGEN CELL FACTORY OÜ</t>
  </si>
  <si>
    <t>IMECC OÜ</t>
  </si>
  <si>
    <t>IQVIA RDS ESTONIA OÜ</t>
  </si>
  <si>
    <t>LDI INNOVATION OÜ</t>
  </si>
  <si>
    <t>M.I.G. Company OÜ</t>
  </si>
  <si>
    <t>MASSI MILIANO OÜ</t>
  </si>
  <si>
    <t>MET-TERAKESKUS AS</t>
  </si>
  <si>
    <t>Nemor Technologies OÜ</t>
  </si>
  <si>
    <t>NEPCON OÜ</t>
  </si>
  <si>
    <t>NORDEO E AS</t>
  </si>
  <si>
    <t>ROCHE EESTI OÜ</t>
  </si>
  <si>
    <t>Satron RD OÜ</t>
  </si>
  <si>
    <t>SERVTEC SOLUTIONS OÜ</t>
  </si>
  <si>
    <t>SKELETON TECHNOLOGIES OÜ</t>
  </si>
  <si>
    <t>STATFINN ESTONIA OÜ</t>
  </si>
  <si>
    <t>TARKVARA TEHNOLOOGIA ARENDUSKESKUS OÜ</t>
  </si>
  <si>
    <t>TBD-BIODISCOVERY OÜ</t>
  </si>
  <si>
    <t>Tervisetehnoloogiate Arenduskeskus AS</t>
  </si>
  <si>
    <t>TOIDU- JA FERMENTATSIOONITEHNOLOOGIA ARENDUSKESKUS AS</t>
  </si>
  <si>
    <t>ADITRO ESTONIA OÜ</t>
  </si>
  <si>
    <t>Altius Energia OÜ</t>
  </si>
  <si>
    <t>Dimela AS</t>
  </si>
  <si>
    <t>NAVALIS GROUP OÜ</t>
  </si>
  <si>
    <t>Skeleton Technologies Group OÜ</t>
  </si>
  <si>
    <t>ANDERALOÜ</t>
  </si>
  <si>
    <t>Landcom OÜ</t>
  </si>
  <si>
    <t>SPORTRADAR OÜ</t>
  </si>
  <si>
    <t>Töötajate arv (grupp)</t>
  </si>
  <si>
    <t>Ettevõtete arv</t>
  </si>
  <si>
    <t>Müügitulu jagunemine</t>
  </si>
  <si>
    <t>Töötajate arv (grupp) maakonniti</t>
  </si>
  <si>
    <t>Töötajate arv (grupp) ja tegevusala täpsemalt</t>
  </si>
  <si>
    <t>KÕIK ETTEVÕTTED, MÜÜGITULU ning MÜÜGITULU JAGUNEMINE (%)</t>
  </si>
  <si>
    <t>Töötajate arv (grupp) ja ettevõtte nimi</t>
  </si>
  <si>
    <t>Töötajate arv</t>
  </si>
  <si>
    <t>Müügitulu jagunemine (%)</t>
  </si>
  <si>
    <t>Ettevõtete, mis on äriregistris määranud oma tegevusalaks "kutse- teadus- ja tehnikaalane tegevus" töötajate arv ja müügitulu (2016, puudumisel 2015)</t>
  </si>
  <si>
    <t xml:space="preserve">Vaadatud on ettevõtteid, mille müügitulu oli vähemalt 50 000 eurot ja kus oli vähemalt kolm töötajat. </t>
  </si>
  <si>
    <t xml:space="preserve">Allikas: Äripäeva infopank (infopank.ee), andmed seisuga juuni 2018, ETAgi arvutused. </t>
  </si>
  <si>
    <t>Müügitulu kokku (eurot aastas)</t>
  </si>
  <si>
    <t>Sama tabel, kust on aga välja jäetud ettevõtted tegevusala koodiga 74901</t>
  </si>
  <si>
    <t>TA kulude jagunemine teadus- ja arendustegevuse liigi järgi sektorites (alusuuringud, rakendusuuringud ja katse- ja arendustööd)</t>
  </si>
  <si>
    <t>KOOND (2016 v puudumisel 2015)</t>
  </si>
  <si>
    <t>Eksperimentaal-arendustegevus</t>
  </si>
  <si>
    <t>Lisainfo: kulutused dollarites (sama asi nagu üleval kohalikus valuutas)</t>
  </si>
  <si>
    <t>Struktuurifondidest erinevatel rakendusperioodidel teadusele eraldatud summad asutuste gruppide lõikes (projektide arvud, kogumaksumused ning toetuste suurused)</t>
  </si>
  <si>
    <t xml:space="preserve">Teadustöötajate (researchers) FTE-de arv vs TA kulutused avalikus sektoris ja erasektoris (%) 2015. </t>
  </si>
  <si>
    <t xml:space="preserve">                                                                 </t>
  </si>
  <si>
    <t>GBARD kokku</t>
  </si>
  <si>
    <t>IKT+LOOD+TEHN</t>
  </si>
  <si>
    <t>Doktoriõppe lõpetanute jagunemine valdkondadesse</t>
  </si>
  <si>
    <t>Doktoriõppesse vastuvõetute jagunemine valdkondadesse (%)</t>
  </si>
  <si>
    <t>0 või töötajate arv puudub</t>
  </si>
  <si>
    <t>50-100 töötajat</t>
  </si>
  <si>
    <t>Hiiu maakond</t>
  </si>
  <si>
    <t>Ida-Viru maakond</t>
  </si>
  <si>
    <t>Järva maakond</t>
  </si>
  <si>
    <t>Jõgeva maakond</t>
  </si>
  <si>
    <t>Lääne maakond</t>
  </si>
  <si>
    <t>Lääne-Viru maakond</t>
  </si>
  <si>
    <t>Pärnu maakond</t>
  </si>
  <si>
    <t>Põlva maakond</t>
  </si>
  <si>
    <t>Saare maakond</t>
  </si>
  <si>
    <t>Valga maakond</t>
  </si>
  <si>
    <t>Viljandi maakond</t>
  </si>
  <si>
    <t>Võru maakond</t>
  </si>
  <si>
    <t>Ettevõtete osakaal (%)</t>
  </si>
  <si>
    <t>Müügitulu osakaal (%)</t>
  </si>
  <si>
    <t>Töötajate arv (grupp) ja maakond</t>
  </si>
  <si>
    <t>Töötajate arvu osakaal (%)</t>
  </si>
  <si>
    <t>Ettevõtete, mis on äriregistris määranud oma tegevusalaks "kutse- teadus- ja tehnikaalane tegevus" töötajate arv ja müügitulu (2016, puudumisel viimane olemasolev aasta)</t>
  </si>
  <si>
    <t xml:space="preserve">Allikas: Äripäeva infopank (infopank.ee), andmed seisuga 2. juuli 2018, ETAgi arvutused. </t>
  </si>
  <si>
    <t>Teadustöötajate (head count) arv 1000 inimese kohta</t>
  </si>
  <si>
    <t>Avaliku sektori teadustöötajate (head count) arv 1000 inimese kohta</t>
  </si>
  <si>
    <t>Erasektori teadustöötajate (head count) arv 1000 inimese kohta</t>
  </si>
  <si>
    <t>https://en.wikipedia.org/wiki/List_of_countries_by_GDP_(PPP)_per_capita</t>
  </si>
  <si>
    <t>https://en.wikipedia.org/wiki/List_of_countries_by_GDP_(nominal)_per_capita</t>
  </si>
  <si>
    <t>SKP (PPP) per capita (INT$), IMF 2017</t>
  </si>
  <si>
    <t>SKP (nominal) per capita (US$), IMF 2017</t>
  </si>
  <si>
    <t>Naisi %</t>
  </si>
  <si>
    <t>erasektor%/kogu TA kulutuste%</t>
  </si>
  <si>
    <t>2.1.b</t>
  </si>
  <si>
    <t>2.1.a</t>
  </si>
  <si>
    <t>2.2a</t>
  </si>
  <si>
    <t>Keskmine erasektoris</t>
  </si>
  <si>
    <t>2.2.b</t>
  </si>
  <si>
    <t>Ungari- kontrolli- üks number puudu</t>
  </si>
  <si>
    <t>Ilma kõrgharidussektorita ei oma tähendust</t>
  </si>
  <si>
    <t>2.2.c</t>
  </si>
  <si>
    <t>kasumlik ettevütlussektpr puudu</t>
  </si>
  <si>
    <t>Äkki saaks andmed??- Võtsin praegu Tammaru artikli Joon 2.2-st</t>
  </si>
  <si>
    <t>Source: Reserch and Development Statistics, OECD.</t>
  </si>
  <si>
    <t>Keskmine doktorantuuris õpitud aeg 2005-2014</t>
  </si>
  <si>
    <t>Õpitud aeg</t>
  </si>
  <si>
    <t>a)</t>
  </si>
  <si>
    <t>b</t>
  </si>
  <si>
    <t>c</t>
  </si>
  <si>
    <t>Teadustöötajate arv (avalik sektor) 2015</t>
  </si>
  <si>
    <t>Teadustöötajate arv (erasektor) 2015</t>
  </si>
  <si>
    <t>Teadustöötajaid kokku 2015</t>
  </si>
  <si>
    <t>Teadustöötajate FTE-de arv (avalik sektor) 2015</t>
  </si>
  <si>
    <t>Teadustöötajate FTE-de arv (erasektor) 2016</t>
  </si>
  <si>
    <t>Teadustöötajate FTE-sid kokku 2015</t>
  </si>
  <si>
    <t>Elanike arv (tuhandetes) 2015</t>
  </si>
  <si>
    <t>TA kulud kokku SKP-st (%) 2015</t>
  </si>
  <si>
    <t>Avaliku sektori TA kulud SKP-st (%) 2015</t>
  </si>
  <si>
    <t>Erasektori TA kulud SKP-st (%) 2015</t>
  </si>
  <si>
    <t>Teadustöötajate arv (avalik sektor) 2016</t>
  </si>
  <si>
    <t>Teadustöötajate arv (erasektor) 2016</t>
  </si>
  <si>
    <t>Teadustöötajaid kokku 2016</t>
  </si>
  <si>
    <t>Teadustöötajate FTE-de arv (avalik sektor) 2016</t>
  </si>
  <si>
    <t>Teadustöötajate FTE-sid kokku 2016</t>
  </si>
  <si>
    <t>Elanike arv (tuhandetes) 2016</t>
  </si>
  <si>
    <t>TA kulud kokku SKP-st (%) 2016</t>
  </si>
  <si>
    <t>Avaliku sektori TA kulud SKP-st (%) 2016</t>
  </si>
  <si>
    <t>Erasektori TA kulud SKP-st (%) 2016</t>
  </si>
  <si>
    <t>GDPera/avalik</t>
  </si>
  <si>
    <t>a) 2016 kohta</t>
  </si>
  <si>
    <t>b) 2016</t>
  </si>
  <si>
    <t>c) 2016</t>
  </si>
  <si>
    <t>NB! Ei tahaks panna sisse trendijoone R2-te, kuna selle arvutamiseks kasutab Excel ka neid riike, kellel on tulemused puudu (joonise tegemiseks tuleb puuduolevate asemele kirjutada 0-d)</t>
  </si>
  <si>
    <t>Erasektori TA kulud SKP-st/kõik TA kulud SKP-st</t>
  </si>
  <si>
    <t>Graduates from ISCED 7 programmes in tertiary education, both sexes (number)</t>
  </si>
  <si>
    <t>Graduates from ISCED 6 programmes in tertiary education, both sexes (number)</t>
  </si>
  <si>
    <t>Kõik doktoriõppesse vastuvõetud (sisaldab nii kraadi kaitsnuid kui katkestanuid)</t>
  </si>
  <si>
    <t>Lõpetanud 10.novembriks 2017 (sisaldab vaid doktorikraadini jõudnuid)</t>
  </si>
  <si>
    <t>Avaliku sektori TA kulud SKP-st/kõik TA kulud SKP-st</t>
  </si>
  <si>
    <t>rr</t>
  </si>
  <si>
    <t>d</t>
  </si>
  <si>
    <t>Joonis 2.7.a andmed (2016)</t>
  </si>
  <si>
    <t>Keskmine kogupalk (aritmeetiline)</t>
  </si>
  <si>
    <t xml:space="preserve">RAA0042: SKP jooksevhindades, miljonit eurot. </t>
  </si>
  <si>
    <t>Statistikaameti TA andmed viimati uuendatud 01.12.2017 (ja andmed võetud 19.01.2018) ja SKP andmed uuendatud 31.08.2018 (võetud 10.10.2018)</t>
  </si>
  <si>
    <t xml:space="preserve">Allikas: OECD (Main Science and Technology Indicators Database), näitajate andmed viimati uuendatud 01.03.2018; Statistikaamet (andmed võetud 10.10.2018). </t>
  </si>
  <si>
    <t>2017 (IMF)</t>
  </si>
  <si>
    <t xml:space="preserve">IMF. (2018). World Economic Outlook Database. </t>
  </si>
  <si>
    <t>OECD. (2017). OECD Science, Technology and Industry Scoreboard 2017: The digital transformation, OECD Publishing, Paris (Figure 2.3.3. (http://dx.doi.org/10.1787/888933618498))</t>
  </si>
  <si>
    <t xml:space="preserve">OECD. (2018). Main Science and Technology Indicators Database. www.oecd.org/sti/msti.htm </t>
  </si>
  <si>
    <t xml:space="preserve">OECD. (2018). Research and Development Statistics. www.oecd.org/sti/msti.htm </t>
  </si>
  <si>
    <t>Detailne palgainfo kuue avalik-õigusliku ülikooli kohta seisuga 31.12.2015</t>
  </si>
  <si>
    <t xml:space="preserve">VARASEMAD ANDMED </t>
  </si>
  <si>
    <t>RIIK</t>
  </si>
  <si>
    <t>Prantsusmaa (2016)</t>
  </si>
  <si>
    <t>USA (2016)</t>
  </si>
  <si>
    <t>Jaapan (2016)</t>
  </si>
  <si>
    <t>Euroopa Liit (euroala, 19 riik)</t>
  </si>
  <si>
    <t>Euroopa Liit (28 riiki)</t>
  </si>
  <si>
    <t xml:space="preserve">Data Source: </t>
  </si>
  <si>
    <t>Research and Developent Statistics</t>
  </si>
  <si>
    <t>Andmestik:TD072: Teadus- ja arendustegevusega hõivatud töötajad kasumitaotluseta institutsionaalsetes sektorites haridustaseme ja soo järgi</t>
  </si>
  <si>
    <t>Ametikoha liik</t>
  </si>
  <si>
    <t>Institutsionaalne sektor</t>
  </si>
  <si>
    <t>Haridustase</t>
  </si>
  <si>
    <t>Teadlased ja insenerid</t>
  </si>
  <si>
    <t>Tehnikud</t>
  </si>
  <si>
    <t>Abipersonal</t>
  </si>
  <si>
    <t>Teadus- ja arendustegevusega hõivatud doktorikraadiga töötajad kasumitaotluseta sektoristes 2017.</t>
  </si>
  <si>
    <t xml:space="preserve">Allikas: Statistikaamet (tabel TD072, viimati uuendatud 28.06.2018, andmed võetud 24.10.2018). </t>
  </si>
  <si>
    <t>Inimeste arv</t>
  </si>
  <si>
    <t>Viimati uuendatud 10.08.2018</t>
  </si>
  <si>
    <t>Andmestik:RV0231: Vähemalt 15-aastased hariduse, soo, vanusrühma ja maakonna järgi, 1. jaanuar</t>
  </si>
  <si>
    <t>Maakond</t>
  </si>
  <si>
    <t>Kogu Eesti</t>
  </si>
  <si>
    <t>Vanuserühm</t>
  </si>
  <si>
    <t>Vanuserühmad kokku</t>
  </si>
  <si>
    <t>Alusharidus või alghariduseta</t>
  </si>
  <si>
    <t>Põhiharidus (põhikooli 6 klassi)</t>
  </si>
  <si>
    <t>Põhiharidus (põhikooli 9 klassi)</t>
  </si>
  <si>
    <t>Põhiharidusenõudeta kutseharidus ja kutseharidus põhihariduse baasil</t>
  </si>
  <si>
    <t>Kutsekeskharidus põhihariduse baasil</t>
  </si>
  <si>
    <t>Kutseharidus keskhariduse baasil</t>
  </si>
  <si>
    <t>Keskeri- või tehnikumiharidus keskhariduse baasil</t>
  </si>
  <si>
    <t>Bakalaureus</t>
  </si>
  <si>
    <t>Magister</t>
  </si>
  <si>
    <t>Doktor</t>
  </si>
  <si>
    <t>Haridus teadmata</t>
  </si>
  <si>
    <t>Andmestik:TD023: Uurimis- ja arendustegevusega hõivatud töötajad ettevõtlussektoris haridustaseme ja tegevusala (EMTAK 2008) järgi</t>
  </si>
  <si>
    <t>Tegevusala (EMTAK 2008)</t>
  </si>
  <si>
    <t>Andmed on võetud 24 okt 2018 08:54 UTC (GMT). Allikas: Statistika andmebaas</t>
  </si>
  <si>
    <t>Viimati uuendatud 01.12.2017</t>
  </si>
  <si>
    <t>Doktorikraadiga inimesi Eestis</t>
  </si>
  <si>
    <t>TA-ga hõivatud</t>
  </si>
  <si>
    <t>NA</t>
  </si>
  <si>
    <t>TA-ga HÕIVATUD DOKTORIKRAADIGA INIMESI KOKKU</t>
  </si>
  <si>
    <t>KOKKU DOKTORIKRAADIGA INIMESI EESTIS (RV0231)</t>
  </si>
  <si>
    <t>Ettevõtlussektor (TD024)</t>
  </si>
  <si>
    <t>Kõrgharidussektor (TD072)</t>
  </si>
  <si>
    <t>Riiklik sektor (TD072)</t>
  </si>
  <si>
    <t>Kasumitaotluseta erasektor (TD072)</t>
  </si>
  <si>
    <t>TA rahastamine ja kogukulu 2016. aastal</t>
  </si>
  <si>
    <t>Allikas: Statistikaamet ja OECD, Eesti Teadusagentuuri arvutused</t>
  </si>
  <si>
    <t>WALES</t>
  </si>
  <si>
    <t>GEORGIA</t>
  </si>
  <si>
    <t>AUSTRIA</t>
  </si>
  <si>
    <t>UGANDA</t>
  </si>
  <si>
    <t>HONG KONG</t>
  </si>
  <si>
    <t>COSTA RICA</t>
  </si>
  <si>
    <t>PORTUGAL</t>
  </si>
  <si>
    <t>SRI LANKA</t>
  </si>
  <si>
    <t>GHANA</t>
  </si>
  <si>
    <t>ARGENTINA</t>
  </si>
  <si>
    <t>NEPAL</t>
  </si>
  <si>
    <t>TAIWAN</t>
  </si>
  <si>
    <t>ECUADOR</t>
  </si>
  <si>
    <t>BANGLADESH</t>
  </si>
  <si>
    <t>VENEZUELA</t>
  </si>
  <si>
    <t>INDIA</t>
  </si>
  <si>
    <t>VIETNAM</t>
  </si>
  <si>
    <t>SERBIA</t>
  </si>
  <si>
    <t>PAKISTAN</t>
  </si>
  <si>
    <t>MACAO</t>
  </si>
  <si>
    <t>Abarenkov</t>
  </si>
  <si>
    <t>Kessy</t>
  </si>
  <si>
    <t>Bahram</t>
  </si>
  <si>
    <t>Mohammad</t>
  </si>
  <si>
    <t>Esko</t>
  </si>
  <si>
    <t>Tõnu</t>
  </si>
  <si>
    <t>Fischer</t>
  </si>
  <si>
    <t>Krista</t>
  </si>
  <si>
    <t>Ivask</t>
  </si>
  <si>
    <t>Angela</t>
  </si>
  <si>
    <t>Junninen</t>
  </si>
  <si>
    <t>Heikki</t>
  </si>
  <si>
    <t>Kahru</t>
  </si>
  <si>
    <t>Anne</t>
  </si>
  <si>
    <t>Kasemets</t>
  </si>
  <si>
    <t>Kaja</t>
  </si>
  <si>
    <t>Kõljalg</t>
  </si>
  <si>
    <t>Urmas</t>
  </si>
  <si>
    <t>Mägi</t>
  </si>
  <si>
    <t>Reedik</t>
  </si>
  <si>
    <t>Metspalu</t>
  </si>
  <si>
    <t>Andres</t>
  </si>
  <si>
    <t>Moora</t>
  </si>
  <si>
    <t>Mari</t>
  </si>
  <si>
    <t>Niinemets</t>
  </si>
  <si>
    <t>Ülo</t>
  </si>
  <si>
    <t>Perola</t>
  </si>
  <si>
    <t>Markus</t>
  </si>
  <si>
    <t>Pärtel</t>
  </si>
  <si>
    <t>Meelis</t>
  </si>
  <si>
    <t>Tedersoo</t>
  </si>
  <si>
    <t>Leho</t>
  </si>
  <si>
    <t>Zobel</t>
  </si>
  <si>
    <t>Martin</t>
  </si>
  <si>
    <t>Ecology</t>
  </si>
  <si>
    <t>Level of productivity, GDP per hour worked (USD, current prices, current PPPs)</t>
  </si>
  <si>
    <t>Data from year (doctorate holders in the working age population)</t>
  </si>
  <si>
    <t>Doctorate holders in the working age population, 2016; per thousand population aged 25-64</t>
  </si>
  <si>
    <t>GDP (nominal) per capita (US$)</t>
  </si>
  <si>
    <t>2016 (or last available year)</t>
  </si>
  <si>
    <t>Figure 2.1b (additional table)</t>
  </si>
  <si>
    <t>Gross domestic expenditure on R&amp;D as a percentage of GDP (%)</t>
  </si>
  <si>
    <t>GDP (nominal) per capita (thousand US$)</t>
  </si>
  <si>
    <t>Private sector R&amp;D expenditures as a percentage of GDP (%)</t>
  </si>
  <si>
    <t>2016 (or latest available)</t>
  </si>
  <si>
    <t>Private sector R&amp;D personnel with doctorate degree from all R&amp;D personnel with doctorate degree  R&amp;D 2014, 2015 or 2016</t>
  </si>
  <si>
    <t>Vocational education</t>
  </si>
  <si>
    <t>Doctoral degree</t>
  </si>
  <si>
    <t>Cypros</t>
  </si>
  <si>
    <t>Holders of university degrees at bachelor’s or equivalent level (ISCED level 6). This category includes holders of degrees earned at universities proper and also at equivalent tertiary educational institutions.</t>
  </si>
  <si>
    <t>According to Frascati manual:</t>
  </si>
  <si>
    <t>Holders of university degrees at master’s or equivalent level (ISCED level 7). This category includes holders of degrees earned at universities proper and also at equivalent tertiary educational institutions.</t>
  </si>
  <si>
    <t>Holders of university degrees at doctoral or equivalent level (ISCED level 8). This category includes holders of degrees earned at universities proper and also at specialised institutes with universtiy status.</t>
  </si>
  <si>
    <t>accepted</t>
  </si>
  <si>
    <t>graduated</t>
  </si>
  <si>
    <t>average age of accepted</t>
  </si>
  <si>
    <t>35 and over</t>
  </si>
  <si>
    <t>19 and under</t>
  </si>
  <si>
    <t>Average salary (gross)</t>
  </si>
  <si>
    <t>Average salary (net)</t>
  </si>
  <si>
    <t>Doctoral allowance</t>
  </si>
  <si>
    <t>Miniumum wage (gross)</t>
  </si>
  <si>
    <t>Minimum wage (net)</t>
  </si>
  <si>
    <t>2018 (Q2)</t>
  </si>
  <si>
    <t>Public sector R&amp;D expenditures as a percentage of GDP (%)</t>
  </si>
  <si>
    <t>Private sector R&amp;D expenditures as a percentage of GDP/Gross domestic expenditure on R&amp;D as a percentage of GDP (%)</t>
  </si>
  <si>
    <t>Doctoral graduates/1st stage of tertiary graduates (%)</t>
  </si>
  <si>
    <t>Researchers full-time equivalents per thousand in labour force</t>
  </si>
  <si>
    <t>Private sector researchers full-time equivalents per thousand in labour force</t>
  </si>
  <si>
    <t>Public sector researchers full-time equivalents per thousand in labour force</t>
  </si>
  <si>
    <t>Researchers full-time equivalents per thousand in labour force - YEAR</t>
  </si>
  <si>
    <t>Population (in thousands)</t>
  </si>
  <si>
    <t>Public sector</t>
  </si>
  <si>
    <t>Private sector</t>
  </si>
  <si>
    <t>Non-profit institutional sectors</t>
  </si>
  <si>
    <t>Higher education sector</t>
  </si>
  <si>
    <t>Government sector</t>
  </si>
  <si>
    <t>Private non-profit sector</t>
  </si>
  <si>
    <t>Business entrerprise sector</t>
  </si>
  <si>
    <t>Researchers (FTEs) per 1000 inhabitants (public and private sector)</t>
  </si>
  <si>
    <t>Public sector researchers (FTEs) per 1000 inhabitants</t>
  </si>
  <si>
    <t>Private sector researchers (FTEs) per 1000 inhabitants</t>
  </si>
  <si>
    <t>Docent</t>
  </si>
  <si>
    <t>Lecturer</t>
  </si>
  <si>
    <t>Assistant</t>
  </si>
  <si>
    <t>Teacher</t>
  </si>
  <si>
    <t>Leading Researcher</t>
  </si>
  <si>
    <t>Senior Researcher</t>
  </si>
  <si>
    <t>Researcher</t>
  </si>
  <si>
    <t>Junior Researcher</t>
  </si>
  <si>
    <t>Other academic personnel</t>
  </si>
  <si>
    <t>Changes in full-time equivalents 2014-2017 (%)</t>
  </si>
  <si>
    <t>Proportion of 65 and over (%)</t>
  </si>
  <si>
    <t>Proportion of younger than 35 years (%)</t>
  </si>
  <si>
    <t>Proportion of younger than 25 years (%)</t>
  </si>
  <si>
    <t>Weighted average for full-time positions</t>
  </si>
  <si>
    <t>Average of teaching staff (for weighted full-time positions)</t>
  </si>
  <si>
    <t>Average of researching staff (for weighted full-time positions)</t>
  </si>
  <si>
    <t>University of Tartu</t>
  </si>
  <si>
    <t>Tallinn University of Technology</t>
  </si>
  <si>
    <t>Tallinn University</t>
  </si>
  <si>
    <t>Estonian University of Life Sciences</t>
  </si>
  <si>
    <t>Estonian Academy of Arts</t>
  </si>
  <si>
    <t>Estonian Academy of Music and Theatre</t>
  </si>
  <si>
    <t>Average gross salary (EUR/month</t>
  </si>
  <si>
    <t>Wage gap</t>
  </si>
  <si>
    <t>Women (%)</t>
  </si>
  <si>
    <t>Country/territory</t>
  </si>
  <si>
    <t>Articles</t>
  </si>
  <si>
    <t>Citations</t>
  </si>
  <si>
    <t>Top articles</t>
  </si>
  <si>
    <t>Top articles (%)</t>
  </si>
  <si>
    <t>ICELAND</t>
  </si>
  <si>
    <t>SWITZERLAND</t>
  </si>
  <si>
    <t>SCOTLAND</t>
  </si>
  <si>
    <t>DENMARK</t>
  </si>
  <si>
    <t>SINGAPORE</t>
  </si>
  <si>
    <t>ENGLAND</t>
  </si>
  <si>
    <t>BELGIUM</t>
  </si>
  <si>
    <t>SWEDEN</t>
  </si>
  <si>
    <t>IRELAND</t>
  </si>
  <si>
    <t>ESTONIA</t>
  </si>
  <si>
    <t>NORTHERN IRELAND</t>
  </si>
  <si>
    <t>GERMANY</t>
  </si>
  <si>
    <t>FINLAND</t>
  </si>
  <si>
    <t>CANADA</t>
  </si>
  <si>
    <t>NORWAY</t>
  </si>
  <si>
    <t>FRANCE</t>
  </si>
  <si>
    <t>ISRAEL</t>
  </si>
  <si>
    <t>PERU</t>
  </si>
  <si>
    <t>AUSTRALIA</t>
  </si>
  <si>
    <t>KENYA</t>
  </si>
  <si>
    <t>ITALY</t>
  </si>
  <si>
    <t>NEW ZEALAND</t>
  </si>
  <si>
    <t>SPAIN</t>
  </si>
  <si>
    <t>GREECE</t>
  </si>
  <si>
    <t>LUXEMBOURG</t>
  </si>
  <si>
    <t>TANZANIA</t>
  </si>
  <si>
    <t>PHILIPPINES</t>
  </si>
  <si>
    <t>URUGUAY</t>
  </si>
  <si>
    <t>CYPRUS</t>
  </si>
  <si>
    <t>HUNGARY</t>
  </si>
  <si>
    <t>ARMENIA</t>
  </si>
  <si>
    <t>JAPAN</t>
  </si>
  <si>
    <t>SOUTH AFRICA</t>
  </si>
  <si>
    <t>SLOVENIA</t>
  </si>
  <si>
    <t>CHILE</t>
  </si>
  <si>
    <t>LEBANON</t>
  </si>
  <si>
    <t>SOUTH KOREA</t>
  </si>
  <si>
    <t>INDONESIA</t>
  </si>
  <si>
    <t>THAILAND</t>
  </si>
  <si>
    <t>SAUDI ARABIA</t>
  </si>
  <si>
    <t>BULGARIA</t>
  </si>
  <si>
    <t>QATAR</t>
  </si>
  <si>
    <t>LATVIA</t>
  </si>
  <si>
    <t>COLUMBIA</t>
  </si>
  <si>
    <t>CHINA</t>
  </si>
  <si>
    <t>OMAN</t>
  </si>
  <si>
    <t>CROATIA</t>
  </si>
  <si>
    <t>SLOVAKIA</t>
  </si>
  <si>
    <t>CAMEROON</t>
  </si>
  <si>
    <t>UNITED ARAB EMIRATES</t>
  </si>
  <si>
    <t>MEXICO</t>
  </si>
  <si>
    <t>BELARUS</t>
  </si>
  <si>
    <t>CUBA</t>
  </si>
  <si>
    <t>AZERBAIJAN</t>
  </si>
  <si>
    <t>ETHIOPIA</t>
  </si>
  <si>
    <t>POLAND</t>
  </si>
  <si>
    <t>MOROCCO</t>
  </si>
  <si>
    <t>MALAYSIA</t>
  </si>
  <si>
    <t>BRAZIL</t>
  </si>
  <si>
    <t>LITHUANIA</t>
  </si>
  <si>
    <t>JORDAN</t>
  </si>
  <si>
    <t>EGYPT</t>
  </si>
  <si>
    <t>KUWAIT</t>
  </si>
  <si>
    <t>IRAN</t>
  </si>
  <si>
    <t>ROMANIA</t>
  </si>
  <si>
    <t>TUNISIA</t>
  </si>
  <si>
    <t>TURKEY</t>
  </si>
  <si>
    <t>NIGERIA</t>
  </si>
  <si>
    <t>UKRAINE</t>
  </si>
  <si>
    <t>RUSSIA</t>
  </si>
  <si>
    <t>ALGERIA</t>
  </si>
  <si>
    <t>BOSNIA AND HERZEGOVINA</t>
  </si>
  <si>
    <t>IRAQ</t>
  </si>
  <si>
    <t>KAZAKHSTAN</t>
  </si>
  <si>
    <t>Citations per article  (C/A)</t>
  </si>
  <si>
    <t>Cross-field</t>
  </si>
  <si>
    <t>Geography</t>
  </si>
  <si>
    <t>Pharmacology and toxicology</t>
  </si>
  <si>
    <t>Molecular biology and genetics</t>
  </si>
  <si>
    <t>Plant and animal science</t>
  </si>
  <si>
    <t>Ecology/Plant and animal science</t>
  </si>
  <si>
    <t>Last name</t>
  </si>
  <si>
    <t>First name</t>
  </si>
  <si>
    <t>Primary institution</t>
  </si>
  <si>
    <t>Secondary affiliation</t>
  </si>
  <si>
    <t>Clinical medicine</t>
  </si>
  <si>
    <t>Biology and biochemistry</t>
  </si>
  <si>
    <t>Psychiatry and psychology</t>
  </si>
  <si>
    <t>Agricultural sciences</t>
  </si>
  <si>
    <t>Neuroscience and behavior</t>
  </si>
  <si>
    <t>Space science</t>
  </si>
  <si>
    <t>Materials science</t>
  </si>
  <si>
    <t>Social sciences general</t>
  </si>
  <si>
    <t>Computer science</t>
  </si>
  <si>
    <t>Economics and business</t>
  </si>
  <si>
    <t>National Institute Of Chemical Physics And Biophysics</t>
  </si>
  <si>
    <t>University of Helsinki</t>
  </si>
  <si>
    <t>Terveyden ja hyvinvoinnin laitos, Finland</t>
  </si>
  <si>
    <t>Bachelor</t>
  </si>
  <si>
    <t>Master</t>
  </si>
  <si>
    <t>Master/Bachelor</t>
  </si>
  <si>
    <t>Ratio of doctoral allowance from average net salary (%)</t>
  </si>
  <si>
    <t>Ratio of doctoral allowance from average gross salary (%)</t>
  </si>
  <si>
    <t>Ratio of doctoral allowance from gross minimal wage (%)</t>
  </si>
  <si>
    <t>Ratio of doctoral allowance from net minimal wage (%)</t>
  </si>
  <si>
    <t>Gross domestic expenditures on R&amp;D (GERD) as a percentage of GDP</t>
  </si>
  <si>
    <t>Public sector (incl. structural funds)</t>
  </si>
  <si>
    <t>Funds from abroad (enterprises, European Commission, others)</t>
  </si>
  <si>
    <t>Source</t>
  </si>
  <si>
    <t>Research grants</t>
  </si>
  <si>
    <t>Baseline funding</t>
  </si>
  <si>
    <t>EU Structural Funds</t>
  </si>
  <si>
    <t>Others</t>
  </si>
  <si>
    <t>proportion</t>
  </si>
  <si>
    <t>million EUR</t>
  </si>
  <si>
    <t>Targeted research funding</t>
  </si>
  <si>
    <t>Institutional research funding</t>
  </si>
  <si>
    <t>Higher education sector (thousand EUR)</t>
  </si>
  <si>
    <t>Government sector (thousand EUR)</t>
  </si>
  <si>
    <t>Natural Sciences</t>
  </si>
  <si>
    <t>Medical Sciences</t>
  </si>
  <si>
    <t>Agricultural Sciences</t>
  </si>
  <si>
    <t>Social Sciences</t>
  </si>
  <si>
    <t>Humanities</t>
  </si>
  <si>
    <t>Public sector (higher education sector + government sector) (thousand EUR)</t>
  </si>
  <si>
    <t>Natural sciences</t>
  </si>
  <si>
    <t>Medical sciences</t>
  </si>
  <si>
    <t>Social sciences</t>
  </si>
  <si>
    <t>Public sector (higher education sector + government sector) (million EUR)</t>
  </si>
  <si>
    <t>Biosciences and Environment</t>
  </si>
  <si>
    <t>Culture and Society</t>
  </si>
  <si>
    <t>Natural Sciences and Engineering</t>
  </si>
  <si>
    <t>Share of funded projects among all applications</t>
  </si>
  <si>
    <t>PRG 2013</t>
  </si>
  <si>
    <t>PRG 2014</t>
  </si>
  <si>
    <t>PRG 2015</t>
  </si>
  <si>
    <t>PRG 2016</t>
  </si>
  <si>
    <t>PRG 2017</t>
  </si>
  <si>
    <t>PRG 2018</t>
  </si>
  <si>
    <t>Ecology of global change: natural and managed ecosystems</t>
  </si>
  <si>
    <t>The Dark Side of the Universe</t>
  </si>
  <si>
    <t>Emerging orders in quantum and nanomaterials</t>
  </si>
  <si>
    <t>Advanced materials and high-technology devices for sustainable energetics, sensorics and nanoelectronics</t>
  </si>
  <si>
    <t>Centre of Excellence for Genomics and Translational Medicine</t>
  </si>
  <si>
    <t>Center of Excellence in Molecular Cell Engineering</t>
  </si>
  <si>
    <t>Centre of Excellence in Estonian Studies</t>
  </si>
  <si>
    <t>Zero energy and resource efficient smart buildings and districts</t>
  </si>
  <si>
    <t>Estonian ICT Centre of Excellence in research - EXCITE</t>
  </si>
  <si>
    <t>Total:</t>
  </si>
  <si>
    <t>Centres of exellence 2016–2022</t>
  </si>
  <si>
    <t>Total budget (mln EUR)</t>
  </si>
  <si>
    <t xml:space="preserve">Name of research infrastructure object </t>
  </si>
  <si>
    <t>Estonian Centre for Genomics</t>
  </si>
  <si>
    <t>Center of Estonian Language Resources (CELR)</t>
  </si>
  <si>
    <t>The Optical Backbone Network of Estonian Research and Education</t>
  </si>
  <si>
    <t>Infotechnological Mobility Observatory (IMO)</t>
  </si>
  <si>
    <t>ELIXIR Estonia—A Distributed Infrastructure for Life-Science Information</t>
  </si>
  <si>
    <t xml:space="preserve">Smart Industry Centre (SmartIC) </t>
  </si>
  <si>
    <t xml:space="preserve">Nanomaterials—research and applications (NAMUR+) </t>
  </si>
  <si>
    <t>European Spallation Source</t>
  </si>
  <si>
    <t>National Centre for Translational and Clinical Research</t>
  </si>
  <si>
    <t xml:space="preserve">Estonian Scientific Computing Infrastructure (ETAIS) </t>
  </si>
  <si>
    <t>Estonian Centre of Analytical Chemistry (ECAC)</t>
  </si>
  <si>
    <t>Natural History Archives and Information Network (NATARC)</t>
  </si>
  <si>
    <t xml:space="preserve">Estonia’s participation in the European Social Survey </t>
  </si>
  <si>
    <t>6th Framework Programme</t>
  </si>
  <si>
    <t>7th Framework Programme</t>
  </si>
  <si>
    <t>Horizon 2020</t>
  </si>
  <si>
    <t>Personal research grants</t>
  </si>
  <si>
    <t>IRF 2013</t>
  </si>
  <si>
    <t>IRF 2014</t>
  </si>
  <si>
    <t>IRF 2015</t>
  </si>
  <si>
    <t xml:space="preserve">* IRF - institutional research funding </t>
  </si>
  <si>
    <t>* PRG - personal research grants</t>
  </si>
  <si>
    <t>Estonian Science Foundation's grants (currrently closed)</t>
  </si>
  <si>
    <t>Proportion of competition-based funding (%)</t>
  </si>
  <si>
    <t>Manufacturing</t>
  </si>
  <si>
    <t>Electricity supply</t>
  </si>
  <si>
    <t>Wholesale and retail trade</t>
  </si>
  <si>
    <t>Information and communication</t>
  </si>
  <si>
    <t>Finance</t>
  </si>
  <si>
    <t>Research and development</t>
  </si>
  <si>
    <t>Other business activities</t>
  </si>
  <si>
    <t>Other</t>
  </si>
  <si>
    <t>Economic activities total</t>
  </si>
  <si>
    <t>Electricity, gas, steam and air conditioning supply</t>
  </si>
  <si>
    <t>Wholesale and retail trade; repair of motor vehicles and motorcycles</t>
  </si>
  <si>
    <t>Financial and insurance activities</t>
  </si>
  <si>
    <t>Real estate activities</t>
  </si>
  <si>
    <t>Professional, scientific and technical activities</t>
  </si>
  <si>
    <t>Administrative and support service activities</t>
  </si>
  <si>
    <t>Public administration and defence, compulsory social security</t>
  </si>
  <si>
    <t>Human Health</t>
  </si>
  <si>
    <t>Source: Statistics Estonia, www.stat.ee (04.12.2018).</t>
  </si>
  <si>
    <t>Additional data (as in Statistics Estonia table TD023) (rows marked with colours have been consolidated in the table above)</t>
  </si>
  <si>
    <t>Agriculture, forestry and fishing</t>
  </si>
  <si>
    <t>Mining and quarrying</t>
  </si>
  <si>
    <t>Water supply; sewerage, waste management and remediation activities</t>
  </si>
  <si>
    <t>Construction</t>
  </si>
  <si>
    <t>Transportation and storage</t>
  </si>
  <si>
    <t>Accommodation and food service activities</t>
  </si>
  <si>
    <t>Public administration and defence; compulsory social security</t>
  </si>
  <si>
    <t>Human health</t>
  </si>
  <si>
    <t>Social work activities</t>
  </si>
  <si>
    <t>Arts, entertainment and recreation</t>
  </si>
  <si>
    <t>Other services; extraterritorial activities</t>
  </si>
  <si>
    <t>Source: Statistics Estonia. www.stat.ee (04.12.2018).</t>
  </si>
  <si>
    <t>Economic activity</t>
  </si>
  <si>
    <t>Proportions (%)</t>
  </si>
  <si>
    <t>Intramural expenditures (thousand euros)</t>
  </si>
  <si>
    <t>Extramural expenditures (thousand euros)</t>
  </si>
  <si>
    <t>Total (thousand euros)</t>
  </si>
  <si>
    <t>Financial contribution from EU Framework Programmes to Estonia from 2004 to 2018 (amounts of signed contracts, million EUR)</t>
  </si>
  <si>
    <t xml:space="preserve">* The table contains amounts of signed contracts; together with all positive funding decisions (not signed yet) the financial contribution would be somewhat larger (for H2020 ca 98 mln). </t>
  </si>
  <si>
    <t>EU financial contribution from Horizon 2020 compared by participating EU28 countries per GDP and per citizen comapred to EU28 average (EU28=100)</t>
  </si>
  <si>
    <t>Sources: eCORDA (cut-off date 13.08.2018) and Eurostat, calculations by Estonian Research Council.</t>
  </si>
  <si>
    <t>Gross domestic expenditure on R&amp;D in Estonia by source of funds from 2010 to 2017. The bars indicate the proportions (%) of R&amp;D funding sources and the figures refer to respective volume of expenditure (million EUR)</t>
  </si>
  <si>
    <t>Sources: OECD and Statistics Estonia (asked separately for 2016 and 2017, since not yet available in public databases).</t>
  </si>
  <si>
    <t>Additional information</t>
  </si>
  <si>
    <t>Gross domestic expenditure on R&amp;D in Estonia by source of funds from 2010 to 2017</t>
  </si>
  <si>
    <t>Source: Eurostat.</t>
  </si>
  <si>
    <t>Gross domestic expenditure on R&amp;D as a percentage of GDP (%) and GDP per capita (1000 USD on the basis of purchasing power) in 2016 compared to 2014</t>
  </si>
  <si>
    <t>Gross domestic expenditure as a percentage of GDP (%)</t>
  </si>
  <si>
    <t>Distribution of R&amp;D expenditures by type of R&amp;D in 2008–2015: a) basic research, b) applied research and c) experimental development activities</t>
  </si>
  <si>
    <t>Source: OECD, calculations by Estonian Research Council.</t>
  </si>
  <si>
    <t>Productivity (USD per hour in PPP) vs. number of researchers per 1,000 industrial sector employeesbusiness enterprise researchers per thousand employment in industry  in 2016 (or last available)</t>
  </si>
  <si>
    <t>Source: OECD.</t>
  </si>
  <si>
    <t>Total researchers per thousand total employment in 2016 (or last available)</t>
  </si>
  <si>
    <t>Changes in 2011-2016 (number of researchers)</t>
  </si>
  <si>
    <t>Source: OECD, calculations by Estonian Reserach Council.</t>
  </si>
  <si>
    <t>Business enterprise researchers per thousand employment in  industry in 2016 (or last available) and changes therein in 2006–2016</t>
  </si>
  <si>
    <t xml:space="preserve">Business enterprise researchers per thousand employment in  industry in 2016 (or last available) </t>
  </si>
  <si>
    <t>Changes in 2006-2016 (%)</t>
  </si>
  <si>
    <t>The Netherlands</t>
  </si>
  <si>
    <t>CZECHIA</t>
  </si>
  <si>
    <t>THE NETHERLANDS</t>
  </si>
  <si>
    <t>Average trends</t>
  </si>
  <si>
    <t>Change in the average gross salary (EUR/month) during 2015-2017 (%)</t>
  </si>
  <si>
    <t>Average gender wage gap weighted for full-time positions</t>
  </si>
  <si>
    <t>Women in full-time positions (%)</t>
  </si>
  <si>
    <t>Average gross monthly salary for full-time academic positions (full-time equivalents), number of filled positions (full-time equivalents), and gender wage gap at six Estonian public universities as at 31st December 2017</t>
  </si>
  <si>
    <t>Source: Universities Estonia, calculations by Estonian Research Council.</t>
  </si>
  <si>
    <t>Researchers with a PhD in the various parts of the Estonian business sector</t>
  </si>
  <si>
    <t>2016 or last available year</t>
  </si>
  <si>
    <t>Non-profit institutional sectors total</t>
  </si>
  <si>
    <t>Non-profit private sector</t>
  </si>
  <si>
    <t>Please note: due to rounding, the values of the aggregated data may differ from the sum.</t>
  </si>
  <si>
    <t>Percentage of business enterprise expenditure on R&amp;D financed by government in 2016 (or last available) compared to 2006 (%)</t>
  </si>
  <si>
    <t>Percentage of higher education intramural expenditure on R&amp;D financed by the business sector in 2016 (or last available year) compared to 2006</t>
  </si>
  <si>
    <t>Ministry of Defence</t>
  </si>
  <si>
    <t>Distribution of ministries’ research budgets (without the Ministry of Education and Research) in 2017 (million euros)</t>
  </si>
  <si>
    <t>Source: Ministry of Education and Research.</t>
  </si>
  <si>
    <t>Exploration and exploitation of the Earth</t>
  </si>
  <si>
    <t>TOTAL</t>
  </si>
  <si>
    <t>Please note: Due to rounding, the values of the aggregated data may differ from the sum.</t>
  </si>
  <si>
    <t>R&amp;D funding in the state budget by socio-economic objectives in 2009–2016 (million euros) (provisional data until 2015 (inclusive))</t>
  </si>
  <si>
    <t>Unit: million EUR</t>
  </si>
  <si>
    <t>R&amp;D intensity target for 2020</t>
  </si>
  <si>
    <t>Private sector expenditure on R&amp;D as a percentage of GDP</t>
  </si>
  <si>
    <t>Public sector expenditure on R&amp;D as a percentage of GDP</t>
  </si>
  <si>
    <t xml:space="preserve">Gross domestic expenditure on R&amp;D as a percentage of GDP in 2016 </t>
  </si>
  <si>
    <t xml:space="preserve">Gross domestic expenditure on R&amp;D in Estonia (million EUR and as a percentage of GDP) from 2008 to 2017 </t>
  </si>
  <si>
    <t xml:space="preserve">The research budget of the Ministry of Education and Research and its main components in 2018 (million EUR) </t>
  </si>
  <si>
    <t>Public R&amp;D expenditure by research fields in the period from 2010 to 2017 (length of columns, million EUR)</t>
  </si>
  <si>
    <t>The volume of competition-based funding (personal and institutional research funding, targeted research funding, Estonian Science Foundation’s grants) and baseline funding of research institutions in the period from 2008 to 2018 (million EUR). The line marks the proportion of competition-based funding (%)</t>
  </si>
  <si>
    <t>Source: Estonian Research Council.</t>
  </si>
  <si>
    <t>Division of competition-based funding by four major research fields from 2008 to 2018. All types of competition-based funding instruments (personal research grants and institutional research funding, targeted research funding, Estonian Science Foundation’s grants) are pooled</t>
  </si>
  <si>
    <t>EU financial contribution per GDP (EU28=100)</t>
  </si>
  <si>
    <t>EU financial contribution per citizen (EU28=100)</t>
  </si>
  <si>
    <t>Private sector expenditure on R&amp;D as a percentage of GDP (%)</t>
  </si>
  <si>
    <t>Private sector expenditure on R&amp;D as a percentage of GDP (%)/Gross domestic expenditure on R&amp;D as a percentage of GDP (%)</t>
  </si>
  <si>
    <t>Total number of students admitted to doctoral studies (includes people who obtained the degree as well as those who dropped out)</t>
  </si>
  <si>
    <t>Graduates by 10 November 2017 (only the ones who obtained the doctoral degree)</t>
  </si>
  <si>
    <t>Estonian research and development organisation structure</t>
  </si>
  <si>
    <t>Source: Statistics Estonia, www.stat.ee (04.12.2018); calculations by Estonian Research Council.</t>
  </si>
  <si>
    <r>
      <t xml:space="preserve">Total </t>
    </r>
    <r>
      <rPr>
        <i/>
        <sz val="11"/>
        <color theme="1"/>
        <rFont val="Calibri"/>
        <family val="2"/>
        <charset val="186"/>
        <scheme val="minor"/>
      </rPr>
      <t>(million EUR)</t>
    </r>
  </si>
  <si>
    <r>
      <t xml:space="preserve">Higher education sector </t>
    </r>
    <r>
      <rPr>
        <i/>
        <sz val="11"/>
        <color theme="1"/>
        <rFont val="Calibri"/>
        <family val="2"/>
        <charset val="186"/>
        <scheme val="minor"/>
      </rPr>
      <t>(million EUR)</t>
    </r>
  </si>
  <si>
    <r>
      <t xml:space="preserve">Government sector </t>
    </r>
    <r>
      <rPr>
        <i/>
        <sz val="11"/>
        <color theme="1"/>
        <rFont val="Calibri"/>
        <family val="2"/>
        <charset val="186"/>
        <scheme val="minor"/>
      </rPr>
      <t>(million EUR)</t>
    </r>
  </si>
  <si>
    <r>
      <t xml:space="preserve">Private non-profit sector </t>
    </r>
    <r>
      <rPr>
        <i/>
        <sz val="11"/>
        <color theme="1"/>
        <rFont val="Calibri"/>
        <family val="2"/>
        <charset val="186"/>
        <scheme val="minor"/>
      </rPr>
      <t>(million EUR)</t>
    </r>
  </si>
  <si>
    <r>
      <t xml:space="preserve">Business enterprise sector </t>
    </r>
    <r>
      <rPr>
        <i/>
        <sz val="11"/>
        <color theme="1"/>
        <rFont val="Calibri"/>
        <family val="2"/>
        <charset val="186"/>
        <scheme val="minor"/>
      </rPr>
      <t>(million EUR)</t>
    </r>
  </si>
  <si>
    <r>
      <t xml:space="preserve">GDP, current prices </t>
    </r>
    <r>
      <rPr>
        <i/>
        <sz val="11"/>
        <color theme="1"/>
        <rFont val="Calibri"/>
        <family val="2"/>
        <charset val="186"/>
        <scheme val="minor"/>
      </rPr>
      <t>(million EUR)</t>
    </r>
  </si>
  <si>
    <r>
      <t xml:space="preserve">GDP, current prices </t>
    </r>
    <r>
      <rPr>
        <i/>
        <sz val="11"/>
        <color theme="1"/>
        <rFont val="Calibri"/>
        <family val="2"/>
        <charset val="186"/>
        <scheme val="minor"/>
      </rPr>
      <t>(thousand EUR)</t>
    </r>
  </si>
  <si>
    <r>
      <t xml:space="preserve">Public sector </t>
    </r>
    <r>
      <rPr>
        <i/>
        <sz val="11"/>
        <color theme="1"/>
        <rFont val="Calibri"/>
        <family val="2"/>
        <charset val="186"/>
        <scheme val="minor"/>
      </rPr>
      <t>(million EUR)</t>
    </r>
  </si>
  <si>
    <r>
      <t xml:space="preserve">Private sector </t>
    </r>
    <r>
      <rPr>
        <i/>
        <sz val="11"/>
        <color theme="1"/>
        <rFont val="Calibri"/>
        <family val="2"/>
        <charset val="186"/>
        <scheme val="minor"/>
      </rPr>
      <t>(million EUR)</t>
    </r>
  </si>
  <si>
    <t>OECD. Main Science and Technology Indicators Database. www.oecd.org/sti/msti.htm (10.04.2018).</t>
  </si>
  <si>
    <t>Statistics Estonia. www.stat.ee (10.10.2018).</t>
  </si>
  <si>
    <t>European Commission, Directorate-General for Research and Innovation. (2018). Science, Research and Innovation Performance of the EU 2018. Strengthening the foundations for Europe’s future. Figure I.3.-A4. https://ec.europa.eu/info/sites/info/files/rec-17-015-srip-report2018_mep-web-20180228.pdf (19.11.2018).</t>
  </si>
  <si>
    <t>Calculations by Estonian Research Council.</t>
  </si>
  <si>
    <t>Sources:</t>
  </si>
  <si>
    <t>Statistics Estonia. www.stat.ee (10.10.2018). (latest info GERD of Estonia)</t>
  </si>
  <si>
    <t>Flows of funding and expenditure on R&amp;D between sectors in Estonia in 2017 (million EUR)</t>
  </si>
  <si>
    <t xml:space="preserve">Sources: </t>
  </si>
  <si>
    <t>Source: Statistics Estonia, calculations by Estonian Research Council.</t>
  </si>
  <si>
    <t>Average success rates for institutional (IRF) and personal research grants (PRF) application rounds from 2013 to 2018
(by project commencement year)</t>
  </si>
  <si>
    <t>Source: Estonian Research Information System (ETIS).</t>
  </si>
  <si>
    <t>1. Doctorate holders in the working age population, 2016; per thousand population aged 25-64</t>
  </si>
  <si>
    <t>Number of doctoral graduates in relation to the graduates of the first stage of tertiary education in different countries
in 2016</t>
  </si>
  <si>
    <t>2.2c</t>
  </si>
  <si>
    <t>Graduates according to the level of education in 1993–2017</t>
  </si>
  <si>
    <t>Source: Statistics Estonia (HTG09, last updated 27.04.2018)</t>
  </si>
  <si>
    <t>Centres of excellence in the period from 2016 to 2022 and the funding volumes (million EUR) for the entire funding period</t>
  </si>
  <si>
    <t>Statistics Estonia. www.stat.ee</t>
  </si>
  <si>
    <t>The number of students admitted to, graduated from, quit and continuing studies in doctoral programs in 2005–2017</t>
  </si>
  <si>
    <t>Admitted</t>
  </si>
  <si>
    <t>Studying</t>
  </si>
  <si>
    <t>Graduated</t>
  </si>
  <si>
    <t>Quit</t>
  </si>
  <si>
    <t>Graduated/Quit</t>
  </si>
  <si>
    <t>Quit/Studying</t>
  </si>
  <si>
    <t>Male</t>
  </si>
  <si>
    <t>Female</t>
  </si>
  <si>
    <t>Average time spent on doctoral studies through academic years 2005/06-2013/14</t>
  </si>
  <si>
    <t>Source: EHIS.</t>
  </si>
  <si>
    <t>a) The distribution of students enrolled in the doctoral programs between age groups throughout the academic years
2006/07 to 2017/18</t>
  </si>
  <si>
    <t>Sources: EHIS, Haridussilm, calculations by Estonian Research Council.</t>
  </si>
  <si>
    <t>b) The distribution of doctoral graduates between age groups through academic years 2006/07 to 2016/17</t>
  </si>
  <si>
    <t>Dynamics of Estonian average monthly salary compared to national doctoral allowance in 2004–2018 (salary information for 2018 is based on second quarter)</t>
  </si>
  <si>
    <t xml:space="preserve">Source: Statistics Estonia (PA5211, last updated 01.03.2018), calculations by Estonian Research Council. </t>
  </si>
  <si>
    <t>2016 (or 2015 if not available)</t>
  </si>
  <si>
    <t>Dynamics of Estonian researchers (full-time equivalents, FTEs) public and private sectors together, and separately in public and private sectors in 1998–2017. The number of researchers is normalised per 1,000 inhabitants</t>
  </si>
  <si>
    <t>Source: Statistics Estonia (TD01, last updated 04.12.2018), calculations by Estonian Research Council.</t>
  </si>
  <si>
    <t>Source: Universities Estonia, calculations by Estonian Research Council</t>
  </si>
  <si>
    <t>Dynamics in the filled positions (full-time equivalents) in the six Estonian public universities in 2014 to 2017</t>
  </si>
  <si>
    <t>Source: Statistics Estonia (TD0751, last updated 29.06.2017 and TD028, last updated 04.12.2018), calculations by Estonian Research Council.</t>
  </si>
  <si>
    <r>
      <rPr>
        <b/>
        <sz val="10"/>
        <color rgb="FF000000"/>
        <rFont val="Calibri"/>
        <family val="2"/>
        <charset val="186"/>
        <scheme val="minor"/>
      </rPr>
      <t>Age dynamics of the proportions of Estonian researchers working in the public sector aged 25 and younger, 35 and younger and 65 and over in 2004-2017</t>
    </r>
    <r>
      <rPr>
        <b/>
        <sz val="11"/>
        <color rgb="FF000000"/>
        <rFont val="Calibri"/>
        <family val="2"/>
        <charset val="186"/>
        <scheme val="minor"/>
      </rPr>
      <t xml:space="preserve">
</t>
    </r>
  </si>
  <si>
    <t>Under 25</t>
  </si>
  <si>
    <t>65 and older</t>
  </si>
  <si>
    <t>65 and older %</t>
  </si>
  <si>
    <t>TD0751: Scientists and engineers in non-profit institutional sectors</t>
  </si>
  <si>
    <t>All sectors</t>
  </si>
  <si>
    <t xml:space="preserve">Private non-profit sector </t>
  </si>
  <si>
    <t>TD028: Scientists and engineers in private sector</t>
  </si>
  <si>
    <t>Original data</t>
  </si>
  <si>
    <t>Increase in the impact of Estonian-authored publications from 2006 to 30 June 2018</t>
  </si>
  <si>
    <t>Source: Web of Science, Essential Science Indicators and authors’ calculations.</t>
  </si>
  <si>
    <t>World ranking of scientific impact, in which countries/territories that have published more than 4,000 articles in 11 years and 6 months are ranked on the basis of the average number of citations per article (C/A)</t>
  </si>
  <si>
    <t>Source: Web of Science, Essential Science Indicators, calculations by authors.</t>
  </si>
  <si>
    <t>Research fields ranked on the basis of the impact percentage ratio in relation to the average impact of the countries
among the world’s top 50%</t>
  </si>
  <si>
    <t>C/A</t>
  </si>
  <si>
    <t>C/A worlds average (%)</t>
  </si>
  <si>
    <t>Researchers working in Estonia ranked among the world’s 6,000 most cited researchers in one or several fields in
aggregate</t>
  </si>
  <si>
    <t>Source: Clarivate Analytics.</t>
  </si>
  <si>
    <t>GDP compared to the EU28 average in the period from 2004 to 2017, EU28 = 100</t>
  </si>
  <si>
    <t>Source: OECD (Main Science and Technology Indicators Database; last updated July 2018), Statistics Estonia TD050, TD052 (last updated 28.06.2018) and RAA0042 (last updated 31.08.2018), calculations by Estonian Research Council.</t>
  </si>
  <si>
    <t>Total researchers per thousand total employment  in 2016 (or last available) and changes therein in 2006–2016</t>
  </si>
  <si>
    <t>Mining</t>
  </si>
  <si>
    <t>Sewerage, waste collection, treatment and disposal</t>
  </si>
  <si>
    <t>Acommodation and food service</t>
  </si>
  <si>
    <t>Residential care activities and social work activities without accommodation</t>
  </si>
  <si>
    <t>Source: OECD, MSTI Database, Dataset: Gross domestic expenditure on R&amp;D by sector of performance and type of R&amp;D, last updated 23.04.2018, calculations by Estonian Research Council.</t>
  </si>
  <si>
    <t>Private sector (business enterprise + private non-profit)</t>
  </si>
  <si>
    <t>Luxemburg</t>
  </si>
  <si>
    <t>Great Britain</t>
  </si>
  <si>
    <t>China (Republic of)</t>
  </si>
  <si>
    <t>China (Taipei)</t>
  </si>
  <si>
    <t>The dynamics of the proportion of gross domestic expenditure on R&amp;D on applied research made by the private sector in 2008–2016</t>
  </si>
  <si>
    <t xml:space="preserve">Applied research </t>
  </si>
  <si>
    <t xml:space="preserve">Experimental development </t>
  </si>
  <si>
    <t xml:space="preserve">Capital expenditure not elsewhere recorded </t>
  </si>
  <si>
    <t>Source: OECD (Main Science and Technology Indicators Database, last updated 24.07.2018)</t>
  </si>
  <si>
    <t>* Percentage of HERD financed by the business sector (previously named Percentage of HERD financed by industry)</t>
  </si>
  <si>
    <t>Source: Statistics Estonia (TD078, last updated 28.06.2018).</t>
  </si>
  <si>
    <t>R&amp;D expenditure in non-profit sectors financed by the business sector in 2000–2017 (million EUR)</t>
  </si>
  <si>
    <t>Percentages of R&amp;D expenditure of Estonian companies by economic activity (intramural and extramural  R&amp;D expenditures summarised) in 2017</t>
  </si>
  <si>
    <t>Source: OECD (Main Science and Technology Indicators Database, Percentage of BERD financed by government, last updated 24.07.2018).</t>
  </si>
  <si>
    <t xml:space="preserve">Ministry of the Interior </t>
  </si>
  <si>
    <t xml:space="preserve">Ministry of Culture </t>
  </si>
  <si>
    <t xml:space="preserve">Ministry of Social Affairs </t>
  </si>
  <si>
    <t xml:space="preserve">Ministry of Economic Affairs and Communications </t>
  </si>
  <si>
    <t xml:space="preserve">Ministry of the Environment </t>
  </si>
  <si>
    <t xml:space="preserve">Ministry of Finance </t>
  </si>
  <si>
    <t xml:space="preserve">Ministry of Rural Affairs </t>
  </si>
  <si>
    <t xml:space="preserve">Ministry of Justice </t>
  </si>
  <si>
    <t>The budget of the Ministry of Education and Research</t>
  </si>
  <si>
    <t>Source: OECD (until 2015) and Statistics Estonia (2016-2017)</t>
  </si>
  <si>
    <t>Funds from abroad</t>
  </si>
  <si>
    <t>Funding source</t>
  </si>
  <si>
    <t>% of GDP</t>
  </si>
  <si>
    <t>Public sector-&gt; public sector</t>
  </si>
  <si>
    <t>Public sector-&gt; private sector</t>
  </si>
  <si>
    <t>Private sector-&gt; public sector</t>
  </si>
  <si>
    <t>Private sector-&gt; private sector</t>
  </si>
  <si>
    <t>Funds from abroad-&gt; public sector</t>
  </si>
  <si>
    <t>Funds from abroad-&gt; private sector</t>
  </si>
  <si>
    <t>Financial flows</t>
  </si>
  <si>
    <t>Basic Education</t>
  </si>
  <si>
    <t>General Secondary Education</t>
  </si>
  <si>
    <t>First level of higher education</t>
  </si>
  <si>
    <t xml:space="preserve">Higher education (total) </t>
  </si>
  <si>
    <t>Doctoral/Bachelor</t>
  </si>
  <si>
    <t>Source: UNESCO (http://data.uis.unesco.org/, EDUCATION</t>
  </si>
  <si>
    <t>Doctoral studies</t>
  </si>
  <si>
    <t>Masters</t>
  </si>
  <si>
    <t>Masters degree</t>
  </si>
  <si>
    <t>Doctoral studies/ first level of higher education</t>
  </si>
  <si>
    <t>Statistics Estonia (data on white background is calculated additionally)</t>
  </si>
  <si>
    <t>Last updated 04.12.2018 (TA) and ja  31.08.2018 (GDP).</t>
  </si>
  <si>
    <t>TD078: Research and development expenditures in non-profit institutional sectors by source of financing</t>
  </si>
  <si>
    <t>Source of financing</t>
  </si>
  <si>
    <t>Sectors total</t>
  </si>
  <si>
    <t>Non profit private sector</t>
  </si>
  <si>
    <t>Foreign funds</t>
  </si>
  <si>
    <t>Business enterprises</t>
  </si>
  <si>
    <t>TD050: Research and development expenditures by institutional sector and type of expenditure</t>
  </si>
  <si>
    <t>Unit: Thousand euros</t>
  </si>
  <si>
    <t>Non-profit insitutional sectors total</t>
  </si>
  <si>
    <t>Government  sector</t>
  </si>
  <si>
    <t>Business enterprise sector</t>
  </si>
  <si>
    <t>TD024: Intramural and extramural r&amp;d expenditure in business enterprise sector by economic activity</t>
  </si>
  <si>
    <t>Intramural expenditure</t>
  </si>
  <si>
    <t>Extramural expenditure</t>
  </si>
  <si>
    <t>Unit: thousand euors</t>
  </si>
  <si>
    <t>TD052: Research and development expenditures and their financing from state and local budgets</t>
  </si>
  <si>
    <t>GDP at current prices, million euros</t>
  </si>
  <si>
    <t>Expenditure on research and development, million euros</t>
  </si>
  <si>
    <t>Expenditure on research and development as % of GDP</t>
  </si>
  <si>
    <t>TD025: Intramural and extramural r&amp;d expenditure in business enterprise sector by sources of financing and economic activity (EMTAK 2008)</t>
  </si>
  <si>
    <t>Unit: %</t>
  </si>
  <si>
    <t>Economic activities together (%)</t>
  </si>
  <si>
    <t>thousand euros</t>
  </si>
  <si>
    <t>TA expenditures</t>
  </si>
  <si>
    <t>Intramural expenditures</t>
  </si>
  <si>
    <t>Extramural expenditures</t>
  </si>
  <si>
    <t>The research infrastructure objects that received support in Call 1 of Research Infrastructures of National Importance
based on the national research infrastructures roadmap. The funding volume covers the period 2016–2022</t>
  </si>
  <si>
    <t>In 2012, the first application round was held for grants starting in 2013. From that, the application rounds have been marked as PRG 2013, PRG 2014 etc.</t>
  </si>
  <si>
    <t>Source: eCORDA (cut-off date 29.09.2018).</t>
  </si>
  <si>
    <t>Statistics Estonia. www.stat.ee (Eesti TA kulutuste osakaal SKP-st).</t>
  </si>
  <si>
    <t>Source: UNESCO, http://data.uis.unesco.org/ (01.10.2018), calculations by Estonian Research Council.</t>
  </si>
  <si>
    <t>NB: UNESCO (ISCED 2011) (Frascati) vs classification used at Statistics Estonia</t>
  </si>
  <si>
    <t>Sources: Statistics Estonia (HT275, last updated 27.04.2017 and HT307, last updated 11.12.2017; Haridussilm.ee, last updated 10.05.18).</t>
  </si>
  <si>
    <t>Last updated: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</si>
</sst>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3" formatCode="_-* #,##0.00\ _€_-;\-* #,##0.00\ _€_-;_-* &quot;-&quot;??\ _€_-;_-@_-"/>
    <numFmt numFmtId="164" formatCode="0.0"/>
    <numFmt numFmtId="165" formatCode="0.0000"/>
    <numFmt numFmtId="166" formatCode="0.0%"/>
    <numFmt numFmtId="167" formatCode="#,##0.0"/>
    <numFmt numFmtId="168" formatCode="#,##0.00_ ;\-#,##0.00\ "/>
    <numFmt numFmtId="169" formatCode="0.000"/>
    <numFmt numFmtId="170" formatCode="0.000%"/>
    <numFmt numFmtId="171" formatCode="0.00000"/>
    <numFmt numFmtId="172" formatCode="_-* #,##0.00_-;\-* #,##0.00_-;_-* &quot;-&quot;??_-;_-@_-"/>
    <numFmt numFmtId="173" formatCode="#,##0.0_ ;\-#,##0.0\ "/>
    <numFmt numFmtId="174" formatCode="0.00000000000000"/>
  </numFmts>
  <fonts count="116" x14ac:knownFonts="1">
    <font>
      <sz val="11"/>
      <color theme="1"/>
      <name val="Calibri"/>
      <family val="2"/>
      <charset val="186"/>
      <scheme val="minor"/>
    </font>
    <font>
      <sz val="11"/>
      <color theme="1"/>
      <name val="Calibri"/>
      <family val="2"/>
      <charset val="186"/>
      <scheme val="minor"/>
    </font>
    <font>
      <b/>
      <sz val="11"/>
      <color theme="1"/>
      <name val="Calibri"/>
      <family val="2"/>
      <charset val="186"/>
      <scheme val="minor"/>
    </font>
    <font>
      <sz val="12"/>
      <color theme="1"/>
      <name val="Calibri"/>
      <family val="2"/>
      <charset val="186"/>
      <scheme val="minor"/>
    </font>
    <font>
      <b/>
      <sz val="12"/>
      <color theme="1"/>
      <name val="Calibri"/>
      <family val="2"/>
      <charset val="186"/>
      <scheme val="minor"/>
    </font>
    <font>
      <b/>
      <sz val="9"/>
      <color indexed="81"/>
      <name val="Tahoma"/>
      <family val="2"/>
      <charset val="186"/>
    </font>
    <font>
      <sz val="9"/>
      <color indexed="81"/>
      <name val="Tahoma"/>
      <family val="2"/>
      <charset val="186"/>
    </font>
    <font>
      <b/>
      <sz val="10"/>
      <name val="Arial"/>
      <family val="2"/>
      <charset val="186"/>
    </font>
    <font>
      <sz val="10"/>
      <name val="Arial"/>
      <family val="2"/>
    </font>
    <font>
      <sz val="9"/>
      <name val="Arial"/>
      <family val="2"/>
    </font>
    <font>
      <sz val="10"/>
      <color theme="1"/>
      <name val="Arial"/>
      <family val="2"/>
    </font>
    <font>
      <sz val="9"/>
      <color theme="1"/>
      <name val="Arial"/>
      <family val="2"/>
    </font>
    <font>
      <sz val="11"/>
      <color theme="1"/>
      <name val="Calibri"/>
      <family val="2"/>
      <scheme val="minor"/>
    </font>
    <font>
      <sz val="9"/>
      <color rgb="FF000000"/>
      <name val="Arial Narrow"/>
      <family val="2"/>
    </font>
    <font>
      <sz val="10"/>
      <color theme="1"/>
      <name val="Calibri"/>
      <family val="2"/>
      <charset val="186"/>
      <scheme val="minor"/>
    </font>
    <font>
      <sz val="8"/>
      <color theme="1"/>
      <name val="Calibri"/>
      <family val="2"/>
      <charset val="186"/>
      <scheme val="minor"/>
    </font>
    <font>
      <b/>
      <sz val="11"/>
      <color rgb="FF000000"/>
      <name val="Calibri"/>
      <family val="2"/>
      <charset val="186"/>
      <scheme val="minor"/>
    </font>
    <font>
      <i/>
      <sz val="9"/>
      <color theme="1"/>
      <name val="Arial"/>
      <family val="2"/>
    </font>
    <font>
      <b/>
      <sz val="9"/>
      <color theme="1"/>
      <name val="Arial"/>
      <family val="2"/>
      <charset val="186"/>
    </font>
    <font>
      <sz val="11"/>
      <name val="Calibri"/>
      <family val="2"/>
      <charset val="186"/>
      <scheme val="minor"/>
    </font>
    <font>
      <b/>
      <sz val="11"/>
      <name val="Calibri"/>
      <family val="2"/>
      <charset val="186"/>
      <scheme val="minor"/>
    </font>
    <font>
      <b/>
      <sz val="10"/>
      <color theme="1"/>
      <name val="Calibri"/>
      <family val="2"/>
      <charset val="186"/>
      <scheme val="minor"/>
    </font>
    <font>
      <sz val="10"/>
      <color indexed="8"/>
      <name val="Arial"/>
      <family val="2"/>
    </font>
    <font>
      <u/>
      <sz val="10"/>
      <color indexed="12"/>
      <name val="Arial"/>
      <family val="2"/>
    </font>
    <font>
      <sz val="10"/>
      <color indexed="8"/>
      <name val="MS Sans Serif"/>
      <family val="2"/>
    </font>
    <font>
      <b/>
      <sz val="8"/>
      <name val="Arial"/>
      <family val="2"/>
    </font>
    <font>
      <sz val="8"/>
      <name val="Arial"/>
      <family val="2"/>
    </font>
    <font>
      <b/>
      <sz val="8.5"/>
      <color indexed="12"/>
      <name val="MS Sans Serif"/>
      <family val="2"/>
    </font>
    <font>
      <b/>
      <sz val="8"/>
      <color indexed="12"/>
      <name val="Arial"/>
      <family val="2"/>
    </font>
    <font>
      <sz val="8"/>
      <color indexed="8"/>
      <name val="Arial"/>
      <family val="2"/>
    </font>
    <font>
      <b/>
      <sz val="8"/>
      <color indexed="8"/>
      <name val="MS Sans Serif"/>
      <family val="2"/>
    </font>
    <font>
      <b/>
      <sz val="10"/>
      <name val="Arial"/>
      <family val="2"/>
    </font>
    <font>
      <sz val="8"/>
      <name val="Arial"/>
      <family val="2"/>
      <charset val="238"/>
    </font>
    <font>
      <b/>
      <u/>
      <sz val="10"/>
      <color indexed="8"/>
      <name val="MS Sans Serif"/>
      <family val="2"/>
    </font>
    <font>
      <b/>
      <sz val="8.5"/>
      <color indexed="8"/>
      <name val="MS Sans Serif"/>
      <family val="2"/>
    </font>
    <font>
      <sz val="8"/>
      <color indexed="8"/>
      <name val="MS Sans Serif"/>
      <family val="2"/>
    </font>
    <font>
      <sz val="10"/>
      <name val="Courier"/>
      <family val="3"/>
    </font>
    <font>
      <b/>
      <u/>
      <sz val="8.5"/>
      <color indexed="8"/>
      <name val="MS Sans Serif"/>
      <family val="2"/>
    </font>
    <font>
      <sz val="8.5"/>
      <color indexed="8"/>
      <name val="MS Sans Serif"/>
      <family val="2"/>
    </font>
    <font>
      <sz val="7.5"/>
      <color indexed="8"/>
      <name val="MS Sans Serif"/>
      <family val="2"/>
    </font>
    <font>
      <b/>
      <sz val="14"/>
      <name val="Helv"/>
    </font>
    <font>
      <b/>
      <sz val="12"/>
      <name val="Helv"/>
    </font>
    <font>
      <b/>
      <i/>
      <sz val="11"/>
      <color theme="1"/>
      <name val="Calibri"/>
      <family val="2"/>
      <charset val="186"/>
      <scheme val="minor"/>
    </font>
    <font>
      <b/>
      <u/>
      <sz val="11"/>
      <color theme="1"/>
      <name val="Calibri"/>
      <family val="2"/>
      <charset val="186"/>
      <scheme val="minor"/>
    </font>
    <font>
      <u/>
      <sz val="11"/>
      <color theme="1"/>
      <name val="Calibri"/>
      <family val="2"/>
      <charset val="186"/>
      <scheme val="minor"/>
    </font>
    <font>
      <sz val="11"/>
      <name val="Arial"/>
      <family val="2"/>
      <charset val="186"/>
    </font>
    <font>
      <sz val="11"/>
      <color rgb="FF000000"/>
      <name val="Calibri"/>
      <family val="2"/>
      <charset val="186"/>
      <scheme val="minor"/>
    </font>
    <font>
      <sz val="10"/>
      <name val="Calibri"/>
      <family val="2"/>
      <charset val="186"/>
      <scheme val="minor"/>
    </font>
    <font>
      <b/>
      <sz val="9"/>
      <color indexed="81"/>
      <name val="Tahoma"/>
      <family val="2"/>
    </font>
    <font>
      <u/>
      <sz val="11"/>
      <color theme="10"/>
      <name val="Calibri"/>
      <family val="2"/>
      <charset val="186"/>
      <scheme val="minor"/>
    </font>
    <font>
      <b/>
      <sz val="14"/>
      <color theme="1"/>
      <name val="Calibri"/>
      <family val="2"/>
      <charset val="186"/>
      <scheme val="minor"/>
    </font>
    <font>
      <sz val="11"/>
      <color rgb="FFFF0000"/>
      <name val="Calibri"/>
      <family val="2"/>
      <charset val="186"/>
      <scheme val="minor"/>
    </font>
    <font>
      <b/>
      <u/>
      <sz val="9"/>
      <color indexed="18"/>
      <name val="Verdana"/>
      <family val="2"/>
    </font>
    <font>
      <b/>
      <sz val="8"/>
      <color indexed="9"/>
      <name val="Verdana"/>
      <family val="2"/>
    </font>
    <font>
      <sz val="8"/>
      <color indexed="9"/>
      <name val="Verdana"/>
      <family val="2"/>
    </font>
    <font>
      <sz val="8"/>
      <name val="Verdana"/>
      <family val="2"/>
    </font>
    <font>
      <sz val="9"/>
      <color theme="1"/>
      <name val="Calibri"/>
      <family val="2"/>
      <charset val="186"/>
      <scheme val="minor"/>
    </font>
    <font>
      <sz val="10"/>
      <name val="Arial"/>
      <family val="2"/>
      <charset val="186"/>
    </font>
    <font>
      <i/>
      <sz val="11"/>
      <color theme="1"/>
      <name val="Calibri"/>
      <family val="2"/>
      <charset val="186"/>
      <scheme val="minor"/>
    </font>
    <font>
      <sz val="11"/>
      <color theme="4"/>
      <name val="Calibri"/>
      <family val="2"/>
      <charset val="186"/>
      <scheme val="minor"/>
    </font>
    <font>
      <b/>
      <sz val="8"/>
      <name val="Verdana"/>
      <family val="2"/>
    </font>
    <font>
      <u/>
      <sz val="8"/>
      <name val="Verdana"/>
      <family val="2"/>
    </font>
    <font>
      <b/>
      <sz val="16"/>
      <color theme="1"/>
      <name val="Calibri"/>
      <family val="2"/>
      <charset val="186"/>
      <scheme val="minor"/>
    </font>
    <font>
      <b/>
      <sz val="10"/>
      <name val="Calibri"/>
      <family val="2"/>
      <charset val="186"/>
      <scheme val="minor"/>
    </font>
    <font>
      <sz val="10"/>
      <color rgb="FF010000"/>
      <name val="Arial"/>
      <family val="2"/>
    </font>
    <font>
      <sz val="10"/>
      <name val="Times New Roman"/>
      <family val="1"/>
    </font>
    <font>
      <sz val="8"/>
      <color rgb="FF666666"/>
      <name val="Arial"/>
      <family val="2"/>
    </font>
    <font>
      <b/>
      <sz val="9"/>
      <name val="Arial"/>
      <family val="2"/>
      <charset val="186"/>
    </font>
    <font>
      <sz val="9"/>
      <name val="Arial"/>
      <family val="2"/>
      <charset val="186"/>
    </font>
    <font>
      <sz val="9"/>
      <color theme="1"/>
      <name val="Arial"/>
      <family val="2"/>
      <charset val="186"/>
    </font>
    <font>
      <b/>
      <sz val="8"/>
      <name val="Verdana"/>
      <family val="2"/>
      <charset val="186"/>
    </font>
    <font>
      <b/>
      <sz val="8"/>
      <name val="Arial"/>
      <family val="2"/>
      <charset val="186"/>
    </font>
    <font>
      <sz val="8"/>
      <name val="Arial"/>
      <family val="2"/>
      <charset val="186"/>
    </font>
    <font>
      <b/>
      <sz val="10"/>
      <color rgb="FF000000"/>
      <name val="Calibri"/>
      <family val="2"/>
      <charset val="186"/>
    </font>
    <font>
      <sz val="10"/>
      <color rgb="FF000000"/>
      <name val="Calibri"/>
      <family val="2"/>
      <charset val="186"/>
    </font>
    <font>
      <b/>
      <sz val="11"/>
      <color rgb="FFFF0000"/>
      <name val="Calibri"/>
      <family val="2"/>
      <charset val="186"/>
      <scheme val="minor"/>
    </font>
    <font>
      <sz val="11"/>
      <color theme="2" tint="-9.9978637043366805E-2"/>
      <name val="Calibri"/>
      <family val="2"/>
      <charset val="186"/>
      <scheme val="minor"/>
    </font>
    <font>
      <b/>
      <sz val="11"/>
      <color theme="1"/>
      <name val="Calibri"/>
      <family val="2"/>
      <scheme val="minor"/>
    </font>
    <font>
      <sz val="11"/>
      <color theme="7" tint="-0.249977111117893"/>
      <name val="Calibri"/>
      <family val="2"/>
      <charset val="186"/>
      <scheme val="minor"/>
    </font>
    <font>
      <sz val="9"/>
      <color indexed="81"/>
      <name val="Tahoma"/>
      <family val="2"/>
    </font>
    <font>
      <sz val="11"/>
      <color theme="5" tint="0.59999389629810485"/>
      <name val="Calibri"/>
      <family val="2"/>
      <charset val="186"/>
      <scheme val="minor"/>
    </font>
    <font>
      <sz val="10"/>
      <color theme="1"/>
      <name val="Times New Roman"/>
      <family val="1"/>
      <charset val="186"/>
    </font>
    <font>
      <sz val="9"/>
      <color indexed="81"/>
      <name val="Segoe UI"/>
      <family val="2"/>
      <charset val="186"/>
    </font>
    <font>
      <b/>
      <sz val="9"/>
      <color indexed="81"/>
      <name val="Segoe UI"/>
      <family val="2"/>
      <charset val="186"/>
    </font>
    <font>
      <sz val="11"/>
      <color rgb="FFFFC000"/>
      <name val="Calibri"/>
      <family val="2"/>
      <charset val="186"/>
      <scheme val="minor"/>
    </font>
    <font>
      <sz val="7"/>
      <color theme="1"/>
      <name val="Calibri"/>
      <family val="2"/>
      <charset val="186"/>
      <scheme val="minor"/>
    </font>
    <font>
      <b/>
      <sz val="7"/>
      <color theme="1"/>
      <name val="Calibri"/>
      <family val="2"/>
      <charset val="186"/>
      <scheme val="minor"/>
    </font>
    <font>
      <sz val="9"/>
      <color theme="1"/>
      <name val="Times New Roman"/>
      <family val="1"/>
      <charset val="186"/>
    </font>
    <font>
      <b/>
      <sz val="11"/>
      <color theme="1"/>
      <name val="Times New Roman"/>
      <family val="1"/>
      <charset val="186"/>
    </font>
    <font>
      <sz val="11"/>
      <color theme="1"/>
      <name val="Times New Roman"/>
      <family val="1"/>
      <charset val="186"/>
    </font>
    <font>
      <sz val="8"/>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theme="0"/>
      <name val="Calibri"/>
      <family val="2"/>
      <charset val="186"/>
      <scheme val="minor"/>
    </font>
    <font>
      <u/>
      <sz val="8"/>
      <color indexed="9"/>
      <name val="Verdana"/>
      <family val="2"/>
    </font>
    <font>
      <b/>
      <sz val="9"/>
      <color indexed="10"/>
      <name val="Courier New"/>
      <family val="3"/>
    </font>
    <font>
      <sz val="11"/>
      <color rgb="FFFF7C80"/>
      <name val="Calibri"/>
      <family val="2"/>
      <charset val="186"/>
      <scheme val="minor"/>
    </font>
    <font>
      <b/>
      <sz val="9"/>
      <color theme="1"/>
      <name val="Calibri"/>
      <family val="2"/>
      <charset val="186"/>
      <scheme val="minor"/>
    </font>
    <font>
      <sz val="10"/>
      <color rgb="FF2C2A29"/>
      <name val="Times New Roman"/>
      <family val="1"/>
      <charset val="186"/>
    </font>
    <font>
      <sz val="9"/>
      <color rgb="FF2C2A29"/>
      <name val="Times New Roman"/>
      <family val="1"/>
      <charset val="186"/>
    </font>
    <font>
      <b/>
      <sz val="7"/>
      <name val="Calibri"/>
      <family val="2"/>
      <charset val="186"/>
      <scheme val="minor"/>
    </font>
    <font>
      <b/>
      <u/>
      <sz val="10"/>
      <color theme="1"/>
      <name val="Calibri"/>
      <family val="2"/>
      <charset val="186"/>
      <scheme val="minor"/>
    </font>
    <font>
      <u/>
      <sz val="10"/>
      <color theme="1"/>
      <name val="Calibri"/>
      <family val="2"/>
      <charset val="186"/>
      <scheme val="minor"/>
    </font>
    <font>
      <b/>
      <sz val="10"/>
      <color rgb="FF000000"/>
      <name val="Calibri"/>
      <family val="2"/>
      <charset val="186"/>
      <scheme val="minor"/>
    </font>
    <font>
      <sz val="14"/>
      <color theme="1"/>
      <name val="Calibri"/>
      <family val="2"/>
      <charset val="186"/>
      <scheme val="minor"/>
    </font>
  </fonts>
  <fills count="78">
    <fill>
      <patternFill patternType="none"/>
    </fill>
    <fill>
      <patternFill patternType="gray125"/>
    </fill>
    <fill>
      <patternFill patternType="solid">
        <fgColor theme="7" tint="0.39997558519241921"/>
        <bgColor indexed="64"/>
      </patternFill>
    </fill>
    <fill>
      <patternFill patternType="solid">
        <fgColor theme="7" tint="0.59999389629810485"/>
        <bgColor indexed="64"/>
      </patternFill>
    </fill>
    <fill>
      <patternFill patternType="solid">
        <fgColor theme="4" tint="0.39997558519241921"/>
        <bgColor indexed="64"/>
      </patternFill>
    </fill>
    <fill>
      <patternFill patternType="solid">
        <fgColor indexed="31"/>
        <bgColor indexed="64"/>
      </patternFill>
    </fill>
    <fill>
      <patternFill patternType="solid">
        <fgColor indexed="44"/>
        <bgColor indexed="8"/>
      </patternFill>
    </fill>
    <fill>
      <patternFill patternType="solid">
        <fgColor indexed="22"/>
        <bgColor indexed="64"/>
      </patternFill>
    </fill>
    <fill>
      <patternFill patternType="solid">
        <fgColor indexed="22"/>
        <bgColor indexed="10"/>
      </patternFill>
    </fill>
    <fill>
      <patternFill patternType="solid">
        <fgColor indexed="9"/>
        <bgColor indexed="64"/>
      </patternFill>
    </fill>
    <fill>
      <patternFill patternType="solid">
        <fgColor indexed="22"/>
        <bgColor indexed="8"/>
      </patternFill>
    </fill>
    <fill>
      <patternFill patternType="solid">
        <fgColor indexed="10"/>
        <bgColor indexed="64"/>
      </patternFill>
    </fill>
    <fill>
      <patternFill patternType="solid">
        <fgColor theme="2"/>
        <bgColor indexed="64"/>
      </patternFill>
    </fill>
    <fill>
      <patternFill patternType="solid">
        <fgColor theme="6" tint="0.79998168889431442"/>
        <bgColor indexed="64"/>
      </patternFill>
    </fill>
    <fill>
      <patternFill patternType="solid">
        <fgColor rgb="FFFF0000"/>
        <bgColor indexed="64"/>
      </patternFill>
    </fill>
    <fill>
      <patternFill patternType="solid">
        <fgColor theme="0"/>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C000"/>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rgb="FFCCCCFF"/>
        <bgColor indexed="64"/>
      </patternFill>
    </fill>
    <fill>
      <patternFill patternType="solid">
        <fgColor rgb="FF00A1E3"/>
        <bgColor indexed="64"/>
      </patternFill>
    </fill>
    <fill>
      <patternFill patternType="solid">
        <fgColor rgb="FFC4D8ED"/>
        <bgColor indexed="64"/>
      </patternFill>
    </fill>
    <fill>
      <patternFill patternType="solid">
        <fgColor rgb="FFF0F8FF"/>
        <bgColor indexed="64"/>
      </patternFill>
    </fill>
    <fill>
      <patternFill patternType="solid">
        <fgColor theme="7"/>
        <bgColor indexed="64"/>
      </patternFill>
    </fill>
    <fill>
      <patternFill patternType="solid">
        <fgColor rgb="FFFFFF00"/>
        <bgColor indexed="64"/>
      </patternFill>
    </fill>
    <fill>
      <patternFill patternType="solid">
        <fgColor rgb="FF92D050"/>
        <bgColor indexed="64"/>
      </patternFill>
    </fill>
    <fill>
      <patternFill patternType="solid">
        <fgColor theme="2" tint="-9.9978637043366805E-2"/>
        <bgColor indexed="64"/>
      </patternFill>
    </fill>
    <fill>
      <patternFill patternType="solid">
        <fgColor theme="1" tint="0.89999084444715716"/>
        <bgColor indexed="64"/>
      </patternFill>
    </fill>
    <fill>
      <patternFill patternType="solid">
        <fgColor rgb="FF00B0F0"/>
        <bgColor indexed="64"/>
      </patternFill>
    </fill>
    <fill>
      <patternFill patternType="solid">
        <fgColor theme="5" tint="0.59999389629810485"/>
        <bgColor indexed="64"/>
      </patternFill>
    </fill>
    <fill>
      <patternFill patternType="solid">
        <fgColor rgb="FFF6E5FF"/>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rgb="FFC0C0C0"/>
        <bgColor rgb="FFC0C0C0"/>
      </patternFill>
    </fill>
    <fill>
      <patternFill patternType="solid">
        <fgColor theme="9" tint="-0.14999847407452621"/>
        <bgColor indexed="64"/>
      </patternFill>
    </fill>
    <fill>
      <patternFill patternType="solid">
        <fgColor theme="4" tint="0.79998168889431442"/>
        <bgColor theme="4" tint="0.79998168889431442"/>
      </patternFill>
    </fill>
    <fill>
      <patternFill patternType="solid">
        <fgColor theme="8"/>
        <bgColor indexed="64"/>
      </patternFill>
    </fill>
    <fill>
      <patternFill patternType="solid">
        <fgColor theme="5" tint="0.59999389629810485"/>
        <bgColor theme="4" tint="0.79998168889431442"/>
      </patternFill>
    </fill>
    <fill>
      <patternFill patternType="solid">
        <fgColor rgb="FF00B050"/>
        <bgColor indexed="64"/>
      </patternFill>
    </fill>
    <fill>
      <patternFill patternType="solid">
        <fgColor theme="3" tint="0.79998168889431442"/>
        <bgColor indexed="64"/>
      </patternFill>
    </fill>
    <fill>
      <patternFill patternType="solid">
        <fgColor theme="9"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5D4D4"/>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thick">
        <color indexed="64"/>
      </left>
      <right style="thick">
        <color indexed="64"/>
      </right>
      <top/>
      <bottom/>
      <diagonal/>
    </border>
    <border>
      <left/>
      <right/>
      <top style="thick">
        <color indexed="63"/>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rgb="FFC0C0C0"/>
      </left>
      <right style="thin">
        <color rgb="FFC0C0C0"/>
      </right>
      <top style="thin">
        <color rgb="FFC0C0C0"/>
      </top>
      <bottom style="thin">
        <color rgb="FFC0C0C0"/>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right/>
      <top style="medium">
        <color indexed="64"/>
      </top>
      <bottom style="thin">
        <color indexed="64"/>
      </bottom>
      <diagonal/>
    </border>
    <border>
      <left style="thin">
        <color rgb="FFC0C0C0"/>
      </left>
      <right/>
      <top style="thin">
        <color rgb="FFC0C0C0"/>
      </top>
      <bottom/>
      <diagonal/>
    </border>
    <border>
      <left/>
      <right/>
      <top style="thin">
        <color rgb="FFC0C0C0"/>
      </top>
      <bottom/>
      <diagonal/>
    </border>
    <border>
      <left/>
      <right style="thin">
        <color rgb="FFC0C0C0"/>
      </right>
      <top style="thin">
        <color rgb="FFC0C0C0"/>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D0D7E5"/>
      </left>
      <right style="thin">
        <color rgb="FFD0D7E5"/>
      </right>
      <top style="thin">
        <color rgb="FFD0D7E5"/>
      </top>
      <bottom style="thin">
        <color rgb="FFD0D7E5"/>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C0C0C0"/>
      </left>
      <right style="thin">
        <color rgb="FFC0C0C0"/>
      </right>
      <top style="thin">
        <color rgb="FFC0C0C0"/>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11">
    <xf numFmtId="0" fontId="0" fillId="0" borderId="0"/>
    <xf numFmtId="0" fontId="8" fillId="0" borderId="0"/>
    <xf numFmtId="0" fontId="10" fillId="0" borderId="0"/>
    <xf numFmtId="0" fontId="10" fillId="0" borderId="0"/>
    <xf numFmtId="0" fontId="12" fillId="0" borderId="0"/>
    <xf numFmtId="9" fontId="1" fillId="0" borderId="0" applyFont="0" applyFill="0" applyBorder="0" applyAlignment="0" applyProtection="0"/>
    <xf numFmtId="0" fontId="26" fillId="5" borderId="33"/>
    <xf numFmtId="0" fontId="30" fillId="6" borderId="34">
      <alignment horizontal="right" vertical="top" wrapText="1"/>
    </xf>
    <xf numFmtId="0" fontId="26" fillId="0" borderId="1"/>
    <xf numFmtId="0" fontId="37" fillId="7" borderId="0">
      <alignment horizontal="center"/>
    </xf>
    <xf numFmtId="0" fontId="27" fillId="7" borderId="0">
      <alignment horizontal="center" vertical="center"/>
    </xf>
    <xf numFmtId="0" fontId="8" fillId="8" borderId="0">
      <alignment horizontal="center" wrapText="1"/>
    </xf>
    <xf numFmtId="0" fontId="8" fillId="8" borderId="0">
      <alignment horizontal="center" wrapText="1"/>
    </xf>
    <xf numFmtId="0" fontId="8" fillId="8" borderId="0">
      <alignment horizontal="center" wrapText="1"/>
    </xf>
    <xf numFmtId="0" fontId="28" fillId="7" borderId="0">
      <alignment horizontal="center"/>
    </xf>
    <xf numFmtId="43" fontId="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24" fillId="9" borderId="33" applyBorder="0">
      <protection locked="0"/>
    </xf>
    <xf numFmtId="0" fontId="38" fillId="9" borderId="33">
      <protection locked="0"/>
    </xf>
    <xf numFmtId="0" fontId="8" fillId="9" borderId="1"/>
    <xf numFmtId="0" fontId="8" fillId="7" borderId="0"/>
    <xf numFmtId="0" fontId="29" fillId="7" borderId="1">
      <alignment horizontal="left"/>
    </xf>
    <xf numFmtId="0" fontId="22" fillId="7" borderId="0">
      <alignment horizontal="left"/>
    </xf>
    <xf numFmtId="0" fontId="30" fillId="10" borderId="0">
      <alignment horizontal="right" vertical="top" textRotation="90" wrapText="1"/>
    </xf>
    <xf numFmtId="0" fontId="23" fillId="0" borderId="0" applyNumberFormat="0" applyFill="0" applyBorder="0" applyAlignment="0" applyProtection="0">
      <alignment vertical="top"/>
      <protection locked="0"/>
    </xf>
    <xf numFmtId="0" fontId="31" fillId="8" borderId="0">
      <alignment horizontal="center"/>
    </xf>
    <xf numFmtId="0" fontId="8" fillId="7" borderId="1">
      <alignment horizontal="centerContinuous" wrapText="1"/>
    </xf>
    <xf numFmtId="0" fontId="34" fillId="11" borderId="0">
      <alignment horizontal="center" wrapText="1"/>
    </xf>
    <xf numFmtId="0" fontId="32" fillId="7" borderId="31">
      <alignment wrapText="1"/>
    </xf>
    <xf numFmtId="0" fontId="32" fillId="7" borderId="18"/>
    <xf numFmtId="0" fontId="32" fillId="7" borderId="2"/>
    <xf numFmtId="0" fontId="26" fillId="7" borderId="3">
      <alignment horizontal="center" wrapText="1"/>
    </xf>
    <xf numFmtId="0" fontId="8" fillId="0" borderId="0" applyFont="0" applyFill="0" applyBorder="0" applyAlignment="0" applyProtection="0"/>
    <xf numFmtId="0" fontId="8" fillId="0" borderId="0"/>
    <xf numFmtId="0" fontId="8" fillId="0" borderId="0"/>
    <xf numFmtId="0" fontId="10" fillId="0" borderId="0"/>
    <xf numFmtId="0" fontId="8" fillId="0" borderId="0"/>
    <xf numFmtId="0" fontId="8" fillId="0" borderId="0"/>
    <xf numFmtId="0" fontId="10" fillId="0" borderId="0"/>
    <xf numFmtId="0" fontId="8" fillId="0" borderId="0"/>
    <xf numFmtId="9" fontId="8" fillId="0" borderId="0" applyFont="0" applyFill="0" applyBorder="0" applyAlignment="0" applyProtection="0"/>
    <xf numFmtId="9" fontId="8" fillId="0" borderId="0" applyFont="0" applyFill="0" applyBorder="0" applyAlignment="0" applyProtection="0"/>
    <xf numFmtId="9" fontId="8" fillId="0" borderId="0" applyNumberFormat="0" applyFont="0" applyFill="0" applyBorder="0" applyAlignment="0" applyProtection="0"/>
    <xf numFmtId="0" fontId="26" fillId="7" borderId="1"/>
    <xf numFmtId="0" fontId="27" fillId="7" borderId="0">
      <alignment horizontal="right"/>
    </xf>
    <xf numFmtId="0" fontId="33" fillId="11" borderId="0">
      <alignment horizontal="center"/>
    </xf>
    <xf numFmtId="0" fontId="35" fillId="10" borderId="1">
      <alignment horizontal="left" vertical="top" wrapText="1"/>
    </xf>
    <xf numFmtId="0" fontId="39" fillId="10" borderId="30">
      <alignment horizontal="left" vertical="top" wrapText="1"/>
    </xf>
    <xf numFmtId="0" fontId="35" fillId="10" borderId="16">
      <alignment horizontal="left" vertical="top" wrapText="1"/>
    </xf>
    <xf numFmtId="0" fontId="35" fillId="10" borderId="30">
      <alignment horizontal="left" vertical="top"/>
    </xf>
    <xf numFmtId="37" fontId="36" fillId="0" borderId="0"/>
    <xf numFmtId="0" fontId="40" fillId="0" borderId="35"/>
    <xf numFmtId="0" fontId="41" fillId="0" borderId="0"/>
    <xf numFmtId="0" fontId="37" fillId="7" borderId="0">
      <alignment horizontal="center"/>
    </xf>
    <xf numFmtId="0" fontId="25" fillId="7" borderId="0"/>
    <xf numFmtId="0" fontId="8" fillId="0" borderId="0"/>
    <xf numFmtId="0" fontId="45" fillId="0" borderId="0"/>
    <xf numFmtId="0" fontId="49" fillId="0" borderId="0" applyNumberFormat="0" applyFill="0" applyBorder="0" applyAlignment="0" applyProtection="0"/>
    <xf numFmtId="43" fontId="1" fillId="0" borderId="0" applyFont="0" applyFill="0" applyBorder="0" applyAlignment="0" applyProtection="0"/>
    <xf numFmtId="0" fontId="65" fillId="0" borderId="0"/>
    <xf numFmtId="0" fontId="91" fillId="0" borderId="0" applyNumberFormat="0" applyFill="0" applyBorder="0" applyAlignment="0" applyProtection="0"/>
    <xf numFmtId="0" fontId="92" fillId="0" borderId="79" applyNumberFormat="0" applyFill="0" applyAlignment="0" applyProtection="0"/>
    <xf numFmtId="0" fontId="93" fillId="0" borderId="80" applyNumberFormat="0" applyFill="0" applyAlignment="0" applyProtection="0"/>
    <xf numFmtId="0" fontId="94" fillId="0" borderId="81" applyNumberFormat="0" applyFill="0" applyAlignment="0" applyProtection="0"/>
    <xf numFmtId="0" fontId="94" fillId="0" borderId="0" applyNumberFormat="0" applyFill="0" applyBorder="0" applyAlignment="0" applyProtection="0"/>
    <xf numFmtId="0" fontId="95" fillId="46" borderId="0" applyNumberFormat="0" applyBorder="0" applyAlignment="0" applyProtection="0"/>
    <xf numFmtId="0" fontId="96" fillId="47" borderId="0" applyNumberFormat="0" applyBorder="0" applyAlignment="0" applyProtection="0"/>
    <xf numFmtId="0" fontId="97" fillId="48" borderId="0" applyNumberFormat="0" applyBorder="0" applyAlignment="0" applyProtection="0"/>
    <xf numFmtId="0" fontId="98" fillId="49" borderId="82" applyNumberFormat="0" applyAlignment="0" applyProtection="0"/>
    <xf numFmtId="0" fontId="99" fillId="50" borderId="83" applyNumberFormat="0" applyAlignment="0" applyProtection="0"/>
    <xf numFmtId="0" fontId="100" fillId="50" borderId="82" applyNumberFormat="0" applyAlignment="0" applyProtection="0"/>
    <xf numFmtId="0" fontId="101" fillId="0" borderId="84" applyNumberFormat="0" applyFill="0" applyAlignment="0" applyProtection="0"/>
    <xf numFmtId="0" fontId="102" fillId="51" borderId="85" applyNumberFormat="0" applyAlignment="0" applyProtection="0"/>
    <xf numFmtId="0" fontId="51" fillId="0" borderId="0" applyNumberFormat="0" applyFill="0" applyBorder="0" applyAlignment="0" applyProtection="0"/>
    <xf numFmtId="0" fontId="1" fillId="52" borderId="86" applyNumberFormat="0" applyFont="0" applyAlignment="0" applyProtection="0"/>
    <xf numFmtId="0" fontId="103" fillId="0" borderId="0" applyNumberFormat="0" applyFill="0" applyBorder="0" applyAlignment="0" applyProtection="0"/>
    <xf numFmtId="0" fontId="2" fillId="0" borderId="87" applyNumberFormat="0" applyFill="0" applyAlignment="0" applyProtection="0"/>
    <xf numFmtId="0" fontId="104"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104" fillId="56" borderId="0" applyNumberFormat="0" applyBorder="0" applyAlignment="0" applyProtection="0"/>
    <xf numFmtId="0" fontId="104"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04" fillId="60" borderId="0" applyNumberFormat="0" applyBorder="0" applyAlignment="0" applyProtection="0"/>
    <xf numFmtId="0" fontId="104"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04" fillId="64" borderId="0" applyNumberFormat="0" applyBorder="0" applyAlignment="0" applyProtection="0"/>
    <xf numFmtId="0" fontId="104"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04" fillId="68" borderId="0" applyNumberFormat="0" applyBorder="0" applyAlignment="0" applyProtection="0"/>
    <xf numFmtId="0" fontId="104" fillId="69"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04" fillId="72" borderId="0" applyNumberFormat="0" applyBorder="0" applyAlignment="0" applyProtection="0"/>
    <xf numFmtId="0" fontId="104" fillId="73" borderId="0" applyNumberFormat="0" applyBorder="0" applyAlignment="0" applyProtection="0"/>
    <xf numFmtId="0" fontId="1" fillId="74" borderId="0" applyNumberFormat="0" applyBorder="0" applyAlignment="0" applyProtection="0"/>
    <xf numFmtId="0" fontId="1" fillId="75" borderId="0" applyNumberFormat="0" applyBorder="0" applyAlignment="0" applyProtection="0"/>
    <xf numFmtId="0" fontId="104" fillId="76" borderId="0" applyNumberFormat="0" applyBorder="0" applyAlignment="0" applyProtection="0"/>
    <xf numFmtId="0" fontId="57" fillId="0" borderId="0"/>
    <xf numFmtId="43" fontId="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1" fillId="0" borderId="0" applyFont="0" applyFill="0" applyBorder="0" applyAlignment="0" applyProtection="0"/>
  </cellStyleXfs>
  <cellXfs count="1186">
    <xf numFmtId="0" fontId="0" fillId="0" borderId="0" xfId="0"/>
    <xf numFmtId="0" fontId="0" fillId="0" borderId="1" xfId="0" applyBorder="1"/>
    <xf numFmtId="0" fontId="0" fillId="0" borderId="1" xfId="0" applyBorder="1" applyAlignment="1">
      <alignment wrapText="1"/>
    </xf>
    <xf numFmtId="1" fontId="2" fillId="0" borderId="1" xfId="0" applyNumberFormat="1" applyFont="1" applyBorder="1"/>
    <xf numFmtId="0" fontId="0" fillId="0" borderId="0" xfId="0" applyAlignment="1">
      <alignment wrapText="1"/>
    </xf>
    <xf numFmtId="3" fontId="0" fillId="0" borderId="1" xfId="0" applyNumberFormat="1" applyBorder="1"/>
    <xf numFmtId="0" fontId="2" fillId="0" borderId="0" xfId="0" applyFont="1"/>
    <xf numFmtId="0" fontId="3" fillId="0" borderId="0" xfId="0" applyFont="1"/>
    <xf numFmtId="0" fontId="4" fillId="0" borderId="0" xfId="0" applyFont="1"/>
    <xf numFmtId="0" fontId="7" fillId="0" borderId="1" xfId="0" applyFont="1" applyFill="1" applyBorder="1"/>
    <xf numFmtId="0" fontId="0" fillId="0" borderId="1" xfId="0" applyFill="1" applyBorder="1"/>
    <xf numFmtId="1" fontId="0" fillId="0" borderId="1" xfId="0" applyNumberFormat="1" applyFill="1" applyBorder="1"/>
    <xf numFmtId="0" fontId="0" fillId="0" borderId="0" xfId="0" applyFont="1" applyAlignment="1" applyProtection="1">
      <alignment horizontal="left"/>
      <protection locked="0"/>
    </xf>
    <xf numFmtId="3" fontId="2" fillId="0" borderId="1" xfId="0" applyNumberFormat="1" applyFont="1" applyBorder="1"/>
    <xf numFmtId="164" fontId="0" fillId="0" borderId="1" xfId="0" applyNumberFormat="1" applyBorder="1"/>
    <xf numFmtId="2" fontId="0" fillId="0" borderId="0" xfId="0" applyNumberFormat="1"/>
    <xf numFmtId="9" fontId="0" fillId="0" borderId="1" xfId="5" applyFont="1" applyBorder="1"/>
    <xf numFmtId="166" fontId="0" fillId="0" borderId="1" xfId="5" applyNumberFormat="1" applyFont="1" applyBorder="1"/>
    <xf numFmtId="0" fontId="15" fillId="0" borderId="0" xfId="0" applyFont="1" applyAlignment="1">
      <alignment vertical="center"/>
    </xf>
    <xf numFmtId="0" fontId="2" fillId="0" borderId="1" xfId="0" applyFont="1" applyBorder="1"/>
    <xf numFmtId="1" fontId="0" fillId="0" borderId="1" xfId="0" applyNumberFormat="1" applyBorder="1"/>
    <xf numFmtId="1" fontId="0" fillId="0" borderId="0" xfId="0" applyNumberFormat="1"/>
    <xf numFmtId="0" fontId="16" fillId="0" borderId="0" xfId="0" applyFont="1" applyAlignment="1">
      <alignment vertical="center" readingOrder="1"/>
    </xf>
    <xf numFmtId="3" fontId="0" fillId="0" borderId="1" xfId="0" applyNumberFormat="1" applyFill="1" applyBorder="1"/>
    <xf numFmtId="0" fontId="0" fillId="0" borderId="1" xfId="0" applyBorder="1" applyAlignment="1">
      <alignment horizontal="center"/>
    </xf>
    <xf numFmtId="9" fontId="0" fillId="0" borderId="0" xfId="5" applyFont="1"/>
    <xf numFmtId="166" fontId="2" fillId="0" borderId="1" xfId="5" applyNumberFormat="1" applyFont="1" applyBorder="1"/>
    <xf numFmtId="0" fontId="0" fillId="3" borderId="1" xfId="0" applyFill="1" applyBorder="1"/>
    <xf numFmtId="166" fontId="2" fillId="2" borderId="1" xfId="5" applyNumberFormat="1" applyFont="1" applyFill="1" applyBorder="1"/>
    <xf numFmtId="0" fontId="0" fillId="4" borderId="1" xfId="0" applyFill="1" applyBorder="1"/>
    <xf numFmtId="0" fontId="0" fillId="0" borderId="0" xfId="0" applyFill="1"/>
    <xf numFmtId="166" fontId="0" fillId="0" borderId="0" xfId="5" applyNumberFormat="1" applyFont="1"/>
    <xf numFmtId="0" fontId="2" fillId="0" borderId="1" xfId="0" applyFont="1" applyFill="1" applyBorder="1"/>
    <xf numFmtId="0" fontId="11" fillId="0" borderId="0" xfId="0" applyFont="1" applyFill="1" applyBorder="1" applyAlignment="1"/>
    <xf numFmtId="0" fontId="11" fillId="0" borderId="0" xfId="0" applyFont="1" applyFill="1" applyBorder="1"/>
    <xf numFmtId="0" fontId="11" fillId="0" borderId="0" xfId="0" applyFont="1" applyFill="1" applyBorder="1" applyAlignment="1">
      <alignment wrapText="1"/>
    </xf>
    <xf numFmtId="0" fontId="17" fillId="0" borderId="0" xfId="0" applyFont="1" applyFill="1" applyBorder="1" applyAlignment="1">
      <alignment vertical="center" wrapText="1"/>
    </xf>
    <xf numFmtId="2" fontId="11" fillId="0" borderId="0" xfId="0" applyNumberFormat="1" applyFont="1" applyFill="1" applyBorder="1" applyAlignment="1"/>
    <xf numFmtId="0" fontId="13" fillId="0" borderId="0" xfId="0" applyFont="1" applyFill="1" applyBorder="1"/>
    <xf numFmtId="0" fontId="11" fillId="0" borderId="0" xfId="0" applyFont="1" applyFill="1" applyBorder="1" applyAlignment="1">
      <alignment horizontal="left" wrapText="1"/>
    </xf>
    <xf numFmtId="0" fontId="11" fillId="0" borderId="0" xfId="0" applyFont="1"/>
    <xf numFmtId="0" fontId="11" fillId="0" borderId="0" xfId="0" applyFont="1" applyAlignment="1">
      <alignment wrapText="1"/>
    </xf>
    <xf numFmtId="0" fontId="11" fillId="0" borderId="0" xfId="0" applyFont="1" applyAlignment="1">
      <alignment horizontal="left" vertical="top" wrapText="1"/>
    </xf>
    <xf numFmtId="0" fontId="18" fillId="0" borderId="0" xfId="0" applyFont="1" applyFill="1" applyBorder="1"/>
    <xf numFmtId="164" fontId="14" fillId="0" borderId="1" xfId="0" applyNumberFormat="1" applyFont="1" applyBorder="1"/>
    <xf numFmtId="164" fontId="0" fillId="0" borderId="0" xfId="0" applyNumberFormat="1"/>
    <xf numFmtId="10" fontId="0" fillId="0" borderId="0" xfId="5" applyNumberFormat="1" applyFont="1"/>
    <xf numFmtId="10" fontId="0" fillId="0" borderId="0" xfId="0" applyNumberFormat="1"/>
    <xf numFmtId="0" fontId="0" fillId="0" borderId="0" xfId="0" applyBorder="1"/>
    <xf numFmtId="3" fontId="0" fillId="0" borderId="0" xfId="0" applyNumberFormat="1"/>
    <xf numFmtId="165" fontId="0" fillId="0" borderId="0" xfId="0" applyNumberFormat="1"/>
    <xf numFmtId="14" fontId="0" fillId="0" borderId="0" xfId="0" applyNumberFormat="1"/>
    <xf numFmtId="166" fontId="2" fillId="0" borderId="1" xfId="5" applyNumberFormat="1" applyFont="1" applyFill="1" applyBorder="1"/>
    <xf numFmtId="4" fontId="0" fillId="0" borderId="0" xfId="0" applyNumberFormat="1"/>
    <xf numFmtId="1" fontId="0" fillId="0" borderId="0" xfId="0" applyNumberFormat="1" applyBorder="1"/>
    <xf numFmtId="0" fontId="0" fillId="0" borderId="0" xfId="0" applyFill="1" applyBorder="1"/>
    <xf numFmtId="0" fontId="0" fillId="0" borderId="0" xfId="0"/>
    <xf numFmtId="20" fontId="0" fillId="0" borderId="0" xfId="0" applyNumberFormat="1"/>
    <xf numFmtId="0" fontId="14" fillId="0" borderId="1" xfId="0" applyFont="1" applyBorder="1"/>
    <xf numFmtId="10" fontId="14" fillId="0" borderId="1" xfId="5" applyNumberFormat="1" applyFont="1" applyBorder="1"/>
    <xf numFmtId="167" fontId="0" fillId="0" borderId="1" xfId="0" applyNumberFormat="1" applyBorder="1"/>
    <xf numFmtId="0" fontId="2" fillId="0" borderId="7" xfId="0" applyFont="1" applyBorder="1" applyAlignment="1">
      <alignment wrapText="1"/>
    </xf>
    <xf numFmtId="164" fontId="2" fillId="0" borderId="10" xfId="0" applyNumberFormat="1" applyFont="1" applyFill="1" applyBorder="1" applyAlignment="1">
      <alignment vertical="top" wrapText="1"/>
    </xf>
    <xf numFmtId="164" fontId="2" fillId="0" borderId="15" xfId="0" applyNumberFormat="1" applyFont="1" applyBorder="1"/>
    <xf numFmtId="0" fontId="0" fillId="0" borderId="1" xfId="0" applyFont="1" applyFill="1" applyBorder="1" applyAlignment="1">
      <alignment wrapText="1"/>
    </xf>
    <xf numFmtId="0" fontId="0" fillId="0" borderId="18" xfId="0" applyFill="1" applyBorder="1"/>
    <xf numFmtId="0" fontId="2" fillId="0" borderId="0" xfId="0" applyFont="1" applyFill="1"/>
    <xf numFmtId="4" fontId="0" fillId="0" borderId="1" xfId="0" applyNumberFormat="1" applyBorder="1"/>
    <xf numFmtId="9" fontId="0" fillId="0" borderId="0" xfId="0" applyNumberFormat="1"/>
    <xf numFmtId="10" fontId="0" fillId="0" borderId="1" xfId="5" applyNumberFormat="1" applyFont="1" applyBorder="1"/>
    <xf numFmtId="0" fontId="0" fillId="12" borderId="0" xfId="0" applyFill="1"/>
    <xf numFmtId="0" fontId="0" fillId="0" borderId="0" xfId="0" applyFill="1" applyAlignment="1">
      <alignment wrapText="1"/>
    </xf>
    <xf numFmtId="0" fontId="14" fillId="0" borderId="1" xfId="0" applyFont="1" applyFill="1" applyBorder="1"/>
    <xf numFmtId="164" fontId="14" fillId="0" borderId="1" xfId="0" quotePrefix="1" applyNumberFormat="1" applyFont="1" applyFill="1" applyBorder="1"/>
    <xf numFmtId="164" fontId="14" fillId="0" borderId="1" xfId="0" applyNumberFormat="1" applyFont="1" applyFill="1" applyBorder="1"/>
    <xf numFmtId="0" fontId="43" fillId="0" borderId="0" xfId="0" applyFont="1" applyFill="1"/>
    <xf numFmtId="0" fontId="44" fillId="0" borderId="0" xfId="0" applyFont="1" applyFill="1"/>
    <xf numFmtId="0" fontId="43" fillId="0" borderId="0" xfId="0" applyFont="1"/>
    <xf numFmtId="0" fontId="44" fillId="0" borderId="0" xfId="0" applyFont="1"/>
    <xf numFmtId="0" fontId="0" fillId="0" borderId="0" xfId="0" applyFill="1" applyBorder="1" applyAlignment="1">
      <alignment wrapText="1"/>
    </xf>
    <xf numFmtId="0" fontId="43" fillId="12" borderId="0" xfId="0" applyFont="1" applyFill="1"/>
    <xf numFmtId="3" fontId="0" fillId="0" borderId="0" xfId="0" applyNumberFormat="1" applyFill="1" applyBorder="1"/>
    <xf numFmtId="0" fontId="0" fillId="0" borderId="0" xfId="0"/>
    <xf numFmtId="0" fontId="0" fillId="0" borderId="0" xfId="0" applyAlignment="1">
      <alignment wrapText="1"/>
    </xf>
    <xf numFmtId="0" fontId="0" fillId="0" borderId="0" xfId="0"/>
    <xf numFmtId="14" fontId="0" fillId="0" borderId="0" xfId="0" applyNumberFormat="1"/>
    <xf numFmtId="0" fontId="0" fillId="0" borderId="1" xfId="0" applyBorder="1"/>
    <xf numFmtId="0" fontId="0" fillId="0" borderId="0" xfId="0" applyFill="1"/>
    <xf numFmtId="0" fontId="0" fillId="0" borderId="0" xfId="0" applyFill="1" applyBorder="1"/>
    <xf numFmtId="0" fontId="0" fillId="0" borderId="1" xfId="0" applyBorder="1" applyAlignment="1">
      <alignment wrapText="1"/>
    </xf>
    <xf numFmtId="2" fontId="0" fillId="0" borderId="1" xfId="0" applyNumberFormat="1" applyBorder="1"/>
    <xf numFmtId="0" fontId="0" fillId="0" borderId="1" xfId="0" applyFill="1" applyBorder="1" applyAlignment="1">
      <alignment wrapText="1"/>
    </xf>
    <xf numFmtId="0" fontId="0" fillId="13" borderId="1" xfId="0" applyFill="1" applyBorder="1"/>
    <xf numFmtId="164" fontId="0" fillId="0" borderId="0" xfId="0" applyNumberFormat="1" applyFill="1" applyBorder="1"/>
    <xf numFmtId="1" fontId="0" fillId="0" borderId="0" xfId="0" applyNumberFormat="1" applyFill="1" applyBorder="1"/>
    <xf numFmtId="0" fontId="0" fillId="0" borderId="0" xfId="0" applyFont="1"/>
    <xf numFmtId="9" fontId="0" fillId="0" borderId="1" xfId="5" applyFont="1" applyFill="1" applyBorder="1"/>
    <xf numFmtId="3" fontId="0" fillId="0" borderId="1" xfId="0" applyNumberFormat="1" applyFont="1" applyFill="1" applyBorder="1"/>
    <xf numFmtId="2" fontId="0" fillId="0" borderId="1" xfId="0" applyNumberFormat="1" applyFont="1" applyBorder="1"/>
    <xf numFmtId="0" fontId="0" fillId="0" borderId="1" xfId="0" applyFont="1" applyBorder="1"/>
    <xf numFmtId="0" fontId="0" fillId="0" borderId="1" xfId="0" applyFont="1" applyFill="1" applyBorder="1"/>
    <xf numFmtId="0" fontId="0" fillId="0" borderId="30" xfId="0" applyBorder="1"/>
    <xf numFmtId="0" fontId="2" fillId="0" borderId="0" xfId="0" applyFont="1" applyFill="1" applyBorder="1"/>
    <xf numFmtId="0" fontId="0" fillId="12" borderId="1" xfId="0" applyFill="1" applyBorder="1"/>
    <xf numFmtId="1" fontId="0" fillId="0" borderId="1" xfId="0" applyNumberFormat="1" applyFont="1" applyBorder="1"/>
    <xf numFmtId="0" fontId="0" fillId="12" borderId="1" xfId="0" applyFont="1" applyFill="1" applyBorder="1"/>
    <xf numFmtId="164" fontId="0" fillId="12" borderId="1" xfId="0" applyNumberFormat="1" applyFill="1" applyBorder="1"/>
    <xf numFmtId="0" fontId="0" fillId="0" borderId="1" xfId="0" applyFont="1" applyFill="1" applyBorder="1" applyAlignment="1">
      <alignment horizontal="center" vertical="center" wrapText="1"/>
    </xf>
    <xf numFmtId="2" fontId="0" fillId="0" borderId="1" xfId="0" applyNumberFormat="1" applyFont="1" applyFill="1" applyBorder="1" applyAlignment="1"/>
    <xf numFmtId="0" fontId="2" fillId="0" borderId="1" xfId="0" applyFont="1" applyBorder="1" applyAlignment="1">
      <alignment wrapText="1"/>
    </xf>
    <xf numFmtId="164" fontId="2" fillId="12" borderId="1" xfId="0" applyNumberFormat="1" applyFont="1" applyFill="1" applyBorder="1"/>
    <xf numFmtId="0" fontId="2" fillId="12" borderId="1" xfId="0" applyFont="1" applyFill="1" applyBorder="1"/>
    <xf numFmtId="2" fontId="0" fillId="12" borderId="1" xfId="0" applyNumberFormat="1" applyFill="1" applyBorder="1"/>
    <xf numFmtId="0" fontId="2" fillId="12" borderId="1" xfId="0" applyFont="1" applyFill="1" applyBorder="1" applyAlignment="1">
      <alignment wrapText="1"/>
    </xf>
    <xf numFmtId="0" fontId="0" fillId="12" borderId="1" xfId="0" applyFont="1" applyFill="1" applyBorder="1" applyAlignment="1">
      <alignment wrapText="1"/>
    </xf>
    <xf numFmtId="10" fontId="0" fillId="0" borderId="1" xfId="0" applyNumberFormat="1" applyFont="1" applyBorder="1"/>
    <xf numFmtId="2" fontId="0" fillId="12" borderId="1" xfId="0" applyNumberFormat="1" applyFont="1" applyFill="1" applyBorder="1"/>
    <xf numFmtId="0" fontId="14" fillId="12" borderId="1" xfId="0" applyFont="1" applyFill="1" applyBorder="1"/>
    <xf numFmtId="0" fontId="14" fillId="12" borderId="1" xfId="0" applyFont="1" applyFill="1" applyBorder="1" applyAlignment="1">
      <alignment wrapText="1"/>
    </xf>
    <xf numFmtId="0" fontId="44" fillId="12" borderId="0" xfId="0" applyFont="1" applyFill="1"/>
    <xf numFmtId="0" fontId="0" fillId="12" borderId="1" xfId="0" applyFill="1" applyBorder="1" applyAlignment="1">
      <alignment wrapText="1"/>
    </xf>
    <xf numFmtId="3" fontId="0" fillId="12" borderId="1" xfId="0" applyNumberFormat="1" applyFill="1" applyBorder="1"/>
    <xf numFmtId="167" fontId="0" fillId="12" borderId="1" xfId="0" applyNumberFormat="1" applyFill="1" applyBorder="1"/>
    <xf numFmtId="4" fontId="0" fillId="12" borderId="1" xfId="0" applyNumberFormat="1" applyFill="1" applyBorder="1"/>
    <xf numFmtId="0" fontId="7" fillId="0" borderId="1" xfId="0" applyFont="1" applyFill="1" applyBorder="1" applyAlignment="1">
      <alignment horizontal="center"/>
    </xf>
    <xf numFmtId="0" fontId="1" fillId="0" borderId="1" xfId="0" applyFont="1" applyFill="1" applyBorder="1" applyAlignment="1" applyProtection="1">
      <alignment horizontal="left" wrapText="1"/>
      <protection locked="0"/>
    </xf>
    <xf numFmtId="9" fontId="0" fillId="12" borderId="1" xfId="5" applyFont="1" applyFill="1" applyBorder="1"/>
    <xf numFmtId="166" fontId="2" fillId="12" borderId="1" xfId="5" applyNumberFormat="1" applyFont="1" applyFill="1" applyBorder="1"/>
    <xf numFmtId="2" fontId="0" fillId="0" borderId="0" xfId="0" applyNumberFormat="1" applyBorder="1"/>
    <xf numFmtId="2" fontId="0" fillId="12" borderId="1" xfId="0" applyNumberFormat="1" applyFont="1" applyFill="1" applyBorder="1" applyAlignment="1"/>
    <xf numFmtId="0" fontId="46" fillId="0" borderId="0" xfId="0" applyFont="1"/>
    <xf numFmtId="3" fontId="0" fillId="12" borderId="1" xfId="0" applyNumberFormat="1" applyFont="1" applyFill="1" applyBorder="1"/>
    <xf numFmtId="0" fontId="0" fillId="0" borderId="1" xfId="0" applyBorder="1" applyAlignment="1">
      <alignment horizontal="center" wrapText="1"/>
    </xf>
    <xf numFmtId="168" fontId="26" fillId="0" borderId="38" xfId="0" applyNumberFormat="1" applyFont="1" applyBorder="1" applyAlignment="1">
      <alignment horizontal="right"/>
    </xf>
    <xf numFmtId="0" fontId="0" fillId="0" borderId="37" xfId="0" applyBorder="1" applyAlignment="1">
      <alignment wrapText="1"/>
    </xf>
    <xf numFmtId="0" fontId="0" fillId="0" borderId="37" xfId="0" applyBorder="1"/>
    <xf numFmtId="3" fontId="2" fillId="0" borderId="0" xfId="0" applyNumberFormat="1" applyFont="1" applyFill="1"/>
    <xf numFmtId="0" fontId="10" fillId="0" borderId="0" xfId="3" applyBorder="1" applyAlignment="1" applyProtection="1">
      <alignment horizontal="right"/>
      <protection locked="0"/>
    </xf>
    <xf numFmtId="2" fontId="10" fillId="0" borderId="0" xfId="3" applyNumberFormat="1" applyBorder="1" applyAlignment="1" applyProtection="1">
      <alignment horizontal="right"/>
      <protection locked="0"/>
    </xf>
    <xf numFmtId="0" fontId="0" fillId="0" borderId="0" xfId="0" applyFont="1" applyFill="1" applyBorder="1"/>
    <xf numFmtId="2" fontId="0" fillId="0" borderId="0" xfId="0" applyNumberFormat="1" applyFont="1" applyFill="1" applyBorder="1"/>
    <xf numFmtId="0" fontId="0" fillId="0" borderId="16" xfId="0" applyFont="1" applyBorder="1" applyAlignment="1">
      <alignment horizontal="center"/>
    </xf>
    <xf numFmtId="0" fontId="0" fillId="0" borderId="1" xfId="0" applyFill="1" applyBorder="1" applyAlignment="1">
      <alignment vertical="center"/>
    </xf>
    <xf numFmtId="0" fontId="0" fillId="0" borderId="1" xfId="0" applyBorder="1" applyAlignment="1">
      <alignment vertical="center"/>
    </xf>
    <xf numFmtId="0" fontId="0" fillId="2" borderId="0" xfId="0" applyFill="1"/>
    <xf numFmtId="9" fontId="0" fillId="0" borderId="1" xfId="0" applyNumberFormat="1" applyBorder="1"/>
    <xf numFmtId="0" fontId="0" fillId="0" borderId="1" xfId="0" applyFill="1" applyBorder="1" applyAlignment="1"/>
    <xf numFmtId="0" fontId="0" fillId="14" borderId="1" xfId="0" applyFont="1" applyFill="1" applyBorder="1" applyAlignment="1">
      <alignment wrapText="1"/>
    </xf>
    <xf numFmtId="0" fontId="0" fillId="16" borderId="0" xfId="0" applyFill="1"/>
    <xf numFmtId="169" fontId="19" fillId="0" borderId="1" xfId="0" applyNumberFormat="1" applyFont="1" applyFill="1" applyBorder="1" applyAlignment="1">
      <alignment horizontal="center" vertical="center" wrapText="1"/>
    </xf>
    <xf numFmtId="0" fontId="11" fillId="17" borderId="0" xfId="0" applyFont="1" applyFill="1" applyBorder="1"/>
    <xf numFmtId="164" fontId="0" fillId="12" borderId="1" xfId="0" applyNumberFormat="1" applyFont="1" applyFill="1" applyBorder="1"/>
    <xf numFmtId="169" fontId="19" fillId="12" borderId="1" xfId="0" applyNumberFormat="1" applyFont="1" applyFill="1" applyBorder="1" applyAlignment="1">
      <alignment horizontal="center" vertical="center" wrapText="1"/>
    </xf>
    <xf numFmtId="2" fontId="0" fillId="0" borderId="1" xfId="0" applyNumberFormat="1" applyFill="1" applyBorder="1"/>
    <xf numFmtId="0" fontId="0" fillId="18" borderId="1" xfId="0" applyFill="1" applyBorder="1"/>
    <xf numFmtId="0" fontId="49" fillId="0" borderId="0" xfId="58"/>
    <xf numFmtId="0" fontId="0" fillId="0" borderId="48" xfId="0" applyBorder="1"/>
    <xf numFmtId="0" fontId="0" fillId="0" borderId="50" xfId="0" applyBorder="1"/>
    <xf numFmtId="0" fontId="0" fillId="0" borderId="51" xfId="0" applyBorder="1"/>
    <xf numFmtId="0" fontId="0" fillId="0" borderId="0" xfId="0" applyAlignment="1">
      <alignment horizontal="center"/>
    </xf>
    <xf numFmtId="0" fontId="0" fillId="0" borderId="0" xfId="0" quotePrefix="1"/>
    <xf numFmtId="0" fontId="0" fillId="0" borderId="0" xfId="0" quotePrefix="1" applyBorder="1" applyAlignment="1">
      <alignment horizontal="center"/>
    </xf>
    <xf numFmtId="0" fontId="0" fillId="0" borderId="50" xfId="0" quotePrefix="1" applyBorder="1" applyAlignment="1">
      <alignment horizontal="center"/>
    </xf>
    <xf numFmtId="0" fontId="2" fillId="0" borderId="47" xfId="0" applyFont="1" applyBorder="1"/>
    <xf numFmtId="0" fontId="2" fillId="0" borderId="49" xfId="0" applyFont="1" applyBorder="1"/>
    <xf numFmtId="3" fontId="0" fillId="0" borderId="9" xfId="0" applyNumberFormat="1" applyBorder="1"/>
    <xf numFmtId="3" fontId="0" fillId="0" borderId="10" xfId="0" applyNumberFormat="1" applyBorder="1"/>
    <xf numFmtId="3" fontId="0" fillId="0" borderId="16" xfId="0" applyNumberFormat="1" applyBorder="1"/>
    <xf numFmtId="3" fontId="0" fillId="0" borderId="30" xfId="0" applyNumberFormat="1" applyBorder="1"/>
    <xf numFmtId="3" fontId="0" fillId="0" borderId="9" xfId="0" applyNumberFormat="1" applyBorder="1" applyAlignment="1">
      <alignment horizontal="right"/>
    </xf>
    <xf numFmtId="3" fontId="0" fillId="0" borderId="1" xfId="0" applyNumberFormat="1" applyBorder="1" applyAlignment="1">
      <alignment horizontal="right"/>
    </xf>
    <xf numFmtId="3" fontId="0" fillId="0" borderId="10" xfId="0" applyNumberFormat="1" applyBorder="1" applyAlignment="1">
      <alignment horizontal="right"/>
    </xf>
    <xf numFmtId="3" fontId="0" fillId="0" borderId="0" xfId="0" applyNumberFormat="1" applyAlignment="1">
      <alignment horizontal="right"/>
    </xf>
    <xf numFmtId="3" fontId="0" fillId="0" borderId="13" xfId="0" applyNumberFormat="1" applyBorder="1"/>
    <xf numFmtId="3" fontId="0" fillId="0" borderId="14" xfId="0" applyNumberFormat="1" applyBorder="1"/>
    <xf numFmtId="3" fontId="0" fillId="0" borderId="13" xfId="0" applyNumberFormat="1" applyBorder="1" applyAlignment="1">
      <alignment horizontal="right"/>
    </xf>
    <xf numFmtId="3" fontId="0" fillId="0" borderId="14" xfId="0" applyNumberFormat="1" applyBorder="1" applyAlignment="1">
      <alignment horizontal="right"/>
    </xf>
    <xf numFmtId="3" fontId="0" fillId="0" borderId="15" xfId="0" applyNumberFormat="1" applyBorder="1" applyAlignment="1">
      <alignment horizontal="right"/>
    </xf>
    <xf numFmtId="3" fontId="0" fillId="0" borderId="36" xfId="0" applyNumberFormat="1" applyBorder="1"/>
    <xf numFmtId="3" fontId="0" fillId="0" borderId="55" xfId="0" applyNumberFormat="1" applyBorder="1"/>
    <xf numFmtId="3" fontId="2" fillId="3" borderId="1" xfId="0" applyNumberFormat="1" applyFont="1" applyFill="1" applyBorder="1"/>
    <xf numFmtId="3" fontId="2" fillId="3" borderId="9" xfId="0" applyNumberFormat="1" applyFont="1" applyFill="1" applyBorder="1" applyAlignment="1">
      <alignment horizontal="right"/>
    </xf>
    <xf numFmtId="3" fontId="2" fillId="3" borderId="1" xfId="0" applyNumberFormat="1" applyFont="1" applyFill="1" applyBorder="1" applyAlignment="1">
      <alignment horizontal="right"/>
    </xf>
    <xf numFmtId="3" fontId="2" fillId="3" borderId="10" xfId="0" applyNumberFormat="1" applyFont="1" applyFill="1" applyBorder="1" applyAlignment="1">
      <alignment horizontal="right"/>
    </xf>
    <xf numFmtId="3" fontId="2" fillId="3" borderId="16" xfId="0" applyNumberFormat="1" applyFont="1" applyFill="1" applyBorder="1"/>
    <xf numFmtId="3" fontId="2" fillId="3" borderId="30" xfId="0" applyNumberFormat="1" applyFont="1" applyFill="1" applyBorder="1"/>
    <xf numFmtId="166" fontId="0" fillId="0" borderId="0" xfId="5" applyNumberFormat="1" applyFont="1" applyBorder="1"/>
    <xf numFmtId="166" fontId="2" fillId="0" borderId="0" xfId="5" applyNumberFormat="1" applyFont="1" applyBorder="1"/>
    <xf numFmtId="0" fontId="2" fillId="22" borderId="2" xfId="0" applyFont="1" applyFill="1" applyBorder="1"/>
    <xf numFmtId="0" fontId="2" fillId="22" borderId="8" xfId="0" applyFont="1" applyFill="1" applyBorder="1"/>
    <xf numFmtId="0" fontId="2" fillId="22" borderId="56" xfId="0" applyFont="1" applyFill="1" applyBorder="1"/>
    <xf numFmtId="0" fontId="2" fillId="21" borderId="0" xfId="0" applyFont="1" applyFill="1"/>
    <xf numFmtId="0" fontId="0" fillId="21" borderId="0" xfId="0" applyFill="1"/>
    <xf numFmtId="3" fontId="0" fillId="0" borderId="31" xfId="0" applyNumberFormat="1" applyBorder="1"/>
    <xf numFmtId="3" fontId="2" fillId="3" borderId="31" xfId="0" applyNumberFormat="1" applyFont="1" applyFill="1" applyBorder="1"/>
    <xf numFmtId="3" fontId="0" fillId="0" borderId="58" xfId="0" applyNumberFormat="1" applyBorder="1"/>
    <xf numFmtId="166" fontId="0" fillId="0" borderId="1" xfId="5" applyNumberFormat="1" applyFont="1" applyFill="1" applyBorder="1"/>
    <xf numFmtId="166" fontId="0" fillId="0" borderId="10" xfId="5" applyNumberFormat="1" applyFont="1" applyFill="1" applyBorder="1"/>
    <xf numFmtId="9" fontId="2" fillId="0" borderId="9" xfId="5" applyNumberFormat="1" applyFont="1" applyFill="1" applyBorder="1"/>
    <xf numFmtId="166" fontId="2" fillId="0" borderId="10" xfId="5" applyNumberFormat="1" applyFont="1" applyFill="1" applyBorder="1"/>
    <xf numFmtId="166" fontId="0" fillId="0" borderId="14" xfId="5" applyNumberFormat="1" applyFont="1" applyFill="1" applyBorder="1"/>
    <xf numFmtId="166" fontId="0" fillId="0" borderId="15" xfId="5" applyNumberFormat="1" applyFont="1" applyFill="1" applyBorder="1"/>
    <xf numFmtId="0" fontId="50" fillId="0" borderId="0" xfId="0" applyFont="1" applyFill="1"/>
    <xf numFmtId="9" fontId="0" fillId="0" borderId="1" xfId="5" applyNumberFormat="1" applyFont="1" applyFill="1" applyBorder="1"/>
    <xf numFmtId="9" fontId="2" fillId="0" borderId="1" xfId="5" applyNumberFormat="1" applyFont="1" applyFill="1" applyBorder="1"/>
    <xf numFmtId="3" fontId="0" fillId="0" borderId="11" xfId="0" applyNumberFormat="1" applyBorder="1"/>
    <xf numFmtId="3" fontId="0" fillId="0" borderId="57" xfId="0" applyNumberFormat="1" applyBorder="1"/>
    <xf numFmtId="3" fontId="0" fillId="0" borderId="12" xfId="0" applyNumberFormat="1" applyBorder="1"/>
    <xf numFmtId="3" fontId="0" fillId="0" borderId="59" xfId="0" applyNumberFormat="1" applyBorder="1"/>
    <xf numFmtId="0" fontId="2" fillId="22" borderId="60" xfId="0" applyFont="1" applyFill="1" applyBorder="1"/>
    <xf numFmtId="0" fontId="0" fillId="0" borderId="26" xfId="0" applyBorder="1"/>
    <xf numFmtId="0" fontId="2" fillId="3" borderId="26" xfId="0" applyFont="1" applyFill="1" applyBorder="1"/>
    <xf numFmtId="0" fontId="0" fillId="0" borderId="61" xfId="0" applyFill="1" applyBorder="1"/>
    <xf numFmtId="0" fontId="0" fillId="0" borderId="29" xfId="0" applyBorder="1"/>
    <xf numFmtId="9" fontId="0" fillId="0" borderId="9" xfId="5" applyFont="1" applyFill="1" applyBorder="1"/>
    <xf numFmtId="9" fontId="0" fillId="0" borderId="13" xfId="5" applyFont="1" applyFill="1" applyBorder="1"/>
    <xf numFmtId="9" fontId="0" fillId="0" borderId="14" xfId="5" applyNumberFormat="1" applyFont="1" applyFill="1" applyBorder="1"/>
    <xf numFmtId="0" fontId="2" fillId="22" borderId="27" xfId="0" applyFont="1" applyFill="1" applyBorder="1" applyAlignment="1">
      <alignment horizontal="center"/>
    </xf>
    <xf numFmtId="0" fontId="2" fillId="22" borderId="3" xfId="0" applyFont="1" applyFill="1" applyBorder="1" applyAlignment="1">
      <alignment horizontal="center"/>
    </xf>
    <xf numFmtId="0" fontId="2" fillId="22" borderId="28" xfId="0" applyFont="1" applyFill="1" applyBorder="1" applyAlignment="1">
      <alignment horizontal="center"/>
    </xf>
    <xf numFmtId="0" fontId="2" fillId="22" borderId="43" xfId="0" applyFont="1" applyFill="1" applyBorder="1" applyAlignment="1">
      <alignment horizontal="center"/>
    </xf>
    <xf numFmtId="0" fontId="2" fillId="22" borderId="42" xfId="0" applyFont="1" applyFill="1" applyBorder="1" applyAlignment="1">
      <alignment horizontal="center"/>
    </xf>
    <xf numFmtId="0" fontId="0" fillId="0" borderId="27" xfId="0" applyFill="1" applyBorder="1"/>
    <xf numFmtId="9" fontId="0" fillId="0" borderId="3" xfId="0" applyNumberFormat="1" applyFill="1" applyBorder="1"/>
    <xf numFmtId="0" fontId="0" fillId="0" borderId="3" xfId="0" applyFill="1" applyBorder="1"/>
    <xf numFmtId="0" fontId="0" fillId="0" borderId="28" xfId="0" applyFill="1" applyBorder="1"/>
    <xf numFmtId="0" fontId="0" fillId="12" borderId="23" xfId="0" applyFill="1" applyBorder="1" applyAlignment="1">
      <alignment wrapText="1"/>
    </xf>
    <xf numFmtId="0" fontId="19" fillId="12" borderId="24" xfId="0" applyFont="1" applyFill="1" applyBorder="1" applyAlignment="1">
      <alignment wrapText="1"/>
    </xf>
    <xf numFmtId="0" fontId="0" fillId="12" borderId="24" xfId="0" applyFill="1" applyBorder="1" applyAlignment="1">
      <alignment wrapText="1"/>
    </xf>
    <xf numFmtId="0" fontId="0" fillId="12" borderId="25" xfId="0" applyFill="1" applyBorder="1" applyAlignment="1">
      <alignment wrapText="1"/>
    </xf>
    <xf numFmtId="3" fontId="2" fillId="3" borderId="11" xfId="0" applyNumberFormat="1" applyFont="1" applyFill="1" applyBorder="1"/>
    <xf numFmtId="3" fontId="2" fillId="3" borderId="57" xfId="0" applyNumberFormat="1" applyFont="1" applyFill="1" applyBorder="1"/>
    <xf numFmtId="3" fontId="2" fillId="3" borderId="9" xfId="0" applyNumberFormat="1" applyFont="1" applyFill="1" applyBorder="1"/>
    <xf numFmtId="0" fontId="52" fillId="0" borderId="38" xfId="0" applyFont="1" applyBorder="1" applyAlignment="1">
      <alignment horizontal="left" wrapText="1"/>
    </xf>
    <xf numFmtId="0" fontId="54" fillId="23" borderId="38" xfId="0" applyFont="1" applyFill="1" applyBorder="1" applyAlignment="1">
      <alignment horizontal="center" vertical="top" wrapText="1"/>
    </xf>
    <xf numFmtId="168" fontId="26" fillId="25" borderId="38" xfId="0" applyNumberFormat="1" applyFont="1" applyFill="1" applyBorder="1" applyAlignment="1">
      <alignment horizontal="right"/>
    </xf>
    <xf numFmtId="0" fontId="54" fillId="23" borderId="64" xfId="0" applyFont="1" applyFill="1" applyBorder="1" applyAlignment="1">
      <alignment vertical="top" wrapText="1"/>
    </xf>
    <xf numFmtId="0" fontId="54" fillId="23" borderId="65" xfId="0" applyFont="1" applyFill="1" applyBorder="1" applyAlignment="1">
      <alignment vertical="top" wrapText="1"/>
    </xf>
    <xf numFmtId="0" fontId="54" fillId="23" borderId="66" xfId="0" applyFont="1" applyFill="1" applyBorder="1" applyAlignment="1">
      <alignment vertical="top" wrapText="1"/>
    </xf>
    <xf numFmtId="0" fontId="54" fillId="23" borderId="64" xfId="0" applyFont="1" applyFill="1" applyBorder="1" applyAlignment="1">
      <alignment horizontal="center" vertical="top" wrapText="1"/>
    </xf>
    <xf numFmtId="0" fontId="53" fillId="23" borderId="64" xfId="0" applyFont="1" applyFill="1" applyBorder="1" applyAlignment="1">
      <alignment vertical="center" wrapText="1"/>
    </xf>
    <xf numFmtId="0" fontId="55" fillId="24" borderId="64" xfId="0" applyFont="1" applyFill="1" applyBorder="1" applyAlignment="1">
      <alignment vertical="top" wrapText="1"/>
    </xf>
    <xf numFmtId="168" fontId="26" fillId="0" borderId="64" xfId="0" applyNumberFormat="1" applyFont="1" applyBorder="1" applyAlignment="1">
      <alignment horizontal="right"/>
    </xf>
    <xf numFmtId="168" fontId="26" fillId="25" borderId="64" xfId="0" applyNumberFormat="1" applyFont="1" applyFill="1" applyBorder="1" applyAlignment="1">
      <alignment horizontal="right"/>
    </xf>
    <xf numFmtId="168" fontId="0" fillId="0" borderId="1" xfId="0" applyNumberFormat="1" applyBorder="1"/>
    <xf numFmtId="0" fontId="52" fillId="0" borderId="0" xfId="0" applyFont="1" applyBorder="1" applyAlignment="1">
      <alignment horizontal="left" wrapText="1"/>
    </xf>
    <xf numFmtId="0" fontId="55" fillId="15" borderId="64" xfId="0" applyFont="1" applyFill="1" applyBorder="1" applyAlignment="1">
      <alignment vertical="top" wrapText="1"/>
    </xf>
    <xf numFmtId="0" fontId="0" fillId="0" borderId="0" xfId="0" applyFont="1" applyFill="1" applyBorder="1" applyAlignment="1">
      <alignment wrapText="1"/>
    </xf>
    <xf numFmtId="2" fontId="0" fillId="0" borderId="0" xfId="0" applyNumberFormat="1" applyFill="1" applyBorder="1"/>
    <xf numFmtId="2" fontId="0" fillId="0" borderId="0" xfId="0" applyNumberFormat="1" applyFill="1"/>
    <xf numFmtId="10" fontId="0" fillId="0" borderId="1" xfId="5" applyNumberFormat="1" applyFont="1" applyFill="1" applyBorder="1"/>
    <xf numFmtId="0" fontId="56" fillId="0" borderId="0" xfId="0" applyFont="1"/>
    <xf numFmtId="0" fontId="0" fillId="26" borderId="1" xfId="0" applyFill="1" applyBorder="1"/>
    <xf numFmtId="0" fontId="0" fillId="0" borderId="0" xfId="0" applyAlignment="1"/>
    <xf numFmtId="0" fontId="0" fillId="26" borderId="0" xfId="0" applyFill="1"/>
    <xf numFmtId="0" fontId="2" fillId="26" borderId="0" xfId="0" applyFont="1" applyFill="1"/>
    <xf numFmtId="0" fontId="2" fillId="26" borderId="0" xfId="0" applyFont="1" applyFill="1" applyAlignment="1"/>
    <xf numFmtId="0" fontId="0" fillId="0" borderId="0" xfId="0" applyFill="1" applyBorder="1" applyAlignment="1"/>
    <xf numFmtId="0" fontId="0" fillId="0" borderId="50" xfId="0" applyFill="1" applyBorder="1" applyAlignment="1"/>
    <xf numFmtId="0" fontId="58" fillId="0" borderId="67" xfId="0" applyFont="1" applyFill="1" applyBorder="1" applyAlignment="1">
      <alignment horizontal="center"/>
    </xf>
    <xf numFmtId="0" fontId="0" fillId="0" borderId="18" xfId="0" applyFill="1" applyBorder="1" applyAlignment="1">
      <alignment wrapText="1"/>
    </xf>
    <xf numFmtId="0" fontId="0" fillId="27" borderId="0" xfId="0" applyFill="1"/>
    <xf numFmtId="170" fontId="0" fillId="0" borderId="0" xfId="5" applyNumberFormat="1" applyFont="1"/>
    <xf numFmtId="0" fontId="2" fillId="0" borderId="1" xfId="0" applyFont="1" applyBorder="1" applyAlignment="1">
      <alignment horizontal="center"/>
    </xf>
    <xf numFmtId="0" fontId="0" fillId="20" borderId="1" xfId="0" applyFill="1" applyBorder="1" applyAlignment="1">
      <alignment wrapText="1"/>
    </xf>
    <xf numFmtId="169" fontId="0" fillId="0" borderId="1" xfId="0" applyNumberFormat="1" applyBorder="1"/>
    <xf numFmtId="2" fontId="0" fillId="0" borderId="1" xfId="0" applyNumberFormat="1" applyBorder="1" applyAlignment="1">
      <alignment wrapText="1"/>
    </xf>
    <xf numFmtId="169" fontId="0" fillId="0" borderId="0" xfId="0" applyNumberFormat="1"/>
    <xf numFmtId="171" fontId="0" fillId="0" borderId="0" xfId="0" applyNumberFormat="1"/>
    <xf numFmtId="0" fontId="0" fillId="0" borderId="0" xfId="0" applyBorder="1" applyAlignment="1">
      <alignment wrapText="1"/>
    </xf>
    <xf numFmtId="3" fontId="0" fillId="0" borderId="0" xfId="0" applyNumberFormat="1" applyBorder="1"/>
    <xf numFmtId="0" fontId="0" fillId="0" borderId="4" xfId="0" applyBorder="1"/>
    <xf numFmtId="0" fontId="0" fillId="0" borderId="45" xfId="0" applyBorder="1"/>
    <xf numFmtId="0" fontId="0" fillId="0" borderId="46" xfId="0" applyBorder="1"/>
    <xf numFmtId="3" fontId="0" fillId="0" borderId="15" xfId="0" applyNumberFormat="1" applyBorder="1"/>
    <xf numFmtId="0" fontId="0" fillId="0" borderId="47" xfId="0" applyBorder="1"/>
    <xf numFmtId="0" fontId="0" fillId="0" borderId="48" xfId="0" applyBorder="1" applyAlignment="1">
      <alignment wrapText="1"/>
    </xf>
    <xf numFmtId="3" fontId="0" fillId="0" borderId="48" xfId="0" applyNumberFormat="1" applyBorder="1"/>
    <xf numFmtId="0" fontId="0" fillId="0" borderId="49" xfId="0" applyBorder="1"/>
    <xf numFmtId="2" fontId="0" fillId="0" borderId="50" xfId="0" applyNumberFormat="1" applyBorder="1"/>
    <xf numFmtId="3" fontId="0" fillId="0" borderId="50" xfId="0" applyNumberFormat="1" applyBorder="1"/>
    <xf numFmtId="3" fontId="0" fillId="0" borderId="51" xfId="0" applyNumberFormat="1" applyBorder="1"/>
    <xf numFmtId="0" fontId="0" fillId="0" borderId="53" xfId="0" applyBorder="1" applyAlignment="1">
      <alignment wrapText="1"/>
    </xf>
    <xf numFmtId="0" fontId="0" fillId="0" borderId="54" xfId="0" applyBorder="1" applyAlignment="1">
      <alignment wrapText="1"/>
    </xf>
    <xf numFmtId="0" fontId="2" fillId="0" borderId="4" xfId="0" applyFont="1" applyBorder="1"/>
    <xf numFmtId="0" fontId="2" fillId="0" borderId="45" xfId="0" applyFont="1" applyBorder="1" applyAlignment="1">
      <alignment wrapText="1"/>
    </xf>
    <xf numFmtId="0" fontId="2" fillId="28" borderId="45" xfId="0" applyFont="1" applyFill="1" applyBorder="1" applyAlignment="1">
      <alignment wrapText="1"/>
    </xf>
    <xf numFmtId="0" fontId="2" fillId="28" borderId="46" xfId="0" applyFont="1" applyFill="1" applyBorder="1" applyAlignment="1">
      <alignment wrapText="1"/>
    </xf>
    <xf numFmtId="167" fontId="0" fillId="0" borderId="0" xfId="0" applyNumberFormat="1" applyBorder="1"/>
    <xf numFmtId="167" fontId="0" fillId="0" borderId="50" xfId="0" applyNumberFormat="1" applyBorder="1"/>
    <xf numFmtId="0" fontId="19" fillId="0" borderId="52" xfId="0" applyFont="1" applyBorder="1" applyAlignment="1">
      <alignment wrapText="1"/>
    </xf>
    <xf numFmtId="2" fontId="0" fillId="0" borderId="48" xfId="0" applyNumberFormat="1" applyBorder="1"/>
    <xf numFmtId="2" fontId="0" fillId="0" borderId="51" xfId="0" applyNumberFormat="1" applyBorder="1"/>
    <xf numFmtId="0" fontId="0" fillId="0" borderId="47" xfId="0" applyBorder="1" applyAlignment="1">
      <alignment wrapText="1"/>
    </xf>
    <xf numFmtId="3" fontId="0" fillId="0" borderId="47" xfId="0" applyNumberFormat="1" applyBorder="1"/>
    <xf numFmtId="3" fontId="0" fillId="0" borderId="49" xfId="0" applyNumberFormat="1" applyBorder="1"/>
    <xf numFmtId="0" fontId="0" fillId="17" borderId="4" xfId="0" applyFill="1" applyBorder="1"/>
    <xf numFmtId="0" fontId="0" fillId="17" borderId="45" xfId="0" applyFill="1" applyBorder="1"/>
    <xf numFmtId="0" fontId="0" fillId="17" borderId="46" xfId="0" applyFill="1" applyBorder="1"/>
    <xf numFmtId="2" fontId="0" fillId="0" borderId="47" xfId="0" applyNumberFormat="1" applyBorder="1"/>
    <xf numFmtId="2" fontId="0" fillId="0" borderId="49" xfId="0" applyNumberFormat="1" applyBorder="1"/>
    <xf numFmtId="0" fontId="0" fillId="28" borderId="4" xfId="0" applyFill="1" applyBorder="1"/>
    <xf numFmtId="0" fontId="0" fillId="28" borderId="45" xfId="0" applyFill="1" applyBorder="1"/>
    <xf numFmtId="0" fontId="0" fillId="28" borderId="46" xfId="0" applyFill="1" applyBorder="1"/>
    <xf numFmtId="2" fontId="19" fillId="0" borderId="47" xfId="0" applyNumberFormat="1" applyFont="1" applyBorder="1"/>
    <xf numFmtId="2" fontId="19" fillId="0" borderId="0" xfId="0" applyNumberFormat="1" applyFont="1" applyBorder="1"/>
    <xf numFmtId="2" fontId="19" fillId="0" borderId="48" xfId="0" applyNumberFormat="1" applyFont="1" applyBorder="1"/>
    <xf numFmtId="2" fontId="19" fillId="0" borderId="49" xfId="0" applyNumberFormat="1" applyFont="1" applyBorder="1"/>
    <xf numFmtId="2" fontId="19" fillId="0" borderId="50" xfId="0" applyNumberFormat="1" applyFont="1" applyBorder="1"/>
    <xf numFmtId="2" fontId="19" fillId="0" borderId="51" xfId="0" applyNumberFormat="1" applyFont="1" applyBorder="1"/>
    <xf numFmtId="0" fontId="0" fillId="0" borderId="4" xfId="0" applyBorder="1" applyAlignment="1">
      <alignment wrapText="1"/>
    </xf>
    <xf numFmtId="0" fontId="0" fillId="0" borderId="45" xfId="0" applyBorder="1" applyAlignment="1">
      <alignment wrapText="1"/>
    </xf>
    <xf numFmtId="0" fontId="2" fillId="0" borderId="0" xfId="0" applyFont="1" applyBorder="1"/>
    <xf numFmtId="0" fontId="0" fillId="20" borderId="1" xfId="0" applyFill="1" applyBorder="1"/>
    <xf numFmtId="167" fontId="0" fillId="20" borderId="1" xfId="0" applyNumberFormat="1" applyFill="1" applyBorder="1"/>
    <xf numFmtId="0" fontId="0" fillId="31" borderId="4" xfId="0" applyFill="1" applyBorder="1"/>
    <xf numFmtId="0" fontId="0" fillId="31" borderId="45" xfId="0" applyFill="1" applyBorder="1"/>
    <xf numFmtId="0" fontId="0" fillId="31" borderId="46" xfId="0" applyFill="1" applyBorder="1"/>
    <xf numFmtId="2" fontId="0" fillId="0" borderId="4" xfId="0" applyNumberFormat="1" applyBorder="1"/>
    <xf numFmtId="164" fontId="0" fillId="0" borderId="0" xfId="0" applyNumberFormat="1" applyBorder="1"/>
    <xf numFmtId="1" fontId="0" fillId="0" borderId="47" xfId="0" applyNumberFormat="1" applyBorder="1"/>
    <xf numFmtId="1" fontId="0" fillId="0" borderId="48" xfId="0" applyNumberFormat="1" applyBorder="1"/>
    <xf numFmtId="1" fontId="0" fillId="0" borderId="49" xfId="0" applyNumberFormat="1" applyBorder="1"/>
    <xf numFmtId="1" fontId="0" fillId="0" borderId="51" xfId="0" applyNumberFormat="1" applyBorder="1"/>
    <xf numFmtId="2" fontId="0" fillId="0" borderId="45" xfId="0" applyNumberFormat="1" applyBorder="1"/>
    <xf numFmtId="2" fontId="0" fillId="0" borderId="46" xfId="0" applyNumberFormat="1" applyBorder="1"/>
    <xf numFmtId="9" fontId="0" fillId="0" borderId="0" xfId="5" applyFont="1" applyFill="1" applyBorder="1"/>
    <xf numFmtId="0" fontId="0" fillId="0" borderId="71" xfId="0" applyBorder="1"/>
    <xf numFmtId="0" fontId="0" fillId="0" borderId="61" xfId="0" applyBorder="1"/>
    <xf numFmtId="0" fontId="0" fillId="0" borderId="72" xfId="0" applyBorder="1"/>
    <xf numFmtId="0" fontId="21" fillId="33" borderId="1" xfId="0" applyFont="1" applyFill="1" applyBorder="1"/>
    <xf numFmtId="0" fontId="21" fillId="33" borderId="1" xfId="0" applyFont="1" applyFill="1" applyBorder="1" applyAlignment="1">
      <alignment horizontal="center" vertical="center"/>
    </xf>
    <xf numFmtId="0" fontId="21" fillId="33" borderId="1" xfId="0" applyFont="1" applyFill="1" applyBorder="1" applyAlignment="1">
      <alignment wrapText="1"/>
    </xf>
    <xf numFmtId="0" fontId="21" fillId="34" borderId="1" xfId="0" applyFont="1" applyFill="1" applyBorder="1" applyAlignment="1">
      <alignment wrapText="1"/>
    </xf>
    <xf numFmtId="0" fontId="0" fillId="33" borderId="1" xfId="0" applyFill="1" applyBorder="1"/>
    <xf numFmtId="1" fontId="14" fillId="0" borderId="1" xfId="0" applyNumberFormat="1" applyFont="1" applyBorder="1"/>
    <xf numFmtId="9" fontId="14" fillId="0" borderId="1" xfId="5" applyFont="1" applyBorder="1"/>
    <xf numFmtId="1" fontId="14" fillId="34" borderId="1" xfId="0" applyNumberFormat="1" applyFont="1" applyFill="1" applyBorder="1"/>
    <xf numFmtId="0" fontId="0" fillId="34" borderId="1" xfId="0" applyFill="1" applyBorder="1"/>
    <xf numFmtId="1" fontId="0" fillId="34" borderId="1" xfId="0" applyNumberFormat="1" applyFill="1" applyBorder="1"/>
    <xf numFmtId="164" fontId="0" fillId="34" borderId="1" xfId="0" applyNumberFormat="1" applyFill="1" applyBorder="1"/>
    <xf numFmtId="2" fontId="14" fillId="0" borderId="1" xfId="0" applyNumberFormat="1" applyFont="1" applyBorder="1"/>
    <xf numFmtId="1" fontId="21" fillId="0" borderId="1" xfId="0" applyNumberFormat="1" applyFont="1" applyBorder="1"/>
    <xf numFmtId="9" fontId="21" fillId="0" borderId="1" xfId="5" applyFont="1" applyBorder="1"/>
    <xf numFmtId="1" fontId="14" fillId="0" borderId="0" xfId="0" applyNumberFormat="1" applyFont="1" applyBorder="1"/>
    <xf numFmtId="9" fontId="14" fillId="0" borderId="0" xfId="5" applyFont="1" applyBorder="1"/>
    <xf numFmtId="0" fontId="0" fillId="34" borderId="0" xfId="0" applyFill="1" applyBorder="1"/>
    <xf numFmtId="164" fontId="0" fillId="34" borderId="0" xfId="0" applyNumberFormat="1" applyFill="1" applyBorder="1"/>
    <xf numFmtId="0" fontId="0" fillId="34" borderId="0" xfId="0" applyFill="1"/>
    <xf numFmtId="0" fontId="21" fillId="0" borderId="1" xfId="0" applyFont="1" applyFill="1" applyBorder="1"/>
    <xf numFmtId="0" fontId="21" fillId="0" borderId="1" xfId="0" applyFont="1" applyFill="1" applyBorder="1" applyAlignment="1">
      <alignment horizontal="center" vertical="center"/>
    </xf>
    <xf numFmtId="0" fontId="21" fillId="0" borderId="1" xfId="0" applyFont="1" applyFill="1" applyBorder="1" applyAlignment="1">
      <alignment horizontal="center" vertical="center" wrapText="1"/>
    </xf>
    <xf numFmtId="1" fontId="14" fillId="0" borderId="1" xfId="0" applyNumberFormat="1" applyFont="1" applyBorder="1" applyAlignment="1">
      <alignment horizontal="right"/>
    </xf>
    <xf numFmtId="1" fontId="21" fillId="0" borderId="1" xfId="0" applyNumberFormat="1" applyFont="1" applyFill="1" applyBorder="1"/>
    <xf numFmtId="1" fontId="14" fillId="0" borderId="1" xfId="0" applyNumberFormat="1" applyFont="1" applyFill="1" applyBorder="1"/>
    <xf numFmtId="9" fontId="14" fillId="0" borderId="1" xfId="0" applyNumberFormat="1" applyFont="1" applyFill="1" applyBorder="1"/>
    <xf numFmtId="9" fontId="14" fillId="0" borderId="1" xfId="5" applyNumberFormat="1" applyFont="1" applyBorder="1"/>
    <xf numFmtId="9" fontId="21" fillId="0" borderId="1" xfId="5" applyNumberFormat="1" applyFont="1" applyBorder="1"/>
    <xf numFmtId="1" fontId="14" fillId="0" borderId="1" xfId="0" applyNumberFormat="1" applyFont="1" applyFill="1" applyBorder="1" applyAlignment="1">
      <alignment horizontal="right"/>
    </xf>
    <xf numFmtId="166" fontId="21" fillId="0" borderId="1" xfId="5" applyNumberFormat="1" applyFont="1" applyBorder="1"/>
    <xf numFmtId="3" fontId="21" fillId="0" borderId="1" xfId="0" applyNumberFormat="1" applyFont="1" applyFill="1" applyBorder="1"/>
    <xf numFmtId="3" fontId="21" fillId="0" borderId="1" xfId="0" applyNumberFormat="1" applyFont="1" applyFill="1" applyBorder="1" applyAlignment="1">
      <alignment horizontal="right"/>
    </xf>
    <xf numFmtId="9" fontId="21" fillId="0" borderId="1" xfId="0" applyNumberFormat="1" applyFont="1" applyFill="1" applyBorder="1"/>
    <xf numFmtId="0" fontId="2" fillId="0" borderId="1" xfId="0" applyFont="1" applyBorder="1" applyAlignment="1">
      <alignment horizontal="left" vertical="top" wrapText="1"/>
    </xf>
    <xf numFmtId="0" fontId="21" fillId="33" borderId="0" xfId="0" applyFont="1" applyFill="1" applyBorder="1" applyAlignment="1">
      <alignment wrapText="1"/>
    </xf>
    <xf numFmtId="0" fontId="2" fillId="33" borderId="1" xfId="0" applyFont="1" applyFill="1" applyBorder="1"/>
    <xf numFmtId="3" fontId="0" fillId="33" borderId="1" xfId="0" applyNumberFormat="1" applyFill="1" applyBorder="1"/>
    <xf numFmtId="3" fontId="0" fillId="33" borderId="0" xfId="0" applyNumberFormat="1" applyFill="1" applyBorder="1"/>
    <xf numFmtId="0" fontId="62" fillId="21" borderId="0" xfId="0" applyFont="1" applyFill="1"/>
    <xf numFmtId="0" fontId="62" fillId="2" borderId="0" xfId="0" applyFont="1" applyFill="1"/>
    <xf numFmtId="0" fontId="63" fillId="33" borderId="1" xfId="0" applyFont="1" applyFill="1" applyBorder="1" applyAlignment="1">
      <alignment wrapText="1"/>
    </xf>
    <xf numFmtId="1" fontId="47" fillId="0" borderId="1" xfId="0" applyNumberFormat="1" applyFont="1" applyBorder="1"/>
    <xf numFmtId="1" fontId="63" fillId="0" borderId="1" xfId="0" applyNumberFormat="1" applyFont="1" applyBorder="1"/>
    <xf numFmtId="1" fontId="14" fillId="3" borderId="1" xfId="0" applyNumberFormat="1" applyFont="1" applyFill="1" applyBorder="1"/>
    <xf numFmtId="0" fontId="2" fillId="34" borderId="1" xfId="0" applyFont="1" applyFill="1" applyBorder="1"/>
    <xf numFmtId="3" fontId="14" fillId="0" borderId="1" xfId="0" applyNumberFormat="1" applyFont="1" applyBorder="1"/>
    <xf numFmtId="166" fontId="14" fillId="0" borderId="1" xfId="5" applyNumberFormat="1" applyFont="1" applyBorder="1"/>
    <xf numFmtId="0" fontId="64" fillId="9" borderId="0" xfId="0" applyFont="1" applyFill="1" applyAlignment="1"/>
    <xf numFmtId="167" fontId="64" fillId="9" borderId="0" xfId="0" applyNumberFormat="1" applyFont="1" applyFill="1" applyAlignment="1"/>
    <xf numFmtId="0" fontId="11" fillId="0" borderId="0" xfId="0" applyFont="1" applyFill="1" applyAlignment="1">
      <alignment horizontal="left"/>
    </xf>
    <xf numFmtId="167" fontId="9" fillId="0" borderId="0" xfId="0" applyNumberFormat="1" applyFont="1"/>
    <xf numFmtId="0" fontId="9" fillId="0" borderId="0" xfId="0" applyFont="1"/>
    <xf numFmtId="0" fontId="11" fillId="0" borderId="0" xfId="0" applyNumberFormat="1" applyFont="1" applyFill="1" applyAlignment="1">
      <alignment horizontal="left"/>
    </xf>
    <xf numFmtId="0" fontId="9" fillId="0" borderId="0" xfId="0" applyFont="1" applyFill="1"/>
    <xf numFmtId="0" fontId="11" fillId="0" borderId="0" xfId="0" applyFont="1" applyAlignment="1">
      <alignment horizontal="left"/>
    </xf>
    <xf numFmtId="0" fontId="9" fillId="0" borderId="0" xfId="0" applyFont="1" applyBorder="1"/>
    <xf numFmtId="0" fontId="9" fillId="0" borderId="0" xfId="60" applyFont="1" applyFill="1" applyBorder="1" applyAlignment="1">
      <alignment horizontal="left"/>
    </xf>
    <xf numFmtId="0" fontId="11" fillId="0" borderId="0" xfId="0" applyFont="1" applyAlignment="1">
      <alignment horizontal="center" vertical="center" wrapText="1"/>
    </xf>
    <xf numFmtId="0" fontId="11" fillId="0" borderId="0" xfId="0" applyFont="1" applyAlignment="1"/>
    <xf numFmtId="2" fontId="9" fillId="0" borderId="0" xfId="60" applyNumberFormat="1" applyFont="1" applyFill="1" applyBorder="1" applyAlignment="1">
      <alignment horizontal="left"/>
    </xf>
    <xf numFmtId="0" fontId="66" fillId="0" borderId="0" xfId="0" applyFont="1"/>
    <xf numFmtId="164" fontId="11" fillId="0" borderId="0" xfId="59" applyNumberFormat="1" applyFont="1" applyFill="1"/>
    <xf numFmtId="164" fontId="11" fillId="0" borderId="0" xfId="59" applyNumberFormat="1" applyFont="1" applyFill="1" applyAlignment="1">
      <alignment horizontal="right"/>
    </xf>
    <xf numFmtId="0" fontId="11" fillId="0" borderId="0" xfId="0" applyFont="1" applyBorder="1" applyAlignment="1">
      <alignment horizontal="left"/>
    </xf>
    <xf numFmtId="0" fontId="11" fillId="0" borderId="0" xfId="0" applyFont="1" applyBorder="1"/>
    <xf numFmtId="0" fontId="66" fillId="0" borderId="0" xfId="0" applyFont="1" applyFill="1"/>
    <xf numFmtId="0" fontId="66" fillId="0" borderId="0" xfId="0" applyFont="1" applyFill="1" applyAlignment="1">
      <alignment horizontal="right" vertical="top" wrapText="1"/>
    </xf>
    <xf numFmtId="0" fontId="11" fillId="19" borderId="0" xfId="0" applyFont="1" applyFill="1" applyAlignment="1">
      <alignment horizontal="left"/>
    </xf>
    <xf numFmtId="164" fontId="11" fillId="19" borderId="0" xfId="59" applyNumberFormat="1" applyFont="1" applyFill="1"/>
    <xf numFmtId="164" fontId="11" fillId="19" borderId="0" xfId="59" applyNumberFormat="1" applyFont="1" applyFill="1" applyAlignment="1">
      <alignment horizontal="right"/>
    </xf>
    <xf numFmtId="0" fontId="11" fillId="0" borderId="0" xfId="0" applyFont="1" applyAlignment="1">
      <alignment vertical="center" wrapText="1"/>
    </xf>
    <xf numFmtId="164" fontId="9" fillId="0" borderId="0" xfId="0" applyNumberFormat="1" applyFont="1"/>
    <xf numFmtId="0" fontId="9" fillId="0" borderId="0" xfId="0" applyFont="1" applyAlignment="1">
      <alignment horizontal="left"/>
    </xf>
    <xf numFmtId="0" fontId="11" fillId="0" borderId="0" xfId="0" applyFont="1" applyFill="1" applyAlignment="1">
      <alignment horizontal="center" vertical="center" wrapText="1"/>
    </xf>
    <xf numFmtId="2" fontId="9" fillId="0" borderId="0" xfId="0" applyNumberFormat="1" applyFont="1"/>
    <xf numFmtId="2" fontId="11" fillId="0" borderId="0" xfId="0" applyNumberFormat="1" applyFont="1" applyAlignment="1">
      <alignment horizontal="right"/>
    </xf>
    <xf numFmtId="172" fontId="11" fillId="0" borderId="0" xfId="0" applyNumberFormat="1" applyFont="1"/>
    <xf numFmtId="172" fontId="11" fillId="0" borderId="0" xfId="0" applyNumberFormat="1" applyFont="1" applyAlignment="1">
      <alignment horizontal="right"/>
    </xf>
    <xf numFmtId="172" fontId="11" fillId="0" borderId="0" xfId="0" applyNumberFormat="1" applyFont="1" applyFill="1" applyAlignment="1">
      <alignment horizontal="right"/>
    </xf>
    <xf numFmtId="3" fontId="0" fillId="21" borderId="1" xfId="0" applyNumberFormat="1" applyFill="1" applyBorder="1"/>
    <xf numFmtId="9" fontId="0" fillId="0" borderId="1" xfId="5" applyNumberFormat="1" applyFont="1" applyBorder="1"/>
    <xf numFmtId="9" fontId="0" fillId="21" borderId="1" xfId="5" applyFont="1" applyFill="1" applyBorder="1"/>
    <xf numFmtId="9" fontId="0" fillId="21" borderId="1" xfId="5" applyNumberFormat="1" applyFont="1" applyFill="1" applyBorder="1"/>
    <xf numFmtId="3" fontId="0" fillId="21" borderId="30" xfId="0" applyNumberFormat="1" applyFill="1" applyBorder="1"/>
    <xf numFmtId="9" fontId="0" fillId="0" borderId="9" xfId="5" applyFont="1" applyBorder="1"/>
    <xf numFmtId="9" fontId="0" fillId="0" borderId="10" xfId="5" applyFont="1" applyBorder="1"/>
    <xf numFmtId="9" fontId="0" fillId="21" borderId="9" xfId="5" applyFont="1" applyFill="1" applyBorder="1"/>
    <xf numFmtId="9" fontId="0" fillId="21" borderId="10" xfId="5" applyFont="1" applyFill="1" applyBorder="1"/>
    <xf numFmtId="9" fontId="0" fillId="0" borderId="13" xfId="5" applyFont="1" applyBorder="1"/>
    <xf numFmtId="9" fontId="0" fillId="0" borderId="14" xfId="5" applyFont="1" applyBorder="1"/>
    <xf numFmtId="9" fontId="0" fillId="0" borderId="15" xfId="5" applyFont="1" applyBorder="1"/>
    <xf numFmtId="9" fontId="0" fillId="0" borderId="9" xfId="5" applyNumberFormat="1" applyFont="1" applyBorder="1"/>
    <xf numFmtId="9" fontId="0" fillId="0" borderId="10" xfId="5" applyNumberFormat="1" applyFont="1" applyBorder="1"/>
    <xf numFmtId="9" fontId="0" fillId="21" borderId="9" xfId="5" applyNumberFormat="1" applyFont="1" applyFill="1" applyBorder="1"/>
    <xf numFmtId="9" fontId="0" fillId="21" borderId="10" xfId="5" applyNumberFormat="1" applyFont="1" applyFill="1" applyBorder="1"/>
    <xf numFmtId="9" fontId="0" fillId="0" borderId="13" xfId="5" applyNumberFormat="1" applyFont="1" applyBorder="1"/>
    <xf numFmtId="9" fontId="0" fillId="0" borderId="14" xfId="5" applyNumberFormat="1" applyFont="1" applyBorder="1"/>
    <xf numFmtId="9" fontId="0" fillId="0" borderId="15" xfId="5" applyNumberFormat="1" applyFont="1" applyBorder="1"/>
    <xf numFmtId="0" fontId="18" fillId="0" borderId="0" xfId="0" applyFont="1" applyAlignment="1">
      <alignment horizontal="left"/>
    </xf>
    <xf numFmtId="0" fontId="18" fillId="0" borderId="0" xfId="0" applyFont="1" applyAlignment="1">
      <alignment horizontal="right"/>
    </xf>
    <xf numFmtId="0" fontId="67" fillId="0" borderId="0" xfId="0" applyFont="1" applyBorder="1"/>
    <xf numFmtId="0" fontId="67" fillId="0" borderId="0" xfId="0" applyFont="1"/>
    <xf numFmtId="0" fontId="9" fillId="0" borderId="0" xfId="0" applyFont="1" applyBorder="1" applyAlignment="1">
      <alignment wrapText="1"/>
    </xf>
    <xf numFmtId="0" fontId="9" fillId="0" borderId="0" xfId="60" applyFont="1" applyFill="1" applyBorder="1" applyAlignment="1">
      <alignment horizontal="left" wrapText="1"/>
    </xf>
    <xf numFmtId="0" fontId="68" fillId="0" borderId="0" xfId="0" applyFont="1" applyBorder="1" applyAlignment="1">
      <alignment wrapText="1"/>
    </xf>
    <xf numFmtId="0" fontId="69" fillId="0" borderId="0" xfId="0" applyFont="1" applyAlignment="1">
      <alignment horizontal="left" wrapText="1"/>
    </xf>
    <xf numFmtId="3" fontId="0" fillId="18" borderId="1" xfId="0" applyNumberFormat="1" applyFill="1" applyBorder="1"/>
    <xf numFmtId="2" fontId="0" fillId="22" borderId="1" xfId="0" applyNumberFormat="1" applyFill="1" applyBorder="1"/>
    <xf numFmtId="2" fontId="2" fillId="22" borderId="1" xfId="0" applyNumberFormat="1" applyFont="1" applyFill="1" applyBorder="1"/>
    <xf numFmtId="0" fontId="0" fillId="0" borderId="1" xfId="0" applyBorder="1" applyAlignment="1">
      <alignment vertical="top" wrapText="1"/>
    </xf>
    <xf numFmtId="0" fontId="51" fillId="0" borderId="1" xfId="0" applyFont="1" applyBorder="1"/>
    <xf numFmtId="0" fontId="0" fillId="0" borderId="9" xfId="0" applyBorder="1"/>
    <xf numFmtId="0" fontId="0" fillId="0" borderId="10" xfId="0" applyBorder="1"/>
    <xf numFmtId="0" fontId="2" fillId="0" borderId="30" xfId="0" applyFont="1" applyBorder="1"/>
    <xf numFmtId="0" fontId="2" fillId="0" borderId="30" xfId="0" applyFont="1" applyBorder="1" applyAlignment="1">
      <alignment wrapText="1"/>
    </xf>
    <xf numFmtId="0" fontId="0" fillId="0" borderId="0" xfId="0" pivotButton="1"/>
    <xf numFmtId="0" fontId="0" fillId="0" borderId="0" xfId="0" applyAlignment="1">
      <alignment horizontal="left"/>
    </xf>
    <xf numFmtId="0" fontId="0" fillId="0" borderId="0" xfId="0" applyNumberFormat="1"/>
    <xf numFmtId="0" fontId="0" fillId="35" borderId="0" xfId="0" applyFill="1"/>
    <xf numFmtId="0" fontId="0" fillId="36" borderId="0" xfId="0" applyFill="1"/>
    <xf numFmtId="0" fontId="19" fillId="27" borderId="0" xfId="0" applyFont="1" applyFill="1"/>
    <xf numFmtId="0" fontId="0" fillId="29" borderId="0" xfId="0" applyFill="1"/>
    <xf numFmtId="0" fontId="2" fillId="29" borderId="0" xfId="0" applyFont="1" applyFill="1"/>
    <xf numFmtId="0" fontId="0" fillId="0" borderId="1" xfId="0" quotePrefix="1" applyBorder="1"/>
    <xf numFmtId="0" fontId="7" fillId="0" borderId="0" xfId="0" applyFont="1"/>
    <xf numFmtId="0" fontId="57" fillId="0" borderId="1" xfId="0" applyFont="1" applyBorder="1"/>
    <xf numFmtId="0" fontId="0" fillId="0" borderId="1" xfId="0" quotePrefix="1" applyFill="1" applyBorder="1"/>
    <xf numFmtId="9" fontId="0" fillId="0" borderId="1" xfId="5" quotePrefix="1" applyFont="1" applyFill="1" applyBorder="1"/>
    <xf numFmtId="9" fontId="2" fillId="0" borderId="1" xfId="5" applyFont="1" applyBorder="1"/>
    <xf numFmtId="9" fontId="2" fillId="0" borderId="1" xfId="5" applyFont="1" applyFill="1" applyBorder="1"/>
    <xf numFmtId="0" fontId="60" fillId="0" borderId="64" xfId="0" applyFont="1" applyFill="1" applyBorder="1" applyAlignment="1">
      <alignment vertical="top" wrapText="1"/>
    </xf>
    <xf numFmtId="0" fontId="55" fillId="0" borderId="64" xfId="0" applyFont="1" applyFill="1" applyBorder="1" applyAlignment="1">
      <alignment vertical="top"/>
    </xf>
    <xf numFmtId="0" fontId="55" fillId="0" borderId="65" xfId="0" applyFont="1" applyFill="1" applyBorder="1" applyAlignment="1">
      <alignment vertical="top" wrapText="1"/>
    </xf>
    <xf numFmtId="0" fontId="55" fillId="0" borderId="66" xfId="0" applyFont="1" applyFill="1" applyBorder="1" applyAlignment="1">
      <alignment vertical="top" wrapText="1"/>
    </xf>
    <xf numFmtId="0" fontId="60" fillId="0" borderId="68" xfId="0" applyFont="1" applyFill="1" applyBorder="1" applyAlignment="1">
      <alignment vertical="top" wrapText="1"/>
    </xf>
    <xf numFmtId="0" fontId="55" fillId="0" borderId="68" xfId="0" applyFont="1" applyFill="1" applyBorder="1" applyAlignment="1">
      <alignment vertical="top"/>
    </xf>
    <xf numFmtId="0" fontId="55" fillId="0" borderId="69" xfId="0" applyFont="1" applyFill="1" applyBorder="1" applyAlignment="1">
      <alignment vertical="top" wrapText="1"/>
    </xf>
    <xf numFmtId="0" fontId="55" fillId="0" borderId="70" xfId="0" applyFont="1" applyFill="1" applyBorder="1" applyAlignment="1">
      <alignment vertical="top" wrapText="1"/>
    </xf>
    <xf numFmtId="0" fontId="55" fillId="0" borderId="1" xfId="0" applyFont="1" applyFill="1" applyBorder="1" applyAlignment="1">
      <alignment vertical="top" wrapText="1"/>
    </xf>
    <xf numFmtId="0" fontId="26" fillId="0" borderId="1" xfId="0" applyNumberFormat="1" applyFont="1" applyFill="1" applyBorder="1" applyAlignment="1">
      <alignment horizontal="right"/>
    </xf>
    <xf numFmtId="0" fontId="61" fillId="0" borderId="1" xfId="0" applyFont="1" applyFill="1" applyBorder="1" applyAlignment="1">
      <alignment vertical="top" wrapText="1"/>
    </xf>
    <xf numFmtId="0" fontId="70" fillId="0" borderId="1" xfId="0" applyFont="1" applyFill="1" applyBorder="1" applyAlignment="1">
      <alignment vertical="center" wrapText="1"/>
    </xf>
    <xf numFmtId="0" fontId="70" fillId="0" borderId="1" xfId="0" applyFont="1" applyFill="1" applyBorder="1" applyAlignment="1">
      <alignment horizontal="center" vertical="top" wrapText="1"/>
    </xf>
    <xf numFmtId="0" fontId="70" fillId="22" borderId="1" xfId="0" applyFont="1" applyFill="1" applyBorder="1" applyAlignment="1">
      <alignment horizontal="center" vertical="top" wrapText="1"/>
    </xf>
    <xf numFmtId="0" fontId="4" fillId="0" borderId="0" xfId="0" applyFont="1" applyFill="1"/>
    <xf numFmtId="0" fontId="19" fillId="0" borderId="0" xfId="0" applyFont="1" applyBorder="1"/>
    <xf numFmtId="0" fontId="58" fillId="0" borderId="0" xfId="0" applyFont="1" applyAlignment="1">
      <alignment horizontal="left" wrapText="1"/>
    </xf>
    <xf numFmtId="0" fontId="20" fillId="0" borderId="0" xfId="0" applyFont="1" applyBorder="1"/>
    <xf numFmtId="0" fontId="2" fillId="0" borderId="0" xfId="0" applyNumberFormat="1" applyFont="1" applyAlignment="1">
      <alignment wrapText="1"/>
    </xf>
    <xf numFmtId="0" fontId="2" fillId="0" borderId="0" xfId="0" applyFont="1" applyAlignment="1">
      <alignment wrapText="1"/>
    </xf>
    <xf numFmtId="0" fontId="20" fillId="12" borderId="0" xfId="0" applyFont="1" applyFill="1" applyBorder="1"/>
    <xf numFmtId="0" fontId="19" fillId="12" borderId="0" xfId="0" applyFont="1" applyFill="1" applyBorder="1"/>
    <xf numFmtId="49" fontId="71" fillId="12" borderId="0" xfId="0" applyNumberFormat="1" applyFont="1" applyFill="1" applyBorder="1"/>
    <xf numFmtId="49" fontId="72" fillId="12" borderId="0" xfId="0" applyNumberFormat="1" applyFont="1" applyFill="1" applyBorder="1"/>
    <xf numFmtId="3" fontId="72" fillId="12" borderId="0" xfId="0" applyNumberFormat="1" applyFont="1" applyFill="1" applyBorder="1"/>
    <xf numFmtId="3" fontId="20" fillId="12" borderId="0" xfId="0" applyNumberFormat="1" applyFont="1" applyFill="1" applyBorder="1"/>
    <xf numFmtId="0" fontId="2" fillId="0" borderId="16" xfId="0" applyFont="1" applyBorder="1" applyAlignment="1">
      <alignment wrapText="1"/>
    </xf>
    <xf numFmtId="0" fontId="0" fillId="0" borderId="39" xfId="0" applyNumberFormat="1" applyBorder="1"/>
    <xf numFmtId="164" fontId="0" fillId="0" borderId="17" xfId="0" applyNumberFormat="1" applyBorder="1"/>
    <xf numFmtId="0" fontId="2" fillId="0" borderId="30" xfId="0" applyFont="1" applyBorder="1" applyAlignment="1">
      <alignment horizontal="left"/>
    </xf>
    <xf numFmtId="0" fontId="2" fillId="0" borderId="30" xfId="0" applyNumberFormat="1" applyFont="1" applyBorder="1"/>
    <xf numFmtId="164" fontId="2" fillId="0" borderId="16" xfId="0" applyNumberFormat="1" applyFont="1" applyBorder="1"/>
    <xf numFmtId="0" fontId="2" fillId="17" borderId="0" xfId="0" applyFont="1" applyFill="1" applyAlignment="1">
      <alignment horizontal="left"/>
    </xf>
    <xf numFmtId="0" fontId="2" fillId="0" borderId="0" xfId="0" applyFont="1" applyBorder="1" applyAlignment="1">
      <alignment horizontal="left"/>
    </xf>
    <xf numFmtId="0" fontId="2" fillId="0" borderId="0" xfId="0" applyNumberFormat="1" applyFont="1" applyBorder="1"/>
    <xf numFmtId="164" fontId="2" fillId="0" borderId="0" xfId="0" applyNumberFormat="1" applyFont="1" applyBorder="1"/>
    <xf numFmtId="0" fontId="20" fillId="0" borderId="1" xfId="0" applyFont="1" applyBorder="1"/>
    <xf numFmtId="0" fontId="2" fillId="0" borderId="1" xfId="0" applyNumberFormat="1" applyFont="1" applyBorder="1" applyAlignment="1">
      <alignment wrapText="1"/>
    </xf>
    <xf numFmtId="0" fontId="0" fillId="0" borderId="1" xfId="0" applyNumberFormat="1" applyBorder="1"/>
    <xf numFmtId="0" fontId="2" fillId="22" borderId="0" xfId="0" applyFont="1" applyFill="1"/>
    <xf numFmtId="0" fontId="0" fillId="17" borderId="1" xfId="0" applyFill="1" applyBorder="1"/>
    <xf numFmtId="0" fontId="58" fillId="0" borderId="0" xfId="0" applyFont="1"/>
    <xf numFmtId="0" fontId="7" fillId="12" borderId="16" xfId="0" applyFont="1" applyFill="1" applyBorder="1"/>
    <xf numFmtId="0" fontId="7" fillId="12" borderId="1" xfId="0" applyFont="1" applyFill="1" applyBorder="1" applyAlignment="1">
      <alignment horizontal="center"/>
    </xf>
    <xf numFmtId="2" fontId="2" fillId="12" borderId="1" xfId="0" applyNumberFormat="1" applyFont="1" applyFill="1" applyBorder="1"/>
    <xf numFmtId="9" fontId="2" fillId="12" borderId="1" xfId="0" applyNumberFormat="1" applyFont="1" applyFill="1" applyBorder="1"/>
    <xf numFmtId="1" fontId="0" fillId="12" borderId="1" xfId="0" applyNumberFormat="1" applyFont="1" applyFill="1" applyBorder="1"/>
    <xf numFmtId="1" fontId="2" fillId="12" borderId="1" xfId="0" applyNumberFormat="1" applyFont="1" applyFill="1" applyBorder="1"/>
    <xf numFmtId="0" fontId="0" fillId="39" borderId="1" xfId="0" applyFill="1" applyBorder="1"/>
    <xf numFmtId="0" fontId="0" fillId="39" borderId="1" xfId="0" applyFill="1" applyBorder="1" applyAlignment="1">
      <alignment wrapText="1"/>
    </xf>
    <xf numFmtId="1" fontId="0" fillId="39" borderId="1" xfId="0" applyNumberFormat="1" applyFill="1" applyBorder="1"/>
    <xf numFmtId="164" fontId="0" fillId="39" borderId="1" xfId="5" applyNumberFormat="1" applyFont="1" applyFill="1" applyBorder="1"/>
    <xf numFmtId="0" fontId="74" fillId="39" borderId="73" xfId="4" applyFont="1" applyFill="1" applyBorder="1" applyAlignment="1" applyProtection="1">
      <alignment vertical="center" wrapText="1"/>
    </xf>
    <xf numFmtId="0" fontId="74" fillId="39" borderId="73" xfId="4" applyFont="1" applyFill="1" applyBorder="1" applyAlignment="1" applyProtection="1">
      <alignment horizontal="right" vertical="center" wrapText="1"/>
    </xf>
    <xf numFmtId="0" fontId="74" fillId="21" borderId="73" xfId="4" applyFont="1" applyFill="1" applyBorder="1" applyAlignment="1" applyProtection="1">
      <alignment vertical="center" wrapText="1"/>
    </xf>
    <xf numFmtId="0" fontId="74" fillId="21" borderId="73" xfId="4" applyFont="1" applyFill="1" applyBorder="1" applyAlignment="1" applyProtection="1">
      <alignment horizontal="right" vertical="center" wrapText="1"/>
    </xf>
    <xf numFmtId="0" fontId="73" fillId="38" borderId="1" xfId="4" applyFont="1" applyFill="1" applyBorder="1" applyAlignment="1" applyProtection="1">
      <alignment horizontal="center" vertical="center" wrapText="1"/>
    </xf>
    <xf numFmtId="2" fontId="19" fillId="12" borderId="1" xfId="0" applyNumberFormat="1" applyFont="1" applyFill="1" applyBorder="1" applyAlignment="1">
      <alignment horizontal="right" wrapText="1"/>
    </xf>
    <xf numFmtId="0" fontId="0" fillId="0" borderId="4" xfId="0" applyFill="1" applyBorder="1"/>
    <xf numFmtId="0" fontId="0" fillId="0" borderId="45" xfId="0" applyFill="1" applyBorder="1"/>
    <xf numFmtId="0" fontId="0" fillId="0" borderId="46" xfId="0" applyFill="1" applyBorder="1"/>
    <xf numFmtId="0" fontId="0" fillId="0" borderId="44" xfId="0" applyFill="1" applyBorder="1"/>
    <xf numFmtId="0" fontId="20" fillId="0" borderId="0" xfId="58" applyFont="1" applyFill="1"/>
    <xf numFmtId="0" fontId="0" fillId="30" borderId="1" xfId="0" applyFill="1" applyBorder="1"/>
    <xf numFmtId="0" fontId="0" fillId="16" borderId="1" xfId="0" applyFill="1" applyBorder="1"/>
    <xf numFmtId="164" fontId="0" fillId="16" borderId="1" xfId="0" applyNumberFormat="1" applyFill="1" applyBorder="1"/>
    <xf numFmtId="0" fontId="0" fillId="30" borderId="30" xfId="0" applyFont="1" applyFill="1" applyBorder="1" applyAlignment="1">
      <alignment horizontal="center"/>
    </xf>
    <xf numFmtId="0" fontId="0" fillId="30" borderId="31" xfId="0" applyFont="1" applyFill="1" applyBorder="1" applyAlignment="1">
      <alignment horizontal="center"/>
    </xf>
    <xf numFmtId="0" fontId="0" fillId="30" borderId="1" xfId="0" applyFill="1" applyBorder="1" applyAlignment="1">
      <alignment vertical="center"/>
    </xf>
    <xf numFmtId="0" fontId="20" fillId="0" borderId="0" xfId="0" applyFont="1"/>
    <xf numFmtId="0" fontId="19" fillId="0" borderId="0" xfId="0" applyFont="1"/>
    <xf numFmtId="0" fontId="75" fillId="0" borderId="0" xfId="0" applyFont="1"/>
    <xf numFmtId="0" fontId="51" fillId="0" borderId="0" xfId="0" applyFont="1"/>
    <xf numFmtId="0" fontId="0" fillId="17" borderId="3" xfId="0" applyFill="1" applyBorder="1"/>
    <xf numFmtId="0" fontId="58" fillId="0" borderId="0" xfId="0" applyFont="1" applyFill="1" applyBorder="1"/>
    <xf numFmtId="166" fontId="19" fillId="12" borderId="1" xfId="5" applyNumberFormat="1" applyFont="1" applyFill="1" applyBorder="1"/>
    <xf numFmtId="0" fontId="19" fillId="16" borderId="1" xfId="0" applyFont="1" applyFill="1" applyBorder="1"/>
    <xf numFmtId="0" fontId="19" fillId="0" borderId="0" xfId="0" applyFont="1" applyFill="1"/>
    <xf numFmtId="0" fontId="0" fillId="15" borderId="0" xfId="0" applyFill="1"/>
    <xf numFmtId="0" fontId="0" fillId="17" borderId="0" xfId="0" applyFill="1"/>
    <xf numFmtId="0" fontId="55" fillId="17" borderId="1" xfId="0" applyFont="1" applyFill="1" applyBorder="1" applyAlignment="1">
      <alignment vertical="top" wrapText="1"/>
    </xf>
    <xf numFmtId="0" fontId="26" fillId="17" borderId="1" xfId="0" applyNumberFormat="1" applyFont="1" applyFill="1" applyBorder="1" applyAlignment="1">
      <alignment horizontal="right"/>
    </xf>
    <xf numFmtId="9" fontId="26" fillId="0" borderId="1" xfId="5" applyFont="1" applyBorder="1" applyAlignment="1">
      <alignment horizontal="right"/>
    </xf>
    <xf numFmtId="0" fontId="0" fillId="17" borderId="52" xfId="0" applyFill="1" applyBorder="1" applyAlignment="1">
      <alignment wrapText="1"/>
    </xf>
    <xf numFmtId="0" fontId="0" fillId="17" borderId="53" xfId="0" applyFill="1" applyBorder="1" applyAlignment="1">
      <alignment wrapText="1"/>
    </xf>
    <xf numFmtId="0" fontId="0" fillId="17" borderId="54" xfId="0" applyFill="1" applyBorder="1" applyAlignment="1">
      <alignment wrapText="1"/>
    </xf>
    <xf numFmtId="166" fontId="0" fillId="12" borderId="1" xfId="5" applyNumberFormat="1" applyFont="1" applyFill="1" applyBorder="1"/>
    <xf numFmtId="3" fontId="2" fillId="12" borderId="1" xfId="0" applyNumberFormat="1" applyFont="1" applyFill="1" applyBorder="1"/>
    <xf numFmtId="0" fontId="2" fillId="15" borderId="1" xfId="0" applyFont="1" applyFill="1" applyBorder="1"/>
    <xf numFmtId="166" fontId="0" fillId="15" borderId="1" xfId="5" applyNumberFormat="1" applyFont="1" applyFill="1" applyBorder="1"/>
    <xf numFmtId="0" fontId="0" fillId="26" borderId="1" xfId="0" applyFont="1" applyFill="1" applyBorder="1"/>
    <xf numFmtId="3" fontId="0" fillId="26" borderId="1" xfId="0" applyNumberFormat="1" applyFont="1" applyFill="1" applyBorder="1"/>
    <xf numFmtId="164" fontId="2" fillId="26" borderId="1" xfId="0" applyNumberFormat="1" applyFont="1" applyFill="1" applyBorder="1"/>
    <xf numFmtId="164" fontId="0" fillId="26" borderId="1" xfId="0" applyNumberFormat="1" applyFont="1" applyFill="1" applyBorder="1"/>
    <xf numFmtId="0" fontId="0" fillId="12" borderId="1" xfId="0" applyFill="1" applyBorder="1" applyAlignment="1"/>
    <xf numFmtId="0" fontId="0" fillId="12" borderId="16" xfId="0" applyFill="1" applyBorder="1"/>
    <xf numFmtId="0" fontId="0" fillId="12" borderId="3" xfId="0" applyFill="1" applyBorder="1"/>
    <xf numFmtId="0" fontId="0" fillId="12" borderId="18" xfId="0" applyFill="1" applyBorder="1"/>
    <xf numFmtId="0" fontId="19" fillId="12" borderId="1" xfId="0" applyFont="1" applyFill="1" applyBorder="1"/>
    <xf numFmtId="4" fontId="0" fillId="12" borderId="1" xfId="0" applyNumberFormat="1" applyFont="1" applyFill="1" applyBorder="1"/>
    <xf numFmtId="0" fontId="0" fillId="30" borderId="30" xfId="0" applyFill="1" applyBorder="1"/>
    <xf numFmtId="0" fontId="0" fillId="30" borderId="1" xfId="0" applyFill="1" applyBorder="1" applyAlignment="1">
      <alignment horizontal="right"/>
    </xf>
    <xf numFmtId="0" fontId="0" fillId="0" borderId="1" xfId="0" applyFont="1" applyFill="1" applyBorder="1" applyAlignment="1">
      <alignment horizontal="center"/>
    </xf>
    <xf numFmtId="164" fontId="14" fillId="15" borderId="1" xfId="0" applyNumberFormat="1" applyFont="1" applyFill="1" applyBorder="1"/>
    <xf numFmtId="1" fontId="47" fillId="0" borderId="1" xfId="0" applyNumberFormat="1" applyFont="1" applyFill="1" applyBorder="1"/>
    <xf numFmtId="0" fontId="0" fillId="20" borderId="0" xfId="0" applyFill="1"/>
    <xf numFmtId="0" fontId="0" fillId="39" borderId="0" xfId="0" applyFill="1"/>
    <xf numFmtId="9" fontId="0" fillId="0" borderId="30" xfId="5" applyFont="1" applyBorder="1"/>
    <xf numFmtId="9" fontId="0" fillId="0" borderId="55" xfId="5" applyFont="1" applyBorder="1"/>
    <xf numFmtId="0" fontId="50" fillId="39" borderId="30" xfId="0" applyFont="1" applyFill="1" applyBorder="1"/>
    <xf numFmtId="9" fontId="50" fillId="0" borderId="9" xfId="5" applyFont="1" applyBorder="1"/>
    <xf numFmtId="9" fontId="50" fillId="0" borderId="1" xfId="5" applyFont="1" applyBorder="1"/>
    <xf numFmtId="9" fontId="50" fillId="0" borderId="10" xfId="5" applyFont="1" applyBorder="1"/>
    <xf numFmtId="9" fontId="50" fillId="0" borderId="30" xfId="5" applyFont="1" applyBorder="1"/>
    <xf numFmtId="0" fontId="0" fillId="0" borderId="46" xfId="0" applyBorder="1" applyAlignment="1">
      <alignment wrapText="1"/>
    </xf>
    <xf numFmtId="9" fontId="0" fillId="0" borderId="47" xfId="5" applyFont="1" applyFill="1" applyBorder="1"/>
    <xf numFmtId="9" fontId="0" fillId="0" borderId="48" xfId="5" applyFont="1" applyFill="1" applyBorder="1"/>
    <xf numFmtId="9" fontId="0" fillId="0" borderId="49" xfId="5" applyFont="1" applyFill="1" applyBorder="1"/>
    <xf numFmtId="9" fontId="0" fillId="0" borderId="50" xfId="5" applyFont="1" applyFill="1" applyBorder="1"/>
    <xf numFmtId="9" fontId="0" fillId="0" borderId="51" xfId="5" applyFont="1" applyFill="1" applyBorder="1"/>
    <xf numFmtId="0" fontId="77" fillId="40" borderId="0" xfId="0" applyFont="1" applyFill="1" applyBorder="1" applyAlignment="1">
      <alignment wrapText="1"/>
    </xf>
    <xf numFmtId="0" fontId="77" fillId="40" borderId="0" xfId="0" applyFont="1" applyFill="1" applyBorder="1" applyAlignment="1">
      <alignment horizontal="left"/>
    </xf>
    <xf numFmtId="0" fontId="77" fillId="40" borderId="0" xfId="0" applyNumberFormat="1" applyFont="1" applyFill="1" applyBorder="1"/>
    <xf numFmtId="3" fontId="77" fillId="40" borderId="0" xfId="0" applyNumberFormat="1" applyFont="1" applyFill="1" applyBorder="1"/>
    <xf numFmtId="10" fontId="77" fillId="40" borderId="0" xfId="0" applyNumberFormat="1" applyFont="1" applyFill="1" applyBorder="1"/>
    <xf numFmtId="0" fontId="2" fillId="0" borderId="1" xfId="0" applyFont="1" applyBorder="1" applyAlignment="1">
      <alignment horizontal="left"/>
    </xf>
    <xf numFmtId="10" fontId="0" fillId="0" borderId="1" xfId="0" applyNumberFormat="1" applyBorder="1"/>
    <xf numFmtId="0" fontId="0" fillId="0" borderId="1" xfId="0" applyBorder="1" applyAlignment="1">
      <alignment horizontal="left" indent="1"/>
    </xf>
    <xf numFmtId="0" fontId="0" fillId="0" borderId="1" xfId="0" applyBorder="1" applyAlignment="1">
      <alignment horizontal="left" wrapText="1" indent="1"/>
    </xf>
    <xf numFmtId="0" fontId="2" fillId="0" borderId="1" xfId="0" applyFont="1" applyBorder="1" applyAlignment="1">
      <alignment horizontal="left" wrapText="1"/>
    </xf>
    <xf numFmtId="0" fontId="0" fillId="0" borderId="1" xfId="0" applyBorder="1" applyAlignment="1">
      <alignment horizontal="left"/>
    </xf>
    <xf numFmtId="0" fontId="77" fillId="40" borderId="0" xfId="0" applyFont="1" applyFill="1" applyBorder="1"/>
    <xf numFmtId="3" fontId="2" fillId="0" borderId="0" xfId="0" applyNumberFormat="1" applyFont="1"/>
    <xf numFmtId="0" fontId="19" fillId="26" borderId="1" xfId="0" applyFont="1" applyFill="1" applyBorder="1"/>
    <xf numFmtId="0" fontId="19" fillId="26" borderId="30" xfId="0" applyFont="1" applyFill="1" applyBorder="1"/>
    <xf numFmtId="0" fontId="0" fillId="0" borderId="40" xfId="0" applyBorder="1"/>
    <xf numFmtId="0" fontId="0" fillId="0" borderId="32" xfId="0" applyBorder="1"/>
    <xf numFmtId="0" fontId="0" fillId="0" borderId="11" xfId="0" applyBorder="1"/>
    <xf numFmtId="0" fontId="19" fillId="26" borderId="11" xfId="0" applyFont="1" applyFill="1" applyBorder="1"/>
    <xf numFmtId="0" fontId="0" fillId="0" borderId="12" xfId="0" applyBorder="1"/>
    <xf numFmtId="0" fontId="0" fillId="0" borderId="41" xfId="0" applyBorder="1" applyAlignment="1">
      <alignment wrapText="1"/>
    </xf>
    <xf numFmtId="0" fontId="0" fillId="0" borderId="75" xfId="0" applyBorder="1" applyAlignment="1">
      <alignment wrapText="1"/>
    </xf>
    <xf numFmtId="0" fontId="0" fillId="0" borderId="76" xfId="0" applyBorder="1" applyAlignment="1">
      <alignment wrapText="1"/>
    </xf>
    <xf numFmtId="0" fontId="0" fillId="18" borderId="5" xfId="0" applyFill="1" applyBorder="1" applyAlignment="1">
      <alignment wrapText="1"/>
    </xf>
    <xf numFmtId="0" fontId="0" fillId="18" borderId="6" xfId="0" applyFill="1" applyBorder="1" applyAlignment="1">
      <alignment wrapText="1"/>
    </xf>
    <xf numFmtId="0" fontId="0" fillId="18" borderId="7" xfId="0" applyFill="1" applyBorder="1" applyAlignment="1">
      <alignment wrapText="1"/>
    </xf>
    <xf numFmtId="0" fontId="2" fillId="18" borderId="5" xfId="0" applyFont="1" applyFill="1" applyBorder="1" applyAlignment="1">
      <alignment wrapText="1"/>
    </xf>
    <xf numFmtId="0" fontId="2" fillId="18" borderId="6" xfId="0" applyFont="1" applyFill="1" applyBorder="1" applyAlignment="1">
      <alignment wrapText="1"/>
    </xf>
    <xf numFmtId="0" fontId="2" fillId="18" borderId="7" xfId="0" applyFont="1" applyFill="1" applyBorder="1" applyAlignment="1">
      <alignment wrapText="1"/>
    </xf>
    <xf numFmtId="0" fontId="0" fillId="18" borderId="0" xfId="0" applyFill="1"/>
    <xf numFmtId="0" fontId="2" fillId="0" borderId="46" xfId="0" applyFont="1" applyBorder="1" applyAlignment="1">
      <alignment wrapText="1"/>
    </xf>
    <xf numFmtId="0" fontId="2" fillId="0" borderId="48" xfId="0" applyFont="1" applyBorder="1"/>
    <xf numFmtId="0" fontId="2" fillId="0" borderId="51" xfId="0" applyFont="1" applyBorder="1"/>
    <xf numFmtId="0" fontId="50" fillId="0" borderId="1" xfId="0" applyFont="1" applyBorder="1"/>
    <xf numFmtId="0" fontId="0" fillId="18" borderId="1" xfId="0" applyFill="1" applyBorder="1" applyAlignment="1">
      <alignment wrapText="1"/>
    </xf>
    <xf numFmtId="0" fontId="0" fillId="0" borderId="0" xfId="0" applyFont="1" applyFill="1" applyBorder="1" applyAlignment="1">
      <alignment vertical="center"/>
    </xf>
    <xf numFmtId="10" fontId="0" fillId="12" borderId="1" xfId="5" applyNumberFormat="1" applyFont="1" applyFill="1" applyBorder="1"/>
    <xf numFmtId="166" fontId="0" fillId="21" borderId="0" xfId="0" applyNumberFormat="1" applyFill="1"/>
    <xf numFmtId="0" fontId="2" fillId="21" borderId="0" xfId="0" applyFont="1" applyFill="1" applyBorder="1"/>
    <xf numFmtId="2" fontId="0" fillId="16" borderId="1" xfId="0" applyNumberFormat="1" applyFont="1" applyFill="1" applyBorder="1"/>
    <xf numFmtId="166" fontId="1" fillId="12" borderId="1" xfId="5" applyNumberFormat="1" applyFont="1" applyFill="1" applyBorder="1"/>
    <xf numFmtId="0" fontId="2" fillId="32" borderId="37" xfId="0" applyFont="1" applyFill="1" applyBorder="1" applyAlignment="1">
      <alignment wrapText="1"/>
    </xf>
    <xf numFmtId="0" fontId="77" fillId="42" borderId="1" xfId="0" applyFont="1" applyFill="1" applyBorder="1" applyAlignment="1">
      <alignment wrapText="1"/>
    </xf>
    <xf numFmtId="0" fontId="2" fillId="32" borderId="1" xfId="0" applyFont="1" applyFill="1" applyBorder="1" applyAlignment="1">
      <alignment wrapText="1"/>
    </xf>
    <xf numFmtId="0" fontId="2" fillId="39" borderId="1" xfId="0" applyFont="1" applyFill="1" applyBorder="1"/>
    <xf numFmtId="3" fontId="0" fillId="39" borderId="1" xfId="0" applyNumberFormat="1" applyFill="1" applyBorder="1"/>
    <xf numFmtId="10" fontId="0" fillId="39" borderId="1" xfId="5" applyNumberFormat="1" applyFont="1" applyFill="1" applyBorder="1"/>
    <xf numFmtId="3" fontId="2" fillId="39" borderId="1" xfId="0" applyNumberFormat="1" applyFont="1" applyFill="1" applyBorder="1"/>
    <xf numFmtId="10" fontId="2" fillId="39" borderId="1" xfId="5" applyNumberFormat="1" applyFont="1" applyFill="1" applyBorder="1"/>
    <xf numFmtId="3" fontId="2" fillId="0" borderId="0" xfId="0" applyNumberFormat="1" applyFont="1" applyBorder="1"/>
    <xf numFmtId="9" fontId="2" fillId="0" borderId="0" xfId="5" applyFont="1" applyBorder="1"/>
    <xf numFmtId="0" fontId="20" fillId="32" borderId="37" xfId="0" applyFont="1" applyFill="1" applyBorder="1" applyAlignment="1">
      <alignment wrapText="1"/>
    </xf>
    <xf numFmtId="2" fontId="19" fillId="0" borderId="4" xfId="0" applyNumberFormat="1" applyFont="1" applyBorder="1"/>
    <xf numFmtId="2" fontId="19" fillId="0" borderId="45" xfId="0" applyNumberFormat="1" applyFont="1" applyBorder="1"/>
    <xf numFmtId="2" fontId="19" fillId="0" borderId="46" xfId="0" applyNumberFormat="1" applyFont="1" applyBorder="1"/>
    <xf numFmtId="0" fontId="0" fillId="0" borderId="1" xfId="0" applyBorder="1" applyAlignment="1">
      <alignment horizontal="center" wrapText="1"/>
    </xf>
    <xf numFmtId="0" fontId="0" fillId="0" borderId="1" xfId="0" applyBorder="1" applyAlignment="1">
      <alignment horizontal="center"/>
    </xf>
    <xf numFmtId="0" fontId="19" fillId="14" borderId="0" xfId="0" applyFont="1" applyFill="1"/>
    <xf numFmtId="0" fontId="0" fillId="14" borderId="0" xfId="0" applyFill="1"/>
    <xf numFmtId="0" fontId="0" fillId="14" borderId="0" xfId="0" applyFill="1" applyBorder="1"/>
    <xf numFmtId="2" fontId="0" fillId="14" borderId="1" xfId="0" applyNumberFormat="1" applyFill="1" applyBorder="1"/>
    <xf numFmtId="0" fontId="12" fillId="0" borderId="0" xfId="0" applyFont="1"/>
    <xf numFmtId="0" fontId="0" fillId="27" borderId="0" xfId="0" applyFill="1" applyBorder="1"/>
    <xf numFmtId="0" fontId="0" fillId="14" borderId="1" xfId="0" applyFill="1" applyBorder="1"/>
    <xf numFmtId="2" fontId="0" fillId="14" borderId="0" xfId="0" applyNumberFormat="1" applyFill="1" applyBorder="1"/>
    <xf numFmtId="0" fontId="0" fillId="43" borderId="1" xfId="0" applyFill="1" applyBorder="1"/>
    <xf numFmtId="164" fontId="0" fillId="43" borderId="1" xfId="0" applyNumberFormat="1" applyFill="1" applyBorder="1"/>
    <xf numFmtId="2" fontId="0" fillId="43" borderId="1" xfId="0" applyNumberFormat="1" applyFill="1" applyBorder="1"/>
    <xf numFmtId="166" fontId="19" fillId="43" borderId="1" xfId="5" applyNumberFormat="1" applyFont="1" applyFill="1" applyBorder="1"/>
    <xf numFmtId="0" fontId="0" fillId="43" borderId="0" xfId="0" applyFill="1" applyBorder="1"/>
    <xf numFmtId="2" fontId="0" fillId="43" borderId="0" xfId="0" applyNumberFormat="1" applyFill="1" applyBorder="1"/>
    <xf numFmtId="2" fontId="0" fillId="43" borderId="0" xfId="0" applyNumberFormat="1" applyFont="1" applyFill="1" applyBorder="1"/>
    <xf numFmtId="2" fontId="0" fillId="43" borderId="0" xfId="0" applyNumberFormat="1" applyFill="1"/>
    <xf numFmtId="0" fontId="0" fillId="43" borderId="0" xfId="0" applyFill="1"/>
    <xf numFmtId="0" fontId="0" fillId="28" borderId="1" xfId="0" applyFill="1" applyBorder="1"/>
    <xf numFmtId="0" fontId="77" fillId="0" borderId="0" xfId="0" applyFont="1" applyFill="1" applyBorder="1"/>
    <xf numFmtId="0" fontId="0" fillId="28" borderId="1" xfId="0" applyFont="1" applyFill="1" applyBorder="1"/>
    <xf numFmtId="166" fontId="19" fillId="14" borderId="0" xfId="5" applyNumberFormat="1" applyFont="1" applyFill="1" applyBorder="1"/>
    <xf numFmtId="0" fontId="0" fillId="14" borderId="0" xfId="0" applyFont="1" applyFill="1" applyBorder="1"/>
    <xf numFmtId="2" fontId="0" fillId="14" borderId="0" xfId="0" applyNumberFormat="1" applyFont="1" applyFill="1" applyBorder="1"/>
    <xf numFmtId="2" fontId="0" fillId="14" borderId="0" xfId="0" applyNumberFormat="1" applyFill="1"/>
    <xf numFmtId="0" fontId="0" fillId="14" borderId="31" xfId="0" applyFill="1" applyBorder="1" applyAlignment="1">
      <alignment horizontal="center"/>
    </xf>
    <xf numFmtId="0" fontId="0" fillId="14" borderId="1" xfId="0" applyFill="1" applyBorder="1" applyAlignment="1">
      <alignment wrapText="1"/>
    </xf>
    <xf numFmtId="0" fontId="12" fillId="0" borderId="1" xfId="0" applyFont="1" applyBorder="1"/>
    <xf numFmtId="0" fontId="2" fillId="27" borderId="1" xfId="0" applyFont="1" applyFill="1" applyBorder="1"/>
    <xf numFmtId="166" fontId="2" fillId="27" borderId="1" xfId="5" applyNumberFormat="1" applyFont="1" applyFill="1" applyBorder="1"/>
    <xf numFmtId="0" fontId="12" fillId="28" borderId="0" xfId="0" applyFont="1" applyFill="1"/>
    <xf numFmtId="0" fontId="0" fillId="28" borderId="0" xfId="0" applyFill="1"/>
    <xf numFmtId="0" fontId="2" fillId="14" borderId="1" xfId="0" applyFont="1" applyFill="1" applyBorder="1"/>
    <xf numFmtId="0" fontId="54" fillId="14" borderId="0" xfId="0" applyFont="1" applyFill="1" applyBorder="1" applyAlignment="1">
      <alignment vertical="top" wrapText="1"/>
    </xf>
    <xf numFmtId="0" fontId="54" fillId="14" borderId="0" xfId="0" applyFont="1" applyFill="1" applyBorder="1" applyAlignment="1">
      <alignment horizontal="center" vertical="top" wrapText="1"/>
    </xf>
    <xf numFmtId="168" fontId="26" fillId="14" borderId="0" xfId="0" applyNumberFormat="1" applyFont="1" applyFill="1" applyBorder="1" applyAlignment="1">
      <alignment horizontal="right"/>
    </xf>
    <xf numFmtId="2" fontId="0" fillId="28" borderId="0" xfId="0" applyNumberFormat="1" applyFill="1" applyBorder="1" applyAlignment="1">
      <alignment wrapText="1"/>
    </xf>
    <xf numFmtId="0" fontId="80" fillId="0" borderId="0" xfId="0" applyFont="1"/>
    <xf numFmtId="0" fontId="19" fillId="12" borderId="1" xfId="0" applyFont="1" applyFill="1" applyBorder="1" applyAlignment="1">
      <alignment horizontal="center" vertical="center" wrapText="1"/>
    </xf>
    <xf numFmtId="0" fontId="81" fillId="0" borderId="1" xfId="0" applyFont="1" applyBorder="1"/>
    <xf numFmtId="164" fontId="81" fillId="0" borderId="1" xfId="0" applyNumberFormat="1" applyFont="1" applyBorder="1"/>
    <xf numFmtId="0" fontId="81" fillId="12" borderId="1" xfId="0" applyFont="1" applyFill="1" applyBorder="1"/>
    <xf numFmtId="0" fontId="84" fillId="0" borderId="47" xfId="0" applyFont="1" applyBorder="1" applyAlignment="1">
      <alignment wrapText="1"/>
    </xf>
    <xf numFmtId="0" fontId="84" fillId="0" borderId="0" xfId="0" applyFont="1" applyBorder="1" applyAlignment="1">
      <alignment wrapText="1"/>
    </xf>
    <xf numFmtId="0" fontId="84" fillId="0" borderId="48" xfId="0" applyFont="1" applyBorder="1" applyAlignment="1">
      <alignment wrapText="1"/>
    </xf>
    <xf numFmtId="0" fontId="0" fillId="44" borderId="0" xfId="0" applyFill="1"/>
    <xf numFmtId="0" fontId="84" fillId="0" borderId="52" xfId="0" applyFont="1" applyBorder="1" applyAlignment="1">
      <alignment wrapText="1"/>
    </xf>
    <xf numFmtId="0" fontId="84" fillId="0" borderId="53" xfId="0" applyFont="1" applyBorder="1" applyAlignment="1">
      <alignment wrapText="1"/>
    </xf>
    <xf numFmtId="0" fontId="84" fillId="0" borderId="54" xfId="0" applyFont="1" applyBorder="1" applyAlignment="1">
      <alignment wrapText="1"/>
    </xf>
    <xf numFmtId="0" fontId="84" fillId="17" borderId="52" xfId="0" applyFont="1" applyFill="1" applyBorder="1" applyAlignment="1">
      <alignment wrapText="1"/>
    </xf>
    <xf numFmtId="0" fontId="84" fillId="17" borderId="53" xfId="0" applyFont="1" applyFill="1" applyBorder="1" applyAlignment="1">
      <alignment wrapText="1"/>
    </xf>
    <xf numFmtId="0" fontId="84" fillId="17" borderId="54" xfId="0" applyFont="1" applyFill="1" applyBorder="1" applyAlignment="1">
      <alignment wrapText="1"/>
    </xf>
    <xf numFmtId="0" fontId="0" fillId="17" borderId="0" xfId="0" applyFill="1" applyBorder="1" applyAlignment="1">
      <alignment wrapText="1"/>
    </xf>
    <xf numFmtId="0" fontId="84" fillId="0" borderId="0" xfId="0" applyFont="1" applyFill="1"/>
    <xf numFmtId="2" fontId="0" fillId="19" borderId="0" xfId="0" applyNumberFormat="1" applyFill="1"/>
    <xf numFmtId="10" fontId="0" fillId="0" borderId="0" xfId="5" applyNumberFormat="1" applyFont="1" applyFill="1" applyBorder="1"/>
    <xf numFmtId="9" fontId="85" fillId="0" borderId="10" xfId="5" applyNumberFormat="1" applyFont="1" applyBorder="1"/>
    <xf numFmtId="9" fontId="85" fillId="0" borderId="16" xfId="5" applyNumberFormat="1" applyFont="1" applyBorder="1"/>
    <xf numFmtId="1" fontId="86" fillId="0" borderId="13" xfId="5" applyNumberFormat="1" applyFont="1" applyBorder="1"/>
    <xf numFmtId="9" fontId="85" fillId="0" borderId="14" xfId="5" applyNumberFormat="1" applyFont="1" applyBorder="1"/>
    <xf numFmtId="9" fontId="85" fillId="0" borderId="15" xfId="5" applyNumberFormat="1" applyFont="1" applyBorder="1"/>
    <xf numFmtId="9" fontId="85" fillId="0" borderId="55" xfId="5" applyNumberFormat="1" applyFont="1" applyBorder="1"/>
    <xf numFmtId="1" fontId="85" fillId="0" borderId="13" xfId="5" applyNumberFormat="1" applyFont="1" applyBorder="1"/>
    <xf numFmtId="1" fontId="85" fillId="0" borderId="36" xfId="5" applyNumberFormat="1" applyFont="1" applyBorder="1"/>
    <xf numFmtId="0" fontId="58" fillId="12" borderId="1" xfId="0" applyFont="1" applyFill="1" applyBorder="1"/>
    <xf numFmtId="0" fontId="0" fillId="21" borderId="1" xfId="0" applyFill="1" applyBorder="1"/>
    <xf numFmtId="166" fontId="0" fillId="0" borderId="0" xfId="5" applyNumberFormat="1" applyFont="1" applyFill="1"/>
    <xf numFmtId="0" fontId="87" fillId="12" borderId="1" xfId="0" applyFont="1" applyFill="1" applyBorder="1" applyAlignment="1">
      <alignment horizontal="center"/>
    </xf>
    <xf numFmtId="0" fontId="0" fillId="27" borderId="0" xfId="0" applyFill="1" applyBorder="1" applyAlignment="1">
      <alignment wrapText="1"/>
    </xf>
    <xf numFmtId="0" fontId="0" fillId="28" borderId="0" xfId="0" applyFill="1" applyBorder="1" applyAlignment="1">
      <alignment wrapText="1"/>
    </xf>
    <xf numFmtId="0" fontId="0" fillId="13" borderId="47" xfId="0" applyFill="1" applyBorder="1"/>
    <xf numFmtId="3" fontId="0" fillId="13" borderId="47" xfId="0" applyNumberFormat="1" applyFill="1" applyBorder="1"/>
    <xf numFmtId="3" fontId="0" fillId="13" borderId="0" xfId="0" applyNumberFormat="1" applyFill="1" applyBorder="1"/>
    <xf numFmtId="3" fontId="0" fillId="13" borderId="48" xfId="0" applyNumberFormat="1" applyFill="1" applyBorder="1"/>
    <xf numFmtId="2" fontId="0" fillId="13" borderId="0" xfId="0" applyNumberFormat="1" applyFill="1" applyBorder="1"/>
    <xf numFmtId="2" fontId="0" fillId="13" borderId="48" xfId="0" applyNumberFormat="1" applyFill="1" applyBorder="1"/>
    <xf numFmtId="2" fontId="0" fillId="13" borderId="47" xfId="0" applyNumberFormat="1" applyFill="1" applyBorder="1"/>
    <xf numFmtId="2" fontId="19" fillId="13" borderId="47" xfId="0" applyNumberFormat="1" applyFont="1" applyFill="1" applyBorder="1"/>
    <xf numFmtId="2" fontId="19" fillId="13" borderId="0" xfId="0" applyNumberFormat="1" applyFont="1" applyFill="1" applyBorder="1"/>
    <xf numFmtId="2" fontId="19" fillId="13" borderId="48" xfId="0" applyNumberFormat="1" applyFont="1" applyFill="1" applyBorder="1"/>
    <xf numFmtId="2" fontId="0" fillId="13" borderId="0" xfId="0" applyNumberFormat="1" applyFill="1"/>
    <xf numFmtId="0" fontId="0" fillId="13" borderId="0" xfId="0" applyFill="1"/>
    <xf numFmtId="2" fontId="0" fillId="13" borderId="1" xfId="0" applyNumberFormat="1" applyFill="1" applyBorder="1"/>
    <xf numFmtId="0" fontId="0" fillId="13" borderId="53" xfId="0" applyFill="1" applyBorder="1" applyAlignment="1">
      <alignment wrapText="1"/>
    </xf>
    <xf numFmtId="169" fontId="0" fillId="13" borderId="0" xfId="0" applyNumberFormat="1" applyFill="1"/>
    <xf numFmtId="169" fontId="0" fillId="16" borderId="0" xfId="0" applyNumberFormat="1" applyFill="1"/>
    <xf numFmtId="169" fontId="0" fillId="19" borderId="0" xfId="0" applyNumberFormat="1" applyFill="1"/>
    <xf numFmtId="169" fontId="0" fillId="13" borderId="1" xfId="0" applyNumberFormat="1" applyFill="1" applyBorder="1"/>
    <xf numFmtId="10" fontId="51" fillId="0" borderId="0" xfId="5" applyNumberFormat="1" applyFont="1" applyFill="1" applyBorder="1"/>
    <xf numFmtId="0" fontId="21" fillId="33" borderId="1" xfId="0" applyFont="1" applyFill="1" applyBorder="1" applyAlignment="1">
      <alignment horizontal="center" vertical="center" wrapText="1"/>
    </xf>
    <xf numFmtId="0" fontId="85" fillId="0" borderId="19" xfId="0" applyFont="1" applyBorder="1"/>
    <xf numFmtId="1" fontId="86" fillId="0" borderId="9" xfId="5" applyNumberFormat="1" applyFont="1" applyFill="1" applyBorder="1"/>
    <xf numFmtId="9" fontId="85" fillId="0" borderId="1" xfId="5" applyNumberFormat="1" applyFont="1" applyFill="1" applyBorder="1"/>
    <xf numFmtId="9" fontId="85" fillId="0" borderId="10" xfId="5" applyNumberFormat="1" applyFont="1" applyFill="1" applyBorder="1"/>
    <xf numFmtId="9" fontId="85" fillId="0" borderId="30" xfId="5" applyNumberFormat="1" applyFont="1" applyFill="1" applyBorder="1"/>
    <xf numFmtId="1" fontId="85" fillId="0" borderId="9" xfId="5" applyNumberFormat="1" applyFont="1" applyFill="1" applyBorder="1"/>
    <xf numFmtId="1" fontId="85" fillId="0" borderId="16" xfId="5" applyNumberFormat="1" applyFont="1" applyFill="1" applyBorder="1"/>
    <xf numFmtId="164" fontId="0" fillId="0" borderId="1" xfId="0" applyNumberFormat="1" applyFill="1" applyBorder="1"/>
    <xf numFmtId="0" fontId="49" fillId="0" borderId="0" xfId="58" applyFill="1"/>
    <xf numFmtId="0" fontId="2" fillId="0" borderId="1" xfId="0" applyFont="1" applyFill="1" applyBorder="1" applyAlignment="1" applyProtection="1">
      <alignment horizontal="left"/>
      <protection locked="0"/>
    </xf>
    <xf numFmtId="167" fontId="0" fillId="0" borderId="1" xfId="0" applyNumberFormat="1" applyFill="1" applyBorder="1"/>
    <xf numFmtId="0" fontId="0" fillId="0" borderId="1" xfId="0" applyFont="1" applyFill="1" applyBorder="1" applyAlignment="1" applyProtection="1">
      <alignment horizontal="left" wrapText="1"/>
      <protection locked="0"/>
    </xf>
    <xf numFmtId="10" fontId="0" fillId="0" borderId="1" xfId="5" applyNumberFormat="1" applyFont="1" applyFill="1" applyBorder="1" applyAlignment="1">
      <alignment wrapText="1"/>
    </xf>
    <xf numFmtId="10" fontId="14" fillId="32" borderId="1" xfId="5" applyNumberFormat="1" applyFont="1" applyFill="1" applyBorder="1"/>
    <xf numFmtId="0" fontId="49" fillId="14" borderId="0" xfId="58" applyFill="1" applyBorder="1"/>
    <xf numFmtId="2" fontId="0" fillId="18" borderId="1" xfId="0" applyNumberFormat="1" applyFill="1" applyBorder="1"/>
    <xf numFmtId="164" fontId="0" fillId="18" borderId="1" xfId="0" applyNumberFormat="1" applyFill="1" applyBorder="1"/>
    <xf numFmtId="0" fontId="0" fillId="0" borderId="1" xfId="0" applyBorder="1" applyAlignment="1">
      <alignment horizontal="right"/>
    </xf>
    <xf numFmtId="0" fontId="0" fillId="0" borderId="3" xfId="0" applyBorder="1"/>
    <xf numFmtId="0" fontId="0" fillId="0" borderId="42" xfId="0" applyBorder="1" applyAlignment="1">
      <alignment vertical="center" wrapText="1"/>
    </xf>
    <xf numFmtId="166" fontId="0" fillId="0" borderId="3" xfId="5" applyNumberFormat="1" applyFont="1" applyBorder="1"/>
    <xf numFmtId="0" fontId="0" fillId="0" borderId="67" xfId="0" applyBorder="1"/>
    <xf numFmtId="0" fontId="0" fillId="0" borderId="74" xfId="0" applyBorder="1"/>
    <xf numFmtId="0" fontId="0" fillId="0" borderId="9" xfId="0" applyBorder="1" applyAlignment="1">
      <alignment wrapText="1"/>
    </xf>
    <xf numFmtId="0" fontId="0" fillId="0" borderId="10" xfId="0" applyBorder="1" applyAlignment="1">
      <alignment wrapText="1"/>
    </xf>
    <xf numFmtId="2" fontId="0" fillId="0" borderId="9" xfId="0" applyNumberFormat="1" applyBorder="1"/>
    <xf numFmtId="2" fontId="0" fillId="0" borderId="10" xfId="0" applyNumberFormat="1" applyBorder="1"/>
    <xf numFmtId="2" fontId="0" fillId="18" borderId="9" xfId="0" applyNumberFormat="1" applyFill="1" applyBorder="1"/>
    <xf numFmtId="2" fontId="0" fillId="18" borderId="10" xfId="0" applyNumberFormat="1" applyFill="1" applyBorder="1"/>
    <xf numFmtId="2" fontId="0" fillId="0" borderId="13" xfId="0" applyNumberFormat="1" applyBorder="1"/>
    <xf numFmtId="2" fontId="0" fillId="0" borderId="14" xfId="0" applyNumberFormat="1" applyBorder="1"/>
    <xf numFmtId="2" fontId="0" fillId="0" borderId="15" xfId="0" applyNumberFormat="1" applyBorder="1"/>
    <xf numFmtId="0" fontId="0" fillId="0" borderId="32" xfId="0" applyBorder="1" applyAlignment="1">
      <alignment horizontal="left"/>
    </xf>
    <xf numFmtId="0" fontId="0" fillId="0" borderId="67" xfId="0" applyBorder="1" applyAlignment="1">
      <alignment horizontal="left"/>
    </xf>
    <xf numFmtId="0" fontId="90" fillId="0" borderId="10" xfId="0" applyFont="1" applyBorder="1" applyAlignment="1">
      <alignment wrapText="1"/>
    </xf>
    <xf numFmtId="1" fontId="90" fillId="0" borderId="10" xfId="0" applyNumberFormat="1" applyFont="1" applyBorder="1"/>
    <xf numFmtId="1" fontId="90" fillId="18" borderId="10" xfId="0" applyNumberFormat="1" applyFont="1" applyFill="1" applyBorder="1"/>
    <xf numFmtId="1" fontId="90" fillId="0" borderId="15" xfId="0" applyNumberFormat="1" applyFont="1" applyBorder="1"/>
    <xf numFmtId="0" fontId="0" fillId="0" borderId="19" xfId="0" applyBorder="1"/>
    <xf numFmtId="0" fontId="86" fillId="0" borderId="11" xfId="0" applyFont="1" applyBorder="1" applyAlignment="1">
      <alignment wrapText="1"/>
    </xf>
    <xf numFmtId="1" fontId="86" fillId="0" borderId="9" xfId="5" applyNumberFormat="1" applyFont="1" applyBorder="1"/>
    <xf numFmtId="9" fontId="85" fillId="0" borderId="1" xfId="5" applyNumberFormat="1" applyFont="1" applyBorder="1"/>
    <xf numFmtId="9" fontId="85" fillId="0" borderId="30" xfId="5" applyNumberFormat="1" applyFont="1" applyBorder="1"/>
    <xf numFmtId="1" fontId="85" fillId="0" borderId="9" xfId="5" applyNumberFormat="1" applyFont="1" applyBorder="1"/>
    <xf numFmtId="1" fontId="85" fillId="0" borderId="16" xfId="5" applyNumberFormat="1" applyFont="1" applyBorder="1"/>
    <xf numFmtId="0" fontId="86" fillId="0" borderId="11" xfId="0" applyFont="1" applyBorder="1"/>
    <xf numFmtId="0" fontId="0" fillId="0" borderId="1" xfId="0" applyBorder="1" applyAlignment="1">
      <alignment horizontal="center" vertical="center"/>
    </xf>
    <xf numFmtId="0" fontId="21" fillId="0" borderId="1" xfId="0" applyFont="1" applyBorder="1" applyAlignment="1">
      <alignment horizontal="center"/>
    </xf>
    <xf numFmtId="0" fontId="14" fillId="44" borderId="1" xfId="0" applyFont="1" applyFill="1" applyBorder="1"/>
    <xf numFmtId="2" fontId="2" fillId="30" borderId="1" xfId="0" applyNumberFormat="1" applyFont="1" applyFill="1" applyBorder="1"/>
    <xf numFmtId="2" fontId="0" fillId="30" borderId="1" xfId="0" applyNumberFormat="1" applyFill="1" applyBorder="1"/>
    <xf numFmtId="3" fontId="0" fillId="30" borderId="1" xfId="0" applyNumberFormat="1" applyFill="1" applyBorder="1"/>
    <xf numFmtId="3" fontId="2" fillId="30" borderId="1" xfId="0" applyNumberFormat="1" applyFont="1" applyFill="1" applyBorder="1"/>
    <xf numFmtId="0" fontId="0" fillId="19" borderId="0" xfId="0" applyFill="1"/>
    <xf numFmtId="0" fontId="0" fillId="19" borderId="1" xfId="0" applyFill="1" applyBorder="1"/>
    <xf numFmtId="2" fontId="0" fillId="19" borderId="1" xfId="0" applyNumberFormat="1" applyFill="1" applyBorder="1"/>
    <xf numFmtId="2" fontId="0" fillId="0" borderId="1" xfId="0" applyNumberFormat="1" applyFill="1" applyBorder="1" applyAlignment="1">
      <alignment wrapText="1"/>
    </xf>
    <xf numFmtId="9" fontId="0" fillId="19" borderId="1" xfId="5" applyFont="1" applyFill="1" applyBorder="1"/>
    <xf numFmtId="164" fontId="0" fillId="17" borderId="1" xfId="0" applyNumberFormat="1" applyFill="1" applyBorder="1"/>
    <xf numFmtId="164" fontId="0" fillId="19" borderId="1" xfId="0" applyNumberFormat="1" applyFill="1" applyBorder="1"/>
    <xf numFmtId="2" fontId="2" fillId="0" borderId="1" xfId="0" applyNumberFormat="1" applyFont="1" applyFill="1" applyBorder="1" applyAlignment="1">
      <alignment wrapText="1"/>
    </xf>
    <xf numFmtId="164" fontId="0" fillId="26" borderId="1" xfId="0" applyNumberFormat="1" applyFill="1" applyBorder="1"/>
    <xf numFmtId="164" fontId="0" fillId="21" borderId="1" xfId="0" applyNumberFormat="1" applyFill="1" applyBorder="1"/>
    <xf numFmtId="9" fontId="0" fillId="17" borderId="1" xfId="5" applyFont="1" applyFill="1" applyBorder="1"/>
    <xf numFmtId="0" fontId="2" fillId="0" borderId="1" xfId="0" applyFont="1" applyBorder="1" applyAlignment="1">
      <alignment horizontal="center" vertical="center"/>
    </xf>
    <xf numFmtId="2" fontId="0" fillId="0" borderId="1" xfId="0" applyNumberFormat="1" applyBorder="1" applyAlignment="1">
      <alignment horizontal="center" vertical="center"/>
    </xf>
    <xf numFmtId="9" fontId="0" fillId="17" borderId="1" xfId="5" applyNumberFormat="1" applyFont="1" applyFill="1" applyBorder="1"/>
    <xf numFmtId="0" fontId="2" fillId="19" borderId="1" xfId="0" applyFont="1" applyFill="1" applyBorder="1"/>
    <xf numFmtId="164" fontId="58" fillId="12" borderId="1" xfId="0" applyNumberFormat="1" applyFont="1" applyFill="1" applyBorder="1"/>
    <xf numFmtId="164" fontId="2" fillId="19" borderId="1" xfId="0" applyNumberFormat="1" applyFont="1" applyFill="1" applyBorder="1"/>
    <xf numFmtId="0" fontId="21" fillId="0" borderId="0" xfId="0" applyFont="1"/>
    <xf numFmtId="0" fontId="0" fillId="0" borderId="0" xfId="0"/>
    <xf numFmtId="0" fontId="0" fillId="0" borderId="0" xfId="0"/>
    <xf numFmtId="9" fontId="85" fillId="0" borderId="9" xfId="0" applyNumberFormat="1" applyFont="1" applyBorder="1"/>
    <xf numFmtId="0" fontId="85" fillId="0" borderId="9" xfId="0" applyFont="1" applyBorder="1"/>
    <xf numFmtId="10" fontId="85" fillId="0" borderId="9" xfId="5" applyNumberFormat="1" applyFont="1" applyBorder="1"/>
    <xf numFmtId="166" fontId="15" fillId="0" borderId="9" xfId="0" applyNumberFormat="1" applyFont="1" applyBorder="1"/>
    <xf numFmtId="166" fontId="15" fillId="0" borderId="13" xfId="0" applyNumberFormat="1" applyFont="1" applyBorder="1"/>
    <xf numFmtId="0" fontId="0" fillId="0" borderId="52" xfId="0" applyBorder="1"/>
    <xf numFmtId="0" fontId="85" fillId="0" borderId="24" xfId="0" applyFont="1" applyBorder="1"/>
    <xf numFmtId="0" fontId="85" fillId="0" borderId="25" xfId="0" applyFont="1" applyBorder="1"/>
    <xf numFmtId="0" fontId="86" fillId="0" borderId="11" xfId="0" applyFont="1" applyBorder="1" applyAlignment="1">
      <alignment horizontal="left" vertical="top" wrapText="1"/>
    </xf>
    <xf numFmtId="0" fontId="86" fillId="0" borderId="12" xfId="0" applyFont="1" applyBorder="1" applyAlignment="1">
      <alignment horizontal="left" vertical="top" wrapText="1"/>
    </xf>
    <xf numFmtId="0" fontId="2" fillId="0" borderId="1" xfId="0" applyFont="1" applyBorder="1" applyAlignment="1">
      <alignment vertical="center" wrapText="1"/>
    </xf>
    <xf numFmtId="0" fontId="0" fillId="0" borderId="1" xfId="0" applyBorder="1" applyAlignment="1">
      <alignment vertical="center" wrapText="1"/>
    </xf>
    <xf numFmtId="0" fontId="2" fillId="0" borderId="5" xfId="0" applyFont="1" applyBorder="1" applyAlignment="1">
      <alignment wrapText="1"/>
    </xf>
    <xf numFmtId="0" fontId="0" fillId="0" borderId="9" xfId="0" applyBorder="1" applyAlignment="1">
      <alignment vertical="top" wrapText="1"/>
    </xf>
    <xf numFmtId="0" fontId="0" fillId="0" borderId="13" xfId="0" applyBorder="1" applyAlignment="1">
      <alignment vertical="top" wrapText="1"/>
    </xf>
    <xf numFmtId="0" fontId="0" fillId="0" borderId="0" xfId="0" applyBorder="1" applyAlignment="1">
      <alignment vertical="top" wrapText="1"/>
    </xf>
    <xf numFmtId="164" fontId="2" fillId="0" borderId="1" xfId="0" applyNumberFormat="1" applyFont="1" applyBorder="1" applyAlignment="1">
      <alignment horizontal="right" vertical="center" wrapText="1"/>
    </xf>
    <xf numFmtId="0" fontId="2" fillId="0" borderId="3" xfId="0" applyFont="1" applyBorder="1"/>
    <xf numFmtId="2" fontId="2" fillId="0" borderId="3" xfId="0" applyNumberFormat="1" applyFont="1" applyBorder="1"/>
    <xf numFmtId="0" fontId="0" fillId="0" borderId="0" xfId="0" applyAlignment="1">
      <alignment horizontal="right"/>
    </xf>
    <xf numFmtId="2" fontId="58" fillId="32" borderId="1" xfId="0" applyNumberFormat="1" applyFont="1" applyFill="1" applyBorder="1"/>
    <xf numFmtId="0" fontId="0" fillId="0" borderId="0" xfId="0"/>
    <xf numFmtId="3" fontId="0" fillId="0" borderId="0" xfId="0" applyNumberFormat="1" applyFill="1" applyBorder="1" applyAlignment="1">
      <alignment wrapText="1"/>
    </xf>
    <xf numFmtId="9" fontId="0" fillId="0" borderId="0" xfId="5" applyFont="1" applyFill="1" applyBorder="1" applyAlignment="1">
      <alignment wrapText="1"/>
    </xf>
    <xf numFmtId="9" fontId="0" fillId="0" borderId="0" xfId="5" applyNumberFormat="1" applyFont="1" applyFill="1" applyBorder="1"/>
    <xf numFmtId="9" fontId="0" fillId="0" borderId="0" xfId="5" applyNumberFormat="1" applyFont="1" applyBorder="1"/>
    <xf numFmtId="0" fontId="0" fillId="0" borderId="1" xfId="0" applyFont="1" applyFill="1" applyBorder="1" applyAlignment="1">
      <alignment horizontal="left" vertical="top" wrapText="1"/>
    </xf>
    <xf numFmtId="0" fontId="0" fillId="0" borderId="0" xfId="0"/>
    <xf numFmtId="3" fontId="0" fillId="15" borderId="1" xfId="0" applyNumberFormat="1" applyFont="1" applyFill="1" applyBorder="1"/>
    <xf numFmtId="174" fontId="0" fillId="0" borderId="0" xfId="0" applyNumberFormat="1"/>
    <xf numFmtId="0" fontId="0" fillId="0" borderId="0" xfId="0"/>
    <xf numFmtId="0" fontId="1" fillId="0" borderId="1" xfId="0" applyFont="1" applyFill="1" applyBorder="1" applyAlignment="1" applyProtection="1">
      <alignment horizontal="left"/>
      <protection locked="0"/>
    </xf>
    <xf numFmtId="3" fontId="0" fillId="0" borderId="1" xfId="0" applyNumberFormat="1" applyFill="1" applyBorder="1" applyAlignment="1" applyProtection="1">
      <alignment horizontal="right"/>
      <protection locked="0"/>
    </xf>
    <xf numFmtId="3" fontId="2" fillId="0" borderId="1" xfId="0" applyNumberFormat="1" applyFont="1" applyFill="1" applyBorder="1"/>
    <xf numFmtId="3" fontId="107" fillId="0" borderId="1" xfId="0" applyNumberFormat="1" applyFont="1" applyFill="1" applyBorder="1" applyAlignment="1" applyProtection="1">
      <alignment horizontal="right"/>
      <protection locked="0"/>
    </xf>
    <xf numFmtId="0" fontId="0" fillId="0" borderId="0" xfId="0"/>
    <xf numFmtId="0" fontId="0" fillId="15" borderId="1" xfId="0" applyFont="1" applyFill="1" applyBorder="1"/>
    <xf numFmtId="0" fontId="0" fillId="15" borderId="1" xfId="0" applyFont="1" applyFill="1" applyBorder="1" applyAlignment="1">
      <alignment wrapText="1"/>
    </xf>
    <xf numFmtId="0" fontId="19" fillId="15" borderId="1" xfId="0" applyFont="1" applyFill="1" applyBorder="1"/>
    <xf numFmtId="166" fontId="19" fillId="15" borderId="1" xfId="5" applyNumberFormat="1" applyFont="1" applyFill="1" applyBorder="1"/>
    <xf numFmtId="0" fontId="78" fillId="0" borderId="0" xfId="0" applyFont="1" applyFill="1" applyBorder="1"/>
    <xf numFmtId="9" fontId="78" fillId="0" borderId="0" xfId="5" applyFont="1" applyFill="1" applyBorder="1"/>
    <xf numFmtId="10" fontId="0" fillId="0" borderId="1" xfId="0" applyNumberFormat="1" applyFont="1" applyFill="1" applyBorder="1"/>
    <xf numFmtId="0" fontId="0" fillId="0" borderId="0" xfId="0"/>
    <xf numFmtId="0" fontId="0" fillId="12" borderId="0" xfId="0" applyFill="1" applyBorder="1"/>
    <xf numFmtId="0" fontId="0" fillId="45" borderId="1" xfId="0" applyFill="1" applyBorder="1" applyAlignment="1">
      <alignment wrapText="1"/>
    </xf>
    <xf numFmtId="0" fontId="0" fillId="44" borderId="1" xfId="0" applyFill="1" applyBorder="1"/>
    <xf numFmtId="0" fontId="0" fillId="0" borderId="30" xfId="0" applyFill="1" applyBorder="1"/>
    <xf numFmtId="0" fontId="0" fillId="0" borderId="31" xfId="0" applyFill="1" applyBorder="1"/>
    <xf numFmtId="0" fontId="0" fillId="0" borderId="16" xfId="0" applyFill="1" applyBorder="1"/>
    <xf numFmtId="0" fontId="0" fillId="0" borderId="16" xfId="0" applyBorder="1"/>
    <xf numFmtId="3" fontId="0" fillId="44" borderId="1" xfId="0" applyNumberFormat="1" applyFill="1" applyBorder="1"/>
    <xf numFmtId="0" fontId="2" fillId="45" borderId="1" xfId="0" applyFont="1" applyFill="1" applyBorder="1" applyAlignment="1">
      <alignment wrapText="1"/>
    </xf>
    <xf numFmtId="0" fontId="0" fillId="0" borderId="41" xfId="0" applyBorder="1"/>
    <xf numFmtId="0" fontId="2" fillId="0" borderId="1" xfId="0" quotePrefix="1" applyFont="1" applyBorder="1"/>
    <xf numFmtId="1" fontId="2" fillId="0" borderId="39" xfId="0" applyNumberFormat="1" applyFont="1" applyFill="1" applyBorder="1"/>
    <xf numFmtId="9" fontId="0" fillId="0" borderId="0" xfId="0" applyNumberFormat="1" applyFill="1"/>
    <xf numFmtId="0" fontId="88" fillId="0" borderId="0" xfId="0" applyFont="1" applyFill="1" applyBorder="1" applyAlignment="1">
      <alignment horizontal="left" vertical="top" wrapText="1"/>
    </xf>
    <xf numFmtId="3" fontId="89" fillId="0" borderId="0" xfId="0" applyNumberFormat="1" applyFont="1" applyFill="1" applyBorder="1"/>
    <xf numFmtId="9" fontId="89" fillId="0" borderId="0" xfId="5" applyFont="1" applyFill="1" applyBorder="1"/>
    <xf numFmtId="1" fontId="89" fillId="0" borderId="0" xfId="0" applyNumberFormat="1" applyFont="1" applyFill="1" applyBorder="1"/>
    <xf numFmtId="3" fontId="88" fillId="0" borderId="0" xfId="0" applyNumberFormat="1" applyFont="1" applyFill="1" applyBorder="1"/>
    <xf numFmtId="166" fontId="88" fillId="0" borderId="0" xfId="5" applyNumberFormat="1" applyFont="1" applyFill="1" applyBorder="1"/>
    <xf numFmtId="0" fontId="18" fillId="0" borderId="1" xfId="0" applyFont="1" applyBorder="1"/>
    <xf numFmtId="0" fontId="18" fillId="0" borderId="1" xfId="0" applyFont="1" applyFill="1" applyBorder="1" applyAlignment="1">
      <alignment horizontal="center" vertical="center"/>
    </xf>
    <xf numFmtId="0" fontId="18" fillId="0" borderId="1" xfId="0" applyFont="1" applyBorder="1" applyAlignment="1">
      <alignment horizontal="center" vertical="center"/>
    </xf>
    <xf numFmtId="0" fontId="18" fillId="0" borderId="1" xfId="0" applyFont="1" applyFill="1" applyBorder="1" applyAlignment="1">
      <alignment horizontal="left" vertical="top" wrapText="1"/>
    </xf>
    <xf numFmtId="0" fontId="69" fillId="0" borderId="1" xfId="0" applyFont="1" applyBorder="1"/>
    <xf numFmtId="1" fontId="69" fillId="0" borderId="1" xfId="0" applyNumberFormat="1" applyFont="1" applyBorder="1"/>
    <xf numFmtId="9" fontId="69" fillId="0" borderId="1" xfId="5" applyFont="1" applyFill="1" applyBorder="1"/>
    <xf numFmtId="1" fontId="18" fillId="0" borderId="1" xfId="0" applyNumberFormat="1" applyFont="1" applyBorder="1"/>
    <xf numFmtId="9" fontId="18" fillId="0" borderId="1" xfId="5" applyFont="1" applyFill="1" applyBorder="1"/>
    <xf numFmtId="0" fontId="108" fillId="0" borderId="0" xfId="0" applyFont="1"/>
    <xf numFmtId="0" fontId="0" fillId="0" borderId="1" xfId="0" applyFont="1" applyBorder="1" applyAlignment="1">
      <alignment vertical="center"/>
    </xf>
    <xf numFmtId="0" fontId="16" fillId="0" borderId="1" xfId="0" applyFont="1" applyBorder="1" applyAlignment="1">
      <alignment horizontal="center" vertical="center"/>
    </xf>
    <xf numFmtId="0" fontId="46" fillId="0" borderId="1" xfId="0" applyFont="1" applyBorder="1" applyAlignment="1">
      <alignment horizontal="center" vertical="center"/>
    </xf>
    <xf numFmtId="0" fontId="46" fillId="0" borderId="1" xfId="0" applyFont="1" applyBorder="1" applyAlignment="1">
      <alignment vertical="center" wrapText="1"/>
    </xf>
    <xf numFmtId="0" fontId="46" fillId="0" borderId="1" xfId="0" applyFont="1" applyBorder="1" applyAlignment="1">
      <alignment horizontal="center" vertical="center" wrapText="1"/>
    </xf>
    <xf numFmtId="0" fontId="0" fillId="0" borderId="1" xfId="0" applyFont="1" applyBorder="1" applyAlignment="1">
      <alignment vertical="center" wrapText="1"/>
    </xf>
    <xf numFmtId="0" fontId="0"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4" fillId="18" borderId="1" xfId="0" applyFont="1" applyFill="1" applyBorder="1" applyAlignment="1">
      <alignment wrapText="1"/>
    </xf>
    <xf numFmtId="0" fontId="14" fillId="0" borderId="1" xfId="0" applyFont="1" applyBorder="1" applyAlignment="1">
      <alignment wrapText="1"/>
    </xf>
    <xf numFmtId="0" fontId="14" fillId="0" borderId="1" xfId="0" applyFont="1" applyBorder="1" applyAlignment="1"/>
    <xf numFmtId="0" fontId="2" fillId="18" borderId="1" xfId="0" applyFont="1" applyFill="1" applyBorder="1"/>
    <xf numFmtId="0" fontId="56" fillId="0" borderId="3" xfId="0" applyFont="1" applyBorder="1" applyAlignment="1">
      <alignment vertical="center" wrapText="1"/>
    </xf>
    <xf numFmtId="0" fontId="56" fillId="0" borderId="16" xfId="0" applyFont="1" applyBorder="1" applyAlignment="1">
      <alignment wrapText="1"/>
    </xf>
    <xf numFmtId="0" fontId="56" fillId="0" borderId="1" xfId="0" applyFont="1" applyBorder="1" applyAlignment="1">
      <alignment wrapText="1"/>
    </xf>
    <xf numFmtId="0" fontId="109" fillId="77" borderId="1" xfId="0" applyFont="1" applyFill="1" applyBorder="1" applyAlignment="1">
      <alignment vertical="center"/>
    </xf>
    <xf numFmtId="0" fontId="110" fillId="77" borderId="1" xfId="0" applyFont="1" applyFill="1" applyBorder="1" applyAlignment="1">
      <alignment horizontal="center" vertical="center"/>
    </xf>
    <xf numFmtId="0" fontId="109" fillId="0" borderId="1" xfId="0" applyFont="1" applyBorder="1" applyAlignment="1">
      <alignment vertical="center"/>
    </xf>
    <xf numFmtId="0" fontId="109" fillId="0" borderId="1" xfId="0" applyFont="1" applyBorder="1" applyAlignment="1">
      <alignment horizontal="right" vertical="center"/>
    </xf>
    <xf numFmtId="0" fontId="0" fillId="12" borderId="26" xfId="0" applyFill="1" applyBorder="1"/>
    <xf numFmtId="0" fontId="51" fillId="0" borderId="9" xfId="0" applyFont="1" applyBorder="1" applyAlignment="1">
      <alignment wrapText="1"/>
    </xf>
    <xf numFmtId="166" fontId="89" fillId="0" borderId="0" xfId="5" applyNumberFormat="1" applyFont="1" applyFill="1" applyBorder="1"/>
    <xf numFmtId="0" fontId="85" fillId="0" borderId="0" xfId="0" applyFont="1" applyBorder="1"/>
    <xf numFmtId="0" fontId="86" fillId="0" borderId="0" xfId="0" applyFont="1" applyFill="1" applyBorder="1" applyAlignment="1">
      <alignment horizontal="center" vertical="center"/>
    </xf>
    <xf numFmtId="0" fontId="86" fillId="0" borderId="0" xfId="0" applyFont="1" applyFill="1" applyBorder="1" applyAlignment="1">
      <alignment horizontal="center" vertical="center" wrapText="1"/>
    </xf>
    <xf numFmtId="0" fontId="86" fillId="13" borderId="27" xfId="0" applyFont="1" applyFill="1" applyBorder="1" applyAlignment="1">
      <alignment horizontal="center" vertical="center" wrapText="1"/>
    </xf>
    <xf numFmtId="0" fontId="86" fillId="21" borderId="3" xfId="0" applyFont="1" applyFill="1" applyBorder="1" applyAlignment="1">
      <alignment horizontal="center" vertical="center" wrapText="1"/>
    </xf>
    <xf numFmtId="0" fontId="86" fillId="12" borderId="42" xfId="0" applyFont="1" applyFill="1" applyBorder="1" applyAlignment="1">
      <alignment horizontal="center" vertical="center" wrapText="1"/>
    </xf>
    <xf numFmtId="0" fontId="0" fillId="0" borderId="1" xfId="0" applyFont="1" applyBorder="1" applyAlignment="1" applyProtection="1">
      <alignment horizontal="left" wrapText="1"/>
      <protection locked="0"/>
    </xf>
    <xf numFmtId="0" fontId="1" fillId="0" borderId="1" xfId="0" applyFont="1" applyBorder="1" applyAlignment="1" applyProtection="1">
      <alignment horizontal="left" wrapText="1"/>
      <protection locked="0"/>
    </xf>
    <xf numFmtId="0" fontId="0" fillId="0" borderId="16" xfId="0" applyFill="1" applyBorder="1" applyAlignment="1">
      <alignment wrapText="1"/>
    </xf>
    <xf numFmtId="0" fontId="0" fillId="0" borderId="1" xfId="0" applyFont="1" applyBorder="1" applyAlignment="1" applyProtection="1">
      <alignment horizontal="left"/>
      <protection locked="0"/>
    </xf>
    <xf numFmtId="3" fontId="19" fillId="0" borderId="1" xfId="0" applyNumberFormat="1" applyFont="1" applyFill="1" applyBorder="1" applyAlignment="1" applyProtection="1">
      <alignment horizontal="right"/>
      <protection locked="0"/>
    </xf>
    <xf numFmtId="0" fontId="14" fillId="12" borderId="9" xfId="0" applyFont="1" applyFill="1" applyBorder="1" applyAlignment="1">
      <alignment horizontal="left" vertical="top" wrapText="1"/>
    </xf>
    <xf numFmtId="0" fontId="14" fillId="12" borderId="1" xfId="0" applyFont="1" applyFill="1" applyBorder="1" applyAlignment="1">
      <alignment horizontal="left" vertical="top" wrapText="1"/>
    </xf>
    <xf numFmtId="0" fontId="14" fillId="12" borderId="10" xfId="0" applyFont="1" applyFill="1" applyBorder="1" applyAlignment="1">
      <alignment horizontal="left" vertical="top" wrapText="1"/>
    </xf>
    <xf numFmtId="0" fontId="14" fillId="12" borderId="8" xfId="0" applyFont="1" applyFill="1" applyBorder="1" applyAlignment="1">
      <alignment horizontal="left"/>
    </xf>
    <xf numFmtId="166" fontId="14" fillId="0" borderId="9" xfId="5" applyNumberFormat="1" applyFont="1" applyBorder="1"/>
    <xf numFmtId="166" fontId="14" fillId="0" borderId="10" xfId="5" applyNumberFormat="1" applyFont="1" applyBorder="1"/>
    <xf numFmtId="0" fontId="14" fillId="12" borderId="11" xfId="0" applyFont="1" applyFill="1" applyBorder="1"/>
    <xf numFmtId="0" fontId="14" fillId="12" borderId="12" xfId="0" applyFont="1" applyFill="1" applyBorder="1"/>
    <xf numFmtId="166" fontId="14" fillId="0" borderId="13" xfId="5" applyNumberFormat="1" applyFont="1" applyBorder="1"/>
    <xf numFmtId="166" fontId="14" fillId="0" borderId="14" xfId="5" applyNumberFormat="1" applyFont="1" applyBorder="1"/>
    <xf numFmtId="166" fontId="14" fillId="0" borderId="15" xfId="5" applyNumberFormat="1" applyFont="1" applyBorder="1"/>
    <xf numFmtId="0" fontId="0" fillId="16" borderId="1" xfId="0" applyFill="1" applyBorder="1" applyAlignment="1">
      <alignment wrapText="1"/>
    </xf>
    <xf numFmtId="14" fontId="0" fillId="0" borderId="0" xfId="0" applyNumberFormat="1" applyBorder="1"/>
    <xf numFmtId="22" fontId="0" fillId="0" borderId="0" xfId="0" applyNumberFormat="1" applyBorder="1"/>
    <xf numFmtId="0" fontId="86" fillId="0" borderId="8" xfId="0" applyFont="1" applyFill="1" applyBorder="1"/>
    <xf numFmtId="0" fontId="111" fillId="45" borderId="27" xfId="0" applyFont="1" applyFill="1" applyBorder="1" applyAlignment="1">
      <alignment horizontal="center" vertical="center" wrapText="1"/>
    </xf>
    <xf numFmtId="0" fontId="111" fillId="45" borderId="43" xfId="0" applyFont="1" applyFill="1" applyBorder="1" applyAlignment="1">
      <alignment horizontal="center" vertical="center" wrapText="1"/>
    </xf>
    <xf numFmtId="0" fontId="111" fillId="45" borderId="28" xfId="0" applyFont="1" applyFill="1" applyBorder="1" applyAlignment="1">
      <alignment horizontal="center" vertical="center" wrapText="1"/>
    </xf>
    <xf numFmtId="4" fontId="0" fillId="0" borderId="1" xfId="0" applyNumberFormat="1" applyFont="1" applyFill="1" applyBorder="1"/>
    <xf numFmtId="0" fontId="0" fillId="12" borderId="1" xfId="0" applyFill="1" applyBorder="1" applyAlignment="1">
      <alignment vertical="center" wrapText="1"/>
    </xf>
    <xf numFmtId="0" fontId="2" fillId="39" borderId="6" xfId="0" applyFont="1" applyFill="1" applyBorder="1"/>
    <xf numFmtId="0" fontId="2" fillId="39" borderId="7" xfId="0" applyFont="1" applyFill="1" applyBorder="1"/>
    <xf numFmtId="2" fontId="0" fillId="39" borderId="1" xfId="0" applyNumberFormat="1" applyFill="1" applyBorder="1"/>
    <xf numFmtId="2" fontId="0" fillId="39" borderId="10" xfId="0" applyNumberFormat="1" applyFill="1" applyBorder="1"/>
    <xf numFmtId="2" fontId="0" fillId="39" borderId="14" xfId="0" applyNumberFormat="1" applyFill="1" applyBorder="1"/>
    <xf numFmtId="2" fontId="0" fillId="39" borderId="15" xfId="0" applyNumberFormat="1" applyFill="1" applyBorder="1"/>
    <xf numFmtId="3" fontId="0" fillId="43" borderId="1" xfId="0" applyNumberFormat="1" applyFill="1" applyBorder="1"/>
    <xf numFmtId="0" fontId="0" fillId="0" borderId="1" xfId="0" applyBorder="1" applyAlignment="1">
      <alignment horizontal="left" vertical="top" wrapText="1"/>
    </xf>
    <xf numFmtId="0" fontId="0" fillId="39" borderId="1" xfId="0" applyFill="1" applyBorder="1" applyAlignment="1">
      <alignment horizontal="left" vertical="top" wrapText="1"/>
    </xf>
    <xf numFmtId="2" fontId="20" fillId="12" borderId="1" xfId="0" applyNumberFormat="1" applyFont="1" applyFill="1" applyBorder="1"/>
    <xf numFmtId="0" fontId="15" fillId="15" borderId="16" xfId="0" applyFont="1" applyFill="1" applyBorder="1" applyAlignment="1"/>
    <xf numFmtId="0" fontId="15" fillId="15" borderId="31" xfId="0" applyFont="1" applyFill="1" applyBorder="1" applyAlignment="1"/>
    <xf numFmtId="0" fontId="15" fillId="0" borderId="16" xfId="0" applyFont="1" applyFill="1" applyBorder="1" applyAlignment="1"/>
    <xf numFmtId="0" fontId="15" fillId="0" borderId="31" xfId="0" applyFont="1" applyFill="1" applyBorder="1" applyAlignment="1"/>
    <xf numFmtId="0" fontId="15" fillId="15" borderId="30" xfId="0" applyFont="1" applyFill="1" applyBorder="1" applyAlignment="1"/>
    <xf numFmtId="0" fontId="15" fillId="0" borderId="30" xfId="0" applyFont="1" applyFill="1" applyBorder="1" applyAlignment="1"/>
    <xf numFmtId="0" fontId="0" fillId="0" borderId="0" xfId="0" applyFont="1" applyAlignment="1">
      <alignment vertical="center"/>
    </xf>
    <xf numFmtId="0" fontId="0" fillId="0" borderId="0" xfId="0"/>
    <xf numFmtId="3" fontId="0" fillId="0" borderId="1" xfId="0" applyNumberFormat="1" applyBorder="1"/>
    <xf numFmtId="0" fontId="2" fillId="0" borderId="0" xfId="0" applyFont="1"/>
    <xf numFmtId="166" fontId="0" fillId="0" borderId="1" xfId="5" applyNumberFormat="1" applyFont="1" applyBorder="1"/>
    <xf numFmtId="1" fontId="0" fillId="0" borderId="0" xfId="0" applyNumberFormat="1"/>
    <xf numFmtId="0" fontId="0" fillId="0" borderId="0" xfId="0" applyFill="1"/>
    <xf numFmtId="164" fontId="14" fillId="0" borderId="1" xfId="0" applyNumberFormat="1" applyFont="1" applyBorder="1"/>
    <xf numFmtId="164" fontId="0" fillId="0" borderId="0" xfId="0" applyNumberFormat="1"/>
    <xf numFmtId="165" fontId="0" fillId="0" borderId="0" xfId="0" applyNumberFormat="1"/>
    <xf numFmtId="14" fontId="0" fillId="0" borderId="0" xfId="0" applyNumberFormat="1"/>
    <xf numFmtId="0" fontId="0" fillId="0" borderId="0" xfId="0" applyFill="1" applyBorder="1"/>
    <xf numFmtId="0" fontId="14" fillId="0" borderId="1" xfId="0" applyFont="1" applyBorder="1"/>
    <xf numFmtId="10" fontId="14" fillId="0" borderId="1" xfId="5" applyNumberFormat="1" applyFont="1" applyBorder="1"/>
    <xf numFmtId="0" fontId="0" fillId="12" borderId="0" xfId="0" applyFill="1"/>
    <xf numFmtId="0" fontId="0" fillId="0" borderId="0" xfId="0" applyFill="1" applyAlignment="1">
      <alignment wrapText="1"/>
    </xf>
    <xf numFmtId="0" fontId="14" fillId="0" borderId="1" xfId="0" applyFont="1" applyFill="1" applyBorder="1"/>
    <xf numFmtId="164" fontId="14" fillId="0" borderId="1" xfId="0" quotePrefix="1" applyNumberFormat="1" applyFont="1" applyFill="1" applyBorder="1"/>
    <xf numFmtId="164" fontId="14" fillId="0" borderId="1" xfId="0" applyNumberFormat="1" applyFont="1" applyFill="1" applyBorder="1"/>
    <xf numFmtId="2" fontId="0" fillId="0" borderId="1" xfId="0" applyNumberFormat="1" applyBorder="1"/>
    <xf numFmtId="0" fontId="0" fillId="0" borderId="0" xfId="0" applyFont="1"/>
    <xf numFmtId="0" fontId="14" fillId="12" borderId="1" xfId="0" applyFont="1" applyFill="1" applyBorder="1"/>
    <xf numFmtId="0" fontId="14" fillId="12" borderId="1" xfId="0" applyFont="1" applyFill="1" applyBorder="1" applyAlignment="1">
      <alignment wrapText="1"/>
    </xf>
    <xf numFmtId="0" fontId="0" fillId="12" borderId="1" xfId="0" applyFill="1" applyBorder="1" applyAlignment="1">
      <alignment wrapText="1"/>
    </xf>
    <xf numFmtId="3" fontId="0" fillId="12" borderId="1" xfId="0" applyNumberFormat="1" applyFill="1" applyBorder="1"/>
    <xf numFmtId="166" fontId="0" fillId="0" borderId="1" xfId="5" applyNumberFormat="1" applyFont="1" applyFill="1" applyBorder="1"/>
    <xf numFmtId="169" fontId="0" fillId="0" borderId="1" xfId="0" applyNumberFormat="1" applyBorder="1"/>
    <xf numFmtId="0" fontId="19" fillId="0" borderId="0" xfId="0" applyFont="1"/>
    <xf numFmtId="0" fontId="21" fillId="0" borderId="0" xfId="0" applyFont="1"/>
    <xf numFmtId="10" fontId="14" fillId="0" borderId="1" xfId="5" applyNumberFormat="1" applyFont="1" applyFill="1" applyBorder="1"/>
    <xf numFmtId="164" fontId="14" fillId="12" borderId="1" xfId="0" applyNumberFormat="1" applyFont="1" applyFill="1" applyBorder="1"/>
    <xf numFmtId="0" fontId="21" fillId="12" borderId="1" xfId="0" applyFont="1" applyFill="1" applyBorder="1"/>
    <xf numFmtId="0" fontId="112" fillId="12" borderId="0" xfId="0" applyFont="1" applyFill="1"/>
    <xf numFmtId="0" fontId="113" fillId="12" borderId="0" xfId="0" applyFont="1" applyFill="1"/>
    <xf numFmtId="0" fontId="14" fillId="12" borderId="0" xfId="0" applyFont="1" applyFill="1"/>
    <xf numFmtId="0" fontId="14" fillId="0" borderId="0" xfId="0" applyFont="1" applyFill="1"/>
    <xf numFmtId="0" fontId="14" fillId="0" borderId="0" xfId="0" applyFont="1"/>
    <xf numFmtId="3" fontId="14" fillId="12" borderId="1" xfId="0" applyNumberFormat="1" applyFont="1" applyFill="1" applyBorder="1"/>
    <xf numFmtId="166" fontId="14" fillId="0" borderId="0" xfId="5" applyNumberFormat="1" applyFont="1"/>
    <xf numFmtId="0" fontId="14" fillId="0" borderId="0" xfId="0" applyFont="1" applyFill="1" applyBorder="1"/>
    <xf numFmtId="169" fontId="14" fillId="0" borderId="0" xfId="0" applyNumberFormat="1" applyFont="1" applyFill="1" applyBorder="1"/>
    <xf numFmtId="3" fontId="14" fillId="0" borderId="1" xfId="0" applyNumberFormat="1" applyFont="1" applyFill="1" applyBorder="1"/>
    <xf numFmtId="3" fontId="21" fillId="0" borderId="0" xfId="0" applyNumberFormat="1" applyFont="1" applyFill="1"/>
    <xf numFmtId="3" fontId="14" fillId="0" borderId="0" xfId="0" applyNumberFormat="1" applyFont="1" applyFill="1" applyBorder="1"/>
    <xf numFmtId="167" fontId="14" fillId="12" borderId="1" xfId="0" applyNumberFormat="1" applyFont="1" applyFill="1" applyBorder="1"/>
    <xf numFmtId="0" fontId="10" fillId="0" borderId="0" xfId="3" applyFont="1" applyBorder="1" applyAlignment="1" applyProtection="1">
      <alignment horizontal="right"/>
      <protection locked="0"/>
    </xf>
    <xf numFmtId="14" fontId="14" fillId="0" borderId="0" xfId="0" applyNumberFormat="1" applyFont="1"/>
    <xf numFmtId="0" fontId="14" fillId="0" borderId="0" xfId="0" applyFont="1" applyFill="1" applyBorder="1" applyAlignment="1">
      <alignment wrapText="1"/>
    </xf>
    <xf numFmtId="3" fontId="14" fillId="0" borderId="0" xfId="0" applyNumberFormat="1" applyFont="1"/>
    <xf numFmtId="3" fontId="47" fillId="0" borderId="1" xfId="0" applyNumberFormat="1" applyFont="1" applyFill="1" applyBorder="1"/>
    <xf numFmtId="0" fontId="10" fillId="0" borderId="0" xfId="3" applyFont="1" applyFill="1" applyBorder="1" applyAlignment="1" applyProtection="1">
      <alignment horizontal="right"/>
      <protection locked="0"/>
    </xf>
    <xf numFmtId="2" fontId="10" fillId="0" borderId="0" xfId="3" applyNumberFormat="1" applyFont="1" applyFill="1" applyBorder="1" applyAlignment="1" applyProtection="1">
      <alignment horizontal="right"/>
      <protection locked="0"/>
    </xf>
    <xf numFmtId="10" fontId="14" fillId="12" borderId="1" xfId="5" applyNumberFormat="1" applyFont="1" applyFill="1" applyBorder="1"/>
    <xf numFmtId="0" fontId="2" fillId="0" borderId="0" xfId="0" applyFont="1" applyFill="1" applyAlignment="1">
      <alignment horizontal="left" wrapText="1"/>
    </xf>
    <xf numFmtId="1" fontId="2" fillId="0" borderId="0" xfId="0" applyNumberFormat="1" applyFont="1" applyBorder="1"/>
    <xf numFmtId="9" fontId="0" fillId="0" borderId="0" xfId="5" applyFont="1" applyBorder="1"/>
    <xf numFmtId="10" fontId="0" fillId="0" borderId="0" xfId="5" applyNumberFormat="1" applyFont="1" applyBorder="1"/>
    <xf numFmtId="0" fontId="2" fillId="0" borderId="0" xfId="0" quotePrefix="1" applyFont="1" applyBorder="1"/>
    <xf numFmtId="0" fontId="0" fillId="0" borderId="0" xfId="0" applyBorder="1" applyAlignment="1">
      <alignment vertical="center" wrapText="1"/>
    </xf>
    <xf numFmtId="0" fontId="0" fillId="0" borderId="0" xfId="0" applyFont="1" applyBorder="1" applyAlignment="1">
      <alignment vertical="center"/>
    </xf>
    <xf numFmtId="0" fontId="59" fillId="0" borderId="0" xfId="0" applyFont="1" applyFill="1" applyBorder="1" applyAlignment="1">
      <alignment wrapText="1"/>
    </xf>
    <xf numFmtId="4" fontId="0" fillId="0" borderId="0" xfId="0" applyNumberFormat="1" applyFill="1" applyBorder="1"/>
    <xf numFmtId="0" fontId="58" fillId="0" borderId="0" xfId="0" applyFont="1" applyFill="1" applyBorder="1" applyAlignment="1">
      <alignment horizontal="center"/>
    </xf>
    <xf numFmtId="0" fontId="2" fillId="15" borderId="3" xfId="0" applyFont="1" applyFill="1" applyBorder="1"/>
    <xf numFmtId="0" fontId="0" fillId="12" borderId="3" xfId="0" applyFont="1" applyFill="1" applyBorder="1" applyAlignment="1">
      <alignment wrapText="1"/>
    </xf>
    <xf numFmtId="0" fontId="0" fillId="12" borderId="3" xfId="0" applyFill="1" applyBorder="1" applyAlignment="1">
      <alignment wrapText="1"/>
    </xf>
    <xf numFmtId="0" fontId="0" fillId="0" borderId="2" xfId="0" applyFill="1" applyBorder="1"/>
    <xf numFmtId="0" fontId="0" fillId="0" borderId="2" xfId="0" applyFont="1" applyFill="1" applyBorder="1" applyAlignment="1">
      <alignment wrapText="1"/>
    </xf>
    <xf numFmtId="0" fontId="106" fillId="0" borderId="38" xfId="102" applyFont="1" applyFill="1" applyBorder="1" applyAlignment="1">
      <alignment horizontal="center"/>
    </xf>
    <xf numFmtId="173" fontId="26" fillId="0" borderId="38" xfId="102" applyNumberFormat="1" applyFont="1" applyFill="1" applyBorder="1" applyAlignment="1">
      <alignment horizontal="right"/>
    </xf>
    <xf numFmtId="0" fontId="61" fillId="0" borderId="0" xfId="102" applyFont="1" applyFill="1" applyBorder="1" applyAlignment="1">
      <alignment horizontal="left"/>
    </xf>
    <xf numFmtId="0" fontId="57" fillId="0" borderId="0" xfId="102" applyFill="1" applyBorder="1"/>
    <xf numFmtId="0" fontId="55" fillId="0" borderId="0" xfId="102" applyFont="1" applyFill="1" applyBorder="1" applyAlignment="1">
      <alignment horizontal="left"/>
    </xf>
    <xf numFmtId="0" fontId="60" fillId="0" borderId="0" xfId="102" applyFont="1" applyFill="1" applyBorder="1" applyAlignment="1">
      <alignment horizontal="left"/>
    </xf>
    <xf numFmtId="0" fontId="55" fillId="0" borderId="64" xfId="102" applyFont="1" applyFill="1" applyBorder="1" applyAlignment="1">
      <alignment vertical="top" wrapText="1"/>
    </xf>
    <xf numFmtId="0" fontId="55" fillId="0" borderId="66" xfId="102" applyFont="1" applyFill="1" applyBorder="1" applyAlignment="1">
      <alignment vertical="top" wrapText="1"/>
    </xf>
    <xf numFmtId="0" fontId="106" fillId="0" borderId="88" xfId="102" applyFont="1" applyFill="1" applyBorder="1" applyAlignment="1">
      <alignment horizontal="center"/>
    </xf>
    <xf numFmtId="173" fontId="26" fillId="0" borderId="88" xfId="102" applyNumberFormat="1" applyFont="1" applyFill="1" applyBorder="1" applyAlignment="1">
      <alignment horizontal="right"/>
    </xf>
    <xf numFmtId="0" fontId="106" fillId="0" borderId="0" xfId="102" applyFont="1" applyFill="1" applyBorder="1" applyAlignment="1">
      <alignment horizontal="center"/>
    </xf>
    <xf numFmtId="173" fontId="26" fillId="0" borderId="0" xfId="102" applyNumberFormat="1" applyFont="1" applyFill="1" applyBorder="1" applyAlignment="1">
      <alignment horizontal="right"/>
    </xf>
    <xf numFmtId="0" fontId="80" fillId="0" borderId="0" xfId="0" applyFont="1" applyBorder="1"/>
    <xf numFmtId="0" fontId="55" fillId="0" borderId="0" xfId="102" applyFont="1" applyFill="1" applyBorder="1" applyAlignment="1">
      <alignment vertical="top" wrapText="1"/>
    </xf>
    <xf numFmtId="0" fontId="61" fillId="0" borderId="0" xfId="102" applyFont="1" applyFill="1" applyBorder="1" applyAlignment="1">
      <alignment vertical="top" wrapText="1"/>
    </xf>
    <xf numFmtId="0" fontId="52" fillId="0" borderId="38" xfId="102" applyFont="1" applyFill="1" applyBorder="1" applyAlignment="1">
      <alignment horizontal="left" wrapText="1"/>
    </xf>
    <xf numFmtId="0" fontId="57" fillId="0" borderId="0" xfId="102" applyFill="1"/>
    <xf numFmtId="0" fontId="80" fillId="0" borderId="0" xfId="0" applyFont="1" applyFill="1"/>
    <xf numFmtId="0" fontId="54" fillId="0" borderId="38" xfId="102" applyFont="1" applyFill="1" applyBorder="1" applyAlignment="1">
      <alignment horizontal="center" vertical="top" wrapText="1"/>
    </xf>
    <xf numFmtId="0" fontId="80" fillId="0" borderId="0" xfId="0" applyFont="1" applyFill="1" applyBorder="1"/>
    <xf numFmtId="0" fontId="53" fillId="0" borderId="64" xfId="102" applyFont="1" applyFill="1" applyBorder="1" applyAlignment="1">
      <alignment vertical="top" wrapText="1"/>
    </xf>
    <xf numFmtId="0" fontId="53" fillId="0" borderId="65" xfId="102" applyFont="1" applyFill="1" applyBorder="1" applyAlignment="1">
      <alignment vertical="top" wrapText="1"/>
    </xf>
    <xf numFmtId="0" fontId="53" fillId="0" borderId="66" xfId="102" applyFont="1" applyFill="1" applyBorder="1" applyAlignment="1">
      <alignment vertical="top" wrapText="1"/>
    </xf>
    <xf numFmtId="0" fontId="105" fillId="0" borderId="64" xfId="102" applyFont="1" applyFill="1" applyBorder="1" applyAlignment="1">
      <alignment vertical="top" wrapText="1"/>
    </xf>
    <xf numFmtId="0" fontId="105" fillId="0" borderId="65" xfId="102" applyFont="1" applyFill="1" applyBorder="1" applyAlignment="1">
      <alignment vertical="top" wrapText="1"/>
    </xf>
    <xf numFmtId="0" fontId="105" fillId="0" borderId="66" xfId="102" applyFont="1" applyFill="1" applyBorder="1" applyAlignment="1">
      <alignment vertical="top" wrapText="1"/>
    </xf>
    <xf numFmtId="0" fontId="54" fillId="0" borderId="64" xfId="102" applyFont="1" applyFill="1" applyBorder="1" applyAlignment="1">
      <alignment vertical="top" wrapText="1"/>
    </xf>
    <xf numFmtId="0" fontId="54" fillId="0" borderId="65" xfId="102" applyFont="1" applyFill="1" applyBorder="1" applyAlignment="1">
      <alignment vertical="top" wrapText="1"/>
    </xf>
    <xf numFmtId="0" fontId="54" fillId="0" borderId="66" xfId="102" applyFont="1" applyFill="1" applyBorder="1" applyAlignment="1">
      <alignment vertical="top" wrapText="1"/>
    </xf>
    <xf numFmtId="0" fontId="53" fillId="0" borderId="64" xfId="102" applyFont="1" applyFill="1" applyBorder="1" applyAlignment="1">
      <alignment vertical="center" wrapText="1"/>
    </xf>
    <xf numFmtId="0" fontId="53" fillId="0" borderId="65" xfId="102" applyFont="1" applyFill="1" applyBorder="1" applyAlignment="1">
      <alignment vertical="center" wrapText="1"/>
    </xf>
    <xf numFmtId="0" fontId="53" fillId="0" borderId="66" xfId="102" applyFont="1" applyFill="1" applyBorder="1" applyAlignment="1">
      <alignment vertical="center" wrapText="1"/>
    </xf>
    <xf numFmtId="0" fontId="60" fillId="0" borderId="64" xfId="102" applyFont="1" applyFill="1" applyBorder="1" applyAlignment="1">
      <alignment wrapText="1"/>
    </xf>
    <xf numFmtId="0" fontId="60" fillId="0" borderId="66" xfId="102" applyFont="1" applyFill="1" applyBorder="1" applyAlignment="1">
      <alignment wrapText="1"/>
    </xf>
    <xf numFmtId="0" fontId="61" fillId="0" borderId="64" xfId="102" applyFont="1" applyFill="1" applyBorder="1" applyAlignment="1">
      <alignment vertical="top" wrapText="1"/>
    </xf>
    <xf numFmtId="0" fontId="61" fillId="0" borderId="66" xfId="102" applyFont="1" applyFill="1" applyBorder="1" applyAlignment="1">
      <alignment vertical="top" wrapText="1"/>
    </xf>
    <xf numFmtId="0" fontId="55" fillId="0" borderId="68" xfId="102" applyFont="1" applyFill="1" applyBorder="1" applyAlignment="1">
      <alignment vertical="top" wrapText="1"/>
    </xf>
    <xf numFmtId="0" fontId="55" fillId="0" borderId="70" xfId="102" applyFont="1" applyFill="1" applyBorder="1" applyAlignment="1">
      <alignment vertical="top" wrapText="1"/>
    </xf>
    <xf numFmtId="0" fontId="76" fillId="0" borderId="0" xfId="0" applyFont="1" applyBorder="1"/>
    <xf numFmtId="9" fontId="76" fillId="0" borderId="0" xfId="0" applyNumberFormat="1" applyFont="1" applyBorder="1"/>
    <xf numFmtId="0" fontId="0" fillId="0" borderId="27" xfId="0" applyBorder="1"/>
    <xf numFmtId="0" fontId="0" fillId="0" borderId="28" xfId="0" applyBorder="1"/>
    <xf numFmtId="0" fontId="0" fillId="0" borderId="42" xfId="0" applyBorder="1"/>
    <xf numFmtId="0" fontId="2" fillId="39" borderId="30" xfId="0" applyFont="1" applyFill="1" applyBorder="1"/>
    <xf numFmtId="0" fontId="2" fillId="0" borderId="0" xfId="0" applyFont="1" applyFill="1" applyBorder="1" applyAlignment="1">
      <alignment wrapText="1"/>
    </xf>
    <xf numFmtId="0" fontId="0" fillId="0" borderId="0" xfId="0" applyFont="1"/>
    <xf numFmtId="0" fontId="14" fillId="12" borderId="1" xfId="0" applyFont="1" applyFill="1" applyBorder="1"/>
    <xf numFmtId="0" fontId="14" fillId="0" borderId="0" xfId="0" applyFont="1" applyFill="1"/>
    <xf numFmtId="0" fontId="14" fillId="0" borderId="0" xfId="0" applyFont="1"/>
    <xf numFmtId="0" fontId="0" fillId="39" borderId="1" xfId="0" applyFill="1" applyBorder="1" applyAlignment="1">
      <alignment horizontal="left"/>
    </xf>
    <xf numFmtId="0" fontId="0" fillId="39" borderId="14" xfId="0" applyFill="1" applyBorder="1" applyAlignment="1">
      <alignment horizontal="left"/>
    </xf>
    <xf numFmtId="0" fontId="50" fillId="0" borderId="0" xfId="0" applyFont="1"/>
    <xf numFmtId="0" fontId="115" fillId="0" borderId="0" xfId="0" applyFont="1"/>
    <xf numFmtId="0" fontId="115" fillId="0" borderId="0" xfId="0" applyFont="1" applyFill="1" applyBorder="1"/>
    <xf numFmtId="0" fontId="115" fillId="12" borderId="1" xfId="0" applyFont="1" applyFill="1" applyBorder="1"/>
    <xf numFmtId="0" fontId="50" fillId="12" borderId="1" xfId="0" applyFont="1" applyFill="1" applyBorder="1" applyAlignment="1">
      <alignment wrapText="1"/>
    </xf>
    <xf numFmtId="0" fontId="50" fillId="12" borderId="1" xfId="0" applyFont="1" applyFill="1" applyBorder="1"/>
    <xf numFmtId="0" fontId="115" fillId="12" borderId="1" xfId="0" applyFont="1" applyFill="1" applyBorder="1" applyAlignment="1">
      <alignment wrapText="1"/>
    </xf>
    <xf numFmtId="3" fontId="115" fillId="12" borderId="1" xfId="0" applyNumberFormat="1" applyFont="1" applyFill="1" applyBorder="1"/>
    <xf numFmtId="9" fontId="115" fillId="12" borderId="1" xfId="5" applyFont="1" applyFill="1" applyBorder="1"/>
    <xf numFmtId="0" fontId="50" fillId="0" borderId="0" xfId="0" applyFont="1" applyFill="1" applyBorder="1" applyAlignment="1">
      <alignment wrapText="1"/>
    </xf>
    <xf numFmtId="3" fontId="115" fillId="0" borderId="0" xfId="0" applyNumberFormat="1" applyFont="1" applyFill="1" applyBorder="1"/>
    <xf numFmtId="3" fontId="115" fillId="0" borderId="1" xfId="0" applyNumberFormat="1" applyFont="1" applyBorder="1"/>
    <xf numFmtId="9" fontId="115" fillId="0" borderId="1" xfId="5" applyFont="1" applyBorder="1"/>
    <xf numFmtId="0" fontId="50" fillId="0" borderId="1" xfId="0" applyFont="1" applyFill="1" applyBorder="1" applyAlignment="1">
      <alignment wrapText="1"/>
    </xf>
    <xf numFmtId="0" fontId="0" fillId="0" borderId="39" xfId="0" applyBorder="1"/>
    <xf numFmtId="0" fontId="0" fillId="0" borderId="39" xfId="0" applyFill="1" applyBorder="1"/>
    <xf numFmtId="0" fontId="20" fillId="0" borderId="0" xfId="0" applyFont="1" applyFill="1" applyBorder="1"/>
    <xf numFmtId="0" fontId="0" fillId="0" borderId="39" xfId="0" applyFill="1" applyBorder="1" applyAlignment="1">
      <alignment horizontal="right"/>
    </xf>
    <xf numFmtId="2" fontId="2" fillId="18" borderId="30" xfId="0" applyNumberFormat="1" applyFont="1" applyFill="1" applyBorder="1"/>
    <xf numFmtId="2" fontId="0" fillId="18" borderId="30" xfId="0" applyNumberFormat="1" applyFill="1" applyBorder="1"/>
    <xf numFmtId="0" fontId="0" fillId="12" borderId="37" xfId="0" applyFill="1" applyBorder="1" applyAlignment="1">
      <alignment horizontal="left" vertical="top" wrapText="1"/>
    </xf>
    <xf numFmtId="0" fontId="0" fillId="12" borderId="18" xfId="0" applyFill="1" applyBorder="1" applyAlignment="1">
      <alignment horizontal="left" vertical="top" wrapText="1"/>
    </xf>
    <xf numFmtId="0" fontId="0" fillId="12" borderId="3" xfId="0" applyFill="1" applyBorder="1" applyAlignment="1">
      <alignment horizontal="left" vertical="top" wrapText="1"/>
    </xf>
    <xf numFmtId="0" fontId="14" fillId="12" borderId="37" xfId="0" applyFont="1" applyFill="1" applyBorder="1" applyAlignment="1">
      <alignment horizontal="left" vertical="top" wrapText="1"/>
    </xf>
    <xf numFmtId="0" fontId="14" fillId="12" borderId="18" xfId="0" applyFont="1" applyFill="1" applyBorder="1" applyAlignment="1">
      <alignment horizontal="left" vertical="top" wrapText="1"/>
    </xf>
    <xf numFmtId="0" fontId="14" fillId="12" borderId="3" xfId="0" applyFont="1" applyFill="1" applyBorder="1" applyAlignment="1">
      <alignment horizontal="left" vertical="top" wrapText="1"/>
    </xf>
    <xf numFmtId="0" fontId="2" fillId="12" borderId="1" xfId="0" applyFont="1" applyFill="1" applyBorder="1" applyAlignment="1">
      <alignment horizontal="center"/>
    </xf>
    <xf numFmtId="0" fontId="14" fillId="12" borderId="4" xfId="0" applyFont="1" applyFill="1" applyBorder="1" applyAlignment="1">
      <alignment horizontal="center"/>
    </xf>
    <xf numFmtId="0" fontId="14" fillId="12" borderId="8" xfId="0" applyFont="1" applyFill="1" applyBorder="1" applyAlignment="1">
      <alignment horizontal="center"/>
    </xf>
    <xf numFmtId="0" fontId="14" fillId="12" borderId="5" xfId="0" applyFont="1" applyFill="1" applyBorder="1" applyAlignment="1">
      <alignment horizontal="center"/>
    </xf>
    <xf numFmtId="0" fontId="14" fillId="12" borderId="6" xfId="0" applyFont="1" applyFill="1" applyBorder="1" applyAlignment="1">
      <alignment horizontal="center"/>
    </xf>
    <xf numFmtId="0" fontId="14" fillId="12" borderId="7" xfId="0" applyFont="1" applyFill="1" applyBorder="1" applyAlignment="1">
      <alignment horizontal="center"/>
    </xf>
    <xf numFmtId="0" fontId="2" fillId="0" borderId="0" xfId="0" applyFont="1" applyAlignment="1">
      <alignment horizontal="left" vertical="top" wrapText="1"/>
    </xf>
    <xf numFmtId="0" fontId="2" fillId="0" borderId="0" xfId="0" applyFont="1" applyAlignment="1">
      <alignment horizontal="left" wrapText="1"/>
    </xf>
    <xf numFmtId="0" fontId="0" fillId="0" borderId="1" xfId="0" applyFont="1" applyFill="1" applyBorder="1" applyAlignment="1">
      <alignment horizontal="center" wrapText="1"/>
    </xf>
    <xf numFmtId="0" fontId="0" fillId="0" borderId="1" xfId="0" applyFont="1" applyBorder="1" applyAlignment="1">
      <alignment horizontal="center" wrapText="1"/>
    </xf>
    <xf numFmtId="0" fontId="0" fillId="0" borderId="1" xfId="0" applyBorder="1" applyAlignment="1">
      <alignment horizontal="center" wrapText="1"/>
    </xf>
    <xf numFmtId="0" fontId="2" fillId="20" borderId="23" xfId="0" applyFont="1" applyFill="1" applyBorder="1" applyAlignment="1">
      <alignment horizontal="center" vertical="center" wrapText="1"/>
    </xf>
    <xf numFmtId="0" fontId="2" fillId="20" borderId="24" xfId="0" applyFont="1" applyFill="1" applyBorder="1" applyAlignment="1">
      <alignment horizontal="center" vertical="center" wrapText="1"/>
    </xf>
    <xf numFmtId="0" fontId="2" fillId="20" borderId="25" xfId="0" applyFont="1" applyFill="1" applyBorder="1" applyAlignment="1">
      <alignment horizontal="center" vertical="center" wrapText="1"/>
    </xf>
    <xf numFmtId="0" fontId="2" fillId="20" borderId="62" xfId="0" applyFont="1" applyFill="1" applyBorder="1" applyAlignment="1">
      <alignment horizontal="center" vertical="center" wrapText="1"/>
    </xf>
    <xf numFmtId="0" fontId="2" fillId="20" borderId="63" xfId="0" applyFont="1" applyFill="1" applyBorder="1" applyAlignment="1">
      <alignment horizontal="center" vertical="center" wrapText="1"/>
    </xf>
    <xf numFmtId="0" fontId="2" fillId="0" borderId="52" xfId="0" applyFont="1" applyFill="1" applyBorder="1" applyAlignment="1">
      <alignment horizontal="center" vertical="center" wrapText="1"/>
    </xf>
    <xf numFmtId="0" fontId="2" fillId="0" borderId="53" xfId="0" applyFont="1" applyFill="1" applyBorder="1" applyAlignment="1">
      <alignment horizontal="center" vertical="center" wrapText="1"/>
    </xf>
    <xf numFmtId="0" fontId="2" fillId="0" borderId="54" xfId="0" applyFont="1" applyFill="1" applyBorder="1" applyAlignment="1">
      <alignment horizontal="center" vertical="center" wrapText="1"/>
    </xf>
    <xf numFmtId="0" fontId="0" fillId="0" borderId="30" xfId="0" applyBorder="1" applyAlignment="1">
      <alignment horizontal="center"/>
    </xf>
    <xf numFmtId="0" fontId="0" fillId="0" borderId="31" xfId="0" applyBorder="1" applyAlignment="1">
      <alignment horizontal="center"/>
    </xf>
    <xf numFmtId="0" fontId="0" fillId="0" borderId="16" xfId="0" applyBorder="1" applyAlignment="1">
      <alignment horizontal="center"/>
    </xf>
    <xf numFmtId="0" fontId="0" fillId="12" borderId="30" xfId="0" applyFill="1" applyBorder="1" applyAlignment="1">
      <alignment horizontal="center" wrapText="1"/>
    </xf>
    <xf numFmtId="0" fontId="0" fillId="12" borderId="31" xfId="0" applyFill="1" applyBorder="1" applyAlignment="1">
      <alignment horizontal="center" wrapText="1"/>
    </xf>
    <xf numFmtId="0" fontId="0" fillId="12" borderId="16" xfId="0" applyFill="1" applyBorder="1" applyAlignment="1">
      <alignment horizontal="center" wrapText="1"/>
    </xf>
    <xf numFmtId="0" fontId="0" fillId="12" borderId="1" xfId="0" applyFont="1" applyFill="1" applyBorder="1" applyAlignment="1">
      <alignment horizontal="center" wrapText="1"/>
    </xf>
    <xf numFmtId="0" fontId="0" fillId="0" borderId="1" xfId="0" applyBorder="1" applyAlignment="1">
      <alignment horizontal="center"/>
    </xf>
    <xf numFmtId="0" fontId="58" fillId="0" borderId="0" xfId="0" applyFont="1" applyAlignment="1">
      <alignment horizontal="left" wrapText="1"/>
    </xf>
    <xf numFmtId="0" fontId="2" fillId="0" borderId="40" xfId="0" applyFont="1" applyBorder="1" applyAlignment="1">
      <alignment horizontal="center"/>
    </xf>
    <xf numFmtId="0" fontId="2" fillId="0" borderId="41" xfId="0" applyFont="1" applyBorder="1" applyAlignment="1">
      <alignment horizontal="center"/>
    </xf>
    <xf numFmtId="0" fontId="58" fillId="12" borderId="0" xfId="0" applyFont="1" applyFill="1" applyAlignment="1">
      <alignment horizontal="left" wrapText="1"/>
    </xf>
    <xf numFmtId="0" fontId="0" fillId="0" borderId="1" xfId="0" applyFill="1" applyBorder="1" applyAlignment="1">
      <alignment horizontal="center" vertical="center" wrapText="1"/>
    </xf>
    <xf numFmtId="0" fontId="109" fillId="0" borderId="1" xfId="0" applyFont="1" applyBorder="1" applyAlignment="1">
      <alignment horizontal="center" vertical="center" wrapText="1"/>
    </xf>
    <xf numFmtId="0" fontId="0" fillId="0" borderId="37" xfId="0" applyBorder="1" applyAlignment="1">
      <alignment horizontal="center" vertical="center" wrapText="1"/>
    </xf>
    <xf numFmtId="0" fontId="0" fillId="0" borderId="18" xfId="0" applyBorder="1" applyAlignment="1">
      <alignment horizontal="center" vertical="center" wrapText="1"/>
    </xf>
    <xf numFmtId="0" fontId="0" fillId="0" borderId="3" xfId="0" applyBorder="1" applyAlignment="1">
      <alignment horizontal="center" vertical="center" wrapText="1"/>
    </xf>
    <xf numFmtId="0" fontId="0" fillId="0" borderId="37" xfId="0" applyFont="1" applyBorder="1" applyAlignment="1">
      <alignment horizontal="center" vertical="center"/>
    </xf>
    <xf numFmtId="0" fontId="0" fillId="0" borderId="18" xfId="0" applyFont="1" applyBorder="1" applyAlignment="1">
      <alignment horizontal="center" vertical="center"/>
    </xf>
    <xf numFmtId="0" fontId="0" fillId="0" borderId="3" xfId="0" applyFont="1" applyBorder="1" applyAlignment="1">
      <alignment horizontal="center" vertical="center"/>
    </xf>
    <xf numFmtId="0" fontId="2" fillId="0" borderId="0" xfId="0" applyFont="1" applyFill="1" applyAlignment="1">
      <alignment horizontal="left" wrapText="1"/>
    </xf>
    <xf numFmtId="0" fontId="81" fillId="0" borderId="1" xfId="0" applyFont="1" applyFill="1" applyBorder="1" applyAlignment="1">
      <alignment horizontal="center" vertical="center" wrapText="1"/>
    </xf>
    <xf numFmtId="0" fontId="70" fillId="37" borderId="1" xfId="0" applyFont="1" applyFill="1" applyBorder="1" applyAlignment="1">
      <alignment horizontal="center" vertical="top" wrapText="1"/>
    </xf>
    <xf numFmtId="0" fontId="70" fillId="17" borderId="1" xfId="0" applyFont="1" applyFill="1" applyBorder="1" applyAlignment="1">
      <alignment horizontal="center" vertical="top" wrapText="1"/>
    </xf>
    <xf numFmtId="0" fontId="70" fillId="22" borderId="1" xfId="0" applyFont="1" applyFill="1" applyBorder="1" applyAlignment="1">
      <alignment horizontal="center" vertical="top" wrapText="1"/>
    </xf>
    <xf numFmtId="0" fontId="0" fillId="0" borderId="30" xfId="0" applyFill="1" applyBorder="1" applyAlignment="1">
      <alignment horizontal="center" wrapText="1"/>
    </xf>
    <xf numFmtId="0" fontId="0" fillId="0" borderId="31" xfId="0" applyFill="1" applyBorder="1" applyAlignment="1">
      <alignment horizontal="center" wrapText="1"/>
    </xf>
    <xf numFmtId="0" fontId="0" fillId="0" borderId="16" xfId="0" applyFill="1" applyBorder="1" applyAlignment="1">
      <alignment horizontal="center" wrapText="1"/>
    </xf>
    <xf numFmtId="0" fontId="0" fillId="0" borderId="30" xfId="0" applyBorder="1" applyAlignment="1">
      <alignment horizontal="center" wrapText="1"/>
    </xf>
    <xf numFmtId="0" fontId="0" fillId="0" borderId="31" xfId="0" applyBorder="1" applyAlignment="1">
      <alignment horizontal="center" wrapText="1"/>
    </xf>
    <xf numFmtId="0" fontId="0" fillId="0" borderId="16" xfId="0" applyBorder="1" applyAlignment="1">
      <alignment horizontal="center" wrapText="1"/>
    </xf>
    <xf numFmtId="0" fontId="16" fillId="0" borderId="0" xfId="0" applyFont="1" applyAlignment="1">
      <alignment horizontal="center" wrapText="1"/>
    </xf>
    <xf numFmtId="0" fontId="0" fillId="20" borderId="30" xfId="0" applyFill="1" applyBorder="1" applyAlignment="1">
      <alignment horizontal="center"/>
    </xf>
    <xf numFmtId="0" fontId="0" fillId="20" borderId="31" xfId="0" applyFill="1" applyBorder="1" applyAlignment="1">
      <alignment horizontal="center"/>
    </xf>
    <xf numFmtId="0" fontId="0" fillId="20" borderId="16" xfId="0" applyFill="1" applyBorder="1" applyAlignment="1">
      <alignment horizontal="center"/>
    </xf>
    <xf numFmtId="0" fontId="0" fillId="15" borderId="41" xfId="0" applyFont="1" applyFill="1" applyBorder="1" applyAlignment="1">
      <alignment horizontal="center" vertical="center"/>
    </xf>
    <xf numFmtId="0" fontId="0" fillId="15" borderId="17" xfId="0" applyFont="1" applyFill="1" applyBorder="1" applyAlignment="1">
      <alignment horizontal="center" vertical="center"/>
    </xf>
    <xf numFmtId="0" fontId="0" fillId="15" borderId="43" xfId="0" applyFont="1" applyFill="1" applyBorder="1" applyAlignment="1">
      <alignment horizontal="center" vertical="center"/>
    </xf>
    <xf numFmtId="0" fontId="0" fillId="15" borderId="1" xfId="0" applyFont="1" applyFill="1" applyBorder="1" applyAlignment="1">
      <alignment horizontal="center" vertical="center" wrapText="1"/>
    </xf>
    <xf numFmtId="0" fontId="108" fillId="0" borderId="62" xfId="0" applyFont="1" applyBorder="1" applyAlignment="1">
      <alignment horizontal="center" vertical="center" wrapText="1"/>
    </xf>
    <xf numFmtId="0" fontId="108" fillId="0" borderId="24" xfId="0" applyFont="1" applyBorder="1" applyAlignment="1">
      <alignment horizontal="center" vertical="center" wrapText="1"/>
    </xf>
    <xf numFmtId="0" fontId="108" fillId="0" borderId="63" xfId="0" applyFont="1" applyBorder="1" applyAlignment="1">
      <alignment horizontal="center" vertical="center" wrapText="1"/>
    </xf>
    <xf numFmtId="0" fontId="108" fillId="0" borderId="23" xfId="0" applyFont="1" applyBorder="1" applyAlignment="1">
      <alignment horizontal="center" vertical="center" wrapText="1"/>
    </xf>
    <xf numFmtId="0" fontId="108" fillId="0" borderId="25" xfId="0" applyFont="1" applyBorder="1" applyAlignment="1">
      <alignment horizontal="center" vertical="center" wrapText="1"/>
    </xf>
    <xf numFmtId="0" fontId="86" fillId="0" borderId="20" xfId="0" applyFont="1" applyFill="1" applyBorder="1" applyAlignment="1">
      <alignment horizontal="center" vertical="center"/>
    </xf>
    <xf numFmtId="0" fontId="86" fillId="0" borderId="21" xfId="0" applyFont="1" applyFill="1" applyBorder="1" applyAlignment="1">
      <alignment horizontal="center" vertical="center"/>
    </xf>
    <xf numFmtId="0" fontId="86" fillId="0" borderId="78" xfId="0" applyFont="1" applyFill="1" applyBorder="1" applyAlignment="1">
      <alignment horizontal="center" vertical="center"/>
    </xf>
    <xf numFmtId="0" fontId="86" fillId="0" borderId="22" xfId="0" applyFont="1" applyFill="1" applyBorder="1" applyAlignment="1">
      <alignment horizontal="center" vertical="center"/>
    </xf>
    <xf numFmtId="0" fontId="86" fillId="0" borderId="77" xfId="0" applyFont="1" applyFill="1" applyBorder="1" applyAlignment="1">
      <alignment horizontal="center" vertical="center"/>
    </xf>
    <xf numFmtId="0" fontId="86" fillId="0" borderId="20" xfId="0" applyFont="1" applyFill="1" applyBorder="1" applyAlignment="1">
      <alignment horizontal="center" vertical="center" wrapText="1"/>
    </xf>
    <xf numFmtId="0" fontId="86" fillId="0" borderId="21" xfId="0" applyFont="1" applyFill="1" applyBorder="1" applyAlignment="1">
      <alignment horizontal="center" vertical="center" wrapText="1"/>
    </xf>
    <xf numFmtId="0" fontId="86" fillId="0" borderId="78" xfId="0" applyFont="1" applyFill="1" applyBorder="1" applyAlignment="1">
      <alignment horizontal="center" vertical="center" wrapText="1"/>
    </xf>
    <xf numFmtId="0" fontId="19" fillId="12" borderId="30" xfId="0" applyFont="1" applyFill="1" applyBorder="1" applyAlignment="1">
      <alignment horizontal="center" vertical="center" wrapText="1"/>
    </xf>
    <xf numFmtId="0" fontId="19" fillId="12" borderId="31" xfId="0" applyFont="1" applyFill="1" applyBorder="1" applyAlignment="1">
      <alignment horizontal="center" vertical="center" wrapText="1"/>
    </xf>
    <xf numFmtId="0" fontId="19" fillId="12" borderId="16" xfId="0" applyFont="1" applyFill="1" applyBorder="1" applyAlignment="1">
      <alignment horizontal="center" vertical="center" wrapText="1"/>
    </xf>
    <xf numFmtId="0" fontId="0" fillId="12" borderId="30" xfId="0" applyFill="1" applyBorder="1" applyAlignment="1">
      <alignment horizontal="center" vertical="center"/>
    </xf>
    <xf numFmtId="0" fontId="0" fillId="12" borderId="31" xfId="0" applyFill="1" applyBorder="1" applyAlignment="1">
      <alignment horizontal="center" vertical="center"/>
    </xf>
    <xf numFmtId="0" fontId="0" fillId="12" borderId="16" xfId="0" applyFill="1" applyBorder="1" applyAlignment="1">
      <alignment horizontal="center" vertical="center"/>
    </xf>
    <xf numFmtId="0" fontId="0" fillId="0" borderId="30" xfId="0" applyBorder="1" applyAlignment="1">
      <alignment horizontal="center" vertical="center" wrapText="1"/>
    </xf>
    <xf numFmtId="0" fontId="0" fillId="0" borderId="16" xfId="0" applyBorder="1" applyAlignment="1">
      <alignment horizontal="center" vertical="center" wrapText="1"/>
    </xf>
    <xf numFmtId="0" fontId="0" fillId="0" borderId="32" xfId="0" applyBorder="1" applyAlignment="1">
      <alignment horizontal="center"/>
    </xf>
    <xf numFmtId="0" fontId="0" fillId="0" borderId="67" xfId="0" applyBorder="1" applyAlignment="1">
      <alignment horizontal="center"/>
    </xf>
    <xf numFmtId="0" fontId="0" fillId="0" borderId="74" xfId="0" applyBorder="1" applyAlignment="1">
      <alignment horizontal="center"/>
    </xf>
    <xf numFmtId="0" fontId="0" fillId="0" borderId="52" xfId="0" applyBorder="1" applyAlignment="1">
      <alignment horizontal="center"/>
    </xf>
    <xf numFmtId="0" fontId="0" fillId="0" borderId="53" xfId="0" applyBorder="1" applyAlignment="1">
      <alignment horizontal="center"/>
    </xf>
    <xf numFmtId="0" fontId="0" fillId="0" borderId="63" xfId="0" applyBorder="1" applyAlignment="1">
      <alignment horizontal="center" wrapText="1"/>
    </xf>
    <xf numFmtId="0" fontId="0" fillId="0" borderId="53" xfId="0" applyBorder="1" applyAlignment="1">
      <alignment horizontal="center" wrapText="1"/>
    </xf>
    <xf numFmtId="0" fontId="0" fillId="0" borderId="62" xfId="0" applyBorder="1" applyAlignment="1">
      <alignment horizontal="center" wrapText="1"/>
    </xf>
    <xf numFmtId="0" fontId="0" fillId="39" borderId="30" xfId="0" applyFill="1" applyBorder="1" applyAlignment="1">
      <alignment horizontal="left"/>
    </xf>
    <xf numFmtId="0" fontId="0" fillId="39" borderId="16" xfId="0" applyFill="1" applyBorder="1" applyAlignment="1">
      <alignment horizontal="left"/>
    </xf>
    <xf numFmtId="0" fontId="0" fillId="39" borderId="89" xfId="0" applyFill="1" applyBorder="1" applyAlignment="1">
      <alignment horizontal="left"/>
    </xf>
    <xf numFmtId="0" fontId="0" fillId="39" borderId="90" xfId="0" applyFill="1" applyBorder="1" applyAlignment="1">
      <alignment horizontal="left"/>
    </xf>
    <xf numFmtId="0" fontId="0" fillId="0" borderId="37" xfId="0" applyBorder="1" applyAlignment="1">
      <alignment horizontal="center"/>
    </xf>
    <xf numFmtId="0" fontId="0" fillId="0" borderId="1" xfId="0" applyBorder="1" applyAlignment="1">
      <alignment horizontal="center" vertical="center"/>
    </xf>
    <xf numFmtId="0" fontId="0" fillId="21" borderId="5" xfId="0" applyFill="1" applyBorder="1" applyAlignment="1">
      <alignment horizontal="center"/>
    </xf>
    <xf numFmtId="0" fontId="0" fillId="21" borderId="6" xfId="0" applyFill="1" applyBorder="1" applyAlignment="1">
      <alignment horizontal="center"/>
    </xf>
    <xf numFmtId="0" fontId="0" fillId="21" borderId="7" xfId="0" applyFill="1" applyBorder="1" applyAlignment="1">
      <alignment horizontal="center"/>
    </xf>
    <xf numFmtId="0" fontId="0" fillId="20" borderId="1" xfId="0" applyFill="1" applyBorder="1" applyAlignment="1">
      <alignment horizontal="center"/>
    </xf>
    <xf numFmtId="0" fontId="0" fillId="41" borderId="1" xfId="0" applyFill="1" applyBorder="1" applyAlignment="1">
      <alignment horizontal="center"/>
    </xf>
    <xf numFmtId="0" fontId="0" fillId="39" borderId="1" xfId="0" applyFill="1" applyBorder="1" applyAlignment="1">
      <alignment horizontal="center"/>
    </xf>
    <xf numFmtId="0" fontId="11" fillId="0" borderId="0" xfId="0" applyFont="1" applyAlignment="1">
      <alignment horizontal="center" vertical="center" wrapText="1"/>
    </xf>
  </cellXfs>
  <cellStyles count="111">
    <cellStyle name="20% – rõhk1" xfId="79" builtinId="30" customBuiltin="1"/>
    <cellStyle name="20% – rõhk2" xfId="83" builtinId="34" customBuiltin="1"/>
    <cellStyle name="20% – rõhk3" xfId="87" builtinId="38" customBuiltin="1"/>
    <cellStyle name="20% – rõhk4" xfId="91" builtinId="42" customBuiltin="1"/>
    <cellStyle name="20% – rõhk5" xfId="95" builtinId="46" customBuiltin="1"/>
    <cellStyle name="20% – rõhk6" xfId="99" builtinId="50" customBuiltin="1"/>
    <cellStyle name="40% – rõhk1" xfId="80" builtinId="31" customBuiltin="1"/>
    <cellStyle name="40% – rõhk2" xfId="84" builtinId="35" customBuiltin="1"/>
    <cellStyle name="40% – rõhk3" xfId="88" builtinId="39" customBuiltin="1"/>
    <cellStyle name="40% – rõhk4" xfId="92" builtinId="43" customBuiltin="1"/>
    <cellStyle name="40% – rõhk5" xfId="96" builtinId="47" customBuiltin="1"/>
    <cellStyle name="40% – rõhk6" xfId="100" builtinId="51" customBuiltin="1"/>
    <cellStyle name="60% – rõhk1" xfId="81" builtinId="32" customBuiltin="1"/>
    <cellStyle name="60% – rõhk2" xfId="85" builtinId="36" customBuiltin="1"/>
    <cellStyle name="60% – rõhk3" xfId="89" builtinId="40" customBuiltin="1"/>
    <cellStyle name="60% – rõhk4" xfId="93" builtinId="44" customBuiltin="1"/>
    <cellStyle name="60% – rõhk5" xfId="97" builtinId="48" customBuiltin="1"/>
    <cellStyle name="60% – rõhk6" xfId="101" builtinId="52" customBuiltin="1"/>
    <cellStyle name="Arvutus" xfId="71" builtinId="22" customBuiltin="1"/>
    <cellStyle name="bin" xfId="6"/>
    <cellStyle name="blue" xfId="7"/>
    <cellStyle name="cell" xfId="8"/>
    <cellStyle name="Col&amp;RowHeadings" xfId="9"/>
    <cellStyle name="ColCodes" xfId="10"/>
    <cellStyle name="ColTitles" xfId="11"/>
    <cellStyle name="ColTitles 2" xfId="12"/>
    <cellStyle name="ColTitles 3" xfId="13"/>
    <cellStyle name="column" xfId="14"/>
    <cellStyle name="Comma 2" xfId="15"/>
    <cellStyle name="Comma 2 2" xfId="16"/>
    <cellStyle name="Comma 2 2 2" xfId="104"/>
    <cellStyle name="Comma 2 2 3" xfId="108"/>
    <cellStyle name="Comma 2 3" xfId="103"/>
    <cellStyle name="Comma 2 4" xfId="107"/>
    <cellStyle name="Comma 3" xfId="17"/>
    <cellStyle name="Comma 3 2" xfId="105"/>
    <cellStyle name="Comma 3 3" xfId="109"/>
    <cellStyle name="DataEntryCells" xfId="18"/>
    <cellStyle name="ErrRpt_DataEntryCells" xfId="19"/>
    <cellStyle name="ErrRpt-DataEntryCells" xfId="20"/>
    <cellStyle name="ErrRpt-GreyBackground" xfId="21"/>
    <cellStyle name="formula" xfId="22"/>
    <cellStyle name="gap" xfId="23"/>
    <cellStyle name="GreyBackground" xfId="24"/>
    <cellStyle name="Halb" xfId="67" builtinId="27" customBuiltin="1"/>
    <cellStyle name="Hea" xfId="66" builtinId="26" customBuiltin="1"/>
    <cellStyle name="Hoiatuse tekst" xfId="74" builtinId="11" customBuiltin="1"/>
    <cellStyle name="Hüperlink" xfId="58" builtinId="8"/>
    <cellStyle name="Hyperlink 2" xfId="25"/>
    <cellStyle name="ISC" xfId="26"/>
    <cellStyle name="isced" xfId="27"/>
    <cellStyle name="ISCED Titles" xfId="28"/>
    <cellStyle name="Kokku" xfId="77" builtinId="25" customBuiltin="1"/>
    <cellStyle name="Koma" xfId="59" builtinId="3"/>
    <cellStyle name="Koma 2" xfId="106"/>
    <cellStyle name="Koma 3" xfId="110"/>
    <cellStyle name="Kontrolli lahtrit" xfId="73" builtinId="23" customBuiltin="1"/>
    <cellStyle name="level1a" xfId="29"/>
    <cellStyle name="level2" xfId="30"/>
    <cellStyle name="level2a" xfId="31"/>
    <cellStyle name="level3" xfId="32"/>
    <cellStyle name="Lingitud lahter" xfId="72" builtinId="24" customBuiltin="1"/>
    <cellStyle name="Migliaia (0)_conti99" xfId="33"/>
    <cellStyle name="Märkus" xfId="75" builtinId="10" customBuiltin="1"/>
    <cellStyle name="Neutraalne" xfId="68" builtinId="28" customBuiltin="1"/>
    <cellStyle name="Normaallaad" xfId="0" builtinId="0"/>
    <cellStyle name="Normaallaad 2" xfId="102"/>
    <cellStyle name="Normal 14 10" xfId="1"/>
    <cellStyle name="Normal 2" xfId="3"/>
    <cellStyle name="Normal 2 2" xfId="4"/>
    <cellStyle name="Normal 2 2 2" xfId="35"/>
    <cellStyle name="Normal 2 3" xfId="36"/>
    <cellStyle name="Normal 2 4" xfId="34"/>
    <cellStyle name="Normal 2 5" xfId="57"/>
    <cellStyle name="Normal 2_AUG_TabChap2" xfId="37"/>
    <cellStyle name="Normal 3" xfId="38"/>
    <cellStyle name="Normal 3 2" xfId="39"/>
    <cellStyle name="Normal 4" xfId="40"/>
    <cellStyle name="Normal 41" xfId="2"/>
    <cellStyle name="Normal_C4" xfId="60"/>
    <cellStyle name="Pealkiri" xfId="61" builtinId="15" customBuiltin="1"/>
    <cellStyle name="Pealkiri 1" xfId="62" builtinId="16" customBuiltin="1"/>
    <cellStyle name="Pealkiri 2" xfId="63" builtinId="17" customBuiltin="1"/>
    <cellStyle name="Pealkiri 3" xfId="64" builtinId="18" customBuiltin="1"/>
    <cellStyle name="Pealkiri 4" xfId="65" builtinId="19" customBuiltin="1"/>
    <cellStyle name="Percent 2" xfId="41"/>
    <cellStyle name="Percent 2 2" xfId="42"/>
    <cellStyle name="Prozent_SubCatperStud" xfId="43"/>
    <cellStyle name="Protsent" xfId="5" builtinId="5"/>
    <cellStyle name="row" xfId="44"/>
    <cellStyle name="RowCodes" xfId="45"/>
    <cellStyle name="Row-Col Headings" xfId="46"/>
    <cellStyle name="RowTitles" xfId="47"/>
    <cellStyle name="RowTitles1-Detail" xfId="48"/>
    <cellStyle name="RowTitles-Col2" xfId="49"/>
    <cellStyle name="RowTitles-Detail" xfId="50"/>
    <cellStyle name="Rõhk1" xfId="78" builtinId="29" customBuiltin="1"/>
    <cellStyle name="Rõhk2" xfId="82" builtinId="33" customBuiltin="1"/>
    <cellStyle name="Rõhk3" xfId="86" builtinId="37" customBuiltin="1"/>
    <cellStyle name="Rõhk4" xfId="90" builtinId="41" customBuiltin="1"/>
    <cellStyle name="Rõhk5" xfId="94" builtinId="45" customBuiltin="1"/>
    <cellStyle name="Rõhk6" xfId="98" builtinId="49" customBuiltin="1"/>
    <cellStyle name="Selgitav tekst" xfId="76" builtinId="53" customBuiltin="1"/>
    <cellStyle name="Sisestus" xfId="69" builtinId="20" customBuiltin="1"/>
    <cellStyle name="Standard_Info" xfId="51"/>
    <cellStyle name="Table No." xfId="52"/>
    <cellStyle name="Table Title" xfId="53"/>
    <cellStyle name="temp" xfId="54"/>
    <cellStyle name="title1" xfId="55"/>
    <cellStyle name="Väljund" xfId="70" builtinId="21" customBuiltin="1"/>
    <cellStyle name="표준_T_A8(통계청_검증결과)" xfId="56"/>
  </cellStyles>
  <dxfs count="2">
    <dxf>
      <fill>
        <patternFill>
          <bgColor theme="7" tint="0.59996337778862885"/>
        </patternFill>
      </fill>
    </dxf>
    <dxf>
      <fill>
        <patternFill>
          <bgColor theme="7" tint="0.79998168889431442"/>
        </patternFill>
      </fill>
    </dxf>
  </dxfs>
  <tableStyles count="0" defaultTableStyle="TableStyleMedium2" defaultPivotStyle="PivotStyleLight16"/>
  <colors>
    <mruColors>
      <color rgb="FFFF7C80"/>
      <color rgb="FFCCC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pivotCacheDefinition" Target="pivotCache/pivotCacheDefinition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externalLink" Target="externalLinks/externalLink3.xml"/><Relationship Id="rId78"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externalLink" Target="externalLinks/externalLink1.xml"/><Relationship Id="rId2" Type="http://schemas.openxmlformats.org/officeDocument/2006/relationships/worksheet" Target="worksheets/sheet2.xml"/><Relationship Id="rId29" Type="http://schemas.openxmlformats.org/officeDocument/2006/relationships/worksheet" Target="worksheets/sheet29.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9.xml"/><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1.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9.xml"/><Relationship Id="rId1" Type="http://schemas.microsoft.com/office/2011/relationships/chartStyle" Target="style9.xml"/></Relationships>
</file>

<file path=xl/charts/_rels/chart12.xml.rels><?xml version="1.0" encoding="UTF-8" standalone="yes"?>
<Relationships xmlns="http://schemas.openxmlformats.org/package/2006/relationships"><Relationship Id="rId3" Type="http://schemas.openxmlformats.org/officeDocument/2006/relationships/chartUserShapes" Target="../drawings/drawing18.xml"/><Relationship Id="rId2" Type="http://schemas.microsoft.com/office/2011/relationships/chartColorStyle" Target="colors10.xml"/><Relationship Id="rId1" Type="http://schemas.microsoft.com/office/2011/relationships/chartStyle" Target="style10.xml"/></Relationships>
</file>

<file path=xl/charts/_rels/chart13.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4.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5.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6.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7.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8.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9.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1.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2.xml.rels><?xml version="1.0" encoding="UTF-8" standalone="yes"?>
<Relationships xmlns="http://schemas.openxmlformats.org/package/2006/relationships"><Relationship Id="rId3" Type="http://schemas.openxmlformats.org/officeDocument/2006/relationships/chartUserShapes" Target="../drawings/drawing24.xml"/><Relationship Id="rId2" Type="http://schemas.microsoft.com/office/2011/relationships/chartColorStyle" Target="colors20.xml"/><Relationship Id="rId1" Type="http://schemas.microsoft.com/office/2011/relationships/chartStyle" Target="style20.xml"/></Relationships>
</file>

<file path=xl/charts/_rels/chart23.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4.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5.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6.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7.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8.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9.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30.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1.xml.rels><?xml version="1.0" encoding="UTF-8" standalone="yes"?>
<Relationships xmlns="http://schemas.openxmlformats.org/package/2006/relationships"><Relationship Id="rId1" Type="http://schemas.openxmlformats.org/officeDocument/2006/relationships/chartUserShapes" Target="../drawings/drawing35.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33940518688928"/>
          <c:y val="0.10976274036806286"/>
          <c:w val="0.8004895205342093"/>
          <c:h val="0.71847580798210353"/>
        </c:manualLayout>
      </c:layout>
      <c:barChart>
        <c:barDir val="col"/>
        <c:grouping val="percentStacked"/>
        <c:varyColors val="0"/>
        <c:ser>
          <c:idx val="4"/>
          <c:order val="4"/>
          <c:tx>
            <c:strRef>
              <c:f>'2.1välja'!$A$9</c:f>
              <c:strCache>
                <c:ptCount val="1"/>
                <c:pt idx="0">
                  <c:v>       ..bakalaureuseharidus</c:v>
                </c:pt>
              </c:strCache>
            </c:strRef>
          </c:tx>
          <c:spPr>
            <a:solidFill>
              <a:schemeClr val="bg2">
                <a:lumMod val="75000"/>
              </a:schemeClr>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'2.1välja'!$B$4:$AC$4</c15:sqref>
                  </c15:fullRef>
                </c:ext>
              </c:extLst>
              <c:f>'2.1välja'!$E$4:$AC$4</c:f>
              <c:numCache>
                <c:formatCode>General</c:formatCode>
                <c:ptCount val="25"/>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numCache>
            </c:numRef>
          </c:cat>
          <c:val>
            <c:numRef>
              <c:extLst>
                <c:ext xmlns:c15="http://schemas.microsoft.com/office/drawing/2012/chart" uri="{02D57815-91ED-43cb-92C2-25804820EDAC}">
                  <c15:fullRef>
                    <c15:sqref>'2.1välja'!$B$9:$AC$9</c15:sqref>
                  </c15:fullRef>
                </c:ext>
              </c:extLst>
              <c:f>'2.1välja'!$E$9:$AC$9</c:f>
              <c:numCache>
                <c:formatCode>#,##0</c:formatCode>
                <c:ptCount val="25"/>
                <c:pt idx="0">
                  <c:v>3982</c:v>
                </c:pt>
                <c:pt idx="1">
                  <c:v>2772</c:v>
                </c:pt>
                <c:pt idx="2">
                  <c:v>2546</c:v>
                </c:pt>
                <c:pt idx="3">
                  <c:v>2101</c:v>
                </c:pt>
                <c:pt idx="4">
                  <c:v>2094</c:v>
                </c:pt>
                <c:pt idx="5">
                  <c:v>2281</c:v>
                </c:pt>
                <c:pt idx="6">
                  <c:v>2639</c:v>
                </c:pt>
                <c:pt idx="7">
                  <c:v>3125</c:v>
                </c:pt>
                <c:pt idx="8">
                  <c:v>3402</c:v>
                </c:pt>
                <c:pt idx="9">
                  <c:v>3586</c:v>
                </c:pt>
                <c:pt idx="10">
                  <c:v>3794</c:v>
                </c:pt>
                <c:pt idx="11">
                  <c:v>3786</c:v>
                </c:pt>
                <c:pt idx="12">
                  <c:v>5549</c:v>
                </c:pt>
                <c:pt idx="13">
                  <c:v>5290</c:v>
                </c:pt>
                <c:pt idx="14">
                  <c:v>5462</c:v>
                </c:pt>
                <c:pt idx="15">
                  <c:v>4591</c:v>
                </c:pt>
                <c:pt idx="16">
                  <c:v>4533</c:v>
                </c:pt>
                <c:pt idx="17">
                  <c:v>4368</c:v>
                </c:pt>
                <c:pt idx="18">
                  <c:v>4666</c:v>
                </c:pt>
                <c:pt idx="19">
                  <c:v>4292</c:v>
                </c:pt>
                <c:pt idx="20">
                  <c:v>3966</c:v>
                </c:pt>
                <c:pt idx="21">
                  <c:v>3642</c:v>
                </c:pt>
                <c:pt idx="22">
                  <c:v>3709</c:v>
                </c:pt>
                <c:pt idx="23">
                  <c:v>4093</c:v>
                </c:pt>
                <c:pt idx="24">
                  <c:v>3559</c:v>
                </c:pt>
              </c:numCache>
            </c:numRef>
          </c:val>
          <c:extLst>
            <c:ext xmlns:c16="http://schemas.microsoft.com/office/drawing/2014/chart" uri="{C3380CC4-5D6E-409C-BE32-E72D297353CC}">
              <c16:uniqueId val="{00000004-5CD4-4271-98EE-8210B3D4EFE4}"/>
            </c:ext>
          </c:extLst>
        </c:ser>
        <c:ser>
          <c:idx val="5"/>
          <c:order val="5"/>
          <c:tx>
            <c:strRef>
              <c:f>'2.1välja'!$A$10</c:f>
              <c:strCache>
                <c:ptCount val="1"/>
                <c:pt idx="0">
                  <c:v>Magistriharidus</c:v>
                </c:pt>
              </c:strCache>
            </c:strRef>
          </c:tx>
          <c:spPr>
            <a:solidFill>
              <a:schemeClr val="accent2">
                <a:lumMod val="40000"/>
                <a:lumOff val="60000"/>
              </a:schemeClr>
            </a:solidFill>
            <a:ln>
              <a:noFill/>
            </a:ln>
            <a:effectLst/>
          </c:spPr>
          <c:invertIfNegative val="0"/>
          <c:dLbls>
            <c:dLbl>
              <c:idx val="0"/>
              <c:layout>
                <c:manualLayout>
                  <c:x val="-1.335607259090397E-17"/>
                  <c:y val="2.84391338156416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5CD4-4271-98EE-8210B3D4EFE4}"/>
                </c:ext>
              </c:extLst>
            </c:dLbl>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'2.1välja'!$B$4:$AC$4</c15:sqref>
                  </c15:fullRef>
                </c:ext>
              </c:extLst>
              <c:f>'2.1välja'!$E$4:$AC$4</c:f>
              <c:numCache>
                <c:formatCode>General</c:formatCode>
                <c:ptCount val="25"/>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numCache>
            </c:numRef>
          </c:cat>
          <c:val>
            <c:numRef>
              <c:extLst>
                <c:ext xmlns:c15="http://schemas.microsoft.com/office/drawing/2012/chart" uri="{02D57815-91ED-43cb-92C2-25804820EDAC}">
                  <c15:fullRef>
                    <c15:sqref>'2.1välja'!$B$10:$AC$10</c15:sqref>
                  </c15:fullRef>
                </c:ext>
              </c:extLst>
              <c:f>'2.1välja'!$E$10:$AC$10</c:f>
              <c:numCache>
                <c:formatCode>#,##0</c:formatCode>
                <c:ptCount val="25"/>
                <c:pt idx="0">
                  <c:v>104</c:v>
                </c:pt>
                <c:pt idx="1">
                  <c:v>163</c:v>
                </c:pt>
                <c:pt idx="2">
                  <c:v>325</c:v>
                </c:pt>
                <c:pt idx="3">
                  <c:v>410</c:v>
                </c:pt>
                <c:pt idx="4">
                  <c:v>618</c:v>
                </c:pt>
                <c:pt idx="5">
                  <c:v>586</c:v>
                </c:pt>
                <c:pt idx="6">
                  <c:v>672</c:v>
                </c:pt>
                <c:pt idx="7">
                  <c:v>698</c:v>
                </c:pt>
                <c:pt idx="8">
                  <c:v>831</c:v>
                </c:pt>
                <c:pt idx="9">
                  <c:v>1212</c:v>
                </c:pt>
                <c:pt idx="10">
                  <c:v>1456</c:v>
                </c:pt>
                <c:pt idx="11">
                  <c:v>1758</c:v>
                </c:pt>
                <c:pt idx="12">
                  <c:v>1787</c:v>
                </c:pt>
                <c:pt idx="13">
                  <c:v>1850</c:v>
                </c:pt>
                <c:pt idx="14">
                  <c:v>2487</c:v>
                </c:pt>
                <c:pt idx="15">
                  <c:v>2724</c:v>
                </c:pt>
                <c:pt idx="16">
                  <c:v>2660</c:v>
                </c:pt>
                <c:pt idx="17">
                  <c:v>3012</c:v>
                </c:pt>
                <c:pt idx="18">
                  <c:v>2991</c:v>
                </c:pt>
                <c:pt idx="19">
                  <c:v>3129</c:v>
                </c:pt>
                <c:pt idx="20">
                  <c:v>3112</c:v>
                </c:pt>
                <c:pt idx="21">
                  <c:v>2579</c:v>
                </c:pt>
                <c:pt idx="22">
                  <c:v>3459</c:v>
                </c:pt>
                <c:pt idx="23">
                  <c:v>3344</c:v>
                </c:pt>
                <c:pt idx="24">
                  <c:v>3285</c:v>
                </c:pt>
              </c:numCache>
            </c:numRef>
          </c:val>
          <c:extLst>
            <c:ext xmlns:c16="http://schemas.microsoft.com/office/drawing/2014/chart" uri="{C3380CC4-5D6E-409C-BE32-E72D297353CC}">
              <c16:uniqueId val="{00000005-5CD4-4271-98EE-8210B3D4EFE4}"/>
            </c:ext>
          </c:extLst>
        </c:ser>
        <c:ser>
          <c:idx val="6"/>
          <c:order val="6"/>
          <c:tx>
            <c:strRef>
              <c:f>'2.1välja'!$A$11</c:f>
              <c:strCache>
                <c:ptCount val="1"/>
                <c:pt idx="0">
                  <c:v>Doktoriharidus</c:v>
                </c:pt>
              </c:strCache>
            </c:strRef>
          </c:tx>
          <c:spPr>
            <a:solidFill>
              <a:schemeClr val="accent1">
                <a:lumMod val="80000"/>
                <a:lumOff val="20000"/>
              </a:schemeClr>
            </a:solidFill>
            <a:ln>
              <a:noFill/>
            </a:ln>
            <a:effectLst/>
          </c:spPr>
          <c:invertIfNegative val="0"/>
          <c:dLbls>
            <c:dLbl>
              <c:idx val="8"/>
              <c:layout>
                <c:manualLayout>
                  <c:x val="-1.4570429325157371E-3"/>
                  <c:y val="-4.140161263324546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CD4-4271-98EE-8210B3D4EFE4}"/>
                </c:ext>
              </c:extLst>
            </c:dLbl>
            <c:dLbl>
              <c:idx val="9"/>
              <c:layout>
                <c:manualLayout>
                  <c:x val="0"/>
                  <c:y val="-3.6516575592393317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CD4-4271-98EE-8210B3D4EFE4}"/>
                </c:ext>
              </c:extLst>
            </c:dLbl>
            <c:dLbl>
              <c:idx val="10"/>
              <c:layout>
                <c:manualLayout>
                  <c:x val="-5.342429036361588E-17"/>
                  <c:y val="-4.590037010061744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CD4-4271-98EE-8210B3D4EFE4}"/>
                </c:ext>
              </c:extLst>
            </c:dLbl>
            <c:dLbl>
              <c:idx val="11"/>
              <c:layout>
                <c:manualLayout>
                  <c:x val="-5.342429036361588E-17"/>
                  <c:y val="-4.05660731210437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CD4-4271-98EE-8210B3D4EFE4}"/>
                </c:ext>
              </c:extLst>
            </c:dLbl>
            <c:dLbl>
              <c:idx val="18"/>
              <c:layout>
                <c:manualLayout>
                  <c:x val="0"/>
                  <c:y val="-3.870353378630678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5CD4-4271-98EE-8210B3D4EFE4}"/>
                </c:ext>
              </c:extLst>
            </c:dLbl>
            <c:dLbl>
              <c:idx val="19"/>
              <c:layout>
                <c:manualLayout>
                  <c:x val="0"/>
                  <c:y val="-4.109370862539895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5CD4-4271-98EE-8210B3D4EFE4}"/>
                </c:ext>
              </c:extLst>
            </c:dLbl>
            <c:dLbl>
              <c:idx val="20"/>
              <c:layout>
                <c:manualLayout>
                  <c:x val="0"/>
                  <c:y val="-3.8612842060359268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5CD4-4271-98EE-8210B3D4EFE4}"/>
                </c:ext>
              </c:extLst>
            </c:dLbl>
            <c:dLbl>
              <c:idx val="21"/>
              <c:layout>
                <c:manualLayout>
                  <c:x val="-1.4570429325157371E-3"/>
                  <c:y val="-3.8169180376325884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CD4-4271-98EE-8210B3D4EFE4}"/>
                </c:ext>
              </c:extLst>
            </c:dLbl>
            <c:dLbl>
              <c:idx val="22"/>
              <c:layout>
                <c:manualLayout>
                  <c:x val="0"/>
                  <c:y val="-3.6376619225190351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5CD4-4271-98EE-8210B3D4EFE4}"/>
                </c:ext>
              </c:extLst>
            </c:dLbl>
            <c:dLbl>
              <c:idx val="23"/>
              <c:layout>
                <c:manualLayout>
                  <c:x val="-2.1369716145446352E-16"/>
                  <c:y val="-4.2431411583124842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5CD4-4271-98EE-8210B3D4EFE4}"/>
                </c:ext>
              </c:extLst>
            </c:dLbl>
            <c:dLbl>
              <c:idx val="24"/>
              <c:layout>
                <c:manualLayout>
                  <c:x val="-1.4570429325157371E-3"/>
                  <c:y val="-4.0810157025445749E-2"/>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5CD4-4271-98EE-8210B3D4EFE4}"/>
                </c:ext>
              </c:extLst>
            </c:dLbl>
            <c:spPr>
              <a:noFill/>
              <a:ln>
                <a:noFill/>
              </a:ln>
              <a:effectLst/>
            </c:spPr>
            <c:txPr>
              <a:bodyPr rot="-5400000" spcFirstLastPara="1" vertOverflow="ellipsis" wrap="square" lIns="38100" tIns="19050" rIns="38100" bIns="19050" anchor="ctr" anchorCtr="1">
                <a:spAutoFit/>
              </a:bodyPr>
              <a:lstStyle/>
              <a:p>
                <a:pPr>
                  <a:defRPr sz="800" b="0" i="0" u="none" strike="noStrike" kern="1200" baseline="0">
                    <a:solidFill>
                      <a:sysClr val="windowText" lastClr="000000"/>
                    </a:solidFill>
                    <a:latin typeface="+mn-lt"/>
                    <a:ea typeface="+mn-ea"/>
                    <a:cs typeface="+mn-cs"/>
                  </a:defRPr>
                </a:pPr>
                <a:endParaRPr lang="et-EE"/>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extLst>
                <c:ext xmlns:c15="http://schemas.microsoft.com/office/drawing/2012/chart" uri="{02D57815-91ED-43cb-92C2-25804820EDAC}">
                  <c15:fullRef>
                    <c15:sqref>'2.1välja'!$B$4:$AC$4</c15:sqref>
                  </c15:fullRef>
                </c:ext>
              </c:extLst>
              <c:f>'2.1välja'!$E$4:$AC$4</c:f>
              <c:numCache>
                <c:formatCode>General</c:formatCode>
                <c:ptCount val="25"/>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numCache>
            </c:numRef>
          </c:cat>
          <c:val>
            <c:numRef>
              <c:extLst>
                <c:ext xmlns:c15="http://schemas.microsoft.com/office/drawing/2012/chart" uri="{02D57815-91ED-43cb-92C2-25804820EDAC}">
                  <c15:fullRef>
                    <c15:sqref>'2.1välja'!$B$11:$AC$11</c15:sqref>
                  </c15:fullRef>
                </c:ext>
              </c:extLst>
              <c:f>'2.1välja'!$E$11:$AC$11</c:f>
              <c:numCache>
                <c:formatCode>#,##0</c:formatCode>
                <c:ptCount val="25"/>
                <c:pt idx="0">
                  <c:v>1</c:v>
                </c:pt>
                <c:pt idx="1">
                  <c:v>9</c:v>
                </c:pt>
                <c:pt idx="2">
                  <c:v>29</c:v>
                </c:pt>
                <c:pt idx="3">
                  <c:v>38</c:v>
                </c:pt>
                <c:pt idx="4">
                  <c:v>48</c:v>
                </c:pt>
                <c:pt idx="5">
                  <c:v>106</c:v>
                </c:pt>
                <c:pt idx="6">
                  <c:v>135</c:v>
                </c:pt>
                <c:pt idx="7">
                  <c:v>117</c:v>
                </c:pt>
                <c:pt idx="8">
                  <c:v>149</c:v>
                </c:pt>
                <c:pt idx="9">
                  <c:v>188</c:v>
                </c:pt>
                <c:pt idx="10">
                  <c:v>226</c:v>
                </c:pt>
                <c:pt idx="11">
                  <c:v>209</c:v>
                </c:pt>
                <c:pt idx="12">
                  <c:v>131</c:v>
                </c:pt>
                <c:pt idx="13">
                  <c:v>143</c:v>
                </c:pt>
                <c:pt idx="14">
                  <c:v>153</c:v>
                </c:pt>
                <c:pt idx="15">
                  <c:v>161</c:v>
                </c:pt>
                <c:pt idx="16">
                  <c:v>160</c:v>
                </c:pt>
                <c:pt idx="17">
                  <c:v>175</c:v>
                </c:pt>
                <c:pt idx="18">
                  <c:v>250</c:v>
                </c:pt>
                <c:pt idx="19">
                  <c:v>190</c:v>
                </c:pt>
                <c:pt idx="20">
                  <c:v>233</c:v>
                </c:pt>
                <c:pt idx="21">
                  <c:v>213</c:v>
                </c:pt>
                <c:pt idx="22">
                  <c:v>208</c:v>
                </c:pt>
                <c:pt idx="23">
                  <c:v>239</c:v>
                </c:pt>
                <c:pt idx="24">
                  <c:v>253</c:v>
                </c:pt>
              </c:numCache>
            </c:numRef>
          </c:val>
          <c:extLst>
            <c:ext xmlns:c16="http://schemas.microsoft.com/office/drawing/2014/chart" uri="{C3380CC4-5D6E-409C-BE32-E72D297353CC}">
              <c16:uniqueId val="{00000006-5CD4-4271-98EE-8210B3D4EFE4}"/>
            </c:ext>
          </c:extLst>
        </c:ser>
        <c:dLbls>
          <c:showLegendKey val="0"/>
          <c:showVal val="0"/>
          <c:showCatName val="0"/>
          <c:showSerName val="0"/>
          <c:showPercent val="0"/>
          <c:showBubbleSize val="0"/>
        </c:dLbls>
        <c:gapWidth val="150"/>
        <c:overlap val="100"/>
        <c:axId val="1400577375"/>
        <c:axId val="1400579039"/>
        <c:extLst>
          <c:ext xmlns:c15="http://schemas.microsoft.com/office/drawing/2012/chart" uri="{02D57815-91ED-43cb-92C2-25804820EDAC}">
            <c15:filteredBarSeries>
              <c15:ser>
                <c:idx val="0"/>
                <c:order val="0"/>
                <c:tx>
                  <c:strRef>
                    <c:extLst>
                      <c:ext uri="{02D57815-91ED-43cb-92C2-25804820EDAC}">
                        <c15:formulaRef>
                          <c15:sqref>'2.1välja'!$A$5</c15:sqref>
                        </c15:formulaRef>
                      </c:ext>
                    </c:extLst>
                    <c:strCache>
                      <c:ptCount val="1"/>
                      <c:pt idx="0">
                        <c:v>Põhiharidus</c:v>
                      </c:pt>
                    </c:strCache>
                  </c:strRef>
                </c:tx>
                <c:spPr>
                  <a:solidFill>
                    <a:schemeClr val="accent1"/>
                  </a:solidFill>
                  <a:ln>
                    <a:noFill/>
                  </a:ln>
                  <a:effectLst/>
                </c:spPr>
                <c:invertIfNegative val="0"/>
                <c:cat>
                  <c:numRef>
                    <c:extLst>
                      <c:ext uri="{02D57815-91ED-43cb-92C2-25804820EDAC}">
                        <c15:fullRef>
                          <c15:sqref>'2.1välja'!$B$4:$AC$4</c15:sqref>
                        </c15:fullRef>
                        <c15:formulaRef>
                          <c15:sqref>'2.1välja'!$E$4:$AC$4</c15:sqref>
                        </c15:formulaRef>
                      </c:ext>
                    </c:extLst>
                    <c:numCache>
                      <c:formatCode>General</c:formatCode>
                      <c:ptCount val="25"/>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numCache>
                  </c:numRef>
                </c:cat>
                <c:val>
                  <c:numRef>
                    <c:extLst>
                      <c:ext uri="{02D57815-91ED-43cb-92C2-25804820EDAC}">
                        <c15:fullRef>
                          <c15:sqref>'2.1välja'!$B$5:$AC$5</c15:sqref>
                        </c15:fullRef>
                        <c15:formulaRef>
                          <c15:sqref>'2.1välja'!$E$5:$AC$5</c15:sqref>
                        </c15:formulaRef>
                      </c:ext>
                    </c:extLst>
                    <c:numCache>
                      <c:formatCode>#,##0</c:formatCode>
                      <c:ptCount val="25"/>
                      <c:pt idx="0">
                        <c:v>18835</c:v>
                      </c:pt>
                      <c:pt idx="1">
                        <c:v>18123</c:v>
                      </c:pt>
                      <c:pt idx="2">
                        <c:v>16879</c:v>
                      </c:pt>
                      <c:pt idx="3">
                        <c:v>18011</c:v>
                      </c:pt>
                      <c:pt idx="4">
                        <c:v>17677</c:v>
                      </c:pt>
                      <c:pt idx="5">
                        <c:v>15800</c:v>
                      </c:pt>
                      <c:pt idx="6">
                        <c:v>17464</c:v>
                      </c:pt>
                      <c:pt idx="7">
                        <c:v>17335</c:v>
                      </c:pt>
                      <c:pt idx="8">
                        <c:v>17980</c:v>
                      </c:pt>
                      <c:pt idx="9">
                        <c:v>18575</c:v>
                      </c:pt>
                      <c:pt idx="10">
                        <c:v>19534</c:v>
                      </c:pt>
                      <c:pt idx="11">
                        <c:v>20469</c:v>
                      </c:pt>
                      <c:pt idx="12">
                        <c:v>19758</c:v>
                      </c:pt>
                      <c:pt idx="13">
                        <c:v>19212</c:v>
                      </c:pt>
                      <c:pt idx="14">
                        <c:v>17812</c:v>
                      </c:pt>
                      <c:pt idx="15">
                        <c:v>16461</c:v>
                      </c:pt>
                      <c:pt idx="16">
                        <c:v>14855</c:v>
                      </c:pt>
                      <c:pt idx="17">
                        <c:v>13259</c:v>
                      </c:pt>
                      <c:pt idx="18">
                        <c:v>12993</c:v>
                      </c:pt>
                      <c:pt idx="19">
                        <c:v>12438</c:v>
                      </c:pt>
                      <c:pt idx="20">
                        <c:v>11768</c:v>
                      </c:pt>
                      <c:pt idx="21">
                        <c:v>11244</c:v>
                      </c:pt>
                      <c:pt idx="22">
                        <c:v>11430</c:v>
                      </c:pt>
                      <c:pt idx="23">
                        <c:v>11828</c:v>
                      </c:pt>
                      <c:pt idx="24">
                        <c:v>11776</c:v>
                      </c:pt>
                    </c:numCache>
                  </c:numRef>
                </c:val>
                <c:extLst>
                  <c:ext xmlns:c16="http://schemas.microsoft.com/office/drawing/2014/chart" uri="{C3380CC4-5D6E-409C-BE32-E72D297353CC}">
                    <c16:uniqueId val="{00000000-5CD4-4271-98EE-8210B3D4EFE4}"/>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'2.1välja'!$A$6</c15:sqref>
                        </c15:formulaRef>
                      </c:ext>
                    </c:extLst>
                    <c:strCache>
                      <c:ptCount val="1"/>
                      <c:pt idx="0">
                        <c:v>Üldkeskharidus</c:v>
                      </c:pt>
                    </c:strCache>
                  </c:strRef>
                </c:tx>
                <c:spPr>
                  <a:solidFill>
                    <a:schemeClr val="accent3"/>
                  </a:solidFill>
                  <a:ln>
                    <a:noFill/>
                  </a:ln>
                  <a:effectLst/>
                </c:spPr>
                <c:invertIfNegative val="0"/>
                <c:cat>
                  <c:numRef>
                    <c:extLst>
                      <c:ext xmlns:c15="http://schemas.microsoft.com/office/drawing/2012/chart" uri="{02D57815-91ED-43cb-92C2-25804820EDAC}">
                        <c15:fullRef>
                          <c15:sqref>'2.1välja'!$B$4:$AC$4</c15:sqref>
                        </c15:fullRef>
                        <c15:formulaRef>
                          <c15:sqref>'2.1välja'!$E$4:$AC$4</c15:sqref>
                        </c15:formulaRef>
                      </c:ext>
                    </c:extLst>
                    <c:numCache>
                      <c:formatCode>General</c:formatCode>
                      <c:ptCount val="25"/>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numCache>
                  </c:numRef>
                </c:cat>
                <c:val>
                  <c:numRef>
                    <c:extLst>
                      <c:ext xmlns:c15="http://schemas.microsoft.com/office/drawing/2012/chart" uri="{02D57815-91ED-43cb-92C2-25804820EDAC}">
                        <c15:fullRef>
                          <c15:sqref>'2.1välja'!$B$6:$AC$6</c15:sqref>
                        </c15:fullRef>
                        <c15:formulaRef>
                          <c15:sqref>'2.1välja'!$E$6:$AC$6</c15:sqref>
                        </c15:formulaRef>
                      </c:ext>
                    </c:extLst>
                    <c:numCache>
                      <c:formatCode>#,##0</c:formatCode>
                      <c:ptCount val="25"/>
                      <c:pt idx="0">
                        <c:v>10254</c:v>
                      </c:pt>
                      <c:pt idx="1">
                        <c:v>7685</c:v>
                      </c:pt>
                      <c:pt idx="2">
                        <c:v>12139</c:v>
                      </c:pt>
                      <c:pt idx="3">
                        <c:v>12851</c:v>
                      </c:pt>
                      <c:pt idx="4">
                        <c:v>12793</c:v>
                      </c:pt>
                      <c:pt idx="5">
                        <c:v>12333</c:v>
                      </c:pt>
                      <c:pt idx="6">
                        <c:v>13699</c:v>
                      </c:pt>
                      <c:pt idx="7">
                        <c:v>13635</c:v>
                      </c:pt>
                      <c:pt idx="8">
                        <c:v>12516</c:v>
                      </c:pt>
                      <c:pt idx="9">
                        <c:v>13054</c:v>
                      </c:pt>
                      <c:pt idx="10">
                        <c:v>11178</c:v>
                      </c:pt>
                      <c:pt idx="11">
                        <c:v>11362</c:v>
                      </c:pt>
                      <c:pt idx="12">
                        <c:v>11958</c:v>
                      </c:pt>
                      <c:pt idx="13">
                        <c:v>12192</c:v>
                      </c:pt>
                      <c:pt idx="14">
                        <c:v>12457</c:v>
                      </c:pt>
                      <c:pt idx="15">
                        <c:v>12027</c:v>
                      </c:pt>
                      <c:pt idx="16">
                        <c:v>11517</c:v>
                      </c:pt>
                      <c:pt idx="17">
                        <c:v>10413</c:v>
                      </c:pt>
                      <c:pt idx="18">
                        <c:v>10080</c:v>
                      </c:pt>
                      <c:pt idx="19">
                        <c:v>9337</c:v>
                      </c:pt>
                      <c:pt idx="20">
                        <c:v>9130</c:v>
                      </c:pt>
                      <c:pt idx="21">
                        <c:v>7736</c:v>
                      </c:pt>
                      <c:pt idx="22">
                        <c:v>7647</c:v>
                      </c:pt>
                      <c:pt idx="23">
                        <c:v>7556</c:v>
                      </c:pt>
                      <c:pt idx="24">
                        <c:v>7202</c:v>
                      </c:pt>
                    </c:numCache>
                  </c:numRef>
                </c:val>
                <c:extLst xmlns:c15="http://schemas.microsoft.com/office/drawing/2012/chart">
                  <c:ext xmlns:c16="http://schemas.microsoft.com/office/drawing/2014/chart" uri="{C3380CC4-5D6E-409C-BE32-E72D297353CC}">
                    <c16:uniqueId val="{00000001-5CD4-4271-98EE-8210B3D4EFE4}"/>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'2.1välja'!$A$7</c15:sqref>
                        </c15:formulaRef>
                      </c:ext>
                    </c:extLst>
                    <c:strCache>
                      <c:ptCount val="1"/>
                      <c:pt idx="0">
                        <c:v>Kutseharidus</c:v>
                      </c:pt>
                    </c:strCache>
                  </c:strRef>
                </c:tx>
                <c:spPr>
                  <a:solidFill>
                    <a:schemeClr val="accent5"/>
                  </a:solidFill>
                  <a:ln>
                    <a:noFill/>
                  </a:ln>
                  <a:effectLst/>
                </c:spPr>
                <c:invertIfNegative val="0"/>
                <c:cat>
                  <c:numRef>
                    <c:extLst>
                      <c:ext xmlns:c15="http://schemas.microsoft.com/office/drawing/2012/chart" uri="{02D57815-91ED-43cb-92C2-25804820EDAC}">
                        <c15:fullRef>
                          <c15:sqref>'2.1välja'!$B$4:$AC$4</c15:sqref>
                        </c15:fullRef>
                        <c15:formulaRef>
                          <c15:sqref>'2.1välja'!$E$4:$AC$4</c15:sqref>
                        </c15:formulaRef>
                      </c:ext>
                    </c:extLst>
                    <c:numCache>
                      <c:formatCode>General</c:formatCode>
                      <c:ptCount val="25"/>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numCache>
                  </c:numRef>
                </c:cat>
                <c:val>
                  <c:numRef>
                    <c:extLst>
                      <c:ext xmlns:c15="http://schemas.microsoft.com/office/drawing/2012/chart" uri="{02D57815-91ED-43cb-92C2-25804820EDAC}">
                        <c15:fullRef>
                          <c15:sqref>'2.1välja'!$B$7:$AC$7</c15:sqref>
                        </c15:fullRef>
                        <c15:formulaRef>
                          <c15:sqref>'2.1välja'!$E$7:$AC$7</c15:sqref>
                        </c15:formulaRef>
                      </c:ext>
                    </c:extLst>
                    <c:numCache>
                      <c:formatCode>#,##0</c:formatCode>
                      <c:ptCount val="25"/>
                      <c:pt idx="0">
                        <c:v>10599</c:v>
                      </c:pt>
                      <c:pt idx="1">
                        <c:v>9449</c:v>
                      </c:pt>
                      <c:pt idx="2">
                        <c:v>7345</c:v>
                      </c:pt>
                      <c:pt idx="3">
                        <c:v>8231</c:v>
                      </c:pt>
                      <c:pt idx="4">
                        <c:v>8495</c:v>
                      </c:pt>
                      <c:pt idx="5">
                        <c:v>8537</c:v>
                      </c:pt>
                      <c:pt idx="6">
                        <c:v>8542</c:v>
                      </c:pt>
                      <c:pt idx="7">
                        <c:v>8566</c:v>
                      </c:pt>
                      <c:pt idx="8">
                        <c:v>8953</c:v>
                      </c:pt>
                      <c:pt idx="9">
                        <c:v>10911</c:v>
                      </c:pt>
                      <c:pt idx="10">
                        <c:v>8081</c:v>
                      </c:pt>
                      <c:pt idx="11">
                        <c:v>7049</c:v>
                      </c:pt>
                      <c:pt idx="12">
                        <c:v>7548</c:v>
                      </c:pt>
                      <c:pt idx="13">
                        <c:v>7218</c:v>
                      </c:pt>
                      <c:pt idx="14">
                        <c:v>7729</c:v>
                      </c:pt>
                      <c:pt idx="15">
                        <c:v>7269</c:v>
                      </c:pt>
                      <c:pt idx="16">
                        <c:v>7521</c:v>
                      </c:pt>
                      <c:pt idx="17">
                        <c:v>7631</c:v>
                      </c:pt>
                      <c:pt idx="18">
                        <c:v>8155</c:v>
                      </c:pt>
                      <c:pt idx="19">
                        <c:v>8135</c:v>
                      </c:pt>
                      <c:pt idx="20">
                        <c:v>7861</c:v>
                      </c:pt>
                      <c:pt idx="21">
                        <c:v>7638</c:v>
                      </c:pt>
                      <c:pt idx="22">
                        <c:v>8002</c:v>
                      </c:pt>
                      <c:pt idx="23">
                        <c:v>8253</c:v>
                      </c:pt>
                      <c:pt idx="24">
                        <c:v>8561</c:v>
                      </c:pt>
                    </c:numCache>
                  </c:numRef>
                </c:val>
                <c:extLst xmlns:c15="http://schemas.microsoft.com/office/drawing/2012/chart">
                  <c:ext xmlns:c16="http://schemas.microsoft.com/office/drawing/2014/chart" uri="{C3380CC4-5D6E-409C-BE32-E72D297353CC}">
                    <c16:uniqueId val="{00000002-5CD4-4271-98EE-8210B3D4EFE4}"/>
                  </c:ext>
                </c:extLst>
              </c15:ser>
            </c15:filteredBarSeries>
            <c15:filteredBarSeries>
              <c15:ser>
                <c:idx val="3"/>
                <c:order val="3"/>
                <c:tx>
                  <c:strRef>
                    <c:extLst xmlns:c15="http://schemas.microsoft.com/office/drawing/2012/chart">
                      <c:ext xmlns:c15="http://schemas.microsoft.com/office/drawing/2012/chart" uri="{02D57815-91ED-43cb-92C2-25804820EDAC}">
                        <c15:formulaRef>
                          <c15:sqref>'2.1välja'!$A$8</c15:sqref>
                        </c15:formulaRef>
                      </c:ext>
                    </c:extLst>
                    <c:strCache>
                      <c:ptCount val="1"/>
                      <c:pt idx="0">
                        <c:v>Esimese astme kõrgharidus</c:v>
                      </c:pt>
                    </c:strCache>
                  </c:strRef>
                </c:tx>
                <c:spPr>
                  <a:solidFill>
                    <a:schemeClr val="accent1">
                      <a:lumMod val="60000"/>
                    </a:schemeClr>
                  </a:solidFill>
                  <a:ln>
                    <a:noFill/>
                  </a:ln>
                  <a:effectLst/>
                </c:spPr>
                <c:invertIfNegative val="0"/>
                <c:cat>
                  <c:numRef>
                    <c:extLst>
                      <c:ext xmlns:c15="http://schemas.microsoft.com/office/drawing/2012/chart" uri="{02D57815-91ED-43cb-92C2-25804820EDAC}">
                        <c15:fullRef>
                          <c15:sqref>'2.1välja'!$B$4:$AC$4</c15:sqref>
                        </c15:fullRef>
                        <c15:formulaRef>
                          <c15:sqref>'2.1välja'!$E$4:$AC$4</c15:sqref>
                        </c15:formulaRef>
                      </c:ext>
                    </c:extLst>
                    <c:numCache>
                      <c:formatCode>General</c:formatCode>
                      <c:ptCount val="25"/>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numCache>
                  </c:numRef>
                </c:cat>
                <c:val>
                  <c:numRef>
                    <c:extLst>
                      <c:ext xmlns:c15="http://schemas.microsoft.com/office/drawing/2012/chart" uri="{02D57815-91ED-43cb-92C2-25804820EDAC}">
                        <c15:fullRef>
                          <c15:sqref>'2.1välja'!$B$8:$AC$8</c15:sqref>
                        </c15:fullRef>
                        <c15:formulaRef>
                          <c15:sqref>'2.1välja'!$E$8:$AC$8</c15:sqref>
                        </c15:formulaRef>
                      </c:ext>
                    </c:extLst>
                    <c:numCache>
                      <c:formatCode>#,##0</c:formatCode>
                      <c:ptCount val="25"/>
                      <c:pt idx="0">
                        <c:v>4056</c:v>
                      </c:pt>
                      <c:pt idx="1">
                        <c:v>3082</c:v>
                      </c:pt>
                      <c:pt idx="2">
                        <c:v>3001</c:v>
                      </c:pt>
                      <c:pt idx="3">
                        <c:v>2853</c:v>
                      </c:pt>
                      <c:pt idx="4">
                        <c:v>3155</c:v>
                      </c:pt>
                      <c:pt idx="5">
                        <c:v>3347</c:v>
                      </c:pt>
                      <c:pt idx="6">
                        <c:v>4225</c:v>
                      </c:pt>
                      <c:pt idx="7">
                        <c:v>5233</c:v>
                      </c:pt>
                      <c:pt idx="8">
                        <c:v>6615</c:v>
                      </c:pt>
                      <c:pt idx="9">
                        <c:v>7414</c:v>
                      </c:pt>
                      <c:pt idx="10">
                        <c:v>8195</c:v>
                      </c:pt>
                      <c:pt idx="11">
                        <c:v>8268</c:v>
                      </c:pt>
                      <c:pt idx="12">
                        <c:v>9875</c:v>
                      </c:pt>
                      <c:pt idx="13">
                        <c:v>9553</c:v>
                      </c:pt>
                      <c:pt idx="14">
                        <c:v>9972</c:v>
                      </c:pt>
                      <c:pt idx="15">
                        <c:v>8460</c:v>
                      </c:pt>
                      <c:pt idx="16">
                        <c:v>8669</c:v>
                      </c:pt>
                      <c:pt idx="17">
                        <c:v>8263</c:v>
                      </c:pt>
                      <c:pt idx="18">
                        <c:v>8587</c:v>
                      </c:pt>
                      <c:pt idx="19">
                        <c:v>8178</c:v>
                      </c:pt>
                      <c:pt idx="20">
                        <c:v>7522</c:v>
                      </c:pt>
                      <c:pt idx="21">
                        <c:v>6913</c:v>
                      </c:pt>
                      <c:pt idx="22">
                        <c:v>6824</c:v>
                      </c:pt>
                      <c:pt idx="23">
                        <c:v>6694</c:v>
                      </c:pt>
                      <c:pt idx="24">
                        <c:v>6068</c:v>
                      </c:pt>
                    </c:numCache>
                  </c:numRef>
                </c:val>
                <c:extLst xmlns:c15="http://schemas.microsoft.com/office/drawing/2012/chart">
                  <c:ext xmlns:c16="http://schemas.microsoft.com/office/drawing/2014/chart" uri="{C3380CC4-5D6E-409C-BE32-E72D297353CC}">
                    <c16:uniqueId val="{00000003-5CD4-4271-98EE-8210B3D4EFE4}"/>
                  </c:ext>
                </c:extLst>
              </c15:ser>
            </c15:filteredBarSeries>
          </c:ext>
        </c:extLst>
      </c:barChart>
      <c:lineChart>
        <c:grouping val="standard"/>
        <c:varyColors val="0"/>
        <c:ser>
          <c:idx val="7"/>
          <c:order val="7"/>
          <c:tx>
            <c:strRef>
              <c:f>'2.1välja'!$A$18</c:f>
              <c:strCache>
                <c:ptCount val="1"/>
                <c:pt idx="0">
                  <c:v>mag/baka</c:v>
                </c:pt>
              </c:strCache>
            </c:strRef>
          </c:tx>
          <c:spPr>
            <a:ln w="28575" cap="rnd">
              <a:solidFill>
                <a:schemeClr val="tx2"/>
              </a:solidFill>
              <a:round/>
            </a:ln>
            <a:effectLst/>
          </c:spPr>
          <c:marker>
            <c:symbol val="circle"/>
            <c:size val="5"/>
            <c:spPr>
              <a:solidFill>
                <a:schemeClr val="tx2"/>
              </a:solidFill>
              <a:ln w="9525">
                <a:solidFill>
                  <a:schemeClr val="tx2"/>
                </a:solidFill>
              </a:ln>
              <a:effectLst/>
            </c:spPr>
          </c:marker>
          <c:cat>
            <c:numRef>
              <c:extLst>
                <c:ext xmlns:c15="http://schemas.microsoft.com/office/drawing/2012/chart" uri="{02D57815-91ED-43cb-92C2-25804820EDAC}">
                  <c15:fullRef>
                    <c15:sqref>'2.1välja'!$B$4:$AC$4</c15:sqref>
                  </c15:fullRef>
                </c:ext>
              </c:extLst>
              <c:f>'2.1välja'!$E$4:$AC$4</c:f>
              <c:numCache>
                <c:formatCode>General</c:formatCode>
                <c:ptCount val="25"/>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numCache>
            </c:numRef>
          </c:cat>
          <c:val>
            <c:numRef>
              <c:extLst>
                <c:ext xmlns:c15="http://schemas.microsoft.com/office/drawing/2012/chart" uri="{02D57815-91ED-43cb-92C2-25804820EDAC}">
                  <c15:fullRef>
                    <c15:sqref>'2.1välja'!$B$18:$AC$18</c15:sqref>
                  </c15:fullRef>
                </c:ext>
              </c:extLst>
              <c:f>'2.1välja'!$E$18:$AC$18</c:f>
              <c:numCache>
                <c:formatCode>0.0%</c:formatCode>
                <c:ptCount val="25"/>
                <c:pt idx="0">
                  <c:v>2.6117528879959818E-2</c:v>
                </c:pt>
                <c:pt idx="1">
                  <c:v>5.88023088023088E-2</c:v>
                </c:pt>
                <c:pt idx="2">
                  <c:v>0.12765121759622938</c:v>
                </c:pt>
                <c:pt idx="3">
                  <c:v>0.1951451689671585</c:v>
                </c:pt>
                <c:pt idx="4">
                  <c:v>0.29512893982808025</c:v>
                </c:pt>
                <c:pt idx="5">
                  <c:v>0.25690486628671633</c:v>
                </c:pt>
                <c:pt idx="6">
                  <c:v>0.25464190981432361</c:v>
                </c:pt>
                <c:pt idx="7">
                  <c:v>0.22336</c:v>
                </c:pt>
                <c:pt idx="8">
                  <c:v>0.24426807760141092</c:v>
                </c:pt>
                <c:pt idx="9">
                  <c:v>0.33798103736754043</c:v>
                </c:pt>
                <c:pt idx="10">
                  <c:v>0.3837638376383764</c:v>
                </c:pt>
                <c:pt idx="11">
                  <c:v>0.46434231378763868</c:v>
                </c:pt>
                <c:pt idx="12">
                  <c:v>0.32204000720850606</c:v>
                </c:pt>
                <c:pt idx="13">
                  <c:v>0.34971644612476371</c:v>
                </c:pt>
                <c:pt idx="14">
                  <c:v>0.45532771878432809</c:v>
                </c:pt>
                <c:pt idx="15">
                  <c:v>0.59333478544979312</c:v>
                </c:pt>
                <c:pt idx="16">
                  <c:v>0.58680785351864106</c:v>
                </c:pt>
                <c:pt idx="17">
                  <c:v>0.68956043956043955</c:v>
                </c:pt>
                <c:pt idx="18">
                  <c:v>0.64102014573510502</c:v>
                </c:pt>
                <c:pt idx="19">
                  <c:v>0.72903075489282387</c:v>
                </c:pt>
                <c:pt idx="20">
                  <c:v>0.78466969238527484</c:v>
                </c:pt>
                <c:pt idx="21">
                  <c:v>0.70812740252608453</c:v>
                </c:pt>
                <c:pt idx="22">
                  <c:v>0.93259638716635207</c:v>
                </c:pt>
                <c:pt idx="23">
                  <c:v>0.81700464207182999</c:v>
                </c:pt>
                <c:pt idx="24">
                  <c:v>0.92301208204551843</c:v>
                </c:pt>
              </c:numCache>
            </c:numRef>
          </c:val>
          <c:smooth val="0"/>
          <c:extLst>
            <c:ext xmlns:c16="http://schemas.microsoft.com/office/drawing/2014/chart" uri="{C3380CC4-5D6E-409C-BE32-E72D297353CC}">
              <c16:uniqueId val="{00000007-5CD4-4271-98EE-8210B3D4EFE4}"/>
            </c:ext>
          </c:extLst>
        </c:ser>
        <c:ser>
          <c:idx val="8"/>
          <c:order val="8"/>
          <c:tx>
            <c:strRef>
              <c:f>'2.1välja'!$A$20</c:f>
              <c:strCache>
                <c:ptCount val="1"/>
                <c:pt idx="0">
                  <c:v>dok/baka</c:v>
                </c:pt>
              </c:strCache>
            </c:strRef>
          </c:tx>
          <c:spPr>
            <a:ln w="28575" cap="rnd">
              <a:solidFill>
                <a:schemeClr val="accent1"/>
              </a:solidFill>
              <a:round/>
            </a:ln>
            <a:effectLst/>
          </c:spPr>
          <c:marker>
            <c:symbol val="circle"/>
            <c:size val="5"/>
            <c:spPr>
              <a:solidFill>
                <a:schemeClr val="accent1"/>
              </a:solidFill>
              <a:ln w="9525">
                <a:solidFill>
                  <a:schemeClr val="accent2"/>
                </a:solidFill>
              </a:ln>
              <a:effectLst/>
            </c:spPr>
          </c:marker>
          <c:cat>
            <c:numRef>
              <c:extLst>
                <c:ext xmlns:c15="http://schemas.microsoft.com/office/drawing/2012/chart" uri="{02D57815-91ED-43cb-92C2-25804820EDAC}">
                  <c15:fullRef>
                    <c15:sqref>'2.1välja'!$B$4:$AC$4</c15:sqref>
                  </c15:fullRef>
                </c:ext>
              </c:extLst>
              <c:f>'2.1välja'!$E$4:$AC$4</c:f>
              <c:numCache>
                <c:formatCode>General</c:formatCode>
                <c:ptCount val="25"/>
                <c:pt idx="0">
                  <c:v>1993</c:v>
                </c:pt>
                <c:pt idx="1">
                  <c:v>1994</c:v>
                </c:pt>
                <c:pt idx="2">
                  <c:v>1995</c:v>
                </c:pt>
                <c:pt idx="3">
                  <c:v>1996</c:v>
                </c:pt>
                <c:pt idx="4">
                  <c:v>1997</c:v>
                </c:pt>
                <c:pt idx="5">
                  <c:v>1998</c:v>
                </c:pt>
                <c:pt idx="6">
                  <c:v>1999</c:v>
                </c:pt>
                <c:pt idx="7">
                  <c:v>2000</c:v>
                </c:pt>
                <c:pt idx="8">
                  <c:v>2001</c:v>
                </c:pt>
                <c:pt idx="9">
                  <c:v>2002</c:v>
                </c:pt>
                <c:pt idx="10">
                  <c:v>2003</c:v>
                </c:pt>
                <c:pt idx="11">
                  <c:v>2004</c:v>
                </c:pt>
                <c:pt idx="12">
                  <c:v>2005</c:v>
                </c:pt>
                <c:pt idx="13">
                  <c:v>2006</c:v>
                </c:pt>
                <c:pt idx="14">
                  <c:v>2007</c:v>
                </c:pt>
                <c:pt idx="15">
                  <c:v>2008</c:v>
                </c:pt>
                <c:pt idx="16">
                  <c:v>2009</c:v>
                </c:pt>
                <c:pt idx="17">
                  <c:v>2010</c:v>
                </c:pt>
                <c:pt idx="18">
                  <c:v>2011</c:v>
                </c:pt>
                <c:pt idx="19">
                  <c:v>2012</c:v>
                </c:pt>
                <c:pt idx="20">
                  <c:v>2013</c:v>
                </c:pt>
                <c:pt idx="21">
                  <c:v>2014</c:v>
                </c:pt>
                <c:pt idx="22">
                  <c:v>2015</c:v>
                </c:pt>
                <c:pt idx="23">
                  <c:v>2016</c:v>
                </c:pt>
                <c:pt idx="24">
                  <c:v>2017</c:v>
                </c:pt>
              </c:numCache>
            </c:numRef>
          </c:cat>
          <c:val>
            <c:numRef>
              <c:extLst>
                <c:ext xmlns:c15="http://schemas.microsoft.com/office/drawing/2012/chart" uri="{02D57815-91ED-43cb-92C2-25804820EDAC}">
                  <c15:fullRef>
                    <c15:sqref>'2.1välja'!$B$20:$AC$20</c15:sqref>
                  </c15:fullRef>
                </c:ext>
              </c:extLst>
              <c:f>'2.1välja'!$E$20:$AC$20</c:f>
              <c:numCache>
                <c:formatCode>0.0%</c:formatCode>
                <c:ptCount val="25"/>
                <c:pt idx="0">
                  <c:v>2.5113008538422905E-4</c:v>
                </c:pt>
                <c:pt idx="1">
                  <c:v>3.246753246753247E-3</c:v>
                </c:pt>
                <c:pt idx="2">
                  <c:v>1.1390416339355853E-2</c:v>
                </c:pt>
                <c:pt idx="3">
                  <c:v>1.8086625416468348E-2</c:v>
                </c:pt>
                <c:pt idx="4">
                  <c:v>2.2922636103151862E-2</c:v>
                </c:pt>
                <c:pt idx="5">
                  <c:v>4.6470846120122755E-2</c:v>
                </c:pt>
                <c:pt idx="6">
                  <c:v>5.1155740810913224E-2</c:v>
                </c:pt>
                <c:pt idx="7">
                  <c:v>3.7440000000000001E-2</c:v>
                </c:pt>
                <c:pt idx="8">
                  <c:v>4.3797766019988242E-2</c:v>
                </c:pt>
                <c:pt idx="9">
                  <c:v>5.242610150585611E-2</c:v>
                </c:pt>
                <c:pt idx="10">
                  <c:v>5.9567738534528201E-2</c:v>
                </c:pt>
                <c:pt idx="11">
                  <c:v>5.5203380876914947E-2</c:v>
                </c:pt>
                <c:pt idx="12">
                  <c:v>2.3607857271580466E-2</c:v>
                </c:pt>
                <c:pt idx="13">
                  <c:v>2.7032136105860114E-2</c:v>
                </c:pt>
                <c:pt idx="14">
                  <c:v>2.8011717319663128E-2</c:v>
                </c:pt>
                <c:pt idx="15">
                  <c:v>3.5068612502722717E-2</c:v>
                </c:pt>
                <c:pt idx="16">
                  <c:v>3.5296712993602472E-2</c:v>
                </c:pt>
                <c:pt idx="17">
                  <c:v>4.0064102564102567E-2</c:v>
                </c:pt>
                <c:pt idx="18">
                  <c:v>5.3579082726103726E-2</c:v>
                </c:pt>
                <c:pt idx="19">
                  <c:v>4.4268406337371856E-2</c:v>
                </c:pt>
                <c:pt idx="20">
                  <c:v>5.8749369641956629E-2</c:v>
                </c:pt>
                <c:pt idx="21">
                  <c:v>5.8484349258649093E-2</c:v>
                </c:pt>
                <c:pt idx="22">
                  <c:v>5.6079805877595042E-2</c:v>
                </c:pt>
                <c:pt idx="23">
                  <c:v>5.8392377229416079E-2</c:v>
                </c:pt>
                <c:pt idx="24">
                  <c:v>7.1087384096656367E-2</c:v>
                </c:pt>
              </c:numCache>
            </c:numRef>
          </c:val>
          <c:smooth val="0"/>
          <c:extLst>
            <c:ext xmlns:c16="http://schemas.microsoft.com/office/drawing/2014/chart" uri="{C3380CC4-5D6E-409C-BE32-E72D297353CC}">
              <c16:uniqueId val="{00000008-5CD4-4271-98EE-8210B3D4EFE4}"/>
            </c:ext>
          </c:extLst>
        </c:ser>
        <c:dLbls>
          <c:showLegendKey val="0"/>
          <c:showVal val="0"/>
          <c:showCatName val="0"/>
          <c:showSerName val="0"/>
          <c:showPercent val="0"/>
          <c:showBubbleSize val="0"/>
        </c:dLbls>
        <c:marker val="1"/>
        <c:smooth val="0"/>
        <c:axId val="1400553247"/>
        <c:axId val="1400540351"/>
      </c:lineChart>
      <c:catAx>
        <c:axId val="14005773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400579039"/>
        <c:crosses val="autoZero"/>
        <c:auto val="1"/>
        <c:lblAlgn val="ctr"/>
        <c:lblOffset val="100"/>
        <c:noMultiLvlLbl val="0"/>
      </c:catAx>
      <c:valAx>
        <c:axId val="140057903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t-EE"/>
                  <a:t> </a:t>
                </a:r>
                <a:r>
                  <a:rPr lang="et-EE">
                    <a:solidFill>
                      <a:sysClr val="windowText" lastClr="000000"/>
                    </a:solidFill>
                  </a:rPr>
                  <a:t>haridustaseme omandanute osakaal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t-EE"/>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400577375"/>
        <c:crosses val="autoZero"/>
        <c:crossBetween val="between"/>
      </c:valAx>
      <c:valAx>
        <c:axId val="1400540351"/>
        <c:scaling>
          <c:orientation val="minMax"/>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400553247"/>
        <c:crosses val="max"/>
        <c:crossBetween val="between"/>
      </c:valAx>
      <c:catAx>
        <c:axId val="1400553247"/>
        <c:scaling>
          <c:orientation val="minMax"/>
        </c:scaling>
        <c:delete val="1"/>
        <c:axPos val="b"/>
        <c:numFmt formatCode="General" sourceLinked="1"/>
        <c:majorTickMark val="out"/>
        <c:minorTickMark val="none"/>
        <c:tickLblPos val="nextTo"/>
        <c:crossAx val="1400540351"/>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legend>
    <c:plotVisOnly val="1"/>
    <c:dispBlanksAs val="gap"/>
    <c:showDLblsOverMax val="0"/>
  </c:chart>
  <c:spPr>
    <a:solidFill>
      <a:schemeClr val="bg1"/>
    </a:solidFill>
    <a:ln w="9525" cap="flat" cmpd="sng" algn="ctr">
      <a:noFill/>
      <a:round/>
    </a:ln>
    <a:effectLst/>
  </c:spPr>
  <c:txPr>
    <a:bodyPr/>
    <a:lstStyle/>
    <a:p>
      <a:pPr>
        <a:defRPr/>
      </a:pPr>
      <a:endParaRPr lang="et-EE"/>
    </a:p>
  </c:txPr>
  <c:printSettings>
    <c:headerFooter/>
    <c:pageMargins b="0.75" l="0.7" r="0.7" t="0.75" header="0.3" footer="0.3"/>
    <c:pageSetup/>
  </c:printSettings>
  <c:userShapes r:id="rId3"/>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79074860550402"/>
          <c:y val="6.4488576779225579E-2"/>
          <c:w val="0.86591320083742729"/>
          <c:h val="0.75787658726821117"/>
        </c:manualLayout>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dLbls>
            <c:dLbl>
              <c:idx val="0"/>
              <c:tx>
                <c:rich>
                  <a:bodyPr/>
                  <a:lstStyle/>
                  <a:p>
                    <a:fld id="{1A0717F5-8A68-4891-8DA4-C014F27F29B2}"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E181-4A66-BE6A-93ACD0465D4E}"/>
                </c:ext>
              </c:extLst>
            </c:dLbl>
            <c:dLbl>
              <c:idx val="1"/>
              <c:tx>
                <c:rich>
                  <a:bodyPr/>
                  <a:lstStyle/>
                  <a:p>
                    <a:fld id="{3F01BAE1-B94B-4457-BA09-8E1C9FCC74E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E181-4A66-BE6A-93ACD0465D4E}"/>
                </c:ext>
              </c:extLst>
            </c:dLbl>
            <c:dLbl>
              <c:idx val="2"/>
              <c:tx>
                <c:rich>
                  <a:bodyPr/>
                  <a:lstStyle/>
                  <a:p>
                    <a:fld id="{305D194B-3E67-43FA-8F8C-98203737103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E181-4A66-BE6A-93ACD0465D4E}"/>
                </c:ext>
              </c:extLst>
            </c:dLbl>
            <c:dLbl>
              <c:idx val="3"/>
              <c:tx>
                <c:rich>
                  <a:bodyPr/>
                  <a:lstStyle/>
                  <a:p>
                    <a:fld id="{E8D57DCB-B210-4F95-B981-5D01826682F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E181-4A66-BE6A-93ACD0465D4E}"/>
                </c:ext>
              </c:extLst>
            </c:dLbl>
            <c:dLbl>
              <c:idx val="4"/>
              <c:layout>
                <c:manualLayout>
                  <c:x val="-2.2826631841637267E-2"/>
                  <c:y val="-1.8045112781954916E-2"/>
                </c:manualLayout>
              </c:layout>
              <c:tx>
                <c:rich>
                  <a:bodyPr/>
                  <a:lstStyle/>
                  <a:p>
                    <a:fld id="{3C00DDE5-6EAF-48AD-9A5C-0F9D1FCD4E53}"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E181-4A66-BE6A-93ACD0465D4E}"/>
                </c:ext>
              </c:extLst>
            </c:dLbl>
            <c:dLbl>
              <c:idx val="5"/>
              <c:layout>
                <c:manualLayout>
                  <c:x val="-7.262723835965898E-2"/>
                  <c:y val="2.4060150375939851E-2"/>
                </c:manualLayout>
              </c:layout>
              <c:tx>
                <c:rich>
                  <a:bodyPr/>
                  <a:lstStyle/>
                  <a:p>
                    <a:fld id="{C56091CB-F93F-42FC-AB3B-C8B7CAA47CDB}"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E181-4A66-BE6A-93ACD0465D4E}"/>
                </c:ext>
              </c:extLst>
            </c:dLbl>
            <c:dLbl>
              <c:idx val="6"/>
              <c:tx>
                <c:rich>
                  <a:bodyPr/>
                  <a:lstStyle/>
                  <a:p>
                    <a:fld id="{D80FE418-57F2-4458-A044-45CA3F8AECB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E181-4A66-BE6A-93ACD0465D4E}"/>
                </c:ext>
              </c:extLst>
            </c:dLbl>
            <c:dLbl>
              <c:idx val="7"/>
              <c:layout>
                <c:manualLayout>
                  <c:x val="-1.2104399895549327E-16"/>
                  <c:y val="-1.5037593984962405E-2"/>
                </c:manualLayout>
              </c:layout>
              <c:tx>
                <c:rich>
                  <a:bodyPr/>
                  <a:lstStyle/>
                  <a:p>
                    <a:fld id="{CA6D4582-5A67-4735-A82C-2D49CD9FFFE8}"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E181-4A66-BE6A-93ACD0465D4E}"/>
                </c:ext>
              </c:extLst>
            </c:dLbl>
            <c:dLbl>
              <c:idx val="8"/>
              <c:layout>
                <c:manualLayout>
                  <c:x val="-2.3108666750800581E-2"/>
                  <c:y val="-2.4060150375939851E-2"/>
                </c:manualLayout>
              </c:layout>
              <c:tx>
                <c:rich>
                  <a:bodyPr/>
                  <a:lstStyle/>
                  <a:p>
                    <a:fld id="{DED4D2FB-AA7E-4137-B342-4B13EF7346AC}"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E181-4A66-BE6A-93ACD0465D4E}"/>
                </c:ext>
              </c:extLst>
            </c:dLbl>
            <c:dLbl>
              <c:idx val="9"/>
              <c:layout>
                <c:manualLayout>
                  <c:x val="-2.8060523911686421E-2"/>
                  <c:y val="-3.308270676691729E-2"/>
                </c:manualLayout>
              </c:layout>
              <c:tx>
                <c:rich>
                  <a:bodyPr/>
                  <a:lstStyle/>
                  <a:p>
                    <a:fld id="{BDC9BBB4-35A4-418D-A53D-CA6AE7AD8D66}"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E181-4A66-BE6A-93ACD0465D4E}"/>
                </c:ext>
              </c:extLst>
            </c:dLbl>
            <c:dLbl>
              <c:idx val="10"/>
              <c:layout>
                <c:manualLayout>
                  <c:x val="0"/>
                  <c:y val="2.1052631578947368E-2"/>
                </c:manualLayout>
              </c:layout>
              <c:tx>
                <c:rich>
                  <a:bodyPr/>
                  <a:lstStyle/>
                  <a:p>
                    <a:fld id="{F3721D6D-5824-41D3-A262-23C1365AA19B}"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E181-4A66-BE6A-93ACD0465D4E}"/>
                </c:ext>
              </c:extLst>
            </c:dLbl>
            <c:dLbl>
              <c:idx val="11"/>
              <c:layout>
                <c:manualLayout>
                  <c:x val="-6.0521999477746636E-17"/>
                  <c:y val="-4.5112781954887216E-2"/>
                </c:manualLayout>
              </c:layout>
              <c:tx>
                <c:rich>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fld id="{AAC69ADC-3AC9-42D1-8F85-B0729F3EF8C7}" type="CELLRANGE">
                      <a:rPr lang="en-US"/>
                      <a:pPr>
                        <a:defRPr/>
                      </a:pPr>
                      <a:t>[CELLRANGE]</a:t>
                    </a:fld>
                    <a:endParaRPr lang="et-EE"/>
                  </a:p>
                </c:rich>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extLst>
                <c:ext xmlns:c15="http://schemas.microsoft.com/office/drawing/2012/chart" uri="{CE6537A1-D6FC-4f65-9D91-7224C49458BB}">
                  <c15:layout>
                    <c:manualLayout>
                      <c:w val="5.5395611405067061E-2"/>
                      <c:h val="5.7097862767154103E-2"/>
                    </c:manualLayout>
                  </c15:layout>
                  <c15:dlblFieldTable/>
                  <c15:showDataLabelsRange val="1"/>
                </c:ext>
                <c:ext xmlns:c16="http://schemas.microsoft.com/office/drawing/2014/chart" uri="{C3380CC4-5D6E-409C-BE32-E72D297353CC}">
                  <c16:uniqueId val="{0000000B-E181-4A66-BE6A-93ACD0465D4E}"/>
                </c:ext>
              </c:extLst>
            </c:dLbl>
            <c:dLbl>
              <c:idx val="12"/>
              <c:layout>
                <c:manualLayout>
                  <c:x val="1.4855571482657396E-2"/>
                  <c:y val="-1.5037593984962461E-2"/>
                </c:manualLayout>
              </c:layout>
              <c:tx>
                <c:rich>
                  <a:bodyPr/>
                  <a:lstStyle/>
                  <a:p>
                    <a:fld id="{A06139D3-AF3D-4290-8922-3AA6472A92CA}"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E181-4A66-BE6A-93ACD0465D4E}"/>
                </c:ext>
              </c:extLst>
            </c:dLbl>
            <c:dLbl>
              <c:idx val="13"/>
              <c:layout>
                <c:manualLayout>
                  <c:x val="-4.468914619195042E-2"/>
                  <c:y val="-4.8120300751879647E-2"/>
                </c:manualLayout>
              </c:layout>
              <c:tx>
                <c:rich>
                  <a:bodyPr/>
                  <a:lstStyle/>
                  <a:p>
                    <a:fld id="{CE815FC6-B553-4273-859E-168BDCC46537}"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E181-4A66-BE6A-93ACD0465D4E}"/>
                </c:ext>
              </c:extLst>
            </c:dLbl>
            <c:dLbl>
              <c:idx val="14"/>
              <c:tx>
                <c:rich>
                  <a:bodyPr/>
                  <a:lstStyle/>
                  <a:p>
                    <a:fld id="{2B7ABC31-1B70-4404-958E-113BED3ABA3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E181-4A66-BE6A-93ACD0465D4E}"/>
                </c:ext>
              </c:extLst>
            </c:dLbl>
            <c:dLbl>
              <c:idx val="15"/>
              <c:layout>
                <c:manualLayout>
                  <c:x val="-3.0504609841094772E-2"/>
                  <c:y val="3.6090225563909721E-2"/>
                </c:manualLayout>
              </c:layout>
              <c:tx>
                <c:rich>
                  <a:bodyPr/>
                  <a:lstStyle/>
                  <a:p>
                    <a:fld id="{C625B0B3-829D-4DDA-8F28-92DE9E46D90F}"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E181-4A66-BE6A-93ACD0465D4E}"/>
                </c:ext>
              </c:extLst>
            </c:dLbl>
            <c:dLbl>
              <c:idx val="16"/>
              <c:tx>
                <c:rich>
                  <a:bodyPr/>
                  <a:lstStyle/>
                  <a:p>
                    <a:fld id="{4D898704-A2B5-4600-B08A-0B1DD67602F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E181-4A66-BE6A-93ACD0465D4E}"/>
                </c:ext>
              </c:extLst>
            </c:dLbl>
            <c:dLbl>
              <c:idx val="17"/>
              <c:tx>
                <c:rich>
                  <a:bodyPr/>
                  <a:lstStyle/>
                  <a:p>
                    <a:fld id="{CC3AEB3D-123D-4C23-B2C3-B175B91C16A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E181-4A66-BE6A-93ACD0465D4E}"/>
                </c:ext>
              </c:extLst>
            </c:dLbl>
            <c:dLbl>
              <c:idx val="18"/>
              <c:layout>
                <c:manualLayout>
                  <c:x val="2.3965762118648853E-2"/>
                  <c:y val="0"/>
                </c:manualLayout>
              </c:layout>
              <c:tx>
                <c:rich>
                  <a:bodyPr/>
                  <a:lstStyle/>
                  <a:p>
                    <a:fld id="{40C3F87C-31DB-4C84-A02C-60F6750F2FE7}"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E181-4A66-BE6A-93ACD0465D4E}"/>
                </c:ext>
              </c:extLst>
            </c:dLbl>
            <c:dLbl>
              <c:idx val="19"/>
              <c:layout>
                <c:manualLayout>
                  <c:x val="-6.6024762145145731E-3"/>
                  <c:y val="3.0075187969924259E-3"/>
                </c:manualLayout>
              </c:layout>
              <c:tx>
                <c:rich>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fld id="{F48514FD-F90C-4CEE-B5B9-98E6AE1B6AA9}" type="CELLRANGE">
                      <a:rPr lang="en-US"/>
                      <a:pPr>
                        <a:defRPr/>
                      </a:pPr>
                      <a:t>[CELLRANGE]</a:t>
                    </a:fld>
                    <a:endParaRPr lang="et-EE"/>
                  </a:p>
                </c:rich>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extLst>
                <c:ext xmlns:c15="http://schemas.microsoft.com/office/drawing/2012/chart" uri="{CE6537A1-D6FC-4f65-9D91-7224C49458BB}">
                  <c15:layout>
                    <c:manualLayout>
                      <c:w val="4.5144431116742566E-2"/>
                      <c:h val="5.7097862767154103E-2"/>
                    </c:manualLayout>
                  </c15:layout>
                  <c15:dlblFieldTable/>
                  <c15:showDataLabelsRange val="1"/>
                </c:ext>
                <c:ext xmlns:c16="http://schemas.microsoft.com/office/drawing/2014/chart" uri="{C3380CC4-5D6E-409C-BE32-E72D297353CC}">
                  <c16:uniqueId val="{00000013-E181-4A66-BE6A-93ACD0465D4E}"/>
                </c:ext>
              </c:extLst>
            </c:dLbl>
            <c:dLbl>
              <c:idx val="20"/>
              <c:tx>
                <c:rich>
                  <a:bodyPr/>
                  <a:lstStyle/>
                  <a:p>
                    <a:fld id="{12479DB5-0D03-4F53-8D0C-03AB9060BC0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E181-4A66-BE6A-93ACD0465D4E}"/>
                </c:ext>
              </c:extLst>
            </c:dLbl>
            <c:dLbl>
              <c:idx val="21"/>
              <c:layout>
                <c:manualLayout>
                  <c:x val="2.5677602269980851E-2"/>
                  <c:y val="-3.0075187969924814E-3"/>
                </c:manualLayout>
              </c:layout>
              <c:tx>
                <c:rich>
                  <a:bodyPr/>
                  <a:lstStyle/>
                  <a:p>
                    <a:fld id="{E2D81416-A932-462B-9F31-3D5A4682AB43}"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E181-4A66-BE6A-93ACD0465D4E}"/>
                </c:ext>
              </c:extLst>
            </c:dLbl>
            <c:dLbl>
              <c:idx val="22"/>
              <c:tx>
                <c:rich>
                  <a:bodyPr/>
                  <a:lstStyle/>
                  <a:p>
                    <a:fld id="{26A2267D-1A6A-41C2-BB6F-D1C2B6FEED9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E181-4A66-BE6A-93ACD0465D4E}"/>
                </c:ext>
              </c:extLst>
            </c:dLbl>
            <c:dLbl>
              <c:idx val="23"/>
              <c:tx>
                <c:rich>
                  <a:bodyPr/>
                  <a:lstStyle/>
                  <a:p>
                    <a:fld id="{64E943A8-5E98-47A6-84DF-B73B3EBC25A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E181-4A66-BE6A-93ACD0465D4E}"/>
                </c:ext>
              </c:extLst>
            </c:dLbl>
            <c:dLbl>
              <c:idx val="24"/>
              <c:layout>
                <c:manualLayout>
                  <c:x val="-1.7118401513321238E-3"/>
                  <c:y val="3.9097744360902256E-2"/>
                </c:manualLayout>
              </c:layout>
              <c:tx>
                <c:rich>
                  <a:bodyPr/>
                  <a:lstStyle/>
                  <a:p>
                    <a:fld id="{AFC2CD55-AC17-4875-93B4-50EA6E4E439F}"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E181-4A66-BE6A-93ACD0465D4E}"/>
                </c:ext>
              </c:extLst>
            </c:dLbl>
            <c:dLbl>
              <c:idx val="25"/>
              <c:layout>
                <c:manualLayout>
                  <c:x val="-5.9914405296622168E-2"/>
                  <c:y val="-7.2180451127819553E-2"/>
                </c:manualLayout>
              </c:layout>
              <c:tx>
                <c:rich>
                  <a:bodyPr/>
                  <a:lstStyle/>
                  <a:p>
                    <a:fld id="{0FFDB792-32DC-4A87-A11A-8DCE80823F29}"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E181-4A66-BE6A-93ACD0465D4E}"/>
                </c:ext>
              </c:extLst>
            </c:dLbl>
            <c:dLbl>
              <c:idx val="26"/>
              <c:tx>
                <c:rich>
                  <a:bodyPr/>
                  <a:lstStyle/>
                  <a:p>
                    <a:fld id="{C4C9EAE7-5286-48F8-B053-69F90DCC0C7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E181-4A66-BE6A-93ACD0465D4E}"/>
                </c:ext>
              </c:extLst>
            </c:dLbl>
            <c:dLbl>
              <c:idx val="27"/>
              <c:layout>
                <c:manualLayout>
                  <c:x val="-2.3965762118648884E-2"/>
                  <c:y val="-4.2105263157894736E-2"/>
                </c:manualLayout>
              </c:layout>
              <c:tx>
                <c:rich>
                  <a:bodyPr/>
                  <a:lstStyle/>
                  <a:p>
                    <a:fld id="{5A027405-334B-421E-A713-E7CF7EB78853}"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E181-4A66-BE6A-93ACD0465D4E}"/>
                </c:ext>
              </c:extLst>
            </c:dLbl>
            <c:dLbl>
              <c:idx val="28"/>
              <c:layout>
                <c:manualLayout>
                  <c:x val="3.3012381072571656E-3"/>
                  <c:y val="1.5037593984962405E-2"/>
                </c:manualLayout>
              </c:layout>
              <c:tx>
                <c:rich>
                  <a:bodyPr/>
                  <a:lstStyle/>
                  <a:p>
                    <a:fld id="{03E225EF-50BB-4576-9106-392CF2BC9D53}"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E181-4A66-BE6A-93ACD0465D4E}"/>
                </c:ext>
              </c:extLst>
            </c:dLbl>
            <c:dLbl>
              <c:idx val="29"/>
              <c:layout>
                <c:manualLayout>
                  <c:x val="2.3904603056660492E-2"/>
                  <c:y val="1.8045112781954888E-2"/>
                </c:manualLayout>
              </c:layout>
              <c:tx>
                <c:rich>
                  <a:bodyPr/>
                  <a:lstStyle/>
                  <a:p>
                    <a:fld id="{6D563EE3-08AD-412D-AD48-F81FD0DA946E}"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E181-4A66-BE6A-93ACD0465D4E}"/>
                </c:ext>
              </c:extLst>
            </c:dLbl>
            <c:dLbl>
              <c:idx val="30"/>
              <c:tx>
                <c:rich>
                  <a:bodyPr/>
                  <a:lstStyle/>
                  <a:p>
                    <a:fld id="{CCBD6F8E-0DA8-4F30-A5B1-7F57B976DCA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E181-4A66-BE6A-93ACD0465D4E}"/>
                </c:ext>
              </c:extLst>
            </c:dLbl>
            <c:dLbl>
              <c:idx val="31"/>
              <c:tx>
                <c:rich>
                  <a:bodyPr/>
                  <a:lstStyle/>
                  <a:p>
                    <a:fld id="{C1A55E61-F03D-4E25-A753-CD13BF3CCD4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E181-4A66-BE6A-93ACD0465D4E}"/>
                </c:ext>
              </c:extLst>
            </c:dLbl>
            <c:dLbl>
              <c:idx val="32"/>
              <c:tx>
                <c:rich>
                  <a:bodyPr/>
                  <a:lstStyle/>
                  <a:p>
                    <a:fld id="{EAB0E876-9EDF-437F-9C1D-FAFACB7CD06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E181-4A66-BE6A-93ACD0465D4E}"/>
                </c:ext>
              </c:extLst>
            </c:dLbl>
            <c:dLbl>
              <c:idx val="33"/>
              <c:layout>
                <c:manualLayout>
                  <c:x val="-3.3012381072572866E-3"/>
                  <c:y val="3.007518796992481E-2"/>
                </c:manualLayout>
              </c:layout>
              <c:tx>
                <c:rich>
                  <a:bodyPr/>
                  <a:lstStyle/>
                  <a:p>
                    <a:fld id="{2EA7589B-67DB-4BE6-B526-78B182FA077B}"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E181-4A66-BE6A-93ACD0465D4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linear"/>
            <c:dispRSqr val="1"/>
            <c:dispEq val="0"/>
            <c:trendlineLbl>
              <c:layout>
                <c:manualLayout>
                  <c:x val="-1.6407519417784282E-2"/>
                  <c:y val="-5.7436504647445383E-3"/>
                </c:manualLayout>
              </c:layout>
              <c:numFmt formatCode="General" sourceLinked="0"/>
              <c:spPr>
                <a:noFill/>
                <a:ln>
                  <a:noFill/>
                </a:ln>
                <a:effectLst/>
              </c:spPr>
              <c:txPr>
                <a:bodyPr rot="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t-EE"/>
                </a:p>
              </c:txPr>
            </c:trendlineLbl>
          </c:trendline>
          <c:xVal>
            <c:numRef>
              <c:f>'2.2'!$H$8:$H$41</c:f>
              <c:numCache>
                <c:formatCode>0.00</c:formatCode>
                <c:ptCount val="34"/>
                <c:pt idx="0">
                  <c:v>3.3742973598343902</c:v>
                </c:pt>
                <c:pt idx="1">
                  <c:v>2.0020216815651599</c:v>
                </c:pt>
                <c:pt idx="2">
                  <c:v>1.24366149111428</c:v>
                </c:pt>
                <c:pt idx="3">
                  <c:v>2.7441793661297802</c:v>
                </c:pt>
                <c:pt idx="4">
                  <c:v>3.2549022634842601</c:v>
                </c:pt>
                <c:pt idx="5">
                  <c:v>2.9394946009128402</c:v>
                </c:pt>
                <c:pt idx="6">
                  <c:v>2.1019761275892801</c:v>
                </c:pt>
                <c:pt idx="7">
                  <c:v>2.7464511315132101</c:v>
                </c:pt>
                <c:pt idx="8">
                  <c:v>4.2512121766037598</c:v>
                </c:pt>
                <c:pt idx="9">
                  <c:v>1.6884742152415</c:v>
                </c:pt>
                <c:pt idx="10">
                  <c:v>1.8787011841379</c:v>
                </c:pt>
                <c:pt idx="11">
                  <c:v>2.0381568107096801</c:v>
                </c:pt>
                <c:pt idx="12">
                  <c:v>2.8712531982679299</c:v>
                </c:pt>
                <c:pt idx="13">
                  <c:v>1.2774324243808499</c:v>
                </c:pt>
                <c:pt idx="14">
                  <c:v>2.34936234152357</c:v>
                </c:pt>
                <c:pt idx="15">
                  <c:v>3.0869473755955799</c:v>
                </c:pt>
                <c:pt idx="16">
                  <c:v>1.1768095613673399</c:v>
                </c:pt>
                <c:pt idx="17">
                  <c:v>2.24775882885264</c:v>
                </c:pt>
                <c:pt idx="18">
                  <c:v>1.60407289391434</c:v>
                </c:pt>
                <c:pt idx="19">
                  <c:v>4.2387106531125101</c:v>
                </c:pt>
                <c:pt idx="20">
                  <c:v>1.2812887763980401</c:v>
                </c:pt>
                <c:pt idx="21">
                  <c:v>1.1896949724726</c:v>
                </c:pt>
                <c:pt idx="22">
                  <c:v>2.4861651763722499</c:v>
                </c:pt>
                <c:pt idx="23">
                  <c:v>2.0324746207522799</c:v>
                </c:pt>
                <c:pt idx="24">
                  <c:v>1.20606420269495</c:v>
                </c:pt>
                <c:pt idx="25">
                  <c:v>0.99488939361041995</c:v>
                </c:pt>
                <c:pt idx="26">
                  <c:v>1.6782972781590699</c:v>
                </c:pt>
                <c:pt idx="27">
                  <c:v>0.78965333622759004</c:v>
                </c:pt>
                <c:pt idx="28">
                  <c:v>1.00371125357899</c:v>
                </c:pt>
                <c:pt idx="29">
                  <c:v>1.2677970719844001</c:v>
                </c:pt>
                <c:pt idx="30">
                  <c:v>1.2859846947628399</c:v>
                </c:pt>
                <c:pt idx="31">
                  <c:v>0.44289879184912001</c:v>
                </c:pt>
                <c:pt idx="32">
                  <c:v>0.88150300576531004</c:v>
                </c:pt>
                <c:pt idx="33">
                  <c:v>1.0969028069659199</c:v>
                </c:pt>
              </c:numCache>
            </c:numRef>
          </c:xVal>
          <c:yVal>
            <c:numRef>
              <c:f>'2.2'!$D$8:$D$41</c:f>
              <c:numCache>
                <c:formatCode>General</c:formatCode>
                <c:ptCount val="34"/>
                <c:pt idx="0">
                  <c:v>18.8</c:v>
                </c:pt>
                <c:pt idx="1">
                  <c:v>12.2</c:v>
                </c:pt>
                <c:pt idx="2">
                  <c:v>13.1</c:v>
                </c:pt>
                <c:pt idx="3">
                  <c:v>9.8000000000000007</c:v>
                </c:pt>
                <c:pt idx="4">
                  <c:v>8.9</c:v>
                </c:pt>
                <c:pt idx="5">
                  <c:v>8.6999999999999993</c:v>
                </c:pt>
                <c:pt idx="6">
                  <c:v>8.6999999999999993</c:v>
                </c:pt>
                <c:pt idx="7">
                  <c:v>6.8</c:v>
                </c:pt>
                <c:pt idx="8">
                  <c:v>6.8</c:v>
                </c:pt>
                <c:pt idx="9">
                  <c:v>7.2</c:v>
                </c:pt>
                <c:pt idx="10">
                  <c:v>6.4</c:v>
                </c:pt>
                <c:pt idx="11">
                  <c:v>6.6</c:v>
                </c:pt>
                <c:pt idx="12">
                  <c:v>6</c:v>
                </c:pt>
                <c:pt idx="13">
                  <c:v>5.3</c:v>
                </c:pt>
                <c:pt idx="14">
                  <c:v>5.7</c:v>
                </c:pt>
                <c:pt idx="15">
                  <c:v>5.9</c:v>
                </c:pt>
                <c:pt idx="16">
                  <c:v>5</c:v>
                </c:pt>
                <c:pt idx="17">
                  <c:v>4.9000000000000004</c:v>
                </c:pt>
                <c:pt idx="18">
                  <c:v>5.0999999999999996</c:v>
                </c:pt>
                <c:pt idx="19">
                  <c:v>6</c:v>
                </c:pt>
                <c:pt idx="20">
                  <c:v>3.8</c:v>
                </c:pt>
                <c:pt idx="21">
                  <c:v>4.2</c:v>
                </c:pt>
                <c:pt idx="22">
                  <c:v>4.3</c:v>
                </c:pt>
                <c:pt idx="23">
                  <c:v>4</c:v>
                </c:pt>
                <c:pt idx="24">
                  <c:v>3.6</c:v>
                </c:pt>
                <c:pt idx="25">
                  <c:v>3.5</c:v>
                </c:pt>
                <c:pt idx="26">
                  <c:v>3.4</c:v>
                </c:pt>
                <c:pt idx="27">
                  <c:v>2.2999999999999998</c:v>
                </c:pt>
                <c:pt idx="28">
                  <c:v>2.7</c:v>
                </c:pt>
                <c:pt idx="29">
                  <c:v>2.7</c:v>
                </c:pt>
                <c:pt idx="30">
                  <c:v>2</c:v>
                </c:pt>
                <c:pt idx="31">
                  <c:v>2.1</c:v>
                </c:pt>
                <c:pt idx="32">
                  <c:v>2</c:v>
                </c:pt>
                <c:pt idx="33">
                  <c:v>1.3</c:v>
                </c:pt>
              </c:numCache>
            </c:numRef>
          </c:yVal>
          <c:smooth val="0"/>
          <c:extLst>
            <c:ext xmlns:c15="http://schemas.microsoft.com/office/drawing/2012/chart" uri="{02D57815-91ED-43cb-92C2-25804820EDAC}">
              <c15:datalabelsRange>
                <c15:f>'2.2'!$A$8:$A$41</c15:f>
                <c15:dlblRangeCache>
                  <c:ptCount val="34"/>
                  <c:pt idx="0">
                    <c:v>Šveits</c:v>
                  </c:pt>
                  <c:pt idx="1">
                    <c:v>Sloveenia</c:v>
                  </c:pt>
                  <c:pt idx="2">
                    <c:v>Luksemburg</c:v>
                  </c:pt>
                  <c:pt idx="3">
                    <c:v>USA</c:v>
                  </c:pt>
                  <c:pt idx="4">
                    <c:v>Rootsi</c:v>
                  </c:pt>
                  <c:pt idx="5">
                    <c:v>Saksamaa</c:v>
                  </c:pt>
                  <c:pt idx="6">
                    <c:v>Island</c:v>
                  </c:pt>
                  <c:pt idx="7">
                    <c:v>Soome</c:v>
                  </c:pt>
                  <c:pt idx="8">
                    <c:v>Iisrael</c:v>
                  </c:pt>
                  <c:pt idx="9">
                    <c:v>Suurbritannia</c:v>
                  </c:pt>
                  <c:pt idx="10">
                    <c:v>Austraalia</c:v>
                  </c:pt>
                  <c:pt idx="11">
                    <c:v>Norra</c:v>
                  </c:pt>
                  <c:pt idx="12">
                    <c:v>Taani</c:v>
                  </c:pt>
                  <c:pt idx="13">
                    <c:v>Uus-Meremaa</c:v>
                  </c:pt>
                  <c:pt idx="14">
                    <c:v>OECD kokku</c:v>
                  </c:pt>
                  <c:pt idx="15">
                    <c:v>Austria</c:v>
                  </c:pt>
                  <c:pt idx="16">
                    <c:v>Iirimaa</c:v>
                  </c:pt>
                  <c:pt idx="17">
                    <c:v>Prantsusmaa</c:v>
                  </c:pt>
                  <c:pt idx="18">
                    <c:v>Kanada</c:v>
                  </c:pt>
                  <c:pt idx="19">
                    <c:v>Korea</c:v>
                  </c:pt>
                  <c:pt idx="20">
                    <c:v>Eesti</c:v>
                  </c:pt>
                  <c:pt idx="21">
                    <c:v>Hispaania</c:v>
                  </c:pt>
                  <c:pt idx="22">
                    <c:v>Belgia</c:v>
                  </c:pt>
                  <c:pt idx="23">
                    <c:v>Holland</c:v>
                  </c:pt>
                  <c:pt idx="24">
                    <c:v>Ungari</c:v>
                  </c:pt>
                  <c:pt idx="25">
                    <c:v>Kreeka</c:v>
                  </c:pt>
                  <c:pt idx="26">
                    <c:v>Tšehhi</c:v>
                  </c:pt>
                  <c:pt idx="27">
                    <c:v>Slovakkia</c:v>
                  </c:pt>
                  <c:pt idx="28">
                    <c:v>Poola</c:v>
                  </c:pt>
                  <c:pt idx="29">
                    <c:v>Portugal</c:v>
                  </c:pt>
                  <c:pt idx="30">
                    <c:v>Itaalia</c:v>
                  </c:pt>
                  <c:pt idx="31">
                    <c:v>Läti</c:v>
                  </c:pt>
                  <c:pt idx="32">
                    <c:v>Türgi</c:v>
                  </c:pt>
                  <c:pt idx="33">
                    <c:v>Venemaa</c:v>
                  </c:pt>
                </c15:dlblRangeCache>
              </c15:datalabelsRange>
            </c:ext>
            <c:ext xmlns:c16="http://schemas.microsoft.com/office/drawing/2014/chart" uri="{C3380CC4-5D6E-409C-BE32-E72D297353CC}">
              <c16:uniqueId val="{00000022-E181-4A66-BE6A-93ACD0465D4E}"/>
            </c:ext>
          </c:extLst>
        </c:ser>
        <c:dLbls>
          <c:showLegendKey val="0"/>
          <c:showVal val="0"/>
          <c:showCatName val="0"/>
          <c:showSerName val="0"/>
          <c:showPercent val="0"/>
          <c:showBubbleSize val="0"/>
        </c:dLbls>
        <c:axId val="1275850079"/>
        <c:axId val="1275851327"/>
      </c:scatterChart>
      <c:valAx>
        <c:axId val="127585007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t-EE"/>
                  <a:t>TA kulutuste osakaal SKP-st</a:t>
                </a:r>
                <a:r>
                  <a:rPr lang="et-EE" baseline="0"/>
                  <a:t> (%)</a:t>
                </a:r>
                <a:endParaRPr lang="et-EE"/>
              </a:p>
            </c:rich>
          </c:tx>
          <c:layout>
            <c:manualLayout>
              <c:xMode val="edge"/>
              <c:yMode val="edge"/>
              <c:x val="0.42139492866681216"/>
              <c:y val="0.91017938547155286"/>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t-EE"/>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275851327"/>
        <c:crosses val="autoZero"/>
        <c:crossBetween val="midCat"/>
      </c:valAx>
      <c:valAx>
        <c:axId val="1275851327"/>
        <c:scaling>
          <c:orientation val="minMax"/>
          <c:max val="1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t-EE"/>
                  <a:t>Doktorikraadiga mehi  tööealisest elanikkonnast (1000 inimese kohta vanuses 25-64)</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t-E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275850079"/>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t-EE"/>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9536991659868314E-2"/>
          <c:y val="2.0997375328083989E-2"/>
          <c:w val="0.820551355636846"/>
          <c:h val="0.80026811609178772"/>
        </c:manualLayout>
      </c:layout>
      <c:barChart>
        <c:barDir val="col"/>
        <c:grouping val="clustered"/>
        <c:varyColors val="0"/>
        <c:ser>
          <c:idx val="0"/>
          <c:order val="0"/>
          <c:tx>
            <c:strRef>
              <c:f>'2.3vana(aga vaja)'!$A$5</c:f>
              <c:strCache>
                <c:ptCount val="1"/>
                <c:pt idx="0">
                  <c:v>Vastuvõetud</c:v>
                </c:pt>
              </c:strCache>
            </c:strRef>
          </c:tx>
          <c:spPr>
            <a:solidFill>
              <a:schemeClr val="accent1"/>
            </a:solidFill>
            <a:ln>
              <a:noFill/>
            </a:ln>
            <a:effectLst/>
          </c:spPr>
          <c:invertIfNegative val="0"/>
          <c:dLbls>
            <c:spPr>
              <a:noFill/>
              <a:ln>
                <a:noFill/>
              </a:ln>
              <a:effectLst/>
            </c:spPr>
            <c:txPr>
              <a:bodyPr rot="-5400000" spcFirstLastPara="1" vertOverflow="ellipsis" wrap="square" anchor="ctr" anchorCtr="1"/>
              <a:lstStyle/>
              <a:p>
                <a:pPr>
                  <a:defRPr sz="900" b="0" i="0" u="none" strike="noStrike" kern="1200" baseline="0">
                    <a:solidFill>
                      <a:schemeClr val="tx1">
                        <a:lumMod val="75000"/>
                        <a:lumOff val="25000"/>
                      </a:schemeClr>
                    </a:solidFill>
                    <a:latin typeface="+mn-lt"/>
                    <a:ea typeface="+mn-ea"/>
                    <a:cs typeface="+mn-cs"/>
                  </a:defRPr>
                </a:pPr>
                <a:endParaRPr lang="et-E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'2.3vana(aga vaja)'!$B$4:$N$4</c:f>
              <c:numCache>
                <c:formatCode>General</c:formatCode>
                <c:ptCount val="13"/>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numCache>
            </c:numRef>
          </c:cat>
          <c:val>
            <c:numRef>
              <c:f>'2.3vana(aga vaja)'!$B$5:$N$5</c:f>
              <c:numCache>
                <c:formatCode>General</c:formatCode>
                <c:ptCount val="13"/>
                <c:pt idx="0">
                  <c:v>440</c:v>
                </c:pt>
                <c:pt idx="1">
                  <c:v>444</c:v>
                </c:pt>
                <c:pt idx="2">
                  <c:v>541</c:v>
                </c:pt>
                <c:pt idx="3">
                  <c:v>472</c:v>
                </c:pt>
                <c:pt idx="4">
                  <c:v>538</c:v>
                </c:pt>
                <c:pt idx="5">
                  <c:v>574</c:v>
                </c:pt>
                <c:pt idx="6">
                  <c:v>515</c:v>
                </c:pt>
                <c:pt idx="7">
                  <c:v>392</c:v>
                </c:pt>
                <c:pt idx="8">
                  <c:v>387</c:v>
                </c:pt>
                <c:pt idx="9">
                  <c:v>361</c:v>
                </c:pt>
                <c:pt idx="10">
                  <c:v>370</c:v>
                </c:pt>
                <c:pt idx="11">
                  <c:v>358</c:v>
                </c:pt>
                <c:pt idx="12">
                  <c:v>350</c:v>
                </c:pt>
              </c:numCache>
            </c:numRef>
          </c:val>
          <c:extLst>
            <c:ext xmlns:c16="http://schemas.microsoft.com/office/drawing/2014/chart" uri="{C3380CC4-5D6E-409C-BE32-E72D297353CC}">
              <c16:uniqueId val="{00000000-A42A-4E2D-9563-682342C327F8}"/>
            </c:ext>
          </c:extLst>
        </c:ser>
        <c:ser>
          <c:idx val="2"/>
          <c:order val="1"/>
          <c:tx>
            <c:strRef>
              <c:f>'2.3vana(aga vaja)'!$A$7</c:f>
              <c:strCache>
                <c:ptCount val="1"/>
                <c:pt idx="0">
                  <c:v>Lõpetanud</c:v>
                </c:pt>
              </c:strCache>
            </c:strRef>
          </c:tx>
          <c:spPr>
            <a:solidFill>
              <a:schemeClr val="accent3"/>
            </a:solidFill>
            <a:ln>
              <a:noFill/>
            </a:ln>
            <a:effectLst/>
          </c:spPr>
          <c:invertIfNegative val="0"/>
          <c:dLbls>
            <c:spPr>
              <a:noFill/>
              <a:ln>
                <a:noFill/>
              </a:ln>
              <a:effectLst/>
            </c:spPr>
            <c:txPr>
              <a:bodyPr rot="-54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et-E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'2.3vana(aga vaja)'!$B$4:$N$4</c:f>
              <c:numCache>
                <c:formatCode>General</c:formatCode>
                <c:ptCount val="13"/>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numCache>
            </c:numRef>
          </c:cat>
          <c:val>
            <c:numRef>
              <c:f>'2.3vana(aga vaja)'!$B$7:$N$7</c:f>
              <c:numCache>
                <c:formatCode>General</c:formatCode>
                <c:ptCount val="13"/>
                <c:pt idx="0">
                  <c:v>124</c:v>
                </c:pt>
                <c:pt idx="1">
                  <c:v>143</c:v>
                </c:pt>
                <c:pt idx="2">
                  <c:v>153</c:v>
                </c:pt>
                <c:pt idx="3">
                  <c:v>161</c:v>
                </c:pt>
                <c:pt idx="4">
                  <c:v>160</c:v>
                </c:pt>
                <c:pt idx="5">
                  <c:v>175</c:v>
                </c:pt>
                <c:pt idx="6">
                  <c:v>250</c:v>
                </c:pt>
                <c:pt idx="7">
                  <c:v>190</c:v>
                </c:pt>
                <c:pt idx="8">
                  <c:v>233</c:v>
                </c:pt>
                <c:pt idx="9">
                  <c:v>213</c:v>
                </c:pt>
                <c:pt idx="10">
                  <c:v>208</c:v>
                </c:pt>
                <c:pt idx="11">
                  <c:v>239</c:v>
                </c:pt>
                <c:pt idx="12">
                  <c:v>253</c:v>
                </c:pt>
              </c:numCache>
            </c:numRef>
          </c:val>
          <c:extLst>
            <c:ext xmlns:c16="http://schemas.microsoft.com/office/drawing/2014/chart" uri="{C3380CC4-5D6E-409C-BE32-E72D297353CC}">
              <c16:uniqueId val="{00000002-A42A-4E2D-9563-682342C327F8}"/>
            </c:ext>
          </c:extLst>
        </c:ser>
        <c:ser>
          <c:idx val="3"/>
          <c:order val="2"/>
          <c:tx>
            <c:strRef>
              <c:f>'2.3vana(aga vaja)'!$A$8</c:f>
              <c:strCache>
                <c:ptCount val="1"/>
                <c:pt idx="0">
                  <c:v>Katkestamiste arv</c:v>
                </c:pt>
              </c:strCache>
            </c:strRef>
          </c:tx>
          <c:spPr>
            <a:solidFill>
              <a:schemeClr val="accent4"/>
            </a:solidFill>
            <a:ln>
              <a:noFill/>
            </a:ln>
            <a:effectLst/>
          </c:spPr>
          <c:invertIfNegative val="0"/>
          <c:dLbls>
            <c:spPr>
              <a:noFill/>
              <a:ln>
                <a:noFill/>
              </a:ln>
              <a:effectLst/>
            </c:spPr>
            <c:txPr>
              <a:bodyPr rot="-5400000" spcFirstLastPara="1" vertOverflow="ellipsis" wrap="square" anchor="ctr" anchorCtr="1"/>
              <a:lstStyle/>
              <a:p>
                <a:pPr>
                  <a:defRPr sz="900" b="0" i="0" u="none" strike="noStrike" kern="1200" baseline="0">
                    <a:solidFill>
                      <a:sysClr val="windowText" lastClr="000000"/>
                    </a:solidFill>
                    <a:latin typeface="+mn-lt"/>
                    <a:ea typeface="+mn-ea"/>
                    <a:cs typeface="+mn-cs"/>
                  </a:defRPr>
                </a:pPr>
                <a:endParaRPr lang="et-EE"/>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'2.3vana(aga vaja)'!$B$4:$N$4</c:f>
              <c:numCache>
                <c:formatCode>General</c:formatCode>
                <c:ptCount val="13"/>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numCache>
            </c:numRef>
          </c:cat>
          <c:val>
            <c:numRef>
              <c:f>'2.3vana(aga vaja)'!$B$8:$N$8</c:f>
              <c:numCache>
                <c:formatCode>General</c:formatCode>
                <c:ptCount val="13"/>
                <c:pt idx="0">
                  <c:v>144</c:v>
                </c:pt>
                <c:pt idx="1">
                  <c:v>200</c:v>
                </c:pt>
                <c:pt idx="2">
                  <c:v>183</c:v>
                </c:pt>
                <c:pt idx="3">
                  <c:v>276</c:v>
                </c:pt>
                <c:pt idx="4">
                  <c:v>242</c:v>
                </c:pt>
                <c:pt idx="5">
                  <c:v>242</c:v>
                </c:pt>
                <c:pt idx="6">
                  <c:v>273</c:v>
                </c:pt>
                <c:pt idx="7">
                  <c:v>262</c:v>
                </c:pt>
                <c:pt idx="8">
                  <c:v>282</c:v>
                </c:pt>
                <c:pt idx="9">
                  <c:v>275</c:v>
                </c:pt>
                <c:pt idx="10">
                  <c:v>287</c:v>
                </c:pt>
                <c:pt idx="11">
                  <c:v>355</c:v>
                </c:pt>
                <c:pt idx="12">
                  <c:v>316</c:v>
                </c:pt>
              </c:numCache>
            </c:numRef>
          </c:val>
          <c:extLst>
            <c:ext xmlns:c16="http://schemas.microsoft.com/office/drawing/2014/chart" uri="{C3380CC4-5D6E-409C-BE32-E72D297353CC}">
              <c16:uniqueId val="{00000003-A42A-4E2D-9563-682342C327F8}"/>
            </c:ext>
          </c:extLst>
        </c:ser>
        <c:ser>
          <c:idx val="1"/>
          <c:order val="5"/>
          <c:tx>
            <c:strRef>
              <c:f>'2.3vana(aga vaja)'!$A$6</c:f>
              <c:strCache>
                <c:ptCount val="1"/>
                <c:pt idx="0">
                  <c:v>Õppijad</c:v>
                </c:pt>
              </c:strCache>
              <c:extLst xmlns:c15="http://schemas.microsoft.com/office/drawing/2012/chart"/>
            </c:strRef>
          </c:tx>
          <c:spPr>
            <a:noFill/>
            <a:ln>
              <a:noFill/>
            </a:ln>
            <a:effectLst/>
          </c:spPr>
          <c:invertIfNegative val="0"/>
          <c:dLbls>
            <c:dLbl>
              <c:idx val="0"/>
              <c:layout>
                <c:manualLayout>
                  <c:x val="-1.727617003554233E-2"/>
                  <c:y val="2.331022836609263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B67-4E36-814C-85A1B6D6B0BC}"/>
                </c:ext>
              </c:extLst>
            </c:dLbl>
            <c:dLbl>
              <c:idx val="1"/>
              <c:layout>
                <c:manualLayout>
                  <c:x val="-1.7276170035542358E-2"/>
                  <c:y val="2.331022836609263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67-4E36-814C-85A1B6D6B0BC}"/>
                </c:ext>
              </c:extLst>
            </c:dLbl>
            <c:dLbl>
              <c:idx val="2"/>
              <c:layout>
                <c:manualLayout>
                  <c:x val="-1.2512520209565612E-2"/>
                  <c:y val="2.331022836609263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B67-4E36-814C-85A1B6D6B0BC}"/>
                </c:ext>
              </c:extLst>
            </c:dLbl>
            <c:dLbl>
              <c:idx val="3"/>
              <c:layout>
                <c:manualLayout>
                  <c:x val="-1.0924636934240003E-2"/>
                  <c:y val="2.331022836609263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B67-4E36-814C-85A1B6D6B0BC}"/>
                </c:ext>
              </c:extLst>
            </c:dLbl>
            <c:dLbl>
              <c:idx val="4"/>
              <c:layout>
                <c:manualLayout>
                  <c:x val="-1.2512520209565585E-2"/>
                  <c:y val="2.331022836609263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B67-4E36-814C-85A1B6D6B0BC}"/>
                </c:ext>
              </c:extLst>
            </c:dLbl>
            <c:dLbl>
              <c:idx val="5"/>
              <c:layout>
                <c:manualLayout>
                  <c:x val="-7.7488703835888384E-3"/>
                  <c:y val="2.331022836609263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B67-4E36-814C-85A1B6D6B0BC}"/>
                </c:ext>
              </c:extLst>
            </c:dLbl>
            <c:dLbl>
              <c:idx val="6"/>
              <c:layout>
                <c:manualLayout>
                  <c:x val="-1.5688286760216746E-2"/>
                  <c:y val="2.66352491474725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B67-4E36-814C-85A1B6D6B0BC}"/>
                </c:ext>
              </c:extLst>
            </c:dLbl>
            <c:dLbl>
              <c:idx val="7"/>
              <c:layout>
                <c:manualLayout>
                  <c:x val="-2.0451936586193493E-2"/>
                  <c:y val="2.66352491474725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B67-4E36-814C-85A1B6D6B0BC}"/>
                </c:ext>
              </c:extLst>
            </c:dLbl>
            <c:dLbl>
              <c:idx val="8"/>
              <c:layout>
                <c:manualLayout>
                  <c:x val="-1.886405331086791E-2"/>
                  <c:y val="2.66352491474725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3B67-4E36-814C-85A1B6D6B0BC}"/>
                </c:ext>
              </c:extLst>
            </c:dLbl>
            <c:dLbl>
              <c:idx val="9"/>
              <c:layout>
                <c:manualLayout>
                  <c:x val="-1.5688286760216746E-2"/>
                  <c:y val="2.3310228366092638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B67-4E36-814C-85A1B6D6B0BC}"/>
                </c:ext>
              </c:extLst>
            </c:dLbl>
            <c:dLbl>
              <c:idx val="10"/>
              <c:layout>
                <c:manualLayout>
                  <c:x val="-1.727617003554233E-2"/>
                  <c:y val="2.66352491474725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B67-4E36-814C-85A1B6D6B0BC}"/>
                </c:ext>
              </c:extLst>
            </c:dLbl>
            <c:dLbl>
              <c:idx val="11"/>
              <c:layout>
                <c:manualLayout>
                  <c:x val="-1.886405331086791E-2"/>
                  <c:y val="2.6635249147472524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B67-4E36-814C-85A1B6D6B0BC}"/>
                </c:ext>
              </c:extLst>
            </c:dLbl>
            <c:dLbl>
              <c:idx val="12"/>
              <c:layout>
                <c:manualLayout>
                  <c:x val="-2.3627703136844657E-2"/>
                  <c:y val="2.9960269928852406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B67-4E36-814C-85A1B6D6B0BC}"/>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'2.3vana(aga vaja)'!$B$4:$N$4</c:f>
              <c:numCache>
                <c:formatCode>General</c:formatCode>
                <c:ptCount val="13"/>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numCache>
            </c:numRef>
          </c:cat>
          <c:val>
            <c:numRef>
              <c:f>'2.3vana(aga vaja)'!$B$6:$N$6</c:f>
              <c:numCache>
                <c:formatCode>General</c:formatCode>
                <c:ptCount val="13"/>
                <c:pt idx="0">
                  <c:v>1970</c:v>
                </c:pt>
                <c:pt idx="1">
                  <c:v>2142</c:v>
                </c:pt>
                <c:pt idx="2">
                  <c:v>2381</c:v>
                </c:pt>
                <c:pt idx="3">
                  <c:v>2465</c:v>
                </c:pt>
                <c:pt idx="4">
                  <c:v>2653</c:v>
                </c:pt>
                <c:pt idx="5">
                  <c:v>2928</c:v>
                </c:pt>
                <c:pt idx="6">
                  <c:v>3051</c:v>
                </c:pt>
                <c:pt idx="7">
                  <c:v>3044</c:v>
                </c:pt>
                <c:pt idx="8">
                  <c:v>2982</c:v>
                </c:pt>
                <c:pt idx="9">
                  <c:v>2903</c:v>
                </c:pt>
                <c:pt idx="10">
                  <c:v>2833</c:v>
                </c:pt>
                <c:pt idx="11">
                  <c:v>2635</c:v>
                </c:pt>
                <c:pt idx="12">
                  <c:v>2490</c:v>
                </c:pt>
              </c:numCache>
            </c:numRef>
          </c:val>
          <c:extLst xmlns:c15="http://schemas.microsoft.com/office/drawing/2012/chart">
            <c:ext xmlns:c16="http://schemas.microsoft.com/office/drawing/2014/chart" uri="{C3380CC4-5D6E-409C-BE32-E72D297353CC}">
              <c16:uniqueId val="{00000001-A42A-4E2D-9563-682342C327F8}"/>
            </c:ext>
          </c:extLst>
        </c:ser>
        <c:dLbls>
          <c:showLegendKey val="0"/>
          <c:showVal val="0"/>
          <c:showCatName val="0"/>
          <c:showSerName val="0"/>
          <c:showPercent val="0"/>
          <c:showBubbleSize val="0"/>
        </c:dLbls>
        <c:gapWidth val="219"/>
        <c:axId val="1681143487"/>
        <c:axId val="1681144319"/>
        <c:extLst/>
      </c:barChart>
      <c:lineChart>
        <c:grouping val="standard"/>
        <c:varyColors val="0"/>
        <c:ser>
          <c:idx val="4"/>
          <c:order val="3"/>
          <c:tx>
            <c:strRef>
              <c:f>'2.3vana(aga vaja)'!$A$9</c:f>
              <c:strCache>
                <c:ptCount val="1"/>
                <c:pt idx="0">
                  <c:v>lõpetanud/õppijad</c:v>
                </c:pt>
              </c:strCache>
            </c:strRef>
          </c:tx>
          <c:spPr>
            <a:ln w="28575" cap="rnd">
              <a:solidFill>
                <a:schemeClr val="accent6">
                  <a:lumMod val="65000"/>
                </a:schemeClr>
              </a:solidFill>
              <a:round/>
            </a:ln>
            <a:effectLst/>
          </c:spPr>
          <c:marker>
            <c:symbol val="none"/>
          </c:marker>
          <c:cat>
            <c:numRef>
              <c:f>'2.3vana(aga vaja)'!$B$4:$M$4</c:f>
              <c:numCache>
                <c:formatCode>General</c:formatCode>
                <c:ptCount val="12"/>
                <c:pt idx="0">
                  <c:v>2005</c:v>
                </c:pt>
                <c:pt idx="1">
                  <c:v>2006</c:v>
                </c:pt>
                <c:pt idx="2">
                  <c:v>2007</c:v>
                </c:pt>
                <c:pt idx="3">
                  <c:v>2008</c:v>
                </c:pt>
                <c:pt idx="4">
                  <c:v>2009</c:v>
                </c:pt>
                <c:pt idx="5">
                  <c:v>2010</c:v>
                </c:pt>
                <c:pt idx="6">
                  <c:v>2011</c:v>
                </c:pt>
                <c:pt idx="7">
                  <c:v>2012</c:v>
                </c:pt>
                <c:pt idx="8">
                  <c:v>2013</c:v>
                </c:pt>
                <c:pt idx="9">
                  <c:v>2014</c:v>
                </c:pt>
                <c:pt idx="10">
                  <c:v>2015</c:v>
                </c:pt>
                <c:pt idx="11">
                  <c:v>2016</c:v>
                </c:pt>
              </c:numCache>
            </c:numRef>
          </c:cat>
          <c:val>
            <c:numRef>
              <c:f>'2.3vana(aga vaja)'!$B$9:$N$9</c:f>
              <c:numCache>
                <c:formatCode>0.00%</c:formatCode>
                <c:ptCount val="13"/>
                <c:pt idx="0">
                  <c:v>6.2944162436548226E-2</c:v>
                </c:pt>
                <c:pt idx="1">
                  <c:v>6.6760037348272641E-2</c:v>
                </c:pt>
                <c:pt idx="2">
                  <c:v>6.4258714825703486E-2</c:v>
                </c:pt>
                <c:pt idx="3">
                  <c:v>6.5314401622718052E-2</c:v>
                </c:pt>
                <c:pt idx="4">
                  <c:v>6.0309084055785903E-2</c:v>
                </c:pt>
                <c:pt idx="5">
                  <c:v>5.9767759562841527E-2</c:v>
                </c:pt>
                <c:pt idx="6">
                  <c:v>8.1940347427073096E-2</c:v>
                </c:pt>
                <c:pt idx="7">
                  <c:v>6.2417871222076218E-2</c:v>
                </c:pt>
                <c:pt idx="8">
                  <c:v>7.8135479543930242E-2</c:v>
                </c:pt>
                <c:pt idx="9">
                  <c:v>7.3372373406820526E-2</c:v>
                </c:pt>
                <c:pt idx="10">
                  <c:v>7.3420402400282386E-2</c:v>
                </c:pt>
                <c:pt idx="11">
                  <c:v>9.0702087286527511E-2</c:v>
                </c:pt>
                <c:pt idx="12">
                  <c:v>0.10160642570281124</c:v>
                </c:pt>
              </c:numCache>
            </c:numRef>
          </c:val>
          <c:smooth val="0"/>
          <c:extLst>
            <c:ext xmlns:c16="http://schemas.microsoft.com/office/drawing/2014/chart" uri="{C3380CC4-5D6E-409C-BE32-E72D297353CC}">
              <c16:uniqueId val="{00000004-A42A-4E2D-9563-682342C327F8}"/>
            </c:ext>
          </c:extLst>
        </c:ser>
        <c:ser>
          <c:idx val="5"/>
          <c:order val="4"/>
          <c:tx>
            <c:strRef>
              <c:f>'2.3vana(aga vaja)'!$A$10</c:f>
              <c:strCache>
                <c:ptCount val="1"/>
                <c:pt idx="0">
                  <c:v>katkestanud/õppijad</c:v>
                </c:pt>
              </c:strCache>
            </c:strRef>
          </c:tx>
          <c:spPr>
            <a:ln w="28575" cap="rnd">
              <a:solidFill>
                <a:schemeClr val="tx2"/>
              </a:solidFill>
              <a:round/>
            </a:ln>
            <a:effectLst/>
          </c:spPr>
          <c:marker>
            <c:symbol val="none"/>
          </c:marker>
          <c:dLbls>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'2.3vana(aga vaja)'!$B$4:$M$4</c:f>
              <c:numCache>
                <c:formatCode>General</c:formatCode>
                <c:ptCount val="12"/>
                <c:pt idx="0">
                  <c:v>2005</c:v>
                </c:pt>
                <c:pt idx="1">
                  <c:v>2006</c:v>
                </c:pt>
                <c:pt idx="2">
                  <c:v>2007</c:v>
                </c:pt>
                <c:pt idx="3">
                  <c:v>2008</c:v>
                </c:pt>
                <c:pt idx="4">
                  <c:v>2009</c:v>
                </c:pt>
                <c:pt idx="5">
                  <c:v>2010</c:v>
                </c:pt>
                <c:pt idx="6">
                  <c:v>2011</c:v>
                </c:pt>
                <c:pt idx="7">
                  <c:v>2012</c:v>
                </c:pt>
                <c:pt idx="8">
                  <c:v>2013</c:v>
                </c:pt>
                <c:pt idx="9">
                  <c:v>2014</c:v>
                </c:pt>
                <c:pt idx="10">
                  <c:v>2015</c:v>
                </c:pt>
                <c:pt idx="11">
                  <c:v>2016</c:v>
                </c:pt>
              </c:numCache>
            </c:numRef>
          </c:cat>
          <c:val>
            <c:numRef>
              <c:f>'2.3vana(aga vaja)'!$B$10:$N$10</c:f>
              <c:numCache>
                <c:formatCode>0.0%</c:formatCode>
                <c:ptCount val="13"/>
                <c:pt idx="0">
                  <c:v>7.309644670050762E-2</c:v>
                </c:pt>
                <c:pt idx="1">
                  <c:v>9.3370681605975725E-2</c:v>
                </c:pt>
                <c:pt idx="2">
                  <c:v>7.6858462830743379E-2</c:v>
                </c:pt>
                <c:pt idx="3">
                  <c:v>0.11196754563894523</c:v>
                </c:pt>
                <c:pt idx="4">
                  <c:v>9.1217489634376175E-2</c:v>
                </c:pt>
                <c:pt idx="5">
                  <c:v>8.265027322404371E-2</c:v>
                </c:pt>
                <c:pt idx="6">
                  <c:v>8.9478859390363819E-2</c:v>
                </c:pt>
                <c:pt idx="7">
                  <c:v>8.6070959264126154E-2</c:v>
                </c:pt>
                <c:pt idx="8">
                  <c:v>9.4567404426559351E-2</c:v>
                </c:pt>
                <c:pt idx="9">
                  <c:v>9.472959007922839E-2</c:v>
                </c:pt>
                <c:pt idx="10">
                  <c:v>0.10130603600423579</c:v>
                </c:pt>
                <c:pt idx="11">
                  <c:v>0.1347248576850095</c:v>
                </c:pt>
                <c:pt idx="12">
                  <c:v>0.12690763052208837</c:v>
                </c:pt>
              </c:numCache>
            </c:numRef>
          </c:val>
          <c:smooth val="0"/>
          <c:extLst>
            <c:ext xmlns:c16="http://schemas.microsoft.com/office/drawing/2014/chart" uri="{C3380CC4-5D6E-409C-BE32-E72D297353CC}">
              <c16:uniqueId val="{00000005-A42A-4E2D-9563-682342C327F8}"/>
            </c:ext>
          </c:extLst>
        </c:ser>
        <c:dLbls>
          <c:showLegendKey val="0"/>
          <c:showVal val="0"/>
          <c:showCatName val="0"/>
          <c:showSerName val="0"/>
          <c:showPercent val="0"/>
          <c:showBubbleSize val="0"/>
        </c:dLbls>
        <c:marker val="1"/>
        <c:smooth val="0"/>
        <c:axId val="1400562399"/>
        <c:axId val="1400582367"/>
      </c:lineChart>
      <c:catAx>
        <c:axId val="16811434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681144319"/>
        <c:crosses val="autoZero"/>
        <c:auto val="1"/>
        <c:lblAlgn val="ctr"/>
        <c:lblOffset val="100"/>
        <c:noMultiLvlLbl val="0"/>
      </c:catAx>
      <c:valAx>
        <c:axId val="1681144319"/>
        <c:scaling>
          <c:orientation val="minMax"/>
          <c:max val="6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r>
                  <a:rPr lang="et-EE">
                    <a:solidFill>
                      <a:sysClr val="windowText" lastClr="000000"/>
                    </a:solidFill>
                  </a:rPr>
                  <a:t>Inimesi</a:t>
                </a:r>
                <a:endParaRPr lang="en-US">
                  <a:solidFill>
                    <a:sysClr val="windowText" lastClr="000000"/>
                  </a:solidFill>
                </a:endParaRPr>
              </a:p>
            </c:rich>
          </c:tx>
          <c:layout>
            <c:manualLayout>
              <c:xMode val="edge"/>
              <c:yMode val="edge"/>
              <c:x val="9.5160215070198804E-3"/>
              <c:y val="0.37553954921789973"/>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681143487"/>
        <c:crosses val="autoZero"/>
        <c:crossBetween val="between"/>
      </c:valAx>
      <c:valAx>
        <c:axId val="1400582367"/>
        <c:scaling>
          <c:orientation val="minMax"/>
        </c:scaling>
        <c:delete val="0"/>
        <c:axPos val="r"/>
        <c:numFmt formatCode="0%" sourceLinked="0"/>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t-EE"/>
          </a:p>
        </c:txPr>
        <c:crossAx val="1400562399"/>
        <c:crosses val="max"/>
        <c:crossBetween val="between"/>
      </c:valAx>
      <c:catAx>
        <c:axId val="1400562399"/>
        <c:scaling>
          <c:orientation val="minMax"/>
        </c:scaling>
        <c:delete val="1"/>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crossAx val="1400582367"/>
        <c:crosses val="autoZero"/>
        <c:auto val="1"/>
        <c:lblAlgn val="ctr"/>
        <c:lblOffset val="100"/>
        <c:noMultiLvlLbl val="0"/>
      </c:catAx>
      <c:spPr>
        <a:noFill/>
        <a:ln>
          <a:noFill/>
        </a:ln>
        <a:effectLst/>
      </c:spPr>
    </c:plotArea>
    <c:legend>
      <c:legendPos val="b"/>
      <c:legendEntry>
        <c:idx val="3"/>
        <c:delete val="1"/>
      </c:legendEntry>
      <c:layout>
        <c:manualLayout>
          <c:xMode val="edge"/>
          <c:yMode val="edge"/>
          <c:x val="8.1971610057618535E-2"/>
          <c:y val="0.8781269652437399"/>
          <c:w val="0.83802901116650363"/>
          <c:h val="0.11820770636736808"/>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legend>
    <c:plotVisOnly val="1"/>
    <c:dispBlanksAs val="gap"/>
    <c:showDLblsOverMax val="0"/>
  </c:chart>
  <c:spPr>
    <a:solidFill>
      <a:schemeClr val="bg1"/>
    </a:solidFill>
    <a:ln w="9525" cap="flat" cmpd="sng" algn="ctr">
      <a:noFill/>
      <a:round/>
    </a:ln>
    <a:effectLst/>
  </c:spPr>
  <c:txPr>
    <a:bodyPr/>
    <a:lstStyle/>
    <a:p>
      <a:pPr>
        <a:defRPr sz="900"/>
      </a:pPr>
      <a:endParaRPr lang="et-EE"/>
    </a:p>
  </c:txPr>
  <c:printSettings>
    <c:headerFooter/>
    <c:pageMargins b="0.75" l="0.7" r="0.7" t="0.75" header="0.3" footer="0.3"/>
    <c:pageSetup/>
  </c:printSettings>
  <c:userShapes r:id="rId3"/>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r>
              <a:rPr lang="et-EE" sz="1100" b="1">
                <a:solidFill>
                  <a:sysClr val="windowText" lastClr="000000"/>
                </a:solidFill>
              </a:rPr>
              <a:t>Lõpetanute jagunemine vanusegruppidesse</a:t>
            </a:r>
          </a:p>
        </c:rich>
      </c:tx>
      <c:layout>
        <c:manualLayout>
          <c:xMode val="edge"/>
          <c:yMode val="edge"/>
          <c:x val="0.22042693921349599"/>
          <c:y val="2.903058105573349E-2"/>
        </c:manualLayout>
      </c:layout>
      <c:overlay val="0"/>
      <c:spPr>
        <a:noFill/>
        <a:ln>
          <a:noFill/>
        </a:ln>
        <a:effectLst/>
      </c:spPr>
      <c:txPr>
        <a:bodyPr rot="0" spcFirstLastPara="1" vertOverflow="ellipsis" vert="horz" wrap="square" anchor="ctr" anchorCtr="1"/>
        <a:lstStyle/>
        <a:p>
          <a:pPr>
            <a:defRPr sz="1400" b="1" i="0" u="none" strike="noStrike" kern="1200" spc="0" baseline="0">
              <a:solidFill>
                <a:sysClr val="windowText" lastClr="000000"/>
              </a:solidFill>
              <a:latin typeface="+mn-lt"/>
              <a:ea typeface="+mn-ea"/>
              <a:cs typeface="+mn-cs"/>
            </a:defRPr>
          </a:pPr>
          <a:endParaRPr lang="et-EE"/>
        </a:p>
      </c:txPr>
    </c:title>
    <c:autoTitleDeleted val="0"/>
    <c:plotArea>
      <c:layout>
        <c:manualLayout>
          <c:layoutTarget val="inner"/>
          <c:xMode val="edge"/>
          <c:yMode val="edge"/>
          <c:x val="0.1129893021042522"/>
          <c:y val="0.16164398582306086"/>
          <c:w val="0.77779533311493854"/>
          <c:h val="0.61557750010565315"/>
        </c:manualLayout>
      </c:layout>
      <c:barChart>
        <c:barDir val="col"/>
        <c:grouping val="percentStacked"/>
        <c:varyColors val="0"/>
        <c:ser>
          <c:idx val="0"/>
          <c:order val="0"/>
          <c:tx>
            <c:strRef>
              <c:f>'2.3vana(aga vaja)'!$N$46</c:f>
              <c:strCache>
                <c:ptCount val="1"/>
                <c:pt idx="0">
                  <c:v>35 ja enam</c:v>
                </c:pt>
              </c:strCache>
            </c:strRef>
          </c:tx>
          <c:spPr>
            <a:solidFill>
              <a:schemeClr val="accent1"/>
            </a:solidFill>
            <a:ln>
              <a:noFill/>
            </a:ln>
            <a:effectLst/>
          </c:spPr>
          <c:invertIfNegative val="0"/>
          <c:cat>
            <c:numRef>
              <c:f>'2.3vana(aga vaja)'!$O$45:$Y$45</c:f>
              <c:numCache>
                <c:formatCode>General</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'2.3vana(aga vaja)'!$O$46:$Y$46</c:f>
              <c:numCache>
                <c:formatCode>0%</c:formatCode>
                <c:ptCount val="11"/>
                <c:pt idx="0">
                  <c:v>0.46405228758169936</c:v>
                </c:pt>
                <c:pt idx="1">
                  <c:v>0.39130434782608697</c:v>
                </c:pt>
                <c:pt idx="2">
                  <c:v>0.36875000000000002</c:v>
                </c:pt>
                <c:pt idx="3">
                  <c:v>0.44</c:v>
                </c:pt>
                <c:pt idx="4">
                  <c:v>0.45600000000000002</c:v>
                </c:pt>
                <c:pt idx="5">
                  <c:v>0.37894736842105264</c:v>
                </c:pt>
                <c:pt idx="6">
                  <c:v>0.41201716738197425</c:v>
                </c:pt>
                <c:pt idx="7">
                  <c:v>0.39436619718309857</c:v>
                </c:pt>
                <c:pt idx="8">
                  <c:v>0.45192307692307693</c:v>
                </c:pt>
                <c:pt idx="9">
                  <c:v>0.3723849372384937</c:v>
                </c:pt>
                <c:pt idx="10">
                  <c:v>0.4189723320158103</c:v>
                </c:pt>
              </c:numCache>
            </c:numRef>
          </c:val>
          <c:extLst>
            <c:ext xmlns:c16="http://schemas.microsoft.com/office/drawing/2014/chart" uri="{C3380CC4-5D6E-409C-BE32-E72D297353CC}">
              <c16:uniqueId val="{00000000-3D38-4F0B-AA44-8EC3D4AF95BC}"/>
            </c:ext>
          </c:extLst>
        </c:ser>
        <c:ser>
          <c:idx val="1"/>
          <c:order val="1"/>
          <c:tx>
            <c:strRef>
              <c:f>'2.3vana(aga vaja)'!$N$47</c:f>
              <c:strCache>
                <c:ptCount val="1"/>
                <c:pt idx="0">
                  <c:v>30-34</c:v>
                </c:pt>
              </c:strCache>
            </c:strRef>
          </c:tx>
          <c:spPr>
            <a:solidFill>
              <a:schemeClr val="accent3"/>
            </a:solidFill>
            <a:ln>
              <a:noFill/>
            </a:ln>
            <a:effectLst/>
          </c:spPr>
          <c:invertIfNegative val="0"/>
          <c:cat>
            <c:numRef>
              <c:f>'2.3vana(aga vaja)'!$O$45:$Y$45</c:f>
              <c:numCache>
                <c:formatCode>General</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'2.3vana(aga vaja)'!$O$47:$Y$47</c:f>
              <c:numCache>
                <c:formatCode>0%</c:formatCode>
                <c:ptCount val="11"/>
                <c:pt idx="0">
                  <c:v>0.37254901960784315</c:v>
                </c:pt>
                <c:pt idx="1">
                  <c:v>0.37267080745341613</c:v>
                </c:pt>
                <c:pt idx="2">
                  <c:v>0.375</c:v>
                </c:pt>
                <c:pt idx="3">
                  <c:v>0.32</c:v>
                </c:pt>
                <c:pt idx="4">
                  <c:v>0.36799999999999999</c:v>
                </c:pt>
                <c:pt idx="5">
                  <c:v>0.3473684210526316</c:v>
                </c:pt>
                <c:pt idx="6">
                  <c:v>0.37339055793991416</c:v>
                </c:pt>
                <c:pt idx="7">
                  <c:v>0.41314553990610331</c:v>
                </c:pt>
                <c:pt idx="8">
                  <c:v>0.39903846153846156</c:v>
                </c:pt>
                <c:pt idx="9">
                  <c:v>0.41422594142259417</c:v>
                </c:pt>
                <c:pt idx="10">
                  <c:v>0.44268774703557312</c:v>
                </c:pt>
              </c:numCache>
            </c:numRef>
          </c:val>
          <c:extLst>
            <c:ext xmlns:c16="http://schemas.microsoft.com/office/drawing/2014/chart" uri="{C3380CC4-5D6E-409C-BE32-E72D297353CC}">
              <c16:uniqueId val="{00000001-3D38-4F0B-AA44-8EC3D4AF95BC}"/>
            </c:ext>
          </c:extLst>
        </c:ser>
        <c:ser>
          <c:idx val="2"/>
          <c:order val="2"/>
          <c:tx>
            <c:strRef>
              <c:f>'2.3vana(aga vaja)'!$N$48</c:f>
              <c:strCache>
                <c:ptCount val="1"/>
                <c:pt idx="0">
                  <c:v>25-29</c:v>
                </c:pt>
              </c:strCache>
            </c:strRef>
          </c:tx>
          <c:spPr>
            <a:solidFill>
              <a:schemeClr val="accent5"/>
            </a:solidFill>
            <a:ln>
              <a:noFill/>
            </a:ln>
            <a:effectLst/>
          </c:spPr>
          <c:invertIfNegative val="0"/>
          <c:cat>
            <c:numRef>
              <c:f>'2.3vana(aga vaja)'!$O$45:$Y$45</c:f>
              <c:numCache>
                <c:formatCode>General</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'2.3vana(aga vaja)'!$O$48:$Y$48</c:f>
              <c:numCache>
                <c:formatCode>0%</c:formatCode>
                <c:ptCount val="11"/>
                <c:pt idx="0">
                  <c:v>0.16339869281045752</c:v>
                </c:pt>
                <c:pt idx="1">
                  <c:v>0.2360248447204969</c:v>
                </c:pt>
                <c:pt idx="2">
                  <c:v>0.25624999999999998</c:v>
                </c:pt>
                <c:pt idx="3">
                  <c:v>0.24</c:v>
                </c:pt>
                <c:pt idx="4">
                  <c:v>0.17199999999999999</c:v>
                </c:pt>
                <c:pt idx="5">
                  <c:v>0.27368421052631581</c:v>
                </c:pt>
                <c:pt idx="6">
                  <c:v>0.21030042918454936</c:v>
                </c:pt>
                <c:pt idx="7">
                  <c:v>0.19248826291079812</c:v>
                </c:pt>
                <c:pt idx="8">
                  <c:v>0.14903846153846154</c:v>
                </c:pt>
                <c:pt idx="9">
                  <c:v>0.21338912133891214</c:v>
                </c:pt>
                <c:pt idx="10">
                  <c:v>0.13833992094861661</c:v>
                </c:pt>
              </c:numCache>
            </c:numRef>
          </c:val>
          <c:extLst>
            <c:ext xmlns:c16="http://schemas.microsoft.com/office/drawing/2014/chart" uri="{C3380CC4-5D6E-409C-BE32-E72D297353CC}">
              <c16:uniqueId val="{00000002-3D38-4F0B-AA44-8EC3D4AF95BC}"/>
            </c:ext>
          </c:extLst>
        </c:ser>
        <c:ser>
          <c:idx val="3"/>
          <c:order val="3"/>
          <c:tx>
            <c:strRef>
              <c:f>'2.3vana(aga vaja)'!$N$49</c:f>
              <c:strCache>
                <c:ptCount val="1"/>
                <c:pt idx="0">
                  <c:v>20-24</c:v>
                </c:pt>
              </c:strCache>
            </c:strRef>
          </c:tx>
          <c:spPr>
            <a:solidFill>
              <a:schemeClr val="accent1">
                <a:lumMod val="60000"/>
              </a:schemeClr>
            </a:solidFill>
            <a:ln>
              <a:noFill/>
            </a:ln>
            <a:effectLst/>
          </c:spPr>
          <c:invertIfNegative val="0"/>
          <c:cat>
            <c:numRef>
              <c:f>'2.3vana(aga vaja)'!$O$45:$Y$45</c:f>
              <c:numCache>
                <c:formatCode>General</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'2.3vana(aga vaja)'!$O$49:$Y$49</c:f>
              <c:numCache>
                <c:formatCode>0%</c:formatCode>
                <c:ptCount val="11"/>
                <c:pt idx="0">
                  <c:v>0</c:v>
                </c:pt>
                <c:pt idx="1">
                  <c:v>0</c:v>
                </c:pt>
                <c:pt idx="2">
                  <c:v>0</c:v>
                </c:pt>
                <c:pt idx="3">
                  <c:v>0</c:v>
                </c:pt>
                <c:pt idx="4">
                  <c:v>4.0000000000000001E-3</c:v>
                </c:pt>
                <c:pt idx="5">
                  <c:v>0</c:v>
                </c:pt>
                <c:pt idx="6">
                  <c:v>4.2918454935622317E-3</c:v>
                </c:pt>
                <c:pt idx="7">
                  <c:v>0</c:v>
                </c:pt>
                <c:pt idx="8">
                  <c:v>0</c:v>
                </c:pt>
                <c:pt idx="9">
                  <c:v>0</c:v>
                </c:pt>
                <c:pt idx="10">
                  <c:v>0</c:v>
                </c:pt>
              </c:numCache>
            </c:numRef>
          </c:val>
          <c:extLst>
            <c:ext xmlns:c16="http://schemas.microsoft.com/office/drawing/2014/chart" uri="{C3380CC4-5D6E-409C-BE32-E72D297353CC}">
              <c16:uniqueId val="{00000003-3D38-4F0B-AA44-8EC3D4AF95BC}"/>
            </c:ext>
          </c:extLst>
        </c:ser>
        <c:dLbls>
          <c:showLegendKey val="0"/>
          <c:showVal val="0"/>
          <c:showCatName val="0"/>
          <c:showSerName val="0"/>
          <c:showPercent val="0"/>
          <c:showBubbleSize val="0"/>
        </c:dLbls>
        <c:gapWidth val="150"/>
        <c:overlap val="100"/>
        <c:axId val="1647961087"/>
        <c:axId val="1647965663"/>
      </c:barChart>
      <c:lineChart>
        <c:grouping val="standard"/>
        <c:varyColors val="0"/>
        <c:ser>
          <c:idx val="4"/>
          <c:order val="4"/>
          <c:tx>
            <c:strRef>
              <c:f>'2.3vana(aga vaja)'!$N$50</c:f>
              <c:strCache>
                <c:ptCount val="1"/>
                <c:pt idx="0">
                  <c:v>doktoranditoetuse osakaal keskmisest brutopalgast (%)</c:v>
                </c:pt>
              </c:strCache>
            </c:strRef>
          </c:tx>
          <c:spPr>
            <a:ln w="28575" cap="rnd">
              <a:noFill/>
              <a:round/>
            </a:ln>
            <a:effectLst/>
          </c:spPr>
          <c:marker>
            <c:symbol val="circle"/>
            <c:size val="5"/>
            <c:spPr>
              <a:solidFill>
                <a:schemeClr val="bg1"/>
              </a:solidFill>
              <a:ln w="9525">
                <a:solidFill>
                  <a:schemeClr val="accent3">
                    <a:lumMod val="60000"/>
                  </a:schemeClr>
                </a:solidFill>
              </a:ln>
              <a:effectLst/>
            </c:spPr>
          </c:marker>
          <c:cat>
            <c:numRef>
              <c:f>'2.3vana(aga vaja)'!$O$45:$Y$45</c:f>
              <c:numCache>
                <c:formatCode>General</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'2.3vana(aga vaja)'!$O$50:$Y$50</c:f>
              <c:numCache>
                <c:formatCode>0%</c:formatCode>
                <c:ptCount val="11"/>
                <c:pt idx="0">
                  <c:v>0.68353037592690347</c:v>
                </c:pt>
                <c:pt idx="1">
                  <c:v>0.56721685344197248</c:v>
                </c:pt>
                <c:pt idx="2">
                  <c:v>0.49798407032632946</c:v>
                </c:pt>
                <c:pt idx="3">
                  <c:v>0.5242963081094012</c:v>
                </c:pt>
                <c:pt idx="4">
                  <c:v>0.51867147907637978</c:v>
                </c:pt>
                <c:pt idx="5">
                  <c:v>0.48980929678188317</c:v>
                </c:pt>
                <c:pt idx="6">
                  <c:v>0.4633032694475761</c:v>
                </c:pt>
                <c:pt idx="7">
                  <c:v>0.43303477344573232</c:v>
                </c:pt>
                <c:pt idx="8">
                  <c:v>0.40890547263681593</c:v>
                </c:pt>
                <c:pt idx="9">
                  <c:v>0.38586854460093895</c:v>
                </c:pt>
                <c:pt idx="10">
                  <c:v>0.3682373472949389</c:v>
                </c:pt>
              </c:numCache>
            </c:numRef>
          </c:val>
          <c:smooth val="0"/>
          <c:extLst>
            <c:ext xmlns:c16="http://schemas.microsoft.com/office/drawing/2014/chart" uri="{C3380CC4-5D6E-409C-BE32-E72D297353CC}">
              <c16:uniqueId val="{00000004-3D38-4F0B-AA44-8EC3D4AF95BC}"/>
            </c:ext>
          </c:extLst>
        </c:ser>
        <c:dLbls>
          <c:showLegendKey val="0"/>
          <c:showVal val="0"/>
          <c:showCatName val="0"/>
          <c:showSerName val="0"/>
          <c:showPercent val="0"/>
          <c:showBubbleSize val="0"/>
        </c:dLbls>
        <c:marker val="1"/>
        <c:smooth val="0"/>
        <c:axId val="1647981055"/>
        <c:axId val="1647978143"/>
      </c:lineChart>
      <c:catAx>
        <c:axId val="16479610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647965663"/>
        <c:crosses val="autoZero"/>
        <c:auto val="1"/>
        <c:lblAlgn val="ctr"/>
        <c:lblOffset val="100"/>
        <c:noMultiLvlLbl val="0"/>
      </c:catAx>
      <c:valAx>
        <c:axId val="1647965663"/>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647961087"/>
        <c:crosses val="autoZero"/>
        <c:crossBetween val="between"/>
      </c:valAx>
      <c:valAx>
        <c:axId val="1647978143"/>
        <c:scaling>
          <c:orientation val="minMax"/>
        </c:scaling>
        <c:delete val="0"/>
        <c:axPos val="r"/>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647981055"/>
        <c:crosses val="max"/>
        <c:crossBetween val="between"/>
      </c:valAx>
      <c:catAx>
        <c:axId val="1647981055"/>
        <c:scaling>
          <c:orientation val="minMax"/>
        </c:scaling>
        <c:delete val="1"/>
        <c:axPos val="b"/>
        <c:numFmt formatCode="General" sourceLinked="1"/>
        <c:majorTickMark val="out"/>
        <c:minorTickMark val="none"/>
        <c:tickLblPos val="nextTo"/>
        <c:crossAx val="1647978143"/>
        <c:crosses val="autoZero"/>
        <c:auto val="1"/>
        <c:lblAlgn val="ctr"/>
        <c:lblOffset val="100"/>
        <c:noMultiLvlLbl val="0"/>
      </c:catAx>
      <c:spPr>
        <a:noFill/>
        <a:ln>
          <a:noFill/>
        </a:ln>
        <a:effectLst/>
      </c:spPr>
    </c:plotArea>
    <c:legend>
      <c:legendPos val="b"/>
      <c:layout>
        <c:manualLayout>
          <c:xMode val="edge"/>
          <c:yMode val="edge"/>
          <c:x val="2.5690435511545118E-3"/>
          <c:y val="0.85070734306509854"/>
          <c:w val="0.98055861121146792"/>
          <c:h val="0.129951468083802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legend>
    <c:plotVisOnly val="1"/>
    <c:dispBlanksAs val="gap"/>
    <c:showDLblsOverMax val="0"/>
  </c:chart>
  <c:spPr>
    <a:solidFill>
      <a:schemeClr val="bg1"/>
    </a:solidFill>
    <a:ln w="9525" cap="flat" cmpd="sng" algn="ctr">
      <a:noFill/>
      <a:round/>
    </a:ln>
    <a:effectLst/>
  </c:spPr>
  <c:txPr>
    <a:bodyPr/>
    <a:lstStyle/>
    <a:p>
      <a:pPr>
        <a:defRPr/>
      </a:pPr>
      <a:endParaRPr lang="et-EE"/>
    </a:p>
  </c:txPr>
  <c:printSettings>
    <c:headerFooter/>
    <c:pageMargins b="0.75" l="0.7" r="0.7" t="0.75" header="0.3" footer="0.3"/>
    <c:pageSetup/>
  </c:printSettings>
  <c:userShapes r:id="rId3"/>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t-EE" sz="1100" b="1"/>
              <a:t>vastuvõetute</a:t>
            </a:r>
            <a:r>
              <a:rPr lang="et-EE" sz="1100" b="1" baseline="0"/>
              <a:t> jagunemine vanusegruppidesse </a:t>
            </a:r>
            <a:endParaRPr lang="et-EE" sz="1100" b="1"/>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t-EE"/>
        </a:p>
      </c:txPr>
    </c:title>
    <c:autoTitleDeleted val="0"/>
    <c:plotArea>
      <c:layout/>
      <c:barChart>
        <c:barDir val="col"/>
        <c:grouping val="percentStacked"/>
        <c:varyColors val="0"/>
        <c:ser>
          <c:idx val="0"/>
          <c:order val="0"/>
          <c:tx>
            <c:strRef>
              <c:f>'2.3vana(aga vaja)'!$AB$48</c:f>
              <c:strCache>
                <c:ptCount val="1"/>
                <c:pt idx="0">
                  <c:v>35 ja enam</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'2.3vana(aga vaja)'!$AC$47:$AN$47</c:f>
              <c:numCache>
                <c:formatCode>0</c:formatCode>
                <c:ptCount val="12"/>
                <c:pt idx="0">
                  <c:v>2006</c:v>
                </c:pt>
                <c:pt idx="1">
                  <c:v>2007</c:v>
                </c:pt>
                <c:pt idx="2">
                  <c:v>2008</c:v>
                </c:pt>
                <c:pt idx="3">
                  <c:v>2009</c:v>
                </c:pt>
                <c:pt idx="4">
                  <c:v>2010</c:v>
                </c:pt>
                <c:pt idx="5">
                  <c:v>2011</c:v>
                </c:pt>
                <c:pt idx="6">
                  <c:v>2012</c:v>
                </c:pt>
                <c:pt idx="7">
                  <c:v>2013</c:v>
                </c:pt>
                <c:pt idx="8">
                  <c:v>2014</c:v>
                </c:pt>
                <c:pt idx="9">
                  <c:v>2015</c:v>
                </c:pt>
                <c:pt idx="10">
                  <c:v>2016</c:v>
                </c:pt>
                <c:pt idx="11">
                  <c:v>2017</c:v>
                </c:pt>
              </c:numCache>
            </c:numRef>
          </c:cat>
          <c:val>
            <c:numRef>
              <c:f>'2.3vana(aga vaja)'!$AC$48:$AN$48</c:f>
              <c:numCache>
                <c:formatCode>0%</c:formatCode>
                <c:ptCount val="12"/>
                <c:pt idx="0">
                  <c:v>0.19144144144144143</c:v>
                </c:pt>
                <c:pt idx="1">
                  <c:v>0.1866913123844732</c:v>
                </c:pt>
                <c:pt idx="2">
                  <c:v>0.21398305084745764</c:v>
                </c:pt>
                <c:pt idx="3">
                  <c:v>0.17286245353159851</c:v>
                </c:pt>
                <c:pt idx="4">
                  <c:v>0.22473867595818817</c:v>
                </c:pt>
                <c:pt idx="5">
                  <c:v>0.19805825242718447</c:v>
                </c:pt>
                <c:pt idx="6">
                  <c:v>0.125</c:v>
                </c:pt>
                <c:pt idx="7">
                  <c:v>0.17571059431524547</c:v>
                </c:pt>
                <c:pt idx="8">
                  <c:v>0.19667590027700832</c:v>
                </c:pt>
                <c:pt idx="9">
                  <c:v>0.18378378378378379</c:v>
                </c:pt>
                <c:pt idx="10">
                  <c:v>0.2011173184357542</c:v>
                </c:pt>
                <c:pt idx="11">
                  <c:v>0.18</c:v>
                </c:pt>
              </c:numCache>
            </c:numRef>
          </c:val>
          <c:extLst>
            <c:ext xmlns:c16="http://schemas.microsoft.com/office/drawing/2014/chart" uri="{C3380CC4-5D6E-409C-BE32-E72D297353CC}">
              <c16:uniqueId val="{00000000-5D7D-420C-80E9-787F904B5857}"/>
            </c:ext>
          </c:extLst>
        </c:ser>
        <c:ser>
          <c:idx val="1"/>
          <c:order val="1"/>
          <c:tx>
            <c:strRef>
              <c:f>'2.3vana(aga vaja)'!$AB$49</c:f>
              <c:strCache>
                <c:ptCount val="1"/>
                <c:pt idx="0">
                  <c:v>30-34</c:v>
                </c:pt>
              </c:strCache>
            </c:strRef>
          </c:tx>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'2.3vana(aga vaja)'!$AC$47:$AN$47</c:f>
              <c:numCache>
                <c:formatCode>0</c:formatCode>
                <c:ptCount val="12"/>
                <c:pt idx="0">
                  <c:v>2006</c:v>
                </c:pt>
                <c:pt idx="1">
                  <c:v>2007</c:v>
                </c:pt>
                <c:pt idx="2">
                  <c:v>2008</c:v>
                </c:pt>
                <c:pt idx="3">
                  <c:v>2009</c:v>
                </c:pt>
                <c:pt idx="4">
                  <c:v>2010</c:v>
                </c:pt>
                <c:pt idx="5">
                  <c:v>2011</c:v>
                </c:pt>
                <c:pt idx="6">
                  <c:v>2012</c:v>
                </c:pt>
                <c:pt idx="7">
                  <c:v>2013</c:v>
                </c:pt>
                <c:pt idx="8">
                  <c:v>2014</c:v>
                </c:pt>
                <c:pt idx="9">
                  <c:v>2015</c:v>
                </c:pt>
                <c:pt idx="10">
                  <c:v>2016</c:v>
                </c:pt>
                <c:pt idx="11">
                  <c:v>2017</c:v>
                </c:pt>
              </c:numCache>
            </c:numRef>
          </c:cat>
          <c:val>
            <c:numRef>
              <c:f>'2.3vana(aga vaja)'!$AC$49:$AN$49</c:f>
              <c:numCache>
                <c:formatCode>0%</c:formatCode>
                <c:ptCount val="12"/>
                <c:pt idx="0">
                  <c:v>0.16441441441441443</c:v>
                </c:pt>
                <c:pt idx="1">
                  <c:v>0.17375231053604437</c:v>
                </c:pt>
                <c:pt idx="2">
                  <c:v>0.11440677966101695</c:v>
                </c:pt>
                <c:pt idx="3">
                  <c:v>0.16356877323420074</c:v>
                </c:pt>
                <c:pt idx="4">
                  <c:v>0.17944250871080139</c:v>
                </c:pt>
                <c:pt idx="5">
                  <c:v>0.1553398058252427</c:v>
                </c:pt>
                <c:pt idx="6">
                  <c:v>0.1683673469387755</c:v>
                </c:pt>
                <c:pt idx="7">
                  <c:v>0.17829457364341086</c:v>
                </c:pt>
                <c:pt idx="8">
                  <c:v>0.1523545706371191</c:v>
                </c:pt>
                <c:pt idx="9">
                  <c:v>0.14054054054054055</c:v>
                </c:pt>
                <c:pt idx="10">
                  <c:v>0.16480446927374301</c:v>
                </c:pt>
                <c:pt idx="11">
                  <c:v>0.16857142857142857</c:v>
                </c:pt>
              </c:numCache>
            </c:numRef>
          </c:val>
          <c:extLst>
            <c:ext xmlns:c16="http://schemas.microsoft.com/office/drawing/2014/chart" uri="{C3380CC4-5D6E-409C-BE32-E72D297353CC}">
              <c16:uniqueId val="{00000001-5D7D-420C-80E9-787F904B5857}"/>
            </c:ext>
          </c:extLst>
        </c:ser>
        <c:ser>
          <c:idx val="2"/>
          <c:order val="2"/>
          <c:tx>
            <c:strRef>
              <c:f>'2.3vana(aga vaja)'!$AB$50</c:f>
              <c:strCache>
                <c:ptCount val="1"/>
                <c:pt idx="0">
                  <c:v>25-29</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'2.3vana(aga vaja)'!$AC$47:$AN$47</c:f>
              <c:numCache>
                <c:formatCode>0</c:formatCode>
                <c:ptCount val="12"/>
                <c:pt idx="0">
                  <c:v>2006</c:v>
                </c:pt>
                <c:pt idx="1">
                  <c:v>2007</c:v>
                </c:pt>
                <c:pt idx="2">
                  <c:v>2008</c:v>
                </c:pt>
                <c:pt idx="3">
                  <c:v>2009</c:v>
                </c:pt>
                <c:pt idx="4">
                  <c:v>2010</c:v>
                </c:pt>
                <c:pt idx="5">
                  <c:v>2011</c:v>
                </c:pt>
                <c:pt idx="6">
                  <c:v>2012</c:v>
                </c:pt>
                <c:pt idx="7">
                  <c:v>2013</c:v>
                </c:pt>
                <c:pt idx="8">
                  <c:v>2014</c:v>
                </c:pt>
                <c:pt idx="9">
                  <c:v>2015</c:v>
                </c:pt>
                <c:pt idx="10">
                  <c:v>2016</c:v>
                </c:pt>
                <c:pt idx="11">
                  <c:v>2017</c:v>
                </c:pt>
              </c:numCache>
            </c:numRef>
          </c:cat>
          <c:val>
            <c:numRef>
              <c:f>'2.3vana(aga vaja)'!$AC$50:$AN$50</c:f>
              <c:numCache>
                <c:formatCode>0%</c:formatCode>
                <c:ptCount val="12"/>
                <c:pt idx="0">
                  <c:v>0.36711711711711714</c:v>
                </c:pt>
                <c:pt idx="1">
                  <c:v>0.38077634011090572</c:v>
                </c:pt>
                <c:pt idx="2">
                  <c:v>0.39830508474576271</c:v>
                </c:pt>
                <c:pt idx="3">
                  <c:v>0.38661710037174724</c:v>
                </c:pt>
                <c:pt idx="4">
                  <c:v>0.35888501742160278</c:v>
                </c:pt>
                <c:pt idx="5">
                  <c:v>0.42718446601941745</c:v>
                </c:pt>
                <c:pt idx="6">
                  <c:v>0.45663265306122447</c:v>
                </c:pt>
                <c:pt idx="7">
                  <c:v>0.4599483204134367</c:v>
                </c:pt>
                <c:pt idx="8">
                  <c:v>0.45429362880886426</c:v>
                </c:pt>
                <c:pt idx="9">
                  <c:v>0.51621621621621616</c:v>
                </c:pt>
                <c:pt idx="10">
                  <c:v>0.45810055865921789</c:v>
                </c:pt>
                <c:pt idx="11">
                  <c:v>0.49714285714285716</c:v>
                </c:pt>
              </c:numCache>
            </c:numRef>
          </c:val>
          <c:extLst>
            <c:ext xmlns:c16="http://schemas.microsoft.com/office/drawing/2014/chart" uri="{C3380CC4-5D6E-409C-BE32-E72D297353CC}">
              <c16:uniqueId val="{00000002-5D7D-420C-80E9-787F904B5857}"/>
            </c:ext>
          </c:extLst>
        </c:ser>
        <c:ser>
          <c:idx val="3"/>
          <c:order val="3"/>
          <c:tx>
            <c:strRef>
              <c:f>'2.3vana(aga vaja)'!$AB$51</c:f>
              <c:strCache>
                <c:ptCount val="1"/>
                <c:pt idx="0">
                  <c:v>20-24</c:v>
                </c:pt>
              </c:strCache>
            </c:strRef>
          </c:tx>
          <c:spPr>
            <a:solidFill>
              <a:schemeClr val="accent1">
                <a:lumMod val="6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chemeClr val="bg1"/>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'2.3vana(aga vaja)'!$AC$47:$AN$47</c:f>
              <c:numCache>
                <c:formatCode>0</c:formatCode>
                <c:ptCount val="12"/>
                <c:pt idx="0">
                  <c:v>2006</c:v>
                </c:pt>
                <c:pt idx="1">
                  <c:v>2007</c:v>
                </c:pt>
                <c:pt idx="2">
                  <c:v>2008</c:v>
                </c:pt>
                <c:pt idx="3">
                  <c:v>2009</c:v>
                </c:pt>
                <c:pt idx="4">
                  <c:v>2010</c:v>
                </c:pt>
                <c:pt idx="5">
                  <c:v>2011</c:v>
                </c:pt>
                <c:pt idx="6">
                  <c:v>2012</c:v>
                </c:pt>
                <c:pt idx="7">
                  <c:v>2013</c:v>
                </c:pt>
                <c:pt idx="8">
                  <c:v>2014</c:v>
                </c:pt>
                <c:pt idx="9">
                  <c:v>2015</c:v>
                </c:pt>
                <c:pt idx="10">
                  <c:v>2016</c:v>
                </c:pt>
                <c:pt idx="11">
                  <c:v>2017</c:v>
                </c:pt>
              </c:numCache>
            </c:numRef>
          </c:cat>
          <c:val>
            <c:numRef>
              <c:f>'2.3vana(aga vaja)'!$AC$51:$AN$51</c:f>
              <c:numCache>
                <c:formatCode>0%</c:formatCode>
                <c:ptCount val="12"/>
                <c:pt idx="0">
                  <c:v>0.27702702702702703</c:v>
                </c:pt>
                <c:pt idx="1">
                  <c:v>0.25878003696857671</c:v>
                </c:pt>
                <c:pt idx="2">
                  <c:v>0.27330508474576271</c:v>
                </c:pt>
                <c:pt idx="3">
                  <c:v>0.27695167286245354</c:v>
                </c:pt>
                <c:pt idx="4">
                  <c:v>0.23693379790940766</c:v>
                </c:pt>
                <c:pt idx="5">
                  <c:v>0.21941747572815534</c:v>
                </c:pt>
                <c:pt idx="6">
                  <c:v>0.25</c:v>
                </c:pt>
                <c:pt idx="7">
                  <c:v>0.18604651162790697</c:v>
                </c:pt>
                <c:pt idx="8">
                  <c:v>0.19667590027700832</c:v>
                </c:pt>
                <c:pt idx="9">
                  <c:v>0.15945945945945947</c:v>
                </c:pt>
                <c:pt idx="10">
                  <c:v>0.17597765363128492</c:v>
                </c:pt>
                <c:pt idx="11">
                  <c:v>0.15142857142857144</c:v>
                </c:pt>
              </c:numCache>
            </c:numRef>
          </c:val>
          <c:extLst>
            <c:ext xmlns:c16="http://schemas.microsoft.com/office/drawing/2014/chart" uri="{C3380CC4-5D6E-409C-BE32-E72D297353CC}">
              <c16:uniqueId val="{00000003-5D7D-420C-80E9-787F904B5857}"/>
            </c:ext>
          </c:extLst>
        </c:ser>
        <c:ser>
          <c:idx val="4"/>
          <c:order val="4"/>
          <c:tx>
            <c:strRef>
              <c:f>'2.3vana(aga vaja)'!$AB$52</c:f>
              <c:strCache>
                <c:ptCount val="1"/>
                <c:pt idx="0">
                  <c:v>19 ja noorem</c:v>
                </c:pt>
              </c:strCache>
            </c:strRef>
          </c:tx>
          <c:spPr>
            <a:solidFill>
              <a:schemeClr val="accent3">
                <a:lumMod val="60000"/>
              </a:schemeClr>
            </a:solidFill>
            <a:ln>
              <a:noFill/>
            </a:ln>
            <a:effectLst/>
          </c:spPr>
          <c:invertIfNegative val="0"/>
          <c:cat>
            <c:numRef>
              <c:f>'2.3vana(aga vaja)'!$AC$47:$AN$47</c:f>
              <c:numCache>
                <c:formatCode>0</c:formatCode>
                <c:ptCount val="12"/>
                <c:pt idx="0">
                  <c:v>2006</c:v>
                </c:pt>
                <c:pt idx="1">
                  <c:v>2007</c:v>
                </c:pt>
                <c:pt idx="2">
                  <c:v>2008</c:v>
                </c:pt>
                <c:pt idx="3">
                  <c:v>2009</c:v>
                </c:pt>
                <c:pt idx="4">
                  <c:v>2010</c:v>
                </c:pt>
                <c:pt idx="5">
                  <c:v>2011</c:v>
                </c:pt>
                <c:pt idx="6">
                  <c:v>2012</c:v>
                </c:pt>
                <c:pt idx="7">
                  <c:v>2013</c:v>
                </c:pt>
                <c:pt idx="8">
                  <c:v>2014</c:v>
                </c:pt>
                <c:pt idx="9">
                  <c:v>2015</c:v>
                </c:pt>
                <c:pt idx="10">
                  <c:v>2016</c:v>
                </c:pt>
                <c:pt idx="11">
                  <c:v>2017</c:v>
                </c:pt>
              </c:numCache>
            </c:numRef>
          </c:cat>
          <c:val>
            <c:numRef>
              <c:f>'2.3vana(aga vaja)'!$AC$52:$AN$52</c:f>
              <c:numCache>
                <c:formatCode>General</c:formatCode>
                <c:ptCount val="12"/>
                <c:pt idx="11" formatCode="0%">
                  <c:v>2.8571428571428571E-3</c:v>
                </c:pt>
              </c:numCache>
            </c:numRef>
          </c:val>
          <c:extLst>
            <c:ext xmlns:c16="http://schemas.microsoft.com/office/drawing/2014/chart" uri="{C3380CC4-5D6E-409C-BE32-E72D297353CC}">
              <c16:uniqueId val="{00000004-5D7D-420C-80E9-787F904B5857}"/>
            </c:ext>
          </c:extLst>
        </c:ser>
        <c:dLbls>
          <c:showLegendKey val="0"/>
          <c:showVal val="0"/>
          <c:showCatName val="0"/>
          <c:showSerName val="0"/>
          <c:showPercent val="0"/>
          <c:showBubbleSize val="0"/>
        </c:dLbls>
        <c:gapWidth val="150"/>
        <c:overlap val="100"/>
        <c:axId val="1647926143"/>
        <c:axId val="1647942367"/>
      </c:barChart>
      <c:catAx>
        <c:axId val="1647926143"/>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647942367"/>
        <c:crosses val="autoZero"/>
        <c:auto val="1"/>
        <c:lblAlgn val="ctr"/>
        <c:lblOffset val="100"/>
        <c:noMultiLvlLbl val="0"/>
      </c:catAx>
      <c:valAx>
        <c:axId val="164794236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647926143"/>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t-EE"/>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ln>
                  <a:noFill/>
                </a:ln>
                <a:solidFill>
                  <a:schemeClr val="tx1">
                    <a:lumMod val="65000"/>
                    <a:lumOff val="35000"/>
                  </a:schemeClr>
                </a:solidFill>
                <a:latin typeface="+mn-lt"/>
                <a:ea typeface="+mn-ea"/>
                <a:cs typeface="+mn-cs"/>
              </a:defRPr>
            </a:pPr>
            <a:r>
              <a:rPr lang="en-US" sz="1200" b="1">
                <a:solidFill>
                  <a:sysClr val="windowText" lastClr="000000"/>
                </a:solidFill>
              </a:rPr>
              <a:t>Teadustöötajate arv tuhande inimese kohta kogutööjõus</a:t>
            </a:r>
            <a:r>
              <a:rPr lang="et-EE" sz="1200" b="1">
                <a:solidFill>
                  <a:sysClr val="windowText" lastClr="000000"/>
                </a:solidFill>
              </a:rPr>
              <a:t> 2016</a:t>
            </a:r>
            <a:endParaRPr lang="en-US" sz="1200" b="1">
              <a:solidFill>
                <a:sysClr val="windowText" lastClr="000000"/>
              </a:solidFill>
            </a:endParaRPr>
          </a:p>
        </c:rich>
      </c:tx>
      <c:layout>
        <c:manualLayout>
          <c:xMode val="edge"/>
          <c:yMode val="edge"/>
          <c:x val="0.24304939712174251"/>
          <c:y val="3.5894928456523582E-2"/>
        </c:manualLayout>
      </c:layout>
      <c:overlay val="0"/>
      <c:spPr>
        <a:noFill/>
        <a:ln>
          <a:noFill/>
        </a:ln>
        <a:effectLst/>
      </c:spPr>
      <c:txPr>
        <a:bodyPr rot="0" spcFirstLastPara="1" vertOverflow="ellipsis" vert="horz" wrap="square" anchor="ctr" anchorCtr="1"/>
        <a:lstStyle/>
        <a:p>
          <a:pPr>
            <a:defRPr sz="1400" b="0" i="0" u="none" strike="noStrike" kern="1200" spc="0" baseline="0">
              <a:ln>
                <a:noFill/>
              </a:ln>
              <a:solidFill>
                <a:schemeClr val="tx1">
                  <a:lumMod val="65000"/>
                  <a:lumOff val="35000"/>
                </a:schemeClr>
              </a:solidFill>
              <a:latin typeface="+mn-lt"/>
              <a:ea typeface="+mn-ea"/>
              <a:cs typeface="+mn-cs"/>
            </a:defRPr>
          </a:pPr>
          <a:endParaRPr lang="et-EE"/>
        </a:p>
      </c:txPr>
    </c:title>
    <c:autoTitleDeleted val="0"/>
    <c:plotArea>
      <c:layout>
        <c:manualLayout>
          <c:layoutTarget val="inner"/>
          <c:xMode val="edge"/>
          <c:yMode val="edge"/>
          <c:x val="9.0345655945549178E-2"/>
          <c:y val="9.6145118956904585E-2"/>
          <c:w val="0.87066682592330569"/>
          <c:h val="0.71527940055880124"/>
        </c:manualLayout>
      </c:layout>
      <c:scatterChart>
        <c:scatterStyle val="lineMarker"/>
        <c:varyColors val="0"/>
        <c:ser>
          <c:idx val="0"/>
          <c:order val="0"/>
          <c:tx>
            <c:strRef>
              <c:f>'2.6'!$C$5</c:f>
              <c:strCache>
                <c:ptCount val="1"/>
                <c:pt idx="0">
                  <c:v>Teadustöötajate arv tuhande inimese kohta kogutööjõus</c:v>
                </c:pt>
              </c:strCache>
            </c:strRef>
          </c:tx>
          <c:spPr>
            <a:ln w="19050" cap="rnd">
              <a:noFill/>
              <a:round/>
            </a:ln>
            <a:effectLst/>
          </c:spPr>
          <c:marker>
            <c:symbol val="circle"/>
            <c:size val="5"/>
            <c:spPr>
              <a:solidFill>
                <a:schemeClr val="accent1"/>
              </a:solidFill>
              <a:ln w="9525">
                <a:solidFill>
                  <a:schemeClr val="accent1"/>
                </a:solidFill>
              </a:ln>
              <a:effectLst/>
            </c:spPr>
          </c:marker>
          <c:dPt>
            <c:idx val="5"/>
            <c:marker>
              <c:symbol val="circle"/>
              <c:size val="10"/>
              <c:spPr>
                <a:solidFill>
                  <a:schemeClr val="accent6">
                    <a:lumMod val="75000"/>
                  </a:schemeClr>
                </a:solidFill>
                <a:ln w="9525">
                  <a:solidFill>
                    <a:schemeClr val="accent1"/>
                  </a:solidFill>
                </a:ln>
                <a:effectLst/>
              </c:spPr>
            </c:marker>
            <c:bubble3D val="0"/>
            <c:spPr>
              <a:ln w="19050" cap="rnd">
                <a:noFill/>
                <a:round/>
              </a:ln>
              <a:effectLst/>
            </c:spPr>
            <c:extLst>
              <c:ext xmlns:c16="http://schemas.microsoft.com/office/drawing/2014/chart" uri="{C3380CC4-5D6E-409C-BE32-E72D297353CC}">
                <c16:uniqueId val="{0000000B-CD40-47C1-B48D-91BF937C3BCD}"/>
              </c:ext>
            </c:extLst>
          </c:dPt>
          <c:dLbls>
            <c:dLbl>
              <c:idx val="0"/>
              <c:layout>
                <c:manualLayout>
                  <c:x val="5.3268765133171914E-2"/>
                  <c:y val="-4.7882122393201262E-2"/>
                </c:manualLayout>
              </c:layout>
              <c:tx>
                <c:rich>
                  <a:bodyPr/>
                  <a:lstStyle/>
                  <a:p>
                    <a:fld id="{E318B3E3-E642-4698-BD61-2D7993D999C3}"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CD40-47C1-B48D-91BF937C3BCD}"/>
                </c:ext>
              </c:extLst>
            </c:dLbl>
            <c:dLbl>
              <c:idx val="1"/>
              <c:tx>
                <c:rich>
                  <a:bodyPr/>
                  <a:lstStyle/>
                  <a:p>
                    <a:fld id="{6D85DEBE-1195-43C5-99C2-1B4F638BA4F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CD40-47C1-B48D-91BF937C3BCD}"/>
                </c:ext>
              </c:extLst>
            </c:dLbl>
            <c:dLbl>
              <c:idx val="2"/>
              <c:tx>
                <c:rich>
                  <a:bodyPr/>
                  <a:lstStyle/>
                  <a:p>
                    <a:fld id="{2F399FD3-745E-4F81-9487-807CAFBB4C6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CD40-47C1-B48D-91BF937C3BCD}"/>
                </c:ext>
              </c:extLst>
            </c:dLbl>
            <c:dLbl>
              <c:idx val="3"/>
              <c:tx>
                <c:rich>
                  <a:bodyPr/>
                  <a:lstStyle/>
                  <a:p>
                    <a:fld id="{98F2134C-4784-46BE-9761-EB882B4BEEA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CD40-47C1-B48D-91BF937C3BCD}"/>
                </c:ext>
              </c:extLst>
            </c:dLbl>
            <c:dLbl>
              <c:idx val="4"/>
              <c:tx>
                <c:rich>
                  <a:bodyPr/>
                  <a:lstStyle/>
                  <a:p>
                    <a:fld id="{36C918EF-8DEC-48E4-BE6C-8C95689319B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CD40-47C1-B48D-91BF937C3BCD}"/>
                </c:ext>
              </c:extLst>
            </c:dLbl>
            <c:dLbl>
              <c:idx val="5"/>
              <c:layout>
                <c:manualLayout>
                  <c:x val="-7.7790742901594706E-3"/>
                  <c:y val="2.5300442757748261E-3"/>
                </c:manualLayout>
              </c:layout>
              <c:tx>
                <c:rich>
                  <a:bodyPr rot="0" spcFirstLastPara="1" vertOverflow="ellipsis" vert="horz" wrap="square" anchor="ctr" anchorCtr="1"/>
                  <a:lstStyle/>
                  <a:p>
                    <a:pPr>
                      <a:defRPr sz="900" b="0" i="0" u="none" strike="noStrike" kern="1200" baseline="0">
                        <a:ln>
                          <a:noFill/>
                        </a:ln>
                        <a:solidFill>
                          <a:sysClr val="windowText" lastClr="000000"/>
                        </a:solidFill>
                        <a:latin typeface="+mn-lt"/>
                        <a:ea typeface="+mn-ea"/>
                        <a:cs typeface="+mn-cs"/>
                      </a:defRPr>
                    </a:pPr>
                    <a:fld id="{3D696FF2-0C06-4043-8025-0E8420C37DC4}" type="CELLRANGE">
                      <a:rPr lang="en-US"/>
                      <a:pPr>
                        <a:defRPr>
                          <a:solidFill>
                            <a:sysClr val="windowText" lastClr="000000"/>
                          </a:solidFill>
                        </a:defRPr>
                      </a:pPr>
                      <a:t>[CELLRANGE]</a:t>
                    </a:fld>
                    <a:endParaRPr lang="et-EE"/>
                  </a:p>
                </c:rich>
              </c:tx>
              <c:numFmt formatCode="General" sourceLinked="0"/>
              <c:spPr>
                <a:solidFill>
                  <a:schemeClr val="accent1">
                    <a:lumMod val="20000"/>
                    <a:lumOff val="80000"/>
                  </a:schemeClr>
                </a:solidFill>
                <a:ln>
                  <a:noFill/>
                </a:ln>
                <a:effectLst/>
              </c:spPr>
              <c:txPr>
                <a:bodyPr rot="0" spcFirstLastPara="1" vertOverflow="ellipsis" vert="horz" wrap="square" anchor="ctr" anchorCtr="1"/>
                <a:lstStyle/>
                <a:p>
                  <a:pPr>
                    <a:defRPr sz="900" b="0" i="0" u="none" strike="noStrike" kern="1200" baseline="0">
                      <a:ln>
                        <a:noFill/>
                      </a:ln>
                      <a:solidFill>
                        <a:sysClr val="windowText" lastClr="000000"/>
                      </a:solidFill>
                      <a:latin typeface="+mn-lt"/>
                      <a:ea typeface="+mn-ea"/>
                      <a:cs typeface="+mn-cs"/>
                    </a:defRPr>
                  </a:pPr>
                  <a:endParaRPr lang="et-EE"/>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CD40-47C1-B48D-91BF937C3BCD}"/>
                </c:ext>
              </c:extLst>
            </c:dLbl>
            <c:dLbl>
              <c:idx val="6"/>
              <c:tx>
                <c:rich>
                  <a:bodyPr/>
                  <a:lstStyle/>
                  <a:p>
                    <a:fld id="{2E86CD8E-182A-4B09-89CA-D17B5D217A3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CD40-47C1-B48D-91BF937C3BCD}"/>
                </c:ext>
              </c:extLst>
            </c:dLbl>
            <c:dLbl>
              <c:idx val="7"/>
              <c:tx>
                <c:rich>
                  <a:bodyPr/>
                  <a:lstStyle/>
                  <a:p>
                    <a:fld id="{2C6621E7-CC7E-4CB6-AFF8-870C805B170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CD40-47C1-B48D-91BF937C3BCD}"/>
                </c:ext>
              </c:extLst>
            </c:dLbl>
            <c:dLbl>
              <c:idx val="8"/>
              <c:tx>
                <c:rich>
                  <a:bodyPr/>
                  <a:lstStyle/>
                  <a:p>
                    <a:fld id="{E87D2B94-3FE2-4739-9374-B3DFC2A1165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CD40-47C1-B48D-91BF937C3BCD}"/>
                </c:ext>
              </c:extLst>
            </c:dLbl>
            <c:dLbl>
              <c:idx val="9"/>
              <c:layout>
                <c:manualLayout>
                  <c:x val="-4.8230260598988724E-2"/>
                  <c:y val="-7.5901328273244783E-3"/>
                </c:manualLayout>
              </c:layout>
              <c:tx>
                <c:rich>
                  <a:bodyPr/>
                  <a:lstStyle/>
                  <a:p>
                    <a:fld id="{8FD0F7C1-0040-46D7-9831-1393449105A2}"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CD40-47C1-B48D-91BF937C3BCD}"/>
                </c:ext>
              </c:extLst>
            </c:dLbl>
            <c:dLbl>
              <c:idx val="10"/>
              <c:layout>
                <c:manualLayout>
                  <c:x val="6.2232594321275769E-3"/>
                  <c:y val="7.5901328273244783E-3"/>
                </c:manualLayout>
              </c:layout>
              <c:tx>
                <c:rich>
                  <a:bodyPr/>
                  <a:lstStyle/>
                  <a:p>
                    <a:fld id="{20D408BE-D2E3-4C20-8751-F40C1491BC29}"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CD40-47C1-B48D-91BF937C3BCD}"/>
                </c:ext>
              </c:extLst>
            </c:dLbl>
            <c:dLbl>
              <c:idx val="11"/>
              <c:tx>
                <c:rich>
                  <a:bodyPr/>
                  <a:lstStyle/>
                  <a:p>
                    <a:fld id="{021D29E3-F26F-46E2-A32F-8776F3D4716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CD40-47C1-B48D-91BF937C3BCD}"/>
                </c:ext>
              </c:extLst>
            </c:dLbl>
            <c:dLbl>
              <c:idx val="12"/>
              <c:tx>
                <c:rich>
                  <a:bodyPr/>
                  <a:lstStyle/>
                  <a:p>
                    <a:fld id="{E78EE222-30DD-49F2-8749-94D87234BCC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CD40-47C1-B48D-91BF937C3BCD}"/>
                </c:ext>
              </c:extLst>
            </c:dLbl>
            <c:dLbl>
              <c:idx val="13"/>
              <c:layout>
                <c:manualLayout>
                  <c:x val="-2.4893037728510307E-2"/>
                  <c:y val="2.2770398481973434E-2"/>
                </c:manualLayout>
              </c:layout>
              <c:tx>
                <c:rich>
                  <a:bodyPr/>
                  <a:lstStyle/>
                  <a:p>
                    <a:fld id="{80256F40-1027-4D4A-B904-4B9274E96474}"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CD40-47C1-B48D-91BF937C3BCD}"/>
                </c:ext>
              </c:extLst>
            </c:dLbl>
            <c:dLbl>
              <c:idx val="14"/>
              <c:tx>
                <c:rich>
                  <a:bodyPr/>
                  <a:lstStyle/>
                  <a:p>
                    <a:fld id="{B73DA0DD-0639-4994-8F26-3779E9B7415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CD40-47C1-B48D-91BF937C3BCD}"/>
                </c:ext>
              </c:extLst>
            </c:dLbl>
            <c:dLbl>
              <c:idx val="15"/>
              <c:tx>
                <c:rich>
                  <a:bodyPr/>
                  <a:lstStyle/>
                  <a:p>
                    <a:fld id="{BEEB7E4E-713C-4596-82AF-54C88EAB46E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CD40-47C1-B48D-91BF937C3BCD}"/>
                </c:ext>
              </c:extLst>
            </c:dLbl>
            <c:dLbl>
              <c:idx val="16"/>
              <c:tx>
                <c:rich>
                  <a:bodyPr/>
                  <a:lstStyle/>
                  <a:p>
                    <a:fld id="{83C9FAAF-AB8B-40FE-9057-8459672D4F1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CD40-47C1-B48D-91BF937C3BCD}"/>
                </c:ext>
              </c:extLst>
            </c:dLbl>
            <c:dLbl>
              <c:idx val="17"/>
              <c:layout>
                <c:manualLayout>
                  <c:x val="6.223259432127571E-2"/>
                  <c:y val="0"/>
                </c:manualLayout>
              </c:layout>
              <c:tx>
                <c:rich>
                  <a:bodyPr/>
                  <a:lstStyle/>
                  <a:p>
                    <a:fld id="{87DBF005-CD19-4D9B-BCBD-803BC490967C}"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CD40-47C1-B48D-91BF937C3BCD}"/>
                </c:ext>
              </c:extLst>
            </c:dLbl>
            <c:dLbl>
              <c:idx val="18"/>
              <c:layout>
                <c:manualLayout>
                  <c:x val="-1.5558148580318999E-2"/>
                  <c:y val="-3.2890575585072739E-2"/>
                </c:manualLayout>
              </c:layout>
              <c:tx>
                <c:rich>
                  <a:bodyPr/>
                  <a:lstStyle/>
                  <a:p>
                    <a:fld id="{46E801CE-CC0A-4361-96CA-E264D7E1D9D0}"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CD40-47C1-B48D-91BF937C3BCD}"/>
                </c:ext>
              </c:extLst>
            </c:dLbl>
            <c:dLbl>
              <c:idx val="19"/>
              <c:layout>
                <c:manualLayout>
                  <c:x val="-2.6448852586542202E-2"/>
                  <c:y val="-2.7830487033523178E-2"/>
                </c:manualLayout>
              </c:layout>
              <c:tx>
                <c:rich>
                  <a:bodyPr/>
                  <a:lstStyle/>
                  <a:p>
                    <a:fld id="{77A08379-6F8B-4E43-A77A-EF2B7A5A21A2}"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CD40-47C1-B48D-91BF937C3BCD}"/>
                </c:ext>
              </c:extLst>
            </c:dLbl>
            <c:dLbl>
              <c:idx val="20"/>
              <c:tx>
                <c:rich>
                  <a:bodyPr/>
                  <a:lstStyle/>
                  <a:p>
                    <a:fld id="{B134CB51-5FE7-4289-8D67-EF8CDDAC589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CD40-47C1-B48D-91BF937C3BCD}"/>
                </c:ext>
              </c:extLst>
            </c:dLbl>
            <c:dLbl>
              <c:idx val="21"/>
              <c:layout>
                <c:manualLayout>
                  <c:x val="-7.0011668611435263E-2"/>
                  <c:y val="2.7830487033523088E-2"/>
                </c:manualLayout>
              </c:layout>
              <c:tx>
                <c:rich>
                  <a:bodyPr/>
                  <a:lstStyle/>
                  <a:p>
                    <a:fld id="{DDAFD5B6-7124-4969-B576-E1038C033162}"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CD40-47C1-B48D-91BF937C3BCD}"/>
                </c:ext>
              </c:extLst>
            </c:dLbl>
            <c:dLbl>
              <c:idx val="22"/>
              <c:layout>
                <c:manualLayout>
                  <c:x val="-6.0676779463243874E-2"/>
                  <c:y val="-2.7830487033523133E-2"/>
                </c:manualLayout>
              </c:layout>
              <c:tx>
                <c:rich>
                  <a:bodyPr/>
                  <a:lstStyle/>
                  <a:p>
                    <a:fld id="{E40D8F00-F023-44CA-9CED-8B2AE57AD232}"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CD40-47C1-B48D-91BF937C3BCD}"/>
                </c:ext>
              </c:extLst>
            </c:dLbl>
            <c:dLbl>
              <c:idx val="23"/>
              <c:layout>
                <c:manualLayout>
                  <c:x val="-4.3562816024893064E-2"/>
                  <c:y val="-2.2770398481973528E-2"/>
                </c:manualLayout>
              </c:layout>
              <c:tx>
                <c:rich>
                  <a:bodyPr/>
                  <a:lstStyle/>
                  <a:p>
                    <a:fld id="{845B5121-02CC-4471-B42D-17FEB8E11A0D}"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CD40-47C1-B48D-91BF937C3BCD}"/>
                </c:ext>
              </c:extLst>
            </c:dLbl>
            <c:dLbl>
              <c:idx val="24"/>
              <c:layout>
                <c:manualLayout>
                  <c:x val="5.7045885795562167E-17"/>
                  <c:y val="2.4193548387096774E-2"/>
                </c:manualLayout>
              </c:layout>
              <c:tx>
                <c:rich>
                  <a:bodyPr/>
                  <a:lstStyle/>
                  <a:p>
                    <a:fld id="{FC2C27F1-2FE2-4980-8170-EAC348F56AE7}"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CD40-47C1-B48D-91BF937C3BCD}"/>
                </c:ext>
              </c:extLst>
            </c:dLbl>
            <c:dLbl>
              <c:idx val="25"/>
              <c:layout>
                <c:manualLayout>
                  <c:x val="-3.8895371450797356E-2"/>
                  <c:y val="-4.5540796963946868E-2"/>
                </c:manualLayout>
              </c:layout>
              <c:tx>
                <c:rich>
                  <a:bodyPr/>
                  <a:lstStyle/>
                  <a:p>
                    <a:fld id="{997D0BC8-C974-4F38-8D52-6195BF4951FD}"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CD40-47C1-B48D-91BF937C3BCD}"/>
                </c:ext>
              </c:extLst>
            </c:dLbl>
            <c:dLbl>
              <c:idx val="26"/>
              <c:tx>
                <c:rich>
                  <a:bodyPr/>
                  <a:lstStyle/>
                  <a:p>
                    <a:fld id="{D57013A4-3430-4858-AD18-9938241CD2C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CD40-47C1-B48D-91BF937C3BCD}"/>
                </c:ext>
              </c:extLst>
            </c:dLbl>
            <c:dLbl>
              <c:idx val="27"/>
              <c:layout>
                <c:manualLayout>
                  <c:x val="5.7184158864622666E-3"/>
                  <c:y val="2.1104267208534418E-2"/>
                </c:manualLayout>
              </c:layout>
              <c:tx>
                <c:rich>
                  <a:bodyPr/>
                  <a:lstStyle/>
                  <a:p>
                    <a:fld id="{EF0AFAFE-B9C1-411B-9227-7ED13073D62E}"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CD40-47C1-B48D-91BF937C3BCD}"/>
                </c:ext>
              </c:extLst>
            </c:dLbl>
            <c:dLbl>
              <c:idx val="28"/>
              <c:tx>
                <c:rich>
                  <a:bodyPr/>
                  <a:lstStyle/>
                  <a:p>
                    <a:fld id="{D2984F7A-86B8-4260-9DFB-FAF2957D3AE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CD40-47C1-B48D-91BF937C3BCD}"/>
                </c:ext>
              </c:extLst>
            </c:dLbl>
            <c:dLbl>
              <c:idx val="29"/>
              <c:layout>
                <c:manualLayout>
                  <c:x val="-4.6674445740956826E-2"/>
                  <c:y val="-3.0360531309297913E-2"/>
                </c:manualLayout>
              </c:layout>
              <c:tx>
                <c:rich>
                  <a:bodyPr/>
                  <a:lstStyle/>
                  <a:p>
                    <a:fld id="{769026C4-AC0C-4F01-8B66-7F50D26BCC9A}"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CD40-47C1-B48D-91BF937C3BCD}"/>
                </c:ext>
              </c:extLst>
            </c:dLbl>
            <c:dLbl>
              <c:idx val="30"/>
              <c:layout>
                <c:manualLayout>
                  <c:x val="2.2772474327523527E-3"/>
                  <c:y val="3.2837185674371251E-2"/>
                </c:manualLayout>
              </c:layout>
              <c:tx>
                <c:rich>
                  <a:bodyPr/>
                  <a:lstStyle/>
                  <a:p>
                    <a:fld id="{FE94DEBB-67A7-4047-B3DD-3035E1A38A68}"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CD40-47C1-B48D-91BF937C3BCD}"/>
                </c:ext>
              </c:extLst>
            </c:dLbl>
            <c:dLbl>
              <c:idx val="31"/>
              <c:layout>
                <c:manualLayout>
                  <c:x val="-8.5508564638288364E-4"/>
                  <c:y val="5.1758318516637036E-2"/>
                </c:manualLayout>
              </c:layout>
              <c:tx>
                <c:rich>
                  <a:bodyPr/>
                  <a:lstStyle/>
                  <a:p>
                    <a:fld id="{CF989330-B277-48CC-8D7F-9A43B51EC20E}"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CD40-47C1-B48D-91BF937C3BCD}"/>
                </c:ext>
              </c:extLst>
            </c:dLbl>
            <c:dLbl>
              <c:idx val="32"/>
              <c:tx>
                <c:rich>
                  <a:bodyPr/>
                  <a:lstStyle/>
                  <a:p>
                    <a:fld id="{6C1CE345-6715-45B9-A297-B45775CCDB7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3-CD40-47C1-B48D-91BF937C3BCD}"/>
                </c:ext>
              </c:extLst>
            </c:dLbl>
            <c:dLbl>
              <c:idx val="33"/>
              <c:layout>
                <c:manualLayout>
                  <c:x val="-4.3755149042775717E-3"/>
                  <c:y val="3.2701917952855514E-2"/>
                </c:manualLayout>
              </c:layout>
              <c:tx>
                <c:rich>
                  <a:bodyPr/>
                  <a:lstStyle/>
                  <a:p>
                    <a:fld id="{496A5D83-7678-4933-B6CB-ADC232468E9E}"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CD40-47C1-B48D-91BF937C3BCD}"/>
                </c:ext>
              </c:extLst>
            </c:dLbl>
            <c:dLbl>
              <c:idx val="34"/>
              <c:tx>
                <c:rich>
                  <a:bodyPr/>
                  <a:lstStyle/>
                  <a:p>
                    <a:fld id="{AEA16249-A29A-4C91-A7F7-8FEDB4A7352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4-CD40-47C1-B48D-91BF937C3BCD}"/>
                </c:ext>
              </c:extLst>
            </c:dLbl>
            <c:dLbl>
              <c:idx val="35"/>
              <c:layout>
                <c:manualLayout>
                  <c:x val="4.5118630882924934E-2"/>
                  <c:y val="-1.0120177103099304E-2"/>
                </c:manualLayout>
              </c:layout>
              <c:tx>
                <c:rich>
                  <a:bodyPr/>
                  <a:lstStyle/>
                  <a:p>
                    <a:fld id="{F5B67EC2-5F6F-447A-8F02-99792257D7A9}"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5-CD40-47C1-B48D-91BF937C3BCD}"/>
                </c:ext>
              </c:extLst>
            </c:dLbl>
            <c:dLbl>
              <c:idx val="36"/>
              <c:tx>
                <c:rich>
                  <a:bodyPr/>
                  <a:lstStyle/>
                  <a:p>
                    <a:fld id="{E7B2040E-A51E-4202-AA6C-4682C83BD78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6-CD40-47C1-B48D-91BF937C3BCD}"/>
                </c:ext>
              </c:extLst>
            </c:dLbl>
            <c:numFmt formatCode="General" sourceLinked="0"/>
            <c:spPr>
              <a:noFill/>
              <a:ln>
                <a:noFill/>
              </a:ln>
              <a:effectLst/>
            </c:spPr>
            <c:txPr>
              <a:bodyPr rot="0" spcFirstLastPara="1" vertOverflow="ellipsis" vert="horz" wrap="square" anchor="ctr" anchorCtr="1"/>
              <a:lstStyle/>
              <a:p>
                <a:pPr>
                  <a:defRPr sz="900" b="0" i="0" u="none" strike="noStrike" kern="1200" baseline="0">
                    <a:ln>
                      <a:noFill/>
                    </a:ln>
                    <a:solidFill>
                      <a:sysClr val="windowText" lastClr="000000"/>
                    </a:solidFill>
                    <a:latin typeface="+mn-lt"/>
                    <a:ea typeface="+mn-ea"/>
                    <a:cs typeface="+mn-cs"/>
                  </a:defRPr>
                </a:pPr>
                <a:endParaRPr lang="et-E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trendline>
            <c:spPr>
              <a:ln w="19050" cap="rnd">
                <a:solidFill>
                  <a:schemeClr val="accent1"/>
                </a:solidFill>
                <a:prstDash val="sysDot"/>
              </a:ln>
              <a:effectLst/>
            </c:spPr>
            <c:trendlineType val="linear"/>
            <c:dispRSqr val="1"/>
            <c:dispEq val="0"/>
            <c:trendlineLbl>
              <c:numFmt formatCode="General" sourceLinked="0"/>
              <c:spPr>
                <a:noFill/>
                <a:ln>
                  <a:noFill/>
                </a:ln>
                <a:effectLst/>
              </c:spPr>
              <c:txPr>
                <a:bodyPr rot="0" spcFirstLastPara="1" vertOverflow="ellipsis" vert="horz" wrap="square" anchor="ctr" anchorCtr="1"/>
                <a:lstStyle/>
                <a:p>
                  <a:pPr>
                    <a:defRPr sz="1050" b="1" i="0" u="none" strike="noStrike" kern="1200" baseline="0">
                      <a:ln>
                        <a:noFill/>
                      </a:ln>
                      <a:solidFill>
                        <a:sysClr val="windowText" lastClr="000000"/>
                      </a:solidFill>
                      <a:latin typeface="+mn-lt"/>
                      <a:ea typeface="+mn-ea"/>
                      <a:cs typeface="+mn-cs"/>
                    </a:defRPr>
                  </a:pPr>
                  <a:endParaRPr lang="et-EE"/>
                </a:p>
              </c:txPr>
            </c:trendlineLbl>
          </c:trendline>
          <c:xVal>
            <c:numRef>
              <c:f>'2.6'!$B$6:$B$42</c:f>
              <c:numCache>
                <c:formatCode>0.00</c:formatCode>
                <c:ptCount val="37"/>
                <c:pt idx="0">
                  <c:v>3.0869473755955799</c:v>
                </c:pt>
                <c:pt idx="1">
                  <c:v>2.4861651763722499</c:v>
                </c:pt>
                <c:pt idx="2">
                  <c:v>0.36685112666843001</c:v>
                </c:pt>
                <c:pt idx="3">
                  <c:v>1.6782972781590699</c:v>
                </c:pt>
                <c:pt idx="4">
                  <c:v>2.8712531982679299</c:v>
                </c:pt>
                <c:pt idx="5">
                  <c:v>1.2467900528534401</c:v>
                </c:pt>
                <c:pt idx="6">
                  <c:v>2.7464511315132101</c:v>
                </c:pt>
                <c:pt idx="7">
                  <c:v>2.24775882885264</c:v>
                </c:pt>
                <c:pt idx="8">
                  <c:v>2.9394946009128402</c:v>
                </c:pt>
                <c:pt idx="9">
                  <c:v>0.99488939361041995</c:v>
                </c:pt>
                <c:pt idx="10">
                  <c:v>1.20606420269495</c:v>
                </c:pt>
                <c:pt idx="11">
                  <c:v>2.1019761275892801</c:v>
                </c:pt>
                <c:pt idx="12">
                  <c:v>1.1768095613673399</c:v>
                </c:pt>
                <c:pt idx="13">
                  <c:v>1.2859846947628399</c:v>
                </c:pt>
                <c:pt idx="14">
                  <c:v>3.1408060012725501</c:v>
                </c:pt>
                <c:pt idx="15">
                  <c:v>4.2387106531125101</c:v>
                </c:pt>
                <c:pt idx="16">
                  <c:v>0.44289879184912001</c:v>
                </c:pt>
                <c:pt idx="17">
                  <c:v>1.24366149111428</c:v>
                </c:pt>
                <c:pt idx="18">
                  <c:v>2.0324746207522799</c:v>
                </c:pt>
                <c:pt idx="19">
                  <c:v>1.2774324243808499</c:v>
                </c:pt>
                <c:pt idx="20">
                  <c:v>2.0381568107096801</c:v>
                </c:pt>
                <c:pt idx="21">
                  <c:v>1.00371125357899</c:v>
                </c:pt>
                <c:pt idx="22">
                  <c:v>1.2677970719844001</c:v>
                </c:pt>
                <c:pt idx="23">
                  <c:v>0.78965333622759004</c:v>
                </c:pt>
                <c:pt idx="24">
                  <c:v>2.0020216815651599</c:v>
                </c:pt>
                <c:pt idx="25">
                  <c:v>1.1896949724726</c:v>
                </c:pt>
                <c:pt idx="26">
                  <c:v>3.2549022634842601</c:v>
                </c:pt>
                <c:pt idx="27">
                  <c:v>3.3742973598343902</c:v>
                </c:pt>
                <c:pt idx="28">
                  <c:v>0.88150300576531004</c:v>
                </c:pt>
                <c:pt idx="29">
                  <c:v>1.6884742152415</c:v>
                </c:pt>
                <c:pt idx="30">
                  <c:v>2.7441793661297802</c:v>
                </c:pt>
                <c:pt idx="31">
                  <c:v>1.9364549809456899</c:v>
                </c:pt>
                <c:pt idx="32">
                  <c:v>2.08719089629321</c:v>
                </c:pt>
                <c:pt idx="33">
                  <c:v>2.34936234152357</c:v>
                </c:pt>
                <c:pt idx="34">
                  <c:v>0.48406327694092999</c:v>
                </c:pt>
                <c:pt idx="35">
                  <c:v>1.0969028069659199</c:v>
                </c:pt>
                <c:pt idx="36">
                  <c:v>2.1176284727800798</c:v>
                </c:pt>
              </c:numCache>
            </c:numRef>
          </c:xVal>
          <c:yVal>
            <c:numRef>
              <c:f>'2.6'!$C$6:$C$42</c:f>
              <c:numCache>
                <c:formatCode>0.00</c:formatCode>
                <c:ptCount val="37"/>
                <c:pt idx="0">
                  <c:v>10.359837961095</c:v>
                </c:pt>
                <c:pt idx="1">
                  <c:v>11.543547798458601</c:v>
                </c:pt>
                <c:pt idx="2">
                  <c:v>1.1078628081697799</c:v>
                </c:pt>
                <c:pt idx="3">
                  <c:v>7.1139688755764201</c:v>
                </c:pt>
                <c:pt idx="4">
                  <c:v>14.9187744798345</c:v>
                </c:pt>
                <c:pt idx="5">
                  <c:v>6.9441331839282903</c:v>
                </c:pt>
                <c:pt idx="6">
                  <c:v>14.268457442581299</c:v>
                </c:pt>
                <c:pt idx="7">
                  <c:v>10.1199787708683</c:v>
                </c:pt>
                <c:pt idx="8">
                  <c:v>9.1851368073697301</c:v>
                </c:pt>
                <c:pt idx="9">
                  <c:v>7.1073824657902103</c:v>
                </c:pt>
                <c:pt idx="10">
                  <c:v>5.8357077740610404</c:v>
                </c:pt>
                <c:pt idx="11">
                  <c:v>11.573976915005201</c:v>
                </c:pt>
                <c:pt idx="12">
                  <c:v>12.8543841208536</c:v>
                </c:pt>
                <c:pt idx="13">
                  <c:v>5.1058872846582402</c:v>
                </c:pt>
                <c:pt idx="14">
                  <c:v>9.9558128403039596</c:v>
                </c:pt>
                <c:pt idx="15">
                  <c:v>13.771198863662301</c:v>
                </c:pt>
                <c:pt idx="16">
                  <c:v>3.56078603336847</c:v>
                </c:pt>
                <c:pt idx="17">
                  <c:v>6.0264866576967098</c:v>
                </c:pt>
                <c:pt idx="18">
                  <c:v>9.2421076283563703</c:v>
                </c:pt>
                <c:pt idx="19">
                  <c:v>7.9412264311194196</c:v>
                </c:pt>
                <c:pt idx="20">
                  <c:v>11.055671791214699</c:v>
                </c:pt>
                <c:pt idx="21">
                  <c:v>5.1718221665623103</c:v>
                </c:pt>
                <c:pt idx="22">
                  <c:v>8.7949760213285604</c:v>
                </c:pt>
                <c:pt idx="23">
                  <c:v>6.0704766737054499</c:v>
                </c:pt>
                <c:pt idx="24">
                  <c:v>8.4422215275607009</c:v>
                </c:pt>
                <c:pt idx="25">
                  <c:v>6.64630424613211</c:v>
                </c:pt>
                <c:pt idx="26">
                  <c:v>14.418239627235399</c:v>
                </c:pt>
                <c:pt idx="27">
                  <c:v>8.8085224935047997</c:v>
                </c:pt>
                <c:pt idx="28">
                  <c:v>3.6141573325795702</c:v>
                </c:pt>
                <c:pt idx="29">
                  <c:v>9.1819174805193509</c:v>
                </c:pt>
                <c:pt idx="30">
                  <c:v>9.1389215998834494</c:v>
                </c:pt>
                <c:pt idx="31">
                  <c:v>8.1370174486997104</c:v>
                </c:pt>
                <c:pt idx="32">
                  <c:v>8.8930241228363105</c:v>
                </c:pt>
                <c:pt idx="33">
                  <c:v>8.2899683707795901</c:v>
                </c:pt>
                <c:pt idx="34">
                  <c:v>2.1358740679370301</c:v>
                </c:pt>
                <c:pt idx="35">
                  <c:v>5.9243849543464204</c:v>
                </c:pt>
                <c:pt idx="36">
                  <c:v>2.1805546177338502</c:v>
                </c:pt>
              </c:numCache>
            </c:numRef>
          </c:yVal>
          <c:smooth val="0"/>
          <c:extLst>
            <c:ext xmlns:c15="http://schemas.microsoft.com/office/drawing/2012/chart" uri="{02D57815-91ED-43cb-92C2-25804820EDAC}">
              <c15:datalabelsRange>
                <c15:f>'2.6'!$A$6:$A$42</c15:f>
                <c15:dlblRangeCache>
                  <c:ptCount val="37"/>
                  <c:pt idx="0">
                    <c:v>Austria</c:v>
                  </c:pt>
                  <c:pt idx="1">
                    <c:v>Belgia</c:v>
                  </c:pt>
                  <c:pt idx="2">
                    <c:v>Tšiili</c:v>
                  </c:pt>
                  <c:pt idx="3">
                    <c:v>Tšehhi</c:v>
                  </c:pt>
                  <c:pt idx="4">
                    <c:v>Taani</c:v>
                  </c:pt>
                  <c:pt idx="5">
                    <c:v>Eesti</c:v>
                  </c:pt>
                  <c:pt idx="6">
                    <c:v>Soome</c:v>
                  </c:pt>
                  <c:pt idx="7">
                    <c:v>Prantsusmaa (2015)</c:v>
                  </c:pt>
                  <c:pt idx="8">
                    <c:v>Saksamaa</c:v>
                  </c:pt>
                  <c:pt idx="9">
                    <c:v>Kreeka</c:v>
                  </c:pt>
                  <c:pt idx="10">
                    <c:v>Ungari</c:v>
                  </c:pt>
                  <c:pt idx="11">
                    <c:v>Island</c:v>
                  </c:pt>
                  <c:pt idx="12">
                    <c:v>Iirimaa</c:v>
                  </c:pt>
                  <c:pt idx="13">
                    <c:v>Itaalia</c:v>
                  </c:pt>
                  <c:pt idx="14">
                    <c:v>Jaapan</c:v>
                  </c:pt>
                  <c:pt idx="15">
                    <c:v>Korea</c:v>
                  </c:pt>
                  <c:pt idx="16">
                    <c:v>Läti</c:v>
                  </c:pt>
                  <c:pt idx="17">
                    <c:v>Luksemburg</c:v>
                  </c:pt>
                  <c:pt idx="18">
                    <c:v>Holland</c:v>
                  </c:pt>
                  <c:pt idx="19">
                    <c:v>Uus-Meremaa (2015)</c:v>
                  </c:pt>
                  <c:pt idx="20">
                    <c:v>Norra</c:v>
                  </c:pt>
                  <c:pt idx="21">
                    <c:v>Poola (2015)</c:v>
                  </c:pt>
                  <c:pt idx="22">
                    <c:v>Portugal</c:v>
                  </c:pt>
                  <c:pt idx="23">
                    <c:v>Slovakkia</c:v>
                  </c:pt>
                  <c:pt idx="24">
                    <c:v>Sloveenia</c:v>
                  </c:pt>
                  <c:pt idx="25">
                    <c:v>Hispaania</c:v>
                  </c:pt>
                  <c:pt idx="26">
                    <c:v>Rootsi</c:v>
                  </c:pt>
                  <c:pt idx="27">
                    <c:v>Šveits (2015)</c:v>
                  </c:pt>
                  <c:pt idx="28">
                    <c:v>Türgi (2015)</c:v>
                  </c:pt>
                  <c:pt idx="29">
                    <c:v>Suurbritannia</c:v>
                  </c:pt>
                  <c:pt idx="30">
                    <c:v>USA (2015)</c:v>
                  </c:pt>
                  <c:pt idx="31">
                    <c:v>Euroopa Liit (28)</c:v>
                  </c:pt>
                  <c:pt idx="32">
                    <c:v>Euroopa Liit (15)</c:v>
                  </c:pt>
                  <c:pt idx="33">
                    <c:v>OECD kokku (2015)</c:v>
                  </c:pt>
                  <c:pt idx="34">
                    <c:v>Rumeenia</c:v>
                  </c:pt>
                  <c:pt idx="35">
                    <c:v>Venemaa</c:v>
                  </c:pt>
                  <c:pt idx="36">
                    <c:v>Hiina Rahvavabariik</c:v>
                  </c:pt>
                </c15:dlblRangeCache>
              </c15:datalabelsRange>
            </c:ext>
            <c:ext xmlns:c16="http://schemas.microsoft.com/office/drawing/2014/chart" uri="{C3380CC4-5D6E-409C-BE32-E72D297353CC}">
              <c16:uniqueId val="{00000000-CD40-47C1-B48D-91BF937C3BCD}"/>
            </c:ext>
          </c:extLst>
        </c:ser>
        <c:dLbls>
          <c:showLegendKey val="0"/>
          <c:showVal val="0"/>
          <c:showCatName val="0"/>
          <c:showSerName val="0"/>
          <c:showPercent val="0"/>
          <c:showBubbleSize val="0"/>
        </c:dLbls>
        <c:axId val="1145081167"/>
        <c:axId val="1145084495"/>
      </c:scatterChart>
      <c:valAx>
        <c:axId val="1145081167"/>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ln>
                      <a:noFill/>
                    </a:ln>
                    <a:solidFill>
                      <a:sysClr val="windowText" lastClr="000000"/>
                    </a:solidFill>
                    <a:latin typeface="+mn-lt"/>
                    <a:ea typeface="+mn-ea"/>
                    <a:cs typeface="+mn-cs"/>
                  </a:defRPr>
                </a:pPr>
                <a:r>
                  <a:rPr lang="et-EE">
                    <a:solidFill>
                      <a:sysClr val="windowText" lastClr="000000"/>
                    </a:solidFill>
                  </a:rPr>
                  <a:t>TA kulud SKP-st (%)</a:t>
                </a:r>
              </a:p>
            </c:rich>
          </c:tx>
          <c:overlay val="0"/>
          <c:spPr>
            <a:noFill/>
            <a:ln>
              <a:noFill/>
            </a:ln>
            <a:effectLst/>
          </c:spPr>
          <c:txPr>
            <a:bodyPr rot="0" spcFirstLastPara="1" vertOverflow="ellipsis" vert="horz" wrap="square" anchor="ctr" anchorCtr="1"/>
            <a:lstStyle/>
            <a:p>
              <a:pPr>
                <a:defRPr sz="1000" b="0" i="0" u="none" strike="noStrike" kern="1200" baseline="0">
                  <a:ln>
                    <a:noFill/>
                  </a:ln>
                  <a:solidFill>
                    <a:sysClr val="windowText" lastClr="000000"/>
                  </a:solidFill>
                  <a:latin typeface="+mn-lt"/>
                  <a:ea typeface="+mn-ea"/>
                  <a:cs typeface="+mn-cs"/>
                </a:defRPr>
              </a:pPr>
              <a:endParaRPr lang="et-EE"/>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ysClr val="windowText" lastClr="000000"/>
                </a:solidFill>
                <a:latin typeface="+mn-lt"/>
                <a:ea typeface="+mn-ea"/>
                <a:cs typeface="+mn-cs"/>
              </a:defRPr>
            </a:pPr>
            <a:endParaRPr lang="et-EE"/>
          </a:p>
        </c:txPr>
        <c:crossAx val="1145084495"/>
        <c:crosses val="autoZero"/>
        <c:crossBetween val="midCat"/>
      </c:valAx>
      <c:valAx>
        <c:axId val="114508449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ln>
                      <a:noFill/>
                    </a:ln>
                    <a:solidFill>
                      <a:sysClr val="windowText" lastClr="000000"/>
                    </a:solidFill>
                    <a:latin typeface="+mn-lt"/>
                    <a:ea typeface="+mn-ea"/>
                    <a:cs typeface="+mn-cs"/>
                  </a:defRPr>
                </a:pPr>
                <a:r>
                  <a:rPr lang="et-EE">
                    <a:solidFill>
                      <a:sysClr val="windowText" lastClr="000000"/>
                    </a:solidFill>
                  </a:rPr>
                  <a:t>teaudsttöötajate arv tuhande inimese kohta kogutööjõus</a:t>
                </a:r>
              </a:p>
            </c:rich>
          </c:tx>
          <c:layout>
            <c:manualLayout>
              <c:xMode val="edge"/>
              <c:yMode val="edge"/>
              <c:x val="1.3839769445388755E-2"/>
              <c:y val="0.1646987977309288"/>
            </c:manualLayout>
          </c:layout>
          <c:overlay val="0"/>
          <c:spPr>
            <a:noFill/>
            <a:ln>
              <a:noFill/>
            </a:ln>
            <a:effectLst/>
          </c:spPr>
          <c:txPr>
            <a:bodyPr rot="-5400000" spcFirstLastPara="1" vertOverflow="ellipsis" vert="horz" wrap="square" anchor="ctr" anchorCtr="1"/>
            <a:lstStyle/>
            <a:p>
              <a:pPr>
                <a:defRPr sz="1000" b="0" i="0" u="none" strike="noStrike" kern="1200" baseline="0">
                  <a:ln>
                    <a:noFill/>
                  </a:ln>
                  <a:solidFill>
                    <a:sysClr val="windowText" lastClr="000000"/>
                  </a:solidFill>
                  <a:latin typeface="+mn-lt"/>
                  <a:ea typeface="+mn-ea"/>
                  <a:cs typeface="+mn-cs"/>
                </a:defRPr>
              </a:pPr>
              <a:endParaRPr lang="et-EE"/>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ysClr val="windowText" lastClr="000000"/>
                </a:solidFill>
                <a:latin typeface="+mn-lt"/>
                <a:ea typeface="+mn-ea"/>
                <a:cs typeface="+mn-cs"/>
              </a:defRPr>
            </a:pPr>
            <a:endParaRPr lang="et-EE"/>
          </a:p>
        </c:txPr>
        <c:crossAx val="1145081167"/>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ln>
            <a:noFill/>
          </a:ln>
        </a:defRPr>
      </a:pPr>
      <a:endParaRPr lang="et-EE"/>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t-EE" sz="1200" b="1"/>
              <a:t>Teadustöötajate arv</a:t>
            </a:r>
            <a:r>
              <a:rPr lang="et-EE" sz="1200" b="1" baseline="0"/>
              <a:t> tuhande tööstussektori töötaja kohta 2016</a:t>
            </a:r>
            <a:endParaRPr lang="et-EE" sz="1200" b="1"/>
          </a:p>
        </c:rich>
      </c:tx>
      <c:layout>
        <c:manualLayout>
          <c:xMode val="edge"/>
          <c:yMode val="edge"/>
          <c:x val="0.26471518332935651"/>
          <c:y val="3.470715835140997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t-EE"/>
        </a:p>
      </c:txPr>
    </c:title>
    <c:autoTitleDeleted val="0"/>
    <c:plotArea>
      <c:layout>
        <c:manualLayout>
          <c:layoutTarget val="inner"/>
          <c:xMode val="edge"/>
          <c:yMode val="edge"/>
          <c:x val="5.7105734510458916E-2"/>
          <c:y val="0.10727404193781634"/>
          <c:w val="0.91224776902887139"/>
          <c:h val="0.72440125027755486"/>
        </c:manualLayout>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dLbls>
            <c:dLbl>
              <c:idx val="0"/>
              <c:tx>
                <c:rich>
                  <a:bodyPr/>
                  <a:lstStyle/>
                  <a:p>
                    <a:fld id="{A86EEC26-9DB9-407C-91FE-574797FFFBD4}"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E7BC-40D0-832D-10DE78BD478C}"/>
                </c:ext>
              </c:extLst>
            </c:dLbl>
            <c:dLbl>
              <c:idx val="1"/>
              <c:layout>
                <c:manualLayout>
                  <c:x val="-3.878787878787885E-2"/>
                  <c:y val="-2.0245842371655873E-2"/>
                </c:manualLayout>
              </c:layout>
              <c:tx>
                <c:rich>
                  <a:bodyPr/>
                  <a:lstStyle/>
                  <a:p>
                    <a:fld id="{29B961D0-86B0-4DA0-BDDE-EE0177C8E829}"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E7BC-40D0-832D-10DE78BD478C}"/>
                </c:ext>
              </c:extLst>
            </c:dLbl>
            <c:dLbl>
              <c:idx val="2"/>
              <c:layout>
                <c:manualLayout>
                  <c:x val="6.4646464646464352E-3"/>
                  <c:y val="8.6767895878524948E-3"/>
                </c:manualLayout>
              </c:layout>
              <c:tx>
                <c:rich>
                  <a:bodyPr/>
                  <a:lstStyle/>
                  <a:p>
                    <a:fld id="{4D8F80F7-3AB5-42EE-9896-4743D427652A}"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E7BC-40D0-832D-10DE78BD478C}"/>
                </c:ext>
              </c:extLst>
            </c:dLbl>
            <c:dLbl>
              <c:idx val="3"/>
              <c:layout>
                <c:manualLayout>
                  <c:x val="1.6161616161616162E-3"/>
                  <c:y val="-2.8922631959508314E-2"/>
                </c:manualLayout>
              </c:layout>
              <c:tx>
                <c:rich>
                  <a:bodyPr/>
                  <a:lstStyle/>
                  <a:p>
                    <a:fld id="{A53D5FB9-F7F2-4946-AD57-628F6FD9773F}"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E7BC-40D0-832D-10DE78BD478C}"/>
                </c:ext>
              </c:extLst>
            </c:dLbl>
            <c:dLbl>
              <c:idx val="4"/>
              <c:tx>
                <c:rich>
                  <a:bodyPr/>
                  <a:lstStyle/>
                  <a:p>
                    <a:fld id="{AB64DF1F-E83D-4D51-A0D2-C41FA79BA57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E7BC-40D0-832D-10DE78BD478C}"/>
                </c:ext>
              </c:extLst>
            </c:dLbl>
            <c:dLbl>
              <c:idx val="5"/>
              <c:tx>
                <c:rich>
                  <a:bodyPr rot="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fld id="{035210DE-3647-430A-AB4E-392DF513CCCF}" type="CELLRANGE">
                      <a:rPr lang="et-EE"/>
                      <a:pPr>
                        <a:defRPr sz="1050" b="1"/>
                      </a:pPr>
                      <a:t>[CELLRANGE]</a:t>
                    </a:fld>
                    <a:endParaRPr lang="et-EE"/>
                  </a:p>
                </c:rich>
              </c:tx>
              <c:spPr>
                <a:solidFill>
                  <a:schemeClr val="accent1">
                    <a:lumMod val="20000"/>
                    <a:lumOff val="80000"/>
                  </a:schemeClr>
                </a:solidFill>
                <a:ln>
                  <a:noFill/>
                </a:ln>
                <a:effectLst/>
              </c:spPr>
              <c:txPr>
                <a:bodyPr rot="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E7BC-40D0-832D-10DE78BD478C}"/>
                </c:ext>
              </c:extLst>
            </c:dLbl>
            <c:dLbl>
              <c:idx val="6"/>
              <c:tx>
                <c:rich>
                  <a:bodyPr/>
                  <a:lstStyle/>
                  <a:p>
                    <a:fld id="{434A59C4-D39B-430B-8199-F088927D6DF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E7BC-40D0-832D-10DE78BD478C}"/>
                </c:ext>
              </c:extLst>
            </c:dLbl>
            <c:dLbl>
              <c:idx val="7"/>
              <c:layout>
                <c:manualLayout>
                  <c:x val="-8.727272727272728E-2"/>
                  <c:y val="-4.3383947939262472E-2"/>
                </c:manualLayout>
              </c:layout>
              <c:tx>
                <c:rich>
                  <a:bodyPr/>
                  <a:lstStyle/>
                  <a:p>
                    <a:fld id="{F884DECC-C9B2-49AF-93B0-C06BD002C911}"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E7BC-40D0-832D-10DE78BD478C}"/>
                </c:ext>
              </c:extLst>
            </c:dLbl>
            <c:dLbl>
              <c:idx val="8"/>
              <c:tx>
                <c:rich>
                  <a:bodyPr/>
                  <a:lstStyle/>
                  <a:p>
                    <a:fld id="{3A00F0EF-E45F-4FED-A53B-72A41754622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E7BC-40D0-832D-10DE78BD478C}"/>
                </c:ext>
              </c:extLst>
            </c:dLbl>
            <c:dLbl>
              <c:idx val="9"/>
              <c:layout>
                <c:manualLayout>
                  <c:x val="8.0808080808080808E-3"/>
                  <c:y val="2.3138105567606548E-2"/>
                </c:manualLayout>
              </c:layout>
              <c:tx>
                <c:rich>
                  <a:bodyPr/>
                  <a:lstStyle/>
                  <a:p>
                    <a:fld id="{DE79674C-E094-43A7-8992-6248C700AD2B}"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E7BC-40D0-832D-10DE78BD478C}"/>
                </c:ext>
              </c:extLst>
            </c:dLbl>
            <c:dLbl>
              <c:idx val="10"/>
              <c:layout>
                <c:manualLayout>
                  <c:x val="-2.7474747474747475E-2"/>
                  <c:y val="-6.3629790310918297E-2"/>
                </c:manualLayout>
              </c:layout>
              <c:tx>
                <c:rich>
                  <a:bodyPr/>
                  <a:lstStyle/>
                  <a:p>
                    <a:fld id="{2C8E3EE9-C254-4891-8ECE-82F48A07BF11}"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E7BC-40D0-832D-10DE78BD478C}"/>
                </c:ext>
              </c:extLst>
            </c:dLbl>
            <c:dLbl>
              <c:idx val="11"/>
              <c:tx>
                <c:rich>
                  <a:bodyPr/>
                  <a:lstStyle/>
                  <a:p>
                    <a:fld id="{65DEFB1A-E574-4360-9D51-C848F4422EB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E7BC-40D0-832D-10DE78BD478C}"/>
                </c:ext>
              </c:extLst>
            </c:dLbl>
            <c:dLbl>
              <c:idx val="12"/>
              <c:tx>
                <c:rich>
                  <a:bodyPr/>
                  <a:lstStyle/>
                  <a:p>
                    <a:fld id="{CC6FE94A-421E-4329-B211-BE840D579C0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E7BC-40D0-832D-10DE78BD478C}"/>
                </c:ext>
              </c:extLst>
            </c:dLbl>
            <c:dLbl>
              <c:idx val="13"/>
              <c:layout>
                <c:manualLayout>
                  <c:x val="1.9393939393939394E-2"/>
                  <c:y val="-4.3383947939262472E-2"/>
                </c:manualLayout>
              </c:layout>
              <c:tx>
                <c:rich>
                  <a:bodyPr/>
                  <a:lstStyle/>
                  <a:p>
                    <a:fld id="{8754200B-9698-4534-ABE0-AFB2892521A0}"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E7BC-40D0-832D-10DE78BD478C}"/>
                </c:ext>
              </c:extLst>
            </c:dLbl>
            <c:dLbl>
              <c:idx val="14"/>
              <c:layout>
                <c:manualLayout>
                  <c:x val="-1.1313131313131313E-2"/>
                  <c:y val="-2.8922631959508314E-2"/>
                </c:manualLayout>
              </c:layout>
              <c:tx>
                <c:rich>
                  <a:bodyPr/>
                  <a:lstStyle/>
                  <a:p>
                    <a:fld id="{F704091A-02D5-40EE-B787-B13CDCFFE107}"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E7BC-40D0-832D-10DE78BD478C}"/>
                </c:ext>
              </c:extLst>
            </c:dLbl>
            <c:dLbl>
              <c:idx val="15"/>
              <c:tx>
                <c:rich>
                  <a:bodyPr/>
                  <a:lstStyle/>
                  <a:p>
                    <a:fld id="{8FD7228D-301D-4D76-880C-2BCE9F88FF0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E7BC-40D0-832D-10DE78BD478C}"/>
                </c:ext>
              </c:extLst>
            </c:dLbl>
            <c:dLbl>
              <c:idx val="16"/>
              <c:layout>
                <c:manualLayout>
                  <c:x val="-5.0101010101010104E-2"/>
                  <c:y val="-3.4707158351410083E-2"/>
                </c:manualLayout>
              </c:layout>
              <c:tx>
                <c:rich>
                  <a:bodyPr/>
                  <a:lstStyle/>
                  <a:p>
                    <a:fld id="{9E138CE1-C44B-47FD-9E35-D94FCBDACF27}"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E7BC-40D0-832D-10DE78BD478C}"/>
                </c:ext>
              </c:extLst>
            </c:dLbl>
            <c:dLbl>
              <c:idx val="17"/>
              <c:layout>
                <c:manualLayout>
                  <c:x val="3.7171717171717175E-2"/>
                  <c:y val="3.4707158351409979E-2"/>
                </c:manualLayout>
              </c:layout>
              <c:tx>
                <c:rich>
                  <a:bodyPr/>
                  <a:lstStyle/>
                  <a:p>
                    <a:fld id="{3D8E0115-045E-4CE6-9395-DC8D96A9FBD6}"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E7BC-40D0-832D-10DE78BD478C}"/>
                </c:ext>
              </c:extLst>
            </c:dLbl>
            <c:dLbl>
              <c:idx val="18"/>
              <c:tx>
                <c:rich>
                  <a:bodyPr/>
                  <a:lstStyle/>
                  <a:p>
                    <a:fld id="{3822D9C4-2696-453A-952F-AD30F0C2636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E7BC-40D0-832D-10DE78BD478C}"/>
                </c:ext>
              </c:extLst>
            </c:dLbl>
            <c:dLbl>
              <c:idx val="19"/>
              <c:layout>
                <c:manualLayout>
                  <c:x val="9.3737373737373744E-2"/>
                  <c:y val="3.1814895155459037E-2"/>
                </c:manualLayout>
              </c:layout>
              <c:tx>
                <c:rich>
                  <a:bodyPr/>
                  <a:lstStyle/>
                  <a:p>
                    <a:fld id="{87C87B19-976D-422C-BB3F-8A9AB2573A6F}"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E7BC-40D0-832D-10DE78BD478C}"/>
                </c:ext>
              </c:extLst>
            </c:dLbl>
            <c:dLbl>
              <c:idx val="20"/>
              <c:layout>
                <c:manualLayout>
                  <c:x val="-5.1717171717171717E-2"/>
                  <c:y val="-4.3383947939262472E-2"/>
                </c:manualLayout>
              </c:layout>
              <c:tx>
                <c:rich>
                  <a:bodyPr/>
                  <a:lstStyle/>
                  <a:p>
                    <a:fld id="{51A7E9AC-B93B-4F17-B3CB-13DADAD49EEB}"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E7BC-40D0-832D-10DE78BD478C}"/>
                </c:ext>
              </c:extLst>
            </c:dLbl>
            <c:dLbl>
              <c:idx val="21"/>
              <c:layout>
                <c:manualLayout>
                  <c:x val="-8.0808080808081103E-3"/>
                  <c:y val="2.8922631959508315E-3"/>
                </c:manualLayout>
              </c:layout>
              <c:tx>
                <c:rich>
                  <a:bodyPr/>
                  <a:lstStyle/>
                  <a:p>
                    <a:fld id="{758995B0-A3A9-4F25-9080-F8489F2E072E}"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E7BC-40D0-832D-10DE78BD478C}"/>
                </c:ext>
              </c:extLst>
            </c:dLbl>
            <c:dLbl>
              <c:idx val="22"/>
              <c:layout>
                <c:manualLayout>
                  <c:x val="-4.8484848484848485E-3"/>
                  <c:y val="-5.7845263919016628E-2"/>
                </c:manualLayout>
              </c:layout>
              <c:tx>
                <c:rich>
                  <a:bodyPr/>
                  <a:lstStyle/>
                  <a:p>
                    <a:fld id="{9D57B9B6-5033-40BF-90FD-E10CC8857ED7}"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E7BC-40D0-832D-10DE78BD478C}"/>
                </c:ext>
              </c:extLst>
            </c:dLbl>
            <c:dLbl>
              <c:idx val="23"/>
              <c:layout>
                <c:manualLayout>
                  <c:x val="-3.3939393939393971E-2"/>
                  <c:y val="2.6030368763557483E-2"/>
                </c:manualLayout>
              </c:layout>
              <c:tx>
                <c:rich>
                  <a:bodyPr/>
                  <a:lstStyle/>
                  <a:p>
                    <a:fld id="{BD5522A5-B3A3-400A-A1CC-31094A263784}"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E7BC-40D0-832D-10DE78BD478C}"/>
                </c:ext>
              </c:extLst>
            </c:dLbl>
            <c:dLbl>
              <c:idx val="24"/>
              <c:layout>
                <c:manualLayout>
                  <c:x val="-0.10181818181818188"/>
                  <c:y val="-4.0491684743311641E-2"/>
                </c:manualLayout>
              </c:layout>
              <c:tx>
                <c:rich>
                  <a:bodyPr/>
                  <a:lstStyle/>
                  <a:p>
                    <a:fld id="{37B1CA0A-6295-4E72-9CFD-9E4FB7C65DFA}"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E7BC-40D0-832D-10DE78BD478C}"/>
                </c:ext>
              </c:extLst>
            </c:dLbl>
            <c:dLbl>
              <c:idx val="25"/>
              <c:layout>
                <c:manualLayout>
                  <c:x val="2.2626262626262567E-2"/>
                  <c:y val="8.5321764280549536E-2"/>
                </c:manualLayout>
              </c:layout>
              <c:tx>
                <c:rich>
                  <a:bodyPr/>
                  <a:lstStyle/>
                  <a:p>
                    <a:fld id="{ABCAF06E-2FFE-4043-BCCF-2A65B4F4C7B8}"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layout>
                    <c:manualLayout>
                      <c:w val="6.7305114133460589E-2"/>
                      <c:h val="4.3340677859952971E-2"/>
                    </c:manualLayout>
                  </c15:layout>
                  <c15:dlblFieldTable/>
                  <c15:showDataLabelsRange val="1"/>
                </c:ext>
                <c:ext xmlns:c16="http://schemas.microsoft.com/office/drawing/2014/chart" uri="{C3380CC4-5D6E-409C-BE32-E72D297353CC}">
                  <c16:uniqueId val="{0000001B-E7BC-40D0-832D-10DE78BD478C}"/>
                </c:ext>
              </c:extLst>
            </c:dLbl>
            <c:dLbl>
              <c:idx val="26"/>
              <c:tx>
                <c:rich>
                  <a:bodyPr/>
                  <a:lstStyle/>
                  <a:p>
                    <a:fld id="{13B0336B-D1D5-4741-8110-95D6148EFD3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E7BC-40D0-832D-10DE78BD478C}"/>
                </c:ext>
              </c:extLst>
            </c:dLbl>
            <c:dLbl>
              <c:idx val="27"/>
              <c:tx>
                <c:rich>
                  <a:bodyPr/>
                  <a:lstStyle/>
                  <a:p>
                    <a:fld id="{15804C2E-DC51-421A-9C5D-78738C3B248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E7BC-40D0-832D-10DE78BD478C}"/>
                </c:ext>
              </c:extLst>
            </c:dLbl>
            <c:dLbl>
              <c:idx val="28"/>
              <c:layout>
                <c:manualLayout>
                  <c:x val="-9.2121212121212145E-2"/>
                  <c:y val="-3.4707158351409979E-2"/>
                </c:manualLayout>
              </c:layout>
              <c:tx>
                <c:rich>
                  <a:bodyPr/>
                  <a:lstStyle/>
                  <a:p>
                    <a:fld id="{60263F8A-B52A-4BF5-91FE-AF2E38ABB430}"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E7BC-40D0-832D-10DE78BD478C}"/>
                </c:ext>
              </c:extLst>
            </c:dLbl>
            <c:dLbl>
              <c:idx val="29"/>
              <c:layout>
                <c:manualLayout>
                  <c:x val="4.525252525252519E-2"/>
                  <c:y val="1.7353579175704882E-2"/>
                </c:manualLayout>
              </c:layout>
              <c:tx>
                <c:rich>
                  <a:bodyPr/>
                  <a:lstStyle/>
                  <a:p>
                    <a:fld id="{8EBCC94D-D782-4625-87EF-BE5796A7F371}"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E7BC-40D0-832D-10DE78BD478C}"/>
                </c:ext>
              </c:extLst>
            </c:dLbl>
            <c:dLbl>
              <c:idx val="30"/>
              <c:layout>
                <c:manualLayout>
                  <c:x val="-3.7171717171717293E-2"/>
                  <c:y val="-2.0245842371655821E-2"/>
                </c:manualLayout>
              </c:layout>
              <c:tx>
                <c:rich>
                  <a:bodyPr/>
                  <a:lstStyle/>
                  <a:p>
                    <a:fld id="{2997DBD3-CB1C-4027-B412-570952E71116}"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E7BC-40D0-832D-10DE78BD478C}"/>
                </c:ext>
              </c:extLst>
            </c:dLbl>
            <c:dLbl>
              <c:idx val="31"/>
              <c:layout>
                <c:manualLayout>
                  <c:x val="2.5858585858585859E-2"/>
                  <c:y val="1.1569052783803326E-2"/>
                </c:manualLayout>
              </c:layout>
              <c:tx>
                <c:rich>
                  <a:bodyPr/>
                  <a:lstStyle/>
                  <a:p>
                    <a:fld id="{E9DF3174-5CDC-42AD-928E-A58E16848EE1}"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E7BC-40D0-832D-10DE78BD478C}"/>
                </c:ext>
              </c:extLst>
            </c:dLbl>
            <c:dLbl>
              <c:idx val="32"/>
              <c:layout>
                <c:manualLayout>
                  <c:x val="6.4646464646464057E-3"/>
                  <c:y val="-1.735357917570499E-2"/>
                </c:manualLayout>
              </c:layout>
              <c:tx>
                <c:rich>
                  <a:bodyPr/>
                  <a:lstStyle/>
                  <a:p>
                    <a:fld id="{F38925B5-DEC9-438B-8C17-BC3E9D80411C}"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E7BC-40D0-832D-10DE78BD478C}"/>
                </c:ext>
              </c:extLst>
            </c:dLbl>
            <c:dLbl>
              <c:idx val="33"/>
              <c:layout>
                <c:manualLayout>
                  <c:x val="1.2929292929292929E-2"/>
                  <c:y val="-5.2060737527115021E-2"/>
                </c:manualLayout>
              </c:layout>
              <c:tx>
                <c:rich>
                  <a:bodyPr/>
                  <a:lstStyle/>
                  <a:p>
                    <a:fld id="{E2CB331A-62D9-4B33-9F4F-D7AE0DE6E477}"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E7BC-40D0-832D-10DE78BD478C}"/>
                </c:ext>
              </c:extLst>
            </c:dLbl>
            <c:dLbl>
              <c:idx val="34"/>
              <c:layout>
                <c:manualLayout>
                  <c:x val="4.363636363636364E-2"/>
                  <c:y val="1.4461315979754051E-2"/>
                </c:manualLayout>
              </c:layout>
              <c:tx>
                <c:rich>
                  <a:bodyPr/>
                  <a:lstStyle/>
                  <a:p>
                    <a:fld id="{E2A8A436-B622-4BE4-BC93-D63DECC34C90}"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E7BC-40D0-832D-10DE78BD478C}"/>
                </c:ext>
              </c:extLst>
            </c:dLbl>
            <c:dLbl>
              <c:idx val="35"/>
              <c:layout>
                <c:manualLayout>
                  <c:x val="-5.6565656565656597E-2"/>
                  <c:y val="-3.4707158351410083E-2"/>
                </c:manualLayout>
              </c:layout>
              <c:tx>
                <c:rich>
                  <a:bodyPr/>
                  <a:lstStyle/>
                  <a:p>
                    <a:fld id="{BE1A9AAB-99F8-4EAE-83BB-AE9EE68EF8DC}"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4-E7BC-40D0-832D-10DE78BD478C}"/>
                </c:ext>
              </c:extLst>
            </c:dLbl>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linear"/>
            <c:dispRSqr val="1"/>
            <c:dispEq val="0"/>
            <c:trendlineLbl>
              <c:numFmt formatCode="General" sourceLinked="0"/>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mn-lt"/>
                      <a:ea typeface="+mn-ea"/>
                      <a:cs typeface="+mn-cs"/>
                    </a:defRPr>
                  </a:pPr>
                  <a:endParaRPr lang="et-EE"/>
                </a:p>
              </c:txPr>
            </c:trendlineLbl>
          </c:trendline>
          <c:xVal>
            <c:numRef>
              <c:f>'2.6'!$B$6:$B$41</c:f>
              <c:numCache>
                <c:formatCode>0.00</c:formatCode>
                <c:ptCount val="36"/>
                <c:pt idx="0">
                  <c:v>3.0869473755955799</c:v>
                </c:pt>
                <c:pt idx="1">
                  <c:v>2.4861651763722499</c:v>
                </c:pt>
                <c:pt idx="2">
                  <c:v>0.36685112666843001</c:v>
                </c:pt>
                <c:pt idx="3">
                  <c:v>1.6782972781590699</c:v>
                </c:pt>
                <c:pt idx="4">
                  <c:v>2.8712531982679299</c:v>
                </c:pt>
                <c:pt idx="5">
                  <c:v>1.2467900528534401</c:v>
                </c:pt>
                <c:pt idx="6">
                  <c:v>2.7464511315132101</c:v>
                </c:pt>
                <c:pt idx="7">
                  <c:v>2.24775882885264</c:v>
                </c:pt>
                <c:pt idx="8">
                  <c:v>2.9394946009128402</c:v>
                </c:pt>
                <c:pt idx="9">
                  <c:v>0.99488939361041995</c:v>
                </c:pt>
                <c:pt idx="10">
                  <c:v>1.20606420269495</c:v>
                </c:pt>
                <c:pt idx="11">
                  <c:v>2.1019761275892801</c:v>
                </c:pt>
                <c:pt idx="12">
                  <c:v>1.1768095613673399</c:v>
                </c:pt>
                <c:pt idx="13">
                  <c:v>1.2859846947628399</c:v>
                </c:pt>
                <c:pt idx="14">
                  <c:v>3.1408060012725501</c:v>
                </c:pt>
                <c:pt idx="15">
                  <c:v>4.2387106531125101</c:v>
                </c:pt>
                <c:pt idx="16">
                  <c:v>0.44289879184912001</c:v>
                </c:pt>
                <c:pt idx="17">
                  <c:v>1.24366149111428</c:v>
                </c:pt>
                <c:pt idx="18">
                  <c:v>2.0324746207522799</c:v>
                </c:pt>
                <c:pt idx="19">
                  <c:v>1.2774324243808499</c:v>
                </c:pt>
                <c:pt idx="20">
                  <c:v>2.0381568107096801</c:v>
                </c:pt>
                <c:pt idx="21">
                  <c:v>1.00371125357899</c:v>
                </c:pt>
                <c:pt idx="22">
                  <c:v>1.2677970719844001</c:v>
                </c:pt>
                <c:pt idx="23">
                  <c:v>0.78965333622759004</c:v>
                </c:pt>
                <c:pt idx="24">
                  <c:v>2.0020216815651599</c:v>
                </c:pt>
                <c:pt idx="25">
                  <c:v>1.1896949724726</c:v>
                </c:pt>
                <c:pt idx="26">
                  <c:v>3.2549022634842601</c:v>
                </c:pt>
                <c:pt idx="27">
                  <c:v>3.3742973598343902</c:v>
                </c:pt>
                <c:pt idx="28">
                  <c:v>0.88150300576531004</c:v>
                </c:pt>
                <c:pt idx="29">
                  <c:v>1.6884742152415</c:v>
                </c:pt>
                <c:pt idx="30">
                  <c:v>2.7441793661297802</c:v>
                </c:pt>
                <c:pt idx="31">
                  <c:v>1.9364549809456899</c:v>
                </c:pt>
                <c:pt idx="32">
                  <c:v>2.08719089629321</c:v>
                </c:pt>
                <c:pt idx="33">
                  <c:v>2.34936234152357</c:v>
                </c:pt>
                <c:pt idx="34">
                  <c:v>0.48406327694092999</c:v>
                </c:pt>
                <c:pt idx="35">
                  <c:v>1.0969028069659199</c:v>
                </c:pt>
              </c:numCache>
            </c:numRef>
          </c:xVal>
          <c:yVal>
            <c:numRef>
              <c:f>'2.6'!$D$6:$D$41</c:f>
              <c:numCache>
                <c:formatCode>0.00</c:formatCode>
                <c:ptCount val="36"/>
                <c:pt idx="0">
                  <c:v>8.8535090690727696</c:v>
                </c:pt>
                <c:pt idx="1">
                  <c:v>8.8716088328075706</c:v>
                </c:pt>
                <c:pt idx="2">
                  <c:v>0.43003871064769</c:v>
                </c:pt>
                <c:pt idx="3">
                  <c:v>4.5463238048926904</c:v>
                </c:pt>
                <c:pt idx="4">
                  <c:v>13.171220658842399</c:v>
                </c:pt>
                <c:pt idx="5">
                  <c:v>2.8033326303793098</c:v>
                </c:pt>
                <c:pt idx="6">
                  <c:v>11.495289978436</c:v>
                </c:pt>
                <c:pt idx="7">
                  <c:v>8.9029824779901308</c:v>
                </c:pt>
                <c:pt idx="8">
                  <c:v>7.4672722668861198</c:v>
                </c:pt>
                <c:pt idx="9">
                  <c:v>1.7405329921561401</c:v>
                </c:pt>
                <c:pt idx="10">
                  <c:v>4.5601345257007999</c:v>
                </c:pt>
                <c:pt idx="11">
                  <c:v>5.9429824561403501</c:v>
                </c:pt>
                <c:pt idx="12">
                  <c:v>7.3586978690368898</c:v>
                </c:pt>
                <c:pt idx="13">
                  <c:v>2.7536271438084698</c:v>
                </c:pt>
                <c:pt idx="14">
                  <c:v>9.3501742657120097</c:v>
                </c:pt>
                <c:pt idx="15">
                  <c:v>13.7801035108108</c:v>
                </c:pt>
                <c:pt idx="16">
                  <c:v>0.84764183420065997</c:v>
                </c:pt>
                <c:pt idx="17">
                  <c:v>2.9464301775764801</c:v>
                </c:pt>
                <c:pt idx="18">
                  <c:v>7.8668431708456596</c:v>
                </c:pt>
                <c:pt idx="19" formatCode="#,##0.00">
                  <c:v>3.9872956370347201</c:v>
                </c:pt>
                <c:pt idx="20">
                  <c:v>7.8851567663662196</c:v>
                </c:pt>
                <c:pt idx="21">
                  <c:v>2.2967768740312202</c:v>
                </c:pt>
                <c:pt idx="22">
                  <c:v>3.56349838897918</c:v>
                </c:pt>
                <c:pt idx="23">
                  <c:v>1.5540892259752499</c:v>
                </c:pt>
                <c:pt idx="24">
                  <c:v>5.8025171921629699</c:v>
                </c:pt>
                <c:pt idx="25">
                  <c:v>3.3311485320429401</c:v>
                </c:pt>
                <c:pt idx="26">
                  <c:v>14.615702745607299</c:v>
                </c:pt>
                <c:pt idx="27">
                  <c:v>5.9451853589813002</c:v>
                </c:pt>
                <c:pt idx="28">
                  <c:v>2.05597903306036</c:v>
                </c:pt>
                <c:pt idx="29">
                  <c:v>4.7502603933967196</c:v>
                </c:pt>
                <c:pt idx="30">
                  <c:v>9.3599725211815894</c:v>
                </c:pt>
                <c:pt idx="31">
                  <c:v>5.4456883639043197</c:v>
                </c:pt>
                <c:pt idx="32">
                  <c:v>6.2649645616343399</c:v>
                </c:pt>
                <c:pt idx="33">
                  <c:v>6.8942084530722001</c:v>
                </c:pt>
                <c:pt idx="34">
                  <c:v>0.66758298398735005</c:v>
                </c:pt>
                <c:pt idx="35">
                  <c:v>3.6495487712978099</c:v>
                </c:pt>
              </c:numCache>
            </c:numRef>
          </c:yVal>
          <c:smooth val="0"/>
          <c:extLst>
            <c:ext xmlns:c15="http://schemas.microsoft.com/office/drawing/2012/chart" uri="{02D57815-91ED-43cb-92C2-25804820EDAC}">
              <c15:datalabelsRange>
                <c15:f>'2.6'!$A$6:$A$41</c15:f>
                <c15:dlblRangeCache>
                  <c:ptCount val="36"/>
                  <c:pt idx="0">
                    <c:v>Austria</c:v>
                  </c:pt>
                  <c:pt idx="1">
                    <c:v>Belgia</c:v>
                  </c:pt>
                  <c:pt idx="2">
                    <c:v>Tšiili</c:v>
                  </c:pt>
                  <c:pt idx="3">
                    <c:v>Tšehhi</c:v>
                  </c:pt>
                  <c:pt idx="4">
                    <c:v>Taani</c:v>
                  </c:pt>
                  <c:pt idx="5">
                    <c:v>Eesti</c:v>
                  </c:pt>
                  <c:pt idx="6">
                    <c:v>Soome</c:v>
                  </c:pt>
                  <c:pt idx="7">
                    <c:v>Prantsusmaa (2015)</c:v>
                  </c:pt>
                  <c:pt idx="8">
                    <c:v>Saksamaa</c:v>
                  </c:pt>
                  <c:pt idx="9">
                    <c:v>Kreeka</c:v>
                  </c:pt>
                  <c:pt idx="10">
                    <c:v>Ungari</c:v>
                  </c:pt>
                  <c:pt idx="11">
                    <c:v>Island</c:v>
                  </c:pt>
                  <c:pt idx="12">
                    <c:v>Iirimaa</c:v>
                  </c:pt>
                  <c:pt idx="13">
                    <c:v>Itaalia</c:v>
                  </c:pt>
                  <c:pt idx="14">
                    <c:v>Jaapan</c:v>
                  </c:pt>
                  <c:pt idx="15">
                    <c:v>Korea</c:v>
                  </c:pt>
                  <c:pt idx="16">
                    <c:v>Läti</c:v>
                  </c:pt>
                  <c:pt idx="17">
                    <c:v>Luksemburg</c:v>
                  </c:pt>
                  <c:pt idx="18">
                    <c:v>Holland</c:v>
                  </c:pt>
                  <c:pt idx="19">
                    <c:v>Uus-Meremaa (2015)</c:v>
                  </c:pt>
                  <c:pt idx="20">
                    <c:v>Norra</c:v>
                  </c:pt>
                  <c:pt idx="21">
                    <c:v>Poola (2015)</c:v>
                  </c:pt>
                  <c:pt idx="22">
                    <c:v>Portugal</c:v>
                  </c:pt>
                  <c:pt idx="23">
                    <c:v>Slovakkia</c:v>
                  </c:pt>
                  <c:pt idx="24">
                    <c:v>Sloveenia</c:v>
                  </c:pt>
                  <c:pt idx="25">
                    <c:v>Hispaania</c:v>
                  </c:pt>
                  <c:pt idx="26">
                    <c:v>Rootsi</c:v>
                  </c:pt>
                  <c:pt idx="27">
                    <c:v>Šveits (2015)</c:v>
                  </c:pt>
                  <c:pt idx="28">
                    <c:v>Türgi (2015)</c:v>
                  </c:pt>
                  <c:pt idx="29">
                    <c:v>Suurbritannia</c:v>
                  </c:pt>
                  <c:pt idx="30">
                    <c:v>USA (2015)</c:v>
                  </c:pt>
                  <c:pt idx="31">
                    <c:v>Euroopa Liit (28)</c:v>
                  </c:pt>
                  <c:pt idx="32">
                    <c:v>Euroopa Liit (15)</c:v>
                  </c:pt>
                  <c:pt idx="33">
                    <c:v>OECD kokku (2015)</c:v>
                  </c:pt>
                  <c:pt idx="34">
                    <c:v>Rumeenia</c:v>
                  </c:pt>
                  <c:pt idx="35">
                    <c:v>Venemaa</c:v>
                  </c:pt>
                </c15:dlblRangeCache>
              </c15:datalabelsRange>
            </c:ext>
            <c:ext xmlns:c16="http://schemas.microsoft.com/office/drawing/2014/chart" uri="{C3380CC4-5D6E-409C-BE32-E72D297353CC}">
              <c16:uniqueId val="{00000000-E7BC-40D0-832D-10DE78BD478C}"/>
            </c:ext>
          </c:extLst>
        </c:ser>
        <c:dLbls>
          <c:showLegendKey val="0"/>
          <c:showVal val="0"/>
          <c:showCatName val="0"/>
          <c:showSerName val="0"/>
          <c:showPercent val="0"/>
          <c:showBubbleSize val="0"/>
        </c:dLbls>
        <c:axId val="1071175375"/>
        <c:axId val="1071167887"/>
      </c:scatterChart>
      <c:valAx>
        <c:axId val="1071175375"/>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t-EE"/>
                  <a:t>TA kulud SKP-st (%)</a:t>
                </a:r>
              </a:p>
            </c:rich>
          </c:tx>
          <c:layout>
            <c:manualLayout>
              <c:xMode val="edge"/>
              <c:yMode val="edge"/>
              <c:x val="0.45474881094408648"/>
              <c:y val="0.89298626174981921"/>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t-EE"/>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071167887"/>
        <c:crosses val="autoZero"/>
        <c:crossBetween val="midCat"/>
      </c:valAx>
      <c:valAx>
        <c:axId val="107116788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t-EE"/>
                  <a:t>teadustöötajate</a:t>
                </a:r>
                <a:r>
                  <a:rPr lang="et-EE" baseline="0"/>
                  <a:t> arv tuhande tööstussektori töötaja kohta </a:t>
                </a:r>
                <a:endParaRPr lang="et-EE"/>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t-EE"/>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071175375"/>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t-EE"/>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t-EE" sz="1100" b="1"/>
              <a:t>Avaliku</a:t>
            </a:r>
            <a:r>
              <a:rPr lang="et-EE" sz="1100" b="1" baseline="0"/>
              <a:t> sektori t</a:t>
            </a:r>
            <a:r>
              <a:rPr lang="en-US" sz="1100" b="1"/>
              <a:t>eadustöötajate FTE-de arv 1000 </a:t>
            </a:r>
            <a:r>
              <a:rPr lang="et-EE" sz="1100" b="1"/>
              <a:t>inimese</a:t>
            </a:r>
            <a:r>
              <a:rPr lang="en-US" sz="1100" b="1"/>
              <a:t> kohta tööjõus</a:t>
            </a:r>
            <a:r>
              <a:rPr lang="et-EE" sz="1100" b="1"/>
              <a:t> vs</a:t>
            </a:r>
            <a:r>
              <a:rPr lang="et-EE" sz="1100" b="1" baseline="0"/>
              <a:t> avaliku sektori</a:t>
            </a:r>
            <a:r>
              <a:rPr lang="et-EE" sz="1100" b="1"/>
              <a:t> TA kulud SKP-st (%)</a:t>
            </a:r>
            <a:endParaRPr lang="en-US" sz="1100" b="1"/>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t-EE"/>
        </a:p>
      </c:txPr>
    </c:title>
    <c:autoTitleDeleted val="0"/>
    <c:plotArea>
      <c:layout>
        <c:manualLayout>
          <c:layoutTarget val="inner"/>
          <c:xMode val="edge"/>
          <c:yMode val="edge"/>
          <c:x val="9.6397657336972392E-2"/>
          <c:y val="0.1008628430233543"/>
          <c:w val="0.84461292580946146"/>
          <c:h val="0.76111281953607623"/>
        </c:manualLayout>
      </c:layout>
      <c:scatterChart>
        <c:scatterStyle val="lineMarker"/>
        <c:varyColors val="0"/>
        <c:ser>
          <c:idx val="0"/>
          <c:order val="0"/>
          <c:tx>
            <c:strRef>
              <c:f>'2.7-uus'!$Y$77</c:f>
              <c:strCache>
                <c:ptCount val="1"/>
                <c:pt idx="0">
                  <c:v>Avaliku sektori teadustöötajate FTE-de arv 1000 töötaja kohta</c:v>
                </c:pt>
              </c:strCache>
            </c:strRef>
          </c:tx>
          <c:spPr>
            <a:ln w="25400" cap="rnd">
              <a:noFill/>
              <a:round/>
            </a:ln>
            <a:effectLst/>
          </c:spPr>
          <c:marker>
            <c:symbol val="circle"/>
            <c:size val="5"/>
            <c:spPr>
              <a:solidFill>
                <a:schemeClr val="accent1"/>
              </a:solidFill>
              <a:ln w="9525">
                <a:solidFill>
                  <a:schemeClr val="accent1"/>
                </a:solidFill>
              </a:ln>
              <a:effectLst/>
            </c:spPr>
          </c:marker>
          <c:dLbls>
            <c:dLbl>
              <c:idx val="0"/>
              <c:tx>
                <c:rich>
                  <a:bodyPr/>
                  <a:lstStyle/>
                  <a:p>
                    <a:fld id="{51B39698-1979-4539-B0E0-EB3EA3D90398}"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B070-4EBD-BA63-620BBEF99992}"/>
                </c:ext>
              </c:extLst>
            </c:dLbl>
            <c:dLbl>
              <c:idx val="1"/>
              <c:tx>
                <c:rich>
                  <a:bodyPr/>
                  <a:lstStyle/>
                  <a:p>
                    <a:fld id="{D4F28BE4-9625-4ED6-844E-551C4F22429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B070-4EBD-BA63-620BBEF99992}"/>
                </c:ext>
              </c:extLst>
            </c:dLbl>
            <c:dLbl>
              <c:idx val="2"/>
              <c:tx>
                <c:rich>
                  <a:bodyPr/>
                  <a:lstStyle/>
                  <a:p>
                    <a:fld id="{19933176-3B6B-4B95-85BE-94B12096D47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B070-4EBD-BA63-620BBEF99992}"/>
                </c:ext>
              </c:extLst>
            </c:dLbl>
            <c:dLbl>
              <c:idx val="3"/>
              <c:tx>
                <c:rich>
                  <a:bodyPr/>
                  <a:lstStyle/>
                  <a:p>
                    <a:fld id="{0E3AC43F-A8B5-4FCF-BE7D-4B6A6BAADF2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B070-4EBD-BA63-620BBEF99992}"/>
                </c:ext>
              </c:extLst>
            </c:dLbl>
            <c:dLbl>
              <c:idx val="4"/>
              <c:tx>
                <c:rich>
                  <a:bodyPr/>
                  <a:lstStyle/>
                  <a:p>
                    <a:fld id="{5EA0E692-D081-4EF5-B022-4B216E954C7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B070-4EBD-BA63-620BBEF99992}"/>
                </c:ext>
              </c:extLst>
            </c:dLbl>
            <c:dLbl>
              <c:idx val="5"/>
              <c:tx>
                <c:rich>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fld id="{49CE28AD-4FD4-41B3-9C6A-D66930AAA1BC}" type="CELLRANGE">
                      <a:rPr lang="et-EE"/>
                      <a:pPr>
                        <a:defRPr/>
                      </a:pPr>
                      <a:t>[CELLRANGE]</a:t>
                    </a:fld>
                    <a:endParaRPr lang="et-EE"/>
                  </a:p>
                </c:rich>
              </c:tx>
              <c:spPr>
                <a:solidFill>
                  <a:schemeClr val="accent4"/>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B070-4EBD-BA63-620BBEF99992}"/>
                </c:ext>
              </c:extLst>
            </c:dLbl>
            <c:dLbl>
              <c:idx val="6"/>
              <c:layout>
                <c:manualLayout>
                  <c:x val="-1.1662750002984704E-2"/>
                  <c:y val="-8.9743567094799345E-2"/>
                </c:manualLayout>
              </c:layout>
              <c:tx>
                <c:rich>
                  <a:bodyPr/>
                  <a:lstStyle/>
                  <a:p>
                    <a:fld id="{3252E399-3789-4BA6-80D5-C1FC3540F8C6}"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B070-4EBD-BA63-620BBEF99992}"/>
                </c:ext>
              </c:extLst>
            </c:dLbl>
            <c:dLbl>
              <c:idx val="7"/>
              <c:tx>
                <c:rich>
                  <a:bodyPr/>
                  <a:lstStyle/>
                  <a:p>
                    <a:fld id="{A69B3004-97CE-46EF-8DCE-C9C2EC52B76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B070-4EBD-BA63-620BBEF99992}"/>
                </c:ext>
              </c:extLst>
            </c:dLbl>
            <c:dLbl>
              <c:idx val="8"/>
              <c:layout>
                <c:manualLayout>
                  <c:x val="6.6088916683579191E-2"/>
                  <c:y val="2.2435891773699777E-2"/>
                </c:manualLayout>
              </c:layout>
              <c:tx>
                <c:rich>
                  <a:bodyPr/>
                  <a:lstStyle/>
                  <a:p>
                    <a:fld id="{7B1B82B6-33DE-4057-B38B-960056F422D6}"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B070-4EBD-BA63-620BBEF99992}"/>
                </c:ext>
              </c:extLst>
            </c:dLbl>
            <c:dLbl>
              <c:idx val="9"/>
              <c:tx>
                <c:rich>
                  <a:bodyPr/>
                  <a:lstStyle/>
                  <a:p>
                    <a:fld id="{62C86BB0-9E5E-4011-AC9E-3EE0DD6EFD7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B070-4EBD-BA63-620BBEF99992}"/>
                </c:ext>
              </c:extLst>
            </c:dLbl>
            <c:dLbl>
              <c:idx val="10"/>
              <c:tx>
                <c:rich>
                  <a:bodyPr/>
                  <a:lstStyle/>
                  <a:p>
                    <a:fld id="{AA0EF811-DDF2-437E-B0A7-1BF68817B39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B070-4EBD-BA63-620BBEF99992}"/>
                </c:ext>
              </c:extLst>
            </c:dLbl>
            <c:dLbl>
              <c:idx val="11"/>
              <c:tx>
                <c:rich>
                  <a:bodyPr/>
                  <a:lstStyle/>
                  <a:p>
                    <a:fld id="{6B12BA6F-DE4E-4F6C-90EA-986AEA98FF4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B070-4EBD-BA63-620BBEF99992}"/>
                </c:ext>
              </c:extLst>
            </c:dLbl>
            <c:dLbl>
              <c:idx val="12"/>
              <c:tx>
                <c:rich>
                  <a:bodyPr/>
                  <a:lstStyle/>
                  <a:p>
                    <a:fld id="{929C31C9-2153-4E04-955F-E5C0445BE19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B070-4EBD-BA63-620BBEF99992}"/>
                </c:ext>
              </c:extLst>
            </c:dLbl>
            <c:dLbl>
              <c:idx val="13"/>
              <c:tx>
                <c:rich>
                  <a:bodyPr/>
                  <a:lstStyle/>
                  <a:p>
                    <a:fld id="{EFBE7E38-9337-4A97-94F0-45C1DBDD10B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B070-4EBD-BA63-620BBEF99992}"/>
                </c:ext>
              </c:extLst>
            </c:dLbl>
            <c:dLbl>
              <c:idx val="14"/>
              <c:tx>
                <c:rich>
                  <a:bodyPr/>
                  <a:lstStyle/>
                  <a:p>
                    <a:fld id="{FBCD4F4C-5D0A-4324-8832-558F87D9F2B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B070-4EBD-BA63-620BBEF99992}"/>
                </c:ext>
              </c:extLst>
            </c:dLbl>
            <c:dLbl>
              <c:idx val="15"/>
              <c:tx>
                <c:rich>
                  <a:bodyPr/>
                  <a:lstStyle/>
                  <a:p>
                    <a:fld id="{705EDE16-E30E-492D-B7F6-8994DD2843C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B070-4EBD-BA63-620BBEF99992}"/>
                </c:ext>
              </c:extLst>
            </c:dLbl>
            <c:dLbl>
              <c:idx val="16"/>
              <c:tx>
                <c:rich>
                  <a:bodyPr/>
                  <a:lstStyle/>
                  <a:p>
                    <a:fld id="{F17BD978-E765-42D5-9CF1-5C9DC0F8859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B070-4EBD-BA63-620BBEF99992}"/>
                </c:ext>
              </c:extLst>
            </c:dLbl>
            <c:dLbl>
              <c:idx val="17"/>
              <c:tx>
                <c:rich>
                  <a:bodyPr/>
                  <a:lstStyle/>
                  <a:p>
                    <a:fld id="{E3CA3C82-5F5A-4A20-AA37-90B0102B70E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B070-4EBD-BA63-620BBEF99992}"/>
                </c:ext>
              </c:extLst>
            </c:dLbl>
            <c:dLbl>
              <c:idx val="18"/>
              <c:layout>
                <c:manualLayout>
                  <c:x val="-9.1358208356712337E-2"/>
                  <c:y val="6.0897420528613841E-2"/>
                </c:manualLayout>
              </c:layout>
              <c:tx>
                <c:rich>
                  <a:bodyPr/>
                  <a:lstStyle/>
                  <a:p>
                    <a:fld id="{D6262B85-5CAC-4759-92D1-A0DEC9E22EA7}"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B070-4EBD-BA63-620BBEF99992}"/>
                </c:ext>
              </c:extLst>
            </c:dLbl>
            <c:dLbl>
              <c:idx val="19"/>
              <c:tx>
                <c:rich>
                  <a:bodyPr/>
                  <a:lstStyle/>
                  <a:p>
                    <a:fld id="{01068050-8A96-4B58-ACF7-6FBE2B67FC9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B070-4EBD-BA63-620BBEF99992}"/>
                </c:ext>
              </c:extLst>
            </c:dLbl>
            <c:dLbl>
              <c:idx val="20"/>
              <c:tx>
                <c:rich>
                  <a:bodyPr/>
                  <a:lstStyle/>
                  <a:p>
                    <a:fld id="{89C02941-3A71-4793-A6A7-B4D479C310E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B070-4EBD-BA63-620BBEF99992}"/>
                </c:ext>
              </c:extLst>
            </c:dLbl>
            <c:dLbl>
              <c:idx val="21"/>
              <c:tx>
                <c:rich>
                  <a:bodyPr/>
                  <a:lstStyle/>
                  <a:p>
                    <a:fld id="{B92C2A03-593B-4333-A5BE-2D1DFA10AC0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B070-4EBD-BA63-620BBEF99992}"/>
                </c:ext>
              </c:extLst>
            </c:dLbl>
            <c:dLbl>
              <c:idx val="22"/>
              <c:tx>
                <c:rich>
                  <a:bodyPr/>
                  <a:lstStyle/>
                  <a:p>
                    <a:fld id="{2B5A286F-FC49-4128-BC9A-5E0DB6E121A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B070-4EBD-BA63-620BBEF99992}"/>
                </c:ext>
              </c:extLst>
            </c:dLbl>
            <c:dLbl>
              <c:idx val="23"/>
              <c:tx>
                <c:rich>
                  <a:bodyPr/>
                  <a:lstStyle/>
                  <a:p>
                    <a:fld id="{33CE8C09-4684-4B98-843F-686B3B3D89A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B070-4EBD-BA63-620BBEF99992}"/>
                </c:ext>
              </c:extLst>
            </c:dLbl>
            <c:dLbl>
              <c:idx val="24"/>
              <c:layout>
                <c:manualLayout>
                  <c:x val="-4.6651000011938316E-2"/>
                  <c:y val="-6.4102547924856729E-2"/>
                </c:manualLayout>
              </c:layout>
              <c:tx>
                <c:rich>
                  <a:bodyPr/>
                  <a:lstStyle/>
                  <a:p>
                    <a:fld id="{A7ED4BB4-7447-4814-90D7-8564496C50B6}"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B070-4EBD-BA63-620BBEF99992}"/>
                </c:ext>
              </c:extLst>
            </c:dLbl>
            <c:dLbl>
              <c:idx val="25"/>
              <c:tx>
                <c:rich>
                  <a:bodyPr/>
                  <a:lstStyle/>
                  <a:p>
                    <a:fld id="{854BDF57-9373-4AFE-98E9-15ED555560A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B070-4EBD-BA63-620BBEF99992}"/>
                </c:ext>
              </c:extLst>
            </c:dLbl>
            <c:dLbl>
              <c:idx val="26"/>
              <c:tx>
                <c:rich>
                  <a:bodyPr/>
                  <a:lstStyle/>
                  <a:p>
                    <a:fld id="{B3D6D2DD-6A9C-4549-8E63-CD307CC3A30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B070-4EBD-BA63-620BBEF99992}"/>
                </c:ext>
              </c:extLst>
            </c:dLbl>
            <c:dLbl>
              <c:idx val="27"/>
              <c:tx>
                <c:rich>
                  <a:bodyPr/>
                  <a:lstStyle/>
                  <a:p>
                    <a:fld id="{3A0C622B-E77B-4C2A-AFCD-1D2CBE73902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B070-4EBD-BA63-620BBEF99992}"/>
                </c:ext>
              </c:extLst>
            </c:dLbl>
            <c:dLbl>
              <c:idx val="28"/>
              <c:tx>
                <c:rich>
                  <a:bodyPr/>
                  <a:lstStyle/>
                  <a:p>
                    <a:fld id="{06AA7F0B-4D66-44BC-90C4-7C46604EA2E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B070-4EBD-BA63-620BBEF99992}"/>
                </c:ext>
              </c:extLst>
            </c:dLbl>
            <c:dLbl>
              <c:idx val="29"/>
              <c:tx>
                <c:rich>
                  <a:bodyPr/>
                  <a:lstStyle/>
                  <a:p>
                    <a:fld id="{094FB776-3A9F-4292-B6EF-2644D421234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B070-4EBD-BA63-620BBEF99992}"/>
                </c:ext>
              </c:extLst>
            </c:dLbl>
            <c:dLbl>
              <c:idx val="30"/>
              <c:tx>
                <c:rich>
                  <a:bodyPr/>
                  <a:lstStyle/>
                  <a:p>
                    <a:fld id="{D44904DC-68E3-4743-BD16-AAD3D5DF408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B070-4EBD-BA63-620BBEF99992}"/>
                </c:ext>
              </c:extLst>
            </c:dLbl>
            <c:dLbl>
              <c:idx val="31"/>
              <c:tx>
                <c:rich>
                  <a:bodyPr/>
                  <a:lstStyle/>
                  <a:p>
                    <a:fld id="{75449850-FDA2-4CA0-8BC3-B8511DEE274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B070-4EBD-BA63-620BBEF99992}"/>
                </c:ext>
              </c:extLst>
            </c:dLbl>
            <c:dLbl>
              <c:idx val="32"/>
              <c:layout>
                <c:manualLayout>
                  <c:x val="-6.2201333349251001E-2"/>
                  <c:y val="-0.10576920407601351"/>
                </c:manualLayout>
              </c:layout>
              <c:tx>
                <c:rich>
                  <a:bodyPr/>
                  <a:lstStyle/>
                  <a:p>
                    <a:fld id="{5F9F105C-F27B-440E-AFFE-3D49CA1F31D7}"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B070-4EBD-BA63-620BBEF99992}"/>
                </c:ext>
              </c:extLst>
            </c:dLbl>
            <c:dLbl>
              <c:idx val="33"/>
              <c:tx>
                <c:rich>
                  <a:bodyPr/>
                  <a:lstStyle/>
                  <a:p>
                    <a:fld id="{1BFE5594-91F2-4EC8-A4F5-922AEA99DF4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B070-4EBD-BA63-620BBEF99992}"/>
                </c:ext>
              </c:extLst>
            </c:dLbl>
            <c:dLbl>
              <c:idx val="34"/>
              <c:layout>
                <c:manualLayout>
                  <c:x val="-1.3606541670148655E-2"/>
                  <c:y val="6.7307675321099561E-2"/>
                </c:manualLayout>
              </c:layout>
              <c:tx>
                <c:rich>
                  <a:bodyPr/>
                  <a:lstStyle/>
                  <a:p>
                    <a:fld id="{1FA7BB48-8B94-4ABB-913C-C051319B5D97}"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B070-4EBD-BA63-620BBEF9999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linear"/>
            <c:dispRSqr val="1"/>
            <c:dispEq val="0"/>
            <c:trendlineLbl>
              <c:layout>
                <c:manualLayout>
                  <c:x val="9.7041579693468646E-2"/>
                  <c:y val="-7.1075592803454268E-3"/>
                </c:manualLayout>
              </c:layout>
              <c:numFmt formatCode="General" sourceLinked="0"/>
              <c:spPr>
                <a:noFill/>
                <a:ln>
                  <a:noFill/>
                </a:ln>
                <a:effectLst/>
              </c:spPr>
              <c:txPr>
                <a:bodyPr rot="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t-EE"/>
                </a:p>
              </c:txPr>
            </c:trendlineLbl>
          </c:trendline>
          <c:xVal>
            <c:numRef>
              <c:f>'2.7-uus'!$J$78:$J$112</c:f>
              <c:numCache>
                <c:formatCode>0.00</c:formatCode>
                <c:ptCount val="35"/>
                <c:pt idx="0">
                  <c:v>0.85613308385765996</c:v>
                </c:pt>
                <c:pt idx="1">
                  <c:v>0.72757892110618005</c:v>
                </c:pt>
                <c:pt idx="2">
                  <c:v>0.17746140275604</c:v>
                </c:pt>
                <c:pt idx="3">
                  <c:v>0.87413457075759005</c:v>
                </c:pt>
                <c:pt idx="4">
                  <c:v>1.0555924992649701</c:v>
                </c:pt>
                <c:pt idx="5">
                  <c:v>0.58551557470045101</c:v>
                </c:pt>
                <c:pt idx="6">
                  <c:v>0.94306406366290996</c:v>
                </c:pt>
                <c:pt idx="7">
                  <c:v>0.78910357695113997</c:v>
                </c:pt>
                <c:pt idx="8">
                  <c:v>0.9143567427266599</c:v>
                </c:pt>
                <c:pt idx="9">
                  <c:v>0.63700719111318005</c:v>
                </c:pt>
                <c:pt idx="10">
                  <c:v>0.34664584165473999</c:v>
                </c:pt>
                <c:pt idx="11">
                  <c:v>0.77426983414374995</c:v>
                </c:pt>
                <c:pt idx="12">
                  <c:v>0.34346238461177003</c:v>
                </c:pt>
                <c:pt idx="13">
                  <c:v>0.51832987572272993</c:v>
                </c:pt>
                <c:pt idx="14">
                  <c:v>0.66130355359110005</c:v>
                </c:pt>
                <c:pt idx="15">
                  <c:v>0.87871459716203004</c:v>
                </c:pt>
                <c:pt idx="16">
                  <c:v>0.47057633199792004</c:v>
                </c:pt>
                <c:pt idx="17">
                  <c:v>0.61533255173687995</c:v>
                </c:pt>
                <c:pt idx="18">
                  <c:v>0.88180997487771995</c:v>
                </c:pt>
                <c:pt idx="19">
                  <c:v>0.64109948163889996</c:v>
                </c:pt>
                <c:pt idx="20">
                  <c:v>0.89040946520269992</c:v>
                </c:pt>
                <c:pt idx="21">
                  <c:v>0.53468060322597999</c:v>
                </c:pt>
                <c:pt idx="22">
                  <c:v>0.64650746382574997</c:v>
                </c:pt>
                <c:pt idx="23">
                  <c:v>0.84212921994467993</c:v>
                </c:pt>
                <c:pt idx="24">
                  <c:v>0.52051891507351</c:v>
                </c:pt>
                <c:pt idx="25">
                  <c:v>0.57629736351364003</c:v>
                </c:pt>
                <c:pt idx="26">
                  <c:v>0.98374707728353006</c:v>
                </c:pt>
                <c:pt idx="27">
                  <c:v>0.92981323149243</c:v>
                </c:pt>
                <c:pt idx="28">
                  <c:v>0.44070388082459999</c:v>
                </c:pt>
                <c:pt idx="29">
                  <c:v>0.53508243868785998</c:v>
                </c:pt>
                <c:pt idx="30">
                  <c:v>0.48535766776</c:v>
                </c:pt>
                <c:pt idx="31">
                  <c:v>0.27234814324287998</c:v>
                </c:pt>
                <c:pt idx="32">
                  <c:v>0.44680211574359996</c:v>
                </c:pt>
                <c:pt idx="33">
                  <c:v>0.43534794801686999</c:v>
                </c:pt>
                <c:pt idx="34">
                  <c:v>0.66657185415375997</c:v>
                </c:pt>
              </c:numCache>
            </c:numRef>
          </c:xVal>
          <c:yVal>
            <c:numRef>
              <c:f>'2.7-uus'!$Y$78:$Y$112</c:f>
              <c:numCache>
                <c:formatCode>0.00</c:formatCode>
                <c:ptCount val="35"/>
                <c:pt idx="0">
                  <c:v>3.5796292493512798</c:v>
                </c:pt>
                <c:pt idx="1">
                  <c:v>5.3044234322356267</c:v>
                </c:pt>
                <c:pt idx="2">
                  <c:v>0.60771504376162699</c:v>
                </c:pt>
                <c:pt idx="3">
                  <c:v>3.6183206858162231</c:v>
                </c:pt>
                <c:pt idx="4">
                  <c:v>6.2276375455556847</c:v>
                </c:pt>
                <c:pt idx="5">
                  <c:v>4.7278856959383528</c:v>
                </c:pt>
                <c:pt idx="6">
                  <c:v>6.3056986542070996</c:v>
                </c:pt>
                <c:pt idx="7">
                  <c:v>3.9391667274185314</c:v>
                </c:pt>
                <c:pt idx="8">
                  <c:v>3.6490050848638234</c:v>
                </c:pt>
                <c:pt idx="9">
                  <c:v>7.315098781820244</c:v>
                </c:pt>
                <c:pt idx="10">
                  <c:v>2.3885577637528352</c:v>
                </c:pt>
                <c:pt idx="11">
                  <c:v>6.1591725639629837</c:v>
                </c:pt>
                <c:pt idx="12">
                  <c:v>7.1302546986292414</c:v>
                </c:pt>
                <c:pt idx="13">
                  <c:v>2.8750627604815104</c:v>
                </c:pt>
                <c:pt idx="14">
                  <c:v>2.5267290848686197</c:v>
                </c:pt>
                <c:pt idx="15">
                  <c:v>2.5946984339494454</c:v>
                </c:pt>
                <c:pt idx="16">
                  <c:v>3.3887806471230841</c:v>
                </c:pt>
                <c:pt idx="17">
                  <c:v>3.8435039370078741</c:v>
                </c:pt>
                <c:pt idx="18">
                  <c:v>3.5538269361798775</c:v>
                </c:pt>
                <c:pt idx="19">
                  <c:v>5.011041277390861</c:v>
                </c:pt>
                <c:pt idx="20">
                  <c:v>5.7062434169905201</c:v>
                </c:pt>
                <c:pt idx="21">
                  <c:v>3.3653099561678146</c:v>
                </c:pt>
                <c:pt idx="22">
                  <c:v>5.7681464742931325</c:v>
                </c:pt>
                <c:pt idx="23">
                  <c:v>5.113191010353769</c:v>
                </c:pt>
                <c:pt idx="24">
                  <c:v>3.927357689039932</c:v>
                </c:pt>
                <c:pt idx="25">
                  <c:v>4.1717774806619063</c:v>
                </c:pt>
                <c:pt idx="26">
                  <c:v>4.4784778540237058</c:v>
                </c:pt>
                <c:pt idx="27">
                  <c:v>4.3995787810871985</c:v>
                </c:pt>
                <c:pt idx="28">
                  <c:v>1.8931966971891492</c:v>
                </c:pt>
                <c:pt idx="29">
                  <c:v>5.5769491640248425</c:v>
                </c:pt>
                <c:pt idx="30">
                  <c:v>2.6524908611231064</c:v>
                </c:pt>
                <c:pt idx="31">
                  <c:v>1.5411051291976023</c:v>
                </c:pt>
                <c:pt idx="32">
                  <c:v>3.3093164094906253</c:v>
                </c:pt>
                <c:pt idx="33">
                  <c:v>1.3435145638099375</c:v>
                </c:pt>
                <c:pt idx="34">
                  <c:v>3.9931034824968741</c:v>
                </c:pt>
              </c:numCache>
            </c:numRef>
          </c:yVal>
          <c:smooth val="0"/>
          <c:extLst>
            <c:ext xmlns:c15="http://schemas.microsoft.com/office/drawing/2012/chart" uri="{02D57815-91ED-43cb-92C2-25804820EDAC}">
              <c15:datalabelsRange>
                <c15:f>'2.7-uus'!$A$78:$A$112</c15:f>
                <c15:dlblRangeCache>
                  <c:ptCount val="35"/>
                  <c:pt idx="0">
                    <c:v>Austria</c:v>
                  </c:pt>
                  <c:pt idx="1">
                    <c:v>Belgia</c:v>
                  </c:pt>
                  <c:pt idx="2">
                    <c:v>Tšiili</c:v>
                  </c:pt>
                  <c:pt idx="3">
                    <c:v>Tšehhi</c:v>
                  </c:pt>
                  <c:pt idx="4">
                    <c:v>Taani</c:v>
                  </c:pt>
                  <c:pt idx="5">
                    <c:v>Eesti</c:v>
                  </c:pt>
                  <c:pt idx="6">
                    <c:v>Soome</c:v>
                  </c:pt>
                  <c:pt idx="7">
                    <c:v>Prantsusmaa</c:v>
                  </c:pt>
                  <c:pt idx="8">
                    <c:v>Saksamaa</c:v>
                  </c:pt>
                  <c:pt idx="9">
                    <c:v>Kreeka</c:v>
                  </c:pt>
                  <c:pt idx="10">
                    <c:v>Ungari</c:v>
                  </c:pt>
                  <c:pt idx="11">
                    <c:v>Island</c:v>
                  </c:pt>
                  <c:pt idx="12">
                    <c:v>Iirimaa</c:v>
                  </c:pt>
                  <c:pt idx="13">
                    <c:v>Itaalia</c:v>
                  </c:pt>
                  <c:pt idx="14">
                    <c:v>Jaapan</c:v>
                  </c:pt>
                  <c:pt idx="15">
                    <c:v>Korea</c:v>
                  </c:pt>
                  <c:pt idx="16">
                    <c:v>Läti</c:v>
                  </c:pt>
                  <c:pt idx="17">
                    <c:v>Luksemburg</c:v>
                  </c:pt>
                  <c:pt idx="18">
                    <c:v>Holland</c:v>
                  </c:pt>
                  <c:pt idx="19">
                    <c:v>Uus-Meremaa</c:v>
                  </c:pt>
                  <c:pt idx="20">
                    <c:v>Norra</c:v>
                  </c:pt>
                  <c:pt idx="21">
                    <c:v>Poola</c:v>
                  </c:pt>
                  <c:pt idx="22">
                    <c:v>Portugal</c:v>
                  </c:pt>
                  <c:pt idx="23">
                    <c:v>Slovakkia</c:v>
                  </c:pt>
                  <c:pt idx="24">
                    <c:v>Sloveenia</c:v>
                  </c:pt>
                  <c:pt idx="25">
                    <c:v>Hispaania</c:v>
                  </c:pt>
                  <c:pt idx="26">
                    <c:v>Rootsi</c:v>
                  </c:pt>
                  <c:pt idx="27">
                    <c:v>Šveits</c:v>
                  </c:pt>
                  <c:pt idx="28">
                    <c:v>Türgi</c:v>
                  </c:pt>
                  <c:pt idx="29">
                    <c:v>Suurbritannia</c:v>
                  </c:pt>
                  <c:pt idx="30">
                    <c:v>Argentiina</c:v>
                  </c:pt>
                  <c:pt idx="31">
                    <c:v>Rumeenia</c:v>
                  </c:pt>
                  <c:pt idx="32">
                    <c:v>Venemaa</c:v>
                  </c:pt>
                  <c:pt idx="33">
                    <c:v>Lõuna-Aafrika Vabariik</c:v>
                  </c:pt>
                  <c:pt idx="34">
                    <c:v>Taiwan</c:v>
                  </c:pt>
                </c15:dlblRangeCache>
              </c15:datalabelsRange>
            </c:ext>
            <c:ext xmlns:c16="http://schemas.microsoft.com/office/drawing/2014/chart" uri="{C3380CC4-5D6E-409C-BE32-E72D297353CC}">
              <c16:uniqueId val="{00000023-B070-4EBD-BA63-620BBEF99992}"/>
            </c:ext>
          </c:extLst>
        </c:ser>
        <c:dLbls>
          <c:showLegendKey val="0"/>
          <c:showVal val="0"/>
          <c:showCatName val="0"/>
          <c:showSerName val="0"/>
          <c:showPercent val="0"/>
          <c:showBubbleSize val="0"/>
        </c:dLbls>
        <c:axId val="1545983087"/>
        <c:axId val="1545971855"/>
      </c:scatterChart>
      <c:valAx>
        <c:axId val="1545983087"/>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t-EE"/>
                  <a:t>Avaliku sektori TA kulud SKP-st (%)</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t-EE"/>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545971855"/>
        <c:crosses val="autoZero"/>
        <c:crossBetween val="midCat"/>
      </c:valAx>
      <c:valAx>
        <c:axId val="1545971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t-EE"/>
                  <a:t>Avaliku sektori teadustöötajate FTE-sid 1000 inimese kohta tööjõus</a:t>
                </a:r>
              </a:p>
            </c:rich>
          </c:tx>
          <c:layout>
            <c:manualLayout>
              <c:xMode val="edge"/>
              <c:yMode val="edge"/>
              <c:x val="2.4272356370989401E-2"/>
              <c:y val="0.12526546404566324"/>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t-EE"/>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545983087"/>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t-EE"/>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sz="1100" b="1"/>
              <a:t>Teadustöötajate FTE-de arv 1000 </a:t>
            </a:r>
            <a:r>
              <a:rPr lang="et-EE" sz="1100" b="1"/>
              <a:t>inimese</a:t>
            </a:r>
            <a:r>
              <a:rPr lang="en-US" sz="1100" b="1"/>
              <a:t> kohta</a:t>
            </a:r>
            <a:r>
              <a:rPr lang="et-EE" sz="1100" b="1" baseline="0"/>
              <a:t> (inhabitants)</a:t>
            </a:r>
            <a:r>
              <a:rPr lang="en-US" sz="1100" b="1"/>
              <a:t> </a:t>
            </a:r>
            <a:r>
              <a:rPr lang="et-EE" sz="1100" b="1"/>
              <a:t>vs TA kulud kokku SKP-st</a:t>
            </a:r>
            <a:endParaRPr lang="en-US" sz="1100" b="1"/>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t-EE"/>
        </a:p>
      </c:txPr>
    </c:title>
    <c:autoTitleDeleted val="0"/>
    <c:plotArea>
      <c:layout>
        <c:manualLayout>
          <c:layoutTarget val="inner"/>
          <c:xMode val="edge"/>
          <c:yMode val="edge"/>
          <c:x val="9.6397657336972392E-2"/>
          <c:y val="0.1008628430233543"/>
          <c:w val="0.84461292580946146"/>
          <c:h val="0.76111281953607623"/>
        </c:manualLayout>
      </c:layout>
      <c:scatterChart>
        <c:scatterStyle val="lineMarker"/>
        <c:varyColors val="0"/>
        <c:ser>
          <c:idx val="0"/>
          <c:order val="0"/>
          <c:tx>
            <c:strRef>
              <c:f>'2.7-uus'!$AA$77</c:f>
              <c:strCache>
                <c:ptCount val="1"/>
                <c:pt idx="0">
                  <c:v>Teadustöötajate FTE-de arv 1000 inimese kohta</c:v>
                </c:pt>
              </c:strCache>
            </c:strRef>
          </c:tx>
          <c:spPr>
            <a:ln w="25400" cap="rnd">
              <a:noFill/>
              <a:round/>
            </a:ln>
            <a:effectLst/>
          </c:spPr>
          <c:marker>
            <c:symbol val="circle"/>
            <c:size val="5"/>
            <c:spPr>
              <a:solidFill>
                <a:schemeClr val="accent1"/>
              </a:solidFill>
              <a:ln w="9525">
                <a:solidFill>
                  <a:schemeClr val="accent1"/>
                </a:solidFill>
              </a:ln>
              <a:effectLst/>
            </c:spPr>
          </c:marker>
          <c:dLbls>
            <c:dLbl>
              <c:idx val="0"/>
              <c:tx>
                <c:rich>
                  <a:bodyPr/>
                  <a:lstStyle/>
                  <a:p>
                    <a:fld id="{D47E7F08-4021-401F-888F-F73BF286309A}"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5584-468A-8364-81BF0125E084}"/>
                </c:ext>
              </c:extLst>
            </c:dLbl>
            <c:dLbl>
              <c:idx val="1"/>
              <c:tx>
                <c:rich>
                  <a:bodyPr/>
                  <a:lstStyle/>
                  <a:p>
                    <a:fld id="{9F79D14D-D923-4A36-B6DC-22CA1B6AE59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5584-468A-8364-81BF0125E084}"/>
                </c:ext>
              </c:extLst>
            </c:dLbl>
            <c:dLbl>
              <c:idx val="2"/>
              <c:tx>
                <c:rich>
                  <a:bodyPr/>
                  <a:lstStyle/>
                  <a:p>
                    <a:fld id="{039B42FF-17C5-46CB-8E69-CCD51160BE1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5584-468A-8364-81BF0125E084}"/>
                </c:ext>
              </c:extLst>
            </c:dLbl>
            <c:dLbl>
              <c:idx val="3"/>
              <c:tx>
                <c:rich>
                  <a:bodyPr/>
                  <a:lstStyle/>
                  <a:p>
                    <a:fld id="{A457D4AE-135F-4D5E-8634-996C6D1E2A9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5584-468A-8364-81BF0125E084}"/>
                </c:ext>
              </c:extLst>
            </c:dLbl>
            <c:dLbl>
              <c:idx val="4"/>
              <c:tx>
                <c:rich>
                  <a:bodyPr/>
                  <a:lstStyle/>
                  <a:p>
                    <a:fld id="{EB95E651-5232-4413-B68E-F14829405E4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5584-468A-8364-81BF0125E084}"/>
                </c:ext>
              </c:extLst>
            </c:dLbl>
            <c:dLbl>
              <c:idx val="5"/>
              <c:layout>
                <c:manualLayout>
                  <c:x val="4.2105263157894736E-2"/>
                  <c:y val="1.5789472375509955E-2"/>
                </c:manualLayout>
              </c:layout>
              <c:tx>
                <c:rich>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fld id="{9A9228CB-B1D3-4C45-87D4-377DA2249B6B}" type="CELLRANGE">
                      <a:rPr lang="en-US"/>
                      <a:pPr>
                        <a:defRPr b="1"/>
                      </a:pPr>
                      <a:t>[CELLRANGE]</a:t>
                    </a:fld>
                    <a:endParaRPr lang="et-EE"/>
                  </a:p>
                </c:rich>
              </c:tx>
              <c:spPr>
                <a:solidFill>
                  <a:schemeClr val="accent4"/>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5584-468A-8364-81BF0125E084}"/>
                </c:ext>
              </c:extLst>
            </c:dLbl>
            <c:dLbl>
              <c:idx val="6"/>
              <c:tx>
                <c:rich>
                  <a:bodyPr/>
                  <a:lstStyle/>
                  <a:p>
                    <a:fld id="{E5211B31-F142-461C-AB3E-6A51C89E9A4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5584-468A-8364-81BF0125E084}"/>
                </c:ext>
              </c:extLst>
            </c:dLbl>
            <c:dLbl>
              <c:idx val="7"/>
              <c:tx>
                <c:rich>
                  <a:bodyPr/>
                  <a:lstStyle/>
                  <a:p>
                    <a:fld id="{500B2DCB-C1C7-402B-9D4E-C430AB81452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5584-468A-8364-81BF0125E084}"/>
                </c:ext>
              </c:extLst>
            </c:dLbl>
            <c:dLbl>
              <c:idx val="8"/>
              <c:tx>
                <c:rich>
                  <a:bodyPr/>
                  <a:lstStyle/>
                  <a:p>
                    <a:fld id="{A87C3AE3-A080-4472-80AE-E9BA1E1C2C1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5584-468A-8364-81BF0125E084}"/>
                </c:ext>
              </c:extLst>
            </c:dLbl>
            <c:dLbl>
              <c:idx val="9"/>
              <c:layout>
                <c:manualLayout>
                  <c:x val="-5.3588516746411484E-2"/>
                  <c:y val="-2.526315580081593E-2"/>
                </c:manualLayout>
              </c:layout>
              <c:tx>
                <c:rich>
                  <a:bodyPr/>
                  <a:lstStyle/>
                  <a:p>
                    <a:fld id="{E0ADC659-0EF4-41C9-962E-1FB9E37EDBAE}"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5584-468A-8364-81BF0125E084}"/>
                </c:ext>
              </c:extLst>
            </c:dLbl>
            <c:dLbl>
              <c:idx val="10"/>
              <c:layout>
                <c:manualLayout>
                  <c:x val="7.0813397129186606E-2"/>
                  <c:y val="3.1578944751019911E-2"/>
                </c:manualLayout>
              </c:layout>
              <c:tx>
                <c:rich>
                  <a:bodyPr/>
                  <a:lstStyle/>
                  <a:p>
                    <a:fld id="{3E9F4ABF-D1B1-4A84-A3DD-2FF9A16DA687}"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5584-468A-8364-81BF0125E084}"/>
                </c:ext>
              </c:extLst>
            </c:dLbl>
            <c:dLbl>
              <c:idx val="11"/>
              <c:tx>
                <c:rich>
                  <a:bodyPr/>
                  <a:lstStyle/>
                  <a:p>
                    <a:fld id="{2C4C04EB-2567-4ED6-89C6-8D30D6E934E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5584-468A-8364-81BF0125E084}"/>
                </c:ext>
              </c:extLst>
            </c:dLbl>
            <c:dLbl>
              <c:idx val="12"/>
              <c:tx>
                <c:rich>
                  <a:bodyPr/>
                  <a:lstStyle/>
                  <a:p>
                    <a:fld id="{2C3B60DD-C3FF-4DD4-9101-CAA4EF1EC84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5584-468A-8364-81BF0125E084}"/>
                </c:ext>
              </c:extLst>
            </c:dLbl>
            <c:dLbl>
              <c:idx val="13"/>
              <c:tx>
                <c:rich>
                  <a:bodyPr/>
                  <a:lstStyle/>
                  <a:p>
                    <a:fld id="{7542C9DC-001F-4217-8D5D-3829477F76B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5584-468A-8364-81BF0125E084}"/>
                </c:ext>
              </c:extLst>
            </c:dLbl>
            <c:dLbl>
              <c:idx val="14"/>
              <c:layout>
                <c:manualLayout>
                  <c:x val="1.5311004784688996E-2"/>
                  <c:y val="6.6315783977141871E-2"/>
                </c:manualLayout>
              </c:layout>
              <c:tx>
                <c:rich>
                  <a:bodyPr/>
                  <a:lstStyle/>
                  <a:p>
                    <a:fld id="{8B3DD810-785B-49F9-A842-198B8495F4E9}"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5584-468A-8364-81BF0125E084}"/>
                </c:ext>
              </c:extLst>
            </c:dLbl>
            <c:dLbl>
              <c:idx val="15"/>
              <c:tx>
                <c:rich>
                  <a:bodyPr/>
                  <a:lstStyle/>
                  <a:p>
                    <a:fld id="{B412F2E6-01DF-44DC-9972-1A5BC0F393A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5584-468A-8364-81BF0125E084}"/>
                </c:ext>
              </c:extLst>
            </c:dLbl>
            <c:dLbl>
              <c:idx val="16"/>
              <c:tx>
                <c:rich>
                  <a:bodyPr/>
                  <a:lstStyle/>
                  <a:p>
                    <a:fld id="{32F3833D-0898-4DF3-8318-7AFD8CC0487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5584-468A-8364-81BF0125E084}"/>
                </c:ext>
              </c:extLst>
            </c:dLbl>
            <c:dLbl>
              <c:idx val="17"/>
              <c:layout>
                <c:manualLayout>
                  <c:x val="-0.12631578947368421"/>
                  <c:y val="-4.1052628176325885E-2"/>
                </c:manualLayout>
              </c:layout>
              <c:tx>
                <c:rich>
                  <a:bodyPr/>
                  <a:lstStyle/>
                  <a:p>
                    <a:fld id="{FA53AFF6-4094-4D5F-A525-655412F20055}"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5584-468A-8364-81BF0125E084}"/>
                </c:ext>
              </c:extLst>
            </c:dLbl>
            <c:dLbl>
              <c:idx val="18"/>
              <c:tx>
                <c:rich>
                  <a:bodyPr/>
                  <a:lstStyle/>
                  <a:p>
                    <a:fld id="{B325CBA9-CF8C-475E-9B83-1314D2A9FE0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5584-468A-8364-81BF0125E084}"/>
                </c:ext>
              </c:extLst>
            </c:dLbl>
            <c:dLbl>
              <c:idx val="19"/>
              <c:layout>
                <c:manualLayout>
                  <c:x val="-0.13588516746411483"/>
                  <c:y val="-9.4736834253059746E-3"/>
                </c:manualLayout>
              </c:layout>
              <c:tx>
                <c:rich>
                  <a:bodyPr/>
                  <a:lstStyle/>
                  <a:p>
                    <a:fld id="{5AFD83DE-1146-4D0B-9A31-51C331F93AF1}"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5584-468A-8364-81BF0125E084}"/>
                </c:ext>
              </c:extLst>
            </c:dLbl>
            <c:dLbl>
              <c:idx val="20"/>
              <c:tx>
                <c:rich>
                  <a:bodyPr/>
                  <a:lstStyle/>
                  <a:p>
                    <a:fld id="{3EA2DC01-E13E-4085-8F6B-049F046D525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5584-468A-8364-81BF0125E084}"/>
                </c:ext>
              </c:extLst>
            </c:dLbl>
            <c:dLbl>
              <c:idx val="21"/>
              <c:tx>
                <c:rich>
                  <a:bodyPr/>
                  <a:lstStyle/>
                  <a:p>
                    <a:fld id="{4BCE255C-4AC6-4045-8ECC-5FF64E863B2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5584-468A-8364-81BF0125E084}"/>
                </c:ext>
              </c:extLst>
            </c:dLbl>
            <c:dLbl>
              <c:idx val="22"/>
              <c:tx>
                <c:rich>
                  <a:bodyPr/>
                  <a:lstStyle/>
                  <a:p>
                    <a:fld id="{E40F534E-F57D-4AF3-ACD4-E250CDC52AF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5584-468A-8364-81BF0125E084}"/>
                </c:ext>
              </c:extLst>
            </c:dLbl>
            <c:dLbl>
              <c:idx val="23"/>
              <c:tx>
                <c:rich>
                  <a:bodyPr/>
                  <a:lstStyle/>
                  <a:p>
                    <a:fld id="{1C0132B2-C8EC-4401-A11D-3F63B462C5E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5584-468A-8364-81BF0125E084}"/>
                </c:ext>
              </c:extLst>
            </c:dLbl>
            <c:dLbl>
              <c:idx val="24"/>
              <c:tx>
                <c:rich>
                  <a:bodyPr/>
                  <a:lstStyle/>
                  <a:p>
                    <a:fld id="{62E2BB0A-FE5D-4885-A5A1-8895090F586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5584-468A-8364-81BF0125E084}"/>
                </c:ext>
              </c:extLst>
            </c:dLbl>
            <c:dLbl>
              <c:idx val="25"/>
              <c:layout>
                <c:manualLayout>
                  <c:x val="0.12631578947368421"/>
                  <c:y val="7.8947361877549665E-2"/>
                </c:manualLayout>
              </c:layout>
              <c:tx>
                <c:rich>
                  <a:bodyPr/>
                  <a:lstStyle/>
                  <a:p>
                    <a:fld id="{F8E23505-0DBA-4494-AFDA-618C60D35EB5}"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5584-468A-8364-81BF0125E084}"/>
                </c:ext>
              </c:extLst>
            </c:dLbl>
            <c:dLbl>
              <c:idx val="26"/>
              <c:tx>
                <c:rich>
                  <a:bodyPr/>
                  <a:lstStyle/>
                  <a:p>
                    <a:fld id="{FB79D0EA-9C17-4666-85DF-648A4092CBF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5584-468A-8364-81BF0125E084}"/>
                </c:ext>
              </c:extLst>
            </c:dLbl>
            <c:dLbl>
              <c:idx val="27"/>
              <c:layout>
                <c:manualLayout>
                  <c:x val="4.0191387559808472E-2"/>
                  <c:y val="0"/>
                </c:manualLayout>
              </c:layout>
              <c:tx>
                <c:rich>
                  <a:bodyPr/>
                  <a:lstStyle/>
                  <a:p>
                    <a:fld id="{DD79C7D6-B0AD-45C9-98C3-69373BBA87DC}"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5584-468A-8364-81BF0125E084}"/>
                </c:ext>
              </c:extLst>
            </c:dLbl>
            <c:dLbl>
              <c:idx val="28"/>
              <c:tx>
                <c:rich>
                  <a:bodyPr/>
                  <a:lstStyle/>
                  <a:p>
                    <a:fld id="{3831D05E-5BFD-4D69-8CBD-321C526FACC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5584-468A-8364-81BF0125E084}"/>
                </c:ext>
              </c:extLst>
            </c:dLbl>
            <c:dLbl>
              <c:idx val="29"/>
              <c:tx>
                <c:rich>
                  <a:bodyPr/>
                  <a:lstStyle/>
                  <a:p>
                    <a:fld id="{1E5191D2-1FB5-42D5-B547-F6F06848E9F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5584-468A-8364-81BF0125E084}"/>
                </c:ext>
              </c:extLst>
            </c:dLbl>
            <c:dLbl>
              <c:idx val="30"/>
              <c:layout>
                <c:manualLayout>
                  <c:x val="9.3779904306220102E-2"/>
                  <c:y val="3.1578944751019912E-3"/>
                </c:manualLayout>
              </c:layout>
              <c:tx>
                <c:rich>
                  <a:bodyPr/>
                  <a:lstStyle/>
                  <a:p>
                    <a:fld id="{7D28A185-B3AA-4E83-81E2-90399EBA3A4C}"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5584-468A-8364-81BF0125E084}"/>
                </c:ext>
              </c:extLst>
            </c:dLbl>
            <c:dLbl>
              <c:idx val="31"/>
              <c:tx>
                <c:rich>
                  <a:bodyPr/>
                  <a:lstStyle/>
                  <a:p>
                    <a:fld id="{8EA97066-BA38-423A-A194-24AE714A588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5584-468A-8364-81BF0125E084}"/>
                </c:ext>
              </c:extLst>
            </c:dLbl>
            <c:dLbl>
              <c:idx val="32"/>
              <c:tx>
                <c:rich>
                  <a:bodyPr/>
                  <a:lstStyle/>
                  <a:p>
                    <a:fld id="{D8ACAAD2-F139-4906-8559-1AFA82439F2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5584-468A-8364-81BF0125E084}"/>
                </c:ext>
              </c:extLst>
            </c:dLbl>
            <c:dLbl>
              <c:idx val="33"/>
              <c:tx>
                <c:rich>
                  <a:bodyPr/>
                  <a:lstStyle/>
                  <a:p>
                    <a:fld id="{888BF1BF-CF2B-48EA-9539-F020A3326D4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5584-468A-8364-81BF0125E084}"/>
                </c:ext>
              </c:extLst>
            </c:dLbl>
            <c:dLbl>
              <c:idx val="34"/>
              <c:tx>
                <c:rich>
                  <a:bodyPr/>
                  <a:lstStyle/>
                  <a:p>
                    <a:fld id="{C0EC0FDF-4058-4490-A9DD-9399F2908E4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2-5584-468A-8364-81BF0125E08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linear"/>
            <c:dispRSqr val="1"/>
            <c:dispEq val="0"/>
            <c:trendlineLbl>
              <c:layout>
                <c:manualLayout>
                  <c:x val="-1.6802178465720762E-2"/>
                  <c:y val="-2.4492473124249667E-2"/>
                </c:manualLayout>
              </c:layout>
              <c:numFmt formatCode="General" sourceLinked="0"/>
              <c:spPr>
                <a:noFill/>
                <a:ln>
                  <a:noFill/>
                </a:ln>
                <a:effectLst/>
              </c:spPr>
              <c:txPr>
                <a:bodyPr rot="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t-EE"/>
                </a:p>
              </c:txPr>
            </c:trendlineLbl>
          </c:trendline>
          <c:xVal>
            <c:numRef>
              <c:f>'2.7-uus'!$I$78:$I$112</c:f>
              <c:numCache>
                <c:formatCode>0.00</c:formatCode>
                <c:ptCount val="35"/>
                <c:pt idx="0">
                  <c:v>3.0477080285800699</c:v>
                </c:pt>
                <c:pt idx="1">
                  <c:v>2.4652368997590899</c:v>
                </c:pt>
                <c:pt idx="2">
                  <c:v>0.38292679902700999</c:v>
                </c:pt>
                <c:pt idx="3">
                  <c:v>1.9292336039364799</c:v>
                </c:pt>
                <c:pt idx="4">
                  <c:v>2.9574151944543701</c:v>
                </c:pt>
                <c:pt idx="5">
                  <c:v>1.48822724377828</c:v>
                </c:pt>
                <c:pt idx="6">
                  <c:v>2.8963664815557002</c:v>
                </c:pt>
                <c:pt idx="7">
                  <c:v>2.2713587328295</c:v>
                </c:pt>
                <c:pt idx="8">
                  <c:v>2.91695231054819</c:v>
                </c:pt>
                <c:pt idx="9">
                  <c:v>0.96636654352381002</c:v>
                </c:pt>
                <c:pt idx="10">
                  <c:v>1.3646084341298299</c:v>
                </c:pt>
                <c:pt idx="11">
                  <c:v>2.19083630897806</c:v>
                </c:pt>
                <c:pt idx="12">
                  <c:v>1.19601234819253</c:v>
                </c:pt>
                <c:pt idx="13">
                  <c:v>1.3410989602957399</c:v>
                </c:pt>
                <c:pt idx="14">
                  <c:v>3.27754086669231</c:v>
                </c:pt>
                <c:pt idx="15">
                  <c:v>4.2170170615639897</c:v>
                </c:pt>
                <c:pt idx="16">
                  <c:v>0.62497135890125999</c:v>
                </c:pt>
                <c:pt idx="17">
                  <c:v>1.27116266068413</c:v>
                </c:pt>
                <c:pt idx="18">
                  <c:v>2.0038990016928602</c:v>
                </c:pt>
                <c:pt idx="19">
                  <c:v>1.2774324243808499</c:v>
                </c:pt>
                <c:pt idx="20">
                  <c:v>1.9309480468334099</c:v>
                </c:pt>
                <c:pt idx="21">
                  <c:v>1.00371125357899</c:v>
                </c:pt>
                <c:pt idx="22">
                  <c:v>1.2426348191651999</c:v>
                </c:pt>
                <c:pt idx="23">
                  <c:v>1.1753026685879899</c:v>
                </c:pt>
                <c:pt idx="24">
                  <c:v>2.19655264021632</c:v>
                </c:pt>
                <c:pt idx="25">
                  <c:v>1.2196318882071999</c:v>
                </c:pt>
                <c:pt idx="26">
                  <c:v>3.2654898020410199</c:v>
                </c:pt>
                <c:pt idx="27">
                  <c:v>3.3742973598343902</c:v>
                </c:pt>
                <c:pt idx="28">
                  <c:v>0.88150300576531004</c:v>
                </c:pt>
                <c:pt idx="29">
                  <c:v>1.6744522927226</c:v>
                </c:pt>
                <c:pt idx="30">
                  <c:v>0.62915953347886999</c:v>
                </c:pt>
                <c:pt idx="31">
                  <c:v>0.48894948648064002</c:v>
                </c:pt>
                <c:pt idx="32">
                  <c:v>1.09893106522767</c:v>
                </c:pt>
                <c:pt idx="33">
                  <c:v>0.79848411051766999</c:v>
                </c:pt>
                <c:pt idx="34">
                  <c:v>3.0457834092327598</c:v>
                </c:pt>
              </c:numCache>
            </c:numRef>
          </c:xVal>
          <c:yVal>
            <c:numRef>
              <c:f>'2.7-uus'!$AA$78:$AA$112</c:f>
              <c:numCache>
                <c:formatCode>0.00</c:formatCode>
                <c:ptCount val="35"/>
                <c:pt idx="0">
                  <c:v>5.0480217958845675</c:v>
                </c:pt>
                <c:pt idx="1">
                  <c:v>4.731980779498131</c:v>
                </c:pt>
                <c:pt idx="2">
                  <c:v>0.45305970730327277</c:v>
                </c:pt>
                <c:pt idx="3">
                  <c:v>3.6119897766676519</c:v>
                </c:pt>
                <c:pt idx="4">
                  <c:v>7.466561070045759</c:v>
                </c:pt>
                <c:pt idx="5">
                  <c:v>3.1881519835528822</c:v>
                </c:pt>
                <c:pt idx="6">
                  <c:v>6.8453243317215584</c:v>
                </c:pt>
                <c:pt idx="7">
                  <c:v>4.1692671211893675</c:v>
                </c:pt>
                <c:pt idx="8">
                  <c:v>4.7496174421878639</c:v>
                </c:pt>
                <c:pt idx="9">
                  <c:v>3.2074776332311981</c:v>
                </c:pt>
                <c:pt idx="10">
                  <c:v>2.5729483084968678</c:v>
                </c:pt>
                <c:pt idx="11">
                  <c:v>5.8778150600042318</c:v>
                </c:pt>
                <c:pt idx="12">
                  <c:v>5.4889438096815741</c:v>
                </c:pt>
                <c:pt idx="13">
                  <c:v>2.0726783532519026</c:v>
                </c:pt>
                <c:pt idx="14">
                  <c:v>5.2139375182113863</c:v>
                </c:pt>
                <c:pt idx="15">
                  <c:v>6.9871075172272858</c:v>
                </c:pt>
                <c:pt idx="16">
                  <c:v>1.827228075286045</c:v>
                </c:pt>
                <c:pt idx="17">
                  <c:v>4.4590797330523362</c:v>
                </c:pt>
                <c:pt idx="18">
                  <c:v>4.6748759744861799</c:v>
                </c:pt>
                <c:pt idx="19">
                  <c:v>4.0449924291585546</c:v>
                </c:pt>
                <c:pt idx="20">
                  <c:v>5.9009824696590254</c:v>
                </c:pt>
                <c:pt idx="21">
                  <c:v>2.147809127551684</c:v>
                </c:pt>
                <c:pt idx="22">
                  <c:v>3.7335032486652957</c:v>
                </c:pt>
                <c:pt idx="23">
                  <c:v>2.6566928724354031</c:v>
                </c:pt>
                <c:pt idx="24">
                  <c:v>3.8288179130519069</c:v>
                </c:pt>
                <c:pt idx="25">
                  <c:v>2.6383209868924125</c:v>
                </c:pt>
                <c:pt idx="26">
                  <c:v>6.8101477671646657</c:v>
                </c:pt>
                <c:pt idx="27">
                  <c:v>5.2810204196949764</c:v>
                </c:pt>
                <c:pt idx="28">
                  <c:v>1.2288385085514388</c:v>
                </c:pt>
                <c:pt idx="29">
                  <c:v>4.3692673936415298</c:v>
                </c:pt>
                <c:pt idx="30">
                  <c:v>1.2538109034444886</c:v>
                </c:pt>
                <c:pt idx="31">
                  <c:v>0.88089123447882656</c:v>
                </c:pt>
                <c:pt idx="32">
                  <c:v>3.0702665755297334</c:v>
                </c:pt>
                <c:pt idx="33">
                  <c:v>0.47740487270736381</c:v>
                </c:pt>
                <c:pt idx="34">
                  <c:v>6.188524911033543</c:v>
                </c:pt>
              </c:numCache>
            </c:numRef>
          </c:yVal>
          <c:smooth val="0"/>
          <c:extLst>
            <c:ext xmlns:c15="http://schemas.microsoft.com/office/drawing/2012/chart" uri="{02D57815-91ED-43cb-92C2-25804820EDAC}">
              <c15:datalabelsRange>
                <c15:f>'2.7-uus'!$A$78:$A$112</c15:f>
                <c15:dlblRangeCache>
                  <c:ptCount val="35"/>
                  <c:pt idx="0">
                    <c:v>Austria</c:v>
                  </c:pt>
                  <c:pt idx="1">
                    <c:v>Belgia</c:v>
                  </c:pt>
                  <c:pt idx="2">
                    <c:v>Tšiili</c:v>
                  </c:pt>
                  <c:pt idx="3">
                    <c:v>Tšehhi</c:v>
                  </c:pt>
                  <c:pt idx="4">
                    <c:v>Taani</c:v>
                  </c:pt>
                  <c:pt idx="5">
                    <c:v>Eesti</c:v>
                  </c:pt>
                  <c:pt idx="6">
                    <c:v>Soome</c:v>
                  </c:pt>
                  <c:pt idx="7">
                    <c:v>Prantsusmaa</c:v>
                  </c:pt>
                  <c:pt idx="8">
                    <c:v>Saksamaa</c:v>
                  </c:pt>
                  <c:pt idx="9">
                    <c:v>Kreeka</c:v>
                  </c:pt>
                  <c:pt idx="10">
                    <c:v>Ungari</c:v>
                  </c:pt>
                  <c:pt idx="11">
                    <c:v>Island</c:v>
                  </c:pt>
                  <c:pt idx="12">
                    <c:v>Iirimaa</c:v>
                  </c:pt>
                  <c:pt idx="13">
                    <c:v>Itaalia</c:v>
                  </c:pt>
                  <c:pt idx="14">
                    <c:v>Jaapan</c:v>
                  </c:pt>
                  <c:pt idx="15">
                    <c:v>Korea</c:v>
                  </c:pt>
                  <c:pt idx="16">
                    <c:v>Läti</c:v>
                  </c:pt>
                  <c:pt idx="17">
                    <c:v>Luksemburg</c:v>
                  </c:pt>
                  <c:pt idx="18">
                    <c:v>Holland</c:v>
                  </c:pt>
                  <c:pt idx="19">
                    <c:v>Uus-Meremaa</c:v>
                  </c:pt>
                  <c:pt idx="20">
                    <c:v>Norra</c:v>
                  </c:pt>
                  <c:pt idx="21">
                    <c:v>Poola</c:v>
                  </c:pt>
                  <c:pt idx="22">
                    <c:v>Portugal</c:v>
                  </c:pt>
                  <c:pt idx="23">
                    <c:v>Slovakkia</c:v>
                  </c:pt>
                  <c:pt idx="24">
                    <c:v>Sloveenia</c:v>
                  </c:pt>
                  <c:pt idx="25">
                    <c:v>Hispaania</c:v>
                  </c:pt>
                  <c:pt idx="26">
                    <c:v>Rootsi</c:v>
                  </c:pt>
                  <c:pt idx="27">
                    <c:v>Šveits</c:v>
                  </c:pt>
                  <c:pt idx="28">
                    <c:v>Türgi</c:v>
                  </c:pt>
                  <c:pt idx="29">
                    <c:v>Suurbritannia</c:v>
                  </c:pt>
                  <c:pt idx="30">
                    <c:v>Argentiina</c:v>
                  </c:pt>
                  <c:pt idx="31">
                    <c:v>Rumeenia</c:v>
                  </c:pt>
                  <c:pt idx="32">
                    <c:v>Venemaa</c:v>
                  </c:pt>
                  <c:pt idx="33">
                    <c:v>Lõuna-Aafrika Vabariik</c:v>
                  </c:pt>
                  <c:pt idx="34">
                    <c:v>Taiwan</c:v>
                  </c:pt>
                </c15:dlblRangeCache>
              </c15:datalabelsRange>
            </c:ext>
            <c:ext xmlns:c16="http://schemas.microsoft.com/office/drawing/2014/chart" uri="{C3380CC4-5D6E-409C-BE32-E72D297353CC}">
              <c16:uniqueId val="{00000023-5584-468A-8364-81BF0125E084}"/>
            </c:ext>
          </c:extLst>
        </c:ser>
        <c:dLbls>
          <c:showLegendKey val="0"/>
          <c:showVal val="0"/>
          <c:showCatName val="0"/>
          <c:showSerName val="0"/>
          <c:showPercent val="0"/>
          <c:showBubbleSize val="0"/>
        </c:dLbls>
        <c:axId val="1545983087"/>
        <c:axId val="1545971855"/>
      </c:scatterChart>
      <c:valAx>
        <c:axId val="1545983087"/>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t-EE"/>
                  <a:t>TA kulud SKP-st (%)</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t-EE"/>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545971855"/>
        <c:crosses val="autoZero"/>
        <c:crossBetween val="midCat"/>
      </c:valAx>
      <c:valAx>
        <c:axId val="1545971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t-EE"/>
                  <a:t>Teadustöötajate FTE-sid 1000 inimese  kohta </a:t>
                </a:r>
              </a:p>
            </c:rich>
          </c:tx>
          <c:layout>
            <c:manualLayout>
              <c:xMode val="edge"/>
              <c:yMode val="edge"/>
              <c:x val="2.4272356370989401E-2"/>
              <c:y val="0.12526546404566324"/>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t-EE"/>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545983087"/>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t-EE"/>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n-US" sz="1100" b="1"/>
              <a:t>Teadustöötajate FTE-de arv 1000 töötaja kohta tööjõus</a:t>
            </a:r>
            <a:r>
              <a:rPr lang="et-EE" sz="1100" b="1"/>
              <a:t> vs TA kulud kokku SKP-st 2016</a:t>
            </a:r>
            <a:endParaRPr lang="en-US" sz="1100" b="1"/>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t-EE"/>
        </a:p>
      </c:txPr>
    </c:title>
    <c:autoTitleDeleted val="0"/>
    <c:plotArea>
      <c:layout>
        <c:manualLayout>
          <c:layoutTarget val="inner"/>
          <c:xMode val="edge"/>
          <c:yMode val="edge"/>
          <c:x val="9.6397657336972392E-2"/>
          <c:y val="0.1008628430233543"/>
          <c:w val="0.84461292580946146"/>
          <c:h val="0.76111281953607623"/>
        </c:manualLayout>
      </c:layout>
      <c:scatterChart>
        <c:scatterStyle val="lineMarker"/>
        <c:varyColors val="0"/>
        <c:ser>
          <c:idx val="0"/>
          <c:order val="0"/>
          <c:tx>
            <c:strRef>
              <c:f>'2.7-uus'!$AY$77</c:f>
              <c:strCache>
                <c:ptCount val="1"/>
                <c:pt idx="0">
                  <c:v>Teadustöötajate FTE-de arv 1000 töötaja kohta tööjõus</c:v>
                </c:pt>
              </c:strCache>
            </c:strRef>
          </c:tx>
          <c:spPr>
            <a:ln w="25400" cap="rnd">
              <a:noFill/>
              <a:round/>
            </a:ln>
            <a:effectLst/>
          </c:spPr>
          <c:marker>
            <c:symbol val="circle"/>
            <c:size val="5"/>
            <c:spPr>
              <a:solidFill>
                <a:schemeClr val="accent1"/>
              </a:solidFill>
              <a:ln w="9525">
                <a:solidFill>
                  <a:schemeClr val="accent1"/>
                </a:solidFill>
              </a:ln>
              <a:effectLst/>
            </c:spPr>
          </c:marker>
          <c:dPt>
            <c:idx val="7"/>
            <c:marker>
              <c:symbol val="circle"/>
              <c:size val="5"/>
              <c:spPr>
                <a:noFill/>
                <a:ln w="9525">
                  <a:noFill/>
                </a:ln>
                <a:effectLst/>
              </c:spPr>
            </c:marker>
            <c:bubble3D val="0"/>
            <c:spPr>
              <a:ln w="25400" cap="rnd">
                <a:noFill/>
                <a:round/>
              </a:ln>
              <a:effectLst/>
            </c:spPr>
            <c:extLst>
              <c:ext xmlns:c16="http://schemas.microsoft.com/office/drawing/2014/chart" uri="{C3380CC4-5D6E-409C-BE32-E72D297353CC}">
                <c16:uniqueId val="{00000007-C386-4704-8B5F-18BAF7A7115F}"/>
              </c:ext>
            </c:extLst>
          </c:dPt>
          <c:dLbls>
            <c:dLbl>
              <c:idx val="0"/>
              <c:tx>
                <c:rich>
                  <a:bodyPr/>
                  <a:lstStyle/>
                  <a:p>
                    <a:fld id="{C0A3BA7F-A88A-41A5-BEE2-6FC5DF83AF36}"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C386-4704-8B5F-18BAF7A7115F}"/>
                </c:ext>
              </c:extLst>
            </c:dLbl>
            <c:dLbl>
              <c:idx val="1"/>
              <c:tx>
                <c:rich>
                  <a:bodyPr/>
                  <a:lstStyle/>
                  <a:p>
                    <a:fld id="{0D036BE3-E18D-46B7-80B8-E954B072761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C386-4704-8B5F-18BAF7A7115F}"/>
                </c:ext>
              </c:extLst>
            </c:dLbl>
            <c:dLbl>
              <c:idx val="2"/>
              <c:tx>
                <c:rich>
                  <a:bodyPr/>
                  <a:lstStyle/>
                  <a:p>
                    <a:fld id="{3F9959FE-5994-43E7-8039-9E38AC7FA41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C386-4704-8B5F-18BAF7A7115F}"/>
                </c:ext>
              </c:extLst>
            </c:dLbl>
            <c:dLbl>
              <c:idx val="3"/>
              <c:tx>
                <c:rich>
                  <a:bodyPr/>
                  <a:lstStyle/>
                  <a:p>
                    <a:fld id="{8628C76B-1A92-4456-B843-35AECCB7BC8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C386-4704-8B5F-18BAF7A7115F}"/>
                </c:ext>
              </c:extLst>
            </c:dLbl>
            <c:dLbl>
              <c:idx val="4"/>
              <c:tx>
                <c:rich>
                  <a:bodyPr/>
                  <a:lstStyle/>
                  <a:p>
                    <a:fld id="{4F6C190E-9E30-4D04-8E5D-3B609EF5F7D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C386-4704-8B5F-18BAF7A7115F}"/>
                </c:ext>
              </c:extLst>
            </c:dLbl>
            <c:dLbl>
              <c:idx val="5"/>
              <c:layout>
                <c:manualLayout>
                  <c:x val="6.7776604562626783E-2"/>
                  <c:y val="-5.5555555555556572E-3"/>
                </c:manualLayout>
              </c:layout>
              <c:tx>
                <c:rich>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fld id="{CF9066A9-88D1-4B42-8251-98EBB570FE2B}" type="CELLRANGE">
                      <a:rPr lang="en-US"/>
                      <a:pPr>
                        <a:defRPr sz="1050" b="1"/>
                      </a:pPr>
                      <a:t>[CELLRANGE]</a:t>
                    </a:fld>
                    <a:endParaRPr lang="et-EE"/>
                  </a:p>
                </c:rich>
              </c:tx>
              <c:spPr>
                <a:solidFill>
                  <a:schemeClr val="accent4"/>
                </a:solid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C386-4704-8B5F-18BAF7A7115F}"/>
                </c:ext>
              </c:extLst>
            </c:dLbl>
            <c:dLbl>
              <c:idx val="6"/>
              <c:tx>
                <c:rich>
                  <a:bodyPr/>
                  <a:lstStyle/>
                  <a:p>
                    <a:fld id="{5C8C7D16-03A1-4FA0-901A-987B1E096C4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C386-4704-8B5F-18BAF7A7115F}"/>
                </c:ext>
              </c:extLst>
            </c:dLbl>
            <c:dLbl>
              <c:idx val="7"/>
              <c:delete val="1"/>
              <c:extLst>
                <c:ext xmlns:c15="http://schemas.microsoft.com/office/drawing/2012/chart" uri="{CE6537A1-D6FC-4f65-9D91-7224C49458BB}"/>
                <c:ext xmlns:c16="http://schemas.microsoft.com/office/drawing/2014/chart" uri="{C3380CC4-5D6E-409C-BE32-E72D297353CC}">
                  <c16:uniqueId val="{00000007-C386-4704-8B5F-18BAF7A7115F}"/>
                </c:ext>
              </c:extLst>
            </c:dLbl>
            <c:dLbl>
              <c:idx val="8"/>
              <c:layout>
                <c:manualLayout>
                  <c:x val="-1.3224703329293151E-2"/>
                  <c:y val="5.2777777777777729E-2"/>
                </c:manualLayout>
              </c:layout>
              <c:tx>
                <c:rich>
                  <a:bodyPr/>
                  <a:lstStyle/>
                  <a:p>
                    <a:fld id="{CF3BE8EE-FBE5-4C94-9E89-60D57DBD6C48}"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C386-4704-8B5F-18BAF7A7115F}"/>
                </c:ext>
              </c:extLst>
            </c:dLbl>
            <c:dLbl>
              <c:idx val="9"/>
              <c:layout>
                <c:manualLayout>
                  <c:x val="-3.802102207171746E-2"/>
                  <c:y val="-6.6666666666666666E-2"/>
                </c:manualLayout>
              </c:layout>
              <c:tx>
                <c:rich>
                  <a:bodyPr/>
                  <a:lstStyle/>
                  <a:p>
                    <a:fld id="{361C2BCF-8C53-499F-870A-E46D5F5E7536}"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C386-4704-8B5F-18BAF7A7115F}"/>
                </c:ext>
              </c:extLst>
            </c:dLbl>
            <c:dLbl>
              <c:idx val="10"/>
              <c:tx>
                <c:rich>
                  <a:bodyPr/>
                  <a:lstStyle/>
                  <a:p>
                    <a:fld id="{39C27EFD-9135-4BFE-8E39-06178A6911E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C386-4704-8B5F-18BAF7A7115F}"/>
                </c:ext>
              </c:extLst>
            </c:dLbl>
            <c:dLbl>
              <c:idx val="11"/>
              <c:tx>
                <c:rich>
                  <a:bodyPr/>
                  <a:lstStyle/>
                  <a:p>
                    <a:fld id="{558E1BC4-CDCF-43EE-95C5-8CEE81FBE05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C386-4704-8B5F-18BAF7A7115F}"/>
                </c:ext>
              </c:extLst>
            </c:dLbl>
            <c:dLbl>
              <c:idx val="12"/>
              <c:tx>
                <c:rich>
                  <a:bodyPr/>
                  <a:lstStyle/>
                  <a:p>
                    <a:fld id="{D42414BD-A7AE-4978-B0F9-FE272179628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C386-4704-8B5F-18BAF7A7115F}"/>
                </c:ext>
              </c:extLst>
            </c:dLbl>
            <c:dLbl>
              <c:idx val="13"/>
              <c:tx>
                <c:rich>
                  <a:bodyPr/>
                  <a:lstStyle/>
                  <a:p>
                    <a:fld id="{44F0C1F1-28BF-4756-AD3D-78F526BA738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C386-4704-8B5F-18BAF7A7115F}"/>
                </c:ext>
              </c:extLst>
            </c:dLbl>
            <c:dLbl>
              <c:idx val="14"/>
              <c:layout>
                <c:manualLayout>
                  <c:x val="9.9185274969697725E-3"/>
                  <c:y val="-6.3888888888888939E-2"/>
                </c:manualLayout>
              </c:layout>
              <c:tx>
                <c:rich>
                  <a:bodyPr/>
                  <a:lstStyle/>
                  <a:p>
                    <a:fld id="{5974B4E7-0DBF-441B-B8C9-7E0A23F29C90}"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C386-4704-8B5F-18BAF7A7115F}"/>
                </c:ext>
              </c:extLst>
            </c:dLbl>
            <c:dLbl>
              <c:idx val="15"/>
              <c:tx>
                <c:rich>
                  <a:bodyPr/>
                  <a:lstStyle/>
                  <a:p>
                    <a:fld id="{7E64EF2B-B8CD-42D9-81A0-3359A40185C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C386-4704-8B5F-18BAF7A7115F}"/>
                </c:ext>
              </c:extLst>
            </c:dLbl>
            <c:dLbl>
              <c:idx val="16"/>
              <c:tx>
                <c:rich>
                  <a:bodyPr/>
                  <a:lstStyle/>
                  <a:p>
                    <a:fld id="{DAB8D616-93BE-4727-9EB3-EA71C8F903F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C386-4704-8B5F-18BAF7A7115F}"/>
                </c:ext>
              </c:extLst>
            </c:dLbl>
            <c:dLbl>
              <c:idx val="17"/>
              <c:layout>
                <c:manualLayout>
                  <c:x val="6.4470428730303522E-2"/>
                  <c:y val="2.5000000000000001E-2"/>
                </c:manualLayout>
              </c:layout>
              <c:tx>
                <c:rich>
                  <a:bodyPr/>
                  <a:lstStyle/>
                  <a:p>
                    <a:fld id="{FCE5A5A5-10DD-46F6-B583-719B2E2C741C}"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C386-4704-8B5F-18BAF7A7115F}"/>
                </c:ext>
              </c:extLst>
            </c:dLbl>
            <c:dLbl>
              <c:idx val="18"/>
              <c:tx>
                <c:rich>
                  <a:bodyPr/>
                  <a:lstStyle/>
                  <a:p>
                    <a:fld id="{BB3C45C9-0B74-4415-9726-5F122C719ED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C386-4704-8B5F-18BAF7A7115F}"/>
                </c:ext>
              </c:extLst>
            </c:dLbl>
            <c:dLbl>
              <c:idx val="19"/>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C386-4704-8B5F-18BAF7A7115F}"/>
                </c:ext>
              </c:extLst>
            </c:dLbl>
            <c:dLbl>
              <c:idx val="20"/>
              <c:tx>
                <c:rich>
                  <a:bodyPr/>
                  <a:lstStyle/>
                  <a:p>
                    <a:fld id="{14E13771-6073-4B3C-A9B1-A7B6BBBF123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C386-4704-8B5F-18BAF7A7115F}"/>
                </c:ext>
              </c:extLst>
            </c:dLbl>
            <c:dLbl>
              <c:idx val="2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C386-4704-8B5F-18BAF7A7115F}"/>
                </c:ext>
              </c:extLst>
            </c:dLbl>
            <c:dLbl>
              <c:idx val="22"/>
              <c:tx>
                <c:rich>
                  <a:bodyPr/>
                  <a:lstStyle/>
                  <a:p>
                    <a:fld id="{40C15862-1F6F-4A9F-8147-370E168CDD8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C386-4704-8B5F-18BAF7A7115F}"/>
                </c:ext>
              </c:extLst>
            </c:dLbl>
            <c:dLbl>
              <c:idx val="23"/>
              <c:tx>
                <c:rich>
                  <a:bodyPr/>
                  <a:lstStyle/>
                  <a:p>
                    <a:fld id="{1AF93925-A61B-420E-A6DB-A52EC612A68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C386-4704-8B5F-18BAF7A7115F}"/>
                </c:ext>
              </c:extLst>
            </c:dLbl>
            <c:dLbl>
              <c:idx val="24"/>
              <c:tx>
                <c:rich>
                  <a:bodyPr/>
                  <a:lstStyle/>
                  <a:p>
                    <a:fld id="{B03CAFA9-7255-4AE5-850E-1802331ECD9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C386-4704-8B5F-18BAF7A7115F}"/>
                </c:ext>
              </c:extLst>
            </c:dLbl>
            <c:dLbl>
              <c:idx val="25"/>
              <c:layout>
                <c:manualLayout>
                  <c:x val="4.7939549568687234E-2"/>
                  <c:y val="6.6666666666666666E-2"/>
                </c:manualLayout>
              </c:layout>
              <c:tx>
                <c:rich>
                  <a:bodyPr/>
                  <a:lstStyle/>
                  <a:p>
                    <a:fld id="{173DEB58-57B1-49A1-B257-9A76AAAC485D}"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C386-4704-8B5F-18BAF7A7115F}"/>
                </c:ext>
              </c:extLst>
            </c:dLbl>
            <c:dLbl>
              <c:idx val="26"/>
              <c:tx>
                <c:rich>
                  <a:bodyPr/>
                  <a:lstStyle/>
                  <a:p>
                    <a:fld id="{8BD73B67-92EF-4555-AFC9-0FEBBB90F68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C386-4704-8B5F-18BAF7A7115F}"/>
                </c:ext>
              </c:extLst>
            </c:dLbl>
            <c:dLbl>
              <c:idx val="27"/>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C386-4704-8B5F-18BAF7A7115F}"/>
                </c:ext>
              </c:extLst>
            </c:dLbl>
            <c:dLbl>
              <c:idx val="28"/>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C386-4704-8B5F-18BAF7A7115F}"/>
                </c:ext>
              </c:extLst>
            </c:dLbl>
            <c:dLbl>
              <c:idx val="29"/>
              <c:layout>
                <c:manualLayout>
                  <c:x val="-5.4551901233333748E-2"/>
                  <c:y val="-3.0555555555555607E-2"/>
                </c:manualLayout>
              </c:layout>
              <c:tx>
                <c:rich>
                  <a:bodyPr/>
                  <a:lstStyle/>
                  <a:p>
                    <a:fld id="{C023F6ED-178D-4965-8ED1-5950E9D03641}"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C386-4704-8B5F-18BAF7A7115F}"/>
                </c:ext>
              </c:extLst>
            </c:dLbl>
            <c:dLbl>
              <c:idx val="30"/>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C386-4704-8B5F-18BAF7A7115F}"/>
                </c:ext>
              </c:extLst>
            </c:dLbl>
            <c:dLbl>
              <c:idx val="31"/>
              <c:tx>
                <c:rich>
                  <a:bodyPr/>
                  <a:lstStyle/>
                  <a:p>
                    <a:fld id="{2316E018-ACA9-40E6-AA6E-FECAFE60B91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C386-4704-8B5F-18BAF7A7115F}"/>
                </c:ext>
              </c:extLst>
            </c:dLbl>
            <c:dLbl>
              <c:idx val="32"/>
              <c:layout>
                <c:manualLayout>
                  <c:x val="-2.4796318742424491E-2"/>
                  <c:y val="-5.2777777777777778E-2"/>
                </c:manualLayout>
              </c:layout>
              <c:tx>
                <c:rich>
                  <a:bodyPr/>
                  <a:lstStyle/>
                  <a:p>
                    <a:fld id="{0C1E0604-9922-4AE0-81B9-9D809F2FC87B}"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C386-4704-8B5F-18BAF7A7115F}"/>
                </c:ext>
              </c:extLst>
            </c:dLbl>
            <c:dLbl>
              <c:idx val="33"/>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C386-4704-8B5F-18BAF7A7115F}"/>
                </c:ext>
              </c:extLst>
            </c:dLbl>
            <c:dLbl>
              <c:idx val="34"/>
              <c:tx>
                <c:rich>
                  <a:bodyPr/>
                  <a:lstStyle/>
                  <a:p>
                    <a:fld id="{9F94A66A-11A3-4E5F-9D7E-2733E4A0508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2-C386-4704-8B5F-18BAF7A7115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linear"/>
            <c:dispRSqr val="1"/>
            <c:dispEq val="0"/>
            <c:trendlineLbl>
              <c:layout>
                <c:manualLayout>
                  <c:x val="-1.6802178465720762E-2"/>
                  <c:y val="-2.4492473124249667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trendlineLbl>
          </c:trendline>
          <c:xVal>
            <c:numRef>
              <c:f>'2.7-uus'!$AM$78:$AM$112</c:f>
              <c:numCache>
                <c:formatCode>0.00</c:formatCode>
                <c:ptCount val="35"/>
                <c:pt idx="0">
                  <c:v>3.0869473755955799</c:v>
                </c:pt>
                <c:pt idx="1">
                  <c:v>2.4861651763722499</c:v>
                </c:pt>
                <c:pt idx="2">
                  <c:v>0.36685112666843001</c:v>
                </c:pt>
                <c:pt idx="3">
                  <c:v>1.6782972781590699</c:v>
                </c:pt>
                <c:pt idx="4">
                  <c:v>2.8712531982679299</c:v>
                </c:pt>
                <c:pt idx="5">
                  <c:v>1.2467900528534401</c:v>
                </c:pt>
                <c:pt idx="6">
                  <c:v>2.7464511315132101</c:v>
                </c:pt>
                <c:pt idx="7">
                  <c:v>2.24775882885264</c:v>
                </c:pt>
                <c:pt idx="8">
                  <c:v>2.9394946009128402</c:v>
                </c:pt>
                <c:pt idx="9">
                  <c:v>0.99488939361041995</c:v>
                </c:pt>
                <c:pt idx="10">
                  <c:v>1.20606420269495</c:v>
                </c:pt>
                <c:pt idx="11">
                  <c:v>2.1019761275892801</c:v>
                </c:pt>
                <c:pt idx="12">
                  <c:v>1.1768095613673399</c:v>
                </c:pt>
                <c:pt idx="13">
                  <c:v>1.2859846947628399</c:v>
                </c:pt>
                <c:pt idx="14">
                  <c:v>3.1408060012725501</c:v>
                </c:pt>
                <c:pt idx="15">
                  <c:v>4.2387106531125101</c:v>
                </c:pt>
                <c:pt idx="16">
                  <c:v>0.44289879184912001</c:v>
                </c:pt>
                <c:pt idx="17">
                  <c:v>1.24366149111428</c:v>
                </c:pt>
                <c:pt idx="18">
                  <c:v>2.0324746207522799</c:v>
                </c:pt>
                <c:pt idx="20">
                  <c:v>2.0381568107096801</c:v>
                </c:pt>
                <c:pt idx="22">
                  <c:v>1.2677970719844001</c:v>
                </c:pt>
                <c:pt idx="23">
                  <c:v>0.78965333622759004</c:v>
                </c:pt>
                <c:pt idx="24">
                  <c:v>2.0020216815651599</c:v>
                </c:pt>
                <c:pt idx="25">
                  <c:v>1.1896949724726</c:v>
                </c:pt>
                <c:pt idx="26">
                  <c:v>3.2549022634842601</c:v>
                </c:pt>
                <c:pt idx="29">
                  <c:v>1.6884742152415</c:v>
                </c:pt>
                <c:pt idx="31">
                  <c:v>0.48406327694092999</c:v>
                </c:pt>
                <c:pt idx="32">
                  <c:v>1.0969028069659199</c:v>
                </c:pt>
                <c:pt idx="34">
                  <c:v>3.1623906566315498</c:v>
                </c:pt>
              </c:numCache>
            </c:numRef>
          </c:xVal>
          <c:yVal>
            <c:numRef>
              <c:f>'2.7-uus'!$AY$78:$AY$112</c:f>
              <c:numCache>
                <c:formatCode>0.00</c:formatCode>
                <c:ptCount val="35"/>
                <c:pt idx="0">
                  <c:v>10.005877781680283</c:v>
                </c:pt>
                <c:pt idx="1">
                  <c:v>10.753364933853033</c:v>
                </c:pt>
                <c:pt idx="2">
                  <c:v>1.0362430796414532</c:v>
                </c:pt>
                <c:pt idx="3">
                  <c:v>6.9789995880828437</c:v>
                </c:pt>
                <c:pt idx="4">
                  <c:v>14.050441016117327</c:v>
                </c:pt>
                <c:pt idx="5">
                  <c:v>6.242877704857583</c:v>
                </c:pt>
                <c:pt idx="6">
                  <c:v>13.280608987064726</c:v>
                </c:pt>
                <c:pt idx="7">
                  <c:v>0</c:v>
                </c:pt>
                <c:pt idx="8">
                  <c:v>9.3373501441349109</c:v>
                </c:pt>
                <c:pt idx="9">
                  <c:v>6.0533108452190518</c:v>
                </c:pt>
                <c:pt idx="10">
                  <c:v>5.627337160631285</c:v>
                </c:pt>
                <c:pt idx="11">
                  <c:v>11.225663242927249</c:v>
                </c:pt>
                <c:pt idx="12">
                  <c:v>11.99384416409816</c:v>
                </c:pt>
                <c:pt idx="13">
                  <c:v>4.9153111206362441</c:v>
                </c:pt>
                <c:pt idx="14">
                  <c:v>10.011522262334537</c:v>
                </c:pt>
                <c:pt idx="15">
                  <c:v>13.25977548475797</c:v>
                </c:pt>
                <c:pt idx="16">
                  <c:v>3.1877842059552681</c:v>
                </c:pt>
                <c:pt idx="17">
                  <c:v>5.8176677708494084</c:v>
                </c:pt>
                <c:pt idx="18">
                  <c:v>9.118015798370779</c:v>
                </c:pt>
                <c:pt idx="19">
                  <c:v>0</c:v>
                </c:pt>
                <c:pt idx="20">
                  <c:v>10.93599707120902</c:v>
                </c:pt>
                <c:pt idx="21">
                  <c:v>0</c:v>
                </c:pt>
                <c:pt idx="22">
                  <c:v>7.8699138239385613</c:v>
                </c:pt>
                <c:pt idx="23">
                  <c:v>5.1298406149662625</c:v>
                </c:pt>
                <c:pt idx="24">
                  <c:v>8.1426942656140611</c:v>
                </c:pt>
                <c:pt idx="25">
                  <c:v>5.5230495081550659</c:v>
                </c:pt>
                <c:pt idx="26">
                  <c:v>13.340142167881433</c:v>
                </c:pt>
                <c:pt idx="27">
                  <c:v>0</c:v>
                </c:pt>
                <c:pt idx="28">
                  <c:v>0</c:v>
                </c:pt>
                <c:pt idx="29">
                  <c:v>8.7734615193091372</c:v>
                </c:pt>
                <c:pt idx="30">
                  <c:v>0</c:v>
                </c:pt>
                <c:pt idx="31">
                  <c:v>2.0098901833247944</c:v>
                </c:pt>
                <c:pt idx="32">
                  <c:v>5.5966284438870453</c:v>
                </c:pt>
                <c:pt idx="33">
                  <c:v>0</c:v>
                </c:pt>
                <c:pt idx="34">
                  <c:v>12.595705144965464</c:v>
                </c:pt>
              </c:numCache>
            </c:numRef>
          </c:yVal>
          <c:smooth val="0"/>
          <c:extLst>
            <c:ext xmlns:c15="http://schemas.microsoft.com/office/drawing/2012/chart" uri="{02D57815-91ED-43cb-92C2-25804820EDAC}">
              <c15:datalabelsRange>
                <c15:f>'2.7-uus'!$A$78:$A$112</c15:f>
                <c15:dlblRangeCache>
                  <c:ptCount val="35"/>
                  <c:pt idx="0">
                    <c:v>Austria</c:v>
                  </c:pt>
                  <c:pt idx="1">
                    <c:v>Belgia</c:v>
                  </c:pt>
                  <c:pt idx="2">
                    <c:v>Tšiili</c:v>
                  </c:pt>
                  <c:pt idx="3">
                    <c:v>Tšehhi</c:v>
                  </c:pt>
                  <c:pt idx="4">
                    <c:v>Taani</c:v>
                  </c:pt>
                  <c:pt idx="5">
                    <c:v>Eesti</c:v>
                  </c:pt>
                  <c:pt idx="6">
                    <c:v>Soome</c:v>
                  </c:pt>
                  <c:pt idx="7">
                    <c:v>Prantsusmaa</c:v>
                  </c:pt>
                  <c:pt idx="8">
                    <c:v>Saksamaa</c:v>
                  </c:pt>
                  <c:pt idx="9">
                    <c:v>Kreeka</c:v>
                  </c:pt>
                  <c:pt idx="10">
                    <c:v>Ungari</c:v>
                  </c:pt>
                  <c:pt idx="11">
                    <c:v>Island</c:v>
                  </c:pt>
                  <c:pt idx="12">
                    <c:v>Iirimaa</c:v>
                  </c:pt>
                  <c:pt idx="13">
                    <c:v>Itaalia</c:v>
                  </c:pt>
                  <c:pt idx="14">
                    <c:v>Jaapan</c:v>
                  </c:pt>
                  <c:pt idx="15">
                    <c:v>Korea</c:v>
                  </c:pt>
                  <c:pt idx="16">
                    <c:v>Läti</c:v>
                  </c:pt>
                  <c:pt idx="17">
                    <c:v>Luksemburg</c:v>
                  </c:pt>
                  <c:pt idx="18">
                    <c:v>Holland</c:v>
                  </c:pt>
                  <c:pt idx="19">
                    <c:v>Uus-Meremaa</c:v>
                  </c:pt>
                  <c:pt idx="20">
                    <c:v>Norra</c:v>
                  </c:pt>
                  <c:pt idx="21">
                    <c:v>Poola</c:v>
                  </c:pt>
                  <c:pt idx="22">
                    <c:v>Portugal</c:v>
                  </c:pt>
                  <c:pt idx="23">
                    <c:v>Slovakkia</c:v>
                  </c:pt>
                  <c:pt idx="24">
                    <c:v>Sloveenia</c:v>
                  </c:pt>
                  <c:pt idx="25">
                    <c:v>Hispaania</c:v>
                  </c:pt>
                  <c:pt idx="26">
                    <c:v>Rootsi</c:v>
                  </c:pt>
                  <c:pt idx="27">
                    <c:v>Šveits</c:v>
                  </c:pt>
                  <c:pt idx="28">
                    <c:v>Türgi</c:v>
                  </c:pt>
                  <c:pt idx="29">
                    <c:v>Suurbritannia</c:v>
                  </c:pt>
                  <c:pt idx="30">
                    <c:v>Argentiina</c:v>
                  </c:pt>
                  <c:pt idx="31">
                    <c:v>Rumeenia</c:v>
                  </c:pt>
                  <c:pt idx="32">
                    <c:v>Venemaa</c:v>
                  </c:pt>
                  <c:pt idx="33">
                    <c:v>Lõuna-Aafrika Vabariik</c:v>
                  </c:pt>
                  <c:pt idx="34">
                    <c:v>Taiwan</c:v>
                  </c:pt>
                </c15:dlblRangeCache>
              </c15:datalabelsRange>
            </c:ext>
            <c:ext xmlns:c16="http://schemas.microsoft.com/office/drawing/2014/chart" uri="{C3380CC4-5D6E-409C-BE32-E72D297353CC}">
              <c16:uniqueId val="{00000023-C386-4704-8B5F-18BAF7A7115F}"/>
            </c:ext>
          </c:extLst>
        </c:ser>
        <c:dLbls>
          <c:showLegendKey val="0"/>
          <c:showVal val="0"/>
          <c:showCatName val="0"/>
          <c:showSerName val="0"/>
          <c:showPercent val="0"/>
          <c:showBubbleSize val="0"/>
        </c:dLbls>
        <c:axId val="1545983087"/>
        <c:axId val="1545971855"/>
      </c:scatterChart>
      <c:valAx>
        <c:axId val="1545983087"/>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t-EE"/>
                  <a:t>TA kulud SKP-st (%)</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t-EE"/>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545971855"/>
        <c:crosses val="autoZero"/>
        <c:crossBetween val="midCat"/>
      </c:valAx>
      <c:valAx>
        <c:axId val="1545971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t-EE"/>
                  <a:t>Teadustöötajate täistöökohti</a:t>
                </a:r>
                <a:r>
                  <a:rPr lang="et-EE" baseline="0"/>
                  <a:t> </a:t>
                </a:r>
                <a:r>
                  <a:rPr lang="et-EE"/>
                  <a:t>1000 töötaja kohta tööjõus</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t-EE"/>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545983087"/>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t-EE"/>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ysClr val="windowText" lastClr="000000"/>
                </a:solidFill>
                <a:latin typeface="+mn-lt"/>
                <a:ea typeface="+mn-ea"/>
                <a:cs typeface="+mn-cs"/>
              </a:defRPr>
            </a:pPr>
            <a:r>
              <a:rPr lang="et-EE" sz="1050" b="1"/>
              <a:t>Erasektori</a:t>
            </a:r>
            <a:r>
              <a:rPr lang="et-EE" sz="1050" b="1" baseline="0"/>
              <a:t> t</a:t>
            </a:r>
            <a:r>
              <a:rPr lang="en-US" sz="1050" b="1"/>
              <a:t>eadustöötajate FTE-de arv 1000 töötaja kohta tööjõus</a:t>
            </a:r>
            <a:r>
              <a:rPr lang="et-EE" sz="1050" b="1"/>
              <a:t> vs erasektori TA kulud kokku SKP-st 2016</a:t>
            </a:r>
            <a:endParaRPr lang="en-US" sz="1050" b="1"/>
          </a:p>
        </c:rich>
      </c:tx>
      <c:overlay val="0"/>
      <c:spPr>
        <a:noFill/>
        <a:ln>
          <a:noFill/>
        </a:ln>
        <a:effectLst/>
      </c:spPr>
      <c:txPr>
        <a:bodyPr rot="0" spcFirstLastPara="1" vertOverflow="ellipsis" vert="horz" wrap="square" anchor="ctr" anchorCtr="1"/>
        <a:lstStyle/>
        <a:p>
          <a:pPr>
            <a:defRPr sz="1050" b="0" i="0" u="none" strike="noStrike" kern="1200" spc="0" baseline="0">
              <a:solidFill>
                <a:sysClr val="windowText" lastClr="000000"/>
              </a:solidFill>
              <a:latin typeface="+mn-lt"/>
              <a:ea typeface="+mn-ea"/>
              <a:cs typeface="+mn-cs"/>
            </a:defRPr>
          </a:pPr>
          <a:endParaRPr lang="et-EE"/>
        </a:p>
      </c:txPr>
    </c:title>
    <c:autoTitleDeleted val="0"/>
    <c:plotArea>
      <c:layout>
        <c:manualLayout>
          <c:layoutTarget val="inner"/>
          <c:xMode val="edge"/>
          <c:yMode val="edge"/>
          <c:x val="9.1352849994154189E-2"/>
          <c:y val="0.12404874080176542"/>
          <c:w val="0.87187327163386719"/>
          <c:h val="0.76111281953607623"/>
        </c:manualLayout>
      </c:layout>
      <c:scatterChart>
        <c:scatterStyle val="lineMarker"/>
        <c:varyColors val="0"/>
        <c:ser>
          <c:idx val="0"/>
          <c:order val="0"/>
          <c:tx>
            <c:strRef>
              <c:f>'2.7-uus'!$BA$77</c:f>
              <c:strCache>
                <c:ptCount val="1"/>
                <c:pt idx="0">
                  <c:v>Erasektori teadustöötajate FTE-de arv 1000 töötaja kohta tööjõus</c:v>
                </c:pt>
              </c:strCache>
            </c:strRef>
          </c:tx>
          <c:spPr>
            <a:ln w="25400" cap="rnd">
              <a:noFill/>
              <a:round/>
            </a:ln>
            <a:effectLst/>
          </c:spPr>
          <c:marker>
            <c:symbol val="circle"/>
            <c:size val="5"/>
            <c:spPr>
              <a:solidFill>
                <a:schemeClr val="accent1"/>
              </a:solidFill>
              <a:ln w="9525">
                <a:solidFill>
                  <a:schemeClr val="accent1"/>
                </a:solidFill>
              </a:ln>
              <a:effectLst/>
            </c:spPr>
          </c:marker>
          <c:dPt>
            <c:idx val="2"/>
            <c:marker>
              <c:symbol val="circle"/>
              <c:size val="5"/>
              <c:spPr>
                <a:solidFill>
                  <a:sysClr val="window" lastClr="FFFFFF"/>
                </a:solidFill>
                <a:ln w="9525">
                  <a:noFill/>
                </a:ln>
                <a:effectLst/>
              </c:spPr>
            </c:marker>
            <c:bubble3D val="0"/>
            <c:spPr>
              <a:ln w="25400" cap="rnd">
                <a:noFill/>
                <a:round/>
              </a:ln>
              <a:effectLst/>
            </c:spPr>
            <c:extLst>
              <c:ext xmlns:c16="http://schemas.microsoft.com/office/drawing/2014/chart" uri="{C3380CC4-5D6E-409C-BE32-E72D297353CC}">
                <c16:uniqueId val="{00000002-32AE-4B79-936E-B6C1F721381F}"/>
              </c:ext>
            </c:extLst>
          </c:dPt>
          <c:dPt>
            <c:idx val="7"/>
            <c:marker>
              <c:symbol val="none"/>
            </c:marker>
            <c:bubble3D val="0"/>
            <c:extLst>
              <c:ext xmlns:c16="http://schemas.microsoft.com/office/drawing/2014/chart" uri="{C3380CC4-5D6E-409C-BE32-E72D297353CC}">
                <c16:uniqueId val="{00000007-32AE-4B79-936E-B6C1F721381F}"/>
              </c:ext>
            </c:extLst>
          </c:dPt>
          <c:dPt>
            <c:idx val="19"/>
            <c:marker>
              <c:symbol val="circle"/>
              <c:size val="5"/>
              <c:spPr>
                <a:solidFill>
                  <a:sysClr val="window" lastClr="FFFFFF"/>
                </a:solidFill>
                <a:ln w="9525">
                  <a:noFill/>
                </a:ln>
                <a:effectLst/>
              </c:spPr>
            </c:marker>
            <c:bubble3D val="0"/>
            <c:spPr>
              <a:ln w="25400" cap="rnd">
                <a:noFill/>
                <a:round/>
              </a:ln>
              <a:effectLst/>
            </c:spPr>
            <c:extLst>
              <c:ext xmlns:c16="http://schemas.microsoft.com/office/drawing/2014/chart" uri="{C3380CC4-5D6E-409C-BE32-E72D297353CC}">
                <c16:uniqueId val="{00000013-32AE-4B79-936E-B6C1F721381F}"/>
              </c:ext>
            </c:extLst>
          </c:dPt>
          <c:dLbls>
            <c:dLbl>
              <c:idx val="0"/>
              <c:tx>
                <c:rich>
                  <a:bodyPr/>
                  <a:lstStyle/>
                  <a:p>
                    <a:fld id="{88C9B1FF-14FD-4467-9732-04CF905BD199}"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32AE-4B79-936E-B6C1F721381F}"/>
                </c:ext>
              </c:extLst>
            </c:dLbl>
            <c:dLbl>
              <c:idx val="1"/>
              <c:tx>
                <c:rich>
                  <a:bodyPr/>
                  <a:lstStyle/>
                  <a:p>
                    <a:fld id="{12C9ACA7-43C3-44BB-92B5-B34EA33C262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32AE-4B79-936E-B6C1F721381F}"/>
                </c:ext>
              </c:extLst>
            </c:dLbl>
            <c:dLbl>
              <c:idx val="2"/>
              <c:tx>
                <c:rich>
                  <a:bodyPr/>
                  <a:lstStyle/>
                  <a:p>
                    <a:fld id="{7D8DC43B-A5A5-4F30-8FE3-DA611645B6A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32AE-4B79-936E-B6C1F721381F}"/>
                </c:ext>
              </c:extLst>
            </c:dLbl>
            <c:dLbl>
              <c:idx val="3"/>
              <c:layout>
                <c:manualLayout>
                  <c:x val="-4.1799182189913672E-2"/>
                  <c:y val="-3.4131313285143489E-2"/>
                </c:manualLayout>
              </c:layout>
              <c:tx>
                <c:rich>
                  <a:bodyPr/>
                  <a:lstStyle/>
                  <a:p>
                    <a:fld id="{22870CF2-F6E2-4B78-93E2-AC7E05BE9648}"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32AE-4B79-936E-B6C1F721381F}"/>
                </c:ext>
              </c:extLst>
            </c:dLbl>
            <c:dLbl>
              <c:idx val="4"/>
              <c:tx>
                <c:rich>
                  <a:bodyPr/>
                  <a:lstStyle/>
                  <a:p>
                    <a:fld id="{BF24F1A5-6CA9-467D-9DEA-6E2F9CB5136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32AE-4B79-936E-B6C1F721381F}"/>
                </c:ext>
              </c:extLst>
            </c:dLbl>
            <c:dLbl>
              <c:idx val="5"/>
              <c:layout>
                <c:manualLayout>
                  <c:x val="1.6356201726487961E-2"/>
                  <c:y val="4.2664141606429125E-2"/>
                </c:manualLayout>
              </c:layout>
              <c:tx>
                <c:rich>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fld id="{6CCA79D7-26CF-41FF-A05B-7E81AF0792B7}" type="CELLRANGE">
                      <a:rPr lang="en-US"/>
                      <a:pPr>
                        <a:defRPr sz="1000" b="1"/>
                      </a:pPr>
                      <a:t>[CELLRANGE]</a:t>
                    </a:fld>
                    <a:endParaRPr lang="et-EE"/>
                  </a:p>
                </c:rich>
              </c:tx>
              <c:spPr>
                <a:solidFill>
                  <a:schemeClr val="accent4"/>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32AE-4B79-936E-B6C1F721381F}"/>
                </c:ext>
              </c:extLst>
            </c:dLbl>
            <c:dLbl>
              <c:idx val="6"/>
              <c:tx>
                <c:rich>
                  <a:bodyPr/>
                  <a:lstStyle/>
                  <a:p>
                    <a:fld id="{8B45A314-5BBF-4B63-8F93-B657EF45A2C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32AE-4B79-936E-B6C1F721381F}"/>
                </c:ext>
              </c:extLst>
            </c:dLbl>
            <c:dLbl>
              <c:idx val="7"/>
              <c:delete val="1"/>
              <c:extLst>
                <c:ext xmlns:c15="http://schemas.microsoft.com/office/drawing/2012/chart" uri="{CE6537A1-D6FC-4f65-9D91-7224C49458BB}"/>
                <c:ext xmlns:c16="http://schemas.microsoft.com/office/drawing/2014/chart" uri="{C3380CC4-5D6E-409C-BE32-E72D297353CC}">
                  <c16:uniqueId val="{00000007-32AE-4B79-936E-B6C1F721381F}"/>
                </c:ext>
              </c:extLst>
            </c:dLbl>
            <c:dLbl>
              <c:idx val="8"/>
              <c:tx>
                <c:rich>
                  <a:bodyPr/>
                  <a:lstStyle/>
                  <a:p>
                    <a:fld id="{0A43FDE5-F19C-4D1D-AE39-271F2E00991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32AE-4B79-936E-B6C1F721381F}"/>
                </c:ext>
              </c:extLst>
            </c:dLbl>
            <c:dLbl>
              <c:idx val="9"/>
              <c:layout>
                <c:manualLayout>
                  <c:x val="1.8322974600750318E-3"/>
                  <c:y val="-1.7065656642571796E-2"/>
                </c:manualLayout>
              </c:layout>
              <c:tx>
                <c:rich>
                  <a:bodyPr/>
                  <a:lstStyle/>
                  <a:p>
                    <a:fld id="{14700675-1878-41B3-9A01-60A6D2C2EA86}"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32AE-4B79-936E-B6C1F721381F}"/>
                </c:ext>
              </c:extLst>
            </c:dLbl>
            <c:dLbl>
              <c:idx val="10"/>
              <c:tx>
                <c:rich>
                  <a:bodyPr/>
                  <a:lstStyle/>
                  <a:p>
                    <a:fld id="{8F5B011B-099E-4470-B0DF-B9A7EC51E3F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32AE-4B79-936E-B6C1F721381F}"/>
                </c:ext>
              </c:extLst>
            </c:dLbl>
            <c:dLbl>
              <c:idx val="11"/>
              <c:layout>
                <c:manualLayout>
                  <c:x val="-3.6347114947751689E-3"/>
                  <c:y val="1.9909932749666973E-2"/>
                </c:manualLayout>
              </c:layout>
              <c:tx>
                <c:rich>
                  <a:bodyPr/>
                  <a:lstStyle/>
                  <a:p>
                    <a:fld id="{1BCA12A7-6ACD-4F57-AC89-0BC45BDD751E}"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32AE-4B79-936E-B6C1F721381F}"/>
                </c:ext>
              </c:extLst>
            </c:dLbl>
            <c:dLbl>
              <c:idx val="12"/>
              <c:tx>
                <c:rich>
                  <a:bodyPr/>
                  <a:lstStyle/>
                  <a:p>
                    <a:fld id="{7707D708-A05A-4449-8BC9-D1618DA7D7B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32AE-4B79-936E-B6C1F721381F}"/>
                </c:ext>
              </c:extLst>
            </c:dLbl>
            <c:dLbl>
              <c:idx val="13"/>
              <c:layout>
                <c:manualLayout>
                  <c:x val="0.10904134484325299"/>
                  <c:y val="2.2754208856762152E-2"/>
                </c:manualLayout>
              </c:layout>
              <c:tx>
                <c:rich>
                  <a:bodyPr/>
                  <a:lstStyle/>
                  <a:p>
                    <a:fld id="{4CEE7EAF-CFB7-4B80-8426-40CF23A06896}"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32AE-4B79-936E-B6C1F721381F}"/>
                </c:ext>
              </c:extLst>
            </c:dLbl>
            <c:dLbl>
              <c:idx val="14"/>
              <c:tx>
                <c:rich>
                  <a:bodyPr/>
                  <a:lstStyle/>
                  <a:p>
                    <a:fld id="{F61DE2D5-E625-4E4F-96E9-A1594338ACB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32AE-4B79-936E-B6C1F721381F}"/>
                </c:ext>
              </c:extLst>
            </c:dLbl>
            <c:dLbl>
              <c:idx val="15"/>
              <c:tx>
                <c:rich>
                  <a:bodyPr/>
                  <a:lstStyle/>
                  <a:p>
                    <a:fld id="{25836565-6E52-4C8C-BC54-52034BBD3BB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32AE-4B79-936E-B6C1F721381F}"/>
                </c:ext>
              </c:extLst>
            </c:dLbl>
            <c:dLbl>
              <c:idx val="16"/>
              <c:layout>
                <c:manualLayout>
                  <c:x val="9.1614873003751599E-3"/>
                  <c:y val="-7.6795454891572718E-2"/>
                </c:manualLayout>
              </c:layout>
              <c:tx>
                <c:rich>
                  <a:bodyPr/>
                  <a:lstStyle/>
                  <a:p>
                    <a:fld id="{9E27EFE5-A52C-4674-B234-E8FFD3FA1A91}"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32AE-4B79-936E-B6C1F721381F}"/>
                </c:ext>
              </c:extLst>
            </c:dLbl>
            <c:dLbl>
              <c:idx val="17"/>
              <c:layout>
                <c:manualLayout>
                  <c:x val="8.4698651650824366E-2"/>
                  <c:y val="-2.0179803041718035E-2"/>
                </c:manualLayout>
              </c:layout>
              <c:tx>
                <c:rich>
                  <a:bodyPr/>
                  <a:lstStyle/>
                  <a:p>
                    <a:fld id="{3C2A4B2A-039A-4241-86C9-EAD6E64A6DF9}"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32AE-4B79-936E-B6C1F721381F}"/>
                </c:ext>
              </c:extLst>
            </c:dLbl>
            <c:dLbl>
              <c:idx val="18"/>
              <c:tx>
                <c:rich>
                  <a:bodyPr/>
                  <a:lstStyle/>
                  <a:p>
                    <a:fld id="{574B08AC-2AEB-4045-8960-3F617129DF1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32AE-4B79-936E-B6C1F721381F}"/>
                </c:ext>
              </c:extLst>
            </c:dLbl>
            <c:dLbl>
              <c:idx val="19"/>
              <c:delete val="1"/>
              <c:extLst>
                <c:ext xmlns:c15="http://schemas.microsoft.com/office/drawing/2012/chart" uri="{CE6537A1-D6FC-4f65-9D91-7224C49458BB}"/>
                <c:ext xmlns:c16="http://schemas.microsoft.com/office/drawing/2014/chart" uri="{C3380CC4-5D6E-409C-BE32-E72D297353CC}">
                  <c16:uniqueId val="{00000013-32AE-4B79-936E-B6C1F721381F}"/>
                </c:ext>
              </c:extLst>
            </c:dLbl>
            <c:dLbl>
              <c:idx val="20"/>
              <c:tx>
                <c:rich>
                  <a:bodyPr/>
                  <a:lstStyle/>
                  <a:p>
                    <a:fld id="{8F921D8D-6AF0-4ABE-A072-32907CADF97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32AE-4B79-936E-B6C1F721381F}"/>
                </c:ext>
              </c:extLst>
            </c:dLbl>
            <c:dLbl>
              <c:idx val="21"/>
              <c:delete val="1"/>
              <c:extLst>
                <c:ext xmlns:c15="http://schemas.microsoft.com/office/drawing/2012/chart" uri="{CE6537A1-D6FC-4f65-9D91-7224C49458BB}"/>
                <c:ext xmlns:c16="http://schemas.microsoft.com/office/drawing/2014/chart" uri="{C3380CC4-5D6E-409C-BE32-E72D297353CC}">
                  <c16:uniqueId val="{00000015-32AE-4B79-936E-B6C1F721381F}"/>
                </c:ext>
              </c:extLst>
            </c:dLbl>
            <c:dLbl>
              <c:idx val="22"/>
              <c:layout>
                <c:manualLayout>
                  <c:x val="-1.4538845979100443E-2"/>
                  <c:y val="-5.7965003310110307E-2"/>
                </c:manualLayout>
              </c:layout>
              <c:tx>
                <c:rich>
                  <a:bodyPr/>
                  <a:lstStyle/>
                  <a:p>
                    <a:fld id="{05AB114A-B751-4CCC-9F8D-8179F52FDE3A}"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32AE-4B79-936E-B6C1F721381F}"/>
                </c:ext>
              </c:extLst>
            </c:dLbl>
            <c:dLbl>
              <c:idx val="23"/>
              <c:layout>
                <c:manualLayout>
                  <c:x val="-4.1036434686947433E-2"/>
                  <c:y val="-0.11882823990661702"/>
                </c:manualLayout>
              </c:layout>
              <c:tx>
                <c:rich>
                  <a:bodyPr/>
                  <a:lstStyle/>
                  <a:p>
                    <a:fld id="{4575AAE4-1784-488B-86CA-21B28AA0CFC5}"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32AE-4B79-936E-B6C1F721381F}"/>
                </c:ext>
              </c:extLst>
            </c:dLbl>
            <c:dLbl>
              <c:idx val="24"/>
              <c:layout>
                <c:manualLayout>
                  <c:x val="2.9077691958200817E-2"/>
                  <c:y val="2.844276107095282E-2"/>
                </c:manualLayout>
              </c:layout>
              <c:tx>
                <c:rich>
                  <a:bodyPr/>
                  <a:lstStyle/>
                  <a:p>
                    <a:fld id="{346C0B20-BCF7-4CA6-A834-0002AEAD996B}"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32AE-4B79-936E-B6C1F721381F}"/>
                </c:ext>
              </c:extLst>
            </c:dLbl>
            <c:dLbl>
              <c:idx val="25"/>
              <c:layout>
                <c:manualLayout>
                  <c:x val="0.125495998597631"/>
                  <c:y val="5.999966854105198E-2"/>
                </c:manualLayout>
              </c:layout>
              <c:tx>
                <c:rich>
                  <a:bodyPr/>
                  <a:lstStyle/>
                  <a:p>
                    <a:fld id="{610D84E6-1CA9-4783-B053-22EB208CFCE5}"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32AE-4B79-936E-B6C1F721381F}"/>
                </c:ext>
              </c:extLst>
            </c:dLbl>
            <c:dLbl>
              <c:idx val="26"/>
              <c:layout>
                <c:manualLayout>
                  <c:x val="-5.2703316674238984E-2"/>
                  <c:y val="-1.4221380535476462E-2"/>
                </c:manualLayout>
              </c:layout>
              <c:tx>
                <c:rich>
                  <a:bodyPr/>
                  <a:lstStyle/>
                  <a:p>
                    <a:fld id="{C835A64E-C831-474F-B723-8D0478F3EE6D}"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32AE-4B79-936E-B6C1F721381F}"/>
                </c:ext>
              </c:extLst>
            </c:dLbl>
            <c:dLbl>
              <c:idx val="27"/>
              <c:delete val="1"/>
              <c:extLst>
                <c:ext xmlns:c15="http://schemas.microsoft.com/office/drawing/2012/chart" uri="{CE6537A1-D6FC-4f65-9D91-7224C49458BB}"/>
                <c:ext xmlns:c16="http://schemas.microsoft.com/office/drawing/2014/chart" uri="{C3380CC4-5D6E-409C-BE32-E72D297353CC}">
                  <c16:uniqueId val="{0000001B-32AE-4B79-936E-B6C1F721381F}"/>
                </c:ext>
              </c:extLst>
            </c:dLbl>
            <c:dLbl>
              <c:idx val="28"/>
              <c:delete val="1"/>
              <c:extLst>
                <c:ext xmlns:c15="http://schemas.microsoft.com/office/drawing/2012/chart" uri="{CE6537A1-D6FC-4f65-9D91-7224C49458BB}"/>
                <c:ext xmlns:c16="http://schemas.microsoft.com/office/drawing/2014/chart" uri="{C3380CC4-5D6E-409C-BE32-E72D297353CC}">
                  <c16:uniqueId val="{0000001C-32AE-4B79-936E-B6C1F721381F}"/>
                </c:ext>
              </c:extLst>
            </c:dLbl>
            <c:dLbl>
              <c:idx val="29"/>
              <c:tx>
                <c:rich>
                  <a:bodyPr/>
                  <a:lstStyle/>
                  <a:p>
                    <a:fld id="{A0442ABB-AD24-45CF-A7A0-5DFBB1C8ACB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32AE-4B79-936E-B6C1F721381F}"/>
                </c:ext>
              </c:extLst>
            </c:dLbl>
            <c:dLbl>
              <c:idx val="30"/>
              <c:delete val="1"/>
              <c:extLst>
                <c:ext xmlns:c15="http://schemas.microsoft.com/office/drawing/2012/chart" uri="{CE6537A1-D6FC-4f65-9D91-7224C49458BB}"/>
                <c:ext xmlns:c16="http://schemas.microsoft.com/office/drawing/2014/chart" uri="{C3380CC4-5D6E-409C-BE32-E72D297353CC}">
                  <c16:uniqueId val="{0000001E-32AE-4B79-936E-B6C1F721381F}"/>
                </c:ext>
              </c:extLst>
            </c:dLbl>
            <c:dLbl>
              <c:idx val="31"/>
              <c:layout>
                <c:manualLayout>
                  <c:x val="6.3132976441457614E-2"/>
                  <c:y val="1.0626793002386817E-16"/>
                </c:manualLayout>
              </c:layout>
              <c:tx>
                <c:rich>
                  <a:bodyPr/>
                  <a:lstStyle/>
                  <a:p>
                    <a:fld id="{0AC78368-555D-4AB1-B88A-CFF610A24232}"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32AE-4B79-936E-B6C1F721381F}"/>
                </c:ext>
              </c:extLst>
            </c:dLbl>
            <c:dLbl>
              <c:idx val="32"/>
              <c:layout>
                <c:manualLayout>
                  <c:x val="-7.7622555245110483E-2"/>
                  <c:y val="-9.0007677305901673E-2"/>
                </c:manualLayout>
              </c:layout>
              <c:tx>
                <c:rich>
                  <a:bodyPr/>
                  <a:lstStyle/>
                  <a:p>
                    <a:fld id="{F3439269-88F2-4E76-8190-6EB8BD0BB32F}"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32AE-4B79-936E-B6C1F721381F}"/>
                </c:ext>
              </c:extLst>
            </c:dLbl>
            <c:dLbl>
              <c:idx val="33"/>
              <c:delete val="1"/>
              <c:extLst>
                <c:ext xmlns:c15="http://schemas.microsoft.com/office/drawing/2012/chart" uri="{CE6537A1-D6FC-4f65-9D91-7224C49458BB}"/>
                <c:ext xmlns:c16="http://schemas.microsoft.com/office/drawing/2014/chart" uri="{C3380CC4-5D6E-409C-BE32-E72D297353CC}">
                  <c16:uniqueId val="{00000021-32AE-4B79-936E-B6C1F721381F}"/>
                </c:ext>
              </c:extLst>
            </c:dLbl>
            <c:dLbl>
              <c:idx val="34"/>
              <c:layout>
                <c:manualLayout>
                  <c:x val="-5.2128993372851921E-2"/>
                  <c:y val="-8.1150993106958016E-2"/>
                </c:manualLayout>
              </c:layout>
              <c:tx>
                <c:rich>
                  <a:bodyPr/>
                  <a:lstStyle/>
                  <a:p>
                    <a:fld id="{1F13BB19-F14A-4029-A0A0-1388B5679874}"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32AE-4B79-936E-B6C1F721381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linear"/>
            <c:dispRSqr val="0"/>
            <c:dispEq val="0"/>
          </c:trendline>
          <c:xVal>
            <c:numRef>
              <c:f>'2.7-uus'!$AO$78:$AO$112</c:f>
              <c:numCache>
                <c:formatCode>0.00</c:formatCode>
                <c:ptCount val="35"/>
                <c:pt idx="0">
                  <c:v>2.2197929152623299</c:v>
                </c:pt>
                <c:pt idx="1">
                  <c:v>1.74842358463003</c:v>
                </c:pt>
                <c:pt idx="2">
                  <c:v>0.16506991492361001</c:v>
                </c:pt>
                <c:pt idx="3">
                  <c:v>1.0302740696047099</c:v>
                </c:pt>
                <c:pt idx="4">
                  <c:v>1.8998413329964499</c:v>
                </c:pt>
                <c:pt idx="5">
                  <c:v>0.64508247262287011</c:v>
                </c:pt>
                <c:pt idx="6">
                  <c:v>1.8319715627071003</c:v>
                </c:pt>
                <c:pt idx="7">
                  <c:v>0</c:v>
                </c:pt>
                <c:pt idx="8">
                  <c:v>1.9982506639525504</c:v>
                </c:pt>
                <c:pt idx="9">
                  <c:v>0.42346906847222998</c:v>
                </c:pt>
                <c:pt idx="10">
                  <c:v>0.90987771990766997</c:v>
                </c:pt>
                <c:pt idx="11">
                  <c:v>1.3249357235196801</c:v>
                </c:pt>
                <c:pt idx="12">
                  <c:v>0.83202965318172994</c:v>
                </c:pt>
                <c:pt idx="13">
                  <c:v>0.78768607007295</c:v>
                </c:pt>
                <c:pt idx="14">
                  <c:v>2.5168447780630903</c:v>
                </c:pt>
                <c:pt idx="15">
                  <c:v>3.36218488900349</c:v>
                </c:pt>
                <c:pt idx="16">
                  <c:v>0.10831763931093003</c:v>
                </c:pt>
                <c:pt idx="17">
                  <c:v>0.64031964515198003</c:v>
                </c:pt>
                <c:pt idx="18">
                  <c:v>1.15734777788373</c:v>
                </c:pt>
                <c:pt idx="19">
                  <c:v>0</c:v>
                </c:pt>
                <c:pt idx="20">
                  <c:v>1.0849744243883301</c:v>
                </c:pt>
                <c:pt idx="21">
                  <c:v>0</c:v>
                </c:pt>
                <c:pt idx="22">
                  <c:v>0.62739133544808001</c:v>
                </c:pt>
                <c:pt idx="23">
                  <c:v>0.40150348289818005</c:v>
                </c:pt>
                <c:pt idx="24">
                  <c:v>1.51441393415887</c:v>
                </c:pt>
                <c:pt idx="25">
                  <c:v>0.64415362415759003</c:v>
                </c:pt>
                <c:pt idx="26">
                  <c:v>2.27113500220895</c:v>
                </c:pt>
                <c:pt idx="27">
                  <c:v>0</c:v>
                </c:pt>
                <c:pt idx="28">
                  <c:v>0</c:v>
                </c:pt>
                <c:pt idx="29">
                  <c:v>1.1667025753943201</c:v>
                </c:pt>
                <c:pt idx="30">
                  <c:v>0</c:v>
                </c:pt>
                <c:pt idx="31">
                  <c:v>0.26826869834552997</c:v>
                </c:pt>
                <c:pt idx="32">
                  <c:v>0.6463078996641699</c:v>
                </c:pt>
                <c:pt idx="33">
                  <c:v>0</c:v>
                </c:pt>
                <c:pt idx="34">
                  <c:v>2.4628146771655399</c:v>
                </c:pt>
              </c:numCache>
            </c:numRef>
          </c:xVal>
          <c:yVal>
            <c:numRef>
              <c:f>'2.7-uus'!$BA$78:$BA$112</c:f>
              <c:numCache>
                <c:formatCode>0.00</c:formatCode>
                <c:ptCount val="35"/>
                <c:pt idx="0">
                  <c:v>6.48234264849249</c:v>
                </c:pt>
                <c:pt idx="1">
                  <c:v>5.6961576576767401</c:v>
                </c:pt>
                <c:pt idx="2">
                  <c:v>0.3844308088961132</c:v>
                </c:pt>
                <c:pt idx="3">
                  <c:v>3.6124892880946251</c:v>
                </c:pt>
                <c:pt idx="4">
                  <c:v>8.3390020475173898</c:v>
                </c:pt>
                <c:pt idx="5">
                  <c:v>2.0248337784081651</c:v>
                </c:pt>
                <c:pt idx="6">
                  <c:v>7.6603534961592015</c:v>
                </c:pt>
                <c:pt idx="7">
                  <c:v>0</c:v>
                </c:pt>
                <c:pt idx="8">
                  <c:v>5.4959120988033368</c:v>
                </c:pt>
                <c:pt idx="9">
                  <c:v>1.1979600031835296</c:v>
                </c:pt>
                <c:pt idx="10">
                  <c:v>3.3250662567100142</c:v>
                </c:pt>
                <c:pt idx="11">
                  <c:v>4.6408906969853359</c:v>
                </c:pt>
                <c:pt idx="12">
                  <c:v>5.102162057408357</c:v>
                </c:pt>
                <c:pt idx="13">
                  <c:v>2.1434689541969631</c:v>
                </c:pt>
                <c:pt idx="14">
                  <c:v>7.4794374247894106</c:v>
                </c:pt>
                <c:pt idx="15">
                  <c:v>10.766730997358877</c:v>
                </c:pt>
                <c:pt idx="16">
                  <c:v>0.58860736290163895</c:v>
                </c:pt>
                <c:pt idx="17">
                  <c:v>2.1993338838300955</c:v>
                </c:pt>
                <c:pt idx="18">
                  <c:v>5.5987835751130888</c:v>
                </c:pt>
                <c:pt idx="19">
                  <c:v>0</c:v>
                </c:pt>
                <c:pt idx="20">
                  <c:v>4.9751252419713099</c:v>
                </c:pt>
                <c:pt idx="21">
                  <c:v>0</c:v>
                </c:pt>
                <c:pt idx="22">
                  <c:v>2.51340471680441</c:v>
                </c:pt>
                <c:pt idx="23">
                  <c:v>1.0543201998955327</c:v>
                </c:pt>
                <c:pt idx="24">
                  <c:v>4.5065219806237291</c:v>
                </c:pt>
                <c:pt idx="25">
                  <c:v>2.0582561871431739</c:v>
                </c:pt>
                <c:pt idx="26">
                  <c:v>8.9634411735648509</c:v>
                </c:pt>
                <c:pt idx="27">
                  <c:v>0</c:v>
                </c:pt>
                <c:pt idx="28">
                  <c:v>0</c:v>
                </c:pt>
                <c:pt idx="29">
                  <c:v>3.4447945222666934</c:v>
                </c:pt>
                <c:pt idx="30">
                  <c:v>0</c:v>
                </c:pt>
                <c:pt idx="31">
                  <c:v>0.5543180451295302</c:v>
                </c:pt>
                <c:pt idx="32">
                  <c:v>2.6086037540379121</c:v>
                </c:pt>
                <c:pt idx="33">
                  <c:v>0</c:v>
                </c:pt>
                <c:pt idx="34">
                  <c:v>8.8040127074923689</c:v>
                </c:pt>
              </c:numCache>
            </c:numRef>
          </c:yVal>
          <c:smooth val="0"/>
          <c:extLst>
            <c:ext xmlns:c15="http://schemas.microsoft.com/office/drawing/2012/chart" uri="{02D57815-91ED-43cb-92C2-25804820EDAC}">
              <c15:datalabelsRange>
                <c15:f>'2.7-uus'!$A$78:$A$112</c15:f>
                <c15:dlblRangeCache>
                  <c:ptCount val="35"/>
                  <c:pt idx="0">
                    <c:v>Austria</c:v>
                  </c:pt>
                  <c:pt idx="1">
                    <c:v>Belgia</c:v>
                  </c:pt>
                  <c:pt idx="2">
                    <c:v>Tšiili</c:v>
                  </c:pt>
                  <c:pt idx="3">
                    <c:v>Tšehhi</c:v>
                  </c:pt>
                  <c:pt idx="4">
                    <c:v>Taani</c:v>
                  </c:pt>
                  <c:pt idx="5">
                    <c:v>Eesti</c:v>
                  </c:pt>
                  <c:pt idx="6">
                    <c:v>Soome</c:v>
                  </c:pt>
                  <c:pt idx="7">
                    <c:v>Prantsusmaa</c:v>
                  </c:pt>
                  <c:pt idx="8">
                    <c:v>Saksamaa</c:v>
                  </c:pt>
                  <c:pt idx="9">
                    <c:v>Kreeka</c:v>
                  </c:pt>
                  <c:pt idx="10">
                    <c:v>Ungari</c:v>
                  </c:pt>
                  <c:pt idx="11">
                    <c:v>Island</c:v>
                  </c:pt>
                  <c:pt idx="12">
                    <c:v>Iirimaa</c:v>
                  </c:pt>
                  <c:pt idx="13">
                    <c:v>Itaalia</c:v>
                  </c:pt>
                  <c:pt idx="14">
                    <c:v>Jaapan</c:v>
                  </c:pt>
                  <c:pt idx="15">
                    <c:v>Korea</c:v>
                  </c:pt>
                  <c:pt idx="16">
                    <c:v>Läti</c:v>
                  </c:pt>
                  <c:pt idx="17">
                    <c:v>Luksemburg</c:v>
                  </c:pt>
                  <c:pt idx="18">
                    <c:v>Holland</c:v>
                  </c:pt>
                  <c:pt idx="19">
                    <c:v>Uus-Meremaa</c:v>
                  </c:pt>
                  <c:pt idx="20">
                    <c:v>Norra</c:v>
                  </c:pt>
                  <c:pt idx="21">
                    <c:v>Poola</c:v>
                  </c:pt>
                  <c:pt idx="22">
                    <c:v>Portugal</c:v>
                  </c:pt>
                  <c:pt idx="23">
                    <c:v>Slovakkia</c:v>
                  </c:pt>
                  <c:pt idx="24">
                    <c:v>Sloveenia</c:v>
                  </c:pt>
                  <c:pt idx="25">
                    <c:v>Hispaania</c:v>
                  </c:pt>
                  <c:pt idx="26">
                    <c:v>Rootsi</c:v>
                  </c:pt>
                  <c:pt idx="27">
                    <c:v>Šveits</c:v>
                  </c:pt>
                  <c:pt idx="28">
                    <c:v>Türgi</c:v>
                  </c:pt>
                  <c:pt idx="29">
                    <c:v>Suurbritannia</c:v>
                  </c:pt>
                  <c:pt idx="30">
                    <c:v>Argentiina</c:v>
                  </c:pt>
                  <c:pt idx="31">
                    <c:v>Rumeenia</c:v>
                  </c:pt>
                  <c:pt idx="32">
                    <c:v>Venemaa</c:v>
                  </c:pt>
                  <c:pt idx="33">
                    <c:v>Lõuna-Aafrika Vabariik</c:v>
                  </c:pt>
                  <c:pt idx="34">
                    <c:v>Taiwan</c:v>
                  </c:pt>
                </c15:dlblRangeCache>
              </c15:datalabelsRange>
            </c:ext>
            <c:ext xmlns:c16="http://schemas.microsoft.com/office/drawing/2014/chart" uri="{C3380CC4-5D6E-409C-BE32-E72D297353CC}">
              <c16:uniqueId val="{00000023-32AE-4B79-936E-B6C1F721381F}"/>
            </c:ext>
          </c:extLst>
        </c:ser>
        <c:dLbls>
          <c:showLegendKey val="0"/>
          <c:showVal val="0"/>
          <c:showCatName val="0"/>
          <c:showSerName val="0"/>
          <c:showPercent val="0"/>
          <c:showBubbleSize val="0"/>
        </c:dLbls>
        <c:axId val="1545983087"/>
        <c:axId val="1545971855"/>
      </c:scatterChart>
      <c:valAx>
        <c:axId val="1545983087"/>
        <c:scaling>
          <c:orientation val="minMax"/>
          <c:max val="3.5"/>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t-EE"/>
                  <a:t>Erasektori TA kulud SKP-st (%)</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t-EE"/>
            </a:p>
          </c:txPr>
        </c:title>
        <c:numFmt formatCode="General"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545971855"/>
        <c:crosses val="autoZero"/>
        <c:crossBetween val="midCat"/>
      </c:valAx>
      <c:valAx>
        <c:axId val="1545971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r>
                  <a:rPr lang="et-EE" sz="900"/>
                  <a:t> Erasektori teadustöötajate täisttöökohti  1000 töötaja kohtat</a:t>
                </a:r>
                <a:r>
                  <a:rPr lang="et-EE" sz="900" baseline="0"/>
                  <a:t> </a:t>
                </a:r>
                <a:r>
                  <a:rPr lang="et-EE" sz="900"/>
                  <a:t>tööjõus</a:t>
                </a:r>
              </a:p>
            </c:rich>
          </c:tx>
          <c:layout>
            <c:manualLayout>
              <c:xMode val="edge"/>
              <c:yMode val="edge"/>
              <c:x val="1.807997080782894E-2"/>
              <c:y val="0.1466378864744145"/>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545983087"/>
        <c:crosses val="autoZero"/>
        <c:crossBetween val="midCat"/>
      </c:valAx>
      <c:spPr>
        <a:noFill/>
        <a:ln>
          <a:solidFill>
            <a:schemeClr val="lt1">
              <a:shade val="50000"/>
            </a:schemeClr>
          </a:solidFill>
        </a:ln>
        <a:effectLst/>
      </c:spPr>
    </c:plotArea>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t-E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98241276097343"/>
          <c:y val="7.3487377472225626E-2"/>
          <c:w val="0.86591320083742729"/>
          <c:h val="0.75787658726821117"/>
        </c:manualLayout>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dLbls>
            <c:dLbl>
              <c:idx val="0"/>
              <c:tx>
                <c:rich>
                  <a:bodyPr/>
                  <a:lstStyle/>
                  <a:p>
                    <a:fld id="{15DED041-8A86-41F0-A7E5-A6199B2B11A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ED02-4D11-AD6F-05EB3E4C9F6D}"/>
                </c:ext>
              </c:extLst>
            </c:dLbl>
            <c:dLbl>
              <c:idx val="1"/>
              <c:tx>
                <c:rich>
                  <a:bodyPr/>
                  <a:lstStyle/>
                  <a:p>
                    <a:fld id="{D33D378D-DAC8-4CAB-B2FC-75119009BD8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ED02-4D11-AD6F-05EB3E4C9F6D}"/>
                </c:ext>
              </c:extLst>
            </c:dLbl>
            <c:dLbl>
              <c:idx val="2"/>
              <c:tx>
                <c:rich>
                  <a:bodyPr/>
                  <a:lstStyle/>
                  <a:p>
                    <a:fld id="{008454D1-E2B2-44A0-9928-18662C4921B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ED02-4D11-AD6F-05EB3E4C9F6D}"/>
                </c:ext>
              </c:extLst>
            </c:dLbl>
            <c:dLbl>
              <c:idx val="3"/>
              <c:tx>
                <c:rich>
                  <a:bodyPr/>
                  <a:lstStyle/>
                  <a:p>
                    <a:fld id="{919202E7-51FD-4183-B2DD-BE77627C480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ED02-4D11-AD6F-05EB3E4C9F6D}"/>
                </c:ext>
              </c:extLst>
            </c:dLbl>
            <c:dLbl>
              <c:idx val="4"/>
              <c:layout>
                <c:manualLayout>
                  <c:x val="3.4236803026639964E-3"/>
                  <c:y val="-6.3157894736842107E-2"/>
                </c:manualLayout>
              </c:layout>
              <c:tx>
                <c:rich>
                  <a:bodyPr/>
                  <a:lstStyle/>
                  <a:p>
                    <a:fld id="{0D1986B3-E79A-4427-A5C2-8CF28EB75069}"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ED02-4D11-AD6F-05EB3E4C9F6D}"/>
                </c:ext>
              </c:extLst>
            </c:dLbl>
            <c:dLbl>
              <c:idx val="5"/>
              <c:tx>
                <c:rich>
                  <a:bodyPr/>
                  <a:lstStyle/>
                  <a:p>
                    <a:fld id="{2B303506-2D95-40E1-84A9-FE95B88D41D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ED02-4D11-AD6F-05EB3E4C9F6D}"/>
                </c:ext>
              </c:extLst>
            </c:dLbl>
            <c:dLbl>
              <c:idx val="6"/>
              <c:layout>
                <c:manualLayout>
                  <c:x val="5.6490724993958012E-2"/>
                  <c:y val="-3.3082706766917346E-2"/>
                </c:manualLayout>
              </c:layout>
              <c:tx>
                <c:rich>
                  <a:bodyPr/>
                  <a:lstStyle/>
                  <a:p>
                    <a:fld id="{1282E2C7-3A7D-4639-8B94-151104EA4674}"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ED02-4D11-AD6F-05EB3E4C9F6D}"/>
                </c:ext>
              </c:extLst>
            </c:dLbl>
            <c:dLbl>
              <c:idx val="7"/>
              <c:tx>
                <c:rich>
                  <a:bodyPr/>
                  <a:lstStyle/>
                  <a:p>
                    <a:fld id="{FCB28F90-9884-4F0C-A3E6-EF25F52AF4F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ED02-4D11-AD6F-05EB3E4C9F6D}"/>
                </c:ext>
              </c:extLst>
            </c:dLbl>
            <c:dLbl>
              <c:idx val="8"/>
              <c:tx>
                <c:rich>
                  <a:bodyPr/>
                  <a:lstStyle/>
                  <a:p>
                    <a:fld id="{4BA3FCCF-8ACD-4481-8CFF-8747B4958BB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ED02-4D11-AD6F-05EB3E4C9F6D}"/>
                </c:ext>
              </c:extLst>
            </c:dLbl>
            <c:dLbl>
              <c:idx val="9"/>
              <c:layout>
                <c:manualLayout>
                  <c:x val="-2.0542081815984731E-2"/>
                  <c:y val="-4.2105263157894736E-2"/>
                </c:manualLayout>
              </c:layout>
              <c:tx>
                <c:rich>
                  <a:bodyPr/>
                  <a:lstStyle/>
                  <a:p>
                    <a:fld id="{B23DD9C4-6AEE-49B0-90C5-88E7FB373182}"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ED02-4D11-AD6F-05EB3E4C9F6D}"/>
                </c:ext>
              </c:extLst>
            </c:dLbl>
            <c:dLbl>
              <c:idx val="10"/>
              <c:layout>
                <c:manualLayout>
                  <c:x val="-5.4778884842625955E-2"/>
                  <c:y val="3.0075187969924703E-2"/>
                </c:manualLayout>
              </c:layout>
              <c:tx>
                <c:rich>
                  <a:bodyPr/>
                  <a:lstStyle/>
                  <a:p>
                    <a:fld id="{031E7299-05EC-4BED-8176-0B67CDD9F2D8}"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ED02-4D11-AD6F-05EB3E4C9F6D}"/>
                </c:ext>
              </c:extLst>
            </c:dLbl>
            <c:dLbl>
              <c:idx val="11"/>
              <c:layout>
                <c:manualLayout>
                  <c:x val="-1.7118401513320673E-2"/>
                  <c:y val="6.0150375939849621E-2"/>
                </c:manualLayout>
              </c:layout>
              <c:tx>
                <c:rich>
                  <a:bodyPr/>
                  <a:lstStyle/>
                  <a:p>
                    <a:fld id="{64AD9C65-7B92-4D5D-A5FE-B895B551838E}"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ED02-4D11-AD6F-05EB3E4C9F6D}"/>
                </c:ext>
              </c:extLst>
            </c:dLbl>
            <c:dLbl>
              <c:idx val="12"/>
              <c:tx>
                <c:rich>
                  <a:bodyPr/>
                  <a:lstStyle/>
                  <a:p>
                    <a:fld id="{DBAB2673-E9DC-4CB8-B205-28F19932AE6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ED02-4D11-AD6F-05EB3E4C9F6D}"/>
                </c:ext>
              </c:extLst>
            </c:dLbl>
            <c:dLbl>
              <c:idx val="13"/>
              <c:layout>
                <c:manualLayout>
                  <c:x val="-3.423680302664122E-2"/>
                  <c:y val="-6.6165413533834691E-2"/>
                </c:manualLayout>
              </c:layout>
              <c:tx>
                <c:rich>
                  <a:bodyPr/>
                  <a:lstStyle/>
                  <a:p>
                    <a:fld id="{0B80E24C-27A5-4E7D-BD6F-1CB6F83A7564}"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ED02-4D11-AD6F-05EB3E4C9F6D}"/>
                </c:ext>
              </c:extLst>
            </c:dLbl>
            <c:dLbl>
              <c:idx val="14"/>
              <c:tx>
                <c:rich>
                  <a:bodyPr/>
                  <a:lstStyle/>
                  <a:p>
                    <a:fld id="{96CA6FEB-D7EF-4729-9BED-A6221385E9C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ED02-4D11-AD6F-05EB3E4C9F6D}"/>
                </c:ext>
              </c:extLst>
            </c:dLbl>
            <c:dLbl>
              <c:idx val="15"/>
              <c:tx>
                <c:rich>
                  <a:bodyPr/>
                  <a:lstStyle/>
                  <a:p>
                    <a:fld id="{B431B4EC-303C-4062-AC80-6500C321C7A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ED02-4D11-AD6F-05EB3E4C9F6D}"/>
                </c:ext>
              </c:extLst>
            </c:dLbl>
            <c:dLbl>
              <c:idx val="16"/>
              <c:layout>
                <c:manualLayout>
                  <c:x val="-8.5592007566603082E-2"/>
                  <c:y val="-5.4135338345864772E-2"/>
                </c:manualLayout>
              </c:layout>
              <c:tx>
                <c:rich>
                  <a:bodyPr/>
                  <a:lstStyle/>
                  <a:p>
                    <a:fld id="{80203549-3EB5-4C70-B8B3-9C5400D5E8F3}"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ED02-4D11-AD6F-05EB3E4C9F6D}"/>
                </c:ext>
              </c:extLst>
            </c:dLbl>
            <c:dLbl>
              <c:idx val="17"/>
              <c:tx>
                <c:rich>
                  <a:bodyPr/>
                  <a:lstStyle/>
                  <a:p>
                    <a:fld id="{374D34DE-56C7-4B52-A71A-5113CDB7236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ED02-4D11-AD6F-05EB3E4C9F6D}"/>
                </c:ext>
              </c:extLst>
            </c:dLbl>
            <c:dLbl>
              <c:idx val="18"/>
              <c:tx>
                <c:rich>
                  <a:bodyPr/>
                  <a:lstStyle/>
                  <a:p>
                    <a:fld id="{5E673BFA-5AE0-4E97-889E-7B0CF0C7318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ED02-4D11-AD6F-05EB3E4C9F6D}"/>
                </c:ext>
              </c:extLst>
            </c:dLbl>
            <c:dLbl>
              <c:idx val="19"/>
              <c:tx>
                <c:rich>
                  <a:bodyPr/>
                  <a:lstStyle/>
                  <a:p>
                    <a:fld id="{B1E851D4-3D64-4506-8119-24AF1AFE302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ED02-4D11-AD6F-05EB3E4C9F6D}"/>
                </c:ext>
              </c:extLst>
            </c:dLbl>
            <c:dLbl>
              <c:idx val="20"/>
              <c:tx>
                <c:rich>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fld id="{17827F0C-7F0F-4CEE-9E57-3FAEC317AE87}" type="CELLRANGE">
                      <a:rPr lang="en-US" baseline="0"/>
                      <a:pPr>
                        <a:defRPr sz="1000" b="1"/>
                      </a:pPr>
                      <a:t>[CELLRANGE]</a:t>
                    </a:fld>
                    <a:r>
                      <a:rPr lang="en-US" baseline="0"/>
                      <a:t>; </a:t>
                    </a:r>
                    <a:fld id="{38E60567-F730-45D1-A907-00E764C90596}" type="XVALUE">
                      <a:rPr lang="en-US" baseline="0"/>
                      <a:pPr>
                        <a:defRPr sz="1000" b="1"/>
                      </a:pPr>
                      <a:t>[X-TELJE VÄÄRTUS]</a:t>
                    </a:fld>
                    <a:r>
                      <a:rPr lang="en-US" baseline="0"/>
                      <a:t>; </a:t>
                    </a:r>
                    <a:fld id="{1D7703C7-081D-4A44-86DE-10B7386C39B8}" type="YVALUE">
                      <a:rPr lang="en-US" baseline="0"/>
                      <a:pPr>
                        <a:defRPr sz="1000" b="1"/>
                      </a:pPr>
                      <a:t>[Y-TELJE VÄÄRTUS]</a:t>
                    </a:fld>
                    <a:endParaRPr lang="en-US" baseline="0"/>
                  </a:p>
                </c:rich>
              </c:tx>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t-EE"/>
                </a:p>
              </c:txPr>
              <c:showLegendKey val="0"/>
              <c:showVal val="1"/>
              <c:showCatName val="1"/>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ED02-4D11-AD6F-05EB3E4C9F6D}"/>
                </c:ext>
              </c:extLst>
            </c:dLbl>
            <c:dLbl>
              <c:idx val="21"/>
              <c:layout>
                <c:manualLayout>
                  <c:x val="-0.10784592953391987"/>
                  <c:y val="-1.5037593984962405E-2"/>
                </c:manualLayout>
              </c:layout>
              <c:tx>
                <c:rich>
                  <a:bodyPr/>
                  <a:lstStyle/>
                  <a:p>
                    <a:fld id="{D7434C77-4C0F-454C-B2A6-EA1183322E72}"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ED02-4D11-AD6F-05EB3E4C9F6D}"/>
                </c:ext>
              </c:extLst>
            </c:dLbl>
            <c:dLbl>
              <c:idx val="22"/>
              <c:tx>
                <c:rich>
                  <a:bodyPr/>
                  <a:lstStyle/>
                  <a:p>
                    <a:fld id="{581F36EA-3A88-45DB-9B15-1E30AB5FB2A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ED02-4D11-AD6F-05EB3E4C9F6D}"/>
                </c:ext>
              </c:extLst>
            </c:dLbl>
            <c:dLbl>
              <c:idx val="23"/>
              <c:tx>
                <c:rich>
                  <a:bodyPr/>
                  <a:lstStyle/>
                  <a:p>
                    <a:fld id="{C1E5B423-01D0-4A21-895A-97696BB6CB4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ED02-4D11-AD6F-05EB3E4C9F6D}"/>
                </c:ext>
              </c:extLst>
            </c:dLbl>
            <c:dLbl>
              <c:idx val="24"/>
              <c:tx>
                <c:rich>
                  <a:bodyPr/>
                  <a:lstStyle/>
                  <a:p>
                    <a:fld id="{01C6A6E6-68B9-4D73-BA79-2A664249100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ED02-4D11-AD6F-05EB3E4C9F6D}"/>
                </c:ext>
              </c:extLst>
            </c:dLbl>
            <c:dLbl>
              <c:idx val="25"/>
              <c:layout>
                <c:manualLayout>
                  <c:x val="-2.9101282572645038E-2"/>
                  <c:y val="1.1840625173982326E-7"/>
                </c:manualLayout>
              </c:layout>
              <c:tx>
                <c:rich>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fld id="{0F535678-6F61-4E42-B0F6-81C6D2B04064}" type="CELLRANGE">
                      <a:rPr lang="en-US"/>
                      <a:pPr>
                        <a:defRPr/>
                      </a:pPr>
                      <a:t>[CELLRANGE]</a:t>
                    </a:fld>
                    <a:endParaRPr lang="et-EE"/>
                  </a:p>
                </c:rich>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extLst>
                <c:ext xmlns:c15="http://schemas.microsoft.com/office/drawing/2012/chart" uri="{CE6537A1-D6FC-4f65-9D91-7224C49458BB}">
                  <c15:layout>
                    <c:manualLayout>
                      <c:w val="5.3366684113058553E-2"/>
                      <c:h val="5.1082825173169137E-2"/>
                    </c:manualLayout>
                  </c15:layout>
                  <c15:dlblFieldTable/>
                  <c15:showDataLabelsRange val="1"/>
                </c:ext>
                <c:ext xmlns:c16="http://schemas.microsoft.com/office/drawing/2014/chart" uri="{C3380CC4-5D6E-409C-BE32-E72D297353CC}">
                  <c16:uniqueId val="{00000019-ED02-4D11-AD6F-05EB3E4C9F6D}"/>
                </c:ext>
              </c:extLst>
            </c:dLbl>
            <c:dLbl>
              <c:idx val="26"/>
              <c:tx>
                <c:rich>
                  <a:bodyPr/>
                  <a:lstStyle/>
                  <a:p>
                    <a:fld id="{EE99681D-E0BD-4001-9ADF-AC36FACDF34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ED02-4D11-AD6F-05EB3E4C9F6D}"/>
                </c:ext>
              </c:extLst>
            </c:dLbl>
            <c:dLbl>
              <c:idx val="27"/>
              <c:layout>
                <c:manualLayout>
                  <c:x val="-0.10099856892859163"/>
                  <c:y val="-2.7067669172932331E-2"/>
                </c:manualLayout>
              </c:layout>
              <c:tx>
                <c:rich>
                  <a:bodyPr/>
                  <a:lstStyle/>
                  <a:p>
                    <a:fld id="{B8C758E2-AACB-4D6E-B09E-96B9BC53767D}"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ED02-4D11-AD6F-05EB3E4C9F6D}"/>
                </c:ext>
              </c:extLst>
            </c:dLbl>
            <c:dLbl>
              <c:idx val="28"/>
              <c:layout>
                <c:manualLayout>
                  <c:x val="-6.333808559928629E-2"/>
                  <c:y val="9.0225563909773331E-3"/>
                </c:manualLayout>
              </c:layout>
              <c:tx>
                <c:rich>
                  <a:bodyPr/>
                  <a:lstStyle/>
                  <a:p>
                    <a:fld id="{535D9C9F-7F6F-4A99-AA71-9FD4319A2BDB}"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ED02-4D11-AD6F-05EB3E4C9F6D}"/>
                </c:ext>
              </c:extLst>
            </c:dLbl>
            <c:dLbl>
              <c:idx val="29"/>
              <c:tx>
                <c:rich>
                  <a:bodyPr/>
                  <a:lstStyle/>
                  <a:p>
                    <a:fld id="{9E9119B4-23E6-43A0-896A-0F10A0919BF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ED02-4D11-AD6F-05EB3E4C9F6D}"/>
                </c:ext>
              </c:extLst>
            </c:dLbl>
            <c:dLbl>
              <c:idx val="30"/>
              <c:layout>
                <c:manualLayout>
                  <c:x val="-8.5592007566603675E-3"/>
                  <c:y val="4.5112781954887216E-2"/>
                </c:manualLayout>
              </c:layout>
              <c:tx>
                <c:rich>
                  <a:bodyPr/>
                  <a:lstStyle/>
                  <a:p>
                    <a:fld id="{23633E45-0D3E-4898-849F-C8E91CDBDB7A}"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ED02-4D11-AD6F-05EB3E4C9F6D}"/>
                </c:ext>
              </c:extLst>
            </c:dLbl>
            <c:dLbl>
              <c:idx val="31"/>
              <c:tx>
                <c:rich>
                  <a:bodyPr/>
                  <a:lstStyle/>
                  <a:p>
                    <a:fld id="{9DAEE0A7-FE8E-40D0-92F0-FFFE98890D2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ED02-4D11-AD6F-05EB3E4C9F6D}"/>
                </c:ext>
              </c:extLst>
            </c:dLbl>
            <c:dLbl>
              <c:idx val="32"/>
              <c:tx>
                <c:rich>
                  <a:bodyPr/>
                  <a:lstStyle/>
                  <a:p>
                    <a:fld id="{F19E83C1-48A8-418A-980B-517D7937009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ED02-4D11-AD6F-05EB3E4C9F6D}"/>
                </c:ext>
              </c:extLst>
            </c:dLbl>
            <c:dLbl>
              <c:idx val="33"/>
              <c:layout>
                <c:manualLayout>
                  <c:x val="0"/>
                  <c:y val="4.2105263157894625E-2"/>
                </c:manualLayout>
              </c:layout>
              <c:tx>
                <c:rich>
                  <a:bodyPr/>
                  <a:lstStyle/>
                  <a:p>
                    <a:fld id="{C7AA0798-9451-4A30-8F8F-5F6A3677FAFD}"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ED02-4D11-AD6F-05EB3E4C9F6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power"/>
            <c:dispRSqr val="1"/>
            <c:dispEq val="0"/>
            <c:trendlineLbl>
              <c:layout>
                <c:manualLayout>
                  <c:x val="-3.6254128140510104E-3"/>
                  <c:y val="-0.10278664652311971"/>
                </c:manualLayout>
              </c:layout>
              <c:numFmt formatCode="#,##0.00" sourceLinked="0"/>
              <c:spPr>
                <a:noFill/>
                <a:ln>
                  <a:noFill/>
                </a:ln>
                <a:effectLst/>
              </c:spPr>
              <c:txPr>
                <a:bodyPr rot="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t-EE"/>
                </a:p>
              </c:txPr>
            </c:trendlineLbl>
          </c:trendline>
          <c:xVal>
            <c:numRef>
              <c:f>'[1]2.1-2.2-uus'!$H$8:$H$41</c:f>
              <c:numCache>
                <c:formatCode>General</c:formatCode>
                <c:ptCount val="34"/>
                <c:pt idx="0">
                  <c:v>3.3742973598343902</c:v>
                </c:pt>
                <c:pt idx="1">
                  <c:v>2.0020216815651599</c:v>
                </c:pt>
                <c:pt idx="2">
                  <c:v>1.24366149111428</c:v>
                </c:pt>
                <c:pt idx="3">
                  <c:v>2.7441793661297802</c:v>
                </c:pt>
                <c:pt idx="4">
                  <c:v>3.2549022634842601</c:v>
                </c:pt>
                <c:pt idx="5">
                  <c:v>2.9394946009128402</c:v>
                </c:pt>
                <c:pt idx="6">
                  <c:v>2.1019761275892801</c:v>
                </c:pt>
                <c:pt idx="7">
                  <c:v>2.7464511315132101</c:v>
                </c:pt>
                <c:pt idx="8">
                  <c:v>4.2512121766037598</c:v>
                </c:pt>
                <c:pt idx="9">
                  <c:v>1.6884742152415</c:v>
                </c:pt>
                <c:pt idx="10">
                  <c:v>1.8787011841379</c:v>
                </c:pt>
                <c:pt idx="11">
                  <c:v>2.0381568107096801</c:v>
                </c:pt>
                <c:pt idx="12">
                  <c:v>2.8712531982679299</c:v>
                </c:pt>
                <c:pt idx="13">
                  <c:v>1.2774324243808499</c:v>
                </c:pt>
                <c:pt idx="14">
                  <c:v>2.34936234152357</c:v>
                </c:pt>
                <c:pt idx="15">
                  <c:v>3.0869473755955799</c:v>
                </c:pt>
                <c:pt idx="16">
                  <c:v>1.1768095613673399</c:v>
                </c:pt>
                <c:pt idx="17">
                  <c:v>2.24775882885264</c:v>
                </c:pt>
                <c:pt idx="18">
                  <c:v>1.60407289391434</c:v>
                </c:pt>
                <c:pt idx="19">
                  <c:v>4.2387106531125101</c:v>
                </c:pt>
                <c:pt idx="20">
                  <c:v>1.2812887763980401</c:v>
                </c:pt>
                <c:pt idx="21">
                  <c:v>1.1896949724726</c:v>
                </c:pt>
                <c:pt idx="22">
                  <c:v>2.4861651763722499</c:v>
                </c:pt>
                <c:pt idx="23">
                  <c:v>2.0324746207522799</c:v>
                </c:pt>
                <c:pt idx="24">
                  <c:v>1.20606420269495</c:v>
                </c:pt>
                <c:pt idx="25">
                  <c:v>0.99488939361041995</c:v>
                </c:pt>
                <c:pt idx="26">
                  <c:v>1.6782972781590699</c:v>
                </c:pt>
                <c:pt idx="27">
                  <c:v>0.78965333622759004</c:v>
                </c:pt>
                <c:pt idx="28">
                  <c:v>1.00371125357899</c:v>
                </c:pt>
                <c:pt idx="29">
                  <c:v>1.2677970719844001</c:v>
                </c:pt>
                <c:pt idx="30">
                  <c:v>1.2859846947628399</c:v>
                </c:pt>
                <c:pt idx="31">
                  <c:v>0.44289879184912001</c:v>
                </c:pt>
                <c:pt idx="32">
                  <c:v>0.88150300576531004</c:v>
                </c:pt>
                <c:pt idx="33">
                  <c:v>1.0969028069659199</c:v>
                </c:pt>
              </c:numCache>
            </c:numRef>
          </c:xVal>
          <c:yVal>
            <c:numRef>
              <c:f>'[1]2.1-2.2-uus'!$E$8:$E$41</c:f>
              <c:numCache>
                <c:formatCode>General</c:formatCode>
                <c:ptCount val="34"/>
                <c:pt idx="0">
                  <c:v>29.8</c:v>
                </c:pt>
                <c:pt idx="1">
                  <c:v>7.5</c:v>
                </c:pt>
                <c:pt idx="2">
                  <c:v>19</c:v>
                </c:pt>
                <c:pt idx="3">
                  <c:v>17.8</c:v>
                </c:pt>
                <c:pt idx="4">
                  <c:v>15.5</c:v>
                </c:pt>
                <c:pt idx="5">
                  <c:v>13.899999999999999</c:v>
                </c:pt>
                <c:pt idx="6">
                  <c:v>12.799999999999999</c:v>
                </c:pt>
                <c:pt idx="7">
                  <c:v>12.5</c:v>
                </c:pt>
                <c:pt idx="8">
                  <c:v>12.2</c:v>
                </c:pt>
                <c:pt idx="9">
                  <c:v>12.100000000000001</c:v>
                </c:pt>
                <c:pt idx="10">
                  <c:v>11.600000000000001</c:v>
                </c:pt>
                <c:pt idx="11">
                  <c:v>11.7</c:v>
                </c:pt>
                <c:pt idx="12">
                  <c:v>10.4</c:v>
                </c:pt>
                <c:pt idx="13">
                  <c:v>9.8999999999999986</c:v>
                </c:pt>
                <c:pt idx="14">
                  <c:v>9.9</c:v>
                </c:pt>
                <c:pt idx="15">
                  <c:v>9.1000000000000014</c:v>
                </c:pt>
                <c:pt idx="16">
                  <c:v>8.9</c:v>
                </c:pt>
                <c:pt idx="17">
                  <c:v>8.5</c:v>
                </c:pt>
                <c:pt idx="18">
                  <c:v>8.3999999999999986</c:v>
                </c:pt>
                <c:pt idx="19">
                  <c:v>8.1999999999999993</c:v>
                </c:pt>
                <c:pt idx="20">
                  <c:v>8.1</c:v>
                </c:pt>
                <c:pt idx="21">
                  <c:v>7.7</c:v>
                </c:pt>
                <c:pt idx="22">
                  <c:v>7</c:v>
                </c:pt>
                <c:pt idx="23">
                  <c:v>6.6</c:v>
                </c:pt>
                <c:pt idx="24">
                  <c:v>6.6</c:v>
                </c:pt>
                <c:pt idx="25">
                  <c:v>5.7</c:v>
                </c:pt>
                <c:pt idx="26">
                  <c:v>5.6999999999999993</c:v>
                </c:pt>
                <c:pt idx="27">
                  <c:v>5.6</c:v>
                </c:pt>
                <c:pt idx="28">
                  <c:v>5.0999999999999996</c:v>
                </c:pt>
                <c:pt idx="29">
                  <c:v>5</c:v>
                </c:pt>
                <c:pt idx="30">
                  <c:v>4</c:v>
                </c:pt>
                <c:pt idx="31">
                  <c:v>3.9000000000000004</c:v>
                </c:pt>
                <c:pt idx="32">
                  <c:v>3.7</c:v>
                </c:pt>
                <c:pt idx="33">
                  <c:v>2.6</c:v>
                </c:pt>
              </c:numCache>
            </c:numRef>
          </c:yVal>
          <c:smooth val="0"/>
          <c:extLst>
            <c:ext xmlns:c15="http://schemas.microsoft.com/office/drawing/2012/chart" uri="{02D57815-91ED-43cb-92C2-25804820EDAC}">
              <c15:datalabelsRange>
                <c15:f>'[1]2.1-2.2-uus'!$A$8:$A$41</c15:f>
                <c15:dlblRangeCache>
                  <c:ptCount val="34"/>
                  <c:pt idx="0">
                    <c:v>Šveits</c:v>
                  </c:pt>
                  <c:pt idx="1">
                    <c:v>Sloveenia</c:v>
                  </c:pt>
                  <c:pt idx="2">
                    <c:v>Luksemburg</c:v>
                  </c:pt>
                  <c:pt idx="3">
                    <c:v>USA</c:v>
                  </c:pt>
                  <c:pt idx="4">
                    <c:v>Rootsi</c:v>
                  </c:pt>
                  <c:pt idx="5">
                    <c:v>Saksamaa</c:v>
                  </c:pt>
                  <c:pt idx="6">
                    <c:v>Island</c:v>
                  </c:pt>
                  <c:pt idx="7">
                    <c:v>Soome</c:v>
                  </c:pt>
                  <c:pt idx="8">
                    <c:v>Iisrael</c:v>
                  </c:pt>
                  <c:pt idx="9">
                    <c:v>Suurbritannia</c:v>
                  </c:pt>
                  <c:pt idx="10">
                    <c:v>Austraalia</c:v>
                  </c:pt>
                  <c:pt idx="11">
                    <c:v>Norra</c:v>
                  </c:pt>
                  <c:pt idx="12">
                    <c:v>Taani</c:v>
                  </c:pt>
                  <c:pt idx="13">
                    <c:v>Uus-Meremaa</c:v>
                  </c:pt>
                  <c:pt idx="14">
                    <c:v>OECD kokku</c:v>
                  </c:pt>
                  <c:pt idx="15">
                    <c:v>Austria</c:v>
                  </c:pt>
                  <c:pt idx="16">
                    <c:v>Iirimaa</c:v>
                  </c:pt>
                  <c:pt idx="17">
                    <c:v>Prantsusmaa</c:v>
                  </c:pt>
                  <c:pt idx="18">
                    <c:v>Kanada</c:v>
                  </c:pt>
                  <c:pt idx="19">
                    <c:v>Korea</c:v>
                  </c:pt>
                  <c:pt idx="20">
                    <c:v>Eesti</c:v>
                  </c:pt>
                  <c:pt idx="21">
                    <c:v>Hispaania</c:v>
                  </c:pt>
                  <c:pt idx="22">
                    <c:v>Belgia</c:v>
                  </c:pt>
                  <c:pt idx="23">
                    <c:v>Holland</c:v>
                  </c:pt>
                  <c:pt idx="24">
                    <c:v>Ungari</c:v>
                  </c:pt>
                  <c:pt idx="25">
                    <c:v>Kreeka</c:v>
                  </c:pt>
                  <c:pt idx="26">
                    <c:v>Tšehhi</c:v>
                  </c:pt>
                  <c:pt idx="27">
                    <c:v>Slovakkia</c:v>
                  </c:pt>
                  <c:pt idx="28">
                    <c:v>Poola</c:v>
                  </c:pt>
                  <c:pt idx="29">
                    <c:v>Portugal</c:v>
                  </c:pt>
                  <c:pt idx="30">
                    <c:v>Itaalia</c:v>
                  </c:pt>
                  <c:pt idx="31">
                    <c:v>Läti</c:v>
                  </c:pt>
                  <c:pt idx="32">
                    <c:v>Türgi</c:v>
                  </c:pt>
                  <c:pt idx="33">
                    <c:v>Venemaa</c:v>
                  </c:pt>
                </c15:dlblRangeCache>
              </c15:datalabelsRange>
            </c:ext>
            <c:ext xmlns:c16="http://schemas.microsoft.com/office/drawing/2014/chart" uri="{C3380CC4-5D6E-409C-BE32-E72D297353CC}">
              <c16:uniqueId val="{00000022-ED02-4D11-AD6F-05EB3E4C9F6D}"/>
            </c:ext>
          </c:extLst>
        </c:ser>
        <c:dLbls>
          <c:showLegendKey val="0"/>
          <c:showVal val="0"/>
          <c:showCatName val="0"/>
          <c:showSerName val="0"/>
          <c:showPercent val="0"/>
          <c:showBubbleSize val="0"/>
        </c:dLbls>
        <c:axId val="1275850079"/>
        <c:axId val="1275851327"/>
      </c:scatterChart>
      <c:valAx>
        <c:axId val="127585007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t-EE"/>
                  <a:t>TA kulutuste osakaal SKP-st</a:t>
                </a:r>
                <a:r>
                  <a:rPr lang="et-EE" baseline="0"/>
                  <a:t> (%)</a:t>
                </a:r>
                <a:endParaRPr lang="et-EE"/>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t-EE"/>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275851327"/>
        <c:crosses val="autoZero"/>
        <c:crossBetween val="midCat"/>
      </c:valAx>
      <c:valAx>
        <c:axId val="1275851327"/>
        <c:scaling>
          <c:orientation val="minMax"/>
          <c:max val="31"/>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t-EE"/>
                  <a:t>Doktorikraadiga inimesi tööealisest elanikkonnast (1000 inimese kohta vanuses 25-64)</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t-E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275850079"/>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t-EE"/>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t-EE" sz="1100" b="1" baseline="0"/>
              <a:t>Erasektori t</a:t>
            </a:r>
            <a:r>
              <a:rPr lang="en-US" sz="1100" b="1"/>
              <a:t>eadustöötajate FTE-de arv 1000 </a:t>
            </a:r>
            <a:r>
              <a:rPr lang="et-EE" sz="1100" b="1"/>
              <a:t>inimese</a:t>
            </a:r>
            <a:r>
              <a:rPr lang="en-US" sz="1100" b="1"/>
              <a:t> kohta tööjõus</a:t>
            </a:r>
            <a:r>
              <a:rPr lang="et-EE" sz="1100" b="1"/>
              <a:t> vs</a:t>
            </a:r>
            <a:r>
              <a:rPr lang="et-EE" sz="1100" b="1" baseline="0"/>
              <a:t> erasektori</a:t>
            </a:r>
            <a:r>
              <a:rPr lang="et-EE" sz="1100" b="1"/>
              <a:t> TA kulud SKP-st (%) 2016</a:t>
            </a:r>
            <a:endParaRPr lang="en-US" sz="1100" b="1"/>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t-EE"/>
        </a:p>
      </c:txPr>
    </c:title>
    <c:autoTitleDeleted val="0"/>
    <c:plotArea>
      <c:layout>
        <c:manualLayout>
          <c:layoutTarget val="inner"/>
          <c:xMode val="edge"/>
          <c:yMode val="edge"/>
          <c:x val="9.6397657336972392E-2"/>
          <c:y val="0.1008628430233543"/>
          <c:w val="0.84461292580946146"/>
          <c:h val="0.76111281953607623"/>
        </c:manualLayout>
      </c:layout>
      <c:scatterChart>
        <c:scatterStyle val="lineMarker"/>
        <c:varyColors val="0"/>
        <c:ser>
          <c:idx val="0"/>
          <c:order val="0"/>
          <c:tx>
            <c:strRef>
              <c:f>'2.7-uus'!$BA$77</c:f>
              <c:strCache>
                <c:ptCount val="1"/>
                <c:pt idx="0">
                  <c:v>Erasektori teadustöötajate FTE-de arv 1000 töötaja kohta tööjõus</c:v>
                </c:pt>
              </c:strCache>
            </c:strRef>
          </c:tx>
          <c:spPr>
            <a:ln w="25400" cap="rnd">
              <a:noFill/>
              <a:round/>
            </a:ln>
            <a:effectLst/>
          </c:spPr>
          <c:marker>
            <c:symbol val="circle"/>
            <c:size val="5"/>
            <c:spPr>
              <a:solidFill>
                <a:schemeClr val="accent1"/>
              </a:solidFill>
              <a:ln w="9525">
                <a:solidFill>
                  <a:schemeClr val="accent1"/>
                </a:solidFill>
              </a:ln>
              <a:effectLst/>
            </c:spPr>
          </c:marker>
          <c:dLbls>
            <c:dLbl>
              <c:idx val="0"/>
              <c:tx>
                <c:rich>
                  <a:bodyPr/>
                  <a:lstStyle/>
                  <a:p>
                    <a:fld id="{4A87CAEE-6030-426F-AE68-0ED31DA951DC}"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7A5E-4DCF-9148-980F8FDC88DD}"/>
                </c:ext>
              </c:extLst>
            </c:dLbl>
            <c:dLbl>
              <c:idx val="1"/>
              <c:tx>
                <c:rich>
                  <a:bodyPr/>
                  <a:lstStyle/>
                  <a:p>
                    <a:fld id="{E48F19CA-2B50-48A3-9421-8B2CD12B995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7A5E-4DCF-9148-980F8FDC88DD}"/>
                </c:ext>
              </c:extLst>
            </c:dLbl>
            <c:dLbl>
              <c:idx val="2"/>
              <c:layout>
                <c:manualLayout>
                  <c:x val="-1.5157074634204624E-2"/>
                  <c:y val="-4.3523312510847172E-2"/>
                </c:manualLayout>
              </c:layout>
              <c:tx>
                <c:rich>
                  <a:bodyPr/>
                  <a:lstStyle/>
                  <a:p>
                    <a:fld id="{B07E5188-9BBB-493A-9DCF-14A538954A3D}"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7A5E-4DCF-9148-980F8FDC88DD}"/>
                </c:ext>
              </c:extLst>
            </c:dLbl>
            <c:dLbl>
              <c:idx val="3"/>
              <c:tx>
                <c:rich>
                  <a:bodyPr/>
                  <a:lstStyle/>
                  <a:p>
                    <a:fld id="{0134464A-026E-49E1-A7EF-AEEA9F769FD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7A5E-4DCF-9148-980F8FDC88DD}"/>
                </c:ext>
              </c:extLst>
            </c:dLbl>
            <c:dLbl>
              <c:idx val="4"/>
              <c:tx>
                <c:rich>
                  <a:bodyPr/>
                  <a:lstStyle/>
                  <a:p>
                    <a:fld id="{85B185B4-D6A3-4AE6-8E70-EF70B367768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7A5E-4DCF-9148-980F8FDC88DD}"/>
                </c:ext>
              </c:extLst>
            </c:dLbl>
            <c:dLbl>
              <c:idx val="5"/>
              <c:layout>
                <c:manualLayout>
                  <c:x val="-5.923180550993478E-2"/>
                  <c:y val="-8.0829008948716169E-2"/>
                </c:manualLayout>
              </c:layout>
              <c:tx>
                <c:rich>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fld id="{AF3481FC-5124-465F-9E34-95E6B0296D3B}" type="CELLRANGE">
                      <a:rPr lang="en-US"/>
                      <a:pPr>
                        <a:defRPr sz="1050" b="1"/>
                      </a:pPr>
                      <a:t>[CELLRANGE]</a:t>
                    </a:fld>
                    <a:endParaRPr lang="et-EE"/>
                  </a:p>
                </c:rich>
              </c:tx>
              <c:spPr>
                <a:solidFill>
                  <a:schemeClr val="accent4"/>
                </a:solid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7A5E-4DCF-9148-980F8FDC88DD}"/>
                </c:ext>
              </c:extLst>
            </c:dLbl>
            <c:dLbl>
              <c:idx val="6"/>
              <c:tx>
                <c:rich>
                  <a:bodyPr/>
                  <a:lstStyle/>
                  <a:p>
                    <a:fld id="{C0BEC203-A9B9-4E87-949A-8BC78CEE6E2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7A5E-4DCF-9148-980F8FDC88DD}"/>
                </c:ext>
              </c:extLst>
            </c:dLbl>
            <c:dLbl>
              <c:idx val="7"/>
              <c:layout>
                <c:manualLayout>
                  <c:x val="5.8414461975207825E-2"/>
                  <c:y val="-1.1398831120190173E-16"/>
                </c:manualLayout>
              </c:layout>
              <c:tx>
                <c:rich>
                  <a:bodyPr/>
                  <a:lstStyle/>
                  <a:p>
                    <a:fld id="{7B39332E-E0EB-453A-AC81-AD7AC42F720F}"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7A5E-4DCF-9148-980F8FDC88DD}"/>
                </c:ext>
              </c:extLst>
            </c:dLbl>
            <c:dLbl>
              <c:idx val="8"/>
              <c:layout>
                <c:manualLayout>
                  <c:x val="-7.5785373171023115E-2"/>
                  <c:y val="-3.1088080364890892E-2"/>
                </c:manualLayout>
              </c:layout>
              <c:tx>
                <c:rich>
                  <a:bodyPr/>
                  <a:lstStyle/>
                  <a:p>
                    <a:fld id="{F2547912-AEF8-4FE4-9C69-6EE1E56AC7A8}"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7A5E-4DCF-9148-980F8FDC88DD}"/>
                </c:ext>
              </c:extLst>
            </c:dLbl>
            <c:dLbl>
              <c:idx val="9"/>
              <c:layout>
                <c:manualLayout>
                  <c:x val="-6.3996537344419527E-2"/>
                  <c:y val="-3.7305696437869004E-2"/>
                </c:manualLayout>
              </c:layout>
              <c:tx>
                <c:rich>
                  <a:bodyPr/>
                  <a:lstStyle/>
                  <a:p>
                    <a:fld id="{83E9A119-76D9-4A12-B60C-D9DB5D3CAB6F}"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7A5E-4DCF-9148-980F8FDC88DD}"/>
                </c:ext>
              </c:extLst>
            </c:dLbl>
            <c:dLbl>
              <c:idx val="10"/>
              <c:layout>
                <c:manualLayout>
                  <c:x val="-3.8734746287411942E-2"/>
                  <c:y val="5.2849736620314419E-2"/>
                </c:manualLayout>
              </c:layout>
              <c:tx>
                <c:rich>
                  <a:bodyPr/>
                  <a:lstStyle/>
                  <a:p>
                    <a:fld id="{3D05A04E-702B-4D0F-98FF-74463AD5DFA8}"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7A5E-4DCF-9148-980F8FDC88DD}"/>
                </c:ext>
              </c:extLst>
            </c:dLbl>
            <c:dLbl>
              <c:idx val="11"/>
              <c:layout>
                <c:manualLayout>
                  <c:x val="-1.5157074634204747E-2"/>
                  <c:y val="-3.4196888401379917E-2"/>
                </c:manualLayout>
              </c:layout>
              <c:tx>
                <c:rich>
                  <a:bodyPr/>
                  <a:lstStyle/>
                  <a:p>
                    <a:fld id="{E27F72B2-19DC-4D5B-8409-AE31C5BE2F9C}"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7A5E-4DCF-9148-980F8FDC88DD}"/>
                </c:ext>
              </c:extLst>
            </c:dLbl>
            <c:dLbl>
              <c:idx val="12"/>
              <c:tx>
                <c:rich>
                  <a:bodyPr/>
                  <a:lstStyle/>
                  <a:p>
                    <a:fld id="{CDA14DB2-8EA3-4D42-B20A-1AADF8DA48F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7A5E-4DCF-9148-980F8FDC88DD}"/>
                </c:ext>
              </c:extLst>
            </c:dLbl>
            <c:dLbl>
              <c:idx val="13"/>
              <c:tx>
                <c:rich>
                  <a:bodyPr/>
                  <a:lstStyle/>
                  <a:p>
                    <a:fld id="{391ED904-8603-49E0-BF49-7A79FB7345D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7A5E-4DCF-9148-980F8FDC88DD}"/>
                </c:ext>
              </c:extLst>
            </c:dLbl>
            <c:dLbl>
              <c:idx val="14"/>
              <c:tx>
                <c:rich>
                  <a:bodyPr/>
                  <a:lstStyle/>
                  <a:p>
                    <a:fld id="{A9B16399-F819-45B4-80D0-B78774EB29D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7A5E-4DCF-9148-980F8FDC88DD}"/>
                </c:ext>
              </c:extLst>
            </c:dLbl>
            <c:dLbl>
              <c:idx val="15"/>
              <c:tx>
                <c:rich>
                  <a:bodyPr/>
                  <a:lstStyle/>
                  <a:p>
                    <a:fld id="{3DD7FFDC-06A8-4E7B-87CF-057D5CDEC13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7A5E-4DCF-9148-980F8FDC88DD}"/>
                </c:ext>
              </c:extLst>
            </c:dLbl>
            <c:dLbl>
              <c:idx val="16"/>
              <c:layout>
                <c:manualLayout>
                  <c:x val="-2.1696800162220066E-2"/>
                  <c:y val="-4.0414504474358084E-2"/>
                </c:manualLayout>
              </c:layout>
              <c:tx>
                <c:rich>
                  <a:bodyPr/>
                  <a:lstStyle/>
                  <a:p>
                    <a:fld id="{A91100E7-BF93-4647-ADB6-653CA65DD8E3}"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7A5E-4DCF-9148-980F8FDC88DD}"/>
                </c:ext>
              </c:extLst>
            </c:dLbl>
            <c:dLbl>
              <c:idx val="17"/>
              <c:layout>
                <c:manualLayout>
                  <c:x val="1.6235839307426326E-2"/>
                  <c:y val="-9.3264241094672511E-3"/>
                </c:manualLayout>
              </c:layout>
              <c:tx>
                <c:rich>
                  <a:bodyPr/>
                  <a:lstStyle/>
                  <a:p>
                    <a:fld id="{EF4CD007-BCE9-4F5A-A7A6-E0F6752FC071}"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7A5E-4DCF-9148-980F8FDC88DD}"/>
                </c:ext>
              </c:extLst>
            </c:dLbl>
            <c:dLbl>
              <c:idx val="18"/>
              <c:tx>
                <c:rich>
                  <a:bodyPr/>
                  <a:lstStyle/>
                  <a:p>
                    <a:fld id="{95181231-F821-4240-A7BD-7DB63D4DDB3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7A5E-4DCF-9148-980F8FDC88DD}"/>
                </c:ext>
              </c:extLst>
            </c:dLbl>
            <c:dLbl>
              <c:idx val="19"/>
              <c:layout>
                <c:manualLayout>
                  <c:x val="2.5034769417946197E-2"/>
                  <c:y val="3.7305696437868886E-2"/>
                </c:manualLayout>
              </c:layout>
              <c:tx>
                <c:rich>
                  <a:bodyPr/>
                  <a:lstStyle/>
                  <a:p>
                    <a:fld id="{A8978F12-62E6-4A6E-97BF-01A37A3E63A2}"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7A5E-4DCF-9148-980F8FDC88DD}"/>
                </c:ext>
              </c:extLst>
            </c:dLbl>
            <c:dLbl>
              <c:idx val="20"/>
              <c:tx>
                <c:rich>
                  <a:bodyPr/>
                  <a:lstStyle/>
                  <a:p>
                    <a:fld id="{52CD48AA-400B-4617-AB4E-F72DC4E5125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7A5E-4DCF-9148-980F8FDC88DD}"/>
                </c:ext>
              </c:extLst>
            </c:dLbl>
            <c:dLbl>
              <c:idx val="21"/>
              <c:tx>
                <c:rich>
                  <a:bodyPr/>
                  <a:lstStyle/>
                  <a:p>
                    <a:fld id="{8B4DB1C7-46B8-46CF-A182-49D26DFAF3F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7A5E-4DCF-9148-980F8FDC88DD}"/>
                </c:ext>
              </c:extLst>
            </c:dLbl>
            <c:dLbl>
              <c:idx val="22"/>
              <c:layout>
                <c:manualLayout>
                  <c:x val="-9.0881846028256344E-2"/>
                  <c:y val="6.2176160729781674E-3"/>
                </c:manualLayout>
              </c:layout>
              <c:tx>
                <c:rich>
                  <a:bodyPr/>
                  <a:lstStyle/>
                  <a:p>
                    <a:fld id="{DFF80DCD-BE11-46E7-BF4E-EE4FAC1436FC}"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7A5E-4DCF-9148-980F8FDC88DD}"/>
                </c:ext>
              </c:extLst>
            </c:dLbl>
            <c:dLbl>
              <c:idx val="23"/>
              <c:layout>
                <c:manualLayout>
                  <c:x val="-3.1998268672209826E-2"/>
                  <c:y val="3.7305696437869004E-2"/>
                </c:manualLayout>
              </c:layout>
              <c:tx>
                <c:rich>
                  <a:bodyPr/>
                  <a:lstStyle/>
                  <a:p>
                    <a:fld id="{C1F9376A-68A3-494D-A4CB-C7ED532D2B8E}"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7A5E-4DCF-9148-980F8FDC88DD}"/>
                </c:ext>
              </c:extLst>
            </c:dLbl>
            <c:dLbl>
              <c:idx val="24"/>
              <c:tx>
                <c:rich>
                  <a:bodyPr/>
                  <a:lstStyle/>
                  <a:p>
                    <a:fld id="{66E2F966-E023-4E29-B30B-7C1BFA5E3AC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7A5E-4DCF-9148-980F8FDC88DD}"/>
                </c:ext>
              </c:extLst>
            </c:dLbl>
            <c:dLbl>
              <c:idx val="25"/>
              <c:layout>
                <c:manualLayout>
                  <c:x val="3.1865660845138855E-3"/>
                  <c:y val="2.4870464291912555E-2"/>
                </c:manualLayout>
              </c:layout>
              <c:tx>
                <c:rich>
                  <a:bodyPr/>
                  <a:lstStyle/>
                  <a:p>
                    <a:fld id="{3088A87F-DC47-42DE-BA8C-CF0D8035E107}"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7A5E-4DCF-9148-980F8FDC88DD}"/>
                </c:ext>
              </c:extLst>
            </c:dLbl>
            <c:dLbl>
              <c:idx val="26"/>
              <c:tx>
                <c:rich>
                  <a:bodyPr/>
                  <a:lstStyle/>
                  <a:p>
                    <a:fld id="{A414174E-ED38-4B16-9069-2055D13624D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7A5E-4DCF-9148-980F8FDC88DD}"/>
                </c:ext>
              </c:extLst>
            </c:dLbl>
            <c:dLbl>
              <c:idx val="27"/>
              <c:tx>
                <c:rich>
                  <a:bodyPr/>
                  <a:lstStyle/>
                  <a:p>
                    <a:fld id="{6C1331FD-50C5-413C-BADD-5A02696E59A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7A5E-4DCF-9148-980F8FDC88DD}"/>
                </c:ext>
              </c:extLst>
            </c:dLbl>
            <c:dLbl>
              <c:idx val="28"/>
              <c:tx>
                <c:rich>
                  <a:bodyPr/>
                  <a:lstStyle/>
                  <a:p>
                    <a:fld id="{F16292F4-614A-4113-94D2-3B2BC780506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7A5E-4DCF-9148-980F8FDC88DD}"/>
                </c:ext>
              </c:extLst>
            </c:dLbl>
            <c:dLbl>
              <c:idx val="29"/>
              <c:layout>
                <c:manualLayout>
                  <c:x val="1.6841194038005138E-3"/>
                  <c:y val="-1.2435232145956335E-2"/>
                </c:manualLayout>
              </c:layout>
              <c:tx>
                <c:rich>
                  <a:bodyPr/>
                  <a:lstStyle/>
                  <a:p>
                    <a:fld id="{D83ACC09-62F0-45CF-BC87-FCAA3887E116}"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7A5E-4DCF-9148-980F8FDC88DD}"/>
                </c:ext>
              </c:extLst>
            </c:dLbl>
            <c:dLbl>
              <c:idx val="30"/>
              <c:layout>
                <c:manualLayout>
                  <c:x val="0"/>
                  <c:y val="6.8393776802759723E-2"/>
                </c:manualLayout>
              </c:layout>
              <c:tx>
                <c:rich>
                  <a:bodyPr/>
                  <a:lstStyle/>
                  <a:p>
                    <a:fld id="{2665E50D-8757-44E0-AAE1-EE855E4501E6}"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7A5E-4DCF-9148-980F8FDC88DD}"/>
                </c:ext>
              </c:extLst>
            </c:dLbl>
            <c:dLbl>
              <c:idx val="31"/>
              <c:layout>
                <c:manualLayout>
                  <c:x val="-6.5393030371303243E-2"/>
                  <c:y val="-3.7305696437869115E-2"/>
                </c:manualLayout>
              </c:layout>
              <c:tx>
                <c:rich>
                  <a:bodyPr/>
                  <a:lstStyle/>
                  <a:p>
                    <a:fld id="{1C7B7401-C833-4189-8172-F5CF45970B79}"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7A5E-4DCF-9148-980F8FDC88DD}"/>
                </c:ext>
              </c:extLst>
            </c:dLbl>
            <c:dLbl>
              <c:idx val="32"/>
              <c:layout>
                <c:manualLayout>
                  <c:x val="-4.840055420802937E-2"/>
                  <c:y val="-8.7046625021694454E-2"/>
                </c:manualLayout>
              </c:layout>
              <c:tx>
                <c:rich>
                  <a:bodyPr/>
                  <a:lstStyle/>
                  <a:p>
                    <a:fld id="{2E24813C-DA69-4CAB-92BE-837D36964433}"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7A5E-4DCF-9148-980F8FDC88DD}"/>
                </c:ext>
              </c:extLst>
            </c:dLbl>
            <c:dLbl>
              <c:idx val="33"/>
              <c:layout>
                <c:manualLayout>
                  <c:x val="-4.5062584952303177E-2"/>
                  <c:y val="-0.18341967415285604"/>
                </c:manualLayout>
              </c:layout>
              <c:tx>
                <c:rich>
                  <a:bodyPr/>
                  <a:lstStyle/>
                  <a:p>
                    <a:fld id="{575A0D09-A26B-4193-B082-4EFC9ABC5A0D}"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7A5E-4DCF-9148-980F8FDC88DD}"/>
                </c:ext>
              </c:extLst>
            </c:dLbl>
            <c:dLbl>
              <c:idx val="34"/>
              <c:tx>
                <c:rich>
                  <a:bodyPr/>
                  <a:lstStyle/>
                  <a:p>
                    <a:fld id="{B8A5592F-7619-4A94-8F5F-7732C147197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2-7A5E-4DCF-9148-980F8FDC88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power"/>
            <c:dispRSqr val="1"/>
            <c:dispEq val="0"/>
            <c:trendlineLbl>
              <c:layout>
                <c:manualLayout>
                  <c:x val="0.11179526455616808"/>
                  <c:y val="0.10823311421534569"/>
                </c:manualLayout>
              </c:layout>
              <c:numFmt formatCode="General" sourceLinked="0"/>
              <c:spPr>
                <a:noFill/>
                <a:ln>
                  <a:noFill/>
                </a:ln>
                <a:effectLst/>
              </c:spPr>
              <c:txPr>
                <a:bodyPr rot="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t-EE"/>
                </a:p>
              </c:txPr>
            </c:trendlineLbl>
          </c:trendline>
          <c:trendline>
            <c:spPr>
              <a:ln w="19050" cap="rnd">
                <a:solidFill>
                  <a:schemeClr val="accent1"/>
                </a:solidFill>
                <a:prstDash val="sysDot"/>
              </a:ln>
              <a:effectLst/>
            </c:spPr>
            <c:trendlineType val="poly"/>
            <c:order val="2"/>
            <c:dispRSqr val="0"/>
            <c:dispEq val="0"/>
          </c:trendline>
          <c:xVal>
            <c:numRef>
              <c:f>'2.7-uus'!$BH$78:$BH$112</c:f>
              <c:numCache>
                <c:formatCode>0.000</c:formatCode>
                <c:ptCount val="35"/>
                <c:pt idx="0">
                  <c:v>0.71908997633432425</c:v>
                </c:pt>
                <c:pt idx="1">
                  <c:v>0.70326123189501266</c:v>
                </c:pt>
                <c:pt idx="2">
                  <c:v>0.44996431228846862</c:v>
                </c:pt>
                <c:pt idx="3">
                  <c:v>0.61388055799912944</c:v>
                </c:pt>
                <c:pt idx="4">
                  <c:v>0.66167669717965671</c:v>
                </c:pt>
                <c:pt idx="5">
                  <c:v>0.51739462562001959</c:v>
                </c:pt>
                <c:pt idx="6">
                  <c:v>0.66703228092674649</c:v>
                </c:pt>
                <c:pt idx="7">
                  <c:v>0.6525852277116394</c:v>
                </c:pt>
                <c:pt idx="8">
                  <c:v>0.67979395618961402</c:v>
                </c:pt>
                <c:pt idx="9">
                  <c:v>0.42564436930569244</c:v>
                </c:pt>
                <c:pt idx="10">
                  <c:v>0.75441897527059387</c:v>
                </c:pt>
                <c:pt idx="11">
                  <c:v>0.630328625586831</c:v>
                </c:pt>
                <c:pt idx="12">
                  <c:v>0.70702149310801932</c:v>
                </c:pt>
                <c:pt idx="13">
                  <c:v>0.61251589795803463</c:v>
                </c:pt>
                <c:pt idx="14">
                  <c:v>0.80133722905628313</c:v>
                </c:pt>
                <c:pt idx="15">
                  <c:v>0.79320934221698236</c:v>
                </c:pt>
                <c:pt idx="16">
                  <c:v>0.24456521739131323</c:v>
                </c:pt>
                <c:pt idx="17">
                  <c:v>0.51486650485436725</c:v>
                </c:pt>
                <c:pt idx="18">
                  <c:v>0.5694279112106998</c:v>
                </c:pt>
                <c:pt idx="19">
                  <c:v>0.49813432835820642</c:v>
                </c:pt>
                <c:pt idx="20">
                  <c:v>0.53233118211868369</c:v>
                </c:pt>
                <c:pt idx="21">
                  <c:v>0.46729639493485892</c:v>
                </c:pt>
                <c:pt idx="22">
                  <c:v>0.49486731694849656</c:v>
                </c:pt>
                <c:pt idx="23">
                  <c:v>0.50845537462841883</c:v>
                </c:pt>
                <c:pt idx="24">
                  <c:v>0.75644232432833436</c:v>
                </c:pt>
                <c:pt idx="25">
                  <c:v>0.5414443525963758</c:v>
                </c:pt>
                <c:pt idx="26">
                  <c:v>0.69775827916189981</c:v>
                </c:pt>
                <c:pt idx="27">
                  <c:v>0.72444241501642137</c:v>
                </c:pt>
                <c:pt idx="28">
                  <c:v>0.50005402370467666</c:v>
                </c:pt>
                <c:pt idx="29">
                  <c:v>0.69098039215686113</c:v>
                </c:pt>
                <c:pt idx="30">
                  <c:v>0.2285618480955586</c:v>
                </c:pt>
                <c:pt idx="31">
                  <c:v>0.55420171519903727</c:v>
                </c:pt>
                <c:pt idx="32">
                  <c:v>0.58921163804100862</c:v>
                </c:pt>
                <c:pt idx="33">
                  <c:v>0.45478195209842437</c:v>
                </c:pt>
                <c:pt idx="34">
                  <c:v>0.77878255553310738</c:v>
                </c:pt>
              </c:numCache>
            </c:numRef>
          </c:xVal>
          <c:yVal>
            <c:numRef>
              <c:f>'2.7-uus'!$BA$78:$BA$112</c:f>
              <c:numCache>
                <c:formatCode>0.00</c:formatCode>
                <c:ptCount val="35"/>
                <c:pt idx="0">
                  <c:v>6.48234264849249</c:v>
                </c:pt>
                <c:pt idx="1">
                  <c:v>5.6961576576767401</c:v>
                </c:pt>
                <c:pt idx="2">
                  <c:v>0.3844308088961132</c:v>
                </c:pt>
                <c:pt idx="3">
                  <c:v>3.6124892880946251</c:v>
                </c:pt>
                <c:pt idx="4">
                  <c:v>8.3390020475173898</c:v>
                </c:pt>
                <c:pt idx="5">
                  <c:v>2.0248337784081651</c:v>
                </c:pt>
                <c:pt idx="6">
                  <c:v>7.6603534961592015</c:v>
                </c:pt>
                <c:pt idx="7">
                  <c:v>0</c:v>
                </c:pt>
                <c:pt idx="8">
                  <c:v>5.4959120988033368</c:v>
                </c:pt>
                <c:pt idx="9">
                  <c:v>1.1979600031835296</c:v>
                </c:pt>
                <c:pt idx="10">
                  <c:v>3.3250662567100142</c:v>
                </c:pt>
                <c:pt idx="11">
                  <c:v>4.6408906969853359</c:v>
                </c:pt>
                <c:pt idx="12">
                  <c:v>5.102162057408357</c:v>
                </c:pt>
                <c:pt idx="13">
                  <c:v>2.1434689541969631</c:v>
                </c:pt>
                <c:pt idx="14">
                  <c:v>7.4794374247894106</c:v>
                </c:pt>
                <c:pt idx="15">
                  <c:v>10.766730997358877</c:v>
                </c:pt>
                <c:pt idx="16">
                  <c:v>0.58860736290163895</c:v>
                </c:pt>
                <c:pt idx="17">
                  <c:v>2.1993338838300955</c:v>
                </c:pt>
                <c:pt idx="18">
                  <c:v>5.5987835751130888</c:v>
                </c:pt>
                <c:pt idx="19">
                  <c:v>0</c:v>
                </c:pt>
                <c:pt idx="20">
                  <c:v>4.9751252419713099</c:v>
                </c:pt>
                <c:pt idx="21">
                  <c:v>0</c:v>
                </c:pt>
                <c:pt idx="22">
                  <c:v>2.51340471680441</c:v>
                </c:pt>
                <c:pt idx="23">
                  <c:v>1.0543201998955327</c:v>
                </c:pt>
                <c:pt idx="24">
                  <c:v>4.5065219806237291</c:v>
                </c:pt>
                <c:pt idx="25">
                  <c:v>2.0582561871431739</c:v>
                </c:pt>
                <c:pt idx="26">
                  <c:v>8.9634411735648509</c:v>
                </c:pt>
                <c:pt idx="27">
                  <c:v>0</c:v>
                </c:pt>
                <c:pt idx="28">
                  <c:v>0</c:v>
                </c:pt>
                <c:pt idx="29">
                  <c:v>3.4447945222666934</c:v>
                </c:pt>
                <c:pt idx="30">
                  <c:v>0</c:v>
                </c:pt>
                <c:pt idx="31">
                  <c:v>0.5543180451295302</c:v>
                </c:pt>
                <c:pt idx="32">
                  <c:v>2.6086037540379121</c:v>
                </c:pt>
                <c:pt idx="33">
                  <c:v>0</c:v>
                </c:pt>
                <c:pt idx="34">
                  <c:v>8.8040127074923689</c:v>
                </c:pt>
              </c:numCache>
            </c:numRef>
          </c:yVal>
          <c:smooth val="0"/>
          <c:extLst>
            <c:ext xmlns:c15="http://schemas.microsoft.com/office/drawing/2012/chart" uri="{02D57815-91ED-43cb-92C2-25804820EDAC}">
              <c15:datalabelsRange>
                <c15:f>'2.7-uus'!$A$78:$A$112</c15:f>
                <c15:dlblRangeCache>
                  <c:ptCount val="35"/>
                  <c:pt idx="0">
                    <c:v>Austria</c:v>
                  </c:pt>
                  <c:pt idx="1">
                    <c:v>Belgia</c:v>
                  </c:pt>
                  <c:pt idx="2">
                    <c:v>Tšiili</c:v>
                  </c:pt>
                  <c:pt idx="3">
                    <c:v>Tšehhi</c:v>
                  </c:pt>
                  <c:pt idx="4">
                    <c:v>Taani</c:v>
                  </c:pt>
                  <c:pt idx="5">
                    <c:v>Eesti</c:v>
                  </c:pt>
                  <c:pt idx="6">
                    <c:v>Soome</c:v>
                  </c:pt>
                  <c:pt idx="7">
                    <c:v>Prantsusmaa</c:v>
                  </c:pt>
                  <c:pt idx="8">
                    <c:v>Saksamaa</c:v>
                  </c:pt>
                  <c:pt idx="9">
                    <c:v>Kreeka</c:v>
                  </c:pt>
                  <c:pt idx="10">
                    <c:v>Ungari</c:v>
                  </c:pt>
                  <c:pt idx="11">
                    <c:v>Island</c:v>
                  </c:pt>
                  <c:pt idx="12">
                    <c:v>Iirimaa</c:v>
                  </c:pt>
                  <c:pt idx="13">
                    <c:v>Itaalia</c:v>
                  </c:pt>
                  <c:pt idx="14">
                    <c:v>Jaapan</c:v>
                  </c:pt>
                  <c:pt idx="15">
                    <c:v>Korea</c:v>
                  </c:pt>
                  <c:pt idx="16">
                    <c:v>Läti</c:v>
                  </c:pt>
                  <c:pt idx="17">
                    <c:v>Luksemburg</c:v>
                  </c:pt>
                  <c:pt idx="18">
                    <c:v>Holland</c:v>
                  </c:pt>
                  <c:pt idx="19">
                    <c:v>Uus-Meremaa</c:v>
                  </c:pt>
                  <c:pt idx="20">
                    <c:v>Norra</c:v>
                  </c:pt>
                  <c:pt idx="21">
                    <c:v>Poola</c:v>
                  </c:pt>
                  <c:pt idx="22">
                    <c:v>Portugal</c:v>
                  </c:pt>
                  <c:pt idx="23">
                    <c:v>Slovakkia</c:v>
                  </c:pt>
                  <c:pt idx="24">
                    <c:v>Sloveenia</c:v>
                  </c:pt>
                  <c:pt idx="25">
                    <c:v>Hispaania</c:v>
                  </c:pt>
                  <c:pt idx="26">
                    <c:v>Rootsi</c:v>
                  </c:pt>
                  <c:pt idx="27">
                    <c:v>Šveits</c:v>
                  </c:pt>
                  <c:pt idx="28">
                    <c:v>Türgi</c:v>
                  </c:pt>
                  <c:pt idx="29">
                    <c:v>Suurbritannia</c:v>
                  </c:pt>
                  <c:pt idx="30">
                    <c:v>Argentiina</c:v>
                  </c:pt>
                  <c:pt idx="31">
                    <c:v>Rumeenia</c:v>
                  </c:pt>
                  <c:pt idx="32">
                    <c:v>Venemaa</c:v>
                  </c:pt>
                  <c:pt idx="33">
                    <c:v>Lõuna-Aafrika Vabariik</c:v>
                  </c:pt>
                  <c:pt idx="34">
                    <c:v>Taiwan</c:v>
                  </c:pt>
                </c15:dlblRangeCache>
              </c15:datalabelsRange>
            </c:ext>
            <c:ext xmlns:c16="http://schemas.microsoft.com/office/drawing/2014/chart" uri="{C3380CC4-5D6E-409C-BE32-E72D297353CC}">
              <c16:uniqueId val="{00000023-7A5E-4DCF-9148-980F8FDC88DD}"/>
            </c:ext>
          </c:extLst>
        </c:ser>
        <c:dLbls>
          <c:showLegendKey val="0"/>
          <c:showVal val="0"/>
          <c:showCatName val="0"/>
          <c:showSerName val="0"/>
          <c:showPercent val="0"/>
          <c:showBubbleSize val="0"/>
        </c:dLbls>
        <c:axId val="1545983087"/>
        <c:axId val="1545971855"/>
      </c:scatterChart>
      <c:valAx>
        <c:axId val="1545983087"/>
        <c:scaling>
          <c:orientation val="minMax"/>
          <c:max val="0.9"/>
          <c:min val="0.2"/>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t-EE"/>
                  <a:t>Erasektori TA kulud SKP-st (%)/kõik</a:t>
                </a:r>
                <a:r>
                  <a:rPr lang="et-EE" baseline="0"/>
                  <a:t> TA kulud SKP-st (%)</a:t>
                </a:r>
                <a:endParaRPr lang="et-EE"/>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t-EE"/>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545971855"/>
        <c:crosses val="autoZero"/>
        <c:crossBetween val="midCat"/>
      </c:valAx>
      <c:valAx>
        <c:axId val="1545971855"/>
        <c:scaling>
          <c:orientation val="minMax"/>
          <c:min val="0.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t-EE">
                    <a:solidFill>
                      <a:sysClr val="windowText" lastClr="000000"/>
                    </a:solidFill>
                  </a:rPr>
                  <a:t>Erasektori teadustöötajate täistöökohti</a:t>
                </a:r>
                <a:r>
                  <a:rPr lang="et-EE" baseline="0">
                    <a:solidFill>
                      <a:sysClr val="windowText" lastClr="000000"/>
                    </a:solidFill>
                  </a:rPr>
                  <a:t> </a:t>
                </a:r>
                <a:r>
                  <a:rPr lang="et-EE">
                    <a:solidFill>
                      <a:sysClr val="windowText" lastClr="000000"/>
                    </a:solidFill>
                  </a:rPr>
                  <a:t>1000 inimese kohta tööjõus</a:t>
                </a:r>
              </a:p>
            </c:rich>
          </c:tx>
          <c:layout>
            <c:manualLayout>
              <c:xMode val="edge"/>
              <c:yMode val="edge"/>
              <c:x val="1.8440939658670361E-2"/>
              <c:y val="9.7286108499358773E-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t-EE"/>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545983087"/>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t-EE"/>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65523217217904"/>
          <c:y val="3.3181139828985094E-2"/>
          <c:w val="0.84596975530193474"/>
          <c:h val="0.82103618067169992"/>
        </c:manualLayout>
      </c:layout>
      <c:scatterChart>
        <c:scatterStyle val="lineMarker"/>
        <c:varyColors val="0"/>
        <c:ser>
          <c:idx val="1"/>
          <c:order val="1"/>
          <c:spPr>
            <a:ln w="25400" cap="rnd">
              <a:noFill/>
              <a:round/>
            </a:ln>
            <a:effectLst/>
          </c:spPr>
          <c:marker>
            <c:symbol val="circle"/>
            <c:size val="5"/>
            <c:spPr>
              <a:solidFill>
                <a:schemeClr val="accent2"/>
              </a:solidFill>
              <a:ln w="9525">
                <a:solidFill>
                  <a:schemeClr val="accent2"/>
                </a:solidFill>
              </a:ln>
              <a:effectLst/>
            </c:spPr>
          </c:marker>
          <c:dLbls>
            <c:dLbl>
              <c:idx val="0"/>
              <c:tx>
                <c:rich>
                  <a:bodyPr/>
                  <a:lstStyle/>
                  <a:p>
                    <a:fld id="{1EBBF8C9-40DE-494E-B27C-FBCD14044C6A}"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03F0-457F-9FA2-BE1A378CBF2A}"/>
                </c:ext>
              </c:extLst>
            </c:dLbl>
            <c:dLbl>
              <c:idx val="1"/>
              <c:tx>
                <c:rich>
                  <a:bodyPr/>
                  <a:lstStyle/>
                  <a:p>
                    <a:fld id="{A3F3289E-D725-407D-AC80-81A531B5E53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03F0-457F-9FA2-BE1A378CBF2A}"/>
                </c:ext>
              </c:extLst>
            </c:dLbl>
            <c:dLbl>
              <c:idx val="2"/>
              <c:tx>
                <c:rich>
                  <a:bodyPr/>
                  <a:lstStyle/>
                  <a:p>
                    <a:fld id="{217363F4-E6BE-4326-A363-B01BC784370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03F0-457F-9FA2-BE1A378CBF2A}"/>
                </c:ext>
              </c:extLst>
            </c:dLbl>
            <c:dLbl>
              <c:idx val="3"/>
              <c:tx>
                <c:rich>
                  <a:bodyPr/>
                  <a:lstStyle/>
                  <a:p>
                    <a:fld id="{13A3AE9F-8032-4798-A39D-86A9C5526A4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03F0-457F-9FA2-BE1A378CBF2A}"/>
                </c:ext>
              </c:extLst>
            </c:dLbl>
            <c:dLbl>
              <c:idx val="4"/>
              <c:tx>
                <c:rich>
                  <a:bodyPr/>
                  <a:lstStyle/>
                  <a:p>
                    <a:fld id="{63F5A688-9633-49EA-9A2B-C49CA6A42A9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03F0-457F-9FA2-BE1A378CBF2A}"/>
                </c:ext>
              </c:extLst>
            </c:dLbl>
            <c:dLbl>
              <c:idx val="5"/>
              <c:tx>
                <c:rich>
                  <a:bodyPr/>
                  <a:lstStyle/>
                  <a:p>
                    <a:fld id="{EA942B08-C49C-4C80-A9D1-7686566F2CC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2-03F0-457F-9FA2-BE1A378CBF2A}"/>
                </c:ext>
              </c:extLst>
            </c:dLbl>
            <c:dLbl>
              <c:idx val="6"/>
              <c:tx>
                <c:rich>
                  <a:bodyPr/>
                  <a:lstStyle/>
                  <a:p>
                    <a:fld id="{480DE3BE-14EE-4B04-AFBD-EEA158B5797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3-03F0-457F-9FA2-BE1A378CBF2A}"/>
                </c:ext>
              </c:extLst>
            </c:dLbl>
            <c:dLbl>
              <c:idx val="7"/>
              <c:tx>
                <c:rich>
                  <a:bodyPr/>
                  <a:lstStyle/>
                  <a:p>
                    <a:fld id="{7CBAAC84-755E-474E-B7E7-5F595207243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4-03F0-457F-9FA2-BE1A378CBF2A}"/>
                </c:ext>
              </c:extLst>
            </c:dLbl>
            <c:dLbl>
              <c:idx val="8"/>
              <c:tx>
                <c:rich>
                  <a:bodyPr/>
                  <a:lstStyle/>
                  <a:p>
                    <a:fld id="{FA430F1C-907A-4047-8952-DE30A60AC70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5-03F0-457F-9FA2-BE1A378CBF2A}"/>
                </c:ext>
              </c:extLst>
            </c:dLbl>
            <c:dLbl>
              <c:idx val="9"/>
              <c:tx>
                <c:rich>
                  <a:bodyPr/>
                  <a:lstStyle/>
                  <a:p>
                    <a:fld id="{C1E8A2D7-E2B1-485D-A64C-1F881CDA953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6-03F0-457F-9FA2-BE1A378CBF2A}"/>
                </c:ext>
              </c:extLst>
            </c:dLbl>
            <c:dLbl>
              <c:idx val="10"/>
              <c:tx>
                <c:rich>
                  <a:bodyPr/>
                  <a:lstStyle/>
                  <a:p>
                    <a:fld id="{710DFDEB-B607-4BFF-A41E-79F6629336E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7-03F0-457F-9FA2-BE1A378CBF2A}"/>
                </c:ext>
              </c:extLst>
            </c:dLbl>
            <c:dLbl>
              <c:idx val="11"/>
              <c:tx>
                <c:rich>
                  <a:bodyPr/>
                  <a:lstStyle/>
                  <a:p>
                    <a:fld id="{2013684F-AE1C-42ED-993F-FE86AA719A6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8-03F0-457F-9FA2-BE1A378CBF2A}"/>
                </c:ext>
              </c:extLst>
            </c:dLbl>
            <c:dLbl>
              <c:idx val="12"/>
              <c:tx>
                <c:rich>
                  <a:bodyPr/>
                  <a:lstStyle/>
                  <a:p>
                    <a:fld id="{3CF2E55B-687A-4FEE-B3D2-8DEDB52F013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9-03F0-457F-9FA2-BE1A378CBF2A}"/>
                </c:ext>
              </c:extLst>
            </c:dLbl>
            <c:dLbl>
              <c:idx val="13"/>
              <c:tx>
                <c:rich>
                  <a:bodyPr/>
                  <a:lstStyle/>
                  <a:p>
                    <a:fld id="{C129145D-3AF2-4199-9B85-46A54D4D9F7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A-03F0-457F-9FA2-BE1A378CBF2A}"/>
                </c:ext>
              </c:extLst>
            </c:dLbl>
            <c:dLbl>
              <c:idx val="14"/>
              <c:tx>
                <c:rich>
                  <a:bodyPr/>
                  <a:lstStyle/>
                  <a:p>
                    <a:fld id="{DD05EE77-63D3-45D8-B2D0-DD51AE1B5CE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B-03F0-457F-9FA2-BE1A378CBF2A}"/>
                </c:ext>
              </c:extLst>
            </c:dLbl>
            <c:dLbl>
              <c:idx val="15"/>
              <c:tx>
                <c:rich>
                  <a:bodyPr/>
                  <a:lstStyle/>
                  <a:p>
                    <a:fld id="{6B45A23C-B678-4F04-90A3-7085AE07F37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C-03F0-457F-9FA2-BE1A378CBF2A}"/>
                </c:ext>
              </c:extLst>
            </c:dLbl>
            <c:dLbl>
              <c:idx val="16"/>
              <c:tx>
                <c:rich>
                  <a:bodyPr/>
                  <a:lstStyle/>
                  <a:p>
                    <a:fld id="{2267F561-296B-4BCB-A580-53D5104E39B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D-03F0-457F-9FA2-BE1A378CBF2A}"/>
                </c:ext>
              </c:extLst>
            </c:dLbl>
            <c:dLbl>
              <c:idx val="17"/>
              <c:tx>
                <c:rich>
                  <a:bodyPr/>
                  <a:lstStyle/>
                  <a:p>
                    <a:fld id="{5CDF5EA9-9D62-4E90-9F1D-476E5954BC9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E-03F0-457F-9FA2-BE1A378CBF2A}"/>
                </c:ext>
              </c:extLst>
            </c:dLbl>
            <c:dLbl>
              <c:idx val="18"/>
              <c:tx>
                <c:rich>
                  <a:bodyPr/>
                  <a:lstStyle/>
                  <a:p>
                    <a:fld id="{37D38A62-FAE9-48EC-B9FF-5DBF994EDDC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F-03F0-457F-9FA2-BE1A378CBF2A}"/>
                </c:ext>
              </c:extLst>
            </c:dLbl>
            <c:dLbl>
              <c:idx val="19"/>
              <c:tx>
                <c:rich>
                  <a:bodyPr/>
                  <a:lstStyle/>
                  <a:p>
                    <a:fld id="{3FA05918-04F3-45FE-A248-776B4D98A84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0-03F0-457F-9FA2-BE1A378CBF2A}"/>
                </c:ext>
              </c:extLst>
            </c:dLbl>
            <c:dLbl>
              <c:idx val="20"/>
              <c:tx>
                <c:rich>
                  <a:bodyPr/>
                  <a:lstStyle/>
                  <a:p>
                    <a:fld id="{944B8487-A4CB-4B91-9994-8F342C4AD5D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1-03F0-457F-9FA2-BE1A378CBF2A}"/>
                </c:ext>
              </c:extLst>
            </c:dLbl>
            <c:dLbl>
              <c:idx val="21"/>
              <c:tx>
                <c:rich>
                  <a:bodyPr/>
                  <a:lstStyle/>
                  <a:p>
                    <a:fld id="{4ACDA5B5-CFEC-4FAC-A29E-6E92E751BA2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2-03F0-457F-9FA2-BE1A378CBF2A}"/>
                </c:ext>
              </c:extLst>
            </c:dLbl>
            <c:dLbl>
              <c:idx val="22"/>
              <c:tx>
                <c:rich>
                  <a:bodyPr/>
                  <a:lstStyle/>
                  <a:p>
                    <a:fld id="{01B7CB28-2643-400F-B877-E4420FE57D1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3-03F0-457F-9FA2-BE1A378CBF2A}"/>
                </c:ext>
              </c:extLst>
            </c:dLbl>
            <c:dLbl>
              <c:idx val="23"/>
              <c:tx>
                <c:rich>
                  <a:bodyPr/>
                  <a:lstStyle/>
                  <a:p>
                    <a:fld id="{F6F24419-C757-47A4-87F9-17DD33ECBC2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4-03F0-457F-9FA2-BE1A378CBF2A}"/>
                </c:ext>
              </c:extLst>
            </c:dLbl>
            <c:dLbl>
              <c:idx val="24"/>
              <c:tx>
                <c:rich>
                  <a:bodyPr/>
                  <a:lstStyle/>
                  <a:p>
                    <a:fld id="{11DA1DCD-033D-425B-8CA9-86DA2BA8E50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5-03F0-457F-9FA2-BE1A378CBF2A}"/>
                </c:ext>
              </c:extLst>
            </c:dLbl>
            <c:dLbl>
              <c:idx val="25"/>
              <c:tx>
                <c:rich>
                  <a:bodyPr/>
                  <a:lstStyle/>
                  <a:p>
                    <a:fld id="{09E28D74-B3D0-493D-8B37-D4020DE04E6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6-03F0-457F-9FA2-BE1A378CBF2A}"/>
                </c:ext>
              </c:extLst>
            </c:dLbl>
            <c:dLbl>
              <c:idx val="26"/>
              <c:tx>
                <c:rich>
                  <a:bodyPr/>
                  <a:lstStyle/>
                  <a:p>
                    <a:fld id="{813B1CAC-C5DF-46B7-9201-4AF254A7879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7-03F0-457F-9FA2-BE1A378CBF2A}"/>
                </c:ext>
              </c:extLst>
            </c:dLbl>
            <c:dLbl>
              <c:idx val="27"/>
              <c:tx>
                <c:rich>
                  <a:bodyPr/>
                  <a:lstStyle/>
                  <a:p>
                    <a:fld id="{1983CF48-2E8B-46A6-A564-C05C7EB981B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8-03F0-457F-9FA2-BE1A378CBF2A}"/>
                </c:ext>
              </c:extLst>
            </c:dLbl>
            <c:dLbl>
              <c:idx val="28"/>
              <c:tx>
                <c:rich>
                  <a:bodyPr/>
                  <a:lstStyle/>
                  <a:p>
                    <a:fld id="{766AA7E8-5582-4750-BA53-7FEAD1D3F83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9-03F0-457F-9FA2-BE1A378CBF2A}"/>
                </c:ext>
              </c:extLst>
            </c:dLbl>
            <c:dLbl>
              <c:idx val="29"/>
              <c:tx>
                <c:rich>
                  <a:bodyPr/>
                  <a:lstStyle/>
                  <a:p>
                    <a:fld id="{0357C670-D373-48FF-8145-6932C632DC4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A-03F0-457F-9FA2-BE1A378CBF2A}"/>
                </c:ext>
              </c:extLst>
            </c:dLbl>
            <c:dLbl>
              <c:idx val="30"/>
              <c:tx>
                <c:rich>
                  <a:bodyPr/>
                  <a:lstStyle/>
                  <a:p>
                    <a:fld id="{11E81A06-445C-4B3E-9904-9467051ACE5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B-03F0-457F-9FA2-BE1A378CBF2A}"/>
                </c:ext>
              </c:extLst>
            </c:dLbl>
            <c:dLbl>
              <c:idx val="31"/>
              <c:tx>
                <c:rich>
                  <a:bodyPr/>
                  <a:lstStyle/>
                  <a:p>
                    <a:fld id="{50A778F2-B1DF-416D-ADCF-9796151CB3D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C-03F0-457F-9FA2-BE1A378CBF2A}"/>
                </c:ext>
              </c:extLst>
            </c:dLbl>
            <c:dLbl>
              <c:idx val="32"/>
              <c:tx>
                <c:rich>
                  <a:bodyPr/>
                  <a:lstStyle/>
                  <a:p>
                    <a:fld id="{4D920FE7-52CC-40A5-85BF-0D1690E290D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D-03F0-457F-9FA2-BE1A378CBF2A}"/>
                </c:ext>
              </c:extLst>
            </c:dLbl>
            <c:dLbl>
              <c:idx val="33"/>
              <c:tx>
                <c:rich>
                  <a:bodyPr/>
                  <a:lstStyle/>
                  <a:p>
                    <a:fld id="{0FF52CE1-BAFD-4C74-939F-FD25F45608E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E-03F0-457F-9FA2-BE1A378CBF2A}"/>
                </c:ext>
              </c:extLst>
            </c:dLbl>
            <c:dLbl>
              <c:idx val="34"/>
              <c:tx>
                <c:rich>
                  <a:bodyPr/>
                  <a:lstStyle/>
                  <a:p>
                    <a:fld id="{9A656FBB-691B-439F-8283-F1A204EE877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F-03F0-457F-9FA2-BE1A378CBF2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t-E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2"/>
                </a:solidFill>
                <a:prstDash val="sysDot"/>
              </a:ln>
              <a:effectLst/>
            </c:spPr>
            <c:trendlineType val="poly"/>
            <c:order val="2"/>
            <c:dispRSqr val="1"/>
            <c:dispEq val="0"/>
            <c:trendlineLbl>
              <c:layout>
                <c:manualLayout>
                  <c:x val="5.8358486439195098E-2"/>
                  <c:y val="-0.21757655293088363"/>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t-EE"/>
                </a:p>
              </c:txPr>
            </c:trendlineLbl>
          </c:trendline>
          <c:xVal>
            <c:numRef>
              <c:f>'2.7-uus'!$BL$78:$BL$112</c:f>
              <c:numCache>
                <c:formatCode>0.000</c:formatCode>
                <c:ptCount val="35"/>
                <c:pt idx="0">
                  <c:v>0.75543478260868679</c:v>
                </c:pt>
                <c:pt idx="1">
                  <c:v>0.57435563069430762</c:v>
                </c:pt>
                <c:pt idx="2">
                  <c:v>0.55003568771153133</c:v>
                </c:pt>
                <c:pt idx="3">
                  <c:v>0.50513268305150349</c:v>
                </c:pt>
                <c:pt idx="4">
                  <c:v>0.49154462537158117</c:v>
                </c:pt>
                <c:pt idx="5">
                  <c:v>0.48513349514563281</c:v>
                </c:pt>
                <c:pt idx="6">
                  <c:v>0.46961121592127797</c:v>
                </c:pt>
                <c:pt idx="7">
                  <c:v>0.46766881788131637</c:v>
                </c:pt>
                <c:pt idx="8">
                  <c:v>0.4585556474036242</c:v>
                </c:pt>
                <c:pt idx="9">
                  <c:v>0.44579828480096279</c:v>
                </c:pt>
                <c:pt idx="10">
                  <c:v>0.43057208878930026</c:v>
                </c:pt>
                <c:pt idx="11">
                  <c:v>0.41078836195899143</c:v>
                </c:pt>
                <c:pt idx="12">
                  <c:v>0.38748410204196543</c:v>
                </c:pt>
                <c:pt idx="13">
                  <c:v>0.38611944200087062</c:v>
                </c:pt>
                <c:pt idx="14">
                  <c:v>0.36967137441316905</c:v>
                </c:pt>
                <c:pt idx="15">
                  <c:v>0.33832330282034329</c:v>
                </c:pt>
                <c:pt idx="16">
                  <c:v>0.33296771907325357</c:v>
                </c:pt>
                <c:pt idx="17">
                  <c:v>0.32020604381038598</c:v>
                </c:pt>
                <c:pt idx="18">
                  <c:v>0.30901960784313887</c:v>
                </c:pt>
                <c:pt idx="19">
                  <c:v>0.30224172083810014</c:v>
                </c:pt>
                <c:pt idx="20">
                  <c:v>0.29673876810498734</c:v>
                </c:pt>
                <c:pt idx="21">
                  <c:v>0.29297850689198068</c:v>
                </c:pt>
                <c:pt idx="22">
                  <c:v>0.28091002366567575</c:v>
                </c:pt>
                <c:pt idx="23">
                  <c:v>0.24558102472940613</c:v>
                </c:pt>
                <c:pt idx="24">
                  <c:v>0.2435576756716657</c:v>
                </c:pt>
                <c:pt idx="25">
                  <c:v>0.22121744446689265</c:v>
                </c:pt>
                <c:pt idx="26">
                  <c:v>0.20679065778301758</c:v>
                </c:pt>
                <c:pt idx="27">
                  <c:v>0.1986627709437169</c:v>
                </c:pt>
                <c:pt idx="28">
                  <c:v>0.64890133389537408</c:v>
                </c:pt>
                <c:pt idx="29">
                  <c:v>0.34836813186922888</c:v>
                </c:pt>
                <c:pt idx="30">
                  <c:v>0.50186567164179363</c:v>
                </c:pt>
                <c:pt idx="31">
                  <c:v>0.53270360506514103</c:v>
                </c:pt>
                <c:pt idx="32">
                  <c:v>0.27555758498357863</c:v>
                </c:pt>
                <c:pt idx="33">
                  <c:v>0.50005402370467666</c:v>
                </c:pt>
                <c:pt idx="34">
                  <c:v>0.54521804790157558</c:v>
                </c:pt>
              </c:numCache>
            </c:numRef>
          </c:xVal>
          <c:yVal>
            <c:numRef>
              <c:f>'2.7-uus'!$BM$78:$BM$112</c:f>
              <c:numCache>
                <c:formatCode>0.000</c:formatCode>
                <c:ptCount val="35"/>
                <c:pt idx="0">
                  <c:v>2.5991768430536291</c:v>
                </c:pt>
                <c:pt idx="1">
                  <c:v>4.8553508420355227</c:v>
                </c:pt>
                <c:pt idx="2">
                  <c:v>0.65181227074534009</c:v>
                </c:pt>
                <c:pt idx="3">
                  <c:v>5.3565091071341513</c:v>
                </c:pt>
                <c:pt idx="4">
                  <c:v>4.0755204150707298</c:v>
                </c:pt>
                <c:pt idx="5">
                  <c:v>3.6183338870193129</c:v>
                </c:pt>
                <c:pt idx="6">
                  <c:v>4.2180439264494183</c:v>
                </c:pt>
                <c:pt idx="7">
                  <c:v>5.9608718292377088</c:v>
                </c:pt>
                <c:pt idx="8">
                  <c:v>3.464793321011892</c:v>
                </c:pt>
                <c:pt idx="9">
                  <c:v>1.4555721381952642</c:v>
                </c:pt>
                <c:pt idx="10">
                  <c:v>3.5192322232576898</c:v>
                </c:pt>
                <c:pt idx="11">
                  <c:v>2.9880246898491332</c:v>
                </c:pt>
                <c:pt idx="12">
                  <c:v>2.7718421664392809</c:v>
                </c:pt>
                <c:pt idx="13">
                  <c:v>3.3665102999882182</c:v>
                </c:pt>
                <c:pt idx="14">
                  <c:v>6.5847725459419131</c:v>
                </c:pt>
                <c:pt idx="15">
                  <c:v>5.7114389685999374</c:v>
                </c:pt>
                <c:pt idx="16">
                  <c:v>5.6202554909055245</c:v>
                </c:pt>
                <c:pt idx="17">
                  <c:v>3.8414380453315737</c:v>
                </c:pt>
                <c:pt idx="18">
                  <c:v>5.3286669970424434</c:v>
                </c:pt>
                <c:pt idx="19">
                  <c:v>4.3767009943165824</c:v>
                </c:pt>
                <c:pt idx="20">
                  <c:v>5.0572072761762943</c:v>
                </c:pt>
                <c:pt idx="21">
                  <c:v>6.8916821066898031</c:v>
                </c:pt>
                <c:pt idx="22">
                  <c:v>3.5235351331877935</c:v>
                </c:pt>
                <c:pt idx="23">
                  <c:v>2.3022709039212712</c:v>
                </c:pt>
                <c:pt idx="24">
                  <c:v>3.6361722849903324</c:v>
                </c:pt>
                <c:pt idx="25">
                  <c:v>3.7916924374730963</c:v>
                </c:pt>
                <c:pt idx="26">
                  <c:v>2.4930444873990942</c:v>
                </c:pt>
                <c:pt idx="27">
                  <c:v>2.5320848375451264</c:v>
                </c:pt>
                <c:pt idx="28">
                  <c:v>2.5092456174986411</c:v>
                </c:pt>
                <c:pt idx="29">
                  <c:v>3.66</c:v>
                </c:pt>
                <c:pt idx="30">
                  <c:v>4.7013355434970538</c:v>
                </c:pt>
                <c:pt idx="31">
                  <c:v>3.0908672647803082</c:v>
                </c:pt>
                <c:pt idx="32">
                  <c:v>4.2159447134042241</c:v>
                </c:pt>
                <c:pt idx="33">
                  <c:v>1.6796235944804332</c:v>
                </c:pt>
                <c:pt idx="34">
                  <c:v>1.0029993369587178</c:v>
                </c:pt>
              </c:numCache>
            </c:numRef>
          </c:yVal>
          <c:smooth val="0"/>
          <c:extLst>
            <c:ext xmlns:c15="http://schemas.microsoft.com/office/drawing/2012/chart" uri="{02D57815-91ED-43cb-92C2-25804820EDAC}">
              <c15:datalabelsRange>
                <c15:f>'2.7-uus'!$BK$78:$BK$112</c15:f>
                <c15:dlblRangeCache>
                  <c:ptCount val="35"/>
                  <c:pt idx="0">
                    <c:v>Läti</c:v>
                  </c:pt>
                  <c:pt idx="1">
                    <c:v>Kreeka</c:v>
                  </c:pt>
                  <c:pt idx="2">
                    <c:v>Tšiili</c:v>
                  </c:pt>
                  <c:pt idx="3">
                    <c:v>Portugal</c:v>
                  </c:pt>
                  <c:pt idx="4">
                    <c:v>Slovakkia</c:v>
                  </c:pt>
                  <c:pt idx="5">
                    <c:v>Luksemburg</c:v>
                  </c:pt>
                  <c:pt idx="6">
                    <c:v>Eesti</c:v>
                  </c:pt>
                  <c:pt idx="7">
                    <c:v>Norra</c:v>
                  </c:pt>
                  <c:pt idx="8">
                    <c:v>Hispaania</c:v>
                  </c:pt>
                  <c:pt idx="9">
                    <c:v>Rumeenia</c:v>
                  </c:pt>
                  <c:pt idx="10">
                    <c:v>Holland</c:v>
                  </c:pt>
                  <c:pt idx="11">
                    <c:v>Venemaa</c:v>
                  </c:pt>
                  <c:pt idx="12">
                    <c:v>Itaalia</c:v>
                  </c:pt>
                  <c:pt idx="13">
                    <c:v>Tšehhi</c:v>
                  </c:pt>
                  <c:pt idx="14">
                    <c:v>Island</c:v>
                  </c:pt>
                  <c:pt idx="15">
                    <c:v>Taani</c:v>
                  </c:pt>
                  <c:pt idx="16">
                    <c:v>Soome</c:v>
                  </c:pt>
                  <c:pt idx="17">
                    <c:v>Saksamaa</c:v>
                  </c:pt>
                  <c:pt idx="18">
                    <c:v>Suurbritannia</c:v>
                  </c:pt>
                  <c:pt idx="19">
                    <c:v>Rootsi</c:v>
                  </c:pt>
                  <c:pt idx="20">
                    <c:v>Belgia</c:v>
                  </c:pt>
                  <c:pt idx="21">
                    <c:v>Iirimaa</c:v>
                  </c:pt>
                  <c:pt idx="22">
                    <c:v>Austria</c:v>
                  </c:pt>
                  <c:pt idx="23">
                    <c:v>Ungari</c:v>
                  </c:pt>
                  <c:pt idx="24">
                    <c:v>Sloveenia</c:v>
                  </c:pt>
                  <c:pt idx="25">
                    <c:v>Taiwan</c:v>
                  </c:pt>
                  <c:pt idx="26">
                    <c:v>Korea</c:v>
                  </c:pt>
                  <c:pt idx="27">
                    <c:v>Jaapan</c:v>
                  </c:pt>
                  <c:pt idx="28">
                    <c:v>Argentiina</c:v>
                  </c:pt>
                  <c:pt idx="29">
                    <c:v>Prantsusmaa (2015)</c:v>
                  </c:pt>
                  <c:pt idx="30">
                    <c:v>Uus-Meremaa (2015)</c:v>
                  </c:pt>
                  <c:pt idx="31">
                    <c:v>Poola (2015)</c:v>
                  </c:pt>
                  <c:pt idx="32">
                    <c:v>Šveits (2015)</c:v>
                  </c:pt>
                  <c:pt idx="33">
                    <c:v>Türgi (2015)</c:v>
                  </c:pt>
                  <c:pt idx="34">
                    <c:v>Lõuna-Aafrika Vabariik (2015)</c:v>
                  </c:pt>
                </c15:dlblRangeCache>
              </c15:datalabelsRange>
            </c:ext>
            <c:ext xmlns:c16="http://schemas.microsoft.com/office/drawing/2014/chart" uri="{C3380CC4-5D6E-409C-BE32-E72D297353CC}">
              <c16:uniqueId val="{0000001C-03F0-457F-9FA2-BE1A378CBF2A}"/>
            </c:ext>
          </c:extLst>
        </c:ser>
        <c:dLbls>
          <c:showLegendKey val="0"/>
          <c:showVal val="0"/>
          <c:showCatName val="0"/>
          <c:showSerName val="0"/>
          <c:showPercent val="0"/>
          <c:showBubbleSize val="0"/>
        </c:dLbls>
        <c:axId val="215924415"/>
        <c:axId val="215918175"/>
        <c:extLst>
          <c:ext xmlns:c15="http://schemas.microsoft.com/office/drawing/2012/chart" uri="{02D57815-91ED-43cb-92C2-25804820EDAC}">
            <c15:filteredScatterSeries>
              <c15:ser>
                <c:idx val="0"/>
                <c:order val="0"/>
                <c:tx>
                  <c:strRef>
                    <c:extLst>
                      <c:ext uri="{02D57815-91ED-43cb-92C2-25804820EDAC}">
                        <c15:formulaRef>
                          <c15:sqref>'2.7-uus'!$BL$77</c15:sqref>
                        </c15:formulaRef>
                      </c:ext>
                    </c:extLst>
                    <c:strCache>
                      <c:ptCount val="1"/>
                      <c:pt idx="0">
                        <c:v>Avaliku sektori TA kulud SKP-st/kõik TA kulud SKP-st</c:v>
                      </c:pt>
                    </c:strCache>
                  </c:strRef>
                </c:tx>
                <c:spPr>
                  <a:ln w="19050" cap="rnd">
                    <a:noFill/>
                    <a:round/>
                  </a:ln>
                  <a:effectLst/>
                </c:spPr>
                <c:marker>
                  <c:symbol val="circle"/>
                  <c:size val="5"/>
                  <c:spPr>
                    <a:solidFill>
                      <a:schemeClr val="accent1"/>
                    </a:solidFill>
                    <a:ln w="9525">
                      <a:solidFill>
                        <a:schemeClr val="accent1"/>
                      </a:solidFill>
                    </a:ln>
                    <a:effectLst/>
                  </c:spPr>
                </c:marker>
                <c:xVal>
                  <c:numRef>
                    <c:extLst>
                      <c:ext uri="{02D57815-91ED-43cb-92C2-25804820EDAC}">
                        <c15:formulaRef>
                          <c15:sqref>'2.7-uus'!$BM$78:$BM$105</c15:sqref>
                        </c15:formulaRef>
                      </c:ext>
                    </c:extLst>
                    <c:numCache>
                      <c:formatCode>0.000</c:formatCode>
                      <c:ptCount val="28"/>
                      <c:pt idx="0">
                        <c:v>2.5991768430536291</c:v>
                      </c:pt>
                      <c:pt idx="1">
                        <c:v>4.8553508420355227</c:v>
                      </c:pt>
                      <c:pt idx="2">
                        <c:v>0.65181227074534009</c:v>
                      </c:pt>
                      <c:pt idx="3">
                        <c:v>5.3565091071341513</c:v>
                      </c:pt>
                      <c:pt idx="4">
                        <c:v>4.0755204150707298</c:v>
                      </c:pt>
                      <c:pt idx="5">
                        <c:v>3.6183338870193129</c:v>
                      </c:pt>
                      <c:pt idx="6">
                        <c:v>4.2180439264494183</c:v>
                      </c:pt>
                      <c:pt idx="7">
                        <c:v>5.9608718292377088</c:v>
                      </c:pt>
                      <c:pt idx="8">
                        <c:v>3.464793321011892</c:v>
                      </c:pt>
                      <c:pt idx="9">
                        <c:v>1.4555721381952642</c:v>
                      </c:pt>
                      <c:pt idx="10">
                        <c:v>3.5192322232576898</c:v>
                      </c:pt>
                      <c:pt idx="11">
                        <c:v>2.9880246898491332</c:v>
                      </c:pt>
                      <c:pt idx="12">
                        <c:v>2.7718421664392809</c:v>
                      </c:pt>
                      <c:pt idx="13">
                        <c:v>3.3665102999882182</c:v>
                      </c:pt>
                      <c:pt idx="14">
                        <c:v>6.5847725459419131</c:v>
                      </c:pt>
                      <c:pt idx="15">
                        <c:v>5.7114389685999374</c:v>
                      </c:pt>
                      <c:pt idx="16">
                        <c:v>5.6202554909055245</c:v>
                      </c:pt>
                      <c:pt idx="17">
                        <c:v>3.8414380453315737</c:v>
                      </c:pt>
                      <c:pt idx="18">
                        <c:v>5.3286669970424434</c:v>
                      </c:pt>
                      <c:pt idx="19">
                        <c:v>4.3767009943165824</c:v>
                      </c:pt>
                      <c:pt idx="20">
                        <c:v>5.0572072761762943</c:v>
                      </c:pt>
                      <c:pt idx="21">
                        <c:v>6.8916821066898031</c:v>
                      </c:pt>
                      <c:pt idx="22">
                        <c:v>3.5235351331877935</c:v>
                      </c:pt>
                      <c:pt idx="23">
                        <c:v>2.3022709039212712</c:v>
                      </c:pt>
                      <c:pt idx="24">
                        <c:v>3.6361722849903324</c:v>
                      </c:pt>
                      <c:pt idx="25">
                        <c:v>3.7916924374730963</c:v>
                      </c:pt>
                      <c:pt idx="26">
                        <c:v>2.4930444873990942</c:v>
                      </c:pt>
                      <c:pt idx="27">
                        <c:v>2.5320848375451264</c:v>
                      </c:pt>
                    </c:numCache>
                  </c:numRef>
                </c:xVal>
                <c:yVal>
                  <c:numRef>
                    <c:extLst>
                      <c:ext uri="{02D57815-91ED-43cb-92C2-25804820EDAC}">
                        <c15:formulaRef>
                          <c15:sqref>'2.7-uus'!$BL$78:$BL$105</c15:sqref>
                        </c15:formulaRef>
                      </c:ext>
                    </c:extLst>
                    <c:numCache>
                      <c:formatCode>0.000</c:formatCode>
                      <c:ptCount val="28"/>
                      <c:pt idx="0">
                        <c:v>0.75543478260868679</c:v>
                      </c:pt>
                      <c:pt idx="1">
                        <c:v>0.57435563069430762</c:v>
                      </c:pt>
                      <c:pt idx="2">
                        <c:v>0.55003568771153133</c:v>
                      </c:pt>
                      <c:pt idx="3">
                        <c:v>0.50513268305150349</c:v>
                      </c:pt>
                      <c:pt idx="4">
                        <c:v>0.49154462537158117</c:v>
                      </c:pt>
                      <c:pt idx="5">
                        <c:v>0.48513349514563281</c:v>
                      </c:pt>
                      <c:pt idx="6">
                        <c:v>0.46961121592127797</c:v>
                      </c:pt>
                      <c:pt idx="7">
                        <c:v>0.46766881788131637</c:v>
                      </c:pt>
                      <c:pt idx="8">
                        <c:v>0.4585556474036242</c:v>
                      </c:pt>
                      <c:pt idx="9">
                        <c:v>0.44579828480096279</c:v>
                      </c:pt>
                      <c:pt idx="10">
                        <c:v>0.43057208878930026</c:v>
                      </c:pt>
                      <c:pt idx="11">
                        <c:v>0.41078836195899143</c:v>
                      </c:pt>
                      <c:pt idx="12">
                        <c:v>0.38748410204196543</c:v>
                      </c:pt>
                      <c:pt idx="13">
                        <c:v>0.38611944200087062</c:v>
                      </c:pt>
                      <c:pt idx="14">
                        <c:v>0.36967137441316905</c:v>
                      </c:pt>
                      <c:pt idx="15">
                        <c:v>0.33832330282034329</c:v>
                      </c:pt>
                      <c:pt idx="16">
                        <c:v>0.33296771907325357</c:v>
                      </c:pt>
                      <c:pt idx="17">
                        <c:v>0.32020604381038598</c:v>
                      </c:pt>
                      <c:pt idx="18">
                        <c:v>0.30901960784313887</c:v>
                      </c:pt>
                      <c:pt idx="19">
                        <c:v>0.30224172083810014</c:v>
                      </c:pt>
                      <c:pt idx="20">
                        <c:v>0.29673876810498734</c:v>
                      </c:pt>
                      <c:pt idx="21">
                        <c:v>0.29297850689198068</c:v>
                      </c:pt>
                      <c:pt idx="22">
                        <c:v>0.28091002366567575</c:v>
                      </c:pt>
                      <c:pt idx="23">
                        <c:v>0.24558102472940613</c:v>
                      </c:pt>
                      <c:pt idx="24">
                        <c:v>0.2435576756716657</c:v>
                      </c:pt>
                      <c:pt idx="25">
                        <c:v>0.22121744446689265</c:v>
                      </c:pt>
                      <c:pt idx="26">
                        <c:v>0.20679065778301758</c:v>
                      </c:pt>
                      <c:pt idx="27">
                        <c:v>0.1986627709437169</c:v>
                      </c:pt>
                    </c:numCache>
                  </c:numRef>
                </c:yVal>
                <c:smooth val="0"/>
                <c:extLst>
                  <c:ext xmlns:c16="http://schemas.microsoft.com/office/drawing/2014/chart" uri="{C3380CC4-5D6E-409C-BE32-E72D297353CC}">
                    <c16:uniqueId val="{00000000-03F0-457F-9FA2-BE1A378CBF2A}"/>
                  </c:ext>
                </c:extLst>
              </c15:ser>
            </c15:filteredScatterSeries>
          </c:ext>
        </c:extLst>
      </c:scatterChart>
      <c:valAx>
        <c:axId val="215924415"/>
        <c:scaling>
          <c:orientation val="minMax"/>
          <c:min val="0.15000000000000002"/>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r>
                  <a:rPr lang="et-EE" sz="900">
                    <a:solidFill>
                      <a:sysClr val="windowText" lastClr="000000"/>
                    </a:solidFill>
                  </a:rPr>
                  <a:t>Avaliku sektori</a:t>
                </a:r>
                <a:r>
                  <a:rPr lang="et-EE" sz="900" baseline="0">
                    <a:solidFill>
                      <a:sysClr val="windowText" lastClr="000000"/>
                    </a:solidFill>
                  </a:rPr>
                  <a:t> TA kulud SKP-st/kõik TA kulud SKP-st</a:t>
                </a:r>
                <a:endParaRPr lang="et-EE" sz="900">
                  <a:solidFill>
                    <a:sysClr val="windowText" lastClr="000000"/>
                  </a:solidFill>
                </a:endParaRPr>
              </a:p>
            </c:rich>
          </c:tx>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215918175"/>
        <c:crosses val="autoZero"/>
        <c:crossBetween val="midCat"/>
      </c:valAx>
      <c:valAx>
        <c:axId val="21591817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r>
                  <a:rPr lang="et-EE" sz="900">
                    <a:solidFill>
                      <a:sysClr val="windowText" lastClr="000000"/>
                    </a:solidFill>
                  </a:rPr>
                  <a:t>Avaliku sektori teadustöötajate täistöökohiti 1000 töötajakohta tööjõus</a:t>
                </a:r>
              </a:p>
            </c:rich>
          </c:tx>
          <c:layout>
            <c:manualLayout>
              <c:xMode val="edge"/>
              <c:yMode val="edge"/>
              <c:x val="1.1794963868892169E-2"/>
              <c:y val="0.10414697638003595"/>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215924415"/>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t-EE"/>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70055076892039E-2"/>
          <c:y val="7.6002659579003942E-2"/>
          <c:w val="0.87748862642169723"/>
          <c:h val="0.72863498740013488"/>
        </c:manualLayout>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dLbls>
            <c:dLbl>
              <c:idx val="0"/>
              <c:tx>
                <c:rich>
                  <a:bodyPr/>
                  <a:lstStyle/>
                  <a:p>
                    <a:fld id="{FAD34A52-827A-4BC4-B717-9B438106E1B3}"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70F4-4317-8655-AD3A2D7DF548}"/>
                </c:ext>
              </c:extLst>
            </c:dLbl>
            <c:dLbl>
              <c:idx val="1"/>
              <c:layout>
                <c:manualLayout>
                  <c:x val="4.7212498753418701E-2"/>
                  <c:y val="1.2376934170059563E-2"/>
                </c:manualLayout>
              </c:layout>
              <c:tx>
                <c:rich>
                  <a:bodyPr/>
                  <a:lstStyle/>
                  <a:p>
                    <a:fld id="{DE905D7C-EEEF-429A-9E33-68722AABC879}"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70F4-4317-8655-AD3A2D7DF548}"/>
                </c:ext>
              </c:extLst>
            </c:dLbl>
            <c:dLbl>
              <c:idx val="2"/>
              <c:tx>
                <c:rich>
                  <a:bodyPr/>
                  <a:lstStyle/>
                  <a:p>
                    <a:fld id="{F1A4E7C5-9848-4F48-87C3-BFA19A93A1E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70F4-4317-8655-AD3A2D7DF548}"/>
                </c:ext>
              </c:extLst>
            </c:dLbl>
            <c:dLbl>
              <c:idx val="3"/>
              <c:tx>
                <c:rich>
                  <a:bodyPr/>
                  <a:lstStyle/>
                  <a:p>
                    <a:fld id="{F3D8DA40-BB36-4A22-880E-76AC8A6DE6E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70F4-4317-8655-AD3A2D7DF548}"/>
                </c:ext>
              </c:extLst>
            </c:dLbl>
            <c:dLbl>
              <c:idx val="4"/>
              <c:layout>
                <c:manualLayout>
                  <c:x val="5.3370650764734115E-2"/>
                  <c:y val="-5.6726959631427968E-17"/>
                </c:manualLayout>
              </c:layout>
              <c:tx>
                <c:rich>
                  <a:bodyPr/>
                  <a:lstStyle/>
                  <a:p>
                    <a:fld id="{A876F70D-EF14-483E-8C9D-F0FC42EA2CEF}"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70F4-4317-8655-AD3A2D7DF548}"/>
                </c:ext>
              </c:extLst>
            </c:dLbl>
            <c:dLbl>
              <c:idx val="5"/>
              <c:layout>
                <c:manualLayout>
                  <c:x val="4.5159781416313466E-2"/>
                  <c:y val="2.7848101882634015E-2"/>
                </c:manualLayout>
              </c:layout>
              <c:tx>
                <c:rich>
                  <a:bodyPr/>
                  <a:lstStyle/>
                  <a:p>
                    <a:fld id="{651B822A-0173-4C01-BB5E-FACD66BC007F}"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70F4-4317-8655-AD3A2D7DF548}"/>
                </c:ext>
              </c:extLst>
            </c:dLbl>
            <c:dLbl>
              <c:idx val="6"/>
              <c:layout>
                <c:manualLayout>
                  <c:x val="-3.69489120678929E-2"/>
                  <c:y val="-5.260197022275314E-2"/>
                </c:manualLayout>
              </c:layout>
              <c:tx>
                <c:rich>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fld id="{742952CC-D728-44B0-9899-C623B37067ED}" type="CELLRANGE">
                      <a:rPr lang="en-US"/>
                      <a:pPr>
                        <a:defRPr>
                          <a:solidFill>
                            <a:sysClr val="windowText" lastClr="000000"/>
                          </a:solidFill>
                        </a:defRPr>
                      </a:pPr>
                      <a:t>[CELLRANGE]</a:t>
                    </a:fld>
                    <a:endParaRPr lang="et-EE"/>
                  </a:p>
                </c:rich>
              </c:tx>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70F4-4317-8655-AD3A2D7DF548}"/>
                </c:ext>
              </c:extLst>
            </c:dLbl>
            <c:dLbl>
              <c:idx val="7"/>
              <c:tx>
                <c:rich>
                  <a:bodyPr/>
                  <a:lstStyle/>
                  <a:p>
                    <a:fld id="{F7153C49-E931-45F7-B5D0-D14F8B8F66F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70F4-4317-8655-AD3A2D7DF548}"/>
                </c:ext>
              </c:extLst>
            </c:dLbl>
            <c:dLbl>
              <c:idx val="8"/>
              <c:tx>
                <c:rich>
                  <a:bodyPr/>
                  <a:lstStyle/>
                  <a:p>
                    <a:fld id="{0DC82784-C25C-4D52-9722-8D2CBB1A48D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70F4-4317-8655-AD3A2D7DF548}"/>
                </c:ext>
              </c:extLst>
            </c:dLbl>
            <c:dLbl>
              <c:idx val="9"/>
              <c:tx>
                <c:rich>
                  <a:bodyPr/>
                  <a:lstStyle/>
                  <a:p>
                    <a:fld id="{42E72DCC-96A2-4EF9-9D89-88FBC3007B3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70F4-4317-8655-AD3A2D7DF548}"/>
                </c:ext>
              </c:extLst>
            </c:dLbl>
            <c:dLbl>
              <c:idx val="10"/>
              <c:layout>
                <c:manualLayout>
                  <c:x val="9.6477714843942491E-2"/>
                  <c:y val="7.7355838562872273E-2"/>
                </c:manualLayout>
              </c:layout>
              <c:tx>
                <c:rich>
                  <a:bodyPr/>
                  <a:lstStyle/>
                  <a:p>
                    <a:fld id="{21C92A46-D491-493F-B3A7-D2040DC4D5F8}"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70F4-4317-8655-AD3A2D7DF548}"/>
                </c:ext>
              </c:extLst>
            </c:dLbl>
            <c:dLbl>
              <c:idx val="11"/>
              <c:tx>
                <c:rich>
                  <a:bodyPr/>
                  <a:lstStyle/>
                  <a:p>
                    <a:fld id="{37B176F3-BEAD-474A-A4AE-7CF8ABD106F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70F4-4317-8655-AD3A2D7DF548}"/>
                </c:ext>
              </c:extLst>
            </c:dLbl>
            <c:dLbl>
              <c:idx val="12"/>
              <c:tx>
                <c:rich>
                  <a:bodyPr/>
                  <a:lstStyle/>
                  <a:p>
                    <a:fld id="{E2FEAF0F-144A-4568-9F33-69AA252B280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70F4-4317-8655-AD3A2D7DF548}"/>
                </c:ext>
              </c:extLst>
            </c:dLbl>
            <c:dLbl>
              <c:idx val="13"/>
              <c:tx>
                <c:rich>
                  <a:bodyPr/>
                  <a:lstStyle/>
                  <a:p>
                    <a:fld id="{36CCDD2C-B2D6-4487-981F-C748AB36372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70F4-4317-8655-AD3A2D7DF548}"/>
                </c:ext>
              </c:extLst>
            </c:dLbl>
            <c:dLbl>
              <c:idx val="14"/>
              <c:tx>
                <c:rich>
                  <a:bodyPr/>
                  <a:lstStyle/>
                  <a:p>
                    <a:fld id="{5987E2E5-399F-452D-A1A8-D2C49E13006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70F4-4317-8655-AD3A2D7DF548}"/>
                </c:ext>
              </c:extLst>
            </c:dLbl>
            <c:dLbl>
              <c:idx val="15"/>
              <c:tx>
                <c:rich>
                  <a:bodyPr/>
                  <a:lstStyle/>
                  <a:p>
                    <a:fld id="{9807E974-6CBB-48D2-8B5A-4A175EA0FD6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70F4-4317-8655-AD3A2D7DF548}"/>
                </c:ext>
              </c:extLst>
            </c:dLbl>
            <c:dLbl>
              <c:idx val="16"/>
              <c:tx>
                <c:rich>
                  <a:bodyPr/>
                  <a:lstStyle/>
                  <a:p>
                    <a:fld id="{42D03514-8451-4A13-834C-10F3029071B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70F4-4317-8655-AD3A2D7DF548}"/>
                </c:ext>
              </c:extLst>
            </c:dLbl>
            <c:dLbl>
              <c:idx val="17"/>
              <c:tx>
                <c:rich>
                  <a:bodyPr/>
                  <a:lstStyle/>
                  <a:p>
                    <a:fld id="{8C73DF96-AC93-47EB-B4F9-E567DD3F26F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70F4-4317-8655-AD3A2D7DF548}"/>
                </c:ext>
              </c:extLst>
            </c:dLbl>
            <c:dLbl>
              <c:idx val="18"/>
              <c:tx>
                <c:rich>
                  <a:bodyPr/>
                  <a:lstStyle/>
                  <a:p>
                    <a:fld id="{946B9F1C-F1C1-4012-AA7F-4C1EB1B1B5E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70F4-4317-8655-AD3A2D7DF548}"/>
                </c:ext>
              </c:extLst>
            </c:dLbl>
            <c:dLbl>
              <c:idx val="19"/>
              <c:tx>
                <c:rich>
                  <a:bodyPr/>
                  <a:lstStyle/>
                  <a:p>
                    <a:fld id="{1438DAC9-2807-46A5-A80E-04A6879D150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70F4-4317-8655-AD3A2D7DF548}"/>
                </c:ext>
              </c:extLst>
            </c:dLbl>
            <c:dLbl>
              <c:idx val="20"/>
              <c:tx>
                <c:rich>
                  <a:bodyPr/>
                  <a:lstStyle/>
                  <a:p>
                    <a:fld id="{9675EA68-9F15-4788-9151-8A21666AD87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70F4-4317-8655-AD3A2D7DF548}"/>
                </c:ext>
              </c:extLst>
            </c:dLbl>
            <c:dLbl>
              <c:idx val="21"/>
              <c:tx>
                <c:rich>
                  <a:bodyPr/>
                  <a:lstStyle/>
                  <a:p>
                    <a:fld id="{4810780A-1076-4F4D-BF40-8CB318462C1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70F4-4317-8655-AD3A2D7DF548}"/>
                </c:ext>
              </c:extLst>
            </c:dLbl>
            <c:dLbl>
              <c:idx val="22"/>
              <c:tx>
                <c:rich>
                  <a:bodyPr/>
                  <a:lstStyle/>
                  <a:p>
                    <a:fld id="{8459DBD3-CBA9-4864-B3AB-8AD148A5368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70F4-4317-8655-AD3A2D7DF548}"/>
                </c:ext>
              </c:extLst>
            </c:dLbl>
            <c:dLbl>
              <c:idx val="23"/>
              <c:tx>
                <c:rich>
                  <a:bodyPr/>
                  <a:lstStyle/>
                  <a:p>
                    <a:fld id="{8C88AC60-5F2C-4617-9503-324054010C4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70F4-4317-8655-AD3A2D7DF548}"/>
                </c:ext>
              </c:extLst>
            </c:dLbl>
            <c:dLbl>
              <c:idx val="24"/>
              <c:tx>
                <c:rich>
                  <a:bodyPr/>
                  <a:lstStyle/>
                  <a:p>
                    <a:fld id="{987DFE48-04FE-4495-95F0-A311C0F3BDA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70F4-4317-8655-AD3A2D7DF548}"/>
                </c:ext>
              </c:extLst>
            </c:dLbl>
            <c:dLbl>
              <c:idx val="25"/>
              <c:tx>
                <c:rich>
                  <a:bodyPr/>
                  <a:lstStyle/>
                  <a:p>
                    <a:fld id="{106A4C87-419C-4049-B5A3-E10B5608780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70F4-4317-8655-AD3A2D7DF548}"/>
                </c:ext>
              </c:extLst>
            </c:dLbl>
            <c:dLbl>
              <c:idx val="26"/>
              <c:tx>
                <c:rich>
                  <a:bodyPr/>
                  <a:lstStyle/>
                  <a:p>
                    <a:fld id="{46D7138F-FD10-4E38-A731-7D19133E534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70F4-4317-8655-AD3A2D7DF548}"/>
                </c:ext>
              </c:extLst>
            </c:dLbl>
            <c:dLbl>
              <c:idx val="27"/>
              <c:tx>
                <c:rich>
                  <a:bodyPr/>
                  <a:lstStyle/>
                  <a:p>
                    <a:fld id="{6BDEDD37-5520-4A4A-92D3-6ACC630B74B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70F4-4317-8655-AD3A2D7DF54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linear"/>
            <c:dispRSqr val="1"/>
            <c:dispEq val="0"/>
            <c:trendlineLbl>
              <c:layout>
                <c:manualLayout>
                  <c:x val="-1.8825195925404575E-3"/>
                  <c:y val="-6.1463660176166654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trendlineLbl>
          </c:trendline>
          <c:xVal>
            <c:numRef>
              <c:f>'2.7-uus'!$BL$78:$BL$105</c:f>
              <c:numCache>
                <c:formatCode>0.000</c:formatCode>
                <c:ptCount val="28"/>
                <c:pt idx="0">
                  <c:v>0.75543478260868679</c:v>
                </c:pt>
                <c:pt idx="1">
                  <c:v>0.57435563069430762</c:v>
                </c:pt>
                <c:pt idx="2">
                  <c:v>0.55003568771153133</c:v>
                </c:pt>
                <c:pt idx="3">
                  <c:v>0.50513268305150349</c:v>
                </c:pt>
                <c:pt idx="4">
                  <c:v>0.49154462537158117</c:v>
                </c:pt>
                <c:pt idx="5">
                  <c:v>0.48513349514563281</c:v>
                </c:pt>
                <c:pt idx="6">
                  <c:v>0.46961121592127797</c:v>
                </c:pt>
                <c:pt idx="7">
                  <c:v>0.46766881788131637</c:v>
                </c:pt>
                <c:pt idx="8">
                  <c:v>0.4585556474036242</c:v>
                </c:pt>
                <c:pt idx="9">
                  <c:v>0.44579828480096279</c:v>
                </c:pt>
                <c:pt idx="10">
                  <c:v>0.43057208878930026</c:v>
                </c:pt>
                <c:pt idx="11">
                  <c:v>0.41078836195899143</c:v>
                </c:pt>
                <c:pt idx="12">
                  <c:v>0.38748410204196543</c:v>
                </c:pt>
                <c:pt idx="13">
                  <c:v>0.38611944200087062</c:v>
                </c:pt>
                <c:pt idx="14">
                  <c:v>0.36967137441316905</c:v>
                </c:pt>
                <c:pt idx="15">
                  <c:v>0.33832330282034329</c:v>
                </c:pt>
                <c:pt idx="16">
                  <c:v>0.33296771907325357</c:v>
                </c:pt>
                <c:pt idx="17">
                  <c:v>0.32020604381038598</c:v>
                </c:pt>
                <c:pt idx="18">
                  <c:v>0.30901960784313887</c:v>
                </c:pt>
                <c:pt idx="19">
                  <c:v>0.30224172083810014</c:v>
                </c:pt>
                <c:pt idx="20">
                  <c:v>0.29673876810498734</c:v>
                </c:pt>
                <c:pt idx="21">
                  <c:v>0.29297850689198068</c:v>
                </c:pt>
                <c:pt idx="22">
                  <c:v>0.28091002366567575</c:v>
                </c:pt>
                <c:pt idx="23">
                  <c:v>0.24558102472940613</c:v>
                </c:pt>
                <c:pt idx="24">
                  <c:v>0.2435576756716657</c:v>
                </c:pt>
                <c:pt idx="25">
                  <c:v>0.22121744446689265</c:v>
                </c:pt>
                <c:pt idx="26">
                  <c:v>0.20679065778301758</c:v>
                </c:pt>
                <c:pt idx="27">
                  <c:v>0.1986627709437169</c:v>
                </c:pt>
              </c:numCache>
            </c:numRef>
          </c:xVal>
          <c:yVal>
            <c:numRef>
              <c:f>'2.7-uus'!$BM$78:$BM$105</c:f>
              <c:numCache>
                <c:formatCode>0.000</c:formatCode>
                <c:ptCount val="28"/>
                <c:pt idx="0">
                  <c:v>2.5991768430536291</c:v>
                </c:pt>
                <c:pt idx="1">
                  <c:v>4.8553508420355227</c:v>
                </c:pt>
                <c:pt idx="2">
                  <c:v>0.65181227074534009</c:v>
                </c:pt>
                <c:pt idx="3">
                  <c:v>5.3565091071341513</c:v>
                </c:pt>
                <c:pt idx="4">
                  <c:v>4.0755204150707298</c:v>
                </c:pt>
                <c:pt idx="5">
                  <c:v>3.6183338870193129</c:v>
                </c:pt>
                <c:pt idx="6">
                  <c:v>4.2180439264494183</c:v>
                </c:pt>
                <c:pt idx="7">
                  <c:v>5.9608718292377088</c:v>
                </c:pt>
                <c:pt idx="8">
                  <c:v>3.464793321011892</c:v>
                </c:pt>
                <c:pt idx="9">
                  <c:v>1.4555721381952642</c:v>
                </c:pt>
                <c:pt idx="10">
                  <c:v>3.5192322232576898</c:v>
                </c:pt>
                <c:pt idx="11">
                  <c:v>2.9880246898491332</c:v>
                </c:pt>
                <c:pt idx="12">
                  <c:v>2.7718421664392809</c:v>
                </c:pt>
                <c:pt idx="13">
                  <c:v>3.3665102999882182</c:v>
                </c:pt>
                <c:pt idx="14">
                  <c:v>6.5847725459419131</c:v>
                </c:pt>
                <c:pt idx="15">
                  <c:v>5.7114389685999374</c:v>
                </c:pt>
                <c:pt idx="16">
                  <c:v>5.6202554909055245</c:v>
                </c:pt>
                <c:pt idx="17">
                  <c:v>3.8414380453315737</c:v>
                </c:pt>
                <c:pt idx="18">
                  <c:v>5.3286669970424434</c:v>
                </c:pt>
                <c:pt idx="19">
                  <c:v>4.3767009943165824</c:v>
                </c:pt>
                <c:pt idx="20">
                  <c:v>5.0572072761762943</c:v>
                </c:pt>
                <c:pt idx="21">
                  <c:v>6.8916821066898031</c:v>
                </c:pt>
                <c:pt idx="22">
                  <c:v>3.5235351331877935</c:v>
                </c:pt>
                <c:pt idx="23">
                  <c:v>2.3022709039212712</c:v>
                </c:pt>
                <c:pt idx="24">
                  <c:v>3.6361722849903324</c:v>
                </c:pt>
                <c:pt idx="25">
                  <c:v>3.7916924374730963</c:v>
                </c:pt>
                <c:pt idx="26">
                  <c:v>2.4930444873990942</c:v>
                </c:pt>
                <c:pt idx="27">
                  <c:v>2.5320848375451264</c:v>
                </c:pt>
              </c:numCache>
            </c:numRef>
          </c:yVal>
          <c:smooth val="0"/>
          <c:extLst>
            <c:ext xmlns:c15="http://schemas.microsoft.com/office/drawing/2012/chart" uri="{02D57815-91ED-43cb-92C2-25804820EDAC}">
              <c15:datalabelsRange>
                <c15:f>'2.7-uus'!$BK$78:$BK$105</c15:f>
                <c15:dlblRangeCache>
                  <c:ptCount val="28"/>
                  <c:pt idx="0">
                    <c:v>Läti</c:v>
                  </c:pt>
                  <c:pt idx="1">
                    <c:v>Kreeka</c:v>
                  </c:pt>
                  <c:pt idx="2">
                    <c:v>Tšiili</c:v>
                  </c:pt>
                  <c:pt idx="3">
                    <c:v>Portugal</c:v>
                  </c:pt>
                  <c:pt idx="4">
                    <c:v>Slovakkia</c:v>
                  </c:pt>
                  <c:pt idx="5">
                    <c:v>Luksemburg</c:v>
                  </c:pt>
                  <c:pt idx="6">
                    <c:v>Eesti</c:v>
                  </c:pt>
                  <c:pt idx="7">
                    <c:v>Norra</c:v>
                  </c:pt>
                  <c:pt idx="8">
                    <c:v>Hispaania</c:v>
                  </c:pt>
                  <c:pt idx="9">
                    <c:v>Rumeenia</c:v>
                  </c:pt>
                  <c:pt idx="10">
                    <c:v>Holland</c:v>
                  </c:pt>
                  <c:pt idx="11">
                    <c:v>Venemaa</c:v>
                  </c:pt>
                  <c:pt idx="12">
                    <c:v>Itaalia</c:v>
                  </c:pt>
                  <c:pt idx="13">
                    <c:v>Tšehhi</c:v>
                  </c:pt>
                  <c:pt idx="14">
                    <c:v>Island</c:v>
                  </c:pt>
                  <c:pt idx="15">
                    <c:v>Taani</c:v>
                  </c:pt>
                  <c:pt idx="16">
                    <c:v>Soome</c:v>
                  </c:pt>
                  <c:pt idx="17">
                    <c:v>Saksamaa</c:v>
                  </c:pt>
                  <c:pt idx="18">
                    <c:v>Suurbritannia</c:v>
                  </c:pt>
                  <c:pt idx="19">
                    <c:v>Rootsi</c:v>
                  </c:pt>
                  <c:pt idx="20">
                    <c:v>Belgia</c:v>
                  </c:pt>
                  <c:pt idx="21">
                    <c:v>Iirimaa</c:v>
                  </c:pt>
                  <c:pt idx="22">
                    <c:v>Austria</c:v>
                  </c:pt>
                  <c:pt idx="23">
                    <c:v>Ungari</c:v>
                  </c:pt>
                  <c:pt idx="24">
                    <c:v>Sloveenia</c:v>
                  </c:pt>
                  <c:pt idx="25">
                    <c:v>Taiwan</c:v>
                  </c:pt>
                  <c:pt idx="26">
                    <c:v>Korea</c:v>
                  </c:pt>
                  <c:pt idx="27">
                    <c:v>Jaapan</c:v>
                  </c:pt>
                </c15:dlblRangeCache>
              </c15:datalabelsRange>
            </c:ext>
            <c:ext xmlns:c16="http://schemas.microsoft.com/office/drawing/2014/chart" uri="{C3380CC4-5D6E-409C-BE32-E72D297353CC}">
              <c16:uniqueId val="{00000000-70F4-4317-8655-AD3A2D7DF548}"/>
            </c:ext>
          </c:extLst>
        </c:ser>
        <c:dLbls>
          <c:showLegendKey val="0"/>
          <c:showVal val="0"/>
          <c:showCatName val="0"/>
          <c:showSerName val="0"/>
          <c:showPercent val="0"/>
          <c:showBubbleSize val="0"/>
        </c:dLbls>
        <c:axId val="2092092895"/>
        <c:axId val="2092087071"/>
      </c:scatterChart>
      <c:valAx>
        <c:axId val="2092092895"/>
        <c:scaling>
          <c:orientation val="minMax"/>
          <c:max val="0.8"/>
          <c:min val="0.1"/>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r>
                  <a:rPr lang="et-EE" sz="800">
                    <a:solidFill>
                      <a:sysClr val="windowText" lastClr="000000"/>
                    </a:solidFill>
                  </a:rPr>
                  <a:t>Avaliku sektori TA kulud SKP-st (%)/kõik TA kulud SKP-st (%)</a:t>
                </a:r>
              </a:p>
            </c:rich>
          </c:tx>
          <c:layout>
            <c:manualLayout>
              <c:xMode val="edge"/>
              <c:yMode val="edge"/>
              <c:x val="0.26384351713414184"/>
              <c:y val="0.92494758611062844"/>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t-EE"/>
            </a:p>
          </c:txPr>
        </c:title>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2092087071"/>
        <c:crosses val="autoZero"/>
        <c:crossBetween val="midCat"/>
      </c:valAx>
      <c:valAx>
        <c:axId val="2092087071"/>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2092092895"/>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t-EE"/>
    </a:p>
  </c:txPr>
  <c:printSettings>
    <c:headerFooter/>
    <c:pageMargins b="0.75" l="0.7" r="0.7" t="0.75" header="0.3" footer="0.3"/>
    <c:pageSetup/>
  </c:printSettings>
  <c:userShapes r:id="rId3"/>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050" b="0" i="0" u="none" strike="noStrike" kern="1200" spc="0" baseline="0">
                <a:solidFill>
                  <a:sysClr val="windowText" lastClr="000000"/>
                </a:solidFill>
                <a:latin typeface="+mn-lt"/>
                <a:ea typeface="+mn-ea"/>
                <a:cs typeface="+mn-cs"/>
              </a:defRPr>
            </a:pPr>
            <a:r>
              <a:rPr lang="et-EE" sz="1050" b="1"/>
              <a:t>Erasektori</a:t>
            </a:r>
            <a:r>
              <a:rPr lang="et-EE" sz="1050" b="1" baseline="0"/>
              <a:t> t</a:t>
            </a:r>
            <a:r>
              <a:rPr lang="en-US" sz="1050" b="1"/>
              <a:t>eadustöötajate FTE-de arv 1000 töötaja kohta tööjõus</a:t>
            </a:r>
            <a:r>
              <a:rPr lang="et-EE" sz="1050" b="1"/>
              <a:t> vs erasektori TA kulud kokku SKP-st 2015</a:t>
            </a:r>
            <a:endParaRPr lang="en-US" sz="1050" b="1"/>
          </a:p>
        </c:rich>
      </c:tx>
      <c:overlay val="0"/>
      <c:spPr>
        <a:noFill/>
        <a:ln>
          <a:noFill/>
        </a:ln>
        <a:effectLst/>
      </c:spPr>
      <c:txPr>
        <a:bodyPr rot="0" spcFirstLastPara="1" vertOverflow="ellipsis" vert="horz" wrap="square" anchor="ctr" anchorCtr="1"/>
        <a:lstStyle/>
        <a:p>
          <a:pPr>
            <a:defRPr sz="1050" b="0" i="0" u="none" strike="noStrike" kern="1200" spc="0" baseline="0">
              <a:solidFill>
                <a:sysClr val="windowText" lastClr="000000"/>
              </a:solidFill>
              <a:latin typeface="+mn-lt"/>
              <a:ea typeface="+mn-ea"/>
              <a:cs typeface="+mn-cs"/>
            </a:defRPr>
          </a:pPr>
          <a:endParaRPr lang="et-EE"/>
        </a:p>
      </c:txPr>
    </c:title>
    <c:autoTitleDeleted val="0"/>
    <c:plotArea>
      <c:layout>
        <c:manualLayout>
          <c:layoutTarget val="inner"/>
          <c:xMode val="edge"/>
          <c:yMode val="edge"/>
          <c:x val="9.6397657336972392E-2"/>
          <c:y val="0.1008628430233543"/>
          <c:w val="0.84461292580946146"/>
          <c:h val="0.76111281953607623"/>
        </c:manualLayout>
      </c:layout>
      <c:scatterChart>
        <c:scatterStyle val="lineMarker"/>
        <c:varyColors val="0"/>
        <c:ser>
          <c:idx val="0"/>
          <c:order val="0"/>
          <c:tx>
            <c:strRef>
              <c:f>'2.7-uus'!$W$77</c:f>
              <c:strCache>
                <c:ptCount val="1"/>
                <c:pt idx="0">
                  <c:v>Erasektori teadustöötajate FTE-de arv 1000 töötaja kohta tööjõus</c:v>
                </c:pt>
              </c:strCache>
            </c:strRef>
          </c:tx>
          <c:spPr>
            <a:ln w="25400" cap="rnd">
              <a:noFill/>
              <a:round/>
            </a:ln>
            <a:effectLst/>
          </c:spPr>
          <c:marker>
            <c:symbol val="circle"/>
            <c:size val="5"/>
            <c:spPr>
              <a:solidFill>
                <a:schemeClr val="accent1"/>
              </a:solidFill>
              <a:ln w="9525">
                <a:solidFill>
                  <a:schemeClr val="accent1"/>
                </a:solidFill>
              </a:ln>
              <a:effectLst/>
            </c:spPr>
          </c:marker>
          <c:dLbls>
            <c:dLbl>
              <c:idx val="0"/>
              <c:tx>
                <c:rich>
                  <a:bodyPr/>
                  <a:lstStyle/>
                  <a:p>
                    <a:fld id="{F24D2316-4764-46A1-A88C-0B166CBFD78B}"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5DB6-441A-95EC-A0569F69B9A6}"/>
                </c:ext>
              </c:extLst>
            </c:dLbl>
            <c:dLbl>
              <c:idx val="1"/>
              <c:layout>
                <c:manualLayout>
                  <c:x val="-3.3017715174109952E-2"/>
                  <c:y val="-2.8846146566185501E-2"/>
                </c:manualLayout>
              </c:layout>
              <c:tx>
                <c:rich>
                  <a:bodyPr/>
                  <a:lstStyle/>
                  <a:p>
                    <a:fld id="{5038124D-A22C-4AE9-9AE8-D447F230AFAD}"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5DB6-441A-95EC-A0569F69B9A6}"/>
                </c:ext>
              </c:extLst>
            </c:dLbl>
            <c:dLbl>
              <c:idx val="2"/>
              <c:layout>
                <c:manualLayout>
                  <c:x val="-1.3595529777574685E-2"/>
                  <c:y val="-9.6153821887285003E-3"/>
                </c:manualLayout>
              </c:layout>
              <c:tx>
                <c:rich>
                  <a:bodyPr/>
                  <a:lstStyle/>
                  <a:p>
                    <a:fld id="{0F1BEAA7-187D-4BB2-9491-76A4E0E4B2AD}"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5DB6-441A-95EC-A0569F69B9A6}"/>
                </c:ext>
              </c:extLst>
            </c:dLbl>
            <c:dLbl>
              <c:idx val="3"/>
              <c:tx>
                <c:rich>
                  <a:bodyPr/>
                  <a:lstStyle/>
                  <a:p>
                    <a:fld id="{C90A1B09-B3FE-4870-A18E-7666C7983BF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5DB6-441A-95EC-A0569F69B9A6}"/>
                </c:ext>
              </c:extLst>
            </c:dLbl>
            <c:dLbl>
              <c:idx val="4"/>
              <c:tx>
                <c:rich>
                  <a:bodyPr/>
                  <a:lstStyle/>
                  <a:p>
                    <a:fld id="{DAA5C8B1-8946-4C3F-A2B8-881F67F6389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5DB6-441A-95EC-A0569F69B9A6}"/>
                </c:ext>
              </c:extLst>
            </c:dLbl>
            <c:dLbl>
              <c:idx val="5"/>
              <c:tx>
                <c:rich>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fld id="{760A46E0-3010-454D-B1D3-E1E09B732B2A}" type="CELLRANGE">
                      <a:rPr lang="et-EE"/>
                      <a:pPr>
                        <a:defRPr/>
                      </a:pPr>
                      <a:t>[CELLRANGE]</a:t>
                    </a:fld>
                    <a:endParaRPr lang="et-EE"/>
                  </a:p>
                </c:rich>
              </c:tx>
              <c:spPr>
                <a:solidFill>
                  <a:schemeClr val="accent4"/>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5DB6-441A-95EC-A0569F69B9A6}"/>
                </c:ext>
              </c:extLst>
            </c:dLbl>
            <c:dLbl>
              <c:idx val="6"/>
              <c:layout>
                <c:manualLayout>
                  <c:x val="-5.826655618960651E-3"/>
                  <c:y val="3.8461528754913946E-2"/>
                </c:manualLayout>
              </c:layout>
              <c:tx>
                <c:rich>
                  <a:bodyPr/>
                  <a:lstStyle/>
                  <a:p>
                    <a:fld id="{C75AB9E8-500C-4E3C-A91C-213BE33C329A}"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5DB6-441A-95EC-A0569F69B9A6}"/>
                </c:ext>
              </c:extLst>
            </c:dLbl>
            <c:dLbl>
              <c:idx val="7"/>
              <c:layout>
                <c:manualLayout>
                  <c:x val="-6.860567760162474E-2"/>
                  <c:y val="-8.1014752547664229E-2"/>
                </c:manualLayout>
              </c:layout>
              <c:tx>
                <c:rich>
                  <a:bodyPr/>
                  <a:lstStyle/>
                  <a:p>
                    <a:fld id="{F8274C0A-A0DF-4715-98F2-93D958B1DC0A}"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5DB6-441A-95EC-A0569F69B9A6}"/>
                </c:ext>
              </c:extLst>
            </c:dLbl>
            <c:dLbl>
              <c:idx val="8"/>
              <c:tx>
                <c:rich>
                  <a:bodyPr/>
                  <a:lstStyle/>
                  <a:p>
                    <a:fld id="{97EC2438-1184-4148-83A4-D8A8D7A92B9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5DB6-441A-95EC-A0569F69B9A6}"/>
                </c:ext>
              </c:extLst>
            </c:dLbl>
            <c:dLbl>
              <c:idx val="9"/>
              <c:tx>
                <c:rich>
                  <a:bodyPr/>
                  <a:lstStyle/>
                  <a:p>
                    <a:fld id="{C1035E11-BD25-4433-8993-5A12F3529C9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5DB6-441A-95EC-A0569F69B9A6}"/>
                </c:ext>
              </c:extLst>
            </c:dLbl>
            <c:dLbl>
              <c:idx val="10"/>
              <c:tx>
                <c:rich>
                  <a:bodyPr/>
                  <a:lstStyle/>
                  <a:p>
                    <a:fld id="{5EFA126F-9929-4CE6-A729-CE9C7ECB0D2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5DB6-441A-95EC-A0569F69B9A6}"/>
                </c:ext>
              </c:extLst>
            </c:dLbl>
            <c:dLbl>
              <c:idx val="11"/>
              <c:tx>
                <c:rich>
                  <a:bodyPr/>
                  <a:lstStyle/>
                  <a:p>
                    <a:fld id="{C7BC9105-973E-4258-9CED-F9CDC1CF7DF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5DB6-441A-95EC-A0569F69B9A6}"/>
                </c:ext>
              </c:extLst>
            </c:dLbl>
            <c:dLbl>
              <c:idx val="12"/>
              <c:tx>
                <c:rich>
                  <a:bodyPr/>
                  <a:lstStyle/>
                  <a:p>
                    <a:fld id="{A86B8871-AD18-4F39-8AB8-41FFBDF3E9F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5DB6-441A-95EC-A0569F69B9A6}"/>
                </c:ext>
              </c:extLst>
            </c:dLbl>
            <c:dLbl>
              <c:idx val="13"/>
              <c:layout>
                <c:manualLayout>
                  <c:x val="3.4959933713763512E-2"/>
                  <c:y val="-9.6153821887286182E-3"/>
                </c:manualLayout>
              </c:layout>
              <c:tx>
                <c:rich>
                  <a:bodyPr/>
                  <a:lstStyle/>
                  <a:p>
                    <a:fld id="{D7DC69BD-12EB-43F0-ABF7-06D163CCDC27}"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5DB6-441A-95EC-A0569F69B9A6}"/>
                </c:ext>
              </c:extLst>
            </c:dLbl>
            <c:dLbl>
              <c:idx val="14"/>
              <c:tx>
                <c:rich>
                  <a:bodyPr/>
                  <a:lstStyle/>
                  <a:p>
                    <a:fld id="{9820F0FA-3E69-47C2-ABBB-3EAC48CB26A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5DB6-441A-95EC-A0569F69B9A6}"/>
                </c:ext>
              </c:extLst>
            </c:dLbl>
            <c:dLbl>
              <c:idx val="15"/>
              <c:tx>
                <c:rich>
                  <a:bodyPr/>
                  <a:lstStyle/>
                  <a:p>
                    <a:fld id="{FA9867D5-9302-4C0C-A794-4AF2096F854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5DB6-441A-95EC-A0569F69B9A6}"/>
                </c:ext>
              </c:extLst>
            </c:dLbl>
            <c:dLbl>
              <c:idx val="16"/>
              <c:layout>
                <c:manualLayout>
                  <c:x val="-6.9919867427526969E-2"/>
                  <c:y val="-9.6153821887285003E-3"/>
                </c:manualLayout>
              </c:layout>
              <c:tx>
                <c:rich>
                  <a:bodyPr/>
                  <a:lstStyle/>
                  <a:p>
                    <a:fld id="{A5E221A3-7A4F-40E4-8E15-E80ECFA75CD2}"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5DB6-441A-95EC-A0569F69B9A6}"/>
                </c:ext>
              </c:extLst>
            </c:dLbl>
            <c:dLbl>
              <c:idx val="17"/>
              <c:tx>
                <c:rich>
                  <a:bodyPr/>
                  <a:lstStyle/>
                  <a:p>
                    <a:fld id="{927C7603-3A52-46AD-9CE0-0515637371C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5DB6-441A-95EC-A0569F69B9A6}"/>
                </c:ext>
              </c:extLst>
            </c:dLbl>
            <c:dLbl>
              <c:idx val="18"/>
              <c:tx>
                <c:rich>
                  <a:bodyPr/>
                  <a:lstStyle/>
                  <a:p>
                    <a:fld id="{27EA3A78-4177-45F4-B1C9-D7AB7F8D3D0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5DB6-441A-95EC-A0569F69B9A6}"/>
                </c:ext>
              </c:extLst>
            </c:dLbl>
            <c:dLbl>
              <c:idx val="19"/>
              <c:layout>
                <c:manualLayout>
                  <c:x val="-3.8844370793070532E-3"/>
                  <c:y val="-2.5641019169942669E-2"/>
                </c:manualLayout>
              </c:layout>
              <c:tx>
                <c:rich>
                  <a:bodyPr/>
                  <a:lstStyle/>
                  <a:p>
                    <a:fld id="{710DE4A1-66A4-4DAF-876A-BE57D0774807}"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5DB6-441A-95EC-A0569F69B9A6}"/>
                </c:ext>
              </c:extLst>
            </c:dLbl>
            <c:dLbl>
              <c:idx val="20"/>
              <c:layout>
                <c:manualLayout>
                  <c:x val="-2.3306622475842354E-2"/>
                  <c:y val="-0.10576920407601351"/>
                </c:manualLayout>
              </c:layout>
              <c:tx>
                <c:rich>
                  <a:bodyPr/>
                  <a:lstStyle/>
                  <a:p>
                    <a:fld id="{99E1B3C4-C494-4AD3-AC1B-E1600D73A21A}"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5DB6-441A-95EC-A0569F69B9A6}"/>
                </c:ext>
              </c:extLst>
            </c:dLbl>
            <c:dLbl>
              <c:idx val="21"/>
              <c:tx>
                <c:rich>
                  <a:bodyPr/>
                  <a:lstStyle/>
                  <a:p>
                    <a:fld id="{3D656797-9DF3-4BB1-9B73-AF19B3EFC02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5DB6-441A-95EC-A0569F69B9A6}"/>
                </c:ext>
              </c:extLst>
            </c:dLbl>
            <c:dLbl>
              <c:idx val="22"/>
              <c:layout>
                <c:manualLayout>
                  <c:x val="2.7191059555149336E-2"/>
                  <c:y val="-1.6025636981214168E-2"/>
                </c:manualLayout>
              </c:layout>
              <c:tx>
                <c:rich>
                  <a:bodyPr/>
                  <a:lstStyle/>
                  <a:p>
                    <a:fld id="{CC693449-13E3-406C-A609-C32C72007AB9}"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5DB6-441A-95EC-A0569F69B9A6}"/>
                </c:ext>
              </c:extLst>
            </c:dLbl>
            <c:dLbl>
              <c:idx val="23"/>
              <c:layout>
                <c:manualLayout>
                  <c:x val="7.5746523046487532E-2"/>
                  <c:y val="3.2051273962428336E-3"/>
                </c:manualLayout>
              </c:layout>
              <c:tx>
                <c:rich>
                  <a:bodyPr/>
                  <a:lstStyle/>
                  <a:p>
                    <a:fld id="{DDFC28D3-3476-42DA-8A52-B3296C8224B4}"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5DB6-441A-95EC-A0569F69B9A6}"/>
                </c:ext>
              </c:extLst>
            </c:dLbl>
            <c:dLbl>
              <c:idx val="24"/>
              <c:tx>
                <c:rich>
                  <a:bodyPr/>
                  <a:lstStyle/>
                  <a:p>
                    <a:fld id="{35DA2DD4-3F54-4700-97D9-E37817FFEE8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5DB6-441A-95EC-A0569F69B9A6}"/>
                </c:ext>
              </c:extLst>
            </c:dLbl>
            <c:dLbl>
              <c:idx val="25"/>
              <c:layout>
                <c:manualLayout>
                  <c:x val="5.8266556189605793E-2"/>
                  <c:y val="1.602563698121405E-2"/>
                </c:manualLayout>
              </c:layout>
              <c:tx>
                <c:rich>
                  <a:bodyPr/>
                  <a:lstStyle/>
                  <a:p>
                    <a:fld id="{63E56E7A-ED4F-4858-8F2E-40C8CC28525F}"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5DB6-441A-95EC-A0569F69B9A6}"/>
                </c:ext>
              </c:extLst>
            </c:dLbl>
            <c:dLbl>
              <c:idx val="26"/>
              <c:layout>
                <c:manualLayout>
                  <c:x val="7.9630960125794584E-2"/>
                  <c:y val="9.6153821887285003E-3"/>
                </c:manualLayout>
              </c:layout>
              <c:tx>
                <c:rich>
                  <a:bodyPr/>
                  <a:lstStyle/>
                  <a:p>
                    <a:fld id="{06E3B971-0C55-4105-9A9F-FE526B45AC5F}"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5DB6-441A-95EC-A0569F69B9A6}"/>
                </c:ext>
              </c:extLst>
            </c:dLbl>
            <c:dLbl>
              <c:idx val="27"/>
              <c:tx>
                <c:rich>
                  <a:bodyPr/>
                  <a:lstStyle/>
                  <a:p>
                    <a:fld id="{091C2FB0-2B57-481F-B882-37BB6E0DF32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5DB6-441A-95EC-A0569F69B9A6}"/>
                </c:ext>
              </c:extLst>
            </c:dLbl>
            <c:dLbl>
              <c:idx val="28"/>
              <c:layout>
                <c:manualLayout>
                  <c:x val="-5.8266556189605814E-2"/>
                  <c:y val="-5.1282038339885337E-2"/>
                </c:manualLayout>
              </c:layout>
              <c:tx>
                <c:rich>
                  <a:bodyPr/>
                  <a:lstStyle/>
                  <a:p>
                    <a:fld id="{EE71948E-D97E-4FE8-8C4C-1ADCC1938DF0}"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5DB6-441A-95EC-A0569F69B9A6}"/>
                </c:ext>
              </c:extLst>
            </c:dLbl>
            <c:dLbl>
              <c:idx val="29"/>
              <c:tx>
                <c:rich>
                  <a:bodyPr/>
                  <a:lstStyle/>
                  <a:p>
                    <a:fld id="{0FCEF49F-CADA-4B35-95E5-295EBA2CCC5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5DB6-441A-95EC-A0569F69B9A6}"/>
                </c:ext>
              </c:extLst>
            </c:dLbl>
            <c:dLbl>
              <c:idx val="30"/>
              <c:layout>
                <c:manualLayout>
                  <c:x val="2.7191059555149371E-2"/>
                  <c:y val="9.6153821887285003E-3"/>
                </c:manualLayout>
              </c:layout>
              <c:tx>
                <c:rich>
                  <a:bodyPr/>
                  <a:lstStyle/>
                  <a:p>
                    <a:fld id="{9F2543E0-8FEE-4137-AA5B-FB8449E832CF}"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5DB6-441A-95EC-A0569F69B9A6}"/>
                </c:ext>
              </c:extLst>
            </c:dLbl>
            <c:dLbl>
              <c:idx val="31"/>
              <c:layout>
                <c:manualLayout>
                  <c:x val="-5.6324337649952268E-2"/>
                  <c:y val="-7.0512802717342338E-2"/>
                </c:manualLayout>
              </c:layout>
              <c:tx>
                <c:rich>
                  <a:bodyPr/>
                  <a:lstStyle/>
                  <a:p>
                    <a:fld id="{8E67EF87-CCC2-4778-AD96-068D2BAA6AEE}"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5DB6-441A-95EC-A0569F69B9A6}"/>
                </c:ext>
              </c:extLst>
            </c:dLbl>
            <c:dLbl>
              <c:idx val="32"/>
              <c:layout>
                <c:manualLayout>
                  <c:x val="-6.2150993268912887E-2"/>
                  <c:y val="-6.7307675321099616E-2"/>
                </c:manualLayout>
              </c:layout>
              <c:tx>
                <c:rich>
                  <a:bodyPr/>
                  <a:lstStyle/>
                  <a:p>
                    <a:fld id="{CED841A4-2A6B-4223-BFB2-4CF782183027}"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5DB6-441A-95EC-A0569F69B9A6}"/>
                </c:ext>
              </c:extLst>
            </c:dLbl>
            <c:dLbl>
              <c:idx val="33"/>
              <c:layout>
                <c:manualLayout>
                  <c:x val="0.11070645676025101"/>
                  <c:y val="-3.2051273962428336E-3"/>
                </c:manualLayout>
              </c:layout>
              <c:tx>
                <c:rich>
                  <a:bodyPr/>
                  <a:lstStyle/>
                  <a:p>
                    <a:fld id="{B7702EC8-A528-4892-9F08-24115B47389B}"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5DB6-441A-95EC-A0569F69B9A6}"/>
                </c:ext>
              </c:extLst>
            </c:dLbl>
            <c:dLbl>
              <c:idx val="34"/>
              <c:layout>
                <c:manualLayout>
                  <c:x val="-2.9133278094802897E-2"/>
                  <c:y val="-6.0897420528613841E-2"/>
                </c:manualLayout>
              </c:layout>
              <c:tx>
                <c:rich>
                  <a:bodyPr/>
                  <a:lstStyle/>
                  <a:p>
                    <a:fld id="{AA179AA4-10B6-42E9-AA64-B3C29F5EF2A8}"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5DB6-441A-95EC-A0569F69B9A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linear"/>
            <c:dispRSqr val="1"/>
            <c:dispEq val="0"/>
            <c:trendlineLbl>
              <c:layout>
                <c:manualLayout>
                  <c:x val="-2.2657432105698285E-2"/>
                  <c:y val="3.272006038762861E-3"/>
                </c:manualLayout>
              </c:layout>
              <c:numFmt formatCode="General" sourceLinked="0"/>
              <c:spPr>
                <a:noFill/>
                <a:ln>
                  <a:noFill/>
                </a:ln>
                <a:effectLst/>
              </c:spPr>
              <c:txPr>
                <a:bodyPr rot="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t-EE"/>
                </a:p>
              </c:txPr>
            </c:trendlineLbl>
          </c:trendline>
          <c:xVal>
            <c:numRef>
              <c:f>'2.7-uus'!$K$78:$K$112</c:f>
              <c:numCache>
                <c:formatCode>0.00</c:formatCode>
                <c:ptCount val="35"/>
                <c:pt idx="0">
                  <c:v>2.1915749447224098</c:v>
                </c:pt>
                <c:pt idx="1">
                  <c:v>1.7376579786529098</c:v>
                </c:pt>
                <c:pt idx="2">
                  <c:v>0.20546539627096999</c:v>
                </c:pt>
                <c:pt idx="3">
                  <c:v>1.0550990331788899</c:v>
                </c:pt>
                <c:pt idx="4">
                  <c:v>1.9018226951893999</c:v>
                </c:pt>
                <c:pt idx="5">
                  <c:v>0.90271166907782896</c:v>
                </c:pt>
                <c:pt idx="6">
                  <c:v>1.9533024178927902</c:v>
                </c:pt>
                <c:pt idx="7">
                  <c:v>1.4822551558783599</c:v>
                </c:pt>
                <c:pt idx="8">
                  <c:v>2.0025955678215301</c:v>
                </c:pt>
                <c:pt idx="9">
                  <c:v>0.32935935241062997</c:v>
                </c:pt>
                <c:pt idx="10">
                  <c:v>1.0179625924750899</c:v>
                </c:pt>
                <c:pt idx="11">
                  <c:v>1.4165664748343101</c:v>
                </c:pt>
                <c:pt idx="12">
                  <c:v>0.85254996358075996</c:v>
                </c:pt>
                <c:pt idx="13">
                  <c:v>0.82276908457301001</c:v>
                </c:pt>
                <c:pt idx="14">
                  <c:v>2.6162373131012098</c:v>
                </c:pt>
                <c:pt idx="15">
                  <c:v>3.3383024644019597</c:v>
                </c:pt>
                <c:pt idx="16">
                  <c:v>0.15439502690333995</c:v>
                </c:pt>
                <c:pt idx="17">
                  <c:v>0.65583010894725002</c:v>
                </c:pt>
                <c:pt idx="18">
                  <c:v>1.1220890268151402</c:v>
                </c:pt>
                <c:pt idx="19">
                  <c:v>0.63633294274194996</c:v>
                </c:pt>
                <c:pt idx="20">
                  <c:v>1.04053858163071</c:v>
                </c:pt>
                <c:pt idx="21">
                  <c:v>0.46903065035301006</c:v>
                </c:pt>
                <c:pt idx="22">
                  <c:v>0.59612735533944994</c:v>
                </c:pt>
                <c:pt idx="23">
                  <c:v>0.33317344864331</c:v>
                </c:pt>
                <c:pt idx="24">
                  <c:v>1.6760337251428101</c:v>
                </c:pt>
                <c:pt idx="25">
                  <c:v>0.64333452469355989</c:v>
                </c:pt>
                <c:pt idx="26">
                  <c:v>2.28174272475749</c:v>
                </c:pt>
                <c:pt idx="27">
                  <c:v>2.4444841283419603</c:v>
                </c:pt>
                <c:pt idx="28">
                  <c:v>0.44079912494071005</c:v>
                </c:pt>
                <c:pt idx="29">
                  <c:v>1.1393698540347401</c:v>
                </c:pt>
                <c:pt idx="30">
                  <c:v>0.14380186571886999</c:v>
                </c:pt>
                <c:pt idx="31">
                  <c:v>0.21660134323776004</c:v>
                </c:pt>
                <c:pt idx="32">
                  <c:v>0.65212894948407008</c:v>
                </c:pt>
                <c:pt idx="33">
                  <c:v>0.3631361625008</c:v>
                </c:pt>
                <c:pt idx="34">
                  <c:v>2.3792115550789998</c:v>
                </c:pt>
              </c:numCache>
            </c:numRef>
          </c:xVal>
          <c:yVal>
            <c:numRef>
              <c:f>'2.7-uus'!$W$78:$W$112</c:f>
              <c:numCache>
                <c:formatCode>0.00</c:formatCode>
                <c:ptCount val="35"/>
                <c:pt idx="0">
                  <c:v>6.4130722303378409</c:v>
                </c:pt>
                <c:pt idx="1">
                  <c:v>5.7854744078961531</c:v>
                </c:pt>
                <c:pt idx="2">
                  <c:v>0.38646265670719576</c:v>
                </c:pt>
                <c:pt idx="3">
                  <c:v>3.640714216319433</c:v>
                </c:pt>
                <c:pt idx="4">
                  <c:v>8.380198432955261</c:v>
                </c:pt>
                <c:pt idx="5">
                  <c:v>1.8109990936477454</c:v>
                </c:pt>
                <c:pt idx="6">
                  <c:v>8.019746486990698</c:v>
                </c:pt>
                <c:pt idx="7">
                  <c:v>5.7488206733246887</c:v>
                </c:pt>
                <c:pt idx="8">
                  <c:v>5.48306038967152</c:v>
                </c:pt>
                <c:pt idx="9">
                  <c:v>1.1034844996187527</c:v>
                </c:pt>
                <c:pt idx="10">
                  <c:v>3.3259803761344573</c:v>
                </c:pt>
                <c:pt idx="11">
                  <c:v>4.2489711453467036</c:v>
                </c:pt>
                <c:pt idx="12">
                  <c:v>5.2150587867371039</c:v>
                </c:pt>
                <c:pt idx="13">
                  <c:v>2.1727850049620172</c:v>
                </c:pt>
                <c:pt idx="14">
                  <c:v>7.4984995453167622</c:v>
                </c:pt>
                <c:pt idx="15">
                  <c:v>10.744070090006451</c:v>
                </c:pt>
                <c:pt idx="16">
                  <c:v>0.60741310485393285</c:v>
                </c:pt>
                <c:pt idx="17">
                  <c:v>2.3100890757993739</c:v>
                </c:pt>
                <c:pt idx="18">
                  <c:v>5.3251261952406193</c:v>
                </c:pt>
                <c:pt idx="19">
                  <c:v>2.7490860381465825</c:v>
                </c:pt>
                <c:pt idx="20">
                  <c:v>5.3815693210695787</c:v>
                </c:pt>
                <c:pt idx="21">
                  <c:v>1.6591902461467678</c:v>
                </c:pt>
                <c:pt idx="22">
                  <c:v>2.363132637303313</c:v>
                </c:pt>
                <c:pt idx="23">
                  <c:v>1.0274257751159477</c:v>
                </c:pt>
                <c:pt idx="24">
                  <c:v>4.1680464848000316</c:v>
                </c:pt>
                <c:pt idx="25">
                  <c:v>1.9792323945161239</c:v>
                </c:pt>
                <c:pt idx="26">
                  <c:v>8.6529588574272971</c:v>
                </c:pt>
                <c:pt idx="27">
                  <c:v>4.2249187617616544</c:v>
                </c:pt>
                <c:pt idx="28">
                  <c:v>1.5268176268559106</c:v>
                </c:pt>
                <c:pt idx="29">
                  <c:v>3.3402180016122118</c:v>
                </c:pt>
                <c:pt idx="30">
                  <c:v>0.25673780214480496</c:v>
                </c:pt>
                <c:pt idx="31">
                  <c:v>0.47165176378107498</c:v>
                </c:pt>
                <c:pt idx="32">
                  <c:v>2.7398996865953897</c:v>
                </c:pt>
                <c:pt idx="33">
                  <c:v>0.23768464846006546</c:v>
                </c:pt>
                <c:pt idx="34">
                  <c:v>8.6497726768345053</c:v>
                </c:pt>
              </c:numCache>
            </c:numRef>
          </c:yVal>
          <c:smooth val="0"/>
          <c:extLst>
            <c:ext xmlns:c15="http://schemas.microsoft.com/office/drawing/2012/chart" uri="{02D57815-91ED-43cb-92C2-25804820EDAC}">
              <c15:datalabelsRange>
                <c15:f>'2.7-uus'!$A$78:$A$112</c15:f>
                <c15:dlblRangeCache>
                  <c:ptCount val="35"/>
                  <c:pt idx="0">
                    <c:v>Austria</c:v>
                  </c:pt>
                  <c:pt idx="1">
                    <c:v>Belgia</c:v>
                  </c:pt>
                  <c:pt idx="2">
                    <c:v>Tšiili</c:v>
                  </c:pt>
                  <c:pt idx="3">
                    <c:v>Tšehhi</c:v>
                  </c:pt>
                  <c:pt idx="4">
                    <c:v>Taani</c:v>
                  </c:pt>
                  <c:pt idx="5">
                    <c:v>Eesti</c:v>
                  </c:pt>
                  <c:pt idx="6">
                    <c:v>Soome</c:v>
                  </c:pt>
                  <c:pt idx="7">
                    <c:v>Prantsusmaa</c:v>
                  </c:pt>
                  <c:pt idx="8">
                    <c:v>Saksamaa</c:v>
                  </c:pt>
                  <c:pt idx="9">
                    <c:v>Kreeka</c:v>
                  </c:pt>
                  <c:pt idx="10">
                    <c:v>Ungari</c:v>
                  </c:pt>
                  <c:pt idx="11">
                    <c:v>Island</c:v>
                  </c:pt>
                  <c:pt idx="12">
                    <c:v>Iirimaa</c:v>
                  </c:pt>
                  <c:pt idx="13">
                    <c:v>Itaalia</c:v>
                  </c:pt>
                  <c:pt idx="14">
                    <c:v>Jaapan</c:v>
                  </c:pt>
                  <c:pt idx="15">
                    <c:v>Korea</c:v>
                  </c:pt>
                  <c:pt idx="16">
                    <c:v>Läti</c:v>
                  </c:pt>
                  <c:pt idx="17">
                    <c:v>Luksemburg</c:v>
                  </c:pt>
                  <c:pt idx="18">
                    <c:v>Holland</c:v>
                  </c:pt>
                  <c:pt idx="19">
                    <c:v>Uus-Meremaa</c:v>
                  </c:pt>
                  <c:pt idx="20">
                    <c:v>Norra</c:v>
                  </c:pt>
                  <c:pt idx="21">
                    <c:v>Poola</c:v>
                  </c:pt>
                  <c:pt idx="22">
                    <c:v>Portugal</c:v>
                  </c:pt>
                  <c:pt idx="23">
                    <c:v>Slovakkia</c:v>
                  </c:pt>
                  <c:pt idx="24">
                    <c:v>Sloveenia</c:v>
                  </c:pt>
                  <c:pt idx="25">
                    <c:v>Hispaania</c:v>
                  </c:pt>
                  <c:pt idx="26">
                    <c:v>Rootsi</c:v>
                  </c:pt>
                  <c:pt idx="27">
                    <c:v>Šveits</c:v>
                  </c:pt>
                  <c:pt idx="28">
                    <c:v>Türgi</c:v>
                  </c:pt>
                  <c:pt idx="29">
                    <c:v>Suurbritannia</c:v>
                  </c:pt>
                  <c:pt idx="30">
                    <c:v>Argentiina</c:v>
                  </c:pt>
                  <c:pt idx="31">
                    <c:v>Rumeenia</c:v>
                  </c:pt>
                  <c:pt idx="32">
                    <c:v>Venemaa</c:v>
                  </c:pt>
                  <c:pt idx="33">
                    <c:v>Lõuna-Aafrika Vabariik</c:v>
                  </c:pt>
                  <c:pt idx="34">
                    <c:v>Taiwan</c:v>
                  </c:pt>
                </c15:dlblRangeCache>
              </c15:datalabelsRange>
            </c:ext>
            <c:ext xmlns:c16="http://schemas.microsoft.com/office/drawing/2014/chart" uri="{C3380CC4-5D6E-409C-BE32-E72D297353CC}">
              <c16:uniqueId val="{00000023-5DB6-441A-95EC-A0569F69B9A6}"/>
            </c:ext>
          </c:extLst>
        </c:ser>
        <c:dLbls>
          <c:showLegendKey val="0"/>
          <c:showVal val="0"/>
          <c:showCatName val="0"/>
          <c:showSerName val="0"/>
          <c:showPercent val="0"/>
          <c:showBubbleSize val="0"/>
        </c:dLbls>
        <c:axId val="1545983087"/>
        <c:axId val="1545971855"/>
      </c:scatterChart>
      <c:valAx>
        <c:axId val="1545983087"/>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t-EE"/>
                  <a:t>Erasektori TA kulud SKP-st (%)</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t-EE"/>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545971855"/>
        <c:crosses val="autoZero"/>
        <c:crossBetween val="midCat"/>
      </c:valAx>
      <c:valAx>
        <c:axId val="1545971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r>
                  <a:rPr lang="et-EE" sz="900"/>
                  <a:t> Erasektori teadustöötajate FTE-sid 1000 töötaja kohtat</a:t>
                </a:r>
                <a:r>
                  <a:rPr lang="et-EE" sz="900" baseline="0"/>
                  <a:t> </a:t>
                </a:r>
                <a:r>
                  <a:rPr lang="et-EE" sz="900"/>
                  <a:t>tööjõus</a:t>
                </a:r>
              </a:p>
            </c:rich>
          </c:tx>
          <c:layout>
            <c:manualLayout>
              <c:xMode val="edge"/>
              <c:yMode val="edge"/>
              <c:x val="1.5175761602003023E-2"/>
              <c:y val="9.124745324867424E-2"/>
            </c:manualLayout>
          </c:layout>
          <c:overlay val="0"/>
          <c:spPr>
            <a:noFill/>
            <a:ln>
              <a:noFill/>
            </a:ln>
            <a:effectLst/>
          </c:spPr>
          <c:txPr>
            <a:bodyPr rot="-54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545983087"/>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t-EE"/>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7166340902744855E-2"/>
          <c:y val="9.1631537535893176E-2"/>
          <c:w val="0.83672207617985583"/>
          <c:h val="0.77771235156274299"/>
        </c:manualLayout>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dLbls>
            <c:dLbl>
              <c:idx val="0"/>
              <c:tx>
                <c:rich>
                  <a:bodyPr/>
                  <a:lstStyle/>
                  <a:p>
                    <a:fld id="{3643F595-6E50-471D-958D-9B976FBA9529}"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FBDB-4D3F-94C7-75C0F01B2273}"/>
                </c:ext>
              </c:extLst>
            </c:dLbl>
            <c:dLbl>
              <c:idx val="1"/>
              <c:tx>
                <c:rich>
                  <a:bodyPr/>
                  <a:lstStyle/>
                  <a:p>
                    <a:fld id="{DE9D3210-019E-492A-907A-5638CCB5551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FBDB-4D3F-94C7-75C0F01B2273}"/>
                </c:ext>
              </c:extLst>
            </c:dLbl>
            <c:dLbl>
              <c:idx val="2"/>
              <c:tx>
                <c:rich>
                  <a:bodyPr/>
                  <a:lstStyle/>
                  <a:p>
                    <a:fld id="{060FAFFD-31C5-4D93-8D1F-9C1DECC1CB6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FBDB-4D3F-94C7-75C0F01B2273}"/>
                </c:ext>
              </c:extLst>
            </c:dLbl>
            <c:dLbl>
              <c:idx val="3"/>
              <c:tx>
                <c:rich>
                  <a:bodyPr/>
                  <a:lstStyle/>
                  <a:p>
                    <a:fld id="{AE265286-FFF6-49C1-A286-ACDB568E9C5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FBDB-4D3F-94C7-75C0F01B2273}"/>
                </c:ext>
              </c:extLst>
            </c:dLbl>
            <c:dLbl>
              <c:idx val="4"/>
              <c:tx>
                <c:rich>
                  <a:bodyPr/>
                  <a:lstStyle/>
                  <a:p>
                    <a:fld id="{117F839A-16EC-4A94-B6B5-223E3AC2DDB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FBDB-4D3F-94C7-75C0F01B2273}"/>
                </c:ext>
              </c:extLst>
            </c:dLbl>
            <c:dLbl>
              <c:idx val="5"/>
              <c:tx>
                <c:rich>
                  <a:bodyPr/>
                  <a:lstStyle/>
                  <a:p>
                    <a:fld id="{AEFD2C93-2E0D-4EA6-BAB6-4D42EA9EC2E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FBDB-4D3F-94C7-75C0F01B2273}"/>
                </c:ext>
              </c:extLst>
            </c:dLbl>
            <c:dLbl>
              <c:idx val="6"/>
              <c:tx>
                <c:rich>
                  <a:bodyPr/>
                  <a:lstStyle/>
                  <a:p>
                    <a:fld id="{303481BF-5C5C-41F0-9DD3-A17E6064910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FBDB-4D3F-94C7-75C0F01B2273}"/>
                </c:ext>
              </c:extLst>
            </c:dLbl>
            <c:dLbl>
              <c:idx val="7"/>
              <c:layout>
                <c:manualLayout>
                  <c:x val="-6.4201765422168856E-3"/>
                  <c:y val="3.4232367941350608E-2"/>
                </c:manualLayout>
              </c:layout>
              <c:tx>
                <c:rich>
                  <a:bodyPr/>
                  <a:lstStyle/>
                  <a:p>
                    <a:fld id="{E19F57DD-0A70-4F52-9EE3-840D6C1764FD}"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FBDB-4D3F-94C7-75C0F01B2273}"/>
                </c:ext>
              </c:extLst>
            </c:dLbl>
            <c:dLbl>
              <c:idx val="8"/>
              <c:tx>
                <c:rich>
                  <a:bodyPr/>
                  <a:lstStyle/>
                  <a:p>
                    <a:fld id="{78086188-8C89-4DDB-AD00-F3CBC1D2294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FBDB-4D3F-94C7-75C0F01B2273}"/>
                </c:ext>
              </c:extLst>
            </c:dLbl>
            <c:dLbl>
              <c:idx val="9"/>
              <c:tx>
                <c:rich>
                  <a:bodyPr/>
                  <a:lstStyle/>
                  <a:p>
                    <a:fld id="{29279163-A648-448B-90AC-43438AD1F8C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FBDB-4D3F-94C7-75C0F01B2273}"/>
                </c:ext>
              </c:extLst>
            </c:dLbl>
            <c:dLbl>
              <c:idx val="10"/>
              <c:tx>
                <c:rich>
                  <a:bodyPr/>
                  <a:lstStyle/>
                  <a:p>
                    <a:fld id="{852152F3-DC98-4C36-80D5-FDE94682494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FBDB-4D3F-94C7-75C0F01B2273}"/>
                </c:ext>
              </c:extLst>
            </c:dLbl>
            <c:dLbl>
              <c:idx val="11"/>
              <c:layout>
                <c:manualLayout>
                  <c:x val="6.4201765422167628E-2"/>
                  <c:y val="-3.1120334492136968E-3"/>
                </c:manualLayout>
              </c:layout>
              <c:tx>
                <c:rich>
                  <a:bodyPr/>
                  <a:lstStyle/>
                  <a:p>
                    <a:fld id="{CFD48C25-85FE-495F-9237-D9686BEC5B60}"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FBDB-4D3F-94C7-75C0F01B2273}"/>
                </c:ext>
              </c:extLst>
            </c:dLbl>
            <c:dLbl>
              <c:idx val="12"/>
              <c:tx>
                <c:rich>
                  <a:bodyPr/>
                  <a:lstStyle/>
                  <a:p>
                    <a:fld id="{0A782B55-DE90-4206-90D0-C64B5D1E44C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FBDB-4D3F-94C7-75C0F01B2273}"/>
                </c:ext>
              </c:extLst>
            </c:dLbl>
            <c:dLbl>
              <c:idx val="13"/>
              <c:tx>
                <c:rich>
                  <a:bodyPr/>
                  <a:lstStyle/>
                  <a:p>
                    <a:fld id="{4CDB9DB5-80C9-429A-8212-C9272AF35FA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FBDB-4D3F-94C7-75C0F01B2273}"/>
                </c:ext>
              </c:extLst>
            </c:dLbl>
            <c:dLbl>
              <c:idx val="14"/>
              <c:layout>
                <c:manualLayout>
                  <c:x val="4.3336191659963129E-2"/>
                  <c:y val="-1.2448133796854787E-2"/>
                </c:manualLayout>
              </c:layout>
              <c:tx>
                <c:rich>
                  <a:bodyPr/>
                  <a:lstStyle/>
                  <a:p>
                    <a:fld id="{935757CF-A686-4281-9481-26A1CF744B0B}"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FBDB-4D3F-94C7-75C0F01B2273}"/>
                </c:ext>
              </c:extLst>
            </c:dLbl>
            <c:dLbl>
              <c:idx val="15"/>
              <c:layout>
                <c:manualLayout>
                  <c:x val="8.0252206777709542E-2"/>
                  <c:y val="4.0456434839777948E-2"/>
                </c:manualLayout>
              </c:layout>
              <c:tx>
                <c:rich>
                  <a:bodyPr/>
                  <a:lstStyle/>
                  <a:p>
                    <a:fld id="{0692D86D-4FEE-42D7-A605-34F5B27E7F2A}"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FBDB-4D3F-94C7-75C0F01B2273}"/>
                </c:ext>
              </c:extLst>
            </c:dLbl>
            <c:dLbl>
              <c:idx val="16"/>
              <c:layout>
                <c:manualLayout>
                  <c:x val="-3.3705926846638035E-2"/>
                  <c:y val="4.0456434839777948E-2"/>
                </c:manualLayout>
              </c:layout>
              <c:tx>
                <c:rich>
                  <a:bodyPr/>
                  <a:lstStyle/>
                  <a:p>
                    <a:fld id="{A2B9354C-CF47-40E4-BBC7-7BF3FBF0D72C}"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FBDB-4D3F-94C7-75C0F01B2273}"/>
                </c:ext>
              </c:extLst>
            </c:dLbl>
            <c:dLbl>
              <c:idx val="17"/>
              <c:layout>
                <c:manualLayout>
                  <c:x val="3.2100882711083779E-2"/>
                  <c:y val="-2.178423414449588E-2"/>
                </c:manualLayout>
              </c:layout>
              <c:tx>
                <c:rich>
                  <a:bodyPr/>
                  <a:lstStyle/>
                  <a:p>
                    <a:fld id="{917D5ADA-FDAD-4D40-AE55-1EAC5325B5EC}"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FBDB-4D3F-94C7-75C0F01B2273}"/>
                </c:ext>
              </c:extLst>
            </c:dLbl>
            <c:dLbl>
              <c:idx val="18"/>
              <c:layout>
                <c:manualLayout>
                  <c:x val="-4.1731147524409019E-2"/>
                  <c:y val="9.3361003476410912E-3"/>
                </c:manualLayout>
              </c:layout>
              <c:tx>
                <c:rich>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mn-lt"/>
                        <a:ea typeface="+mn-ea"/>
                        <a:cs typeface="+mn-cs"/>
                      </a:defRPr>
                    </a:pPr>
                    <a:fld id="{AB8D5D44-BD89-4B2F-A018-A7C072B4CBDC}" type="CELLRANGE">
                      <a:rPr lang="en-US"/>
                      <a:pPr>
                        <a:defRPr sz="800">
                          <a:solidFill>
                            <a:sysClr val="windowText" lastClr="000000"/>
                          </a:solidFill>
                        </a:defRPr>
                      </a:pPr>
                      <a:t>[CELLRANGE]</a:t>
                    </a:fld>
                    <a:endParaRPr lang="et-EE"/>
                  </a:p>
                </c:rich>
              </c:tx>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FBDB-4D3F-94C7-75C0F01B2273}"/>
                </c:ext>
              </c:extLst>
            </c:dLbl>
            <c:dLbl>
              <c:idx val="19"/>
              <c:tx>
                <c:rich>
                  <a:bodyPr/>
                  <a:lstStyle/>
                  <a:p>
                    <a:fld id="{11043EFB-CA3B-4584-97D4-14AC0AF589D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FBDB-4D3F-94C7-75C0F01B2273}"/>
                </c:ext>
              </c:extLst>
            </c:dLbl>
            <c:dLbl>
              <c:idx val="20"/>
              <c:layout>
                <c:manualLayout>
                  <c:x val="9.1487515726588947E-2"/>
                  <c:y val="0"/>
                </c:manualLayout>
              </c:layout>
              <c:tx>
                <c:rich>
                  <a:bodyPr/>
                  <a:lstStyle/>
                  <a:p>
                    <a:fld id="{B0887FD5-E9EB-4D08-A612-4DD5608A748E}"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FBDB-4D3F-94C7-75C0F01B2273}"/>
                </c:ext>
              </c:extLst>
            </c:dLbl>
            <c:dLbl>
              <c:idx val="21"/>
              <c:layout>
                <c:manualLayout>
                  <c:x val="5.9386633015505105E-2"/>
                  <c:y val="3.7344401390564365E-2"/>
                </c:manualLayout>
              </c:layout>
              <c:tx>
                <c:rich>
                  <a:bodyPr/>
                  <a:lstStyle/>
                  <a:p>
                    <a:fld id="{C62078EF-8C0B-4937-A007-AE9FB7B1D370}"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FBDB-4D3F-94C7-75C0F01B2273}"/>
                </c:ext>
              </c:extLst>
            </c:dLbl>
            <c:dLbl>
              <c:idx val="22"/>
              <c:layout>
                <c:manualLayout>
                  <c:x val="0"/>
                  <c:y val="-6.224066898427405E-2"/>
                </c:manualLayout>
              </c:layout>
              <c:tx>
                <c:rich>
                  <a:bodyPr/>
                  <a:lstStyle/>
                  <a:p>
                    <a:fld id="{63FBBC0C-4008-42E6-957C-BABB2CBD84B2}"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FBDB-4D3F-94C7-75C0F01B2273}"/>
                </c:ext>
              </c:extLst>
            </c:dLbl>
            <c:dLbl>
              <c:idx val="23"/>
              <c:tx>
                <c:rich>
                  <a:bodyPr/>
                  <a:lstStyle/>
                  <a:p>
                    <a:fld id="{E162F351-D982-4B40-B8D5-7EC720DF4B7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FBDB-4D3F-94C7-75C0F01B2273}"/>
                </c:ext>
              </c:extLst>
            </c:dLbl>
            <c:dLbl>
              <c:idx val="24"/>
              <c:layout>
                <c:manualLayout>
                  <c:x val="-8.8277427455480589E-2"/>
                  <c:y val="-8.713693657798352E-2"/>
                </c:manualLayout>
              </c:layout>
              <c:tx>
                <c:rich>
                  <a:bodyPr/>
                  <a:lstStyle/>
                  <a:p>
                    <a:fld id="{410DB6EF-129D-4EA3-A7C0-EB88540B7362}"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FBDB-4D3F-94C7-75C0F01B2273}"/>
                </c:ext>
              </c:extLst>
            </c:dLbl>
            <c:dLbl>
              <c:idx val="25"/>
              <c:tx>
                <c:rich>
                  <a:bodyPr/>
                  <a:lstStyle/>
                  <a:p>
                    <a:fld id="{857FCBF7-3713-42C7-B8D0-3EEE2082398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FBDB-4D3F-94C7-75C0F01B2273}"/>
                </c:ext>
              </c:extLst>
            </c:dLbl>
            <c:dLbl>
              <c:idx val="26"/>
              <c:layout>
                <c:manualLayout>
                  <c:x val="-9.6302648133251515E-3"/>
                  <c:y val="6.2240668984273936E-3"/>
                </c:manualLayout>
              </c:layout>
              <c:tx>
                <c:rich>
                  <a:bodyPr/>
                  <a:lstStyle/>
                  <a:p>
                    <a:fld id="{D3A262F7-306E-4234-9AA6-EF20BECC1ED4}"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FBDB-4D3F-94C7-75C0F01B2273}"/>
                </c:ext>
              </c:extLst>
            </c:dLbl>
            <c:dLbl>
              <c:idx val="27"/>
              <c:layout>
                <c:manualLayout>
                  <c:x val="-3.2100882711084133E-3"/>
                  <c:y val="-3.7344401390564476E-2"/>
                </c:manualLayout>
              </c:layout>
              <c:tx>
                <c:rich>
                  <a:bodyPr/>
                  <a:lstStyle/>
                  <a:p>
                    <a:fld id="{946D0A17-0C09-4A7D-9A61-38D044547B35}"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FBDB-4D3F-94C7-75C0F01B2273}"/>
                </c:ext>
              </c:extLst>
            </c:dLbl>
            <c:dLbl>
              <c:idx val="28"/>
              <c:layout>
                <c:manualLayout>
                  <c:x val="-7.5437074371047019E-2"/>
                  <c:y val="-3.112033449213697E-2"/>
                </c:manualLayout>
              </c:layout>
              <c:tx>
                <c:rich>
                  <a:bodyPr/>
                  <a:lstStyle/>
                  <a:p>
                    <a:fld id="{5CD47339-7620-40A0-9B24-49B55679B85E}"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FBDB-4D3F-94C7-75C0F01B2273}"/>
                </c:ext>
              </c:extLst>
            </c:dLbl>
            <c:dLbl>
              <c:idx val="29"/>
              <c:layout>
                <c:manualLayout>
                  <c:x val="-0.11556317775990183"/>
                  <c:y val="-8.0912869679556118E-2"/>
                </c:manualLayout>
              </c:layout>
              <c:tx>
                <c:rich>
                  <a:bodyPr/>
                  <a:lstStyle/>
                  <a:p>
                    <a:fld id="{4F1CF424-3E28-4CE7-AC69-1A20E09222A2}"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FBDB-4D3F-94C7-75C0F01B2273}"/>
                </c:ext>
              </c:extLst>
            </c:dLbl>
            <c:dLbl>
              <c:idx val="30"/>
              <c:layout>
                <c:manualLayout>
                  <c:x val="3.5310970982192165E-2"/>
                  <c:y val="4.0456434839778059E-2"/>
                </c:manualLayout>
              </c:layout>
              <c:tx>
                <c:rich>
                  <a:bodyPr/>
                  <a:lstStyle/>
                  <a:p>
                    <a:fld id="{3C79D576-881E-4590-AE09-6F24E64C517D}"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FBDB-4D3F-94C7-75C0F01B2273}"/>
                </c:ext>
              </c:extLst>
            </c:dLbl>
            <c:dLbl>
              <c:idx val="31"/>
              <c:tx>
                <c:rich>
                  <a:bodyPr/>
                  <a:lstStyle/>
                  <a:p>
                    <a:fld id="{9A12E111-B8D5-4FC7-932E-4D5114E12FD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FBDB-4D3F-94C7-75C0F01B2273}"/>
                </c:ext>
              </c:extLst>
            </c:dLbl>
            <c:dLbl>
              <c:idx val="32"/>
              <c:layout>
                <c:manualLayout>
                  <c:x val="-6.2596721286613491E-2"/>
                  <c:y val="-0.14315353866383007"/>
                </c:manualLayout>
              </c:layout>
              <c:tx>
                <c:rich>
                  <a:bodyPr/>
                  <a:lstStyle/>
                  <a:p>
                    <a:fld id="{5593B61C-2182-463C-B77D-53C75AFD59E2}"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FBDB-4D3F-94C7-75C0F01B2273}"/>
                </c:ext>
              </c:extLst>
            </c:dLbl>
            <c:dLbl>
              <c:idx val="33"/>
              <c:layout>
                <c:manualLayout>
                  <c:x val="-4.4941235795517377E-2"/>
                  <c:y val="-9.3361003476410909E-2"/>
                </c:manualLayout>
              </c:layout>
              <c:tx>
                <c:rich>
                  <a:bodyPr/>
                  <a:lstStyle/>
                  <a:p>
                    <a:fld id="{56970696-92E1-4221-BF57-AA2BBE4FE9D0}"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FBDB-4D3F-94C7-75C0F01B2273}"/>
                </c:ext>
              </c:extLst>
            </c:dLbl>
            <c:dLbl>
              <c:idx val="34"/>
              <c:layout>
                <c:manualLayout>
                  <c:x val="9.1487515726588892E-2"/>
                  <c:y val="-3.1120334492136968E-3"/>
                </c:manualLayout>
              </c:layout>
              <c:tx>
                <c:rich>
                  <a:bodyPr/>
                  <a:lstStyle/>
                  <a:p>
                    <a:fld id="{C227397E-A5CB-467A-A8D9-FBA9517BA7B1}"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FBDB-4D3F-94C7-75C0F01B2273}"/>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linear"/>
            <c:dispRSqr val="1"/>
            <c:dispEq val="0"/>
            <c:trendlineLbl>
              <c:layout>
                <c:manualLayout>
                  <c:x val="-7.6734866668288743E-2"/>
                  <c:y val="2.8398407913092422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trendlineLbl>
          </c:trendline>
          <c:xVal>
            <c:numRef>
              <c:f>'2.7-uus'!$BU$78:$BU$112</c:f>
              <c:numCache>
                <c:formatCode>0.000</c:formatCode>
                <c:ptCount val="35"/>
                <c:pt idx="0">
                  <c:v>3.36218488900349</c:v>
                </c:pt>
                <c:pt idx="1">
                  <c:v>2.5168447780630903</c:v>
                </c:pt>
                <c:pt idx="2">
                  <c:v>2.4628146771655399</c:v>
                </c:pt>
                <c:pt idx="3">
                  <c:v>2.27113500220895</c:v>
                </c:pt>
                <c:pt idx="4">
                  <c:v>2.2197929152623299</c:v>
                </c:pt>
                <c:pt idx="5">
                  <c:v>1.9982506639525504</c:v>
                </c:pt>
                <c:pt idx="6">
                  <c:v>1.8998413329964499</c:v>
                </c:pt>
                <c:pt idx="7">
                  <c:v>1.8319715627071003</c:v>
                </c:pt>
                <c:pt idx="8">
                  <c:v>1.74842358463003</c:v>
                </c:pt>
                <c:pt idx="9">
                  <c:v>1.51441393415887</c:v>
                </c:pt>
                <c:pt idx="10">
                  <c:v>1.3249357235196801</c:v>
                </c:pt>
                <c:pt idx="11">
                  <c:v>1.1667025753943201</c:v>
                </c:pt>
                <c:pt idx="12">
                  <c:v>1.15734777788373</c:v>
                </c:pt>
                <c:pt idx="13">
                  <c:v>1.0849744243883301</c:v>
                </c:pt>
                <c:pt idx="14">
                  <c:v>1.0302740696047099</c:v>
                </c:pt>
                <c:pt idx="15">
                  <c:v>0.90987771990766997</c:v>
                </c:pt>
                <c:pt idx="16">
                  <c:v>0.83202965318172994</c:v>
                </c:pt>
                <c:pt idx="17">
                  <c:v>0.78768607007295</c:v>
                </c:pt>
                <c:pt idx="18">
                  <c:v>0.66127447815298901</c:v>
                </c:pt>
                <c:pt idx="19">
                  <c:v>0.6463078996641699</c:v>
                </c:pt>
                <c:pt idx="20">
                  <c:v>0.64415362415759003</c:v>
                </c:pt>
                <c:pt idx="21">
                  <c:v>0.64031964515198003</c:v>
                </c:pt>
                <c:pt idx="22">
                  <c:v>0.62739133544808001</c:v>
                </c:pt>
                <c:pt idx="23">
                  <c:v>0.42346906847222998</c:v>
                </c:pt>
                <c:pt idx="24">
                  <c:v>0.40150348289818005</c:v>
                </c:pt>
                <c:pt idx="25">
                  <c:v>0.26826869834552997</c:v>
                </c:pt>
                <c:pt idx="26">
                  <c:v>0.16506991492361001</c:v>
                </c:pt>
                <c:pt idx="27">
                  <c:v>0.10831763931093003</c:v>
                </c:pt>
                <c:pt idx="28">
                  <c:v>1.4822551558783599</c:v>
                </c:pt>
                <c:pt idx="29">
                  <c:v>0.63633294274194996</c:v>
                </c:pt>
                <c:pt idx="30" formatCode="General">
                  <c:v>0.46903065035301006</c:v>
                </c:pt>
                <c:pt idx="31">
                  <c:v>2.4444841283419603</c:v>
                </c:pt>
                <c:pt idx="32">
                  <c:v>0.44079912494071005</c:v>
                </c:pt>
                <c:pt idx="33">
                  <c:v>0.14380186571886999</c:v>
                </c:pt>
                <c:pt idx="34">
                  <c:v>0.3631361625008</c:v>
                </c:pt>
              </c:numCache>
            </c:numRef>
          </c:xVal>
          <c:yVal>
            <c:numRef>
              <c:f>'2.7-uus'!$BV$78:$BV$112</c:f>
              <c:numCache>
                <c:formatCode>0.000</c:formatCode>
                <c:ptCount val="35"/>
                <c:pt idx="0">
                  <c:v>10.766730997358877</c:v>
                </c:pt>
                <c:pt idx="1">
                  <c:v>7.4794374247894106</c:v>
                </c:pt>
                <c:pt idx="2">
                  <c:v>8.8040127074923689</c:v>
                </c:pt>
                <c:pt idx="3">
                  <c:v>8.9634411735648509</c:v>
                </c:pt>
                <c:pt idx="4">
                  <c:v>6.48234264849249</c:v>
                </c:pt>
                <c:pt idx="5">
                  <c:v>5.4959120988033368</c:v>
                </c:pt>
                <c:pt idx="6">
                  <c:v>8.3390020475173898</c:v>
                </c:pt>
                <c:pt idx="7">
                  <c:v>7.6603534961592015</c:v>
                </c:pt>
                <c:pt idx="8">
                  <c:v>5.6961576576767401</c:v>
                </c:pt>
                <c:pt idx="9">
                  <c:v>4.5065219806237291</c:v>
                </c:pt>
                <c:pt idx="10">
                  <c:v>4.6408906969853359</c:v>
                </c:pt>
                <c:pt idx="11">
                  <c:v>3.4447945222666934</c:v>
                </c:pt>
                <c:pt idx="12">
                  <c:v>5.5987835751130888</c:v>
                </c:pt>
                <c:pt idx="13">
                  <c:v>4.9751252419713099</c:v>
                </c:pt>
                <c:pt idx="14">
                  <c:v>3.6124892880946251</c:v>
                </c:pt>
                <c:pt idx="15">
                  <c:v>3.3250662567100142</c:v>
                </c:pt>
                <c:pt idx="16">
                  <c:v>5.102162057408357</c:v>
                </c:pt>
                <c:pt idx="17">
                  <c:v>2.1434689541969631</c:v>
                </c:pt>
                <c:pt idx="18">
                  <c:v>2.0248337784081651</c:v>
                </c:pt>
                <c:pt idx="19">
                  <c:v>2.6086037540379121</c:v>
                </c:pt>
                <c:pt idx="20">
                  <c:v>2.0582561871431739</c:v>
                </c:pt>
                <c:pt idx="21">
                  <c:v>2.1993338838300955</c:v>
                </c:pt>
                <c:pt idx="22">
                  <c:v>2.51340471680441</c:v>
                </c:pt>
                <c:pt idx="23">
                  <c:v>1.1979600031835296</c:v>
                </c:pt>
                <c:pt idx="24">
                  <c:v>1.0543201998955327</c:v>
                </c:pt>
                <c:pt idx="25">
                  <c:v>0.5543180451295302</c:v>
                </c:pt>
                <c:pt idx="26">
                  <c:v>0.3844308088961132</c:v>
                </c:pt>
                <c:pt idx="27">
                  <c:v>0.58860736290163895</c:v>
                </c:pt>
                <c:pt idx="28">
                  <c:v>7.8128440592880297</c:v>
                </c:pt>
                <c:pt idx="29" formatCode="General">
                  <c:v>3.7052898775019152</c:v>
                </c:pt>
                <c:pt idx="30" formatCode="General">
                  <c:v>1.8615136876006442</c:v>
                </c:pt>
                <c:pt idx="31" formatCode="General">
                  <c:v>4.5943319895213222</c:v>
                </c:pt>
                <c:pt idx="32" formatCode="General">
                  <c:v>1.7207695936383853</c:v>
                </c:pt>
                <c:pt idx="33" formatCode="General">
                  <c:v>0.33412349185785029</c:v>
                </c:pt>
                <c:pt idx="34" formatCode="General">
                  <c:v>0.31269178635083517</c:v>
                </c:pt>
              </c:numCache>
            </c:numRef>
          </c:yVal>
          <c:smooth val="0"/>
          <c:extLst>
            <c:ext xmlns:c15="http://schemas.microsoft.com/office/drawing/2012/chart" uri="{02D57815-91ED-43cb-92C2-25804820EDAC}">
              <c15:datalabelsRange>
                <c15:f>'2.7-uus'!$BT$78:$BT$112</c15:f>
                <c15:dlblRangeCache>
                  <c:ptCount val="35"/>
                  <c:pt idx="0">
                    <c:v>Korea</c:v>
                  </c:pt>
                  <c:pt idx="1">
                    <c:v>Jaapan</c:v>
                  </c:pt>
                  <c:pt idx="2">
                    <c:v>Taiwan</c:v>
                  </c:pt>
                  <c:pt idx="3">
                    <c:v>Rootsi</c:v>
                  </c:pt>
                  <c:pt idx="4">
                    <c:v>Austria</c:v>
                  </c:pt>
                  <c:pt idx="5">
                    <c:v>Saksamaa</c:v>
                  </c:pt>
                  <c:pt idx="6">
                    <c:v>Taani</c:v>
                  </c:pt>
                  <c:pt idx="7">
                    <c:v>Soome</c:v>
                  </c:pt>
                  <c:pt idx="8">
                    <c:v>Belgia</c:v>
                  </c:pt>
                  <c:pt idx="9">
                    <c:v>Sloveenia</c:v>
                  </c:pt>
                  <c:pt idx="10">
                    <c:v>Island</c:v>
                  </c:pt>
                  <c:pt idx="11">
                    <c:v>Suurbritannia</c:v>
                  </c:pt>
                  <c:pt idx="12">
                    <c:v>Holland</c:v>
                  </c:pt>
                  <c:pt idx="13">
                    <c:v>Norra</c:v>
                  </c:pt>
                  <c:pt idx="14">
                    <c:v>Tšehhi</c:v>
                  </c:pt>
                  <c:pt idx="15">
                    <c:v>Ungari</c:v>
                  </c:pt>
                  <c:pt idx="16">
                    <c:v>Iirimaa</c:v>
                  </c:pt>
                  <c:pt idx="17">
                    <c:v>Itaalia</c:v>
                  </c:pt>
                  <c:pt idx="18">
                    <c:v>Eesti</c:v>
                  </c:pt>
                  <c:pt idx="19">
                    <c:v>Venemaa</c:v>
                  </c:pt>
                  <c:pt idx="20">
                    <c:v>Hispaania</c:v>
                  </c:pt>
                  <c:pt idx="21">
                    <c:v>Luksemburg</c:v>
                  </c:pt>
                  <c:pt idx="22">
                    <c:v>Portugal</c:v>
                  </c:pt>
                  <c:pt idx="23">
                    <c:v>Kreeka</c:v>
                  </c:pt>
                  <c:pt idx="24">
                    <c:v>Slovakkia</c:v>
                  </c:pt>
                  <c:pt idx="25">
                    <c:v>Rumeenia</c:v>
                  </c:pt>
                  <c:pt idx="26">
                    <c:v>Tšiili</c:v>
                  </c:pt>
                  <c:pt idx="27">
                    <c:v>Läti</c:v>
                  </c:pt>
                  <c:pt idx="28">
                    <c:v>Prantsusmaa (2015)</c:v>
                  </c:pt>
                  <c:pt idx="29">
                    <c:v>Uus-Meremaa (2015)</c:v>
                  </c:pt>
                  <c:pt idx="30">
                    <c:v>Poola (2015)</c:v>
                  </c:pt>
                  <c:pt idx="31">
                    <c:v>Šveits (2015)</c:v>
                  </c:pt>
                  <c:pt idx="32">
                    <c:v>Türgi (2015)</c:v>
                  </c:pt>
                  <c:pt idx="33">
                    <c:v>Argentiina (2015)</c:v>
                  </c:pt>
                  <c:pt idx="34">
                    <c:v>Lõuna-Aafrika Vabariik (2015)</c:v>
                  </c:pt>
                </c15:dlblRangeCache>
              </c15:datalabelsRange>
            </c:ext>
            <c:ext xmlns:c16="http://schemas.microsoft.com/office/drawing/2014/chart" uri="{C3380CC4-5D6E-409C-BE32-E72D297353CC}">
              <c16:uniqueId val="{00000000-FBDB-4D3F-94C7-75C0F01B2273}"/>
            </c:ext>
          </c:extLst>
        </c:ser>
        <c:dLbls>
          <c:showLegendKey val="0"/>
          <c:showVal val="0"/>
          <c:showCatName val="0"/>
          <c:showSerName val="0"/>
          <c:showPercent val="0"/>
          <c:showBubbleSize val="0"/>
        </c:dLbls>
        <c:axId val="215926495"/>
        <c:axId val="215938559"/>
      </c:scatterChart>
      <c:valAx>
        <c:axId val="215926495"/>
        <c:scaling>
          <c:orientation val="minMax"/>
          <c:max val="3.5"/>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t-EE" sz="800">
                    <a:solidFill>
                      <a:sysClr val="windowText" lastClr="000000"/>
                    </a:solidFill>
                  </a:rPr>
                  <a:t>Erasektori TA kulud SKP-st (%)</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t-EE"/>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t-EE"/>
          </a:p>
        </c:txPr>
        <c:crossAx val="215938559"/>
        <c:crosses val="autoZero"/>
        <c:crossBetween val="midCat"/>
      </c:valAx>
      <c:valAx>
        <c:axId val="215938559"/>
        <c:scaling>
          <c:orientation val="minMax"/>
          <c:max val="11"/>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t-EE" sz="800">
                    <a:solidFill>
                      <a:sysClr val="windowText" lastClr="000000"/>
                    </a:solidFill>
                  </a:rPr>
                  <a:t>Erasektori teadustöötajate täistöökohti</a:t>
                </a:r>
                <a:r>
                  <a:rPr lang="et-EE" sz="800" baseline="0">
                    <a:solidFill>
                      <a:sysClr val="windowText" lastClr="000000"/>
                    </a:solidFill>
                  </a:rPr>
                  <a:t> 1000 töötaja kohta tööjõus</a:t>
                </a:r>
                <a:endParaRPr lang="et-EE" sz="800">
                  <a:solidFill>
                    <a:sysClr val="windowText" lastClr="000000"/>
                  </a:solidFill>
                </a:endParaRPr>
              </a:p>
            </c:rich>
          </c:tx>
          <c:layout>
            <c:manualLayout>
              <c:xMode val="edge"/>
              <c:yMode val="edge"/>
              <c:x val="2.3661762856624698E-2"/>
              <c:y val="9.9475536599106115E-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t-EE"/>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t-EE"/>
          </a:p>
        </c:txPr>
        <c:crossAx val="215926495"/>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t-EE"/>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0197521489592258E-2"/>
          <c:y val="4.4987123764182457E-2"/>
          <c:w val="0.87249113740847428"/>
          <c:h val="0.82327588709068822"/>
        </c:manualLayout>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dLbls>
            <c:dLbl>
              <c:idx val="0"/>
              <c:tx>
                <c:rich>
                  <a:bodyPr/>
                  <a:lstStyle/>
                  <a:p>
                    <a:fld id="{74E3B57D-BA92-453F-8D5F-2AC91A278FC5}"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ADE8-4E0E-A95B-FCD958519638}"/>
                </c:ext>
              </c:extLst>
            </c:dLbl>
            <c:dLbl>
              <c:idx val="1"/>
              <c:tx>
                <c:rich>
                  <a:bodyPr/>
                  <a:lstStyle/>
                  <a:p>
                    <a:fld id="{9AA67E43-A831-4B5D-8019-6569033AD8B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ADE8-4E0E-A95B-FCD958519638}"/>
                </c:ext>
              </c:extLst>
            </c:dLbl>
            <c:dLbl>
              <c:idx val="2"/>
              <c:tx>
                <c:rich>
                  <a:bodyPr/>
                  <a:lstStyle/>
                  <a:p>
                    <a:fld id="{60F1D79B-B793-49BB-807F-7C50268E302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ADE8-4E0E-A95B-FCD958519638}"/>
                </c:ext>
              </c:extLst>
            </c:dLbl>
            <c:dLbl>
              <c:idx val="3"/>
              <c:layout>
                <c:manualLayout>
                  <c:x val="4.8843478726395911E-2"/>
                  <c:y val="4.9149335935711122E-2"/>
                </c:manualLayout>
              </c:layout>
              <c:tx>
                <c:rich>
                  <a:bodyPr/>
                  <a:lstStyle/>
                  <a:p>
                    <a:fld id="{74832804-C866-4FD3-89E4-9EC4EAC7C4B4}"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ADE8-4E0E-A95B-FCD958519638}"/>
                </c:ext>
              </c:extLst>
            </c:dLbl>
            <c:dLbl>
              <c:idx val="4"/>
              <c:layout>
                <c:manualLayout>
                  <c:x val="0"/>
                  <c:y val="-5.3245113930353749E-2"/>
                </c:manualLayout>
              </c:layout>
              <c:tx>
                <c:rich>
                  <a:bodyPr/>
                  <a:lstStyle/>
                  <a:p>
                    <a:fld id="{441F2A22-6728-4955-B1AE-3AEAF0CE3BB6}"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ADE8-4E0E-A95B-FCD958519638}"/>
                </c:ext>
              </c:extLst>
            </c:dLbl>
            <c:dLbl>
              <c:idx val="5"/>
              <c:tx>
                <c:rich>
                  <a:bodyPr/>
                  <a:lstStyle/>
                  <a:p>
                    <a:fld id="{C343AB3E-CC3C-4F72-BABD-3E91A331022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ADE8-4E0E-A95B-FCD958519638}"/>
                </c:ext>
              </c:extLst>
            </c:dLbl>
            <c:dLbl>
              <c:idx val="6"/>
              <c:tx>
                <c:rich>
                  <a:bodyPr/>
                  <a:lstStyle/>
                  <a:p>
                    <a:fld id="{D6AAB17D-4D41-4AC5-8AE9-BA898ED2F0B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ADE8-4E0E-A95B-FCD958519638}"/>
                </c:ext>
              </c:extLst>
            </c:dLbl>
            <c:dLbl>
              <c:idx val="7"/>
              <c:tx>
                <c:rich>
                  <a:bodyPr/>
                  <a:lstStyle/>
                  <a:p>
                    <a:fld id="{D473421F-0D16-4FFE-A430-8A028C413CB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ADE8-4E0E-A95B-FCD958519638}"/>
                </c:ext>
              </c:extLst>
            </c:dLbl>
            <c:dLbl>
              <c:idx val="8"/>
              <c:tx>
                <c:rich>
                  <a:bodyPr/>
                  <a:lstStyle/>
                  <a:p>
                    <a:fld id="{B511D481-09EF-45AD-B551-0D1E906DB8F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ADE8-4E0E-A95B-FCD958519638}"/>
                </c:ext>
              </c:extLst>
            </c:dLbl>
            <c:dLbl>
              <c:idx val="9"/>
              <c:tx>
                <c:rich>
                  <a:bodyPr/>
                  <a:lstStyle/>
                  <a:p>
                    <a:fld id="{B702F6D4-3D8F-419C-9428-DBC66DB89AC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ADE8-4E0E-A95B-FCD958519638}"/>
                </c:ext>
              </c:extLst>
            </c:dLbl>
            <c:dLbl>
              <c:idx val="10"/>
              <c:tx>
                <c:rich>
                  <a:bodyPr/>
                  <a:lstStyle/>
                  <a:p>
                    <a:fld id="{6628B25D-9345-4213-849A-DB47F0B5A5E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ADE8-4E0E-A95B-FCD958519638}"/>
                </c:ext>
              </c:extLst>
            </c:dLbl>
            <c:dLbl>
              <c:idx val="11"/>
              <c:layout>
                <c:manualLayout>
                  <c:x val="-3.9074782981116725E-2"/>
                  <c:y val="-4.9149335935711122E-2"/>
                </c:manualLayout>
              </c:layout>
              <c:tx>
                <c:rich>
                  <a:bodyPr/>
                  <a:lstStyle/>
                  <a:p>
                    <a:fld id="{D0D86FF0-2622-432C-85ED-9D20B3617B4A}"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ADE8-4E0E-A95B-FCD958519638}"/>
                </c:ext>
              </c:extLst>
            </c:dLbl>
            <c:dLbl>
              <c:idx val="12"/>
              <c:layout>
                <c:manualLayout>
                  <c:x val="-1.1722434894335018E-2"/>
                  <c:y val="3.2766223957140787E-2"/>
                </c:manualLayout>
              </c:layout>
              <c:tx>
                <c:rich>
                  <a:bodyPr/>
                  <a:lstStyle/>
                  <a:p>
                    <a:fld id="{51012FC6-3665-48A2-BB7A-013B0ADE9605}"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ADE8-4E0E-A95B-FCD958519638}"/>
                </c:ext>
              </c:extLst>
            </c:dLbl>
            <c:dLbl>
              <c:idx val="13"/>
              <c:tx>
                <c:rich>
                  <a:bodyPr/>
                  <a:lstStyle/>
                  <a:p>
                    <a:fld id="{5CF979C6-94D7-40C4-9A06-75B00A3B5DB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ADE8-4E0E-A95B-FCD958519638}"/>
                </c:ext>
              </c:extLst>
            </c:dLbl>
            <c:dLbl>
              <c:idx val="14"/>
              <c:tx>
                <c:rich>
                  <a:bodyPr/>
                  <a:lstStyle/>
                  <a:p>
                    <a:fld id="{0925DCE3-3E62-4DBD-94C2-7C5D968C745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ADE8-4E0E-A95B-FCD958519638}"/>
                </c:ext>
              </c:extLst>
            </c:dLbl>
            <c:dLbl>
              <c:idx val="15"/>
              <c:tx>
                <c:rich>
                  <a:bodyPr/>
                  <a:lstStyle/>
                  <a:p>
                    <a:fld id="{1A51BAF0-331F-410B-96B4-C9030D29B95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ADE8-4E0E-A95B-FCD958519638}"/>
                </c:ext>
              </c:extLst>
            </c:dLbl>
            <c:dLbl>
              <c:idx val="16"/>
              <c:tx>
                <c:rich>
                  <a:bodyPr/>
                  <a:lstStyle/>
                  <a:p>
                    <a:fld id="{3DF752AA-C908-4AD3-BC01-0A199C49BDA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ADE8-4E0E-A95B-FCD958519638}"/>
                </c:ext>
              </c:extLst>
            </c:dLbl>
            <c:dLbl>
              <c:idx val="17"/>
              <c:layout>
                <c:manualLayout>
                  <c:x val="1.9537391490558362E-2"/>
                  <c:y val="4.9149335935711046E-2"/>
                </c:manualLayout>
              </c:layout>
              <c:tx>
                <c:rich>
                  <a:bodyPr/>
                  <a:lstStyle/>
                  <a:p>
                    <a:fld id="{DE1F5664-9C42-492E-B1D1-EB9F177B27EC}"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ADE8-4E0E-A95B-FCD958519638}"/>
                </c:ext>
              </c:extLst>
            </c:dLbl>
            <c:dLbl>
              <c:idx val="18"/>
              <c:layout>
                <c:manualLayout>
                  <c:x val="1.9537391490558293E-2"/>
                  <c:y val="-7.5088395807558298E-17"/>
                </c:manualLayout>
              </c:layout>
              <c:tx>
                <c:rich>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mn-lt"/>
                        <a:ea typeface="+mn-ea"/>
                        <a:cs typeface="+mn-cs"/>
                      </a:defRPr>
                    </a:pPr>
                    <a:fld id="{55E6847E-FC84-4BE4-A2C3-F4D8B5BB48E8}" type="CELLRANGE">
                      <a:rPr lang="en-US"/>
                      <a:pPr>
                        <a:defRPr sz="800">
                          <a:solidFill>
                            <a:sysClr val="windowText" lastClr="000000"/>
                          </a:solidFill>
                        </a:defRPr>
                      </a:pPr>
                      <a:t>[CELLRANGE]</a:t>
                    </a:fld>
                    <a:endParaRPr lang="et-EE"/>
                  </a:p>
                </c:rich>
              </c:tx>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ADE8-4E0E-A95B-FCD958519638}"/>
                </c:ext>
              </c:extLst>
            </c:dLbl>
            <c:dLbl>
              <c:idx val="19"/>
              <c:tx>
                <c:rich>
                  <a:bodyPr/>
                  <a:lstStyle/>
                  <a:p>
                    <a:fld id="{D7528427-EE25-467D-9FC2-8EB94E6B617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ADE8-4E0E-A95B-FCD958519638}"/>
                </c:ext>
              </c:extLst>
            </c:dLbl>
            <c:dLbl>
              <c:idx val="20"/>
              <c:tx>
                <c:rich>
                  <a:bodyPr/>
                  <a:lstStyle/>
                  <a:p>
                    <a:fld id="{397CF307-B447-413E-A115-6286CBEDCD3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ADE8-4E0E-A95B-FCD958519638}"/>
                </c:ext>
              </c:extLst>
            </c:dLbl>
            <c:dLbl>
              <c:idx val="21"/>
              <c:layout>
                <c:manualLayout>
                  <c:x val="7.2288348515065867E-2"/>
                  <c:y val="1.2287333983927706E-2"/>
                </c:manualLayout>
              </c:layout>
              <c:tx>
                <c:rich>
                  <a:bodyPr/>
                  <a:lstStyle/>
                  <a:p>
                    <a:fld id="{FBB4B957-8D7A-4D3F-9707-D0AC698CBA70}"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ADE8-4E0E-A95B-FCD958519638}"/>
                </c:ext>
              </c:extLst>
            </c:dLbl>
            <c:dLbl>
              <c:idx val="22"/>
              <c:layout>
                <c:manualLayout>
                  <c:x val="1.7583652341502456E-2"/>
                  <c:y val="8.1915559892851864E-3"/>
                </c:manualLayout>
              </c:layout>
              <c:tx>
                <c:rich>
                  <a:bodyPr/>
                  <a:lstStyle/>
                  <a:p>
                    <a:fld id="{287FFABC-CDB7-4252-A4CB-6FAE323D2C2B}"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ADE8-4E0E-A95B-FCD958519638}"/>
                </c:ext>
              </c:extLst>
            </c:dLbl>
            <c:dLbl>
              <c:idx val="23"/>
              <c:layout>
                <c:manualLayout>
                  <c:x val="-5.4704696173563383E-2"/>
                  <c:y val="-5.7340891924996307E-2"/>
                </c:manualLayout>
              </c:layout>
              <c:tx>
                <c:rich>
                  <a:bodyPr/>
                  <a:lstStyle/>
                  <a:p>
                    <a:fld id="{D273AFC9-3D22-41E0-B68A-827B32646B45}"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ADE8-4E0E-A95B-FCD958519638}"/>
                </c:ext>
              </c:extLst>
            </c:dLbl>
            <c:dLbl>
              <c:idx val="24"/>
              <c:tx>
                <c:rich>
                  <a:bodyPr/>
                  <a:lstStyle/>
                  <a:p>
                    <a:fld id="{19ACBD14-71C2-4A98-A521-4E561F7EC29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ADE8-4E0E-A95B-FCD958519638}"/>
                </c:ext>
              </c:extLst>
            </c:dLbl>
            <c:dLbl>
              <c:idx val="25"/>
              <c:layout>
                <c:manualLayout>
                  <c:x val="8.0103305111289283E-2"/>
                  <c:y val="6.1436669919638899E-2"/>
                </c:manualLayout>
              </c:layout>
              <c:tx>
                <c:rich>
                  <a:bodyPr/>
                  <a:lstStyle/>
                  <a:p>
                    <a:fld id="{0A23FBA2-7F92-4AD1-9CA8-32F4E59F15FB}"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ADE8-4E0E-A95B-FCD958519638}"/>
                </c:ext>
              </c:extLst>
            </c:dLbl>
            <c:dLbl>
              <c:idx val="26"/>
              <c:layout>
                <c:manualLayout>
                  <c:x val="0.107455653198071"/>
                  <c:y val="8.601133788749446E-2"/>
                </c:manualLayout>
              </c:layout>
              <c:tx>
                <c:rich>
                  <a:bodyPr/>
                  <a:lstStyle/>
                  <a:p>
                    <a:fld id="{76A3F57B-A1F1-44D5-9212-374DEAC702E1}"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ADE8-4E0E-A95B-FCD958519638}"/>
                </c:ext>
              </c:extLst>
            </c:dLbl>
            <c:dLbl>
              <c:idx val="27"/>
              <c:layout>
                <c:manualLayout>
                  <c:x val="-6.2519652769786757E-2"/>
                  <c:y val="-6.5532447914281575E-2"/>
                </c:manualLayout>
              </c:layout>
              <c:tx>
                <c:rich>
                  <a:bodyPr/>
                  <a:lstStyle/>
                  <a:p>
                    <a:fld id="{D0B7D657-0A07-47BD-871A-F8521C412B14}"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ADE8-4E0E-A95B-FCD958519638}"/>
                </c:ext>
              </c:extLst>
            </c:dLbl>
            <c:dLbl>
              <c:idx val="28"/>
              <c:tx>
                <c:rich>
                  <a:bodyPr/>
                  <a:lstStyle/>
                  <a:p>
                    <a:fld id="{0712DE3F-6CFE-4610-8744-B94D98951E3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ADE8-4E0E-A95B-FCD958519638}"/>
                </c:ext>
              </c:extLst>
            </c:dLbl>
            <c:dLbl>
              <c:idx val="29"/>
              <c:tx>
                <c:rich>
                  <a:bodyPr/>
                  <a:lstStyle/>
                  <a:p>
                    <a:fld id="{34D5E416-B797-4C49-817A-F218B207BB6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ADE8-4E0E-A95B-FCD958519638}"/>
                </c:ext>
              </c:extLst>
            </c:dLbl>
            <c:dLbl>
              <c:idx val="30"/>
              <c:layout>
                <c:manualLayout>
                  <c:x val="-0.10354817489995936"/>
                  <c:y val="-0.1064902278607075"/>
                </c:manualLayout>
              </c:layout>
              <c:tx>
                <c:rich>
                  <a:bodyPr/>
                  <a:lstStyle/>
                  <a:p>
                    <a:fld id="{D3346A3B-5728-4444-86D5-C2B74E0C2166}"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ADE8-4E0E-A95B-FCD958519638}"/>
                </c:ext>
              </c:extLst>
            </c:dLbl>
            <c:dLbl>
              <c:idx val="31"/>
              <c:tx>
                <c:rich>
                  <a:bodyPr/>
                  <a:lstStyle/>
                  <a:p>
                    <a:fld id="{EAE7DD5F-B65D-4462-A94B-49CB2CE8D5F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ADE8-4E0E-A95B-FCD958519638}"/>
                </c:ext>
              </c:extLst>
            </c:dLbl>
            <c:dLbl>
              <c:idx val="32"/>
              <c:layout>
                <c:manualLayout>
                  <c:x val="-1.3676174043390854E-2"/>
                  <c:y val="-8.1915559892853373E-3"/>
                </c:manualLayout>
              </c:layout>
              <c:tx>
                <c:rich>
                  <a:bodyPr/>
                  <a:lstStyle/>
                  <a:p>
                    <a:fld id="{6C5DA4C4-2D91-46A0-A003-E01031EF7DF3}"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ADE8-4E0E-A95B-FCD958519638}"/>
                </c:ext>
              </c:extLst>
            </c:dLbl>
            <c:dLbl>
              <c:idx val="33"/>
              <c:tx>
                <c:rich>
                  <a:bodyPr/>
                  <a:lstStyle/>
                  <a:p>
                    <a:fld id="{EEE1D3E0-1BA9-46CD-8B90-684E261B54B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ADE8-4E0E-A95B-FCD958519638}"/>
                </c:ext>
              </c:extLst>
            </c:dLbl>
            <c:dLbl>
              <c:idx val="34"/>
              <c:tx>
                <c:rich>
                  <a:bodyPr/>
                  <a:lstStyle/>
                  <a:p>
                    <a:fld id="{6713E48D-8F61-42C1-8D87-4B263AD2708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2-ADE8-4E0E-A95B-FCD958519638}"/>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linear"/>
            <c:dispRSqr val="1"/>
            <c:dispEq val="0"/>
            <c:trendlineLbl>
              <c:layout>
                <c:manualLayout>
                  <c:x val="-3.8716341074242704E-2"/>
                  <c:y val="6.6435454086328675E-5"/>
                </c:manualLayout>
              </c:layout>
              <c:numFmt formatCode="General" sourceLinked="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t-EE"/>
                </a:p>
              </c:txPr>
            </c:trendlineLbl>
          </c:trendline>
          <c:xVal>
            <c:numRef>
              <c:f>'2.7-uus'!$BY$78:$BY$112</c:f>
              <c:numCache>
                <c:formatCode>0.00</c:formatCode>
                <c:ptCount val="35"/>
                <c:pt idx="0">
                  <c:v>4.2387106531125101</c:v>
                </c:pt>
                <c:pt idx="1">
                  <c:v>3.3742973598343902</c:v>
                </c:pt>
                <c:pt idx="2">
                  <c:v>3.2549022634842601</c:v>
                </c:pt>
                <c:pt idx="3">
                  <c:v>3.1623906566315498</c:v>
                </c:pt>
                <c:pt idx="4">
                  <c:v>3.1408060012725501</c:v>
                </c:pt>
                <c:pt idx="5">
                  <c:v>3.0869473755955799</c:v>
                </c:pt>
                <c:pt idx="6">
                  <c:v>2.9394946009128402</c:v>
                </c:pt>
                <c:pt idx="7">
                  <c:v>2.8712531982679299</c:v>
                </c:pt>
                <c:pt idx="8">
                  <c:v>2.7464511315132101</c:v>
                </c:pt>
                <c:pt idx="9">
                  <c:v>2.4861651763722499</c:v>
                </c:pt>
                <c:pt idx="10">
                  <c:v>1.48</c:v>
                </c:pt>
                <c:pt idx="11">
                  <c:v>2.1019761275892801</c:v>
                </c:pt>
                <c:pt idx="12">
                  <c:v>2.0381568107096801</c:v>
                </c:pt>
                <c:pt idx="13">
                  <c:v>2.0324746207522799</c:v>
                </c:pt>
                <c:pt idx="14">
                  <c:v>2.0020216815651599</c:v>
                </c:pt>
                <c:pt idx="15">
                  <c:v>1.6884742152415</c:v>
                </c:pt>
                <c:pt idx="16">
                  <c:v>1.6782972781590699</c:v>
                </c:pt>
                <c:pt idx="17">
                  <c:v>1.2859846947628399</c:v>
                </c:pt>
                <c:pt idx="18">
                  <c:v>1.2467900528534401</c:v>
                </c:pt>
                <c:pt idx="19">
                  <c:v>1.2774324243808499</c:v>
                </c:pt>
                <c:pt idx="20">
                  <c:v>1.2677970719844001</c:v>
                </c:pt>
                <c:pt idx="21">
                  <c:v>1.24366149111428</c:v>
                </c:pt>
                <c:pt idx="22">
                  <c:v>1.20606420269495</c:v>
                </c:pt>
                <c:pt idx="23">
                  <c:v>1.1896949724726</c:v>
                </c:pt>
                <c:pt idx="24">
                  <c:v>1.1768095613673399</c:v>
                </c:pt>
                <c:pt idx="25">
                  <c:v>1.0969028069659199</c:v>
                </c:pt>
                <c:pt idx="26">
                  <c:v>1.00371125357899</c:v>
                </c:pt>
                <c:pt idx="27">
                  <c:v>0.99488939361041995</c:v>
                </c:pt>
                <c:pt idx="28">
                  <c:v>0.88150300576531004</c:v>
                </c:pt>
                <c:pt idx="29">
                  <c:v>0.79848411051766999</c:v>
                </c:pt>
                <c:pt idx="30">
                  <c:v>0.78965333622759004</c:v>
                </c:pt>
                <c:pt idx="31">
                  <c:v>0.62915953347886999</c:v>
                </c:pt>
                <c:pt idx="32">
                  <c:v>0.48406327694092999</c:v>
                </c:pt>
                <c:pt idx="33">
                  <c:v>0.44289879184912001</c:v>
                </c:pt>
                <c:pt idx="34">
                  <c:v>0.36685112666843001</c:v>
                </c:pt>
              </c:numCache>
            </c:numRef>
          </c:xVal>
          <c:yVal>
            <c:numRef>
              <c:f>'2.7-uus'!$BZ$78:$BZ$112</c:f>
              <c:numCache>
                <c:formatCode>0.00</c:formatCode>
                <c:ptCount val="35"/>
                <c:pt idx="0">
                  <c:v>13.25977548475797</c:v>
                </c:pt>
                <c:pt idx="1">
                  <c:v>8.4408634751658802</c:v>
                </c:pt>
                <c:pt idx="2">
                  <c:v>13.340142167881433</c:v>
                </c:pt>
                <c:pt idx="3">
                  <c:v>12.595705144965464</c:v>
                </c:pt>
                <c:pt idx="4">
                  <c:v>10.011522262334537</c:v>
                </c:pt>
                <c:pt idx="5">
                  <c:v>10.005877781680283</c:v>
                </c:pt>
                <c:pt idx="6">
                  <c:v>9.3373501441349109</c:v>
                </c:pt>
                <c:pt idx="7">
                  <c:v>14.050441016117327</c:v>
                </c:pt>
                <c:pt idx="8">
                  <c:v>13.280608987064726</c:v>
                </c:pt>
                <c:pt idx="9">
                  <c:v>10.753364933853033</c:v>
                </c:pt>
                <c:pt idx="10">
                  <c:v>9.4126698502715396</c:v>
                </c:pt>
                <c:pt idx="11">
                  <c:v>11.225663242927249</c:v>
                </c:pt>
                <c:pt idx="12">
                  <c:v>10.93599707120902</c:v>
                </c:pt>
                <c:pt idx="13">
                  <c:v>9.118015798370779</c:v>
                </c:pt>
                <c:pt idx="14">
                  <c:v>8.1426942656140611</c:v>
                </c:pt>
                <c:pt idx="15">
                  <c:v>8.7734615193091372</c:v>
                </c:pt>
                <c:pt idx="16">
                  <c:v>6.9789995880828437</c:v>
                </c:pt>
                <c:pt idx="17">
                  <c:v>4.9153111206362441</c:v>
                </c:pt>
                <c:pt idx="18">
                  <c:v>6.242877704857583</c:v>
                </c:pt>
                <c:pt idx="19">
                  <c:v>7.4504215816436501</c:v>
                </c:pt>
                <c:pt idx="20">
                  <c:v>7.8699138239385613</c:v>
                </c:pt>
                <c:pt idx="21">
                  <c:v>5.8176677708494084</c:v>
                </c:pt>
                <c:pt idx="22">
                  <c:v>5.627337160631285</c:v>
                </c:pt>
                <c:pt idx="23">
                  <c:v>5.5230495081550659</c:v>
                </c:pt>
                <c:pt idx="24">
                  <c:v>11.99384416409816</c:v>
                </c:pt>
                <c:pt idx="25">
                  <c:v>5.5966284438870453</c:v>
                </c:pt>
                <c:pt idx="26">
                  <c:v>4.7500575109270802</c:v>
                </c:pt>
                <c:pt idx="27">
                  <c:v>6.0533108452190518</c:v>
                </c:pt>
                <c:pt idx="28">
                  <c:v>3.2064412213363398</c:v>
                </c:pt>
                <c:pt idx="29">
                  <c:v>1.2406839854187801</c:v>
                </c:pt>
                <c:pt idx="30">
                  <c:v>5.1298406149662625</c:v>
                </c:pt>
                <c:pt idx="31">
                  <c:v>4.2288610956120207</c:v>
                </c:pt>
                <c:pt idx="32">
                  <c:v>2.0098901833247944</c:v>
                </c:pt>
                <c:pt idx="33">
                  <c:v>3.1877842059552681</c:v>
                </c:pt>
                <c:pt idx="34">
                  <c:v>1.0362430796414532</c:v>
                </c:pt>
              </c:numCache>
            </c:numRef>
          </c:yVal>
          <c:smooth val="0"/>
          <c:extLst>
            <c:ext xmlns:c15="http://schemas.microsoft.com/office/drawing/2012/chart" uri="{02D57815-91ED-43cb-92C2-25804820EDAC}">
              <c15:datalabelsRange>
                <c15:f>'2.7-uus'!$BX$78:$BX$112</c15:f>
                <c15:dlblRangeCache>
                  <c:ptCount val="35"/>
                  <c:pt idx="0">
                    <c:v>Korea</c:v>
                  </c:pt>
                  <c:pt idx="1">
                    <c:v>Šveits (2015)</c:v>
                  </c:pt>
                  <c:pt idx="2">
                    <c:v>Rootsi</c:v>
                  </c:pt>
                  <c:pt idx="3">
                    <c:v>Taiwan</c:v>
                  </c:pt>
                  <c:pt idx="4">
                    <c:v>Jaapan</c:v>
                  </c:pt>
                  <c:pt idx="5">
                    <c:v>Austria</c:v>
                  </c:pt>
                  <c:pt idx="6">
                    <c:v>Saksamaa</c:v>
                  </c:pt>
                  <c:pt idx="7">
                    <c:v>Taani</c:v>
                  </c:pt>
                  <c:pt idx="8">
                    <c:v>Soome</c:v>
                  </c:pt>
                  <c:pt idx="9">
                    <c:v>Belgia</c:v>
                  </c:pt>
                  <c:pt idx="10">
                    <c:v>Prantsusmaa</c:v>
                  </c:pt>
                  <c:pt idx="11">
                    <c:v>Island</c:v>
                  </c:pt>
                  <c:pt idx="12">
                    <c:v>Norra</c:v>
                  </c:pt>
                  <c:pt idx="13">
                    <c:v>Holland</c:v>
                  </c:pt>
                  <c:pt idx="14">
                    <c:v>Sloveenia</c:v>
                  </c:pt>
                  <c:pt idx="15">
                    <c:v>Suurbritannia</c:v>
                  </c:pt>
                  <c:pt idx="16">
                    <c:v>Tšehhi</c:v>
                  </c:pt>
                  <c:pt idx="17">
                    <c:v>Itaalia</c:v>
                  </c:pt>
                  <c:pt idx="18">
                    <c:v>Eesti</c:v>
                  </c:pt>
                  <c:pt idx="19">
                    <c:v>Uus-Meremaa (2015)</c:v>
                  </c:pt>
                  <c:pt idx="20">
                    <c:v>Portugal</c:v>
                  </c:pt>
                  <c:pt idx="21">
                    <c:v>Luksemburg</c:v>
                  </c:pt>
                  <c:pt idx="22">
                    <c:v>Ungari</c:v>
                  </c:pt>
                  <c:pt idx="23">
                    <c:v>Hispaania</c:v>
                  </c:pt>
                  <c:pt idx="24">
                    <c:v>Iirimaa</c:v>
                  </c:pt>
                  <c:pt idx="25">
                    <c:v>Venemaa</c:v>
                  </c:pt>
                  <c:pt idx="26">
                    <c:v>Poola (2015)</c:v>
                  </c:pt>
                  <c:pt idx="27">
                    <c:v>Kreeka</c:v>
                  </c:pt>
                  <c:pt idx="28">
                    <c:v>Türgi (2015)</c:v>
                  </c:pt>
                  <c:pt idx="29">
                    <c:v>Lõuna-Aafrika Vabariik (2015)</c:v>
                  </c:pt>
                  <c:pt idx="30">
                    <c:v>Slovakkia</c:v>
                  </c:pt>
                  <c:pt idx="31">
                    <c:v>Argentiina (2015)</c:v>
                  </c:pt>
                  <c:pt idx="32">
                    <c:v>Rumeenia</c:v>
                  </c:pt>
                  <c:pt idx="33">
                    <c:v>Läti</c:v>
                  </c:pt>
                  <c:pt idx="34">
                    <c:v>Tšiili</c:v>
                  </c:pt>
                </c15:dlblRangeCache>
              </c15:datalabelsRange>
            </c:ext>
            <c:ext xmlns:c16="http://schemas.microsoft.com/office/drawing/2014/chart" uri="{C3380CC4-5D6E-409C-BE32-E72D297353CC}">
              <c16:uniqueId val="{00000023-ADE8-4E0E-A95B-FCD958519638}"/>
            </c:ext>
          </c:extLst>
        </c:ser>
        <c:dLbls>
          <c:showLegendKey val="0"/>
          <c:showVal val="0"/>
          <c:showCatName val="0"/>
          <c:showSerName val="0"/>
          <c:showPercent val="0"/>
          <c:showBubbleSize val="0"/>
        </c:dLbls>
        <c:axId val="35516127"/>
        <c:axId val="35508639"/>
      </c:scatterChart>
      <c:valAx>
        <c:axId val="35516127"/>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t-EE" sz="900">
                    <a:solidFill>
                      <a:sysClr val="windowText" lastClr="000000"/>
                    </a:solidFill>
                  </a:rPr>
                  <a:t>TA kulud SKP-st (%)</a:t>
                </a:r>
              </a:p>
            </c:rich>
          </c:tx>
          <c:layout>
            <c:manualLayout>
              <c:xMode val="edge"/>
              <c:yMode val="edge"/>
              <c:x val="0.43214587016464945"/>
              <c:y val="0.9106204490907696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t-EE"/>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t-EE"/>
          </a:p>
        </c:txPr>
        <c:crossAx val="35508639"/>
        <c:crosses val="autoZero"/>
        <c:crossBetween val="midCat"/>
      </c:valAx>
      <c:valAx>
        <c:axId val="35508639"/>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t-EE" sz="800">
                    <a:solidFill>
                      <a:sysClr val="windowText" lastClr="000000"/>
                    </a:solidFill>
                  </a:rPr>
                  <a:t>Teadustöötajate täistöökohti</a:t>
                </a:r>
                <a:r>
                  <a:rPr lang="et-EE" sz="800" baseline="0">
                    <a:solidFill>
                      <a:sysClr val="windowText" lastClr="000000"/>
                    </a:solidFill>
                  </a:rPr>
                  <a:t> 1000 töötaja kohta tööjõus</a:t>
                </a:r>
                <a:endParaRPr lang="et-EE" sz="800">
                  <a:solidFill>
                    <a:sysClr val="windowText" lastClr="000000"/>
                  </a:solidFill>
                </a:endParaRPr>
              </a:p>
            </c:rich>
          </c:tx>
          <c:layout>
            <c:manualLayout>
              <c:xMode val="edge"/>
              <c:yMode val="edge"/>
              <c:x val="1.6354027379423524E-2"/>
              <c:y val="8.7472595375189394E-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t-EE"/>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t-EE"/>
          </a:p>
        </c:txPr>
        <c:crossAx val="35516127"/>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t-EE"/>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298667501424381E-2"/>
          <c:y val="4.74864768707257E-2"/>
          <c:w val="0.86894890823126569"/>
          <c:h val="0.80141188510923178"/>
        </c:manualLayout>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dLbls>
            <c:dLbl>
              <c:idx val="0"/>
              <c:tx>
                <c:rich>
                  <a:bodyPr/>
                  <a:lstStyle/>
                  <a:p>
                    <a:fld id="{A2A4C5FB-474F-4562-895E-0EF79FCAB3DF}"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8171-43B7-BCA4-3AFF49770B5D}"/>
                </c:ext>
              </c:extLst>
            </c:dLbl>
            <c:dLbl>
              <c:idx val="1"/>
              <c:tx>
                <c:rich>
                  <a:bodyPr/>
                  <a:lstStyle/>
                  <a:p>
                    <a:fld id="{CE8E84E5-12B4-446E-9698-4B37C93CEFB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8171-43B7-BCA4-3AFF49770B5D}"/>
                </c:ext>
              </c:extLst>
            </c:dLbl>
            <c:dLbl>
              <c:idx val="2"/>
              <c:tx>
                <c:rich>
                  <a:bodyPr/>
                  <a:lstStyle/>
                  <a:p>
                    <a:fld id="{62E4A3EF-312C-4C11-A318-6EF80215E7D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8171-43B7-BCA4-3AFF49770B5D}"/>
                </c:ext>
              </c:extLst>
            </c:dLbl>
            <c:dLbl>
              <c:idx val="3"/>
              <c:tx>
                <c:rich>
                  <a:bodyPr/>
                  <a:lstStyle/>
                  <a:p>
                    <a:fld id="{BC8AB9B2-E133-48A4-A045-D738C7C0552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8171-43B7-BCA4-3AFF49770B5D}"/>
                </c:ext>
              </c:extLst>
            </c:dLbl>
            <c:dLbl>
              <c:idx val="4"/>
              <c:tx>
                <c:rich>
                  <a:bodyPr/>
                  <a:lstStyle/>
                  <a:p>
                    <a:fld id="{D83E2371-C21A-4344-8F6F-78AFF8E632B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8171-43B7-BCA4-3AFF49770B5D}"/>
                </c:ext>
              </c:extLst>
            </c:dLbl>
            <c:dLbl>
              <c:idx val="5"/>
              <c:tx>
                <c:rich>
                  <a:bodyPr/>
                  <a:lstStyle/>
                  <a:p>
                    <a:fld id="{140C3A0E-8AB0-4493-9C31-9D450ECFC42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8171-43B7-BCA4-3AFF49770B5D}"/>
                </c:ext>
              </c:extLst>
            </c:dLbl>
            <c:dLbl>
              <c:idx val="6"/>
              <c:tx>
                <c:rich>
                  <a:bodyPr/>
                  <a:lstStyle/>
                  <a:p>
                    <a:fld id="{170282B7-3AF5-4341-9F94-8650563E0EE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8171-43B7-BCA4-3AFF49770B5D}"/>
                </c:ext>
              </c:extLst>
            </c:dLbl>
            <c:dLbl>
              <c:idx val="7"/>
              <c:tx>
                <c:rich>
                  <a:bodyPr/>
                  <a:lstStyle/>
                  <a:p>
                    <a:fld id="{78EF15AD-F446-4A67-A33D-5CF244267F7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8171-43B7-BCA4-3AFF49770B5D}"/>
                </c:ext>
              </c:extLst>
            </c:dLbl>
            <c:dLbl>
              <c:idx val="8"/>
              <c:tx>
                <c:rich>
                  <a:bodyPr/>
                  <a:lstStyle/>
                  <a:p>
                    <a:fld id="{54078F9A-082D-4755-965D-4D335EB1784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8171-43B7-BCA4-3AFF49770B5D}"/>
                </c:ext>
              </c:extLst>
            </c:dLbl>
            <c:dLbl>
              <c:idx val="9"/>
              <c:layout>
                <c:manualLayout>
                  <c:x val="6.8278808179962512E-3"/>
                  <c:y val="-1.1805214883959208E-2"/>
                </c:manualLayout>
              </c:layout>
              <c:tx>
                <c:rich>
                  <a:bodyPr/>
                  <a:lstStyle/>
                  <a:p>
                    <a:fld id="{1378D946-76BD-4781-81F1-F96D724691F8}"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8171-43B7-BCA4-3AFF49770B5D}"/>
                </c:ext>
              </c:extLst>
            </c:dLbl>
            <c:dLbl>
              <c:idx val="10"/>
              <c:tx>
                <c:rich>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mn-lt"/>
                        <a:ea typeface="+mn-ea"/>
                        <a:cs typeface="+mn-cs"/>
                      </a:defRPr>
                    </a:pPr>
                    <a:fld id="{5BC3CB93-CFA5-48C2-882D-D9D35E53F9AD}" type="CELLRANGE">
                      <a:rPr lang="et-EE"/>
                      <a:pPr>
                        <a:defRPr sz="800">
                          <a:solidFill>
                            <a:sysClr val="windowText" lastClr="000000"/>
                          </a:solidFill>
                        </a:defRPr>
                      </a:pPr>
                      <a:t>[CELLRANGE]</a:t>
                    </a:fld>
                    <a:endParaRPr lang="et-EE"/>
                  </a:p>
                </c:rich>
              </c:tx>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8171-43B7-BCA4-3AFF49770B5D}"/>
                </c:ext>
              </c:extLst>
            </c:dLbl>
            <c:dLbl>
              <c:idx val="11"/>
              <c:tx>
                <c:rich>
                  <a:bodyPr/>
                  <a:lstStyle/>
                  <a:p>
                    <a:fld id="{79732C55-7801-4AC3-A847-9363299961F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8171-43B7-BCA4-3AFF49770B5D}"/>
                </c:ext>
              </c:extLst>
            </c:dLbl>
            <c:dLbl>
              <c:idx val="12"/>
              <c:tx>
                <c:rich>
                  <a:bodyPr/>
                  <a:lstStyle/>
                  <a:p>
                    <a:fld id="{2EF7A17B-6C13-4C19-97D8-AA00FBCB86A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8171-43B7-BCA4-3AFF49770B5D}"/>
                </c:ext>
              </c:extLst>
            </c:dLbl>
            <c:dLbl>
              <c:idx val="13"/>
              <c:tx>
                <c:rich>
                  <a:bodyPr/>
                  <a:lstStyle/>
                  <a:p>
                    <a:fld id="{AFF8D67C-1F37-4DAC-A853-6E249C6CC05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8171-43B7-BCA4-3AFF49770B5D}"/>
                </c:ext>
              </c:extLst>
            </c:dLbl>
            <c:dLbl>
              <c:idx val="14"/>
              <c:layout>
                <c:manualLayout>
                  <c:x val="-5.2916076339470944E-2"/>
                  <c:y val="-8.8539111629693645E-3"/>
                </c:manualLayout>
              </c:layout>
              <c:tx>
                <c:rich>
                  <a:bodyPr/>
                  <a:lstStyle/>
                  <a:p>
                    <a:fld id="{43420A70-8650-4867-9E02-C51D421FE4DE}"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8171-43B7-BCA4-3AFF49770B5D}"/>
                </c:ext>
              </c:extLst>
            </c:dLbl>
            <c:dLbl>
              <c:idx val="15"/>
              <c:layout>
                <c:manualLayout>
                  <c:x val="-2.0483642453988815E-2"/>
                  <c:y val="-1.7707822325938677E-2"/>
                </c:manualLayout>
              </c:layout>
              <c:tx>
                <c:rich>
                  <a:bodyPr/>
                  <a:lstStyle/>
                  <a:p>
                    <a:fld id="{F74D0CCA-023F-47DE-B546-41FAB669F1D0}"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8171-43B7-BCA4-3AFF49770B5D}"/>
                </c:ext>
              </c:extLst>
            </c:dLbl>
            <c:dLbl>
              <c:idx val="16"/>
              <c:tx>
                <c:rich>
                  <a:bodyPr/>
                  <a:lstStyle/>
                  <a:p>
                    <a:fld id="{60BD8DB5-EF76-4731-AA95-59C933C2859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8171-43B7-BCA4-3AFF49770B5D}"/>
                </c:ext>
              </c:extLst>
            </c:dLbl>
            <c:dLbl>
              <c:idx val="17"/>
              <c:layout>
                <c:manualLayout>
                  <c:x val="-9.0469420838450443E-2"/>
                  <c:y val="4.4269555814846824E-2"/>
                </c:manualLayout>
              </c:layout>
              <c:tx>
                <c:rich>
                  <a:bodyPr/>
                  <a:lstStyle/>
                  <a:p>
                    <a:fld id="{B3424331-A8C9-4A4E-AEFA-A5BF687A73D4}"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8171-43B7-BCA4-3AFF49770B5D}"/>
                </c:ext>
              </c:extLst>
            </c:dLbl>
            <c:dLbl>
              <c:idx val="18"/>
              <c:layout>
                <c:manualLayout>
                  <c:x val="-4.7795165725973816E-2"/>
                  <c:y val="-2.9513037209897883E-2"/>
                </c:manualLayout>
              </c:layout>
              <c:tx>
                <c:rich>
                  <a:bodyPr/>
                  <a:lstStyle/>
                  <a:p>
                    <a:fld id="{44B04B85-CBAF-4A73-8BF7-B3EB295984CA}"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8171-43B7-BCA4-3AFF49770B5D}"/>
                </c:ext>
              </c:extLst>
            </c:dLbl>
            <c:dLbl>
              <c:idx val="19"/>
              <c:tx>
                <c:rich>
                  <a:bodyPr/>
                  <a:lstStyle/>
                  <a:p>
                    <a:fld id="{405C5AEC-D3EB-4361-9459-C9CF2CCFAB8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8171-43B7-BCA4-3AFF49770B5D}"/>
                </c:ext>
              </c:extLst>
            </c:dLbl>
            <c:dLbl>
              <c:idx val="20"/>
              <c:tx>
                <c:rich>
                  <a:bodyPr/>
                  <a:lstStyle/>
                  <a:p>
                    <a:fld id="{8F11131D-129E-48B9-B670-9ED2536BA3D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8171-43B7-BCA4-3AFF49770B5D}"/>
                </c:ext>
              </c:extLst>
            </c:dLbl>
            <c:dLbl>
              <c:idx val="21"/>
              <c:tx>
                <c:rich>
                  <a:bodyPr/>
                  <a:lstStyle/>
                  <a:p>
                    <a:fld id="{167DF19C-DB59-4D3B-89A6-5F4EE8B8A25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8171-43B7-BCA4-3AFF49770B5D}"/>
                </c:ext>
              </c:extLst>
            </c:dLbl>
            <c:dLbl>
              <c:idx val="22"/>
              <c:tx>
                <c:rich>
                  <a:bodyPr/>
                  <a:lstStyle/>
                  <a:p>
                    <a:fld id="{3BA7050F-4BB3-4544-ACC5-6008CD11C2D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8171-43B7-BCA4-3AFF49770B5D}"/>
                </c:ext>
              </c:extLst>
            </c:dLbl>
            <c:dLbl>
              <c:idx val="23"/>
              <c:tx>
                <c:rich>
                  <a:bodyPr/>
                  <a:lstStyle/>
                  <a:p>
                    <a:fld id="{45C1CB95-2934-4DEF-B180-8871813ECB6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8171-43B7-BCA4-3AFF49770B5D}"/>
                </c:ext>
              </c:extLst>
            </c:dLbl>
            <c:dLbl>
              <c:idx val="24"/>
              <c:tx>
                <c:rich>
                  <a:bodyPr/>
                  <a:lstStyle/>
                  <a:p>
                    <a:fld id="{97F230C1-CF41-425B-94C8-DFE2C87CD02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8171-43B7-BCA4-3AFF49770B5D}"/>
                </c:ext>
              </c:extLst>
            </c:dLbl>
            <c:dLbl>
              <c:idx val="25"/>
              <c:tx>
                <c:rich>
                  <a:bodyPr/>
                  <a:lstStyle/>
                  <a:p>
                    <a:fld id="{659AD319-DBC0-4F79-A3DE-4F657DAE7F8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8171-43B7-BCA4-3AFF49770B5D}"/>
                </c:ext>
              </c:extLst>
            </c:dLbl>
            <c:dLbl>
              <c:idx val="26"/>
              <c:tx>
                <c:rich>
                  <a:bodyPr/>
                  <a:lstStyle/>
                  <a:p>
                    <a:fld id="{02ED8A6C-4FFC-45A2-8603-EE4B706E42C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8171-43B7-BCA4-3AFF49770B5D}"/>
                </c:ext>
              </c:extLst>
            </c:dLbl>
            <c:dLbl>
              <c:idx val="27"/>
              <c:tx>
                <c:rich>
                  <a:bodyPr/>
                  <a:lstStyle/>
                  <a:p>
                    <a:fld id="{BDC028DB-4BD0-4FEA-8819-DB7DEDBBC4D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8171-43B7-BCA4-3AFF49770B5D}"/>
                </c:ext>
              </c:extLst>
            </c:dLbl>
            <c:dLbl>
              <c:idx val="28"/>
              <c:tx>
                <c:rich>
                  <a:bodyPr/>
                  <a:lstStyle/>
                  <a:p>
                    <a:fld id="{D5CDADFB-5595-4A81-AAC0-396082D7069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8171-43B7-BCA4-3AFF49770B5D}"/>
                </c:ext>
              </c:extLst>
            </c:dLbl>
            <c:dLbl>
              <c:idx val="29"/>
              <c:layout>
                <c:manualLayout>
                  <c:x val="-6.8278808179963761E-3"/>
                  <c:y val="-2.361042976791836E-2"/>
                </c:manualLayout>
              </c:layout>
              <c:tx>
                <c:rich>
                  <a:bodyPr/>
                  <a:lstStyle/>
                  <a:p>
                    <a:fld id="{30CF1231-C15A-4EBE-9771-5EA5CABBE468}"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8171-43B7-BCA4-3AFF49770B5D}"/>
                </c:ext>
              </c:extLst>
            </c:dLbl>
            <c:dLbl>
              <c:idx val="30"/>
              <c:tx>
                <c:rich>
                  <a:bodyPr/>
                  <a:lstStyle/>
                  <a:p>
                    <a:fld id="{F14AF861-FD8A-43B1-9DFE-9794698ABFB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8171-43B7-BCA4-3AFF49770B5D}"/>
                </c:ext>
              </c:extLst>
            </c:dLbl>
            <c:dLbl>
              <c:idx val="31"/>
              <c:tx>
                <c:rich>
                  <a:bodyPr/>
                  <a:lstStyle/>
                  <a:p>
                    <a:fld id="{4224C001-E32E-469B-90F7-E59054BFFC3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8171-43B7-BCA4-3AFF49770B5D}"/>
                </c:ext>
              </c:extLst>
            </c:dLbl>
            <c:dLbl>
              <c:idx val="32"/>
              <c:layout>
                <c:manualLayout>
                  <c:x val="-5.9743957157467192E-2"/>
                  <c:y val="-2.6561733488908147E-2"/>
                </c:manualLayout>
              </c:layout>
              <c:tx>
                <c:rich>
                  <a:bodyPr/>
                  <a:lstStyle/>
                  <a:p>
                    <a:fld id="{8637E769-8E5C-46DA-B342-5FE40F4E743A}"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8171-43B7-BCA4-3AFF49770B5D}"/>
                </c:ext>
              </c:extLst>
            </c:dLbl>
            <c:dLbl>
              <c:idx val="33"/>
              <c:tx>
                <c:rich>
                  <a:bodyPr/>
                  <a:lstStyle/>
                  <a:p>
                    <a:fld id="{9A312370-500A-46B2-9101-40E4D544DC5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2-8171-43B7-BCA4-3AFF49770B5D}"/>
                </c:ext>
              </c:extLst>
            </c:dLbl>
            <c:dLbl>
              <c:idx val="34"/>
              <c:tx>
                <c:rich>
                  <a:bodyPr/>
                  <a:lstStyle/>
                  <a:p>
                    <a:fld id="{29BF006A-8A41-4ABF-A2A8-BF5FBA74FC2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3-8171-43B7-BCA4-3AFF49770B5D}"/>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power"/>
            <c:dispRSqr val="1"/>
            <c:dispEq val="0"/>
            <c:trendlineLbl>
              <c:layout>
                <c:manualLayout>
                  <c:x val="-3.5639387356296966E-2"/>
                  <c:y val="-0.1584487575824686"/>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trendlineLbl>
          </c:trendline>
          <c:xVal>
            <c:numRef>
              <c:f>'2.7-uus'!$BP$78:$BP$112</c:f>
              <c:numCache>
                <c:formatCode>0.00</c:formatCode>
                <c:ptCount val="35"/>
                <c:pt idx="0">
                  <c:v>0.34477990818561</c:v>
                </c:pt>
                <c:pt idx="1">
                  <c:v>0.77704040406959995</c:v>
                </c:pt>
                <c:pt idx="2">
                  <c:v>0.95318238632134999</c:v>
                </c:pt>
                <c:pt idx="3">
                  <c:v>0.97141186527148005</c:v>
                </c:pt>
                <c:pt idx="4">
                  <c:v>0.91447956880610992</c:v>
                </c:pt>
                <c:pt idx="5">
                  <c:v>0.64040573653632005</c:v>
                </c:pt>
                <c:pt idx="6">
                  <c:v>0.52177163984718</c:v>
                </c:pt>
                <c:pt idx="7">
                  <c:v>0.73774159174221998</c:v>
                </c:pt>
                <c:pt idx="8">
                  <c:v>0.57142032513818997</c:v>
                </c:pt>
                <c:pt idx="9">
                  <c:v>0.98376726127531</c:v>
                </c:pt>
                <c:pt idx="10">
                  <c:v>0.60170758023057003</c:v>
                </c:pt>
                <c:pt idx="11">
                  <c:v>0.38814985332940999</c:v>
                </c:pt>
                <c:pt idx="12">
                  <c:v>0.94124393696028996</c:v>
                </c:pt>
                <c:pt idx="13">
                  <c:v>0.69957597946601002</c:v>
                </c:pt>
                <c:pt idx="14">
                  <c:v>0.48760774740628998</c:v>
                </c:pt>
                <c:pt idx="15">
                  <c:v>0.60334184596230001</c:v>
                </c:pt>
                <c:pt idx="16">
                  <c:v>0.86715446033324994</c:v>
                </c:pt>
                <c:pt idx="17">
                  <c:v>0.87512684286855003</c:v>
                </c:pt>
                <c:pt idx="18">
                  <c:v>0.54554134831501</c:v>
                </c:pt>
                <c:pt idx="19">
                  <c:v>0.64802320855436002</c:v>
                </c:pt>
                <c:pt idx="20">
                  <c:v>0.45059490730175</c:v>
                </c:pt>
                <c:pt idx="21">
                  <c:v>0.49829862468989</c:v>
                </c:pt>
                <c:pt idx="22">
                  <c:v>0.33458115253818999</c:v>
                </c:pt>
                <c:pt idx="23">
                  <c:v>0.62396122320946001</c:v>
                </c:pt>
                <c:pt idx="24">
                  <c:v>0.40826246050742998</c:v>
                </c:pt>
                <c:pt idx="25">
                  <c:v>0.87652576410902006</c:v>
                </c:pt>
                <c:pt idx="26">
                  <c:v>0.29618648278727999</c:v>
                </c:pt>
                <c:pt idx="27">
                  <c:v>0.21579457859540002</c:v>
                </c:pt>
                <c:pt idx="28">
                  <c:v>0.20178121174482</c:v>
                </c:pt>
                <c:pt idx="29">
                  <c:v>0.79</c:v>
                </c:pt>
                <c:pt idx="30">
                  <c:v>0.64109948163889996</c:v>
                </c:pt>
                <c:pt idx="31">
                  <c:v>0.53468060322597999</c:v>
                </c:pt>
                <c:pt idx="32">
                  <c:v>0.92981323149243</c:v>
                </c:pt>
                <c:pt idx="33">
                  <c:v>0.44070388082459999</c:v>
                </c:pt>
                <c:pt idx="34">
                  <c:v>0.43534794801686999</c:v>
                </c:pt>
              </c:numCache>
            </c:numRef>
          </c:xVal>
          <c:yVal>
            <c:numRef>
              <c:f>'2.7-uus'!$BQ$78:$BQ$112</c:f>
              <c:numCache>
                <c:formatCode>0.00</c:formatCode>
                <c:ptCount val="35"/>
                <c:pt idx="0">
                  <c:v>6.8916821066898031</c:v>
                </c:pt>
                <c:pt idx="1">
                  <c:v>6.5847725459419131</c:v>
                </c:pt>
                <c:pt idx="2">
                  <c:v>5.9608718292377088</c:v>
                </c:pt>
                <c:pt idx="3">
                  <c:v>5.7114389685999374</c:v>
                </c:pt>
                <c:pt idx="4">
                  <c:v>5.6202554909055245</c:v>
                </c:pt>
                <c:pt idx="5">
                  <c:v>5.3565091071341513</c:v>
                </c:pt>
                <c:pt idx="6">
                  <c:v>5.3286669970424434</c:v>
                </c:pt>
                <c:pt idx="7">
                  <c:v>5.0572072761762943</c:v>
                </c:pt>
                <c:pt idx="8">
                  <c:v>4.8553508420355227</c:v>
                </c:pt>
                <c:pt idx="9">
                  <c:v>4.3767009943165824</c:v>
                </c:pt>
                <c:pt idx="10">
                  <c:v>4.2180439264494183</c:v>
                </c:pt>
                <c:pt idx="11">
                  <c:v>4.0755204150707298</c:v>
                </c:pt>
                <c:pt idx="12">
                  <c:v>3.8414380453315737</c:v>
                </c:pt>
                <c:pt idx="13">
                  <c:v>3.7916924374730963</c:v>
                </c:pt>
                <c:pt idx="14">
                  <c:v>3.6361722849903324</c:v>
                </c:pt>
                <c:pt idx="15">
                  <c:v>3.6183338870193129</c:v>
                </c:pt>
                <c:pt idx="16">
                  <c:v>3.5235351331877935</c:v>
                </c:pt>
                <c:pt idx="17">
                  <c:v>3.5192322232576898</c:v>
                </c:pt>
                <c:pt idx="18">
                  <c:v>3.464793321011892</c:v>
                </c:pt>
                <c:pt idx="19">
                  <c:v>3.3665102999882182</c:v>
                </c:pt>
                <c:pt idx="20">
                  <c:v>2.9880246898491332</c:v>
                </c:pt>
                <c:pt idx="21">
                  <c:v>2.7718421664392809</c:v>
                </c:pt>
                <c:pt idx="22">
                  <c:v>2.5991768430536291</c:v>
                </c:pt>
                <c:pt idx="23">
                  <c:v>2.5320848375451264</c:v>
                </c:pt>
                <c:pt idx="24">
                  <c:v>2.5092456174986411</c:v>
                </c:pt>
                <c:pt idx="25">
                  <c:v>2.4930444873990942</c:v>
                </c:pt>
                <c:pt idx="26">
                  <c:v>2.3022709039212712</c:v>
                </c:pt>
                <c:pt idx="27">
                  <c:v>1.4555721381952642</c:v>
                </c:pt>
                <c:pt idx="28">
                  <c:v>0.65181227074534009</c:v>
                </c:pt>
                <c:pt idx="29">
                  <c:v>3.66</c:v>
                </c:pt>
                <c:pt idx="30">
                  <c:v>4.7013355434970538</c:v>
                </c:pt>
                <c:pt idx="31">
                  <c:v>3.0908672647803082</c:v>
                </c:pt>
                <c:pt idx="32">
                  <c:v>4.2159447134042241</c:v>
                </c:pt>
                <c:pt idx="33">
                  <c:v>1.6796235944804332</c:v>
                </c:pt>
                <c:pt idx="34">
                  <c:v>1.0029993369587178</c:v>
                </c:pt>
              </c:numCache>
            </c:numRef>
          </c:yVal>
          <c:smooth val="0"/>
          <c:extLst>
            <c:ext xmlns:c15="http://schemas.microsoft.com/office/drawing/2012/chart" uri="{02D57815-91ED-43cb-92C2-25804820EDAC}">
              <c15:datalabelsRange>
                <c15:f>'2.7-uus'!$BO$78:$BO$112</c15:f>
                <c15:dlblRangeCache>
                  <c:ptCount val="35"/>
                  <c:pt idx="0">
                    <c:v>Iirimaa</c:v>
                  </c:pt>
                  <c:pt idx="1">
                    <c:v>Island</c:v>
                  </c:pt>
                  <c:pt idx="2">
                    <c:v>Norra</c:v>
                  </c:pt>
                  <c:pt idx="3">
                    <c:v>Taani</c:v>
                  </c:pt>
                  <c:pt idx="4">
                    <c:v>Soome</c:v>
                  </c:pt>
                  <c:pt idx="5">
                    <c:v>Portugal</c:v>
                  </c:pt>
                  <c:pt idx="6">
                    <c:v>Suurbritannia</c:v>
                  </c:pt>
                  <c:pt idx="7">
                    <c:v>Belgia</c:v>
                  </c:pt>
                  <c:pt idx="8">
                    <c:v>Kreeka</c:v>
                  </c:pt>
                  <c:pt idx="9">
                    <c:v>Rootsi</c:v>
                  </c:pt>
                  <c:pt idx="10">
                    <c:v>Eesti</c:v>
                  </c:pt>
                  <c:pt idx="11">
                    <c:v>Slovakkia</c:v>
                  </c:pt>
                  <c:pt idx="12">
                    <c:v>Saksamaa</c:v>
                  </c:pt>
                  <c:pt idx="13">
                    <c:v>Taiwan</c:v>
                  </c:pt>
                  <c:pt idx="14">
                    <c:v>Sloveenia</c:v>
                  </c:pt>
                  <c:pt idx="15">
                    <c:v>Luksemburg</c:v>
                  </c:pt>
                  <c:pt idx="16">
                    <c:v>Austria</c:v>
                  </c:pt>
                  <c:pt idx="17">
                    <c:v>Holland</c:v>
                  </c:pt>
                  <c:pt idx="18">
                    <c:v>Hispaania</c:v>
                  </c:pt>
                  <c:pt idx="19">
                    <c:v>Tšehhi</c:v>
                  </c:pt>
                  <c:pt idx="20">
                    <c:v>Venemaa</c:v>
                  </c:pt>
                  <c:pt idx="21">
                    <c:v>Itaalia</c:v>
                  </c:pt>
                  <c:pt idx="22">
                    <c:v>Läti</c:v>
                  </c:pt>
                  <c:pt idx="23">
                    <c:v>Jaapan</c:v>
                  </c:pt>
                  <c:pt idx="24">
                    <c:v>Argentiina</c:v>
                  </c:pt>
                  <c:pt idx="25">
                    <c:v>Korea</c:v>
                  </c:pt>
                  <c:pt idx="26">
                    <c:v>Ungari</c:v>
                  </c:pt>
                  <c:pt idx="27">
                    <c:v>Rumeenia</c:v>
                  </c:pt>
                  <c:pt idx="28">
                    <c:v>Tšiili</c:v>
                  </c:pt>
                  <c:pt idx="29">
                    <c:v>Prantsusmaa (2015)</c:v>
                  </c:pt>
                  <c:pt idx="30">
                    <c:v>Uus-Meremaa (2015)</c:v>
                  </c:pt>
                  <c:pt idx="31">
                    <c:v>Poola (2015)</c:v>
                  </c:pt>
                  <c:pt idx="32">
                    <c:v>Šveits (2015)</c:v>
                  </c:pt>
                  <c:pt idx="33">
                    <c:v>Türgi (2015)</c:v>
                  </c:pt>
                  <c:pt idx="34">
                    <c:v>Lõuna-Aafrika Vabariik (2015)</c:v>
                  </c:pt>
                </c15:dlblRangeCache>
              </c15:datalabelsRange>
            </c:ext>
            <c:ext xmlns:c16="http://schemas.microsoft.com/office/drawing/2014/chart" uri="{C3380CC4-5D6E-409C-BE32-E72D297353CC}">
              <c16:uniqueId val="{00000000-8171-43B7-BCA4-3AFF49770B5D}"/>
            </c:ext>
          </c:extLst>
        </c:ser>
        <c:dLbls>
          <c:showLegendKey val="0"/>
          <c:showVal val="0"/>
          <c:showCatName val="0"/>
          <c:showSerName val="0"/>
          <c:showPercent val="0"/>
          <c:showBubbleSize val="0"/>
        </c:dLbls>
        <c:axId val="35491999"/>
        <c:axId val="35517375"/>
      </c:scatterChart>
      <c:valAx>
        <c:axId val="35491999"/>
        <c:scaling>
          <c:orientation val="minMax"/>
          <c:max val="1.05"/>
          <c:min val="0.15000000000000002"/>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t-EE" sz="800">
                    <a:solidFill>
                      <a:sysClr val="windowText" lastClr="000000"/>
                    </a:solidFill>
                  </a:rPr>
                  <a:t>Avaliku sektori TA kulud SKP-st (%)</a:t>
                </a:r>
              </a:p>
            </c:rich>
          </c:tx>
          <c:layout>
            <c:manualLayout>
              <c:xMode val="edge"/>
              <c:yMode val="edge"/>
              <c:x val="0.39460245268769178"/>
              <c:y val="0.92621740697525545"/>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t-EE"/>
            </a:p>
          </c:txPr>
        </c:title>
        <c:numFmt formatCode="0.0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t-EE"/>
          </a:p>
        </c:txPr>
        <c:crossAx val="35517375"/>
        <c:crosses val="autoZero"/>
        <c:crossBetween val="midCat"/>
      </c:valAx>
      <c:valAx>
        <c:axId val="3551737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t-EE" sz="800">
                    <a:solidFill>
                      <a:sysClr val="windowText" lastClr="000000"/>
                    </a:solidFill>
                  </a:rPr>
                  <a:t>Avaliku sektori teadustöötajate täistöökohti</a:t>
                </a:r>
                <a:r>
                  <a:rPr lang="et-EE" sz="800" baseline="0">
                    <a:solidFill>
                      <a:sysClr val="windowText" lastClr="000000"/>
                    </a:solidFill>
                  </a:rPr>
                  <a:t> 1000 töötaja kohta tööjõus</a:t>
                </a:r>
                <a:endParaRPr lang="et-EE" sz="800">
                  <a:solidFill>
                    <a:sysClr val="windowText" lastClr="000000"/>
                  </a:solidFill>
                </a:endParaRPr>
              </a:p>
            </c:rich>
          </c:tx>
          <c:layout>
            <c:manualLayout>
              <c:xMode val="edge"/>
              <c:yMode val="edge"/>
              <c:x val="2.6671342241746502E-2"/>
              <c:y val="6.3763033085044246E-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t-EE"/>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t-EE"/>
          </a:p>
        </c:txPr>
        <c:crossAx val="35491999"/>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t-EE"/>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668132427654325E-2"/>
          <c:y val="6.7092651757188496E-2"/>
          <c:w val="0.89537208440201266"/>
          <c:h val="0.79489371336570147"/>
        </c:manualLayout>
      </c:layout>
      <c:scatterChart>
        <c:scatterStyle val="lineMarker"/>
        <c:varyColors val="0"/>
        <c:ser>
          <c:idx val="0"/>
          <c:order val="0"/>
          <c:spPr>
            <a:ln w="19050" cap="rnd">
              <a:noFill/>
              <a:round/>
            </a:ln>
            <a:effectLst/>
          </c:spPr>
          <c:marker>
            <c:symbol val="circle"/>
            <c:size val="5"/>
            <c:spPr>
              <a:solidFill>
                <a:schemeClr val="accent1"/>
              </a:solidFill>
              <a:ln w="9525">
                <a:solidFill>
                  <a:schemeClr val="accent1"/>
                </a:solidFill>
              </a:ln>
              <a:effectLst/>
            </c:spPr>
          </c:marker>
          <c:dLbls>
            <c:dLbl>
              <c:idx val="0"/>
              <c:tx>
                <c:rich>
                  <a:bodyPr/>
                  <a:lstStyle/>
                  <a:p>
                    <a:fld id="{F72549DC-F9B1-4BEB-AD10-47870B22D72E}"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2AA6-49DD-8C85-448BA593EEBC}"/>
                </c:ext>
              </c:extLst>
            </c:dLbl>
            <c:dLbl>
              <c:idx val="1"/>
              <c:tx>
                <c:rich>
                  <a:bodyPr/>
                  <a:lstStyle/>
                  <a:p>
                    <a:fld id="{BA10DAF8-CC2E-4EB2-82DC-BC8A0A45E88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2AA6-49DD-8C85-448BA593EEBC}"/>
                </c:ext>
              </c:extLst>
            </c:dLbl>
            <c:dLbl>
              <c:idx val="2"/>
              <c:tx>
                <c:rich>
                  <a:bodyPr/>
                  <a:lstStyle/>
                  <a:p>
                    <a:fld id="{A6F0A724-2345-487C-8BC3-0A2AC125C43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2AA6-49DD-8C85-448BA593EEBC}"/>
                </c:ext>
              </c:extLst>
            </c:dLbl>
            <c:dLbl>
              <c:idx val="3"/>
              <c:tx>
                <c:rich>
                  <a:bodyPr/>
                  <a:lstStyle/>
                  <a:p>
                    <a:fld id="{389F7055-9DFF-48C7-983F-542EE69C239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2AA6-49DD-8C85-448BA593EEBC}"/>
                </c:ext>
              </c:extLst>
            </c:dLbl>
            <c:dLbl>
              <c:idx val="4"/>
              <c:tx>
                <c:rich>
                  <a:bodyPr/>
                  <a:lstStyle/>
                  <a:p>
                    <a:fld id="{D548DB20-6BCD-4BD8-9D92-1D13DE45A2A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2AA6-49DD-8C85-448BA593EEBC}"/>
                </c:ext>
              </c:extLst>
            </c:dLbl>
            <c:dLbl>
              <c:idx val="5"/>
              <c:tx>
                <c:rich>
                  <a:bodyPr/>
                  <a:lstStyle/>
                  <a:p>
                    <a:fld id="{2A6A60C2-52CF-4533-9788-B93C22A7689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2AA6-49DD-8C85-448BA593EEBC}"/>
                </c:ext>
              </c:extLst>
            </c:dLbl>
            <c:dLbl>
              <c:idx val="6"/>
              <c:tx>
                <c:rich>
                  <a:bodyPr/>
                  <a:lstStyle/>
                  <a:p>
                    <a:fld id="{8AD6DF92-80F5-4429-AD48-48624761F91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2AA6-49DD-8C85-448BA593EEBC}"/>
                </c:ext>
              </c:extLst>
            </c:dLbl>
            <c:dLbl>
              <c:idx val="7"/>
              <c:tx>
                <c:rich>
                  <a:bodyPr/>
                  <a:lstStyle/>
                  <a:p>
                    <a:fld id="{70609207-951C-41A0-BDC4-E3D1F9283D7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2AA6-49DD-8C85-448BA593EEBC}"/>
                </c:ext>
              </c:extLst>
            </c:dLbl>
            <c:dLbl>
              <c:idx val="8"/>
              <c:tx>
                <c:rich>
                  <a:bodyPr/>
                  <a:lstStyle/>
                  <a:p>
                    <a:fld id="{5EBA1C2A-D1FD-43DD-8A1F-8AEA3CC77C8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2AA6-49DD-8C85-448BA593EEBC}"/>
                </c:ext>
              </c:extLst>
            </c:dLbl>
            <c:dLbl>
              <c:idx val="9"/>
              <c:tx>
                <c:rich>
                  <a:bodyPr/>
                  <a:lstStyle/>
                  <a:p>
                    <a:fld id="{7CD4C365-F066-425C-8C17-8F08AFF0C62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2AA6-49DD-8C85-448BA593EEBC}"/>
                </c:ext>
              </c:extLst>
            </c:dLbl>
            <c:dLbl>
              <c:idx val="10"/>
              <c:layout>
                <c:manualLayout>
                  <c:x val="-2.8731046935219256E-2"/>
                  <c:y val="7.9872204472843447E-2"/>
                </c:manualLayout>
              </c:layout>
              <c:tx>
                <c:rich>
                  <a:bodyPr/>
                  <a:lstStyle/>
                  <a:p>
                    <a:fld id="{74773C5B-1B26-4CD0-BCC3-83174EB598F5}"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2AA6-49DD-8C85-448BA593EEBC}"/>
                </c:ext>
              </c:extLst>
            </c:dLbl>
            <c:dLbl>
              <c:idx val="11"/>
              <c:layout>
                <c:manualLayout>
                  <c:x val="-2.8731046935219256E-2"/>
                  <c:y val="5.7507987220447282E-2"/>
                </c:manualLayout>
              </c:layout>
              <c:tx>
                <c:rich>
                  <a:bodyPr/>
                  <a:lstStyle/>
                  <a:p>
                    <a:fld id="{E53D27AC-B1C6-4046-94E1-2FA5DB7592EF}"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2AA6-49DD-8C85-448BA593EEBC}"/>
                </c:ext>
              </c:extLst>
            </c:dLbl>
            <c:dLbl>
              <c:idx val="12"/>
              <c:tx>
                <c:rich>
                  <a:bodyPr/>
                  <a:lstStyle/>
                  <a:p>
                    <a:fld id="{F493837B-72F3-4003-87F9-1BEF0DF192F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2AA6-49DD-8C85-448BA593EEBC}"/>
                </c:ext>
              </c:extLst>
            </c:dLbl>
            <c:dLbl>
              <c:idx val="13"/>
              <c:tx>
                <c:rich>
                  <a:bodyPr/>
                  <a:lstStyle/>
                  <a:p>
                    <a:fld id="{08EFF669-C2BD-499F-9E48-C3B93BA10C7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2AA6-49DD-8C85-448BA593EEBC}"/>
                </c:ext>
              </c:extLst>
            </c:dLbl>
            <c:dLbl>
              <c:idx val="14"/>
              <c:tx>
                <c:rich>
                  <a:bodyPr/>
                  <a:lstStyle/>
                  <a:p>
                    <a:fld id="{4756FA76-3B6F-416A-BD6B-9269FF5503A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2AA6-49DD-8C85-448BA593EEBC}"/>
                </c:ext>
              </c:extLst>
            </c:dLbl>
            <c:dLbl>
              <c:idx val="15"/>
              <c:tx>
                <c:rich>
                  <a:bodyPr/>
                  <a:lstStyle/>
                  <a:p>
                    <a:fld id="{F51C6831-1F18-4DE8-83C0-D0F34BF2102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2AA6-49DD-8C85-448BA593EEBC}"/>
                </c:ext>
              </c:extLst>
            </c:dLbl>
            <c:dLbl>
              <c:idx val="16"/>
              <c:tx>
                <c:rich>
                  <a:bodyPr/>
                  <a:lstStyle/>
                  <a:p>
                    <a:fld id="{A151F77A-332F-4FAF-8E7E-85098A6AC6D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2AA6-49DD-8C85-448BA593EEBC}"/>
                </c:ext>
              </c:extLst>
            </c:dLbl>
            <c:dLbl>
              <c:idx val="17"/>
              <c:tx>
                <c:rich>
                  <a:bodyPr/>
                  <a:lstStyle/>
                  <a:p>
                    <a:fld id="{AF52E145-E667-4B5A-B985-D43AD57BCF9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2AA6-49DD-8C85-448BA593EEBC}"/>
                </c:ext>
              </c:extLst>
            </c:dLbl>
            <c:dLbl>
              <c:idx val="18"/>
              <c:layout>
                <c:manualLayout>
                  <c:x val="9.1939350192701622E-2"/>
                  <c:y val="1.9169329073482545E-2"/>
                </c:manualLayout>
              </c:layout>
              <c:tx>
                <c:rich>
                  <a:bodyPr/>
                  <a:lstStyle/>
                  <a:p>
                    <a:fld id="{A05966F3-E640-4EF0-8C67-B0FEE685FFF9}"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2AA6-49DD-8C85-448BA593EEBC}"/>
                </c:ext>
              </c:extLst>
            </c:dLbl>
            <c:dLbl>
              <c:idx val="19"/>
              <c:layout>
                <c:manualLayout>
                  <c:x val="-6.7039109515511591E-2"/>
                  <c:y val="-4.7923322683706186E-2"/>
                </c:manualLayout>
              </c:layout>
              <c:tx>
                <c:rich>
                  <a:bodyPr/>
                  <a:lstStyle/>
                  <a:p>
                    <a:fld id="{039DADEC-F4BC-4807-85DC-788C71072676}"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2AA6-49DD-8C85-448BA593EEBC}"/>
                </c:ext>
              </c:extLst>
            </c:dLbl>
            <c:dLbl>
              <c:idx val="20"/>
              <c:tx>
                <c:rich>
                  <a:bodyPr/>
                  <a:lstStyle/>
                  <a:p>
                    <a:fld id="{32986E62-2666-4A26-93E0-93A6F0F9BA8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2AA6-49DD-8C85-448BA593EEBC}"/>
                </c:ext>
              </c:extLst>
            </c:dLbl>
            <c:dLbl>
              <c:idx val="21"/>
              <c:layout>
                <c:manualLayout>
                  <c:x val="1.5323225032116937E-2"/>
                  <c:y val="-3.1948881789137379E-2"/>
                </c:manualLayout>
              </c:layout>
              <c:tx>
                <c:rich>
                  <a:bodyPr/>
                  <a:lstStyle/>
                  <a:p>
                    <a:fld id="{750384F6-0268-4828-812F-FFDD8117610B}"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2AA6-49DD-8C85-448BA593EEBC}"/>
                </c:ext>
              </c:extLst>
            </c:dLbl>
            <c:dLbl>
              <c:idx val="22"/>
              <c:layout>
                <c:manualLayout>
                  <c:x val="7.2785318902555449E-2"/>
                  <c:y val="2.5559105431309903E-2"/>
                </c:manualLayout>
              </c:layout>
              <c:tx>
                <c:rich>
                  <a:bodyPr/>
                  <a:lstStyle/>
                  <a:p>
                    <a:fld id="{4DE0F26D-CD52-4E37-960F-B5D53B3EF337}"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2AA6-49DD-8C85-448BA593EEBC}"/>
                </c:ext>
              </c:extLst>
            </c:dLbl>
            <c:dLbl>
              <c:idx val="23"/>
              <c:tx>
                <c:rich>
                  <a:bodyPr/>
                  <a:lstStyle/>
                  <a:p>
                    <a:fld id="{7FA70017-1484-488B-9A06-6B5B01F0E31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2AA6-49DD-8C85-448BA593EEBC}"/>
                </c:ext>
              </c:extLst>
            </c:dLbl>
            <c:dLbl>
              <c:idx val="24"/>
              <c:layout>
                <c:manualLayout>
                  <c:x val="-9.5770156450730851E-2"/>
                  <c:y val="-3.5143769968051117E-2"/>
                </c:manualLayout>
              </c:layout>
              <c:tx>
                <c:rich>
                  <a:bodyPr/>
                  <a:lstStyle/>
                  <a:p>
                    <a:fld id="{3B8DAFDC-0C4F-436E-A8F3-6A9E25095FE9}"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2AA6-49DD-8C85-448BA593EEBC}"/>
                </c:ext>
              </c:extLst>
            </c:dLbl>
            <c:dLbl>
              <c:idx val="25"/>
              <c:layout>
                <c:manualLayout>
                  <c:x val="-0.11300878461186241"/>
                  <c:y val="3.1948881789137379E-3"/>
                </c:manualLayout>
              </c:layout>
              <c:tx>
                <c:rich>
                  <a:bodyPr rot="0" spcFirstLastPara="1" vertOverflow="ellipsis" vert="horz" wrap="square" lIns="38100" tIns="19050" rIns="38100" bIns="19050" anchor="ctr" anchorCtr="1">
                    <a:noAutofit/>
                  </a:bodyPr>
                  <a:lstStyle/>
                  <a:p>
                    <a:pPr>
                      <a:defRPr sz="800" b="0" i="0" u="none" strike="noStrike" kern="1200" baseline="0">
                        <a:solidFill>
                          <a:sysClr val="windowText" lastClr="000000"/>
                        </a:solidFill>
                        <a:latin typeface="+mn-lt"/>
                        <a:ea typeface="+mn-ea"/>
                        <a:cs typeface="+mn-cs"/>
                      </a:defRPr>
                    </a:pPr>
                    <a:fld id="{BE66B618-E508-40DC-8608-C9FA1A885BD0}" type="CELLRANGE">
                      <a:rPr lang="en-US"/>
                      <a:pPr>
                        <a:defRPr sz="800"/>
                      </a:pPr>
                      <a:t>[CELLRANGE]</a:t>
                    </a:fld>
                    <a:endParaRPr lang="et-EE"/>
                  </a:p>
                </c:rich>
              </c:tx>
              <c:spPr>
                <a:noFill/>
                <a:ln>
                  <a:noFill/>
                </a:ln>
                <a:effectLst/>
              </c:spPr>
              <c:txPr>
                <a:bodyPr rot="0" spcFirstLastPara="1" vertOverflow="ellipsis" vert="horz" wrap="square" lIns="38100" tIns="19050" rIns="38100" bIns="19050" anchor="ctr" anchorCtr="1">
                  <a:noAutofit/>
                </a:bodyPr>
                <a:lstStyle/>
                <a:p>
                  <a:pPr>
                    <a:defRPr sz="800" b="0"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extLst>
                <c:ext xmlns:c15="http://schemas.microsoft.com/office/drawing/2012/chart" uri="{CE6537A1-D6FC-4f65-9D91-7224C49458BB}">
                  <c15:layout>
                    <c:manualLayout>
                      <c:w val="5.2424583641130069E-2"/>
                      <c:h val="5.3562426102487987E-2"/>
                    </c:manualLayout>
                  </c15:layout>
                  <c15:dlblFieldTable/>
                  <c15:showDataLabelsRange val="1"/>
                </c:ext>
                <c:ext xmlns:c16="http://schemas.microsoft.com/office/drawing/2014/chart" uri="{C3380CC4-5D6E-409C-BE32-E72D297353CC}">
                  <c16:uniqueId val="{00000019-2AA6-49DD-8C85-448BA593EEBC}"/>
                </c:ext>
              </c:extLst>
            </c:dLbl>
            <c:dLbl>
              <c:idx val="26"/>
              <c:layout>
                <c:manualLayout>
                  <c:x val="-7.6616125160584678E-2"/>
                  <c:y val="-2.5559105431309903E-2"/>
                </c:manualLayout>
              </c:layout>
              <c:tx>
                <c:rich>
                  <a:bodyPr/>
                  <a:lstStyle/>
                  <a:p>
                    <a:fld id="{132AE501-F074-4653-8830-8EF6D356EE98}"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2AA6-49DD-8C85-448BA593EEBC}"/>
                </c:ext>
              </c:extLst>
            </c:dLbl>
            <c:dLbl>
              <c:idx val="27"/>
              <c:layout>
                <c:manualLayout>
                  <c:x val="-1.149241877408772E-2"/>
                  <c:y val="-4.1533546325878593E-2"/>
                </c:manualLayout>
              </c:layout>
              <c:tx>
                <c:rich>
                  <a:bodyPr/>
                  <a:lstStyle/>
                  <a:p>
                    <a:fld id="{6C040D8F-CFA2-493E-A583-5B89DF9F839B}"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2AA6-49DD-8C85-448BA593EEBC}"/>
                </c:ext>
              </c:extLst>
            </c:dLbl>
            <c:dLbl>
              <c:idx val="28"/>
              <c:layout>
                <c:manualLayout>
                  <c:x val="1.7238628161131413E-2"/>
                  <c:y val="1.9169329073482427E-2"/>
                </c:manualLayout>
              </c:layout>
              <c:tx>
                <c:rich>
                  <a:bodyPr/>
                  <a:lstStyle/>
                  <a:p>
                    <a:fld id="{4642B92B-CE78-4DCB-A597-AD83FE8C3783}"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2AA6-49DD-8C85-448BA593EEBC}"/>
                </c:ext>
              </c:extLst>
            </c:dLbl>
            <c:dLbl>
              <c:idx val="29"/>
              <c:tx>
                <c:rich>
                  <a:bodyPr/>
                  <a:lstStyle/>
                  <a:p>
                    <a:fld id="{4B8D8179-4DF9-4E5A-92E0-1C5A467B3A0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2AA6-49DD-8C85-448BA593EEBC}"/>
                </c:ext>
              </c:extLst>
            </c:dLbl>
            <c:dLbl>
              <c:idx val="30"/>
              <c:layout>
                <c:manualLayout>
                  <c:x val="-8.2362334547628605E-2"/>
                  <c:y val="-1.2779552715654952E-2"/>
                </c:manualLayout>
              </c:layout>
              <c:tx>
                <c:rich>
                  <a:bodyPr/>
                  <a:lstStyle/>
                  <a:p>
                    <a:fld id="{30D07D5B-96F3-4702-BCE1-EB2E9FBA99B1}"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2AA6-49DD-8C85-448BA593EEBC}"/>
                </c:ext>
              </c:extLst>
            </c:dLbl>
            <c:dLbl>
              <c:idx val="31"/>
              <c:layout>
                <c:manualLayout>
                  <c:x val="2.1069434419160787E-2"/>
                  <c:y val="-5.7507987220447344E-2"/>
                </c:manualLayout>
              </c:layout>
              <c:tx>
                <c:rich>
                  <a:bodyPr/>
                  <a:lstStyle/>
                  <a:p>
                    <a:fld id="{AB473349-027D-446E-A484-38384A8DF4B1}"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2AA6-49DD-8C85-448BA593EEBC}"/>
                </c:ext>
              </c:extLst>
            </c:dLbl>
            <c:dLbl>
              <c:idx val="32"/>
              <c:layout>
                <c:manualLayout>
                  <c:x val="9.0023947063686938E-2"/>
                  <c:y val="4.7923322683706068E-2"/>
                </c:manualLayout>
              </c:layout>
              <c:tx>
                <c:rich>
                  <a:bodyPr/>
                  <a:lstStyle/>
                  <a:p>
                    <a:fld id="{B6F380F2-697E-4062-9188-6A837D251586}"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2AA6-49DD-8C85-448BA593EEBC}"/>
                </c:ext>
              </c:extLst>
            </c:dLbl>
            <c:dLbl>
              <c:idx val="33"/>
              <c:layout>
                <c:manualLayout>
                  <c:x val="4.5969675096350776E-2"/>
                  <c:y val="-1.1714454662970472E-16"/>
                </c:manualLayout>
              </c:layout>
              <c:tx>
                <c:rich>
                  <a:bodyPr/>
                  <a:lstStyle/>
                  <a:p>
                    <a:fld id="{03D5B6A3-5418-491F-A02D-D708D0928284}"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2AA6-49DD-8C85-448BA593EEBC}"/>
                </c:ext>
              </c:extLst>
            </c:dLbl>
            <c:dLbl>
              <c:idx val="34"/>
              <c:layout>
                <c:manualLayout>
                  <c:x val="-3.8308062580292342E-3"/>
                  <c:y val="3.1948881789137379E-3"/>
                </c:manualLayout>
              </c:layout>
              <c:tx>
                <c:rich>
                  <a:bodyPr/>
                  <a:lstStyle/>
                  <a:p>
                    <a:fld id="{98F04A55-F46B-427B-93A7-4FD8335059FC}"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2AA6-49DD-8C85-448BA593EEBC}"/>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exp"/>
            <c:dispRSqr val="1"/>
            <c:dispEq val="0"/>
            <c:trendlineLbl>
              <c:layout>
                <c:manualLayout>
                  <c:x val="-4.9627039338760608E-2"/>
                  <c:y val="-2.5906014943020302E-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trendlineLbl>
          </c:trendline>
          <c:xVal>
            <c:numRef>
              <c:f>'2.7-uus'!$CD$78:$CD$112</c:f>
              <c:numCache>
                <c:formatCode>0.00</c:formatCode>
                <c:ptCount val="35"/>
                <c:pt idx="0">
                  <c:v>0.80133722905628313</c:v>
                </c:pt>
                <c:pt idx="1">
                  <c:v>0.79320934221698236</c:v>
                </c:pt>
                <c:pt idx="2" formatCode="General">
                  <c:v>0.77878255553310738</c:v>
                </c:pt>
                <c:pt idx="3">
                  <c:v>0.75644232432833436</c:v>
                </c:pt>
                <c:pt idx="4">
                  <c:v>0.75441897527059387</c:v>
                </c:pt>
                <c:pt idx="5">
                  <c:v>0.71908997633432425</c:v>
                </c:pt>
                <c:pt idx="6">
                  <c:v>0.70702149310801932</c:v>
                </c:pt>
                <c:pt idx="7">
                  <c:v>0.70326123189501266</c:v>
                </c:pt>
                <c:pt idx="8">
                  <c:v>0.69775827916189981</c:v>
                </c:pt>
                <c:pt idx="9">
                  <c:v>0.69098039215686113</c:v>
                </c:pt>
                <c:pt idx="10">
                  <c:v>0.67979395618961402</c:v>
                </c:pt>
                <c:pt idx="11">
                  <c:v>0.66703228092674649</c:v>
                </c:pt>
                <c:pt idx="12">
                  <c:v>0.66167669717965671</c:v>
                </c:pt>
                <c:pt idx="13">
                  <c:v>0.630328625586831</c:v>
                </c:pt>
                <c:pt idx="14">
                  <c:v>0.61388055799912944</c:v>
                </c:pt>
                <c:pt idx="15">
                  <c:v>0.61251589795803463</c:v>
                </c:pt>
                <c:pt idx="16">
                  <c:v>0.58921163804100862</c:v>
                </c:pt>
                <c:pt idx="17">
                  <c:v>0.5694279112106998</c:v>
                </c:pt>
                <c:pt idx="18">
                  <c:v>0.55420171519903727</c:v>
                </c:pt>
                <c:pt idx="19">
                  <c:v>0.5414443525963758</c:v>
                </c:pt>
                <c:pt idx="20">
                  <c:v>0.53233118211868369</c:v>
                </c:pt>
                <c:pt idx="21">
                  <c:v>0.53038878407872203</c:v>
                </c:pt>
                <c:pt idx="22">
                  <c:v>0.51486650485436725</c:v>
                </c:pt>
                <c:pt idx="23">
                  <c:v>0.50845537462841883</c:v>
                </c:pt>
                <c:pt idx="24">
                  <c:v>0.49486731694849656</c:v>
                </c:pt>
                <c:pt idx="25">
                  <c:v>0.44996431228846862</c:v>
                </c:pt>
                <c:pt idx="26">
                  <c:v>0.42564436930569244</c:v>
                </c:pt>
                <c:pt idx="27">
                  <c:v>0.24456521739131323</c:v>
                </c:pt>
                <c:pt idx="28">
                  <c:v>0.6525852277116394</c:v>
                </c:pt>
                <c:pt idx="29">
                  <c:v>0.49813432835820642</c:v>
                </c:pt>
                <c:pt idx="30">
                  <c:v>0.46729639493485892</c:v>
                </c:pt>
                <c:pt idx="31">
                  <c:v>0.72444241501642137</c:v>
                </c:pt>
                <c:pt idx="32">
                  <c:v>0.50005402370467666</c:v>
                </c:pt>
                <c:pt idx="33">
                  <c:v>0.2285618480955586</c:v>
                </c:pt>
                <c:pt idx="34">
                  <c:v>0.45478195209842437</c:v>
                </c:pt>
              </c:numCache>
            </c:numRef>
          </c:xVal>
          <c:yVal>
            <c:numRef>
              <c:f>'2.7-uus'!$CE$78:$CE$112</c:f>
              <c:numCache>
                <c:formatCode>0.00</c:formatCode>
                <c:ptCount val="35"/>
                <c:pt idx="0">
                  <c:v>7.4794374247894106</c:v>
                </c:pt>
                <c:pt idx="1">
                  <c:v>10.766730997358877</c:v>
                </c:pt>
                <c:pt idx="2">
                  <c:v>8.8040127074923689</c:v>
                </c:pt>
                <c:pt idx="3">
                  <c:v>4.5065219806237291</c:v>
                </c:pt>
                <c:pt idx="4">
                  <c:v>3.3250662567100142</c:v>
                </c:pt>
                <c:pt idx="5">
                  <c:v>6.48234264849249</c:v>
                </c:pt>
                <c:pt idx="6">
                  <c:v>5.102162057408357</c:v>
                </c:pt>
                <c:pt idx="7">
                  <c:v>5.6961576576767401</c:v>
                </c:pt>
                <c:pt idx="8">
                  <c:v>8.9634411735648509</c:v>
                </c:pt>
                <c:pt idx="9">
                  <c:v>3.4447945222666934</c:v>
                </c:pt>
                <c:pt idx="10">
                  <c:v>5.4959120988033368</c:v>
                </c:pt>
                <c:pt idx="11">
                  <c:v>7.6603534961592015</c:v>
                </c:pt>
                <c:pt idx="12">
                  <c:v>8.3390020475173898</c:v>
                </c:pt>
                <c:pt idx="13">
                  <c:v>4.6408906969853359</c:v>
                </c:pt>
                <c:pt idx="14">
                  <c:v>3.6124892880946251</c:v>
                </c:pt>
                <c:pt idx="15">
                  <c:v>2.1434689541969631</c:v>
                </c:pt>
                <c:pt idx="16">
                  <c:v>2.6086037540379121</c:v>
                </c:pt>
                <c:pt idx="17">
                  <c:v>5.5987835751130888</c:v>
                </c:pt>
                <c:pt idx="18">
                  <c:v>0.5543180451295302</c:v>
                </c:pt>
                <c:pt idx="19">
                  <c:v>2.0582561871431739</c:v>
                </c:pt>
                <c:pt idx="20">
                  <c:v>4.9751252419713099</c:v>
                </c:pt>
                <c:pt idx="21">
                  <c:v>2.0248337784081651</c:v>
                </c:pt>
                <c:pt idx="22">
                  <c:v>2.1993338838300955</c:v>
                </c:pt>
                <c:pt idx="23">
                  <c:v>1.0543201998955327</c:v>
                </c:pt>
                <c:pt idx="24">
                  <c:v>2.51340471680441</c:v>
                </c:pt>
                <c:pt idx="25">
                  <c:v>0.3844308088961132</c:v>
                </c:pt>
                <c:pt idx="26">
                  <c:v>1.1979600031835296</c:v>
                </c:pt>
                <c:pt idx="27">
                  <c:v>0.58860736290163895</c:v>
                </c:pt>
                <c:pt idx="28">
                  <c:v>7.8128440592880297</c:v>
                </c:pt>
                <c:pt idx="29">
                  <c:v>3.7052898775019152</c:v>
                </c:pt>
                <c:pt idx="30">
                  <c:v>1.8615136876006442</c:v>
                </c:pt>
                <c:pt idx="31">
                  <c:v>4.5943319895213222</c:v>
                </c:pt>
                <c:pt idx="32">
                  <c:v>1.7207695936383853</c:v>
                </c:pt>
                <c:pt idx="33">
                  <c:v>0.33412349185785029</c:v>
                </c:pt>
                <c:pt idx="34">
                  <c:v>0.31269178635083517</c:v>
                </c:pt>
              </c:numCache>
            </c:numRef>
          </c:yVal>
          <c:smooth val="0"/>
          <c:extLst>
            <c:ext xmlns:c15="http://schemas.microsoft.com/office/drawing/2012/chart" uri="{02D57815-91ED-43cb-92C2-25804820EDAC}">
              <c15:datalabelsRange>
                <c15:f>'2.7-uus'!$CC$78:$CC$112</c15:f>
                <c15:dlblRangeCache>
                  <c:ptCount val="35"/>
                  <c:pt idx="0">
                    <c:v>Jaapan</c:v>
                  </c:pt>
                  <c:pt idx="1">
                    <c:v>Korea</c:v>
                  </c:pt>
                  <c:pt idx="2">
                    <c:v>Taiwan</c:v>
                  </c:pt>
                  <c:pt idx="3">
                    <c:v>Sloveenia</c:v>
                  </c:pt>
                  <c:pt idx="4">
                    <c:v>Ungari</c:v>
                  </c:pt>
                  <c:pt idx="5">
                    <c:v>Austria</c:v>
                  </c:pt>
                  <c:pt idx="6">
                    <c:v>Iirimaa</c:v>
                  </c:pt>
                  <c:pt idx="7">
                    <c:v>Belgia</c:v>
                  </c:pt>
                  <c:pt idx="8">
                    <c:v>Rootsi</c:v>
                  </c:pt>
                  <c:pt idx="9">
                    <c:v>Suurbritannia</c:v>
                  </c:pt>
                  <c:pt idx="10">
                    <c:v>Saksamaa</c:v>
                  </c:pt>
                  <c:pt idx="11">
                    <c:v>Soome</c:v>
                  </c:pt>
                  <c:pt idx="12">
                    <c:v>Taani</c:v>
                  </c:pt>
                  <c:pt idx="13">
                    <c:v>Island</c:v>
                  </c:pt>
                  <c:pt idx="14">
                    <c:v>Tšehhi</c:v>
                  </c:pt>
                  <c:pt idx="15">
                    <c:v>Itaalia</c:v>
                  </c:pt>
                  <c:pt idx="16">
                    <c:v>Venemaa</c:v>
                  </c:pt>
                  <c:pt idx="17">
                    <c:v>Holland</c:v>
                  </c:pt>
                  <c:pt idx="18">
                    <c:v>Rumeenia</c:v>
                  </c:pt>
                  <c:pt idx="19">
                    <c:v>Hispaania</c:v>
                  </c:pt>
                  <c:pt idx="20">
                    <c:v>Norra</c:v>
                  </c:pt>
                  <c:pt idx="21">
                    <c:v>Eesti</c:v>
                  </c:pt>
                  <c:pt idx="22">
                    <c:v>Luksemburg</c:v>
                  </c:pt>
                  <c:pt idx="23">
                    <c:v>Slovakkia</c:v>
                  </c:pt>
                  <c:pt idx="24">
                    <c:v>Portugal</c:v>
                  </c:pt>
                  <c:pt idx="25">
                    <c:v>Tšiili</c:v>
                  </c:pt>
                  <c:pt idx="26">
                    <c:v>Kreeka</c:v>
                  </c:pt>
                  <c:pt idx="27">
                    <c:v>Läti</c:v>
                  </c:pt>
                  <c:pt idx="28">
                    <c:v>Prantsusmaa (2015)</c:v>
                  </c:pt>
                  <c:pt idx="29">
                    <c:v>Uus-Meremaa (2015)</c:v>
                  </c:pt>
                  <c:pt idx="30">
                    <c:v>Poola (2015)</c:v>
                  </c:pt>
                  <c:pt idx="31">
                    <c:v>Šveits (2015)</c:v>
                  </c:pt>
                  <c:pt idx="32">
                    <c:v>Türgi (2015)</c:v>
                  </c:pt>
                  <c:pt idx="33">
                    <c:v>Argentiina</c:v>
                  </c:pt>
                  <c:pt idx="34">
                    <c:v>Lõuna-Aafrika Vabariik (2015)</c:v>
                  </c:pt>
                </c15:dlblRangeCache>
              </c15:datalabelsRange>
            </c:ext>
            <c:ext xmlns:c16="http://schemas.microsoft.com/office/drawing/2014/chart" uri="{C3380CC4-5D6E-409C-BE32-E72D297353CC}">
              <c16:uniqueId val="{00000023-2AA6-49DD-8C85-448BA593EEBC}"/>
            </c:ext>
          </c:extLst>
        </c:ser>
        <c:dLbls>
          <c:showLegendKey val="0"/>
          <c:showVal val="0"/>
          <c:showCatName val="0"/>
          <c:showSerName val="0"/>
          <c:showPercent val="0"/>
          <c:showBubbleSize val="0"/>
        </c:dLbls>
        <c:axId val="35536927"/>
        <c:axId val="35526527"/>
      </c:scatterChart>
      <c:valAx>
        <c:axId val="35536927"/>
        <c:scaling>
          <c:orientation val="minMax"/>
          <c:max val="0.8"/>
          <c:min val="0.2"/>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r>
                  <a:rPr lang="et-EE" sz="800"/>
                  <a:t>Erasektori TA kulud SKP-sse (%)/kõik</a:t>
                </a:r>
                <a:r>
                  <a:rPr lang="et-EE" sz="800" baseline="0"/>
                  <a:t> TA kulud SKP-sse (%)</a:t>
                </a:r>
                <a:endParaRPr lang="et-EE" sz="800"/>
              </a:p>
            </c:rich>
          </c:tx>
          <c:overlay val="0"/>
          <c:spPr>
            <a:noFill/>
            <a:ln>
              <a:noFill/>
            </a:ln>
            <a:effectLst/>
          </c:spPr>
          <c:txPr>
            <a:bodyPr rot="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t-EE"/>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t-EE"/>
          </a:p>
        </c:txPr>
        <c:crossAx val="35526527"/>
        <c:crosses val="autoZero"/>
        <c:crossBetween val="midCat"/>
      </c:valAx>
      <c:valAx>
        <c:axId val="35526527"/>
        <c:scaling>
          <c:orientation val="minMax"/>
          <c:max val="11"/>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t-EE" sz="800"/>
                  <a:t>Erasektori teadusttöötajte täistöökohti 1000 inimese kohta tööjõus</a:t>
                </a:r>
              </a:p>
            </c:rich>
          </c:tx>
          <c:layout>
            <c:manualLayout>
              <c:xMode val="edge"/>
              <c:yMode val="edge"/>
              <c:x val="1.2495667720088114E-2"/>
              <c:y val="8.1000981107393524E-2"/>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t-EE"/>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800" b="0" i="0" u="none" strike="noStrike" kern="1200" baseline="0">
                <a:solidFill>
                  <a:sysClr val="windowText" lastClr="000000"/>
                </a:solidFill>
                <a:latin typeface="+mn-lt"/>
                <a:ea typeface="+mn-ea"/>
                <a:cs typeface="+mn-cs"/>
              </a:defRPr>
            </a:pPr>
            <a:endParaRPr lang="et-EE"/>
          </a:p>
        </c:txPr>
        <c:crossAx val="35536927"/>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t-EE"/>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t-EE" sz="1200" b="1"/>
              <a:t>TA kulude</a:t>
            </a:r>
            <a:r>
              <a:rPr lang="et-EE" sz="1200" b="1" baseline="0"/>
              <a:t> jagunemine sektorite vahel (%) 2016 või viimane olemasolev </a:t>
            </a:r>
            <a:endParaRPr lang="et-EE" sz="1200" b="1"/>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t-EE"/>
        </a:p>
      </c:txPr>
    </c:title>
    <c:autoTitleDeleted val="0"/>
    <c:plotArea>
      <c:layout>
        <c:manualLayout>
          <c:layoutTarget val="inner"/>
          <c:xMode val="edge"/>
          <c:yMode val="edge"/>
          <c:x val="5.8854308693639779E-2"/>
          <c:y val="0.10175582990397805"/>
          <c:w val="0.92642012391612394"/>
          <c:h val="0.62009072939956578"/>
        </c:manualLayout>
      </c:layout>
      <c:barChart>
        <c:barDir val="col"/>
        <c:grouping val="percentStacked"/>
        <c:varyColors val="0"/>
        <c:ser>
          <c:idx val="0"/>
          <c:order val="0"/>
          <c:tx>
            <c:strRef>
              <c:f>'4a3'!$AA$56</c:f>
              <c:strCache>
                <c:ptCount val="1"/>
                <c:pt idx="0">
                  <c:v>Ettevõtlussektor</c:v>
                </c:pt>
              </c:strCache>
            </c:strRef>
          </c:tx>
          <c:spPr>
            <a:solidFill>
              <a:schemeClr val="tx2">
                <a:lumMod val="40000"/>
                <a:lumOff val="60000"/>
              </a:schemeClr>
            </a:solidFill>
            <a:ln>
              <a:noFill/>
            </a:ln>
            <a:effectLst/>
          </c:spPr>
          <c:invertIfNegative val="0"/>
          <c:dPt>
            <c:idx val="28"/>
            <c:invertIfNegative val="0"/>
            <c:bubble3D val="0"/>
            <c:spPr>
              <a:pattFill prst="dkUpDiag">
                <a:fgClr>
                  <a:schemeClr val="tx2">
                    <a:lumMod val="40000"/>
                    <a:lumOff val="60000"/>
                  </a:schemeClr>
                </a:fgClr>
                <a:bgClr>
                  <a:schemeClr val="bg1"/>
                </a:bgClr>
              </a:pattFill>
              <a:ln>
                <a:noFill/>
              </a:ln>
              <a:effectLst/>
            </c:spPr>
            <c:extLst>
              <c:ext xmlns:c16="http://schemas.microsoft.com/office/drawing/2014/chart" uri="{C3380CC4-5D6E-409C-BE32-E72D297353CC}">
                <c16:uniqueId val="{00000000-A559-4830-B773-0BCA1E6A4DD9}"/>
              </c:ext>
            </c:extLst>
          </c:dPt>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t-EE"/>
              </a:p>
            </c:txPr>
            <c:dLblPos val="inBase"/>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'4a3'!$Z$57:$Z$98</c:f>
              <c:strCache>
                <c:ptCount val="42"/>
                <c:pt idx="0">
                  <c:v>Iisrael</c:v>
                </c:pt>
                <c:pt idx="1">
                  <c:v>Jaapan</c:v>
                </c:pt>
                <c:pt idx="2">
                  <c:v>Korea</c:v>
                </c:pt>
                <c:pt idx="3">
                  <c:v>Hiina (Taipei)</c:v>
                </c:pt>
                <c:pt idx="4">
                  <c:v>Hiina (Rahvavabariik)</c:v>
                </c:pt>
                <c:pt idx="5">
                  <c:v>Sloveenia</c:v>
                </c:pt>
                <c:pt idx="6">
                  <c:v>Ungari</c:v>
                </c:pt>
                <c:pt idx="7">
                  <c:v>Austria</c:v>
                </c:pt>
                <c:pt idx="8">
                  <c:v>USA</c:v>
                </c:pt>
                <c:pt idx="9">
                  <c:v>Šveits</c:v>
                </c:pt>
                <c:pt idx="10">
                  <c:v>Iirimaa</c:v>
                </c:pt>
                <c:pt idx="11">
                  <c:v>Belgia</c:v>
                </c:pt>
                <c:pt idx="12">
                  <c:v>Rootsi</c:v>
                </c:pt>
                <c:pt idx="13">
                  <c:v>Saksamaa</c:v>
                </c:pt>
                <c:pt idx="14">
                  <c:v>Suurbritannia</c:v>
                </c:pt>
                <c:pt idx="15">
                  <c:v>Soome</c:v>
                </c:pt>
                <c:pt idx="16">
                  <c:v>Taani</c:v>
                </c:pt>
                <c:pt idx="17">
                  <c:v>Prantsusmaa</c:v>
                </c:pt>
                <c:pt idx="18">
                  <c:v>Island</c:v>
                </c:pt>
                <c:pt idx="19">
                  <c:v>Singapur</c:v>
                </c:pt>
                <c:pt idx="20">
                  <c:v>Tšehhi</c:v>
                </c:pt>
                <c:pt idx="21">
                  <c:v>Venemaa</c:v>
                </c:pt>
                <c:pt idx="22">
                  <c:v>Itaalia</c:v>
                </c:pt>
                <c:pt idx="23">
                  <c:v>Holland</c:v>
                </c:pt>
                <c:pt idx="24">
                  <c:v>Rumeenia</c:v>
                </c:pt>
                <c:pt idx="25">
                  <c:v>Hispaania</c:v>
                </c:pt>
                <c:pt idx="26">
                  <c:v>Austraalia</c:v>
                </c:pt>
                <c:pt idx="27">
                  <c:v>Norra</c:v>
                </c:pt>
                <c:pt idx="28">
                  <c:v>Eesti</c:v>
                </c:pt>
                <c:pt idx="29">
                  <c:v>Luksemburg</c:v>
                </c:pt>
                <c:pt idx="30">
                  <c:v>Kanada</c:v>
                </c:pt>
                <c:pt idx="31">
                  <c:v>Slovakkia</c:v>
                </c:pt>
                <c:pt idx="32">
                  <c:v>Türgi</c:v>
                </c:pt>
                <c:pt idx="33">
                  <c:v>Uus-Meremaa</c:v>
                </c:pt>
                <c:pt idx="34">
                  <c:v>Portugal</c:v>
                </c:pt>
                <c:pt idx="35">
                  <c:v>Poola</c:v>
                </c:pt>
                <c:pt idx="36">
                  <c:v>Lõuna-Aafrika Vabariik</c:v>
                </c:pt>
                <c:pt idx="37">
                  <c:v>Kreeka</c:v>
                </c:pt>
                <c:pt idx="38">
                  <c:v>Tšiili</c:v>
                </c:pt>
                <c:pt idx="39">
                  <c:v>Mehhiko</c:v>
                </c:pt>
                <c:pt idx="40">
                  <c:v>Läti</c:v>
                </c:pt>
                <c:pt idx="41">
                  <c:v>Argentiina</c:v>
                </c:pt>
              </c:strCache>
            </c:strRef>
          </c:cat>
          <c:val>
            <c:numRef>
              <c:f>'4a3'!$AA$57:$AA$98</c:f>
              <c:numCache>
                <c:formatCode>0%</c:formatCode>
                <c:ptCount val="42"/>
                <c:pt idx="0">
                  <c:v>0.85581118317002014</c:v>
                </c:pt>
                <c:pt idx="1">
                  <c:v>0.7875268943605247</c:v>
                </c:pt>
                <c:pt idx="2">
                  <c:v>0.77735119015182275</c:v>
                </c:pt>
                <c:pt idx="3">
                  <c:v>0.77580414334862025</c:v>
                </c:pt>
                <c:pt idx="4">
                  <c:v>0.77464784173745682</c:v>
                </c:pt>
                <c:pt idx="5">
                  <c:v>0.75619392471390789</c:v>
                </c:pt>
                <c:pt idx="6">
                  <c:v>0.73439637976667715</c:v>
                </c:pt>
                <c:pt idx="7">
                  <c:v>0.71420004786316649</c:v>
                </c:pt>
                <c:pt idx="8">
                  <c:v>0.71172283442381745</c:v>
                </c:pt>
                <c:pt idx="9">
                  <c:v>0.70992108879063709</c:v>
                </c:pt>
                <c:pt idx="10">
                  <c:v>0.70702149310802065</c:v>
                </c:pt>
                <c:pt idx="11">
                  <c:v>0.69705653774282195</c:v>
                </c:pt>
                <c:pt idx="12">
                  <c:v>0.69581926736043298</c:v>
                </c:pt>
                <c:pt idx="13">
                  <c:v>0.67979395618961347</c:v>
                </c:pt>
                <c:pt idx="14">
                  <c:v>0.67040723981900452</c:v>
                </c:pt>
                <c:pt idx="15">
                  <c:v>0.6583925347192926</c:v>
                </c:pt>
                <c:pt idx="16">
                  <c:v>0.65818709013975285</c:v>
                </c:pt>
                <c:pt idx="17">
                  <c:v>0.63717766994818448</c:v>
                </c:pt>
                <c:pt idx="18">
                  <c:v>0.63032862558683145</c:v>
                </c:pt>
                <c:pt idx="19">
                  <c:v>0.61170254376048427</c:v>
                </c:pt>
                <c:pt idx="20">
                  <c:v>0.61141902987563768</c:v>
                </c:pt>
                <c:pt idx="21">
                  <c:v>0.58707848739880431</c:v>
                </c:pt>
                <c:pt idx="22">
                  <c:v>0.58159760616331702</c:v>
                </c:pt>
                <c:pt idx="23">
                  <c:v>0.56942791121069958</c:v>
                </c:pt>
                <c:pt idx="24">
                  <c:v>0.55188116694361766</c:v>
                </c:pt>
                <c:pt idx="25">
                  <c:v>0.53740573152337856</c:v>
                </c:pt>
                <c:pt idx="26">
                  <c:v>0.5343235519576115</c:v>
                </c:pt>
                <c:pt idx="27">
                  <c:v>0.53269449355897958</c:v>
                </c:pt>
                <c:pt idx="28">
                  <c:v>0.51496319313431727</c:v>
                </c:pt>
                <c:pt idx="29">
                  <c:v>0.51479289940828399</c:v>
                </c:pt>
                <c:pt idx="30">
                  <c:v>0.50905025879758659</c:v>
                </c:pt>
                <c:pt idx="31">
                  <c:v>0.50359296854884639</c:v>
                </c:pt>
                <c:pt idx="32">
                  <c:v>0.50005403767153322</c:v>
                </c:pt>
                <c:pt idx="33">
                  <c:v>0.49813432835820898</c:v>
                </c:pt>
                <c:pt idx="34">
                  <c:v>0.47842569323167361</c:v>
                </c:pt>
                <c:pt idx="35">
                  <c:v>0.46572687810063773</c:v>
                </c:pt>
                <c:pt idx="36">
                  <c:v>0.42722369316971892</c:v>
                </c:pt>
                <c:pt idx="37">
                  <c:v>0.42207755190459356</c:v>
                </c:pt>
                <c:pt idx="38">
                  <c:v>0.38508926953888872</c:v>
                </c:pt>
                <c:pt idx="39">
                  <c:v>0.30554772149899262</c:v>
                </c:pt>
                <c:pt idx="40">
                  <c:v>0.24456521739130432</c:v>
                </c:pt>
                <c:pt idx="41">
                  <c:v>0.23896566754257789</c:v>
                </c:pt>
              </c:numCache>
            </c:numRef>
          </c:val>
          <c:extLst>
            <c:ext xmlns:c16="http://schemas.microsoft.com/office/drawing/2014/chart" uri="{C3380CC4-5D6E-409C-BE32-E72D297353CC}">
              <c16:uniqueId val="{00000000-F69B-41F7-8F30-A336D308F130}"/>
            </c:ext>
          </c:extLst>
        </c:ser>
        <c:ser>
          <c:idx val="1"/>
          <c:order val="1"/>
          <c:tx>
            <c:strRef>
              <c:f>'4a3'!$AC$56</c:f>
              <c:strCache>
                <c:ptCount val="1"/>
                <c:pt idx="0">
                  <c:v>Valitsussektor</c:v>
                </c:pt>
              </c:strCache>
            </c:strRef>
          </c:tx>
          <c:spPr>
            <a:solidFill>
              <a:schemeClr val="accent3"/>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chemeClr val="bg1"/>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'4a3'!$Z$57:$Z$98</c:f>
              <c:strCache>
                <c:ptCount val="42"/>
                <c:pt idx="0">
                  <c:v>Iisrael</c:v>
                </c:pt>
                <c:pt idx="1">
                  <c:v>Jaapan</c:v>
                </c:pt>
                <c:pt idx="2">
                  <c:v>Korea</c:v>
                </c:pt>
                <c:pt idx="3">
                  <c:v>Hiina (Taipei)</c:v>
                </c:pt>
                <c:pt idx="4">
                  <c:v>Hiina (Rahvavabariik)</c:v>
                </c:pt>
                <c:pt idx="5">
                  <c:v>Sloveenia</c:v>
                </c:pt>
                <c:pt idx="6">
                  <c:v>Ungari</c:v>
                </c:pt>
                <c:pt idx="7">
                  <c:v>Austria</c:v>
                </c:pt>
                <c:pt idx="8">
                  <c:v>USA</c:v>
                </c:pt>
                <c:pt idx="9">
                  <c:v>Šveits</c:v>
                </c:pt>
                <c:pt idx="10">
                  <c:v>Iirimaa</c:v>
                </c:pt>
                <c:pt idx="11">
                  <c:v>Belgia</c:v>
                </c:pt>
                <c:pt idx="12">
                  <c:v>Rootsi</c:v>
                </c:pt>
                <c:pt idx="13">
                  <c:v>Saksamaa</c:v>
                </c:pt>
                <c:pt idx="14">
                  <c:v>Suurbritannia</c:v>
                </c:pt>
                <c:pt idx="15">
                  <c:v>Soome</c:v>
                </c:pt>
                <c:pt idx="16">
                  <c:v>Taani</c:v>
                </c:pt>
                <c:pt idx="17">
                  <c:v>Prantsusmaa</c:v>
                </c:pt>
                <c:pt idx="18">
                  <c:v>Island</c:v>
                </c:pt>
                <c:pt idx="19">
                  <c:v>Singapur</c:v>
                </c:pt>
                <c:pt idx="20">
                  <c:v>Tšehhi</c:v>
                </c:pt>
                <c:pt idx="21">
                  <c:v>Venemaa</c:v>
                </c:pt>
                <c:pt idx="22">
                  <c:v>Itaalia</c:v>
                </c:pt>
                <c:pt idx="23">
                  <c:v>Holland</c:v>
                </c:pt>
                <c:pt idx="24">
                  <c:v>Rumeenia</c:v>
                </c:pt>
                <c:pt idx="25">
                  <c:v>Hispaania</c:v>
                </c:pt>
                <c:pt idx="26">
                  <c:v>Austraalia</c:v>
                </c:pt>
                <c:pt idx="27">
                  <c:v>Norra</c:v>
                </c:pt>
                <c:pt idx="28">
                  <c:v>Eesti</c:v>
                </c:pt>
                <c:pt idx="29">
                  <c:v>Luksemburg</c:v>
                </c:pt>
                <c:pt idx="30">
                  <c:v>Kanada</c:v>
                </c:pt>
                <c:pt idx="31">
                  <c:v>Slovakkia</c:v>
                </c:pt>
                <c:pt idx="32">
                  <c:v>Türgi</c:v>
                </c:pt>
                <c:pt idx="33">
                  <c:v>Uus-Meremaa</c:v>
                </c:pt>
                <c:pt idx="34">
                  <c:v>Portugal</c:v>
                </c:pt>
                <c:pt idx="35">
                  <c:v>Poola</c:v>
                </c:pt>
                <c:pt idx="36">
                  <c:v>Lõuna-Aafrika Vabariik</c:v>
                </c:pt>
                <c:pt idx="37">
                  <c:v>Kreeka</c:v>
                </c:pt>
                <c:pt idx="38">
                  <c:v>Tšiili</c:v>
                </c:pt>
                <c:pt idx="39">
                  <c:v>Mehhiko</c:v>
                </c:pt>
                <c:pt idx="40">
                  <c:v>Läti</c:v>
                </c:pt>
                <c:pt idx="41">
                  <c:v>Argentiina</c:v>
                </c:pt>
              </c:strCache>
            </c:strRef>
          </c:cat>
          <c:val>
            <c:numRef>
              <c:f>'4a3'!$AC$57:$AC$98</c:f>
              <c:numCache>
                <c:formatCode>0%</c:formatCode>
                <c:ptCount val="42"/>
                <c:pt idx="0">
                  <c:v>1.6979944620977527E-2</c:v>
                </c:pt>
                <c:pt idx="1">
                  <c:v>7.548668843720778E-2</c:v>
                </c:pt>
                <c:pt idx="2">
                  <c:v>0.11544508432052519</c:v>
                </c:pt>
                <c:pt idx="3">
                  <c:v>0.13124604014550004</c:v>
                </c:pt>
                <c:pt idx="4">
                  <c:v>0.15695531546469682</c:v>
                </c:pt>
                <c:pt idx="5">
                  <c:v>0.13486616080476529</c:v>
                </c:pt>
                <c:pt idx="6">
                  <c:v>0.13288315263977837</c:v>
                </c:pt>
                <c:pt idx="7">
                  <c:v>4.5823938735147063E-2</c:v>
                </c:pt>
                <c:pt idx="8">
                  <c:v>0.11549478759039539</c:v>
                </c:pt>
                <c:pt idx="9">
                  <c:v>8.7904829645264488E-3</c:v>
                </c:pt>
                <c:pt idx="10">
                  <c:v>4.116685682568072E-2</c:v>
                </c:pt>
                <c:pt idx="11">
                  <c:v>9.5070662908424114E-2</c:v>
                </c:pt>
                <c:pt idx="12">
                  <c:v>3.4044304327204754E-2</c:v>
                </c:pt>
                <c:pt idx="13">
                  <c:v>0.13741736293267265</c:v>
                </c:pt>
                <c:pt idx="14">
                  <c:v>6.3469079939668174E-2</c:v>
                </c:pt>
                <c:pt idx="15">
                  <c:v>8.1571353841480912E-2</c:v>
                </c:pt>
                <c:pt idx="16">
                  <c:v>2.1949122540838518E-2</c:v>
                </c:pt>
                <c:pt idx="17">
                  <c:v>0.12755318451372707</c:v>
                </c:pt>
                <c:pt idx="18">
                  <c:v>4.8510086625154686E-2</c:v>
                </c:pt>
                <c:pt idx="19">
                  <c:v>0.1140094184334879</c:v>
                </c:pt>
                <c:pt idx="20">
                  <c:v>0.18162057189171094</c:v>
                </c:pt>
                <c:pt idx="21">
                  <c:v>0.31973981771007715</c:v>
                </c:pt>
                <c:pt idx="22">
                  <c:v>0.131363141955779</c:v>
                </c:pt>
                <c:pt idx="23">
                  <c:v>0.11546810447447657</c:v>
                </c:pt>
                <c:pt idx="24">
                  <c:v>0.3326323167640734</c:v>
                </c:pt>
                <c:pt idx="25">
                  <c:v>0.1849924585218703</c:v>
                </c:pt>
                <c:pt idx="26">
                  <c:v>0.12697934140091025</c:v>
                </c:pt>
                <c:pt idx="27">
                  <c:v>0.14152879515029049</c:v>
                </c:pt>
                <c:pt idx="28">
                  <c:v>0.11430473865275771</c:v>
                </c:pt>
                <c:pt idx="29">
                  <c:v>0.29874070702473071</c:v>
                </c:pt>
                <c:pt idx="30">
                  <c:v>7.5464763713209398E-2</c:v>
                </c:pt>
                <c:pt idx="31">
                  <c:v>0.21439840208478</c:v>
                </c:pt>
                <c:pt idx="32">
                  <c:v>0.10335873718327328</c:v>
                </c:pt>
                <c:pt idx="33">
                  <c:v>0.20335820895522388</c:v>
                </c:pt>
                <c:pt idx="34">
                  <c:v>5.3925118200792266E-2</c:v>
                </c:pt>
                <c:pt idx="35">
                  <c:v>0.24394268249468459</c:v>
                </c:pt>
                <c:pt idx="36">
                  <c:v>0.23978709253931402</c:v>
                </c:pt>
                <c:pt idx="37">
                  <c:v>0.25015676840461071</c:v>
                </c:pt>
                <c:pt idx="38">
                  <c:v>0.13161971936365605</c:v>
                </c:pt>
                <c:pt idx="39">
                  <c:v>0.3645784870441362</c:v>
                </c:pt>
                <c:pt idx="40">
                  <c:v>0.31793478260869568</c:v>
                </c:pt>
                <c:pt idx="41">
                  <c:v>0.49531348334425779</c:v>
                </c:pt>
              </c:numCache>
            </c:numRef>
          </c:val>
          <c:extLst>
            <c:ext xmlns:c16="http://schemas.microsoft.com/office/drawing/2014/chart" uri="{C3380CC4-5D6E-409C-BE32-E72D297353CC}">
              <c16:uniqueId val="{00000001-F69B-41F7-8F30-A336D308F130}"/>
            </c:ext>
          </c:extLst>
        </c:ser>
        <c:ser>
          <c:idx val="2"/>
          <c:order val="2"/>
          <c:tx>
            <c:strRef>
              <c:f>'4a3'!$AB$56</c:f>
              <c:strCache>
                <c:ptCount val="1"/>
                <c:pt idx="0">
                  <c:v>Kõrgharidussektor</c:v>
                </c:pt>
              </c:strCache>
            </c:strRef>
          </c:tx>
          <c:spPr>
            <a:solidFill>
              <a:schemeClr val="accent5"/>
            </a:solidFill>
            <a:ln>
              <a:noFill/>
            </a:ln>
            <a:effectLst/>
          </c:spPr>
          <c:invertIfNegative val="0"/>
          <c:dLbls>
            <c:spPr>
              <a:noFill/>
              <a:ln>
                <a:noFill/>
              </a:ln>
              <a:effectLst/>
            </c:spPr>
            <c:txPr>
              <a:bodyPr rot="-5400000" spcFirstLastPara="1" vertOverflow="ellipsis"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'4a3'!$Z$57:$Z$98</c:f>
              <c:strCache>
                <c:ptCount val="42"/>
                <c:pt idx="0">
                  <c:v>Iisrael</c:v>
                </c:pt>
                <c:pt idx="1">
                  <c:v>Jaapan</c:v>
                </c:pt>
                <c:pt idx="2">
                  <c:v>Korea</c:v>
                </c:pt>
                <c:pt idx="3">
                  <c:v>Hiina (Taipei)</c:v>
                </c:pt>
                <c:pt idx="4">
                  <c:v>Hiina (Rahvavabariik)</c:v>
                </c:pt>
                <c:pt idx="5">
                  <c:v>Sloveenia</c:v>
                </c:pt>
                <c:pt idx="6">
                  <c:v>Ungari</c:v>
                </c:pt>
                <c:pt idx="7">
                  <c:v>Austria</c:v>
                </c:pt>
                <c:pt idx="8">
                  <c:v>USA</c:v>
                </c:pt>
                <c:pt idx="9">
                  <c:v>Šveits</c:v>
                </c:pt>
                <c:pt idx="10">
                  <c:v>Iirimaa</c:v>
                </c:pt>
                <c:pt idx="11">
                  <c:v>Belgia</c:v>
                </c:pt>
                <c:pt idx="12">
                  <c:v>Rootsi</c:v>
                </c:pt>
                <c:pt idx="13">
                  <c:v>Saksamaa</c:v>
                </c:pt>
                <c:pt idx="14">
                  <c:v>Suurbritannia</c:v>
                </c:pt>
                <c:pt idx="15">
                  <c:v>Soome</c:v>
                </c:pt>
                <c:pt idx="16">
                  <c:v>Taani</c:v>
                </c:pt>
                <c:pt idx="17">
                  <c:v>Prantsusmaa</c:v>
                </c:pt>
                <c:pt idx="18">
                  <c:v>Island</c:v>
                </c:pt>
                <c:pt idx="19">
                  <c:v>Singapur</c:v>
                </c:pt>
                <c:pt idx="20">
                  <c:v>Tšehhi</c:v>
                </c:pt>
                <c:pt idx="21">
                  <c:v>Venemaa</c:v>
                </c:pt>
                <c:pt idx="22">
                  <c:v>Itaalia</c:v>
                </c:pt>
                <c:pt idx="23">
                  <c:v>Holland</c:v>
                </c:pt>
                <c:pt idx="24">
                  <c:v>Rumeenia</c:v>
                </c:pt>
                <c:pt idx="25">
                  <c:v>Hispaania</c:v>
                </c:pt>
                <c:pt idx="26">
                  <c:v>Austraalia</c:v>
                </c:pt>
                <c:pt idx="27">
                  <c:v>Norra</c:v>
                </c:pt>
                <c:pt idx="28">
                  <c:v>Eesti</c:v>
                </c:pt>
                <c:pt idx="29">
                  <c:v>Luksemburg</c:v>
                </c:pt>
                <c:pt idx="30">
                  <c:v>Kanada</c:v>
                </c:pt>
                <c:pt idx="31">
                  <c:v>Slovakkia</c:v>
                </c:pt>
                <c:pt idx="32">
                  <c:v>Türgi</c:v>
                </c:pt>
                <c:pt idx="33">
                  <c:v>Uus-Meremaa</c:v>
                </c:pt>
                <c:pt idx="34">
                  <c:v>Portugal</c:v>
                </c:pt>
                <c:pt idx="35">
                  <c:v>Poola</c:v>
                </c:pt>
                <c:pt idx="36">
                  <c:v>Lõuna-Aafrika Vabariik</c:v>
                </c:pt>
                <c:pt idx="37">
                  <c:v>Kreeka</c:v>
                </c:pt>
                <c:pt idx="38">
                  <c:v>Tšiili</c:v>
                </c:pt>
                <c:pt idx="39">
                  <c:v>Mehhiko</c:v>
                </c:pt>
                <c:pt idx="40">
                  <c:v>Läti</c:v>
                </c:pt>
                <c:pt idx="41">
                  <c:v>Argentiina</c:v>
                </c:pt>
              </c:strCache>
            </c:strRef>
          </c:cat>
          <c:val>
            <c:numRef>
              <c:f>'4a3'!$AB$57:$AB$98</c:f>
              <c:numCache>
                <c:formatCode>0%</c:formatCode>
                <c:ptCount val="42"/>
                <c:pt idx="0">
                  <c:v>0.11708528620044585</c:v>
                </c:pt>
                <c:pt idx="1">
                  <c:v>0.12317608250651124</c:v>
                </c:pt>
                <c:pt idx="2">
                  <c:v>9.1345573463863697E-2</c:v>
                </c:pt>
                <c:pt idx="3">
                  <c:v>8.9971403919381521E-2</c:v>
                </c:pt>
                <c:pt idx="4">
                  <c:v>6.8396842797846358E-2</c:v>
                </c:pt>
                <c:pt idx="5">
                  <c:v>0.10869151486690228</c:v>
                </c:pt>
                <c:pt idx="6">
                  <c:v>0.12114271513656256</c:v>
                </c:pt>
                <c:pt idx="7">
                  <c:v>0.23508608493052965</c:v>
                </c:pt>
                <c:pt idx="8">
                  <c:v>0.13211032151019003</c:v>
                </c:pt>
                <c:pt idx="9">
                  <c:v>0.26676707933325988</c:v>
                </c:pt>
                <c:pt idx="10">
                  <c:v>0.25181165006629869</c:v>
                </c:pt>
                <c:pt idx="11">
                  <c:v>0.20166810519656328</c:v>
                </c:pt>
                <c:pt idx="12">
                  <c:v>0.26819741651089474</c:v>
                </c:pt>
                <c:pt idx="13">
                  <c:v>0.18278868087771394</c:v>
                </c:pt>
                <c:pt idx="14">
                  <c:v>0.24555052790346907</c:v>
                </c:pt>
                <c:pt idx="15">
                  <c:v>0.25139636523177133</c:v>
                </c:pt>
                <c:pt idx="16">
                  <c:v>0.3163741802795057</c:v>
                </c:pt>
                <c:pt idx="17">
                  <c:v>0.21986157383318791</c:v>
                </c:pt>
                <c:pt idx="18">
                  <c:v>0.32116128778801389</c:v>
                </c:pt>
                <c:pt idx="19">
                  <c:v>0.27428803780602784</c:v>
                </c:pt>
                <c:pt idx="20">
                  <c:v>0.20449885675983687</c:v>
                </c:pt>
                <c:pt idx="21">
                  <c:v>9.1048544248916535E-2</c:v>
                </c:pt>
                <c:pt idx="22">
                  <c:v>0.25513496924208712</c:v>
                </c:pt>
                <c:pt idx="23">
                  <c:v>0.31510398431482389</c:v>
                </c:pt>
                <c:pt idx="24">
                  <c:v>0.11316633194009804</c:v>
                </c:pt>
                <c:pt idx="25">
                  <c:v>0.27518853695324286</c:v>
                </c:pt>
                <c:pt idx="26">
                  <c:v>0.30627070751131397</c:v>
                </c:pt>
                <c:pt idx="27">
                  <c:v>0.32577671129072999</c:v>
                </c:pt>
                <c:pt idx="28">
                  <c:v>0.3553064772685236</c:v>
                </c:pt>
                <c:pt idx="29">
                  <c:v>0.18646639356698527</c:v>
                </c:pt>
                <c:pt idx="30">
                  <c:v>0.41043153349055161</c:v>
                </c:pt>
                <c:pt idx="31">
                  <c:v>0.27714622328680544</c:v>
                </c:pt>
                <c:pt idx="32">
                  <c:v>0.39658722514519351</c:v>
                </c:pt>
                <c:pt idx="33">
                  <c:v>0.29850746268656714</c:v>
                </c:pt>
                <c:pt idx="34">
                  <c:v>0.45120756485070496</c:v>
                </c:pt>
                <c:pt idx="35">
                  <c:v>0.28875797306874551</c:v>
                </c:pt>
                <c:pt idx="36">
                  <c:v>0.30543097222293519</c:v>
                </c:pt>
                <c:pt idx="37">
                  <c:v>0.31886693497816643</c:v>
                </c:pt>
                <c:pt idx="38">
                  <c:v>0.4184159641966631</c:v>
                </c:pt>
                <c:pt idx="39">
                  <c:v>0.26758690248098443</c:v>
                </c:pt>
                <c:pt idx="40">
                  <c:v>0.43749999999999994</c:v>
                </c:pt>
                <c:pt idx="41">
                  <c:v>0.25806407764163908</c:v>
                </c:pt>
              </c:numCache>
            </c:numRef>
          </c:val>
          <c:extLst>
            <c:ext xmlns:c16="http://schemas.microsoft.com/office/drawing/2014/chart" uri="{C3380CC4-5D6E-409C-BE32-E72D297353CC}">
              <c16:uniqueId val="{00000002-F69B-41F7-8F30-A336D308F130}"/>
            </c:ext>
          </c:extLst>
        </c:ser>
        <c:ser>
          <c:idx val="3"/>
          <c:order val="3"/>
          <c:tx>
            <c:strRef>
              <c:f>'4a3'!$AD$56</c:f>
              <c:strCache>
                <c:ptCount val="1"/>
                <c:pt idx="0">
                  <c:v>Kasumitaotluseta erasektor</c:v>
                </c:pt>
              </c:strCache>
            </c:strRef>
          </c:tx>
          <c:spPr>
            <a:solidFill>
              <a:schemeClr val="accent1">
                <a:lumMod val="60000"/>
              </a:schemeClr>
            </a:solidFill>
            <a:ln>
              <a:noFill/>
            </a:ln>
            <a:effectLst/>
          </c:spPr>
          <c:invertIfNegative val="0"/>
          <c:cat>
            <c:strRef>
              <c:f>'4a3'!$Z$57:$Z$98</c:f>
              <c:strCache>
                <c:ptCount val="42"/>
                <c:pt idx="0">
                  <c:v>Iisrael</c:v>
                </c:pt>
                <c:pt idx="1">
                  <c:v>Jaapan</c:v>
                </c:pt>
                <c:pt idx="2">
                  <c:v>Korea</c:v>
                </c:pt>
                <c:pt idx="3">
                  <c:v>Hiina (Taipei)</c:v>
                </c:pt>
                <c:pt idx="4">
                  <c:v>Hiina (Rahvavabariik)</c:v>
                </c:pt>
                <c:pt idx="5">
                  <c:v>Sloveenia</c:v>
                </c:pt>
                <c:pt idx="6">
                  <c:v>Ungari</c:v>
                </c:pt>
                <c:pt idx="7">
                  <c:v>Austria</c:v>
                </c:pt>
                <c:pt idx="8">
                  <c:v>USA</c:v>
                </c:pt>
                <c:pt idx="9">
                  <c:v>Šveits</c:v>
                </c:pt>
                <c:pt idx="10">
                  <c:v>Iirimaa</c:v>
                </c:pt>
                <c:pt idx="11">
                  <c:v>Belgia</c:v>
                </c:pt>
                <c:pt idx="12">
                  <c:v>Rootsi</c:v>
                </c:pt>
                <c:pt idx="13">
                  <c:v>Saksamaa</c:v>
                </c:pt>
                <c:pt idx="14">
                  <c:v>Suurbritannia</c:v>
                </c:pt>
                <c:pt idx="15">
                  <c:v>Soome</c:v>
                </c:pt>
                <c:pt idx="16">
                  <c:v>Taani</c:v>
                </c:pt>
                <c:pt idx="17">
                  <c:v>Prantsusmaa</c:v>
                </c:pt>
                <c:pt idx="18">
                  <c:v>Island</c:v>
                </c:pt>
                <c:pt idx="19">
                  <c:v>Singapur</c:v>
                </c:pt>
                <c:pt idx="20">
                  <c:v>Tšehhi</c:v>
                </c:pt>
                <c:pt idx="21">
                  <c:v>Venemaa</c:v>
                </c:pt>
                <c:pt idx="22">
                  <c:v>Itaalia</c:v>
                </c:pt>
                <c:pt idx="23">
                  <c:v>Holland</c:v>
                </c:pt>
                <c:pt idx="24">
                  <c:v>Rumeenia</c:v>
                </c:pt>
                <c:pt idx="25">
                  <c:v>Hispaania</c:v>
                </c:pt>
                <c:pt idx="26">
                  <c:v>Austraalia</c:v>
                </c:pt>
                <c:pt idx="27">
                  <c:v>Norra</c:v>
                </c:pt>
                <c:pt idx="28">
                  <c:v>Eesti</c:v>
                </c:pt>
                <c:pt idx="29">
                  <c:v>Luksemburg</c:v>
                </c:pt>
                <c:pt idx="30">
                  <c:v>Kanada</c:v>
                </c:pt>
                <c:pt idx="31">
                  <c:v>Slovakkia</c:v>
                </c:pt>
                <c:pt idx="32">
                  <c:v>Türgi</c:v>
                </c:pt>
                <c:pt idx="33">
                  <c:v>Uus-Meremaa</c:v>
                </c:pt>
                <c:pt idx="34">
                  <c:v>Portugal</c:v>
                </c:pt>
                <c:pt idx="35">
                  <c:v>Poola</c:v>
                </c:pt>
                <c:pt idx="36">
                  <c:v>Lõuna-Aafrika Vabariik</c:v>
                </c:pt>
                <c:pt idx="37">
                  <c:v>Kreeka</c:v>
                </c:pt>
                <c:pt idx="38">
                  <c:v>Tšiili</c:v>
                </c:pt>
                <c:pt idx="39">
                  <c:v>Mehhiko</c:v>
                </c:pt>
                <c:pt idx="40">
                  <c:v>Läti</c:v>
                </c:pt>
                <c:pt idx="41">
                  <c:v>Argentiina</c:v>
                </c:pt>
              </c:strCache>
            </c:strRef>
          </c:cat>
          <c:val>
            <c:numRef>
              <c:f>'4a3'!$AD$57:$AD$98</c:f>
              <c:numCache>
                <c:formatCode>0%</c:formatCode>
                <c:ptCount val="42"/>
                <c:pt idx="0">
                  <c:v>1.0123586008556475E-2</c:v>
                </c:pt>
                <c:pt idx="1">
                  <c:v>1.3810334695756234E-2</c:v>
                </c:pt>
                <c:pt idx="2">
                  <c:v>1.5858152063788423E-2</c:v>
                </c:pt>
                <c:pt idx="3">
                  <c:v>2.9784125864981718E-3</c:v>
                </c:pt>
                <c:pt idx="4">
                  <c:v>0</c:v>
                </c:pt>
                <c:pt idx="5">
                  <c:v>2.4839961442447907E-4</c:v>
                </c:pt>
                <c:pt idx="6">
                  <c:v>1.1577752456981871E-2</c:v>
                </c:pt>
                <c:pt idx="7">
                  <c:v>4.8899284711569416E-3</c:v>
                </c:pt>
                <c:pt idx="8">
                  <c:v>4.0672056475597157E-2</c:v>
                </c:pt>
                <c:pt idx="9">
                  <c:v>1.4521348911576561E-2</c:v>
                </c:pt>
                <c:pt idx="10">
                  <c:v>0</c:v>
                </c:pt>
                <c:pt idx="11">
                  <c:v>6.2046941521905676E-3</c:v>
                </c:pt>
                <c:pt idx="12">
                  <c:v>1.9390118014675111E-3</c:v>
                </c:pt>
                <c:pt idx="13">
                  <c:v>0</c:v>
                </c:pt>
                <c:pt idx="14">
                  <c:v>2.0573152337858221E-2</c:v>
                </c:pt>
                <c:pt idx="15">
                  <c:v>8.6397462074551575E-3</c:v>
                </c:pt>
                <c:pt idx="16">
                  <c:v>3.4896070399028979E-3</c:v>
                </c:pt>
                <c:pt idx="17">
                  <c:v>1.5407571704900477E-2</c:v>
                </c:pt>
                <c:pt idx="18">
                  <c:v>0</c:v>
                </c:pt>
                <c:pt idx="19">
                  <c:v>0</c:v>
                </c:pt>
                <c:pt idx="20">
                  <c:v>2.4615414728144918E-3</c:v>
                </c:pt>
                <c:pt idx="21">
                  <c:v>2.1331506422019903E-3</c:v>
                </c:pt>
                <c:pt idx="22">
                  <c:v>3.1904282638816797E-2</c:v>
                </c:pt>
                <c:pt idx="23">
                  <c:v>0</c:v>
                </c:pt>
                <c:pt idx="24">
                  <c:v>2.3201843522108957E-3</c:v>
                </c:pt>
                <c:pt idx="25">
                  <c:v>2.4132730015082957E-3</c:v>
                </c:pt>
                <c:pt idx="26">
                  <c:v>3.2426399130164249E-2</c:v>
                </c:pt>
                <c:pt idx="27">
                  <c:v>0</c:v>
                </c:pt>
                <c:pt idx="28">
                  <c:v>1.5425590944401284E-2</c:v>
                </c:pt>
                <c:pt idx="29">
                  <c:v>0</c:v>
                </c:pt>
                <c:pt idx="30">
                  <c:v>5.0534439986524146E-3</c:v>
                </c:pt>
                <c:pt idx="31">
                  <c:v>4.8624060795680636E-3</c:v>
                </c:pt>
                <c:pt idx="32">
                  <c:v>0</c:v>
                </c:pt>
                <c:pt idx="33">
                  <c:v>0</c:v>
                </c:pt>
                <c:pt idx="34">
                  <c:v>1.6441623716829237E-2</c:v>
                </c:pt>
                <c:pt idx="35">
                  <c:v>1.5724663359319628E-3</c:v>
                </c:pt>
                <c:pt idx="36">
                  <c:v>2.7558242068031851E-2</c:v>
                </c:pt>
                <c:pt idx="37">
                  <c:v>8.8987447126292613E-3</c:v>
                </c:pt>
                <c:pt idx="38">
                  <c:v>6.4875046900792072E-2</c:v>
                </c:pt>
                <c:pt idx="39">
                  <c:v>6.2286888975886745E-2</c:v>
                </c:pt>
                <c:pt idx="40">
                  <c:v>0</c:v>
                </c:pt>
                <c:pt idx="41">
                  <c:v>7.6567714715251286E-3</c:v>
                </c:pt>
              </c:numCache>
            </c:numRef>
          </c:val>
          <c:extLst>
            <c:ext xmlns:c16="http://schemas.microsoft.com/office/drawing/2014/chart" uri="{C3380CC4-5D6E-409C-BE32-E72D297353CC}">
              <c16:uniqueId val="{00000003-F69B-41F7-8F30-A336D308F130}"/>
            </c:ext>
          </c:extLst>
        </c:ser>
        <c:dLbls>
          <c:showLegendKey val="0"/>
          <c:showVal val="0"/>
          <c:showCatName val="0"/>
          <c:showSerName val="0"/>
          <c:showPercent val="0"/>
          <c:showBubbleSize val="0"/>
        </c:dLbls>
        <c:gapWidth val="150"/>
        <c:overlap val="100"/>
        <c:axId val="1357167039"/>
        <c:axId val="1357157887"/>
      </c:barChart>
      <c:catAx>
        <c:axId val="13571670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t-EE"/>
          </a:p>
        </c:txPr>
        <c:crossAx val="1357157887"/>
        <c:crosses val="autoZero"/>
        <c:auto val="1"/>
        <c:lblAlgn val="ctr"/>
        <c:lblOffset val="100"/>
        <c:noMultiLvlLbl val="0"/>
      </c:catAx>
      <c:valAx>
        <c:axId val="135715788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357167039"/>
        <c:crosses val="autoZero"/>
        <c:crossBetween val="between"/>
      </c:valAx>
      <c:spPr>
        <a:noFill/>
        <a:ln>
          <a:noFill/>
        </a:ln>
        <a:effectLst/>
      </c:spPr>
    </c:plotArea>
    <c:legend>
      <c:legendPos val="b"/>
      <c:layout>
        <c:manualLayout>
          <c:xMode val="edge"/>
          <c:yMode val="edge"/>
          <c:x val="0.24144923616257827"/>
          <c:y val="0.88511627404599114"/>
          <c:w val="0.51174667048807609"/>
          <c:h val="4.629662032986618E-2"/>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t-EE"/>
        </a:p>
      </c:txPr>
    </c:legend>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t-EE"/>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et-EE" sz="1200" b="1"/>
              <a:t>TA</a:t>
            </a:r>
            <a:r>
              <a:rPr lang="et-EE" sz="1200" b="1" baseline="0"/>
              <a:t> rahastamine riigieelarvest osakaaluna SKP-st, </a:t>
            </a:r>
            <a:r>
              <a:rPr lang="en-US" sz="1200" b="1"/>
              <a:t>2016</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t-EE"/>
        </a:p>
      </c:txPr>
    </c:title>
    <c:autoTitleDeleted val="0"/>
    <c:plotArea>
      <c:layout>
        <c:manualLayout>
          <c:layoutTarget val="inner"/>
          <c:xMode val="edge"/>
          <c:yMode val="edge"/>
          <c:x val="7.3141735297829941E-2"/>
          <c:y val="0.12150696150696151"/>
          <c:w val="0.90866140542537344"/>
          <c:h val="0.56794856416903661"/>
        </c:manualLayout>
      </c:layout>
      <c:barChart>
        <c:barDir val="col"/>
        <c:grouping val="clustered"/>
        <c:varyColors val="0"/>
        <c:ser>
          <c:idx val="0"/>
          <c:order val="0"/>
          <c:tx>
            <c:strRef>
              <c:f>'4b1'!$C$134</c:f>
              <c:strCache>
                <c:ptCount val="1"/>
                <c:pt idx="0">
                  <c:v>2016</c:v>
                </c:pt>
              </c:strCache>
            </c:strRef>
          </c:tx>
          <c:spPr>
            <a:solidFill>
              <a:schemeClr val="accent1"/>
            </a:solidFill>
            <a:ln>
              <a:noFill/>
            </a:ln>
            <a:effectLst/>
          </c:spPr>
          <c:invertIfNegative val="0"/>
          <c:dPt>
            <c:idx val="12"/>
            <c:invertIfNegative val="0"/>
            <c:bubble3D val="0"/>
            <c:spPr>
              <a:solidFill>
                <a:srgbClr val="CCCCFF"/>
              </a:solidFill>
              <a:ln>
                <a:noFill/>
              </a:ln>
              <a:effectLst/>
            </c:spPr>
            <c:extLst>
              <c:ext xmlns:c16="http://schemas.microsoft.com/office/drawing/2014/chart" uri="{C3380CC4-5D6E-409C-BE32-E72D297353CC}">
                <c16:uniqueId val="{00000004-62A2-46D4-90D5-FD41E25B9DF0}"/>
              </c:ext>
            </c:extLst>
          </c:dPt>
          <c:dLbls>
            <c:dLbl>
              <c:idx val="12"/>
              <c:layout>
                <c:manualLayout>
                  <c:x val="0"/>
                  <c:y val="-2.9484029484029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2A2-46D4-90D5-FD41E25B9DF0}"/>
                </c:ext>
              </c:extLst>
            </c:dLbl>
            <c:spPr>
              <a:noFill/>
              <a:ln>
                <a:noFill/>
              </a:ln>
              <a:effectLst/>
            </c:spPr>
            <c:txPr>
              <a:bodyPr rot="0" spcFirstLastPara="1" vertOverflow="ellipsis" vert="horz" wrap="square" lIns="38100" tIns="19050" rIns="38100" bIns="19050" anchor="ctr" anchorCtr="1">
                <a:spAutoFit/>
              </a:bodyPr>
              <a:lstStyle/>
              <a:p>
                <a:pPr>
                  <a:defRPr sz="800" b="0" i="0" u="none" strike="noStrike" kern="1200" baseline="0">
                    <a:solidFill>
                      <a:sysClr val="windowText" lastClr="000000"/>
                    </a:solidFill>
                    <a:latin typeface="+mn-lt"/>
                    <a:ea typeface="+mn-ea"/>
                    <a:cs typeface="+mn-cs"/>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'4b1'!$B$135:$B$175</c:f>
              <c:strCache>
                <c:ptCount val="41"/>
                <c:pt idx="0">
                  <c:v>Lõuna-Korea (2015)</c:v>
                </c:pt>
                <c:pt idx="1">
                  <c:v>Norra</c:v>
                </c:pt>
                <c:pt idx="2">
                  <c:v>Taani</c:v>
                </c:pt>
                <c:pt idx="3">
                  <c:v>Portugal</c:v>
                </c:pt>
                <c:pt idx="4">
                  <c:v>Šveits (2015)</c:v>
                </c:pt>
                <c:pt idx="5">
                  <c:v>Saksamaa</c:v>
                </c:pt>
                <c:pt idx="6">
                  <c:v>Soome</c:v>
                </c:pt>
                <c:pt idx="7">
                  <c:v>Austria</c:v>
                </c:pt>
                <c:pt idx="8">
                  <c:v>USA</c:v>
                </c:pt>
                <c:pt idx="9">
                  <c:v>Rootsi</c:v>
                </c:pt>
                <c:pt idx="10">
                  <c:v>Horvaatia</c:v>
                </c:pt>
                <c:pt idx="11">
                  <c:v>Holland</c:v>
                </c:pt>
                <c:pt idx="12">
                  <c:v>Eesti</c:v>
                </c:pt>
                <c:pt idx="13">
                  <c:v>EU19</c:v>
                </c:pt>
                <c:pt idx="14">
                  <c:v>Jaapan</c:v>
                </c:pt>
                <c:pt idx="15">
                  <c:v>EU28</c:v>
                </c:pt>
                <c:pt idx="16">
                  <c:v>Belgia</c:v>
                </c:pt>
                <c:pt idx="17">
                  <c:v>Prantsusmaa</c:v>
                </c:pt>
                <c:pt idx="18">
                  <c:v>Luksemburg</c:v>
                </c:pt>
                <c:pt idx="19">
                  <c:v>Tšehhi</c:v>
                </c:pt>
                <c:pt idx="20">
                  <c:v>Island</c:v>
                </c:pt>
                <c:pt idx="21">
                  <c:v>Kreeka</c:v>
                </c:pt>
                <c:pt idx="22">
                  <c:v>Hispaania</c:v>
                </c:pt>
                <c:pt idx="23">
                  <c:v>Venemaa (2015)</c:v>
                </c:pt>
                <c:pt idx="24">
                  <c:v>Itaalia</c:v>
                </c:pt>
                <c:pt idx="25">
                  <c:v>Suurbritannia</c:v>
                </c:pt>
                <c:pt idx="26">
                  <c:v>Ungari</c:v>
                </c:pt>
                <c:pt idx="27">
                  <c:v>Sloveenia</c:v>
                </c:pt>
                <c:pt idx="28">
                  <c:v>Serbia</c:v>
                </c:pt>
                <c:pt idx="29">
                  <c:v>Slovakkia</c:v>
                </c:pt>
                <c:pt idx="30">
                  <c:v>Küpros</c:v>
                </c:pt>
                <c:pt idx="31">
                  <c:v>Leedu</c:v>
                </c:pt>
                <c:pt idx="32">
                  <c:v>Türgi</c:v>
                </c:pt>
                <c:pt idx="33">
                  <c:v>Rumeenia</c:v>
                </c:pt>
                <c:pt idx="34">
                  <c:v>Iirimaa</c:v>
                </c:pt>
                <c:pt idx="35">
                  <c:v>Läti</c:v>
                </c:pt>
                <c:pt idx="36">
                  <c:v>Bulgaaria</c:v>
                </c:pt>
                <c:pt idx="37">
                  <c:v>Malta</c:v>
                </c:pt>
                <c:pt idx="38">
                  <c:v>Poola</c:v>
                </c:pt>
                <c:pt idx="39">
                  <c:v>Bosnia ja hertsogovina</c:v>
                </c:pt>
                <c:pt idx="40">
                  <c:v>Montenegro (2014)</c:v>
                </c:pt>
              </c:strCache>
            </c:strRef>
          </c:cat>
          <c:val>
            <c:numRef>
              <c:f>'4b1'!$C$135:$C$175</c:f>
              <c:numCache>
                <c:formatCode>General</c:formatCode>
                <c:ptCount val="41"/>
                <c:pt idx="0">
                  <c:v>1.21</c:v>
                </c:pt>
                <c:pt idx="1">
                  <c:v>0.99</c:v>
                </c:pt>
                <c:pt idx="2">
                  <c:v>0.92</c:v>
                </c:pt>
                <c:pt idx="3">
                  <c:v>0.91</c:v>
                </c:pt>
                <c:pt idx="4">
                  <c:v>0.9</c:v>
                </c:pt>
                <c:pt idx="5">
                  <c:v>0.87</c:v>
                </c:pt>
                <c:pt idx="6">
                  <c:v>0.85</c:v>
                </c:pt>
                <c:pt idx="7">
                  <c:v>0.81</c:v>
                </c:pt>
                <c:pt idx="8">
                  <c:v>0.8</c:v>
                </c:pt>
                <c:pt idx="9">
                  <c:v>0.78</c:v>
                </c:pt>
                <c:pt idx="10">
                  <c:v>0.74</c:v>
                </c:pt>
                <c:pt idx="11">
                  <c:v>0.7</c:v>
                </c:pt>
                <c:pt idx="12">
                  <c:v>0.69</c:v>
                </c:pt>
                <c:pt idx="13">
                  <c:v>0.68</c:v>
                </c:pt>
                <c:pt idx="14">
                  <c:v>0.65</c:v>
                </c:pt>
                <c:pt idx="15">
                  <c:v>0.64</c:v>
                </c:pt>
                <c:pt idx="16">
                  <c:v>0.64</c:v>
                </c:pt>
                <c:pt idx="17">
                  <c:v>0.63</c:v>
                </c:pt>
                <c:pt idx="18">
                  <c:v>0.61</c:v>
                </c:pt>
                <c:pt idx="19">
                  <c:v>0.59</c:v>
                </c:pt>
                <c:pt idx="20">
                  <c:v>0.56999999999999995</c:v>
                </c:pt>
                <c:pt idx="21">
                  <c:v>0.54</c:v>
                </c:pt>
                <c:pt idx="22">
                  <c:v>0.54</c:v>
                </c:pt>
                <c:pt idx="23">
                  <c:v>0.53</c:v>
                </c:pt>
                <c:pt idx="24">
                  <c:v>0.52</c:v>
                </c:pt>
                <c:pt idx="25">
                  <c:v>0.52</c:v>
                </c:pt>
                <c:pt idx="26">
                  <c:v>0.4</c:v>
                </c:pt>
                <c:pt idx="27">
                  <c:v>0.4</c:v>
                </c:pt>
                <c:pt idx="28">
                  <c:v>0.38</c:v>
                </c:pt>
                <c:pt idx="29">
                  <c:v>0.37</c:v>
                </c:pt>
                <c:pt idx="30">
                  <c:v>0.33</c:v>
                </c:pt>
                <c:pt idx="31">
                  <c:v>0.32</c:v>
                </c:pt>
                <c:pt idx="32">
                  <c:v>0.28999999999999998</c:v>
                </c:pt>
                <c:pt idx="33">
                  <c:v>0.28000000000000003</c:v>
                </c:pt>
                <c:pt idx="34">
                  <c:v>0.26</c:v>
                </c:pt>
                <c:pt idx="35">
                  <c:v>0.21</c:v>
                </c:pt>
                <c:pt idx="36">
                  <c:v>0.2</c:v>
                </c:pt>
                <c:pt idx="37">
                  <c:v>0.2</c:v>
                </c:pt>
                <c:pt idx="38">
                  <c:v>0.16</c:v>
                </c:pt>
                <c:pt idx="39">
                  <c:v>0.04</c:v>
                </c:pt>
                <c:pt idx="40">
                  <c:v>0.01</c:v>
                </c:pt>
              </c:numCache>
            </c:numRef>
          </c:val>
          <c:extLst>
            <c:ext xmlns:c16="http://schemas.microsoft.com/office/drawing/2014/chart" uri="{C3380CC4-5D6E-409C-BE32-E72D297353CC}">
              <c16:uniqueId val="{00000000-62A2-46D4-90D5-FD41E25B9DF0}"/>
            </c:ext>
          </c:extLst>
        </c:ser>
        <c:dLbls>
          <c:showLegendKey val="0"/>
          <c:showVal val="0"/>
          <c:showCatName val="0"/>
          <c:showSerName val="0"/>
          <c:showPercent val="0"/>
          <c:showBubbleSize val="0"/>
        </c:dLbls>
        <c:gapWidth val="219"/>
        <c:overlap val="-27"/>
        <c:axId val="1249754607"/>
        <c:axId val="1249734223"/>
      </c:barChart>
      <c:catAx>
        <c:axId val="12497546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249734223"/>
        <c:crosses val="autoZero"/>
        <c:auto val="1"/>
        <c:lblAlgn val="ctr"/>
        <c:lblOffset val="100"/>
        <c:noMultiLvlLbl val="0"/>
      </c:catAx>
      <c:valAx>
        <c:axId val="1249734223"/>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t-EE"/>
                  <a:t>% SKP-st</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t-EE"/>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249754607"/>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t-E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79074860550402"/>
          <c:y val="6.4488576779225579E-2"/>
          <c:w val="0.86591320083742729"/>
          <c:h val="0.75787658726821117"/>
        </c:manualLayout>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dLbls>
            <c:dLbl>
              <c:idx val="0"/>
              <c:tx>
                <c:rich>
                  <a:bodyPr/>
                  <a:lstStyle/>
                  <a:p>
                    <a:fld id="{B35E5095-EA02-4B4D-AEFE-9EB95264131B}"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8980-47CE-B354-DE1F0434C37C}"/>
                </c:ext>
              </c:extLst>
            </c:dLbl>
            <c:dLbl>
              <c:idx val="1"/>
              <c:tx>
                <c:rich>
                  <a:bodyPr/>
                  <a:lstStyle/>
                  <a:p>
                    <a:fld id="{1EB6D7D9-2299-4982-9C4F-1CE79DB2C58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8980-47CE-B354-DE1F0434C37C}"/>
                </c:ext>
              </c:extLst>
            </c:dLbl>
            <c:dLbl>
              <c:idx val="2"/>
              <c:tx>
                <c:rich>
                  <a:bodyPr/>
                  <a:lstStyle/>
                  <a:p>
                    <a:fld id="{DBC5BBBD-CEFB-4A94-970F-9AE05C6EE88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8980-47CE-B354-DE1F0434C37C}"/>
                </c:ext>
              </c:extLst>
            </c:dLbl>
            <c:dLbl>
              <c:idx val="3"/>
              <c:tx>
                <c:rich>
                  <a:bodyPr/>
                  <a:lstStyle/>
                  <a:p>
                    <a:fld id="{025BF97B-6D40-4D02-80CC-916C098224E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8980-47CE-B354-DE1F0434C37C}"/>
                </c:ext>
              </c:extLst>
            </c:dLbl>
            <c:dLbl>
              <c:idx val="4"/>
              <c:tx>
                <c:rich>
                  <a:bodyPr/>
                  <a:lstStyle/>
                  <a:p>
                    <a:fld id="{194641FA-6090-4C88-9BD8-AB53856E5F6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8980-47CE-B354-DE1F0434C37C}"/>
                </c:ext>
              </c:extLst>
            </c:dLbl>
            <c:dLbl>
              <c:idx val="5"/>
              <c:tx>
                <c:rich>
                  <a:bodyPr/>
                  <a:lstStyle/>
                  <a:p>
                    <a:fld id="{EED016A7-B58D-4527-9F47-860AFD16DC9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8980-47CE-B354-DE1F0434C37C}"/>
                </c:ext>
              </c:extLst>
            </c:dLbl>
            <c:dLbl>
              <c:idx val="6"/>
              <c:tx>
                <c:rich>
                  <a:bodyPr/>
                  <a:lstStyle/>
                  <a:p>
                    <a:fld id="{6560B3ED-F0E9-4B00-B153-9E6471862A7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8980-47CE-B354-DE1F0434C37C}"/>
                </c:ext>
              </c:extLst>
            </c:dLbl>
            <c:dLbl>
              <c:idx val="7"/>
              <c:tx>
                <c:rich>
                  <a:bodyPr/>
                  <a:lstStyle/>
                  <a:p>
                    <a:fld id="{F10C87EF-DF11-43F9-B768-4AAE578DBB2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8980-47CE-B354-DE1F0434C37C}"/>
                </c:ext>
              </c:extLst>
            </c:dLbl>
            <c:dLbl>
              <c:idx val="8"/>
              <c:tx>
                <c:rich>
                  <a:bodyPr/>
                  <a:lstStyle/>
                  <a:p>
                    <a:fld id="{DA71E279-235C-44F8-AA9D-DB9A8A6F7A2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8980-47CE-B354-DE1F0434C37C}"/>
                </c:ext>
              </c:extLst>
            </c:dLbl>
            <c:dLbl>
              <c:idx val="9"/>
              <c:tx>
                <c:rich>
                  <a:bodyPr/>
                  <a:lstStyle/>
                  <a:p>
                    <a:fld id="{9318BFD3-56FD-4755-B3BB-92ADC350A64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8980-47CE-B354-DE1F0434C37C}"/>
                </c:ext>
              </c:extLst>
            </c:dLbl>
            <c:dLbl>
              <c:idx val="10"/>
              <c:layout>
                <c:manualLayout>
                  <c:x val="-1.5406561361988549E-2"/>
                  <c:y val="-6.3157894736842163E-2"/>
                </c:manualLayout>
              </c:layout>
              <c:tx>
                <c:rich>
                  <a:bodyPr/>
                  <a:lstStyle/>
                  <a:p>
                    <a:fld id="{B332A097-D2AA-443F-A477-58D5083A1CDF}"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8980-47CE-B354-DE1F0434C37C}"/>
                </c:ext>
              </c:extLst>
            </c:dLbl>
            <c:dLbl>
              <c:idx val="11"/>
              <c:layout>
                <c:manualLayout>
                  <c:x val="3.7660483329305341E-2"/>
                  <c:y val="-6.6165413533834525E-2"/>
                </c:manualLayout>
              </c:layout>
              <c:tx>
                <c:rich>
                  <a:bodyPr/>
                  <a:lstStyle/>
                  <a:p>
                    <a:fld id="{F6A5E4C5-FA62-45CD-B749-D243AED107E0}"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8980-47CE-B354-DE1F0434C37C}"/>
                </c:ext>
              </c:extLst>
            </c:dLbl>
            <c:dLbl>
              <c:idx val="12"/>
              <c:tx>
                <c:rich>
                  <a:bodyPr/>
                  <a:lstStyle/>
                  <a:p>
                    <a:fld id="{3DCA58A3-1160-4E27-8DD9-CE1C34AEEB9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8980-47CE-B354-DE1F0434C37C}"/>
                </c:ext>
              </c:extLst>
            </c:dLbl>
            <c:dLbl>
              <c:idx val="13"/>
              <c:tx>
                <c:rich>
                  <a:bodyPr/>
                  <a:lstStyle/>
                  <a:p>
                    <a:fld id="{1E0D2F01-E257-4787-B2CF-529AF0548D6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8980-47CE-B354-DE1F0434C37C}"/>
                </c:ext>
              </c:extLst>
            </c:dLbl>
            <c:dLbl>
              <c:idx val="14"/>
              <c:layout>
                <c:manualLayout>
                  <c:x val="0"/>
                  <c:y val="-4.511278195488716E-2"/>
                </c:manualLayout>
              </c:layout>
              <c:tx>
                <c:rich>
                  <a:bodyPr/>
                  <a:lstStyle/>
                  <a:p>
                    <a:fld id="{BAE69722-EE96-408F-BD69-5E68C3C6E889}"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8980-47CE-B354-DE1F0434C37C}"/>
                </c:ext>
              </c:extLst>
            </c:dLbl>
            <c:dLbl>
              <c:idx val="15"/>
              <c:tx>
                <c:rich>
                  <a:bodyPr/>
                  <a:lstStyle/>
                  <a:p>
                    <a:fld id="{14741C62-549F-4A2B-9664-68435CEE2D6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8980-47CE-B354-DE1F0434C37C}"/>
                </c:ext>
              </c:extLst>
            </c:dLbl>
            <c:dLbl>
              <c:idx val="16"/>
              <c:tx>
                <c:rich>
                  <a:bodyPr/>
                  <a:lstStyle/>
                  <a:p>
                    <a:fld id="{02C72D5C-345D-477D-9C9E-8F99E4C640A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8980-47CE-B354-DE1F0434C37C}"/>
                </c:ext>
              </c:extLst>
            </c:dLbl>
            <c:dLbl>
              <c:idx val="17"/>
              <c:tx>
                <c:rich>
                  <a:bodyPr/>
                  <a:lstStyle/>
                  <a:p>
                    <a:fld id="{88AA506C-391B-45B0-A4E3-D04DADA5593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8980-47CE-B354-DE1F0434C37C}"/>
                </c:ext>
              </c:extLst>
            </c:dLbl>
            <c:dLbl>
              <c:idx val="18"/>
              <c:tx>
                <c:rich>
                  <a:bodyPr/>
                  <a:lstStyle/>
                  <a:p>
                    <a:fld id="{1DCA817F-C972-4107-8F74-3CAD6393F36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8980-47CE-B354-DE1F0434C37C}"/>
                </c:ext>
              </c:extLst>
            </c:dLbl>
            <c:dLbl>
              <c:idx val="19"/>
              <c:tx>
                <c:rich>
                  <a:bodyPr/>
                  <a:lstStyle/>
                  <a:p>
                    <a:fld id="{BFB05055-20EA-463A-8F15-498A46DEA69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8980-47CE-B354-DE1F0434C37C}"/>
                </c:ext>
              </c:extLst>
            </c:dLbl>
            <c:dLbl>
              <c:idx val="20"/>
              <c:tx>
                <c:rich>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fld id="{124ABDA8-AFEF-4EBC-8A54-35E7C590887E}" type="CELLRANGE">
                      <a:rPr lang="et-EE"/>
                      <a:pPr>
                        <a:defRPr sz="1050" b="1" i="0" u="none" strike="noStrike" kern="1200" baseline="0">
                          <a:solidFill>
                            <a:sysClr val="windowText" lastClr="000000"/>
                          </a:solidFill>
                          <a:latin typeface="+mn-lt"/>
                          <a:ea typeface="+mn-ea"/>
                          <a:cs typeface="+mn-cs"/>
                        </a:defRPr>
                      </a:pPr>
                      <a:t>[CELLRANGE]</a:t>
                    </a:fld>
                    <a:endParaRPr lang="et-EE"/>
                  </a:p>
                </c:rich>
              </c:tx>
              <c:spPr>
                <a:solidFill>
                  <a:schemeClr val="accent1">
                    <a:lumMod val="20000"/>
                    <a:lumOff val="80000"/>
                  </a:schemeClr>
                </a:solidFill>
                <a:ln>
                  <a:noFill/>
                </a:ln>
                <a:effectLst/>
              </c:spP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8980-47CE-B354-DE1F0434C37C}"/>
                </c:ext>
              </c:extLst>
            </c:dLbl>
            <c:dLbl>
              <c:idx val="21"/>
              <c:tx>
                <c:rich>
                  <a:bodyPr/>
                  <a:lstStyle/>
                  <a:p>
                    <a:fld id="{D6C4B18B-42E0-40C9-91AA-33EEABC02E3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8980-47CE-B354-DE1F0434C37C}"/>
                </c:ext>
              </c:extLst>
            </c:dLbl>
            <c:dLbl>
              <c:idx val="22"/>
              <c:tx>
                <c:rich>
                  <a:bodyPr/>
                  <a:lstStyle/>
                  <a:p>
                    <a:fld id="{4274DB31-2C4D-48F3-83C6-D14F27D9675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8980-47CE-B354-DE1F0434C37C}"/>
                </c:ext>
              </c:extLst>
            </c:dLbl>
            <c:dLbl>
              <c:idx val="23"/>
              <c:tx>
                <c:rich>
                  <a:bodyPr/>
                  <a:lstStyle/>
                  <a:p>
                    <a:fld id="{CBE43823-7C78-4456-8B04-2657FEC26E6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8980-47CE-B354-DE1F0434C37C}"/>
                </c:ext>
              </c:extLst>
            </c:dLbl>
            <c:dLbl>
              <c:idx val="24"/>
              <c:tx>
                <c:rich>
                  <a:bodyPr/>
                  <a:lstStyle/>
                  <a:p>
                    <a:fld id="{2FD664BD-8A22-48BB-BA06-136AABA5555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8980-47CE-B354-DE1F0434C37C}"/>
                </c:ext>
              </c:extLst>
            </c:dLbl>
            <c:dLbl>
              <c:idx val="25"/>
              <c:tx>
                <c:rich>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fld id="{3035769D-5841-4861-A050-BF4AB69A7C29}" type="CELLRANGE">
                      <a:rPr lang="et-EE"/>
                      <a:pPr>
                        <a:defRPr sz="900" b="0" i="0" u="none" strike="noStrike" kern="1200" baseline="0">
                          <a:solidFill>
                            <a:sysClr val="windowText" lastClr="000000"/>
                          </a:solidFill>
                          <a:latin typeface="+mn-lt"/>
                          <a:ea typeface="+mn-ea"/>
                          <a:cs typeface="+mn-cs"/>
                        </a:defRPr>
                      </a:pPr>
                      <a:t>[CELLRANGE]</a:t>
                    </a:fld>
                    <a:endParaRPr lang="et-EE"/>
                  </a:p>
                </c:rich>
              </c:tx>
              <c:spPr>
                <a:noFill/>
                <a:ln>
                  <a:noFill/>
                </a:ln>
                <a:effectLst/>
              </c:sp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xForSave val="1"/>
                  <c15:showDataLabelsRange val="1"/>
                </c:ext>
                <c:ext xmlns:c16="http://schemas.microsoft.com/office/drawing/2014/chart" uri="{C3380CC4-5D6E-409C-BE32-E72D297353CC}">
                  <c16:uniqueId val="{00000019-8980-47CE-B354-DE1F0434C37C}"/>
                </c:ext>
              </c:extLst>
            </c:dLbl>
            <c:dLbl>
              <c:idx val="26"/>
              <c:tx>
                <c:rich>
                  <a:bodyPr/>
                  <a:lstStyle/>
                  <a:p>
                    <a:fld id="{DD874E65-984F-4F98-8A78-93DBCA17F03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8980-47CE-B354-DE1F0434C37C}"/>
                </c:ext>
              </c:extLst>
            </c:dLbl>
            <c:dLbl>
              <c:idx val="27"/>
              <c:layout>
                <c:manualLayout>
                  <c:x val="-6.8473606053282468E-2"/>
                  <c:y val="-3.9097744360902256E-2"/>
                </c:manualLayout>
              </c:layout>
              <c:tx>
                <c:rich>
                  <a:bodyPr/>
                  <a:lstStyle/>
                  <a:p>
                    <a:fld id="{D107CD49-AD2A-4981-8CC2-D6412B50D7A8}"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8980-47CE-B354-DE1F0434C37C}"/>
                </c:ext>
              </c:extLst>
            </c:dLbl>
            <c:dLbl>
              <c:idx val="28"/>
              <c:layout>
                <c:manualLayout>
                  <c:x val="-2.9101282572645038E-2"/>
                  <c:y val="-3.9097744360902256E-2"/>
                </c:manualLayout>
              </c:layout>
              <c:tx>
                <c:rich>
                  <a:bodyPr/>
                  <a:lstStyle/>
                  <a:p>
                    <a:fld id="{C9B21292-0252-404D-BF4B-33EED11A8876}"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8980-47CE-B354-DE1F0434C37C}"/>
                </c:ext>
              </c:extLst>
            </c:dLbl>
            <c:dLbl>
              <c:idx val="29"/>
              <c:tx>
                <c:rich>
                  <a:bodyPr/>
                  <a:lstStyle/>
                  <a:p>
                    <a:fld id="{C07C950F-509C-4813-86B0-55120766B32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8980-47CE-B354-DE1F0434C37C}"/>
                </c:ext>
              </c:extLst>
            </c:dLbl>
            <c:dLbl>
              <c:idx val="30"/>
              <c:tx>
                <c:rich>
                  <a:bodyPr/>
                  <a:lstStyle/>
                  <a:p>
                    <a:fld id="{3182308E-19EC-4709-A3D1-3E7AB3A600B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8980-47CE-B354-DE1F0434C37C}"/>
                </c:ext>
              </c:extLst>
            </c:dLbl>
            <c:dLbl>
              <c:idx val="31"/>
              <c:tx>
                <c:rich>
                  <a:bodyPr/>
                  <a:lstStyle/>
                  <a:p>
                    <a:fld id="{E6A38988-818D-47C6-8C23-F6572A5D848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8980-47CE-B354-DE1F0434C37C}"/>
                </c:ext>
              </c:extLst>
            </c:dLbl>
            <c:dLbl>
              <c:idx val="32"/>
              <c:tx>
                <c:rich>
                  <a:bodyPr/>
                  <a:lstStyle/>
                  <a:p>
                    <a:fld id="{0F086294-7178-4F59-9055-B0D32122930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8980-47CE-B354-DE1F0434C37C}"/>
                </c:ext>
              </c:extLst>
            </c:dLbl>
            <c:dLbl>
              <c:idx val="33"/>
              <c:tx>
                <c:rich>
                  <a:bodyPr/>
                  <a:lstStyle/>
                  <a:p>
                    <a:fld id="{BB69C038-F668-4FB1-8265-95D46110EA8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8980-47CE-B354-DE1F0434C37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power"/>
            <c:dispRSqr val="1"/>
            <c:dispEq val="0"/>
            <c:trendlineLbl>
              <c:layout>
                <c:manualLayout>
                  <c:x val="-3.6254128140510104E-3"/>
                  <c:y val="-0.10278664652311971"/>
                </c:manualLayout>
              </c:layout>
              <c:numFmt formatCode="General" sourceLinked="0"/>
              <c:spPr>
                <a:noFill/>
                <a:ln>
                  <a:noFill/>
                </a:ln>
                <a:effectLst/>
              </c:spPr>
              <c:txPr>
                <a:bodyPr rot="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t-EE"/>
                </a:p>
              </c:txPr>
            </c:trendlineLbl>
          </c:trendline>
          <c:xVal>
            <c:numRef>
              <c:f>'[1]2.1-2.2-uus'!$H$8:$H$41</c:f>
              <c:numCache>
                <c:formatCode>General</c:formatCode>
                <c:ptCount val="34"/>
                <c:pt idx="0">
                  <c:v>3.3742973598343902</c:v>
                </c:pt>
                <c:pt idx="1">
                  <c:v>2.0020216815651599</c:v>
                </c:pt>
                <c:pt idx="2">
                  <c:v>1.24366149111428</c:v>
                </c:pt>
                <c:pt idx="3">
                  <c:v>2.7441793661297802</c:v>
                </c:pt>
                <c:pt idx="4">
                  <c:v>3.2549022634842601</c:v>
                </c:pt>
                <c:pt idx="5">
                  <c:v>2.9394946009128402</c:v>
                </c:pt>
                <c:pt idx="6">
                  <c:v>2.1019761275892801</c:v>
                </c:pt>
                <c:pt idx="7">
                  <c:v>2.7464511315132101</c:v>
                </c:pt>
                <c:pt idx="8">
                  <c:v>4.2512121766037598</c:v>
                </c:pt>
                <c:pt idx="9">
                  <c:v>1.6884742152415</c:v>
                </c:pt>
                <c:pt idx="10">
                  <c:v>1.8787011841379</c:v>
                </c:pt>
                <c:pt idx="11">
                  <c:v>2.0381568107096801</c:v>
                </c:pt>
                <c:pt idx="12">
                  <c:v>2.8712531982679299</c:v>
                </c:pt>
                <c:pt idx="13">
                  <c:v>1.2774324243808499</c:v>
                </c:pt>
                <c:pt idx="14">
                  <c:v>2.34936234152357</c:v>
                </c:pt>
                <c:pt idx="15">
                  <c:v>3.0869473755955799</c:v>
                </c:pt>
                <c:pt idx="16">
                  <c:v>1.1768095613673399</c:v>
                </c:pt>
                <c:pt idx="17">
                  <c:v>2.24775882885264</c:v>
                </c:pt>
                <c:pt idx="18">
                  <c:v>1.60407289391434</c:v>
                </c:pt>
                <c:pt idx="19">
                  <c:v>4.2387106531125101</c:v>
                </c:pt>
                <c:pt idx="20">
                  <c:v>1.2812887763980401</c:v>
                </c:pt>
                <c:pt idx="21">
                  <c:v>1.1896949724726</c:v>
                </c:pt>
                <c:pt idx="22">
                  <c:v>2.4861651763722499</c:v>
                </c:pt>
                <c:pt idx="23">
                  <c:v>2.0324746207522799</c:v>
                </c:pt>
                <c:pt idx="24">
                  <c:v>1.20606420269495</c:v>
                </c:pt>
                <c:pt idx="25">
                  <c:v>0.99488939361041995</c:v>
                </c:pt>
                <c:pt idx="26">
                  <c:v>1.6782972781590699</c:v>
                </c:pt>
                <c:pt idx="27">
                  <c:v>0.78965333622759004</c:v>
                </c:pt>
                <c:pt idx="28">
                  <c:v>1.00371125357899</c:v>
                </c:pt>
                <c:pt idx="29">
                  <c:v>1.2677970719844001</c:v>
                </c:pt>
                <c:pt idx="30">
                  <c:v>1.2859846947628399</c:v>
                </c:pt>
                <c:pt idx="31">
                  <c:v>0.44289879184912001</c:v>
                </c:pt>
                <c:pt idx="32">
                  <c:v>0.88150300576531004</c:v>
                </c:pt>
                <c:pt idx="33">
                  <c:v>1.0969028069659199</c:v>
                </c:pt>
              </c:numCache>
            </c:numRef>
          </c:xVal>
          <c:yVal>
            <c:numRef>
              <c:f>'[1]2.1-2.2-uus'!$C$8:$C$41</c:f>
              <c:numCache>
                <c:formatCode>General</c:formatCode>
                <c:ptCount val="34"/>
                <c:pt idx="0">
                  <c:v>11</c:v>
                </c:pt>
                <c:pt idx="1">
                  <c:v>4.1727272727272728</c:v>
                </c:pt>
                <c:pt idx="2">
                  <c:v>5.9</c:v>
                </c:pt>
                <c:pt idx="3">
                  <c:v>8</c:v>
                </c:pt>
                <c:pt idx="4">
                  <c:v>6.6</c:v>
                </c:pt>
                <c:pt idx="5">
                  <c:v>5.2</c:v>
                </c:pt>
                <c:pt idx="6">
                  <c:v>4.0999999999999996</c:v>
                </c:pt>
                <c:pt idx="7">
                  <c:v>5.7</c:v>
                </c:pt>
                <c:pt idx="8">
                  <c:v>5.4</c:v>
                </c:pt>
                <c:pt idx="9">
                  <c:v>4.9000000000000004</c:v>
                </c:pt>
                <c:pt idx="10">
                  <c:v>5.2</c:v>
                </c:pt>
                <c:pt idx="11">
                  <c:v>5.0999999999999996</c:v>
                </c:pt>
                <c:pt idx="12">
                  <c:v>4.4000000000000004</c:v>
                </c:pt>
                <c:pt idx="13">
                  <c:v>4.5999999999999996</c:v>
                </c:pt>
                <c:pt idx="14">
                  <c:v>4.2</c:v>
                </c:pt>
                <c:pt idx="15">
                  <c:v>3.2</c:v>
                </c:pt>
                <c:pt idx="16">
                  <c:v>3.9</c:v>
                </c:pt>
                <c:pt idx="17">
                  <c:v>3.6</c:v>
                </c:pt>
                <c:pt idx="18">
                  <c:v>3.3</c:v>
                </c:pt>
                <c:pt idx="19">
                  <c:v>2.2000000000000002</c:v>
                </c:pt>
                <c:pt idx="20">
                  <c:v>4.3</c:v>
                </c:pt>
                <c:pt idx="21">
                  <c:v>3.5</c:v>
                </c:pt>
                <c:pt idx="22">
                  <c:v>2.7</c:v>
                </c:pt>
                <c:pt idx="23">
                  <c:v>2.6</c:v>
                </c:pt>
                <c:pt idx="24">
                  <c:v>3</c:v>
                </c:pt>
                <c:pt idx="25">
                  <c:v>2.2000000000000002</c:v>
                </c:pt>
                <c:pt idx="26">
                  <c:v>2.2999999999999998</c:v>
                </c:pt>
                <c:pt idx="27">
                  <c:v>3.3</c:v>
                </c:pt>
                <c:pt idx="28">
                  <c:v>2.4</c:v>
                </c:pt>
                <c:pt idx="29">
                  <c:v>2.2999999999999998</c:v>
                </c:pt>
                <c:pt idx="30">
                  <c:v>2</c:v>
                </c:pt>
                <c:pt idx="31">
                  <c:v>1.8</c:v>
                </c:pt>
                <c:pt idx="32">
                  <c:v>1.7</c:v>
                </c:pt>
                <c:pt idx="33">
                  <c:v>1.3</c:v>
                </c:pt>
              </c:numCache>
            </c:numRef>
          </c:yVal>
          <c:smooth val="0"/>
          <c:extLst>
            <c:ext xmlns:c15="http://schemas.microsoft.com/office/drawing/2012/chart" uri="{02D57815-91ED-43cb-92C2-25804820EDAC}">
              <c15:datalabelsRange>
                <c15:f>'[1]2.1-2.2-uus'!$A$8:$A$41</c15:f>
                <c15:dlblRangeCache>
                  <c:ptCount val="34"/>
                  <c:pt idx="0">
                    <c:v>Šveits</c:v>
                  </c:pt>
                  <c:pt idx="1">
                    <c:v>Sloveenia</c:v>
                  </c:pt>
                  <c:pt idx="2">
                    <c:v>Luksemburg</c:v>
                  </c:pt>
                  <c:pt idx="3">
                    <c:v>USA</c:v>
                  </c:pt>
                  <c:pt idx="4">
                    <c:v>Rootsi</c:v>
                  </c:pt>
                  <c:pt idx="5">
                    <c:v>Saksamaa</c:v>
                  </c:pt>
                  <c:pt idx="6">
                    <c:v>Island</c:v>
                  </c:pt>
                  <c:pt idx="7">
                    <c:v>Soome</c:v>
                  </c:pt>
                  <c:pt idx="8">
                    <c:v>Iisrael</c:v>
                  </c:pt>
                  <c:pt idx="9">
                    <c:v>Suurbritannia</c:v>
                  </c:pt>
                  <c:pt idx="10">
                    <c:v>Austraalia</c:v>
                  </c:pt>
                  <c:pt idx="11">
                    <c:v>Norra</c:v>
                  </c:pt>
                  <c:pt idx="12">
                    <c:v>Taani</c:v>
                  </c:pt>
                  <c:pt idx="13">
                    <c:v>Uus-Meremaa</c:v>
                  </c:pt>
                  <c:pt idx="14">
                    <c:v>OECD kokku</c:v>
                  </c:pt>
                  <c:pt idx="15">
                    <c:v>Austria</c:v>
                  </c:pt>
                  <c:pt idx="16">
                    <c:v>Iirimaa</c:v>
                  </c:pt>
                  <c:pt idx="17">
                    <c:v>Prantsusmaa</c:v>
                  </c:pt>
                  <c:pt idx="18">
                    <c:v>Kanada</c:v>
                  </c:pt>
                  <c:pt idx="19">
                    <c:v>Korea</c:v>
                  </c:pt>
                  <c:pt idx="20">
                    <c:v>Eesti</c:v>
                  </c:pt>
                  <c:pt idx="21">
                    <c:v>Hispaania</c:v>
                  </c:pt>
                  <c:pt idx="22">
                    <c:v>Belgia</c:v>
                  </c:pt>
                  <c:pt idx="23">
                    <c:v>Holland</c:v>
                  </c:pt>
                  <c:pt idx="24">
                    <c:v>Ungari</c:v>
                  </c:pt>
                  <c:pt idx="25">
                    <c:v>Kreeka</c:v>
                  </c:pt>
                  <c:pt idx="26">
                    <c:v>Tšehhi</c:v>
                  </c:pt>
                  <c:pt idx="27">
                    <c:v>Slovakkia</c:v>
                  </c:pt>
                  <c:pt idx="28">
                    <c:v>Poola</c:v>
                  </c:pt>
                  <c:pt idx="29">
                    <c:v>Portugal</c:v>
                  </c:pt>
                  <c:pt idx="30">
                    <c:v>Itaalia</c:v>
                  </c:pt>
                  <c:pt idx="31">
                    <c:v>Läti</c:v>
                  </c:pt>
                  <c:pt idx="32">
                    <c:v>Türgi</c:v>
                  </c:pt>
                  <c:pt idx="33">
                    <c:v>Venemaa</c:v>
                  </c:pt>
                </c15:dlblRangeCache>
              </c15:datalabelsRange>
            </c:ext>
            <c:ext xmlns:c16="http://schemas.microsoft.com/office/drawing/2014/chart" uri="{C3380CC4-5D6E-409C-BE32-E72D297353CC}">
              <c16:uniqueId val="{00000022-8980-47CE-B354-DE1F0434C37C}"/>
            </c:ext>
          </c:extLst>
        </c:ser>
        <c:dLbls>
          <c:showLegendKey val="0"/>
          <c:showVal val="0"/>
          <c:showCatName val="0"/>
          <c:showSerName val="0"/>
          <c:showPercent val="0"/>
          <c:showBubbleSize val="0"/>
        </c:dLbls>
        <c:axId val="1275850079"/>
        <c:axId val="1275851327"/>
      </c:scatterChart>
      <c:valAx>
        <c:axId val="127585007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t-EE"/>
                  <a:t>TA kulutuste osakaal SKP-st</a:t>
                </a:r>
                <a:r>
                  <a:rPr lang="et-EE" baseline="0"/>
                  <a:t> (%)</a:t>
                </a:r>
                <a:endParaRPr lang="et-EE"/>
              </a:p>
            </c:rich>
          </c:tx>
          <c:overlay val="0"/>
          <c:spPr>
            <a:noFill/>
            <a:ln>
              <a:noFill/>
            </a:ln>
            <a:effectLst/>
          </c:sp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275851327"/>
        <c:crosses val="autoZero"/>
        <c:crossBetween val="midCat"/>
      </c:valAx>
      <c:valAx>
        <c:axId val="1275851327"/>
        <c:scaling>
          <c:orientation val="minMax"/>
          <c:max val="1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t-EE"/>
                  <a:t>Doktorikraadiga naisi tööealisest elanikkonnast (1000 inimese kohta vanuses 25-64)</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275850079"/>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t-EE"/>
    </a:p>
  </c:txPr>
  <c:printSettings>
    <c:headerFooter/>
    <c:pageMargins b="0.75" l="0.7" r="0.7" t="0.75" header="0.3" footer="0.3"/>
    <c:pageSetup orientation="portrait"/>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72512107060601E-2"/>
          <c:y val="3.9687319603092713E-2"/>
          <c:w val="0.87953716639384483"/>
          <c:h val="0.53441774128299413"/>
        </c:manualLayout>
      </c:layout>
      <c:barChart>
        <c:barDir val="col"/>
        <c:grouping val="clustered"/>
        <c:varyColors val="0"/>
        <c:ser>
          <c:idx val="0"/>
          <c:order val="0"/>
          <c:tx>
            <c:strRef>
              <c:f>'4b1'!$Y$5</c:f>
              <c:strCache>
                <c:ptCount val="1"/>
                <c:pt idx="0">
                  <c:v>2017</c:v>
                </c:pt>
              </c:strCache>
            </c:strRef>
          </c:tx>
          <c:spPr>
            <a:solidFill>
              <a:schemeClr val="accent1"/>
            </a:solidFill>
            <a:ln>
              <a:noFill/>
            </a:ln>
            <a:effectLst/>
          </c:spPr>
          <c:invertIfNegative val="0"/>
          <c:cat>
            <c:strRef>
              <c:f>'4b1'!$X$6:$X$43</c:f>
              <c:strCache>
                <c:ptCount val="38"/>
                <c:pt idx="0">
                  <c:v>Norra</c:v>
                </c:pt>
                <c:pt idx="1">
                  <c:v>Taani</c:v>
                </c:pt>
                <c:pt idx="2">
                  <c:v>Šveits (2015)</c:v>
                </c:pt>
                <c:pt idx="3">
                  <c:v>Saksamaa</c:v>
                </c:pt>
                <c:pt idx="4">
                  <c:v>Soome</c:v>
                </c:pt>
                <c:pt idx="5">
                  <c:v>Rootsi</c:v>
                </c:pt>
                <c:pt idx="6">
                  <c:v>USA (2016)</c:v>
                </c:pt>
                <c:pt idx="7">
                  <c:v>Austria</c:v>
                </c:pt>
                <c:pt idx="8">
                  <c:v>Horvaatia</c:v>
                </c:pt>
                <c:pt idx="9">
                  <c:v>Holland</c:v>
                </c:pt>
                <c:pt idx="10">
                  <c:v>Belgia</c:v>
                </c:pt>
                <c:pt idx="11">
                  <c:v>Tšehhi</c:v>
                </c:pt>
                <c:pt idx="12">
                  <c:v>Euroopa Liit (euroala, 19 riik)</c:v>
                </c:pt>
                <c:pt idx="13">
                  <c:v>Luksemburg</c:v>
                </c:pt>
                <c:pt idx="14">
                  <c:v>Jaapan (2016)</c:v>
                </c:pt>
                <c:pt idx="15">
                  <c:v>Prantsusmaa (2016)</c:v>
                </c:pt>
                <c:pt idx="16">
                  <c:v>Euroopa Liit (28 riiki)</c:v>
                </c:pt>
                <c:pt idx="17">
                  <c:v>Eesti</c:v>
                </c:pt>
                <c:pt idx="18">
                  <c:v>Island</c:v>
                </c:pt>
                <c:pt idx="19">
                  <c:v>Venemaa (2015)</c:v>
                </c:pt>
                <c:pt idx="20">
                  <c:v>Hispaania</c:v>
                </c:pt>
                <c:pt idx="21">
                  <c:v>Itaalia</c:v>
                </c:pt>
                <c:pt idx="22">
                  <c:v>Suurbritannia</c:v>
                </c:pt>
                <c:pt idx="23">
                  <c:v>Kreeka</c:v>
                </c:pt>
                <c:pt idx="24">
                  <c:v>Sloveenia</c:v>
                </c:pt>
                <c:pt idx="25">
                  <c:v>Serbia</c:v>
                </c:pt>
                <c:pt idx="26">
                  <c:v>Portugal</c:v>
                </c:pt>
                <c:pt idx="27">
                  <c:v>Poola</c:v>
                </c:pt>
                <c:pt idx="28">
                  <c:v>Slovakkia</c:v>
                </c:pt>
                <c:pt idx="29">
                  <c:v>Türgi</c:v>
                </c:pt>
                <c:pt idx="30">
                  <c:v>Küpros</c:v>
                </c:pt>
                <c:pt idx="31">
                  <c:v>Leedu</c:v>
                </c:pt>
                <c:pt idx="32">
                  <c:v>Iirimaa</c:v>
                </c:pt>
                <c:pt idx="33">
                  <c:v>Ungari</c:v>
                </c:pt>
                <c:pt idx="34">
                  <c:v>Läti</c:v>
                </c:pt>
                <c:pt idx="35">
                  <c:v>Bulgaaria</c:v>
                </c:pt>
                <c:pt idx="36">
                  <c:v>Malta</c:v>
                </c:pt>
                <c:pt idx="37">
                  <c:v>Rumeenia</c:v>
                </c:pt>
              </c:strCache>
            </c:strRef>
          </c:cat>
          <c:val>
            <c:numRef>
              <c:f>'4b1'!$Y$6:$Y$43</c:f>
              <c:numCache>
                <c:formatCode>General</c:formatCode>
                <c:ptCount val="38"/>
                <c:pt idx="0">
                  <c:v>1.01</c:v>
                </c:pt>
                <c:pt idx="1">
                  <c:v>0.9</c:v>
                </c:pt>
                <c:pt idx="2">
                  <c:v>0.9</c:v>
                </c:pt>
                <c:pt idx="3">
                  <c:v>0.89</c:v>
                </c:pt>
                <c:pt idx="4">
                  <c:v>0.84</c:v>
                </c:pt>
                <c:pt idx="5">
                  <c:v>0.8</c:v>
                </c:pt>
                <c:pt idx="6">
                  <c:v>0.8</c:v>
                </c:pt>
                <c:pt idx="7">
                  <c:v>0.77</c:v>
                </c:pt>
                <c:pt idx="8">
                  <c:v>0.72</c:v>
                </c:pt>
                <c:pt idx="9">
                  <c:v>0.69</c:v>
                </c:pt>
                <c:pt idx="10">
                  <c:v>0.66</c:v>
                </c:pt>
                <c:pt idx="11">
                  <c:v>0.65</c:v>
                </c:pt>
                <c:pt idx="12">
                  <c:v>0.64</c:v>
                </c:pt>
                <c:pt idx="13">
                  <c:v>0.64</c:v>
                </c:pt>
                <c:pt idx="14">
                  <c:v>0.64</c:v>
                </c:pt>
                <c:pt idx="15" formatCode="0.00">
                  <c:v>0.63</c:v>
                </c:pt>
                <c:pt idx="16">
                  <c:v>0.61</c:v>
                </c:pt>
                <c:pt idx="17">
                  <c:v>0.61</c:v>
                </c:pt>
                <c:pt idx="18">
                  <c:v>0.61</c:v>
                </c:pt>
                <c:pt idx="19">
                  <c:v>0.53</c:v>
                </c:pt>
                <c:pt idx="20">
                  <c:v>0.51</c:v>
                </c:pt>
                <c:pt idx="21">
                  <c:v>0.5</c:v>
                </c:pt>
                <c:pt idx="22">
                  <c:v>0.49</c:v>
                </c:pt>
                <c:pt idx="23">
                  <c:v>0.48</c:v>
                </c:pt>
                <c:pt idx="24">
                  <c:v>0.4</c:v>
                </c:pt>
                <c:pt idx="25">
                  <c:v>0.4</c:v>
                </c:pt>
                <c:pt idx="26">
                  <c:v>0.37</c:v>
                </c:pt>
                <c:pt idx="27">
                  <c:v>0.36</c:v>
                </c:pt>
                <c:pt idx="28">
                  <c:v>0.35</c:v>
                </c:pt>
                <c:pt idx="29">
                  <c:v>0.34</c:v>
                </c:pt>
                <c:pt idx="30">
                  <c:v>0.31</c:v>
                </c:pt>
                <c:pt idx="31">
                  <c:v>0.31</c:v>
                </c:pt>
                <c:pt idx="32">
                  <c:v>0.26</c:v>
                </c:pt>
                <c:pt idx="33">
                  <c:v>0.26</c:v>
                </c:pt>
                <c:pt idx="34">
                  <c:v>0.22</c:v>
                </c:pt>
                <c:pt idx="35">
                  <c:v>0.21</c:v>
                </c:pt>
                <c:pt idx="36">
                  <c:v>0.19</c:v>
                </c:pt>
                <c:pt idx="37">
                  <c:v>0.19</c:v>
                </c:pt>
              </c:numCache>
            </c:numRef>
          </c:val>
          <c:extLst>
            <c:ext xmlns:c16="http://schemas.microsoft.com/office/drawing/2014/chart" uri="{C3380CC4-5D6E-409C-BE32-E72D297353CC}">
              <c16:uniqueId val="{00000000-DAB3-4680-8E0A-F654E41501CF}"/>
            </c:ext>
          </c:extLst>
        </c:ser>
        <c:dLbls>
          <c:showLegendKey val="0"/>
          <c:showVal val="0"/>
          <c:showCatName val="0"/>
          <c:showSerName val="0"/>
          <c:showPercent val="0"/>
          <c:showBubbleSize val="0"/>
        </c:dLbls>
        <c:gapWidth val="219"/>
        <c:overlap val="-27"/>
        <c:axId val="770408816"/>
        <c:axId val="770418800"/>
      </c:barChart>
      <c:catAx>
        <c:axId val="770408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770418800"/>
        <c:crosses val="autoZero"/>
        <c:auto val="1"/>
        <c:lblAlgn val="ctr"/>
        <c:lblOffset val="100"/>
        <c:noMultiLvlLbl val="0"/>
      </c:catAx>
      <c:valAx>
        <c:axId val="770418800"/>
        <c:scaling>
          <c:orientation val="minMax"/>
          <c:max val="1.1000000000000001"/>
          <c:min val="0"/>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77040881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t-EE"/>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0294563713192205E-2"/>
          <c:y val="0.22493692211252156"/>
          <c:w val="0.95020700123327961"/>
          <c:h val="0.65645353392885131"/>
        </c:manualLayout>
      </c:layout>
      <c:barChart>
        <c:barDir val="col"/>
        <c:grouping val="stacked"/>
        <c:varyColors val="0"/>
        <c:ser>
          <c:idx val="1"/>
          <c:order val="0"/>
          <c:tx>
            <c:strRef>
              <c:f>[3]GBARDbySEO_e!$E$13</c:f>
              <c:strCache>
                <c:ptCount val="1"/>
                <c:pt idx="0">
                  <c:v>Defence and space</c:v>
                </c:pt>
              </c:strCache>
            </c:strRef>
          </c:tx>
          <c:spPr>
            <a:solidFill>
              <a:schemeClr val="accent2"/>
            </a:solidFill>
          </c:spPr>
          <c:invertIfNegative val="0"/>
          <c:dPt>
            <c:idx val="13"/>
            <c:invertIfNegative val="0"/>
            <c:bubble3D val="0"/>
            <c:extLst>
              <c:ext xmlns:c16="http://schemas.microsoft.com/office/drawing/2014/chart" uri="{C3380CC4-5D6E-409C-BE32-E72D297353CC}">
                <c16:uniqueId val="{00000000-168C-4ACA-AFA5-D73AF1485342}"/>
              </c:ext>
            </c:extLst>
          </c:dPt>
          <c:dPt>
            <c:idx val="14"/>
            <c:invertIfNegative val="0"/>
            <c:bubble3D val="0"/>
            <c:extLst>
              <c:ext xmlns:c16="http://schemas.microsoft.com/office/drawing/2014/chart" uri="{C3380CC4-5D6E-409C-BE32-E72D297353CC}">
                <c16:uniqueId val="{00000001-168C-4ACA-AFA5-D73AF1485342}"/>
              </c:ext>
            </c:extLst>
          </c:dPt>
          <c:dPt>
            <c:idx val="20"/>
            <c:invertIfNegative val="0"/>
            <c:bubble3D val="0"/>
            <c:extLst>
              <c:ext xmlns:c16="http://schemas.microsoft.com/office/drawing/2014/chart" uri="{C3380CC4-5D6E-409C-BE32-E72D297353CC}">
                <c16:uniqueId val="{00000002-168C-4ACA-AFA5-D73AF1485342}"/>
              </c:ext>
            </c:extLst>
          </c:dPt>
          <c:cat>
            <c:strRef>
              <c:f>[3]GBARDbySEO_e!$B$15:$B$49</c:f>
              <c:strCache>
                <c:ptCount val="35"/>
                <c:pt idx="0">
                  <c:v>USA</c:v>
                </c:pt>
                <c:pt idx="1">
                  <c:v>TUR</c:v>
                </c:pt>
                <c:pt idx="2">
                  <c:v>GBR</c:v>
                </c:pt>
                <c:pt idx="3">
                  <c:v>KOR</c:v>
                </c:pt>
                <c:pt idx="4">
                  <c:v>FRA</c:v>
                </c:pt>
                <c:pt idx="5">
                  <c:v>ITA</c:v>
                </c:pt>
                <c:pt idx="6">
                  <c:v>JPN</c:v>
                </c:pt>
                <c:pt idx="7">
                  <c:v>BEL</c:v>
                </c:pt>
                <c:pt idx="8">
                  <c:v>DEU</c:v>
                </c:pt>
                <c:pt idx="9">
                  <c:v>AUS</c:v>
                </c:pt>
                <c:pt idx="10">
                  <c:v>CAN</c:v>
                </c:pt>
                <c:pt idx="11">
                  <c:v>ESP</c:v>
                </c:pt>
                <c:pt idx="12">
                  <c:v>POL</c:v>
                </c:pt>
                <c:pt idx="13">
                  <c:v>NOR</c:v>
                </c:pt>
                <c:pt idx="14">
                  <c:v>SWE</c:v>
                </c:pt>
                <c:pt idx="15">
                  <c:v>NLD</c:v>
                </c:pt>
                <c:pt idx="16">
                  <c:v>LVA</c:v>
                </c:pt>
                <c:pt idx="17">
                  <c:v>CHE</c:v>
                </c:pt>
                <c:pt idx="18">
                  <c:v>FIN</c:v>
                </c:pt>
                <c:pt idx="19">
                  <c:v>CZE</c:v>
                </c:pt>
                <c:pt idx="20">
                  <c:v>EST</c:v>
                </c:pt>
                <c:pt idx="21">
                  <c:v>IRL</c:v>
                </c:pt>
                <c:pt idx="22">
                  <c:v>GRC</c:v>
                </c:pt>
                <c:pt idx="23">
                  <c:v>SVK</c:v>
                </c:pt>
                <c:pt idx="24">
                  <c:v>CHL</c:v>
                </c:pt>
                <c:pt idx="25">
                  <c:v>DNK</c:v>
                </c:pt>
                <c:pt idx="26">
                  <c:v>HUN</c:v>
                </c:pt>
                <c:pt idx="27">
                  <c:v>AUT</c:v>
                </c:pt>
                <c:pt idx="28">
                  <c:v>PRT</c:v>
                </c:pt>
                <c:pt idx="29">
                  <c:v>ISR</c:v>
                </c:pt>
                <c:pt idx="30">
                  <c:v>MEX</c:v>
                </c:pt>
                <c:pt idx="31">
                  <c:v>SVN</c:v>
                </c:pt>
                <c:pt idx="32">
                  <c:v>LUX</c:v>
                </c:pt>
                <c:pt idx="33">
                  <c:v>ISL</c:v>
                </c:pt>
                <c:pt idx="34">
                  <c:v>NZL</c:v>
                </c:pt>
              </c:strCache>
            </c:strRef>
          </c:cat>
          <c:val>
            <c:numRef>
              <c:f>[3]GBARDbySEO_e!$E$15:$E$49</c:f>
              <c:numCache>
                <c:formatCode>General</c:formatCode>
                <c:ptCount val="35"/>
                <c:pt idx="0">
                  <c:v>59.982281760280273</c:v>
                </c:pt>
                <c:pt idx="1">
                  <c:v>29.413255125036414</c:v>
                </c:pt>
                <c:pt idx="2">
                  <c:v>19.751317050991869</c:v>
                </c:pt>
                <c:pt idx="3">
                  <c:v>16.164799904248557</c:v>
                </c:pt>
                <c:pt idx="4">
                  <c:v>12.366162754908485</c:v>
                </c:pt>
                <c:pt idx="5">
                  <c:v>9.4510010033924239</c:v>
                </c:pt>
                <c:pt idx="6">
                  <c:v>9.3372204652692012</c:v>
                </c:pt>
                <c:pt idx="7">
                  <c:v>8.4316222255965165</c:v>
                </c:pt>
                <c:pt idx="8">
                  <c:v>7.8927181376337803</c:v>
                </c:pt>
                <c:pt idx="9">
                  <c:v>6.9044467705332613</c:v>
                </c:pt>
                <c:pt idx="10">
                  <c:v>6.3102269194902085</c:v>
                </c:pt>
                <c:pt idx="11">
                  <c:v>6.0767847874635041</c:v>
                </c:pt>
                <c:pt idx="12">
                  <c:v>5.9956123019063323</c:v>
                </c:pt>
                <c:pt idx="13">
                  <c:v>5.9417072441685663</c:v>
                </c:pt>
                <c:pt idx="14">
                  <c:v>4.1651575516117347</c:v>
                </c:pt>
                <c:pt idx="15">
                  <c:v>3.8595592738939026</c:v>
                </c:pt>
                <c:pt idx="16">
                  <c:v>3.648068669527897</c:v>
                </c:pt>
                <c:pt idx="17">
                  <c:v>3.5313498387870852</c:v>
                </c:pt>
                <c:pt idx="18">
                  <c:v>3.2079070573955266</c:v>
                </c:pt>
                <c:pt idx="19">
                  <c:v>3.1469740788537641</c:v>
                </c:pt>
                <c:pt idx="20">
                  <c:v>2.9390196148232501</c:v>
                </c:pt>
                <c:pt idx="21">
                  <c:v>2.3495857666711939</c:v>
                </c:pt>
                <c:pt idx="22">
                  <c:v>1.9143680526965832</c:v>
                </c:pt>
                <c:pt idx="23">
                  <c:v>1.8154688787086148</c:v>
                </c:pt>
                <c:pt idx="24">
                  <c:v>1.6162626245301266</c:v>
                </c:pt>
                <c:pt idx="25">
                  <c:v>0.98447795933130977</c:v>
                </c:pt>
                <c:pt idx="26">
                  <c:v>0.89210755619511106</c:v>
                </c:pt>
                <c:pt idx="27">
                  <c:v>0.75175711709351301</c:v>
                </c:pt>
                <c:pt idx="28">
                  <c:v>0.68560060042172499</c:v>
                </c:pt>
                <c:pt idx="29">
                  <c:v>0.53068960489867323</c:v>
                </c:pt>
                <c:pt idx="30">
                  <c:v>0.34529587949376345</c:v>
                </c:pt>
                <c:pt idx="31">
                  <c:v>0.28967880064217344</c:v>
                </c:pt>
                <c:pt idx="32">
                  <c:v>7.66126892096477E-2</c:v>
                </c:pt>
                <c:pt idx="33">
                  <c:v>0</c:v>
                </c:pt>
                <c:pt idx="34">
                  <c:v>0</c:v>
                </c:pt>
              </c:numCache>
            </c:numRef>
          </c:val>
          <c:extLst>
            <c:ext xmlns:c16="http://schemas.microsoft.com/office/drawing/2014/chart" uri="{C3380CC4-5D6E-409C-BE32-E72D297353CC}">
              <c16:uniqueId val="{00000003-168C-4ACA-AFA5-D73AF1485342}"/>
            </c:ext>
          </c:extLst>
        </c:ser>
        <c:ser>
          <c:idx val="2"/>
          <c:order val="1"/>
          <c:tx>
            <c:strRef>
              <c:f>[3]GBARDbySEO_e!$F$13</c:f>
              <c:strCache>
                <c:ptCount val="1"/>
                <c:pt idx="0">
                  <c:v>Health</c:v>
                </c:pt>
              </c:strCache>
            </c:strRef>
          </c:tx>
          <c:spPr>
            <a:solidFill>
              <a:schemeClr val="accent5">
                <a:lumMod val="75000"/>
              </a:schemeClr>
            </a:solidFill>
          </c:spPr>
          <c:invertIfNegative val="0"/>
          <c:cat>
            <c:strRef>
              <c:f>[3]GBARDbySEO_e!$B$15:$B$49</c:f>
              <c:strCache>
                <c:ptCount val="35"/>
                <c:pt idx="0">
                  <c:v>USA</c:v>
                </c:pt>
                <c:pt idx="1">
                  <c:v>TUR</c:v>
                </c:pt>
                <c:pt idx="2">
                  <c:v>GBR</c:v>
                </c:pt>
                <c:pt idx="3">
                  <c:v>KOR</c:v>
                </c:pt>
                <c:pt idx="4">
                  <c:v>FRA</c:v>
                </c:pt>
                <c:pt idx="5">
                  <c:v>ITA</c:v>
                </c:pt>
                <c:pt idx="6">
                  <c:v>JPN</c:v>
                </c:pt>
                <c:pt idx="7">
                  <c:v>BEL</c:v>
                </c:pt>
                <c:pt idx="8">
                  <c:v>DEU</c:v>
                </c:pt>
                <c:pt idx="9">
                  <c:v>AUS</c:v>
                </c:pt>
                <c:pt idx="10">
                  <c:v>CAN</c:v>
                </c:pt>
                <c:pt idx="11">
                  <c:v>ESP</c:v>
                </c:pt>
                <c:pt idx="12">
                  <c:v>POL</c:v>
                </c:pt>
                <c:pt idx="13">
                  <c:v>NOR</c:v>
                </c:pt>
                <c:pt idx="14">
                  <c:v>SWE</c:v>
                </c:pt>
                <c:pt idx="15">
                  <c:v>NLD</c:v>
                </c:pt>
                <c:pt idx="16">
                  <c:v>LVA</c:v>
                </c:pt>
                <c:pt idx="17">
                  <c:v>CHE</c:v>
                </c:pt>
                <c:pt idx="18">
                  <c:v>FIN</c:v>
                </c:pt>
                <c:pt idx="19">
                  <c:v>CZE</c:v>
                </c:pt>
                <c:pt idx="20">
                  <c:v>EST</c:v>
                </c:pt>
                <c:pt idx="21">
                  <c:v>IRL</c:v>
                </c:pt>
                <c:pt idx="22">
                  <c:v>GRC</c:v>
                </c:pt>
                <c:pt idx="23">
                  <c:v>SVK</c:v>
                </c:pt>
                <c:pt idx="24">
                  <c:v>CHL</c:v>
                </c:pt>
                <c:pt idx="25">
                  <c:v>DNK</c:v>
                </c:pt>
                <c:pt idx="26">
                  <c:v>HUN</c:v>
                </c:pt>
                <c:pt idx="27">
                  <c:v>AUT</c:v>
                </c:pt>
                <c:pt idx="28">
                  <c:v>PRT</c:v>
                </c:pt>
                <c:pt idx="29">
                  <c:v>ISR</c:v>
                </c:pt>
                <c:pt idx="30">
                  <c:v>MEX</c:v>
                </c:pt>
                <c:pt idx="31">
                  <c:v>SVN</c:v>
                </c:pt>
                <c:pt idx="32">
                  <c:v>LUX</c:v>
                </c:pt>
                <c:pt idx="33">
                  <c:v>ISL</c:v>
                </c:pt>
                <c:pt idx="34">
                  <c:v>NZL</c:v>
                </c:pt>
              </c:strCache>
            </c:strRef>
          </c:cat>
          <c:val>
            <c:numRef>
              <c:f>[3]GBARDbySEO_e!$F$15:$F$49</c:f>
              <c:numCache>
                <c:formatCode>General</c:formatCode>
                <c:ptCount val="35"/>
                <c:pt idx="0">
                  <c:v>23.970630675373663</c:v>
                </c:pt>
                <c:pt idx="1">
                  <c:v>2.2917433963794158</c:v>
                </c:pt>
                <c:pt idx="2">
                  <c:v>23.372836626372646</c:v>
                </c:pt>
                <c:pt idx="3">
                  <c:v>8.3513954676100042</c:v>
                </c:pt>
                <c:pt idx="4">
                  <c:v>6.961952514906196</c:v>
                </c:pt>
                <c:pt idx="5">
                  <c:v>9.6158440441492665</c:v>
                </c:pt>
                <c:pt idx="6">
                  <c:v>4.22460776791588</c:v>
                </c:pt>
                <c:pt idx="7">
                  <c:v>1.841936847109011</c:v>
                </c:pt>
                <c:pt idx="8">
                  <c:v>5.1944875655252947</c:v>
                </c:pt>
                <c:pt idx="9">
                  <c:v>18.522827870388799</c:v>
                </c:pt>
                <c:pt idx="10">
                  <c:v>16.454253445238837</c:v>
                </c:pt>
                <c:pt idx="11">
                  <c:v>13.87436043962631</c:v>
                </c:pt>
                <c:pt idx="12">
                  <c:v>10.797552700069495</c:v>
                </c:pt>
                <c:pt idx="13">
                  <c:v>16.884154631496891</c:v>
                </c:pt>
                <c:pt idx="14">
                  <c:v>2.0644693951466859</c:v>
                </c:pt>
                <c:pt idx="15">
                  <c:v>4.2010913415089695</c:v>
                </c:pt>
                <c:pt idx="16">
                  <c:v>13.733905579399142</c:v>
                </c:pt>
                <c:pt idx="17">
                  <c:v>0.19890141786461779</c:v>
                </c:pt>
                <c:pt idx="18">
                  <c:v>2.708839084445986</c:v>
                </c:pt>
                <c:pt idx="19">
                  <c:v>7.104920653733271</c:v>
                </c:pt>
                <c:pt idx="20">
                  <c:v>13.787334021572741</c:v>
                </c:pt>
                <c:pt idx="21">
                  <c:v>5.6634523971207402</c:v>
                </c:pt>
                <c:pt idx="22">
                  <c:v>12.163333405560008</c:v>
                </c:pt>
                <c:pt idx="23">
                  <c:v>6.2910964348165388</c:v>
                </c:pt>
                <c:pt idx="24">
                  <c:v>8.8496169276498282</c:v>
                </c:pt>
                <c:pt idx="25">
                  <c:v>15.393414796525498</c:v>
                </c:pt>
                <c:pt idx="26">
                  <c:v>15.846858605616438</c:v>
                </c:pt>
                <c:pt idx="27">
                  <c:v>4.9714654045247224</c:v>
                </c:pt>
                <c:pt idx="28">
                  <c:v>10.005241776962393</c:v>
                </c:pt>
                <c:pt idx="29">
                  <c:v>0.67065169849832329</c:v>
                </c:pt>
                <c:pt idx="30">
                  <c:v>5.5732838091956092</c:v>
                </c:pt>
                <c:pt idx="31">
                  <c:v>7.8391588178101781</c:v>
                </c:pt>
                <c:pt idx="32">
                  <c:v>18.296026376248236</c:v>
                </c:pt>
                <c:pt idx="33">
                  <c:v>5.1349402554594148</c:v>
                </c:pt>
                <c:pt idx="34">
                  <c:v>9.0592334494773503</c:v>
                </c:pt>
              </c:numCache>
            </c:numRef>
          </c:val>
          <c:extLst>
            <c:ext xmlns:c16="http://schemas.microsoft.com/office/drawing/2014/chart" uri="{C3380CC4-5D6E-409C-BE32-E72D297353CC}">
              <c16:uniqueId val="{00000004-168C-4ACA-AFA5-D73AF1485342}"/>
            </c:ext>
          </c:extLst>
        </c:ser>
        <c:ser>
          <c:idx val="3"/>
          <c:order val="2"/>
          <c:tx>
            <c:strRef>
              <c:f>[3]GBARDbySEO_e!$G$13</c:f>
              <c:strCache>
                <c:ptCount val="1"/>
                <c:pt idx="0">
                  <c:v>Agriculture, environment and earth exploration</c:v>
                </c:pt>
              </c:strCache>
            </c:strRef>
          </c:tx>
          <c:spPr>
            <a:solidFill>
              <a:schemeClr val="accent3">
                <a:lumMod val="75000"/>
              </a:schemeClr>
            </a:solidFill>
          </c:spPr>
          <c:invertIfNegative val="0"/>
          <c:cat>
            <c:strRef>
              <c:f>[3]GBARDbySEO_e!$B$15:$B$49</c:f>
              <c:strCache>
                <c:ptCount val="35"/>
                <c:pt idx="0">
                  <c:v>USA</c:v>
                </c:pt>
                <c:pt idx="1">
                  <c:v>TUR</c:v>
                </c:pt>
                <c:pt idx="2">
                  <c:v>GBR</c:v>
                </c:pt>
                <c:pt idx="3">
                  <c:v>KOR</c:v>
                </c:pt>
                <c:pt idx="4">
                  <c:v>FRA</c:v>
                </c:pt>
                <c:pt idx="5">
                  <c:v>ITA</c:v>
                </c:pt>
                <c:pt idx="6">
                  <c:v>JPN</c:v>
                </c:pt>
                <c:pt idx="7">
                  <c:v>BEL</c:v>
                </c:pt>
                <c:pt idx="8">
                  <c:v>DEU</c:v>
                </c:pt>
                <c:pt idx="9">
                  <c:v>AUS</c:v>
                </c:pt>
                <c:pt idx="10">
                  <c:v>CAN</c:v>
                </c:pt>
                <c:pt idx="11">
                  <c:v>ESP</c:v>
                </c:pt>
                <c:pt idx="12">
                  <c:v>POL</c:v>
                </c:pt>
                <c:pt idx="13">
                  <c:v>NOR</c:v>
                </c:pt>
                <c:pt idx="14">
                  <c:v>SWE</c:v>
                </c:pt>
                <c:pt idx="15">
                  <c:v>NLD</c:v>
                </c:pt>
                <c:pt idx="16">
                  <c:v>LVA</c:v>
                </c:pt>
                <c:pt idx="17">
                  <c:v>CHE</c:v>
                </c:pt>
                <c:pt idx="18">
                  <c:v>FIN</c:v>
                </c:pt>
                <c:pt idx="19">
                  <c:v>CZE</c:v>
                </c:pt>
                <c:pt idx="20">
                  <c:v>EST</c:v>
                </c:pt>
                <c:pt idx="21">
                  <c:v>IRL</c:v>
                </c:pt>
                <c:pt idx="22">
                  <c:v>GRC</c:v>
                </c:pt>
                <c:pt idx="23">
                  <c:v>SVK</c:v>
                </c:pt>
                <c:pt idx="24">
                  <c:v>CHL</c:v>
                </c:pt>
                <c:pt idx="25">
                  <c:v>DNK</c:v>
                </c:pt>
                <c:pt idx="26">
                  <c:v>HUN</c:v>
                </c:pt>
                <c:pt idx="27">
                  <c:v>AUT</c:v>
                </c:pt>
                <c:pt idx="28">
                  <c:v>PRT</c:v>
                </c:pt>
                <c:pt idx="29">
                  <c:v>ISR</c:v>
                </c:pt>
                <c:pt idx="30">
                  <c:v>MEX</c:v>
                </c:pt>
                <c:pt idx="31">
                  <c:v>SVN</c:v>
                </c:pt>
                <c:pt idx="32">
                  <c:v>LUX</c:v>
                </c:pt>
                <c:pt idx="33">
                  <c:v>ISL</c:v>
                </c:pt>
                <c:pt idx="34">
                  <c:v>NZL</c:v>
                </c:pt>
              </c:strCache>
            </c:strRef>
          </c:cat>
          <c:val>
            <c:numRef>
              <c:f>[3]GBARDbySEO_e!$G$15:$G$49</c:f>
              <c:numCache>
                <c:formatCode>General</c:formatCode>
                <c:ptCount val="35"/>
                <c:pt idx="0">
                  <c:v>3.3208276565614536</c:v>
                </c:pt>
                <c:pt idx="1">
                  <c:v>9.0965833301009873</c:v>
                </c:pt>
                <c:pt idx="2">
                  <c:v>9.4195091575815688</c:v>
                </c:pt>
                <c:pt idx="3">
                  <c:v>9.5277126698603016</c:v>
                </c:pt>
                <c:pt idx="4">
                  <c:v>6.2505185853250005</c:v>
                </c:pt>
                <c:pt idx="5">
                  <c:v>11.431506522050741</c:v>
                </c:pt>
                <c:pt idx="6">
                  <c:v>6.7342158585374161</c:v>
                </c:pt>
                <c:pt idx="7">
                  <c:v>4.5854683896593329</c:v>
                </c:pt>
                <c:pt idx="8">
                  <c:v>7.8787113461542644</c:v>
                </c:pt>
                <c:pt idx="9">
                  <c:v>18.597224264758889</c:v>
                </c:pt>
                <c:pt idx="10">
                  <c:v>11.273443166511242</c:v>
                </c:pt>
                <c:pt idx="11">
                  <c:v>12.31500348045391</c:v>
                </c:pt>
                <c:pt idx="12">
                  <c:v>11.822257348031668</c:v>
                </c:pt>
                <c:pt idx="13">
                  <c:v>11.559747149001161</c:v>
                </c:pt>
                <c:pt idx="14">
                  <c:v>3.7426053362308349</c:v>
                </c:pt>
                <c:pt idx="15">
                  <c:v>2.7658482269085538</c:v>
                </c:pt>
                <c:pt idx="16">
                  <c:v>28.111587982832614</c:v>
                </c:pt>
                <c:pt idx="17">
                  <c:v>2.6991596460048553</c:v>
                </c:pt>
                <c:pt idx="18">
                  <c:v>6.1898517426738335</c:v>
                </c:pt>
                <c:pt idx="19">
                  <c:v>7.8217958663329785</c:v>
                </c:pt>
                <c:pt idx="20">
                  <c:v>15.216973407853049</c:v>
                </c:pt>
                <c:pt idx="21">
                  <c:v>13.703653402145868</c:v>
                </c:pt>
                <c:pt idx="22">
                  <c:v>9.8871097050984815</c:v>
                </c:pt>
                <c:pt idx="23">
                  <c:v>7.0364322152694472</c:v>
                </c:pt>
                <c:pt idx="24">
                  <c:v>19.703031276915574</c:v>
                </c:pt>
                <c:pt idx="25">
                  <c:v>5.8675515435545016</c:v>
                </c:pt>
                <c:pt idx="26">
                  <c:v>10.813613371851284</c:v>
                </c:pt>
                <c:pt idx="27">
                  <c:v>3.8389710918293201</c:v>
                </c:pt>
                <c:pt idx="28">
                  <c:v>8.7734241908006823</c:v>
                </c:pt>
                <c:pt idx="29">
                  <c:v>7.8728677649803185</c:v>
                </c:pt>
                <c:pt idx="30">
                  <c:v>9.7040152427743198</c:v>
                </c:pt>
                <c:pt idx="31">
                  <c:v>11.840292506766472</c:v>
                </c:pt>
                <c:pt idx="32">
                  <c:v>2.8527090246904536</c:v>
                </c:pt>
                <c:pt idx="33">
                  <c:v>20.220436753193241</c:v>
                </c:pt>
                <c:pt idx="34">
                  <c:v>32.062717770034837</c:v>
                </c:pt>
              </c:numCache>
            </c:numRef>
          </c:val>
          <c:extLst>
            <c:ext xmlns:c16="http://schemas.microsoft.com/office/drawing/2014/chart" uri="{C3380CC4-5D6E-409C-BE32-E72D297353CC}">
              <c16:uniqueId val="{00000005-168C-4ACA-AFA5-D73AF1485342}"/>
            </c:ext>
          </c:extLst>
        </c:ser>
        <c:ser>
          <c:idx val="4"/>
          <c:order val="3"/>
          <c:tx>
            <c:strRef>
              <c:f>[3]GBARDbySEO_e!$H$13</c:f>
              <c:strCache>
                <c:ptCount val="1"/>
                <c:pt idx="0">
                  <c:v>Industrial production, technology, energy and infrastructure</c:v>
                </c:pt>
              </c:strCache>
            </c:strRef>
          </c:tx>
          <c:spPr>
            <a:solidFill>
              <a:schemeClr val="bg1">
                <a:lumMod val="50000"/>
              </a:schemeClr>
            </a:solidFill>
          </c:spPr>
          <c:invertIfNegative val="0"/>
          <c:cat>
            <c:strRef>
              <c:f>[3]GBARDbySEO_e!$B$15:$B$49</c:f>
              <c:strCache>
                <c:ptCount val="35"/>
                <c:pt idx="0">
                  <c:v>USA</c:v>
                </c:pt>
                <c:pt idx="1">
                  <c:v>TUR</c:v>
                </c:pt>
                <c:pt idx="2">
                  <c:v>GBR</c:v>
                </c:pt>
                <c:pt idx="3">
                  <c:v>KOR</c:v>
                </c:pt>
                <c:pt idx="4">
                  <c:v>FRA</c:v>
                </c:pt>
                <c:pt idx="5">
                  <c:v>ITA</c:v>
                </c:pt>
                <c:pt idx="6">
                  <c:v>JPN</c:v>
                </c:pt>
                <c:pt idx="7">
                  <c:v>BEL</c:v>
                </c:pt>
                <c:pt idx="8">
                  <c:v>DEU</c:v>
                </c:pt>
                <c:pt idx="9">
                  <c:v>AUS</c:v>
                </c:pt>
                <c:pt idx="10">
                  <c:v>CAN</c:v>
                </c:pt>
                <c:pt idx="11">
                  <c:v>ESP</c:v>
                </c:pt>
                <c:pt idx="12">
                  <c:v>POL</c:v>
                </c:pt>
                <c:pt idx="13">
                  <c:v>NOR</c:v>
                </c:pt>
                <c:pt idx="14">
                  <c:v>SWE</c:v>
                </c:pt>
                <c:pt idx="15">
                  <c:v>NLD</c:v>
                </c:pt>
                <c:pt idx="16">
                  <c:v>LVA</c:v>
                </c:pt>
                <c:pt idx="17">
                  <c:v>CHE</c:v>
                </c:pt>
                <c:pt idx="18">
                  <c:v>FIN</c:v>
                </c:pt>
                <c:pt idx="19">
                  <c:v>CZE</c:v>
                </c:pt>
                <c:pt idx="20">
                  <c:v>EST</c:v>
                </c:pt>
                <c:pt idx="21">
                  <c:v>IRL</c:v>
                </c:pt>
                <c:pt idx="22">
                  <c:v>GRC</c:v>
                </c:pt>
                <c:pt idx="23">
                  <c:v>SVK</c:v>
                </c:pt>
                <c:pt idx="24">
                  <c:v>CHL</c:v>
                </c:pt>
                <c:pt idx="25">
                  <c:v>DNK</c:v>
                </c:pt>
                <c:pt idx="26">
                  <c:v>HUN</c:v>
                </c:pt>
                <c:pt idx="27">
                  <c:v>AUT</c:v>
                </c:pt>
                <c:pt idx="28">
                  <c:v>PRT</c:v>
                </c:pt>
                <c:pt idx="29">
                  <c:v>ISR</c:v>
                </c:pt>
                <c:pt idx="30">
                  <c:v>MEX</c:v>
                </c:pt>
                <c:pt idx="31">
                  <c:v>SVN</c:v>
                </c:pt>
                <c:pt idx="32">
                  <c:v>LUX</c:v>
                </c:pt>
                <c:pt idx="33">
                  <c:v>ISL</c:v>
                </c:pt>
                <c:pt idx="34">
                  <c:v>NZL</c:v>
                </c:pt>
              </c:strCache>
            </c:strRef>
          </c:cat>
          <c:val>
            <c:numRef>
              <c:f>[3]GBARDbySEO_e!$H$15:$H$49</c:f>
              <c:numCache>
                <c:formatCode>General</c:formatCode>
                <c:ptCount val="35"/>
                <c:pt idx="0">
                  <c:v>3.8416365210504773</c:v>
                </c:pt>
                <c:pt idx="1">
                  <c:v>17.633660344479289</c:v>
                </c:pt>
                <c:pt idx="2">
                  <c:v>9.7545787907841017</c:v>
                </c:pt>
                <c:pt idx="3">
                  <c:v>38.309936325757633</c:v>
                </c:pt>
                <c:pt idx="4">
                  <c:v>12.672229737951568</c:v>
                </c:pt>
                <c:pt idx="5">
                  <c:v>17.130536576042811</c:v>
                </c:pt>
                <c:pt idx="6">
                  <c:v>21.875767873045568</c:v>
                </c:pt>
                <c:pt idx="7">
                  <c:v>34.974652357191573</c:v>
                </c:pt>
                <c:pt idx="8">
                  <c:v>18.549201213728399</c:v>
                </c:pt>
                <c:pt idx="9">
                  <c:v>16.568048190408632</c:v>
                </c:pt>
                <c:pt idx="10">
                  <c:v>19.386592062998652</c:v>
                </c:pt>
                <c:pt idx="11">
                  <c:v>13.448399619475119</c:v>
                </c:pt>
                <c:pt idx="12">
                  <c:v>33.853407279218395</c:v>
                </c:pt>
                <c:pt idx="13">
                  <c:v>12.868286660579795</c:v>
                </c:pt>
                <c:pt idx="14">
                  <c:v>12.661475310877702</c:v>
                </c:pt>
                <c:pt idx="15">
                  <c:v>11.602930740195887</c:v>
                </c:pt>
                <c:pt idx="16">
                  <c:v>21.030042918454935</c:v>
                </c:pt>
                <c:pt idx="17">
                  <c:v>1.9638079938833974</c:v>
                </c:pt>
                <c:pt idx="18">
                  <c:v>23.234567366048207</c:v>
                </c:pt>
                <c:pt idx="19">
                  <c:v>19.030664268042411</c:v>
                </c:pt>
                <c:pt idx="20">
                  <c:v>14.301377665444445</c:v>
                </c:pt>
                <c:pt idx="21">
                  <c:v>22.246366969985065</c:v>
                </c:pt>
                <c:pt idx="22">
                  <c:v>10.112456934844314</c:v>
                </c:pt>
                <c:pt idx="23">
                  <c:v>9.5477405089816045</c:v>
                </c:pt>
                <c:pt idx="24">
                  <c:v>11.924773579389154</c:v>
                </c:pt>
                <c:pt idx="25">
                  <c:v>7.7390032553823902</c:v>
                </c:pt>
                <c:pt idx="26">
                  <c:v>21.938889511571656</c:v>
                </c:pt>
                <c:pt idx="27">
                  <c:v>17.48965380231537</c:v>
                </c:pt>
                <c:pt idx="28">
                  <c:v>12.324728082820076</c:v>
                </c:pt>
                <c:pt idx="29">
                  <c:v>32.758419594693109</c:v>
                </c:pt>
                <c:pt idx="30">
                  <c:v>28.42318052938268</c:v>
                </c:pt>
                <c:pt idx="31">
                  <c:v>17.04468811666235</c:v>
                </c:pt>
                <c:pt idx="32">
                  <c:v>19.923469452230332</c:v>
                </c:pt>
                <c:pt idx="33">
                  <c:v>4.1151627523691801</c:v>
                </c:pt>
                <c:pt idx="34">
                  <c:v>23.400696864111499</c:v>
                </c:pt>
              </c:numCache>
            </c:numRef>
          </c:val>
          <c:extLst>
            <c:ext xmlns:c16="http://schemas.microsoft.com/office/drawing/2014/chart" uri="{C3380CC4-5D6E-409C-BE32-E72D297353CC}">
              <c16:uniqueId val="{00000006-168C-4ACA-AFA5-D73AF1485342}"/>
            </c:ext>
          </c:extLst>
        </c:ser>
        <c:ser>
          <c:idx val="5"/>
          <c:order val="4"/>
          <c:tx>
            <c:strRef>
              <c:f>[3]GBARDbySEO_e!$I$13</c:f>
              <c:strCache>
                <c:ptCount val="1"/>
                <c:pt idx="0">
                  <c:v>Social structures and relationships</c:v>
                </c:pt>
              </c:strCache>
            </c:strRef>
          </c:tx>
          <c:spPr>
            <a:solidFill>
              <a:schemeClr val="accent4">
                <a:lumMod val="75000"/>
              </a:schemeClr>
            </a:solidFill>
          </c:spPr>
          <c:invertIfNegative val="0"/>
          <c:cat>
            <c:strRef>
              <c:f>[3]GBARDbySEO_e!$B$15:$B$49</c:f>
              <c:strCache>
                <c:ptCount val="35"/>
                <c:pt idx="0">
                  <c:v>USA</c:v>
                </c:pt>
                <c:pt idx="1">
                  <c:v>TUR</c:v>
                </c:pt>
                <c:pt idx="2">
                  <c:v>GBR</c:v>
                </c:pt>
                <c:pt idx="3">
                  <c:v>KOR</c:v>
                </c:pt>
                <c:pt idx="4">
                  <c:v>FRA</c:v>
                </c:pt>
                <c:pt idx="5">
                  <c:v>ITA</c:v>
                </c:pt>
                <c:pt idx="6">
                  <c:v>JPN</c:v>
                </c:pt>
                <c:pt idx="7">
                  <c:v>BEL</c:v>
                </c:pt>
                <c:pt idx="8">
                  <c:v>DEU</c:v>
                </c:pt>
                <c:pt idx="9">
                  <c:v>AUS</c:v>
                </c:pt>
                <c:pt idx="10">
                  <c:v>CAN</c:v>
                </c:pt>
                <c:pt idx="11">
                  <c:v>ESP</c:v>
                </c:pt>
                <c:pt idx="12">
                  <c:v>POL</c:v>
                </c:pt>
                <c:pt idx="13">
                  <c:v>NOR</c:v>
                </c:pt>
                <c:pt idx="14">
                  <c:v>SWE</c:v>
                </c:pt>
                <c:pt idx="15">
                  <c:v>NLD</c:v>
                </c:pt>
                <c:pt idx="16">
                  <c:v>LVA</c:v>
                </c:pt>
                <c:pt idx="17">
                  <c:v>CHE</c:v>
                </c:pt>
                <c:pt idx="18">
                  <c:v>FIN</c:v>
                </c:pt>
                <c:pt idx="19">
                  <c:v>CZE</c:v>
                </c:pt>
                <c:pt idx="20">
                  <c:v>EST</c:v>
                </c:pt>
                <c:pt idx="21">
                  <c:v>IRL</c:v>
                </c:pt>
                <c:pt idx="22">
                  <c:v>GRC</c:v>
                </c:pt>
                <c:pt idx="23">
                  <c:v>SVK</c:v>
                </c:pt>
                <c:pt idx="24">
                  <c:v>CHL</c:v>
                </c:pt>
                <c:pt idx="25">
                  <c:v>DNK</c:v>
                </c:pt>
                <c:pt idx="26">
                  <c:v>HUN</c:v>
                </c:pt>
                <c:pt idx="27">
                  <c:v>AUT</c:v>
                </c:pt>
                <c:pt idx="28">
                  <c:v>PRT</c:v>
                </c:pt>
                <c:pt idx="29">
                  <c:v>ISR</c:v>
                </c:pt>
                <c:pt idx="30">
                  <c:v>MEX</c:v>
                </c:pt>
                <c:pt idx="31">
                  <c:v>SVN</c:v>
                </c:pt>
                <c:pt idx="32">
                  <c:v>LUX</c:v>
                </c:pt>
                <c:pt idx="33">
                  <c:v>ISL</c:v>
                </c:pt>
                <c:pt idx="34">
                  <c:v>NZL</c:v>
                </c:pt>
              </c:strCache>
            </c:strRef>
          </c:cat>
          <c:val>
            <c:numRef>
              <c:f>[3]GBARDbySEO_e!$I$15:$I$49</c:f>
              <c:numCache>
                <c:formatCode>General</c:formatCode>
                <c:ptCount val="35"/>
                <c:pt idx="0">
                  <c:v>1.2188001261753436</c:v>
                </c:pt>
                <c:pt idx="1">
                  <c:v>5.6506099610065776</c:v>
                </c:pt>
                <c:pt idx="2">
                  <c:v>4.232354481926996</c:v>
                </c:pt>
                <c:pt idx="3">
                  <c:v>6.7744002455707815</c:v>
                </c:pt>
                <c:pt idx="4">
                  <c:v>2.3368650103430748</c:v>
                </c:pt>
                <c:pt idx="5">
                  <c:v>7.1575326102537158</c:v>
                </c:pt>
                <c:pt idx="6">
                  <c:v>0.50900667146914425</c:v>
                </c:pt>
                <c:pt idx="7">
                  <c:v>5.1069794279312752</c:v>
                </c:pt>
                <c:pt idx="8">
                  <c:v>4.1763825174921605</c:v>
                </c:pt>
                <c:pt idx="9">
                  <c:v>1.8969638773785942</c:v>
                </c:pt>
                <c:pt idx="10">
                  <c:v>#N/A</c:v>
                </c:pt>
                <c:pt idx="11">
                  <c:v>3.1504889742696545</c:v>
                </c:pt>
                <c:pt idx="12">
                  <c:v>8.0450215978306776</c:v>
                </c:pt>
                <c:pt idx="13">
                  <c:v>7.1882083509372086</c:v>
                </c:pt>
                <c:pt idx="14">
                  <c:v>2.7013159483279008</c:v>
                </c:pt>
                <c:pt idx="15">
                  <c:v>2.9240895597756786</c:v>
                </c:pt>
                <c:pt idx="16">
                  <c:v>5.3648068669527893</c:v>
                </c:pt>
                <c:pt idx="17">
                  <c:v>1.6520969198045552</c:v>
                </c:pt>
                <c:pt idx="18">
                  <c:v>4.8850138720305178</c:v>
                </c:pt>
                <c:pt idx="19">
                  <c:v>7.5827045515105205</c:v>
                </c:pt>
                <c:pt idx="20">
                  <c:v>12.692321384073191</c:v>
                </c:pt>
                <c:pt idx="21">
                  <c:v>3.7348906695640367</c:v>
                </c:pt>
                <c:pt idx="22">
                  <c:v>19.759051808194837</c:v>
                </c:pt>
                <c:pt idx="23">
                  <c:v>5.5164963799008637</c:v>
                </c:pt>
                <c:pt idx="24">
                  <c:v>4.9993456312688851</c:v>
                </c:pt>
                <c:pt idx="25">
                  <c:v>8.083081971681791</c:v>
                </c:pt>
                <c:pt idx="26">
                  <c:v>2.5105846027022825</c:v>
                </c:pt>
                <c:pt idx="27">
                  <c:v>2.8537834566647367</c:v>
                </c:pt>
                <c:pt idx="28">
                  <c:v>8.1557284283008311</c:v>
                </c:pt>
                <c:pt idx="29">
                  <c:v>3.1199883364921996</c:v>
                </c:pt>
                <c:pt idx="30">
                  <c:v>3.2268817029495134</c:v>
                </c:pt>
                <c:pt idx="31">
                  <c:v>4.9388671369098347</c:v>
                </c:pt>
                <c:pt idx="32">
                  <c:v>6.5270535991851579</c:v>
                </c:pt>
                <c:pt idx="33">
                  <c:v>13.00473836011537</c:v>
                </c:pt>
                <c:pt idx="34">
                  <c:v>0.80836236933797911</c:v>
                </c:pt>
              </c:numCache>
            </c:numRef>
          </c:val>
          <c:extLst>
            <c:ext xmlns:c16="http://schemas.microsoft.com/office/drawing/2014/chart" uri="{C3380CC4-5D6E-409C-BE32-E72D297353CC}">
              <c16:uniqueId val="{00000007-168C-4ACA-AFA5-D73AF1485342}"/>
            </c:ext>
          </c:extLst>
        </c:ser>
        <c:ser>
          <c:idx val="6"/>
          <c:order val="5"/>
          <c:tx>
            <c:strRef>
              <c:f>[3]GBARDbySEO_e!$J$13</c:f>
              <c:strCache>
                <c:ptCount val="1"/>
                <c:pt idx="0">
                  <c:v>General advancement of knowledge</c:v>
                </c:pt>
              </c:strCache>
            </c:strRef>
          </c:tx>
          <c:invertIfNegative val="0"/>
          <c:cat>
            <c:strRef>
              <c:f>[3]GBARDbySEO_e!$B$15:$B$49</c:f>
              <c:strCache>
                <c:ptCount val="35"/>
                <c:pt idx="0">
                  <c:v>USA</c:v>
                </c:pt>
                <c:pt idx="1">
                  <c:v>TUR</c:v>
                </c:pt>
                <c:pt idx="2">
                  <c:v>GBR</c:v>
                </c:pt>
                <c:pt idx="3">
                  <c:v>KOR</c:v>
                </c:pt>
                <c:pt idx="4">
                  <c:v>FRA</c:v>
                </c:pt>
                <c:pt idx="5">
                  <c:v>ITA</c:v>
                </c:pt>
                <c:pt idx="6">
                  <c:v>JPN</c:v>
                </c:pt>
                <c:pt idx="7">
                  <c:v>BEL</c:v>
                </c:pt>
                <c:pt idx="8">
                  <c:v>DEU</c:v>
                </c:pt>
                <c:pt idx="9">
                  <c:v>AUS</c:v>
                </c:pt>
                <c:pt idx="10">
                  <c:v>CAN</c:v>
                </c:pt>
                <c:pt idx="11">
                  <c:v>ESP</c:v>
                </c:pt>
                <c:pt idx="12">
                  <c:v>POL</c:v>
                </c:pt>
                <c:pt idx="13">
                  <c:v>NOR</c:v>
                </c:pt>
                <c:pt idx="14">
                  <c:v>SWE</c:v>
                </c:pt>
                <c:pt idx="15">
                  <c:v>NLD</c:v>
                </c:pt>
                <c:pt idx="16">
                  <c:v>LVA</c:v>
                </c:pt>
                <c:pt idx="17">
                  <c:v>CHE</c:v>
                </c:pt>
                <c:pt idx="18">
                  <c:v>FIN</c:v>
                </c:pt>
                <c:pt idx="19">
                  <c:v>CZE</c:v>
                </c:pt>
                <c:pt idx="20">
                  <c:v>EST</c:v>
                </c:pt>
                <c:pt idx="21">
                  <c:v>IRL</c:v>
                </c:pt>
                <c:pt idx="22">
                  <c:v>GRC</c:v>
                </c:pt>
                <c:pt idx="23">
                  <c:v>SVK</c:v>
                </c:pt>
                <c:pt idx="24">
                  <c:v>CHL</c:v>
                </c:pt>
                <c:pt idx="25">
                  <c:v>DNK</c:v>
                </c:pt>
                <c:pt idx="26">
                  <c:v>HUN</c:v>
                </c:pt>
                <c:pt idx="27">
                  <c:v>AUT</c:v>
                </c:pt>
                <c:pt idx="28">
                  <c:v>PRT</c:v>
                </c:pt>
                <c:pt idx="29">
                  <c:v>ISR</c:v>
                </c:pt>
                <c:pt idx="30">
                  <c:v>MEX</c:v>
                </c:pt>
                <c:pt idx="31">
                  <c:v>SVN</c:v>
                </c:pt>
                <c:pt idx="32">
                  <c:v>LUX</c:v>
                </c:pt>
                <c:pt idx="33">
                  <c:v>ISL</c:v>
                </c:pt>
                <c:pt idx="34">
                  <c:v>NZL</c:v>
                </c:pt>
              </c:strCache>
            </c:strRef>
          </c:cat>
          <c:val>
            <c:numRef>
              <c:f>[3]GBARDbySEO_e!$J$15:$J$49</c:f>
              <c:numCache>
                <c:formatCode>General</c:formatCode>
                <c:ptCount val="35"/>
                <c:pt idx="0">
                  <c:v>7.6658232605587964</c:v>
                </c:pt>
                <c:pt idx="1">
                  <c:v>35.914147842996783</c:v>
                </c:pt>
                <c:pt idx="2">
                  <c:v>33.469403892342811</c:v>
                </c:pt>
                <c:pt idx="3">
                  <c:v>20.871755385788092</c:v>
                </c:pt>
                <c:pt idx="4">
                  <c:v>47.337284459619056</c:v>
                </c:pt>
                <c:pt idx="5">
                  <c:v>45.213579244111038</c:v>
                </c:pt>
                <c:pt idx="6">
                  <c:v>57.319210305974167</c:v>
                </c:pt>
                <c:pt idx="7">
                  <c:v>45.059340750935824</c:v>
                </c:pt>
                <c:pt idx="8">
                  <c:v>57.252723885498455</c:v>
                </c:pt>
                <c:pt idx="9">
                  <c:v>37.510633205590693</c:v>
                </c:pt>
                <c:pt idx="10">
                  <c:v>40.866231478603254</c:v>
                </c:pt>
                <c:pt idx="11">
                  <c:v>51.134962698711483</c:v>
                </c:pt>
                <c:pt idx="12">
                  <c:v>29.486148772943437</c:v>
                </c:pt>
                <c:pt idx="13">
                  <c:v>45.557895963817792</c:v>
                </c:pt>
                <c:pt idx="14">
                  <c:v>72.443559096945549</c:v>
                </c:pt>
                <c:pt idx="15">
                  <c:v>74.646441033548683</c:v>
                </c:pt>
                <c:pt idx="16">
                  <c:v>28.111587982832614</c:v>
                </c:pt>
                <c:pt idx="17">
                  <c:v>89.954684183655488</c:v>
                </c:pt>
                <c:pt idx="18">
                  <c:v>59.773820877405939</c:v>
                </c:pt>
                <c:pt idx="19">
                  <c:v>55.312944018870738</c:v>
                </c:pt>
                <c:pt idx="20">
                  <c:v>41.06297390623331</c:v>
                </c:pt>
                <c:pt idx="21">
                  <c:v>52.302050794513107</c:v>
                </c:pt>
                <c:pt idx="22">
                  <c:v>46.16368009360577</c:v>
                </c:pt>
                <c:pt idx="23">
                  <c:v>69.792765582322929</c:v>
                </c:pt>
                <c:pt idx="24">
                  <c:v>48.929217872485673</c:v>
                </c:pt>
                <c:pt idx="25">
                  <c:v>61.932470473524468</c:v>
                </c:pt>
                <c:pt idx="26">
                  <c:v>47.997946352063231</c:v>
                </c:pt>
                <c:pt idx="27">
                  <c:v>70.094369127572335</c:v>
                </c:pt>
                <c:pt idx="28">
                  <c:v>60.055276920694297</c:v>
                </c:pt>
                <c:pt idx="29">
                  <c:v>55.047383000437378</c:v>
                </c:pt>
                <c:pt idx="30">
                  <c:v>52.727342837072541</c:v>
                </c:pt>
                <c:pt idx="31">
                  <c:v>58.047252055593312</c:v>
                </c:pt>
                <c:pt idx="32">
                  <c:v>52.324128858436183</c:v>
                </c:pt>
                <c:pt idx="33">
                  <c:v>57.524721878862792</c:v>
                </c:pt>
                <c:pt idx="34">
                  <c:v>34.668989547038329</c:v>
                </c:pt>
              </c:numCache>
            </c:numRef>
          </c:val>
          <c:extLst>
            <c:ext xmlns:c16="http://schemas.microsoft.com/office/drawing/2014/chart" uri="{C3380CC4-5D6E-409C-BE32-E72D297353CC}">
              <c16:uniqueId val="{00000008-168C-4ACA-AFA5-D73AF1485342}"/>
            </c:ext>
          </c:extLst>
        </c:ser>
        <c:ser>
          <c:idx val="7"/>
          <c:order val="6"/>
          <c:tx>
            <c:strRef>
              <c:f>[3]GBARDbySEO_e!$K$13</c:f>
              <c:strCache>
                <c:ptCount val="1"/>
                <c:pt idx="0">
                  <c:v>Economic objective not known</c:v>
                </c:pt>
              </c:strCache>
            </c:strRef>
          </c:tx>
          <c:spPr>
            <a:pattFill prst="wdDnDiag">
              <a:fgClr>
                <a:schemeClr val="tx2">
                  <a:lumMod val="40000"/>
                  <a:lumOff val="60000"/>
                </a:schemeClr>
              </a:fgClr>
              <a:bgClr>
                <a:schemeClr val="accent5"/>
              </a:bgClr>
            </a:pattFill>
          </c:spPr>
          <c:invertIfNegative val="0"/>
          <c:cat>
            <c:strRef>
              <c:f>[3]GBARDbySEO_e!$B$15:$B$49</c:f>
              <c:strCache>
                <c:ptCount val="35"/>
                <c:pt idx="0">
                  <c:v>USA</c:v>
                </c:pt>
                <c:pt idx="1">
                  <c:v>TUR</c:v>
                </c:pt>
                <c:pt idx="2">
                  <c:v>GBR</c:v>
                </c:pt>
                <c:pt idx="3">
                  <c:v>KOR</c:v>
                </c:pt>
                <c:pt idx="4">
                  <c:v>FRA</c:v>
                </c:pt>
                <c:pt idx="5">
                  <c:v>ITA</c:v>
                </c:pt>
                <c:pt idx="6">
                  <c:v>JPN</c:v>
                </c:pt>
                <c:pt idx="7">
                  <c:v>BEL</c:v>
                </c:pt>
                <c:pt idx="8">
                  <c:v>DEU</c:v>
                </c:pt>
                <c:pt idx="9">
                  <c:v>AUS</c:v>
                </c:pt>
                <c:pt idx="10">
                  <c:v>CAN</c:v>
                </c:pt>
                <c:pt idx="11">
                  <c:v>ESP</c:v>
                </c:pt>
                <c:pt idx="12">
                  <c:v>POL</c:v>
                </c:pt>
                <c:pt idx="13">
                  <c:v>NOR</c:v>
                </c:pt>
                <c:pt idx="14">
                  <c:v>SWE</c:v>
                </c:pt>
                <c:pt idx="15">
                  <c:v>NLD</c:v>
                </c:pt>
                <c:pt idx="16">
                  <c:v>LVA</c:v>
                </c:pt>
                <c:pt idx="17">
                  <c:v>CHE</c:v>
                </c:pt>
                <c:pt idx="18">
                  <c:v>FIN</c:v>
                </c:pt>
                <c:pt idx="19">
                  <c:v>CZE</c:v>
                </c:pt>
                <c:pt idx="20">
                  <c:v>EST</c:v>
                </c:pt>
                <c:pt idx="21">
                  <c:v>IRL</c:v>
                </c:pt>
                <c:pt idx="22">
                  <c:v>GRC</c:v>
                </c:pt>
                <c:pt idx="23">
                  <c:v>SVK</c:v>
                </c:pt>
                <c:pt idx="24">
                  <c:v>CHL</c:v>
                </c:pt>
                <c:pt idx="25">
                  <c:v>DNK</c:v>
                </c:pt>
                <c:pt idx="26">
                  <c:v>HUN</c:v>
                </c:pt>
                <c:pt idx="27">
                  <c:v>AUT</c:v>
                </c:pt>
                <c:pt idx="28">
                  <c:v>PRT</c:v>
                </c:pt>
                <c:pt idx="29">
                  <c:v>ISR</c:v>
                </c:pt>
                <c:pt idx="30">
                  <c:v>MEX</c:v>
                </c:pt>
                <c:pt idx="31">
                  <c:v>SVN</c:v>
                </c:pt>
                <c:pt idx="32">
                  <c:v>LUX</c:v>
                </c:pt>
                <c:pt idx="33">
                  <c:v>ISL</c:v>
                </c:pt>
                <c:pt idx="34">
                  <c:v>NZL</c:v>
                </c:pt>
              </c:strCache>
            </c:strRef>
          </c:cat>
          <c:val>
            <c:numRef>
              <c:f>[3]GBARDbySEO_e!$K$15:$K$49</c:f>
              <c:numCache>
                <c:formatCode>General</c:formatCode>
                <c:ptCount val="35"/>
                <c:pt idx="0">
                  <c:v>#N/A</c:v>
                </c:pt>
                <c:pt idx="1">
                  <c:v>#N/A</c:v>
                </c:pt>
                <c:pt idx="2">
                  <c:v>#N/A</c:v>
                </c:pt>
                <c:pt idx="3">
                  <c:v>#N/A</c:v>
                </c:pt>
                <c:pt idx="4">
                  <c:v>12.074986936946631</c:v>
                </c:pt>
                <c:pt idx="5">
                  <c:v>#N/A</c:v>
                </c:pt>
                <c:pt idx="6">
                  <c:v>#N/A</c:v>
                </c:pt>
                <c:pt idx="7">
                  <c:v>#N/A</c:v>
                </c:pt>
                <c:pt idx="8">
                  <c:v>#N/A</c:v>
                </c:pt>
                <c:pt idx="9">
                  <c:v>#N/A</c:v>
                </c:pt>
                <c:pt idx="10">
                  <c:v>5.7092529271578059</c:v>
                </c:pt>
                <c:pt idx="11">
                  <c:v>#N/A</c:v>
                </c:pt>
                <c:pt idx="12">
                  <c:v>#N/A</c:v>
                </c:pt>
                <c:pt idx="13">
                  <c:v>#N/A</c:v>
                </c:pt>
                <c:pt idx="14">
                  <c:v>2.2214173608595922</c:v>
                </c:pt>
                <c:pt idx="15">
                  <c:v>#N/A</c:v>
                </c:pt>
                <c:pt idx="16">
                  <c:v>#N/A</c:v>
                </c:pt>
                <c:pt idx="17">
                  <c:v>#N/A</c:v>
                </c:pt>
                <c:pt idx="18">
                  <c:v>#N/A</c:v>
                </c:pt>
                <c:pt idx="19">
                  <c:v>#N/A</c:v>
                </c:pt>
                <c:pt idx="20">
                  <c:v>#N/A</c:v>
                </c:pt>
                <c:pt idx="21">
                  <c:v>#N/A</c:v>
                </c:pt>
                <c:pt idx="22">
                  <c:v>#N/A</c:v>
                </c:pt>
                <c:pt idx="23">
                  <c:v>#N/A</c:v>
                </c:pt>
                <c:pt idx="24">
                  <c:v>3.9777520877607713</c:v>
                </c:pt>
                <c:pt idx="25">
                  <c:v>#N/A</c:v>
                </c:pt>
                <c:pt idx="26">
                  <c:v>#N/A</c:v>
                </c:pt>
                <c:pt idx="27">
                  <c:v>#N/A</c:v>
                </c:pt>
                <c:pt idx="28">
                  <c:v>#N/A</c:v>
                </c:pt>
                <c:pt idx="29">
                  <c:v>#N/A</c:v>
                </c:pt>
                <c:pt idx="30">
                  <c:v>#N/A</c:v>
                </c:pt>
                <c:pt idx="31">
                  <c:v>#N/A</c:v>
                </c:pt>
                <c:pt idx="32">
                  <c:v>#N/A</c:v>
                </c:pt>
                <c:pt idx="33">
                  <c:v>#N/A</c:v>
                </c:pt>
                <c:pt idx="34">
                  <c:v>#N/A</c:v>
                </c:pt>
              </c:numCache>
            </c:numRef>
          </c:val>
          <c:extLst>
            <c:ext xmlns:c16="http://schemas.microsoft.com/office/drawing/2014/chart" uri="{C3380CC4-5D6E-409C-BE32-E72D297353CC}">
              <c16:uniqueId val="{00000009-168C-4ACA-AFA5-D73AF1485342}"/>
            </c:ext>
          </c:extLst>
        </c:ser>
        <c:dLbls>
          <c:showLegendKey val="0"/>
          <c:showVal val="0"/>
          <c:showCatName val="0"/>
          <c:showSerName val="0"/>
          <c:showPercent val="0"/>
          <c:showBubbleSize val="0"/>
        </c:dLbls>
        <c:gapWidth val="83"/>
        <c:overlap val="100"/>
        <c:axId val="209659776"/>
        <c:axId val="209661312"/>
      </c:barChart>
      <c:barChart>
        <c:barDir val="col"/>
        <c:grouping val="stacked"/>
        <c:varyColors val="0"/>
        <c:ser>
          <c:idx val="0"/>
          <c:order val="7"/>
          <c:tx>
            <c:strRef>
              <c:f>[3]GBARDbySEO_e!$C$13</c:f>
              <c:strCache>
                <c:ptCount val="1"/>
                <c:pt idx="0">
                  <c:v>Total GBARD (USD billion PPP)</c:v>
                </c:pt>
              </c:strCache>
            </c:strRef>
          </c:tx>
          <c:spPr>
            <a:noFill/>
          </c:spPr>
          <c:invertIfNegative val="0"/>
          <c:dPt>
            <c:idx val="13"/>
            <c:invertIfNegative val="0"/>
            <c:bubble3D val="0"/>
            <c:extLst>
              <c:ext xmlns:c16="http://schemas.microsoft.com/office/drawing/2014/chart" uri="{C3380CC4-5D6E-409C-BE32-E72D297353CC}">
                <c16:uniqueId val="{0000000A-168C-4ACA-AFA5-D73AF1485342}"/>
              </c:ext>
            </c:extLst>
          </c:dPt>
          <c:dPt>
            <c:idx val="14"/>
            <c:invertIfNegative val="0"/>
            <c:bubble3D val="0"/>
            <c:extLst>
              <c:ext xmlns:c16="http://schemas.microsoft.com/office/drawing/2014/chart" uri="{C3380CC4-5D6E-409C-BE32-E72D297353CC}">
                <c16:uniqueId val="{0000000B-168C-4ACA-AFA5-D73AF1485342}"/>
              </c:ext>
            </c:extLst>
          </c:dPt>
          <c:dPt>
            <c:idx val="20"/>
            <c:invertIfNegative val="0"/>
            <c:bubble3D val="0"/>
            <c:extLst>
              <c:ext xmlns:c16="http://schemas.microsoft.com/office/drawing/2014/chart" uri="{C3380CC4-5D6E-409C-BE32-E72D297353CC}">
                <c16:uniqueId val="{0000000C-168C-4ACA-AFA5-D73AF1485342}"/>
              </c:ext>
            </c:extLst>
          </c:dPt>
          <c:dLbls>
            <c:dLbl>
              <c:idx val="0"/>
              <c:layout>
                <c:manualLayout>
                  <c:x val="-9.8765899454875843E-4"/>
                  <c:y val="-0.1881926730989612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68C-4ACA-AFA5-D73AF1485342}"/>
                </c:ext>
              </c:extLst>
            </c:dLbl>
            <c:dLbl>
              <c:idx val="1"/>
              <c:layout>
                <c:manualLayout>
                  <c:x val="3.1878034139366497E-4"/>
                  <c:y val="-0.65902406565376515"/>
                </c:manualLayout>
              </c:layout>
              <c:numFmt formatCode="#0.0" sourceLinked="0"/>
              <c:spPr/>
              <c:txPr>
                <a:bodyPr/>
                <a:lstStyle/>
                <a:p>
                  <a:pPr>
                    <a:defRPr sz="700" b="0" i="0" u="none" strike="noStrike" baseline="0">
                      <a:solidFill>
                        <a:srgbClr val="000000"/>
                      </a:solidFill>
                      <a:latin typeface="Arial Narrow"/>
                      <a:ea typeface="Arial Narrow"/>
                      <a:cs typeface="Arial Narrow"/>
                    </a:defRPr>
                  </a:pPr>
                  <a:endParaRPr lang="et-EE"/>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68C-4ACA-AFA5-D73AF1485342}"/>
                </c:ext>
              </c:extLst>
            </c:dLbl>
            <c:dLbl>
              <c:idx val="2"/>
              <c:layout>
                <c:manualLayout>
                  <c:x val="3.1878034139366497E-4"/>
                  <c:y val="-0.6290103877860338"/>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68C-4ACA-AFA5-D73AF1485342}"/>
                </c:ext>
              </c:extLst>
            </c:dLbl>
            <c:dLbl>
              <c:idx val="3"/>
              <c:layout>
                <c:manualLayout>
                  <c:x val="3.1878034139366497E-4"/>
                  <c:y val="-0.60763853461979223"/>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68C-4ACA-AFA5-D73AF1485342}"/>
                </c:ext>
              </c:extLst>
            </c:dLbl>
            <c:dLbl>
              <c:idx val="4"/>
              <c:layout>
                <c:manualLayout>
                  <c:x val="3.1878034139366497E-4"/>
                  <c:y val="-0.62017744260840635"/>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68C-4ACA-AFA5-D73AF1485342}"/>
                </c:ext>
              </c:extLst>
            </c:dLbl>
            <c:dLbl>
              <c:idx val="5"/>
              <c:layout>
                <c:manualLayout>
                  <c:x val="3.1878034139366497E-4"/>
                  <c:y val="-0.63946434512587336"/>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68C-4ACA-AFA5-D73AF1485342}"/>
                </c:ext>
              </c:extLst>
            </c:dLbl>
            <c:dLbl>
              <c:idx val="6"/>
              <c:layout>
                <c:manualLayout>
                  <c:x val="3.1878034139366497E-4"/>
                  <c:y val="-0.56610291671287571"/>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68C-4ACA-AFA5-D73AF1485342}"/>
                </c:ext>
              </c:extLst>
            </c:dLbl>
            <c:dLbl>
              <c:idx val="7"/>
              <c:layout>
                <c:manualLayout>
                  <c:x val="3.9784790638500712E-5"/>
                  <c:y val="-0.66680862075339176"/>
                </c:manualLayout>
              </c:layout>
              <c:numFmt formatCode="#0.0" sourceLinked="0"/>
              <c:spPr/>
              <c:txPr>
                <a:bodyPr/>
                <a:lstStyle/>
                <a:p>
                  <a:pPr>
                    <a:defRPr sz="700" b="0" i="0" u="none" strike="noStrike" baseline="0">
                      <a:solidFill>
                        <a:srgbClr val="000000"/>
                      </a:solidFill>
                      <a:latin typeface="Arial Narrow"/>
                      <a:ea typeface="Arial Narrow"/>
                      <a:cs typeface="Arial Narrow"/>
                    </a:defRPr>
                  </a:pPr>
                  <a:endParaRPr lang="et-EE"/>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168C-4ACA-AFA5-D73AF1485342}"/>
                </c:ext>
              </c:extLst>
            </c:dLbl>
            <c:dLbl>
              <c:idx val="8"/>
              <c:layout>
                <c:manualLayout>
                  <c:x val="3.1852933325083531E-4"/>
                  <c:y val="-0.5609836974603527"/>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168C-4ACA-AFA5-D73AF1485342}"/>
                </c:ext>
              </c:extLst>
            </c:dLbl>
            <c:dLbl>
              <c:idx val="9"/>
              <c:layout>
                <c:manualLayout>
                  <c:x val="3.9784790638500712E-5"/>
                  <c:y val="-0.66171712690843221"/>
                </c:manualLayout>
              </c:layout>
              <c:numFmt formatCode="#0.0" sourceLinked="0"/>
              <c:spPr/>
              <c:txPr>
                <a:bodyPr/>
                <a:lstStyle/>
                <a:p>
                  <a:pPr>
                    <a:defRPr sz="700" b="0" i="0" u="none" strike="noStrike" baseline="0">
                      <a:solidFill>
                        <a:srgbClr val="000000"/>
                      </a:solidFill>
                      <a:latin typeface="Arial Narrow"/>
                      <a:ea typeface="Arial Narrow"/>
                      <a:cs typeface="Arial Narrow"/>
                    </a:defRPr>
                  </a:pPr>
                  <a:endParaRPr lang="et-EE"/>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168C-4ACA-AFA5-D73AF1485342}"/>
                </c:ext>
              </c:extLst>
            </c:dLbl>
            <c:dLbl>
              <c:idx val="10"/>
              <c:layout>
                <c:manualLayout>
                  <c:x val="-1.5541169163298242E-3"/>
                  <c:y val="-0.65197330967431888"/>
                </c:manualLayout>
              </c:layout>
              <c:numFmt formatCode="#0.0" sourceLinked="0"/>
              <c:spPr/>
              <c:txPr>
                <a:bodyPr/>
                <a:lstStyle/>
                <a:p>
                  <a:pPr>
                    <a:defRPr sz="700" b="0" i="0" u="none" strike="noStrike" baseline="0">
                      <a:solidFill>
                        <a:srgbClr val="000000"/>
                      </a:solidFill>
                      <a:latin typeface="Arial Narrow"/>
                      <a:ea typeface="Arial Narrow"/>
                      <a:cs typeface="Arial Narrow"/>
                    </a:defRPr>
                  </a:pPr>
                  <a:endParaRPr lang="et-EE"/>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168C-4ACA-AFA5-D73AF1485342}"/>
                </c:ext>
              </c:extLst>
            </c:dLbl>
            <c:dLbl>
              <c:idx val="11"/>
              <c:layout>
                <c:manualLayout>
                  <c:x val="-1.5541169163298242E-3"/>
                  <c:y val="-0.64795977967542795"/>
                </c:manualLayout>
              </c:layout>
              <c:numFmt formatCode="#0.0" sourceLinked="0"/>
              <c:spPr/>
              <c:txPr>
                <a:bodyPr/>
                <a:lstStyle/>
                <a:p>
                  <a:pPr>
                    <a:defRPr sz="700" b="0" i="0" u="none" strike="noStrike" baseline="0">
                      <a:solidFill>
                        <a:srgbClr val="000000"/>
                      </a:solidFill>
                      <a:latin typeface="Arial Narrow"/>
                      <a:ea typeface="Arial Narrow"/>
                      <a:cs typeface="Arial Narrow"/>
                    </a:defRPr>
                  </a:pPr>
                  <a:endParaRPr lang="et-EE"/>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168C-4ACA-AFA5-D73AF1485342}"/>
                </c:ext>
              </c:extLst>
            </c:dLbl>
            <c:dLbl>
              <c:idx val="12"/>
              <c:layout>
                <c:manualLayout>
                  <c:x val="3.1878034139366497E-4"/>
                  <c:y val="-0.66359025544342165"/>
                </c:manualLayout>
              </c:layout>
              <c:numFmt formatCode="#0.0" sourceLinked="0"/>
              <c:spPr/>
              <c:txPr>
                <a:bodyPr/>
                <a:lstStyle/>
                <a:p>
                  <a:pPr>
                    <a:defRPr sz="700" b="0" i="0" u="none" strike="noStrike" baseline="0">
                      <a:solidFill>
                        <a:srgbClr val="000000"/>
                      </a:solidFill>
                      <a:latin typeface="Arial Narrow"/>
                      <a:ea typeface="Arial Narrow"/>
                      <a:cs typeface="Arial Narrow"/>
                    </a:defRPr>
                  </a:pPr>
                  <a:endParaRPr lang="et-EE"/>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168C-4ACA-AFA5-D73AF1485342}"/>
                </c:ext>
              </c:extLst>
            </c:dLbl>
            <c:dLbl>
              <c:idx val="13"/>
              <c:layout>
                <c:manualLayout>
                  <c:x val="3.9784790638500712E-5"/>
                  <c:y val="-0.6671224723670105"/>
                </c:manualLayout>
              </c:layout>
              <c:numFmt formatCode="#0.0" sourceLinked="0"/>
              <c:spPr/>
              <c:txPr>
                <a:bodyPr/>
                <a:lstStyle/>
                <a:p>
                  <a:pPr>
                    <a:defRPr sz="700" b="0" i="0" u="none" strike="noStrike" baseline="0">
                      <a:solidFill>
                        <a:srgbClr val="000000"/>
                      </a:solidFill>
                      <a:latin typeface="Arial Narrow"/>
                      <a:ea typeface="Arial Narrow"/>
                      <a:cs typeface="Arial Narrow"/>
                    </a:defRPr>
                  </a:pPr>
                  <a:endParaRPr lang="et-EE"/>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68C-4ACA-AFA5-D73AF1485342}"/>
                </c:ext>
              </c:extLst>
            </c:dLbl>
            <c:dLbl>
              <c:idx val="14"/>
              <c:layout>
                <c:manualLayout>
                  <c:x val="3.9784790638500712E-5"/>
                  <c:y val="-0.66505822335588338"/>
                </c:manualLayout>
              </c:layout>
              <c:numFmt formatCode="#0.0" sourceLinked="0"/>
              <c:spPr/>
              <c:txPr>
                <a:bodyPr/>
                <a:lstStyle/>
                <a:p>
                  <a:pPr>
                    <a:defRPr sz="700" b="0" i="0" u="none" strike="noStrike" baseline="0">
                      <a:solidFill>
                        <a:srgbClr val="000000"/>
                      </a:solidFill>
                      <a:latin typeface="Arial Narrow"/>
                      <a:ea typeface="Arial Narrow"/>
                      <a:cs typeface="Arial Narrow"/>
                    </a:defRPr>
                  </a:pPr>
                  <a:endParaRPr lang="et-EE"/>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68C-4ACA-AFA5-D73AF1485342}"/>
                </c:ext>
              </c:extLst>
            </c:dLbl>
            <c:dLbl>
              <c:idx val="15"/>
              <c:layout>
                <c:manualLayout>
                  <c:x val="-1.5541169163298242E-3"/>
                  <c:y val="-0.65675797567557581"/>
                </c:manualLayout>
              </c:layout>
              <c:numFmt formatCode="#0.0" sourceLinked="0"/>
              <c:spPr/>
              <c:txPr>
                <a:bodyPr/>
                <a:lstStyle/>
                <a:p>
                  <a:pPr>
                    <a:defRPr sz="700" b="0" i="0" u="none" strike="noStrike" baseline="0">
                      <a:solidFill>
                        <a:srgbClr val="000000"/>
                      </a:solidFill>
                      <a:latin typeface="Arial Narrow"/>
                      <a:ea typeface="Arial Narrow"/>
                      <a:cs typeface="Arial Narrow"/>
                    </a:defRPr>
                  </a:pPr>
                  <a:endParaRPr lang="et-EE"/>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168C-4ACA-AFA5-D73AF1485342}"/>
                </c:ext>
              </c:extLst>
            </c:dLbl>
            <c:dLbl>
              <c:idx val="16"/>
              <c:layout>
                <c:manualLayout>
                  <c:x val="3.978479063855915E-5"/>
                  <c:y val="-0.67693800598868803"/>
                </c:manualLayout>
              </c:layout>
              <c:numFmt formatCode="#0.0" sourceLinked="0"/>
              <c:spPr/>
              <c:txPr>
                <a:bodyPr/>
                <a:lstStyle/>
                <a:p>
                  <a:pPr>
                    <a:defRPr sz="700" b="0" i="0" u="none" strike="noStrike" baseline="0">
                      <a:solidFill>
                        <a:srgbClr val="000000"/>
                      </a:solidFill>
                      <a:latin typeface="Arial Narrow"/>
                      <a:ea typeface="Arial Narrow"/>
                      <a:cs typeface="Arial Narrow"/>
                    </a:defRPr>
                  </a:pPr>
                  <a:endParaRPr lang="et-EE"/>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168C-4ACA-AFA5-D73AF1485342}"/>
                </c:ext>
              </c:extLst>
            </c:dLbl>
            <c:dLbl>
              <c:idx val="17"/>
              <c:layout>
                <c:manualLayout>
                  <c:x val="3.9784790638500712E-5"/>
                  <c:y val="-0.66178884329599641"/>
                </c:manualLayout>
              </c:layout>
              <c:numFmt formatCode="#0.0" sourceLinked="0"/>
              <c:spPr/>
              <c:txPr>
                <a:bodyPr/>
                <a:lstStyle/>
                <a:p>
                  <a:pPr>
                    <a:defRPr sz="700" b="0" i="0" u="none" strike="noStrike" baseline="0">
                      <a:solidFill>
                        <a:srgbClr val="000000"/>
                      </a:solidFill>
                      <a:latin typeface="Arial Narrow"/>
                      <a:ea typeface="Arial Narrow"/>
                      <a:cs typeface="Arial Narrow"/>
                    </a:defRPr>
                  </a:pPr>
                  <a:endParaRPr lang="et-EE"/>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168C-4ACA-AFA5-D73AF1485342}"/>
                </c:ext>
              </c:extLst>
            </c:dLbl>
            <c:dLbl>
              <c:idx val="18"/>
              <c:layout>
                <c:manualLayout>
                  <c:x val="3.1878034139366497E-4"/>
                  <c:y val="-0.67055265979076561"/>
                </c:manualLayout>
              </c:layout>
              <c:numFmt formatCode="#0.0" sourceLinked="0"/>
              <c:spPr/>
              <c:txPr>
                <a:bodyPr/>
                <a:lstStyle/>
                <a:p>
                  <a:pPr>
                    <a:defRPr sz="700" b="0" i="0" u="none" strike="noStrike" baseline="0">
                      <a:solidFill>
                        <a:srgbClr val="000000"/>
                      </a:solidFill>
                      <a:latin typeface="Arial Narrow"/>
                      <a:ea typeface="Arial Narrow"/>
                      <a:cs typeface="Arial Narrow"/>
                    </a:defRPr>
                  </a:pPr>
                  <a:endParaRPr lang="et-EE"/>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168C-4ACA-AFA5-D73AF1485342}"/>
                </c:ext>
              </c:extLst>
            </c:dLbl>
            <c:dLbl>
              <c:idx val="19"/>
              <c:layout>
                <c:manualLayout>
                  <c:x val="3.9784790638500712E-5"/>
                  <c:y val="-0.66982255739159369"/>
                </c:manualLayout>
              </c:layout>
              <c:numFmt formatCode="#0.0" sourceLinked="0"/>
              <c:spPr/>
              <c:txPr>
                <a:bodyPr/>
                <a:lstStyle/>
                <a:p>
                  <a:pPr>
                    <a:defRPr sz="700" b="0" i="0" u="none" strike="noStrike" baseline="0">
                      <a:solidFill>
                        <a:srgbClr val="000000"/>
                      </a:solidFill>
                      <a:latin typeface="Arial Narrow"/>
                      <a:ea typeface="Arial Narrow"/>
                      <a:cs typeface="Arial Narrow"/>
                    </a:defRPr>
                  </a:pPr>
                  <a:endParaRPr lang="et-EE"/>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168C-4ACA-AFA5-D73AF1485342}"/>
                </c:ext>
              </c:extLst>
            </c:dLbl>
            <c:dLbl>
              <c:idx val="20"/>
              <c:layout>
                <c:manualLayout>
                  <c:x val="-1.5541169163298242E-3"/>
                  <c:y val="-0.67638054046061147"/>
                </c:manualLayout>
              </c:layout>
              <c:numFmt formatCode="#0.0" sourceLinked="0"/>
              <c:spPr/>
              <c:txPr>
                <a:bodyPr/>
                <a:lstStyle/>
                <a:p>
                  <a:pPr>
                    <a:defRPr sz="700" b="0" i="0" u="none" strike="noStrike" baseline="0">
                      <a:solidFill>
                        <a:srgbClr val="000000"/>
                      </a:solidFill>
                      <a:latin typeface="Arial Narrow"/>
                      <a:ea typeface="Arial Narrow"/>
                      <a:cs typeface="Arial Narrow"/>
                    </a:defRPr>
                  </a:pPr>
                  <a:endParaRPr lang="et-EE"/>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68C-4ACA-AFA5-D73AF1485342}"/>
                </c:ext>
              </c:extLst>
            </c:dLbl>
            <c:dLbl>
              <c:idx val="21"/>
              <c:layout>
                <c:manualLayout>
                  <c:x val="-1.5541169163298242E-3"/>
                  <c:y val="-0.6742438357177184"/>
                </c:manualLayout>
              </c:layout>
              <c:numFmt formatCode="#0.0" sourceLinked="0"/>
              <c:spPr/>
              <c:txPr>
                <a:bodyPr/>
                <a:lstStyle/>
                <a:p>
                  <a:pPr>
                    <a:defRPr sz="700" b="0" i="0" u="none" strike="noStrike" baseline="0">
                      <a:solidFill>
                        <a:srgbClr val="000000"/>
                      </a:solidFill>
                      <a:latin typeface="Arial Narrow"/>
                      <a:ea typeface="Arial Narrow"/>
                      <a:cs typeface="Arial Narrow"/>
                    </a:defRPr>
                  </a:pPr>
                  <a:endParaRPr lang="et-EE"/>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168C-4ACA-AFA5-D73AF1485342}"/>
                </c:ext>
              </c:extLst>
            </c:dLbl>
            <c:dLbl>
              <c:idx val="22"/>
              <c:layout>
                <c:manualLayout>
                  <c:x val="3.1878034139366497E-4"/>
                  <c:y val="-0.67232893423533324"/>
                </c:manualLayout>
              </c:layout>
              <c:numFmt formatCode="#0.0" sourceLinked="0"/>
              <c:spPr/>
              <c:txPr>
                <a:bodyPr/>
                <a:lstStyle/>
                <a:p>
                  <a:pPr>
                    <a:defRPr sz="700" b="0" i="0" u="none" strike="noStrike" baseline="0">
                      <a:solidFill>
                        <a:srgbClr val="000000"/>
                      </a:solidFill>
                      <a:latin typeface="Arial Narrow"/>
                      <a:ea typeface="Arial Narrow"/>
                      <a:cs typeface="Arial Narrow"/>
                    </a:defRPr>
                  </a:pPr>
                  <a:endParaRPr lang="et-EE"/>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0-168C-4ACA-AFA5-D73AF1485342}"/>
                </c:ext>
              </c:extLst>
            </c:dLbl>
            <c:dLbl>
              <c:idx val="23"/>
              <c:layout>
                <c:manualLayout>
                  <c:x val="-1.5541169163298242E-3"/>
                  <c:y val="-0.67538094709992236"/>
                </c:manualLayout>
              </c:layout>
              <c:numFmt formatCode="#0.0" sourceLinked="0"/>
              <c:spPr/>
              <c:txPr>
                <a:bodyPr/>
                <a:lstStyle/>
                <a:p>
                  <a:pPr>
                    <a:defRPr sz="700" b="0" i="0" u="none" strike="noStrike" baseline="0">
                      <a:solidFill>
                        <a:srgbClr val="000000"/>
                      </a:solidFill>
                      <a:latin typeface="Arial Narrow"/>
                      <a:ea typeface="Arial Narrow"/>
                      <a:cs typeface="Arial Narrow"/>
                    </a:defRPr>
                  </a:pPr>
                  <a:endParaRPr lang="et-EE"/>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168C-4ACA-AFA5-D73AF1485342}"/>
                </c:ext>
              </c:extLst>
            </c:dLbl>
            <c:dLbl>
              <c:idx val="24"/>
              <c:layout>
                <c:manualLayout>
                  <c:x val="3.1878034139366497E-4"/>
                  <c:y val="-0.67440020701637649"/>
                </c:manualLayout>
              </c:layout>
              <c:numFmt formatCode="#0.0" sourceLinked="0"/>
              <c:spPr/>
              <c:txPr>
                <a:bodyPr/>
                <a:lstStyle/>
                <a:p>
                  <a:pPr>
                    <a:defRPr sz="700" b="0" i="0" u="none" strike="noStrike" baseline="0">
                      <a:solidFill>
                        <a:srgbClr val="000000"/>
                      </a:solidFill>
                      <a:latin typeface="Arial Narrow"/>
                      <a:ea typeface="Arial Narrow"/>
                      <a:cs typeface="Arial Narrow"/>
                    </a:defRPr>
                  </a:pPr>
                  <a:endParaRPr lang="et-EE"/>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168C-4ACA-AFA5-D73AF1485342}"/>
                </c:ext>
              </c:extLst>
            </c:dLbl>
            <c:dLbl>
              <c:idx val="25"/>
              <c:layout>
                <c:manualLayout>
                  <c:x val="-1.5541169163298242E-3"/>
                  <c:y val="-0.66859413700048054"/>
                </c:manualLayout>
              </c:layout>
              <c:numFmt formatCode="#0.0" sourceLinked="0"/>
              <c:spPr/>
              <c:txPr>
                <a:bodyPr/>
                <a:lstStyle/>
                <a:p>
                  <a:pPr>
                    <a:defRPr sz="700" b="0" i="0" u="none" strike="noStrike" baseline="0">
                      <a:solidFill>
                        <a:srgbClr val="000000"/>
                      </a:solidFill>
                      <a:latin typeface="Arial Narrow"/>
                      <a:ea typeface="Arial Narrow"/>
                      <a:cs typeface="Arial Narrow"/>
                    </a:defRPr>
                  </a:pPr>
                  <a:endParaRPr lang="et-EE"/>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168C-4ACA-AFA5-D73AF1485342}"/>
                </c:ext>
              </c:extLst>
            </c:dLbl>
            <c:dLbl>
              <c:idx val="26"/>
              <c:layout>
                <c:manualLayout>
                  <c:x val="3.9784790638500712E-5"/>
                  <c:y val="-0.67385050460241769"/>
                </c:manualLayout>
              </c:layout>
              <c:numFmt formatCode="#0.0" sourceLinked="0"/>
              <c:spPr/>
              <c:txPr>
                <a:bodyPr/>
                <a:lstStyle/>
                <a:p>
                  <a:pPr>
                    <a:defRPr sz="700" b="0" i="0" u="none" strike="noStrike" baseline="0">
                      <a:solidFill>
                        <a:srgbClr val="000000"/>
                      </a:solidFill>
                      <a:latin typeface="Arial Narrow"/>
                      <a:ea typeface="Arial Narrow"/>
                      <a:cs typeface="Arial Narrow"/>
                    </a:defRPr>
                  </a:pPr>
                  <a:endParaRPr lang="et-EE"/>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168C-4ACA-AFA5-D73AF1485342}"/>
                </c:ext>
              </c:extLst>
            </c:dLbl>
            <c:dLbl>
              <c:idx val="27"/>
              <c:layout>
                <c:manualLayout>
                  <c:x val="3.9784790638617595E-5"/>
                  <c:y val="-0.6658116150974086"/>
                </c:manualLayout>
              </c:layout>
              <c:numFmt formatCode="#0.0" sourceLinked="0"/>
              <c:spPr/>
              <c:txPr>
                <a:bodyPr/>
                <a:lstStyle/>
                <a:p>
                  <a:pPr>
                    <a:defRPr sz="700" b="0" i="0" u="none" strike="noStrike" baseline="0">
                      <a:solidFill>
                        <a:srgbClr val="000000"/>
                      </a:solidFill>
                      <a:latin typeface="Arial Narrow"/>
                      <a:ea typeface="Arial Narrow"/>
                      <a:cs typeface="Arial Narrow"/>
                    </a:defRPr>
                  </a:pPr>
                  <a:endParaRPr lang="et-EE"/>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168C-4ACA-AFA5-D73AF1485342}"/>
                </c:ext>
              </c:extLst>
            </c:dLbl>
            <c:dLbl>
              <c:idx val="28"/>
              <c:layout>
                <c:manualLayout>
                  <c:x val="-1.5542424204012389E-3"/>
                  <c:y val="-0.66782595837492142"/>
                </c:manualLayout>
              </c:layout>
              <c:numFmt formatCode="#0.0" sourceLinked="0"/>
              <c:spPr/>
              <c:txPr>
                <a:bodyPr/>
                <a:lstStyle/>
                <a:p>
                  <a:pPr>
                    <a:defRPr sz="700" b="0" i="0" u="none" strike="noStrike" baseline="0">
                      <a:solidFill>
                        <a:srgbClr val="000000"/>
                      </a:solidFill>
                      <a:latin typeface="Arial Narrow"/>
                      <a:ea typeface="Arial Narrow"/>
                      <a:cs typeface="Arial Narrow"/>
                    </a:defRPr>
                  </a:pPr>
                  <a:endParaRPr lang="et-EE"/>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168C-4ACA-AFA5-D73AF1485342}"/>
                </c:ext>
              </c:extLst>
            </c:dLbl>
            <c:dLbl>
              <c:idx val="29"/>
              <c:layout>
                <c:manualLayout>
                  <c:x val="3.9659286567202762E-5"/>
                  <c:y val="-0.67132268677682894"/>
                </c:manualLayout>
              </c:layout>
              <c:numFmt formatCode="#0.0" sourceLinked="0"/>
              <c:spPr/>
              <c:txPr>
                <a:bodyPr/>
                <a:lstStyle/>
                <a:p>
                  <a:pPr>
                    <a:defRPr sz="700" b="0" i="0" u="none" strike="noStrike" baseline="0">
                      <a:solidFill>
                        <a:srgbClr val="000000"/>
                      </a:solidFill>
                      <a:latin typeface="Arial Narrow"/>
                      <a:ea typeface="Arial Narrow"/>
                      <a:cs typeface="Arial Narrow"/>
                    </a:defRPr>
                  </a:pPr>
                  <a:endParaRPr lang="et-EE"/>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168C-4ACA-AFA5-D73AF1485342}"/>
                </c:ext>
              </c:extLst>
            </c:dLbl>
            <c:dLbl>
              <c:idx val="30"/>
              <c:layout>
                <c:manualLayout>
                  <c:x val="3.1878034139366497E-4"/>
                  <c:y val="-0.6551953717052974"/>
                </c:manualLayout>
              </c:layout>
              <c:numFmt formatCode="#0.0" sourceLinked="0"/>
              <c:spPr/>
              <c:txPr>
                <a:bodyPr/>
                <a:lstStyle/>
                <a:p>
                  <a:pPr>
                    <a:defRPr sz="700" b="0" i="0" u="none" strike="noStrike" baseline="0">
                      <a:solidFill>
                        <a:srgbClr val="000000"/>
                      </a:solidFill>
                      <a:latin typeface="Arial Narrow"/>
                      <a:ea typeface="Arial Narrow"/>
                      <a:cs typeface="Arial Narrow"/>
                    </a:defRPr>
                  </a:pPr>
                  <a:endParaRPr lang="et-EE"/>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168C-4ACA-AFA5-D73AF1485342}"/>
                </c:ext>
              </c:extLst>
            </c:dLbl>
            <c:dLbl>
              <c:idx val="31"/>
              <c:layout>
                <c:manualLayout>
                  <c:x val="3.1878034139366497E-4"/>
                  <c:y val="-0.67634985767624123"/>
                </c:manualLayout>
              </c:layout>
              <c:numFmt formatCode="#0.0" sourceLinked="0"/>
              <c:spPr/>
              <c:txPr>
                <a:bodyPr/>
                <a:lstStyle/>
                <a:p>
                  <a:pPr>
                    <a:defRPr sz="700" b="0" i="0" u="none" strike="noStrike" baseline="0">
                      <a:solidFill>
                        <a:srgbClr val="000000"/>
                      </a:solidFill>
                      <a:latin typeface="Arial Narrow"/>
                      <a:ea typeface="Arial Narrow"/>
                      <a:cs typeface="Arial Narrow"/>
                    </a:defRPr>
                  </a:pPr>
                  <a:endParaRPr lang="et-EE"/>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168C-4ACA-AFA5-D73AF1485342}"/>
                </c:ext>
              </c:extLst>
            </c:dLbl>
            <c:dLbl>
              <c:idx val="32"/>
              <c:layout>
                <c:manualLayout>
                  <c:x val="3.1878034139366497E-4"/>
                  <c:y val="-0.67606373147018595"/>
                </c:manualLayout>
              </c:layout>
              <c:numFmt formatCode="#0.0" sourceLinked="0"/>
              <c:spPr/>
              <c:txPr>
                <a:bodyPr/>
                <a:lstStyle/>
                <a:p>
                  <a:pPr>
                    <a:defRPr sz="700" b="0" i="0" u="none" strike="noStrike" baseline="0">
                      <a:solidFill>
                        <a:srgbClr val="000000"/>
                      </a:solidFill>
                      <a:latin typeface="Arial Narrow"/>
                      <a:ea typeface="Arial Narrow"/>
                      <a:cs typeface="Arial Narrow"/>
                    </a:defRPr>
                  </a:pPr>
                  <a:endParaRPr lang="et-EE"/>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168C-4ACA-AFA5-D73AF1485342}"/>
                </c:ext>
              </c:extLst>
            </c:dLbl>
            <c:dLbl>
              <c:idx val="33"/>
              <c:layout>
                <c:manualLayout>
                  <c:x val="0"/>
                  <c:y val="-0.67678644042734093"/>
                </c:manualLayout>
              </c:layout>
              <c:numFmt formatCode="#0.0" sourceLinked="0"/>
              <c:spPr/>
              <c:txPr>
                <a:bodyPr/>
                <a:lstStyle/>
                <a:p>
                  <a:pPr>
                    <a:defRPr sz="700" b="0" i="0" u="none" strike="noStrike" baseline="0">
                      <a:solidFill>
                        <a:srgbClr val="000000"/>
                      </a:solidFill>
                      <a:latin typeface="Arial Narrow"/>
                      <a:ea typeface="Arial Narrow"/>
                      <a:cs typeface="Arial Narrow"/>
                    </a:defRPr>
                  </a:pPr>
                  <a:endParaRPr lang="et-EE"/>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B-168C-4ACA-AFA5-D73AF1485342}"/>
                </c:ext>
              </c:extLst>
            </c:dLbl>
            <c:dLbl>
              <c:idx val="34"/>
              <c:layout>
                <c:manualLayout>
                  <c:x val="0"/>
                  <c:y val="-0.67399911278695801"/>
                </c:manualLayout>
              </c:layout>
              <c:numFmt formatCode="#0.0" sourceLinked="0"/>
              <c:spPr/>
              <c:txPr>
                <a:bodyPr/>
                <a:lstStyle/>
                <a:p>
                  <a:pPr>
                    <a:defRPr sz="700" b="0" i="0" u="none" strike="noStrike" baseline="0">
                      <a:solidFill>
                        <a:srgbClr val="000000"/>
                      </a:solidFill>
                      <a:latin typeface="Arial Narrow"/>
                      <a:ea typeface="Arial Narrow"/>
                      <a:cs typeface="Arial Narrow"/>
                    </a:defRPr>
                  </a:pPr>
                  <a:endParaRPr lang="et-EE"/>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C-168C-4ACA-AFA5-D73AF1485342}"/>
                </c:ext>
              </c:extLst>
            </c:dLbl>
            <c:numFmt formatCode="##0" sourceLinked="0"/>
            <c:spPr>
              <a:noFill/>
              <a:ln>
                <a:noFill/>
              </a:ln>
              <a:effectLst/>
            </c:spPr>
            <c:txPr>
              <a:bodyPr/>
              <a:lstStyle/>
              <a:p>
                <a:pPr>
                  <a:defRPr sz="700" b="0" i="0" u="none" strike="noStrike" baseline="0">
                    <a:solidFill>
                      <a:srgbClr val="000000"/>
                    </a:solidFill>
                    <a:latin typeface="Arial Narrow"/>
                    <a:ea typeface="Arial Narrow"/>
                    <a:cs typeface="Arial Narrow"/>
                  </a:defRPr>
                </a:pPr>
                <a:endParaRPr lang="et-E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[3]GBARDbySEO_e!$B$15:$B$49</c:f>
              <c:strCache>
                <c:ptCount val="35"/>
                <c:pt idx="0">
                  <c:v>USA</c:v>
                </c:pt>
                <c:pt idx="1">
                  <c:v>TUR</c:v>
                </c:pt>
                <c:pt idx="2">
                  <c:v>GBR</c:v>
                </c:pt>
                <c:pt idx="3">
                  <c:v>KOR</c:v>
                </c:pt>
                <c:pt idx="4">
                  <c:v>FRA</c:v>
                </c:pt>
                <c:pt idx="5">
                  <c:v>ITA</c:v>
                </c:pt>
                <c:pt idx="6">
                  <c:v>JPN</c:v>
                </c:pt>
                <c:pt idx="7">
                  <c:v>BEL</c:v>
                </c:pt>
                <c:pt idx="8">
                  <c:v>DEU</c:v>
                </c:pt>
                <c:pt idx="9">
                  <c:v>AUS</c:v>
                </c:pt>
                <c:pt idx="10">
                  <c:v>CAN</c:v>
                </c:pt>
                <c:pt idx="11">
                  <c:v>ESP</c:v>
                </c:pt>
                <c:pt idx="12">
                  <c:v>POL</c:v>
                </c:pt>
                <c:pt idx="13">
                  <c:v>NOR</c:v>
                </c:pt>
                <c:pt idx="14">
                  <c:v>SWE</c:v>
                </c:pt>
                <c:pt idx="15">
                  <c:v>NLD</c:v>
                </c:pt>
                <c:pt idx="16">
                  <c:v>LVA</c:v>
                </c:pt>
                <c:pt idx="17">
                  <c:v>CHE</c:v>
                </c:pt>
                <c:pt idx="18">
                  <c:v>FIN</c:v>
                </c:pt>
                <c:pt idx="19">
                  <c:v>CZE</c:v>
                </c:pt>
                <c:pt idx="20">
                  <c:v>EST</c:v>
                </c:pt>
                <c:pt idx="21">
                  <c:v>IRL</c:v>
                </c:pt>
                <c:pt idx="22">
                  <c:v>GRC</c:v>
                </c:pt>
                <c:pt idx="23">
                  <c:v>SVK</c:v>
                </c:pt>
                <c:pt idx="24">
                  <c:v>CHL</c:v>
                </c:pt>
                <c:pt idx="25">
                  <c:v>DNK</c:v>
                </c:pt>
                <c:pt idx="26">
                  <c:v>HUN</c:v>
                </c:pt>
                <c:pt idx="27">
                  <c:v>AUT</c:v>
                </c:pt>
                <c:pt idx="28">
                  <c:v>PRT</c:v>
                </c:pt>
                <c:pt idx="29">
                  <c:v>ISR</c:v>
                </c:pt>
                <c:pt idx="30">
                  <c:v>MEX</c:v>
                </c:pt>
                <c:pt idx="31">
                  <c:v>SVN</c:v>
                </c:pt>
                <c:pt idx="32">
                  <c:v>LUX</c:v>
                </c:pt>
                <c:pt idx="33">
                  <c:v>ISL</c:v>
                </c:pt>
                <c:pt idx="34">
                  <c:v>NZL</c:v>
                </c:pt>
              </c:strCache>
            </c:strRef>
          </c:cat>
          <c:val>
            <c:numRef>
              <c:f>[3]GBARDbySEO_e!$C$15:$C$49</c:f>
              <c:numCache>
                <c:formatCode>General</c:formatCode>
                <c:ptCount val="35"/>
                <c:pt idx="0">
                  <c:v>148.999</c:v>
                </c:pt>
                <c:pt idx="1">
                  <c:v>5.5519499999999997</c:v>
                </c:pt>
                <c:pt idx="2">
                  <c:v>14.696129999999998</c:v>
                </c:pt>
                <c:pt idx="3">
                  <c:v>21.207509999999999</c:v>
                </c:pt>
                <c:pt idx="4">
                  <c:v>17.387280000000001</c:v>
                </c:pt>
                <c:pt idx="5">
                  <c:v>11.511190000000001</c:v>
                </c:pt>
                <c:pt idx="6">
                  <c:v>33.861989999999999</c:v>
                </c:pt>
                <c:pt idx="7">
                  <c:v>3.1802600000000001</c:v>
                </c:pt>
                <c:pt idx="8">
                  <c:v>35.421639999999996</c:v>
                </c:pt>
                <c:pt idx="9">
                  <c:v>4.7314499999999997</c:v>
                </c:pt>
                <c:pt idx="10">
                  <c:v>7.7000600000000006</c:v>
                </c:pt>
                <c:pt idx="11">
                  <c:v>8.92286</c:v>
                </c:pt>
                <c:pt idx="12">
                  <c:v>4.1608000000000001</c:v>
                </c:pt>
                <c:pt idx="13">
                  <c:v>3.0846399999999998</c:v>
                </c:pt>
                <c:pt idx="14">
                  <c:v>3.7135199999999999</c:v>
                </c:pt>
                <c:pt idx="15">
                  <c:v>6.2423999999999999</c:v>
                </c:pt>
                <c:pt idx="16">
                  <c:v>9.4159999999999994E-2</c:v>
                </c:pt>
                <c:pt idx="17">
                  <c:v>4.70967</c:v>
                </c:pt>
                <c:pt idx="18">
                  <c:v>2.0395599999999998</c:v>
                </c:pt>
                <c:pt idx="19">
                  <c:v>2.2619899999999999</c:v>
                </c:pt>
                <c:pt idx="20">
                  <c:v>0.26407999999999998</c:v>
                </c:pt>
                <c:pt idx="21">
                  <c:v>0.91500999999999999</c:v>
                </c:pt>
                <c:pt idx="22">
                  <c:v>1.49837</c:v>
                </c:pt>
                <c:pt idx="23">
                  <c:v>0.56853999999999993</c:v>
                </c:pt>
                <c:pt idx="24">
                  <c:v>0.86736000000000002</c:v>
                </c:pt>
                <c:pt idx="25">
                  <c:v>2.6363300000000001</c:v>
                </c:pt>
                <c:pt idx="26">
                  <c:v>1.03484</c:v>
                </c:pt>
                <c:pt idx="27">
                  <c:v>3.4840800000000001</c:v>
                </c:pt>
                <c:pt idx="28">
                  <c:v>2.8702899999999998</c:v>
                </c:pt>
                <c:pt idx="29">
                  <c:v>1.80501</c:v>
                </c:pt>
                <c:pt idx="30">
                  <c:v>6.7184900000000001</c:v>
                </c:pt>
                <c:pt idx="31">
                  <c:v>0.27333999999999997</c:v>
                </c:pt>
                <c:pt idx="32">
                  <c:v>0.36051</c:v>
                </c:pt>
                <c:pt idx="33">
                  <c:v>0.14035</c:v>
                </c:pt>
                <c:pt idx="34">
                  <c:v>0.98962000000000006</c:v>
                </c:pt>
              </c:numCache>
            </c:numRef>
          </c:val>
          <c:extLst>
            <c:ext xmlns:c16="http://schemas.microsoft.com/office/drawing/2014/chart" uri="{C3380CC4-5D6E-409C-BE32-E72D297353CC}">
              <c16:uniqueId val="{0000002D-168C-4ACA-AFA5-D73AF1485342}"/>
            </c:ext>
          </c:extLst>
        </c:ser>
        <c:dLbls>
          <c:showLegendKey val="0"/>
          <c:showVal val="0"/>
          <c:showCatName val="0"/>
          <c:showSerName val="0"/>
          <c:showPercent val="0"/>
          <c:showBubbleSize val="0"/>
        </c:dLbls>
        <c:gapWidth val="83"/>
        <c:overlap val="100"/>
        <c:axId val="209671680"/>
        <c:axId val="209673216"/>
      </c:barChart>
      <c:catAx>
        <c:axId val="209659776"/>
        <c:scaling>
          <c:orientation val="minMax"/>
        </c:scaling>
        <c:delete val="0"/>
        <c:axPos val="b"/>
        <c:majorGridlines>
          <c:spPr>
            <a:ln>
              <a:solidFill>
                <a:sysClr val="window" lastClr="FFFFFF"/>
              </a:solidFill>
            </a:ln>
          </c:spPr>
        </c:majorGridlines>
        <c:numFmt formatCode="General" sourceLinked="1"/>
        <c:majorTickMark val="none"/>
        <c:minorTickMark val="none"/>
        <c:tickLblPos val="nextTo"/>
        <c:txPr>
          <a:bodyPr rot="-3300000" vert="horz"/>
          <a:lstStyle/>
          <a:p>
            <a:pPr>
              <a:defRPr sz="800" b="0" i="0" u="none" strike="noStrike" baseline="0">
                <a:solidFill>
                  <a:srgbClr val="000000"/>
                </a:solidFill>
                <a:latin typeface="Arial Narrow"/>
                <a:ea typeface="Arial Narrow"/>
                <a:cs typeface="Arial Narrow"/>
              </a:defRPr>
            </a:pPr>
            <a:endParaRPr lang="et-EE"/>
          </a:p>
        </c:txPr>
        <c:crossAx val="209661312"/>
        <c:crosses val="autoZero"/>
        <c:auto val="1"/>
        <c:lblAlgn val="ctr"/>
        <c:lblOffset val="100"/>
        <c:noMultiLvlLbl val="0"/>
      </c:catAx>
      <c:valAx>
        <c:axId val="209661312"/>
        <c:scaling>
          <c:orientation val="minMax"/>
          <c:max val="100"/>
        </c:scaling>
        <c:delete val="0"/>
        <c:axPos val="l"/>
        <c:majorGridlines>
          <c:spPr>
            <a:ln>
              <a:solidFill>
                <a:schemeClr val="bg1"/>
              </a:solidFill>
            </a:ln>
          </c:spPr>
        </c:majorGridlines>
        <c:title>
          <c:tx>
            <c:rich>
              <a:bodyPr rot="0" vert="horz"/>
              <a:lstStyle/>
              <a:p>
                <a:pPr algn="ctr">
                  <a:defRPr sz="800" b="0" i="0" u="none" strike="noStrike" baseline="0">
                    <a:solidFill>
                      <a:srgbClr val="000000"/>
                    </a:solidFill>
                    <a:latin typeface="Arial Narrow"/>
                    <a:ea typeface="Arial Narrow"/>
                    <a:cs typeface="Arial Narrow"/>
                  </a:defRPr>
                </a:pPr>
                <a:r>
                  <a:rPr lang="en-GB"/>
                  <a:t>%</a:t>
                </a:r>
              </a:p>
            </c:rich>
          </c:tx>
          <c:layout>
            <c:manualLayout>
              <c:xMode val="edge"/>
              <c:yMode val="edge"/>
              <c:x val="2.1858113324069784E-3"/>
              <c:y val="0.14546634135521791"/>
            </c:manualLayout>
          </c:layout>
          <c:overlay val="0"/>
        </c:title>
        <c:numFmt formatCode="0" sourceLinked="0"/>
        <c:majorTickMark val="in"/>
        <c:minorTickMark val="none"/>
        <c:tickLblPos val="nextTo"/>
        <c:txPr>
          <a:bodyPr rot="0" vert="horz"/>
          <a:lstStyle/>
          <a:p>
            <a:pPr>
              <a:defRPr sz="800" b="0" i="0" u="none" strike="noStrike" baseline="0">
                <a:solidFill>
                  <a:srgbClr val="000000"/>
                </a:solidFill>
                <a:latin typeface="Arial Narrow"/>
                <a:ea typeface="Arial Narrow"/>
                <a:cs typeface="Arial Narrow"/>
              </a:defRPr>
            </a:pPr>
            <a:endParaRPr lang="et-EE"/>
          </a:p>
        </c:txPr>
        <c:crossAx val="209659776"/>
        <c:crosses val="autoZero"/>
        <c:crossBetween val="between"/>
        <c:majorUnit val="20"/>
      </c:valAx>
      <c:catAx>
        <c:axId val="209671680"/>
        <c:scaling>
          <c:orientation val="minMax"/>
        </c:scaling>
        <c:delete val="1"/>
        <c:axPos val="b"/>
        <c:numFmt formatCode="General" sourceLinked="1"/>
        <c:majorTickMark val="out"/>
        <c:minorTickMark val="none"/>
        <c:tickLblPos val="nextTo"/>
        <c:crossAx val="209673216"/>
        <c:crosses val="autoZero"/>
        <c:auto val="1"/>
        <c:lblAlgn val="ctr"/>
        <c:lblOffset val="100"/>
        <c:noMultiLvlLbl val="0"/>
      </c:catAx>
      <c:valAx>
        <c:axId val="209673216"/>
        <c:scaling>
          <c:orientation val="minMax"/>
        </c:scaling>
        <c:delete val="1"/>
        <c:axPos val="r"/>
        <c:numFmt formatCode="General" sourceLinked="1"/>
        <c:majorTickMark val="out"/>
        <c:minorTickMark val="none"/>
        <c:tickLblPos val="nextTo"/>
        <c:crossAx val="209671680"/>
        <c:crosses val="max"/>
        <c:crossBetween val="between"/>
      </c:valAx>
      <c:spPr>
        <a:solidFill>
          <a:sysClr val="window" lastClr="FFFFFF">
            <a:lumMod val="85000"/>
          </a:sysClr>
        </a:solidFill>
      </c:spPr>
    </c:plotArea>
    <c:legend>
      <c:legendPos val="t"/>
      <c:legendEntry>
        <c:idx val="7"/>
        <c:delete val="1"/>
      </c:legendEntry>
      <c:layout>
        <c:manualLayout>
          <c:xMode val="edge"/>
          <c:yMode val="edge"/>
          <c:x val="4.3945499459626371E-2"/>
          <c:y val="1.0765221248752356E-2"/>
          <c:w val="0.94102613092481102"/>
          <c:h val="0.13419466932830582"/>
        </c:manualLayout>
      </c:layout>
      <c:overlay val="0"/>
      <c:spPr>
        <a:solidFill>
          <a:schemeClr val="bg1">
            <a:lumMod val="85000"/>
          </a:schemeClr>
        </a:solidFill>
      </c:spPr>
      <c:txPr>
        <a:bodyPr/>
        <a:lstStyle/>
        <a:p>
          <a:pPr>
            <a:defRPr sz="620" b="0" i="0" u="none" strike="noStrike" baseline="0">
              <a:solidFill>
                <a:srgbClr val="000000"/>
              </a:solidFill>
              <a:latin typeface="Arial Narrow"/>
              <a:ea typeface="Arial Narrow"/>
              <a:cs typeface="Arial Narrow"/>
            </a:defRPr>
          </a:pPr>
          <a:endParaRPr lang="et-EE"/>
        </a:p>
      </c:txPr>
    </c:legend>
    <c:plotVisOnly val="1"/>
    <c:dispBlanksAs val="gap"/>
    <c:showDLblsOverMax val="0"/>
  </c:chart>
  <c:spPr>
    <a:noFill/>
    <a:ln>
      <a:noFill/>
    </a:ln>
  </c:spPr>
  <c:txPr>
    <a:bodyPr/>
    <a:lstStyle/>
    <a:p>
      <a:pPr>
        <a:defRPr sz="900" b="0" i="0" u="none" strike="noStrike" baseline="0">
          <a:solidFill>
            <a:srgbClr val="000000"/>
          </a:solidFill>
          <a:latin typeface="Arial"/>
          <a:ea typeface="Arial"/>
          <a:cs typeface="Arial"/>
        </a:defRPr>
      </a:pPr>
      <a:endParaRPr lang="et-EE"/>
    </a:p>
  </c:txPr>
  <c:printSettings>
    <c:headerFooter/>
    <c:pageMargins b="0.75" l="0.7" r="0.7" t="0.75" header="0.3" footer="0.3"/>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79074860550402"/>
          <c:y val="6.4488576779225579E-2"/>
          <c:w val="0.86591320083742729"/>
          <c:h val="0.75787658726821117"/>
        </c:manualLayout>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dLbls>
            <c:dLbl>
              <c:idx val="0"/>
              <c:tx>
                <c:rich>
                  <a:bodyPr/>
                  <a:lstStyle/>
                  <a:p>
                    <a:fld id="{0F093FF1-0B06-46AA-AA5B-7B05AE56D78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2638-4A3A-B927-CE3EAA208E61}"/>
                </c:ext>
              </c:extLst>
            </c:dLbl>
            <c:dLbl>
              <c:idx val="1"/>
              <c:tx>
                <c:rich>
                  <a:bodyPr/>
                  <a:lstStyle/>
                  <a:p>
                    <a:fld id="{0B8B80A0-C7A1-4E14-B0EF-D94E97CF81C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2638-4A3A-B927-CE3EAA208E61}"/>
                </c:ext>
              </c:extLst>
            </c:dLbl>
            <c:dLbl>
              <c:idx val="2"/>
              <c:tx>
                <c:rich>
                  <a:bodyPr/>
                  <a:lstStyle/>
                  <a:p>
                    <a:fld id="{9746189D-1410-4B16-93C9-31A648A96D1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2638-4A3A-B927-CE3EAA208E61}"/>
                </c:ext>
              </c:extLst>
            </c:dLbl>
            <c:dLbl>
              <c:idx val="3"/>
              <c:tx>
                <c:rich>
                  <a:bodyPr/>
                  <a:lstStyle/>
                  <a:p>
                    <a:fld id="{48C91C3A-B8DE-4361-86B3-9F220A29F90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2638-4A3A-B927-CE3EAA208E61}"/>
                </c:ext>
              </c:extLst>
            </c:dLbl>
            <c:dLbl>
              <c:idx val="4"/>
              <c:layout>
                <c:manualLayout>
                  <c:x val="5.8155630485534633E-2"/>
                  <c:y val="4.2105253186844313E-2"/>
                </c:manualLayout>
              </c:layout>
              <c:tx>
                <c:rich>
                  <a:bodyPr/>
                  <a:lstStyle/>
                  <a:p>
                    <a:fld id="{6EBD0330-3C37-4883-B24A-11D17CCADAAC}"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2638-4A3A-B927-CE3EAA208E61}"/>
                </c:ext>
              </c:extLst>
            </c:dLbl>
            <c:dLbl>
              <c:idx val="5"/>
              <c:tx>
                <c:rich>
                  <a:bodyPr/>
                  <a:lstStyle/>
                  <a:p>
                    <a:fld id="{DADA0C0A-EF16-41B0-90DD-32844B2B97A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2638-4A3A-B927-CE3EAA208E61}"/>
                </c:ext>
              </c:extLst>
            </c:dLbl>
            <c:dLbl>
              <c:idx val="6"/>
              <c:tx>
                <c:rich>
                  <a:bodyPr/>
                  <a:lstStyle/>
                  <a:p>
                    <a:fld id="{204B8BF8-BBDD-4C2E-AB49-7F63EF66A58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2638-4A3A-B927-CE3EAA208E61}"/>
                </c:ext>
              </c:extLst>
            </c:dLbl>
            <c:dLbl>
              <c:idx val="7"/>
              <c:tx>
                <c:rich>
                  <a:bodyPr/>
                  <a:lstStyle/>
                  <a:p>
                    <a:fld id="{0AC95627-FB94-421B-A6ED-8F56C9858E8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2638-4A3A-B927-CE3EAA208E61}"/>
                </c:ext>
              </c:extLst>
            </c:dLbl>
            <c:dLbl>
              <c:idx val="8"/>
              <c:tx>
                <c:rich>
                  <a:bodyPr/>
                  <a:lstStyle/>
                  <a:p>
                    <a:fld id="{5B89C2AB-804F-4B8B-B9C6-2BA8A66EA72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2638-4A3A-B927-CE3EAA208E61}"/>
                </c:ext>
              </c:extLst>
            </c:dLbl>
            <c:dLbl>
              <c:idx val="9"/>
              <c:tx>
                <c:rich>
                  <a:bodyPr/>
                  <a:lstStyle/>
                  <a:p>
                    <a:fld id="{E1601226-7886-4734-8116-6450769A9D2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2638-4A3A-B927-CE3EAA208E61}"/>
                </c:ext>
              </c:extLst>
            </c:dLbl>
            <c:dLbl>
              <c:idx val="10"/>
              <c:tx>
                <c:rich>
                  <a:bodyPr/>
                  <a:lstStyle/>
                  <a:p>
                    <a:fld id="{DF732267-A66F-40F4-AC9E-104F744819D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2638-4A3A-B927-CE3EAA208E61}"/>
                </c:ext>
              </c:extLst>
            </c:dLbl>
            <c:dLbl>
              <c:idx val="11"/>
              <c:tx>
                <c:rich>
                  <a:bodyPr/>
                  <a:lstStyle/>
                  <a:p>
                    <a:fld id="{81AFAC64-8948-42D0-A459-76F5C16877A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2638-4A3A-B927-CE3EAA208E61}"/>
                </c:ext>
              </c:extLst>
            </c:dLbl>
            <c:dLbl>
              <c:idx val="12"/>
              <c:tx>
                <c:rich>
                  <a:bodyPr/>
                  <a:lstStyle/>
                  <a:p>
                    <a:fld id="{B6194CE0-D9F8-4A53-8304-A92629B5ADB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2638-4A3A-B927-CE3EAA208E61}"/>
                </c:ext>
              </c:extLst>
            </c:dLbl>
            <c:dLbl>
              <c:idx val="13"/>
              <c:tx>
                <c:rich>
                  <a:bodyPr/>
                  <a:lstStyle/>
                  <a:p>
                    <a:fld id="{0C3165CD-62B0-4DC3-B762-BA0B254852B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2638-4A3A-B927-CE3EAA208E61}"/>
                </c:ext>
              </c:extLst>
            </c:dLbl>
            <c:dLbl>
              <c:idx val="14"/>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2638-4A3A-B927-CE3EAA208E61}"/>
                </c:ext>
              </c:extLst>
            </c:dLbl>
            <c:dLbl>
              <c:idx val="15"/>
              <c:tx>
                <c:rich>
                  <a:bodyPr/>
                  <a:lstStyle/>
                  <a:p>
                    <a:fld id="{68593C39-E5AE-40E0-AB86-6587940B826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2638-4A3A-B927-CE3EAA208E61}"/>
                </c:ext>
              </c:extLst>
            </c:dLbl>
            <c:dLbl>
              <c:idx val="16"/>
              <c:tx>
                <c:rich>
                  <a:bodyPr/>
                  <a:lstStyle/>
                  <a:p>
                    <a:fld id="{834A2AB2-65F8-4E48-A824-33CA39EEBFD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2638-4A3A-B927-CE3EAA208E61}"/>
                </c:ext>
              </c:extLst>
            </c:dLbl>
            <c:dLbl>
              <c:idx val="17"/>
              <c:tx>
                <c:rich>
                  <a:bodyPr/>
                  <a:lstStyle/>
                  <a:p>
                    <a:fld id="{289A7583-CD83-41D3-A6D4-041B0C8B964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2638-4A3A-B927-CE3EAA208E61}"/>
                </c:ext>
              </c:extLst>
            </c:dLbl>
            <c:dLbl>
              <c:idx val="18"/>
              <c:tx>
                <c:rich>
                  <a:bodyPr/>
                  <a:lstStyle/>
                  <a:p>
                    <a:fld id="{D3E899AB-13CD-4FA3-BD75-404349C862F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2638-4A3A-B927-CE3EAA208E61}"/>
                </c:ext>
              </c:extLst>
            </c:dLbl>
            <c:dLbl>
              <c:idx val="19"/>
              <c:tx>
                <c:rich>
                  <a:bodyPr/>
                  <a:lstStyle/>
                  <a:p>
                    <a:fld id="{214C9EBF-31EC-4407-ACF2-0B9DEB81FED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2638-4A3A-B927-CE3EAA208E61}"/>
                </c:ext>
              </c:extLst>
            </c:dLbl>
            <c:dLbl>
              <c:idx val="20"/>
              <c:layout>
                <c:manualLayout>
                  <c:x val="5.2626427402103423E-2"/>
                  <c:y val="3.681899910559118E-2"/>
                </c:manualLayout>
              </c:layout>
              <c:tx>
                <c:rich>
                  <a:bodyPr rot="0" spcFirstLastPara="1" vertOverflow="clip" horzOverflow="clip" vert="horz" wrap="square" lIns="36576" tIns="18288" rIns="36576" bIns="18288" anchor="ctr" anchorCtr="1">
                    <a:spAutoFit/>
                  </a:bodyPr>
                  <a:lstStyle/>
                  <a:p>
                    <a:pPr>
                      <a:defRPr sz="1050" b="0" i="0" u="none" strike="noStrike" kern="1200" baseline="0">
                        <a:solidFill>
                          <a:sysClr val="windowText" lastClr="000000"/>
                        </a:solidFill>
                        <a:latin typeface="+mn-lt"/>
                        <a:ea typeface="+mn-ea"/>
                        <a:cs typeface="+mn-cs"/>
                      </a:defRPr>
                    </a:pPr>
                    <a:fld id="{D5DCB65D-C028-49CA-AF69-7BF05A937C80}" type="CELLRANGE">
                      <a:rPr lang="en-US" sz="1050" b="1"/>
                      <a:pPr>
                        <a:defRPr sz="1050"/>
                      </a:pPr>
                      <a:t>[CELLRANGE]</a:t>
                    </a:fld>
                    <a:endParaRPr lang="et-EE"/>
                  </a:p>
                </c:rich>
              </c:tx>
              <c:numFmt formatCode="#,##0.00" sourceLinked="0"/>
              <c:spPr>
                <a:solidFill>
                  <a:srgbClr val="FFFFFF"/>
                </a:solidFill>
                <a:ln>
                  <a:solidFill>
                    <a:srgbClr val="2C2A29">
                      <a:lumMod val="25000"/>
                      <a:lumOff val="75000"/>
                    </a:srgbClr>
                  </a:solidFill>
                </a:ln>
                <a:effectLst/>
              </c:spPr>
              <c:txPr>
                <a:bodyPr rot="0" spcFirstLastPara="1" vertOverflow="clip" horzOverflow="clip" vert="horz" wrap="square" lIns="36576" tIns="18288" rIns="36576" bIns="18288" anchor="ctr" anchorCtr="1">
                  <a:spAutoFit/>
                </a:bodyPr>
                <a:lstStyle/>
                <a:p>
                  <a:pPr>
                    <a:defRPr sz="1050" b="0"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layout>
                    <c:manualLayout>
                      <c:w val="7.5135003134865069E-2"/>
                      <c:h val="5.2899993862066029E-2"/>
                    </c:manualLayout>
                  </c15:layout>
                  <c15:dlblFieldTable/>
                  <c15:showDataLabelsRange val="1"/>
                </c:ext>
                <c:ext xmlns:c16="http://schemas.microsoft.com/office/drawing/2014/chart" uri="{C3380CC4-5D6E-409C-BE32-E72D297353CC}">
                  <c16:uniqueId val="{00000014-2638-4A3A-B927-CE3EAA208E61}"/>
                </c:ext>
              </c:extLst>
            </c:dLbl>
            <c:dLbl>
              <c:idx val="21"/>
              <c:layout>
                <c:manualLayout>
                  <c:x val="-5.8836939901637526E-2"/>
                  <c:y val="-3.6027708384614547E-2"/>
                </c:manualLayout>
              </c:layout>
              <c:tx>
                <c:rich>
                  <a:bodyPr/>
                  <a:lstStyle/>
                  <a:p>
                    <a:fld id="{D94E8C2D-336B-4ECA-A14B-9318BB22613D}"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2638-4A3A-B927-CE3EAA208E61}"/>
                </c:ext>
              </c:extLst>
            </c:dLbl>
            <c:dLbl>
              <c:idx val="22"/>
              <c:tx>
                <c:rich>
                  <a:bodyPr/>
                  <a:lstStyle/>
                  <a:p>
                    <a:fld id="{AC244F4E-A168-4AB5-9EF6-2A6ACD6922D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2638-4A3A-B927-CE3EAA208E61}"/>
                </c:ext>
              </c:extLst>
            </c:dLbl>
            <c:dLbl>
              <c:idx val="23"/>
              <c:layout>
                <c:manualLayout>
                  <c:x val="-1.0576431110322323E-2"/>
                  <c:y val="-5.327696269773604E-2"/>
                </c:manualLayout>
              </c:layout>
              <c:tx>
                <c:rich>
                  <a:bodyPr/>
                  <a:lstStyle/>
                  <a:p>
                    <a:fld id="{3BF0D877-33C1-45D5-8075-147467DCEE5E}"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2638-4A3A-B927-CE3EAA208E61}"/>
                </c:ext>
              </c:extLst>
            </c:dLbl>
            <c:dLbl>
              <c:idx val="24"/>
              <c:tx>
                <c:rich>
                  <a:bodyPr/>
                  <a:lstStyle/>
                  <a:p>
                    <a:fld id="{099144F6-607F-4C19-9EF6-9D3911540F8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2638-4A3A-B927-CE3EAA208E61}"/>
                </c:ext>
              </c:extLst>
            </c:dLbl>
            <c:dLbl>
              <c:idx val="25"/>
              <c:tx>
                <c:rich>
                  <a:bodyPr/>
                  <a:lstStyle/>
                  <a:p>
                    <a:fld id="{81974374-1D3F-4005-AE01-3C9CB6D3092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2638-4A3A-B927-CE3EAA208E61}"/>
                </c:ext>
              </c:extLst>
            </c:dLbl>
            <c:dLbl>
              <c:idx val="26"/>
              <c:layout>
                <c:manualLayout>
                  <c:x val="-1.0946407423560461E-2"/>
                  <c:y val="-3.2980976908122309E-2"/>
                </c:manualLayout>
              </c:layout>
              <c:tx>
                <c:rich>
                  <a:bodyPr/>
                  <a:lstStyle/>
                  <a:p>
                    <a:fld id="{57AEF362-F8BE-4147-B184-BCEECAE165EF}"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2638-4A3A-B927-CE3EAA208E61}"/>
                </c:ext>
              </c:extLst>
            </c:dLbl>
            <c:dLbl>
              <c:idx val="27"/>
              <c:layout>
                <c:manualLayout>
                  <c:x val="1.3683009279450577E-2"/>
                  <c:y val="4.9884519301773747E-2"/>
                </c:manualLayout>
              </c:layout>
              <c:tx>
                <c:rich>
                  <a:bodyPr/>
                  <a:lstStyle/>
                  <a:p>
                    <a:fld id="{75EF0B6D-CCDA-4AE2-9F91-14DED4A878B4}"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2638-4A3A-B927-CE3EAA208E61}"/>
                </c:ext>
              </c:extLst>
            </c:dLbl>
            <c:dLbl>
              <c:idx val="28"/>
              <c:layout>
                <c:manualLayout>
                  <c:x val="0"/>
                  <c:y val="3.805497335552574E-2"/>
                </c:manualLayout>
              </c:layout>
              <c:tx>
                <c:rich>
                  <a:bodyPr/>
                  <a:lstStyle/>
                  <a:p>
                    <a:fld id="{99736D43-629D-46BA-8B16-D8F71252B78D}"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2638-4A3A-B927-CE3EAA208E61}"/>
                </c:ext>
              </c:extLst>
            </c:dLbl>
            <c:dLbl>
              <c:idx val="29"/>
              <c:layout>
                <c:manualLayout>
                  <c:x val="-6.0205240829582535E-2"/>
                  <c:y val="-2.7713609257526587E-2"/>
                </c:manualLayout>
              </c:layout>
              <c:tx>
                <c:rich>
                  <a:bodyPr/>
                  <a:lstStyle/>
                  <a:p>
                    <a:fld id="{ABAF340F-2FB5-4274-BD0A-3CA416242B71}"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2638-4A3A-B927-CE3EAA208E61}"/>
                </c:ext>
              </c:extLst>
            </c:dLbl>
            <c:dLbl>
              <c:idx val="30"/>
              <c:tx>
                <c:rich>
                  <a:bodyPr/>
                  <a:lstStyle/>
                  <a:p>
                    <a:fld id="{B60A7616-8E59-49B1-B1D2-D7732A51C98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2638-4A3A-B927-CE3EAA208E61}"/>
                </c:ext>
              </c:extLst>
            </c:dLbl>
            <c:dLbl>
              <c:idx val="31"/>
              <c:tx>
                <c:rich>
                  <a:bodyPr/>
                  <a:lstStyle/>
                  <a:p>
                    <a:fld id="{0B9259F6-B2BB-4A4D-BBA3-B76E8000990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2638-4A3A-B927-CE3EAA208E61}"/>
                </c:ext>
              </c:extLst>
            </c:dLbl>
            <c:dLbl>
              <c:idx val="32"/>
              <c:tx>
                <c:rich>
                  <a:bodyPr/>
                  <a:lstStyle/>
                  <a:p>
                    <a:fld id="{F0A09F4E-C2E9-46F4-8BED-2766C38753E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2638-4A3A-B927-CE3EAA208E61}"/>
                </c:ext>
              </c:extLst>
            </c:dLbl>
            <c:dLbl>
              <c:idx val="33"/>
              <c:layout>
                <c:manualLayout>
                  <c:x val="-4.1049027838351978E-3"/>
                  <c:y val="3.805497335552574E-2"/>
                </c:manualLayout>
              </c:layout>
              <c:tx>
                <c:rich>
                  <a:bodyPr/>
                  <a:lstStyle/>
                  <a:p>
                    <a:fld id="{456F1620-A602-46E3-9632-704BAD4C7219}"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2638-4A3A-B927-CE3EAA208E61}"/>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power"/>
            <c:dispRSqr val="1"/>
            <c:dispEq val="0"/>
            <c:trendlineLbl>
              <c:layout>
                <c:manualLayout>
                  <c:x val="-3.6254128140510104E-3"/>
                  <c:y val="-0.10278664652311971"/>
                </c:manualLayout>
              </c:layout>
              <c:numFmt formatCode="#,##0.00" sourceLinked="0"/>
              <c:spPr>
                <a:noFill/>
                <a:ln>
                  <a:noFill/>
                </a:ln>
                <a:effectLst/>
              </c:spPr>
              <c:txPr>
                <a:bodyPr rot="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t-EE"/>
                </a:p>
              </c:txPr>
            </c:trendlineLbl>
          </c:trendline>
          <c:xVal>
            <c:numRef>
              <c:f>'[1]2.1-2.2-uus'!$E$8:$E$41</c:f>
              <c:numCache>
                <c:formatCode>General</c:formatCode>
                <c:ptCount val="34"/>
                <c:pt idx="0">
                  <c:v>29.8</c:v>
                </c:pt>
                <c:pt idx="1">
                  <c:v>7.5</c:v>
                </c:pt>
                <c:pt idx="2">
                  <c:v>19</c:v>
                </c:pt>
                <c:pt idx="3">
                  <c:v>17.8</c:v>
                </c:pt>
                <c:pt idx="4">
                  <c:v>15.5</c:v>
                </c:pt>
                <c:pt idx="5">
                  <c:v>13.899999999999999</c:v>
                </c:pt>
                <c:pt idx="6">
                  <c:v>12.799999999999999</c:v>
                </c:pt>
                <c:pt idx="7">
                  <c:v>12.5</c:v>
                </c:pt>
                <c:pt idx="8">
                  <c:v>12.2</c:v>
                </c:pt>
                <c:pt idx="9">
                  <c:v>12.100000000000001</c:v>
                </c:pt>
                <c:pt idx="10">
                  <c:v>11.600000000000001</c:v>
                </c:pt>
                <c:pt idx="11">
                  <c:v>11.7</c:v>
                </c:pt>
                <c:pt idx="12">
                  <c:v>10.4</c:v>
                </c:pt>
                <c:pt idx="13">
                  <c:v>9.8999999999999986</c:v>
                </c:pt>
                <c:pt idx="14">
                  <c:v>9.9</c:v>
                </c:pt>
                <c:pt idx="15">
                  <c:v>9.1000000000000014</c:v>
                </c:pt>
                <c:pt idx="16">
                  <c:v>8.9</c:v>
                </c:pt>
                <c:pt idx="17">
                  <c:v>8.5</c:v>
                </c:pt>
                <c:pt idx="18">
                  <c:v>8.3999999999999986</c:v>
                </c:pt>
                <c:pt idx="19">
                  <c:v>8.1999999999999993</c:v>
                </c:pt>
                <c:pt idx="20">
                  <c:v>8.1</c:v>
                </c:pt>
                <c:pt idx="21">
                  <c:v>7.7</c:v>
                </c:pt>
                <c:pt idx="22">
                  <c:v>7</c:v>
                </c:pt>
                <c:pt idx="23">
                  <c:v>6.6</c:v>
                </c:pt>
                <c:pt idx="24">
                  <c:v>6.6</c:v>
                </c:pt>
                <c:pt idx="25">
                  <c:v>5.7</c:v>
                </c:pt>
                <c:pt idx="26">
                  <c:v>5.6999999999999993</c:v>
                </c:pt>
                <c:pt idx="27">
                  <c:v>5.6</c:v>
                </c:pt>
                <c:pt idx="28">
                  <c:v>5.0999999999999996</c:v>
                </c:pt>
                <c:pt idx="29">
                  <c:v>5</c:v>
                </c:pt>
                <c:pt idx="30">
                  <c:v>4</c:v>
                </c:pt>
                <c:pt idx="31">
                  <c:v>3.9000000000000004</c:v>
                </c:pt>
                <c:pt idx="32">
                  <c:v>3.7</c:v>
                </c:pt>
                <c:pt idx="33">
                  <c:v>2.6</c:v>
                </c:pt>
              </c:numCache>
            </c:numRef>
          </c:xVal>
          <c:yVal>
            <c:numRef>
              <c:f>'[1]2.1-2.2-uus'!$L$8:$L$41</c:f>
              <c:numCache>
                <c:formatCode>General</c:formatCode>
                <c:ptCount val="34"/>
                <c:pt idx="0">
                  <c:v>80591</c:v>
                </c:pt>
                <c:pt idx="1">
                  <c:v>23654</c:v>
                </c:pt>
                <c:pt idx="2">
                  <c:v>105803</c:v>
                </c:pt>
                <c:pt idx="3">
                  <c:v>59501</c:v>
                </c:pt>
                <c:pt idx="4">
                  <c:v>53218</c:v>
                </c:pt>
                <c:pt idx="5">
                  <c:v>44550</c:v>
                </c:pt>
                <c:pt idx="6">
                  <c:v>70332</c:v>
                </c:pt>
                <c:pt idx="7">
                  <c:v>46017</c:v>
                </c:pt>
                <c:pt idx="8">
                  <c:v>40258</c:v>
                </c:pt>
                <c:pt idx="9">
                  <c:v>39735</c:v>
                </c:pt>
                <c:pt idx="10">
                  <c:v>55707</c:v>
                </c:pt>
                <c:pt idx="11">
                  <c:v>74941</c:v>
                </c:pt>
                <c:pt idx="12">
                  <c:v>56444</c:v>
                </c:pt>
                <c:pt idx="13">
                  <c:v>41593</c:v>
                </c:pt>
                <c:pt idx="14">
                  <c:v>0</c:v>
                </c:pt>
                <c:pt idx="15">
                  <c:v>47290</c:v>
                </c:pt>
                <c:pt idx="16">
                  <c:v>70638</c:v>
                </c:pt>
                <c:pt idx="17">
                  <c:v>39869</c:v>
                </c:pt>
                <c:pt idx="18">
                  <c:v>45077</c:v>
                </c:pt>
                <c:pt idx="19">
                  <c:v>29891</c:v>
                </c:pt>
                <c:pt idx="20">
                  <c:v>19840</c:v>
                </c:pt>
                <c:pt idx="21">
                  <c:v>28359</c:v>
                </c:pt>
                <c:pt idx="22">
                  <c:v>43582</c:v>
                </c:pt>
                <c:pt idx="23">
                  <c:v>48346</c:v>
                </c:pt>
                <c:pt idx="24">
                  <c:v>15531</c:v>
                </c:pt>
                <c:pt idx="25">
                  <c:v>18637</c:v>
                </c:pt>
                <c:pt idx="26">
                  <c:v>20152</c:v>
                </c:pt>
                <c:pt idx="27">
                  <c:v>17664</c:v>
                </c:pt>
                <c:pt idx="28">
                  <c:v>13823</c:v>
                </c:pt>
                <c:pt idx="29">
                  <c:v>21161</c:v>
                </c:pt>
                <c:pt idx="30">
                  <c:v>31984</c:v>
                </c:pt>
                <c:pt idx="31">
                  <c:v>15547</c:v>
                </c:pt>
                <c:pt idx="32">
                  <c:v>10512</c:v>
                </c:pt>
                <c:pt idx="33">
                  <c:v>10608</c:v>
                </c:pt>
              </c:numCache>
            </c:numRef>
          </c:yVal>
          <c:smooth val="0"/>
          <c:extLst>
            <c:ext xmlns:c15="http://schemas.microsoft.com/office/drawing/2012/chart" uri="{02D57815-91ED-43cb-92C2-25804820EDAC}">
              <c15:datalabelsRange>
                <c15:f>'[1]2.1-2.2-uus'!$A$8:$A$46</c15:f>
                <c15:dlblRangeCache>
                  <c:ptCount val="39"/>
                  <c:pt idx="0">
                    <c:v>Šveits</c:v>
                  </c:pt>
                  <c:pt idx="1">
                    <c:v>Sloveenia</c:v>
                  </c:pt>
                  <c:pt idx="2">
                    <c:v>Luksemburg</c:v>
                  </c:pt>
                  <c:pt idx="3">
                    <c:v>USA</c:v>
                  </c:pt>
                  <c:pt idx="4">
                    <c:v>Rootsi</c:v>
                  </c:pt>
                  <c:pt idx="5">
                    <c:v>Saksamaa</c:v>
                  </c:pt>
                  <c:pt idx="6">
                    <c:v>Island</c:v>
                  </c:pt>
                  <c:pt idx="7">
                    <c:v>Soome</c:v>
                  </c:pt>
                  <c:pt idx="8">
                    <c:v>Iisrael</c:v>
                  </c:pt>
                  <c:pt idx="9">
                    <c:v>Suurbritannia</c:v>
                  </c:pt>
                  <c:pt idx="10">
                    <c:v>Austraalia</c:v>
                  </c:pt>
                  <c:pt idx="11">
                    <c:v>Norra</c:v>
                  </c:pt>
                  <c:pt idx="12">
                    <c:v>Taani</c:v>
                  </c:pt>
                  <c:pt idx="13">
                    <c:v>Uus-Meremaa</c:v>
                  </c:pt>
                  <c:pt idx="14">
                    <c:v>OECD kokku</c:v>
                  </c:pt>
                  <c:pt idx="15">
                    <c:v>Austria</c:v>
                  </c:pt>
                  <c:pt idx="16">
                    <c:v>Iirimaa</c:v>
                  </c:pt>
                  <c:pt idx="17">
                    <c:v>Prantsusmaa</c:v>
                  </c:pt>
                  <c:pt idx="18">
                    <c:v>Kanada</c:v>
                  </c:pt>
                  <c:pt idx="19">
                    <c:v>Korea</c:v>
                  </c:pt>
                  <c:pt idx="20">
                    <c:v>Eesti</c:v>
                  </c:pt>
                  <c:pt idx="21">
                    <c:v>Hispaania</c:v>
                  </c:pt>
                  <c:pt idx="22">
                    <c:v>Belgia</c:v>
                  </c:pt>
                  <c:pt idx="23">
                    <c:v>Holland</c:v>
                  </c:pt>
                  <c:pt idx="24">
                    <c:v>Ungari</c:v>
                  </c:pt>
                  <c:pt idx="25">
                    <c:v>Kreeka</c:v>
                  </c:pt>
                  <c:pt idx="26">
                    <c:v>Tšehhi</c:v>
                  </c:pt>
                  <c:pt idx="27">
                    <c:v>Slovakkia</c:v>
                  </c:pt>
                  <c:pt idx="28">
                    <c:v>Poola</c:v>
                  </c:pt>
                  <c:pt idx="29">
                    <c:v>Portugal</c:v>
                  </c:pt>
                  <c:pt idx="30">
                    <c:v>Itaalia</c:v>
                  </c:pt>
                  <c:pt idx="31">
                    <c:v>Läti</c:v>
                  </c:pt>
                  <c:pt idx="32">
                    <c:v>Türgi</c:v>
                  </c:pt>
                  <c:pt idx="33">
                    <c:v>Venemaa</c:v>
                  </c:pt>
                  <c:pt idx="34">
                    <c:v>Brasiilia</c:v>
                  </c:pt>
                  <c:pt idx="35">
                    <c:v>Mehhiko</c:v>
                  </c:pt>
                  <c:pt idx="36">
                    <c:v>Tšiili</c:v>
                  </c:pt>
                  <c:pt idx="37">
                    <c:v>Leedu</c:v>
                  </c:pt>
                  <c:pt idx="38">
                    <c:v>Kolumbia</c:v>
                  </c:pt>
                </c15:dlblRangeCache>
              </c15:datalabelsRange>
            </c:ext>
            <c:ext xmlns:c16="http://schemas.microsoft.com/office/drawing/2014/chart" uri="{C3380CC4-5D6E-409C-BE32-E72D297353CC}">
              <c16:uniqueId val="{00000022-2638-4A3A-B927-CE3EAA208E61}"/>
            </c:ext>
          </c:extLst>
        </c:ser>
        <c:dLbls>
          <c:showLegendKey val="0"/>
          <c:showVal val="0"/>
          <c:showCatName val="0"/>
          <c:showSerName val="0"/>
          <c:showPercent val="0"/>
          <c:showBubbleSize val="0"/>
        </c:dLbls>
        <c:axId val="1275850079"/>
        <c:axId val="1275851327"/>
      </c:scatterChart>
      <c:valAx>
        <c:axId val="127585007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t-EE" baseline="0"/>
                  <a:t>Doktrorikraadiga inimesi 1000 inimese kohta vanuses 25-64</a:t>
                </a:r>
                <a:endParaRPr lang="et-EE"/>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t-EE"/>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275851327"/>
        <c:crosses val="autoZero"/>
        <c:crossBetween val="midCat"/>
      </c:valAx>
      <c:valAx>
        <c:axId val="127585132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t-EE"/>
                  <a:t>Nominaalne SKP (tuh USD elaniku kohta))</a:t>
                </a:r>
              </a:p>
            </c:rich>
          </c:tx>
          <c:layout>
            <c:manualLayout>
              <c:xMode val="edge"/>
              <c:yMode val="edge"/>
              <c:x val="2.1637667644176885E-2"/>
              <c:y val="0.2903435266930329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t-EE"/>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275850079"/>
        <c:crosses val="autoZero"/>
        <c:crossBetween val="midCat"/>
        <c:dispUnits>
          <c:builtInUnit val="thousands"/>
        </c:dispUnits>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t-EE"/>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79074860550402"/>
          <c:y val="6.4488576779225579E-2"/>
          <c:w val="0.86591320083742729"/>
          <c:h val="0.75787658726821117"/>
        </c:manualLayout>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dPt>
            <c:idx val="19"/>
            <c:marker>
              <c:symbol val="circle"/>
              <c:size val="5"/>
              <c:spPr>
                <a:solidFill>
                  <a:schemeClr val="accent1"/>
                </a:solidFill>
                <a:ln w="9525">
                  <a:solidFill>
                    <a:schemeClr val="accent1"/>
                  </a:solidFill>
                </a:ln>
                <a:effectLst/>
              </c:spPr>
            </c:marker>
            <c:bubble3D val="0"/>
            <c:spPr>
              <a:ln w="25400" cap="rnd">
                <a:noFill/>
                <a:round/>
              </a:ln>
              <a:effectLst/>
            </c:spPr>
            <c:extLst>
              <c:ext xmlns:c16="http://schemas.microsoft.com/office/drawing/2014/chart" uri="{C3380CC4-5D6E-409C-BE32-E72D297353CC}">
                <c16:uniqueId val="{0000000B-18C8-4939-9FAB-47C5C382B87A}"/>
              </c:ext>
            </c:extLst>
          </c:dPt>
          <c:dLbls>
            <c:dLbl>
              <c:idx val="0"/>
              <c:tx>
                <c:rich>
                  <a:bodyPr/>
                  <a:lstStyle/>
                  <a:p>
                    <a:fld id="{BC442057-2013-4331-AC83-529B673B2A31}"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18C8-4939-9FAB-47C5C382B87A}"/>
                </c:ext>
              </c:extLst>
            </c:dLbl>
            <c:dLbl>
              <c:idx val="1"/>
              <c:layout>
                <c:manualLayout>
                  <c:x val="-4.1539736061096254E-2"/>
                  <c:y val="-1.6422282839554967E-2"/>
                </c:manualLayout>
              </c:layout>
              <c:tx>
                <c:rich>
                  <a:bodyPr/>
                  <a:lstStyle/>
                  <a:p>
                    <a:fld id="{B5354633-A56A-4D24-B315-C0EE72DF8F7D}"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18C8-4939-9FAB-47C5C382B87A}"/>
                </c:ext>
              </c:extLst>
            </c:dLbl>
            <c:dLbl>
              <c:idx val="2"/>
              <c:tx>
                <c:rich>
                  <a:bodyPr/>
                  <a:lstStyle/>
                  <a:p>
                    <a:fld id="{651C8382-6377-4F99-B1B0-7C9C1A2CECB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18C8-4939-9FAB-47C5C382B87A}"/>
                </c:ext>
              </c:extLst>
            </c:dLbl>
            <c:dLbl>
              <c:idx val="3"/>
              <c:tx>
                <c:rich>
                  <a:bodyPr/>
                  <a:lstStyle/>
                  <a:p>
                    <a:fld id="{98314B3E-8AB0-4C70-9857-B53BED0B821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18C8-4939-9FAB-47C5C382B87A}"/>
                </c:ext>
              </c:extLst>
            </c:dLbl>
            <c:dLbl>
              <c:idx val="4"/>
              <c:tx>
                <c:rich>
                  <a:bodyPr/>
                  <a:lstStyle/>
                  <a:p>
                    <a:fld id="{EC459E30-25A5-424C-A8E1-85FE570CABF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18C8-4939-9FAB-47C5C382B87A}"/>
                </c:ext>
              </c:extLst>
            </c:dLbl>
            <c:dLbl>
              <c:idx val="5"/>
              <c:tx>
                <c:rich>
                  <a:bodyPr/>
                  <a:lstStyle/>
                  <a:p>
                    <a:fld id="{B2B06139-4FF7-4691-886C-00C0212610B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18C8-4939-9FAB-47C5C382B87A}"/>
                </c:ext>
              </c:extLst>
            </c:dLbl>
            <c:dLbl>
              <c:idx val="6"/>
              <c:tx>
                <c:rich>
                  <a:bodyPr/>
                  <a:lstStyle/>
                  <a:p>
                    <a:fld id="{1E7AA683-C9ED-49B6-AAF2-D37E7AA1493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18C8-4939-9FAB-47C5C382B87A}"/>
                </c:ext>
              </c:extLst>
            </c:dLbl>
            <c:dLbl>
              <c:idx val="7"/>
              <c:tx>
                <c:rich>
                  <a:bodyPr/>
                  <a:lstStyle/>
                  <a:p>
                    <a:fld id="{094AAAE4-FE1F-4E96-BC65-297B9063142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18C8-4939-9FAB-47C5C382B87A}"/>
                </c:ext>
              </c:extLst>
            </c:dLbl>
            <c:dLbl>
              <c:idx val="8"/>
              <c:tx>
                <c:rich>
                  <a:bodyPr/>
                  <a:lstStyle/>
                  <a:p>
                    <a:fld id="{FC5E2A29-A73F-4922-A33E-47BCDA3BA76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18C8-4939-9FAB-47C5C382B87A}"/>
                </c:ext>
              </c:extLst>
            </c:dLbl>
            <c:dLbl>
              <c:idx val="9"/>
              <c:tx>
                <c:rich>
                  <a:bodyPr/>
                  <a:lstStyle/>
                  <a:p>
                    <a:fld id="{C1B4646B-24C5-4D27-9ADF-75F6C53F6EF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18C8-4939-9FAB-47C5C382B87A}"/>
                </c:ext>
              </c:extLst>
            </c:dLbl>
            <c:dLbl>
              <c:idx val="10"/>
              <c:tx>
                <c:rich>
                  <a:bodyPr/>
                  <a:lstStyle/>
                  <a:p>
                    <a:fld id="{CEF63802-F8AD-4E7B-B8C4-8F43DE61536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18C8-4939-9FAB-47C5C382B87A}"/>
                </c:ext>
              </c:extLst>
            </c:dLbl>
            <c:dLbl>
              <c:idx val="11"/>
              <c:layout>
                <c:manualLayout>
                  <c:x val="0"/>
                  <c:y val="1.9159329979480767E-2"/>
                </c:manualLayout>
              </c:layout>
              <c:tx>
                <c:rich>
                  <a:bodyPr/>
                  <a:lstStyle/>
                  <a:p>
                    <a:fld id="{CBC91407-9AEC-41F1-AE60-0E3B634EA49A}"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18C8-4939-9FAB-47C5C382B87A}"/>
                </c:ext>
              </c:extLst>
            </c:dLbl>
            <c:dLbl>
              <c:idx val="12"/>
              <c:tx>
                <c:rich>
                  <a:bodyPr/>
                  <a:lstStyle/>
                  <a:p>
                    <a:fld id="{3EDA4ABC-3C63-42EE-8526-F099A95ADE3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18C8-4939-9FAB-47C5C382B87A}"/>
                </c:ext>
              </c:extLst>
            </c:dLbl>
            <c:dLbl>
              <c:idx val="13"/>
              <c:layout>
                <c:manualLayout>
                  <c:x val="9.9695366546631008E-3"/>
                  <c:y val="4.3792754238813181E-2"/>
                </c:manualLayout>
              </c:layout>
              <c:tx>
                <c:rich>
                  <a:bodyPr/>
                  <a:lstStyle/>
                  <a:p>
                    <a:fld id="{04CB4664-14E0-4DFA-A094-207C5D575979}"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18C8-4939-9FAB-47C5C382B87A}"/>
                </c:ext>
              </c:extLst>
            </c:dLbl>
            <c:dLbl>
              <c:idx val="14"/>
              <c:layout>
                <c:manualLayout>
                  <c:x val="-2.6585431079101721E-2"/>
                  <c:y val="-2.7370471399258262E-2"/>
                </c:manualLayout>
              </c:layout>
              <c:tx>
                <c:rich>
                  <a:bodyPr/>
                  <a:lstStyle/>
                  <a:p>
                    <a:fld id="{A32B9756-F3B3-45EF-9388-85C358A79E01}"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18C8-4939-9FAB-47C5C382B87A}"/>
                </c:ext>
              </c:extLst>
            </c:dLbl>
            <c:dLbl>
              <c:idx val="15"/>
              <c:tx>
                <c:rich>
                  <a:bodyPr/>
                  <a:lstStyle/>
                  <a:p>
                    <a:fld id="{2E20D721-BF2F-414D-A71A-332FF8289A5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18C8-4939-9FAB-47C5C382B87A}"/>
                </c:ext>
              </c:extLst>
            </c:dLbl>
            <c:dLbl>
              <c:idx val="16"/>
              <c:tx>
                <c:rich>
                  <a:bodyPr/>
                  <a:lstStyle/>
                  <a:p>
                    <a:fld id="{25BB0B17-7EFA-41AF-B98D-A069ED4756F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18C8-4939-9FAB-47C5C382B87A}"/>
                </c:ext>
              </c:extLst>
            </c:dLbl>
            <c:dLbl>
              <c:idx val="17"/>
              <c:tx>
                <c:rich>
                  <a:bodyPr/>
                  <a:lstStyle/>
                  <a:p>
                    <a:fld id="{46633649-FEF1-4B00-8C28-2D68E0678EF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9-18C8-4939-9FAB-47C5C382B87A}"/>
                </c:ext>
              </c:extLst>
            </c:dLbl>
            <c:dLbl>
              <c:idx val="18"/>
              <c:layout>
                <c:manualLayout>
                  <c:x val="1.3292715539550679E-2"/>
                  <c:y val="-2.7370471399258238E-2"/>
                </c:manualLayout>
              </c:layout>
              <c:tx>
                <c:rich>
                  <a:bodyPr/>
                  <a:lstStyle/>
                  <a:p>
                    <a:fld id="{A0ACCA76-971D-48FB-B6E9-CE2E9ACFA9AB}"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18C8-4939-9FAB-47C5C382B87A}"/>
                </c:ext>
              </c:extLst>
            </c:dLbl>
            <c:dLbl>
              <c:idx val="19"/>
              <c:layout>
                <c:manualLayout>
                  <c:x val="-2.6585431079101721E-2"/>
                  <c:y val="4.3792754238813181E-2"/>
                </c:manualLayout>
              </c:layout>
              <c:tx>
                <c:rich>
                  <a:bodyPr/>
                  <a:lstStyle/>
                  <a:p>
                    <a:fld id="{B1545851-E2F8-4471-AD28-A79C601F4DA1}"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18C8-4939-9FAB-47C5C382B87A}"/>
                </c:ext>
              </c:extLst>
            </c:dLbl>
            <c:dLbl>
              <c:idx val="20"/>
              <c:layout>
                <c:manualLayout>
                  <c:x val="2.9908609963989238E-2"/>
                  <c:y val="-1.3685235699629119E-2"/>
                </c:manualLayout>
              </c:layout>
              <c:tx>
                <c:rich>
                  <a:bodyPr rot="0" spcFirstLastPara="1" vertOverflow="clip" horzOverflow="clip" vert="horz" wrap="square" lIns="36576" tIns="18288" rIns="36576" bIns="18288" anchor="ctr" anchorCtr="1">
                    <a:spAutoFit/>
                  </a:bodyPr>
                  <a:lstStyle/>
                  <a:p>
                    <a:pPr>
                      <a:defRPr sz="900" b="0" i="0" u="none" strike="noStrike" kern="1200" baseline="0">
                        <a:solidFill>
                          <a:sysClr val="windowText" lastClr="000000"/>
                        </a:solidFill>
                        <a:latin typeface="+mn-lt"/>
                        <a:ea typeface="+mn-ea"/>
                        <a:cs typeface="+mn-cs"/>
                      </a:defRPr>
                    </a:pPr>
                    <a:fld id="{157AA626-D935-41E8-A93F-7C7113D3038C}" type="CELLRANGE">
                      <a:rPr lang="en-US" sz="1050" b="1"/>
                      <a:pPr>
                        <a:defRPr/>
                      </a:pPr>
                      <a:t>[CELLRANGE]</a:t>
                    </a:fld>
                    <a:endParaRPr lang="et-EE"/>
                  </a:p>
                </c:rich>
              </c:tx>
              <c:spPr>
                <a:solidFill>
                  <a:srgbClr val="E0D7F0"/>
                </a:solidFill>
                <a:ln>
                  <a:solidFill>
                    <a:srgbClr val="2C2A29">
                      <a:lumMod val="25000"/>
                      <a:lumOff val="75000"/>
                    </a:srgbClr>
                  </a:solidFill>
                </a:ln>
                <a:effectLst/>
              </c:spPr>
              <c:txPr>
                <a:bodyPr rot="0" spcFirstLastPara="1" vertOverflow="clip" horzOverflow="clip" vert="horz" wrap="square" lIns="36576" tIns="18288" rIns="36576" bIns="18288" anchor="ctr" anchorCtr="1">
                  <a:spAutoFit/>
                </a:bodyPr>
                <a:lstStyle/>
                <a:p>
                  <a:pPr>
                    <a:defRPr sz="900" b="0"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accentCallout2">
                      <a:avLst/>
                    </a:prstGeom>
                    <a:noFill/>
                    <a:ln>
                      <a:noFill/>
                    </a:ln>
                  </c15:spPr>
                  <c15:dlblFieldTable/>
                  <c15:showDataLabelsRange val="1"/>
                </c:ext>
                <c:ext xmlns:c16="http://schemas.microsoft.com/office/drawing/2014/chart" uri="{C3380CC4-5D6E-409C-BE32-E72D297353CC}">
                  <c16:uniqueId val="{0000000A-18C8-4939-9FAB-47C5C382B87A}"/>
                </c:ext>
              </c:extLst>
            </c:dLbl>
            <c:dLbl>
              <c:idx val="21"/>
              <c:layout>
                <c:manualLayout>
                  <c:x val="-2.824702052154545E-2"/>
                  <c:y val="-2.4633424259332414E-2"/>
                </c:manualLayout>
              </c:layout>
              <c:tx>
                <c:rich>
                  <a:bodyPr/>
                  <a:lstStyle/>
                  <a:p>
                    <a:fld id="{B4BCD37F-0645-4033-B7FF-3C7B73846DB4}"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18C8-4939-9FAB-47C5C382B87A}"/>
                </c:ext>
              </c:extLst>
            </c:dLbl>
            <c:dLbl>
              <c:idx val="22"/>
              <c:tx>
                <c:rich>
                  <a:bodyPr/>
                  <a:lstStyle/>
                  <a:p>
                    <a:fld id="{E7891FB1-7AAF-4C96-AB8B-82A6A7F4160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18C8-4939-9FAB-47C5C382B87A}"/>
                </c:ext>
              </c:extLst>
            </c:dLbl>
            <c:dLbl>
              <c:idx val="23"/>
              <c:layout>
                <c:manualLayout>
                  <c:x val="3.489337829132079E-2"/>
                  <c:y val="-1.3685235699629119E-2"/>
                </c:manualLayout>
              </c:layout>
              <c:tx>
                <c:rich>
                  <a:bodyPr/>
                  <a:lstStyle/>
                  <a:p>
                    <a:fld id="{22434CDC-A22B-4345-AE21-C094D9E288EF}"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18C8-4939-9FAB-47C5C382B87A}"/>
                </c:ext>
              </c:extLst>
            </c:dLbl>
            <c:dLbl>
              <c:idx val="24"/>
              <c:tx>
                <c:rich>
                  <a:bodyPr/>
                  <a:lstStyle/>
                  <a:p>
                    <a:fld id="{FEFF64EB-9E15-4423-A4DC-A63CB3EAD13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18C8-4939-9FAB-47C5C382B87A}"/>
                </c:ext>
              </c:extLst>
            </c:dLbl>
            <c:dLbl>
              <c:idx val="25"/>
              <c:tx>
                <c:rich>
                  <a:bodyPr/>
                  <a:lstStyle/>
                  <a:p>
                    <a:fld id="{ACF5099A-5A56-43E7-993F-9FAC9F711C7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18C8-4939-9FAB-47C5C382B87A}"/>
                </c:ext>
              </c:extLst>
            </c:dLbl>
            <c:dLbl>
              <c:idx val="26"/>
              <c:tx>
                <c:rich>
                  <a:bodyPr/>
                  <a:lstStyle/>
                  <a:p>
                    <a:fld id="{773CC419-071A-40F0-9013-9236F7F033C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18C8-4939-9FAB-47C5C382B87A}"/>
                </c:ext>
              </c:extLst>
            </c:dLbl>
            <c:dLbl>
              <c:idx val="27"/>
              <c:tx>
                <c:rich>
                  <a:bodyPr/>
                  <a:lstStyle/>
                  <a:p>
                    <a:fld id="{C28D6409-9050-4910-AAF7-A5159F69CF7D}" type="CELLRANGE">
                      <a:rPr lang="en-US"/>
                      <a:pPr/>
                      <a:t>[CELLRANGE]</a:t>
                    </a:fld>
                    <a:endParaRPr lang="et-EE"/>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18C8-4939-9FAB-47C5C382B87A}"/>
                </c:ext>
              </c:extLst>
            </c:dLbl>
            <c:dLbl>
              <c:idx val="28"/>
              <c:tx>
                <c:rich>
                  <a:bodyPr/>
                  <a:lstStyle/>
                  <a:p>
                    <a:fld id="{C4632F35-446D-4D25-A6FC-BB7800622C12}"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18C8-4939-9FAB-47C5C382B87A}"/>
                </c:ext>
              </c:extLst>
            </c:dLbl>
            <c:dLbl>
              <c:idx val="29"/>
              <c:tx>
                <c:rich>
                  <a:bodyPr/>
                  <a:lstStyle/>
                  <a:p>
                    <a:fld id="{EDDE2ABF-020F-490E-BCEF-B54FB2C60BD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18C8-4939-9FAB-47C5C382B87A}"/>
                </c:ext>
              </c:extLst>
            </c:dLbl>
            <c:dLbl>
              <c:idx val="30"/>
              <c:tx>
                <c:rich>
                  <a:bodyPr/>
                  <a:lstStyle/>
                  <a:p>
                    <a:fld id="{614D1259-7BE5-4EFC-88C4-6B070D3F1E3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18C8-4939-9FAB-47C5C382B87A}"/>
                </c:ext>
              </c:extLst>
            </c:dLbl>
            <c:dLbl>
              <c:idx val="31"/>
              <c:layout>
                <c:manualLayout>
                  <c:x val="1.32927155395508E-2"/>
                  <c:y val="0"/>
                </c:manualLayout>
              </c:layout>
              <c:tx>
                <c:rich>
                  <a:bodyPr/>
                  <a:lstStyle/>
                  <a:p>
                    <a:fld id="{0FC62E28-9735-411B-87D9-507003360243}"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18C8-4939-9FAB-47C5C382B87A}"/>
                </c:ext>
              </c:extLst>
            </c:dLbl>
            <c:dLbl>
              <c:idx val="32"/>
              <c:tx>
                <c:rich>
                  <a:bodyPr/>
                  <a:lstStyle/>
                  <a:p>
                    <a:fld id="{3088C775-FED7-49D3-9C33-820F90372B4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18C8-4939-9FAB-47C5C382B87A}"/>
                </c:ext>
              </c:extLst>
            </c:dLbl>
            <c:dLbl>
              <c:idx val="33"/>
              <c:tx>
                <c:rich>
                  <a:bodyPr/>
                  <a:lstStyle/>
                  <a:p>
                    <a:fld id="{3E8593CE-B47C-46DA-9459-F66851A0594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2-18C8-4939-9FAB-47C5C382B87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trendline>
            <c:spPr>
              <a:ln w="19050" cap="rnd">
                <a:solidFill>
                  <a:schemeClr val="accent1"/>
                </a:solidFill>
                <a:prstDash val="sysDot"/>
              </a:ln>
              <a:effectLst/>
            </c:spPr>
            <c:trendlineType val="power"/>
            <c:dispRSqr val="1"/>
            <c:dispEq val="0"/>
            <c:trendlineLbl>
              <c:layout>
                <c:manualLayout>
                  <c:x val="-4.9322123841008654E-2"/>
                  <c:y val="-8.5354922816348235E-3"/>
                </c:manualLayout>
              </c:layout>
              <c:numFmt formatCode="#,##0.00" sourceLinked="0"/>
              <c:spPr>
                <a:noFill/>
                <a:ln>
                  <a:noFill/>
                </a:ln>
                <a:effectLst/>
              </c:spPr>
              <c:txPr>
                <a:bodyPr rot="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t-EE"/>
                </a:p>
              </c:txPr>
            </c:trendlineLbl>
          </c:trendline>
          <c:xVal>
            <c:numRef>
              <c:f>'[1]2.1-2.2-uus'!$H$8:$H$41</c:f>
              <c:numCache>
                <c:formatCode>General</c:formatCode>
                <c:ptCount val="34"/>
                <c:pt idx="0">
                  <c:v>3.3742973598343902</c:v>
                </c:pt>
                <c:pt idx="1">
                  <c:v>2.0020216815651599</c:v>
                </c:pt>
                <c:pt idx="2">
                  <c:v>1.24366149111428</c:v>
                </c:pt>
                <c:pt idx="3">
                  <c:v>2.7441793661297802</c:v>
                </c:pt>
                <c:pt idx="4">
                  <c:v>3.2549022634842601</c:v>
                </c:pt>
                <c:pt idx="5">
                  <c:v>2.9394946009128402</c:v>
                </c:pt>
                <c:pt idx="6">
                  <c:v>2.1019761275892801</c:v>
                </c:pt>
                <c:pt idx="7">
                  <c:v>2.7464511315132101</c:v>
                </c:pt>
                <c:pt idx="8">
                  <c:v>4.2512121766037598</c:v>
                </c:pt>
                <c:pt idx="9">
                  <c:v>1.6884742152415</c:v>
                </c:pt>
                <c:pt idx="10">
                  <c:v>1.8787011841379</c:v>
                </c:pt>
                <c:pt idx="11">
                  <c:v>2.0381568107096801</c:v>
                </c:pt>
                <c:pt idx="12">
                  <c:v>2.8712531982679299</c:v>
                </c:pt>
                <c:pt idx="13">
                  <c:v>1.2774324243808499</c:v>
                </c:pt>
                <c:pt idx="14">
                  <c:v>2.34936234152357</c:v>
                </c:pt>
                <c:pt idx="15">
                  <c:v>3.0869473755955799</c:v>
                </c:pt>
                <c:pt idx="16">
                  <c:v>1.1768095613673399</c:v>
                </c:pt>
                <c:pt idx="17">
                  <c:v>2.24775882885264</c:v>
                </c:pt>
                <c:pt idx="18">
                  <c:v>1.60407289391434</c:v>
                </c:pt>
                <c:pt idx="19">
                  <c:v>4.2387106531125101</c:v>
                </c:pt>
                <c:pt idx="20">
                  <c:v>1.2812887763980401</c:v>
                </c:pt>
                <c:pt idx="21">
                  <c:v>1.1896949724726</c:v>
                </c:pt>
                <c:pt idx="22">
                  <c:v>2.4861651763722499</c:v>
                </c:pt>
                <c:pt idx="23">
                  <c:v>2.0324746207522799</c:v>
                </c:pt>
                <c:pt idx="24">
                  <c:v>1.20606420269495</c:v>
                </c:pt>
                <c:pt idx="25">
                  <c:v>0.99488939361041995</c:v>
                </c:pt>
                <c:pt idx="26">
                  <c:v>1.6782972781590699</c:v>
                </c:pt>
                <c:pt idx="27">
                  <c:v>0.78965333622759004</c:v>
                </c:pt>
                <c:pt idx="28">
                  <c:v>1.00371125357899</c:v>
                </c:pt>
                <c:pt idx="29">
                  <c:v>1.2677970719844001</c:v>
                </c:pt>
                <c:pt idx="30">
                  <c:v>1.2859846947628399</c:v>
                </c:pt>
                <c:pt idx="31">
                  <c:v>0.44289879184912001</c:v>
                </c:pt>
                <c:pt idx="32">
                  <c:v>0.88150300576531004</c:v>
                </c:pt>
                <c:pt idx="33">
                  <c:v>1.0969028069659199</c:v>
                </c:pt>
              </c:numCache>
            </c:numRef>
          </c:xVal>
          <c:yVal>
            <c:numRef>
              <c:f>'[1]2.1-2.2-uus'!$P$8:$P$41</c:f>
              <c:numCache>
                <c:formatCode>General</c:formatCode>
                <c:ptCount val="34"/>
                <c:pt idx="0">
                  <c:v>0.72444241501642137</c:v>
                </c:pt>
                <c:pt idx="1">
                  <c:v>0.75644232432833436</c:v>
                </c:pt>
                <c:pt idx="2">
                  <c:v>0.51486650485436725</c:v>
                </c:pt>
                <c:pt idx="3">
                  <c:v>0.75239537536515178</c:v>
                </c:pt>
                <c:pt idx="4">
                  <c:v>0.69775827916189981</c:v>
                </c:pt>
                <c:pt idx="5">
                  <c:v>0.67979395618961402</c:v>
                </c:pt>
                <c:pt idx="6">
                  <c:v>0.630328625586831</c:v>
                </c:pt>
                <c:pt idx="7">
                  <c:v>0.66703228092674649</c:v>
                </c:pt>
                <c:pt idx="8">
                  <c:v>0.86593476917857637</c:v>
                </c:pt>
                <c:pt idx="9">
                  <c:v>0.69098039215686113</c:v>
                </c:pt>
                <c:pt idx="10">
                  <c:v>0.56675967798839366</c:v>
                </c:pt>
                <c:pt idx="11">
                  <c:v>0.53233118211868369</c:v>
                </c:pt>
                <c:pt idx="12">
                  <c:v>0.66167669717965671</c:v>
                </c:pt>
                <c:pt idx="13">
                  <c:v>0.49813432835820642</c:v>
                </c:pt>
                <c:pt idx="14">
                  <c:v>0.71265357753142167</c:v>
                </c:pt>
                <c:pt idx="15">
                  <c:v>0.71908997633432425</c:v>
                </c:pt>
                <c:pt idx="16">
                  <c:v>0.70702149310801932</c:v>
                </c:pt>
                <c:pt idx="17">
                  <c:v>0.65163186813077112</c:v>
                </c:pt>
                <c:pt idx="18">
                  <c:v>0.51410370279623852</c:v>
                </c:pt>
                <c:pt idx="19">
                  <c:v>0.79320934221698236</c:v>
                </c:pt>
                <c:pt idx="20">
                  <c:v>0.53038878407872203</c:v>
                </c:pt>
                <c:pt idx="21">
                  <c:v>0.5414443525963758</c:v>
                </c:pt>
                <c:pt idx="22">
                  <c:v>0.70326123189501266</c:v>
                </c:pt>
                <c:pt idx="23">
                  <c:v>0.5694279112106998</c:v>
                </c:pt>
                <c:pt idx="24">
                  <c:v>0.75441897527059387</c:v>
                </c:pt>
                <c:pt idx="25">
                  <c:v>0.42564436930569244</c:v>
                </c:pt>
                <c:pt idx="26">
                  <c:v>0.61388055799912944</c:v>
                </c:pt>
                <c:pt idx="27">
                  <c:v>0.50845537462841883</c:v>
                </c:pt>
                <c:pt idx="28">
                  <c:v>0.46729639493485892</c:v>
                </c:pt>
                <c:pt idx="29">
                  <c:v>0.49486731694849656</c:v>
                </c:pt>
                <c:pt idx="30">
                  <c:v>0.61251589795803463</c:v>
                </c:pt>
                <c:pt idx="31">
                  <c:v>0.24456521739131323</c:v>
                </c:pt>
                <c:pt idx="32">
                  <c:v>0.50005402370467666</c:v>
                </c:pt>
                <c:pt idx="33">
                  <c:v>0.58921163804100862</c:v>
                </c:pt>
              </c:numCache>
            </c:numRef>
          </c:yVal>
          <c:smooth val="0"/>
          <c:extLst>
            <c:ext xmlns:c15="http://schemas.microsoft.com/office/drawing/2012/chart" uri="{02D57815-91ED-43cb-92C2-25804820EDAC}">
              <c15:datalabelsRange>
                <c15:f>'2.1ab_2.2abc'!$A$8:$A$46</c15:f>
                <c15:dlblRangeCache>
                  <c:ptCount val="39"/>
                  <c:pt idx="0">
                    <c:v>Šveits</c:v>
                  </c:pt>
                  <c:pt idx="1">
                    <c:v>Sloveenia</c:v>
                  </c:pt>
                  <c:pt idx="2">
                    <c:v>Luksemburg</c:v>
                  </c:pt>
                  <c:pt idx="3">
                    <c:v>USA</c:v>
                  </c:pt>
                  <c:pt idx="4">
                    <c:v>Rootsi</c:v>
                  </c:pt>
                  <c:pt idx="5">
                    <c:v>Saksamaa</c:v>
                  </c:pt>
                  <c:pt idx="6">
                    <c:v>Island</c:v>
                  </c:pt>
                  <c:pt idx="7">
                    <c:v>Soome</c:v>
                  </c:pt>
                  <c:pt idx="8">
                    <c:v>Iisrael</c:v>
                  </c:pt>
                  <c:pt idx="9">
                    <c:v>Suurbritannia</c:v>
                  </c:pt>
                  <c:pt idx="10">
                    <c:v>Austraalia</c:v>
                  </c:pt>
                  <c:pt idx="11">
                    <c:v>Norra</c:v>
                  </c:pt>
                  <c:pt idx="12">
                    <c:v>Taani</c:v>
                  </c:pt>
                  <c:pt idx="13">
                    <c:v>Uus-Meremaa</c:v>
                  </c:pt>
                  <c:pt idx="14">
                    <c:v>OECD kokku</c:v>
                  </c:pt>
                  <c:pt idx="15">
                    <c:v>Austria</c:v>
                  </c:pt>
                  <c:pt idx="16">
                    <c:v>Iirimaa</c:v>
                  </c:pt>
                  <c:pt idx="17">
                    <c:v>Prantsusmaa</c:v>
                  </c:pt>
                  <c:pt idx="18">
                    <c:v>Kanada</c:v>
                  </c:pt>
                  <c:pt idx="19">
                    <c:v>Korea</c:v>
                  </c:pt>
                  <c:pt idx="20">
                    <c:v>Eesti</c:v>
                  </c:pt>
                  <c:pt idx="21">
                    <c:v>Hispaania</c:v>
                  </c:pt>
                  <c:pt idx="22">
                    <c:v>Belgia</c:v>
                  </c:pt>
                  <c:pt idx="23">
                    <c:v>Holland</c:v>
                  </c:pt>
                  <c:pt idx="24">
                    <c:v>Ungari</c:v>
                  </c:pt>
                  <c:pt idx="25">
                    <c:v>Kreeka</c:v>
                  </c:pt>
                  <c:pt idx="26">
                    <c:v>Tšehhi</c:v>
                  </c:pt>
                  <c:pt idx="27">
                    <c:v>Slovakkia</c:v>
                  </c:pt>
                  <c:pt idx="28">
                    <c:v>Poola</c:v>
                  </c:pt>
                  <c:pt idx="29">
                    <c:v>Portugal</c:v>
                  </c:pt>
                  <c:pt idx="30">
                    <c:v>Itaalia</c:v>
                  </c:pt>
                  <c:pt idx="31">
                    <c:v>Läti</c:v>
                  </c:pt>
                  <c:pt idx="32">
                    <c:v>Türgi</c:v>
                  </c:pt>
                  <c:pt idx="33">
                    <c:v>Venemaa</c:v>
                  </c:pt>
                  <c:pt idx="34">
                    <c:v>Brasiilia</c:v>
                  </c:pt>
                  <c:pt idx="35">
                    <c:v>Mehhiko</c:v>
                  </c:pt>
                  <c:pt idx="36">
                    <c:v>Tšiili</c:v>
                  </c:pt>
                  <c:pt idx="37">
                    <c:v>Leedu</c:v>
                  </c:pt>
                  <c:pt idx="38">
                    <c:v>Kolumbia</c:v>
                  </c:pt>
                </c15:dlblRangeCache>
              </c15:datalabelsRange>
            </c:ext>
            <c:ext xmlns:c16="http://schemas.microsoft.com/office/drawing/2014/chart" uri="{C3380CC4-5D6E-409C-BE32-E72D297353CC}">
              <c16:uniqueId val="{00000000-18C8-4939-9FAB-47C5C382B87A}"/>
            </c:ext>
          </c:extLst>
        </c:ser>
        <c:dLbls>
          <c:showLegendKey val="0"/>
          <c:showVal val="0"/>
          <c:showCatName val="0"/>
          <c:showSerName val="0"/>
          <c:showPercent val="0"/>
          <c:showBubbleSize val="0"/>
        </c:dLbls>
        <c:axId val="1275850079"/>
        <c:axId val="1275851327"/>
      </c:scatterChart>
      <c:valAx>
        <c:axId val="127585007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t-EE"/>
                  <a:t>TA kulutuste osakaal SKP-st</a:t>
                </a:r>
                <a:r>
                  <a:rPr lang="et-EE" baseline="0"/>
                  <a:t> (%)</a:t>
                </a:r>
                <a:endParaRPr lang="et-EE"/>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t-EE"/>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275851327"/>
        <c:crosses val="autoZero"/>
        <c:crossBetween val="midCat"/>
      </c:valAx>
      <c:valAx>
        <c:axId val="1275851327"/>
        <c:scaling>
          <c:orientation val="minMax"/>
          <c:max val="0.87000000000000011"/>
          <c:min val="0.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t-EE"/>
                  <a:t>Erasektori</a:t>
                </a:r>
                <a:r>
                  <a:rPr lang="et-EE" baseline="0"/>
                  <a:t> TA kulutused SKP-st/ TA kulutused kokku SKP-st</a:t>
                </a:r>
                <a:endParaRPr lang="et-EE"/>
              </a:p>
            </c:rich>
          </c:tx>
          <c:layout>
            <c:manualLayout>
              <c:xMode val="edge"/>
              <c:yMode val="edge"/>
              <c:x val="3.5700099590699488E-2"/>
              <c:y val="0.1211736027104956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t-EE"/>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275850079"/>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t-EE"/>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79074860550402"/>
          <c:y val="6.4488576779225579E-2"/>
          <c:w val="0.86591320083742729"/>
          <c:h val="0.75787658726821117"/>
        </c:manualLayout>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dLbls>
            <c:dLbl>
              <c:idx val="0"/>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E13-4265-AAE7-92C6090FE332}"/>
                </c:ext>
              </c:extLst>
            </c:dLbl>
            <c:dLbl>
              <c:idx val="1"/>
              <c:tx>
                <c:rich>
                  <a:bodyPr/>
                  <a:lstStyle/>
                  <a:p>
                    <a:fld id="{D449A752-9118-496D-BADA-D507DC1611C7}"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EE13-4265-AAE7-92C6090FE332}"/>
                </c:ext>
              </c:extLst>
            </c:dLbl>
            <c:dLbl>
              <c:idx val="2"/>
              <c:tx>
                <c:rich>
                  <a:bodyPr/>
                  <a:lstStyle/>
                  <a:p>
                    <a:fld id="{D6606833-B8CB-4237-A223-8C77DED6F63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EE13-4265-AAE7-92C6090FE332}"/>
                </c:ext>
              </c:extLst>
            </c:dLbl>
            <c:dLbl>
              <c:idx val="3"/>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E13-4265-AAE7-92C6090FE332}"/>
                </c:ext>
              </c:extLst>
            </c:dLbl>
            <c:dLbl>
              <c:idx val="4"/>
              <c:tx>
                <c:rich>
                  <a:bodyPr/>
                  <a:lstStyle/>
                  <a:p>
                    <a:fld id="{7BB113A0-7EBD-434E-AABA-DC48B2358E1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EE13-4265-AAE7-92C6090FE332}"/>
                </c:ext>
              </c:extLst>
            </c:dLbl>
            <c:dLbl>
              <c:idx val="5"/>
              <c:tx>
                <c:rich>
                  <a:bodyPr/>
                  <a:lstStyle/>
                  <a:p>
                    <a:fld id="{C78BE3E5-B48E-44A5-8AAC-1FABC00DA3D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EE13-4265-AAE7-92C6090FE332}"/>
                </c:ext>
              </c:extLst>
            </c:dLbl>
            <c:dLbl>
              <c:idx val="6"/>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E13-4265-AAE7-92C6090FE332}"/>
                </c:ext>
              </c:extLst>
            </c:dLbl>
            <c:dLbl>
              <c:idx val="7"/>
              <c:tx>
                <c:rich>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fld id="{9692AE47-52DF-4ADB-9576-874E6A277029}" type="CELLRANGE">
                      <a:rPr lang="et-EE"/>
                      <a:pPr>
                        <a:defRPr b="1"/>
                      </a:pPr>
                      <a:t>[CELLRANGE]</a:t>
                    </a:fld>
                    <a:endParaRPr lang="et-EE"/>
                  </a:p>
                </c:rich>
              </c:tx>
              <c:spPr>
                <a:solidFill>
                  <a:schemeClr val="accent4"/>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EE13-4265-AAE7-92C6090FE332}"/>
                </c:ext>
              </c:extLst>
            </c:dLbl>
            <c:dLbl>
              <c:idx val="8"/>
              <c:tx>
                <c:rich>
                  <a:bodyPr/>
                  <a:lstStyle/>
                  <a:p>
                    <a:fld id="{2330BCCC-032A-473D-83B2-1B6BD367204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EE13-4265-AAE7-92C6090FE332}"/>
                </c:ext>
              </c:extLst>
            </c:dLbl>
            <c:dLbl>
              <c:idx val="9"/>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EE13-4265-AAE7-92C6090FE332}"/>
                </c:ext>
              </c:extLst>
            </c:dLbl>
            <c:dLbl>
              <c:idx val="10"/>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EE13-4265-AAE7-92C6090FE332}"/>
                </c:ext>
              </c:extLst>
            </c:dLbl>
            <c:dLbl>
              <c:idx val="11"/>
              <c:tx>
                <c:rich>
                  <a:bodyPr/>
                  <a:lstStyle/>
                  <a:p>
                    <a:fld id="{46581F07-FE1A-4AD4-B7B9-3305C3041DE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EE13-4265-AAE7-92C6090FE332}"/>
                </c:ext>
              </c:extLst>
            </c:dLbl>
            <c:dLbl>
              <c:idx val="12"/>
              <c:layout>
                <c:manualLayout>
                  <c:x val="2.1600662751770052E-2"/>
                  <c:y val="3.0075180847744833E-3"/>
                </c:manualLayout>
              </c:layout>
              <c:tx>
                <c:rich>
                  <a:bodyPr/>
                  <a:lstStyle/>
                  <a:p>
                    <a:fld id="{A3A88672-4D63-4942-B4AF-A198C4CC347A}"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EE13-4265-AAE7-92C6090FE332}"/>
                </c:ext>
              </c:extLst>
            </c:dLbl>
            <c:dLbl>
              <c:idx val="13"/>
              <c:tx>
                <c:rich>
                  <a:bodyPr/>
                  <a:lstStyle/>
                  <a:p>
                    <a:fld id="{4B111C6D-C558-47B7-A2F8-C91CE44DCAA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EE13-4265-AAE7-92C6090FE332}"/>
                </c:ext>
              </c:extLst>
            </c:dLbl>
            <c:dLbl>
              <c:idx val="14"/>
              <c:tx>
                <c:rich>
                  <a:bodyPr/>
                  <a:lstStyle/>
                  <a:p>
                    <a:fld id="{78FAD404-87BC-442E-B15B-B0F953FF0B5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EE13-4265-AAE7-92C6090FE332}"/>
                </c:ext>
              </c:extLst>
            </c:dLbl>
            <c:dLbl>
              <c:idx val="15"/>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EE13-4265-AAE7-92C6090FE332}"/>
                </c:ext>
              </c:extLst>
            </c:dLbl>
            <c:dLbl>
              <c:idx val="16"/>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EE13-4265-AAE7-92C6090FE332}"/>
                </c:ext>
              </c:extLst>
            </c:dLbl>
            <c:dLbl>
              <c:idx val="17"/>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EE13-4265-AAE7-92C6090FE332}"/>
                </c:ext>
              </c:extLst>
            </c:dLbl>
            <c:dLbl>
              <c:idx val="18"/>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EE13-4265-AAE7-92C6090FE332}"/>
                </c:ext>
              </c:extLst>
            </c:dLbl>
            <c:dLbl>
              <c:idx val="19"/>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EE13-4265-AAE7-92C6090FE332}"/>
                </c:ext>
              </c:extLst>
            </c:dLbl>
            <c:dLbl>
              <c:idx val="20"/>
              <c:tx>
                <c:rich>
                  <a:bodyPr/>
                  <a:lstStyle/>
                  <a:p>
                    <a:fld id="{FAD2AA84-0823-431B-9201-78E21FE6741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EE13-4265-AAE7-92C6090FE332}"/>
                </c:ext>
              </c:extLst>
            </c:dLbl>
            <c:dLbl>
              <c:idx val="2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EE13-4265-AAE7-92C6090FE332}"/>
                </c:ext>
              </c:extLst>
            </c:dLbl>
            <c:dLbl>
              <c:idx val="2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EE13-4265-AAE7-92C6090FE332}"/>
                </c:ext>
              </c:extLst>
            </c:dLbl>
            <c:dLbl>
              <c:idx val="23"/>
              <c:tx>
                <c:rich>
                  <a:bodyPr/>
                  <a:lstStyle/>
                  <a:p>
                    <a:fld id="{30AF5BF2-137E-4D98-BE33-6B45000D959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EE13-4265-AAE7-92C6090FE332}"/>
                </c:ext>
              </c:extLst>
            </c:dLbl>
            <c:dLbl>
              <c:idx val="24"/>
              <c:tx>
                <c:rich>
                  <a:bodyPr/>
                  <a:lstStyle/>
                  <a:p>
                    <a:fld id="{E5EB1BBE-568F-4D4B-B662-3813FCD58BC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EE13-4265-AAE7-92C6090FE332}"/>
                </c:ext>
              </c:extLst>
            </c:dLbl>
            <c:dLbl>
              <c:idx val="25"/>
              <c:layout>
                <c:manualLayout>
                  <c:x val="-3.1570199406433214E-2"/>
                  <c:y val="-8.1202988288914021E-2"/>
                </c:manualLayout>
              </c:layout>
              <c:tx>
                <c:rich>
                  <a:bodyPr/>
                  <a:lstStyle/>
                  <a:p>
                    <a:fld id="{C95307ED-3A73-4E38-8226-565DEDCCBB9E}"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EE13-4265-AAE7-92C6090FE332}"/>
                </c:ext>
              </c:extLst>
            </c:dLbl>
            <c:dLbl>
              <c:idx val="26"/>
              <c:layout>
                <c:manualLayout>
                  <c:x val="5.8155630485534751E-2"/>
                  <c:y val="-3.0075180847745936E-2"/>
                </c:manualLayout>
              </c:layout>
              <c:tx>
                <c:rich>
                  <a:bodyPr/>
                  <a:lstStyle/>
                  <a:p>
                    <a:fld id="{D3C85AC6-45B6-4E02-B8A2-552EAC78CCCE}"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EE13-4265-AAE7-92C6090FE332}"/>
                </c:ext>
              </c:extLst>
            </c:dLbl>
            <c:dLbl>
              <c:idx val="27"/>
              <c:tx>
                <c:rich>
                  <a:bodyPr/>
                  <a:lstStyle/>
                  <a:p>
                    <a:fld id="{0E56D224-526E-45E8-B85F-B5087A180A4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EE13-4265-AAE7-92C6090FE332}"/>
                </c:ext>
              </c:extLst>
            </c:dLbl>
            <c:dLbl>
              <c:idx val="28"/>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EE13-4265-AAE7-92C6090FE332}"/>
                </c:ext>
              </c:extLst>
            </c:dLbl>
            <c:dLbl>
              <c:idx val="29"/>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EE13-4265-AAE7-92C6090FE332}"/>
                </c:ext>
              </c:extLst>
            </c:dLbl>
            <c:dLbl>
              <c:idx val="30"/>
              <c:tx>
                <c:rich>
                  <a:bodyPr/>
                  <a:lstStyle/>
                  <a:p>
                    <a:fld id="{A2B28EBE-450F-4726-9F20-94C1C485032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EE13-4265-AAE7-92C6090FE332}"/>
                </c:ext>
              </c:extLst>
            </c:dLbl>
            <c:dLbl>
              <c:idx val="31"/>
              <c:layout>
                <c:manualLayout>
                  <c:x val="4.1539801478003437E-2"/>
                  <c:y val="3.9097853508293527E-2"/>
                </c:manualLayout>
              </c:layout>
              <c:tx>
                <c:rich>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fld id="{3C3696D1-42FB-45DC-9496-FFC5A1A74503}" type="CELLRANGE">
                      <a:rPr lang="en-US"/>
                      <a:pPr>
                        <a:defRPr/>
                      </a:pPr>
                      <a:t>[CELLRANGE]</a:t>
                    </a:fld>
                    <a:endParaRPr lang="et-EE"/>
                  </a:p>
                </c:rich>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extLst>
                <c:ext xmlns:c15="http://schemas.microsoft.com/office/drawing/2012/chart" uri="{CE6537A1-D6FC-4f65-9D91-7224C49458BB}">
                  <c15:layout>
                    <c:manualLayout>
                      <c:w val="4.0800263342301545E-2"/>
                      <c:h val="6.9127921584767826E-2"/>
                    </c:manualLayout>
                  </c15:layout>
                  <c15:dlblFieldTable/>
                  <c15:showDataLabelsRange val="1"/>
                </c:ext>
                <c:ext xmlns:c16="http://schemas.microsoft.com/office/drawing/2014/chart" uri="{C3380CC4-5D6E-409C-BE32-E72D297353CC}">
                  <c16:uniqueId val="{00000004-EE13-4265-AAE7-92C6090FE332}"/>
                </c:ext>
              </c:extLst>
            </c:dLbl>
            <c:dLbl>
              <c:idx val="3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1-EE13-4265-AAE7-92C6090FE332}"/>
                </c:ext>
              </c:extLst>
            </c:dLbl>
            <c:dLbl>
              <c:idx val="33"/>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EE13-4265-AAE7-92C6090FE332}"/>
                </c:ext>
              </c:extLst>
            </c:dLbl>
            <c:dLbl>
              <c:idx val="34"/>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EE13-4265-AAE7-92C6090FE332}"/>
                </c:ext>
              </c:extLst>
            </c:dLbl>
            <c:dLbl>
              <c:idx val="35"/>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EE13-4265-AAE7-92C6090FE332}"/>
                </c:ext>
              </c:extLst>
            </c:dLbl>
            <c:dLbl>
              <c:idx val="36"/>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EE13-4265-AAE7-92C6090FE332}"/>
                </c:ext>
              </c:extLst>
            </c:dLbl>
            <c:dLbl>
              <c:idx val="37"/>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EE13-4265-AAE7-92C6090FE332}"/>
                </c:ext>
              </c:extLst>
            </c:dLbl>
            <c:dLbl>
              <c:idx val="38"/>
              <c:tx>
                <c:rich>
                  <a:bodyPr/>
                  <a:lstStyle/>
                  <a:p>
                    <a:fld id="{AE7AED8B-7E41-4A0D-88E6-AADA321B8D5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7-EE13-4265-AAE7-92C6090FE332}"/>
                </c:ext>
              </c:extLst>
            </c:dLbl>
            <c:dLbl>
              <c:idx val="39"/>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EE13-4265-AAE7-92C6090FE332}"/>
                </c:ext>
              </c:extLst>
            </c:dLbl>
            <c:dLbl>
              <c:idx val="40"/>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EE13-4265-AAE7-92C6090FE332}"/>
                </c:ext>
              </c:extLst>
            </c:dLbl>
            <c:dLbl>
              <c:idx val="4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A-EE13-4265-AAE7-92C6090FE33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power"/>
            <c:dispRSqr val="1"/>
            <c:dispEq val="0"/>
            <c:trendlineLbl>
              <c:layout>
                <c:manualLayout>
                  <c:x val="-3.0481329164589368E-2"/>
                  <c:y val="-1.2365486836560243E-2"/>
                </c:manualLayout>
              </c:layout>
              <c:numFmt formatCode="#,##0.00" sourceLinked="0"/>
              <c:spPr>
                <a:noFill/>
                <a:ln>
                  <a:noFill/>
                </a:ln>
                <a:effectLst/>
              </c:spPr>
              <c:txPr>
                <a:bodyPr rot="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t-EE"/>
                </a:p>
              </c:txPr>
            </c:trendlineLbl>
          </c:trendline>
          <c:xVal>
            <c:numRef>
              <c:f>'[1]2.1-2.2-uus'!$BD$59:$BD$100</c:f>
              <c:numCache>
                <c:formatCode>General</c:formatCode>
                <c:ptCount val="42"/>
                <c:pt idx="0">
                  <c:v>0.56675967798839366</c:v>
                </c:pt>
                <c:pt idx="1">
                  <c:v>0.71908997633432425</c:v>
                </c:pt>
                <c:pt idx="2">
                  <c:v>0.70326123189501266</c:v>
                </c:pt>
                <c:pt idx="3">
                  <c:v>0.51410370279623852</c:v>
                </c:pt>
                <c:pt idx="4">
                  <c:v>0.44996431228846862</c:v>
                </c:pt>
                <c:pt idx="5">
                  <c:v>0.61388055799912944</c:v>
                </c:pt>
                <c:pt idx="6">
                  <c:v>0.66167669717965671</c:v>
                </c:pt>
                <c:pt idx="7">
                  <c:v>0.53038878407872203</c:v>
                </c:pt>
                <c:pt idx="8">
                  <c:v>0.66703228092674649</c:v>
                </c:pt>
                <c:pt idx="9">
                  <c:v>0.65163186813077112</c:v>
                </c:pt>
                <c:pt idx="10">
                  <c:v>0.67979395618961402</c:v>
                </c:pt>
                <c:pt idx="11">
                  <c:v>0.42564436930569244</c:v>
                </c:pt>
                <c:pt idx="12">
                  <c:v>0.75441897527059387</c:v>
                </c:pt>
                <c:pt idx="13">
                  <c:v>0.630328625586831</c:v>
                </c:pt>
                <c:pt idx="14">
                  <c:v>0.70702149310801932</c:v>
                </c:pt>
                <c:pt idx="15">
                  <c:v>0.86593476917857637</c:v>
                </c:pt>
                <c:pt idx="16">
                  <c:v>0.61251589795803463</c:v>
                </c:pt>
                <c:pt idx="17">
                  <c:v>0</c:v>
                </c:pt>
                <c:pt idx="18">
                  <c:v>0.79320934221698236</c:v>
                </c:pt>
                <c:pt idx="19">
                  <c:v>0.51486650485436725</c:v>
                </c:pt>
                <c:pt idx="20">
                  <c:v>0.3678346098815477</c:v>
                </c:pt>
                <c:pt idx="21">
                  <c:v>0.5694279112106998</c:v>
                </c:pt>
                <c:pt idx="22">
                  <c:v>0.49813432835820642</c:v>
                </c:pt>
                <c:pt idx="23">
                  <c:v>0.53233118211868369</c:v>
                </c:pt>
                <c:pt idx="24">
                  <c:v>0.46729639493485892</c:v>
                </c:pt>
                <c:pt idx="25">
                  <c:v>0.49486731694849656</c:v>
                </c:pt>
                <c:pt idx="26">
                  <c:v>0.50845537462841883</c:v>
                </c:pt>
                <c:pt idx="27">
                  <c:v>0.75644232432833436</c:v>
                </c:pt>
                <c:pt idx="28">
                  <c:v>0.5414443525963758</c:v>
                </c:pt>
                <c:pt idx="29">
                  <c:v>0.69775827916189981</c:v>
                </c:pt>
                <c:pt idx="30">
                  <c:v>0.72444241501642137</c:v>
                </c:pt>
                <c:pt idx="31">
                  <c:v>0.50005402370467666</c:v>
                </c:pt>
                <c:pt idx="32">
                  <c:v>0.69098039215686113</c:v>
                </c:pt>
                <c:pt idx="33">
                  <c:v>0.75239537536515178</c:v>
                </c:pt>
                <c:pt idx="34">
                  <c:v>0</c:v>
                </c:pt>
                <c:pt idx="35">
                  <c:v>0</c:v>
                </c:pt>
                <c:pt idx="36">
                  <c:v>0</c:v>
                </c:pt>
                <c:pt idx="37">
                  <c:v>0</c:v>
                </c:pt>
                <c:pt idx="38">
                  <c:v>0.58921163804100862</c:v>
                </c:pt>
              </c:numCache>
            </c:numRef>
          </c:xVal>
          <c:yVal>
            <c:numRef>
              <c:f>'[1]2.1-2.2-uus'!$AT$59:$AT$100</c:f>
              <c:numCache>
                <c:formatCode>General</c:formatCode>
                <c:ptCount val="42"/>
                <c:pt idx="0">
                  <c:v>0</c:v>
                </c:pt>
                <c:pt idx="1">
                  <c:v>0.32528456446158976</c:v>
                </c:pt>
                <c:pt idx="2">
                  <c:v>0.28660730352474045</c:v>
                </c:pt>
                <c:pt idx="3">
                  <c:v>0</c:v>
                </c:pt>
                <c:pt idx="4">
                  <c:v>8.9597352721711931E-2</c:v>
                </c:pt>
                <c:pt idx="5">
                  <c:v>0.1415514448075392</c:v>
                </c:pt>
                <c:pt idx="6">
                  <c:v>0</c:v>
                </c:pt>
                <c:pt idx="7">
                  <c:v>8.7575757575757571E-2</c:v>
                </c:pt>
                <c:pt idx="8">
                  <c:v>0.15995851967074989</c:v>
                </c:pt>
                <c:pt idx="9">
                  <c:v>0</c:v>
                </c:pt>
                <c:pt idx="10">
                  <c:v>0</c:v>
                </c:pt>
                <c:pt idx="11">
                  <c:v>5.1750937185699918E-2</c:v>
                </c:pt>
                <c:pt idx="12">
                  <c:v>0.10498034076015728</c:v>
                </c:pt>
                <c:pt idx="13">
                  <c:v>0.11524163568773234</c:v>
                </c:pt>
                <c:pt idx="14">
                  <c:v>0.17619623031007126</c:v>
                </c:pt>
                <c:pt idx="15">
                  <c:v>0</c:v>
                </c:pt>
                <c:pt idx="16">
                  <c:v>0</c:v>
                </c:pt>
                <c:pt idx="17">
                  <c:v>0.16808144436118397</c:v>
                </c:pt>
                <c:pt idx="18">
                  <c:v>0</c:v>
                </c:pt>
                <c:pt idx="19">
                  <c:v>0</c:v>
                </c:pt>
                <c:pt idx="20">
                  <c:v>4.9259531561810732E-2</c:v>
                </c:pt>
                <c:pt idx="21">
                  <c:v>0</c:v>
                </c:pt>
                <c:pt idx="22">
                  <c:v>0</c:v>
                </c:pt>
                <c:pt idx="23">
                  <c:v>0.19080058224163027</c:v>
                </c:pt>
                <c:pt idx="24">
                  <c:v>2.552423049970352E-2</c:v>
                </c:pt>
                <c:pt idx="25">
                  <c:v>4.0929991580856161E-2</c:v>
                </c:pt>
                <c:pt idx="26">
                  <c:v>3.5411748368282182E-2</c:v>
                </c:pt>
                <c:pt idx="27">
                  <c:v>0.21903846153846154</c:v>
                </c:pt>
                <c:pt idx="28">
                  <c:v>0</c:v>
                </c:pt>
                <c:pt idx="29">
                  <c:v>0</c:v>
                </c:pt>
                <c:pt idx="30">
                  <c:v>0.252</c:v>
                </c:pt>
                <c:pt idx="31">
                  <c:v>3.4563561804335091E-2</c:v>
                </c:pt>
                <c:pt idx="32">
                  <c:v>0</c:v>
                </c:pt>
                <c:pt idx="33">
                  <c:v>0</c:v>
                </c:pt>
                <c:pt idx="34">
                  <c:v>0</c:v>
                </c:pt>
                <c:pt idx="35">
                  <c:v>0</c:v>
                </c:pt>
                <c:pt idx="36">
                  <c:v>0.11916775130866128</c:v>
                </c:pt>
                <c:pt idx="37">
                  <c:v>6.4652888182299945E-2</c:v>
                </c:pt>
                <c:pt idx="38">
                  <c:v>0.19516117567615596</c:v>
                </c:pt>
                <c:pt idx="39">
                  <c:v>0.18205367319448762</c:v>
                </c:pt>
                <c:pt idx="40">
                  <c:v>3.438477385777991E-2</c:v>
                </c:pt>
                <c:pt idx="41">
                  <c:v>0.18097555802441759</c:v>
                </c:pt>
              </c:numCache>
            </c:numRef>
          </c:yVal>
          <c:smooth val="0"/>
          <c:extLst>
            <c:ext xmlns:c15="http://schemas.microsoft.com/office/drawing/2012/chart" uri="{02D57815-91ED-43cb-92C2-25804820EDAC}">
              <c15:datalabelsRange>
                <c15:f>'2.1ab_2.2abc'!$C$59:$C$100</c15:f>
                <c15:dlblRangeCache>
                  <c:ptCount val="42"/>
                  <c:pt idx="0">
                    <c:v>Austraalia</c:v>
                  </c:pt>
                  <c:pt idx="1">
                    <c:v>Austria</c:v>
                  </c:pt>
                  <c:pt idx="2">
                    <c:v>Belgia</c:v>
                  </c:pt>
                  <c:pt idx="3">
                    <c:v>Kanada</c:v>
                  </c:pt>
                  <c:pt idx="4">
                    <c:v>Tšiili</c:v>
                  </c:pt>
                  <c:pt idx="5">
                    <c:v>Tšehhi</c:v>
                  </c:pt>
                  <c:pt idx="6">
                    <c:v>Taani</c:v>
                  </c:pt>
                  <c:pt idx="7">
                    <c:v>Eesti</c:v>
                  </c:pt>
                  <c:pt idx="8">
                    <c:v>Soome</c:v>
                  </c:pt>
                  <c:pt idx="9">
                    <c:v>Prantsusmaa</c:v>
                  </c:pt>
                  <c:pt idx="10">
                    <c:v>Saksamaa</c:v>
                  </c:pt>
                  <c:pt idx="11">
                    <c:v>Kreeka</c:v>
                  </c:pt>
                  <c:pt idx="12">
                    <c:v>Ungari</c:v>
                  </c:pt>
                  <c:pt idx="13">
                    <c:v>Island</c:v>
                  </c:pt>
                  <c:pt idx="14">
                    <c:v>Iirimaa</c:v>
                  </c:pt>
                  <c:pt idx="15">
                    <c:v>Iisrael</c:v>
                  </c:pt>
                  <c:pt idx="16">
                    <c:v>Itaalia</c:v>
                  </c:pt>
                  <c:pt idx="17">
                    <c:v>Jaapan</c:v>
                  </c:pt>
                  <c:pt idx="18">
                    <c:v>Korea</c:v>
                  </c:pt>
                  <c:pt idx="19">
                    <c:v>Luksemburg</c:v>
                  </c:pt>
                  <c:pt idx="20">
                    <c:v>Mehhiko</c:v>
                  </c:pt>
                  <c:pt idx="21">
                    <c:v>Holland</c:v>
                  </c:pt>
                  <c:pt idx="22">
                    <c:v>Uus-Meremaa</c:v>
                  </c:pt>
                  <c:pt idx="23">
                    <c:v>Norra</c:v>
                  </c:pt>
                  <c:pt idx="24">
                    <c:v>Poola</c:v>
                  </c:pt>
                  <c:pt idx="25">
                    <c:v>Portugal</c:v>
                  </c:pt>
                  <c:pt idx="26">
                    <c:v>Slovakkia</c:v>
                  </c:pt>
                  <c:pt idx="27">
                    <c:v>Sloveenia</c:v>
                  </c:pt>
                  <c:pt idx="28">
                    <c:v>Hispaania</c:v>
                  </c:pt>
                  <c:pt idx="29">
                    <c:v>Rootsi</c:v>
                  </c:pt>
                  <c:pt idx="30">
                    <c:v>Šveits</c:v>
                  </c:pt>
                  <c:pt idx="31">
                    <c:v>Türgi</c:v>
                  </c:pt>
                  <c:pt idx="32">
                    <c:v>Suurbritannia</c:v>
                  </c:pt>
                  <c:pt idx="33">
                    <c:v>USA</c:v>
                  </c:pt>
                  <c:pt idx="34">
                    <c:v>OECD välised riigid</c:v>
                  </c:pt>
                  <c:pt idx="35">
                    <c:v>Argentiina</c:v>
                  </c:pt>
                  <c:pt idx="36">
                    <c:v>Hiina Rahvavabariik</c:v>
                  </c:pt>
                  <c:pt idx="37">
                    <c:v>Rumeenia</c:v>
                  </c:pt>
                  <c:pt idx="38">
                    <c:v>Venemaa</c:v>
                  </c:pt>
                  <c:pt idx="39">
                    <c:v>Singapur</c:v>
                  </c:pt>
                  <c:pt idx="40">
                    <c:v>Lõuna-Aafrika</c:v>
                  </c:pt>
                  <c:pt idx="41">
                    <c:v>Hiina (Taipei)</c:v>
                  </c:pt>
                </c15:dlblRangeCache>
              </c15:datalabelsRange>
            </c:ext>
            <c:ext xmlns:c16="http://schemas.microsoft.com/office/drawing/2014/chart" uri="{C3380CC4-5D6E-409C-BE32-E72D297353CC}">
              <c16:uniqueId val="{00000000-EE13-4265-AAE7-92C6090FE332}"/>
            </c:ext>
          </c:extLst>
        </c:ser>
        <c:dLbls>
          <c:showLegendKey val="0"/>
          <c:showVal val="0"/>
          <c:showCatName val="0"/>
          <c:showSerName val="0"/>
          <c:showPercent val="0"/>
          <c:showBubbleSize val="0"/>
        </c:dLbls>
        <c:axId val="1275850079"/>
        <c:axId val="1275851327"/>
      </c:scatterChart>
      <c:valAx>
        <c:axId val="1275850079"/>
        <c:scaling>
          <c:orientation val="minMax"/>
          <c:min val="0.30000000000000004"/>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t-EE"/>
                  <a:t>Erasektori</a:t>
                </a:r>
                <a:r>
                  <a:rPr lang="et-EE" baseline="0"/>
                  <a:t> TA kulutused SKP-st/TA kulutused kokku SKP-st</a:t>
                </a:r>
                <a:endParaRPr lang="et-EE"/>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t-EE"/>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275851327"/>
        <c:crosses val="autoZero"/>
        <c:crossBetween val="midCat"/>
      </c:valAx>
      <c:valAx>
        <c:axId val="127585132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t-EE"/>
                  <a:t>Doktoriikraadiga töötajate</a:t>
                </a:r>
                <a:r>
                  <a:rPr lang="et-EE" baseline="0"/>
                  <a:t> </a:t>
                </a:r>
                <a:r>
                  <a:rPr lang="et-EE"/>
                  <a:t> osakaal erasektoris (%)</a:t>
                </a:r>
              </a:p>
            </c:rich>
          </c:tx>
          <c:layout>
            <c:manualLayout>
              <c:xMode val="edge"/>
              <c:yMode val="edge"/>
              <c:x val="1.9698993259965217E-2"/>
              <c:y val="0.1264718189635145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t-EE"/>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275850079"/>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t-EE"/>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79074860550402"/>
          <c:y val="6.4488576779225579E-2"/>
          <c:w val="0.86591320083742729"/>
          <c:h val="0.75787658726821117"/>
        </c:manualLayout>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dLbls>
            <c:dLbl>
              <c:idx val="0"/>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C9F-455E-A4C7-9412AEF0BEFE}"/>
                </c:ext>
              </c:extLst>
            </c:dLbl>
            <c:dLbl>
              <c:idx val="1"/>
              <c:tx>
                <c:rich>
                  <a:bodyPr/>
                  <a:lstStyle/>
                  <a:p>
                    <a:fld id="{20F10228-1755-4B04-8221-DD3BD00237F0}"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2C9F-455E-A4C7-9412AEF0BEFE}"/>
                </c:ext>
              </c:extLst>
            </c:dLbl>
            <c:dLbl>
              <c:idx val="2"/>
              <c:tx>
                <c:rich>
                  <a:bodyPr/>
                  <a:lstStyle/>
                  <a:p>
                    <a:fld id="{DEC02A3A-072B-442B-99A8-063B9C996CF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2C9F-455E-A4C7-9412AEF0BEFE}"/>
                </c:ext>
              </c:extLst>
            </c:dLbl>
            <c:dLbl>
              <c:idx val="3"/>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9F-455E-A4C7-9412AEF0BEFE}"/>
                </c:ext>
              </c:extLst>
            </c:dLbl>
            <c:dLbl>
              <c:idx val="4"/>
              <c:layout>
                <c:manualLayout>
                  <c:x val="-6.9786756582641732E-2"/>
                  <c:y val="0"/>
                </c:manualLayout>
              </c:layout>
              <c:tx>
                <c:rich>
                  <a:bodyPr/>
                  <a:lstStyle/>
                  <a:p>
                    <a:fld id="{812E74A9-FE6E-4254-B600-31706349BBA2}"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2C9F-455E-A4C7-9412AEF0BEFE}"/>
                </c:ext>
              </c:extLst>
            </c:dLbl>
            <c:dLbl>
              <c:idx val="5"/>
              <c:tx>
                <c:rich>
                  <a:bodyPr/>
                  <a:lstStyle/>
                  <a:p>
                    <a:fld id="{36E5988A-F901-42B0-811A-603B668A01B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2C9F-455E-A4C7-9412AEF0BEFE}"/>
                </c:ext>
              </c:extLst>
            </c:dLbl>
            <c:dLbl>
              <c:idx val="6"/>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9F-455E-A4C7-9412AEF0BEFE}"/>
                </c:ext>
              </c:extLst>
            </c:dLbl>
            <c:dLbl>
              <c:idx val="7"/>
              <c:layout>
                <c:manualLayout>
                  <c:x val="3.9878146618652403E-2"/>
                  <c:y val="0"/>
                </c:manualLayout>
              </c:layout>
              <c:tx>
                <c:rich>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fld id="{DC306579-B71D-4CF0-A6D7-9CE04483DBC0}" type="CELLRANGE">
                      <a:rPr lang="en-US"/>
                      <a:pPr>
                        <a:defRPr b="1"/>
                      </a:pPr>
                      <a:t>[CELLRANGE]</a:t>
                    </a:fld>
                    <a:endParaRPr lang="et-EE"/>
                  </a:p>
                </c:rich>
              </c:tx>
              <c:spPr>
                <a:solidFill>
                  <a:schemeClr val="accent4"/>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2C9F-455E-A4C7-9412AEF0BEFE}"/>
                </c:ext>
              </c:extLst>
            </c:dLbl>
            <c:dLbl>
              <c:idx val="8"/>
              <c:tx>
                <c:rich>
                  <a:bodyPr/>
                  <a:lstStyle/>
                  <a:p>
                    <a:fld id="{41214724-F436-423F-A9FF-5F2F5493579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E-2C9F-455E-A4C7-9412AEF0BEFE}"/>
                </c:ext>
              </c:extLst>
            </c:dLbl>
            <c:dLbl>
              <c:idx val="9"/>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9F-455E-A4C7-9412AEF0BEFE}"/>
                </c:ext>
              </c:extLst>
            </c:dLbl>
            <c:dLbl>
              <c:idx val="10"/>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2C9F-455E-A4C7-9412AEF0BEFE}"/>
                </c:ext>
              </c:extLst>
            </c:dLbl>
            <c:dLbl>
              <c:idx val="11"/>
              <c:layout>
                <c:manualLayout>
                  <c:x val="3.1570199406433151E-2"/>
                  <c:y val="-3.0075180847745934E-3"/>
                </c:manualLayout>
              </c:layout>
              <c:tx>
                <c:rich>
                  <a:bodyPr/>
                  <a:lstStyle/>
                  <a:p>
                    <a:fld id="{D300F699-21A0-44F0-8C94-D7EB801A686F}"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2C9F-455E-A4C7-9412AEF0BEFE}"/>
                </c:ext>
              </c:extLst>
            </c:dLbl>
            <c:dLbl>
              <c:idx val="12"/>
              <c:tx>
                <c:rich>
                  <a:bodyPr/>
                  <a:lstStyle/>
                  <a:p>
                    <a:fld id="{FA0CA195-D3E1-4BBB-965F-90DCC853950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2C9F-455E-A4C7-9412AEF0BEFE}"/>
                </c:ext>
              </c:extLst>
            </c:dLbl>
            <c:dLbl>
              <c:idx val="13"/>
              <c:tx>
                <c:rich>
                  <a:bodyPr/>
                  <a:lstStyle/>
                  <a:p>
                    <a:fld id="{58A5369D-6E6D-4A20-95FF-4E2E568ECAD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2C9F-455E-A4C7-9412AEF0BEFE}"/>
                </c:ext>
              </c:extLst>
            </c:dLbl>
            <c:dLbl>
              <c:idx val="14"/>
              <c:layout>
                <c:manualLayout>
                  <c:x val="-2.65854310791016E-2"/>
                  <c:y val="4.2105253186844313E-2"/>
                </c:manualLayout>
              </c:layout>
              <c:tx>
                <c:rich>
                  <a:bodyPr/>
                  <a:lstStyle/>
                  <a:p>
                    <a:fld id="{293DCEC1-5EAA-4508-BA2E-7F0C59626474}"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2C9F-455E-A4C7-9412AEF0BEFE}"/>
                </c:ext>
              </c:extLst>
            </c:dLbl>
            <c:dLbl>
              <c:idx val="15"/>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9F-455E-A4C7-9412AEF0BEFE}"/>
                </c:ext>
              </c:extLst>
            </c:dLbl>
            <c:dLbl>
              <c:idx val="16"/>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2C9F-455E-A4C7-9412AEF0BEFE}"/>
                </c:ext>
              </c:extLst>
            </c:dLbl>
            <c:dLbl>
              <c:idx val="17"/>
              <c:tx>
                <c:rich>
                  <a:bodyPr/>
                  <a:lstStyle/>
                  <a:p>
                    <a:fld id="{396F72E7-2BA7-4B43-8023-9F85056E331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2C9F-455E-A4C7-9412AEF0BEFE}"/>
                </c:ext>
              </c:extLst>
            </c:dLbl>
            <c:dLbl>
              <c:idx val="18"/>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2C9F-455E-A4C7-9412AEF0BEFE}"/>
                </c:ext>
              </c:extLst>
            </c:dLbl>
            <c:dLbl>
              <c:idx val="19"/>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2C9F-455E-A4C7-9412AEF0BEFE}"/>
                </c:ext>
              </c:extLst>
            </c:dLbl>
            <c:dLbl>
              <c:idx val="20"/>
              <c:layout>
                <c:manualLayout>
                  <c:x val="-6.8125167140197854E-2"/>
                  <c:y val="-4.2105253186844313E-2"/>
                </c:manualLayout>
              </c:layout>
              <c:tx>
                <c:rich>
                  <a:bodyPr/>
                  <a:lstStyle/>
                  <a:p>
                    <a:fld id="{642597E0-CE19-43AA-86DA-7D32F215FDD1}"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2C9F-455E-A4C7-9412AEF0BEFE}"/>
                </c:ext>
              </c:extLst>
            </c:dLbl>
            <c:dLbl>
              <c:idx val="2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2C9F-455E-A4C7-9412AEF0BEFE}"/>
                </c:ext>
              </c:extLst>
            </c:dLbl>
            <c:dLbl>
              <c:idx val="2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2C9F-455E-A4C7-9412AEF0BEFE}"/>
                </c:ext>
              </c:extLst>
            </c:dLbl>
            <c:dLbl>
              <c:idx val="23"/>
              <c:tx>
                <c:rich>
                  <a:bodyPr/>
                  <a:lstStyle/>
                  <a:p>
                    <a:fld id="{4F610054-0680-4B20-A24A-B5E37A43FFD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2C9F-455E-A4C7-9412AEF0BEFE}"/>
                </c:ext>
              </c:extLst>
            </c:dLbl>
            <c:dLbl>
              <c:idx val="24"/>
              <c:tx>
                <c:rich>
                  <a:bodyPr/>
                  <a:lstStyle/>
                  <a:p>
                    <a:fld id="{6148AAAD-64CC-4467-94C9-2F165D9680E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B-2C9F-455E-A4C7-9412AEF0BEFE}"/>
                </c:ext>
              </c:extLst>
            </c:dLbl>
            <c:dLbl>
              <c:idx val="25"/>
              <c:tx>
                <c:rich>
                  <a:bodyPr/>
                  <a:lstStyle/>
                  <a:p>
                    <a:fld id="{765A40B8-016D-4DA3-8E90-D949C0D24C6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2C9F-455E-A4C7-9412AEF0BEFE}"/>
                </c:ext>
              </c:extLst>
            </c:dLbl>
            <c:dLbl>
              <c:idx val="26"/>
              <c:layout>
                <c:manualLayout>
                  <c:x val="4.9847683273314888E-3"/>
                  <c:y val="2.7067662762971342E-2"/>
                </c:manualLayout>
              </c:layout>
              <c:tx>
                <c:rich>
                  <a:bodyPr/>
                  <a:lstStyle/>
                  <a:p>
                    <a:fld id="{5F8BAA57-2C54-48EF-B72A-3502B22FDDF0}"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2C9F-455E-A4C7-9412AEF0BEFE}"/>
                </c:ext>
              </c:extLst>
            </c:dLbl>
            <c:dLbl>
              <c:idx val="27"/>
              <c:tx>
                <c:rich>
                  <a:bodyPr/>
                  <a:lstStyle/>
                  <a:p>
                    <a:fld id="{EA9448A6-52E7-4D46-B59F-C031F6D35DC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2C9F-455E-A4C7-9412AEF0BEFE}"/>
                </c:ext>
              </c:extLst>
            </c:dLbl>
            <c:dLbl>
              <c:idx val="28"/>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E-2C9F-455E-A4C7-9412AEF0BEFE}"/>
                </c:ext>
              </c:extLst>
            </c:dLbl>
            <c:dLbl>
              <c:idx val="29"/>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F-2C9F-455E-A4C7-9412AEF0BEFE}"/>
                </c:ext>
              </c:extLst>
            </c:dLbl>
            <c:dLbl>
              <c:idx val="30"/>
              <c:tx>
                <c:rich>
                  <a:bodyPr/>
                  <a:lstStyle/>
                  <a:p>
                    <a:fld id="{C6BF1638-4A48-4487-8B93-B6C703F361B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2C9F-455E-A4C7-9412AEF0BEFE}"/>
                </c:ext>
              </c:extLst>
            </c:dLbl>
            <c:dLbl>
              <c:idx val="31"/>
              <c:tx>
                <c:rich>
                  <a:bodyPr/>
                  <a:lstStyle/>
                  <a:p>
                    <a:fld id="{61944536-5BD2-4134-B27E-23418F39AA3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2C9F-455E-A4C7-9412AEF0BEFE}"/>
                </c:ext>
              </c:extLst>
            </c:dLbl>
            <c:dLbl>
              <c:idx val="3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2-2C9F-455E-A4C7-9412AEF0BEFE}"/>
                </c:ext>
              </c:extLst>
            </c:dLbl>
            <c:dLbl>
              <c:idx val="33"/>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3-2C9F-455E-A4C7-9412AEF0BEFE}"/>
                </c:ext>
              </c:extLst>
            </c:dLbl>
            <c:dLbl>
              <c:idx val="34"/>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4-2C9F-455E-A4C7-9412AEF0BEFE}"/>
                </c:ext>
              </c:extLst>
            </c:dLbl>
            <c:dLbl>
              <c:idx val="35"/>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5-2C9F-455E-A4C7-9412AEF0BEFE}"/>
                </c:ext>
              </c:extLst>
            </c:dLbl>
            <c:dLbl>
              <c:idx val="36"/>
              <c:tx>
                <c:rich>
                  <a:bodyPr/>
                  <a:lstStyle/>
                  <a:p>
                    <a:fld id="{9FB4BCEB-0EB0-400E-93E7-F48E7ADBF66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6-2C9F-455E-A4C7-9412AEF0BEFE}"/>
                </c:ext>
              </c:extLst>
            </c:dLbl>
            <c:dLbl>
              <c:idx val="37"/>
              <c:tx>
                <c:rich>
                  <a:bodyPr/>
                  <a:lstStyle/>
                  <a:p>
                    <a:fld id="{25B443E6-7F3D-4E3D-BA4F-3D687356E95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7-2C9F-455E-A4C7-9412AEF0BEFE}"/>
                </c:ext>
              </c:extLst>
            </c:dLbl>
            <c:dLbl>
              <c:idx val="38"/>
              <c:tx>
                <c:rich>
                  <a:bodyPr/>
                  <a:lstStyle/>
                  <a:p>
                    <a:fld id="{210BE9C4-E2CD-42EC-8694-315B45205A9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8-2C9F-455E-A4C7-9412AEF0BEFE}"/>
                </c:ext>
              </c:extLst>
            </c:dLbl>
            <c:dLbl>
              <c:idx val="39"/>
              <c:tx>
                <c:rich>
                  <a:bodyPr/>
                  <a:lstStyle/>
                  <a:p>
                    <a:fld id="{E16BC6F6-92E3-4B1B-8FDE-C04DC192EEE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9-2C9F-455E-A4C7-9412AEF0BEFE}"/>
                </c:ext>
              </c:extLst>
            </c:dLbl>
            <c:dLbl>
              <c:idx val="40"/>
              <c:layout>
                <c:manualLayout>
                  <c:x val="-2.3262252194213899E-2"/>
                  <c:y val="3.6090217017295013E-2"/>
                </c:manualLayout>
              </c:layout>
              <c:tx>
                <c:rich>
                  <a:bodyPr/>
                  <a:lstStyle/>
                  <a:p>
                    <a:fld id="{834B6783-7C7E-4FE1-8542-C597F9D4A15B}"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2C9F-455E-A4C7-9412AEF0BEFE}"/>
                </c:ext>
              </c:extLst>
            </c:dLbl>
            <c:dLbl>
              <c:idx val="41"/>
              <c:tx>
                <c:rich>
                  <a:bodyPr/>
                  <a:lstStyle/>
                  <a:p>
                    <a:fld id="{E59A9849-4DEA-48BA-A57E-59330F44C65F}"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A-2C9F-455E-A4C7-9412AEF0BEF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power"/>
            <c:dispRSqr val="1"/>
            <c:dispEq val="0"/>
            <c:trendlineLbl>
              <c:layout>
                <c:manualLayout>
                  <c:x val="-0.1407838567819801"/>
                  <c:y val="2.820341526175706E-2"/>
                </c:manualLayout>
              </c:layout>
              <c:numFmt formatCode="#,##0.00" sourceLinked="0"/>
              <c:spPr>
                <a:noFill/>
                <a:ln>
                  <a:noFill/>
                </a:ln>
                <a:effectLst/>
              </c:spPr>
              <c:txPr>
                <a:bodyPr rot="0" spcFirstLastPara="1" vertOverflow="ellipsis" vert="horz" wrap="square" anchor="ctr" anchorCtr="1"/>
                <a:lstStyle/>
                <a:p>
                  <a:pPr>
                    <a:defRPr sz="1050" b="1" i="1" u="none" strike="noStrike" kern="1200" baseline="0">
                      <a:solidFill>
                        <a:sysClr val="windowText" lastClr="000000"/>
                      </a:solidFill>
                      <a:latin typeface="+mn-lt"/>
                      <a:ea typeface="+mn-ea"/>
                      <a:cs typeface="+mn-cs"/>
                    </a:defRPr>
                  </a:pPr>
                  <a:endParaRPr lang="et-EE"/>
                </a:p>
              </c:txPr>
            </c:trendlineLbl>
          </c:trendline>
          <c:xVal>
            <c:numRef>
              <c:f>'[1]2.1-2.2-uus'!$BC$59:$BC$100</c:f>
              <c:numCache>
                <c:formatCode>General</c:formatCode>
                <c:ptCount val="42"/>
                <c:pt idx="0">
                  <c:v>55707</c:v>
                </c:pt>
                <c:pt idx="1">
                  <c:v>47290</c:v>
                </c:pt>
                <c:pt idx="2">
                  <c:v>43582</c:v>
                </c:pt>
                <c:pt idx="3">
                  <c:v>45077</c:v>
                </c:pt>
                <c:pt idx="4">
                  <c:v>15070</c:v>
                </c:pt>
                <c:pt idx="5">
                  <c:v>20152</c:v>
                </c:pt>
                <c:pt idx="6">
                  <c:v>56444</c:v>
                </c:pt>
                <c:pt idx="7">
                  <c:v>19840</c:v>
                </c:pt>
                <c:pt idx="8">
                  <c:v>46017</c:v>
                </c:pt>
                <c:pt idx="9">
                  <c:v>39869</c:v>
                </c:pt>
                <c:pt idx="10">
                  <c:v>44550</c:v>
                </c:pt>
                <c:pt idx="11">
                  <c:v>18637</c:v>
                </c:pt>
                <c:pt idx="12">
                  <c:v>15531</c:v>
                </c:pt>
                <c:pt idx="13">
                  <c:v>70332</c:v>
                </c:pt>
                <c:pt idx="14">
                  <c:v>70638</c:v>
                </c:pt>
                <c:pt idx="15">
                  <c:v>40258</c:v>
                </c:pt>
                <c:pt idx="16">
                  <c:v>31984</c:v>
                </c:pt>
                <c:pt idx="17">
                  <c:v>38440</c:v>
                </c:pt>
                <c:pt idx="18">
                  <c:v>29891</c:v>
                </c:pt>
                <c:pt idx="19">
                  <c:v>105803</c:v>
                </c:pt>
                <c:pt idx="20">
                  <c:v>9304</c:v>
                </c:pt>
                <c:pt idx="21">
                  <c:v>48346</c:v>
                </c:pt>
                <c:pt idx="22">
                  <c:v>41593</c:v>
                </c:pt>
                <c:pt idx="23">
                  <c:v>74941</c:v>
                </c:pt>
                <c:pt idx="24">
                  <c:v>13823</c:v>
                </c:pt>
                <c:pt idx="25">
                  <c:v>21161</c:v>
                </c:pt>
                <c:pt idx="26">
                  <c:v>17664</c:v>
                </c:pt>
                <c:pt idx="27">
                  <c:v>23654</c:v>
                </c:pt>
                <c:pt idx="28">
                  <c:v>28359</c:v>
                </c:pt>
                <c:pt idx="29">
                  <c:v>53218</c:v>
                </c:pt>
                <c:pt idx="30">
                  <c:v>80591</c:v>
                </c:pt>
                <c:pt idx="31">
                  <c:v>10512</c:v>
                </c:pt>
                <c:pt idx="32">
                  <c:v>39735</c:v>
                </c:pt>
                <c:pt idx="33">
                  <c:v>59501</c:v>
                </c:pt>
                <c:pt idx="34">
                  <c:v>0</c:v>
                </c:pt>
                <c:pt idx="35">
                  <c:v>14467</c:v>
                </c:pt>
                <c:pt idx="36">
                  <c:v>8643</c:v>
                </c:pt>
                <c:pt idx="37">
                  <c:v>10757</c:v>
                </c:pt>
                <c:pt idx="38">
                  <c:v>10608</c:v>
                </c:pt>
                <c:pt idx="39">
                  <c:v>57713</c:v>
                </c:pt>
                <c:pt idx="40">
                  <c:v>6180</c:v>
                </c:pt>
                <c:pt idx="41">
                  <c:v>24577</c:v>
                </c:pt>
              </c:numCache>
            </c:numRef>
          </c:xVal>
          <c:yVal>
            <c:numRef>
              <c:f>'[1]2.1-2.2-uus'!$AT$59:$AT$100</c:f>
              <c:numCache>
                <c:formatCode>General</c:formatCode>
                <c:ptCount val="42"/>
                <c:pt idx="0">
                  <c:v>0</c:v>
                </c:pt>
                <c:pt idx="1">
                  <c:v>0.32528456446158976</c:v>
                </c:pt>
                <c:pt idx="2">
                  <c:v>0.28660730352474045</c:v>
                </c:pt>
                <c:pt idx="3">
                  <c:v>0</c:v>
                </c:pt>
                <c:pt idx="4">
                  <c:v>8.9597352721711931E-2</c:v>
                </c:pt>
                <c:pt idx="5">
                  <c:v>0.1415514448075392</c:v>
                </c:pt>
                <c:pt idx="6">
                  <c:v>0</c:v>
                </c:pt>
                <c:pt idx="7">
                  <c:v>8.7575757575757571E-2</c:v>
                </c:pt>
                <c:pt idx="8">
                  <c:v>0.15995851967074989</c:v>
                </c:pt>
                <c:pt idx="9">
                  <c:v>0</c:v>
                </c:pt>
                <c:pt idx="10">
                  <c:v>0</c:v>
                </c:pt>
                <c:pt idx="11">
                  <c:v>5.1750937185699918E-2</c:v>
                </c:pt>
                <c:pt idx="12">
                  <c:v>0.10498034076015728</c:v>
                </c:pt>
                <c:pt idx="13">
                  <c:v>0.11524163568773234</c:v>
                </c:pt>
                <c:pt idx="14">
                  <c:v>0.17619623031007126</c:v>
                </c:pt>
                <c:pt idx="15">
                  <c:v>0</c:v>
                </c:pt>
                <c:pt idx="16">
                  <c:v>0</c:v>
                </c:pt>
                <c:pt idx="17">
                  <c:v>0.16808144436118397</c:v>
                </c:pt>
                <c:pt idx="18">
                  <c:v>0</c:v>
                </c:pt>
                <c:pt idx="19">
                  <c:v>0</c:v>
                </c:pt>
                <c:pt idx="20">
                  <c:v>4.9259531561810732E-2</c:v>
                </c:pt>
                <c:pt idx="21">
                  <c:v>0</c:v>
                </c:pt>
                <c:pt idx="22">
                  <c:v>0</c:v>
                </c:pt>
                <c:pt idx="23">
                  <c:v>0.19080058224163027</c:v>
                </c:pt>
                <c:pt idx="24">
                  <c:v>2.552423049970352E-2</c:v>
                </c:pt>
                <c:pt idx="25">
                  <c:v>4.0929991580856161E-2</c:v>
                </c:pt>
                <c:pt idx="26">
                  <c:v>3.5411748368282182E-2</c:v>
                </c:pt>
                <c:pt idx="27">
                  <c:v>0.21903846153846154</c:v>
                </c:pt>
                <c:pt idx="28">
                  <c:v>0</c:v>
                </c:pt>
                <c:pt idx="29">
                  <c:v>0</c:v>
                </c:pt>
                <c:pt idx="30">
                  <c:v>0.252</c:v>
                </c:pt>
                <c:pt idx="31">
                  <c:v>3.4563561804335091E-2</c:v>
                </c:pt>
                <c:pt idx="32">
                  <c:v>0</c:v>
                </c:pt>
                <c:pt idx="33">
                  <c:v>0</c:v>
                </c:pt>
                <c:pt idx="34">
                  <c:v>0</c:v>
                </c:pt>
                <c:pt idx="35">
                  <c:v>0</c:v>
                </c:pt>
                <c:pt idx="36">
                  <c:v>0.11916775130866128</c:v>
                </c:pt>
                <c:pt idx="37">
                  <c:v>6.4652888182299945E-2</c:v>
                </c:pt>
                <c:pt idx="38">
                  <c:v>0.19516117567615596</c:v>
                </c:pt>
                <c:pt idx="39">
                  <c:v>0.18205367319448762</c:v>
                </c:pt>
                <c:pt idx="40">
                  <c:v>3.438477385777991E-2</c:v>
                </c:pt>
                <c:pt idx="41">
                  <c:v>0.18097555802441759</c:v>
                </c:pt>
              </c:numCache>
            </c:numRef>
          </c:yVal>
          <c:smooth val="0"/>
          <c:extLst>
            <c:ext xmlns:c15="http://schemas.microsoft.com/office/drawing/2012/chart" uri="{02D57815-91ED-43cb-92C2-25804820EDAC}">
              <c15:datalabelsRange>
                <c15:f>'2.1ab_2.2abc'!$C$59:$C$100</c15:f>
                <c15:dlblRangeCache>
                  <c:ptCount val="42"/>
                  <c:pt idx="0">
                    <c:v>Austraalia</c:v>
                  </c:pt>
                  <c:pt idx="1">
                    <c:v>Austria</c:v>
                  </c:pt>
                  <c:pt idx="2">
                    <c:v>Belgia</c:v>
                  </c:pt>
                  <c:pt idx="3">
                    <c:v>Kanada</c:v>
                  </c:pt>
                  <c:pt idx="4">
                    <c:v>Tšiili</c:v>
                  </c:pt>
                  <c:pt idx="5">
                    <c:v>Tšehhi</c:v>
                  </c:pt>
                  <c:pt idx="6">
                    <c:v>Taani</c:v>
                  </c:pt>
                  <c:pt idx="7">
                    <c:v>Eesti</c:v>
                  </c:pt>
                  <c:pt idx="8">
                    <c:v>Soome</c:v>
                  </c:pt>
                  <c:pt idx="9">
                    <c:v>Prantsusmaa</c:v>
                  </c:pt>
                  <c:pt idx="10">
                    <c:v>Saksamaa</c:v>
                  </c:pt>
                  <c:pt idx="11">
                    <c:v>Kreeka</c:v>
                  </c:pt>
                  <c:pt idx="12">
                    <c:v>Ungari</c:v>
                  </c:pt>
                  <c:pt idx="13">
                    <c:v>Island</c:v>
                  </c:pt>
                  <c:pt idx="14">
                    <c:v>Iirimaa</c:v>
                  </c:pt>
                  <c:pt idx="15">
                    <c:v>Iisrael</c:v>
                  </c:pt>
                  <c:pt idx="16">
                    <c:v>Itaalia</c:v>
                  </c:pt>
                  <c:pt idx="17">
                    <c:v>Jaapan</c:v>
                  </c:pt>
                  <c:pt idx="18">
                    <c:v>Korea</c:v>
                  </c:pt>
                  <c:pt idx="19">
                    <c:v>Luksemburg</c:v>
                  </c:pt>
                  <c:pt idx="20">
                    <c:v>Mehhiko</c:v>
                  </c:pt>
                  <c:pt idx="21">
                    <c:v>Holland</c:v>
                  </c:pt>
                  <c:pt idx="22">
                    <c:v>Uus-Meremaa</c:v>
                  </c:pt>
                  <c:pt idx="23">
                    <c:v>Norra</c:v>
                  </c:pt>
                  <c:pt idx="24">
                    <c:v>Poola</c:v>
                  </c:pt>
                  <c:pt idx="25">
                    <c:v>Portugal</c:v>
                  </c:pt>
                  <c:pt idx="26">
                    <c:v>Slovakkia</c:v>
                  </c:pt>
                  <c:pt idx="27">
                    <c:v>Sloveenia</c:v>
                  </c:pt>
                  <c:pt idx="28">
                    <c:v>Hispaania</c:v>
                  </c:pt>
                  <c:pt idx="29">
                    <c:v>Rootsi</c:v>
                  </c:pt>
                  <c:pt idx="30">
                    <c:v>Šveits</c:v>
                  </c:pt>
                  <c:pt idx="31">
                    <c:v>Türgi</c:v>
                  </c:pt>
                  <c:pt idx="32">
                    <c:v>Suurbritannia</c:v>
                  </c:pt>
                  <c:pt idx="33">
                    <c:v>USA</c:v>
                  </c:pt>
                  <c:pt idx="34">
                    <c:v>OECD välised riigid</c:v>
                  </c:pt>
                  <c:pt idx="35">
                    <c:v>Argentiina</c:v>
                  </c:pt>
                  <c:pt idx="36">
                    <c:v>Hiina Rahvavabariik</c:v>
                  </c:pt>
                  <c:pt idx="37">
                    <c:v>Rumeenia</c:v>
                  </c:pt>
                  <c:pt idx="38">
                    <c:v>Venemaa</c:v>
                  </c:pt>
                  <c:pt idx="39">
                    <c:v>Singapur</c:v>
                  </c:pt>
                  <c:pt idx="40">
                    <c:v>Lõuna-Aafrika</c:v>
                  </c:pt>
                  <c:pt idx="41">
                    <c:v>Hiina (Taipei)</c:v>
                  </c:pt>
                </c15:dlblRangeCache>
              </c15:datalabelsRange>
            </c:ext>
            <c:ext xmlns:c16="http://schemas.microsoft.com/office/drawing/2014/chart" uri="{C3380CC4-5D6E-409C-BE32-E72D297353CC}">
              <c16:uniqueId val="{00000000-2C9F-455E-A4C7-9412AEF0BEFE}"/>
            </c:ext>
          </c:extLst>
        </c:ser>
        <c:dLbls>
          <c:showLegendKey val="0"/>
          <c:showVal val="0"/>
          <c:showCatName val="0"/>
          <c:showSerName val="0"/>
          <c:showPercent val="0"/>
          <c:showBubbleSize val="0"/>
        </c:dLbls>
        <c:axId val="1275850079"/>
        <c:axId val="1275851327"/>
      </c:scatterChart>
      <c:valAx>
        <c:axId val="1275850079"/>
        <c:scaling>
          <c:orientation val="minMax"/>
          <c:max val="82000"/>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t-EE"/>
                  <a:t>Nominaalne SKP elaniku</a:t>
                </a:r>
                <a:r>
                  <a:rPr lang="et-EE" baseline="0"/>
                  <a:t> kohta </a:t>
                </a:r>
                <a:r>
                  <a:rPr lang="et-EE"/>
                  <a:t>(tuh USD)</a:t>
                </a:r>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t-EE"/>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275851327"/>
        <c:crosses val="autoZero"/>
        <c:crossBetween val="midCat"/>
        <c:majorUnit val="10000"/>
        <c:minorUnit val="2000"/>
        <c:dispUnits>
          <c:builtInUnit val="thousands"/>
        </c:dispUnits>
      </c:valAx>
      <c:valAx>
        <c:axId val="1275851327"/>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t-EE"/>
                  <a:t>Doktorikraadiga töötajate  osakaal erasektoris (%)</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t-EE"/>
            </a:p>
          </c:txPr>
        </c:title>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275850079"/>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t-EE"/>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79074860550402"/>
          <c:y val="6.4488576779225579E-2"/>
          <c:w val="0.86591320083742729"/>
          <c:h val="0.75787658726821117"/>
        </c:manualLayout>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dLbls>
            <c:dLbl>
              <c:idx val="0"/>
              <c:tx>
                <c:rich>
                  <a:bodyPr/>
                  <a:lstStyle/>
                  <a:p>
                    <a:fld id="{52BAB1B8-3BF3-4652-8A7A-F43B74F533E9}"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E-EBEB-48B8-99AC-6E5E4108B498}"/>
                </c:ext>
              </c:extLst>
            </c:dLbl>
            <c:dLbl>
              <c:idx val="1"/>
              <c:tx>
                <c:rich>
                  <a:bodyPr/>
                  <a:lstStyle/>
                  <a:p>
                    <a:fld id="{F6884EA4-DBDF-4492-8B0A-7BB89B47349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F-EBEB-48B8-99AC-6E5E4108B498}"/>
                </c:ext>
              </c:extLst>
            </c:dLbl>
            <c:dLbl>
              <c:idx val="2"/>
              <c:tx>
                <c:rich>
                  <a:bodyPr/>
                  <a:lstStyle/>
                  <a:p>
                    <a:fld id="{49D8173D-8CE0-449D-90F0-B3E1C1078FC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0-EBEB-48B8-99AC-6E5E4108B498}"/>
                </c:ext>
              </c:extLst>
            </c:dLbl>
            <c:dLbl>
              <c:idx val="3"/>
              <c:tx>
                <c:rich>
                  <a:bodyPr/>
                  <a:lstStyle/>
                  <a:p>
                    <a:fld id="{79F7F3BE-B07A-4FAA-82B1-F1DBAF01442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1-EBEB-48B8-99AC-6E5E4108B498}"/>
                </c:ext>
              </c:extLst>
            </c:dLbl>
            <c:dLbl>
              <c:idx val="4"/>
              <c:layout>
                <c:manualLayout>
                  <c:x val="3.4236803026639964E-3"/>
                  <c:y val="-6.3157894736842107E-2"/>
                </c:manualLayout>
              </c:layout>
              <c:tx>
                <c:rich>
                  <a:bodyPr/>
                  <a:lstStyle/>
                  <a:p>
                    <a:fld id="{83009ABB-C7C9-4B17-8949-0E630FB92B26}"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EBEB-48B8-99AC-6E5E4108B498}"/>
                </c:ext>
              </c:extLst>
            </c:dLbl>
            <c:dLbl>
              <c:idx val="5"/>
              <c:tx>
                <c:rich>
                  <a:bodyPr/>
                  <a:lstStyle/>
                  <a:p>
                    <a:fld id="{A97BFA1C-8871-4F6E-962B-7E50DAE437F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2-EBEB-48B8-99AC-6E5E4108B498}"/>
                </c:ext>
              </c:extLst>
            </c:dLbl>
            <c:dLbl>
              <c:idx val="6"/>
              <c:layout>
                <c:manualLayout>
                  <c:x val="5.6490724993958012E-2"/>
                  <c:y val="-3.3082706766917346E-2"/>
                </c:manualLayout>
              </c:layout>
              <c:tx>
                <c:rich>
                  <a:bodyPr/>
                  <a:lstStyle/>
                  <a:p>
                    <a:fld id="{D9D3B6E6-8E52-49B9-A478-E1E940F1FED1}"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4-EBEB-48B8-99AC-6E5E4108B498}"/>
                </c:ext>
              </c:extLst>
            </c:dLbl>
            <c:dLbl>
              <c:idx val="7"/>
              <c:tx>
                <c:rich>
                  <a:bodyPr/>
                  <a:lstStyle/>
                  <a:p>
                    <a:fld id="{7158336F-C252-46DD-95EB-4CED07BF62E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3-EBEB-48B8-99AC-6E5E4108B498}"/>
                </c:ext>
              </c:extLst>
            </c:dLbl>
            <c:dLbl>
              <c:idx val="8"/>
              <c:tx>
                <c:rich>
                  <a:bodyPr/>
                  <a:lstStyle/>
                  <a:p>
                    <a:fld id="{739BE533-85FB-4EBC-90D7-449EE01AA73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4-EBEB-48B8-99AC-6E5E4108B498}"/>
                </c:ext>
              </c:extLst>
            </c:dLbl>
            <c:dLbl>
              <c:idx val="9"/>
              <c:layout>
                <c:manualLayout>
                  <c:x val="-2.0542081815984731E-2"/>
                  <c:y val="-4.2105263157894736E-2"/>
                </c:manualLayout>
              </c:layout>
              <c:tx>
                <c:rich>
                  <a:bodyPr/>
                  <a:lstStyle/>
                  <a:p>
                    <a:fld id="{D87FB2C1-6E9B-4693-9BA5-967A2C45BBEE}"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2-EBEB-48B8-99AC-6E5E4108B498}"/>
                </c:ext>
              </c:extLst>
            </c:dLbl>
            <c:dLbl>
              <c:idx val="10"/>
              <c:layout>
                <c:manualLayout>
                  <c:x val="-5.4778884842625955E-2"/>
                  <c:y val="3.0075187969924703E-2"/>
                </c:manualLayout>
              </c:layout>
              <c:tx>
                <c:rich>
                  <a:bodyPr/>
                  <a:lstStyle/>
                  <a:p>
                    <a:fld id="{D9B851FC-3250-45DA-89CD-5A4B42DDC547}"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35-EBEB-48B8-99AC-6E5E4108B498}"/>
                </c:ext>
              </c:extLst>
            </c:dLbl>
            <c:dLbl>
              <c:idx val="11"/>
              <c:layout>
                <c:manualLayout>
                  <c:x val="-1.7118401513320673E-2"/>
                  <c:y val="6.0150375939849621E-2"/>
                </c:manualLayout>
              </c:layout>
              <c:tx>
                <c:rich>
                  <a:bodyPr/>
                  <a:lstStyle/>
                  <a:p>
                    <a:fld id="{4F39CFA1-5777-471F-BCA2-543DA5FFEA61}"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3-EBEB-48B8-99AC-6E5E4108B498}"/>
                </c:ext>
              </c:extLst>
            </c:dLbl>
            <c:dLbl>
              <c:idx val="12"/>
              <c:tx>
                <c:rich>
                  <a:bodyPr/>
                  <a:lstStyle/>
                  <a:p>
                    <a:fld id="{8C6DFEA2-1ED6-42E3-A88A-772F63BCFFF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6-EBEB-48B8-99AC-6E5E4108B498}"/>
                </c:ext>
              </c:extLst>
            </c:dLbl>
            <c:dLbl>
              <c:idx val="13"/>
              <c:layout>
                <c:manualLayout>
                  <c:x val="-3.423680302664122E-2"/>
                  <c:y val="-6.6165413533834691E-2"/>
                </c:manualLayout>
              </c:layout>
              <c:tx>
                <c:rich>
                  <a:bodyPr/>
                  <a:lstStyle/>
                  <a:p>
                    <a:fld id="{7D7E0C92-4CAF-4466-B278-F311BA9E246E}"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5-EBEB-48B8-99AC-6E5E4108B498}"/>
                </c:ext>
              </c:extLst>
            </c:dLbl>
            <c:dLbl>
              <c:idx val="14"/>
              <c:tx>
                <c:rich>
                  <a:bodyPr/>
                  <a:lstStyle/>
                  <a:p>
                    <a:fld id="{C09F9894-2DD2-4318-BA95-CFCF9E41DCB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7-EBEB-48B8-99AC-6E5E4108B498}"/>
                </c:ext>
              </c:extLst>
            </c:dLbl>
            <c:dLbl>
              <c:idx val="15"/>
              <c:tx>
                <c:rich>
                  <a:bodyPr/>
                  <a:lstStyle/>
                  <a:p>
                    <a:fld id="{BA5F9FA5-73EE-4A12-AEB7-CBF6388C5FDE}"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8-EBEB-48B8-99AC-6E5E4108B498}"/>
                </c:ext>
              </c:extLst>
            </c:dLbl>
            <c:dLbl>
              <c:idx val="16"/>
              <c:layout>
                <c:manualLayout>
                  <c:x val="-8.5592007566603082E-2"/>
                  <c:y val="-5.4135338345864772E-2"/>
                </c:manualLayout>
              </c:layout>
              <c:tx>
                <c:rich>
                  <a:bodyPr/>
                  <a:lstStyle/>
                  <a:p>
                    <a:fld id="{627320EB-5B42-4B30-BC2C-C71569449F95}"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6-EBEB-48B8-99AC-6E5E4108B498}"/>
                </c:ext>
              </c:extLst>
            </c:dLbl>
            <c:dLbl>
              <c:idx val="17"/>
              <c:tx>
                <c:rich>
                  <a:bodyPr/>
                  <a:lstStyle/>
                  <a:p>
                    <a:fld id="{11B9CA4B-B5DB-40CE-AC3B-3C934CE996B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9-EBEB-48B8-99AC-6E5E4108B498}"/>
                </c:ext>
              </c:extLst>
            </c:dLbl>
            <c:dLbl>
              <c:idx val="18"/>
              <c:tx>
                <c:rich>
                  <a:bodyPr/>
                  <a:lstStyle/>
                  <a:p>
                    <a:fld id="{95A36D3E-7836-4CFB-AD44-C65EA95AA85C}"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A-EBEB-48B8-99AC-6E5E4108B498}"/>
                </c:ext>
              </c:extLst>
            </c:dLbl>
            <c:dLbl>
              <c:idx val="19"/>
              <c:tx>
                <c:rich>
                  <a:bodyPr/>
                  <a:lstStyle/>
                  <a:p>
                    <a:fld id="{4371891A-5473-4429-9AA1-B8EBBAF8E34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B-EBEB-48B8-99AC-6E5E4108B498}"/>
                </c:ext>
              </c:extLst>
            </c:dLbl>
            <c:dLbl>
              <c:idx val="20"/>
              <c:tx>
                <c:rich>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fld id="{CC15E931-4AF6-4B5E-BBCE-C63966398D09}" type="CELLRANGE">
                      <a:rPr lang="et-EE"/>
                      <a:pPr>
                        <a:defRPr sz="1000" b="1"/>
                      </a:pPr>
                      <a:t>[CELLRANGE]</a:t>
                    </a:fld>
                    <a:endParaRPr lang="et-EE"/>
                  </a:p>
                </c:rich>
              </c:tx>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D-EBEB-48B8-99AC-6E5E4108B498}"/>
                </c:ext>
              </c:extLst>
            </c:dLbl>
            <c:dLbl>
              <c:idx val="21"/>
              <c:layout>
                <c:manualLayout>
                  <c:x val="-0.10784592953391987"/>
                  <c:y val="-1.5037593984962405E-2"/>
                </c:manualLayout>
              </c:layout>
              <c:tx>
                <c:rich>
                  <a:bodyPr/>
                  <a:lstStyle/>
                  <a:p>
                    <a:fld id="{301A7E94-58F4-4822-8A9D-B5ABCCDAA9DF}"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7-EBEB-48B8-99AC-6E5E4108B498}"/>
                </c:ext>
              </c:extLst>
            </c:dLbl>
            <c:dLbl>
              <c:idx val="22"/>
              <c:tx>
                <c:rich>
                  <a:bodyPr/>
                  <a:lstStyle/>
                  <a:p>
                    <a:fld id="{DC28D276-B6CC-4FBF-8604-4AA99706BE9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C-EBEB-48B8-99AC-6E5E4108B498}"/>
                </c:ext>
              </c:extLst>
            </c:dLbl>
            <c:dLbl>
              <c:idx val="23"/>
              <c:tx>
                <c:rich>
                  <a:bodyPr/>
                  <a:lstStyle/>
                  <a:p>
                    <a:fld id="{5B01B144-7EB3-4194-9335-F29705A6ACE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D-EBEB-48B8-99AC-6E5E4108B498}"/>
                </c:ext>
              </c:extLst>
            </c:dLbl>
            <c:dLbl>
              <c:idx val="24"/>
              <c:tx>
                <c:rich>
                  <a:bodyPr/>
                  <a:lstStyle/>
                  <a:p>
                    <a:fld id="{7A60E7B8-92C1-4E40-B190-700CA806CBB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E-EBEB-48B8-99AC-6E5E4108B498}"/>
                </c:ext>
              </c:extLst>
            </c:dLbl>
            <c:dLbl>
              <c:idx val="25"/>
              <c:layout>
                <c:manualLayout>
                  <c:x val="-2.9101282572645038E-2"/>
                  <c:y val="1.1840625173982326E-7"/>
                </c:manualLayout>
              </c:layout>
              <c:tx>
                <c:rich>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fld id="{B2E9D82F-3D85-48AD-9249-0A741D2D6521}" type="CELLRANGE">
                      <a:rPr lang="en-US"/>
                      <a:pPr>
                        <a:defRPr/>
                      </a:pPr>
                      <a:t>[CELLRANGE]</a:t>
                    </a:fld>
                    <a:endParaRPr lang="et-EE"/>
                  </a:p>
                </c:rich>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extLst>
                <c:ext xmlns:c15="http://schemas.microsoft.com/office/drawing/2012/chart" uri="{CE6537A1-D6FC-4f65-9D91-7224C49458BB}">
                  <c15:layout>
                    <c:manualLayout>
                      <c:w val="5.3366684113058553E-2"/>
                      <c:h val="5.1082825173169137E-2"/>
                    </c:manualLayout>
                  </c15:layout>
                  <c15:dlblFieldTable/>
                  <c15:showDataLabelsRange val="1"/>
                </c:ext>
                <c:ext xmlns:c16="http://schemas.microsoft.com/office/drawing/2014/chart" uri="{C3380CC4-5D6E-409C-BE32-E72D297353CC}">
                  <c16:uniqueId val="{0000002C-EBEB-48B8-99AC-6E5E4108B498}"/>
                </c:ext>
              </c:extLst>
            </c:dLbl>
            <c:dLbl>
              <c:idx val="26"/>
              <c:tx>
                <c:rich>
                  <a:bodyPr/>
                  <a:lstStyle/>
                  <a:p>
                    <a:fld id="{371B2D70-059F-4A56-9C6A-19AB1055F92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3F-EBEB-48B8-99AC-6E5E4108B498}"/>
                </c:ext>
              </c:extLst>
            </c:dLbl>
            <c:dLbl>
              <c:idx val="27"/>
              <c:layout>
                <c:manualLayout>
                  <c:x val="-0.10099856892859163"/>
                  <c:y val="-2.7067669172932331E-2"/>
                </c:manualLayout>
              </c:layout>
              <c:tx>
                <c:rich>
                  <a:bodyPr/>
                  <a:lstStyle/>
                  <a:p>
                    <a:fld id="{DC869C12-1C99-47EC-9A6F-E7FECED81B2E}"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A-EBEB-48B8-99AC-6E5E4108B498}"/>
                </c:ext>
              </c:extLst>
            </c:dLbl>
            <c:dLbl>
              <c:idx val="28"/>
              <c:layout>
                <c:manualLayout>
                  <c:x val="-6.333808559928629E-2"/>
                  <c:y val="9.0225563909773331E-3"/>
                </c:manualLayout>
              </c:layout>
              <c:tx>
                <c:rich>
                  <a:bodyPr/>
                  <a:lstStyle/>
                  <a:p>
                    <a:fld id="{B87774BA-FB6D-4F31-BBC1-D321DB68566C}"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B-EBEB-48B8-99AC-6E5E4108B498}"/>
                </c:ext>
              </c:extLst>
            </c:dLbl>
            <c:dLbl>
              <c:idx val="29"/>
              <c:tx>
                <c:rich>
                  <a:bodyPr/>
                  <a:lstStyle/>
                  <a:p>
                    <a:fld id="{40258BF3-A93B-4CA8-917F-C32156A9904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0-EBEB-48B8-99AC-6E5E4108B498}"/>
                </c:ext>
              </c:extLst>
            </c:dLbl>
            <c:dLbl>
              <c:idx val="30"/>
              <c:layout>
                <c:manualLayout>
                  <c:x val="-8.5592007566603675E-3"/>
                  <c:y val="4.5112781954887216E-2"/>
                </c:manualLayout>
              </c:layout>
              <c:tx>
                <c:rich>
                  <a:bodyPr/>
                  <a:lstStyle/>
                  <a:p>
                    <a:fld id="{3273F963-D1D7-49C4-8D3B-F09B81B085AD}"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9-EBEB-48B8-99AC-6E5E4108B498}"/>
                </c:ext>
              </c:extLst>
            </c:dLbl>
            <c:dLbl>
              <c:idx val="31"/>
              <c:tx>
                <c:rich>
                  <a:bodyPr/>
                  <a:lstStyle/>
                  <a:p>
                    <a:fld id="{9373629D-17A8-47CE-A2A8-988C5EFFDDC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1-EBEB-48B8-99AC-6E5E4108B498}"/>
                </c:ext>
              </c:extLst>
            </c:dLbl>
            <c:dLbl>
              <c:idx val="32"/>
              <c:tx>
                <c:rich>
                  <a:bodyPr/>
                  <a:lstStyle/>
                  <a:p>
                    <a:fld id="{C3EEBACE-59C0-4B77-AC02-BB4EB64233B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42-EBEB-48B8-99AC-6E5E4108B498}"/>
                </c:ext>
              </c:extLst>
            </c:dLbl>
            <c:dLbl>
              <c:idx val="33"/>
              <c:layout>
                <c:manualLayout>
                  <c:x val="0"/>
                  <c:y val="4.2105263157894625E-2"/>
                </c:manualLayout>
              </c:layout>
              <c:tx>
                <c:rich>
                  <a:bodyPr/>
                  <a:lstStyle/>
                  <a:p>
                    <a:fld id="{BBC497D5-8343-40DF-883C-D5CED1181F28}"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8-EBEB-48B8-99AC-6E5E4108B49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linear"/>
            <c:dispRSqr val="1"/>
            <c:dispEq val="0"/>
            <c:trendlineLbl>
              <c:layout>
                <c:manualLayout>
                  <c:x val="-3.6254128140510104E-3"/>
                  <c:y val="-0.10278664652311971"/>
                </c:manualLayout>
              </c:layout>
              <c:numFmt formatCode="General" sourceLinked="0"/>
              <c:spPr>
                <a:noFill/>
                <a:ln>
                  <a:noFill/>
                </a:ln>
                <a:effectLst/>
              </c:spPr>
              <c:txPr>
                <a:bodyPr rot="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t-EE"/>
                </a:p>
              </c:txPr>
            </c:trendlineLbl>
          </c:trendline>
          <c:xVal>
            <c:numRef>
              <c:f>'2.2'!$H$8:$H$41</c:f>
              <c:numCache>
                <c:formatCode>0.00</c:formatCode>
                <c:ptCount val="34"/>
                <c:pt idx="0">
                  <c:v>3.3742973598343902</c:v>
                </c:pt>
                <c:pt idx="1">
                  <c:v>2.0020216815651599</c:v>
                </c:pt>
                <c:pt idx="2">
                  <c:v>1.24366149111428</c:v>
                </c:pt>
                <c:pt idx="3">
                  <c:v>2.7441793661297802</c:v>
                </c:pt>
                <c:pt idx="4">
                  <c:v>3.2549022634842601</c:v>
                </c:pt>
                <c:pt idx="5">
                  <c:v>2.9394946009128402</c:v>
                </c:pt>
                <c:pt idx="6">
                  <c:v>2.1019761275892801</c:v>
                </c:pt>
                <c:pt idx="7">
                  <c:v>2.7464511315132101</c:v>
                </c:pt>
                <c:pt idx="8">
                  <c:v>4.2512121766037598</c:v>
                </c:pt>
                <c:pt idx="9">
                  <c:v>1.6884742152415</c:v>
                </c:pt>
                <c:pt idx="10">
                  <c:v>1.8787011841379</c:v>
                </c:pt>
                <c:pt idx="11">
                  <c:v>2.0381568107096801</c:v>
                </c:pt>
                <c:pt idx="12">
                  <c:v>2.8712531982679299</c:v>
                </c:pt>
                <c:pt idx="13">
                  <c:v>1.2774324243808499</c:v>
                </c:pt>
                <c:pt idx="14">
                  <c:v>2.34936234152357</c:v>
                </c:pt>
                <c:pt idx="15">
                  <c:v>3.0869473755955799</c:v>
                </c:pt>
                <c:pt idx="16">
                  <c:v>1.1768095613673399</c:v>
                </c:pt>
                <c:pt idx="17">
                  <c:v>2.24775882885264</c:v>
                </c:pt>
                <c:pt idx="18">
                  <c:v>1.60407289391434</c:v>
                </c:pt>
                <c:pt idx="19">
                  <c:v>4.2387106531125101</c:v>
                </c:pt>
                <c:pt idx="20">
                  <c:v>1.2812887763980401</c:v>
                </c:pt>
                <c:pt idx="21">
                  <c:v>1.1896949724726</c:v>
                </c:pt>
                <c:pt idx="22">
                  <c:v>2.4861651763722499</c:v>
                </c:pt>
                <c:pt idx="23">
                  <c:v>2.0324746207522799</c:v>
                </c:pt>
                <c:pt idx="24">
                  <c:v>1.20606420269495</c:v>
                </c:pt>
                <c:pt idx="25">
                  <c:v>0.99488939361041995</c:v>
                </c:pt>
                <c:pt idx="26">
                  <c:v>1.6782972781590699</c:v>
                </c:pt>
                <c:pt idx="27">
                  <c:v>0.78965333622759004</c:v>
                </c:pt>
                <c:pt idx="28">
                  <c:v>1.00371125357899</c:v>
                </c:pt>
                <c:pt idx="29">
                  <c:v>1.2677970719844001</c:v>
                </c:pt>
                <c:pt idx="30">
                  <c:v>1.2859846947628399</c:v>
                </c:pt>
                <c:pt idx="31">
                  <c:v>0.44289879184912001</c:v>
                </c:pt>
                <c:pt idx="32">
                  <c:v>0.88150300576531004</c:v>
                </c:pt>
                <c:pt idx="33">
                  <c:v>1.0969028069659199</c:v>
                </c:pt>
              </c:numCache>
            </c:numRef>
          </c:xVal>
          <c:yVal>
            <c:numRef>
              <c:f>'2.2'!$E$8:$E$41</c:f>
              <c:numCache>
                <c:formatCode>General</c:formatCode>
                <c:ptCount val="34"/>
                <c:pt idx="0">
                  <c:v>29.8</c:v>
                </c:pt>
                <c:pt idx="1">
                  <c:v>27.5</c:v>
                </c:pt>
                <c:pt idx="2">
                  <c:v>19</c:v>
                </c:pt>
                <c:pt idx="3">
                  <c:v>17.8</c:v>
                </c:pt>
                <c:pt idx="4">
                  <c:v>15.5</c:v>
                </c:pt>
                <c:pt idx="5">
                  <c:v>13.899999999999999</c:v>
                </c:pt>
                <c:pt idx="6">
                  <c:v>12.799999999999999</c:v>
                </c:pt>
                <c:pt idx="7">
                  <c:v>12.5</c:v>
                </c:pt>
                <c:pt idx="8">
                  <c:v>12.2</c:v>
                </c:pt>
                <c:pt idx="9">
                  <c:v>12.100000000000001</c:v>
                </c:pt>
                <c:pt idx="10">
                  <c:v>11.600000000000001</c:v>
                </c:pt>
                <c:pt idx="11">
                  <c:v>11.7</c:v>
                </c:pt>
                <c:pt idx="12">
                  <c:v>10.4</c:v>
                </c:pt>
                <c:pt idx="13">
                  <c:v>9.8999999999999986</c:v>
                </c:pt>
                <c:pt idx="14">
                  <c:v>9.9</c:v>
                </c:pt>
                <c:pt idx="15">
                  <c:v>9.1000000000000014</c:v>
                </c:pt>
                <c:pt idx="16">
                  <c:v>8.9</c:v>
                </c:pt>
                <c:pt idx="17">
                  <c:v>8.5</c:v>
                </c:pt>
                <c:pt idx="18">
                  <c:v>8.3999999999999986</c:v>
                </c:pt>
                <c:pt idx="19">
                  <c:v>8.1999999999999993</c:v>
                </c:pt>
                <c:pt idx="20">
                  <c:v>8.1</c:v>
                </c:pt>
                <c:pt idx="21">
                  <c:v>7.7</c:v>
                </c:pt>
                <c:pt idx="22">
                  <c:v>7</c:v>
                </c:pt>
                <c:pt idx="23">
                  <c:v>6.6</c:v>
                </c:pt>
                <c:pt idx="24">
                  <c:v>6.6</c:v>
                </c:pt>
                <c:pt idx="25">
                  <c:v>5.7</c:v>
                </c:pt>
                <c:pt idx="26">
                  <c:v>5.6999999999999993</c:v>
                </c:pt>
                <c:pt idx="27">
                  <c:v>5.6</c:v>
                </c:pt>
                <c:pt idx="28">
                  <c:v>5.0999999999999996</c:v>
                </c:pt>
                <c:pt idx="29">
                  <c:v>5</c:v>
                </c:pt>
                <c:pt idx="30">
                  <c:v>4</c:v>
                </c:pt>
                <c:pt idx="31">
                  <c:v>3.9000000000000004</c:v>
                </c:pt>
                <c:pt idx="32">
                  <c:v>3.7</c:v>
                </c:pt>
                <c:pt idx="33">
                  <c:v>2.6</c:v>
                </c:pt>
              </c:numCache>
            </c:numRef>
          </c:yVal>
          <c:smooth val="0"/>
          <c:extLst>
            <c:ext xmlns:c15="http://schemas.microsoft.com/office/drawing/2012/chart" uri="{02D57815-91ED-43cb-92C2-25804820EDAC}">
              <c15:datalabelsRange>
                <c15:f>'2.2'!$A$8:$A$41</c15:f>
                <c15:dlblRangeCache>
                  <c:ptCount val="34"/>
                  <c:pt idx="0">
                    <c:v>Šveits</c:v>
                  </c:pt>
                  <c:pt idx="1">
                    <c:v>Sloveenia</c:v>
                  </c:pt>
                  <c:pt idx="2">
                    <c:v>Luksemburg</c:v>
                  </c:pt>
                  <c:pt idx="3">
                    <c:v>USA</c:v>
                  </c:pt>
                  <c:pt idx="4">
                    <c:v>Rootsi</c:v>
                  </c:pt>
                  <c:pt idx="5">
                    <c:v>Saksamaa</c:v>
                  </c:pt>
                  <c:pt idx="6">
                    <c:v>Island</c:v>
                  </c:pt>
                  <c:pt idx="7">
                    <c:v>Soome</c:v>
                  </c:pt>
                  <c:pt idx="8">
                    <c:v>Iisrael</c:v>
                  </c:pt>
                  <c:pt idx="9">
                    <c:v>Suurbritannia</c:v>
                  </c:pt>
                  <c:pt idx="10">
                    <c:v>Austraalia</c:v>
                  </c:pt>
                  <c:pt idx="11">
                    <c:v>Norra</c:v>
                  </c:pt>
                  <c:pt idx="12">
                    <c:v>Taani</c:v>
                  </c:pt>
                  <c:pt idx="13">
                    <c:v>Uus-Meremaa</c:v>
                  </c:pt>
                  <c:pt idx="14">
                    <c:v>OECD kokku</c:v>
                  </c:pt>
                  <c:pt idx="15">
                    <c:v>Austria</c:v>
                  </c:pt>
                  <c:pt idx="16">
                    <c:v>Iirimaa</c:v>
                  </c:pt>
                  <c:pt idx="17">
                    <c:v>Prantsusmaa</c:v>
                  </c:pt>
                  <c:pt idx="18">
                    <c:v>Kanada</c:v>
                  </c:pt>
                  <c:pt idx="19">
                    <c:v>Korea</c:v>
                  </c:pt>
                  <c:pt idx="20">
                    <c:v>Eesti</c:v>
                  </c:pt>
                  <c:pt idx="21">
                    <c:v>Hispaania</c:v>
                  </c:pt>
                  <c:pt idx="22">
                    <c:v>Belgia</c:v>
                  </c:pt>
                  <c:pt idx="23">
                    <c:v>Holland</c:v>
                  </c:pt>
                  <c:pt idx="24">
                    <c:v>Ungari</c:v>
                  </c:pt>
                  <c:pt idx="25">
                    <c:v>Kreeka</c:v>
                  </c:pt>
                  <c:pt idx="26">
                    <c:v>Tšehhi</c:v>
                  </c:pt>
                  <c:pt idx="27">
                    <c:v>Slovakkia</c:v>
                  </c:pt>
                  <c:pt idx="28">
                    <c:v>Poola</c:v>
                  </c:pt>
                  <c:pt idx="29">
                    <c:v>Portugal</c:v>
                  </c:pt>
                  <c:pt idx="30">
                    <c:v>Itaalia</c:v>
                  </c:pt>
                  <c:pt idx="31">
                    <c:v>Läti</c:v>
                  </c:pt>
                  <c:pt idx="32">
                    <c:v>Türgi</c:v>
                  </c:pt>
                  <c:pt idx="33">
                    <c:v>Venemaa</c:v>
                  </c:pt>
                </c15:dlblRangeCache>
              </c15:datalabelsRange>
            </c:ext>
            <c:ext xmlns:c16="http://schemas.microsoft.com/office/drawing/2014/chart" uri="{C3380CC4-5D6E-409C-BE32-E72D297353CC}">
              <c16:uniqueId val="{00000000-EBEB-48B8-99AC-6E5E4108B498}"/>
            </c:ext>
          </c:extLst>
        </c:ser>
        <c:dLbls>
          <c:showLegendKey val="0"/>
          <c:showVal val="0"/>
          <c:showCatName val="0"/>
          <c:showSerName val="0"/>
          <c:showPercent val="0"/>
          <c:showBubbleSize val="0"/>
        </c:dLbls>
        <c:axId val="1275850079"/>
        <c:axId val="1275851327"/>
      </c:scatterChart>
      <c:valAx>
        <c:axId val="127585007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t-EE"/>
                  <a:t>TA kulutuste osakaal SKP-st</a:t>
                </a:r>
                <a:r>
                  <a:rPr lang="et-EE" baseline="0"/>
                  <a:t> (%)</a:t>
                </a:r>
                <a:endParaRPr lang="et-EE"/>
              </a:p>
            </c:rich>
          </c:tx>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t-EE"/>
            </a:p>
          </c:tx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275851327"/>
        <c:crosses val="autoZero"/>
        <c:crossBetween val="midCat"/>
      </c:valAx>
      <c:valAx>
        <c:axId val="1275851327"/>
        <c:scaling>
          <c:orientation val="minMax"/>
          <c:max val="31"/>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t-EE"/>
                  <a:t>Doktorikraadiga inimesi tööealisest elanikkonnast (1000 inimese kohta vanuses 25-64)</a:t>
                </a:r>
              </a:p>
            </c:rich>
          </c:tx>
          <c:overlay val="0"/>
          <c:spPr>
            <a:noFill/>
            <a:ln>
              <a:noFill/>
            </a:ln>
            <a:effectLst/>
          </c:spPr>
          <c:txPr>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t-EE"/>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275850079"/>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t-EE"/>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t-E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379074860550402"/>
          <c:y val="6.4488576779225579E-2"/>
          <c:w val="0.86591320083742729"/>
          <c:h val="0.75787658726821117"/>
        </c:manualLayout>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dLbls>
            <c:dLbl>
              <c:idx val="0"/>
              <c:tx>
                <c:rich>
                  <a:bodyPr/>
                  <a:lstStyle/>
                  <a:p>
                    <a:fld id="{A2C2C9E1-998F-4F90-81FC-4A8E5A5DB437}"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DC54-4BF3-A586-70B9E3631370}"/>
                </c:ext>
              </c:extLst>
            </c:dLbl>
            <c:dLbl>
              <c:idx val="1"/>
              <c:tx>
                <c:rich>
                  <a:bodyPr/>
                  <a:lstStyle/>
                  <a:p>
                    <a:fld id="{BB36BB1A-DA2D-49D9-ACE8-188402326CF0}"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DC54-4BF3-A586-70B9E3631370}"/>
                </c:ext>
              </c:extLst>
            </c:dLbl>
            <c:dLbl>
              <c:idx val="2"/>
              <c:tx>
                <c:rich>
                  <a:bodyPr/>
                  <a:lstStyle/>
                  <a:p>
                    <a:fld id="{E74D4008-48AF-4D40-9A69-F9414F825C8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DC54-4BF3-A586-70B9E3631370}"/>
                </c:ext>
              </c:extLst>
            </c:dLbl>
            <c:dLbl>
              <c:idx val="3"/>
              <c:tx>
                <c:rich>
                  <a:bodyPr/>
                  <a:lstStyle/>
                  <a:p>
                    <a:fld id="{F302B4D6-3126-4473-A879-B408F0FDD78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DC54-4BF3-A586-70B9E3631370}"/>
                </c:ext>
              </c:extLst>
            </c:dLbl>
            <c:dLbl>
              <c:idx val="4"/>
              <c:tx>
                <c:rich>
                  <a:bodyPr/>
                  <a:lstStyle/>
                  <a:p>
                    <a:fld id="{82503B40-B930-41E3-898E-AF272ECF106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DC54-4BF3-A586-70B9E3631370}"/>
                </c:ext>
              </c:extLst>
            </c:dLbl>
            <c:dLbl>
              <c:idx val="5"/>
              <c:tx>
                <c:rich>
                  <a:bodyPr/>
                  <a:lstStyle/>
                  <a:p>
                    <a:fld id="{83DD2329-AFFC-4644-9124-A11F6D131F0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DC54-4BF3-A586-70B9E3631370}"/>
                </c:ext>
              </c:extLst>
            </c:dLbl>
            <c:dLbl>
              <c:idx val="6"/>
              <c:tx>
                <c:rich>
                  <a:bodyPr/>
                  <a:lstStyle/>
                  <a:p>
                    <a:fld id="{20439C3E-F181-40BD-8D36-72097EEF43E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DC54-4BF3-A586-70B9E3631370}"/>
                </c:ext>
              </c:extLst>
            </c:dLbl>
            <c:dLbl>
              <c:idx val="7"/>
              <c:tx>
                <c:rich>
                  <a:bodyPr/>
                  <a:lstStyle/>
                  <a:p>
                    <a:fld id="{49F8A4EE-B84E-4A4A-86D9-010579D50391}"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7-DC54-4BF3-A586-70B9E3631370}"/>
                </c:ext>
              </c:extLst>
            </c:dLbl>
            <c:dLbl>
              <c:idx val="8"/>
              <c:tx>
                <c:rich>
                  <a:bodyPr/>
                  <a:lstStyle/>
                  <a:p>
                    <a:fld id="{4BB4AA89-9E8F-48EF-9F96-B967FDAE122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8-DC54-4BF3-A586-70B9E3631370}"/>
                </c:ext>
              </c:extLst>
            </c:dLbl>
            <c:dLbl>
              <c:idx val="9"/>
              <c:tx>
                <c:rich>
                  <a:bodyPr/>
                  <a:lstStyle/>
                  <a:p>
                    <a:fld id="{1422DDEA-A7B2-410D-B45C-214B0AD4723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9-DC54-4BF3-A586-70B9E3631370}"/>
                </c:ext>
              </c:extLst>
            </c:dLbl>
            <c:dLbl>
              <c:idx val="10"/>
              <c:layout>
                <c:manualLayout>
                  <c:x val="-1.5406561361988549E-2"/>
                  <c:y val="-6.3157894736842163E-2"/>
                </c:manualLayout>
              </c:layout>
              <c:tx>
                <c:rich>
                  <a:bodyPr/>
                  <a:lstStyle/>
                  <a:p>
                    <a:fld id="{C8A8E482-151F-4E7A-B781-66588172315F}"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DC54-4BF3-A586-70B9E3631370}"/>
                </c:ext>
              </c:extLst>
            </c:dLbl>
            <c:dLbl>
              <c:idx val="11"/>
              <c:layout>
                <c:manualLayout>
                  <c:x val="3.7660483329305341E-2"/>
                  <c:y val="-6.6165413533834525E-2"/>
                </c:manualLayout>
              </c:layout>
              <c:tx>
                <c:rich>
                  <a:bodyPr/>
                  <a:lstStyle/>
                  <a:p>
                    <a:fld id="{F562B5F1-70FF-4C5A-870A-EADCB6B40546}"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DC54-4BF3-A586-70B9E3631370}"/>
                </c:ext>
              </c:extLst>
            </c:dLbl>
            <c:dLbl>
              <c:idx val="12"/>
              <c:tx>
                <c:rich>
                  <a:bodyPr/>
                  <a:lstStyle/>
                  <a:p>
                    <a:fld id="{44502EC0-F76B-4CC1-9A5F-40844EC9B80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DC54-4BF3-A586-70B9E3631370}"/>
                </c:ext>
              </c:extLst>
            </c:dLbl>
            <c:dLbl>
              <c:idx val="13"/>
              <c:tx>
                <c:rich>
                  <a:bodyPr/>
                  <a:lstStyle/>
                  <a:p>
                    <a:fld id="{B68FB63E-0346-4ECF-B49C-285820CC5AF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DC54-4BF3-A586-70B9E3631370}"/>
                </c:ext>
              </c:extLst>
            </c:dLbl>
            <c:dLbl>
              <c:idx val="14"/>
              <c:layout>
                <c:manualLayout>
                  <c:x val="0"/>
                  <c:y val="-4.511278195488716E-2"/>
                </c:manualLayout>
              </c:layout>
              <c:tx>
                <c:rich>
                  <a:bodyPr/>
                  <a:lstStyle/>
                  <a:p>
                    <a:fld id="{860417D2-C1B1-45A6-82D6-62036C090847}"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DC54-4BF3-A586-70B9E3631370}"/>
                </c:ext>
              </c:extLst>
            </c:dLbl>
            <c:dLbl>
              <c:idx val="15"/>
              <c:tx>
                <c:rich>
                  <a:bodyPr/>
                  <a:lstStyle/>
                  <a:p>
                    <a:fld id="{F133B9D8-DCEA-4E51-BB15-04D61E428086}"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F-DC54-4BF3-A586-70B9E3631370}"/>
                </c:ext>
              </c:extLst>
            </c:dLbl>
            <c:dLbl>
              <c:idx val="16"/>
              <c:tx>
                <c:rich>
                  <a:bodyPr/>
                  <a:lstStyle/>
                  <a:p>
                    <a:fld id="{B9D61E0C-A8DD-46D3-83D6-4BDF6BD471D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0-DC54-4BF3-A586-70B9E3631370}"/>
                </c:ext>
              </c:extLst>
            </c:dLbl>
            <c:dLbl>
              <c:idx val="17"/>
              <c:tx>
                <c:rich>
                  <a:bodyPr/>
                  <a:lstStyle/>
                  <a:p>
                    <a:fld id="{757E3A8A-2EAD-479F-965D-D5C5A260853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DC54-4BF3-A586-70B9E3631370}"/>
                </c:ext>
              </c:extLst>
            </c:dLbl>
            <c:dLbl>
              <c:idx val="18"/>
              <c:tx>
                <c:rich>
                  <a:bodyPr/>
                  <a:lstStyle/>
                  <a:p>
                    <a:fld id="{3E4F8DFE-0930-48EA-B653-226095829623}"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2-DC54-4BF3-A586-70B9E3631370}"/>
                </c:ext>
              </c:extLst>
            </c:dLbl>
            <c:dLbl>
              <c:idx val="19"/>
              <c:tx>
                <c:rich>
                  <a:bodyPr/>
                  <a:lstStyle/>
                  <a:p>
                    <a:fld id="{4178F9CC-E3F4-4AFE-A4AB-E2D4F794B63D}"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3-DC54-4BF3-A586-70B9E3631370}"/>
                </c:ext>
              </c:extLst>
            </c:dLbl>
            <c:dLbl>
              <c:idx val="20"/>
              <c:tx>
                <c:rich>
                  <a:bodyPr rot="0" spcFirstLastPara="1" vertOverflow="ellipsis" vert="horz" wrap="square" lIns="38100" tIns="19050" rIns="38100" bIns="19050" anchor="ctr" anchorCtr="1">
                    <a:spAutoFit/>
                  </a:bodyPr>
                  <a:lstStyle/>
                  <a:p>
                    <a:pPr>
                      <a:defRPr sz="1050" b="1" i="0" u="none" strike="noStrike" kern="1200" baseline="0">
                        <a:solidFill>
                          <a:sysClr val="windowText" lastClr="000000"/>
                        </a:solidFill>
                        <a:latin typeface="+mn-lt"/>
                        <a:ea typeface="+mn-ea"/>
                        <a:cs typeface="+mn-cs"/>
                      </a:defRPr>
                    </a:pPr>
                    <a:fld id="{44C3009B-1D68-4B48-854E-0ED0230155FB}" type="CELLRANGE">
                      <a:rPr lang="et-EE"/>
                      <a:pPr>
                        <a:defRPr sz="1050" b="1" i="0" u="none" strike="noStrike" kern="1200" baseline="0">
                          <a:solidFill>
                            <a:sysClr val="windowText" lastClr="000000"/>
                          </a:solidFill>
                          <a:latin typeface="+mn-lt"/>
                          <a:ea typeface="+mn-ea"/>
                          <a:cs typeface="+mn-cs"/>
                        </a:defRPr>
                      </a:pPr>
                      <a:t>[CELLRANGE]</a:t>
                    </a:fld>
                    <a:endParaRPr lang="et-EE"/>
                  </a:p>
                </c:rich>
              </c:tx>
              <c:spPr>
                <a:solidFill>
                  <a:schemeClr val="accent1">
                    <a:lumMod val="20000"/>
                    <a:lumOff val="80000"/>
                  </a:schemeClr>
                </a:solidFill>
                <a:ln>
                  <a:noFill/>
                </a:ln>
                <a:effectLst/>
              </c:spP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4-DC54-4BF3-A586-70B9E3631370}"/>
                </c:ext>
              </c:extLst>
            </c:dLbl>
            <c:dLbl>
              <c:idx val="21"/>
              <c:tx>
                <c:rich>
                  <a:bodyPr/>
                  <a:lstStyle/>
                  <a:p>
                    <a:fld id="{05CF776D-93B5-4B97-A388-AEFC9B2B7A44}"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5-DC54-4BF3-A586-70B9E3631370}"/>
                </c:ext>
              </c:extLst>
            </c:dLbl>
            <c:dLbl>
              <c:idx val="22"/>
              <c:tx>
                <c:rich>
                  <a:bodyPr/>
                  <a:lstStyle/>
                  <a:p>
                    <a:fld id="{D3EE6AB9-DB1D-4AAC-B81B-C1DEB4A1215A}"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6-DC54-4BF3-A586-70B9E3631370}"/>
                </c:ext>
              </c:extLst>
            </c:dLbl>
            <c:dLbl>
              <c:idx val="23"/>
              <c:tx>
                <c:rich>
                  <a:bodyPr/>
                  <a:lstStyle/>
                  <a:p>
                    <a:fld id="{65A25818-9880-4DC2-A924-916784ACBCC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7-DC54-4BF3-A586-70B9E3631370}"/>
                </c:ext>
              </c:extLst>
            </c:dLbl>
            <c:dLbl>
              <c:idx val="24"/>
              <c:tx>
                <c:rich>
                  <a:bodyPr/>
                  <a:lstStyle/>
                  <a:p>
                    <a:fld id="{C839F274-83D2-45BA-93B1-2BB97A3AD3B7}"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8-DC54-4BF3-A586-70B9E3631370}"/>
                </c:ext>
              </c:extLst>
            </c:dLbl>
            <c:dLbl>
              <c:idx val="25"/>
              <c:tx>
                <c:rich>
                  <a:bodyPr rot="0" spcFirstLastPara="1" vertOverflow="ellipsis" vert="horz" wrap="square" lIns="38100" tIns="19050" rIns="38100" bIns="19050" anchor="ctr" anchorCtr="1">
                    <a:noAutofit/>
                  </a:bodyPr>
                  <a:lstStyle/>
                  <a:p>
                    <a:pPr>
                      <a:defRPr sz="900" b="0" i="0" u="none" strike="noStrike" kern="1200" baseline="0">
                        <a:solidFill>
                          <a:sysClr val="windowText" lastClr="000000"/>
                        </a:solidFill>
                        <a:latin typeface="+mn-lt"/>
                        <a:ea typeface="+mn-ea"/>
                        <a:cs typeface="+mn-cs"/>
                      </a:defRPr>
                    </a:pPr>
                    <a:fld id="{4BE14DCF-52AC-4DB3-A074-CD1A593CBDED}" type="CELLRANGE">
                      <a:rPr lang="et-EE"/>
                      <a:pPr>
                        <a:defRPr sz="900" b="0" i="0" u="none" strike="noStrike" kern="1200" baseline="0">
                          <a:solidFill>
                            <a:sysClr val="windowText" lastClr="000000"/>
                          </a:solidFill>
                          <a:latin typeface="+mn-lt"/>
                          <a:ea typeface="+mn-ea"/>
                          <a:cs typeface="+mn-cs"/>
                        </a:defRPr>
                      </a:pPr>
                      <a:t>[CELLRANGE]</a:t>
                    </a:fld>
                    <a:endParaRPr lang="et-EE"/>
                  </a:p>
                </c:rich>
              </c:tx>
              <c:spPr>
                <a:noFill/>
                <a:ln>
                  <a:noFill/>
                </a:ln>
                <a:effectLst/>
              </c:spPr>
              <c:showLegendKey val="0"/>
              <c:showVal val="0"/>
              <c:showCatName val="0"/>
              <c:showSerName val="0"/>
              <c:showPercent val="0"/>
              <c:showBubbleSize val="0"/>
              <c:extLst>
                <c:ext xmlns:c15="http://schemas.microsoft.com/office/drawing/2012/chart" uri="{CE6537A1-D6FC-4f65-9D91-7224C49458BB}">
                  <c15:spPr xmlns:c15="http://schemas.microsoft.com/office/drawing/2012/chart">
                    <a:prstGeom prst="rect">
                      <a:avLst/>
                    </a:prstGeom>
                  </c15:spPr>
                  <c15:dlblFieldTable/>
                  <c15:xForSave val="1"/>
                  <c15:showDataLabelsRange val="1"/>
                </c:ext>
                <c:ext xmlns:c16="http://schemas.microsoft.com/office/drawing/2014/chart" uri="{C3380CC4-5D6E-409C-BE32-E72D297353CC}">
                  <c16:uniqueId val="{00000019-DC54-4BF3-A586-70B9E3631370}"/>
                </c:ext>
              </c:extLst>
            </c:dLbl>
            <c:dLbl>
              <c:idx val="26"/>
              <c:tx>
                <c:rich>
                  <a:bodyPr/>
                  <a:lstStyle/>
                  <a:p>
                    <a:fld id="{A245E729-D715-4589-8FAF-C78C791EF15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A-DC54-4BF3-A586-70B9E3631370}"/>
                </c:ext>
              </c:extLst>
            </c:dLbl>
            <c:dLbl>
              <c:idx val="27"/>
              <c:layout>
                <c:manualLayout>
                  <c:x val="-6.8473606053282468E-2"/>
                  <c:y val="-3.9097744360902256E-2"/>
                </c:manualLayout>
              </c:layout>
              <c:tx>
                <c:rich>
                  <a:bodyPr/>
                  <a:lstStyle/>
                  <a:p>
                    <a:fld id="{0C972B4A-44BF-45CF-83F3-C1654A9F6B0A}"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DC54-4BF3-A586-70B9E3631370}"/>
                </c:ext>
              </c:extLst>
            </c:dLbl>
            <c:dLbl>
              <c:idx val="28"/>
              <c:layout>
                <c:manualLayout>
                  <c:x val="-2.9101282572645038E-2"/>
                  <c:y val="-3.9097744360902256E-2"/>
                </c:manualLayout>
              </c:layout>
              <c:tx>
                <c:rich>
                  <a:bodyPr/>
                  <a:lstStyle/>
                  <a:p>
                    <a:fld id="{F114AFC8-3F37-46AD-B155-66D2AB4ABDF2}" type="CELLRANGE">
                      <a:rPr lang="en-US"/>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DC54-4BF3-A586-70B9E3631370}"/>
                </c:ext>
              </c:extLst>
            </c:dLbl>
            <c:dLbl>
              <c:idx val="29"/>
              <c:tx>
                <c:rich>
                  <a:bodyPr/>
                  <a:lstStyle/>
                  <a:p>
                    <a:fld id="{7B6CE0D9-40D2-410E-A576-4ABA3517E73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D-DC54-4BF3-A586-70B9E3631370}"/>
                </c:ext>
              </c:extLst>
            </c:dLbl>
            <c:dLbl>
              <c:idx val="30"/>
              <c:tx>
                <c:rich>
                  <a:bodyPr/>
                  <a:lstStyle/>
                  <a:p>
                    <a:fld id="{C729A185-0031-4214-8ECD-DE912487CA15}"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E-DC54-4BF3-A586-70B9E3631370}"/>
                </c:ext>
              </c:extLst>
            </c:dLbl>
            <c:dLbl>
              <c:idx val="31"/>
              <c:tx>
                <c:rich>
                  <a:bodyPr/>
                  <a:lstStyle/>
                  <a:p>
                    <a:fld id="{C83E084B-0B36-420F-87ED-43D7BD5D8DD8}"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F-DC54-4BF3-A586-70B9E3631370}"/>
                </c:ext>
              </c:extLst>
            </c:dLbl>
            <c:dLbl>
              <c:idx val="32"/>
              <c:tx>
                <c:rich>
                  <a:bodyPr/>
                  <a:lstStyle/>
                  <a:p>
                    <a:fld id="{21C61D2A-A40D-4CE0-A76A-75E271942109}"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0-DC54-4BF3-A586-70B9E3631370}"/>
                </c:ext>
              </c:extLst>
            </c:dLbl>
            <c:dLbl>
              <c:idx val="33"/>
              <c:tx>
                <c:rich>
                  <a:bodyPr/>
                  <a:lstStyle/>
                  <a:p>
                    <a:fld id="{3B25F9A5-AC24-4C6E-A9F9-C65D8F7F2EFB}" type="CELLRANGE">
                      <a:rPr lang="et-EE"/>
                      <a:pPr/>
                      <a:t>[CELLRANGE]</a:t>
                    </a:fld>
                    <a:endParaRPr lang="et-EE"/>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21-DC54-4BF3-A586-70B9E363137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et-EE"/>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linear"/>
            <c:dispRSqr val="1"/>
            <c:dispEq val="0"/>
            <c:trendlineLbl>
              <c:layout>
                <c:manualLayout>
                  <c:x val="-3.6254128140510104E-3"/>
                  <c:y val="-0.10278664652311971"/>
                </c:manualLayout>
              </c:layout>
              <c:numFmt formatCode="General" sourceLinked="0"/>
              <c:spPr>
                <a:noFill/>
                <a:ln>
                  <a:noFill/>
                </a:ln>
                <a:effectLst/>
              </c:spPr>
              <c:txPr>
                <a:bodyPr rot="0" spcFirstLastPara="1" vertOverflow="ellipsis" vert="horz" wrap="square" anchor="ctr" anchorCtr="1"/>
                <a:lstStyle/>
                <a:p>
                  <a:pPr>
                    <a:defRPr sz="1050" b="1" i="0" u="none" strike="noStrike" kern="1200" baseline="0">
                      <a:solidFill>
                        <a:sysClr val="windowText" lastClr="000000"/>
                      </a:solidFill>
                      <a:latin typeface="+mn-lt"/>
                      <a:ea typeface="+mn-ea"/>
                      <a:cs typeface="+mn-cs"/>
                    </a:defRPr>
                  </a:pPr>
                  <a:endParaRPr lang="et-EE"/>
                </a:p>
              </c:txPr>
            </c:trendlineLbl>
          </c:trendline>
          <c:xVal>
            <c:numRef>
              <c:f>'2.2'!$H$8:$H$41</c:f>
              <c:numCache>
                <c:formatCode>0.00</c:formatCode>
                <c:ptCount val="34"/>
                <c:pt idx="0">
                  <c:v>3.3742973598343902</c:v>
                </c:pt>
                <c:pt idx="1">
                  <c:v>2.0020216815651599</c:v>
                </c:pt>
                <c:pt idx="2">
                  <c:v>1.24366149111428</c:v>
                </c:pt>
                <c:pt idx="3">
                  <c:v>2.7441793661297802</c:v>
                </c:pt>
                <c:pt idx="4">
                  <c:v>3.2549022634842601</c:v>
                </c:pt>
                <c:pt idx="5">
                  <c:v>2.9394946009128402</c:v>
                </c:pt>
                <c:pt idx="6">
                  <c:v>2.1019761275892801</c:v>
                </c:pt>
                <c:pt idx="7">
                  <c:v>2.7464511315132101</c:v>
                </c:pt>
                <c:pt idx="8">
                  <c:v>4.2512121766037598</c:v>
                </c:pt>
                <c:pt idx="9">
                  <c:v>1.6884742152415</c:v>
                </c:pt>
                <c:pt idx="10">
                  <c:v>1.8787011841379</c:v>
                </c:pt>
                <c:pt idx="11">
                  <c:v>2.0381568107096801</c:v>
                </c:pt>
                <c:pt idx="12">
                  <c:v>2.8712531982679299</c:v>
                </c:pt>
                <c:pt idx="13">
                  <c:v>1.2774324243808499</c:v>
                </c:pt>
                <c:pt idx="14">
                  <c:v>2.34936234152357</c:v>
                </c:pt>
                <c:pt idx="15">
                  <c:v>3.0869473755955799</c:v>
                </c:pt>
                <c:pt idx="16">
                  <c:v>1.1768095613673399</c:v>
                </c:pt>
                <c:pt idx="17">
                  <c:v>2.24775882885264</c:v>
                </c:pt>
                <c:pt idx="18">
                  <c:v>1.60407289391434</c:v>
                </c:pt>
                <c:pt idx="19">
                  <c:v>4.2387106531125101</c:v>
                </c:pt>
                <c:pt idx="20">
                  <c:v>1.2812887763980401</c:v>
                </c:pt>
                <c:pt idx="21">
                  <c:v>1.1896949724726</c:v>
                </c:pt>
                <c:pt idx="22">
                  <c:v>2.4861651763722499</c:v>
                </c:pt>
                <c:pt idx="23">
                  <c:v>2.0324746207522799</c:v>
                </c:pt>
                <c:pt idx="24">
                  <c:v>1.20606420269495</c:v>
                </c:pt>
                <c:pt idx="25">
                  <c:v>0.99488939361041995</c:v>
                </c:pt>
                <c:pt idx="26">
                  <c:v>1.6782972781590699</c:v>
                </c:pt>
                <c:pt idx="27">
                  <c:v>0.78965333622759004</c:v>
                </c:pt>
                <c:pt idx="28">
                  <c:v>1.00371125357899</c:v>
                </c:pt>
                <c:pt idx="29">
                  <c:v>1.2677970719844001</c:v>
                </c:pt>
                <c:pt idx="30">
                  <c:v>1.2859846947628399</c:v>
                </c:pt>
                <c:pt idx="31">
                  <c:v>0.44289879184912001</c:v>
                </c:pt>
                <c:pt idx="32">
                  <c:v>0.88150300576531004</c:v>
                </c:pt>
                <c:pt idx="33">
                  <c:v>1.0969028069659199</c:v>
                </c:pt>
              </c:numCache>
            </c:numRef>
          </c:xVal>
          <c:yVal>
            <c:numRef>
              <c:f>'2.2'!$C$8:$C$41</c:f>
              <c:numCache>
                <c:formatCode>General</c:formatCode>
                <c:ptCount val="34"/>
                <c:pt idx="0">
                  <c:v>11</c:v>
                </c:pt>
                <c:pt idx="1">
                  <c:v>15.3</c:v>
                </c:pt>
                <c:pt idx="2">
                  <c:v>5.9</c:v>
                </c:pt>
                <c:pt idx="3">
                  <c:v>8</c:v>
                </c:pt>
                <c:pt idx="4">
                  <c:v>6.6</c:v>
                </c:pt>
                <c:pt idx="5">
                  <c:v>5.2</c:v>
                </c:pt>
                <c:pt idx="6">
                  <c:v>4.0999999999999996</c:v>
                </c:pt>
                <c:pt idx="7">
                  <c:v>5.7</c:v>
                </c:pt>
                <c:pt idx="8">
                  <c:v>5.4</c:v>
                </c:pt>
                <c:pt idx="9">
                  <c:v>4.9000000000000004</c:v>
                </c:pt>
                <c:pt idx="10">
                  <c:v>5.2</c:v>
                </c:pt>
                <c:pt idx="11">
                  <c:v>5.0999999999999996</c:v>
                </c:pt>
                <c:pt idx="12">
                  <c:v>4.4000000000000004</c:v>
                </c:pt>
                <c:pt idx="13">
                  <c:v>4.5999999999999996</c:v>
                </c:pt>
                <c:pt idx="14">
                  <c:v>4.2</c:v>
                </c:pt>
                <c:pt idx="15">
                  <c:v>3.2</c:v>
                </c:pt>
                <c:pt idx="16">
                  <c:v>3.9</c:v>
                </c:pt>
                <c:pt idx="17">
                  <c:v>3.6</c:v>
                </c:pt>
                <c:pt idx="18">
                  <c:v>3.3</c:v>
                </c:pt>
                <c:pt idx="19">
                  <c:v>2.2000000000000002</c:v>
                </c:pt>
                <c:pt idx="20">
                  <c:v>4.3</c:v>
                </c:pt>
                <c:pt idx="21">
                  <c:v>3.5</c:v>
                </c:pt>
                <c:pt idx="22">
                  <c:v>2.7</c:v>
                </c:pt>
                <c:pt idx="23">
                  <c:v>2.6</c:v>
                </c:pt>
                <c:pt idx="24">
                  <c:v>3</c:v>
                </c:pt>
                <c:pt idx="25">
                  <c:v>2.2000000000000002</c:v>
                </c:pt>
                <c:pt idx="26">
                  <c:v>2.2999999999999998</c:v>
                </c:pt>
                <c:pt idx="27">
                  <c:v>3.3</c:v>
                </c:pt>
                <c:pt idx="28">
                  <c:v>2.4</c:v>
                </c:pt>
                <c:pt idx="29">
                  <c:v>2.2999999999999998</c:v>
                </c:pt>
                <c:pt idx="30">
                  <c:v>2</c:v>
                </c:pt>
                <c:pt idx="31">
                  <c:v>1.8</c:v>
                </c:pt>
                <c:pt idx="32">
                  <c:v>1.7</c:v>
                </c:pt>
                <c:pt idx="33">
                  <c:v>1.3</c:v>
                </c:pt>
              </c:numCache>
            </c:numRef>
          </c:yVal>
          <c:smooth val="0"/>
          <c:extLst>
            <c:ext xmlns:c15="http://schemas.microsoft.com/office/drawing/2012/chart" uri="{02D57815-91ED-43cb-92C2-25804820EDAC}">
              <c15:datalabelsRange>
                <c15:f>'2.2'!$A$8:$A$41</c15:f>
                <c15:dlblRangeCache>
                  <c:ptCount val="34"/>
                  <c:pt idx="0">
                    <c:v>Šveits</c:v>
                  </c:pt>
                  <c:pt idx="1">
                    <c:v>Sloveenia</c:v>
                  </c:pt>
                  <c:pt idx="2">
                    <c:v>Luksemburg</c:v>
                  </c:pt>
                  <c:pt idx="3">
                    <c:v>USA</c:v>
                  </c:pt>
                  <c:pt idx="4">
                    <c:v>Rootsi</c:v>
                  </c:pt>
                  <c:pt idx="5">
                    <c:v>Saksamaa</c:v>
                  </c:pt>
                  <c:pt idx="6">
                    <c:v>Island</c:v>
                  </c:pt>
                  <c:pt idx="7">
                    <c:v>Soome</c:v>
                  </c:pt>
                  <c:pt idx="8">
                    <c:v>Iisrael</c:v>
                  </c:pt>
                  <c:pt idx="9">
                    <c:v>Suurbritannia</c:v>
                  </c:pt>
                  <c:pt idx="10">
                    <c:v>Austraalia</c:v>
                  </c:pt>
                  <c:pt idx="11">
                    <c:v>Norra</c:v>
                  </c:pt>
                  <c:pt idx="12">
                    <c:v>Taani</c:v>
                  </c:pt>
                  <c:pt idx="13">
                    <c:v>Uus-Meremaa</c:v>
                  </c:pt>
                  <c:pt idx="14">
                    <c:v>OECD kokku</c:v>
                  </c:pt>
                  <c:pt idx="15">
                    <c:v>Austria</c:v>
                  </c:pt>
                  <c:pt idx="16">
                    <c:v>Iirimaa</c:v>
                  </c:pt>
                  <c:pt idx="17">
                    <c:v>Prantsusmaa</c:v>
                  </c:pt>
                  <c:pt idx="18">
                    <c:v>Kanada</c:v>
                  </c:pt>
                  <c:pt idx="19">
                    <c:v>Korea</c:v>
                  </c:pt>
                  <c:pt idx="20">
                    <c:v>Eesti</c:v>
                  </c:pt>
                  <c:pt idx="21">
                    <c:v>Hispaania</c:v>
                  </c:pt>
                  <c:pt idx="22">
                    <c:v>Belgia</c:v>
                  </c:pt>
                  <c:pt idx="23">
                    <c:v>Holland</c:v>
                  </c:pt>
                  <c:pt idx="24">
                    <c:v>Ungari</c:v>
                  </c:pt>
                  <c:pt idx="25">
                    <c:v>Kreeka</c:v>
                  </c:pt>
                  <c:pt idx="26">
                    <c:v>Tšehhi</c:v>
                  </c:pt>
                  <c:pt idx="27">
                    <c:v>Slovakkia</c:v>
                  </c:pt>
                  <c:pt idx="28">
                    <c:v>Poola</c:v>
                  </c:pt>
                  <c:pt idx="29">
                    <c:v>Portugal</c:v>
                  </c:pt>
                  <c:pt idx="30">
                    <c:v>Itaalia</c:v>
                  </c:pt>
                  <c:pt idx="31">
                    <c:v>Läti</c:v>
                  </c:pt>
                  <c:pt idx="32">
                    <c:v>Türgi</c:v>
                  </c:pt>
                  <c:pt idx="33">
                    <c:v>Venemaa</c:v>
                  </c:pt>
                </c15:dlblRangeCache>
              </c15:datalabelsRange>
            </c:ext>
            <c:ext xmlns:c16="http://schemas.microsoft.com/office/drawing/2014/chart" uri="{C3380CC4-5D6E-409C-BE32-E72D297353CC}">
              <c16:uniqueId val="{00000022-DC54-4BF3-A586-70B9E3631370}"/>
            </c:ext>
          </c:extLst>
        </c:ser>
        <c:dLbls>
          <c:showLegendKey val="0"/>
          <c:showVal val="0"/>
          <c:showCatName val="0"/>
          <c:showSerName val="0"/>
          <c:showPercent val="0"/>
          <c:showBubbleSize val="0"/>
        </c:dLbls>
        <c:axId val="1275850079"/>
        <c:axId val="1275851327"/>
      </c:scatterChart>
      <c:valAx>
        <c:axId val="1275850079"/>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t-EE"/>
                  <a:t>TA kulutuste osakaal SKP-st</a:t>
                </a:r>
                <a:r>
                  <a:rPr lang="et-EE" baseline="0"/>
                  <a:t> (%)</a:t>
                </a:r>
                <a:endParaRPr lang="et-EE"/>
              </a:p>
            </c:rich>
          </c:tx>
          <c:overlay val="0"/>
          <c:spPr>
            <a:noFill/>
            <a:ln>
              <a:noFill/>
            </a:ln>
            <a:effectLst/>
          </c:spPr>
        </c:title>
        <c:numFmt formatCode="0.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275851327"/>
        <c:crosses val="autoZero"/>
        <c:crossBetween val="midCat"/>
      </c:valAx>
      <c:valAx>
        <c:axId val="1275851327"/>
        <c:scaling>
          <c:orientation val="minMax"/>
          <c:max val="12"/>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r>
                  <a:rPr lang="et-EE"/>
                  <a:t>Doktorikraadiga naisi tööealisest elanikkonnast (1000 inimese kohta vanuses 25-64)</a:t>
                </a:r>
              </a:p>
            </c:rich>
          </c:tx>
          <c:overlay val="0"/>
          <c:spPr>
            <a:noFill/>
            <a:ln>
              <a:noFill/>
            </a:ln>
            <a:effectLst/>
          </c:sp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et-EE"/>
          </a:p>
        </c:txPr>
        <c:crossAx val="1275850079"/>
        <c:crosses val="autoZero"/>
        <c:crossBetween val="midCat"/>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solidFill>
            <a:sysClr val="windowText" lastClr="000000"/>
          </a:solidFill>
        </a:defRPr>
      </a:pPr>
      <a:endParaRPr lang="et-E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 Id="rId6" Type="http://schemas.openxmlformats.org/officeDocument/2006/relationships/chart" Target="../charts/chart7.xml"/><Relationship Id="rId5" Type="http://schemas.openxmlformats.org/officeDocument/2006/relationships/chart" Target="../charts/chart6.xml"/><Relationship Id="rId4" Type="http://schemas.openxmlformats.org/officeDocument/2006/relationships/chart" Target="../charts/chart5.xml"/></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5.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s>
</file>

<file path=xl/drawings/_rels/drawing16.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4" Type="http://schemas.openxmlformats.org/officeDocument/2006/relationships/image" Target="../media/image6.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23.xml.rels><?xml version="1.0" encoding="UTF-8" standalone="yes"?>
<Relationships xmlns="http://schemas.openxmlformats.org/package/2006/relationships"><Relationship Id="rId8" Type="http://schemas.openxmlformats.org/officeDocument/2006/relationships/chart" Target="../charts/chart23.xml"/><Relationship Id="rId3" Type="http://schemas.openxmlformats.org/officeDocument/2006/relationships/chart" Target="../charts/chart18.xml"/><Relationship Id="rId7" Type="http://schemas.openxmlformats.org/officeDocument/2006/relationships/chart" Target="../charts/chart22.xml"/><Relationship Id="rId12" Type="http://schemas.openxmlformats.org/officeDocument/2006/relationships/chart" Target="../charts/chart27.xml"/><Relationship Id="rId2" Type="http://schemas.openxmlformats.org/officeDocument/2006/relationships/chart" Target="../charts/chart17.xml"/><Relationship Id="rId1" Type="http://schemas.openxmlformats.org/officeDocument/2006/relationships/chart" Target="../charts/chart16.xml"/><Relationship Id="rId6" Type="http://schemas.openxmlformats.org/officeDocument/2006/relationships/chart" Target="../charts/chart21.xml"/><Relationship Id="rId11" Type="http://schemas.openxmlformats.org/officeDocument/2006/relationships/chart" Target="../charts/chart26.xml"/><Relationship Id="rId5" Type="http://schemas.openxmlformats.org/officeDocument/2006/relationships/chart" Target="../charts/chart20.xml"/><Relationship Id="rId10" Type="http://schemas.openxmlformats.org/officeDocument/2006/relationships/chart" Target="../charts/chart25.xml"/><Relationship Id="rId4" Type="http://schemas.openxmlformats.org/officeDocument/2006/relationships/chart" Target="../charts/chart19.xml"/><Relationship Id="rId9" Type="http://schemas.openxmlformats.org/officeDocument/2006/relationships/chart" Target="../charts/chart24.xml"/></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32.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33.xml.rels><?xml version="1.0" encoding="UTF-8" standalone="yes"?>
<Relationships xmlns="http://schemas.openxmlformats.org/package/2006/relationships"><Relationship Id="rId2" Type="http://schemas.openxmlformats.org/officeDocument/2006/relationships/chart" Target="../charts/chart30.xml"/><Relationship Id="rId1" Type="http://schemas.openxmlformats.org/officeDocument/2006/relationships/chart" Target="../charts/chart29.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38.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image" Target="../media/image10.png"/></Relationships>
</file>

<file path=xl/drawings/_rels/drawing8.xml.rels><?xml version="1.0" encoding="UTF-8" standalone="yes"?>
<Relationships xmlns="http://schemas.openxmlformats.org/package/2006/relationships"><Relationship Id="rId1" Type="http://schemas.openxmlformats.org/officeDocument/2006/relationships/chart" Target="../charts/chart1.xml"/></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0</xdr:rowOff>
    </xdr:from>
    <xdr:to>
      <xdr:col>16</xdr:col>
      <xdr:colOff>113099</xdr:colOff>
      <xdr:row>31</xdr:row>
      <xdr:rowOff>170762</xdr:rowOff>
    </xdr:to>
    <xdr:pic>
      <xdr:nvPicPr>
        <xdr:cNvPr id="2" name="Pilt 1"/>
        <xdr:cNvPicPr>
          <a:picLocks noChangeAspect="1"/>
        </xdr:cNvPicPr>
      </xdr:nvPicPr>
      <xdr:blipFill>
        <a:blip xmlns:r="http://schemas.openxmlformats.org/officeDocument/2006/relationships" r:embed="rId1"/>
        <a:stretch>
          <a:fillRect/>
        </a:stretch>
      </xdr:blipFill>
      <xdr:spPr>
        <a:xfrm>
          <a:off x="0" y="571500"/>
          <a:ext cx="9609524" cy="550476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17</xdr:col>
      <xdr:colOff>366297</xdr:colOff>
      <xdr:row>27</xdr:row>
      <xdr:rowOff>190350</xdr:rowOff>
    </xdr:from>
    <xdr:to>
      <xdr:col>28</xdr:col>
      <xdr:colOff>684666</xdr:colOff>
      <xdr:row>50</xdr:row>
      <xdr:rowOff>42788</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28</xdr:col>
      <xdr:colOff>465667</xdr:colOff>
      <xdr:row>17</xdr:row>
      <xdr:rowOff>150812</xdr:rowOff>
    </xdr:from>
    <xdr:to>
      <xdr:col>39</xdr:col>
      <xdr:colOff>264583</xdr:colOff>
      <xdr:row>39</xdr:row>
      <xdr:rowOff>182562</xdr:rowOff>
    </xdr:to>
    <xdr:graphicFrame macro="">
      <xdr:nvGraphicFramePr>
        <xdr:cNvPr id="3"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20</xdr:col>
      <xdr:colOff>263451</xdr:colOff>
      <xdr:row>0</xdr:row>
      <xdr:rowOff>0</xdr:rowOff>
    </xdr:from>
    <xdr:to>
      <xdr:col>34</xdr:col>
      <xdr:colOff>281216</xdr:colOff>
      <xdr:row>21</xdr:row>
      <xdr:rowOff>10583</xdr:rowOff>
    </xdr:to>
    <xdr:graphicFrame macro="">
      <xdr:nvGraphicFramePr>
        <xdr:cNvPr id="7"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65</xdr:col>
      <xdr:colOff>149679</xdr:colOff>
      <xdr:row>6</xdr:row>
      <xdr:rowOff>958544</xdr:rowOff>
    </xdr:from>
    <xdr:to>
      <xdr:col>77</xdr:col>
      <xdr:colOff>426963</xdr:colOff>
      <xdr:row>30</xdr:row>
      <xdr:rowOff>31748</xdr:rowOff>
    </xdr:to>
    <xdr:graphicFrame macro="">
      <xdr:nvGraphicFramePr>
        <xdr:cNvPr id="8"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58</xdr:col>
      <xdr:colOff>317500</xdr:colOff>
      <xdr:row>56</xdr:row>
      <xdr:rowOff>719667</xdr:rowOff>
    </xdr:from>
    <xdr:to>
      <xdr:col>70</xdr:col>
      <xdr:colOff>594784</xdr:colOff>
      <xdr:row>76</xdr:row>
      <xdr:rowOff>95251</xdr:rowOff>
    </xdr:to>
    <xdr:graphicFrame macro="">
      <xdr:nvGraphicFramePr>
        <xdr:cNvPr id="9" name="Chart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58</xdr:col>
      <xdr:colOff>105833</xdr:colOff>
      <xdr:row>79</xdr:row>
      <xdr:rowOff>116417</xdr:rowOff>
    </xdr:from>
    <xdr:to>
      <xdr:col>70</xdr:col>
      <xdr:colOff>486833</xdr:colOff>
      <xdr:row>102</xdr:row>
      <xdr:rowOff>116419</xdr:rowOff>
    </xdr:to>
    <xdr:graphicFrame macro="">
      <xdr:nvGraphicFramePr>
        <xdr:cNvPr id="10" name="Chart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47626</xdr:rowOff>
    </xdr:from>
    <xdr:to>
      <xdr:col>15</xdr:col>
      <xdr:colOff>476250</xdr:colOff>
      <xdr:row>3</xdr:row>
      <xdr:rowOff>152400</xdr:rowOff>
    </xdr:to>
    <xdr:sp macro="" textlink="">
      <xdr:nvSpPr>
        <xdr:cNvPr id="2" name="TextBox 1"/>
        <xdr:cNvSpPr txBox="1"/>
      </xdr:nvSpPr>
      <xdr:spPr>
        <a:xfrm>
          <a:off x="0" y="47626"/>
          <a:ext cx="12230100" cy="6762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100" b="1"/>
            <a:t>The relationship between the nominal GDP of the country (GDP per capita, thousands USD) and the proportion of people with a </a:t>
          </a:r>
          <a:r>
            <a:rPr lang="et-EE" sz="1100" b="1" baseline="0"/>
            <a:t> do</a:t>
          </a:r>
          <a:r>
            <a:rPr lang="et-EE" sz="1100" b="1"/>
            <a:t>ctoral degree (a), and the proportion of people with doctoral degrees in relation to the country's investment  into research and development (b). Persons with doctoral degree are calculated as the ratio of the population of working age (25–64 years); investments in research and development activities (% of GDP) for 2016 or last available year and GDP for 2017 or last available year</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39688</xdr:rowOff>
    </xdr:from>
    <xdr:to>
      <xdr:col>7</xdr:col>
      <xdr:colOff>468313</xdr:colOff>
      <xdr:row>4</xdr:row>
      <xdr:rowOff>42333</xdr:rowOff>
    </xdr:to>
    <xdr:sp macro="" textlink="">
      <xdr:nvSpPr>
        <xdr:cNvPr id="6" name="TextBox 5"/>
        <xdr:cNvSpPr txBox="1"/>
      </xdr:nvSpPr>
      <xdr:spPr>
        <a:xfrm>
          <a:off x="0" y="39688"/>
          <a:ext cx="8575146" cy="76464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b="1"/>
            <a:t>The proportion of private sector R&amp;D expenditure of total gross domestic expenditure on R&amp;D in relation to (a) the total gross domestic expenditure on R&amp;D and in relation to (b) the proportion of R&amp;D personnel with a doctoral degree in the private sector of all R&amp;D personnel with a doctoral degree, and the relationship between the nominal gross domestic product and the proportion of R&amp;D personnel with a doctoral degree in the private sector of all R&amp;D personnel with a doctoral degree (c)</a:t>
          </a:r>
          <a:endParaRPr lang="et-EE" sz="1100" b="1"/>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xdr:colOff>
      <xdr:row>27</xdr:row>
      <xdr:rowOff>161925</xdr:rowOff>
    </xdr:from>
    <xdr:to>
      <xdr:col>11</xdr:col>
      <xdr:colOff>285751</xdr:colOff>
      <xdr:row>43</xdr:row>
      <xdr:rowOff>106798</xdr:rowOff>
    </xdr:to>
    <xdr:pic>
      <xdr:nvPicPr>
        <xdr:cNvPr id="2" name="Picture 1"/>
        <xdr:cNvPicPr>
          <a:picLocks noChangeAspect="1"/>
        </xdr:cNvPicPr>
      </xdr:nvPicPr>
      <xdr:blipFill>
        <a:blip xmlns:r="http://schemas.openxmlformats.org/officeDocument/2006/relationships" r:embed="rId1"/>
        <a:stretch>
          <a:fillRect/>
        </a:stretch>
      </xdr:blipFill>
      <xdr:spPr>
        <a:xfrm>
          <a:off x="1" y="1114425"/>
          <a:ext cx="6991350" cy="299287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oneCellAnchor>
    <xdr:from>
      <xdr:col>12</xdr:col>
      <xdr:colOff>161925</xdr:colOff>
      <xdr:row>1</xdr:row>
      <xdr:rowOff>104775</xdr:rowOff>
    </xdr:from>
    <xdr:ext cx="5457825" cy="1594748"/>
    <xdr:sp macro="" textlink="">
      <xdr:nvSpPr>
        <xdr:cNvPr id="2" name="TextBox 1"/>
        <xdr:cNvSpPr txBox="1"/>
      </xdr:nvSpPr>
      <xdr:spPr>
        <a:xfrm>
          <a:off x="13077825" y="295275"/>
          <a:ext cx="5457825" cy="1594748"/>
        </a:xfrm>
        <a:prstGeom prst="rect">
          <a:avLst/>
        </a:prstGeom>
        <a:solidFill>
          <a:schemeClr val="accent4">
            <a:lumMod val="40000"/>
            <a:lumOff val="6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et-EE" sz="1100" i="1">
              <a:solidFill>
                <a:schemeClr val="tx1"/>
              </a:solidFill>
              <a:effectLst/>
              <a:latin typeface="+mn-lt"/>
              <a:ea typeface="+mn-ea"/>
              <a:cs typeface="+mn-cs"/>
            </a:rPr>
            <a:t>Tõenäoliselt tuleb viimaste aastate kiirem lõpetamine/katkestamine selle tõttu, et suur osa veel õpib. Kui need, kes praegu õpivad, mingil ajal katkestavad/lõpetavad, siis pikeneb ka keskmine õppes oldud aeg. Ehk siis ei saa vist sedasi aastaid võrrelda. Ehk oleks mõistlik vaadata ainult õppeaastatel 2005/06-2010/11 vastuvõetuid soo ja valdkonna lõikes. Naiste pikem õppes olemise aeg on tõenäoliselt seotud laste saamisega. Kui 1. astmel õppides on naisetel lapsed ja meestel kaitsevägi, siis doktorantidest mehed üldjuhul ju kaitseväes aastat ei kaota.</a:t>
          </a:r>
        </a:p>
        <a:p>
          <a:pPr marL="0" marR="0" lvl="0" indent="0" defTabSz="914400" eaLnBrk="1" fontAlgn="auto" latinLnBrk="0" hangingPunct="1">
            <a:lnSpc>
              <a:spcPct val="100000"/>
            </a:lnSpc>
            <a:spcBef>
              <a:spcPts val="0"/>
            </a:spcBef>
            <a:spcAft>
              <a:spcPts val="0"/>
            </a:spcAft>
            <a:buClrTx/>
            <a:buSzTx/>
            <a:buFontTx/>
            <a:buNone/>
            <a:tabLst/>
            <a:defRPr/>
          </a:pPr>
          <a:r>
            <a:rPr lang="et-EE" sz="1100" i="1">
              <a:solidFill>
                <a:schemeClr val="tx1"/>
              </a:solidFill>
              <a:effectLst/>
              <a:latin typeface="+mn-lt"/>
              <a:ea typeface="+mn-ea"/>
              <a:cs typeface="+mn-cs"/>
            </a:rPr>
            <a:t>Ingrid</a:t>
          </a:r>
          <a:r>
            <a:rPr lang="et-EE" sz="1100" i="1" baseline="0">
              <a:solidFill>
                <a:schemeClr val="tx1"/>
              </a:solidFill>
              <a:effectLst/>
              <a:latin typeface="+mn-lt"/>
              <a:ea typeface="+mn-ea"/>
              <a:cs typeface="+mn-cs"/>
            </a:rPr>
            <a:t> Jaggo, HTM</a:t>
          </a:r>
          <a:endParaRPr lang="et-EE" sz="1100" i="1">
            <a:solidFill>
              <a:schemeClr val="tx1"/>
            </a:solidFill>
            <a:effectLst/>
            <a:latin typeface="+mn-lt"/>
            <a:ea typeface="+mn-ea"/>
            <a:cs typeface="+mn-cs"/>
          </a:endParaRPr>
        </a:p>
        <a:p>
          <a:endParaRPr lang="et-EE" sz="1100"/>
        </a:p>
      </xdr:txBody>
    </xdr:sp>
    <xdr:clientData/>
  </xdr:oneCellAnchor>
</xdr:wsDr>
</file>

<file path=xl/drawings/drawing15.xml><?xml version="1.0" encoding="utf-8"?>
<xdr:wsDr xmlns:xdr="http://schemas.openxmlformats.org/drawingml/2006/spreadsheetDrawing" xmlns:a="http://schemas.openxmlformats.org/drawingml/2006/main">
  <xdr:twoCellAnchor>
    <xdr:from>
      <xdr:col>12</xdr:col>
      <xdr:colOff>740833</xdr:colOff>
      <xdr:row>8</xdr:row>
      <xdr:rowOff>127000</xdr:rowOff>
    </xdr:from>
    <xdr:to>
      <xdr:col>23</xdr:col>
      <xdr:colOff>349250</xdr:colOff>
      <xdr:row>30</xdr:row>
      <xdr:rowOff>158750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444500</xdr:colOff>
      <xdr:row>8</xdr:row>
      <xdr:rowOff>95250</xdr:rowOff>
    </xdr:from>
    <xdr:to>
      <xdr:col>34</xdr:col>
      <xdr:colOff>158750</xdr:colOff>
      <xdr:row>30</xdr:row>
      <xdr:rowOff>127000</xdr:rowOff>
    </xdr:to>
    <xdr:graphicFrame macro="">
      <xdr:nvGraphicFramePr>
        <xdr:cNvPr id="9"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272143</xdr:colOff>
      <xdr:row>26</xdr:row>
      <xdr:rowOff>63500</xdr:rowOff>
    </xdr:from>
    <xdr:to>
      <xdr:col>34</xdr:col>
      <xdr:colOff>261559</xdr:colOff>
      <xdr:row>48</xdr:row>
      <xdr:rowOff>95250</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16</xdr:col>
      <xdr:colOff>163990</xdr:colOff>
      <xdr:row>3</xdr:row>
      <xdr:rowOff>4948</xdr:rowOff>
    </xdr:from>
    <xdr:to>
      <xdr:col>26</xdr:col>
      <xdr:colOff>906731</xdr:colOff>
      <xdr:row>23</xdr:row>
      <xdr:rowOff>181841</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123826</xdr:colOff>
      <xdr:row>19</xdr:row>
      <xdr:rowOff>116681</xdr:rowOff>
    </xdr:from>
    <xdr:to>
      <xdr:col>16</xdr:col>
      <xdr:colOff>133350</xdr:colOff>
      <xdr:row>33</xdr:row>
      <xdr:rowOff>76200</xdr:rowOff>
    </xdr:to>
    <xdr:graphicFrame macro="">
      <xdr:nvGraphicFramePr>
        <xdr:cNvPr id="12" name="Chart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404812</xdr:colOff>
      <xdr:row>24</xdr:row>
      <xdr:rowOff>76200</xdr:rowOff>
    </xdr:from>
    <xdr:to>
      <xdr:col>23</xdr:col>
      <xdr:colOff>100012</xdr:colOff>
      <xdr:row>38</xdr:row>
      <xdr:rowOff>152400</xdr:rowOff>
    </xdr:to>
    <xdr:graphicFrame macro="">
      <xdr:nvGraphicFramePr>
        <xdr:cNvPr id="15" name="Chart 1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23</xdr:row>
      <xdr:rowOff>66674</xdr:rowOff>
    </xdr:from>
    <xdr:to>
      <xdr:col>7</xdr:col>
      <xdr:colOff>447675</xdr:colOff>
      <xdr:row>36</xdr:row>
      <xdr:rowOff>0</xdr:rowOff>
    </xdr:to>
    <xdr:sp macro="" textlink="">
      <xdr:nvSpPr>
        <xdr:cNvPr id="16" name="TextBox 15"/>
        <xdr:cNvSpPr txBox="1"/>
      </xdr:nvSpPr>
      <xdr:spPr>
        <a:xfrm>
          <a:off x="0" y="4448174"/>
          <a:ext cx="6153150" cy="24098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000"/>
            <a:t>Loodetavasti EHISest saan parema väljavõtte (vastab</a:t>
          </a:r>
          <a:r>
            <a:rPr lang="et-EE" sz="1000" baseline="0"/>
            <a:t> loodetavasti täpsemalt soovitule)</a:t>
          </a:r>
          <a:r>
            <a:rPr lang="et-EE" sz="1000"/>
            <a:t>, seda lubati mai lõpuks. </a:t>
          </a:r>
        </a:p>
        <a:p>
          <a:endParaRPr lang="et-EE" sz="1000"/>
        </a:p>
        <a:p>
          <a:r>
            <a:rPr lang="et-EE" sz="1000"/>
            <a:t>Alljärgnevalt haridussilma info valdkondade</a:t>
          </a:r>
          <a:r>
            <a:rPr lang="et-EE" sz="1000" baseline="0"/>
            <a:t> kaupa, kus on näha lõpetanute-katkestanute ja vastuvõetute vanuselist strutkuuri. Joonised koondina vanuselise struktuuri muutustest.  Mulle tundub, et suuri muutusi pole olnud - perioodil 2006-2016 on keskmiselt 80% doktorikraadi omandanute vanus 30 ja enam ning ca 20%-l alla 30. eluaasta.</a:t>
          </a:r>
        </a:p>
        <a:p>
          <a:endParaRPr lang="et-EE" sz="1000" baseline="0"/>
        </a:p>
        <a:p>
          <a:r>
            <a:rPr lang="et-EE" sz="1000" baseline="0"/>
            <a:t>Mulle tundub, et doktoranditoetus/keksmine burotkuupalk näitaja lisamine joonisele: otseselt välja ei paista, et doktoranditoetuse konkurentsivõime kasv oleks toonud kaasa vanemate lõpetajate märkimisväärselt suurema osakaalu. </a:t>
          </a:r>
        </a:p>
        <a:p>
          <a:endParaRPr lang="et-EE" sz="1000" baseline="0"/>
        </a:p>
        <a:p>
          <a:r>
            <a:rPr lang="et-EE" sz="1000" baseline="0"/>
            <a:t>Lõpetanute-katkestanute suhtarvus aastate-erialade lõikes mustrit välja ei pasta (vt all tabel), keskmiselt on 1 lõpetaja kohta u 0,8 katkestanut. Vastuvõetute-lõpetanute suhtarv on aastate jooksul vähenenud, kümne aasta keskine on aga 2,3 (st ühe lõpetanu kohta tuleb 2,3 vastuvõetut). Vähenemine on aga ka tingitud REV kohtade kadumisest. Valdkonnad on aga üpris erinevad, koodusteadustes on see näitaja alla 2 ja sotsiaalis üle 3-e. </a:t>
          </a:r>
          <a:endParaRPr lang="et-EE" sz="1000"/>
        </a:p>
      </xdr:txBody>
    </xdr:sp>
    <xdr:clientData/>
  </xdr:twoCellAnchor>
  <xdr:twoCellAnchor editAs="oneCell">
    <xdr:from>
      <xdr:col>4</xdr:col>
      <xdr:colOff>447675</xdr:colOff>
      <xdr:row>50</xdr:row>
      <xdr:rowOff>19050</xdr:rowOff>
    </xdr:from>
    <xdr:to>
      <xdr:col>12</xdr:col>
      <xdr:colOff>514350</xdr:colOff>
      <xdr:row>56</xdr:row>
      <xdr:rowOff>1989</xdr:rowOff>
    </xdr:to>
    <xdr:pic>
      <xdr:nvPicPr>
        <xdr:cNvPr id="17" name="Picture 16"/>
        <xdr:cNvPicPr>
          <a:picLocks noChangeAspect="1"/>
        </xdr:cNvPicPr>
      </xdr:nvPicPr>
      <xdr:blipFill>
        <a:blip xmlns:r="http://schemas.openxmlformats.org/officeDocument/2006/relationships" r:embed="rId4"/>
        <a:stretch>
          <a:fillRect/>
        </a:stretch>
      </xdr:blipFill>
      <xdr:spPr>
        <a:xfrm>
          <a:off x="4724400" y="9544050"/>
          <a:ext cx="3990975" cy="1316439"/>
        </a:xfrm>
        <a:prstGeom prst="rect">
          <a:avLst/>
        </a:prstGeom>
      </xdr:spPr>
    </xdr:pic>
    <xdr:clientData/>
  </xdr:twoCellAnchor>
</xdr:wsDr>
</file>

<file path=xl/drawings/drawing17.xml><?xml version="1.0" encoding="utf-8"?>
<c:userShapes xmlns:c="http://schemas.openxmlformats.org/drawingml/2006/chart">
  <cdr:relSizeAnchor xmlns:cdr="http://schemas.openxmlformats.org/drawingml/2006/chartDrawing">
    <cdr:from>
      <cdr:x>0.67772</cdr:x>
      <cdr:y>0.06119</cdr:y>
    </cdr:from>
    <cdr:to>
      <cdr:x>0.81239</cdr:x>
      <cdr:y>0.18013</cdr:y>
    </cdr:to>
    <cdr:sp macro="" textlink="">
      <cdr:nvSpPr>
        <cdr:cNvPr id="2" name="TextBox 1"/>
        <cdr:cNvSpPr txBox="1"/>
      </cdr:nvSpPr>
      <cdr:spPr>
        <a:xfrm xmlns:a="http://schemas.openxmlformats.org/drawingml/2006/main">
          <a:off x="5420458" y="233729"/>
          <a:ext cx="1077058" cy="45426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t-EE" sz="900"/>
            <a:t>doktoriõppes õppijate arv</a:t>
          </a:r>
        </a:p>
      </cdr:txBody>
    </cdr:sp>
  </cdr:relSizeAnchor>
  <cdr:relSizeAnchor xmlns:cdr="http://schemas.openxmlformats.org/drawingml/2006/chartDrawing">
    <cdr:from>
      <cdr:x>0.59252</cdr:x>
      <cdr:y>0.07078</cdr:y>
    </cdr:from>
    <cdr:to>
      <cdr:x>0.68322</cdr:x>
      <cdr:y>0.13025</cdr:y>
    </cdr:to>
    <cdr:cxnSp macro="">
      <cdr:nvCxnSpPr>
        <cdr:cNvPr id="4" name="Sirge noolkonnektor 3"/>
        <cdr:cNvCxnSpPr/>
      </cdr:nvCxnSpPr>
      <cdr:spPr>
        <a:xfrm xmlns:a="http://schemas.openxmlformats.org/drawingml/2006/main" flipH="1" flipV="1">
          <a:off x="4739054" y="270364"/>
          <a:ext cx="725366" cy="227134"/>
        </a:xfrm>
        <a:prstGeom xmlns:a="http://schemas.openxmlformats.org/drawingml/2006/main" prst="straightConnector1">
          <a:avLst/>
        </a:prstGeom>
        <a:ln xmlns:a="http://schemas.openxmlformats.org/drawingml/2006/main">
          <a:tailEnd type="triangle"/>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0.94483</cdr:x>
      <cdr:y>0</cdr:y>
    </cdr:from>
    <cdr:to>
      <cdr:x>0.98642</cdr:x>
      <cdr:y>0.80236</cdr:y>
    </cdr:to>
    <cdr:sp macro="" textlink="">
      <cdr:nvSpPr>
        <cdr:cNvPr id="6" name="TextBox 5"/>
        <cdr:cNvSpPr txBox="1"/>
      </cdr:nvSpPr>
      <cdr:spPr>
        <a:xfrm xmlns:a="http://schemas.openxmlformats.org/drawingml/2006/main" rot="16200000">
          <a:off x="4970753" y="1457963"/>
          <a:ext cx="3198915" cy="2829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t-EE" sz="800"/>
            <a:t>lõpetanute</a:t>
          </a:r>
          <a:r>
            <a:rPr lang="et-EE" sz="800" baseline="0"/>
            <a:t>/katkestanute suhe õppijatesse </a:t>
          </a:r>
          <a:r>
            <a:rPr lang="et-EE" sz="800"/>
            <a:t>(%)</a:t>
          </a:r>
        </a:p>
      </cdr:txBody>
    </cdr:sp>
  </cdr:relSizeAnchor>
</c:userShapes>
</file>

<file path=xl/drawings/drawing18.xml><?xml version="1.0" encoding="utf-8"?>
<c:userShapes xmlns:c="http://schemas.openxmlformats.org/drawingml/2006/chart">
  <cdr:relSizeAnchor xmlns:cdr="http://schemas.openxmlformats.org/drawingml/2006/chartDrawing">
    <cdr:from>
      <cdr:x>0.83432</cdr:x>
      <cdr:y>0.05349</cdr:y>
    </cdr:from>
    <cdr:to>
      <cdr:x>1</cdr:x>
      <cdr:y>0.11151</cdr:y>
    </cdr:to>
    <cdr:sp macro="" textlink="">
      <cdr:nvSpPr>
        <cdr:cNvPr id="2" name="TextBox 1"/>
        <cdr:cNvSpPr txBox="1"/>
      </cdr:nvSpPr>
      <cdr:spPr>
        <a:xfrm xmlns:a="http://schemas.openxmlformats.org/drawingml/2006/main">
          <a:off x="4029073" y="140495"/>
          <a:ext cx="800101" cy="1524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t-EE" sz="1100"/>
        </a:p>
      </cdr:txBody>
    </cdr:sp>
  </cdr:relSizeAnchor>
  <cdr:relSizeAnchor xmlns:cdr="http://schemas.openxmlformats.org/drawingml/2006/chartDrawing">
    <cdr:from>
      <cdr:x>0.94872</cdr:x>
      <cdr:y>0.08341</cdr:y>
    </cdr:from>
    <cdr:to>
      <cdr:x>1</cdr:x>
      <cdr:y>1</cdr:y>
    </cdr:to>
    <cdr:sp macro="" textlink="">
      <cdr:nvSpPr>
        <cdr:cNvPr id="3" name="TextBox 2"/>
        <cdr:cNvSpPr txBox="1"/>
      </cdr:nvSpPr>
      <cdr:spPr>
        <a:xfrm xmlns:a="http://schemas.openxmlformats.org/drawingml/2006/main" rot="5400000">
          <a:off x="3501626" y="1375171"/>
          <a:ext cx="2407444" cy="2476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t-EE" sz="900"/>
            <a:t>doktoranditoetuse osakaal keskmisest netopalgast</a:t>
          </a:r>
          <a:endParaRPr lang="et-EE" sz="1050"/>
        </a:p>
      </cdr:txBody>
    </cdr:sp>
  </cdr:relSizeAnchor>
</c:userShapes>
</file>

<file path=xl/drawings/drawing19.xml><?xml version="1.0" encoding="utf-8"?>
<xdr:wsDr xmlns:xdr="http://schemas.openxmlformats.org/drawingml/2006/spreadsheetDrawing" xmlns:a="http://schemas.openxmlformats.org/drawingml/2006/main">
  <xdr:twoCellAnchor>
    <xdr:from>
      <xdr:col>0</xdr:col>
      <xdr:colOff>0</xdr:colOff>
      <xdr:row>4</xdr:row>
      <xdr:rowOff>130968</xdr:rowOff>
    </xdr:from>
    <xdr:to>
      <xdr:col>13</xdr:col>
      <xdr:colOff>511968</xdr:colOff>
      <xdr:row>7</xdr:row>
      <xdr:rowOff>423333</xdr:rowOff>
    </xdr:to>
    <xdr:sp macro="" textlink="">
      <xdr:nvSpPr>
        <xdr:cNvPr id="8" name="TextBox 7"/>
        <xdr:cNvSpPr txBox="1"/>
      </xdr:nvSpPr>
      <xdr:spPr>
        <a:xfrm>
          <a:off x="0" y="1506801"/>
          <a:ext cx="9655968" cy="86386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100"/>
            <a:t>* </a:t>
          </a:r>
          <a:r>
            <a:rPr lang="et-EE"/>
            <a:t>The diagram considers only new students, i.e., only those students to whom this was the first PhD curriculum they have been admitted during the year of admission as of 10 November, and who started their studies in given calendar year during the period from 1 July to 10 November. Returning doctoral students (quitted, but re-established their student-status later) whose studies were financed from TULE program and those who returned under the programmes financed by the ESF (European Social Fund programmes e.g. DoRa, PRÕM) are not included among the admitted students.</a:t>
          </a:r>
          <a:endParaRPr lang="et-EE"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226218</xdr:colOff>
      <xdr:row>0</xdr:row>
      <xdr:rowOff>0</xdr:rowOff>
    </xdr:from>
    <xdr:to>
      <xdr:col>16</xdr:col>
      <xdr:colOff>464343</xdr:colOff>
      <xdr:row>17</xdr:row>
      <xdr:rowOff>10726</xdr:rowOff>
    </xdr:to>
    <xdr:pic>
      <xdr:nvPicPr>
        <xdr:cNvPr id="3" name="Pilt 2"/>
        <xdr:cNvPicPr>
          <a:picLocks noChangeAspect="1"/>
        </xdr:cNvPicPr>
      </xdr:nvPicPr>
      <xdr:blipFill>
        <a:blip xmlns:r="http://schemas.openxmlformats.org/officeDocument/2006/relationships" r:embed="rId1"/>
        <a:stretch>
          <a:fillRect/>
        </a:stretch>
      </xdr:blipFill>
      <xdr:spPr>
        <a:xfrm>
          <a:off x="11918156" y="0"/>
          <a:ext cx="6310313" cy="3558789"/>
        </a:xfrm>
        <a:prstGeom prst="rect">
          <a:avLst/>
        </a:prstGeom>
      </xdr:spPr>
    </xdr:pic>
    <xdr:clientData/>
  </xdr:twoCellAnchor>
  <xdr:twoCellAnchor>
    <xdr:from>
      <xdr:col>6</xdr:col>
      <xdr:colOff>392906</xdr:colOff>
      <xdr:row>8</xdr:row>
      <xdr:rowOff>83343</xdr:rowOff>
    </xdr:from>
    <xdr:to>
      <xdr:col>10</xdr:col>
      <xdr:colOff>178594</xdr:colOff>
      <xdr:row>12</xdr:row>
      <xdr:rowOff>107156</xdr:rowOff>
    </xdr:to>
    <xdr:sp macro="" textlink="">
      <xdr:nvSpPr>
        <xdr:cNvPr id="2" name="TextBox 1"/>
        <xdr:cNvSpPr txBox="1"/>
      </xdr:nvSpPr>
      <xdr:spPr>
        <a:xfrm>
          <a:off x="9810750" y="1774031"/>
          <a:ext cx="2797969" cy="785813"/>
        </a:xfrm>
        <a:prstGeom prst="rect">
          <a:avLst/>
        </a:prstGeom>
        <a:solidFill>
          <a:srgbClr val="FFC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100"/>
            <a:t>NB! KUJUNDAJA peaks tegema joonise, kus kujundite</a:t>
          </a:r>
          <a:r>
            <a:rPr lang="et-EE" sz="1100" baseline="0"/>
            <a:t> suurus väljendab summade proportsioone.</a:t>
          </a:r>
          <a:endParaRPr lang="et-EE" sz="1100"/>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0</xdr:col>
      <xdr:colOff>47625</xdr:colOff>
      <xdr:row>2</xdr:row>
      <xdr:rowOff>76200</xdr:rowOff>
    </xdr:from>
    <xdr:to>
      <xdr:col>14</xdr:col>
      <xdr:colOff>28574</xdr:colOff>
      <xdr:row>8</xdr:row>
      <xdr:rowOff>123825</xdr:rowOff>
    </xdr:to>
    <xdr:sp macro="" textlink="">
      <xdr:nvSpPr>
        <xdr:cNvPr id="2" name="TextBox 1"/>
        <xdr:cNvSpPr txBox="1"/>
      </xdr:nvSpPr>
      <xdr:spPr>
        <a:xfrm>
          <a:off x="47625" y="457200"/>
          <a:ext cx="7439024" cy="1190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100"/>
            <a:t>Vastuvõetutena on käsitletud sellised üliõpilased, kes õppisid 1. kursusel/õppimise aastal kõrghariduse õppekavadel vastavalt seisuga 10. november  ning olid vastaval aastal õppima asunud perioodil 1. juuli kuni 10. november. "TULE" programmi raames rahastatud õppekohtadel ja ESFi tagasipöördunud doktorandina õppijaid ei loeta vastuvõetute alla.</a:t>
          </a:r>
        </a:p>
        <a:p>
          <a:endParaRPr lang="et-EE" sz="1100"/>
        </a:p>
        <a:p>
          <a:r>
            <a:rPr lang="et-EE" sz="1100"/>
            <a:t>Õpitud aeg aastates: lõpetamise/katkestamise kuupäev või 10.11.2017 (neil, kes siis veel õppisid) miinus õppima asumise kuupäev või reorganiseeritud asutusse asumise kuupäev. Akadeemilisel oldud päevi ei lahutata. </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6</xdr:col>
      <xdr:colOff>550067</xdr:colOff>
      <xdr:row>3</xdr:row>
      <xdr:rowOff>254795</xdr:rowOff>
    </xdr:from>
    <xdr:to>
      <xdr:col>15</xdr:col>
      <xdr:colOff>659604</xdr:colOff>
      <xdr:row>22</xdr:row>
      <xdr:rowOff>35720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154782</xdr:colOff>
      <xdr:row>22</xdr:row>
      <xdr:rowOff>161924</xdr:rowOff>
    </xdr:from>
    <xdr:to>
      <xdr:col>15</xdr:col>
      <xdr:colOff>569118</xdr:colOff>
      <xdr:row>45</xdr:row>
      <xdr:rowOff>171449</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0</xdr:col>
      <xdr:colOff>68791</xdr:colOff>
      <xdr:row>0</xdr:row>
      <xdr:rowOff>46568</xdr:rowOff>
    </xdr:from>
    <xdr:to>
      <xdr:col>11</xdr:col>
      <xdr:colOff>152399</xdr:colOff>
      <xdr:row>3</xdr:row>
      <xdr:rowOff>160868</xdr:rowOff>
    </xdr:to>
    <xdr:sp macro="" textlink="">
      <xdr:nvSpPr>
        <xdr:cNvPr id="2" name="TextBox 1"/>
        <xdr:cNvSpPr txBox="1"/>
      </xdr:nvSpPr>
      <xdr:spPr>
        <a:xfrm>
          <a:off x="68791" y="46568"/>
          <a:ext cx="10561108" cy="685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b="1"/>
            <a:t>Researchers (in full-time equivalents, FTEs) per thousand in the labour force in dependence on the R&amp;D expenditure as a percentage of GDP (a-c) and private sector researchers in relation to the ratio of private sector and total R&amp;D investments (d). The panels (a)-(c) show the relationships for all researchers vs. total R&amp;D expenditure (a), private sector researchers vs. private sector R&amp;D expenditure (b), and public sector researchers vs. public sector R&amp;D expenditure (c). The  data are for 2016 or the last available year.</a:t>
          </a:r>
          <a:endParaRPr lang="et-EE" sz="1100" b="1"/>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60651</xdr:colOff>
      <xdr:row>28</xdr:row>
      <xdr:rowOff>8854</xdr:rowOff>
    </xdr:from>
    <xdr:to>
      <xdr:col>8</xdr:col>
      <xdr:colOff>368729</xdr:colOff>
      <xdr:row>48</xdr:row>
      <xdr:rowOff>161255</xdr:rowOff>
    </xdr:to>
    <xdr:graphicFrame macro="">
      <xdr:nvGraphicFramePr>
        <xdr:cNvPr id="14" name="Chart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31750</xdr:colOff>
      <xdr:row>50</xdr:row>
      <xdr:rowOff>158750</xdr:rowOff>
    </xdr:from>
    <xdr:to>
      <xdr:col>7</xdr:col>
      <xdr:colOff>148167</xdr:colOff>
      <xdr:row>71</xdr:row>
      <xdr:rowOff>179917</xdr:rowOff>
    </xdr:to>
    <xdr:graphicFrame macro="">
      <xdr:nvGraphicFramePr>
        <xdr:cNvPr id="17" name="Chart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66</xdr:row>
      <xdr:rowOff>0</xdr:rowOff>
    </xdr:from>
    <xdr:to>
      <xdr:col>14</xdr:col>
      <xdr:colOff>413883</xdr:colOff>
      <xdr:row>70</xdr:row>
      <xdr:rowOff>47625</xdr:rowOff>
    </xdr:to>
    <xdr:sp macro="" textlink="">
      <xdr:nvSpPr>
        <xdr:cNvPr id="12" name="TextBox 11"/>
        <xdr:cNvSpPr txBox="1"/>
      </xdr:nvSpPr>
      <xdr:spPr>
        <a:xfrm>
          <a:off x="7429500" y="12573000"/>
          <a:ext cx="5230812" cy="809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100"/>
            <a:t>Siin kahjuks veel kõik 2015 andmed, kuna 2016. kohta pole sektorite kaupa researchers head count.</a:t>
          </a:r>
          <a:r>
            <a:rPr lang="et-EE" sz="1100" baseline="0"/>
            <a:t> Kui seda aga lõpuks ei vaadata, siis saaks tegelikult ju teha ka 2016. andmetega. </a:t>
          </a:r>
          <a:endParaRPr lang="et-EE" sz="1100"/>
        </a:p>
      </xdr:txBody>
    </xdr:sp>
    <xdr:clientData/>
  </xdr:twoCellAnchor>
  <xdr:twoCellAnchor>
    <xdr:from>
      <xdr:col>32</xdr:col>
      <xdr:colOff>13608</xdr:colOff>
      <xdr:row>48</xdr:row>
      <xdr:rowOff>40821</xdr:rowOff>
    </xdr:from>
    <xdr:to>
      <xdr:col>44</xdr:col>
      <xdr:colOff>381000</xdr:colOff>
      <xdr:row>72</xdr:row>
      <xdr:rowOff>40821</xdr:rowOff>
    </xdr:to>
    <xdr:graphicFrame macro="">
      <xdr:nvGraphicFramePr>
        <xdr:cNvPr id="16" name="Chart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44</xdr:col>
      <xdr:colOff>504825</xdr:colOff>
      <xdr:row>48</xdr:row>
      <xdr:rowOff>85725</xdr:rowOff>
    </xdr:from>
    <xdr:to>
      <xdr:col>55</xdr:col>
      <xdr:colOff>497417</xdr:colOff>
      <xdr:row>71</xdr:row>
      <xdr:rowOff>169333</xdr:rowOff>
    </xdr:to>
    <xdr:graphicFrame macro="">
      <xdr:nvGraphicFramePr>
        <xdr:cNvPr id="19"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56</xdr:col>
      <xdr:colOff>243417</xdr:colOff>
      <xdr:row>49</xdr:row>
      <xdr:rowOff>0</xdr:rowOff>
    </xdr:from>
    <xdr:to>
      <xdr:col>68</xdr:col>
      <xdr:colOff>486834</xdr:colOff>
      <xdr:row>70</xdr:row>
      <xdr:rowOff>84667</xdr:rowOff>
    </xdr:to>
    <xdr:graphicFrame macro="">
      <xdr:nvGraphicFramePr>
        <xdr:cNvPr id="20"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71</xdr:col>
      <xdr:colOff>1247748</xdr:colOff>
      <xdr:row>55</xdr:row>
      <xdr:rowOff>185209</xdr:rowOff>
    </xdr:from>
    <xdr:to>
      <xdr:col>78</xdr:col>
      <xdr:colOff>481541</xdr:colOff>
      <xdr:row>73</xdr:row>
      <xdr:rowOff>102827</xdr:rowOff>
    </xdr:to>
    <xdr:graphicFrame macro="">
      <xdr:nvGraphicFramePr>
        <xdr:cNvPr id="4" name="Diagramm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743237</xdr:colOff>
      <xdr:row>99</xdr:row>
      <xdr:rowOff>110644</xdr:rowOff>
    </xdr:from>
    <xdr:to>
      <xdr:col>58</xdr:col>
      <xdr:colOff>3848</xdr:colOff>
      <xdr:row>117</xdr:row>
      <xdr:rowOff>776431</xdr:rowOff>
    </xdr:to>
    <xdr:graphicFrame macro="">
      <xdr:nvGraphicFramePr>
        <xdr:cNvPr id="6" name="Diagramm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38</xdr:col>
      <xdr:colOff>107156</xdr:colOff>
      <xdr:row>29</xdr:row>
      <xdr:rowOff>35719</xdr:rowOff>
    </xdr:from>
    <xdr:to>
      <xdr:col>50</xdr:col>
      <xdr:colOff>45660</xdr:colOff>
      <xdr:row>52</xdr:row>
      <xdr:rowOff>36174</xdr:rowOff>
    </xdr:to>
    <xdr:graphicFrame macro="">
      <xdr:nvGraphicFramePr>
        <xdr:cNvPr id="21" name="Chart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15</xdr:col>
      <xdr:colOff>683946</xdr:colOff>
      <xdr:row>6</xdr:row>
      <xdr:rowOff>112450</xdr:rowOff>
    </xdr:from>
    <xdr:to>
      <xdr:col>23</xdr:col>
      <xdr:colOff>343014</xdr:colOff>
      <xdr:row>27</xdr:row>
      <xdr:rowOff>49328</xdr:rowOff>
    </xdr:to>
    <xdr:graphicFrame macro="">
      <xdr:nvGraphicFramePr>
        <xdr:cNvPr id="8" name="Diagramm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12655</xdr:colOff>
      <xdr:row>5</xdr:row>
      <xdr:rowOff>155197</xdr:rowOff>
    </xdr:from>
    <xdr:to>
      <xdr:col>6</xdr:col>
      <xdr:colOff>241165</xdr:colOff>
      <xdr:row>22</xdr:row>
      <xdr:rowOff>120027</xdr:rowOff>
    </xdr:to>
    <xdr:graphicFrame macro="">
      <xdr:nvGraphicFramePr>
        <xdr:cNvPr id="22" name="Diagramm 2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6</xdr:col>
      <xdr:colOff>518583</xdr:colOff>
      <xdr:row>6</xdr:row>
      <xdr:rowOff>78315</xdr:rowOff>
    </xdr:from>
    <xdr:to>
      <xdr:col>15</xdr:col>
      <xdr:colOff>550333</xdr:colOff>
      <xdr:row>28</xdr:row>
      <xdr:rowOff>190498</xdr:rowOff>
    </xdr:to>
    <xdr:graphicFrame macro="">
      <xdr:nvGraphicFramePr>
        <xdr:cNvPr id="23" name="Diagramm 2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13</xdr:col>
      <xdr:colOff>687917</xdr:colOff>
      <xdr:row>33</xdr:row>
      <xdr:rowOff>26459</xdr:rowOff>
    </xdr:from>
    <xdr:to>
      <xdr:col>22</xdr:col>
      <xdr:colOff>317500</xdr:colOff>
      <xdr:row>54</xdr:row>
      <xdr:rowOff>1059</xdr:rowOff>
    </xdr:to>
    <xdr:graphicFrame macro="">
      <xdr:nvGraphicFramePr>
        <xdr:cNvPr id="25" name="Diagramm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24.xml><?xml version="1.0" encoding="utf-8"?>
<c:userShapes xmlns:c="http://schemas.openxmlformats.org/drawingml/2006/chart">
  <cdr:relSizeAnchor xmlns:cdr="http://schemas.openxmlformats.org/drawingml/2006/chartDrawing">
    <cdr:from>
      <cdr:x>0.01942</cdr:x>
      <cdr:y>0</cdr:y>
    </cdr:from>
    <cdr:to>
      <cdr:x>0.05945</cdr:x>
      <cdr:y>0.78947</cdr:y>
    </cdr:to>
    <cdr:sp macro="" textlink="">
      <cdr:nvSpPr>
        <cdr:cNvPr id="2" name="TextBox 1"/>
        <cdr:cNvSpPr txBox="1"/>
      </cdr:nvSpPr>
      <cdr:spPr>
        <a:xfrm xmlns:a="http://schemas.openxmlformats.org/drawingml/2006/main" rot="16200000">
          <a:off x="-1593271" y="1736149"/>
          <a:ext cx="3766706" cy="29440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t-EE" sz="800"/>
            <a:t>Avaliku sektori</a:t>
          </a:r>
          <a:r>
            <a:rPr lang="et-EE" sz="800" baseline="0"/>
            <a:t> teadustöötajate täistöökohtade arv 1000 töötaja kohta tööjõus  </a:t>
          </a:r>
          <a:endParaRPr lang="et-EE" sz="800"/>
        </a:p>
      </cdr:txBody>
    </cdr:sp>
  </cdr:relSizeAnchor>
</c:userShapes>
</file>

<file path=xl/drawings/drawing25.xml><?xml version="1.0" encoding="utf-8"?>
<xdr:wsDr xmlns:xdr="http://schemas.openxmlformats.org/drawingml/2006/spreadsheetDrawing" xmlns:a="http://schemas.openxmlformats.org/drawingml/2006/main">
  <xdr:oneCellAnchor>
    <xdr:from>
      <xdr:col>6</xdr:col>
      <xdr:colOff>458931</xdr:colOff>
      <xdr:row>40</xdr:row>
      <xdr:rowOff>0</xdr:rowOff>
    </xdr:from>
    <xdr:ext cx="184731" cy="264560"/>
    <xdr:sp macro="" textlink="">
      <xdr:nvSpPr>
        <xdr:cNvPr id="4" name="TextBox 3"/>
        <xdr:cNvSpPr txBox="1"/>
      </xdr:nvSpPr>
      <xdr:spPr>
        <a:xfrm>
          <a:off x="4996295" y="103995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t-EE" sz="1100"/>
        </a:p>
      </xdr:txBody>
    </xdr:sp>
    <xdr:clientData/>
  </xdr:oneCellAnchor>
</xdr:wsDr>
</file>

<file path=xl/drawings/drawing26.xml><?xml version="1.0" encoding="utf-8"?>
<xdr:wsDr xmlns:xdr="http://schemas.openxmlformats.org/drawingml/2006/spreadsheetDrawing" xmlns:a="http://schemas.openxmlformats.org/drawingml/2006/main">
  <xdr:oneCellAnchor>
    <xdr:from>
      <xdr:col>13</xdr:col>
      <xdr:colOff>38100</xdr:colOff>
      <xdr:row>4</xdr:row>
      <xdr:rowOff>85725</xdr:rowOff>
    </xdr:from>
    <xdr:ext cx="184731" cy="264560"/>
    <xdr:sp macro="" textlink="">
      <xdr:nvSpPr>
        <xdr:cNvPr id="4" name="TextBox 3"/>
        <xdr:cNvSpPr txBox="1"/>
      </xdr:nvSpPr>
      <xdr:spPr>
        <a:xfrm>
          <a:off x="10887075" y="1038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t-EE" sz="1100"/>
        </a:p>
      </xdr:txBody>
    </xdr:sp>
    <xdr:clientData/>
  </xdr:oneCellAnchor>
</xdr:wsDr>
</file>

<file path=xl/drawings/drawing27.xml><?xml version="1.0" encoding="utf-8"?>
<xdr:wsDr xmlns:xdr="http://schemas.openxmlformats.org/drawingml/2006/spreadsheetDrawing" xmlns:a="http://schemas.openxmlformats.org/drawingml/2006/main">
  <xdr:twoCellAnchor>
    <xdr:from>
      <xdr:col>0</xdr:col>
      <xdr:colOff>65809</xdr:colOff>
      <xdr:row>18</xdr:row>
      <xdr:rowOff>135948</xdr:rowOff>
    </xdr:from>
    <xdr:to>
      <xdr:col>22</xdr:col>
      <xdr:colOff>429491</xdr:colOff>
      <xdr:row>26</xdr:row>
      <xdr:rowOff>14720</xdr:rowOff>
    </xdr:to>
    <xdr:sp macro="" textlink="">
      <xdr:nvSpPr>
        <xdr:cNvPr id="4" name="TextBox 3"/>
        <xdr:cNvSpPr txBox="1"/>
      </xdr:nvSpPr>
      <xdr:spPr>
        <a:xfrm>
          <a:off x="65809" y="4784148"/>
          <a:ext cx="10422082" cy="140277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900"/>
            <a:t>Please note:</a:t>
          </a:r>
        </a:p>
        <a:p>
          <a:r>
            <a:rPr lang="et-EE" sz="900">
              <a:solidFill>
                <a:schemeClr val="dk1"/>
              </a:solidFill>
              <a:effectLst/>
              <a:latin typeface="+mn-lt"/>
              <a:ea typeface="+mn-ea"/>
              <a:cs typeface="+mn-cs"/>
            </a:rPr>
            <a:t>- </a:t>
          </a:r>
          <a:r>
            <a:rPr lang="en-GB" sz="900">
              <a:solidFill>
                <a:schemeClr val="dk1"/>
              </a:solidFill>
              <a:effectLst/>
              <a:latin typeface="+mn-lt"/>
              <a:ea typeface="+mn-ea"/>
              <a:cs typeface="+mn-cs"/>
            </a:rPr>
            <a:t>Salary data were not provided if full-time positions were absent or there were under five of them for one gender; women's proportions are given also when there were fewer than five full-time jobs for one gender; the negative wage gap represents the higher average salary of women than men; the average gross salary includes, in addition to the basic salary (gross), all bonuses, allowances and disbursements under the law of contract obligations.</a:t>
          </a:r>
          <a:endParaRPr lang="et-EE"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t-EE" sz="900">
              <a:solidFill>
                <a:schemeClr val="dk1"/>
              </a:solidFill>
              <a:effectLst/>
              <a:latin typeface="+mn-lt"/>
              <a:ea typeface="+mn-ea"/>
              <a:cs typeface="+mn-cs"/>
            </a:rPr>
            <a:t>- </a:t>
          </a:r>
          <a:r>
            <a:rPr lang="en-GB" sz="900">
              <a:solidFill>
                <a:schemeClr val="dk1"/>
              </a:solidFill>
              <a:effectLst/>
              <a:latin typeface="+mn-lt"/>
              <a:ea typeface="+mn-ea"/>
              <a:cs typeface="+mn-cs"/>
            </a:rPr>
            <a:t>Large disparities between aggregated results and in-house results arise from the high proportion of women in low-paid positions. For example, in the position of teacher, women had 45.9 FTEs and men 10.6 FTEs. However, the average salary of a teacher is one of the lowest for both women and men. This also applies for the University of Tartu, which has the largest number of teachers among the analyzed institutions; at the University of Tartu women had 34.2 FTEs and men 10.6 FTEs (only the University of Tartu has some male teachers). The lowest paid academic position of the University of Tartu is the teacher position. Therefore, while in the University of Tartu, the internal wage gap between male and female teachers is 10%, a large number of low-paid teachers from the University of Tartu and the proportion of women in academic positions with lower salaries in general ultimately affect the overall wage gaps, both in terms of institutions and positions in terms of lower-paid jobs.</a:t>
          </a:r>
          <a:endParaRPr lang="et-EE" sz="900">
            <a:solidFill>
              <a:schemeClr val="dk1"/>
            </a:solidFill>
            <a:effectLst/>
            <a:latin typeface="+mn-lt"/>
            <a:ea typeface="+mn-ea"/>
            <a:cs typeface="+mn-cs"/>
          </a:endParaRPr>
        </a:p>
        <a:p>
          <a:endParaRPr lang="et-EE" sz="1050"/>
        </a:p>
        <a:p>
          <a:endParaRPr lang="et-EE" sz="1050"/>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0</xdr:col>
      <xdr:colOff>52916</xdr:colOff>
      <xdr:row>75</xdr:row>
      <xdr:rowOff>63500</xdr:rowOff>
    </xdr:from>
    <xdr:to>
      <xdr:col>11</xdr:col>
      <xdr:colOff>63500</xdr:colOff>
      <xdr:row>82</xdr:row>
      <xdr:rowOff>0</xdr:rowOff>
    </xdr:to>
    <xdr:sp macro="" textlink="">
      <xdr:nvSpPr>
        <xdr:cNvPr id="3" name="TextBox 2"/>
        <xdr:cNvSpPr txBox="1"/>
      </xdr:nvSpPr>
      <xdr:spPr>
        <a:xfrm>
          <a:off x="52916" y="12884150"/>
          <a:ext cx="7535334" cy="1270000"/>
        </a:xfrm>
        <a:prstGeom prst="rect">
          <a:avLst/>
        </a:prstGeom>
        <a:solidFill>
          <a:srgbClr val="F6E5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100" b="0" i="0" u="none" strike="noStrike">
              <a:solidFill>
                <a:schemeClr val="dk1"/>
              </a:solidFill>
              <a:effectLst/>
              <a:latin typeface="+mn-lt"/>
              <a:ea typeface="+mn-ea"/>
              <a:cs typeface="+mn-cs"/>
            </a:rPr>
            <a:t>* Täistöökohad puuduvad või täistöökohti on alla viie.</a:t>
          </a:r>
          <a:r>
            <a:rPr lang="et-EE"/>
            <a:t> </a:t>
          </a:r>
        </a:p>
        <a:p>
          <a:r>
            <a:rPr lang="et-EE"/>
            <a:t>*</a:t>
          </a:r>
          <a:r>
            <a:rPr lang="et-EE" sz="1100"/>
            <a:t>* Kuna mõnes</a:t>
          </a:r>
          <a:r>
            <a:rPr lang="et-EE" sz="1100" baseline="0"/>
            <a:t> asutuses osad</a:t>
          </a:r>
          <a:r>
            <a:rPr lang="et-EE" sz="1100"/>
            <a:t> täistöökohad puudusid või neid oli alla viie, puudus antud ametikohtade</a:t>
          </a:r>
          <a:r>
            <a:rPr lang="et-EE" sz="1100" baseline="0"/>
            <a:t> kohta</a:t>
          </a:r>
          <a:r>
            <a:rPr lang="et-EE" sz="1100"/>
            <a:t> palgainfo. Samas sisaldus</a:t>
          </a:r>
          <a:r>
            <a:rPr lang="et-EE" sz="1100" baseline="0"/>
            <a:t>  nende töökohtade palgainfo "kokku" reas, mistõttu erineb palgafondi summa ametikohtade kaupa "Kokku" real toodud summast (asutuste lõikes, kokku-kokkus on 5-st väiksema ftega töökohad, sest selle leidmisel on kasutatud ka 5+ FTE-de palgainfot). Õppejõudude-teadustöötajate palgafondi puhul on aga arvestatud vaid ametikohtade ja palgafondiga, kus oli vähemalt viis täistöökohta. </a:t>
          </a:r>
          <a:endParaRPr lang="et-EE" sz="1100" b="0" i="0" u="none" strike="noStrike" baseline="0">
            <a:solidFill>
              <a:schemeClr val="dk1"/>
            </a:solidFill>
            <a:effectLst/>
            <a:latin typeface="+mn-lt"/>
            <a:ea typeface="+mn-ea"/>
            <a:cs typeface="+mn-cs"/>
          </a:endParaRPr>
        </a:p>
        <a:p>
          <a:endParaRPr lang="et-EE" sz="1100"/>
        </a:p>
      </xdr:txBody>
    </xdr:sp>
    <xdr:clientData/>
  </xdr:twoCellAnchor>
  <xdr:twoCellAnchor>
    <xdr:from>
      <xdr:col>30</xdr:col>
      <xdr:colOff>595312</xdr:colOff>
      <xdr:row>55</xdr:row>
      <xdr:rowOff>0</xdr:rowOff>
    </xdr:from>
    <xdr:to>
      <xdr:col>40</xdr:col>
      <xdr:colOff>107156</xdr:colOff>
      <xdr:row>60</xdr:row>
      <xdr:rowOff>0</xdr:rowOff>
    </xdr:to>
    <xdr:sp macro="" textlink="">
      <xdr:nvSpPr>
        <xdr:cNvPr id="4" name="TextBox 3"/>
        <xdr:cNvSpPr txBox="1"/>
      </xdr:nvSpPr>
      <xdr:spPr>
        <a:xfrm>
          <a:off x="20502562" y="13001625"/>
          <a:ext cx="6548438" cy="952500"/>
        </a:xfrm>
        <a:prstGeom prst="rect">
          <a:avLst/>
        </a:prstGeom>
        <a:solidFill>
          <a:schemeClr val="accent4"/>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100">
              <a:solidFill>
                <a:schemeClr val="dk1"/>
              </a:solidFill>
              <a:effectLst/>
              <a:latin typeface="+mn-lt"/>
              <a:ea typeface="+mn-ea"/>
              <a:cs typeface="+mn-cs"/>
            </a:rPr>
            <a:t>NB! Suurt erinevust ametikohaüleste keskmiste palgalõhede ja palgalõhede osas ametikohtade kaupa seletab </a:t>
          </a:r>
        </a:p>
        <a:p>
          <a:r>
            <a:rPr lang="et-EE" sz="1100">
              <a:solidFill>
                <a:schemeClr val="dk1"/>
              </a:solidFill>
              <a:effectLst/>
              <a:latin typeface="+mn-lt"/>
              <a:ea typeface="+mn-ea"/>
              <a:cs typeface="+mn-cs"/>
            </a:rPr>
            <a:t>naiste suur osakaal madalamate keskmiste palkadega ametikohtadel. Näiteks assistenditöökohtadest </a:t>
          </a:r>
        </a:p>
        <a:p>
          <a:r>
            <a:rPr lang="et-EE" sz="1100">
              <a:solidFill>
                <a:schemeClr val="dk1"/>
              </a:solidFill>
              <a:effectLst/>
              <a:latin typeface="+mn-lt"/>
              <a:ea typeface="+mn-ea"/>
              <a:cs typeface="+mn-cs"/>
            </a:rPr>
            <a:t>125 olid hõivatud naistega, samas vaid 62 meestega; õpetajate täistöökohtadest 38-l olid ametis naised </a:t>
          </a:r>
        </a:p>
        <a:p>
          <a:r>
            <a:rPr lang="et-EE" sz="1100">
              <a:solidFill>
                <a:schemeClr val="dk1"/>
              </a:solidFill>
              <a:effectLst/>
              <a:latin typeface="+mn-lt"/>
              <a:ea typeface="+mn-ea"/>
              <a:cs typeface="+mn-cs"/>
            </a:rPr>
            <a:t>ja 13-l mehed. Samas kõrgemapalgalistel kohtadel olid valdavalt mehed (näiteks 38-st juhtivteaduri </a:t>
          </a:r>
        </a:p>
        <a:p>
          <a:r>
            <a:rPr lang="et-EE" sz="1100">
              <a:solidFill>
                <a:schemeClr val="dk1"/>
              </a:solidFill>
              <a:effectLst/>
              <a:latin typeface="+mn-lt"/>
              <a:ea typeface="+mn-ea"/>
              <a:cs typeface="+mn-cs"/>
            </a:rPr>
            <a:t>ametikohast oli vaid neli naiste käes). </a:t>
          </a:r>
        </a:p>
        <a:p>
          <a:endParaRPr lang="et-EE" sz="1100"/>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0</xdr:col>
      <xdr:colOff>52916</xdr:colOff>
      <xdr:row>61</xdr:row>
      <xdr:rowOff>63500</xdr:rowOff>
    </xdr:from>
    <xdr:to>
      <xdr:col>9</xdr:col>
      <xdr:colOff>63500</xdr:colOff>
      <xdr:row>68</xdr:row>
      <xdr:rowOff>0</xdr:rowOff>
    </xdr:to>
    <xdr:sp macro="" textlink="">
      <xdr:nvSpPr>
        <xdr:cNvPr id="2" name="TextBox 1"/>
        <xdr:cNvSpPr txBox="1"/>
      </xdr:nvSpPr>
      <xdr:spPr>
        <a:xfrm>
          <a:off x="52916" y="13141325"/>
          <a:ext cx="6630459" cy="1270000"/>
        </a:xfrm>
        <a:prstGeom prst="rect">
          <a:avLst/>
        </a:prstGeom>
        <a:solidFill>
          <a:srgbClr val="F6E5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100" b="0" i="0" u="none" strike="noStrike">
              <a:solidFill>
                <a:schemeClr val="dk1"/>
              </a:solidFill>
              <a:effectLst/>
              <a:latin typeface="+mn-lt"/>
              <a:ea typeface="+mn-ea"/>
              <a:cs typeface="+mn-cs"/>
            </a:rPr>
            <a:t>* Täistöökohad puuduvad või täistöökohti on alla viie.</a:t>
          </a:r>
          <a:r>
            <a:rPr lang="et-EE"/>
            <a:t> </a:t>
          </a:r>
        </a:p>
        <a:p>
          <a:r>
            <a:rPr lang="et-EE"/>
            <a:t>*</a:t>
          </a:r>
          <a:r>
            <a:rPr lang="et-EE" sz="1100"/>
            <a:t>* Kuna mõnes</a:t>
          </a:r>
          <a:r>
            <a:rPr lang="et-EE" sz="1100" baseline="0"/>
            <a:t> asutuses osad</a:t>
          </a:r>
          <a:r>
            <a:rPr lang="et-EE" sz="1100"/>
            <a:t> täistöökohad puudusid või neid oli alla viie, puudus antud ametikohtade</a:t>
          </a:r>
          <a:r>
            <a:rPr lang="et-EE" sz="1100" baseline="0"/>
            <a:t> kohta</a:t>
          </a:r>
          <a:r>
            <a:rPr lang="et-EE" sz="1100"/>
            <a:t> palgainfo. Samas sisaldus</a:t>
          </a:r>
          <a:r>
            <a:rPr lang="et-EE" sz="1100" baseline="0"/>
            <a:t>  nende töökohtade palgainfo "kokku" reas, mistõttu erineb palgafondi summa ametikohtade kaupa "Kokku" real toodud summast (asutuste lõikes, kokku-kokkus on 5-st väiksema ftega töökohad, sest selle leidmisel on kasutatud ka 5+ FTE-de palgainfot). Õppejõudude-teadustöötajate palgafondi puhul on aga arvestatud vaid ametikohtade ja palgafondiga, kus oli vähemalt viis täistöökohta. </a:t>
          </a:r>
          <a:endParaRPr lang="et-EE" sz="1100" b="0" i="0" u="none" strike="noStrike" baseline="0">
            <a:solidFill>
              <a:schemeClr val="dk1"/>
            </a:solidFill>
            <a:effectLst/>
            <a:latin typeface="+mn-lt"/>
            <a:ea typeface="+mn-ea"/>
            <a:cs typeface="+mn-cs"/>
          </a:endParaRPr>
        </a:p>
        <a:p>
          <a:endParaRPr lang="et-EE"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79373</xdr:colOff>
      <xdr:row>57</xdr:row>
      <xdr:rowOff>105833</xdr:rowOff>
    </xdr:from>
    <xdr:to>
      <xdr:col>13</xdr:col>
      <xdr:colOff>857250</xdr:colOff>
      <xdr:row>66</xdr:row>
      <xdr:rowOff>123825</xdr:rowOff>
    </xdr:to>
    <xdr:sp macro="" textlink="">
      <xdr:nvSpPr>
        <xdr:cNvPr id="3" name="TextBox 2"/>
        <xdr:cNvSpPr txBox="1"/>
      </xdr:nvSpPr>
      <xdr:spPr>
        <a:xfrm>
          <a:off x="79373" y="12326408"/>
          <a:ext cx="8045452" cy="173249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a:t>Governments support public research by means of institutional and project-based funding. Institutional block grants provide stable long-run funding of research, while project-based funding can promote competition within the research system and target strategic areas. Project funding is defined as funding attributed on the basis of a project submission by a group or individuals for an R&amp;D activity that is limited in scope, budget and time. Institutional funding is defined as the general funding of institutions with no direct selection of R&amp;D projects or programmes (OECD, 2010c). The figure shows the balance between institutional funding and project funding for selected OECD countries. Data are based on an exploratory project carried out by NESTI on public R&amp;D funding (Van Steen, 2012).</a:t>
          </a:r>
          <a:endParaRPr lang="et-EE" sz="1100"/>
        </a:p>
      </xdr:txBody>
    </xdr:sp>
    <xdr:clientData/>
  </xdr:twoCellAnchor>
  <xdr:twoCellAnchor>
    <xdr:from>
      <xdr:col>14</xdr:col>
      <xdr:colOff>104775</xdr:colOff>
      <xdr:row>0</xdr:row>
      <xdr:rowOff>76201</xdr:rowOff>
    </xdr:from>
    <xdr:to>
      <xdr:col>21</xdr:col>
      <xdr:colOff>180975</xdr:colOff>
      <xdr:row>5</xdr:row>
      <xdr:rowOff>304801</xdr:rowOff>
    </xdr:to>
    <xdr:sp macro="" textlink="">
      <xdr:nvSpPr>
        <xdr:cNvPr id="2" name="TextBox 1"/>
        <xdr:cNvSpPr txBox="1"/>
      </xdr:nvSpPr>
      <xdr:spPr>
        <a:xfrm>
          <a:off x="8477250" y="76201"/>
          <a:ext cx="7477125" cy="1504950"/>
        </a:xfrm>
        <a:prstGeom prst="rect">
          <a:avLst/>
        </a:prstGeom>
        <a:solidFill>
          <a:schemeClr val="accent1">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100"/>
            <a:t>OECD ei ole neid andmeid uuendanud;</a:t>
          </a:r>
          <a:r>
            <a:rPr lang="et-EE" sz="1100" baseline="0"/>
            <a:t> STI Outlook 2016 ei sisaldanud seda näitajat. Tegu pole OECD regulaarse statistikaga. </a:t>
          </a:r>
        </a:p>
        <a:p>
          <a:endParaRPr lang="et-EE" sz="1100" baseline="0"/>
        </a:p>
        <a:p>
          <a:r>
            <a:rPr lang="et-EE" sz="1100" baseline="0"/>
            <a:t>Uuemate andmete jaoks tuleks otsida alternatiive, nt leidsin Euroopa Komisjoni PREF uuringu aastast 2017, üks joonis sealt siia juurde (Fig 10.1a). Täpsemalt saab lugeda: https://ec.europa.eu/jrc/en/publication/analysis-national-public-research-funding-pref-final-report </a:t>
          </a:r>
        </a:p>
        <a:p>
          <a:r>
            <a:rPr lang="et-EE" sz="1100"/>
            <a:t>Algandmeid selle</a:t>
          </a:r>
          <a:r>
            <a:rPr lang="et-EE" sz="1100" baseline="0"/>
            <a:t> juures aga ei ole, sellega peaks arvestama. Samas ehk saab neid küsida (raportis märgitud kontakt). Kirjutasin Koen Jonkersile 11.04.2018, raportis näidatud kontaktile. </a:t>
          </a:r>
          <a:endParaRPr lang="et-EE" sz="1100"/>
        </a:p>
      </xdr:txBody>
    </xdr:sp>
    <xdr:clientData/>
  </xdr:twoCellAnchor>
  <xdr:twoCellAnchor editAs="oneCell">
    <xdr:from>
      <xdr:col>16</xdr:col>
      <xdr:colOff>228600</xdr:colOff>
      <xdr:row>12</xdr:row>
      <xdr:rowOff>70044</xdr:rowOff>
    </xdr:from>
    <xdr:to>
      <xdr:col>22</xdr:col>
      <xdr:colOff>875433</xdr:colOff>
      <xdr:row>45</xdr:row>
      <xdr:rowOff>37239</xdr:rowOff>
    </xdr:to>
    <xdr:pic>
      <xdr:nvPicPr>
        <xdr:cNvPr id="4" name="Picture 3"/>
        <xdr:cNvPicPr>
          <a:picLocks noChangeAspect="1"/>
        </xdr:cNvPicPr>
      </xdr:nvPicPr>
      <xdr:blipFill>
        <a:blip xmlns:r="http://schemas.openxmlformats.org/officeDocument/2006/relationships" r:embed="rId1"/>
        <a:stretch>
          <a:fillRect/>
        </a:stretch>
      </xdr:blipFill>
      <xdr:spPr>
        <a:xfrm>
          <a:off x="11229975" y="3718119"/>
          <a:ext cx="6028458" cy="6253695"/>
        </a:xfrm>
        <a:prstGeom prst="rect">
          <a:avLst/>
        </a:prstGeom>
      </xdr:spPr>
    </xdr:pic>
    <xdr:clientData/>
  </xdr:twoCellAnchor>
  <xdr:twoCellAnchor>
    <xdr:from>
      <xdr:col>1</xdr:col>
      <xdr:colOff>238125</xdr:colOff>
      <xdr:row>2</xdr:row>
      <xdr:rowOff>76200</xdr:rowOff>
    </xdr:from>
    <xdr:to>
      <xdr:col>9</xdr:col>
      <xdr:colOff>228600</xdr:colOff>
      <xdr:row>6</xdr:row>
      <xdr:rowOff>123825</xdr:rowOff>
    </xdr:to>
    <xdr:sp macro="" textlink="">
      <xdr:nvSpPr>
        <xdr:cNvPr id="5" name="TextBox 4"/>
        <xdr:cNvSpPr txBox="1"/>
      </xdr:nvSpPr>
      <xdr:spPr>
        <a:xfrm>
          <a:off x="1314450" y="457200"/>
          <a:ext cx="4600575" cy="1504950"/>
        </a:xfrm>
        <a:prstGeom prst="rect">
          <a:avLst/>
        </a:prstGeom>
        <a:solidFill>
          <a:srgbClr val="FFCC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100"/>
            <a:t>Hetkeseisuga jätame selle joonise välja,</a:t>
          </a:r>
          <a:r>
            <a:rPr lang="et-EE" sz="1100" baseline="0"/>
            <a:t> kuna allikad pole piisavalt tõsiseltvõetavad (diskuteerisin Rein Kaarliga, kes aitas neid andmeid raportisse saada st Eesti kohta ja tema sõnul on seal suuri puudujääke). </a:t>
          </a:r>
          <a:endParaRPr lang="et-EE" sz="1100"/>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6</xdr:col>
      <xdr:colOff>104775</xdr:colOff>
      <xdr:row>4</xdr:row>
      <xdr:rowOff>114300</xdr:rowOff>
    </xdr:from>
    <xdr:to>
      <xdr:col>9</xdr:col>
      <xdr:colOff>114300</xdr:colOff>
      <xdr:row>7</xdr:row>
      <xdr:rowOff>0</xdr:rowOff>
    </xdr:to>
    <xdr:sp macro="" textlink="">
      <xdr:nvSpPr>
        <xdr:cNvPr id="3" name="TextBox 2"/>
        <xdr:cNvSpPr txBox="1"/>
      </xdr:nvSpPr>
      <xdr:spPr>
        <a:xfrm>
          <a:off x="5295900" y="733425"/>
          <a:ext cx="2295525" cy="2552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100" b="0" i="0" u="none" strike="noStrike">
              <a:solidFill>
                <a:schemeClr val="dk1"/>
              </a:solidFill>
              <a:effectLst/>
              <a:latin typeface="+mn-lt"/>
              <a:ea typeface="+mn-ea"/>
              <a:cs typeface="+mn-cs"/>
            </a:rPr>
            <a:t>"Top-cited publications" are the 10% most-cited papers normalised by scientific field and type of document (articles, reviews and conference proceedings). The Scimago Journal Rank indicator is used to rank documents with identical numbers of citations within each class. This measure is a proxy indicator of research excellence. Estimates are based on fractional counts of documents by authors affiliated to institutions in each economy.</a:t>
          </a:r>
          <a:r>
            <a:rPr lang="et-EE"/>
            <a:t> </a:t>
          </a:r>
          <a:endParaRPr lang="et-EE" sz="1100"/>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61233</xdr:colOff>
      <xdr:row>13</xdr:row>
      <xdr:rowOff>62594</xdr:rowOff>
    </xdr:from>
    <xdr:to>
      <xdr:col>18</xdr:col>
      <xdr:colOff>333375</xdr:colOff>
      <xdr:row>15</xdr:row>
      <xdr:rowOff>123826</xdr:rowOff>
    </xdr:to>
    <xdr:sp macro="" textlink="">
      <xdr:nvSpPr>
        <xdr:cNvPr id="3" name="TextBox 2"/>
        <xdr:cNvSpPr txBox="1"/>
      </xdr:nvSpPr>
      <xdr:spPr>
        <a:xfrm>
          <a:off x="61233" y="2729594"/>
          <a:ext cx="13369017" cy="44223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100">
              <a:solidFill>
                <a:schemeClr val="dk1"/>
              </a:solidFill>
              <a:effectLst/>
              <a:latin typeface="+mn-lt"/>
              <a:ea typeface="+mn-ea"/>
              <a:cs typeface="+mn-cs"/>
            </a:rPr>
            <a:t>Fields</a:t>
          </a:r>
          <a:r>
            <a:rPr lang="et-EE" sz="1100" baseline="0">
              <a:solidFill>
                <a:schemeClr val="dk1"/>
              </a:solidFill>
              <a:effectLst/>
              <a:latin typeface="+mn-lt"/>
              <a:ea typeface="+mn-ea"/>
              <a:cs typeface="+mn-cs"/>
            </a:rPr>
            <a:t> of activity have been consolidated by U. Varblane according to his expert opinion (look back in "Estonian research 2016" edition) and do not directly respond to those found in Statistics Estonia EMTAK classification system. </a:t>
          </a:r>
          <a:endParaRPr lang="et-EE">
            <a:effectLst/>
          </a:endParaRPr>
        </a:p>
        <a:p>
          <a:r>
            <a:rPr lang="et-EE" sz="1100" i="0">
              <a:solidFill>
                <a:schemeClr val="dk1"/>
              </a:solidFill>
              <a:effectLst/>
              <a:latin typeface="+mn-lt"/>
              <a:ea typeface="+mn-ea"/>
              <a:cs typeface="+mn-cs"/>
            </a:rPr>
            <a:t>The initial data can be found below.</a:t>
          </a:r>
          <a:endParaRPr lang="et-EE">
            <a:effectLst/>
          </a:endParaRPr>
        </a:p>
        <a:p>
          <a:endParaRPr lang="et-EE" sz="1100"/>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15</xdr:col>
      <xdr:colOff>333373</xdr:colOff>
      <xdr:row>6</xdr:row>
      <xdr:rowOff>307182</xdr:rowOff>
    </xdr:from>
    <xdr:to>
      <xdr:col>33</xdr:col>
      <xdr:colOff>264316</xdr:colOff>
      <xdr:row>26</xdr:row>
      <xdr:rowOff>107156</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9</xdr:col>
      <xdr:colOff>38100</xdr:colOff>
      <xdr:row>134</xdr:row>
      <xdr:rowOff>31749</xdr:rowOff>
    </xdr:from>
    <xdr:to>
      <xdr:col>24</xdr:col>
      <xdr:colOff>95250</xdr:colOff>
      <xdr:row>154</xdr:row>
      <xdr:rowOff>98424</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25</xdr:col>
      <xdr:colOff>253999</xdr:colOff>
      <xdr:row>8</xdr:row>
      <xdr:rowOff>1</xdr:rowOff>
    </xdr:from>
    <xdr:to>
      <xdr:col>36</xdr:col>
      <xdr:colOff>63499</xdr:colOff>
      <xdr:row>26</xdr:row>
      <xdr:rowOff>91017</xdr:rowOff>
    </xdr:to>
    <xdr:graphicFrame macro="">
      <xdr:nvGraphicFramePr>
        <xdr:cNvPr id="2" name="Diagramm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21</xdr:col>
      <xdr:colOff>109885</xdr:colOff>
      <xdr:row>5</xdr:row>
      <xdr:rowOff>47626</xdr:rowOff>
    </xdr:from>
    <xdr:to>
      <xdr:col>30</xdr:col>
      <xdr:colOff>342901</xdr:colOff>
      <xdr:row>14</xdr:row>
      <xdr:rowOff>46955</xdr:rowOff>
    </xdr:to>
    <xdr:grpSp>
      <xdr:nvGrpSpPr>
        <xdr:cNvPr id="2" name="Group 1"/>
        <xdr:cNvGrpSpPr>
          <a:grpSpLocks/>
        </xdr:cNvGrpSpPr>
      </xdr:nvGrpSpPr>
      <xdr:grpSpPr bwMode="auto">
        <a:xfrm>
          <a:off x="14368810" y="1000126"/>
          <a:ext cx="5719416" cy="3628354"/>
          <a:chOff x="14382750" y="-584272"/>
          <a:chExt cx="6100710" cy="2927422"/>
        </a:xfrm>
      </xdr:grpSpPr>
      <xdr:graphicFrame macro="">
        <xdr:nvGraphicFramePr>
          <xdr:cNvPr id="3" name="Chart 2"/>
          <xdr:cNvGraphicFramePr>
            <a:graphicFrameLocks/>
          </xdr:cNvGraphicFramePr>
        </xdr:nvGraphicFramePr>
        <xdr:xfrm>
          <a:off x="15301860" y="-584272"/>
          <a:ext cx="5181600" cy="2705100"/>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TextBox 3"/>
          <xdr:cNvSpPr txBox="1"/>
        </xdr:nvSpPr>
        <xdr:spPr bwMode="auto">
          <a:xfrm>
            <a:off x="14382750" y="2190750"/>
            <a:ext cx="1352550" cy="152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700">
                <a:latin typeface="Arial Narrow" panose="020B0606020202030204" pitchFamily="34" charset="0"/>
                <a:cs typeface="Arial" pitchFamily="34" charset="0"/>
              </a:rPr>
              <a:t>Total GBARD (USD</a:t>
            </a:r>
            <a:r>
              <a:rPr lang="en-US" sz="700" baseline="0">
                <a:latin typeface="Arial Narrow" panose="020B0606020202030204" pitchFamily="34" charset="0"/>
                <a:cs typeface="Arial" pitchFamily="34" charset="0"/>
              </a:rPr>
              <a:t> billion </a:t>
            </a:r>
            <a:r>
              <a:rPr lang="en-US" sz="700">
                <a:latin typeface="Arial Narrow" panose="020B0606020202030204" pitchFamily="34" charset="0"/>
                <a:cs typeface="Arial" pitchFamily="34" charset="0"/>
              </a:rPr>
              <a:t>PPP)</a:t>
            </a:r>
          </a:p>
        </xdr:txBody>
      </xdr:sp>
    </xdr:grpSp>
    <xdr:clientData/>
  </xdr:twoCellAnchor>
</xdr:wsDr>
</file>

<file path=xl/drawings/drawing35.xml><?xml version="1.0" encoding="utf-8"?>
<c:userShapes xmlns:c="http://schemas.openxmlformats.org/drawingml/2006/chart">
  <cdr:relSizeAnchor xmlns:cdr="http://schemas.openxmlformats.org/drawingml/2006/chartDrawing">
    <cdr:from>
      <cdr:x>0.71477</cdr:x>
      <cdr:y>0.1663</cdr:y>
    </cdr:from>
    <cdr:to>
      <cdr:x>0.75094</cdr:x>
      <cdr:y>0.18421</cdr:y>
    </cdr:to>
    <cdr:sp macro="" textlink="">
      <cdr:nvSpPr>
        <cdr:cNvPr id="2" name="Straight Arrow Connector 1"/>
        <cdr:cNvSpPr/>
      </cdr:nvSpPr>
      <cdr:spPr>
        <a:xfrm xmlns:a="http://schemas.openxmlformats.org/drawingml/2006/main" flipH="1">
          <a:off x="3703628" y="449855"/>
          <a:ext cx="187418" cy="48448"/>
        </a:xfrm>
        <a:prstGeom xmlns:a="http://schemas.openxmlformats.org/drawingml/2006/main" prst="straightConnector1">
          <a:avLst/>
        </a:prstGeom>
        <a:noFill xmlns:a="http://schemas.openxmlformats.org/drawingml/2006/main"/>
        <a:ln xmlns:a="http://schemas.openxmlformats.org/drawingml/2006/main" w="9525" cap="flat" cmpd="sng" algn="ctr">
          <a:solidFill>
            <a:sysClr val="windowText" lastClr="000000"/>
          </a:solidFill>
          <a:prstDash val="solid"/>
          <a:tailEnd type="triangle"/>
        </a:ln>
        <a:effectLst xmlns:a="http://schemas.openxmlformats.org/drawingml/2006/mai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a:lstStyle xmlns:a="http://schemas.openxmlformats.org/drawingml/2006/main"/>
        <a:p xmlns:a="http://schemas.openxmlformats.org/drawingml/2006/main">
          <a:endParaRPr lang="en-GB"/>
        </a:p>
      </cdr:txBody>
    </cdr:sp>
  </cdr:relSizeAnchor>
</c:userShapes>
</file>

<file path=xl/drawings/drawing36.xml><?xml version="1.0" encoding="utf-8"?>
<xdr:wsDr xmlns:xdr="http://schemas.openxmlformats.org/drawingml/2006/spreadsheetDrawing" xmlns:a="http://schemas.openxmlformats.org/drawingml/2006/main">
  <xdr:twoCellAnchor>
    <xdr:from>
      <xdr:col>4</xdr:col>
      <xdr:colOff>390525</xdr:colOff>
      <xdr:row>0</xdr:row>
      <xdr:rowOff>133351</xdr:rowOff>
    </xdr:from>
    <xdr:to>
      <xdr:col>9</xdr:col>
      <xdr:colOff>561975</xdr:colOff>
      <xdr:row>3</xdr:row>
      <xdr:rowOff>180975</xdr:rowOff>
    </xdr:to>
    <xdr:sp macro="" textlink="">
      <xdr:nvSpPr>
        <xdr:cNvPr id="2" name="TextBox 1"/>
        <xdr:cNvSpPr txBox="1"/>
      </xdr:nvSpPr>
      <xdr:spPr>
        <a:xfrm>
          <a:off x="6858000" y="133351"/>
          <a:ext cx="3219450" cy="6191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100"/>
            <a:t>Selle kohta otseselt joonist artiklis ei ole, ent autor</a:t>
          </a:r>
          <a:r>
            <a:rPr lang="et-EE" sz="1100" baseline="0"/>
            <a:t> palus selle info teksti võimalusel lisada.</a:t>
          </a:r>
          <a:endParaRPr lang="et-EE" sz="1100"/>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12</xdr:col>
      <xdr:colOff>28575</xdr:colOff>
      <xdr:row>7</xdr:row>
      <xdr:rowOff>66676</xdr:rowOff>
    </xdr:from>
    <xdr:to>
      <xdr:col>13</xdr:col>
      <xdr:colOff>1943100</xdr:colOff>
      <xdr:row>33</xdr:row>
      <xdr:rowOff>152400</xdr:rowOff>
    </xdr:to>
    <xdr:sp macro="" textlink="">
      <xdr:nvSpPr>
        <xdr:cNvPr id="2" name="TextBox 1"/>
        <xdr:cNvSpPr txBox="1"/>
      </xdr:nvSpPr>
      <xdr:spPr>
        <a:xfrm>
          <a:off x="12553950" y="1400176"/>
          <a:ext cx="2667000" cy="5038724"/>
        </a:xfrm>
        <a:prstGeom prst="rect">
          <a:avLst/>
        </a:prstGeom>
        <a:solidFill>
          <a:schemeClr val="accent4">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100"/>
            <a:t>Valmis andmeid Eesti</a:t>
          </a:r>
          <a:r>
            <a:rPr lang="et-EE" sz="1100" baseline="0"/>
            <a:t> ettevõtete jt Eesti teadlaste koospulitseerimise kohta ei ole leida.</a:t>
          </a:r>
        </a:p>
        <a:p>
          <a:endParaRPr lang="et-EE" sz="1100" baseline="0"/>
        </a:p>
        <a:p>
          <a:r>
            <a:rPr lang="et-EE" sz="1100" baseline="0"/>
            <a:t>Leidsin Eesti ettevõtete poolt WoS-is olevate publikatsioonide kohta käivat:</a:t>
          </a:r>
        </a:p>
        <a:p>
          <a:r>
            <a:rPr lang="et-EE" sz="1100" baseline="0"/>
            <a:t>Kasutasin WoS-i andmebaasi, võttes filtrisse kõik artiklid, mille aadressis oli "Estonia". Siis annab WoS kõik Eesti aadressiga artiklid + nende kaasautorid teistest riikidest. Mingit org-tüüpi ega asukohariiki pole võimlik samasse väljavõttesse juurde lisada. </a:t>
          </a:r>
        </a:p>
        <a:p>
          <a:endParaRPr lang="et-EE" sz="1100" baseline="0"/>
        </a:p>
        <a:p>
          <a:r>
            <a:rPr lang="et-EE" sz="1100" baseline="0"/>
            <a:t>Seejärel tegin käsitööd, puhastates ca 20 000-realist tabelit, eemaldades kõik ilmselgelt kõrgharidussektori, riigisektori ja mitte-Eesti organisatsioonide nimekujud. Järgi jäi veel ca 7000 rida. Vaatasin üksipulgi läbi read, millel on vähemalt 3 artiklit ja tuvastasin "äratundmise" ja "google" abil Eesti ettevõtted. Seega siin võib neid olla veel ja olete teretulnud tabelit korrigeerima. </a:t>
          </a:r>
        </a:p>
        <a:p>
          <a:endParaRPr lang="et-EE" sz="1100" baseline="0"/>
        </a:p>
        <a:p>
          <a:r>
            <a:rPr lang="et-EE" sz="1100" baseline="0"/>
            <a:t>Korrigeeritud tabel on paremal (algab veerust A), algtabel vasakul (algab veerust O).</a:t>
          </a:r>
          <a:endParaRPr lang="et-EE" sz="1100"/>
        </a:p>
      </xdr:txBody>
    </xdr:sp>
    <xdr:clientData/>
  </xdr:twoCellAnchor>
  <xdr:twoCellAnchor>
    <xdr:from>
      <xdr:col>7</xdr:col>
      <xdr:colOff>600075</xdr:colOff>
      <xdr:row>0</xdr:row>
      <xdr:rowOff>180975</xdr:rowOff>
    </xdr:from>
    <xdr:to>
      <xdr:col>11</xdr:col>
      <xdr:colOff>1038225</xdr:colOff>
      <xdr:row>3</xdr:row>
      <xdr:rowOff>85725</xdr:rowOff>
    </xdr:to>
    <xdr:sp macro="" textlink="">
      <xdr:nvSpPr>
        <xdr:cNvPr id="3" name="TextBox 2"/>
        <xdr:cNvSpPr txBox="1"/>
      </xdr:nvSpPr>
      <xdr:spPr>
        <a:xfrm>
          <a:off x="9772650" y="180975"/>
          <a:ext cx="5734050" cy="476250"/>
        </a:xfrm>
        <a:prstGeom prst="rect">
          <a:avLst/>
        </a:prstGeom>
        <a:solidFill>
          <a:schemeClr val="accent4">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100" b="0" i="0" u="none" strike="noStrike">
              <a:solidFill>
                <a:schemeClr val="dk1"/>
              </a:solidFill>
              <a:effectLst/>
              <a:latin typeface="+mn-lt"/>
              <a:ea typeface="+mn-ea"/>
              <a:cs typeface="+mn-cs"/>
            </a:rPr>
            <a:t>Eesti ettevõtete artiklid (kollased on eraõiguslikud TA asutused (nt TAK-id) ja rohelised tüüpilised, müüki tegevad ettevõtted. Võib korrigeerida, sest see on minu teadmine!</a:t>
          </a:r>
          <a:r>
            <a:rPr lang="et-EE"/>
            <a:t> </a:t>
          </a:r>
          <a:endParaRPr lang="et-EE" sz="1100"/>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4</xdr:col>
      <xdr:colOff>314325</xdr:colOff>
      <xdr:row>10</xdr:row>
      <xdr:rowOff>9525</xdr:rowOff>
    </xdr:from>
    <xdr:to>
      <xdr:col>12</xdr:col>
      <xdr:colOff>381000</xdr:colOff>
      <xdr:row>19</xdr:row>
      <xdr:rowOff>9525</xdr:rowOff>
    </xdr:to>
    <xdr:sp macro="" textlink="">
      <xdr:nvSpPr>
        <xdr:cNvPr id="2" name="TextBox 1"/>
        <xdr:cNvSpPr txBox="1"/>
      </xdr:nvSpPr>
      <xdr:spPr>
        <a:xfrm>
          <a:off x="5229225" y="2486025"/>
          <a:ext cx="5762625" cy="2095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100"/>
            <a:t>Metoodikast:</a:t>
          </a:r>
          <a:r>
            <a:rPr lang="et-EE" sz="1100" baseline="0"/>
            <a:t> siin sees on ettevõtted, mis on äriregistris märkinud oma tegevusalaks kutse-, teadus ja tehnikaalane tegevus (st EMTAK koodid </a:t>
          </a:r>
          <a:r>
            <a:rPr lang="et-EE" sz="1100" b="1" baseline="0"/>
            <a:t>74901, 72191, 72111, 72201</a:t>
          </a:r>
          <a:r>
            <a:rPr lang="et-EE" sz="1100" baseline="0"/>
            <a:t>)</a:t>
          </a:r>
        </a:p>
        <a:p>
          <a:endParaRPr lang="et-EE" sz="1100" baseline="0"/>
        </a:p>
        <a:p>
          <a:r>
            <a:rPr lang="et-EE" sz="1100" b="1" baseline="0">
              <a:solidFill>
                <a:schemeClr val="dk1"/>
              </a:solidFill>
              <a:effectLst/>
              <a:latin typeface="+mn-lt"/>
              <a:ea typeface="+mn-ea"/>
              <a:cs typeface="+mn-cs"/>
            </a:rPr>
            <a:t>74901</a:t>
          </a:r>
          <a:r>
            <a:rPr lang="et-EE" sz="1100" baseline="0">
              <a:solidFill>
                <a:schemeClr val="dk1"/>
              </a:solidFill>
              <a:effectLst/>
              <a:latin typeface="+mn-lt"/>
              <a:ea typeface="+mn-ea"/>
              <a:cs typeface="+mn-cs"/>
            </a:rPr>
            <a:t> </a:t>
          </a:r>
          <a:r>
            <a:rPr lang="et-EE" sz="1100" b="1" baseline="0">
              <a:solidFill>
                <a:schemeClr val="accent1"/>
              </a:solidFill>
              <a:effectLst/>
              <a:latin typeface="+mn-lt"/>
              <a:ea typeface="+mn-ea"/>
              <a:cs typeface="+mn-cs"/>
            </a:rPr>
            <a:t>- Muu mujal liigitamata kutse- teadus- ja tehnikaalane tegevus </a:t>
          </a:r>
          <a:endParaRPr lang="et-EE" sz="1100" b="1" baseline="0">
            <a:solidFill>
              <a:schemeClr val="accent1"/>
            </a:solidFill>
          </a:endParaRPr>
        </a:p>
        <a:p>
          <a:r>
            <a:rPr lang="et-EE" sz="1100" b="1" baseline="0"/>
            <a:t>72191</a:t>
          </a:r>
          <a:r>
            <a:rPr lang="et-EE" sz="1100" baseline="0"/>
            <a:t> - Teadus- ja arendustegevus muude loodus- ja tehnikateaduste vallas </a:t>
          </a:r>
        </a:p>
        <a:p>
          <a:r>
            <a:rPr lang="et-EE" sz="1100" b="1" baseline="0">
              <a:solidFill>
                <a:schemeClr val="dk1"/>
              </a:solidFill>
              <a:effectLst/>
              <a:latin typeface="+mn-lt"/>
              <a:ea typeface="+mn-ea"/>
              <a:cs typeface="+mn-cs"/>
            </a:rPr>
            <a:t>72111</a:t>
          </a:r>
          <a:r>
            <a:rPr lang="et-EE" sz="1100" baseline="0">
              <a:solidFill>
                <a:schemeClr val="dk1"/>
              </a:solidFill>
              <a:effectLst/>
              <a:latin typeface="+mn-lt"/>
              <a:ea typeface="+mn-ea"/>
              <a:cs typeface="+mn-cs"/>
            </a:rPr>
            <a:t> - Teadus- ja arendustegevus biotehnoloogia vallas </a:t>
          </a:r>
          <a:r>
            <a:rPr lang="et-EE" sz="1100" b="0" i="0" u="none" strike="noStrike">
              <a:solidFill>
                <a:schemeClr val="dk1"/>
              </a:solidFill>
              <a:effectLst/>
              <a:latin typeface="+mn-lt"/>
              <a:ea typeface="+mn-ea"/>
              <a:cs typeface="+mn-cs"/>
            </a:rPr>
            <a:t>Teadus- ja arendustegevus biotehnoloogia vallas</a:t>
          </a:r>
          <a:r>
            <a:rPr lang="et-EE"/>
            <a:t> </a:t>
          </a:r>
        </a:p>
        <a:p>
          <a:r>
            <a:rPr lang="et-EE" sz="1100" b="1" baseline="0">
              <a:solidFill>
                <a:schemeClr val="dk1"/>
              </a:solidFill>
              <a:effectLst/>
              <a:latin typeface="+mn-lt"/>
              <a:ea typeface="+mn-ea"/>
              <a:cs typeface="+mn-cs"/>
            </a:rPr>
            <a:t>72201</a:t>
          </a:r>
          <a:r>
            <a:rPr lang="et-EE" sz="1100" baseline="0">
              <a:solidFill>
                <a:schemeClr val="dk1"/>
              </a:solidFill>
              <a:effectLst/>
              <a:latin typeface="+mn-lt"/>
              <a:ea typeface="+mn-ea"/>
              <a:cs typeface="+mn-cs"/>
            </a:rPr>
            <a:t> -Teadus- ja arendustegevus sotsiaal- ja humanitaarteaduste vallas  </a:t>
          </a:r>
          <a:endParaRPr lang="et-EE" sz="1100" baseline="0"/>
        </a:p>
        <a:p>
          <a:endParaRPr lang="et-EE" sz="1100" baseline="0"/>
        </a:p>
        <a:p>
          <a:r>
            <a:rPr lang="et-EE" sz="1100" b="1" baseline="0">
              <a:solidFill>
                <a:schemeClr val="accent2"/>
              </a:solidFill>
            </a:rPr>
            <a:t>Äriregistris saab aga määrata vaid ühe tegevusala, seega pole siin ettevõtteid, mis samuti tegelevad TA-ga, ent on äriregistris märkinud endale mõne teise tegevusala. </a:t>
          </a:r>
          <a:endParaRPr lang="et-EE" sz="1100" b="1">
            <a:solidFill>
              <a:schemeClr val="accent2"/>
            </a:solidFill>
          </a:endParaRPr>
        </a:p>
        <a:p>
          <a:endParaRPr lang="et-EE" sz="1100"/>
        </a:p>
      </xdr:txBody>
    </xdr:sp>
    <xdr:clientData/>
  </xdr:twoCellAnchor>
  <xdr:twoCellAnchor editAs="oneCell">
    <xdr:from>
      <xdr:col>13</xdr:col>
      <xdr:colOff>542925</xdr:colOff>
      <xdr:row>4</xdr:row>
      <xdr:rowOff>542924</xdr:rowOff>
    </xdr:from>
    <xdr:to>
      <xdr:col>26</xdr:col>
      <xdr:colOff>189553</xdr:colOff>
      <xdr:row>24</xdr:row>
      <xdr:rowOff>56611</xdr:rowOff>
    </xdr:to>
    <xdr:pic>
      <xdr:nvPicPr>
        <xdr:cNvPr id="4" name="Picture 3"/>
        <xdr:cNvPicPr>
          <a:picLocks noChangeAspect="1"/>
        </xdr:cNvPicPr>
      </xdr:nvPicPr>
      <xdr:blipFill>
        <a:blip xmlns:r="http://schemas.openxmlformats.org/officeDocument/2006/relationships" r:embed="rId1"/>
        <a:stretch>
          <a:fillRect/>
        </a:stretch>
      </xdr:blipFill>
      <xdr:spPr>
        <a:xfrm>
          <a:off x="11763375" y="1304924"/>
          <a:ext cx="7571428" cy="4085687"/>
        </a:xfrm>
        <a:prstGeom prst="rect">
          <a:avLst/>
        </a:prstGeom>
      </xdr:spPr>
    </xdr:pic>
    <xdr:clientData/>
  </xdr:twoCellAnchor>
  <xdr:twoCellAnchor>
    <xdr:from>
      <xdr:col>12</xdr:col>
      <xdr:colOff>371475</xdr:colOff>
      <xdr:row>0</xdr:row>
      <xdr:rowOff>0</xdr:rowOff>
    </xdr:from>
    <xdr:to>
      <xdr:col>23</xdr:col>
      <xdr:colOff>428625</xdr:colOff>
      <xdr:row>4</xdr:row>
      <xdr:rowOff>457200</xdr:rowOff>
    </xdr:to>
    <xdr:sp macro="" textlink="">
      <xdr:nvSpPr>
        <xdr:cNvPr id="5" name="TextBox 4"/>
        <xdr:cNvSpPr txBox="1"/>
      </xdr:nvSpPr>
      <xdr:spPr>
        <a:xfrm>
          <a:off x="10163175" y="0"/>
          <a:ext cx="6762750" cy="1219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100"/>
            <a:t>NB! 74901</a:t>
          </a:r>
          <a:r>
            <a:rPr lang="et-EE" sz="1100" baseline="0"/>
            <a:t> osas tuleks mõelda, kas mõtet arvestada, sest erineb teistest ja on pigem "kutsealane tegevus"  kui teadus- ja tehnikaalane. praegu siin sees, ent saab alloleva täpsustava tabeli põhjal ka välja jätta. </a:t>
          </a:r>
          <a:r>
            <a:rPr lang="et-EE" sz="1100" b="0" i="0" u="none" strike="noStrike">
              <a:solidFill>
                <a:schemeClr val="dk1"/>
              </a:solidFill>
              <a:effectLst/>
              <a:latin typeface="+mn-lt"/>
              <a:ea typeface="+mn-ea"/>
              <a:cs typeface="+mn-cs"/>
            </a:rPr>
            <a:t>Teadus- ja arendustegevus muude loodus- ja tehnikateaduste vallas</a:t>
          </a:r>
          <a:r>
            <a:rPr lang="et-EE"/>
            <a:t> </a:t>
          </a:r>
          <a:endParaRPr lang="et-EE" sz="1100" baseline="0"/>
        </a:p>
        <a:p>
          <a:endParaRPr lang="et-EE" sz="1100" baseline="0"/>
        </a:p>
        <a:p>
          <a:r>
            <a:rPr lang="et-EE" sz="1100" baseline="0"/>
            <a:t>http://www.rik.ee/sites/www.rik.ee/files/elfinder/article_files/EMTAK%202008%20EST%20-%20selgitavate%20m%C3%A4rkustega.pdf </a:t>
          </a:r>
        </a:p>
        <a:p>
          <a:endParaRPr lang="et-EE" sz="1100"/>
        </a:p>
      </xdr:txBody>
    </xdr:sp>
    <xdr:clientData/>
  </xdr:twoCellAnchor>
  <xdr:twoCellAnchor editAs="oneCell">
    <xdr:from>
      <xdr:col>13</xdr:col>
      <xdr:colOff>0</xdr:colOff>
      <xdr:row>26</xdr:row>
      <xdr:rowOff>0</xdr:rowOff>
    </xdr:from>
    <xdr:to>
      <xdr:col>24</xdr:col>
      <xdr:colOff>246781</xdr:colOff>
      <xdr:row>33</xdr:row>
      <xdr:rowOff>56809</xdr:rowOff>
    </xdr:to>
    <xdr:pic>
      <xdr:nvPicPr>
        <xdr:cNvPr id="7" name="Picture 6"/>
        <xdr:cNvPicPr>
          <a:picLocks noChangeAspect="1"/>
        </xdr:cNvPicPr>
      </xdr:nvPicPr>
      <xdr:blipFill>
        <a:blip xmlns:r="http://schemas.openxmlformats.org/officeDocument/2006/relationships" r:embed="rId2"/>
        <a:stretch>
          <a:fillRect/>
        </a:stretch>
      </xdr:blipFill>
      <xdr:spPr>
        <a:xfrm>
          <a:off x="10401300" y="5715000"/>
          <a:ext cx="6952381" cy="2723809"/>
        </a:xfrm>
        <a:prstGeom prst="rect">
          <a:avLst/>
        </a:prstGeom>
      </xdr:spPr>
    </xdr:pic>
    <xdr:clientData/>
  </xdr:twoCellAnchor>
  <xdr:twoCellAnchor editAs="oneCell">
    <xdr:from>
      <xdr:col>13</xdr:col>
      <xdr:colOff>76200</xdr:colOff>
      <xdr:row>33</xdr:row>
      <xdr:rowOff>228600</xdr:rowOff>
    </xdr:from>
    <xdr:to>
      <xdr:col>24</xdr:col>
      <xdr:colOff>570600</xdr:colOff>
      <xdr:row>43</xdr:row>
      <xdr:rowOff>542338</xdr:rowOff>
    </xdr:to>
    <xdr:pic>
      <xdr:nvPicPr>
        <xdr:cNvPr id="8" name="Picture 7"/>
        <xdr:cNvPicPr>
          <a:picLocks noChangeAspect="1"/>
        </xdr:cNvPicPr>
      </xdr:nvPicPr>
      <xdr:blipFill>
        <a:blip xmlns:r="http://schemas.openxmlformats.org/officeDocument/2006/relationships" r:embed="rId3"/>
        <a:stretch>
          <a:fillRect/>
        </a:stretch>
      </xdr:blipFill>
      <xdr:spPr>
        <a:xfrm>
          <a:off x="10477500" y="8610600"/>
          <a:ext cx="7200000" cy="4695238"/>
        </a:xfrm>
        <a:prstGeom prst="rect">
          <a:avLst/>
        </a:prstGeom>
      </xdr:spPr>
    </xdr:pic>
    <xdr:clientData/>
  </xdr:twoCellAnchor>
  <xdr:twoCellAnchor editAs="oneCell">
    <xdr:from>
      <xdr:col>12</xdr:col>
      <xdr:colOff>400050</xdr:colOff>
      <xdr:row>44</xdr:row>
      <xdr:rowOff>104775</xdr:rowOff>
    </xdr:from>
    <xdr:to>
      <xdr:col>24</xdr:col>
      <xdr:colOff>608659</xdr:colOff>
      <xdr:row>61</xdr:row>
      <xdr:rowOff>9084</xdr:rowOff>
    </xdr:to>
    <xdr:pic>
      <xdr:nvPicPr>
        <xdr:cNvPr id="9" name="Picture 8"/>
        <xdr:cNvPicPr>
          <a:picLocks noChangeAspect="1"/>
        </xdr:cNvPicPr>
      </xdr:nvPicPr>
      <xdr:blipFill>
        <a:blip xmlns:r="http://schemas.openxmlformats.org/officeDocument/2006/relationships" r:embed="rId4"/>
        <a:stretch>
          <a:fillRect/>
        </a:stretch>
      </xdr:blipFill>
      <xdr:spPr>
        <a:xfrm>
          <a:off x="10191750" y="13439775"/>
          <a:ext cx="7523809" cy="3523809"/>
        </a:xfrm>
        <a:prstGeom prst="rect">
          <a:avLst/>
        </a:prstGeom>
      </xdr:spPr>
    </xdr:pic>
    <xdr:clientData/>
  </xdr:twoCellAnchor>
  <xdr:twoCellAnchor>
    <xdr:from>
      <xdr:col>9</xdr:col>
      <xdr:colOff>285750</xdr:colOff>
      <xdr:row>4</xdr:row>
      <xdr:rowOff>152400</xdr:rowOff>
    </xdr:from>
    <xdr:to>
      <xdr:col>13</xdr:col>
      <xdr:colOff>247650</xdr:colOff>
      <xdr:row>11</xdr:row>
      <xdr:rowOff>38100</xdr:rowOff>
    </xdr:to>
    <xdr:sp macro="" textlink="">
      <xdr:nvSpPr>
        <xdr:cNvPr id="10" name="TextBox 9"/>
        <xdr:cNvSpPr txBox="1"/>
      </xdr:nvSpPr>
      <xdr:spPr>
        <a:xfrm>
          <a:off x="9067800" y="914400"/>
          <a:ext cx="2400300" cy="1600200"/>
        </a:xfrm>
        <a:prstGeom prst="rect">
          <a:avLst/>
        </a:prstGeom>
        <a:solidFill>
          <a:srgbClr val="FFCC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100"/>
            <a:t>KÕIK</a:t>
          </a:r>
          <a:r>
            <a:rPr lang="et-EE" sz="1100" baseline="0"/>
            <a:t> ETTEVÕTTED, mille tegevusalaks on määratud "kutse- teadus ja tehnikaalane tegevus" on nüüd toodud lehel 4.6aa!</a:t>
          </a:r>
          <a:endParaRPr lang="et-EE" sz="1100"/>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4</xdr:col>
      <xdr:colOff>885825</xdr:colOff>
      <xdr:row>11</xdr:row>
      <xdr:rowOff>0</xdr:rowOff>
    </xdr:from>
    <xdr:to>
      <xdr:col>9</xdr:col>
      <xdr:colOff>647700</xdr:colOff>
      <xdr:row>17</xdr:row>
      <xdr:rowOff>0</xdr:rowOff>
    </xdr:to>
    <xdr:sp macro="" textlink="">
      <xdr:nvSpPr>
        <xdr:cNvPr id="2" name="TextBox 1"/>
        <xdr:cNvSpPr txBox="1"/>
      </xdr:nvSpPr>
      <xdr:spPr>
        <a:xfrm>
          <a:off x="7477125" y="2476500"/>
          <a:ext cx="5762625" cy="2095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100"/>
            <a:t>Metoodikast:</a:t>
          </a:r>
          <a:r>
            <a:rPr lang="et-EE" sz="1100" baseline="0"/>
            <a:t> siin sees on ettevõtted, mis on äriregistris märkinud oma tegevusalaks kutse-, teadus ja tehnikaalane tegevus (st EMTAK koodid </a:t>
          </a:r>
          <a:r>
            <a:rPr lang="et-EE" sz="1100" b="1" baseline="0"/>
            <a:t>74901, 72191, 72111, 72201</a:t>
          </a:r>
          <a:r>
            <a:rPr lang="et-EE" sz="1100" baseline="0"/>
            <a:t>)</a:t>
          </a:r>
        </a:p>
        <a:p>
          <a:endParaRPr lang="et-EE" sz="1100" baseline="0"/>
        </a:p>
        <a:p>
          <a:r>
            <a:rPr lang="et-EE" sz="1100" b="1" baseline="0">
              <a:solidFill>
                <a:schemeClr val="dk1"/>
              </a:solidFill>
              <a:effectLst/>
              <a:latin typeface="+mn-lt"/>
              <a:ea typeface="+mn-ea"/>
              <a:cs typeface="+mn-cs"/>
            </a:rPr>
            <a:t>74901</a:t>
          </a:r>
          <a:r>
            <a:rPr lang="et-EE" sz="1100" baseline="0">
              <a:solidFill>
                <a:schemeClr val="dk1"/>
              </a:solidFill>
              <a:effectLst/>
              <a:latin typeface="+mn-lt"/>
              <a:ea typeface="+mn-ea"/>
              <a:cs typeface="+mn-cs"/>
            </a:rPr>
            <a:t> </a:t>
          </a:r>
          <a:r>
            <a:rPr lang="et-EE" sz="1100" b="1" baseline="0">
              <a:solidFill>
                <a:schemeClr val="accent1"/>
              </a:solidFill>
              <a:effectLst/>
              <a:latin typeface="+mn-lt"/>
              <a:ea typeface="+mn-ea"/>
              <a:cs typeface="+mn-cs"/>
            </a:rPr>
            <a:t>- Muu mujal liigitamata kutse- teadus- ja tehnikaalane tegevus </a:t>
          </a:r>
          <a:endParaRPr lang="et-EE" sz="1100" b="1" baseline="0">
            <a:solidFill>
              <a:schemeClr val="accent1"/>
            </a:solidFill>
          </a:endParaRPr>
        </a:p>
        <a:p>
          <a:r>
            <a:rPr lang="et-EE" sz="1100" b="1" baseline="0"/>
            <a:t>72191</a:t>
          </a:r>
          <a:r>
            <a:rPr lang="et-EE" sz="1100" baseline="0"/>
            <a:t> - Teadus- ja arendustegevus muude loodus- ja tehnikateaduste vallas </a:t>
          </a:r>
        </a:p>
        <a:p>
          <a:r>
            <a:rPr lang="et-EE" sz="1100" b="1" baseline="0">
              <a:solidFill>
                <a:schemeClr val="dk1"/>
              </a:solidFill>
              <a:effectLst/>
              <a:latin typeface="+mn-lt"/>
              <a:ea typeface="+mn-ea"/>
              <a:cs typeface="+mn-cs"/>
            </a:rPr>
            <a:t>72111</a:t>
          </a:r>
          <a:r>
            <a:rPr lang="et-EE" sz="1100" baseline="0">
              <a:solidFill>
                <a:schemeClr val="dk1"/>
              </a:solidFill>
              <a:effectLst/>
              <a:latin typeface="+mn-lt"/>
              <a:ea typeface="+mn-ea"/>
              <a:cs typeface="+mn-cs"/>
            </a:rPr>
            <a:t> - Teadus- ja arendustegevus biotehnoloogia vallas </a:t>
          </a:r>
          <a:r>
            <a:rPr lang="et-EE" sz="1100" b="0" i="0" u="none" strike="noStrike">
              <a:solidFill>
                <a:schemeClr val="dk1"/>
              </a:solidFill>
              <a:effectLst/>
              <a:latin typeface="+mn-lt"/>
              <a:ea typeface="+mn-ea"/>
              <a:cs typeface="+mn-cs"/>
            </a:rPr>
            <a:t>Teadus- ja arendustegevus biotehnoloogia vallas</a:t>
          </a:r>
          <a:r>
            <a:rPr lang="et-EE"/>
            <a:t> </a:t>
          </a:r>
        </a:p>
        <a:p>
          <a:r>
            <a:rPr lang="et-EE" sz="1100" b="1" baseline="0">
              <a:solidFill>
                <a:schemeClr val="dk1"/>
              </a:solidFill>
              <a:effectLst/>
              <a:latin typeface="+mn-lt"/>
              <a:ea typeface="+mn-ea"/>
              <a:cs typeface="+mn-cs"/>
            </a:rPr>
            <a:t>72201</a:t>
          </a:r>
          <a:r>
            <a:rPr lang="et-EE" sz="1100" baseline="0">
              <a:solidFill>
                <a:schemeClr val="dk1"/>
              </a:solidFill>
              <a:effectLst/>
              <a:latin typeface="+mn-lt"/>
              <a:ea typeface="+mn-ea"/>
              <a:cs typeface="+mn-cs"/>
            </a:rPr>
            <a:t> -Teadus- ja arendustegevus sotsiaal- ja humanitaarteaduste vallas  </a:t>
          </a:r>
          <a:endParaRPr lang="et-EE" sz="1100" baseline="0"/>
        </a:p>
        <a:p>
          <a:endParaRPr lang="et-EE" sz="1100" baseline="0"/>
        </a:p>
        <a:p>
          <a:r>
            <a:rPr lang="et-EE" sz="1100" b="1" baseline="0">
              <a:solidFill>
                <a:schemeClr val="accent2"/>
              </a:solidFill>
            </a:rPr>
            <a:t>Äriregistris saab aga määrata vaid ühe tegevusala, seega pole siin ettevõtteid, mis samuti tegelevad TA-ga, ent on äriregistris märkinud endale mõne teise tegevusala. </a:t>
          </a:r>
          <a:endParaRPr lang="et-EE" sz="1100" b="1">
            <a:solidFill>
              <a:schemeClr val="accent2"/>
            </a:solidFill>
          </a:endParaRPr>
        </a:p>
        <a:p>
          <a:endParaRPr lang="et-EE"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12</xdr:col>
      <xdr:colOff>542925</xdr:colOff>
      <xdr:row>0</xdr:row>
      <xdr:rowOff>171450</xdr:rowOff>
    </xdr:from>
    <xdr:to>
      <xdr:col>24</xdr:col>
      <xdr:colOff>390525</xdr:colOff>
      <xdr:row>24</xdr:row>
      <xdr:rowOff>104775</xdr:rowOff>
    </xdr:to>
    <xdr:sp macro="" textlink="">
      <xdr:nvSpPr>
        <xdr:cNvPr id="2" name="TextBox 1"/>
        <xdr:cNvSpPr txBox="1"/>
      </xdr:nvSpPr>
      <xdr:spPr>
        <a:xfrm>
          <a:off x="8372475" y="171450"/>
          <a:ext cx="7162800" cy="46386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100">
              <a:solidFill>
                <a:schemeClr val="dk1"/>
              </a:solidFill>
              <a:effectLst/>
              <a:latin typeface="+mn-lt"/>
              <a:ea typeface="+mn-ea"/>
              <a:cs typeface="+mn-cs"/>
            </a:rPr>
            <a:t>Selgituseks:</a:t>
          </a:r>
        </a:p>
        <a:p>
          <a:r>
            <a:rPr lang="et-EE" sz="1100" i="1">
              <a:solidFill>
                <a:schemeClr val="dk1"/>
              </a:solidFill>
              <a:effectLst/>
              <a:latin typeface="+mn-lt"/>
              <a:ea typeface="+mn-ea"/>
              <a:cs typeface="+mn-cs"/>
            </a:rPr>
            <a:t>Project funding </a:t>
          </a:r>
          <a:r>
            <a:rPr lang="et-EE" sz="1100" i="0">
              <a:solidFill>
                <a:schemeClr val="dk1"/>
              </a:solidFill>
              <a:effectLst/>
              <a:latin typeface="+mn-lt"/>
              <a:ea typeface="+mn-ea"/>
              <a:cs typeface="+mn-cs"/>
            </a:rPr>
            <a:t>on siin 44,14 mln</a:t>
          </a:r>
          <a:r>
            <a:rPr lang="et-EE" sz="1100" i="0" baseline="0">
              <a:solidFill>
                <a:schemeClr val="dk1"/>
              </a:solidFill>
              <a:effectLst/>
              <a:latin typeface="+mn-lt"/>
              <a:ea typeface="+mn-ea"/>
              <a:cs typeface="+mn-cs"/>
            </a:rPr>
            <a:t> eurot ja see </a:t>
          </a:r>
          <a:r>
            <a:rPr lang="et-EE" sz="1100" baseline="0">
              <a:solidFill>
                <a:schemeClr val="dk1"/>
              </a:solidFill>
              <a:effectLst/>
              <a:latin typeface="+mn-lt"/>
              <a:ea typeface="+mn-ea"/>
              <a:cs typeface="+mn-cs"/>
            </a:rPr>
            <a:t>erineb leheküljel 1.7 toodud meile arusaadavast 31.0 miljonist (PUT+IUT+ETF+SF), kuna järelepäringute tulemusena ja algandmeid uurides võib järeldada, et siin sees on lisaks veel:</a:t>
          </a:r>
        </a:p>
        <a:p>
          <a:r>
            <a:rPr lang="et-EE" sz="1100" baseline="0">
              <a:solidFill>
                <a:schemeClr val="dk1"/>
              </a:solidFill>
              <a:effectLst/>
              <a:latin typeface="+mn-lt"/>
              <a:ea typeface="+mn-ea"/>
              <a:cs typeface="+mn-cs"/>
            </a:rPr>
            <a:t>- IUT puhul üldkulud (mis oli 2014. aastal 5,397 mln eurot)</a:t>
          </a:r>
        </a:p>
        <a:p>
          <a:r>
            <a:rPr lang="et-EE" sz="1100" baseline="0">
              <a:solidFill>
                <a:schemeClr val="dk1"/>
              </a:solidFill>
              <a:effectLst/>
              <a:latin typeface="+mn-lt"/>
              <a:ea typeface="+mn-ea"/>
              <a:cs typeface="+mn-cs"/>
            </a:rPr>
            <a:t>- PUT-i puhul 2014. aasta lõpus HTM-i poolt välja makstud täiendavad 4 mln eurot, mis läks küll 2015. aasta PUT-ide jaoks, ent rahavoogude alusel jäi 2014. aastasse;</a:t>
          </a:r>
        </a:p>
        <a:p>
          <a:r>
            <a:rPr lang="et-EE" sz="1100" baseline="0">
              <a:solidFill>
                <a:schemeClr val="dk1"/>
              </a:solidFill>
              <a:effectLst/>
              <a:latin typeface="+mn-lt"/>
              <a:ea typeface="+mn-ea"/>
              <a:cs typeface="+mn-cs"/>
            </a:rPr>
            <a:t>- Riiklikud projektid: </a:t>
          </a:r>
          <a:r>
            <a:rPr lang="et-EE" sz="1100" b="0" i="0" u="none" strike="noStrike">
              <a:solidFill>
                <a:schemeClr val="dk1"/>
              </a:solidFill>
              <a:effectLst/>
              <a:latin typeface="+mn-lt"/>
              <a:ea typeface="+mn-ea"/>
              <a:cs typeface="+mn-cs"/>
            </a:rPr>
            <a:t>Support to scientific collections (0,760</a:t>
          </a:r>
          <a:r>
            <a:rPr lang="et-EE" sz="1100" b="0" i="0" u="none" strike="noStrike" baseline="0">
              <a:solidFill>
                <a:schemeClr val="dk1"/>
              </a:solidFill>
              <a:effectLst/>
              <a:latin typeface="+mn-lt"/>
              <a:ea typeface="+mn-ea"/>
              <a:cs typeface="+mn-cs"/>
            </a:rPr>
            <a:t> mln eurot)</a:t>
          </a:r>
          <a:r>
            <a:rPr lang="et-EE"/>
            <a:t> </a:t>
          </a:r>
          <a:r>
            <a:rPr lang="et-EE" sz="1100" b="0" i="0" u="none" strike="noStrike">
              <a:solidFill>
                <a:schemeClr val="dk1"/>
              </a:solidFill>
              <a:effectLst/>
              <a:latin typeface="+mn-lt"/>
              <a:ea typeface="+mn-ea"/>
              <a:cs typeface="+mn-cs"/>
            </a:rPr>
            <a:t>The language technology programme (0,77</a:t>
          </a:r>
          <a:r>
            <a:rPr lang="et-EE" sz="1100" b="0" i="0" u="none" strike="noStrike" baseline="0">
              <a:solidFill>
                <a:schemeClr val="dk1"/>
              </a:solidFill>
              <a:effectLst/>
              <a:latin typeface="+mn-lt"/>
              <a:ea typeface="+mn-ea"/>
              <a:cs typeface="+mn-cs"/>
            </a:rPr>
            <a:t> mln eurot)</a:t>
          </a:r>
          <a:r>
            <a:rPr lang="et-EE"/>
            <a:t> </a:t>
          </a:r>
          <a:r>
            <a:rPr lang="et-EE" sz="1100" b="0" i="0" u="none" strike="noStrike">
              <a:solidFill>
                <a:schemeClr val="dk1"/>
              </a:solidFill>
              <a:effectLst/>
              <a:latin typeface="+mn-lt"/>
              <a:ea typeface="+mn-ea"/>
              <a:cs typeface="+mn-cs"/>
            </a:rPr>
            <a:t>Estonian language and cultural memory</a:t>
          </a:r>
          <a:r>
            <a:rPr lang="et-EE"/>
            <a:t> (0,490</a:t>
          </a:r>
          <a:r>
            <a:rPr lang="et-EE" baseline="0"/>
            <a:t> mln eurot). </a:t>
          </a:r>
        </a:p>
        <a:p>
          <a:endParaRPr lang="et-EE" sz="1100" baseline="0">
            <a:solidFill>
              <a:schemeClr val="dk1"/>
            </a:solidFill>
            <a:effectLst/>
            <a:latin typeface="+mn-lt"/>
            <a:ea typeface="+mn-ea"/>
            <a:cs typeface="+mn-cs"/>
          </a:endParaRPr>
        </a:p>
        <a:p>
          <a:r>
            <a:rPr lang="et-EE" sz="1100" baseline="0">
              <a:solidFill>
                <a:schemeClr val="dk1"/>
              </a:solidFill>
              <a:effectLst/>
              <a:latin typeface="+mn-lt"/>
              <a:ea typeface="+mn-ea"/>
              <a:cs typeface="+mn-cs"/>
            </a:rPr>
            <a:t>Kui need lisada 31 miljonile, jääb veel 2,033 mln eurot vahet selles failis tooduga, ent võrredles varasema 11,1 mln erinevusega on see juba väike ning võib olla tingitud veel mõnest </a:t>
          </a:r>
          <a:r>
            <a:rPr lang="et-EE" sz="1100" i="1" baseline="0">
              <a:solidFill>
                <a:schemeClr val="dk1"/>
              </a:solidFill>
              <a:effectLst/>
              <a:latin typeface="+mn-lt"/>
              <a:ea typeface="+mn-ea"/>
              <a:cs typeface="+mn-cs"/>
            </a:rPr>
            <a:t>"ühel ajahetkel makstud, ent teisel arvestatud nüanssidest"</a:t>
          </a:r>
          <a:r>
            <a:rPr lang="et-EE" sz="1100" i="0" baseline="0">
              <a:solidFill>
                <a:schemeClr val="dk1"/>
              </a:solidFill>
              <a:effectLst/>
              <a:latin typeface="+mn-lt"/>
              <a:ea typeface="+mn-ea"/>
              <a:cs typeface="+mn-cs"/>
            </a:rPr>
            <a:t>, mida nüüd tagantjärele ei suutnud lahti muukida. </a:t>
          </a:r>
        </a:p>
        <a:p>
          <a:endParaRPr lang="et-EE" sz="1100" i="0" baseline="0">
            <a:solidFill>
              <a:schemeClr val="dk1"/>
            </a:solidFill>
            <a:effectLst/>
            <a:latin typeface="+mn-lt"/>
            <a:ea typeface="+mn-ea"/>
            <a:cs typeface="+mn-cs"/>
          </a:endParaRPr>
        </a:p>
        <a:p>
          <a:r>
            <a:rPr lang="et-EE" sz="1100" b="1" i="0" baseline="0">
              <a:solidFill>
                <a:srgbClr val="00B050"/>
              </a:solidFill>
              <a:effectLst/>
              <a:latin typeface="+mn-lt"/>
              <a:ea typeface="+mn-ea"/>
              <a:cs typeface="+mn-cs"/>
            </a:rPr>
            <a:t>Lisan kirjavahetuse EC komisjonist Dr Koen Jonkersiga. NB! Algandmeid (kirjavahetusest) palutakse mitte kasutada!</a:t>
          </a:r>
        </a:p>
        <a:p>
          <a:endParaRPr lang="et-EE" sz="1100" b="1" i="0" baseline="0">
            <a:solidFill>
              <a:srgbClr val="00B050"/>
            </a:solidFill>
            <a:effectLst/>
            <a:latin typeface="+mn-lt"/>
            <a:ea typeface="+mn-ea"/>
            <a:cs typeface="+mn-cs"/>
          </a:endParaRPr>
        </a:p>
        <a:p>
          <a:endParaRPr lang="et-EE" sz="1100" b="1" i="0" baseline="0">
            <a:solidFill>
              <a:srgbClr val="00B050"/>
            </a:solidFill>
            <a:effectLst/>
            <a:latin typeface="+mn-lt"/>
            <a:ea typeface="+mn-ea"/>
            <a:cs typeface="+mn-cs"/>
          </a:endParaRPr>
        </a:p>
        <a:p>
          <a:endParaRPr lang="et-EE" sz="1100" i="0" baseline="0">
            <a:solidFill>
              <a:schemeClr val="dk1"/>
            </a:solidFill>
            <a:effectLst/>
            <a:latin typeface="+mn-lt"/>
            <a:ea typeface="+mn-ea"/>
            <a:cs typeface="+mn-cs"/>
          </a:endParaRPr>
        </a:p>
        <a:p>
          <a:endParaRPr lang="et-EE" sz="1100" i="0" baseline="0">
            <a:solidFill>
              <a:schemeClr val="dk1"/>
            </a:solidFill>
            <a:effectLst/>
            <a:latin typeface="+mn-lt"/>
            <a:ea typeface="+mn-ea"/>
            <a:cs typeface="+mn-cs"/>
          </a:endParaRPr>
        </a:p>
        <a:p>
          <a:endParaRPr lang="et-EE" sz="1100" i="0" baseline="0">
            <a:solidFill>
              <a:schemeClr val="dk1"/>
            </a:solidFill>
            <a:effectLst/>
            <a:latin typeface="+mn-lt"/>
            <a:ea typeface="+mn-ea"/>
            <a:cs typeface="+mn-cs"/>
          </a:endParaRPr>
        </a:p>
        <a:p>
          <a:endParaRPr lang="et-EE" sz="1100">
            <a:solidFill>
              <a:schemeClr val="dk1"/>
            </a:solidFill>
            <a:effectLst/>
            <a:latin typeface="+mn-lt"/>
            <a:ea typeface="+mn-ea"/>
            <a:cs typeface="+mn-cs"/>
          </a:endParaRPr>
        </a:p>
        <a:p>
          <a:endParaRPr lang="et-EE" sz="1100">
            <a:solidFill>
              <a:schemeClr val="dk1"/>
            </a:solidFill>
            <a:effectLst/>
            <a:latin typeface="+mn-lt"/>
            <a:ea typeface="+mn-ea"/>
            <a:cs typeface="+mn-cs"/>
          </a:endParaRPr>
        </a:p>
        <a:p>
          <a:r>
            <a:rPr lang="de-DE" sz="1100" u="sng">
              <a:solidFill>
                <a:schemeClr val="dk1"/>
              </a:solidFill>
              <a:effectLst/>
              <a:latin typeface="+mn-lt"/>
              <a:ea typeface="+mn-ea"/>
              <a:cs typeface="+mn-cs"/>
              <a:hlinkClick xmlns:r="http://schemas.openxmlformats.org/officeDocument/2006/relationships" r:id=""/>
            </a:rPr>
            <a:t>koen.jonkers@ec.europa.eu</a:t>
          </a:r>
          <a:endParaRPr lang="et-EE" sz="1100">
            <a:solidFill>
              <a:schemeClr val="dk1"/>
            </a:solidFill>
            <a:effectLst/>
            <a:latin typeface="+mn-lt"/>
            <a:ea typeface="+mn-ea"/>
            <a:cs typeface="+mn-cs"/>
          </a:endParaRPr>
        </a:p>
        <a:p>
          <a:r>
            <a:rPr lang="en-GB" sz="1100">
              <a:solidFill>
                <a:schemeClr val="dk1"/>
              </a:solidFill>
              <a:effectLst/>
              <a:latin typeface="+mn-lt"/>
              <a:ea typeface="+mn-ea"/>
              <a:cs typeface="+mn-cs"/>
            </a:rPr>
            <a:t> </a:t>
          </a:r>
          <a:r>
            <a:rPr lang="et-EE" sz="1100">
              <a:solidFill>
                <a:schemeClr val="dk1"/>
              </a:solidFill>
              <a:effectLst/>
              <a:latin typeface="+mn-lt"/>
              <a:ea typeface="+mn-ea"/>
              <a:cs typeface="+mn-cs"/>
            </a:rPr>
            <a:t> </a:t>
          </a:r>
        </a:p>
        <a:p>
          <a:r>
            <a:rPr lang="et-EE" sz="1100">
              <a:solidFill>
                <a:schemeClr val="dk1"/>
              </a:solidFill>
              <a:effectLst/>
              <a:latin typeface="+mn-lt"/>
              <a:ea typeface="+mn-ea"/>
              <a:cs typeface="+mn-cs"/>
            </a:rPr>
            <a:t> </a:t>
          </a:r>
        </a:p>
        <a:p>
          <a:endParaRPr lang="et-EE" sz="1100"/>
        </a:p>
      </xdr:txBody>
    </xdr:sp>
    <xdr:clientData/>
  </xdr:twoCellAnchor>
  <mc:AlternateContent xmlns:mc="http://schemas.openxmlformats.org/markup-compatibility/2006">
    <mc:Choice xmlns:a14="http://schemas.microsoft.com/office/drawing/2010/main" Requires="a14">
      <xdr:twoCellAnchor editAs="oneCell">
        <xdr:from>
          <xdr:col>13</xdr:col>
          <xdr:colOff>161925</xdr:colOff>
          <xdr:row>14</xdr:row>
          <xdr:rowOff>123825</xdr:rowOff>
        </xdr:from>
        <xdr:to>
          <xdr:col>14</xdr:col>
          <xdr:colOff>466725</xdr:colOff>
          <xdr:row>17</xdr:row>
          <xdr:rowOff>66675</xdr:rowOff>
        </xdr:to>
        <xdr:sp macro="" textlink="">
          <xdr:nvSpPr>
            <xdr:cNvPr id="116738" name="Object 2" hidden="1">
              <a:extLst>
                <a:ext uri="{63B3BB69-23CF-44E3-9099-C40C66FF867C}">
                  <a14:compatExt spid="_x0000_s11673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0</xdr:colOff>
      <xdr:row>21</xdr:row>
      <xdr:rowOff>47625</xdr:rowOff>
    </xdr:from>
    <xdr:to>
      <xdr:col>7</xdr:col>
      <xdr:colOff>123825</xdr:colOff>
      <xdr:row>24</xdr:row>
      <xdr:rowOff>133351</xdr:rowOff>
    </xdr:to>
    <xdr:sp macro="" textlink="">
      <xdr:nvSpPr>
        <xdr:cNvPr id="2" name="TextBox 1"/>
        <xdr:cNvSpPr txBox="1"/>
      </xdr:nvSpPr>
      <xdr:spPr>
        <a:xfrm>
          <a:off x="0" y="4810125"/>
          <a:ext cx="5105400" cy="657226"/>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t-EE" sz="1100" baseline="0"/>
        </a:p>
        <a:p>
          <a:r>
            <a:rPr lang="et-EE" sz="1100" baseline="0"/>
            <a:t>NB! Due to corrections in eCORDA, the data from 2012 and on is different from the previous edition of "Estonian Research" (2016). </a:t>
          </a:r>
          <a:endParaRPr lang="et-EE"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285750</xdr:colOff>
      <xdr:row>1</xdr:row>
      <xdr:rowOff>171450</xdr:rowOff>
    </xdr:from>
    <xdr:to>
      <xdr:col>24</xdr:col>
      <xdr:colOff>485775</xdr:colOff>
      <xdr:row>25</xdr:row>
      <xdr:rowOff>0</xdr:rowOff>
    </xdr:to>
    <xdr:sp macro="" textlink="">
      <xdr:nvSpPr>
        <xdr:cNvPr id="2" name="TextBox 1"/>
        <xdr:cNvSpPr txBox="1"/>
      </xdr:nvSpPr>
      <xdr:spPr>
        <a:xfrm>
          <a:off x="10258425" y="171450"/>
          <a:ext cx="8124825" cy="5486400"/>
        </a:xfrm>
        <a:prstGeom prst="rect">
          <a:avLst/>
        </a:prstGeom>
        <a:solidFill>
          <a:schemeClr val="accent1">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100"/>
            <a:t>Allikas:</a:t>
          </a:r>
        </a:p>
        <a:p>
          <a:endParaRPr lang="et-EE" sz="1100"/>
        </a:p>
        <a:p>
          <a:r>
            <a:rPr lang="et-EE" sz="1100"/>
            <a:t>http://www.struktuurifondid.ee/et/toetatud-projektid/toetatud-projektid</a:t>
          </a:r>
        </a:p>
        <a:p>
          <a:endParaRPr lang="et-EE" sz="1100"/>
        </a:p>
        <a:p>
          <a:r>
            <a:rPr lang="et-EE" sz="1100"/>
            <a:t>Sealt valitud valdkonnaks "Teadus" ning tõmmatud tabel kõigist projektdest</a:t>
          </a:r>
          <a:r>
            <a:rPr lang="et-EE" sz="1100" baseline="0"/>
            <a:t> </a:t>
          </a:r>
          <a:r>
            <a:rPr lang="et-EE" sz="1100"/>
            <a:t>kõigil</a:t>
          </a:r>
          <a:r>
            <a:rPr lang="et-EE" sz="1100" baseline="0"/>
            <a:t> rakendusperioodidel teaduses.</a:t>
          </a:r>
        </a:p>
        <a:p>
          <a:endParaRPr lang="et-EE" sz="1100" baseline="0"/>
        </a:p>
        <a:p>
          <a:r>
            <a:rPr lang="et-EE" sz="1100" baseline="0"/>
            <a:t>Teaduse valdkonna projektid said omatahtsi liigitatud rakendusperioodidesse lähtuvalt projektide algusajast. </a:t>
          </a:r>
        </a:p>
        <a:p>
          <a:r>
            <a:rPr lang="et-EE" sz="1100" baseline="0"/>
            <a:t>Samuti sai tehtud lisaveerg toetuse saaja liigi kohta (avalik-õiguslik ülikool jne). </a:t>
          </a:r>
        </a:p>
        <a:p>
          <a:endParaRPr lang="et-EE" sz="1100" baseline="0"/>
        </a:p>
        <a:p>
          <a:r>
            <a:rPr lang="et-EE" sz="1100" baseline="0"/>
            <a:t>andmete tõmbamise hetkel oli leheküljel märgitud, et andmed on seisuga 09.03.2018.</a:t>
          </a:r>
        </a:p>
        <a:p>
          <a:endParaRPr lang="et-EE" sz="1100" baseline="0"/>
        </a:p>
        <a:p>
          <a:r>
            <a:rPr lang="et-EE" sz="1100" baseline="0"/>
            <a:t>Kuna struktuurifondid.ee lehel oli natuke mitmetimõistetavust, said saadetud rahandusministeeriumi ka küsimused:</a:t>
          </a:r>
          <a:br>
            <a:rPr lang="et-EE" sz="1100" baseline="0"/>
          </a:br>
          <a:r>
            <a:rPr lang="et-EE" sz="1100" i="1">
              <a:solidFill>
                <a:schemeClr val="dk1"/>
              </a:solidFill>
              <a:effectLst/>
              <a:latin typeface="+mn-lt"/>
              <a:ea typeface="+mn-ea"/>
              <a:cs typeface="+mn-cs"/>
            </a:rPr>
            <a:t>Kirjutan seoses leheküljel </a:t>
          </a:r>
          <a:r>
            <a:rPr lang="et-EE" sz="1100">
              <a:solidFill>
                <a:schemeClr val="dk1"/>
              </a:solidFill>
              <a:effectLst/>
              <a:latin typeface="+mn-lt"/>
              <a:ea typeface="+mn-ea"/>
              <a:cs typeface="+mn-cs"/>
            </a:rPr>
            <a:t>Leheküljel </a:t>
          </a:r>
          <a:r>
            <a:rPr lang="et-EE" sz="1100" u="sng">
              <a:solidFill>
                <a:sysClr val="windowText" lastClr="000000"/>
              </a:solidFill>
              <a:effectLst/>
              <a:latin typeface="+mn-lt"/>
              <a:ea typeface="+mn-ea"/>
              <a:cs typeface="+mn-cs"/>
              <a:hlinkClick xmlns:r="http://schemas.openxmlformats.org/officeDocument/2006/relationships" r:id=""/>
            </a:rPr>
            <a:t>http://www.struktuurifondid.ee/et/toetatavad-valdkonnad</a:t>
          </a:r>
          <a:r>
            <a:rPr lang="et-EE" sz="1100">
              <a:solidFill>
                <a:sysClr val="windowText" lastClr="000000"/>
              </a:solidFill>
              <a:effectLst/>
              <a:latin typeface="+mn-lt"/>
              <a:ea typeface="+mn-ea"/>
              <a:cs typeface="+mn-cs"/>
            </a:rPr>
            <a:t> </a:t>
          </a:r>
          <a:r>
            <a:rPr lang="et-EE" sz="1100" i="1">
              <a:solidFill>
                <a:sysClr val="windowText" lastClr="000000"/>
              </a:solidFill>
              <a:effectLst/>
              <a:latin typeface="+mn-lt"/>
              <a:ea typeface="+mn-ea"/>
              <a:cs typeface="+mn-cs"/>
            </a:rPr>
            <a:t> </a:t>
          </a:r>
          <a:r>
            <a:rPr lang="et-EE" sz="1100" i="1">
              <a:solidFill>
                <a:schemeClr val="dk1"/>
              </a:solidFill>
              <a:effectLst/>
              <a:latin typeface="+mn-lt"/>
              <a:ea typeface="+mn-ea"/>
              <a:cs typeface="+mn-cs"/>
            </a:rPr>
            <a:t>(-&gt; Teadus) toodud statistikaga kasutatud ja eraldatud summadest. Lehekülje ülaosas toodud koondpildil on toodud valdkonnale eraldatud summad programmiperioodide lõikes, seal juures on ka kommentaarid, nt perioodi 2014-2020 kohta „Projektidele on ära jaotatud 454 926 153 eurot 387 966 237 eurosest eelarvest“. Tekkis küsimus, et kuidas kasutatud summa on suurem eelarvest? Sama lugu ka juba lõppenud programmiperioodidega. </a:t>
          </a:r>
        </a:p>
        <a:p>
          <a:r>
            <a:rPr lang="et-EE" sz="1100" i="1">
              <a:solidFill>
                <a:schemeClr val="dk1"/>
              </a:solidFill>
              <a:effectLst/>
              <a:latin typeface="+mn-lt"/>
              <a:ea typeface="+mn-ea"/>
              <a:cs typeface="+mn-cs"/>
            </a:rPr>
            <a:t> </a:t>
          </a:r>
        </a:p>
        <a:p>
          <a:r>
            <a:rPr lang="et-EE" sz="1100" i="1">
              <a:solidFill>
                <a:schemeClr val="dk1"/>
              </a:solidFill>
              <a:effectLst/>
              <a:latin typeface="+mn-lt"/>
              <a:ea typeface="+mn-ea"/>
              <a:cs typeface="+mn-cs"/>
            </a:rPr>
            <a:t>Teiseks märkasin, et kui tõmmata leheküljelt </a:t>
          </a:r>
          <a:r>
            <a:rPr lang="et-EE" sz="1100" u="sng">
              <a:solidFill>
                <a:schemeClr val="dk1"/>
              </a:solidFill>
              <a:effectLst/>
              <a:latin typeface="+mn-lt"/>
              <a:ea typeface="+mn-ea"/>
              <a:cs typeface="+mn-cs"/>
              <a:hlinkClick xmlns:r="http://schemas.openxmlformats.org/officeDocument/2006/relationships" r:id=""/>
            </a:rPr>
            <a:t>http://www.struktuurifondid.ee/et/toetatud-projektid/toetatud-projektid</a:t>
          </a:r>
          <a:r>
            <a:rPr lang="et-EE" sz="1100">
              <a:solidFill>
                <a:schemeClr val="dk1"/>
              </a:solidFill>
              <a:effectLst/>
              <a:latin typeface="+mn-lt"/>
              <a:ea typeface="+mn-ea"/>
              <a:cs typeface="+mn-cs"/>
            </a:rPr>
            <a:t> </a:t>
          </a:r>
          <a:r>
            <a:rPr lang="et-EE" sz="1100" i="1">
              <a:solidFill>
                <a:schemeClr val="dk1"/>
              </a:solidFill>
              <a:effectLst/>
              <a:latin typeface="+mn-lt"/>
              <a:ea typeface="+mn-ea"/>
              <a:cs typeface="+mn-cs"/>
            </a:rPr>
            <a:t>alla projektide nimekiri (nt excelisse, siis tuleb näiteks teaduse valdkonnas 53 projekti, mille toetuse määr on 0 eurot ja projekti suurus samuti 0 eurot.  Kogu andmebaasis on aga u 400 taolist projetki. Mis võib olla selle põhjuseks?</a:t>
          </a:r>
        </a:p>
        <a:p>
          <a:r>
            <a:rPr lang="et-EE" sz="1100" i="1">
              <a:solidFill>
                <a:schemeClr val="dk1"/>
              </a:solidFill>
              <a:effectLst/>
              <a:latin typeface="+mn-lt"/>
              <a:ea typeface="+mn-ea"/>
              <a:cs typeface="+mn-cs"/>
            </a:rPr>
            <a:t> </a:t>
          </a:r>
        </a:p>
        <a:p>
          <a:r>
            <a:rPr lang="et-EE" sz="1100" i="1">
              <a:solidFill>
                <a:schemeClr val="dk1"/>
              </a:solidFill>
              <a:effectLst/>
              <a:latin typeface="+mn-lt"/>
              <a:ea typeface="+mn-ea"/>
              <a:cs typeface="+mn-cs"/>
            </a:rPr>
            <a:t>Kolmas küsimus on seoses kahe allika ühtimisega. Nimelt tõmmates alla toetatud projektide tabeli valdkonnas „Teadus“ ja leides sealt „Toetuse suurus“ veeru summa (kõik projektide ehk ka kõik rakendusperioodid), siis see ei tule sama, mis </a:t>
          </a:r>
          <a:r>
            <a:rPr lang="et-EE" sz="1100" u="sng">
              <a:solidFill>
                <a:schemeClr val="dk1"/>
              </a:solidFill>
              <a:effectLst/>
              <a:latin typeface="+mn-lt"/>
              <a:ea typeface="+mn-ea"/>
              <a:cs typeface="+mn-cs"/>
              <a:hlinkClick xmlns:r="http://schemas.openxmlformats.org/officeDocument/2006/relationships" r:id=""/>
            </a:rPr>
            <a:t>http://www.struktuurifondid.ee/et/toetatavad-valdkonnad</a:t>
          </a:r>
          <a:r>
            <a:rPr lang="et-EE" sz="1100">
              <a:solidFill>
                <a:schemeClr val="dk1"/>
              </a:solidFill>
              <a:effectLst/>
              <a:latin typeface="+mn-lt"/>
              <a:ea typeface="+mn-ea"/>
              <a:cs typeface="+mn-cs"/>
            </a:rPr>
            <a:t> (</a:t>
          </a:r>
          <a:r>
            <a:rPr lang="et-EE" sz="1100" i="1">
              <a:solidFill>
                <a:schemeClr val="dk1"/>
              </a:solidFill>
              <a:effectLst/>
              <a:latin typeface="+mn-lt"/>
              <a:ea typeface="+mn-ea"/>
              <a:cs typeface="+mn-cs"/>
            </a:rPr>
            <a:t>(-&gt; Teadus) kastikese eelarvete kogusumma (880 253 053), vaid tiba väiksem (ehk 835 147 461). Kumba allikat pigem kasutada?</a:t>
          </a:r>
        </a:p>
        <a:p>
          <a:endParaRPr lang="et-EE" sz="1100" baseline="0"/>
        </a:p>
        <a:p>
          <a:endParaRPr lang="et-EE" sz="1100" baseline="0"/>
        </a:p>
        <a:p>
          <a:endParaRPr lang="et-EE" sz="1100"/>
        </a:p>
      </xdr:txBody>
    </xdr:sp>
    <xdr:clientData/>
  </xdr:twoCellAnchor>
  <xdr:twoCellAnchor>
    <xdr:from>
      <xdr:col>5</xdr:col>
      <xdr:colOff>152399</xdr:colOff>
      <xdr:row>15</xdr:row>
      <xdr:rowOff>28573</xdr:rowOff>
    </xdr:from>
    <xdr:to>
      <xdr:col>11</xdr:col>
      <xdr:colOff>257174</xdr:colOff>
      <xdr:row>42</xdr:row>
      <xdr:rowOff>76200</xdr:rowOff>
    </xdr:to>
    <xdr:sp macro="" textlink="">
      <xdr:nvSpPr>
        <xdr:cNvPr id="3" name="TextBox 2"/>
        <xdr:cNvSpPr txBox="1"/>
      </xdr:nvSpPr>
      <xdr:spPr>
        <a:xfrm>
          <a:off x="6467474" y="2886073"/>
          <a:ext cx="3762375" cy="51911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100" b="1">
              <a:solidFill>
                <a:schemeClr val="accent1"/>
              </a:solidFill>
            </a:rPr>
            <a:t>Jaotus</a:t>
          </a:r>
          <a:r>
            <a:rPr lang="et-EE" sz="1100" b="1" baseline="0">
              <a:solidFill>
                <a:schemeClr val="accent1"/>
              </a:solidFill>
            </a:rPr>
            <a:t> asutuse tüüpide lõikes, millest algandmetes olevaid asutusi liigitades lähtusin.</a:t>
          </a:r>
          <a:endParaRPr lang="et-EE" sz="1100" b="1">
            <a:solidFill>
              <a:schemeClr val="accent1"/>
            </a:solidFill>
          </a:endParaRPr>
        </a:p>
        <a:p>
          <a:endParaRPr lang="et-EE" sz="1100" b="1">
            <a:solidFill>
              <a:schemeClr val="accent1"/>
            </a:solidFill>
          </a:endParaRPr>
        </a:p>
        <a:p>
          <a:endParaRPr lang="et-EE" sz="1100" b="1">
            <a:solidFill>
              <a:schemeClr val="accent1"/>
            </a:solidFill>
          </a:endParaRPr>
        </a:p>
        <a:p>
          <a:r>
            <a:rPr lang="et-EE" sz="1100" b="1">
              <a:solidFill>
                <a:schemeClr val="accent1"/>
              </a:solidFill>
            </a:rPr>
            <a:t>Avalik-õiguslike</a:t>
          </a:r>
          <a:r>
            <a:rPr lang="et-EE" sz="1100" b="1" baseline="0">
              <a:solidFill>
                <a:schemeClr val="accent1"/>
              </a:solidFill>
            </a:rPr>
            <a:t> ülikoolide hulgas on:</a:t>
          </a:r>
        </a:p>
        <a:p>
          <a:r>
            <a:rPr lang="et-EE" sz="1100" baseline="0"/>
            <a:t>- Tartu Ülikool</a:t>
          </a:r>
        </a:p>
        <a:p>
          <a:r>
            <a:rPr lang="et-EE" sz="1100" baseline="0"/>
            <a:t>- Tallinna Ülikool</a:t>
          </a:r>
        </a:p>
        <a:p>
          <a:r>
            <a:rPr lang="et-EE" sz="1100" baseline="0"/>
            <a:t>- Eesti Maaülikool</a:t>
          </a:r>
        </a:p>
        <a:p>
          <a:r>
            <a:rPr lang="et-EE" sz="1100" baseline="0"/>
            <a:t>- Tallinna Tehnikaülikool (sh TTÜ Mereakadeemia ja Küberneetika instituut)</a:t>
          </a:r>
        </a:p>
        <a:p>
          <a:r>
            <a:rPr lang="et-EE" sz="1100" baseline="0"/>
            <a:t>- Eesti Muusika- ja Teatriakadeemina</a:t>
          </a:r>
        </a:p>
        <a:p>
          <a:r>
            <a:rPr lang="et-EE" sz="1100" baseline="0"/>
            <a:t>- Eesti Kunstiakadeemia</a:t>
          </a:r>
        </a:p>
        <a:p>
          <a:endParaRPr lang="et-EE" sz="1100" baseline="0"/>
        </a:p>
        <a:p>
          <a:r>
            <a:rPr lang="et-EE" sz="1100" b="1" baseline="0">
              <a:solidFill>
                <a:schemeClr val="accent1"/>
              </a:solidFill>
            </a:rPr>
            <a:t>Muud positiivselt evalveeritud TA asutusd (st peale kuue avalik-õigusliku ülikooli)</a:t>
          </a:r>
          <a:r>
            <a:rPr lang="et-EE" sz="1100" baseline="0"/>
            <a:t>  - kõik asutused peale eeltoodud kuue avalik-õigusliku ülikooli, mis on positiivselt evalveeritud 2017. aastal: http://www.etag.ee/wp-content/uploads/2016/10/haridus-ja-teadusministri-22.-augusti-2017.-a-k%C3%A4skkiri-nr-213.pdf</a:t>
          </a:r>
        </a:p>
        <a:p>
          <a:endParaRPr lang="et-EE" sz="1100" baseline="0"/>
        </a:p>
        <a:p>
          <a:r>
            <a:rPr lang="et-EE" sz="1100" baseline="0"/>
            <a:t>NB! nende hulgas on ka erasektorit (AS Cybernetica, Protobios, EBS).</a:t>
          </a:r>
        </a:p>
        <a:p>
          <a:endParaRPr lang="et-EE" sz="1100" baseline="0"/>
        </a:p>
        <a:p>
          <a:r>
            <a:rPr lang="et-EE" sz="1100" b="1" baseline="0">
              <a:solidFill>
                <a:schemeClr val="accent1"/>
              </a:solidFill>
            </a:rPr>
            <a:t>Ettevõte</a:t>
          </a:r>
          <a:r>
            <a:rPr lang="et-EE" sz="1100" baseline="0"/>
            <a:t> - kasumile orienteeritud (AS, OÜ)</a:t>
          </a:r>
        </a:p>
        <a:p>
          <a:endParaRPr lang="et-EE" sz="1100" baseline="0"/>
        </a:p>
        <a:p>
          <a:r>
            <a:rPr lang="et-EE" sz="1100" b="1" baseline="0">
              <a:solidFill>
                <a:schemeClr val="accent1"/>
              </a:solidFill>
            </a:rPr>
            <a:t>Muu</a:t>
          </a:r>
          <a:r>
            <a:rPr lang="et-EE" sz="1100" baseline="0"/>
            <a:t> - sisaldab nii ministeeriume kui nende haldusalas olevaid asutusi (sh ETAg, EAS, Archimedes), MTÜ-sid, erialaliite, maakondlikke arenduskeskusi, inkubaatoreid jne. </a:t>
          </a:r>
        </a:p>
        <a:p>
          <a:endParaRPr lang="et-EE" sz="1100" baseline="0"/>
        </a:p>
        <a:p>
          <a:endParaRPr lang="et-EE" sz="1100" baseline="0"/>
        </a:p>
        <a:p>
          <a:endParaRPr lang="et-EE" sz="1100" baseline="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34</xdr:row>
      <xdr:rowOff>0</xdr:rowOff>
    </xdr:from>
    <xdr:to>
      <xdr:col>6</xdr:col>
      <xdr:colOff>478174</xdr:colOff>
      <xdr:row>36</xdr:row>
      <xdr:rowOff>103909</xdr:rowOff>
    </xdr:to>
    <xdr:sp macro="" textlink="">
      <xdr:nvSpPr>
        <xdr:cNvPr id="4" name="TextBox 3"/>
        <xdr:cNvSpPr txBox="1"/>
      </xdr:nvSpPr>
      <xdr:spPr>
        <a:xfrm>
          <a:off x="164523" y="7464136"/>
          <a:ext cx="5664969" cy="48490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t-EE" sz="1100"/>
            <a:t>* GDP by 2016; number of citizens</a:t>
          </a:r>
          <a:r>
            <a:rPr lang="et-EE" sz="1100" baseline="0"/>
            <a:t> by 1st January 2017; Gross domestic expenditure on R&amp;D (GERD) by 2015. ECORDA cut-off date 13.08.2018.</a:t>
          </a:r>
          <a:endParaRPr lang="et-EE"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20</xdr:col>
      <xdr:colOff>552457</xdr:colOff>
      <xdr:row>3</xdr:row>
      <xdr:rowOff>93052</xdr:rowOff>
    </xdr:from>
    <xdr:to>
      <xdr:col>35</xdr:col>
      <xdr:colOff>428625</xdr:colOff>
      <xdr:row>23</xdr:row>
      <xdr:rowOff>114300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c:userShapes xmlns:c="http://schemas.openxmlformats.org/drawingml/2006/chart">
  <cdr:relSizeAnchor xmlns:cdr="http://schemas.openxmlformats.org/drawingml/2006/chartDrawing">
    <cdr:from>
      <cdr:x>0.96291</cdr:x>
      <cdr:y>0</cdr:y>
    </cdr:from>
    <cdr:to>
      <cdr:x>1</cdr:x>
      <cdr:y>0.87778</cdr:y>
    </cdr:to>
    <cdr:sp macro="" textlink="">
      <cdr:nvSpPr>
        <cdr:cNvPr id="2" name="TextBox 1"/>
        <cdr:cNvSpPr txBox="1"/>
      </cdr:nvSpPr>
      <cdr:spPr>
        <a:xfrm xmlns:a="http://schemas.openxmlformats.org/drawingml/2006/main" rot="16200000">
          <a:off x="6986674" y="1406314"/>
          <a:ext cx="3135923" cy="32329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t-EE" sz="1050">
              <a:solidFill>
                <a:sysClr val="windowText" lastClr="000000"/>
              </a:solidFill>
            </a:rPr>
            <a:t>õppetaseme</a:t>
          </a:r>
          <a:r>
            <a:rPr lang="et-EE" sz="1050" baseline="0">
              <a:solidFill>
                <a:sysClr val="windowText" lastClr="000000"/>
              </a:solidFill>
            </a:rPr>
            <a:t> lõpeanute omavaheline suhe (%)</a:t>
          </a:r>
          <a:endParaRPr lang="et-EE" sz="1050">
            <a:solidFill>
              <a:sysClr val="windowText" lastClr="000000"/>
            </a:solidFill>
          </a:endParaRPr>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H:\Eesti%20teadus%202019\Saadud%20artiklid\Niinemets\Niinemets-artikli-tabelid.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Eesti%20teadus%202019\JOONISED\ab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TEEMARAPORTID\OECD%20Digital%20Economy%20ja%20STI%20Scoreboard%202017%20teemaraport\joonised\Scoreboard%202017\1_63_Government%20RD%20budget%20by%20socio%20economic%20objectiv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1-2.2-uus"/>
      <sheetName val="2.3-uus+Tabel 1"/>
      <sheetName val="2.4-2.5-uus"/>
      <sheetName val="Tabel-2"/>
      <sheetName val="2.6-uus"/>
      <sheetName val="2.7-uus"/>
      <sheetName val="2.8-uus"/>
      <sheetName val="2.9-uus"/>
      <sheetName val="Tabel-3"/>
      <sheetName val="Tabel-4"/>
      <sheetName val="test"/>
      <sheetName val="4b"/>
    </sheetNames>
    <sheetDataSet>
      <sheetData sheetId="0">
        <row r="8">
          <cell r="A8" t="str">
            <v>Šveits</v>
          </cell>
          <cell r="C8">
            <v>11</v>
          </cell>
          <cell r="E8">
            <v>29.8</v>
          </cell>
          <cell r="H8">
            <v>3.3742973598343902</v>
          </cell>
          <cell r="L8">
            <v>80591</v>
          </cell>
          <cell r="P8">
            <v>0.72444241501642137</v>
          </cell>
        </row>
        <row r="9">
          <cell r="A9" t="str">
            <v>Sloveenia</v>
          </cell>
          <cell r="C9">
            <v>4.1727272727272728</v>
          </cell>
          <cell r="E9">
            <v>7.5</v>
          </cell>
          <cell r="H9">
            <v>2.0020216815651599</v>
          </cell>
          <cell r="L9">
            <v>23654</v>
          </cell>
          <cell r="P9">
            <v>0.75644232432833436</v>
          </cell>
        </row>
        <row r="10">
          <cell r="A10" t="str">
            <v>Luksemburg</v>
          </cell>
          <cell r="C10">
            <v>5.9</v>
          </cell>
          <cell r="E10">
            <v>19</v>
          </cell>
          <cell r="H10">
            <v>1.24366149111428</v>
          </cell>
          <cell r="L10">
            <v>105803</v>
          </cell>
          <cell r="P10">
            <v>0.51486650485436725</v>
          </cell>
        </row>
        <row r="11">
          <cell r="A11" t="str">
            <v>USA</v>
          </cell>
          <cell r="C11">
            <v>8</v>
          </cell>
          <cell r="E11">
            <v>17.8</v>
          </cell>
          <cell r="H11">
            <v>2.7441793661297802</v>
          </cell>
          <cell r="L11">
            <v>59501</v>
          </cell>
          <cell r="P11">
            <v>0.75239537536515178</v>
          </cell>
        </row>
        <row r="12">
          <cell r="A12" t="str">
            <v>Rootsi</v>
          </cell>
          <cell r="C12">
            <v>6.6</v>
          </cell>
          <cell r="E12">
            <v>15.5</v>
          </cell>
          <cell r="H12">
            <v>3.2549022634842601</v>
          </cell>
          <cell r="L12">
            <v>53218</v>
          </cell>
          <cell r="P12">
            <v>0.69775827916189981</v>
          </cell>
        </row>
        <row r="13">
          <cell r="A13" t="str">
            <v>Saksamaa</v>
          </cell>
          <cell r="C13">
            <v>5.2</v>
          </cell>
          <cell r="E13">
            <v>13.899999999999999</v>
          </cell>
          <cell r="H13">
            <v>2.9394946009128402</v>
          </cell>
          <cell r="L13">
            <v>44550</v>
          </cell>
          <cell r="P13">
            <v>0.67979395618961402</v>
          </cell>
        </row>
        <row r="14">
          <cell r="A14" t="str">
            <v>Island</v>
          </cell>
          <cell r="C14">
            <v>4.0999999999999996</v>
          </cell>
          <cell r="E14">
            <v>12.799999999999999</v>
          </cell>
          <cell r="H14">
            <v>2.1019761275892801</v>
          </cell>
          <cell r="L14">
            <v>70332</v>
          </cell>
          <cell r="P14">
            <v>0.630328625586831</v>
          </cell>
        </row>
        <row r="15">
          <cell r="A15" t="str">
            <v>Soome</v>
          </cell>
          <cell r="C15">
            <v>5.7</v>
          </cell>
          <cell r="E15">
            <v>12.5</v>
          </cell>
          <cell r="H15">
            <v>2.7464511315132101</v>
          </cell>
          <cell r="L15">
            <v>46017</v>
          </cell>
          <cell r="P15">
            <v>0.66703228092674649</v>
          </cell>
        </row>
        <row r="16">
          <cell r="A16" t="str">
            <v>Iisrael</v>
          </cell>
          <cell r="C16">
            <v>5.4</v>
          </cell>
          <cell r="E16">
            <v>12.2</v>
          </cell>
          <cell r="H16">
            <v>4.2512121766037598</v>
          </cell>
          <cell r="L16">
            <v>40258</v>
          </cell>
          <cell r="P16">
            <v>0.86593476917857637</v>
          </cell>
        </row>
        <row r="17">
          <cell r="A17" t="str">
            <v>Suurbritannia</v>
          </cell>
          <cell r="C17">
            <v>4.9000000000000004</v>
          </cell>
          <cell r="E17">
            <v>12.100000000000001</v>
          </cell>
          <cell r="H17">
            <v>1.6884742152415</v>
          </cell>
          <cell r="L17">
            <v>39735</v>
          </cell>
          <cell r="P17">
            <v>0.69098039215686113</v>
          </cell>
        </row>
        <row r="18">
          <cell r="A18" t="str">
            <v>Austraalia</v>
          </cell>
          <cell r="C18">
            <v>5.2</v>
          </cell>
          <cell r="E18">
            <v>11.600000000000001</v>
          </cell>
          <cell r="H18">
            <v>1.8787011841379</v>
          </cell>
          <cell r="L18">
            <v>55707</v>
          </cell>
          <cell r="P18">
            <v>0.56675967798839366</v>
          </cell>
        </row>
        <row r="19">
          <cell r="A19" t="str">
            <v>Norra</v>
          </cell>
          <cell r="C19">
            <v>5.0999999999999996</v>
          </cell>
          <cell r="E19">
            <v>11.7</v>
          </cell>
          <cell r="H19">
            <v>2.0381568107096801</v>
          </cell>
          <cell r="L19">
            <v>74941</v>
          </cell>
          <cell r="P19">
            <v>0.53233118211868369</v>
          </cell>
        </row>
        <row r="20">
          <cell r="A20" t="str">
            <v>Taani</v>
          </cell>
          <cell r="C20">
            <v>4.4000000000000004</v>
          </cell>
          <cell r="E20">
            <v>10.4</v>
          </cell>
          <cell r="H20">
            <v>2.8712531982679299</v>
          </cell>
          <cell r="L20">
            <v>56444</v>
          </cell>
          <cell r="P20">
            <v>0.66167669717965671</v>
          </cell>
        </row>
        <row r="21">
          <cell r="A21" t="str">
            <v>Uus-Meremaa</v>
          </cell>
          <cell r="C21">
            <v>4.5999999999999996</v>
          </cell>
          <cell r="E21">
            <v>9.8999999999999986</v>
          </cell>
          <cell r="H21">
            <v>1.2774324243808499</v>
          </cell>
          <cell r="L21">
            <v>41593</v>
          </cell>
          <cell r="P21">
            <v>0.49813432835820642</v>
          </cell>
        </row>
        <row r="22">
          <cell r="A22" t="str">
            <v>OECD kokku</v>
          </cell>
          <cell r="C22">
            <v>4.2</v>
          </cell>
          <cell r="E22">
            <v>9.9</v>
          </cell>
          <cell r="H22">
            <v>2.34936234152357</v>
          </cell>
          <cell r="L22">
            <v>0</v>
          </cell>
          <cell r="P22">
            <v>0.71265357753142167</v>
          </cell>
        </row>
        <row r="23">
          <cell r="A23" t="str">
            <v>Austria</v>
          </cell>
          <cell r="C23">
            <v>3.2</v>
          </cell>
          <cell r="E23">
            <v>9.1000000000000014</v>
          </cell>
          <cell r="H23">
            <v>3.0869473755955799</v>
          </cell>
          <cell r="L23">
            <v>47290</v>
          </cell>
          <cell r="P23">
            <v>0.71908997633432425</v>
          </cell>
        </row>
        <row r="24">
          <cell r="A24" t="str">
            <v>Iirimaa</v>
          </cell>
          <cell r="C24">
            <v>3.9</v>
          </cell>
          <cell r="E24">
            <v>8.9</v>
          </cell>
          <cell r="H24">
            <v>1.1768095613673399</v>
          </cell>
          <cell r="L24">
            <v>70638</v>
          </cell>
          <cell r="P24">
            <v>0.70702149310801932</v>
          </cell>
        </row>
        <row r="25">
          <cell r="A25" t="str">
            <v>Prantsusmaa</v>
          </cell>
          <cell r="C25">
            <v>3.6</v>
          </cell>
          <cell r="E25">
            <v>8.5</v>
          </cell>
          <cell r="H25">
            <v>2.24775882885264</v>
          </cell>
          <cell r="L25">
            <v>39869</v>
          </cell>
          <cell r="P25">
            <v>0.65163186813077112</v>
          </cell>
        </row>
        <row r="26">
          <cell r="A26" t="str">
            <v>Kanada</v>
          </cell>
          <cell r="C26">
            <v>3.3</v>
          </cell>
          <cell r="E26">
            <v>8.3999999999999986</v>
          </cell>
          <cell r="H26">
            <v>1.60407289391434</v>
          </cell>
          <cell r="L26">
            <v>45077</v>
          </cell>
          <cell r="P26">
            <v>0.51410370279623852</v>
          </cell>
        </row>
        <row r="27">
          <cell r="A27" t="str">
            <v>Korea</v>
          </cell>
          <cell r="C27">
            <v>2.2000000000000002</v>
          </cell>
          <cell r="E27">
            <v>8.1999999999999993</v>
          </cell>
          <cell r="H27">
            <v>4.2387106531125101</v>
          </cell>
          <cell r="L27">
            <v>29891</v>
          </cell>
          <cell r="P27">
            <v>0.79320934221698236</v>
          </cell>
        </row>
        <row r="28">
          <cell r="A28" t="str">
            <v>Eesti</v>
          </cell>
          <cell r="C28">
            <v>4.3</v>
          </cell>
          <cell r="E28">
            <v>8.1</v>
          </cell>
          <cell r="H28">
            <v>1.2812887763980401</v>
          </cell>
          <cell r="L28">
            <v>19840</v>
          </cell>
          <cell r="P28">
            <v>0.53038878407872203</v>
          </cell>
        </row>
        <row r="29">
          <cell r="A29" t="str">
            <v>Hispaania</v>
          </cell>
          <cell r="C29">
            <v>3.5</v>
          </cell>
          <cell r="E29">
            <v>7.7</v>
          </cell>
          <cell r="H29">
            <v>1.1896949724726</v>
          </cell>
          <cell r="L29">
            <v>28359</v>
          </cell>
          <cell r="P29">
            <v>0.5414443525963758</v>
          </cell>
        </row>
        <row r="30">
          <cell r="A30" t="str">
            <v>Belgia</v>
          </cell>
          <cell r="C30">
            <v>2.7</v>
          </cell>
          <cell r="E30">
            <v>7</v>
          </cell>
          <cell r="H30">
            <v>2.4861651763722499</v>
          </cell>
          <cell r="L30">
            <v>43582</v>
          </cell>
          <cell r="P30">
            <v>0.70326123189501266</v>
          </cell>
        </row>
        <row r="31">
          <cell r="A31" t="str">
            <v>Holland</v>
          </cell>
          <cell r="C31">
            <v>2.6</v>
          </cell>
          <cell r="E31">
            <v>6.6</v>
          </cell>
          <cell r="H31">
            <v>2.0324746207522799</v>
          </cell>
          <cell r="L31">
            <v>48346</v>
          </cell>
          <cell r="P31">
            <v>0.5694279112106998</v>
          </cell>
        </row>
        <row r="32">
          <cell r="A32" t="str">
            <v>Ungari</v>
          </cell>
          <cell r="C32">
            <v>3</v>
          </cell>
          <cell r="E32">
            <v>6.6</v>
          </cell>
          <cell r="H32">
            <v>1.20606420269495</v>
          </cell>
          <cell r="L32">
            <v>15531</v>
          </cell>
          <cell r="P32">
            <v>0.75441897527059387</v>
          </cell>
        </row>
        <row r="33">
          <cell r="A33" t="str">
            <v>Kreeka</v>
          </cell>
          <cell r="C33">
            <v>2.2000000000000002</v>
          </cell>
          <cell r="E33">
            <v>5.7</v>
          </cell>
          <cell r="H33">
            <v>0.99488939361041995</v>
          </cell>
          <cell r="L33">
            <v>18637</v>
          </cell>
          <cell r="P33">
            <v>0.42564436930569244</v>
          </cell>
        </row>
        <row r="34">
          <cell r="A34" t="str">
            <v>Tšehhi</v>
          </cell>
          <cell r="C34">
            <v>2.2999999999999998</v>
          </cell>
          <cell r="E34">
            <v>5.6999999999999993</v>
          </cell>
          <cell r="H34">
            <v>1.6782972781590699</v>
          </cell>
          <cell r="L34">
            <v>20152</v>
          </cell>
          <cell r="P34">
            <v>0.61388055799912944</v>
          </cell>
        </row>
        <row r="35">
          <cell r="A35" t="str">
            <v>Slovakkia</v>
          </cell>
          <cell r="C35">
            <v>3.3</v>
          </cell>
          <cell r="E35">
            <v>5.6</v>
          </cell>
          <cell r="H35">
            <v>0.78965333622759004</v>
          </cell>
          <cell r="L35">
            <v>17664</v>
          </cell>
          <cell r="P35">
            <v>0.50845537462841883</v>
          </cell>
        </row>
        <row r="36">
          <cell r="A36" t="str">
            <v>Poola</v>
          </cell>
          <cell r="C36">
            <v>2.4</v>
          </cell>
          <cell r="E36">
            <v>5.0999999999999996</v>
          </cell>
          <cell r="H36">
            <v>1.00371125357899</v>
          </cell>
          <cell r="L36">
            <v>13823</v>
          </cell>
          <cell r="P36">
            <v>0.46729639493485892</v>
          </cell>
        </row>
        <row r="37">
          <cell r="A37" t="str">
            <v>Portugal</v>
          </cell>
          <cell r="C37">
            <v>2.2999999999999998</v>
          </cell>
          <cell r="E37">
            <v>5</v>
          </cell>
          <cell r="H37">
            <v>1.2677970719844001</v>
          </cell>
          <cell r="L37">
            <v>21161</v>
          </cell>
          <cell r="P37">
            <v>0.49486731694849656</v>
          </cell>
        </row>
        <row r="38">
          <cell r="A38" t="str">
            <v>Itaalia</v>
          </cell>
          <cell r="C38">
            <v>2</v>
          </cell>
          <cell r="E38">
            <v>4</v>
          </cell>
          <cell r="H38">
            <v>1.2859846947628399</v>
          </cell>
          <cell r="L38">
            <v>31984</v>
          </cell>
          <cell r="P38">
            <v>0.61251589795803463</v>
          </cell>
        </row>
        <row r="39">
          <cell r="A39" t="str">
            <v>Läti</v>
          </cell>
          <cell r="C39">
            <v>1.8</v>
          </cell>
          <cell r="E39">
            <v>3.9000000000000004</v>
          </cell>
          <cell r="H39">
            <v>0.44289879184912001</v>
          </cell>
          <cell r="L39">
            <v>15547</v>
          </cell>
          <cell r="P39">
            <v>0.24456521739131323</v>
          </cell>
        </row>
        <row r="40">
          <cell r="A40" t="str">
            <v>Türgi</v>
          </cell>
          <cell r="C40">
            <v>1.7</v>
          </cell>
          <cell r="E40">
            <v>3.7</v>
          </cell>
          <cell r="H40">
            <v>0.88150300576531004</v>
          </cell>
          <cell r="L40">
            <v>10512</v>
          </cell>
          <cell r="P40">
            <v>0.50005402370467666</v>
          </cell>
        </row>
        <row r="41">
          <cell r="A41" t="str">
            <v>Venemaa</v>
          </cell>
          <cell r="C41">
            <v>1.3</v>
          </cell>
          <cell r="E41">
            <v>2.6</v>
          </cell>
          <cell r="H41">
            <v>1.0969028069659199</v>
          </cell>
          <cell r="L41">
            <v>10608</v>
          </cell>
          <cell r="P41">
            <v>0.58921163804100862</v>
          </cell>
        </row>
        <row r="42">
          <cell r="A42" t="str">
            <v>Brasiilia</v>
          </cell>
        </row>
        <row r="43">
          <cell r="A43" t="str">
            <v>Mehhiko</v>
          </cell>
        </row>
        <row r="44">
          <cell r="A44" t="str">
            <v>Tšiili</v>
          </cell>
        </row>
        <row r="45">
          <cell r="A45" t="str">
            <v>Leedu</v>
          </cell>
        </row>
        <row r="46">
          <cell r="A46" t="str">
            <v>Kolumbia</v>
          </cell>
        </row>
        <row r="59">
          <cell r="AT59">
            <v>0</v>
          </cell>
          <cell r="BC59">
            <v>55707</v>
          </cell>
          <cell r="BD59">
            <v>0.56675967798839366</v>
          </cell>
        </row>
        <row r="60">
          <cell r="AT60">
            <v>0.32528456446158976</v>
          </cell>
          <cell r="BC60">
            <v>47290</v>
          </cell>
          <cell r="BD60">
            <v>0.71908997633432425</v>
          </cell>
        </row>
        <row r="61">
          <cell r="AT61">
            <v>0.28660730352474045</v>
          </cell>
          <cell r="BC61">
            <v>43582</v>
          </cell>
          <cell r="BD61">
            <v>0.70326123189501266</v>
          </cell>
        </row>
        <row r="62">
          <cell r="AT62">
            <v>0</v>
          </cell>
          <cell r="BC62">
            <v>45077</v>
          </cell>
          <cell r="BD62">
            <v>0.51410370279623852</v>
          </cell>
        </row>
        <row r="63">
          <cell r="AT63">
            <v>8.9597352721711931E-2</v>
          </cell>
          <cell r="BC63">
            <v>15070</v>
          </cell>
          <cell r="BD63">
            <v>0.44996431228846862</v>
          </cell>
        </row>
        <row r="64">
          <cell r="AT64">
            <v>0.1415514448075392</v>
          </cell>
          <cell r="BC64">
            <v>20152</v>
          </cell>
          <cell r="BD64">
            <v>0.61388055799912944</v>
          </cell>
        </row>
        <row r="65">
          <cell r="AT65">
            <v>0</v>
          </cell>
          <cell r="BC65">
            <v>56444</v>
          </cell>
          <cell r="BD65">
            <v>0.66167669717965671</v>
          </cell>
        </row>
        <row r="66">
          <cell r="AT66">
            <v>8.7575757575757571E-2</v>
          </cell>
          <cell r="BC66">
            <v>19840</v>
          </cell>
          <cell r="BD66">
            <v>0.53038878407872203</v>
          </cell>
        </row>
        <row r="67">
          <cell r="AT67">
            <v>0.15995851967074989</v>
          </cell>
          <cell r="BC67">
            <v>46017</v>
          </cell>
          <cell r="BD67">
            <v>0.66703228092674649</v>
          </cell>
        </row>
        <row r="68">
          <cell r="AT68">
            <v>0</v>
          </cell>
          <cell r="BC68">
            <v>39869</v>
          </cell>
          <cell r="BD68">
            <v>0.65163186813077112</v>
          </cell>
        </row>
        <row r="69">
          <cell r="AT69">
            <v>0</v>
          </cell>
          <cell r="BC69">
            <v>44550</v>
          </cell>
          <cell r="BD69">
            <v>0.67979395618961402</v>
          </cell>
        </row>
        <row r="70">
          <cell r="AT70">
            <v>5.1750937185699918E-2</v>
          </cell>
          <cell r="BC70">
            <v>18637</v>
          </cell>
          <cell r="BD70">
            <v>0.42564436930569244</v>
          </cell>
        </row>
        <row r="71">
          <cell r="AT71">
            <v>0.10498034076015728</v>
          </cell>
          <cell r="BC71">
            <v>15531</v>
          </cell>
          <cell r="BD71">
            <v>0.75441897527059387</v>
          </cell>
        </row>
        <row r="72">
          <cell r="AT72">
            <v>0.11524163568773234</v>
          </cell>
          <cell r="BC72">
            <v>70332</v>
          </cell>
          <cell r="BD72">
            <v>0.630328625586831</v>
          </cell>
        </row>
        <row r="73">
          <cell r="AT73">
            <v>0.17619623031007126</v>
          </cell>
          <cell r="BC73">
            <v>70638</v>
          </cell>
          <cell r="BD73">
            <v>0.70702149310801932</v>
          </cell>
        </row>
        <row r="74">
          <cell r="AT74">
            <v>0</v>
          </cell>
          <cell r="BC74">
            <v>40258</v>
          </cell>
          <cell r="BD74">
            <v>0.86593476917857637</v>
          </cell>
        </row>
        <row r="75">
          <cell r="AT75">
            <v>0</v>
          </cell>
          <cell r="BC75">
            <v>31984</v>
          </cell>
          <cell r="BD75">
            <v>0.61251589795803463</v>
          </cell>
        </row>
        <row r="76">
          <cell r="AT76">
            <v>0.16808144436118397</v>
          </cell>
          <cell r="BC76">
            <v>38440</v>
          </cell>
          <cell r="BD76">
            <v>0</v>
          </cell>
        </row>
        <row r="77">
          <cell r="AT77">
            <v>0</v>
          </cell>
          <cell r="BC77">
            <v>29891</v>
          </cell>
          <cell r="BD77">
            <v>0.79320934221698236</v>
          </cell>
        </row>
        <row r="78">
          <cell r="AT78">
            <v>0</v>
          </cell>
          <cell r="BC78">
            <v>105803</v>
          </cell>
          <cell r="BD78">
            <v>0.51486650485436725</v>
          </cell>
        </row>
        <row r="79">
          <cell r="AT79">
            <v>4.9259531561810732E-2</v>
          </cell>
          <cell r="BC79">
            <v>9304</v>
          </cell>
          <cell r="BD79">
            <v>0.3678346098815477</v>
          </cell>
        </row>
        <row r="80">
          <cell r="AT80">
            <v>0</v>
          </cell>
          <cell r="BC80">
            <v>48346</v>
          </cell>
          <cell r="BD80">
            <v>0.5694279112106998</v>
          </cell>
        </row>
        <row r="81">
          <cell r="AT81">
            <v>0</v>
          </cell>
          <cell r="BC81">
            <v>41593</v>
          </cell>
          <cell r="BD81">
            <v>0.49813432835820642</v>
          </cell>
        </row>
        <row r="82">
          <cell r="AT82">
            <v>0.19080058224163027</v>
          </cell>
          <cell r="BC82">
            <v>74941</v>
          </cell>
          <cell r="BD82">
            <v>0.53233118211868369</v>
          </cell>
        </row>
        <row r="83">
          <cell r="AT83">
            <v>2.552423049970352E-2</v>
          </cell>
          <cell r="BC83">
            <v>13823</v>
          </cell>
          <cell r="BD83">
            <v>0.46729639493485892</v>
          </cell>
        </row>
        <row r="84">
          <cell r="AT84">
            <v>4.0929991580856161E-2</v>
          </cell>
          <cell r="BC84">
            <v>21161</v>
          </cell>
          <cell r="BD84">
            <v>0.49486731694849656</v>
          </cell>
        </row>
        <row r="85">
          <cell r="AT85">
            <v>3.5411748368282182E-2</v>
          </cell>
          <cell r="BC85">
            <v>17664</v>
          </cell>
          <cell r="BD85">
            <v>0.50845537462841883</v>
          </cell>
        </row>
        <row r="86">
          <cell r="AT86">
            <v>0.21903846153846154</v>
          </cell>
          <cell r="BC86">
            <v>23654</v>
          </cell>
          <cell r="BD86">
            <v>0.75644232432833436</v>
          </cell>
        </row>
        <row r="87">
          <cell r="AT87">
            <v>0</v>
          </cell>
          <cell r="BC87">
            <v>28359</v>
          </cell>
          <cell r="BD87">
            <v>0.5414443525963758</v>
          </cell>
        </row>
        <row r="88">
          <cell r="AT88">
            <v>0</v>
          </cell>
          <cell r="BC88">
            <v>53218</v>
          </cell>
          <cell r="BD88">
            <v>0.69775827916189981</v>
          </cell>
        </row>
        <row r="89">
          <cell r="AT89">
            <v>0.252</v>
          </cell>
          <cell r="BC89">
            <v>80591</v>
          </cell>
          <cell r="BD89">
            <v>0.72444241501642137</v>
          </cell>
        </row>
        <row r="90">
          <cell r="AT90">
            <v>3.4563561804335091E-2</v>
          </cell>
          <cell r="BC90">
            <v>10512</v>
          </cell>
          <cell r="BD90">
            <v>0.50005402370467666</v>
          </cell>
        </row>
        <row r="91">
          <cell r="AT91">
            <v>0</v>
          </cell>
          <cell r="BC91">
            <v>39735</v>
          </cell>
          <cell r="BD91">
            <v>0.69098039215686113</v>
          </cell>
        </row>
        <row r="92">
          <cell r="AT92">
            <v>0</v>
          </cell>
          <cell r="BC92">
            <v>59501</v>
          </cell>
          <cell r="BD92">
            <v>0.75239537536515178</v>
          </cell>
        </row>
        <row r="93">
          <cell r="AT93">
            <v>0</v>
          </cell>
          <cell r="BC93">
            <v>0</v>
          </cell>
          <cell r="BD93">
            <v>0</v>
          </cell>
        </row>
        <row r="94">
          <cell r="AT94">
            <v>0</v>
          </cell>
          <cell r="BC94">
            <v>14467</v>
          </cell>
          <cell r="BD94">
            <v>0</v>
          </cell>
        </row>
        <row r="95">
          <cell r="AT95">
            <v>0.11916775130866128</v>
          </cell>
          <cell r="BC95">
            <v>8643</v>
          </cell>
          <cell r="BD95">
            <v>0</v>
          </cell>
        </row>
        <row r="96">
          <cell r="AT96">
            <v>6.4652888182299945E-2</v>
          </cell>
          <cell r="BC96">
            <v>10757</v>
          </cell>
          <cell r="BD96">
            <v>0</v>
          </cell>
        </row>
        <row r="97">
          <cell r="AT97">
            <v>0.19516117567615596</v>
          </cell>
          <cell r="BC97">
            <v>10608</v>
          </cell>
          <cell r="BD97">
            <v>0.58921163804100862</v>
          </cell>
        </row>
        <row r="98">
          <cell r="AT98">
            <v>0.18205367319448762</v>
          </cell>
          <cell r="BC98">
            <v>57713</v>
          </cell>
        </row>
        <row r="99">
          <cell r="AT99">
            <v>3.438477385777991E-2</v>
          </cell>
          <cell r="BC99">
            <v>6180</v>
          </cell>
        </row>
        <row r="100">
          <cell r="AT100">
            <v>0.18097555802441759</v>
          </cell>
          <cell r="BC100">
            <v>24577</v>
          </cell>
        </row>
      </sheetData>
      <sheetData sheetId="1">
        <row r="4">
          <cell r="B4">
            <v>1980</v>
          </cell>
        </row>
      </sheetData>
      <sheetData sheetId="2">
        <row r="4">
          <cell r="B4">
            <v>2005</v>
          </cell>
        </row>
      </sheetData>
      <sheetData sheetId="3"/>
      <sheetData sheetId="4">
        <row r="5">
          <cell r="D5">
            <v>601.21687999999995</v>
          </cell>
        </row>
      </sheetData>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igid"/>
    </sheetNames>
    <sheetDataSet>
      <sheetData sheetId="0">
        <row r="2">
          <cell r="A2" t="str">
            <v>ENT</v>
          </cell>
          <cell r="B2" t="str">
            <v>EST</v>
          </cell>
        </row>
        <row r="3">
          <cell r="A3" t="str">
            <v>Austria</v>
          </cell>
          <cell r="B3" t="str">
            <v>Austria</v>
          </cell>
        </row>
        <row r="4">
          <cell r="A4" t="str">
            <v>Belgium</v>
          </cell>
          <cell r="B4" t="str">
            <v>Belgia</v>
          </cell>
        </row>
        <row r="5">
          <cell r="A5" t="str">
            <v>Canada</v>
          </cell>
          <cell r="B5" t="str">
            <v>Kanada</v>
          </cell>
        </row>
        <row r="6">
          <cell r="A6" t="str">
            <v>Chile</v>
          </cell>
          <cell r="B6" t="str">
            <v>Tšiili</v>
          </cell>
        </row>
        <row r="7">
          <cell r="A7" t="str">
            <v>Czech Republic</v>
          </cell>
          <cell r="B7" t="str">
            <v>Tšehhi</v>
          </cell>
        </row>
        <row r="8">
          <cell r="A8" t="str">
            <v>Denmark</v>
          </cell>
          <cell r="B8" t="str">
            <v>Taani</v>
          </cell>
        </row>
        <row r="9">
          <cell r="A9" t="str">
            <v>Estonia</v>
          </cell>
          <cell r="B9" t="str">
            <v>Eesti</v>
          </cell>
        </row>
        <row r="10">
          <cell r="A10" t="str">
            <v>Finland</v>
          </cell>
          <cell r="B10" t="str">
            <v>Soome</v>
          </cell>
        </row>
        <row r="11">
          <cell r="A11" t="str">
            <v>France</v>
          </cell>
          <cell r="B11" t="str">
            <v>Prantsusmaa</v>
          </cell>
        </row>
        <row r="12">
          <cell r="A12" t="str">
            <v>Germany</v>
          </cell>
          <cell r="B12" t="str">
            <v>Saksamaa</v>
          </cell>
        </row>
        <row r="13">
          <cell r="A13" t="str">
            <v>Greece</v>
          </cell>
          <cell r="B13" t="str">
            <v>Kreeka</v>
          </cell>
        </row>
        <row r="14">
          <cell r="A14" t="str">
            <v>Hungary</v>
          </cell>
          <cell r="B14" t="str">
            <v>Ungari</v>
          </cell>
        </row>
        <row r="15">
          <cell r="A15" t="str">
            <v>Iceland</v>
          </cell>
          <cell r="B15" t="str">
            <v>Island</v>
          </cell>
        </row>
        <row r="16">
          <cell r="A16" t="str">
            <v>Ireland</v>
          </cell>
          <cell r="B16" t="str">
            <v>Iirimaa</v>
          </cell>
        </row>
        <row r="17">
          <cell r="A17" t="str">
            <v>Israel</v>
          </cell>
          <cell r="B17" t="str">
            <v>Iisrael</v>
          </cell>
        </row>
        <row r="18">
          <cell r="A18" t="str">
            <v>Italy</v>
          </cell>
          <cell r="B18" t="str">
            <v>Itaalia</v>
          </cell>
        </row>
        <row r="19">
          <cell r="A19" t="str">
            <v>Japan</v>
          </cell>
          <cell r="B19" t="str">
            <v>Jaapan</v>
          </cell>
        </row>
        <row r="20">
          <cell r="A20" t="str">
            <v>Korea</v>
          </cell>
          <cell r="B20" t="str">
            <v>Korea</v>
          </cell>
        </row>
        <row r="21">
          <cell r="A21" t="str">
            <v>Luxembourg</v>
          </cell>
          <cell r="B21" t="str">
            <v>Luksemburg</v>
          </cell>
        </row>
        <row r="22">
          <cell r="A22" t="str">
            <v>Mexico</v>
          </cell>
          <cell r="B22" t="str">
            <v>Mehhiko</v>
          </cell>
        </row>
        <row r="23">
          <cell r="A23" t="str">
            <v>Netherlands</v>
          </cell>
          <cell r="B23" t="str">
            <v>Holland</v>
          </cell>
        </row>
        <row r="24">
          <cell r="A24" t="str">
            <v>Norway</v>
          </cell>
          <cell r="B24" t="str">
            <v>Norra</v>
          </cell>
        </row>
        <row r="25">
          <cell r="A25" t="str">
            <v>Poland</v>
          </cell>
          <cell r="B25" t="str">
            <v>Poola</v>
          </cell>
        </row>
        <row r="26">
          <cell r="A26" t="str">
            <v>Portugal</v>
          </cell>
          <cell r="B26" t="str">
            <v>Portugal</v>
          </cell>
        </row>
        <row r="27">
          <cell r="A27" t="str">
            <v>Slovak Republic</v>
          </cell>
          <cell r="B27" t="str">
            <v>Slovakkia</v>
          </cell>
        </row>
        <row r="28">
          <cell r="A28" t="str">
            <v>Slovenia</v>
          </cell>
          <cell r="B28" t="str">
            <v>Sloveenia</v>
          </cell>
        </row>
        <row r="29">
          <cell r="A29" t="str">
            <v>Spain</v>
          </cell>
          <cell r="B29" t="str">
            <v>Hispaania</v>
          </cell>
        </row>
        <row r="30">
          <cell r="A30" t="str">
            <v>Sweden</v>
          </cell>
          <cell r="B30" t="str">
            <v>Rootsi</v>
          </cell>
        </row>
        <row r="31">
          <cell r="A31" t="str">
            <v>Turkey</v>
          </cell>
          <cell r="B31" t="str">
            <v>Türgi</v>
          </cell>
        </row>
        <row r="32">
          <cell r="A32" t="str">
            <v>United Kingdom</v>
          </cell>
          <cell r="B32" t="str">
            <v>Suurbritannia</v>
          </cell>
        </row>
        <row r="33">
          <cell r="A33" t="str">
            <v>European Union (28 countries)</v>
          </cell>
          <cell r="B33" t="str">
            <v>EL (28 riiki)</v>
          </cell>
        </row>
        <row r="34">
          <cell r="A34" t="str">
            <v>European Union (15 countries)</v>
          </cell>
          <cell r="B34" t="str">
            <v>EL (15 riiki)</v>
          </cell>
        </row>
        <row r="35">
          <cell r="A35" t="str">
            <v>OECD - Total</v>
          </cell>
          <cell r="B35" t="str">
            <v>OECD kokku</v>
          </cell>
        </row>
        <row r="36">
          <cell r="A36" t="str">
            <v>China (People's Republic of)</v>
          </cell>
          <cell r="B36" t="str">
            <v>Hiina (Rahvavabariik)</v>
          </cell>
        </row>
        <row r="37">
          <cell r="A37" t="str">
            <v>Romania</v>
          </cell>
          <cell r="B37" t="str">
            <v>Rumeenia</v>
          </cell>
        </row>
        <row r="38">
          <cell r="A38" t="str">
            <v>Russia</v>
          </cell>
          <cell r="B38" t="str">
            <v>Venemaa</v>
          </cell>
        </row>
        <row r="39">
          <cell r="A39" t="str">
            <v>Chinese Taipei</v>
          </cell>
          <cell r="B39" t="str">
            <v>Hiina (Taipei)</v>
          </cell>
        </row>
        <row r="40">
          <cell r="A40" t="str">
            <v>Switzerland</v>
          </cell>
          <cell r="B40" t="str">
            <v>Šveits</v>
          </cell>
        </row>
        <row r="41">
          <cell r="A41" t="str">
            <v>United States</v>
          </cell>
          <cell r="B41" t="str">
            <v>USA</v>
          </cell>
        </row>
        <row r="42">
          <cell r="A42" t="str">
            <v>Latvia</v>
          </cell>
          <cell r="B42" t="str">
            <v>Läti</v>
          </cell>
        </row>
        <row r="43">
          <cell r="A43" t="str">
            <v>China (People's Republic of)</v>
          </cell>
          <cell r="B43" t="str">
            <v>Hiina Rahvavabariik</v>
          </cell>
        </row>
        <row r="44">
          <cell r="A44" t="str">
            <v>Romania</v>
          </cell>
          <cell r="B44" t="str">
            <v>Rumeenia</v>
          </cell>
        </row>
        <row r="45">
          <cell r="A45" t="str">
            <v>Russia</v>
          </cell>
          <cell r="B45" t="str">
            <v>Venemaa</v>
          </cell>
        </row>
        <row r="46">
          <cell r="A46" t="str">
            <v>Singapore</v>
          </cell>
          <cell r="B46" t="str">
            <v>Singapur</v>
          </cell>
        </row>
        <row r="47">
          <cell r="A47" t="str">
            <v>South Africa</v>
          </cell>
          <cell r="B47" t="str">
            <v>Lõuna-Aafrika Vabariik</v>
          </cell>
        </row>
        <row r="48">
          <cell r="A48" t="str">
            <v>Chinese Taipei</v>
          </cell>
          <cell r="B48" t="str">
            <v>Hiina Taipei</v>
          </cell>
        </row>
        <row r="49">
          <cell r="A49" t="str">
            <v>Bulgaria</v>
          </cell>
          <cell r="B49" t="str">
            <v>Bulgaaria</v>
          </cell>
        </row>
        <row r="50">
          <cell r="A50" t="str">
            <v>Bosnia and Herzegovina</v>
          </cell>
          <cell r="B50" t="str">
            <v>Bosnia ja hertsogovina</v>
          </cell>
        </row>
        <row r="51">
          <cell r="A51" t="str">
            <v>EU13</v>
          </cell>
          <cell r="B51" t="str">
            <v>EU13</v>
          </cell>
        </row>
        <row r="52">
          <cell r="A52" t="str">
            <v>EU15</v>
          </cell>
          <cell r="B52" t="str">
            <v>EU15</v>
          </cell>
        </row>
        <row r="53">
          <cell r="A53" t="str">
            <v>EU19</v>
          </cell>
          <cell r="B53" t="str">
            <v>EU19</v>
          </cell>
        </row>
        <row r="54">
          <cell r="A54" t="str">
            <v>EU19</v>
          </cell>
          <cell r="B54" t="str">
            <v>EU19</v>
          </cell>
        </row>
        <row r="55">
          <cell r="A55" t="str">
            <v>EU28</v>
          </cell>
          <cell r="B55" t="str">
            <v>EU28</v>
          </cell>
        </row>
        <row r="56">
          <cell r="A56" t="str">
            <v>China</v>
          </cell>
          <cell r="B56" t="str">
            <v>Hiina (va Hong Kong)</v>
          </cell>
        </row>
        <row r="57">
          <cell r="A57" t="str">
            <v>Croatia</v>
          </cell>
          <cell r="B57" t="str">
            <v>Horvaatia</v>
          </cell>
        </row>
        <row r="58">
          <cell r="A58" t="str">
            <v>Cypros</v>
          </cell>
          <cell r="B58" t="str">
            <v>Küpros</v>
          </cell>
        </row>
        <row r="59">
          <cell r="A59" t="str">
            <v>Lithuania</v>
          </cell>
          <cell r="B59" t="str">
            <v>Leedu</v>
          </cell>
        </row>
        <row r="60">
          <cell r="A60" t="str">
            <v>South Korea</v>
          </cell>
          <cell r="B60" t="str">
            <v>Lõuna-Korea</v>
          </cell>
        </row>
        <row r="61">
          <cell r="A61" t="str">
            <v>Montenegro</v>
          </cell>
          <cell r="B61" t="str">
            <v>Makedoonia</v>
          </cell>
        </row>
        <row r="62">
          <cell r="A62" t="str">
            <v>Malta</v>
          </cell>
          <cell r="B62" t="str">
            <v>Malta</v>
          </cell>
        </row>
        <row r="63">
          <cell r="A63" t="str">
            <v>Former Yugoslav Republic of Macedonia, the</v>
          </cell>
          <cell r="B63" t="str">
            <v>Montenegro</v>
          </cell>
        </row>
        <row r="64">
          <cell r="A64" t="str">
            <v>Serbia</v>
          </cell>
          <cell r="B64" t="str">
            <v>Serbia</v>
          </cell>
        </row>
        <row r="65">
          <cell r="A65" t="str">
            <v>Switzerland</v>
          </cell>
          <cell r="B65" t="str">
            <v>Šveits</v>
          </cell>
        </row>
        <row r="66">
          <cell r="A66" t="str">
            <v>Netherlands</v>
          </cell>
          <cell r="B66" t="str">
            <v>Holland</v>
          </cell>
        </row>
        <row r="67">
          <cell r="A67" t="str">
            <v>Luxembourg</v>
          </cell>
          <cell r="B67" t="str">
            <v>Luksemburg</v>
          </cell>
        </row>
        <row r="68">
          <cell r="A68" t="str">
            <v>Denmark</v>
          </cell>
          <cell r="B68" t="str">
            <v>Taani</v>
          </cell>
        </row>
        <row r="69">
          <cell r="A69" t="str">
            <v>United States</v>
          </cell>
          <cell r="B69" t="str">
            <v>USA</v>
          </cell>
        </row>
        <row r="70">
          <cell r="A70" t="str">
            <v>United Kingdom</v>
          </cell>
          <cell r="B70" t="str">
            <v>Suurbritannia</v>
          </cell>
        </row>
        <row r="71">
          <cell r="A71" t="str">
            <v>Belgium</v>
          </cell>
          <cell r="B71" t="str">
            <v>Belgia</v>
          </cell>
        </row>
        <row r="72">
          <cell r="A72" t="str">
            <v>Italy</v>
          </cell>
          <cell r="B72" t="str">
            <v>Itaalia</v>
          </cell>
        </row>
        <row r="73">
          <cell r="A73" t="str">
            <v>Australia</v>
          </cell>
          <cell r="B73" t="str">
            <v>Austraalia</v>
          </cell>
        </row>
        <row r="74">
          <cell r="A74" t="str">
            <v>Sweden</v>
          </cell>
          <cell r="B74" t="str">
            <v>Rootsi</v>
          </cell>
        </row>
        <row r="75">
          <cell r="A75" t="str">
            <v>Germany</v>
          </cell>
          <cell r="B75" t="str">
            <v>Saksamaa</v>
          </cell>
        </row>
        <row r="76">
          <cell r="A76" t="str">
            <v>Canada</v>
          </cell>
          <cell r="B76" t="str">
            <v>Kanada</v>
          </cell>
        </row>
        <row r="77">
          <cell r="A77" t="str">
            <v>Finland</v>
          </cell>
          <cell r="B77" t="str">
            <v>Soome</v>
          </cell>
        </row>
        <row r="78">
          <cell r="A78" t="str">
            <v>Iceland</v>
          </cell>
          <cell r="B78" t="str">
            <v>Island</v>
          </cell>
        </row>
        <row r="79">
          <cell r="A79" t="str">
            <v>Austria</v>
          </cell>
          <cell r="B79" t="str">
            <v>Austria</v>
          </cell>
        </row>
        <row r="80">
          <cell r="A80" t="str">
            <v>Norway</v>
          </cell>
          <cell r="B80" t="str">
            <v>Norra</v>
          </cell>
        </row>
        <row r="81">
          <cell r="A81" t="str">
            <v>Ireland</v>
          </cell>
          <cell r="B81" t="str">
            <v>Iirimaa</v>
          </cell>
        </row>
        <row r="82">
          <cell r="A82" t="str">
            <v>Estonia</v>
          </cell>
          <cell r="B82" t="str">
            <v>Eesti</v>
          </cell>
        </row>
        <row r="83">
          <cell r="A83" t="str">
            <v>France</v>
          </cell>
          <cell r="B83" t="str">
            <v>Prantsusmaa</v>
          </cell>
        </row>
        <row r="84">
          <cell r="A84" t="str">
            <v>Israel</v>
          </cell>
          <cell r="B84" t="str">
            <v>Iisrael</v>
          </cell>
        </row>
        <row r="85">
          <cell r="A85" t="str">
            <v>New Zealand</v>
          </cell>
          <cell r="B85" t="str">
            <v>Uus-Meremaa</v>
          </cell>
        </row>
        <row r="86">
          <cell r="A86" t="str">
            <v>Spain</v>
          </cell>
          <cell r="B86" t="str">
            <v>Hispaania</v>
          </cell>
        </row>
        <row r="87">
          <cell r="A87" t="str">
            <v>Portugal</v>
          </cell>
          <cell r="B87" t="str">
            <v>Portugal</v>
          </cell>
        </row>
        <row r="88">
          <cell r="A88" t="str">
            <v>Greece</v>
          </cell>
          <cell r="B88" t="str">
            <v>Kreeka</v>
          </cell>
        </row>
        <row r="89">
          <cell r="A89" t="str">
            <v>Latvia</v>
          </cell>
          <cell r="B89" t="str">
            <v>Läti</v>
          </cell>
        </row>
        <row r="90">
          <cell r="A90" t="str">
            <v>China</v>
          </cell>
          <cell r="B90" t="str">
            <v>Hiina</v>
          </cell>
        </row>
        <row r="91">
          <cell r="A91" t="str">
            <v>Korea</v>
          </cell>
          <cell r="B91" t="str">
            <v>Korea</v>
          </cell>
        </row>
        <row r="92">
          <cell r="A92" t="str">
            <v>South Africa</v>
          </cell>
          <cell r="B92" t="str">
            <v>Lõuna-Aafrika Vabariik</v>
          </cell>
        </row>
        <row r="93">
          <cell r="A93" t="str">
            <v>Japan</v>
          </cell>
          <cell r="B93" t="str">
            <v>Jaapan</v>
          </cell>
        </row>
        <row r="94">
          <cell r="A94" t="str">
            <v>Slovenia</v>
          </cell>
          <cell r="B94" t="str">
            <v>Sloveenia</v>
          </cell>
        </row>
        <row r="95">
          <cell r="A95" t="str">
            <v>Poland</v>
          </cell>
          <cell r="B95" t="str">
            <v>Poola</v>
          </cell>
        </row>
        <row r="96">
          <cell r="A96" t="str">
            <v>Czech Republic</v>
          </cell>
          <cell r="B96" t="str">
            <v>Tšehhi</v>
          </cell>
        </row>
        <row r="97">
          <cell r="A97" t="str">
            <v>Hungary</v>
          </cell>
          <cell r="B97" t="str">
            <v>Ungari</v>
          </cell>
        </row>
        <row r="98">
          <cell r="A98" t="str">
            <v>Chile</v>
          </cell>
          <cell r="B98" t="str">
            <v>Tšiili</v>
          </cell>
        </row>
        <row r="99">
          <cell r="A99" t="str">
            <v>Slovak Republic</v>
          </cell>
          <cell r="B99" t="str">
            <v>Slovakkia</v>
          </cell>
        </row>
        <row r="100">
          <cell r="A100" t="str">
            <v>India</v>
          </cell>
          <cell r="B100" t="str">
            <v>India</v>
          </cell>
        </row>
        <row r="101">
          <cell r="A101" t="str">
            <v>Russian Federation</v>
          </cell>
          <cell r="B101" t="str">
            <v>Venemaa</v>
          </cell>
        </row>
        <row r="102">
          <cell r="A102" t="str">
            <v>Turkey</v>
          </cell>
          <cell r="B102" t="str">
            <v>Türgi</v>
          </cell>
        </row>
        <row r="103">
          <cell r="A103" t="str">
            <v>Brazil</v>
          </cell>
          <cell r="B103" t="str">
            <v>Brasiilia</v>
          </cell>
        </row>
        <row r="104">
          <cell r="A104" t="str">
            <v>Mexico</v>
          </cell>
          <cell r="B104" t="str">
            <v>Mehhiko</v>
          </cell>
        </row>
        <row r="105">
          <cell r="A105" t="str">
            <v>Singapore</v>
          </cell>
          <cell r="B105" t="str">
            <v>Singapur</v>
          </cell>
        </row>
        <row r="106">
          <cell r="A106" t="str">
            <v>Saudi Arabia</v>
          </cell>
          <cell r="B106" t="str">
            <v>Saudi Araabia</v>
          </cell>
        </row>
        <row r="107">
          <cell r="A107" t="str">
            <v>Romania</v>
          </cell>
          <cell r="B107" t="str">
            <v>Rumeenia</v>
          </cell>
        </row>
        <row r="108">
          <cell r="A108" t="str">
            <v>Argentina</v>
          </cell>
          <cell r="B108" t="str">
            <v>Argentiina</v>
          </cell>
        </row>
        <row r="109">
          <cell r="A109" t="str">
            <v>Thailand</v>
          </cell>
          <cell r="B109" t="str">
            <v>Tai</v>
          </cell>
        </row>
        <row r="110">
          <cell r="A110" t="str">
            <v>Colombia</v>
          </cell>
          <cell r="B110" t="str">
            <v>Kolumbia</v>
          </cell>
        </row>
        <row r="111">
          <cell r="A111" t="str">
            <v>Croatia</v>
          </cell>
          <cell r="B111" t="str">
            <v>Horvaatia</v>
          </cell>
        </row>
        <row r="112">
          <cell r="A112" t="str">
            <v>Viet Nam</v>
          </cell>
          <cell r="B112" t="str">
            <v>Vietnam</v>
          </cell>
        </row>
        <row r="113">
          <cell r="A113" t="str">
            <v>Lithuania</v>
          </cell>
          <cell r="B113" t="str">
            <v>Leedu</v>
          </cell>
        </row>
        <row r="114">
          <cell r="A114" t="str">
            <v>Philippines</v>
          </cell>
          <cell r="B114" t="str">
            <v>Filipiinid</v>
          </cell>
        </row>
        <row r="115">
          <cell r="A115" t="str">
            <v>Bulgaria</v>
          </cell>
          <cell r="B115" t="str">
            <v>Bulgaaria</v>
          </cell>
        </row>
        <row r="116">
          <cell r="A116" t="str">
            <v>Germany (until 1990 former territory of the FRG)</v>
          </cell>
          <cell r="B116" t="str">
            <v>Saksamaa</v>
          </cell>
        </row>
        <row r="117">
          <cell r="A117" t="str">
            <v>Cyprus</v>
          </cell>
          <cell r="B117" t="str">
            <v>Küpros</v>
          </cell>
        </row>
        <row r="118">
          <cell r="A118" t="str">
            <v>Slovakia</v>
          </cell>
          <cell r="B118" t="str">
            <v>Slovakkia</v>
          </cell>
        </row>
        <row r="119">
          <cell r="A119" t="str">
            <v>EU (28 countries)</v>
          </cell>
          <cell r="B119" t="str">
            <v>EU (28 riiki)</v>
          </cell>
        </row>
        <row r="120">
          <cell r="A120" t="str">
            <v>EU (27 countries)</v>
          </cell>
          <cell r="B120" t="str">
            <v>EU (27 riiki)</v>
          </cell>
        </row>
        <row r="121">
          <cell r="A121" t="str">
            <v>Euro area (19 countries)</v>
          </cell>
          <cell r="B121" t="str">
            <v>Euroala (19 riiki)</v>
          </cell>
        </row>
        <row r="122">
          <cell r="A122" t="str">
            <v>Euro area (18 countries)</v>
          </cell>
          <cell r="B122" t="str">
            <v>Euroala (18 riiki)</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BARDbySEO_e"/>
    </sheetNames>
    <sheetDataSet>
      <sheetData sheetId="0">
        <row r="13">
          <cell r="C13" t="str">
            <v>Total GBARD (USD billion PPP)</v>
          </cell>
          <cell r="E13" t="str">
            <v>Defence and space</v>
          </cell>
          <cell r="F13" t="str">
            <v>Health</v>
          </cell>
          <cell r="G13" t="str">
            <v>Agriculture, environment and earth exploration</v>
          </cell>
          <cell r="H13" t="str">
            <v>Industrial production, technology, energy and infrastructure</v>
          </cell>
          <cell r="I13" t="str">
            <v>Social structures and relationships</v>
          </cell>
          <cell r="J13" t="str">
            <v>General advancement of knowledge</v>
          </cell>
          <cell r="K13" t="str">
            <v>Economic objective not known</v>
          </cell>
        </row>
        <row r="15">
          <cell r="B15" t="str">
            <v>USA</v>
          </cell>
          <cell r="C15">
            <v>148.999</v>
          </cell>
          <cell r="E15">
            <v>59.982281760280273</v>
          </cell>
          <cell r="F15">
            <v>23.970630675373663</v>
          </cell>
          <cell r="G15">
            <v>3.3208276565614536</v>
          </cell>
          <cell r="H15">
            <v>3.8416365210504773</v>
          </cell>
          <cell r="I15">
            <v>1.2188001261753436</v>
          </cell>
          <cell r="J15">
            <v>7.6658232605587964</v>
          </cell>
          <cell r="K15" t="e">
            <v>#N/A</v>
          </cell>
        </row>
        <row r="16">
          <cell r="B16" t="str">
            <v>TUR</v>
          </cell>
          <cell r="C16">
            <v>5.5519499999999997</v>
          </cell>
          <cell r="E16">
            <v>29.413255125036414</v>
          </cell>
          <cell r="F16">
            <v>2.2917433963794158</v>
          </cell>
          <cell r="G16">
            <v>9.0965833301009873</v>
          </cell>
          <cell r="H16">
            <v>17.633660344479289</v>
          </cell>
          <cell r="I16">
            <v>5.6506099610065776</v>
          </cell>
          <cell r="J16">
            <v>35.914147842996783</v>
          </cell>
          <cell r="K16" t="e">
            <v>#N/A</v>
          </cell>
        </row>
        <row r="17">
          <cell r="B17" t="str">
            <v>GBR</v>
          </cell>
          <cell r="C17">
            <v>14.696129999999998</v>
          </cell>
          <cell r="E17">
            <v>19.751317050991869</v>
          </cell>
          <cell r="F17">
            <v>23.372836626372646</v>
          </cell>
          <cell r="G17">
            <v>9.4195091575815688</v>
          </cell>
          <cell r="H17">
            <v>9.7545787907841017</v>
          </cell>
          <cell r="I17">
            <v>4.232354481926996</v>
          </cell>
          <cell r="J17">
            <v>33.469403892342811</v>
          </cell>
          <cell r="K17" t="e">
            <v>#N/A</v>
          </cell>
        </row>
        <row r="18">
          <cell r="B18" t="str">
            <v>KOR</v>
          </cell>
          <cell r="C18">
            <v>21.207509999999999</v>
          </cell>
          <cell r="E18">
            <v>16.164799904248557</v>
          </cell>
          <cell r="F18">
            <v>8.3513954676100042</v>
          </cell>
          <cell r="G18">
            <v>9.5277126698603016</v>
          </cell>
          <cell r="H18">
            <v>38.309936325757633</v>
          </cell>
          <cell r="I18">
            <v>6.7744002455707815</v>
          </cell>
          <cell r="J18">
            <v>20.871755385788092</v>
          </cell>
          <cell r="K18" t="e">
            <v>#N/A</v>
          </cell>
        </row>
        <row r="19">
          <cell r="B19" t="str">
            <v>FRA</v>
          </cell>
          <cell r="C19">
            <v>17.387280000000001</v>
          </cell>
          <cell r="E19">
            <v>12.366162754908485</v>
          </cell>
          <cell r="F19">
            <v>6.961952514906196</v>
          </cell>
          <cell r="G19">
            <v>6.2505185853250005</v>
          </cell>
          <cell r="H19">
            <v>12.672229737951568</v>
          </cell>
          <cell r="I19">
            <v>2.3368650103430748</v>
          </cell>
          <cell r="J19">
            <v>47.337284459619056</v>
          </cell>
          <cell r="K19">
            <v>12.074986936946631</v>
          </cell>
        </row>
        <row r="20">
          <cell r="B20" t="str">
            <v>ITA</v>
          </cell>
          <cell r="C20">
            <v>11.511190000000001</v>
          </cell>
          <cell r="E20">
            <v>9.4510010033924239</v>
          </cell>
          <cell r="F20">
            <v>9.6158440441492665</v>
          </cell>
          <cell r="G20">
            <v>11.431506522050741</v>
          </cell>
          <cell r="H20">
            <v>17.130536576042811</v>
          </cell>
          <cell r="I20">
            <v>7.1575326102537158</v>
          </cell>
          <cell r="J20">
            <v>45.213579244111038</v>
          </cell>
          <cell r="K20" t="e">
            <v>#N/A</v>
          </cell>
        </row>
        <row r="21">
          <cell r="B21" t="str">
            <v>JPN</v>
          </cell>
          <cell r="C21">
            <v>33.861989999999999</v>
          </cell>
          <cell r="E21">
            <v>9.3372204652692012</v>
          </cell>
          <cell r="F21">
            <v>4.22460776791588</v>
          </cell>
          <cell r="G21">
            <v>6.7342158585374161</v>
          </cell>
          <cell r="H21">
            <v>21.875767873045568</v>
          </cell>
          <cell r="I21">
            <v>0.50900667146914425</v>
          </cell>
          <cell r="J21">
            <v>57.319210305974167</v>
          </cell>
          <cell r="K21" t="e">
            <v>#N/A</v>
          </cell>
        </row>
        <row r="22">
          <cell r="B22" t="str">
            <v>BEL</v>
          </cell>
          <cell r="C22">
            <v>3.1802600000000001</v>
          </cell>
          <cell r="E22">
            <v>8.4316222255965165</v>
          </cell>
          <cell r="F22">
            <v>1.841936847109011</v>
          </cell>
          <cell r="G22">
            <v>4.5854683896593329</v>
          </cell>
          <cell r="H22">
            <v>34.974652357191573</v>
          </cell>
          <cell r="I22">
            <v>5.1069794279312752</v>
          </cell>
          <cell r="J22">
            <v>45.059340750935824</v>
          </cell>
          <cell r="K22" t="e">
            <v>#N/A</v>
          </cell>
        </row>
        <row r="23">
          <cell r="B23" t="str">
            <v>DEU</v>
          </cell>
          <cell r="C23">
            <v>35.421639999999996</v>
          </cell>
          <cell r="E23">
            <v>7.8927181376337803</v>
          </cell>
          <cell r="F23">
            <v>5.1944875655252947</v>
          </cell>
          <cell r="G23">
            <v>7.8787113461542644</v>
          </cell>
          <cell r="H23">
            <v>18.549201213728399</v>
          </cell>
          <cell r="I23">
            <v>4.1763825174921605</v>
          </cell>
          <cell r="J23">
            <v>57.252723885498455</v>
          </cell>
          <cell r="K23" t="e">
            <v>#N/A</v>
          </cell>
        </row>
        <row r="24">
          <cell r="B24" t="str">
            <v>AUS</v>
          </cell>
          <cell r="C24">
            <v>4.7314499999999997</v>
          </cell>
          <cell r="E24">
            <v>6.9044467705332613</v>
          </cell>
          <cell r="F24">
            <v>18.522827870388799</v>
          </cell>
          <cell r="G24">
            <v>18.597224264758889</v>
          </cell>
          <cell r="H24">
            <v>16.568048190408632</v>
          </cell>
          <cell r="I24">
            <v>1.8969638773785942</v>
          </cell>
          <cell r="J24">
            <v>37.510633205590693</v>
          </cell>
          <cell r="K24" t="e">
            <v>#N/A</v>
          </cell>
        </row>
        <row r="25">
          <cell r="B25" t="str">
            <v>CAN</v>
          </cell>
          <cell r="C25">
            <v>7.7000600000000006</v>
          </cell>
          <cell r="E25">
            <v>6.3102269194902085</v>
          </cell>
          <cell r="F25">
            <v>16.454253445238837</v>
          </cell>
          <cell r="G25">
            <v>11.273443166511242</v>
          </cell>
          <cell r="H25">
            <v>19.386592062998652</v>
          </cell>
          <cell r="I25" t="e">
            <v>#N/A</v>
          </cell>
          <cell r="J25">
            <v>40.866231478603254</v>
          </cell>
          <cell r="K25">
            <v>5.7092529271578059</v>
          </cell>
        </row>
        <row r="26">
          <cell r="B26" t="str">
            <v>ESP</v>
          </cell>
          <cell r="C26">
            <v>8.92286</v>
          </cell>
          <cell r="E26">
            <v>6.0767847874635041</v>
          </cell>
          <cell r="F26">
            <v>13.87436043962631</v>
          </cell>
          <cell r="G26">
            <v>12.31500348045391</v>
          </cell>
          <cell r="H26">
            <v>13.448399619475119</v>
          </cell>
          <cell r="I26">
            <v>3.1504889742696545</v>
          </cell>
          <cell r="J26">
            <v>51.134962698711483</v>
          </cell>
          <cell r="K26" t="e">
            <v>#N/A</v>
          </cell>
        </row>
        <row r="27">
          <cell r="B27" t="str">
            <v>POL</v>
          </cell>
          <cell r="C27">
            <v>4.1608000000000001</v>
          </cell>
          <cell r="E27">
            <v>5.9956123019063323</v>
          </cell>
          <cell r="F27">
            <v>10.797552700069495</v>
          </cell>
          <cell r="G27">
            <v>11.822257348031668</v>
          </cell>
          <cell r="H27">
            <v>33.853407279218395</v>
          </cell>
          <cell r="I27">
            <v>8.0450215978306776</v>
          </cell>
          <cell r="J27">
            <v>29.486148772943437</v>
          </cell>
          <cell r="K27" t="e">
            <v>#N/A</v>
          </cell>
        </row>
        <row r="28">
          <cell r="B28" t="str">
            <v>NOR</v>
          </cell>
          <cell r="C28">
            <v>3.0846399999999998</v>
          </cell>
          <cell r="E28">
            <v>5.9417072441685663</v>
          </cell>
          <cell r="F28">
            <v>16.884154631496891</v>
          </cell>
          <cell r="G28">
            <v>11.559747149001161</v>
          </cell>
          <cell r="H28">
            <v>12.868286660579795</v>
          </cell>
          <cell r="I28">
            <v>7.1882083509372086</v>
          </cell>
          <cell r="J28">
            <v>45.557895963817792</v>
          </cell>
          <cell r="K28" t="e">
            <v>#N/A</v>
          </cell>
        </row>
        <row r="29">
          <cell r="B29" t="str">
            <v>SWE</v>
          </cell>
          <cell r="C29">
            <v>3.7135199999999999</v>
          </cell>
          <cell r="E29">
            <v>4.1651575516117347</v>
          </cell>
          <cell r="F29">
            <v>2.0644693951466859</v>
          </cell>
          <cell r="G29">
            <v>3.7426053362308349</v>
          </cell>
          <cell r="H29">
            <v>12.661475310877702</v>
          </cell>
          <cell r="I29">
            <v>2.7013159483279008</v>
          </cell>
          <cell r="J29">
            <v>72.443559096945549</v>
          </cell>
          <cell r="K29">
            <v>2.2214173608595922</v>
          </cell>
        </row>
        <row r="30">
          <cell r="B30" t="str">
            <v>NLD</v>
          </cell>
          <cell r="C30">
            <v>6.2423999999999999</v>
          </cell>
          <cell r="E30">
            <v>3.8595592738939026</v>
          </cell>
          <cell r="F30">
            <v>4.2010913415089695</v>
          </cell>
          <cell r="G30">
            <v>2.7658482269085538</v>
          </cell>
          <cell r="H30">
            <v>11.602930740195887</v>
          </cell>
          <cell r="I30">
            <v>2.9240895597756786</v>
          </cell>
          <cell r="J30">
            <v>74.646441033548683</v>
          </cell>
          <cell r="K30" t="e">
            <v>#N/A</v>
          </cell>
        </row>
        <row r="31">
          <cell r="B31" t="str">
            <v>LVA</v>
          </cell>
          <cell r="C31">
            <v>9.4159999999999994E-2</v>
          </cell>
          <cell r="E31">
            <v>3.648068669527897</v>
          </cell>
          <cell r="F31">
            <v>13.733905579399142</v>
          </cell>
          <cell r="G31">
            <v>28.111587982832614</v>
          </cell>
          <cell r="H31">
            <v>21.030042918454935</v>
          </cell>
          <cell r="I31">
            <v>5.3648068669527893</v>
          </cell>
          <cell r="J31">
            <v>28.111587982832614</v>
          </cell>
          <cell r="K31" t="e">
            <v>#N/A</v>
          </cell>
        </row>
        <row r="32">
          <cell r="B32" t="str">
            <v>CHE</v>
          </cell>
          <cell r="C32">
            <v>4.70967</v>
          </cell>
          <cell r="E32">
            <v>3.5313498387870852</v>
          </cell>
          <cell r="F32">
            <v>0.19890141786461779</v>
          </cell>
          <cell r="G32">
            <v>2.6991596460048553</v>
          </cell>
          <cell r="H32">
            <v>1.9638079938833974</v>
          </cell>
          <cell r="I32">
            <v>1.6520969198045552</v>
          </cell>
          <cell r="J32">
            <v>89.954684183655488</v>
          </cell>
          <cell r="K32" t="e">
            <v>#N/A</v>
          </cell>
        </row>
        <row r="33">
          <cell r="B33" t="str">
            <v>FIN</v>
          </cell>
          <cell r="C33">
            <v>2.0395599999999998</v>
          </cell>
          <cell r="E33">
            <v>3.2079070573955266</v>
          </cell>
          <cell r="F33">
            <v>2.708839084445986</v>
          </cell>
          <cell r="G33">
            <v>6.1898517426738335</v>
          </cell>
          <cell r="H33">
            <v>23.234567366048207</v>
          </cell>
          <cell r="I33">
            <v>4.8850138720305178</v>
          </cell>
          <cell r="J33">
            <v>59.773820877405939</v>
          </cell>
          <cell r="K33" t="e">
            <v>#N/A</v>
          </cell>
        </row>
        <row r="34">
          <cell r="B34" t="str">
            <v>CZE</v>
          </cell>
          <cell r="C34">
            <v>2.2619899999999999</v>
          </cell>
          <cell r="E34">
            <v>3.1469740788537641</v>
          </cell>
          <cell r="F34">
            <v>7.104920653733271</v>
          </cell>
          <cell r="G34">
            <v>7.8217958663329785</v>
          </cell>
          <cell r="H34">
            <v>19.030664268042411</v>
          </cell>
          <cell r="I34">
            <v>7.5827045515105205</v>
          </cell>
          <cell r="J34">
            <v>55.312944018870738</v>
          </cell>
          <cell r="K34" t="e">
            <v>#N/A</v>
          </cell>
        </row>
        <row r="35">
          <cell r="B35" t="str">
            <v>EST</v>
          </cell>
          <cell r="C35">
            <v>0.26407999999999998</v>
          </cell>
          <cell r="E35">
            <v>2.9390196148232501</v>
          </cell>
          <cell r="F35">
            <v>13.787334021572741</v>
          </cell>
          <cell r="G35">
            <v>15.216973407853049</v>
          </cell>
          <cell r="H35">
            <v>14.301377665444445</v>
          </cell>
          <cell r="I35">
            <v>12.692321384073191</v>
          </cell>
          <cell r="J35">
            <v>41.06297390623331</v>
          </cell>
          <cell r="K35" t="e">
            <v>#N/A</v>
          </cell>
        </row>
        <row r="36">
          <cell r="B36" t="str">
            <v>IRL</v>
          </cell>
          <cell r="C36">
            <v>0.91500999999999999</v>
          </cell>
          <cell r="E36">
            <v>2.3495857666711939</v>
          </cell>
          <cell r="F36">
            <v>5.6634523971207402</v>
          </cell>
          <cell r="G36">
            <v>13.703653402145868</v>
          </cell>
          <cell r="H36">
            <v>22.246366969985065</v>
          </cell>
          <cell r="I36">
            <v>3.7348906695640367</v>
          </cell>
          <cell r="J36">
            <v>52.302050794513107</v>
          </cell>
          <cell r="K36" t="e">
            <v>#N/A</v>
          </cell>
        </row>
        <row r="37">
          <cell r="B37" t="str">
            <v>GRC</v>
          </cell>
          <cell r="C37">
            <v>1.49837</v>
          </cell>
          <cell r="E37">
            <v>1.9143680526965832</v>
          </cell>
          <cell r="F37">
            <v>12.163333405560008</v>
          </cell>
          <cell r="G37">
            <v>9.8871097050984815</v>
          </cell>
          <cell r="H37">
            <v>10.112456934844314</v>
          </cell>
          <cell r="I37">
            <v>19.759051808194837</v>
          </cell>
          <cell r="J37">
            <v>46.16368009360577</v>
          </cell>
          <cell r="K37" t="e">
            <v>#N/A</v>
          </cell>
        </row>
        <row r="38">
          <cell r="B38" t="str">
            <v>SVK</v>
          </cell>
          <cell r="C38">
            <v>0.56853999999999993</v>
          </cell>
          <cell r="E38">
            <v>1.8154688787086148</v>
          </cell>
          <cell r="F38">
            <v>6.2910964348165388</v>
          </cell>
          <cell r="G38">
            <v>7.0364322152694472</v>
          </cell>
          <cell r="H38">
            <v>9.5477405089816045</v>
          </cell>
          <cell r="I38">
            <v>5.5164963799008637</v>
          </cell>
          <cell r="J38">
            <v>69.792765582322929</v>
          </cell>
          <cell r="K38" t="e">
            <v>#N/A</v>
          </cell>
        </row>
        <row r="39">
          <cell r="B39" t="str">
            <v>CHL</v>
          </cell>
          <cell r="C39">
            <v>0.86736000000000002</v>
          </cell>
          <cell r="E39">
            <v>1.6162626245301266</v>
          </cell>
          <cell r="F39">
            <v>8.8496169276498282</v>
          </cell>
          <cell r="G39">
            <v>19.703031276915574</v>
          </cell>
          <cell r="H39">
            <v>11.924773579389154</v>
          </cell>
          <cell r="I39">
            <v>4.9993456312688851</v>
          </cell>
          <cell r="J39">
            <v>48.929217872485673</v>
          </cell>
          <cell r="K39">
            <v>3.9777520877607713</v>
          </cell>
        </row>
        <row r="40">
          <cell r="B40" t="str">
            <v>DNK</v>
          </cell>
          <cell r="C40">
            <v>2.6363300000000001</v>
          </cell>
          <cell r="E40">
            <v>0.98447795933130977</v>
          </cell>
          <cell r="F40">
            <v>15.393414796525498</v>
          </cell>
          <cell r="G40">
            <v>5.8675515435545016</v>
          </cell>
          <cell r="H40">
            <v>7.7390032553823902</v>
          </cell>
          <cell r="I40">
            <v>8.083081971681791</v>
          </cell>
          <cell r="J40">
            <v>61.932470473524468</v>
          </cell>
          <cell r="K40" t="e">
            <v>#N/A</v>
          </cell>
        </row>
        <row r="41">
          <cell r="B41" t="str">
            <v>HUN</v>
          </cell>
          <cell r="C41">
            <v>1.03484</v>
          </cell>
          <cell r="E41">
            <v>0.89210755619511106</v>
          </cell>
          <cell r="F41">
            <v>15.846858605616438</v>
          </cell>
          <cell r="G41">
            <v>10.813613371851284</v>
          </cell>
          <cell r="H41">
            <v>21.938889511571656</v>
          </cell>
          <cell r="I41">
            <v>2.5105846027022825</v>
          </cell>
          <cell r="J41">
            <v>47.997946352063231</v>
          </cell>
          <cell r="K41" t="e">
            <v>#N/A</v>
          </cell>
        </row>
        <row r="42">
          <cell r="B42" t="str">
            <v>AUT</v>
          </cell>
          <cell r="C42">
            <v>3.4840800000000001</v>
          </cell>
          <cell r="E42">
            <v>0.75175711709351301</v>
          </cell>
          <cell r="F42">
            <v>4.9714654045247224</v>
          </cell>
          <cell r="G42">
            <v>3.8389710918293201</v>
          </cell>
          <cell r="H42">
            <v>17.48965380231537</v>
          </cell>
          <cell r="I42">
            <v>2.8537834566647367</v>
          </cell>
          <cell r="J42">
            <v>70.094369127572335</v>
          </cell>
          <cell r="K42" t="e">
            <v>#N/A</v>
          </cell>
        </row>
        <row r="43">
          <cell r="B43" t="str">
            <v>PRT</v>
          </cell>
          <cell r="C43">
            <v>2.8702899999999998</v>
          </cell>
          <cell r="E43">
            <v>0.68560060042172499</v>
          </cell>
          <cell r="F43">
            <v>10.005241776962393</v>
          </cell>
          <cell r="G43">
            <v>8.7734241908006823</v>
          </cell>
          <cell r="H43">
            <v>12.324728082820076</v>
          </cell>
          <cell r="I43">
            <v>8.1557284283008311</v>
          </cell>
          <cell r="J43">
            <v>60.055276920694297</v>
          </cell>
          <cell r="K43" t="e">
            <v>#N/A</v>
          </cell>
        </row>
        <row r="44">
          <cell r="B44" t="str">
            <v>ISR</v>
          </cell>
          <cell r="C44">
            <v>1.80501</v>
          </cell>
          <cell r="E44">
            <v>0.53068960489867323</v>
          </cell>
          <cell r="F44">
            <v>0.67065169849832329</v>
          </cell>
          <cell r="G44">
            <v>7.8728677649803185</v>
          </cell>
          <cell r="H44">
            <v>32.758419594693109</v>
          </cell>
          <cell r="I44">
            <v>3.1199883364921996</v>
          </cell>
          <cell r="J44">
            <v>55.047383000437378</v>
          </cell>
          <cell r="K44" t="e">
            <v>#N/A</v>
          </cell>
        </row>
        <row r="45">
          <cell r="B45" t="str">
            <v>MEX</v>
          </cell>
          <cell r="C45">
            <v>6.7184900000000001</v>
          </cell>
          <cell r="E45">
            <v>0.34529587949376345</v>
          </cell>
          <cell r="F45">
            <v>5.5732838091956092</v>
          </cell>
          <cell r="G45">
            <v>9.7040152427743198</v>
          </cell>
          <cell r="H45">
            <v>28.42318052938268</v>
          </cell>
          <cell r="I45">
            <v>3.2268817029495134</v>
          </cell>
          <cell r="J45">
            <v>52.727342837072541</v>
          </cell>
          <cell r="K45" t="e">
            <v>#N/A</v>
          </cell>
        </row>
        <row r="46">
          <cell r="B46" t="str">
            <v>SVN</v>
          </cell>
          <cell r="C46">
            <v>0.27333999999999997</v>
          </cell>
          <cell r="E46">
            <v>0.28967880064217344</v>
          </cell>
          <cell r="F46">
            <v>7.8391588178101781</v>
          </cell>
          <cell r="G46">
            <v>11.840292506766472</v>
          </cell>
          <cell r="H46">
            <v>17.04468811666235</v>
          </cell>
          <cell r="I46">
            <v>4.9388671369098347</v>
          </cell>
          <cell r="J46">
            <v>58.047252055593312</v>
          </cell>
          <cell r="K46" t="e">
            <v>#N/A</v>
          </cell>
        </row>
        <row r="47">
          <cell r="B47" t="str">
            <v>LUX</v>
          </cell>
          <cell r="C47">
            <v>0.36051</v>
          </cell>
          <cell r="E47">
            <v>7.66126892096477E-2</v>
          </cell>
          <cell r="F47">
            <v>18.296026376248236</v>
          </cell>
          <cell r="G47">
            <v>2.8527090246904536</v>
          </cell>
          <cell r="H47">
            <v>19.923469452230332</v>
          </cell>
          <cell r="I47">
            <v>6.5270535991851579</v>
          </cell>
          <cell r="J47">
            <v>52.324128858436183</v>
          </cell>
          <cell r="K47" t="e">
            <v>#N/A</v>
          </cell>
        </row>
        <row r="48">
          <cell r="B48" t="str">
            <v>ISL</v>
          </cell>
          <cell r="C48">
            <v>0.14035</v>
          </cell>
          <cell r="E48">
            <v>0</v>
          </cell>
          <cell r="F48">
            <v>5.1349402554594148</v>
          </cell>
          <cell r="G48">
            <v>20.220436753193241</v>
          </cell>
          <cell r="H48">
            <v>4.1151627523691801</v>
          </cell>
          <cell r="I48">
            <v>13.00473836011537</v>
          </cell>
          <cell r="J48">
            <v>57.524721878862792</v>
          </cell>
          <cell r="K48" t="e">
            <v>#N/A</v>
          </cell>
        </row>
        <row r="49">
          <cell r="B49" t="str">
            <v>NZL</v>
          </cell>
          <cell r="C49">
            <v>0.98962000000000006</v>
          </cell>
          <cell r="E49">
            <v>0</v>
          </cell>
          <cell r="F49">
            <v>9.0592334494773503</v>
          </cell>
          <cell r="G49">
            <v>32.062717770034837</v>
          </cell>
          <cell r="H49">
            <v>23.400696864111499</v>
          </cell>
          <cell r="I49">
            <v>0.80836236933797911</v>
          </cell>
          <cell r="J49">
            <v>34.668989547038329</v>
          </cell>
          <cell r="K49" t="e">
            <v>#N/A</v>
          </cell>
        </row>
      </sheetData>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Kadri Raudvere" refreshedDate="43241.67262060185" createdVersion="6" refreshedVersion="6" minRefreshableVersion="3" recordCount="20275">
  <cacheSource type="worksheet">
    <worksheetSource ref="A5:F20280" sheet="4c"/>
  </cacheSource>
  <cacheFields count="6">
    <cacheField name="Organizations" numFmtId="0">
      <sharedItems/>
    </cacheField>
    <cacheField name="records" numFmtId="0">
      <sharedItems containsString="0" containsBlank="1" containsNumber="1" containsInteger="1" minValue="1" maxValue="13121"/>
    </cacheField>
    <cacheField name="% of 26711" numFmtId="0">
      <sharedItems containsBlank="1"/>
    </cacheField>
    <cacheField name="Eesti ettevõte" numFmtId="0">
      <sharedItems containsBlank="1"/>
    </cacheField>
    <cacheField name="Ühtlustatud nimekuju" numFmtId="0">
      <sharedItems containsBlank="1" count="64">
        <m/>
        <s v="NICPB"/>
        <s v="ESTONIAN BIOCTR"/>
        <s v="ESTONIAN BUSINESS SCH"/>
        <s v="COMPETENCE CTR REPROD MED BIOL"/>
        <s v="COMPETENCE CTR HLTH TECHNOL"/>
        <s v="ESTONIAN CTR BEHAV HLTH SCI"/>
        <s v="COMPETENCE CTR FOOD FERMENTAT TECHNOL"/>
        <s v="ESTONIAN NANOTECHNOL COMPETENCE CTR"/>
        <s v="COMPETENCE CTR CANC RES"/>
        <s v="CLEVELAND CLIN"/>
        <s v="ELIKO TECHNOL COMPETENCE CTR"/>
        <s v="CYBERNETICA AS"/>
        <s v="GLAXOSMITHKLINE"/>
        <s v="QURETEC LTD"/>
        <s v="COOPERAT CYBER DEF CTR EXCELLENCE"/>
        <s v="METROSERT AS"/>
        <s v="ASPER BIOTECH"/>
        <s v="PROTOBIOS LLC"/>
        <s v="ICOSAGEN CELL FACTORY OU"/>
        <s v="ESTONIAN CTR EXCELLENCE BEHAV HLTH SCI"/>
        <s v="SOFTWARE TECHNOL APPLICAT COMPETENCE CTR"/>
        <s v="ESTONIAN GENOME CTR"/>
        <s v="BIOCOMPETENCE CTR HLTH DAIRY PROD"/>
        <s v="PRAXIS CTR POLICY STUDIES"/>
        <s v="TESTON LAB OU"/>
        <s v="EESTI ENERGIA AS"/>
        <s v="CTR ENVIRONM FISHERIES AQUACULTURE SCI"/>
        <s v="CTR EXCELLENCE TRANSLAT MED"/>
        <s v="CELLIN TECHNOL LLC"/>
        <s v="QURETEC"/>
        <s v="CRYSTALSOL OU"/>
        <s v="ESTONIA BUSINESS SCH"/>
        <s v="IPT PROJEKTIJUHTIMINE OU"/>
        <s v="NOVA VITA CLIN"/>
        <s v="ELITE CLIN"/>
        <s v="ELEKTRILEVI OU"/>
        <s v="TARTU TECHNOL LTD"/>
        <s v="AS LDIAMON"/>
        <s v="AS TALLINNA VESI"/>
        <s v="BIOGOLD OU"/>
        <s v="BIOMEDICUM"/>
        <s v="ELERING AS"/>
        <s v="LDIAMON AS"/>
        <s v="MEDITA CLIN"/>
        <s v="NARTEST AS"/>
        <s v="REGIO LTD"/>
        <s v="SWEDBANK AS"/>
        <s v="ESTONIAN CTR APPL RES CENTAR"/>
        <s v="EYE CLIN DR KRISTA TURMAN"/>
        <s v="LDI INNOVAT OU"/>
        <s v="MAE PINDMAA SLEEP CLIN"/>
        <s v="METSAHALLITUS"/>
        <s v="MOTTEMARU OU"/>
        <s v="ORION PHARMA"/>
        <s v="PHARMASYNTH AS"/>
        <s v="SALUTAGUSE YEAST FACTORY"/>
        <s v="TENSIOTRACE OU"/>
        <s v="VTT NTM OU"/>
        <s v="DANSKE BANK AS"/>
        <s v="GENET BIOBANK"/>
        <s v="N ESTONIA MED CTR" u="1"/>
        <s v="GSK VACCINES" u="1"/>
        <s v="GEOL SURVEY ESTONIA" u="1"/>
      </sharedItems>
    </cacheField>
    <cacheField name="värv" numFmtId="0">
      <sharedItems containsBlank="1" count="3">
        <m/>
        <s v="kollane"/>
        <s v="roheline"/>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0275">
  <r>
    <s v="UNIV TARTU"/>
    <n v="13121"/>
    <s v="49.122"/>
    <m/>
    <x v="0"/>
    <x v="0"/>
  </r>
  <r>
    <s v="TALLINN UNIV TECHNOL"/>
    <n v="6321"/>
    <s v="23.664"/>
    <m/>
    <x v="0"/>
    <x v="0"/>
  </r>
  <r>
    <s v="UNIV HELSINKI"/>
    <n v="2104"/>
    <s v="7.877"/>
    <m/>
    <x v="0"/>
    <x v="0"/>
  </r>
  <r>
    <s v="ESTONIAN UNIV LIFE SCI"/>
    <n v="2068"/>
    <s v="7.742"/>
    <m/>
    <x v="0"/>
    <x v="0"/>
  </r>
  <r>
    <s v="TALLINN UNIV"/>
    <n v="1612"/>
    <s v="6.035"/>
    <m/>
    <x v="0"/>
    <x v="0"/>
  </r>
  <r>
    <s v="NICPB"/>
    <n v="1550"/>
    <s v="5.803"/>
    <s v="NICPB"/>
    <x v="1"/>
    <x v="1"/>
  </r>
  <r>
    <s v="UNIV GHENT"/>
    <n v="996"/>
    <s v="3.729"/>
    <m/>
    <x v="0"/>
    <x v="0"/>
  </r>
  <r>
    <s v="TARTU UNIV HOSP"/>
    <n v="910"/>
    <s v="3.407"/>
    <m/>
    <x v="0"/>
    <x v="0"/>
  </r>
  <r>
    <s v="UNIV BRISTOL"/>
    <n v="873"/>
    <s v="3.268"/>
    <m/>
    <x v="0"/>
    <x v="0"/>
  </r>
  <r>
    <s v="CHARLES UNIV PRAGUE"/>
    <n v="854"/>
    <s v="3.197"/>
    <m/>
    <x v="0"/>
    <x v="0"/>
  </r>
  <r>
    <s v="RUSSIAN ACAD SCI"/>
    <n v="850"/>
    <s v="3.182"/>
    <m/>
    <x v="0"/>
    <x v="0"/>
  </r>
  <r>
    <s v="BOSTON UNIV"/>
    <n v="843"/>
    <s v="3.156"/>
    <m/>
    <x v="0"/>
    <x v="0"/>
  </r>
  <r>
    <s v="UNIV BOLOGNA"/>
    <n v="836"/>
    <s v="3.130"/>
    <m/>
    <x v="0"/>
    <x v="0"/>
  </r>
  <r>
    <s v="UNIV ZURICH"/>
    <n v="820"/>
    <s v="3.070"/>
    <m/>
    <x v="0"/>
    <x v="0"/>
  </r>
  <r>
    <s v="UNIV MINNESOTA"/>
    <n v="817"/>
    <s v="3.059"/>
    <m/>
    <x v="0"/>
    <x v="0"/>
  </r>
  <r>
    <s v="UNIV ANTWERP"/>
    <n v="813"/>
    <s v="3.044"/>
    <m/>
    <x v="0"/>
    <x v="0"/>
  </r>
  <r>
    <s v="UNIV BELGRADE"/>
    <n v="806"/>
    <s v="3.017"/>
    <m/>
    <x v="0"/>
    <x v="0"/>
  </r>
  <r>
    <s v="UNIV ATHENS"/>
    <n v="804"/>
    <s v="3.010"/>
    <m/>
    <x v="0"/>
    <x v="0"/>
  </r>
  <r>
    <s v="UNIV CALIF LOS ANGELES"/>
    <n v="796"/>
    <s v="2.980"/>
    <m/>
    <x v="0"/>
    <x v="0"/>
  </r>
  <r>
    <s v="UNIV MARYLAND"/>
    <n v="796"/>
    <s v="2.980"/>
    <m/>
    <x v="0"/>
    <x v="0"/>
  </r>
  <r>
    <s v="UNIV FLORIDA"/>
    <n v="794"/>
    <s v="2.973"/>
    <m/>
    <x v="0"/>
    <x v="0"/>
  </r>
  <r>
    <s v="UNIV PADUA"/>
    <n v="788"/>
    <s v="2.950"/>
    <m/>
    <x v="0"/>
    <x v="0"/>
  </r>
  <r>
    <s v="JOHNS HOPKINS UNIV"/>
    <n v="786"/>
    <s v="2.943"/>
    <m/>
    <x v="0"/>
    <x v="0"/>
  </r>
  <r>
    <s v="UNIV AUCKLAND"/>
    <n v="786"/>
    <s v="2.943"/>
    <m/>
    <x v="0"/>
    <x v="0"/>
  </r>
  <r>
    <s v="UNIV PISA"/>
    <n v="777"/>
    <s v="2.909"/>
    <m/>
    <x v="0"/>
    <x v="0"/>
  </r>
  <r>
    <s v="MIT"/>
    <n v="776"/>
    <s v="2.905"/>
    <m/>
    <x v="0"/>
    <x v="0"/>
  </r>
  <r>
    <s v="UNIV SPLIT"/>
    <n v="774"/>
    <s v="2.898"/>
    <m/>
    <x v="0"/>
    <x v="0"/>
  </r>
  <r>
    <s v="UNIV CALIF SAN DIEGO"/>
    <n v="773"/>
    <s v="2.894"/>
    <m/>
    <x v="0"/>
    <x v="0"/>
  </r>
  <r>
    <s v="UNIV TRIESTE"/>
    <n v="770"/>
    <s v="2.883"/>
    <m/>
    <x v="0"/>
    <x v="0"/>
  </r>
  <r>
    <s v="UNIV CALIF SANTA BARBARA"/>
    <n v="767"/>
    <s v="2.871"/>
    <m/>
    <x v="0"/>
    <x v="0"/>
  </r>
  <r>
    <s v="UNIV AUTONOMA MADRID"/>
    <n v="766"/>
    <s v="2.868"/>
    <m/>
    <x v="0"/>
    <x v="0"/>
  </r>
  <r>
    <s v="UNIV SOUTHAMPTON"/>
    <n v="766"/>
    <s v="2.868"/>
    <m/>
    <x v="0"/>
    <x v="0"/>
  </r>
  <r>
    <s v="VANDERBILT UNIV"/>
    <n v="765"/>
    <s v="2.864"/>
    <m/>
    <x v="0"/>
    <x v="0"/>
  </r>
  <r>
    <s v="UNIV VIRGINIA"/>
    <n v="761"/>
    <s v="2.849"/>
    <m/>
    <x v="0"/>
    <x v="0"/>
  </r>
  <r>
    <s v="UNIV MILANO BICOCCA"/>
    <n v="759"/>
    <s v="2.842"/>
    <m/>
    <x v="0"/>
    <x v="0"/>
  </r>
  <r>
    <s v="OHIO STATE UNIV"/>
    <n v="757"/>
    <s v="2.834"/>
    <m/>
    <x v="0"/>
    <x v="0"/>
  </r>
  <r>
    <s v="UNIV TENNESSEE"/>
    <n v="754"/>
    <s v="2.823"/>
    <m/>
    <x v="0"/>
    <x v="0"/>
  </r>
  <r>
    <s v="UNIV HAMBURG"/>
    <n v="753"/>
    <s v="2.819"/>
    <m/>
    <x v="0"/>
    <x v="0"/>
  </r>
  <r>
    <s v="UNIV PAVIA"/>
    <n v="753"/>
    <s v="2.819"/>
    <m/>
    <x v="0"/>
    <x v="0"/>
  </r>
  <r>
    <s v="LAPPEENRANTA UNIV TECHNOL"/>
    <n v="752"/>
    <s v="2.815"/>
    <m/>
    <x v="0"/>
    <x v="0"/>
  </r>
  <r>
    <s v="CORNELL UNIV"/>
    <n v="751"/>
    <s v="2.812"/>
    <m/>
    <x v="0"/>
    <x v="0"/>
  </r>
  <r>
    <s v="UNIV OVIEDO"/>
    <n v="750"/>
    <s v="2.808"/>
    <m/>
    <x v="0"/>
    <x v="0"/>
  </r>
  <r>
    <s v="UNIV CALIF DAVIS"/>
    <n v="749"/>
    <s v="2.804"/>
    <m/>
    <x v="0"/>
    <x v="0"/>
  </r>
  <r>
    <s v="UNIV IOANNINA"/>
    <n v="745"/>
    <s v="2.789"/>
    <m/>
    <x v="0"/>
    <x v="0"/>
  </r>
  <r>
    <s v="CATHOLIC UNIV LOUVAIN"/>
    <n v="744"/>
    <s v="2.785"/>
    <m/>
    <x v="0"/>
    <x v="0"/>
  </r>
  <r>
    <s v="BROWN UNIV"/>
    <n v="743"/>
    <s v="2.782"/>
    <m/>
    <x v="0"/>
    <x v="0"/>
  </r>
  <r>
    <s v="RUTGERS STATE UNIV"/>
    <n v="743"/>
    <s v="2.782"/>
    <m/>
    <x v="0"/>
    <x v="0"/>
  </r>
  <r>
    <s v="VRIJE UNIV BRUSSEL"/>
    <n v="742"/>
    <s v="2.778"/>
    <m/>
    <x v="0"/>
    <x v="0"/>
  </r>
  <r>
    <s v="UNIV LONDON IMPERIAL COLL SCI TECHNOL MED"/>
    <n v="739"/>
    <s v="2.767"/>
    <m/>
    <x v="0"/>
    <x v="0"/>
  </r>
  <r>
    <s v="PEKING UNIV"/>
    <n v="738"/>
    <s v="2.763"/>
    <m/>
    <x v="0"/>
    <x v="0"/>
  </r>
  <r>
    <s v="PAUL SCHERRER INST"/>
    <n v="736"/>
    <s v="2.755"/>
    <m/>
    <x v="0"/>
    <x v="0"/>
  </r>
  <r>
    <s v="UNIV DEBRECEN"/>
    <n v="735"/>
    <s v="2.752"/>
    <m/>
    <x v="0"/>
    <x v="0"/>
  </r>
  <r>
    <s v="UNIV BARI"/>
    <n v="734"/>
    <s v="2.748"/>
    <m/>
    <x v="0"/>
    <x v="0"/>
  </r>
  <r>
    <s v="UNIV WARSAW"/>
    <n v="734"/>
    <s v="2.748"/>
    <m/>
    <x v="0"/>
    <x v="0"/>
  </r>
  <r>
    <s v="KOREA UNIV"/>
    <n v="732"/>
    <s v="2.740"/>
    <m/>
    <x v="0"/>
    <x v="0"/>
  </r>
  <r>
    <s v="UNIV ROCHESTER"/>
    <n v="731"/>
    <s v="2.737"/>
    <m/>
    <x v="0"/>
    <x v="0"/>
  </r>
  <r>
    <s v="UNIV MISSISSIPPI"/>
    <n v="730"/>
    <s v="2.733"/>
    <m/>
    <x v="0"/>
    <x v="0"/>
  </r>
  <r>
    <s v="NORTHWESTERN UNIV"/>
    <n v="729"/>
    <s v="2.729"/>
    <m/>
    <x v="0"/>
    <x v="0"/>
  </r>
  <r>
    <s v="SUNGKYUNKWAN UNIV"/>
    <n v="729"/>
    <s v="2.729"/>
    <m/>
    <x v="0"/>
    <x v="0"/>
  </r>
  <r>
    <s v="UNIV PERUGIA"/>
    <n v="729"/>
    <s v="2.729"/>
    <m/>
    <x v="0"/>
    <x v="0"/>
  </r>
  <r>
    <s v="UNIV FLORENCE"/>
    <n v="728"/>
    <s v="2.725"/>
    <m/>
    <x v="0"/>
    <x v="0"/>
  </r>
  <r>
    <s v="UNIV IOWA"/>
    <n v="728"/>
    <s v="2.725"/>
    <m/>
    <x v="0"/>
    <x v="0"/>
  </r>
  <r>
    <s v="KANSAS STATE UNIV"/>
    <n v="727"/>
    <s v="2.722"/>
    <m/>
    <x v="0"/>
    <x v="0"/>
  </r>
  <r>
    <s v="UNIV CYPRUS"/>
    <n v="727"/>
    <s v="2.722"/>
    <m/>
    <x v="0"/>
    <x v="0"/>
  </r>
  <r>
    <s v="CALTECH"/>
    <n v="725"/>
    <s v="2.714"/>
    <m/>
    <x v="0"/>
    <x v="0"/>
  </r>
  <r>
    <s v="EOTVOS LORAND UNIV"/>
    <n v="725"/>
    <s v="2.714"/>
    <m/>
    <x v="0"/>
    <x v="0"/>
  </r>
  <r>
    <s v="HELSINKI INST PHYS"/>
    <n v="725"/>
    <s v="2.714"/>
    <m/>
    <x v="0"/>
    <x v="0"/>
  </r>
  <r>
    <s v="UNIV DELHI"/>
    <n v="725"/>
    <s v="2.714"/>
    <m/>
    <x v="0"/>
    <x v="0"/>
  </r>
  <r>
    <s v="UNIV CALIF RIVERSIDE"/>
    <n v="723"/>
    <s v="2.707"/>
    <m/>
    <x v="0"/>
    <x v="0"/>
  </r>
  <r>
    <s v="TEXAS A M UNIV"/>
    <n v="722"/>
    <s v="2.703"/>
    <m/>
    <x v="0"/>
    <x v="0"/>
  </r>
  <r>
    <s v="NORTHEASTERN UNIV"/>
    <n v="721"/>
    <s v="2.699"/>
    <m/>
    <x v="0"/>
    <x v="0"/>
  </r>
  <r>
    <s v="PN LEBEDEV PHYS INST"/>
    <n v="720"/>
    <s v="2.696"/>
    <m/>
    <x v="0"/>
    <x v="0"/>
  </r>
  <r>
    <s v="PURDUE UNIV"/>
    <n v="720"/>
    <s v="2.696"/>
    <m/>
    <x v="0"/>
    <x v="0"/>
  </r>
  <r>
    <s v="UNIV KANSAS"/>
    <n v="720"/>
    <s v="2.696"/>
    <m/>
    <x v="0"/>
    <x v="0"/>
  </r>
  <r>
    <s v="UNIV ESTADO RIO DE JANEIRO"/>
    <n v="719"/>
    <s v="2.692"/>
    <m/>
    <x v="0"/>
    <x v="0"/>
  </r>
  <r>
    <s v="PRINCETON UNIV"/>
    <n v="718"/>
    <s v="2.688"/>
    <m/>
    <x v="0"/>
    <x v="0"/>
  </r>
  <r>
    <s v="UNIV CANTERBURY"/>
    <n v="718"/>
    <s v="2.688"/>
    <m/>
    <x v="0"/>
    <x v="0"/>
  </r>
  <r>
    <s v="UNIV CATANIA"/>
    <n v="717"/>
    <s v="2.684"/>
    <m/>
    <x v="0"/>
    <x v="0"/>
  </r>
  <r>
    <s v="WAYNE STATE UNIV"/>
    <n v="717"/>
    <s v="2.684"/>
    <m/>
    <x v="0"/>
    <x v="0"/>
  </r>
  <r>
    <s v="FLORIDA STATE UNIV"/>
    <n v="716"/>
    <s v="2.681"/>
    <m/>
    <x v="0"/>
    <x v="0"/>
  </r>
  <r>
    <s v="FLORIDA INT UNIV"/>
    <n v="715"/>
    <s v="2.677"/>
    <m/>
    <x v="0"/>
    <x v="0"/>
  </r>
  <r>
    <s v="RUTHERFORD APPLETON LAB"/>
    <n v="713"/>
    <s v="2.669"/>
    <m/>
    <x v="0"/>
    <x v="0"/>
  </r>
  <r>
    <s v="RHEIN WESTFAL TH AACHEN"/>
    <n v="712"/>
    <s v="2.666"/>
    <m/>
    <x v="0"/>
    <x v="0"/>
  </r>
  <r>
    <s v="UNIV NOTRE DAME"/>
    <n v="712"/>
    <s v="2.666"/>
    <m/>
    <x v="0"/>
    <x v="0"/>
  </r>
  <r>
    <s v="UNIV LOS ANDES"/>
    <n v="711"/>
    <s v="2.662"/>
    <m/>
    <x v="0"/>
    <x v="0"/>
  </r>
  <r>
    <s v="BRUNEL UNIV"/>
    <n v="710"/>
    <s v="2.658"/>
    <m/>
    <x v="0"/>
    <x v="0"/>
  </r>
  <r>
    <s v="BOGAZICI UNIV"/>
    <n v="709"/>
    <s v="2.654"/>
    <m/>
    <x v="0"/>
    <x v="0"/>
  </r>
  <r>
    <s v="SCUOLA NORMALE SUPER PISA"/>
    <n v="709"/>
    <s v="2.654"/>
    <m/>
    <x v="0"/>
    <x v="0"/>
  </r>
  <r>
    <s v="CARNEGIE MELLON UNIV"/>
    <n v="708"/>
    <s v="2.651"/>
    <m/>
    <x v="0"/>
    <x v="0"/>
  </r>
  <r>
    <s v="CERN"/>
    <n v="708"/>
    <s v="2.651"/>
    <m/>
    <x v="0"/>
    <x v="0"/>
  </r>
  <r>
    <s v="RICE UNIV"/>
    <n v="707"/>
    <s v="2.647"/>
    <m/>
    <x v="0"/>
    <x v="0"/>
  </r>
  <r>
    <s v="UNIV SOFIA"/>
    <n v="707"/>
    <s v="2.647"/>
    <m/>
    <x v="0"/>
    <x v="0"/>
  </r>
  <r>
    <s v="BHABHA ATOM RES CTR"/>
    <n v="706"/>
    <s v="2.643"/>
    <m/>
    <x v="0"/>
    <x v="0"/>
  </r>
  <r>
    <s v="FERMILAB NATL ACCELERATOR LAB"/>
    <n v="706"/>
    <s v="2.643"/>
    <m/>
    <x v="0"/>
    <x v="0"/>
  </r>
  <r>
    <s v="TEXAS TECH UNIV"/>
    <n v="706"/>
    <s v="2.643"/>
    <m/>
    <x v="0"/>
    <x v="0"/>
  </r>
  <r>
    <s v="YEREVAN PHYS INST"/>
    <n v="706"/>
    <s v="2.643"/>
    <m/>
    <x v="0"/>
    <x v="0"/>
  </r>
  <r>
    <s v="SUNY BUFFALO"/>
    <n v="705"/>
    <s v="2.639"/>
    <m/>
    <x v="0"/>
    <x v="0"/>
  </r>
  <r>
    <s v="INST HIGH ENERGY PHYS"/>
    <n v="704"/>
    <s v="2.636"/>
    <m/>
    <x v="0"/>
    <x v="0"/>
  </r>
  <r>
    <s v="KYUNGPOOK NATL UNIV"/>
    <n v="704"/>
    <s v="2.636"/>
    <m/>
    <x v="0"/>
    <x v="0"/>
  </r>
  <r>
    <s v="NATL CENT UNIV"/>
    <n v="704"/>
    <s v="2.636"/>
    <m/>
    <x v="0"/>
    <x v="0"/>
  </r>
  <r>
    <s v="INST THEORET EXPT PHYS"/>
    <n v="703"/>
    <s v="2.632"/>
    <m/>
    <x v="0"/>
    <x v="0"/>
  </r>
  <r>
    <s v="PANJAB UNIV"/>
    <n v="703"/>
    <s v="2.632"/>
    <m/>
    <x v="0"/>
    <x v="0"/>
  </r>
  <r>
    <s v="CUKUROVA UNIV"/>
    <n v="702"/>
    <s v="2.628"/>
    <m/>
    <x v="0"/>
    <x v="0"/>
  </r>
  <r>
    <s v="UNIV ESTADUAL PAULISTA"/>
    <n v="702"/>
    <s v="2.628"/>
    <m/>
    <x v="0"/>
    <x v="0"/>
  </r>
  <r>
    <s v="FLORIDA INST TECHNOL"/>
    <n v="701"/>
    <s v="2.624"/>
    <m/>
    <x v="0"/>
    <x v="0"/>
  </r>
  <r>
    <s v="LAWRENCE LIVERMORE NATL LAB"/>
    <n v="701"/>
    <s v="2.624"/>
    <m/>
    <x v="0"/>
    <x v="0"/>
  </r>
  <r>
    <s v="QUAID I AZAM UNIV"/>
    <n v="701"/>
    <s v="2.624"/>
    <m/>
    <x v="0"/>
    <x v="0"/>
  </r>
  <r>
    <s v="PETERSBURG NUCL PHYS INST"/>
    <n v="700"/>
    <s v="2.621"/>
    <m/>
    <x v="0"/>
    <x v="0"/>
  </r>
  <r>
    <s v="UNIV SEOUL"/>
    <n v="700"/>
    <s v="2.621"/>
    <m/>
    <x v="0"/>
    <x v="0"/>
  </r>
  <r>
    <s v="CTR BRASILEIRO PESQUISAS FIS"/>
    <n v="697"/>
    <s v="2.609"/>
    <m/>
    <x v="0"/>
    <x v="0"/>
  </r>
  <r>
    <s v="JOINT INST NUCL RES"/>
    <n v="695"/>
    <s v="2.602"/>
    <m/>
    <x v="0"/>
    <x v="0"/>
  </r>
  <r>
    <s v="UNIV IBEROAMER"/>
    <n v="694"/>
    <s v="2.598"/>
    <m/>
    <x v="0"/>
    <x v="0"/>
  </r>
  <r>
    <s v="UNIV MONS"/>
    <n v="692"/>
    <s v="2.591"/>
    <m/>
    <x v="0"/>
    <x v="0"/>
  </r>
  <r>
    <s v="UNIV PUERTO RICO"/>
    <n v="690"/>
    <s v="2.583"/>
    <m/>
    <x v="0"/>
    <x v="0"/>
  </r>
  <r>
    <s v="UNIV WISCONSIN"/>
    <n v="690"/>
    <s v="2.583"/>
    <m/>
    <x v="0"/>
    <x v="0"/>
  </r>
  <r>
    <s v="BAYLOR UNIV"/>
    <n v="683"/>
    <s v="2.557"/>
    <m/>
    <x v="0"/>
    <x v="0"/>
  </r>
  <r>
    <s v="UNIV COLORADO"/>
    <n v="683"/>
    <s v="2.557"/>
    <m/>
    <x v="0"/>
    <x v="0"/>
  </r>
  <r>
    <s v="UNIV FED ABC"/>
    <n v="681"/>
    <s v="2.550"/>
    <m/>
    <x v="0"/>
    <x v="0"/>
  </r>
  <r>
    <s v="UNIV SIENA"/>
    <n v="680"/>
    <s v="2.546"/>
    <m/>
    <x v="0"/>
    <x v="0"/>
  </r>
  <r>
    <s v="POLITECN BARI"/>
    <n v="678"/>
    <s v="2.538"/>
    <m/>
    <x v="0"/>
    <x v="0"/>
  </r>
  <r>
    <s v="UNIV LIBRE BRUXELLES"/>
    <n v="677"/>
    <s v="2.535"/>
    <m/>
    <x v="0"/>
    <x v="0"/>
  </r>
  <r>
    <s v="CHONNAM NATL UNIV"/>
    <n v="676"/>
    <s v="2.531"/>
    <m/>
    <x v="0"/>
    <x v="0"/>
  </r>
  <r>
    <s v="BENEMERITA UNIV AUTONOMA PUEBLA"/>
    <n v="673"/>
    <s v="2.520"/>
    <m/>
    <x v="0"/>
    <x v="0"/>
  </r>
  <r>
    <s v="KAFKAS UNIV"/>
    <n v="672"/>
    <s v="2.516"/>
    <m/>
    <x v="0"/>
    <x v="0"/>
  </r>
  <r>
    <s v="INST NUCL RES ATOMKI"/>
    <n v="671"/>
    <s v="2.512"/>
    <m/>
    <x v="0"/>
    <x v="0"/>
  </r>
  <r>
    <s v="UNIV AUTONOMA SAN LUIS POTOSI"/>
    <n v="669"/>
    <s v="2.505"/>
    <m/>
    <x v="0"/>
    <x v="0"/>
  </r>
  <r>
    <s v="BRANDENBURG TECH UNIV COTTBUS"/>
    <n v="665"/>
    <s v="2.490"/>
    <m/>
    <x v="0"/>
    <x v="0"/>
  </r>
  <r>
    <s v="TBILISI STATE UNIV"/>
    <n v="662"/>
    <s v="2.478"/>
    <m/>
    <x v="0"/>
    <x v="0"/>
  </r>
  <r>
    <s v="UNIV TURIN"/>
    <n v="658"/>
    <s v="2.463"/>
    <m/>
    <x v="0"/>
    <x v="0"/>
  </r>
  <r>
    <s v="ADIYAMAN UNIV"/>
    <n v="652"/>
    <s v="2.441"/>
    <m/>
    <x v="0"/>
    <x v="0"/>
  </r>
  <r>
    <s v="IST NAZL FIS NUCL"/>
    <n v="648"/>
    <s v="2.426"/>
    <m/>
    <x v="0"/>
    <x v="0"/>
  </r>
  <r>
    <s v="NATL CTR PARTICLE HIGH ENERGY PHYS"/>
    <n v="646"/>
    <s v="2.418"/>
    <m/>
    <x v="0"/>
    <x v="0"/>
  </r>
  <r>
    <s v="UNIV HAUTE ALSACE"/>
    <n v="643"/>
    <s v="2.407"/>
    <m/>
    <x v="0"/>
    <x v="0"/>
  </r>
  <r>
    <s v="MERSIN UNIV"/>
    <n v="640"/>
    <s v="2.396"/>
    <m/>
    <x v="0"/>
    <x v="0"/>
  </r>
  <r>
    <s v="INST RES FUNDAMENTAL SCI IPM"/>
    <n v="638"/>
    <s v="2.389"/>
    <m/>
    <x v="0"/>
    <x v="0"/>
  </r>
  <r>
    <s v="UNIV ALABAMA"/>
    <n v="638"/>
    <s v="2.389"/>
    <m/>
    <x v="0"/>
    <x v="0"/>
  </r>
  <r>
    <s v="ISFAHAN UNIV TECHNOL"/>
    <n v="636"/>
    <s v="2.381"/>
    <m/>
    <x v="0"/>
    <x v="0"/>
  </r>
  <r>
    <s v="UNIV CANTABRIA"/>
    <n v="634"/>
    <s v="2.374"/>
    <m/>
    <x v="0"/>
    <x v="0"/>
  </r>
  <r>
    <s v="ERZINCAN UNIV"/>
    <n v="629"/>
    <s v="2.355"/>
    <m/>
    <x v="0"/>
    <x v="0"/>
  </r>
  <r>
    <s v="LAB INSTRUMENTACAO FIS EXPT PARTICULAS"/>
    <n v="626"/>
    <s v="2.344"/>
    <m/>
    <x v="0"/>
    <x v="0"/>
  </r>
  <r>
    <s v="MOSCOW MV LOMONOSOV STATE UNIV"/>
    <n v="620"/>
    <s v="2.321"/>
    <m/>
    <x v="0"/>
    <x v="0"/>
  </r>
  <r>
    <s v="PURDUE UNIV CALUMET"/>
    <n v="618"/>
    <s v="2.314"/>
    <m/>
    <x v="0"/>
    <x v="0"/>
  </r>
  <r>
    <s v="IZMIR INST TECHNOL"/>
    <n v="613"/>
    <s v="2.295"/>
    <m/>
    <x v="0"/>
    <x v="0"/>
  </r>
  <r>
    <s v="ISTANBUL TECH UNIV"/>
    <n v="610"/>
    <s v="2.284"/>
    <m/>
    <x v="0"/>
    <x v="0"/>
  </r>
  <r>
    <s v="GAZIOSMANPASA UNIV"/>
    <n v="604"/>
    <s v="2.261"/>
    <m/>
    <x v="0"/>
    <x v="0"/>
  </r>
  <r>
    <s v="DESY"/>
    <n v="590"/>
    <s v="2.209"/>
    <m/>
    <x v="0"/>
    <x v="0"/>
  </r>
  <r>
    <s v="NATL TAIWAN UNIV"/>
    <n v="588"/>
    <s v="2.201"/>
    <m/>
    <x v="0"/>
    <x v="0"/>
  </r>
  <r>
    <s v="UNIV NAPLES FEDERICO II"/>
    <n v="586"/>
    <s v="2.194"/>
    <m/>
    <x v="0"/>
    <x v="0"/>
  </r>
  <r>
    <s v="UNIV NEBRASKA"/>
    <n v="586"/>
    <s v="2.194"/>
    <m/>
    <x v="0"/>
    <x v="0"/>
  </r>
  <r>
    <s v="SAHA INST NUCL PHYS"/>
    <n v="581"/>
    <s v="2.175"/>
    <m/>
    <x v="0"/>
    <x v="0"/>
  </r>
  <r>
    <s v="UNIV LYON 1"/>
    <n v="580"/>
    <s v="2.171"/>
    <m/>
    <x v="0"/>
    <x v="0"/>
  </r>
  <r>
    <s v="UNIV GENOA"/>
    <n v="570"/>
    <s v="2.134"/>
    <m/>
    <x v="0"/>
    <x v="0"/>
  </r>
  <r>
    <s v="ISLAMIC AZAD UNIV"/>
    <n v="567"/>
    <s v="2.123"/>
    <m/>
    <x v="0"/>
    <x v="0"/>
  </r>
  <r>
    <s v="VISVA BHARATI UNIV"/>
    <n v="563"/>
    <s v="2.108"/>
    <m/>
    <x v="0"/>
    <x v="0"/>
  </r>
  <r>
    <s v="ECOLE POLYTECH"/>
    <n v="560"/>
    <s v="2.097"/>
    <m/>
    <x v="0"/>
    <x v="0"/>
  </r>
  <r>
    <s v="CEA SACLAY"/>
    <n v="558"/>
    <s v="2.089"/>
    <m/>
    <x v="0"/>
    <x v="0"/>
  </r>
  <r>
    <s v="CNRS"/>
    <n v="552"/>
    <s v="2.067"/>
    <m/>
    <x v="0"/>
    <x v="0"/>
  </r>
  <r>
    <s v="UPPSALA UNIV"/>
    <n v="551"/>
    <s v="2.063"/>
    <m/>
    <x v="0"/>
    <x v="0"/>
  </r>
  <r>
    <s v="VIENNA UNIV TECHNOL"/>
    <n v="550"/>
    <s v="2.059"/>
    <m/>
    <x v="0"/>
    <x v="0"/>
  </r>
  <r>
    <s v="ROCKEFELLER UNIV"/>
    <n v="546"/>
    <s v="2.044"/>
    <m/>
    <x v="0"/>
    <x v="0"/>
  </r>
  <r>
    <s v="FAIRFIELD UNIV"/>
    <n v="542"/>
    <s v="2.029"/>
    <m/>
    <x v="0"/>
    <x v="0"/>
  </r>
  <r>
    <s v="BULGARIAN ACAD SCI"/>
    <n v="541"/>
    <s v="2.025"/>
    <m/>
    <x v="0"/>
    <x v="0"/>
  </r>
  <r>
    <s v="VILNIUS UNIV"/>
    <n v="539"/>
    <s v="2.018"/>
    <m/>
    <x v="0"/>
    <x v="0"/>
  </r>
  <r>
    <s v="KAROLINSKA INST"/>
    <n v="534"/>
    <s v="1.999"/>
    <m/>
    <x v="0"/>
    <x v="0"/>
  </r>
  <r>
    <s v="UNIV ILLINOIS"/>
    <n v="534"/>
    <s v="1.999"/>
    <m/>
    <x v="0"/>
    <x v="0"/>
  </r>
  <r>
    <s v="UTAH VALLEY UNIV"/>
    <n v="532"/>
    <s v="1.992"/>
    <m/>
    <x v="0"/>
    <x v="0"/>
  </r>
  <r>
    <s v="IPN"/>
    <n v="529"/>
    <s v="1.980"/>
    <m/>
    <x v="0"/>
    <x v="0"/>
  </r>
  <r>
    <s v="NATL INST HLTH DEV"/>
    <n v="528"/>
    <s v="1.977"/>
    <m/>
    <x v="0"/>
    <x v="0"/>
  </r>
  <r>
    <s v="UNIV COLL DUBLIN"/>
    <n v="522"/>
    <s v="1.954"/>
    <m/>
    <x v="0"/>
    <x v="0"/>
  </r>
  <r>
    <s v="MIDDLE E TECH UNIV"/>
    <n v="517"/>
    <s v="1.936"/>
    <m/>
    <x v="0"/>
    <x v="0"/>
  </r>
  <r>
    <s v="NATL CTR NUCL RES"/>
    <n v="517"/>
    <s v="1.936"/>
    <m/>
    <x v="0"/>
    <x v="0"/>
  </r>
  <r>
    <s v="UNIV BASILICATA"/>
    <n v="516"/>
    <s v="1.932"/>
    <m/>
    <x v="0"/>
    <x v="0"/>
  </r>
  <r>
    <s v="FAYOUM UNIV"/>
    <n v="509"/>
    <s v="1.906"/>
    <m/>
    <x v="0"/>
    <x v="0"/>
  </r>
  <r>
    <s v="KANGWON NATL UNIV"/>
    <n v="509"/>
    <s v="1.906"/>
    <m/>
    <x v="0"/>
    <x v="0"/>
  </r>
  <r>
    <s v="RUDJER BOSKOVIC INST"/>
    <n v="506"/>
    <s v="1.894"/>
    <m/>
    <x v="0"/>
    <x v="0"/>
  </r>
  <r>
    <s v="VINCA INST NUCL SCI"/>
    <n v="505"/>
    <s v="1.891"/>
    <m/>
    <x v="0"/>
    <x v="0"/>
  </r>
  <r>
    <s v="CHULALONGKORN UNIV"/>
    <n v="504"/>
    <s v="1.887"/>
    <m/>
    <x v="0"/>
    <x v="0"/>
  </r>
  <r>
    <s v="LUND UNIV"/>
    <n v="500"/>
    <s v="1.872"/>
    <m/>
    <x v="0"/>
    <x v="0"/>
  </r>
  <r>
    <s v="ARGONNE NATL LAB"/>
    <n v="499"/>
    <s v="1.868"/>
    <m/>
    <x v="0"/>
    <x v="0"/>
  </r>
  <r>
    <s v="UNIV TURKU"/>
    <n v="492"/>
    <s v="1.842"/>
    <m/>
    <x v="0"/>
    <x v="0"/>
  </r>
  <r>
    <s v="MIMAR SINAN UNIV"/>
    <n v="482"/>
    <s v="1.805"/>
    <m/>
    <x v="0"/>
    <x v="0"/>
  </r>
  <r>
    <s v="OZYEGIN UNIV"/>
    <n v="480"/>
    <s v="1.797"/>
    <m/>
    <x v="0"/>
    <x v="0"/>
  </r>
  <r>
    <s v="UNIV HAUTE ALSACE MULHOUSE"/>
    <n v="463"/>
    <s v="1.733"/>
    <m/>
    <x v="0"/>
    <x v="0"/>
  </r>
  <r>
    <s v="UNIV KARLSRUHE"/>
    <n v="463"/>
    <s v="1.733"/>
    <m/>
    <x v="0"/>
    <x v="0"/>
  </r>
  <r>
    <s v="BRITISH UNIV EGYPT"/>
    <n v="462"/>
    <s v="1.730"/>
    <m/>
    <x v="0"/>
    <x v="0"/>
  </r>
  <r>
    <s v="ACAD SCI RES TECHNOL ARAB REPUBL EGYPT"/>
    <n v="455"/>
    <s v="1.703"/>
    <m/>
    <x v="0"/>
    <x v="0"/>
  </r>
  <r>
    <s v="UNIV ESTADUAL CAMPINAS"/>
    <n v="449"/>
    <s v="1.681"/>
    <m/>
    <x v="0"/>
    <x v="0"/>
  </r>
  <r>
    <s v="UNIV ROME"/>
    <n v="446"/>
    <s v="1.670"/>
    <m/>
    <x v="0"/>
    <x v="0"/>
  </r>
  <r>
    <s v="KHARKOV INST PHYS TECHNOL"/>
    <n v="432"/>
    <s v="1.617"/>
    <m/>
    <x v="0"/>
    <x v="0"/>
  </r>
  <r>
    <s v="ALBERT EINSTEIN CTR FUNDAMENTAL PHYS"/>
    <n v="428"/>
    <s v="1.602"/>
    <m/>
    <x v="0"/>
    <x v="0"/>
  </r>
  <r>
    <s v="ETH"/>
    <n v="427"/>
    <s v="1.599"/>
    <m/>
    <x v="0"/>
    <x v="0"/>
  </r>
  <r>
    <s v="UNIV RUHUNA"/>
    <n v="427"/>
    <s v="1.599"/>
    <m/>
    <x v="0"/>
    <x v="0"/>
  </r>
  <r>
    <s v="NATL INST SCI EDUC RES"/>
    <n v="425"/>
    <s v="1.591"/>
    <m/>
    <x v="0"/>
    <x v="0"/>
  </r>
  <r>
    <s v="NCSR DEMOKRITOS"/>
    <n v="425"/>
    <s v="1.591"/>
    <m/>
    <x v="0"/>
    <x v="0"/>
  </r>
  <r>
    <s v="CAG UNIV"/>
    <n v="420"/>
    <s v="1.572"/>
    <m/>
    <x v="0"/>
    <x v="0"/>
  </r>
  <r>
    <s v="CAIRO UNIV"/>
    <n v="420"/>
    <s v="1.572"/>
    <m/>
    <x v="0"/>
    <x v="0"/>
  </r>
  <r>
    <s v="UNIV MALAYA"/>
    <n v="404"/>
    <s v="1.512"/>
    <m/>
    <x v="0"/>
    <x v="0"/>
  </r>
  <r>
    <s v="SEOUL NATL UNIV"/>
    <n v="401"/>
    <s v="1.501"/>
    <m/>
    <x v="0"/>
    <x v="0"/>
  </r>
  <r>
    <s v="WIGNER RES CTR PHYS"/>
    <n v="401"/>
    <s v="1.501"/>
    <m/>
    <x v="0"/>
    <x v="0"/>
  </r>
  <r>
    <s v="UNIV OXFORD"/>
    <n v="399"/>
    <s v="1.494"/>
    <m/>
    <x v="0"/>
    <x v="0"/>
  </r>
  <r>
    <s v="AIN SHAMS UNIV"/>
    <n v="395"/>
    <s v="1.479"/>
    <m/>
    <x v="0"/>
    <x v="0"/>
  </r>
  <r>
    <s v="CIEMAT"/>
    <n v="391"/>
    <s v="1.464"/>
    <m/>
    <x v="0"/>
    <x v="0"/>
  </r>
  <r>
    <s v="UNIV COPENHAGEN"/>
    <n v="384"/>
    <s v="1.438"/>
    <m/>
    <x v="0"/>
    <x v="0"/>
  </r>
  <r>
    <s v="UNIV TRENTO"/>
    <n v="383"/>
    <s v="1.434"/>
    <m/>
    <x v="0"/>
    <x v="0"/>
  </r>
  <r>
    <s v="STATE RES CTR RUSSIAN FEDERAT"/>
    <n v="376"/>
    <s v="1.408"/>
    <m/>
    <x v="0"/>
    <x v="0"/>
  </r>
  <r>
    <s v="VILNIUS STATE UNIV"/>
    <n v="370"/>
    <s v="1.385"/>
    <m/>
    <x v="0"/>
    <x v="0"/>
  </r>
  <r>
    <s v="UNIV PIEMONTE ORIENTALE NOVARA"/>
    <n v="366"/>
    <s v="1.370"/>
    <m/>
    <x v="0"/>
    <x v="0"/>
  </r>
  <r>
    <s v="TARTU OBSERV"/>
    <n v="363"/>
    <s v="1.359"/>
    <m/>
    <x v="0"/>
    <x v="0"/>
  </r>
  <r>
    <s v="SWISS FED INST TECHNOL"/>
    <n v="359"/>
    <s v="1.344"/>
    <m/>
    <x v="0"/>
    <x v="0"/>
  </r>
  <r>
    <s v="TECH UNIV SPLIT"/>
    <n v="354"/>
    <s v="1.325"/>
    <m/>
    <x v="0"/>
    <x v="0"/>
  </r>
  <r>
    <s v="INST HOCHENERGIEPHYS OEAW"/>
    <n v="352"/>
    <s v="1.318"/>
    <m/>
    <x v="0"/>
    <x v="0"/>
  </r>
  <r>
    <s v="MARMARA UNIV"/>
    <n v="348"/>
    <s v="1.303"/>
    <m/>
    <x v="0"/>
    <x v="0"/>
  </r>
  <r>
    <s v="CHONBUK NATL UNIV"/>
    <n v="340"/>
    <s v="1.273"/>
    <m/>
    <x v="0"/>
    <x v="0"/>
  </r>
  <r>
    <s v="TEXAS A M UNIV QATAR"/>
    <n v="328"/>
    <s v="1.228"/>
    <m/>
    <x v="0"/>
    <x v="0"/>
  </r>
  <r>
    <s v="UNIV CAMBRIDGE"/>
    <n v="327"/>
    <s v="1.224"/>
    <m/>
    <x v="0"/>
    <x v="0"/>
  </r>
  <r>
    <s v="ST PETERSBURG STATE POLYTECH UNIV"/>
    <n v="326"/>
    <s v="1.220"/>
    <m/>
    <x v="0"/>
    <x v="0"/>
  </r>
  <r>
    <s v="SHARIF UNIV TECHNOL"/>
    <n v="319"/>
    <s v="1.194"/>
    <m/>
    <x v="0"/>
    <x v="0"/>
  </r>
  <r>
    <s v="ZEWAIL CITY SCI TECHNOL"/>
    <n v="319"/>
    <s v="1.194"/>
    <m/>
    <x v="0"/>
    <x v="0"/>
  </r>
  <r>
    <s v="STOCKHOLM UNIV"/>
    <n v="318"/>
    <s v="1.191"/>
    <m/>
    <x v="0"/>
    <x v="0"/>
  </r>
  <r>
    <s v="UNIV GOTHENBURG"/>
    <n v="317"/>
    <s v="1.187"/>
    <m/>
    <x v="0"/>
    <x v="0"/>
  </r>
  <r>
    <s v="UNIV STRASBOURG"/>
    <n v="317"/>
    <s v="1.187"/>
    <m/>
    <x v="0"/>
    <x v="0"/>
  </r>
  <r>
    <s v="RIGA TECH UNIV"/>
    <n v="316"/>
    <s v="1.183"/>
    <m/>
    <x v="0"/>
    <x v="0"/>
  </r>
  <r>
    <s v="EGE UNIV"/>
    <n v="310"/>
    <s v="1.161"/>
    <m/>
    <x v="0"/>
    <x v="0"/>
  </r>
  <r>
    <s v="ESTONIAN ACAD SCI"/>
    <n v="308"/>
    <s v="1.153"/>
    <m/>
    <x v="0"/>
    <x v="0"/>
  </r>
  <r>
    <s v="UNIV EDINBURGH"/>
    <n v="307"/>
    <s v="1.149"/>
    <m/>
    <x v="0"/>
    <x v="0"/>
  </r>
  <r>
    <s v="KFKI RES INST PARTICLE NUCL PHYS"/>
    <n v="304"/>
    <s v="1.138"/>
    <m/>
    <x v="0"/>
    <x v="0"/>
  </r>
  <r>
    <s v="WARSAW UNIV TECHNOL"/>
    <n v="304"/>
    <s v="1.138"/>
    <m/>
    <x v="0"/>
    <x v="0"/>
  </r>
  <r>
    <s v="SUEZ CANAL UNIV"/>
    <n v="302"/>
    <s v="1.131"/>
    <m/>
    <x v="0"/>
    <x v="0"/>
  </r>
  <r>
    <s v="TATA INST FUNDAMENTAL RES"/>
    <n v="296"/>
    <s v="1.108"/>
    <m/>
    <x v="0"/>
    <x v="0"/>
  </r>
  <r>
    <s v="UCL"/>
    <n v="296"/>
    <s v="1.108"/>
    <m/>
    <x v="0"/>
    <x v="0"/>
  </r>
  <r>
    <s v="UNIV PIEMONTE ORIENTALE"/>
    <n v="295"/>
    <s v="1.104"/>
    <m/>
    <x v="0"/>
    <x v="0"/>
  </r>
  <r>
    <s v="ESTONIAN BIOCTR"/>
    <n v="294"/>
    <s v="1.101"/>
    <s v="ESTONIAN BIOCTR"/>
    <x v="2"/>
    <x v="1"/>
  </r>
  <r>
    <s v="NATL ACAD SCI UKRAINE"/>
    <n v="294"/>
    <s v="1.101"/>
    <m/>
    <x v="0"/>
    <x v="0"/>
  </r>
  <r>
    <s v="SULEYMAN DEMIREL UNIV"/>
    <n v="294"/>
    <s v="1.101"/>
    <m/>
    <x v="0"/>
    <x v="0"/>
  </r>
  <r>
    <s v="UNIV G MARCONI"/>
    <n v="291"/>
    <s v="1.089"/>
    <m/>
    <x v="0"/>
    <x v="0"/>
  </r>
  <r>
    <s v="KING ABDULAZIZ UNIV"/>
    <n v="287"/>
    <s v="1.074"/>
    <m/>
    <x v="0"/>
    <x v="0"/>
  </r>
  <r>
    <s v="UNIV ROMA LA SAPIENZA"/>
    <n v="285"/>
    <s v="1.067"/>
    <m/>
    <x v="0"/>
    <x v="0"/>
  </r>
  <r>
    <s v="INST ASTROFIS CANARIAS"/>
    <n v="284"/>
    <s v="1.063"/>
    <m/>
    <x v="0"/>
    <x v="0"/>
  </r>
  <r>
    <s v="PIRI REIS UNIV"/>
    <n v="284"/>
    <s v="1.063"/>
    <m/>
    <x v="0"/>
    <x v="0"/>
  </r>
  <r>
    <s v="AALTO UNIV"/>
    <n v="273"/>
    <s v="1.022"/>
    <m/>
    <x v="0"/>
    <x v="0"/>
  </r>
  <r>
    <s v="NATL RES NUCL UNIV"/>
    <n v="268"/>
    <s v="1.003"/>
    <m/>
    <x v="0"/>
    <x v="0"/>
  </r>
  <r>
    <s v="CNR"/>
    <n v="263"/>
    <s v="0.985"/>
    <m/>
    <x v="0"/>
    <x v="0"/>
  </r>
  <r>
    <s v="INST NUCL PHYS DEMOKRITOS"/>
    <n v="257"/>
    <s v="0.962"/>
    <m/>
    <x v="0"/>
    <x v="0"/>
  </r>
  <r>
    <s v="TATA INST FUNDAMENTAL RES HECR"/>
    <n v="256"/>
    <s v="0.958"/>
    <m/>
    <x v="0"/>
    <x v="0"/>
  </r>
  <r>
    <s v="GEORGIAN TECH UNIV"/>
    <n v="250"/>
    <s v="0.936"/>
    <m/>
    <x v="0"/>
    <x v="0"/>
  </r>
  <r>
    <s v="LOMONOSOV MOSCOW STATE UNIV"/>
    <n v="249"/>
    <s v="0.932"/>
    <m/>
    <x v="0"/>
    <x v="0"/>
  </r>
  <r>
    <s v="UNIV TRENTO TRENTO"/>
    <n v="247"/>
    <s v="0.925"/>
    <m/>
    <x v="0"/>
    <x v="0"/>
  </r>
  <r>
    <s v="INST NUCL RES"/>
    <n v="246"/>
    <s v="0.921"/>
    <m/>
    <x v="0"/>
    <x v="0"/>
  </r>
  <r>
    <s v="SWEDISH UNIV AGR SCI"/>
    <n v="246"/>
    <s v="0.921"/>
    <m/>
    <x v="0"/>
    <x v="0"/>
  </r>
  <r>
    <s v="TATA INST FUNDAMENTAL RES EHEP"/>
    <n v="245"/>
    <s v="0.917"/>
    <m/>
    <x v="0"/>
    <x v="0"/>
  </r>
  <r>
    <s v="UNIV GLASGOW"/>
    <n v="245"/>
    <s v="0.917"/>
    <m/>
    <x v="0"/>
    <x v="0"/>
  </r>
  <r>
    <s v="INT ISLAMIC UNIV MALAYSIA"/>
    <n v="242"/>
    <s v="0.906"/>
    <m/>
    <x v="0"/>
    <x v="0"/>
  </r>
  <r>
    <s v="UNIV MANCHESTER"/>
    <n v="242"/>
    <s v="0.906"/>
    <m/>
    <x v="0"/>
    <x v="0"/>
  </r>
  <r>
    <s v="HACETTEPE UNIV"/>
    <n v="241"/>
    <s v="0.902"/>
    <m/>
    <x v="0"/>
    <x v="0"/>
  </r>
  <r>
    <s v="YILDIZ TECH UNIV"/>
    <n v="240"/>
    <s v="0.899"/>
    <m/>
    <x v="0"/>
    <x v="0"/>
  </r>
  <r>
    <s v="UNIV OULU"/>
    <n v="237"/>
    <s v="0.887"/>
    <m/>
    <x v="0"/>
    <x v="0"/>
  </r>
  <r>
    <s v="AARHUS UNIV"/>
    <n v="235"/>
    <s v="0.880"/>
    <m/>
    <x v="0"/>
    <x v="0"/>
  </r>
  <r>
    <s v="HARVARD UNIV"/>
    <n v="233"/>
    <s v="0.872"/>
    <m/>
    <x v="0"/>
    <x v="0"/>
  </r>
  <r>
    <s v="IMPERIAL COLL"/>
    <n v="232"/>
    <s v="0.869"/>
    <m/>
    <x v="0"/>
    <x v="0"/>
  </r>
  <r>
    <s v="INST EXPT KERNPHYS"/>
    <n v="232"/>
    <s v="0.869"/>
    <m/>
    <x v="0"/>
    <x v="0"/>
  </r>
  <r>
    <s v="INST NUCL ENERGY RES"/>
    <n v="229"/>
    <s v="0.857"/>
    <m/>
    <x v="0"/>
    <x v="0"/>
  </r>
  <r>
    <s v="KINGS COLL LONDON"/>
    <n v="229"/>
    <s v="0.857"/>
    <m/>
    <x v="0"/>
    <x v="0"/>
  </r>
  <r>
    <s v="SEZIONE IST NAZL FIS NUCL"/>
    <n v="228"/>
    <s v="0.854"/>
    <m/>
    <x v="0"/>
    <x v="0"/>
  </r>
  <r>
    <s v="UNIV TEHRAN"/>
    <n v="228"/>
    <s v="0.854"/>
    <m/>
    <x v="0"/>
    <x v="0"/>
  </r>
  <r>
    <s v="NATL INST HLTH WELF"/>
    <n v="227"/>
    <s v="0.850"/>
    <m/>
    <x v="0"/>
    <x v="0"/>
  </r>
  <r>
    <s v="CTR INVEST ENERGET MEDIOAMBIENTALES TECNOL CIEM"/>
    <n v="225"/>
    <s v="0.842"/>
    <m/>
    <x v="0"/>
    <x v="0"/>
  </r>
  <r>
    <s v="UMEA UNIV"/>
    <n v="222"/>
    <s v="0.831"/>
    <m/>
    <x v="0"/>
    <x v="0"/>
  </r>
  <r>
    <s v="KATHOLIEKE UNIV LEUVEN"/>
    <n v="218"/>
    <s v="0.816"/>
    <m/>
    <x v="0"/>
    <x v="0"/>
  </r>
  <r>
    <s v="UNIV GRONINGEN"/>
    <n v="215"/>
    <s v="0.805"/>
    <m/>
    <x v="0"/>
    <x v="0"/>
  </r>
  <r>
    <s v="POLISH ACAD SCI"/>
    <n v="214"/>
    <s v="0.801"/>
    <m/>
    <x v="0"/>
    <x v="0"/>
  </r>
  <r>
    <s v="UNIV SYDNEY"/>
    <n v="213"/>
    <s v="0.797"/>
    <m/>
    <x v="0"/>
    <x v="0"/>
  </r>
  <r>
    <s v="UNIV BERGEN"/>
    <n v="210"/>
    <s v="0.786"/>
    <m/>
    <x v="0"/>
    <x v="0"/>
  </r>
  <r>
    <s v="UNIV TAMPERE"/>
    <n v="207"/>
    <s v="0.775"/>
    <m/>
    <x v="0"/>
    <x v="0"/>
  </r>
  <r>
    <s v="UNIV OSLO"/>
    <n v="205"/>
    <s v="0.767"/>
    <m/>
    <x v="0"/>
    <x v="0"/>
  </r>
  <r>
    <s v="UNIV EASTERN FINLAND"/>
    <n v="202"/>
    <s v="0.756"/>
    <m/>
    <x v="0"/>
    <x v="0"/>
  </r>
  <r>
    <s v="ISTANBUL BILGI UNIV"/>
    <n v="199"/>
    <s v="0.745"/>
    <m/>
    <x v="0"/>
    <x v="0"/>
  </r>
  <r>
    <s v="MIDDLE EAST TECH UNIV"/>
    <n v="199"/>
    <s v="0.745"/>
    <m/>
    <x v="0"/>
    <x v="0"/>
  </r>
  <r>
    <s v="INDIAN INST SCI EDUC RES"/>
    <n v="192"/>
    <s v="0.719"/>
    <m/>
    <x v="0"/>
    <x v="0"/>
  </r>
  <r>
    <s v="CONSEJO NACL CIENCIA TECHNOL"/>
    <n v="190"/>
    <s v="0.711"/>
    <m/>
    <x v="0"/>
    <x v="0"/>
  </r>
  <r>
    <s v="HANYANG UNIV"/>
    <n v="189"/>
    <s v="0.708"/>
    <m/>
    <x v="0"/>
    <x v="0"/>
  </r>
  <r>
    <s v="HELWAN UNIV"/>
    <n v="188"/>
    <s v="0.704"/>
    <m/>
    <x v="0"/>
    <x v="0"/>
  </r>
  <r>
    <s v="UNIV WASHINGTON"/>
    <n v="186"/>
    <s v="0.696"/>
    <m/>
    <x v="0"/>
    <x v="0"/>
  </r>
  <r>
    <s v="ERASMUS MC"/>
    <n v="185"/>
    <s v="0.693"/>
    <m/>
    <x v="0"/>
    <x v="0"/>
  </r>
  <r>
    <s v="OEAW"/>
    <n v="185"/>
    <s v="0.693"/>
    <m/>
    <x v="0"/>
    <x v="0"/>
  </r>
  <r>
    <s v="SUEZ UNIV"/>
    <n v="185"/>
    <s v="0.693"/>
    <m/>
    <x v="0"/>
    <x v="0"/>
  </r>
  <r>
    <s v="WELLCOME TRUST SANGER INST"/>
    <n v="183"/>
    <s v="0.685"/>
    <m/>
    <x v="0"/>
    <x v="0"/>
  </r>
  <r>
    <s v="SOLTAN INST NUCL STUDIES"/>
    <n v="182"/>
    <s v="0.681"/>
    <m/>
    <x v="0"/>
    <x v="0"/>
  </r>
  <r>
    <s v="BEIHANG UNIV"/>
    <n v="181"/>
    <s v="0.678"/>
    <m/>
    <x v="0"/>
    <x v="0"/>
  </r>
  <r>
    <s v="UNIV JYVASKYLA"/>
    <n v="180"/>
    <s v="0.674"/>
    <m/>
    <x v="0"/>
    <x v="0"/>
  </r>
  <r>
    <s v="LEIDEN UNIV"/>
    <n v="178"/>
    <s v="0.666"/>
    <m/>
    <x v="0"/>
    <x v="0"/>
  </r>
  <r>
    <s v="EGYPTIAN NETWORK HIGH ENERGY PHYS"/>
    <n v="176"/>
    <s v="0.659"/>
    <m/>
    <x v="0"/>
    <x v="0"/>
  </r>
  <r>
    <s v="TARTU UNIV CLIN"/>
    <n v="176"/>
    <s v="0.659"/>
    <m/>
    <x v="0"/>
    <x v="0"/>
  </r>
  <r>
    <s v="VRIJE UNIV AMSTERDAM"/>
    <n v="176"/>
    <s v="0.659"/>
    <m/>
    <x v="0"/>
    <x v="0"/>
  </r>
  <r>
    <s v="UNIV PARIS SACLAY"/>
    <n v="175"/>
    <s v="0.655"/>
    <m/>
    <x v="0"/>
    <x v="0"/>
  </r>
  <r>
    <s v="STANFORD UNIV"/>
    <n v="174"/>
    <s v="0.651"/>
    <m/>
    <x v="0"/>
    <x v="0"/>
  </r>
  <r>
    <s v="UIC"/>
    <n v="174"/>
    <s v="0.651"/>
    <m/>
    <x v="0"/>
    <x v="0"/>
  </r>
  <r>
    <s v="UNIV PECS"/>
    <n v="174"/>
    <s v="0.651"/>
    <m/>
    <x v="0"/>
    <x v="0"/>
  </r>
  <r>
    <s v="UNIV MUNICH"/>
    <n v="172"/>
    <s v="0.644"/>
    <m/>
    <x v="0"/>
    <x v="0"/>
  </r>
  <r>
    <s v="UNIV SAN FRANCISCO QUITO"/>
    <n v="170"/>
    <s v="0.636"/>
    <m/>
    <x v="0"/>
    <x v="0"/>
  </r>
  <r>
    <s v="UNIV LATVIA"/>
    <n v="169"/>
    <s v="0.633"/>
    <m/>
    <x v="0"/>
    <x v="0"/>
  </r>
  <r>
    <s v="KHARKOV PHYS TECHNOL INST"/>
    <n v="168"/>
    <s v="0.629"/>
    <m/>
    <x v="0"/>
    <x v="0"/>
  </r>
  <r>
    <s v="INST PHYS"/>
    <n v="167"/>
    <s v="0.625"/>
    <m/>
    <x v="0"/>
    <x v="0"/>
  </r>
  <r>
    <s v="UNIV BASILICATA POTENZA"/>
    <n v="165"/>
    <s v="0.618"/>
    <m/>
    <x v="0"/>
    <x v="0"/>
  </r>
  <r>
    <s v="UNIV BREMEN"/>
    <n v="165"/>
    <s v="0.618"/>
    <m/>
    <x v="0"/>
    <x v="0"/>
  </r>
  <r>
    <s v="UNIV G MARCONI ROMA"/>
    <n v="165"/>
    <s v="0.618"/>
    <m/>
    <x v="0"/>
    <x v="0"/>
  </r>
  <r>
    <s v="UNIV ICELAND"/>
    <n v="164"/>
    <s v="0.614"/>
    <m/>
    <x v="0"/>
    <x v="0"/>
  </r>
  <r>
    <s v="UNIV ZARAGOZA"/>
    <n v="163"/>
    <s v="0.610"/>
    <m/>
    <x v="0"/>
    <x v="0"/>
  </r>
  <r>
    <s v="UNIV LIVERPOOL"/>
    <n v="162"/>
    <s v="0.606"/>
    <m/>
    <x v="0"/>
    <x v="0"/>
  </r>
  <r>
    <s v="UNIV MICHIGAN"/>
    <n v="159"/>
    <s v="0.595"/>
    <m/>
    <x v="0"/>
    <x v="0"/>
  </r>
  <r>
    <s v="IISER"/>
    <n v="157"/>
    <s v="0.588"/>
    <m/>
    <x v="0"/>
    <x v="0"/>
  </r>
  <r>
    <s v="TAMPERE UNIV HOSP"/>
    <n v="156"/>
    <s v="0.584"/>
    <m/>
    <x v="0"/>
    <x v="0"/>
  </r>
  <r>
    <s v="NORTH ESTONIA MED CTR"/>
    <n v="155"/>
    <s v="0.580"/>
    <m/>
    <x v="0"/>
    <x v="0"/>
  </r>
  <r>
    <s v="TATA INST FUNDAMENTAL RES B"/>
    <n v="155"/>
    <s v="0.580"/>
    <m/>
    <x v="0"/>
    <x v="0"/>
  </r>
  <r>
    <s v="UNIV AMSTERDAM"/>
    <n v="155"/>
    <s v="0.580"/>
    <m/>
    <x v="0"/>
    <x v="0"/>
  </r>
  <r>
    <s v="CSFNSM"/>
    <n v="154"/>
    <s v="0.577"/>
    <m/>
    <x v="0"/>
    <x v="0"/>
  </r>
  <r>
    <s v="MOSCOW INST PHYS TECHNOL"/>
    <n v="153"/>
    <s v="0.573"/>
    <m/>
    <x v="0"/>
    <x v="0"/>
  </r>
  <r>
    <s v="NATL TECH UNIV ATHENS"/>
    <n v="152"/>
    <s v="0.569"/>
    <m/>
    <x v="0"/>
    <x v="0"/>
  </r>
  <r>
    <s v="TATA INST FUNDAMENTAL RES A"/>
    <n v="152"/>
    <s v="0.569"/>
    <m/>
    <x v="0"/>
    <x v="0"/>
  </r>
  <r>
    <s v="BRITISH UNIV"/>
    <n v="151"/>
    <s v="0.565"/>
    <m/>
    <x v="0"/>
    <x v="0"/>
  </r>
  <r>
    <s v="COLUMBIA UNIV"/>
    <n v="149"/>
    <s v="0.558"/>
    <m/>
    <x v="0"/>
    <x v="0"/>
  </r>
  <r>
    <s v="UNIV FED PELOTAS"/>
    <n v="147"/>
    <s v="0.550"/>
    <m/>
    <x v="0"/>
    <x v="0"/>
  </r>
  <r>
    <s v="CTR INVEST ESTUDIOS AVANZADOS IPN"/>
    <n v="146"/>
    <s v="0.547"/>
    <m/>
    <x v="0"/>
    <x v="0"/>
  </r>
  <r>
    <s v="HEIDELBERG UNIV"/>
    <n v="146"/>
    <s v="0.547"/>
    <m/>
    <x v="0"/>
    <x v="0"/>
  </r>
  <r>
    <s v="UNIV ROMA"/>
    <n v="144"/>
    <s v="0.539"/>
    <m/>
    <x v="0"/>
    <x v="0"/>
  </r>
  <r>
    <s v="IMPERIAL COLL LONDON"/>
    <n v="143"/>
    <s v="0.535"/>
    <m/>
    <x v="0"/>
    <x v="0"/>
  </r>
  <r>
    <s v="UNIV HOSP"/>
    <n v="143"/>
    <s v="0.535"/>
    <m/>
    <x v="0"/>
    <x v="0"/>
  </r>
  <r>
    <s v="INFN SEZ PISA"/>
    <n v="142"/>
    <s v="0.532"/>
    <m/>
    <x v="0"/>
    <x v="0"/>
  </r>
  <r>
    <s v="SHIRAZ UNIV"/>
    <n v="142"/>
    <s v="0.532"/>
    <m/>
    <x v="0"/>
    <x v="0"/>
  </r>
  <r>
    <s v="BUDKER INST NUCL PHYS"/>
    <n v="141"/>
    <s v="0.528"/>
    <m/>
    <x v="0"/>
    <x v="0"/>
  </r>
  <r>
    <s v="CHINESE ACAD SCI"/>
    <n v="140"/>
    <s v="0.524"/>
    <m/>
    <x v="0"/>
    <x v="0"/>
  </r>
  <r>
    <s v="INST RUDJER BOSKOV"/>
    <n v="140"/>
    <s v="0.524"/>
    <m/>
    <x v="0"/>
    <x v="0"/>
  </r>
  <r>
    <s v="TECH UNIV MUNICH"/>
    <n v="140"/>
    <s v="0.524"/>
    <m/>
    <x v="0"/>
    <x v="0"/>
  </r>
  <r>
    <s v="UNIV TORONTO"/>
    <n v="140"/>
    <s v="0.524"/>
    <m/>
    <x v="0"/>
    <x v="0"/>
  </r>
  <r>
    <s v="INST HOCHENERGIEPHYS"/>
    <n v="139"/>
    <s v="0.520"/>
    <m/>
    <x v="0"/>
    <x v="0"/>
  </r>
  <r>
    <s v="UNIV CLAUDE BERNARD LYON 1"/>
    <n v="139"/>
    <s v="0.520"/>
    <m/>
    <x v="0"/>
    <x v="0"/>
  </r>
  <r>
    <s v="UNIV QUEENSLAND"/>
    <n v="139"/>
    <s v="0.520"/>
    <m/>
    <x v="0"/>
    <x v="0"/>
  </r>
  <r>
    <s v="CSIC"/>
    <n v="137"/>
    <s v="0.513"/>
    <m/>
    <x v="0"/>
    <x v="0"/>
  </r>
  <r>
    <s v="UNIV LEICESTER"/>
    <n v="137"/>
    <s v="0.513"/>
    <m/>
    <x v="0"/>
    <x v="0"/>
  </r>
  <r>
    <s v="UNIV MELBOURNE"/>
    <n v="137"/>
    <s v="0.513"/>
    <m/>
    <x v="0"/>
    <x v="0"/>
  </r>
  <r>
    <s v="INFN SEZ BARI"/>
    <n v="135"/>
    <s v="0.505"/>
    <m/>
    <x v="0"/>
    <x v="0"/>
  </r>
  <r>
    <s v="SCUOLA NORMALE"/>
    <n v="135"/>
    <s v="0.505"/>
    <m/>
    <x v="0"/>
    <x v="0"/>
  </r>
  <r>
    <s v="YAZD UNIV"/>
    <n v="135"/>
    <s v="0.505"/>
    <m/>
    <x v="0"/>
    <x v="0"/>
  </r>
  <r>
    <s v="INFN SEZ TRIESTE"/>
    <n v="133"/>
    <s v="0.498"/>
    <m/>
    <x v="0"/>
    <x v="0"/>
  </r>
  <r>
    <s v="UNIV N CAROLINA"/>
    <n v="133"/>
    <s v="0.498"/>
    <m/>
    <x v="0"/>
    <x v="0"/>
  </r>
  <r>
    <s v="INFN SEZ TORINO"/>
    <n v="132"/>
    <s v="0.494"/>
    <m/>
    <x v="0"/>
    <x v="0"/>
  </r>
  <r>
    <s v="UNIV MILAN"/>
    <n v="132"/>
    <s v="0.494"/>
    <m/>
    <x v="0"/>
    <x v="0"/>
  </r>
  <r>
    <s v="WASHINGTON UNIV"/>
    <n v="132"/>
    <s v="0.494"/>
    <m/>
    <x v="0"/>
    <x v="0"/>
  </r>
  <r>
    <s v="INFN SEZ GENOVA"/>
    <n v="131"/>
    <s v="0.490"/>
    <m/>
    <x v="0"/>
    <x v="0"/>
  </r>
  <r>
    <s v="TARTU ASTROPHYS OBSERV"/>
    <n v="131"/>
    <s v="0.490"/>
    <m/>
    <x v="0"/>
    <x v="0"/>
  </r>
  <r>
    <s v="YILDIZ TEKN UNIV"/>
    <n v="131"/>
    <s v="0.490"/>
    <m/>
    <x v="0"/>
    <x v="0"/>
  </r>
  <r>
    <s v="INFN SEZ NAPOLI"/>
    <n v="130"/>
    <s v="0.487"/>
    <m/>
    <x v="0"/>
    <x v="0"/>
  </r>
  <r>
    <s v="INFN SEZ PADOVA"/>
    <n v="130"/>
    <s v="0.487"/>
    <m/>
    <x v="0"/>
    <x v="0"/>
  </r>
  <r>
    <s v="INFN SEZ PAVIA"/>
    <n v="130"/>
    <s v="0.487"/>
    <m/>
    <x v="0"/>
    <x v="0"/>
  </r>
  <r>
    <s v="INFN SEZ ROMA"/>
    <n v="130"/>
    <s v="0.487"/>
    <m/>
    <x v="0"/>
    <x v="0"/>
  </r>
  <r>
    <s v="INSERM"/>
    <n v="130"/>
    <s v="0.487"/>
    <m/>
    <x v="0"/>
    <x v="0"/>
  </r>
  <r>
    <s v="UNIV MICHOACANA"/>
    <n v="130"/>
    <s v="0.487"/>
    <m/>
    <x v="0"/>
    <x v="0"/>
  </r>
  <r>
    <s v="INFN SEZ BOLOGNA"/>
    <n v="129"/>
    <s v="0.483"/>
    <m/>
    <x v="0"/>
    <x v="0"/>
  </r>
  <r>
    <s v="INFN SEZ CATANIA"/>
    <n v="129"/>
    <s v="0.483"/>
    <m/>
    <x v="0"/>
    <x v="0"/>
  </r>
  <r>
    <s v="INFN SEZ FIRENZE"/>
    <n v="129"/>
    <s v="0.483"/>
    <m/>
    <x v="0"/>
    <x v="0"/>
  </r>
  <r>
    <s v="UNIV NEBRASKA LINCOLN"/>
    <n v="129"/>
    <s v="0.483"/>
    <m/>
    <x v="0"/>
    <x v="0"/>
  </r>
  <r>
    <s v="AGENSI NUKLEAR MALAYSIA"/>
    <n v="128"/>
    <s v="0.479"/>
    <m/>
    <x v="0"/>
    <x v="0"/>
  </r>
  <r>
    <s v="NORWEGIAN UNIV SCI TECHNOL"/>
    <n v="127"/>
    <s v="0.475"/>
    <m/>
    <x v="0"/>
    <x v="0"/>
  </r>
  <r>
    <s v="UNIV GENEVA"/>
    <n v="127"/>
    <s v="0.475"/>
    <m/>
    <x v="0"/>
    <x v="0"/>
  </r>
  <r>
    <s v="INST NUCL PROBLEMS"/>
    <n v="126"/>
    <s v="0.472"/>
    <m/>
    <x v="0"/>
    <x v="0"/>
  </r>
  <r>
    <s v="UNIV BUCHAREST"/>
    <n v="126"/>
    <s v="0.472"/>
    <m/>
    <x v="0"/>
    <x v="0"/>
  </r>
  <r>
    <s v="UNIV WESTERN AUSTRALIA"/>
    <n v="125"/>
    <s v="0.468"/>
    <m/>
    <x v="0"/>
    <x v="0"/>
  </r>
  <r>
    <s v="INFN LAB NAZL FRASCATI"/>
    <n v="124"/>
    <s v="0.464"/>
    <m/>
    <x v="0"/>
    <x v="0"/>
  </r>
  <r>
    <s v="INFN SEZ MILANO BICOCCA"/>
    <n v="124"/>
    <s v="0.464"/>
    <m/>
    <x v="0"/>
    <x v="0"/>
  </r>
  <r>
    <s v="MASSACHUSETTS GEN HOSP"/>
    <n v="124"/>
    <s v="0.464"/>
    <m/>
    <x v="0"/>
    <x v="0"/>
  </r>
  <r>
    <s v="UNIV NAPOLI FEDERICO II"/>
    <n v="124"/>
    <s v="0.464"/>
    <m/>
    <x v="0"/>
    <x v="0"/>
  </r>
  <r>
    <s v="INFN SEZ PERUGIA"/>
    <n v="123"/>
    <s v="0.460"/>
    <m/>
    <x v="0"/>
    <x v="0"/>
  </r>
  <r>
    <s v="RADBOUD UNIV NIJMEGEN"/>
    <n v="122"/>
    <s v="0.457"/>
    <m/>
    <x v="0"/>
    <x v="0"/>
  </r>
  <r>
    <s v="ESTONIAN BUSINESS SCH"/>
    <n v="120"/>
    <s v="0.449"/>
    <s v="ESTONIAN BUSINESS SCH"/>
    <x v="3"/>
    <x v="1"/>
  </r>
  <r>
    <s v="TALLINN CHILDRENS HOSP"/>
    <n v="120"/>
    <s v="0.449"/>
    <m/>
    <x v="0"/>
    <x v="0"/>
  </r>
  <r>
    <s v="CATHOLIC UNIV AMER"/>
    <n v="119"/>
    <s v="0.446"/>
    <m/>
    <x v="0"/>
    <x v="0"/>
  </r>
  <r>
    <s v="ERASMUS UNIV"/>
    <n v="119"/>
    <s v="0.446"/>
    <m/>
    <x v="0"/>
    <x v="0"/>
  </r>
  <r>
    <s v="MOSTI"/>
    <n v="119"/>
    <s v="0.446"/>
    <m/>
    <x v="0"/>
    <x v="0"/>
  </r>
  <r>
    <s v="UNIV PORTO"/>
    <n v="118"/>
    <s v="0.442"/>
    <m/>
    <x v="0"/>
    <x v="0"/>
  </r>
  <r>
    <s v="QUEEN MARY UNIV LONDON"/>
    <n v="117"/>
    <s v="0.438"/>
    <m/>
    <x v="0"/>
    <x v="0"/>
  </r>
  <r>
    <s v="UNIV VISVA BHARATI"/>
    <n v="117"/>
    <s v="0.438"/>
    <m/>
    <x v="0"/>
    <x v="0"/>
  </r>
  <r>
    <s v="NECMETTIN ERBAKAN UNIV"/>
    <n v="116"/>
    <s v="0.434"/>
    <m/>
    <x v="0"/>
    <x v="0"/>
  </r>
  <r>
    <s v="RES EDUC INST CHILD HLTH"/>
    <n v="116"/>
    <s v="0.434"/>
    <m/>
    <x v="0"/>
    <x v="0"/>
  </r>
  <r>
    <s v="UNIV BERN"/>
    <n v="116"/>
    <s v="0.434"/>
    <m/>
    <x v="0"/>
    <x v="0"/>
  </r>
  <r>
    <s v="TURKU UNIV HOSP"/>
    <n v="115"/>
    <s v="0.431"/>
    <m/>
    <x v="0"/>
    <x v="0"/>
  </r>
  <r>
    <s v="UNIV GUGLIELMO MARCONI"/>
    <n v="115"/>
    <s v="0.431"/>
    <m/>
    <x v="0"/>
    <x v="0"/>
  </r>
  <r>
    <s v="KAHRAMANMARAS SUTCU IMAM UNIV"/>
    <n v="114"/>
    <s v="0.427"/>
    <m/>
    <x v="0"/>
    <x v="0"/>
  </r>
  <r>
    <s v="UNIV LAUSANNE"/>
    <n v="113"/>
    <s v="0.423"/>
    <m/>
    <x v="0"/>
    <x v="0"/>
  </r>
  <r>
    <s v="INDIAN INST TECHNOL MADRAS"/>
    <n v="112"/>
    <s v="0.419"/>
    <m/>
    <x v="0"/>
    <x v="0"/>
  </r>
  <r>
    <s v="ISTANBUL AYDIN UNIV"/>
    <n v="112"/>
    <s v="0.419"/>
    <m/>
    <x v="0"/>
    <x v="0"/>
  </r>
  <r>
    <s v="UNIV TORINO"/>
    <n v="112"/>
    <s v="0.419"/>
    <m/>
    <x v="0"/>
    <x v="0"/>
  </r>
  <r>
    <s v="NIA"/>
    <n v="111"/>
    <s v="0.416"/>
    <m/>
    <x v="0"/>
    <x v="0"/>
  </r>
  <r>
    <s v="BRIGHAM WOMENS HOSP"/>
    <n v="110"/>
    <s v="0.412"/>
    <m/>
    <x v="0"/>
    <x v="0"/>
  </r>
  <r>
    <s v="ICAHN SCH MED MT SINAI"/>
    <n v="109"/>
    <s v="0.408"/>
    <m/>
    <x v="0"/>
    <x v="0"/>
  </r>
  <r>
    <s v="MED UNIV LODZ"/>
    <n v="108"/>
    <s v="0.404"/>
    <m/>
    <x v="0"/>
    <x v="0"/>
  </r>
  <r>
    <s v="CNRS IN2P3"/>
    <n v="107"/>
    <s v="0.401"/>
    <m/>
    <x v="0"/>
    <x v="0"/>
  </r>
  <r>
    <s v="FINNISH METEOROL INST"/>
    <n v="106"/>
    <s v="0.397"/>
    <m/>
    <x v="0"/>
    <x v="0"/>
  </r>
  <r>
    <s v="UNIV FIRENZE"/>
    <n v="105"/>
    <s v="0.393"/>
    <m/>
    <x v="0"/>
    <x v="0"/>
  </r>
  <r>
    <s v="UNIV ZAGREB"/>
    <n v="105"/>
    <s v="0.393"/>
    <m/>
    <x v="0"/>
    <x v="0"/>
  </r>
  <r>
    <s v="UNIV EXETER"/>
    <n v="104"/>
    <s v="0.389"/>
    <m/>
    <x v="0"/>
    <x v="0"/>
  </r>
  <r>
    <s v="UNIV LJUBLJANA"/>
    <n v="104"/>
    <s v="0.389"/>
    <m/>
    <x v="0"/>
    <x v="0"/>
  </r>
  <r>
    <s v="UNIV PENN"/>
    <n v="104"/>
    <s v="0.389"/>
    <m/>
    <x v="0"/>
    <x v="0"/>
  </r>
  <r>
    <s v="UNIV WARWICK"/>
    <n v="104"/>
    <s v="0.389"/>
    <m/>
    <x v="0"/>
    <x v="0"/>
  </r>
  <r>
    <s v="UNIV VALENCIA"/>
    <n v="103"/>
    <s v="0.386"/>
    <m/>
    <x v="0"/>
    <x v="0"/>
  </r>
  <r>
    <s v="HELSINKI UNIV HOSP"/>
    <n v="102"/>
    <s v="0.382"/>
    <m/>
    <x v="0"/>
    <x v="0"/>
  </r>
  <r>
    <s v="INFN"/>
    <n v="102"/>
    <s v="0.382"/>
    <m/>
    <x v="0"/>
    <x v="0"/>
  </r>
  <r>
    <s v="NTU"/>
    <n v="102"/>
    <s v="0.382"/>
    <m/>
    <x v="0"/>
    <x v="0"/>
  </r>
  <r>
    <s v="TARTU ULIKOOL"/>
    <n v="102"/>
    <s v="0.382"/>
    <m/>
    <x v="0"/>
    <x v="0"/>
  </r>
  <r>
    <s v="UNIV LEIPZIG"/>
    <n v="102"/>
    <s v="0.382"/>
    <m/>
    <x v="0"/>
    <x v="0"/>
  </r>
  <r>
    <s v="UNIV SANTIAGO DE COMPOSTELA"/>
    <n v="102"/>
    <s v="0.382"/>
    <m/>
    <x v="0"/>
    <x v="0"/>
  </r>
  <r>
    <s v="ISTANBUL UNIV"/>
    <n v="100"/>
    <s v="0.374"/>
    <m/>
    <x v="0"/>
    <x v="0"/>
  </r>
  <r>
    <s v="UNIV LEEDS"/>
    <n v="100"/>
    <s v="0.374"/>
    <m/>
    <x v="0"/>
    <x v="0"/>
  </r>
  <r>
    <s v="NOVOSIBIRSK STATE UNIV"/>
    <n v="99"/>
    <s v="0.371"/>
    <m/>
    <x v="0"/>
    <x v="0"/>
  </r>
  <r>
    <s v="UNIV ABERDEEN"/>
    <n v="99"/>
    <s v="0.371"/>
    <m/>
    <x v="0"/>
    <x v="0"/>
  </r>
  <r>
    <s v="CHONGQING UNIV POSTS TELECOMMUN"/>
    <n v="98"/>
    <s v="0.367"/>
    <m/>
    <x v="0"/>
    <x v="0"/>
  </r>
  <r>
    <s v="UNIV BONN"/>
    <n v="98"/>
    <s v="0.367"/>
    <m/>
    <x v="0"/>
    <x v="0"/>
  </r>
  <r>
    <s v="MCGILL UNIV"/>
    <n v="97"/>
    <s v="0.363"/>
    <m/>
    <x v="0"/>
    <x v="0"/>
  </r>
  <r>
    <s v="UNIV BARCELONA"/>
    <n v="97"/>
    <s v="0.363"/>
    <m/>
    <x v="0"/>
    <x v="0"/>
  </r>
  <r>
    <s v="UNIV MED CTR UTRECHT"/>
    <n v="97"/>
    <s v="0.363"/>
    <m/>
    <x v="0"/>
    <x v="0"/>
  </r>
  <r>
    <s v="UNIV NOTTINGHAM"/>
    <n v="97"/>
    <s v="0.363"/>
    <m/>
    <x v="0"/>
    <x v="0"/>
  </r>
  <r>
    <s v="IN2P3"/>
    <n v="96"/>
    <s v="0.359"/>
    <m/>
    <x v="0"/>
    <x v="0"/>
  </r>
  <r>
    <s v="INST NATL PHYS NUCL PHYS PARTICULES"/>
    <n v="96"/>
    <s v="0.359"/>
    <m/>
    <x v="0"/>
    <x v="0"/>
  </r>
  <r>
    <s v="UNIV SAO PAULO"/>
    <n v="96"/>
    <s v="0.359"/>
    <m/>
    <x v="0"/>
    <x v="0"/>
  </r>
  <r>
    <s v="UNIV TOKYO"/>
    <n v="96"/>
    <s v="0.359"/>
    <m/>
    <x v="0"/>
    <x v="0"/>
  </r>
  <r>
    <s v="ACAD SCI CZECH REPUBLIC"/>
    <n v="95"/>
    <s v="0.356"/>
    <m/>
    <x v="0"/>
    <x v="0"/>
  </r>
  <r>
    <s v="KONKUK UNIV"/>
    <n v="95"/>
    <s v="0.356"/>
    <m/>
    <x v="0"/>
    <x v="0"/>
  </r>
  <r>
    <s v="NATL SCI CTR"/>
    <n v="95"/>
    <s v="0.356"/>
    <m/>
    <x v="0"/>
    <x v="0"/>
  </r>
  <r>
    <s v="SCUOLA NORMALE SEZ INFN"/>
    <n v="95"/>
    <s v="0.356"/>
    <m/>
    <x v="0"/>
    <x v="0"/>
  </r>
  <r>
    <s v="JAGIELLONIAN UNIV"/>
    <n v="94"/>
    <s v="0.352"/>
    <m/>
    <x v="0"/>
    <x v="0"/>
  </r>
  <r>
    <s v="KAROLINSKA UNIV HOSP"/>
    <n v="94"/>
    <s v="0.352"/>
    <m/>
    <x v="0"/>
    <x v="0"/>
  </r>
  <r>
    <s v="FOLKHALSAN RES CTR"/>
    <n v="92"/>
    <s v="0.344"/>
    <m/>
    <x v="0"/>
    <x v="0"/>
  </r>
  <r>
    <s v="HELMHOLTZ ZENTRUM MUNCHEN"/>
    <n v="92"/>
    <s v="0.344"/>
    <m/>
    <x v="0"/>
    <x v="0"/>
  </r>
  <r>
    <s v="TECH UNIV DENMARK"/>
    <n v="92"/>
    <s v="0.344"/>
    <m/>
    <x v="0"/>
    <x v="0"/>
  </r>
  <r>
    <s v="UNIV BRITISH COLUMBIA"/>
    <n v="92"/>
    <s v="0.344"/>
    <m/>
    <x v="0"/>
    <x v="0"/>
  </r>
  <r>
    <s v="DEUTSCH ELEKT SYNCHROTRON"/>
    <n v="90"/>
    <s v="0.337"/>
    <m/>
    <x v="0"/>
    <x v="0"/>
  </r>
  <r>
    <s v="GERMAN RES CTR ENVIRONM HLTH"/>
    <n v="90"/>
    <s v="0.337"/>
    <m/>
    <x v="0"/>
    <x v="0"/>
  </r>
  <r>
    <s v="NHLBI"/>
    <n v="90"/>
    <s v="0.337"/>
    <m/>
    <x v="0"/>
    <x v="0"/>
  </r>
  <r>
    <s v="UNIV VERONA"/>
    <n v="90"/>
    <s v="0.337"/>
    <m/>
    <x v="0"/>
    <x v="0"/>
  </r>
  <r>
    <s v="BROAD INST"/>
    <n v="88"/>
    <s v="0.329"/>
    <m/>
    <x v="0"/>
    <x v="0"/>
  </r>
  <r>
    <s v="MONASH UNIV"/>
    <n v="88"/>
    <s v="0.329"/>
    <m/>
    <x v="0"/>
    <x v="0"/>
  </r>
  <r>
    <s v="NATL UNIV SINGAPORE"/>
    <n v="88"/>
    <s v="0.329"/>
    <m/>
    <x v="0"/>
    <x v="0"/>
  </r>
  <r>
    <s v="QUEENSLAND UNIV TECHNOL"/>
    <n v="88"/>
    <s v="0.329"/>
    <m/>
    <x v="0"/>
    <x v="0"/>
  </r>
  <r>
    <s v="UNIV UTRECHT"/>
    <n v="88"/>
    <s v="0.329"/>
    <m/>
    <x v="0"/>
    <x v="0"/>
  </r>
  <r>
    <s v="HAUKELAND HOSP"/>
    <n v="87"/>
    <s v="0.326"/>
    <m/>
    <x v="0"/>
    <x v="0"/>
  </r>
  <r>
    <s v="INDIAN INST SCI IISC"/>
    <n v="86"/>
    <s v="0.322"/>
    <m/>
    <x v="0"/>
    <x v="0"/>
  </r>
  <r>
    <s v="QUEENS UNIV BELFAST"/>
    <n v="86"/>
    <s v="0.322"/>
    <m/>
    <x v="0"/>
    <x v="0"/>
  </r>
  <r>
    <s v="UNIV GOTTINGEN"/>
    <n v="86"/>
    <s v="0.322"/>
    <m/>
    <x v="0"/>
    <x v="0"/>
  </r>
  <r>
    <s v="UNIV VIENNA"/>
    <n v="86"/>
    <s v="0.322"/>
    <m/>
    <x v="0"/>
    <x v="0"/>
  </r>
  <r>
    <s v="COMPETENCE CTR REPROD MED BIOL"/>
    <n v="85"/>
    <s v="0.318"/>
    <s v="COMPETENCE CTR REPROD MED BIOL"/>
    <x v="4"/>
    <x v="1"/>
  </r>
  <r>
    <s v="MED UNIV GRAZ"/>
    <n v="85"/>
    <s v="0.318"/>
    <m/>
    <x v="0"/>
    <x v="0"/>
  </r>
  <r>
    <s v="OULU UNIV HOSP"/>
    <n v="85"/>
    <s v="0.318"/>
    <m/>
    <x v="0"/>
    <x v="0"/>
  </r>
  <r>
    <s v="UNIV CALIF SAN FRANCISCO"/>
    <n v="85"/>
    <s v="0.318"/>
    <m/>
    <x v="0"/>
    <x v="0"/>
  </r>
  <r>
    <s v="UNIV COLORADO BOULDER"/>
    <n v="85"/>
    <s v="0.318"/>
    <m/>
    <x v="0"/>
    <x v="0"/>
  </r>
  <r>
    <s v="UNIV GRENOBLE 1"/>
    <n v="85"/>
    <s v="0.318"/>
    <m/>
    <x v="0"/>
    <x v="0"/>
  </r>
  <r>
    <s v="MCMASTER UNIV"/>
    <n v="84"/>
    <s v="0.314"/>
    <m/>
    <x v="0"/>
    <x v="0"/>
  </r>
  <r>
    <s v="UNIV BASEL"/>
    <n v="84"/>
    <s v="0.314"/>
    <m/>
    <x v="0"/>
    <x v="0"/>
  </r>
  <r>
    <s v="LOS ALAMOS NATL LAB"/>
    <n v="83"/>
    <s v="0.311"/>
    <m/>
    <x v="0"/>
    <x v="0"/>
  </r>
  <r>
    <s v="PURDUE UNIV NORTHWEST"/>
    <n v="83"/>
    <s v="0.311"/>
    <m/>
    <x v="0"/>
    <x v="0"/>
  </r>
  <r>
    <s v="SAPIENZA UNIV ROMA"/>
    <n v="83"/>
    <s v="0.311"/>
    <m/>
    <x v="0"/>
    <x v="0"/>
  </r>
  <r>
    <s v="UNIV LISBON"/>
    <n v="83"/>
    <s v="0.311"/>
    <m/>
    <x v="0"/>
    <x v="0"/>
  </r>
  <r>
    <s v="UNIV SHEFFIELD"/>
    <n v="83"/>
    <s v="0.311"/>
    <m/>
    <x v="0"/>
    <x v="0"/>
  </r>
  <r>
    <s v="HARVARD MED SCH"/>
    <n v="82"/>
    <s v="0.307"/>
    <m/>
    <x v="0"/>
    <x v="0"/>
  </r>
  <r>
    <s v="JAN DLUGOSZ UNIV"/>
    <n v="82"/>
    <s v="0.307"/>
    <m/>
    <x v="0"/>
    <x v="0"/>
  </r>
  <r>
    <s v="UNIV PARIS 06"/>
    <n v="82"/>
    <s v="0.307"/>
    <m/>
    <x v="0"/>
    <x v="0"/>
  </r>
  <r>
    <s v="MAASTRICHT UNIV"/>
    <n v="81"/>
    <s v="0.303"/>
    <m/>
    <x v="0"/>
    <x v="0"/>
  </r>
  <r>
    <s v="CSIC UNIV CANTABRIA"/>
    <n v="80"/>
    <s v="0.300"/>
    <m/>
    <x v="0"/>
    <x v="0"/>
  </r>
  <r>
    <s v="ESTONIAN ACAD ARTS"/>
    <n v="80"/>
    <s v="0.300"/>
    <m/>
    <x v="0"/>
    <x v="0"/>
  </r>
  <r>
    <s v="IN2P3 CNRS"/>
    <n v="80"/>
    <s v="0.300"/>
    <m/>
    <x v="0"/>
    <x v="0"/>
  </r>
  <r>
    <s v="TUT"/>
    <n v="80"/>
    <s v="0.300"/>
    <m/>
    <x v="0"/>
    <x v="0"/>
  </r>
  <r>
    <s v="UNIV CALIF BERKELEY"/>
    <n v="80"/>
    <s v="0.300"/>
    <m/>
    <x v="0"/>
    <x v="0"/>
  </r>
  <r>
    <s v="UNIV SOUTHERN DENMARK"/>
    <n v="80"/>
    <s v="0.300"/>
    <m/>
    <x v="0"/>
    <x v="0"/>
  </r>
  <r>
    <s v="AALBORG UNIV"/>
    <n v="79"/>
    <s v="0.296"/>
    <m/>
    <x v="0"/>
    <x v="0"/>
  </r>
  <r>
    <s v="EAST TALLINN CENT HOSP"/>
    <n v="78"/>
    <s v="0.292"/>
    <m/>
    <x v="0"/>
    <x v="0"/>
  </r>
  <r>
    <s v="EUROPEAN ORG NUCL RES"/>
    <n v="78"/>
    <s v="0.292"/>
    <m/>
    <x v="0"/>
    <x v="0"/>
  </r>
  <r>
    <s v="SLOVAK ACAD SCI"/>
    <n v="78"/>
    <s v="0.292"/>
    <m/>
    <x v="0"/>
    <x v="0"/>
  </r>
  <r>
    <s v="UNIV AUTONOMA BARCELONA"/>
    <n v="78"/>
    <s v="0.292"/>
    <m/>
    <x v="0"/>
    <x v="0"/>
  </r>
  <r>
    <s v="UNIV GRANADA"/>
    <n v="78"/>
    <s v="0.292"/>
    <m/>
    <x v="0"/>
    <x v="0"/>
  </r>
  <r>
    <s v="AARHUS UNIV HOSP"/>
    <n v="77"/>
    <s v="0.288"/>
    <m/>
    <x v="0"/>
    <x v="0"/>
  </r>
  <r>
    <s v="FINNISH ENVIRONM INST"/>
    <n v="77"/>
    <s v="0.288"/>
    <m/>
    <x v="0"/>
    <x v="0"/>
  </r>
  <r>
    <s v="UNIV KIEL"/>
    <n v="77"/>
    <s v="0.288"/>
    <m/>
    <x v="0"/>
    <x v="0"/>
  </r>
  <r>
    <s v="JOHANNES GUTENBERG UNIV MAINZ"/>
    <n v="76"/>
    <s v="0.285"/>
    <m/>
    <x v="0"/>
    <x v="0"/>
  </r>
  <r>
    <s v="UNIV ADELAIDE"/>
    <n v="76"/>
    <s v="0.285"/>
    <m/>
    <x v="0"/>
    <x v="0"/>
  </r>
  <r>
    <s v="WAGENINGEN UNIV"/>
    <n v="76"/>
    <s v="0.285"/>
    <m/>
    <x v="0"/>
    <x v="0"/>
  </r>
  <r>
    <s v="TAMPERE UNIV TECHNOL"/>
    <n v="75"/>
    <s v="0.281"/>
    <m/>
    <x v="0"/>
    <x v="0"/>
  </r>
  <r>
    <s v="ARISTOTLE UNIV THESSALONIKI"/>
    <n v="74"/>
    <s v="0.277"/>
    <m/>
    <x v="0"/>
    <x v="0"/>
  </r>
  <r>
    <s v="UNIV DUNDEE"/>
    <n v="74"/>
    <s v="0.277"/>
    <m/>
    <x v="0"/>
    <x v="0"/>
  </r>
  <r>
    <s v="COMPETENCE CTR HLTH TECHNOL"/>
    <n v="73"/>
    <s v="0.273"/>
    <s v="COMPETENCE CTR HLTH TECHNOL"/>
    <x v="5"/>
    <x v="1"/>
  </r>
  <r>
    <s v="LINKOPING UNIV"/>
    <n v="73"/>
    <s v="0.273"/>
    <m/>
    <x v="0"/>
    <x v="0"/>
  </r>
  <r>
    <s v="SWISS INST BIOINFORMAT"/>
    <n v="73"/>
    <s v="0.273"/>
    <m/>
    <x v="0"/>
    <x v="0"/>
  </r>
  <r>
    <s v="TEL AVIV UNIV"/>
    <n v="73"/>
    <s v="0.273"/>
    <m/>
    <x v="0"/>
    <x v="0"/>
  </r>
  <r>
    <s v="UNIV MONTREAL"/>
    <n v="73"/>
    <s v="0.273"/>
    <m/>
    <x v="0"/>
    <x v="0"/>
  </r>
  <r>
    <s v="BOSTON CHILDRENS HOSP"/>
    <n v="72"/>
    <s v="0.270"/>
    <m/>
    <x v="0"/>
    <x v="0"/>
  </r>
  <r>
    <s v="LONDON SCH HYG TROP MED"/>
    <n v="72"/>
    <s v="0.270"/>
    <m/>
    <x v="0"/>
    <x v="0"/>
  </r>
  <r>
    <s v="RIGA STRADINS UNIV"/>
    <n v="72"/>
    <s v="0.270"/>
    <m/>
    <x v="0"/>
    <x v="0"/>
  </r>
  <r>
    <s v="UNIV MED GREIFSWALD"/>
    <n v="72"/>
    <s v="0.270"/>
    <m/>
    <x v="0"/>
    <x v="0"/>
  </r>
  <r>
    <s v="UNIV WISCONSIN MADISON"/>
    <n v="72"/>
    <s v="0.270"/>
    <m/>
    <x v="0"/>
    <x v="0"/>
  </r>
  <r>
    <s v="ABO AKAD UNIV"/>
    <n v="71"/>
    <s v="0.266"/>
    <m/>
    <x v="0"/>
    <x v="0"/>
  </r>
  <r>
    <s v="HUNGARIAN ACAD SCI"/>
    <n v="71"/>
    <s v="0.266"/>
    <m/>
    <x v="0"/>
    <x v="0"/>
  </r>
  <r>
    <s v="INST RUDJER BOSKOVIC"/>
    <n v="71"/>
    <s v="0.266"/>
    <m/>
    <x v="0"/>
    <x v="0"/>
  </r>
  <r>
    <s v="OSLO UNIV HOSP"/>
    <n v="71"/>
    <s v="0.266"/>
    <m/>
    <x v="0"/>
    <x v="0"/>
  </r>
  <r>
    <s v="UNIV AARHUS"/>
    <n v="71"/>
    <s v="0.266"/>
    <m/>
    <x v="0"/>
    <x v="0"/>
  </r>
  <r>
    <s v="BEYKENT UNIV"/>
    <n v="70"/>
    <s v="0.262"/>
    <m/>
    <x v="0"/>
    <x v="0"/>
  </r>
  <r>
    <s v="ICELAND HEART ASSOC"/>
    <n v="70"/>
    <s v="0.262"/>
    <m/>
    <x v="0"/>
    <x v="0"/>
  </r>
  <r>
    <s v="ESTONIAN CTR BEHAV HLTH SCI"/>
    <n v="69"/>
    <s v="0.258"/>
    <s v="ESTONIAN CTR BEHAV HLTH SCI"/>
    <x v="6"/>
    <x v="1"/>
  </r>
  <r>
    <s v="KYOTO UNIV"/>
    <n v="69"/>
    <s v="0.258"/>
    <m/>
    <x v="0"/>
    <x v="0"/>
  </r>
  <r>
    <s v="NEWCASTLE UNIV"/>
    <n v="69"/>
    <s v="0.258"/>
    <m/>
    <x v="0"/>
    <x v="0"/>
  </r>
  <r>
    <s v="RAS"/>
    <n v="69"/>
    <s v="0.258"/>
    <m/>
    <x v="0"/>
    <x v="0"/>
  </r>
  <r>
    <s v="SEMMELWEIS UNIV"/>
    <n v="69"/>
    <s v="0.258"/>
    <m/>
    <x v="0"/>
    <x v="0"/>
  </r>
  <r>
    <s v="UNIV CAPE TOWN"/>
    <n v="69"/>
    <s v="0.258"/>
    <m/>
    <x v="0"/>
    <x v="0"/>
  </r>
  <r>
    <s v="COMPETENCE CTR FOOD FERMENTAT TECHNOL"/>
    <n v="68"/>
    <s v="0.255"/>
    <s v="COMPETENCE CTR FOOD FERMENTAT TECHNOL"/>
    <x v="7"/>
    <x v="1"/>
  </r>
  <r>
    <s v="ESTONIAN LITERARY MUSEUM"/>
    <n v="68"/>
    <s v="0.255"/>
    <m/>
    <x v="0"/>
    <x v="0"/>
  </r>
  <r>
    <s v="NORWEGIAN INST PUBL HLTH"/>
    <n v="68"/>
    <s v="0.255"/>
    <m/>
    <x v="0"/>
    <x v="0"/>
  </r>
  <r>
    <s v="RIGSHOSP"/>
    <n v="68"/>
    <s v="0.255"/>
    <m/>
    <x v="0"/>
    <x v="0"/>
  </r>
  <r>
    <s v="INST NATL PHYS NUCL PHYS PARTICULES IN2P3"/>
    <n v="67"/>
    <s v="0.251"/>
    <m/>
    <x v="0"/>
    <x v="0"/>
  </r>
  <r>
    <s v="KUOPIO UNIV HOSP"/>
    <n v="67"/>
    <s v="0.251"/>
    <m/>
    <x v="0"/>
    <x v="0"/>
  </r>
  <r>
    <s v="UNIV TROMSO"/>
    <n v="67"/>
    <s v="0.251"/>
    <m/>
    <x v="0"/>
    <x v="0"/>
  </r>
  <r>
    <s v="DUKE UNIV"/>
    <n v="66"/>
    <s v="0.247"/>
    <m/>
    <x v="0"/>
    <x v="0"/>
  </r>
  <r>
    <s v="LEIBNIZ INST PREVENT RES EPIDEMIOL BIPS"/>
    <n v="66"/>
    <s v="0.247"/>
    <m/>
    <x v="0"/>
    <x v="0"/>
  </r>
  <r>
    <s v="LITHUANIAN UNIV HLTH SCI"/>
    <n v="66"/>
    <s v="0.247"/>
    <m/>
    <x v="0"/>
    <x v="0"/>
  </r>
  <r>
    <s v="MINIST HLTH"/>
    <n v="66"/>
    <s v="0.247"/>
    <m/>
    <x v="0"/>
    <x v="0"/>
  </r>
  <r>
    <s v="UNIV WURZBURG"/>
    <n v="66"/>
    <s v="0.247"/>
    <m/>
    <x v="0"/>
    <x v="0"/>
  </r>
  <r>
    <s v="YALE UNIV"/>
    <n v="66"/>
    <s v="0.247"/>
    <m/>
    <x v="0"/>
    <x v="0"/>
  </r>
  <r>
    <s v="LANDSPITALI UNIV HOSP"/>
    <n v="65"/>
    <s v="0.243"/>
    <m/>
    <x v="0"/>
    <x v="0"/>
  </r>
  <r>
    <s v="MASARYK UNIV"/>
    <n v="65"/>
    <s v="0.243"/>
    <m/>
    <x v="0"/>
    <x v="0"/>
  </r>
  <r>
    <s v="MED UNIV VIENNA"/>
    <n v="65"/>
    <s v="0.243"/>
    <m/>
    <x v="0"/>
    <x v="0"/>
  </r>
  <r>
    <s v="UNIV OTTAWA"/>
    <n v="65"/>
    <s v="0.243"/>
    <m/>
    <x v="0"/>
    <x v="0"/>
  </r>
  <r>
    <s v="HANNOVER MED SCH"/>
    <n v="64"/>
    <s v="0.240"/>
    <m/>
    <x v="0"/>
    <x v="0"/>
  </r>
  <r>
    <s v="UNIV ERLANGEN NURNBERG"/>
    <n v="64"/>
    <s v="0.240"/>
    <m/>
    <x v="0"/>
    <x v="0"/>
  </r>
  <r>
    <s v="UNIV LONDON"/>
    <n v="64"/>
    <s v="0.240"/>
    <m/>
    <x v="0"/>
    <x v="0"/>
  </r>
  <r>
    <s v="INDIAN INST TECHNOL BHUBANESWAR"/>
    <n v="63"/>
    <s v="0.236"/>
    <m/>
    <x v="0"/>
    <x v="0"/>
  </r>
  <r>
    <s v="UNIV TRENT"/>
    <n v="63"/>
    <s v="0.236"/>
    <m/>
    <x v="0"/>
    <x v="0"/>
  </r>
  <r>
    <s v="UNIV CHICAGO"/>
    <n v="62"/>
    <s v="0.232"/>
    <m/>
    <x v="0"/>
    <x v="0"/>
  </r>
  <r>
    <s v="UNIV ULM"/>
    <n v="62"/>
    <s v="0.232"/>
    <m/>
    <x v="0"/>
    <x v="0"/>
  </r>
  <r>
    <s v="BROAD INST MIT HARVARD"/>
    <n v="61"/>
    <s v="0.228"/>
    <m/>
    <x v="0"/>
    <x v="0"/>
  </r>
  <r>
    <s v="ESTONIAN NANOTECHNOL COMPETENCE CTR"/>
    <n v="61"/>
    <s v="0.228"/>
    <s v="ESTONIAN NANOTECHNOL COMPETENCE CTR"/>
    <x v="8"/>
    <x v="1"/>
  </r>
  <r>
    <s v="UNIV EXTREMADURA"/>
    <n v="61"/>
    <s v="0.228"/>
    <m/>
    <x v="0"/>
    <x v="0"/>
  </r>
  <r>
    <s v="UNIV LAVAL"/>
    <n v="61"/>
    <s v="0.228"/>
    <m/>
    <x v="0"/>
    <x v="0"/>
  </r>
  <r>
    <s v="UNIV OTAGO"/>
    <n v="61"/>
    <s v="0.228"/>
    <m/>
    <x v="0"/>
    <x v="0"/>
  </r>
  <r>
    <s v="UNIV PARIS 11"/>
    <n v="61"/>
    <s v="0.228"/>
    <m/>
    <x v="0"/>
    <x v="0"/>
  </r>
  <r>
    <s v="CHARITE"/>
    <n v="60"/>
    <s v="0.225"/>
    <m/>
    <x v="0"/>
    <x v="0"/>
  </r>
  <r>
    <s v="NCI"/>
    <n v="60"/>
    <s v="0.225"/>
    <m/>
    <x v="0"/>
    <x v="0"/>
  </r>
  <r>
    <s v="ST PETERSBURG STATE UNIV"/>
    <n v="60"/>
    <s v="0.225"/>
    <m/>
    <x v="0"/>
    <x v="0"/>
  </r>
  <r>
    <s v="UNIV BIRMINGHAM"/>
    <n v="60"/>
    <s v="0.225"/>
    <m/>
    <x v="0"/>
    <x v="0"/>
  </r>
  <r>
    <s v="UNIV FREIBURG"/>
    <n v="60"/>
    <s v="0.225"/>
    <m/>
    <x v="0"/>
    <x v="0"/>
  </r>
  <r>
    <s v="UNIV LYON"/>
    <n v="60"/>
    <s v="0.225"/>
    <m/>
    <x v="0"/>
    <x v="0"/>
  </r>
  <r>
    <s v="VRIJE UNIV AMSTERDAM MED CTR"/>
    <n v="60"/>
    <s v="0.225"/>
    <m/>
    <x v="0"/>
    <x v="0"/>
  </r>
  <r>
    <s v="BINGOL UNIV"/>
    <n v="59"/>
    <s v="0.221"/>
    <m/>
    <x v="0"/>
    <x v="0"/>
  </r>
  <r>
    <s v="ERNST MORITZ ARNDT UNIV GREIFSWALD"/>
    <n v="59"/>
    <s v="0.221"/>
    <m/>
    <x v="0"/>
    <x v="0"/>
  </r>
  <r>
    <s v="INDIAN INST TECHNOL"/>
    <n v="59"/>
    <s v="0.221"/>
    <m/>
    <x v="0"/>
    <x v="0"/>
  </r>
  <r>
    <s v="MONTANA STATE UNIV"/>
    <n v="59"/>
    <s v="0.221"/>
    <m/>
    <x v="0"/>
    <x v="0"/>
  </r>
  <r>
    <s v="SINOP UNIV"/>
    <n v="59"/>
    <s v="0.221"/>
    <m/>
    <x v="0"/>
    <x v="0"/>
  </r>
  <r>
    <s v="UNIV ARIZONA"/>
    <n v="59"/>
    <s v="0.221"/>
    <m/>
    <x v="0"/>
    <x v="0"/>
  </r>
  <r>
    <s v="UNIV TEXAS HLTH SCI CTR HOUSTON"/>
    <n v="59"/>
    <s v="0.221"/>
    <m/>
    <x v="0"/>
    <x v="0"/>
  </r>
  <r>
    <s v="INRA"/>
    <n v="58"/>
    <s v="0.217"/>
    <m/>
    <x v="0"/>
    <x v="0"/>
  </r>
  <r>
    <s v="PENN STATE UNIV"/>
    <n v="58"/>
    <s v="0.217"/>
    <m/>
    <x v="0"/>
    <x v="0"/>
  </r>
  <r>
    <s v="UNIV ILLINOIS CHICAGO UIC"/>
    <n v="58"/>
    <s v="0.217"/>
    <m/>
    <x v="0"/>
    <x v="0"/>
  </r>
  <r>
    <s v="ANADOLU UNIV"/>
    <n v="57"/>
    <s v="0.213"/>
    <m/>
    <x v="0"/>
    <x v="0"/>
  </r>
  <r>
    <s v="GERMAN CANC RES CTR"/>
    <n v="57"/>
    <s v="0.213"/>
    <m/>
    <x v="0"/>
    <x v="0"/>
  </r>
  <r>
    <s v="TALLINNA ULIKOOL"/>
    <n v="57"/>
    <s v="0.213"/>
    <m/>
    <x v="0"/>
    <x v="0"/>
  </r>
  <r>
    <s v="UNIV LIBRE BRUSSELS"/>
    <n v="57"/>
    <s v="0.213"/>
    <m/>
    <x v="0"/>
    <x v="0"/>
  </r>
  <r>
    <s v="AUSTRALIAN NATL UNIV"/>
    <n v="56"/>
    <s v="0.210"/>
    <m/>
    <x v="0"/>
    <x v="0"/>
  </r>
  <r>
    <s v="GEORGIAN ACAD SCI"/>
    <n v="56"/>
    <s v="0.210"/>
    <m/>
    <x v="0"/>
    <x v="0"/>
  </r>
  <r>
    <s v="STATENS SERUM INST"/>
    <n v="56"/>
    <s v="0.210"/>
    <m/>
    <x v="0"/>
    <x v="0"/>
  </r>
  <r>
    <s v="UNIV PITTSBURGH"/>
    <n v="56"/>
    <s v="0.210"/>
    <m/>
    <x v="0"/>
    <x v="0"/>
  </r>
  <r>
    <s v="UNIV TUBINGEN"/>
    <n v="56"/>
    <s v="0.210"/>
    <m/>
    <x v="0"/>
    <x v="0"/>
  </r>
  <r>
    <s v="CASE WESTERN RESERVE UNIV"/>
    <n v="55"/>
    <s v="0.206"/>
    <m/>
    <x v="0"/>
    <x v="0"/>
  </r>
  <r>
    <s v="INST PASTEUR"/>
    <n v="55"/>
    <s v="0.206"/>
    <m/>
    <x v="0"/>
    <x v="0"/>
  </r>
  <r>
    <s v="UNIV POMPEU FABRA"/>
    <n v="55"/>
    <s v="0.206"/>
    <m/>
    <x v="0"/>
    <x v="0"/>
  </r>
  <r>
    <s v="ALBERT EINSTEIN COLL MED"/>
    <n v="54"/>
    <s v="0.202"/>
    <m/>
    <x v="0"/>
    <x v="0"/>
  </r>
  <r>
    <s v="UNIV DUISBURG ESSEN"/>
    <n v="54"/>
    <s v="0.202"/>
    <m/>
    <x v="0"/>
    <x v="0"/>
  </r>
  <r>
    <s v="UNIV MED CTR"/>
    <n v="54"/>
    <s v="0.202"/>
    <m/>
    <x v="0"/>
    <x v="0"/>
  </r>
  <r>
    <s v="UNIV DAUGAVPILS"/>
    <n v="53"/>
    <s v="0.198"/>
    <m/>
    <x v="0"/>
    <x v="0"/>
  </r>
  <r>
    <s v="UNIV LUBECK"/>
    <n v="53"/>
    <s v="0.198"/>
    <m/>
    <x v="0"/>
    <x v="0"/>
  </r>
  <r>
    <s v="UNIV SASSARI"/>
    <n v="53"/>
    <s v="0.198"/>
    <m/>
    <x v="0"/>
    <x v="0"/>
  </r>
  <r>
    <s v="CEDARS SINAI MED CTR"/>
    <n v="52"/>
    <s v="0.195"/>
    <m/>
    <x v="0"/>
    <x v="0"/>
  </r>
  <r>
    <s v="COMENIUS UNIV"/>
    <n v="52"/>
    <s v="0.195"/>
    <m/>
    <x v="0"/>
    <x v="0"/>
  </r>
  <r>
    <s v="DANUBE UNIV KREMS"/>
    <n v="52"/>
    <s v="0.195"/>
    <m/>
    <x v="0"/>
    <x v="0"/>
  </r>
  <r>
    <s v="EMORY UNIV"/>
    <n v="52"/>
    <s v="0.195"/>
    <m/>
    <x v="0"/>
    <x v="0"/>
  </r>
  <r>
    <s v="N ESTONIA MED CTR"/>
    <n v="52"/>
    <s v="0.195"/>
    <m/>
    <x v="0"/>
    <x v="1"/>
  </r>
  <r>
    <s v="NATL TAIWAN UNIV NTU"/>
    <n v="52"/>
    <s v="0.195"/>
    <m/>
    <x v="0"/>
    <x v="0"/>
  </r>
  <r>
    <s v="NYU"/>
    <n v="52"/>
    <s v="0.195"/>
    <m/>
    <x v="0"/>
    <x v="0"/>
  </r>
  <r>
    <s v="SODERTORN UNIV"/>
    <n v="52"/>
    <s v="0.195"/>
    <m/>
    <x v="0"/>
    <x v="0"/>
  </r>
  <r>
    <s v="UNIV ALBERTA"/>
    <n v="52"/>
    <s v="0.195"/>
    <m/>
    <x v="0"/>
    <x v="0"/>
  </r>
  <r>
    <s v="CTR INVEST ENERGET MEDIOAMBIENT TECNOL CIEMAT"/>
    <n v="51"/>
    <s v="0.191"/>
    <m/>
    <x v="0"/>
    <x v="0"/>
  </r>
  <r>
    <s v="GRIFFITH UNIV"/>
    <n v="51"/>
    <s v="0.191"/>
    <m/>
    <x v="0"/>
    <x v="0"/>
  </r>
  <r>
    <s v="UFZ HELMHOLTZ CTR ENVIRONM RES"/>
    <n v="51"/>
    <s v="0.191"/>
    <m/>
    <x v="0"/>
    <x v="0"/>
  </r>
  <r>
    <s v="UNIV FED RIO GRANDE DO SUL"/>
    <n v="51"/>
    <s v="0.191"/>
    <m/>
    <x v="0"/>
    <x v="0"/>
  </r>
  <r>
    <s v="UNIV HONG KONG"/>
    <n v="51"/>
    <s v="0.191"/>
    <m/>
    <x v="0"/>
    <x v="0"/>
  </r>
  <r>
    <s v="UNIV LORRAINE"/>
    <n v="51"/>
    <s v="0.191"/>
    <m/>
    <x v="0"/>
    <x v="0"/>
  </r>
  <r>
    <s v="UNIV NEWCASTLE"/>
    <n v="51"/>
    <s v="0.191"/>
    <m/>
    <x v="0"/>
    <x v="0"/>
  </r>
  <r>
    <s v="BAYLOR COLL MED"/>
    <n v="50"/>
    <s v="0.187"/>
    <m/>
    <x v="0"/>
    <x v="0"/>
  </r>
  <r>
    <s v="CHU VAUDOIS"/>
    <n v="50"/>
    <s v="0.187"/>
    <m/>
    <x v="0"/>
    <x v="0"/>
  </r>
  <r>
    <s v="DECODE GENET"/>
    <n v="50"/>
    <s v="0.187"/>
    <m/>
    <x v="0"/>
    <x v="0"/>
  </r>
  <r>
    <s v="RUSSIAN ACAD MED SCI"/>
    <n v="50"/>
    <s v="0.187"/>
    <m/>
    <x v="0"/>
    <x v="0"/>
  </r>
  <r>
    <s v="UNIV NOVA LISBOA"/>
    <n v="50"/>
    <s v="0.187"/>
    <m/>
    <x v="0"/>
    <x v="0"/>
  </r>
  <r>
    <s v="UNIV REGENSBURG"/>
    <n v="50"/>
    <s v="0.187"/>
    <m/>
    <x v="0"/>
    <x v="0"/>
  </r>
  <r>
    <s v="ADDENBROOKES HOSP"/>
    <n v="49"/>
    <s v="0.183"/>
    <m/>
    <x v="0"/>
    <x v="0"/>
  </r>
  <r>
    <s v="CHURCHILL HOSP"/>
    <n v="49"/>
    <s v="0.183"/>
    <m/>
    <x v="0"/>
    <x v="0"/>
  </r>
  <r>
    <s v="SUN YAT SEN UNIV"/>
    <n v="49"/>
    <s v="0.183"/>
    <m/>
    <x v="0"/>
    <x v="0"/>
  </r>
  <r>
    <s v="TARTU UNIV"/>
    <n v="49"/>
    <s v="0.183"/>
    <m/>
    <x v="0"/>
    <x v="0"/>
  </r>
  <r>
    <s v="E TALLINN CENT HOSP"/>
    <n v="48"/>
    <s v="0.180"/>
    <m/>
    <x v="0"/>
    <x v="0"/>
  </r>
  <r>
    <s v="EINDHOVEN UNIV TECHNOL"/>
    <n v="48"/>
    <s v="0.180"/>
    <m/>
    <x v="0"/>
    <x v="0"/>
  </r>
  <r>
    <s v="MAYO CLIN"/>
    <n v="48"/>
    <s v="0.180"/>
    <m/>
    <x v="0"/>
    <x v="0"/>
  </r>
  <r>
    <s v="UNIV CALIF IRVINE"/>
    <n v="48"/>
    <s v="0.180"/>
    <m/>
    <x v="0"/>
    <x v="0"/>
  </r>
  <r>
    <s v="UNIV COIMBRA"/>
    <n v="48"/>
    <s v="0.180"/>
    <m/>
    <x v="0"/>
    <x v="0"/>
  </r>
  <r>
    <s v="UNIV LEUVEN"/>
    <n v="48"/>
    <s v="0.180"/>
    <m/>
    <x v="0"/>
    <x v="0"/>
  </r>
  <r>
    <s v="CHILDRENS HOSP"/>
    <n v="47"/>
    <s v="0.176"/>
    <m/>
    <x v="0"/>
    <x v="0"/>
  </r>
  <r>
    <s v="ESTONIAN SWEDISH MENTAL HLTH SUICIDOL INST"/>
    <n v="47"/>
    <s v="0.176"/>
    <m/>
    <x v="0"/>
    <x v="0"/>
  </r>
  <r>
    <s v="FINNISH FOREST RES INST"/>
    <n v="47"/>
    <s v="0.176"/>
    <m/>
    <x v="0"/>
    <x v="0"/>
  </r>
  <r>
    <s v="IST SCI SAN RAFFAELE"/>
    <n v="47"/>
    <s v="0.176"/>
    <m/>
    <x v="0"/>
    <x v="0"/>
  </r>
  <r>
    <s v="MACQUARIE UNIV"/>
    <n v="47"/>
    <s v="0.176"/>
    <m/>
    <x v="0"/>
    <x v="0"/>
  </r>
  <r>
    <s v="N ESTONIAN REG HOSP"/>
    <n v="47"/>
    <s v="0.176"/>
    <m/>
    <x v="0"/>
    <x v="0"/>
  </r>
  <r>
    <s v="NAT RES CTR"/>
    <n v="47"/>
    <s v="0.176"/>
    <m/>
    <x v="0"/>
    <x v="0"/>
  </r>
  <r>
    <s v="UNIV LANCASTER"/>
    <n v="47"/>
    <s v="0.176"/>
    <m/>
    <x v="0"/>
    <x v="0"/>
  </r>
  <r>
    <s v="UNIV MOLISE"/>
    <n v="47"/>
    <s v="0.176"/>
    <m/>
    <x v="0"/>
    <x v="0"/>
  </r>
  <r>
    <s v="UNIV POTSDAM"/>
    <n v="47"/>
    <s v="0.176"/>
    <m/>
    <x v="0"/>
    <x v="0"/>
  </r>
  <r>
    <s v="UNIV STELLENBOSCH"/>
    <n v="47"/>
    <s v="0.176"/>
    <m/>
    <x v="0"/>
    <x v="0"/>
  </r>
  <r>
    <s v="UNIV STRATHCLYDE"/>
    <n v="47"/>
    <s v="0.176"/>
    <m/>
    <x v="0"/>
    <x v="0"/>
  </r>
  <r>
    <s v="BEN GURION UNIV NEGEV"/>
    <n v="46"/>
    <s v="0.172"/>
    <m/>
    <x v="0"/>
    <x v="0"/>
  </r>
  <r>
    <s v="COPENHAGEN UNIV HOSP"/>
    <n v="46"/>
    <s v="0.172"/>
    <m/>
    <x v="0"/>
    <x v="0"/>
  </r>
  <r>
    <s v="FRED HUTCHINSON CANC RES CTR"/>
    <n v="46"/>
    <s v="0.172"/>
    <m/>
    <x v="0"/>
    <x v="0"/>
  </r>
  <r>
    <s v="INDIANA UNIV"/>
    <n v="46"/>
    <s v="0.172"/>
    <m/>
    <x v="0"/>
    <x v="0"/>
  </r>
  <r>
    <s v="MED UNIV LUBECK"/>
    <n v="46"/>
    <s v="0.172"/>
    <m/>
    <x v="0"/>
    <x v="0"/>
  </r>
  <r>
    <s v="NHGRI"/>
    <n v="46"/>
    <s v="0.172"/>
    <m/>
    <x v="0"/>
    <x v="0"/>
  </r>
  <r>
    <s v="ROYAL INST TECHNOL"/>
    <n v="46"/>
    <s v="0.172"/>
    <m/>
    <x v="0"/>
    <x v="0"/>
  </r>
  <r>
    <s v="SAHLGRENS UNIV HOSP"/>
    <n v="46"/>
    <s v="0.172"/>
    <m/>
    <x v="0"/>
    <x v="0"/>
  </r>
  <r>
    <s v="TECH UNIV DRESDEN"/>
    <n v="46"/>
    <s v="0.172"/>
    <m/>
    <x v="0"/>
    <x v="0"/>
  </r>
  <r>
    <s v="UNIV BRIGHTON"/>
    <n v="46"/>
    <s v="0.172"/>
    <m/>
    <x v="0"/>
    <x v="0"/>
  </r>
  <r>
    <s v="UNIV CRETE"/>
    <n v="46"/>
    <s v="0.172"/>
    <m/>
    <x v="0"/>
    <x v="0"/>
  </r>
  <r>
    <s v="UNIV GDANSK"/>
    <n v="46"/>
    <s v="0.172"/>
    <m/>
    <x v="0"/>
    <x v="0"/>
  </r>
  <r>
    <s v="UNIV LA LAGUNA"/>
    <n v="46"/>
    <s v="0.172"/>
    <m/>
    <x v="0"/>
    <x v="0"/>
  </r>
  <r>
    <s v="UNIV PARIS DIDEROT"/>
    <n v="46"/>
    <s v="0.172"/>
    <m/>
    <x v="0"/>
    <x v="0"/>
  </r>
  <r>
    <s v="WAKE FOREST SCH MED"/>
    <n v="46"/>
    <s v="0.172"/>
    <m/>
    <x v="0"/>
    <x v="0"/>
  </r>
  <r>
    <s v="DUBLIN CITY UNIV"/>
    <n v="45"/>
    <s v="0.168"/>
    <m/>
    <x v="0"/>
    <x v="0"/>
  </r>
  <r>
    <s v="HAROKOPIO UNIV"/>
    <n v="45"/>
    <s v="0.168"/>
    <m/>
    <x v="0"/>
    <x v="0"/>
  </r>
  <r>
    <s v="HBNI"/>
    <n v="45"/>
    <s v="0.168"/>
    <m/>
    <x v="0"/>
    <x v="0"/>
  </r>
  <r>
    <s v="HOSP CLIN BARCELONA"/>
    <n v="45"/>
    <s v="0.168"/>
    <m/>
    <x v="0"/>
    <x v="0"/>
  </r>
  <r>
    <s v="INST ESTONIAN LANGUAGE"/>
    <n v="45"/>
    <s v="0.168"/>
    <m/>
    <x v="0"/>
    <x v="0"/>
  </r>
  <r>
    <s v="NAT HIST MUSEUM"/>
    <n v="45"/>
    <s v="0.168"/>
    <m/>
    <x v="0"/>
    <x v="0"/>
  </r>
  <r>
    <s v="NSU"/>
    <n v="45"/>
    <s v="0.168"/>
    <m/>
    <x v="0"/>
    <x v="0"/>
  </r>
  <r>
    <s v="ST GEORGES UNIV LONDON"/>
    <n v="45"/>
    <s v="0.168"/>
    <m/>
    <x v="0"/>
    <x v="0"/>
  </r>
  <r>
    <s v="TARTU ULIKOOLI"/>
    <n v="45"/>
    <s v="0.168"/>
    <m/>
    <x v="0"/>
    <x v="0"/>
  </r>
  <r>
    <s v="UNIV ALABAMA BIRMINGHAM"/>
    <n v="45"/>
    <s v="0.168"/>
    <m/>
    <x v="0"/>
    <x v="0"/>
  </r>
  <r>
    <s v="UNIV CALGARY"/>
    <n v="45"/>
    <s v="0.168"/>
    <m/>
    <x v="0"/>
    <x v="0"/>
  </r>
  <r>
    <s v="UNIV MUNSTER"/>
    <n v="45"/>
    <s v="0.168"/>
    <m/>
    <x v="0"/>
    <x v="0"/>
  </r>
  <r>
    <s v="UNIV ST ANDREWS"/>
    <n v="45"/>
    <s v="0.168"/>
    <m/>
    <x v="0"/>
    <x v="0"/>
  </r>
  <r>
    <s v="W TALLINN CENT HOSP"/>
    <n v="45"/>
    <s v="0.168"/>
    <m/>
    <x v="0"/>
    <x v="0"/>
  </r>
  <r>
    <s v="WEST TALLINN CENT HOSP"/>
    <n v="45"/>
    <s v="0.168"/>
    <m/>
    <x v="0"/>
    <x v="0"/>
  </r>
  <r>
    <s v="CZESTOCHOWA TECH UNIV"/>
    <n v="44"/>
    <s v="0.165"/>
    <m/>
    <x v="0"/>
    <x v="0"/>
  </r>
  <r>
    <s v="DELFT UNIV TECHNOL"/>
    <n v="44"/>
    <s v="0.165"/>
    <m/>
    <x v="0"/>
    <x v="0"/>
  </r>
  <r>
    <s v="ITMO UNIV"/>
    <n v="44"/>
    <s v="0.165"/>
    <m/>
    <x v="0"/>
    <x v="0"/>
  </r>
  <r>
    <s v="LUDWIG MAXIMILIANS UNIV MUNCHEN"/>
    <n v="44"/>
    <s v="0.165"/>
    <m/>
    <x v="0"/>
    <x v="0"/>
  </r>
  <r>
    <s v="NATL INST PUBL HLTH"/>
    <n v="44"/>
    <s v="0.165"/>
    <m/>
    <x v="0"/>
    <x v="0"/>
  </r>
  <r>
    <s v="UNIV UTAH"/>
    <n v="44"/>
    <s v="0.165"/>
    <m/>
    <x v="0"/>
    <x v="0"/>
  </r>
  <r>
    <s v="UNIV YORK"/>
    <n v="44"/>
    <s v="0.165"/>
    <m/>
    <x v="0"/>
    <x v="0"/>
  </r>
  <r>
    <s v="ALBERT SZENT GYORGYI MED UNIV"/>
    <n v="43"/>
    <s v="0.161"/>
    <m/>
    <x v="0"/>
    <x v="0"/>
  </r>
  <r>
    <s v="FINNISH INST OCCUPAT HLTH"/>
    <n v="43"/>
    <s v="0.161"/>
    <m/>
    <x v="0"/>
    <x v="0"/>
  </r>
  <r>
    <s v="INDIAN INST SCI EDUC RES IISER"/>
    <n v="43"/>
    <s v="0.161"/>
    <m/>
    <x v="0"/>
    <x v="0"/>
  </r>
  <r>
    <s v="INST APPL PHYS"/>
    <n v="43"/>
    <s v="0.161"/>
    <m/>
    <x v="0"/>
    <x v="0"/>
  </r>
  <r>
    <s v="KTH ROYAL INST TECHNOL"/>
    <n v="43"/>
    <s v="0.161"/>
    <m/>
    <x v="0"/>
    <x v="0"/>
  </r>
  <r>
    <s v="NANYANG TECHNOL UNIV"/>
    <n v="43"/>
    <s v="0.161"/>
    <m/>
    <x v="0"/>
    <x v="0"/>
  </r>
  <r>
    <s v="PONTIFICIA UNIV CATOLICA CHILE"/>
    <n v="43"/>
    <s v="0.161"/>
    <m/>
    <x v="0"/>
    <x v="0"/>
  </r>
  <r>
    <s v="QUEENSLAND INST MED RES"/>
    <n v="43"/>
    <s v="0.161"/>
    <m/>
    <x v="0"/>
    <x v="0"/>
  </r>
  <r>
    <s v="UNIV AUGSBURG"/>
    <n v="43"/>
    <s v="0.161"/>
    <m/>
    <x v="0"/>
    <x v="0"/>
  </r>
  <r>
    <s v="UNIV INSUBRIA"/>
    <n v="43"/>
    <s v="0.161"/>
    <m/>
    <x v="0"/>
    <x v="0"/>
  </r>
  <r>
    <s v="UNIV LAUSANNE HOSP"/>
    <n v="43"/>
    <s v="0.161"/>
    <m/>
    <x v="0"/>
    <x v="0"/>
  </r>
  <r>
    <s v="UNIV SUSSEX"/>
    <n v="43"/>
    <s v="0.161"/>
    <m/>
    <x v="0"/>
    <x v="0"/>
  </r>
  <r>
    <s v="CARDIFF UNIV"/>
    <n v="42"/>
    <s v="0.157"/>
    <m/>
    <x v="0"/>
    <x v="0"/>
  </r>
  <r>
    <s v="ECOLE POLYTECH FED LAUSANNE"/>
    <n v="42"/>
    <s v="0.157"/>
    <m/>
    <x v="0"/>
    <x v="0"/>
  </r>
  <r>
    <s v="JAMES COOK UNIV"/>
    <n v="42"/>
    <s v="0.157"/>
    <m/>
    <x v="0"/>
    <x v="0"/>
  </r>
  <r>
    <s v="NIZHNII NOVGOROD STATE TECH UNIV"/>
    <n v="42"/>
    <s v="0.157"/>
    <m/>
    <x v="0"/>
    <x v="0"/>
  </r>
  <r>
    <s v="NORWEGIAN UNIV LIFE SCI"/>
    <n v="42"/>
    <s v="0.157"/>
    <m/>
    <x v="0"/>
    <x v="0"/>
  </r>
  <r>
    <s v="SHANGHAI JIAO TONG UNIV"/>
    <n v="42"/>
    <s v="0.157"/>
    <m/>
    <x v="0"/>
    <x v="0"/>
  </r>
  <r>
    <s v="UNIV AVEIRO"/>
    <n v="42"/>
    <s v="0.157"/>
    <m/>
    <x v="0"/>
    <x v="0"/>
  </r>
  <r>
    <s v="UNIV INNSBRUCK"/>
    <n v="42"/>
    <s v="0.157"/>
    <m/>
    <x v="0"/>
    <x v="0"/>
  </r>
  <r>
    <s v="UNIV WITWATERSRAND"/>
    <n v="42"/>
    <s v="0.157"/>
    <m/>
    <x v="0"/>
    <x v="0"/>
  </r>
  <r>
    <s v="BROAD INST HARVARD MIT"/>
    <n v="41"/>
    <s v="0.153"/>
    <m/>
    <x v="0"/>
    <x v="0"/>
  </r>
  <r>
    <s v="BUDAPEST UNIV TECHNOL ECON"/>
    <n v="41"/>
    <s v="0.153"/>
    <m/>
    <x v="0"/>
    <x v="0"/>
  </r>
  <r>
    <s v="INST PHYS AS CR"/>
    <n v="41"/>
    <s v="0.153"/>
    <m/>
    <x v="0"/>
    <x v="0"/>
  </r>
  <r>
    <s v="INST STUDIES THEORET PHYS MATH IPM"/>
    <n v="41"/>
    <s v="0.153"/>
    <m/>
    <x v="0"/>
    <x v="0"/>
  </r>
  <r>
    <s v="UNIV COLOGNE"/>
    <n v="41"/>
    <s v="0.153"/>
    <m/>
    <x v="0"/>
    <x v="0"/>
  </r>
  <r>
    <s v="UNIV COMPLUTENSE MADRID"/>
    <n v="41"/>
    <s v="0.153"/>
    <m/>
    <x v="0"/>
    <x v="0"/>
  </r>
  <r>
    <s v="UNIV SZEGED"/>
    <n v="41"/>
    <s v="0.153"/>
    <m/>
    <x v="0"/>
    <x v="0"/>
  </r>
  <r>
    <s v="WHO"/>
    <n v="41"/>
    <s v="0.153"/>
    <m/>
    <x v="0"/>
    <x v="0"/>
  </r>
  <r>
    <s v="GOETHE UNIV FRANKFURT"/>
    <n v="40"/>
    <s v="0.150"/>
    <m/>
    <x v="0"/>
    <x v="0"/>
  </r>
  <r>
    <s v="ST PETERSBURG STATE POLYTECHN UNIV"/>
    <n v="40"/>
    <s v="0.150"/>
    <m/>
    <x v="0"/>
    <x v="0"/>
  </r>
  <r>
    <s v="TRINITY COLL DUBLIN"/>
    <n v="40"/>
    <s v="0.150"/>
    <m/>
    <x v="0"/>
    <x v="0"/>
  </r>
  <r>
    <s v="TTU"/>
    <n v="40"/>
    <s v="0.150"/>
    <m/>
    <x v="0"/>
    <x v="0"/>
  </r>
  <r>
    <s v="UNIV KWAZULU NATAL"/>
    <n v="40"/>
    <s v="0.150"/>
    <m/>
    <x v="0"/>
    <x v="0"/>
  </r>
  <r>
    <s v="UNIV SO CALIF"/>
    <n v="40"/>
    <s v="0.150"/>
    <m/>
    <x v="0"/>
    <x v="0"/>
  </r>
  <r>
    <s v="AGA KHAN UNIV"/>
    <n v="39"/>
    <s v="0.146"/>
    <m/>
    <x v="0"/>
    <x v="0"/>
  </r>
  <r>
    <s v="GE GLOBAL RES"/>
    <n v="39"/>
    <s v="0.146"/>
    <m/>
    <x v="0"/>
    <x v="0"/>
  </r>
  <r>
    <s v="GEORGE MASON UNIV"/>
    <n v="39"/>
    <s v="0.146"/>
    <m/>
    <x v="0"/>
    <x v="0"/>
  </r>
  <r>
    <s v="GHENT UNIV HOSP"/>
    <n v="39"/>
    <s v="0.146"/>
    <m/>
    <x v="0"/>
    <x v="0"/>
  </r>
  <r>
    <s v="KARLSRUHE INST TECHNOL"/>
    <n v="39"/>
    <s v="0.146"/>
    <m/>
    <x v="0"/>
    <x v="0"/>
  </r>
  <r>
    <s v="KING SAUD UNIV"/>
    <n v="39"/>
    <s v="0.146"/>
    <m/>
    <x v="0"/>
    <x v="0"/>
  </r>
  <r>
    <s v="MED UNIV INNSBRUCK"/>
    <n v="39"/>
    <s v="0.146"/>
    <m/>
    <x v="0"/>
    <x v="0"/>
  </r>
  <r>
    <s v="UNIV PALERMO"/>
    <n v="39"/>
    <s v="0.146"/>
    <m/>
    <x v="0"/>
    <x v="0"/>
  </r>
  <r>
    <s v="UNIV RENNES 1"/>
    <n v="39"/>
    <s v="0.146"/>
    <m/>
    <x v="0"/>
    <x v="0"/>
  </r>
  <r>
    <s v="AMGEN INC"/>
    <n v="38"/>
    <s v="0.142"/>
    <m/>
    <x v="0"/>
    <x v="0"/>
  </r>
  <r>
    <s v="COMPETENCE CTR CANC RES"/>
    <n v="38"/>
    <s v="0.142"/>
    <s v="COMPETENCE CTR CANC RES"/>
    <x v="9"/>
    <x v="1"/>
  </r>
  <r>
    <s v="CONSEJO NACL INVEST CIENT TECN"/>
    <n v="38"/>
    <s v="0.142"/>
    <m/>
    <x v="0"/>
    <x v="0"/>
  </r>
  <r>
    <s v="DALHOUSIE UNIV"/>
    <n v="38"/>
    <s v="0.142"/>
    <m/>
    <x v="0"/>
    <x v="0"/>
  </r>
  <r>
    <s v="ESTONIAN ENVIRONM RES CTR"/>
    <n v="38"/>
    <s v="0.142"/>
    <m/>
    <x v="0"/>
    <x v="0"/>
  </r>
  <r>
    <s v="IULIU HATIEGANU UNIV MED PHARM"/>
    <n v="38"/>
    <s v="0.142"/>
    <m/>
    <x v="0"/>
    <x v="0"/>
  </r>
  <r>
    <s v="MAX PLANCK INST CHEM PHYS SOLIDS"/>
    <n v="38"/>
    <s v="0.142"/>
    <m/>
    <x v="0"/>
    <x v="0"/>
  </r>
  <r>
    <s v="NATL INST HLTH"/>
    <n v="38"/>
    <s v="0.142"/>
    <m/>
    <x v="0"/>
    <x v="0"/>
  </r>
  <r>
    <s v="QIMR BERGHOFER MED RES INST"/>
    <n v="38"/>
    <s v="0.142"/>
    <m/>
    <x v="0"/>
    <x v="0"/>
  </r>
  <r>
    <s v="UNIV BORDEAUX"/>
    <n v="38"/>
    <s v="0.142"/>
    <m/>
    <x v="0"/>
    <x v="0"/>
  </r>
  <r>
    <s v="UNIV COLL CORK"/>
    <n v="38"/>
    <s v="0.142"/>
    <m/>
    <x v="0"/>
    <x v="0"/>
  </r>
  <r>
    <s v="UNIV NEW S WALES"/>
    <n v="38"/>
    <s v="0.142"/>
    <m/>
    <x v="0"/>
    <x v="0"/>
  </r>
  <r>
    <s v="AMER UNIV BEIRUT"/>
    <n v="37"/>
    <s v="0.139"/>
    <m/>
    <x v="0"/>
    <x v="0"/>
  </r>
  <r>
    <s v="CLEVELAND CLIN"/>
    <n v="37"/>
    <s v="0.139"/>
    <s v="CLEVELAND CLIN"/>
    <x v="10"/>
    <x v="2"/>
  </r>
  <r>
    <s v="GEOL SURVEY ESTONIA"/>
    <n v="37"/>
    <s v="0.139"/>
    <m/>
    <x v="0"/>
    <x v="0"/>
  </r>
  <r>
    <s v="HUMBOLDT UNIV"/>
    <n v="37"/>
    <s v="0.139"/>
    <m/>
    <x v="0"/>
    <x v="0"/>
  </r>
  <r>
    <s v="JOHNS HOPKINS BLOOMBERG SCH PUBL HLTH"/>
    <n v="37"/>
    <s v="0.139"/>
    <m/>
    <x v="0"/>
    <x v="0"/>
  </r>
  <r>
    <s v="KLAIPEDA UNIV"/>
    <n v="37"/>
    <s v="0.139"/>
    <m/>
    <x v="0"/>
    <x v="0"/>
  </r>
  <r>
    <s v="ODENSE UNIV HOSP"/>
    <n v="37"/>
    <s v="0.139"/>
    <m/>
    <x v="0"/>
    <x v="0"/>
  </r>
  <r>
    <s v="PARIS DESCARTES UNIV"/>
    <n v="37"/>
    <s v="0.139"/>
    <m/>
    <x v="0"/>
    <x v="0"/>
  </r>
  <r>
    <s v="TUFTS UNIV"/>
    <n v="37"/>
    <s v="0.139"/>
    <m/>
    <x v="0"/>
    <x v="0"/>
  </r>
  <r>
    <s v="UNIV PRIMORSKA"/>
    <n v="37"/>
    <s v="0.139"/>
    <m/>
    <x v="0"/>
    <x v="0"/>
  </r>
  <r>
    <s v="UNIV SOUTH BOHEMIA"/>
    <n v="37"/>
    <s v="0.139"/>
    <m/>
    <x v="0"/>
    <x v="0"/>
  </r>
  <r>
    <s v="UNIV TALLINN"/>
    <n v="37"/>
    <s v="0.139"/>
    <m/>
    <x v="0"/>
    <x v="0"/>
  </r>
  <r>
    <s v="YONSEI UNIV"/>
    <n v="37"/>
    <s v="0.139"/>
    <m/>
    <x v="0"/>
    <x v="0"/>
  </r>
  <r>
    <s v="ACAD SCI"/>
    <n v="36"/>
    <s v="0.135"/>
    <m/>
    <x v="0"/>
    <x v="0"/>
  </r>
  <r>
    <s v="ALEKSANDRAS STULGINSKIS UNIV"/>
    <n v="36"/>
    <s v="0.135"/>
    <m/>
    <x v="0"/>
    <x v="0"/>
  </r>
  <r>
    <s v="CHINESE UNIV HONG KONG"/>
    <n v="36"/>
    <s v="0.135"/>
    <m/>
    <x v="0"/>
    <x v="0"/>
  </r>
  <r>
    <s v="CURTIN UNIV"/>
    <n v="36"/>
    <s v="0.135"/>
    <m/>
    <x v="0"/>
    <x v="0"/>
  </r>
  <r>
    <s v="FUDAN UNIV"/>
    <n v="36"/>
    <s v="0.135"/>
    <m/>
    <x v="0"/>
    <x v="0"/>
  </r>
  <r>
    <s v="GLENFIELD HOSP"/>
    <n v="36"/>
    <s v="0.135"/>
    <m/>
    <x v="0"/>
    <x v="0"/>
  </r>
  <r>
    <s v="IRCCS"/>
    <n v="36"/>
    <s v="0.135"/>
    <m/>
    <x v="0"/>
    <x v="0"/>
  </r>
  <r>
    <s v="MINIST PUBL HLTH"/>
    <n v="36"/>
    <s v="0.135"/>
    <m/>
    <x v="0"/>
    <x v="0"/>
  </r>
  <r>
    <s v="PUBL HLTH ENGLAND"/>
    <n v="36"/>
    <s v="0.135"/>
    <m/>
    <x v="0"/>
    <x v="0"/>
  </r>
  <r>
    <s v="UNIV ANTIOQUIA"/>
    <n v="36"/>
    <s v="0.135"/>
    <m/>
    <x v="0"/>
    <x v="0"/>
  </r>
  <r>
    <s v="UNIV CATTOLICA SACRO CUORE"/>
    <n v="36"/>
    <s v="0.135"/>
    <m/>
    <x v="0"/>
    <x v="0"/>
  </r>
  <r>
    <s v="UNIV FED MINAS GERAIS"/>
    <n v="36"/>
    <s v="0.135"/>
    <m/>
    <x v="0"/>
    <x v="0"/>
  </r>
  <r>
    <s v="UNIV FERRARA"/>
    <n v="36"/>
    <s v="0.135"/>
    <m/>
    <x v="0"/>
    <x v="0"/>
  </r>
  <r>
    <s v="UNIV UPPSALA HOSP"/>
    <n v="36"/>
    <s v="0.135"/>
    <m/>
    <x v="0"/>
    <x v="0"/>
  </r>
  <r>
    <s v="VIRGINIA COMMONWEALTH UNIV"/>
    <n v="36"/>
    <s v="0.135"/>
    <m/>
    <x v="0"/>
    <x v="0"/>
  </r>
  <r>
    <s v="IST SUPER SANITA"/>
    <n v="35"/>
    <s v="0.131"/>
    <m/>
    <x v="0"/>
    <x v="0"/>
  </r>
  <r>
    <s v="NANJING UNIV"/>
    <n v="35"/>
    <s v="0.131"/>
    <m/>
    <x v="0"/>
    <x v="0"/>
  </r>
  <r>
    <s v="NATL SUICIDE RES FDN"/>
    <n v="35"/>
    <s v="0.131"/>
    <m/>
    <x v="0"/>
    <x v="0"/>
  </r>
  <r>
    <s v="SKANE UNIV HOSP"/>
    <n v="35"/>
    <s v="0.131"/>
    <m/>
    <x v="0"/>
    <x v="0"/>
  </r>
  <r>
    <s v="SWEDISH MUSEUM NAT HIST"/>
    <n v="35"/>
    <s v="0.131"/>
    <m/>
    <x v="0"/>
    <x v="0"/>
  </r>
  <r>
    <s v="TALLINNA ULIKOOLI"/>
    <n v="35"/>
    <s v="0.131"/>
    <m/>
    <x v="0"/>
    <x v="0"/>
  </r>
  <r>
    <s v="UNIV BAYREUTH"/>
    <n v="35"/>
    <s v="0.131"/>
    <m/>
    <x v="0"/>
    <x v="0"/>
  </r>
  <r>
    <s v="UNIV PARIS 05"/>
    <n v="35"/>
    <s v="0.131"/>
    <m/>
    <x v="0"/>
    <x v="0"/>
  </r>
  <r>
    <s v="UNIV TEHRAN MED SCI"/>
    <n v="35"/>
    <s v="0.131"/>
    <m/>
    <x v="0"/>
    <x v="0"/>
  </r>
  <r>
    <s v="VILNIUS GEDIMINAS TECH UNIV"/>
    <n v="35"/>
    <s v="0.131"/>
    <m/>
    <x v="0"/>
    <x v="0"/>
  </r>
  <r>
    <s v="ALL INDIA INST MED SCI"/>
    <n v="34"/>
    <s v="0.127"/>
    <m/>
    <x v="0"/>
    <x v="0"/>
  </r>
  <r>
    <s v="FDN IRCCS IST NAZL TUMORI"/>
    <n v="34"/>
    <s v="0.127"/>
    <m/>
    <x v="0"/>
    <x v="0"/>
  </r>
  <r>
    <s v="LATVIAN STATE UNIV"/>
    <n v="34"/>
    <s v="0.127"/>
    <m/>
    <x v="0"/>
    <x v="0"/>
  </r>
  <r>
    <s v="UNIV KUOPIO"/>
    <n v="34"/>
    <s v="0.127"/>
    <m/>
    <x v="0"/>
    <x v="0"/>
  </r>
  <r>
    <s v="UNIV READING"/>
    <n v="34"/>
    <s v="0.127"/>
    <m/>
    <x v="0"/>
    <x v="0"/>
  </r>
  <r>
    <s v="ALBERT SZENT GYORGY MED UNIV"/>
    <n v="33"/>
    <s v="0.124"/>
    <m/>
    <x v="0"/>
    <x v="0"/>
  </r>
  <r>
    <s v="ATOMKI"/>
    <n v="33"/>
    <s v="0.124"/>
    <m/>
    <x v="0"/>
    <x v="0"/>
  </r>
  <r>
    <s v="CEA"/>
    <n v="33"/>
    <s v="0.124"/>
    <m/>
    <x v="0"/>
    <x v="0"/>
  </r>
  <r>
    <s v="CHALMERS"/>
    <n v="33"/>
    <s v="0.124"/>
    <m/>
    <x v="0"/>
    <x v="0"/>
  </r>
  <r>
    <s v="CZECH TECH UNIV"/>
    <n v="33"/>
    <s v="0.124"/>
    <m/>
    <x v="0"/>
    <x v="0"/>
  </r>
  <r>
    <s v="FREE UNIV BERLIN"/>
    <n v="33"/>
    <s v="0.124"/>
    <m/>
    <x v="0"/>
    <x v="0"/>
  </r>
  <r>
    <s v="GOTHENBURG UNIV"/>
    <n v="33"/>
    <s v="0.124"/>
    <m/>
    <x v="0"/>
    <x v="0"/>
  </r>
  <r>
    <s v="ILIA STATE UNIV"/>
    <n v="33"/>
    <s v="0.124"/>
    <m/>
    <x v="0"/>
    <x v="0"/>
  </r>
  <r>
    <s v="INST SALUD CARLOS III"/>
    <n v="33"/>
    <s v="0.124"/>
    <m/>
    <x v="0"/>
    <x v="0"/>
  </r>
  <r>
    <s v="INT AGCY RES CANC"/>
    <n v="33"/>
    <s v="0.124"/>
    <m/>
    <x v="0"/>
    <x v="0"/>
  </r>
  <r>
    <s v="KYUSHU UNIV"/>
    <n v="33"/>
    <s v="0.124"/>
    <m/>
    <x v="0"/>
    <x v="0"/>
  </r>
  <r>
    <s v="LATVIA UNIV AGR"/>
    <n v="33"/>
    <s v="0.124"/>
    <m/>
    <x v="0"/>
    <x v="0"/>
  </r>
  <r>
    <s v="SWISS TROP PUBL HLTH INST"/>
    <n v="33"/>
    <s v="0.124"/>
    <m/>
    <x v="0"/>
    <x v="0"/>
  </r>
  <r>
    <s v="UNIV ADDIS ABABA"/>
    <n v="33"/>
    <s v="0.124"/>
    <m/>
    <x v="0"/>
    <x v="0"/>
  </r>
  <r>
    <s v="UNIV HOSP GENEVA"/>
    <n v="33"/>
    <s v="0.124"/>
    <m/>
    <x v="0"/>
    <x v="0"/>
  </r>
  <r>
    <s v="UNIV TASMANIA"/>
    <n v="33"/>
    <s v="0.124"/>
    <m/>
    <x v="0"/>
    <x v="0"/>
  </r>
  <r>
    <s v="UNIV TOULOUSE"/>
    <n v="33"/>
    <s v="0.124"/>
    <m/>
    <x v="0"/>
    <x v="0"/>
  </r>
  <r>
    <s v="ADAM MICKIEWICZ UNIV"/>
    <n v="32"/>
    <s v="0.120"/>
    <m/>
    <x v="0"/>
    <x v="0"/>
  </r>
  <r>
    <s v="COMMISS EUROPEAN COMMUNITIES"/>
    <n v="32"/>
    <s v="0.120"/>
    <m/>
    <x v="0"/>
    <x v="0"/>
  </r>
  <r>
    <s v="COPENHAGEN BUSINESS SCH"/>
    <n v="32"/>
    <s v="0.120"/>
    <m/>
    <x v="0"/>
    <x v="0"/>
  </r>
  <r>
    <s v="ELIKO COMPETENCE CTR"/>
    <n v="32"/>
    <s v="0.120"/>
    <s v="ELIKO COMPETENCE CTR"/>
    <x v="11"/>
    <x v="1"/>
  </r>
  <r>
    <s v="ESTONIAN CROP RES INST"/>
    <n v="32"/>
    <s v="0.120"/>
    <m/>
    <x v="0"/>
    <x v="0"/>
  </r>
  <r>
    <s v="FIMLAB LABS"/>
    <n v="32"/>
    <s v="0.120"/>
    <m/>
    <x v="0"/>
    <x v="0"/>
  </r>
  <r>
    <s v="IVAN FRANKO NATL UNIV LVIV"/>
    <n v="32"/>
    <s v="0.120"/>
    <m/>
    <x v="0"/>
    <x v="0"/>
  </r>
  <r>
    <s v="MED UNIV"/>
    <n v="32"/>
    <s v="0.120"/>
    <m/>
    <x v="0"/>
    <x v="0"/>
  </r>
  <r>
    <s v="MED UNIV GDANSK"/>
    <n v="32"/>
    <s v="0.120"/>
    <m/>
    <x v="0"/>
    <x v="0"/>
  </r>
  <r>
    <s v="MICHIGAN STATE UNIV"/>
    <n v="32"/>
    <s v="0.120"/>
    <m/>
    <x v="0"/>
    <x v="0"/>
  </r>
  <r>
    <s v="NATL RES UNIV"/>
    <n v="32"/>
    <s v="0.120"/>
    <m/>
    <x v="0"/>
    <x v="0"/>
  </r>
  <r>
    <s v="OREGON HLTH SCI UNIV"/>
    <n v="32"/>
    <s v="0.120"/>
    <m/>
    <x v="0"/>
    <x v="0"/>
  </r>
  <r>
    <s v="SUNY ALBANY"/>
    <n v="32"/>
    <s v="0.120"/>
    <m/>
    <x v="0"/>
    <x v="0"/>
  </r>
  <r>
    <s v="TECHNION ISRAEL INST TECHNOL"/>
    <n v="32"/>
    <s v="0.120"/>
    <m/>
    <x v="0"/>
    <x v="0"/>
  </r>
  <r>
    <s v="UNIV BIELEFELD"/>
    <n v="32"/>
    <s v="0.120"/>
    <m/>
    <x v="0"/>
    <x v="0"/>
  </r>
  <r>
    <s v="UNIV LAPLAND"/>
    <n v="32"/>
    <s v="0.120"/>
    <m/>
    <x v="0"/>
    <x v="0"/>
  </r>
  <r>
    <s v="UNIV LODZ"/>
    <n v="32"/>
    <s v="0.120"/>
    <m/>
    <x v="0"/>
    <x v="0"/>
  </r>
  <r>
    <s v="UNIV OREBRO"/>
    <n v="32"/>
    <s v="0.120"/>
    <m/>
    <x v="0"/>
    <x v="0"/>
  </r>
  <r>
    <s v="URAL FED UNIV"/>
    <n v="32"/>
    <s v="0.120"/>
    <m/>
    <x v="0"/>
    <x v="0"/>
  </r>
  <r>
    <s v="WASHINGTON STATE UNIV"/>
    <n v="32"/>
    <s v="0.120"/>
    <m/>
    <x v="0"/>
    <x v="0"/>
  </r>
  <r>
    <s v="WESTERN GEN HOSP"/>
    <n v="32"/>
    <s v="0.120"/>
    <m/>
    <x v="0"/>
    <x v="0"/>
  </r>
  <r>
    <s v="ARIZONA STATE UNIV"/>
    <n v="31"/>
    <s v="0.116"/>
    <m/>
    <x v="0"/>
    <x v="0"/>
  </r>
  <r>
    <s v="BISPEBJERG HOSP"/>
    <n v="31"/>
    <s v="0.116"/>
    <m/>
    <x v="0"/>
    <x v="0"/>
  </r>
  <r>
    <s v="CSIR"/>
    <n v="31"/>
    <s v="0.116"/>
    <m/>
    <x v="0"/>
    <x v="0"/>
  </r>
  <r>
    <s v="CTR ECOL HYDROL"/>
    <n v="31"/>
    <s v="0.116"/>
    <m/>
    <x v="0"/>
    <x v="0"/>
  </r>
  <r>
    <s v="GERMAN CTR DIABET RES DZD"/>
    <n v="31"/>
    <s v="0.116"/>
    <m/>
    <x v="0"/>
    <x v="0"/>
  </r>
  <r>
    <s v="INST PSYCHIAT NEUROL"/>
    <n v="31"/>
    <s v="0.116"/>
    <m/>
    <x v="0"/>
    <x v="0"/>
  </r>
  <r>
    <s v="JOGEVA PLANT BREEDING INST"/>
    <n v="31"/>
    <s v="0.116"/>
    <m/>
    <x v="0"/>
    <x v="0"/>
  </r>
  <r>
    <s v="MIL UNIV TECHNOL"/>
    <n v="31"/>
    <s v="0.116"/>
    <m/>
    <x v="0"/>
    <x v="0"/>
  </r>
  <r>
    <s v="N ESTONIA REG HOSP"/>
    <n v="31"/>
    <s v="0.116"/>
    <m/>
    <x v="0"/>
    <x v="0"/>
  </r>
  <r>
    <s v="NAT RESOURCES INST FINLAND LUKE"/>
    <n v="31"/>
    <s v="0.116"/>
    <m/>
    <x v="0"/>
    <x v="0"/>
  </r>
  <r>
    <s v="UNIV BRESCIA"/>
    <n v="31"/>
    <s v="0.116"/>
    <m/>
    <x v="0"/>
    <x v="0"/>
  </r>
  <r>
    <s v="UNIV DUSSELDORF"/>
    <n v="31"/>
    <s v="0.116"/>
    <m/>
    <x v="0"/>
    <x v="0"/>
  </r>
  <r>
    <s v="UNIV VALLADOLID"/>
    <n v="31"/>
    <s v="0.116"/>
    <m/>
    <x v="0"/>
    <x v="0"/>
  </r>
  <r>
    <s v="AUSTRIAN ACAD SCI"/>
    <n v="30"/>
    <s v="0.112"/>
    <m/>
    <x v="0"/>
    <x v="0"/>
  </r>
  <r>
    <s v="BETH ISRAEL DEACONESS MED CTR"/>
    <n v="30"/>
    <s v="0.112"/>
    <m/>
    <x v="0"/>
    <x v="0"/>
  </r>
  <r>
    <s v="CTR CALCUL INST NATL PHYS NUCL PHYS PARTICULES"/>
    <n v="30"/>
    <s v="0.112"/>
    <m/>
    <x v="0"/>
    <x v="0"/>
  </r>
  <r>
    <s v="CTR MED SYST BIOL"/>
    <n v="30"/>
    <s v="0.112"/>
    <m/>
    <x v="0"/>
    <x v="0"/>
  </r>
  <r>
    <s v="DZHK GERMAN CTR CARDIOVASC RES"/>
    <n v="30"/>
    <s v="0.112"/>
    <m/>
    <x v="0"/>
    <x v="0"/>
  </r>
  <r>
    <s v="HOSP SICK CHILDREN"/>
    <n v="30"/>
    <s v="0.112"/>
    <m/>
    <x v="0"/>
    <x v="0"/>
  </r>
  <r>
    <s v="INT ISLAM UNIV MALAYSIA"/>
    <n v="30"/>
    <s v="0.112"/>
    <m/>
    <x v="0"/>
    <x v="0"/>
  </r>
  <r>
    <s v="JORDAN UNIV SCI TECHNOL"/>
    <n v="30"/>
    <s v="0.112"/>
    <m/>
    <x v="0"/>
    <x v="0"/>
  </r>
  <r>
    <s v="LINNAEUS UNIV"/>
    <n v="30"/>
    <s v="0.112"/>
    <m/>
    <x v="0"/>
    <x v="0"/>
  </r>
  <r>
    <s v="MAKERERE UNIV"/>
    <n v="30"/>
    <s v="0.112"/>
    <m/>
    <x v="0"/>
    <x v="0"/>
  </r>
  <r>
    <s v="MANCHESTER METROPOLITAN UNIV"/>
    <n v="30"/>
    <s v="0.112"/>
    <m/>
    <x v="0"/>
    <x v="0"/>
  </r>
  <r>
    <s v="MRC"/>
    <n v="30"/>
    <s v="0.112"/>
    <m/>
    <x v="0"/>
    <x v="0"/>
  </r>
  <r>
    <s v="SIR CHARLES GAIRDNER HOSP"/>
    <n v="30"/>
    <s v="0.112"/>
    <m/>
    <x v="0"/>
    <x v="0"/>
  </r>
  <r>
    <s v="UNIV BASQUE COUNTRY"/>
    <n v="30"/>
    <s v="0.112"/>
    <m/>
    <x v="0"/>
    <x v="0"/>
  </r>
  <r>
    <s v="UNIV MALTA"/>
    <n v="30"/>
    <s v="0.112"/>
    <m/>
    <x v="0"/>
    <x v="0"/>
  </r>
  <r>
    <s v="UNIV NICE SOPHIA ANTIPOLIS"/>
    <n v="30"/>
    <s v="0.112"/>
    <m/>
    <x v="0"/>
    <x v="0"/>
  </r>
  <r>
    <s v="UNIV PRETORIA"/>
    <n v="30"/>
    <s v="0.112"/>
    <m/>
    <x v="0"/>
    <x v="0"/>
  </r>
  <r>
    <s v="UNIV TWENTE"/>
    <n v="30"/>
    <s v="0.112"/>
    <m/>
    <x v="0"/>
    <x v="0"/>
  </r>
  <r>
    <s v="AIX MARSEILLE UNIV"/>
    <n v="29"/>
    <s v="0.109"/>
    <m/>
    <x v="0"/>
    <x v="0"/>
  </r>
  <r>
    <s v="ARAB REPUBL EGYPT"/>
    <n v="29"/>
    <s v="0.109"/>
    <m/>
    <x v="0"/>
    <x v="0"/>
  </r>
  <r>
    <s v="ASTAR"/>
    <n v="29"/>
    <s v="0.109"/>
    <m/>
    <x v="0"/>
    <x v="0"/>
  </r>
  <r>
    <s v="CHERNIHIV NATL UNIV TECHNOL"/>
    <n v="29"/>
    <s v="0.109"/>
    <m/>
    <x v="0"/>
    <x v="0"/>
  </r>
  <r>
    <s v="CTR CALCUL"/>
    <n v="29"/>
    <s v="0.109"/>
    <m/>
    <x v="0"/>
    <x v="0"/>
  </r>
  <r>
    <s v="FORSCHUNGSZENTRUM JULICH"/>
    <n v="29"/>
    <s v="0.109"/>
    <m/>
    <x v="0"/>
    <x v="0"/>
  </r>
  <r>
    <s v="GEORGETOWN UNIV"/>
    <n v="29"/>
    <s v="0.109"/>
    <m/>
    <x v="0"/>
    <x v="0"/>
  </r>
  <r>
    <s v="HEBREW UNIV JERUSALEM"/>
    <n v="29"/>
    <s v="0.109"/>
    <m/>
    <x v="0"/>
    <x v="0"/>
  </r>
  <r>
    <s v="MASSEY UNIV"/>
    <n v="29"/>
    <s v="0.109"/>
    <m/>
    <x v="0"/>
    <x v="0"/>
  </r>
  <r>
    <s v="MED UNIV WARSAW"/>
    <n v="29"/>
    <s v="0.109"/>
    <m/>
    <x v="0"/>
    <x v="0"/>
  </r>
  <r>
    <s v="NATL RES NUCL UNIV MOSCOW ENGN PHYS INST MEPHI"/>
    <n v="29"/>
    <s v="0.109"/>
    <m/>
    <x v="0"/>
    <x v="0"/>
  </r>
  <r>
    <s v="RES INST NUCL PROBLEMS"/>
    <n v="29"/>
    <s v="0.109"/>
    <m/>
    <x v="0"/>
    <x v="0"/>
  </r>
  <r>
    <s v="ROYAL FREE HOSP"/>
    <n v="29"/>
    <s v="0.109"/>
    <m/>
    <x v="0"/>
    <x v="0"/>
  </r>
  <r>
    <s v="SOUTH AFRICAN MED RES COUNCIL"/>
    <n v="29"/>
    <s v="0.109"/>
    <m/>
    <x v="0"/>
    <x v="0"/>
  </r>
  <r>
    <s v="TECH UNIV DARMSTADT"/>
    <n v="29"/>
    <s v="0.109"/>
    <m/>
    <x v="0"/>
    <x v="0"/>
  </r>
  <r>
    <s v="UNIV HOSP LEUVEN"/>
    <n v="29"/>
    <s v="0.109"/>
    <m/>
    <x v="0"/>
    <x v="0"/>
  </r>
  <r>
    <s v="UNIV WITTEN HERDECKE"/>
    <n v="29"/>
    <s v="0.109"/>
    <m/>
    <x v="0"/>
    <x v="0"/>
  </r>
  <r>
    <s v="VILNIUS UNIV HOSP"/>
    <n v="29"/>
    <s v="0.109"/>
    <m/>
    <x v="0"/>
    <x v="0"/>
  </r>
  <r>
    <s v="COLL WOOSTER"/>
    <n v="28"/>
    <s v="0.105"/>
    <m/>
    <x v="0"/>
    <x v="0"/>
  </r>
  <r>
    <s v="FAC MED"/>
    <n v="28"/>
    <s v="0.105"/>
    <m/>
    <x v="0"/>
    <x v="0"/>
  </r>
  <r>
    <s v="GEORGIA INST TECHNOL"/>
    <n v="28"/>
    <s v="0.105"/>
    <m/>
    <x v="0"/>
    <x v="0"/>
  </r>
  <r>
    <s v="HELSINKI UNIV CENT HOSP"/>
    <n v="28"/>
    <s v="0.105"/>
    <m/>
    <x v="0"/>
    <x v="0"/>
  </r>
  <r>
    <s v="IMPERIAL COLL HEALTHCARE NHS TRUST"/>
    <n v="28"/>
    <s v="0.105"/>
    <m/>
    <x v="0"/>
    <x v="0"/>
  </r>
  <r>
    <s v="LEIBNIZ INST FRESHWATER ECOL INLAND FISHERIES"/>
    <n v="28"/>
    <s v="0.105"/>
    <m/>
    <x v="0"/>
    <x v="0"/>
  </r>
  <r>
    <s v="NATL INST HLTH WELF THL"/>
    <n v="28"/>
    <s v="0.105"/>
    <m/>
    <x v="0"/>
    <x v="0"/>
  </r>
  <r>
    <s v="STENO DIABET CTR"/>
    <n v="28"/>
    <s v="0.105"/>
    <m/>
    <x v="0"/>
    <x v="0"/>
  </r>
  <r>
    <s v="SULTAN QABOOS UNIV"/>
    <n v="28"/>
    <s v="0.105"/>
    <m/>
    <x v="0"/>
    <x v="0"/>
  </r>
  <r>
    <s v="UNIV CHILDRENS HOSP"/>
    <n v="28"/>
    <s v="0.105"/>
    <m/>
    <x v="0"/>
    <x v="0"/>
  </r>
  <r>
    <s v="UNIV NACL AUTONOMA MEXICO"/>
    <n v="28"/>
    <s v="0.105"/>
    <m/>
    <x v="0"/>
    <x v="0"/>
  </r>
  <r>
    <s v="UNIV NEW SOUTH WALES"/>
    <n v="28"/>
    <s v="0.105"/>
    <m/>
    <x v="0"/>
    <x v="0"/>
  </r>
  <r>
    <s v="UNIV NOVI SAD"/>
    <n v="28"/>
    <s v="0.105"/>
    <m/>
    <x v="0"/>
    <x v="0"/>
  </r>
  <r>
    <s v="UNIV WESTERN SYDNEY"/>
    <n v="28"/>
    <s v="0.105"/>
    <m/>
    <x v="0"/>
    <x v="0"/>
  </r>
  <r>
    <s v="YORK UNIV"/>
    <n v="28"/>
    <s v="0.105"/>
    <m/>
    <x v="0"/>
    <x v="0"/>
  </r>
  <r>
    <s v="ANKARA UNIV"/>
    <n v="27"/>
    <s v="0.101"/>
    <m/>
    <x v="0"/>
    <x v="0"/>
  </r>
  <r>
    <s v="BANARAS HINDU UNIV"/>
    <n v="27"/>
    <s v="0.101"/>
    <m/>
    <x v="0"/>
    <x v="0"/>
  </r>
  <r>
    <s v="CTR RES ENVIRONM EPIDEMIOL CREAL"/>
    <n v="27"/>
    <s v="0.101"/>
    <m/>
    <x v="0"/>
    <x v="0"/>
  </r>
  <r>
    <s v="CYBERNETICA AS"/>
    <n v="27"/>
    <s v="0.101"/>
    <s v="CYBERNETICA AS"/>
    <x v="12"/>
    <x v="2"/>
  </r>
  <r>
    <s v="CZECH ACAD SCI"/>
    <n v="27"/>
    <s v="0.101"/>
    <m/>
    <x v="0"/>
    <x v="0"/>
  </r>
  <r>
    <s v="ESTONIAN ENVIRONM AGCY"/>
    <n v="27"/>
    <s v="0.101"/>
    <m/>
    <x v="0"/>
    <x v="0"/>
  </r>
  <r>
    <s v="GEN CENT HOSP"/>
    <n v="27"/>
    <s v="0.101"/>
    <m/>
    <x v="0"/>
    <x v="0"/>
  </r>
  <r>
    <s v="HARVARD TH CHAN SCH PUBL HLTH"/>
    <n v="27"/>
    <s v="0.101"/>
    <m/>
    <x v="0"/>
    <x v="0"/>
  </r>
  <r>
    <s v="HOP LA PITIE SALPETRIERE"/>
    <n v="27"/>
    <s v="0.101"/>
    <m/>
    <x v="0"/>
    <x v="0"/>
  </r>
  <r>
    <s v="IRCCS BURLO GAROFOLO"/>
    <n v="27"/>
    <s v="0.101"/>
    <m/>
    <x v="0"/>
    <x v="0"/>
  </r>
  <r>
    <s v="JACKSON STATE UNIV"/>
    <n v="27"/>
    <s v="0.101"/>
    <m/>
    <x v="0"/>
    <x v="0"/>
  </r>
  <r>
    <s v="JOZEF STEFAN INST"/>
    <n v="27"/>
    <s v="0.101"/>
    <m/>
    <x v="0"/>
    <x v="0"/>
  </r>
  <r>
    <s v="KUOPIO RES INST EXERCISE MED"/>
    <n v="27"/>
    <s v="0.101"/>
    <m/>
    <x v="0"/>
    <x v="0"/>
  </r>
  <r>
    <s v="LA TROBE UNIV"/>
    <n v="27"/>
    <s v="0.101"/>
    <m/>
    <x v="0"/>
    <x v="0"/>
  </r>
  <r>
    <s v="MEKELLE UNIV"/>
    <n v="27"/>
    <s v="0.101"/>
    <m/>
    <x v="0"/>
    <x v="0"/>
  </r>
  <r>
    <s v="NATL CANC CTR"/>
    <n v="27"/>
    <s v="0.101"/>
    <m/>
    <x v="0"/>
    <x v="0"/>
  </r>
  <r>
    <s v="STAVANGER UNIV HOSP"/>
    <n v="27"/>
    <s v="0.101"/>
    <m/>
    <x v="0"/>
    <x v="0"/>
  </r>
  <r>
    <s v="STEFAN MEYER INST SUBAT PHYS SMI"/>
    <n v="27"/>
    <s v="0.101"/>
    <m/>
    <x v="0"/>
    <x v="0"/>
  </r>
  <r>
    <s v="SURAJ EYE INST"/>
    <n v="27"/>
    <s v="0.101"/>
    <m/>
    <x v="0"/>
    <x v="0"/>
  </r>
  <r>
    <s v="SWISS FED RES INST WSL"/>
    <n v="27"/>
    <s v="0.101"/>
    <m/>
    <x v="0"/>
    <x v="0"/>
  </r>
  <r>
    <s v="TALLINNA ULIKOOLI AJALOO INST"/>
    <n v="27"/>
    <s v="0.101"/>
    <m/>
    <x v="0"/>
    <x v="0"/>
  </r>
  <r>
    <s v="UNIV FED SANTA CATARINA"/>
    <n v="27"/>
    <s v="0.101"/>
    <m/>
    <x v="0"/>
    <x v="0"/>
  </r>
  <r>
    <s v="UNIV KONSTANZ"/>
    <n v="27"/>
    <s v="0.101"/>
    <m/>
    <x v="0"/>
    <x v="0"/>
  </r>
  <r>
    <s v="UNIV LILLE 2"/>
    <n v="27"/>
    <s v="0.101"/>
    <m/>
    <x v="0"/>
    <x v="0"/>
  </r>
  <r>
    <s v="UNIV MANITOBA"/>
    <n v="27"/>
    <s v="0.101"/>
    <m/>
    <x v="0"/>
    <x v="0"/>
  </r>
  <r>
    <s v="UNIV MASSACHUSETTS"/>
    <n v="27"/>
    <s v="0.101"/>
    <m/>
    <x v="0"/>
    <x v="0"/>
  </r>
  <r>
    <s v="UNIV PERADENIYA"/>
    <n v="27"/>
    <s v="0.101"/>
    <m/>
    <x v="0"/>
    <x v="0"/>
  </r>
  <r>
    <s v="UNIV ROMA TOR VERGATA"/>
    <n v="27"/>
    <s v="0.101"/>
    <m/>
    <x v="0"/>
    <x v="0"/>
  </r>
  <r>
    <s v="UPMC"/>
    <n v="27"/>
    <s v="0.101"/>
    <m/>
    <x v="0"/>
    <x v="0"/>
  </r>
  <r>
    <s v="ZHEJIANG UNIV"/>
    <n v="27"/>
    <s v="0.101"/>
    <m/>
    <x v="0"/>
    <x v="0"/>
  </r>
  <r>
    <s v="ESTONIAN ACAD MUS THEATRE"/>
    <n v="26"/>
    <s v="0.097"/>
    <m/>
    <x v="0"/>
    <x v="0"/>
  </r>
  <r>
    <s v="EUROPEAN ACAD BOZEN BOLZANO EURAC"/>
    <n v="26"/>
    <s v="0.097"/>
    <m/>
    <x v="0"/>
    <x v="0"/>
  </r>
  <r>
    <s v="GEORGE WASHINGTON UNIV"/>
    <n v="26"/>
    <s v="0.097"/>
    <m/>
    <x v="0"/>
    <x v="0"/>
  </r>
  <r>
    <s v="GLAXOSMITHKLINE"/>
    <n v="26"/>
    <s v="0.097"/>
    <s v="GLAXOSMITHKLINE"/>
    <x v="13"/>
    <x v="2"/>
  </r>
  <r>
    <s v="HARBOR UCLA MED CTR"/>
    <n v="26"/>
    <s v="0.097"/>
    <m/>
    <x v="0"/>
    <x v="0"/>
  </r>
  <r>
    <s v="KYUNG HEE UNIV"/>
    <n v="26"/>
    <s v="0.097"/>
    <m/>
    <x v="0"/>
    <x v="0"/>
  </r>
  <r>
    <s v="LAB NAZL LEGNARO INFN"/>
    <n v="26"/>
    <s v="0.097"/>
    <m/>
    <x v="0"/>
    <x v="0"/>
  </r>
  <r>
    <s v="NORTH WEST UNIV"/>
    <n v="26"/>
    <s v="0.097"/>
    <m/>
    <x v="0"/>
    <x v="0"/>
  </r>
  <r>
    <s v="PALACKY UNIV"/>
    <n v="26"/>
    <s v="0.097"/>
    <m/>
    <x v="0"/>
    <x v="0"/>
  </r>
  <r>
    <s v="PUBL HLTH AGCY CANADA"/>
    <n v="26"/>
    <s v="0.097"/>
    <m/>
    <x v="0"/>
    <x v="0"/>
  </r>
  <r>
    <s v="QUATERNARY SURVEYS"/>
    <n v="26"/>
    <s v="0.097"/>
    <m/>
    <x v="0"/>
    <x v="0"/>
  </r>
  <r>
    <s v="QUEENS UNIV"/>
    <n v="26"/>
    <s v="0.097"/>
    <m/>
    <x v="0"/>
    <x v="0"/>
  </r>
  <r>
    <s v="RUHR UNIV BOCHUM"/>
    <n v="26"/>
    <s v="0.097"/>
    <m/>
    <x v="0"/>
    <x v="0"/>
  </r>
  <r>
    <s v="TURKU UNIV"/>
    <n v="26"/>
    <s v="0.097"/>
    <m/>
    <x v="0"/>
    <x v="0"/>
  </r>
  <r>
    <s v="UNIV DURHAM"/>
    <n v="26"/>
    <s v="0.097"/>
    <m/>
    <x v="0"/>
    <x v="0"/>
  </r>
  <r>
    <s v="UNIV HALLE WITTENBERG"/>
    <n v="26"/>
    <s v="0.097"/>
    <m/>
    <x v="0"/>
    <x v="0"/>
  </r>
  <r>
    <s v="UNIV MONTPELLIER"/>
    <n v="26"/>
    <s v="0.097"/>
    <m/>
    <x v="0"/>
    <x v="0"/>
  </r>
  <r>
    <s v="W UNIV TIMISOARA"/>
    <n v="26"/>
    <s v="0.097"/>
    <m/>
    <x v="0"/>
    <x v="0"/>
  </r>
  <r>
    <s v="BASHKIR STATE UNIV"/>
    <n v="25"/>
    <s v="0.094"/>
    <m/>
    <x v="0"/>
    <x v="0"/>
  </r>
  <r>
    <s v="BIALYSTOK TECH UNIV"/>
    <n v="25"/>
    <s v="0.094"/>
    <m/>
    <x v="0"/>
    <x v="0"/>
  </r>
  <r>
    <s v="CHILDRENS HOSP PHILADELPHIA"/>
    <n v="25"/>
    <s v="0.094"/>
    <m/>
    <x v="0"/>
    <x v="0"/>
  </r>
  <r>
    <s v="CTR CHRON DIS CONTROL"/>
    <n v="25"/>
    <s v="0.094"/>
    <m/>
    <x v="0"/>
    <x v="0"/>
  </r>
  <r>
    <s v="EUROPEAN COMMISS"/>
    <n v="25"/>
    <s v="0.094"/>
    <m/>
    <x v="0"/>
    <x v="0"/>
  </r>
  <r>
    <s v="FLINDERS UNIV S AUSTRALIA"/>
    <n v="25"/>
    <s v="0.094"/>
    <m/>
    <x v="0"/>
    <x v="0"/>
  </r>
  <r>
    <s v="GEOL SURVEY NORWAY"/>
    <n v="25"/>
    <s v="0.094"/>
    <m/>
    <x v="0"/>
    <x v="0"/>
  </r>
  <r>
    <s v="GRAZ UNIV TECHNOL"/>
    <n v="25"/>
    <s v="0.094"/>
    <m/>
    <x v="0"/>
    <x v="0"/>
  </r>
  <r>
    <s v="HELMHOLTZ ZENTRUM GEESTHACHT"/>
    <n v="25"/>
    <s v="0.094"/>
    <m/>
    <x v="0"/>
    <x v="0"/>
  </r>
  <r>
    <s v="HERIOT WATT UNIV"/>
    <n v="25"/>
    <s v="0.094"/>
    <m/>
    <x v="0"/>
    <x v="0"/>
  </r>
  <r>
    <s v="INST FOOD SAFETY ANIM HLTH ENVIRONM BIOR"/>
    <n v="25"/>
    <s v="0.094"/>
    <m/>
    <x v="0"/>
    <x v="0"/>
  </r>
  <r>
    <s v="KING FAHAD MED CITY"/>
    <n v="25"/>
    <s v="0.094"/>
    <m/>
    <x v="0"/>
    <x v="0"/>
  </r>
  <r>
    <s v="LITHUANIAN RES CTR AGR FORESTRY"/>
    <n v="25"/>
    <s v="0.094"/>
    <m/>
    <x v="0"/>
    <x v="0"/>
  </r>
  <r>
    <s v="NATL ACAD SCI BELARUS"/>
    <n v="25"/>
    <s v="0.094"/>
    <m/>
    <x v="0"/>
    <x v="0"/>
  </r>
  <r>
    <s v="NIH"/>
    <n v="25"/>
    <s v="0.094"/>
    <m/>
    <x v="0"/>
    <x v="0"/>
  </r>
  <r>
    <s v="NORWEGIAN INST NAT RES"/>
    <n v="25"/>
    <s v="0.094"/>
    <m/>
    <x v="0"/>
    <x v="0"/>
  </r>
  <r>
    <s v="PUBL HLTH FDN INDIA"/>
    <n v="25"/>
    <s v="0.094"/>
    <m/>
    <x v="0"/>
    <x v="0"/>
  </r>
  <r>
    <s v="ROYAL CHILDRENS HOSP"/>
    <n v="25"/>
    <s v="0.094"/>
    <m/>
    <x v="0"/>
    <x v="0"/>
  </r>
  <r>
    <s v="TECH UNIV BERLIN"/>
    <n v="25"/>
    <s v="0.094"/>
    <m/>
    <x v="0"/>
    <x v="0"/>
  </r>
  <r>
    <s v="UNIV CHINESE ACAD SCI"/>
    <n v="25"/>
    <s v="0.094"/>
    <m/>
    <x v="0"/>
    <x v="0"/>
  </r>
  <r>
    <s v="UNIV KEBANGSAAN MALAYSIA"/>
    <n v="25"/>
    <s v="0.094"/>
    <m/>
    <x v="0"/>
    <x v="0"/>
  </r>
  <r>
    <s v="UNIV SO DENMARK"/>
    <n v="25"/>
    <s v="0.094"/>
    <m/>
    <x v="0"/>
    <x v="0"/>
  </r>
  <r>
    <s v="WONKWANG UNIV"/>
    <n v="25"/>
    <s v="0.094"/>
    <m/>
    <x v="0"/>
    <x v="0"/>
  </r>
  <r>
    <s v="ACAD SCI CZECH REPUBL"/>
    <n v="24"/>
    <s v="0.090"/>
    <m/>
    <x v="0"/>
    <x v="0"/>
  </r>
  <r>
    <s v="EESTI PANK"/>
    <n v="24"/>
    <s v="0.090"/>
    <m/>
    <x v="0"/>
    <x v="0"/>
  </r>
  <r>
    <s v="ESTONIAN LAND BOARD"/>
    <n v="24"/>
    <s v="0.090"/>
    <m/>
    <x v="0"/>
    <x v="0"/>
  </r>
  <r>
    <s v="HANOI MED UNIV"/>
    <n v="24"/>
    <s v="0.090"/>
    <m/>
    <x v="0"/>
    <x v="0"/>
  </r>
  <r>
    <s v="INNSBRUCK MED UNIV"/>
    <n v="24"/>
    <s v="0.090"/>
    <m/>
    <x v="0"/>
    <x v="0"/>
  </r>
  <r>
    <s v="ISLAM AZAD UNIV"/>
    <n v="24"/>
    <s v="0.090"/>
    <m/>
    <x v="0"/>
    <x v="0"/>
  </r>
  <r>
    <s v="KAZAN FED UNIV"/>
    <n v="24"/>
    <s v="0.090"/>
    <m/>
    <x v="0"/>
    <x v="0"/>
  </r>
  <r>
    <s v="MAHIDOL UNIV"/>
    <n v="24"/>
    <s v="0.090"/>
    <m/>
    <x v="0"/>
    <x v="0"/>
  </r>
  <r>
    <s v="MT SINAI HOSP"/>
    <n v="24"/>
    <s v="0.090"/>
    <m/>
    <x v="0"/>
    <x v="0"/>
  </r>
  <r>
    <s v="NAT RESOURCES INST FINLAND"/>
    <n v="24"/>
    <s v="0.090"/>
    <m/>
    <x v="0"/>
    <x v="0"/>
  </r>
  <r>
    <s v="NATL INST PUBL HLTH ENVIRONM"/>
    <n v="24"/>
    <s v="0.090"/>
    <m/>
    <x v="0"/>
    <x v="0"/>
  </r>
  <r>
    <s v="UNIV CANBERRA"/>
    <n v="24"/>
    <s v="0.090"/>
    <m/>
    <x v="0"/>
    <x v="0"/>
  </r>
  <r>
    <s v="UNIV LILLE"/>
    <n v="24"/>
    <s v="0.090"/>
    <m/>
    <x v="0"/>
    <x v="0"/>
  </r>
  <r>
    <s v="UNIV MARBURG"/>
    <n v="24"/>
    <s v="0.090"/>
    <m/>
    <x v="0"/>
    <x v="0"/>
  </r>
  <r>
    <s v="UNIV MED CTR LJUBLJANA"/>
    <n v="24"/>
    <s v="0.090"/>
    <m/>
    <x v="0"/>
    <x v="0"/>
  </r>
  <r>
    <s v="UNIV MISSOURI"/>
    <n v="24"/>
    <s v="0.090"/>
    <m/>
    <x v="0"/>
    <x v="0"/>
  </r>
  <r>
    <s v="UNIV PATRAS"/>
    <n v="24"/>
    <s v="0.090"/>
    <m/>
    <x v="0"/>
    <x v="0"/>
  </r>
  <r>
    <s v="UNIV PLYMOUTH"/>
    <n v="24"/>
    <s v="0.090"/>
    <m/>
    <x v="0"/>
    <x v="0"/>
  </r>
  <r>
    <s v="ACAD MED CTR"/>
    <n v="23"/>
    <s v="0.086"/>
    <m/>
    <x v="0"/>
    <x v="0"/>
  </r>
  <r>
    <s v="BULGARIA ACAD SCI"/>
    <n v="23"/>
    <s v="0.086"/>
    <m/>
    <x v="0"/>
    <x v="0"/>
  </r>
  <r>
    <s v="CATHOLIC UNIV"/>
    <n v="23"/>
    <s v="0.086"/>
    <m/>
    <x v="0"/>
    <x v="0"/>
  </r>
  <r>
    <s v="DALARNA UNIV"/>
    <n v="23"/>
    <s v="0.086"/>
    <m/>
    <x v="0"/>
    <x v="0"/>
  </r>
  <r>
    <s v="DARTMOUTH COLL"/>
    <n v="23"/>
    <s v="0.086"/>
    <m/>
    <x v="0"/>
    <x v="0"/>
  </r>
  <r>
    <s v="EALING HOSP NHS TRUST"/>
    <n v="23"/>
    <s v="0.086"/>
    <m/>
    <x v="0"/>
    <x v="0"/>
  </r>
  <r>
    <s v="ESTONIAN NATL DEF COLL"/>
    <n v="23"/>
    <s v="0.086"/>
    <m/>
    <x v="0"/>
    <x v="0"/>
  </r>
  <r>
    <s v="HASAN KALYONCU UNIV"/>
    <n v="23"/>
    <s v="0.086"/>
    <m/>
    <x v="0"/>
    <x v="0"/>
  </r>
  <r>
    <s v="KAROLINSKA UNIV"/>
    <n v="23"/>
    <s v="0.086"/>
    <m/>
    <x v="0"/>
    <x v="0"/>
  </r>
  <r>
    <s v="LATVIAN STATE FOREST RES INST SILAVA"/>
    <n v="23"/>
    <s v="0.086"/>
    <m/>
    <x v="0"/>
    <x v="0"/>
  </r>
  <r>
    <s v="MAX PLANCK INST PSYCHIAT"/>
    <n v="23"/>
    <s v="0.086"/>
    <m/>
    <x v="0"/>
    <x v="0"/>
  </r>
  <r>
    <s v="MT SINAI SCH MED"/>
    <n v="23"/>
    <s v="0.086"/>
    <m/>
    <x v="0"/>
    <x v="0"/>
  </r>
  <r>
    <s v="MTT AGRIFOOD RES FINLAND"/>
    <n v="23"/>
    <s v="0.086"/>
    <m/>
    <x v="0"/>
    <x v="0"/>
  </r>
  <r>
    <s v="NATL ACAD SCI"/>
    <n v="23"/>
    <s v="0.086"/>
    <m/>
    <x v="0"/>
    <x v="0"/>
  </r>
  <r>
    <s v="NATL RES INST SCI TECHNOL ENVIRONM AGR IRSTEA"/>
    <n v="23"/>
    <s v="0.086"/>
    <m/>
    <x v="0"/>
    <x v="0"/>
  </r>
  <r>
    <s v="NATL UNIV IRELAND"/>
    <n v="23"/>
    <s v="0.086"/>
    <m/>
    <x v="0"/>
    <x v="0"/>
  </r>
  <r>
    <s v="NATL UNIV IRELAND UNIV COLL CORK"/>
    <n v="23"/>
    <s v="0.086"/>
    <m/>
    <x v="0"/>
    <x v="0"/>
  </r>
  <r>
    <s v="OSAKA UNIV"/>
    <n v="23"/>
    <s v="0.086"/>
    <m/>
    <x v="0"/>
    <x v="0"/>
  </r>
  <r>
    <s v="REYKJAVIK UNIV"/>
    <n v="23"/>
    <s v="0.086"/>
    <m/>
    <x v="0"/>
    <x v="0"/>
  </r>
  <r>
    <s v="SWANSEA UNIV"/>
    <n v="23"/>
    <s v="0.086"/>
    <m/>
    <x v="0"/>
    <x v="0"/>
  </r>
  <r>
    <s v="TARTU HLTH CARE COLL"/>
    <n v="23"/>
    <s v="0.086"/>
    <m/>
    <x v="0"/>
    <x v="0"/>
  </r>
  <r>
    <s v="TECH UNIV CHEMNITZ"/>
    <n v="23"/>
    <s v="0.086"/>
    <m/>
    <x v="0"/>
    <x v="0"/>
  </r>
  <r>
    <s v="TOULOUSE UNIV"/>
    <n v="23"/>
    <s v="0.086"/>
    <m/>
    <x v="0"/>
    <x v="0"/>
  </r>
  <r>
    <s v="UKK INST HLTH PROMOT RES"/>
    <n v="23"/>
    <s v="0.086"/>
    <m/>
    <x v="0"/>
    <x v="0"/>
  </r>
  <r>
    <s v="UNIV CAGLIARI"/>
    <n v="23"/>
    <s v="0.086"/>
    <m/>
    <x v="0"/>
    <x v="0"/>
  </r>
  <r>
    <s v="UNIV GRENOBLE ALPES"/>
    <n v="23"/>
    <s v="0.086"/>
    <m/>
    <x v="0"/>
    <x v="0"/>
  </r>
  <r>
    <s v="UNIV ILLES BALEARS"/>
    <n v="23"/>
    <s v="0.086"/>
    <m/>
    <x v="0"/>
    <x v="0"/>
  </r>
  <r>
    <s v="UNIV JENA"/>
    <n v="23"/>
    <s v="0.086"/>
    <m/>
    <x v="0"/>
    <x v="0"/>
  </r>
  <r>
    <s v="UNIV LILLE 1"/>
    <n v="23"/>
    <s v="0.086"/>
    <m/>
    <x v="0"/>
    <x v="0"/>
  </r>
  <r>
    <s v="UNIV MIAMI"/>
    <n v="23"/>
    <s v="0.086"/>
    <m/>
    <x v="0"/>
    <x v="0"/>
  </r>
  <r>
    <s v="UNIV TEXAS HOUSTON"/>
    <n v="23"/>
    <s v="0.086"/>
    <m/>
    <x v="0"/>
    <x v="0"/>
  </r>
  <r>
    <s v="UNIV TOULOUSE 3"/>
    <n v="23"/>
    <s v="0.086"/>
    <m/>
    <x v="0"/>
    <x v="0"/>
  </r>
  <r>
    <s v="UNIV WROCLAW"/>
    <n v="23"/>
    <s v="0.086"/>
    <m/>
    <x v="0"/>
    <x v="0"/>
  </r>
  <r>
    <s v="US FOREST SERV"/>
    <n v="23"/>
    <s v="0.086"/>
    <m/>
    <x v="0"/>
    <x v="0"/>
  </r>
  <r>
    <s v="VTT TECH RES CTR FINLAND"/>
    <n v="23"/>
    <s v="0.086"/>
    <m/>
    <x v="0"/>
    <x v="0"/>
  </r>
  <r>
    <s v="AALBORG UNIV HOSP"/>
    <n v="22"/>
    <s v="0.082"/>
    <m/>
    <x v="0"/>
    <x v="0"/>
  </r>
  <r>
    <s v="ACAD ROMANIAN SCIENTISTS"/>
    <n v="22"/>
    <s v="0.082"/>
    <m/>
    <x v="0"/>
    <x v="0"/>
  </r>
  <r>
    <s v="BIRZEIT UNIV"/>
    <n v="22"/>
    <s v="0.082"/>
    <m/>
    <x v="0"/>
    <x v="0"/>
  </r>
  <r>
    <s v="CARL VON OSSIETZKY UNIV OLDENBURG"/>
    <n v="22"/>
    <s v="0.082"/>
    <m/>
    <x v="0"/>
    <x v="0"/>
  </r>
  <r>
    <s v="CIBERESP"/>
    <n v="22"/>
    <s v="0.082"/>
    <m/>
    <x v="0"/>
    <x v="0"/>
  </r>
  <r>
    <s v="DEBRE MARKOS UNIV"/>
    <n v="22"/>
    <s v="0.082"/>
    <m/>
    <x v="0"/>
    <x v="0"/>
  </r>
  <r>
    <s v="INDIAN COUNCIL MED RES"/>
    <n v="22"/>
    <s v="0.082"/>
    <m/>
    <x v="0"/>
    <x v="0"/>
  </r>
  <r>
    <s v="INST MOL CELL BIOL"/>
    <n v="22"/>
    <s v="0.082"/>
    <m/>
    <x v="0"/>
    <x v="0"/>
  </r>
  <r>
    <s v="INT INST POPULAT SCI"/>
    <n v="22"/>
    <s v="0.082"/>
    <m/>
    <x v="0"/>
    <x v="0"/>
  </r>
  <r>
    <s v="KAUNAS UNIV MED"/>
    <n v="22"/>
    <s v="0.082"/>
    <m/>
    <x v="0"/>
    <x v="0"/>
  </r>
  <r>
    <s v="NATL CTR CHILD HLTH DEV"/>
    <n v="22"/>
    <s v="0.082"/>
    <m/>
    <x v="0"/>
    <x v="0"/>
  </r>
  <r>
    <s v="ONTARIO INST CANC RES"/>
    <n v="22"/>
    <s v="0.082"/>
    <m/>
    <x v="0"/>
    <x v="0"/>
  </r>
  <r>
    <s v="OREBRO UNIV"/>
    <n v="22"/>
    <s v="0.082"/>
    <m/>
    <x v="0"/>
    <x v="0"/>
  </r>
  <r>
    <s v="QURETEC LTD"/>
    <n v="22"/>
    <s v="0.082"/>
    <s v="QURETEC LTD"/>
    <x v="14"/>
    <x v="2"/>
  </r>
  <r>
    <s v="ROYAL COLL SURGEONS IRELAND"/>
    <n v="22"/>
    <s v="0.082"/>
    <m/>
    <x v="0"/>
    <x v="0"/>
  </r>
  <r>
    <s v="SANFORD BURNHAM PREBYS MED DISCOVERY INST"/>
    <n v="22"/>
    <s v="0.082"/>
    <m/>
    <x v="0"/>
    <x v="0"/>
  </r>
  <r>
    <s v="SHAHID BEHESHTI UNIV MED SCI"/>
    <n v="22"/>
    <s v="0.082"/>
    <m/>
    <x v="0"/>
    <x v="0"/>
  </r>
  <r>
    <s v="STATE AGCY MED"/>
    <n v="22"/>
    <s v="0.082"/>
    <m/>
    <x v="0"/>
    <x v="0"/>
  </r>
  <r>
    <s v="SUNY STONY BROOK"/>
    <n v="22"/>
    <s v="0.082"/>
    <m/>
    <x v="0"/>
    <x v="0"/>
  </r>
  <r>
    <s v="SWEDISH METEOROL HYDROL INST"/>
    <n v="22"/>
    <s v="0.082"/>
    <m/>
    <x v="0"/>
    <x v="0"/>
  </r>
  <r>
    <s v="UNIV ALICANTE"/>
    <n v="22"/>
    <s v="0.082"/>
    <m/>
    <x v="0"/>
    <x v="0"/>
  </r>
  <r>
    <s v="UNIV BUENOS AIRES"/>
    <n v="22"/>
    <s v="0.082"/>
    <m/>
    <x v="0"/>
    <x v="0"/>
  </r>
  <r>
    <s v="UNIV HAIFA"/>
    <n v="22"/>
    <s v="0.082"/>
    <m/>
    <x v="0"/>
    <x v="0"/>
  </r>
  <r>
    <s v="UNIV MIGUEL HERNANDEZ"/>
    <n v="22"/>
    <s v="0.082"/>
    <m/>
    <x v="0"/>
    <x v="0"/>
  </r>
  <r>
    <s v="UNIV NEW MEXICO"/>
    <n v="22"/>
    <s v="0.082"/>
    <m/>
    <x v="0"/>
    <x v="0"/>
  </r>
  <r>
    <s v="UNIV OKLAHOMA"/>
    <n v="22"/>
    <s v="0.082"/>
    <m/>
    <x v="0"/>
    <x v="0"/>
  </r>
  <r>
    <s v="UNIV SOUTHERN CALIF"/>
    <n v="22"/>
    <s v="0.082"/>
    <m/>
    <x v="0"/>
    <x v="0"/>
  </r>
  <r>
    <s v="VASA CENT HOSP"/>
    <n v="22"/>
    <s v="0.082"/>
    <m/>
    <x v="0"/>
    <x v="0"/>
  </r>
  <r>
    <s v="WROCLAW MED UNIV"/>
    <n v="22"/>
    <s v="0.082"/>
    <m/>
    <x v="0"/>
    <x v="0"/>
  </r>
  <r>
    <s v="ACAD SINICA"/>
    <n v="21"/>
    <s v="0.079"/>
    <m/>
    <x v="0"/>
    <x v="0"/>
  </r>
  <r>
    <s v="BAHIR DAR UNIV"/>
    <n v="21"/>
    <s v="0.079"/>
    <m/>
    <x v="0"/>
    <x v="0"/>
  </r>
  <r>
    <s v="CENT MANCHESTER UNIV HOSP NHS FDN TRUST"/>
    <n v="21"/>
    <s v="0.079"/>
    <m/>
    <x v="0"/>
    <x v="0"/>
  </r>
  <r>
    <s v="CHINESE CTR DIS CONTROL PREVENT"/>
    <n v="21"/>
    <s v="0.079"/>
    <m/>
    <x v="0"/>
    <x v="0"/>
  </r>
  <r>
    <s v="CREAF"/>
    <n v="21"/>
    <s v="0.079"/>
    <m/>
    <x v="0"/>
    <x v="0"/>
  </r>
  <r>
    <s v="CTR CELLULAR MOL BIOL"/>
    <n v="21"/>
    <s v="0.079"/>
    <m/>
    <x v="0"/>
    <x v="0"/>
  </r>
  <r>
    <s v="DAUGAVPILS UNIV"/>
    <n v="21"/>
    <s v="0.079"/>
    <m/>
    <x v="0"/>
    <x v="0"/>
  </r>
  <r>
    <s v="ESTONIAN AGR UNIV"/>
    <n v="21"/>
    <s v="0.079"/>
    <m/>
    <x v="0"/>
    <x v="0"/>
  </r>
  <r>
    <s v="ESTONIAN RES INST AGR"/>
    <n v="21"/>
    <s v="0.079"/>
    <m/>
    <x v="0"/>
    <x v="0"/>
  </r>
  <r>
    <s v="FINNISH GAME FISHERIES RES INST"/>
    <n v="21"/>
    <s v="0.079"/>
    <m/>
    <x v="0"/>
    <x v="0"/>
  </r>
  <r>
    <s v="GRP HLTH COOPERAT PUGET SOUND"/>
    <n v="21"/>
    <s v="0.079"/>
    <m/>
    <x v="0"/>
    <x v="0"/>
  </r>
  <r>
    <s v="GUYS ST THOMAS NHS FDN TRUST"/>
    <n v="21"/>
    <s v="0.079"/>
    <m/>
    <x v="0"/>
    <x v="0"/>
  </r>
  <r>
    <s v="HVIDOVRE UNIV HOSP"/>
    <n v="21"/>
    <s v="0.079"/>
    <m/>
    <x v="0"/>
    <x v="0"/>
  </r>
  <r>
    <s v="LANCASTER ENVIRONM CTR"/>
    <n v="21"/>
    <s v="0.079"/>
    <m/>
    <x v="0"/>
    <x v="0"/>
  </r>
  <r>
    <s v="MANSOURA UNIV"/>
    <n v="21"/>
    <s v="0.079"/>
    <m/>
    <x v="0"/>
    <x v="0"/>
  </r>
  <r>
    <s v="MARSHALL UNIV"/>
    <n v="21"/>
    <s v="0.079"/>
    <m/>
    <x v="0"/>
    <x v="0"/>
  </r>
  <r>
    <s v="MED UNIV SOFIA"/>
    <n v="21"/>
    <s v="0.079"/>
    <m/>
    <x v="0"/>
    <x v="0"/>
  </r>
  <r>
    <s v="NATL PUBL HLTH INST"/>
    <n v="21"/>
    <s v="0.079"/>
    <m/>
    <x v="0"/>
    <x v="0"/>
  </r>
  <r>
    <s v="PONTIFICIA UNIV JAVERIANA"/>
    <n v="21"/>
    <s v="0.079"/>
    <m/>
    <x v="0"/>
    <x v="0"/>
  </r>
  <r>
    <s v="RES INST APPL PHYS PROBLEMS"/>
    <n v="21"/>
    <s v="0.079"/>
    <m/>
    <x v="0"/>
    <x v="0"/>
  </r>
  <r>
    <s v="SIMON FRASER UNIV"/>
    <n v="21"/>
    <s v="0.079"/>
    <m/>
    <x v="0"/>
    <x v="0"/>
  </r>
  <r>
    <s v="TAIPEI MED UNIV"/>
    <n v="21"/>
    <s v="0.079"/>
    <m/>
    <x v="0"/>
    <x v="0"/>
  </r>
  <r>
    <s v="TECH UNIV"/>
    <n v="21"/>
    <s v="0.079"/>
    <m/>
    <x v="0"/>
    <x v="0"/>
  </r>
  <r>
    <s v="TULANE UNIV"/>
    <n v="21"/>
    <s v="0.079"/>
    <m/>
    <x v="0"/>
    <x v="0"/>
  </r>
  <r>
    <s v="UNIV BATH"/>
    <n v="21"/>
    <s v="0.079"/>
    <m/>
    <x v="0"/>
    <x v="0"/>
  </r>
  <r>
    <s v="UNIV CARTAGENA"/>
    <n v="21"/>
    <s v="0.079"/>
    <m/>
    <x v="0"/>
    <x v="0"/>
  </r>
  <r>
    <s v="UNIV HEART CTR HAMBURG"/>
    <n v="21"/>
    <s v="0.079"/>
    <m/>
    <x v="0"/>
    <x v="0"/>
  </r>
  <r>
    <s v="UNIV HOHENHEIM"/>
    <n v="21"/>
    <s v="0.079"/>
    <m/>
    <x v="0"/>
    <x v="0"/>
  </r>
  <r>
    <s v="UNIV HOSP CTR"/>
    <n v="21"/>
    <s v="0.079"/>
    <m/>
    <x v="0"/>
    <x v="0"/>
  </r>
  <r>
    <s v="UNIV HOSP SCHLESWIG HOLSTEIN"/>
    <n v="21"/>
    <s v="0.079"/>
    <m/>
    <x v="0"/>
    <x v="0"/>
  </r>
  <r>
    <s v="UNIV IBADAN"/>
    <n v="21"/>
    <s v="0.079"/>
    <m/>
    <x v="0"/>
    <x v="0"/>
  </r>
  <r>
    <s v="UNIV LILLE NORD FRANCE"/>
    <n v="21"/>
    <s v="0.079"/>
    <m/>
    <x v="0"/>
    <x v="0"/>
  </r>
  <r>
    <s v="UNIV NAVARRA"/>
    <n v="21"/>
    <s v="0.079"/>
    <m/>
    <x v="0"/>
    <x v="0"/>
  </r>
  <r>
    <s v="UNIV PARMA"/>
    <n v="21"/>
    <s v="0.079"/>
    <m/>
    <x v="0"/>
    <x v="0"/>
  </r>
  <r>
    <s v="UNIV ROSTOCK"/>
    <n v="21"/>
    <s v="0.079"/>
    <m/>
    <x v="0"/>
    <x v="0"/>
  </r>
  <r>
    <s v="UNIV WAGENINGEN RES CTR"/>
    <n v="21"/>
    <s v="0.079"/>
    <m/>
    <x v="0"/>
    <x v="0"/>
  </r>
  <r>
    <s v="UNIV WESTERN ONTARIO"/>
    <n v="21"/>
    <s v="0.079"/>
    <m/>
    <x v="0"/>
    <x v="0"/>
  </r>
  <r>
    <s v="UNIV ZAMBIA"/>
    <n v="21"/>
    <s v="0.079"/>
    <m/>
    <x v="0"/>
    <x v="0"/>
  </r>
  <r>
    <s v="UZBEK ACAD SCI"/>
    <n v="21"/>
    <s v="0.079"/>
    <m/>
    <x v="0"/>
    <x v="0"/>
  </r>
  <r>
    <s v="VET ADM MED CTR"/>
    <n v="21"/>
    <s v="0.079"/>
    <m/>
    <x v="0"/>
    <x v="0"/>
  </r>
  <r>
    <s v="ALBORZ UNIV MED SCI"/>
    <n v="20"/>
    <s v="0.075"/>
    <m/>
    <x v="0"/>
    <x v="0"/>
  </r>
  <r>
    <s v="ARABIAN GULF UNIV"/>
    <n v="20"/>
    <s v="0.075"/>
    <m/>
    <x v="0"/>
    <x v="0"/>
  </r>
  <r>
    <s v="AUCKLAND UNIV TECHNOL"/>
    <n v="20"/>
    <s v="0.075"/>
    <m/>
    <x v="0"/>
    <x v="0"/>
  </r>
  <r>
    <s v="BANK ESTONIA"/>
    <n v="20"/>
    <s v="0.075"/>
    <m/>
    <x v="0"/>
    <x v="0"/>
  </r>
  <r>
    <s v="BENI SUEF UNIV"/>
    <n v="20"/>
    <s v="0.075"/>
    <m/>
    <x v="0"/>
    <x v="0"/>
  </r>
  <r>
    <s v="CANC REGISTRY NORWAY"/>
    <n v="20"/>
    <s v="0.075"/>
    <m/>
    <x v="0"/>
    <x v="0"/>
  </r>
  <r>
    <s v="CHILDRENS MEM HLTH INST"/>
    <n v="20"/>
    <s v="0.075"/>
    <m/>
    <x v="0"/>
    <x v="0"/>
  </r>
  <r>
    <s v="CHINESE ACAD MED SCI"/>
    <n v="20"/>
    <s v="0.075"/>
    <m/>
    <x v="0"/>
    <x v="0"/>
  </r>
  <r>
    <s v="COOPERAT CYBER DEF CTR EXCELLENCE"/>
    <n v="20"/>
    <s v="0.075"/>
    <s v="COOPERAT CYBER DEF CTR EXCELLENCE"/>
    <x v="15"/>
    <x v="1"/>
  </r>
  <r>
    <s v="CTR NONCOMMUNICABLE DIS"/>
    <n v="20"/>
    <s v="0.075"/>
    <m/>
    <x v="0"/>
    <x v="0"/>
  </r>
  <r>
    <s v="GDYNIA MARITIME UNIV"/>
    <n v="20"/>
    <s v="0.075"/>
    <m/>
    <x v="0"/>
    <x v="0"/>
  </r>
  <r>
    <s v="GENTOFTE UNIV HOSP"/>
    <n v="20"/>
    <s v="0.075"/>
    <m/>
    <x v="0"/>
    <x v="0"/>
  </r>
  <r>
    <s v="HARVARD SCH PUBL HLTH"/>
    <n v="20"/>
    <s v="0.075"/>
    <m/>
    <x v="0"/>
    <x v="0"/>
  </r>
  <r>
    <s v="HELMHOLTZ CTR INFECT RES"/>
    <n v="20"/>
    <s v="0.075"/>
    <m/>
    <x v="0"/>
    <x v="0"/>
  </r>
  <r>
    <s v="HIROSHIMA UNIV"/>
    <n v="20"/>
    <s v="0.075"/>
    <m/>
    <x v="0"/>
    <x v="0"/>
  </r>
  <r>
    <s v="HOSP UNIV LA PAZ"/>
    <n v="20"/>
    <s v="0.075"/>
    <m/>
    <x v="0"/>
    <x v="0"/>
  </r>
  <r>
    <s v="INST ONCOL"/>
    <n v="20"/>
    <s v="0.075"/>
    <m/>
    <x v="0"/>
    <x v="0"/>
  </r>
  <r>
    <s v="LUXEMBOURG INST HLTH"/>
    <n v="20"/>
    <s v="0.075"/>
    <m/>
    <x v="0"/>
    <x v="0"/>
  </r>
  <r>
    <s v="MEM UNIV NEWFOUNDLAND"/>
    <n v="20"/>
    <s v="0.075"/>
    <m/>
    <x v="0"/>
    <x v="0"/>
  </r>
  <r>
    <s v="MINIST HLTH SOCIAL WELF"/>
    <n v="20"/>
    <s v="0.075"/>
    <m/>
    <x v="0"/>
    <x v="0"/>
  </r>
  <r>
    <s v="MONTREAL HEART INST"/>
    <n v="20"/>
    <s v="0.075"/>
    <m/>
    <x v="0"/>
    <x v="0"/>
  </r>
  <r>
    <s v="MUNICH HEART ALLIANCE"/>
    <n v="20"/>
    <s v="0.075"/>
    <m/>
    <x v="0"/>
    <x v="0"/>
  </r>
  <r>
    <s v="NORWEGIAN POLAR RES INST"/>
    <n v="20"/>
    <s v="0.075"/>
    <m/>
    <x v="0"/>
    <x v="0"/>
  </r>
  <r>
    <s v="PACIFIC INST RES EVALUAT"/>
    <n v="20"/>
    <s v="0.075"/>
    <m/>
    <x v="0"/>
    <x v="0"/>
  </r>
  <r>
    <s v="QUEEN ELIZABETH HOSP"/>
    <n v="20"/>
    <s v="0.075"/>
    <m/>
    <x v="0"/>
    <x v="0"/>
  </r>
  <r>
    <s v="RAHVUSARHIIV"/>
    <n v="20"/>
    <s v="0.075"/>
    <m/>
    <x v="0"/>
    <x v="0"/>
  </r>
  <r>
    <s v="UNIV FED SAO PAULO"/>
    <n v="20"/>
    <s v="0.075"/>
    <m/>
    <x v="0"/>
    <x v="0"/>
  </r>
  <r>
    <s v="UNIV HAWAII"/>
    <n v="20"/>
    <s v="0.075"/>
    <m/>
    <x v="0"/>
    <x v="0"/>
  </r>
  <r>
    <s v="UNIV LIEGE"/>
    <n v="20"/>
    <s v="0.075"/>
    <m/>
    <x v="0"/>
    <x v="0"/>
  </r>
  <r>
    <s v="UNIV LOUGHBOROUGH"/>
    <n v="20"/>
    <s v="0.075"/>
    <m/>
    <x v="0"/>
    <x v="0"/>
  </r>
  <r>
    <s v="UNIV PARIS 07"/>
    <n v="20"/>
    <s v="0.075"/>
    <m/>
    <x v="0"/>
    <x v="0"/>
  </r>
  <r>
    <s v="UNIV SALERNO"/>
    <n v="20"/>
    <s v="0.075"/>
    <m/>
    <x v="0"/>
    <x v="0"/>
  </r>
  <r>
    <s v="UNIV SARAJEVO"/>
    <n v="20"/>
    <s v="0.075"/>
    <m/>
    <x v="0"/>
    <x v="0"/>
  </r>
  <r>
    <s v="UNIV SEVILLE"/>
    <n v="20"/>
    <s v="0.075"/>
    <m/>
    <x v="0"/>
    <x v="0"/>
  </r>
  <r>
    <s v="UNIV TEXAS MD ANDERSON CANC CTR"/>
    <n v="20"/>
    <s v="0.075"/>
    <m/>
    <x v="0"/>
    <x v="0"/>
  </r>
  <r>
    <s v="VADASKERT CHILD ADOLESCENT PSYCHIAT HOSP"/>
    <n v="20"/>
    <s v="0.075"/>
    <m/>
    <x v="0"/>
    <x v="0"/>
  </r>
  <r>
    <s v="ACHARYA NAGARJUNA UNIV"/>
    <n v="19"/>
    <s v="0.071"/>
    <m/>
    <x v="0"/>
    <x v="0"/>
  </r>
  <r>
    <s v="AUREL VLAICU UNIV ARAD"/>
    <n v="19"/>
    <s v="0.071"/>
    <m/>
    <x v="0"/>
    <x v="0"/>
  </r>
  <r>
    <s v="BRANDEIS UNIV"/>
    <n v="19"/>
    <s v="0.071"/>
    <m/>
    <x v="0"/>
    <x v="0"/>
  </r>
  <r>
    <s v="CAROL DAVILA UNIV MED PHARM"/>
    <n v="19"/>
    <s v="0.071"/>
    <m/>
    <x v="0"/>
    <x v="0"/>
  </r>
  <r>
    <s v="CTR CLIN BASIC RES"/>
    <n v="19"/>
    <s v="0.071"/>
    <m/>
    <x v="0"/>
    <x v="0"/>
  </r>
  <r>
    <s v="CYBERNETICA"/>
    <n v="19"/>
    <s v="0.071"/>
    <s v="CYBERNETICA"/>
    <x v="12"/>
    <x v="2"/>
  </r>
  <r>
    <s v="CZECH GEOL SURVEY"/>
    <n v="19"/>
    <s v="0.071"/>
    <m/>
    <x v="0"/>
    <x v="0"/>
  </r>
  <r>
    <s v="DEAKIN UNIV"/>
    <n v="19"/>
    <s v="0.071"/>
    <m/>
    <x v="0"/>
    <x v="0"/>
  </r>
  <r>
    <s v="DEBRECEN UNIV MED"/>
    <n v="19"/>
    <s v="0.071"/>
    <m/>
    <x v="0"/>
    <x v="0"/>
  </r>
  <r>
    <s v="FINNISH ENVIRONM INST SYKE"/>
    <n v="19"/>
    <s v="0.071"/>
    <m/>
    <x v="0"/>
    <x v="0"/>
  </r>
  <r>
    <s v="FOLKHALSAN INST GENET"/>
    <n v="19"/>
    <s v="0.071"/>
    <m/>
    <x v="0"/>
    <x v="0"/>
  </r>
  <r>
    <s v="FRAMINGHAM HEART DIS EPIDEMIOL STUDY"/>
    <n v="19"/>
    <s v="0.071"/>
    <m/>
    <x v="0"/>
    <x v="0"/>
  </r>
  <r>
    <s v="KAROLINSKA UNIV HOSP HUDDINGE"/>
    <n v="19"/>
    <s v="0.071"/>
    <m/>
    <x v="0"/>
    <x v="0"/>
  </r>
  <r>
    <s v="LATVIAN BIOMED RES STUDY CTR"/>
    <n v="19"/>
    <s v="0.071"/>
    <m/>
    <x v="0"/>
    <x v="0"/>
  </r>
  <r>
    <s v="LEIBNIZ INST ASTROPHYS POTSDAM AIP"/>
    <n v="19"/>
    <s v="0.071"/>
    <m/>
    <x v="0"/>
    <x v="0"/>
  </r>
  <r>
    <s v="MASHHAD UNIV MED SCI"/>
    <n v="19"/>
    <s v="0.071"/>
    <m/>
    <x v="0"/>
    <x v="0"/>
  </r>
  <r>
    <s v="MAX PLANCK INST BIOGEOCHEM"/>
    <n v="19"/>
    <s v="0.071"/>
    <m/>
    <x v="0"/>
    <x v="0"/>
  </r>
  <r>
    <s v="MUHIMBILI UNIV HLTH ALLIED SCI"/>
    <n v="19"/>
    <s v="0.071"/>
    <m/>
    <x v="0"/>
    <x v="0"/>
  </r>
  <r>
    <s v="MYKOLAS ROMERIS UNIV"/>
    <n v="19"/>
    <s v="0.071"/>
    <m/>
    <x v="0"/>
    <x v="0"/>
  </r>
  <r>
    <s v="NATL CEREBRAL CARDIOVASC CTR"/>
    <n v="19"/>
    <s v="0.071"/>
    <m/>
    <x v="0"/>
    <x v="0"/>
  </r>
  <r>
    <s v="NATL INST ADV IND SCI TECHNOL"/>
    <n v="19"/>
    <s v="0.071"/>
    <m/>
    <x v="0"/>
    <x v="0"/>
  </r>
  <r>
    <s v="NATL INST HYG"/>
    <n v="19"/>
    <s v="0.071"/>
    <m/>
    <x v="0"/>
    <x v="0"/>
  </r>
  <r>
    <s v="NORTH ESTONIA MED CTR FDN"/>
    <n v="19"/>
    <s v="0.071"/>
    <m/>
    <x v="0"/>
    <x v="0"/>
  </r>
  <r>
    <s v="NORTHUMBRIA UNIV"/>
    <n v="19"/>
    <s v="0.071"/>
    <m/>
    <x v="0"/>
    <x v="0"/>
  </r>
  <r>
    <s v="OKLAHOMA STATE UNIV"/>
    <n v="19"/>
    <s v="0.071"/>
    <m/>
    <x v="0"/>
    <x v="0"/>
  </r>
  <r>
    <s v="OREBRO UNIV HOSP"/>
    <n v="19"/>
    <s v="0.071"/>
    <m/>
    <x v="0"/>
    <x v="0"/>
  </r>
  <r>
    <s v="ROYAL BOT GARDENS"/>
    <n v="19"/>
    <s v="0.071"/>
    <m/>
    <x v="0"/>
    <x v="0"/>
  </r>
  <r>
    <s v="ST JAMES HOSP"/>
    <n v="19"/>
    <s v="0.071"/>
    <m/>
    <x v="0"/>
    <x v="0"/>
  </r>
  <r>
    <s v="TALLINN BOT GARDEN"/>
    <n v="19"/>
    <s v="0.071"/>
    <m/>
    <x v="0"/>
    <x v="0"/>
  </r>
  <r>
    <s v="TALLINN CENT HOSP"/>
    <n v="19"/>
    <s v="0.071"/>
    <m/>
    <x v="0"/>
    <x v="0"/>
  </r>
  <r>
    <s v="TRNAVA UNIV"/>
    <n v="19"/>
    <s v="0.071"/>
    <m/>
    <x v="0"/>
    <x v="0"/>
  </r>
  <r>
    <s v="TSINGHUA UNIV"/>
    <n v="19"/>
    <s v="0.071"/>
    <m/>
    <x v="0"/>
    <x v="0"/>
  </r>
  <r>
    <s v="UNIV A CORUNA"/>
    <n v="19"/>
    <s v="0.071"/>
    <m/>
    <x v="0"/>
    <x v="0"/>
  </r>
  <r>
    <s v="UNIV AEGEAN"/>
    <n v="19"/>
    <s v="0.071"/>
    <m/>
    <x v="0"/>
    <x v="0"/>
  </r>
  <r>
    <s v="UNIV CONCEPCION"/>
    <n v="19"/>
    <s v="0.071"/>
    <m/>
    <x v="0"/>
    <x v="0"/>
  </r>
  <r>
    <s v="UNIV E ANGLIA"/>
    <n v="19"/>
    <s v="0.071"/>
    <m/>
    <x v="0"/>
    <x v="0"/>
  </r>
  <r>
    <s v="UNIV GIESSEN"/>
    <n v="19"/>
    <s v="0.071"/>
    <m/>
    <x v="0"/>
    <x v="0"/>
  </r>
  <r>
    <s v="UNIV GONDAR"/>
    <n v="19"/>
    <s v="0.071"/>
    <m/>
    <x v="0"/>
    <x v="0"/>
  </r>
  <r>
    <s v="UNIV MALAGA"/>
    <n v="19"/>
    <s v="0.071"/>
    <m/>
    <x v="0"/>
    <x v="0"/>
  </r>
  <r>
    <s v="UNIV MED CTR HAMBURG EPPENDORF"/>
    <n v="19"/>
    <s v="0.071"/>
    <m/>
    <x v="0"/>
    <x v="0"/>
  </r>
  <r>
    <s v="UNIV MED VICTOR BABES"/>
    <n v="19"/>
    <s v="0.071"/>
    <m/>
    <x v="0"/>
    <x v="0"/>
  </r>
  <r>
    <s v="UNIV MINHO"/>
    <n v="19"/>
    <s v="0.071"/>
    <m/>
    <x v="0"/>
    <x v="0"/>
  </r>
  <r>
    <s v="UNIV NACL COLOMBIA"/>
    <n v="19"/>
    <s v="0.071"/>
    <m/>
    <x v="0"/>
    <x v="0"/>
  </r>
  <r>
    <s v="UNIV NACL CORDOBA"/>
    <n v="19"/>
    <s v="0.071"/>
    <m/>
    <x v="0"/>
    <x v="0"/>
  </r>
  <r>
    <s v="UNIV PARIS SUD"/>
    <n v="19"/>
    <s v="0.071"/>
    <m/>
    <x v="0"/>
    <x v="0"/>
  </r>
  <r>
    <s v="UNIV S FLORIDA"/>
    <n v="19"/>
    <s v="0.071"/>
    <m/>
    <x v="0"/>
    <x v="0"/>
  </r>
  <r>
    <s v="UNIV SALAHADDIN"/>
    <n v="19"/>
    <s v="0.071"/>
    <m/>
    <x v="0"/>
    <x v="0"/>
  </r>
  <r>
    <s v="UNIV SALENTO"/>
    <n v="19"/>
    <s v="0.071"/>
    <m/>
    <x v="0"/>
    <x v="0"/>
  </r>
  <r>
    <s v="US GEOL SURVEY"/>
    <n v="19"/>
    <s v="0.071"/>
    <m/>
    <x v="0"/>
    <x v="0"/>
  </r>
  <r>
    <s v="VIB"/>
    <n v="19"/>
    <s v="0.071"/>
    <m/>
    <x v="0"/>
    <x v="0"/>
  </r>
  <r>
    <s v="WUHAN UNIV"/>
    <n v="19"/>
    <s v="0.071"/>
    <m/>
    <x v="0"/>
    <x v="0"/>
  </r>
  <r>
    <s v="AHMADU BELLO UNIV"/>
    <n v="18"/>
    <s v="0.067"/>
    <m/>
    <x v="0"/>
    <x v="0"/>
  </r>
  <r>
    <s v="ALSTOM CONTRACTING"/>
    <n v="18"/>
    <s v="0.067"/>
    <m/>
    <x v="0"/>
    <x v="0"/>
  </r>
  <r>
    <s v="AS METROSERT"/>
    <n v="18"/>
    <s v="0.067"/>
    <s v="AS METROSERT"/>
    <x v="16"/>
    <x v="2"/>
  </r>
  <r>
    <s v="ASPER BIOTECH"/>
    <n v="18"/>
    <s v="0.067"/>
    <s v="ASPER BIOTECH"/>
    <x v="17"/>
    <x v="2"/>
  </r>
  <r>
    <s v="BAR ILAN UNIV"/>
    <n v="18"/>
    <s v="0.067"/>
    <m/>
    <x v="0"/>
    <x v="0"/>
  </r>
  <r>
    <s v="BRITISH GEOL SURVEY"/>
    <n v="18"/>
    <s v="0.067"/>
    <m/>
    <x v="0"/>
    <x v="0"/>
  </r>
  <r>
    <s v="CENT S UNIV"/>
    <n v="18"/>
    <s v="0.067"/>
    <m/>
    <x v="0"/>
    <x v="0"/>
  </r>
  <r>
    <s v="CIBERSAM"/>
    <n v="18"/>
    <s v="0.067"/>
    <m/>
    <x v="0"/>
    <x v="0"/>
  </r>
  <r>
    <s v="COLL PUBL HLTH TROP MED"/>
    <n v="18"/>
    <s v="0.067"/>
    <m/>
    <x v="0"/>
    <x v="0"/>
  </r>
  <r>
    <s v="CTR ADDICT MENTAL HLTH"/>
    <n v="18"/>
    <s v="0.067"/>
    <m/>
    <x v="0"/>
    <x v="0"/>
  </r>
  <r>
    <s v="DASMAN DIABET INST"/>
    <n v="18"/>
    <s v="0.067"/>
    <m/>
    <x v="0"/>
    <x v="0"/>
  </r>
  <r>
    <s v="EMERGENCY HOSP BUCHAREST"/>
    <n v="18"/>
    <s v="0.067"/>
    <m/>
    <x v="0"/>
    <x v="0"/>
  </r>
  <r>
    <s v="ESTONIAN FORENS SCI INST"/>
    <n v="18"/>
    <s v="0.067"/>
    <m/>
    <x v="0"/>
    <x v="0"/>
  </r>
  <r>
    <s v="ESTONIAN VET FOOD LAB"/>
    <n v="18"/>
    <s v="0.067"/>
    <m/>
    <x v="0"/>
    <x v="0"/>
  </r>
  <r>
    <s v="FED INST POPULAT RES"/>
    <n v="18"/>
    <s v="0.067"/>
    <m/>
    <x v="0"/>
    <x v="0"/>
  </r>
  <r>
    <s v="HELSINKI UNIV TECHNOL"/>
    <n v="18"/>
    <s v="0.067"/>
    <m/>
    <x v="0"/>
    <x v="0"/>
  </r>
  <r>
    <s v="HERLEV UNIV HOSP"/>
    <n v="18"/>
    <s v="0.067"/>
    <m/>
    <x v="0"/>
    <x v="0"/>
  </r>
  <r>
    <s v="HLTH SERV ACAD"/>
    <n v="18"/>
    <s v="0.067"/>
    <m/>
    <x v="0"/>
    <x v="0"/>
  </r>
  <r>
    <s v="HORIA HULUBEI NATL INST PHYS NUCL ENGN IFIN HH"/>
    <n v="18"/>
    <s v="0.067"/>
    <m/>
    <x v="0"/>
    <x v="0"/>
  </r>
  <r>
    <s v="IIT BHUBANESWAR"/>
    <n v="18"/>
    <s v="0.067"/>
    <m/>
    <x v="0"/>
    <x v="0"/>
  </r>
  <r>
    <s v="INDIAN INST SCI EDUC RES BHOPAL"/>
    <n v="18"/>
    <s v="0.067"/>
    <m/>
    <x v="0"/>
    <x v="0"/>
  </r>
  <r>
    <s v="INST ANTHROPOL RES"/>
    <n v="18"/>
    <s v="0.067"/>
    <m/>
    <x v="0"/>
    <x v="0"/>
  </r>
  <r>
    <s v="INST CANC RES"/>
    <n v="18"/>
    <s v="0.067"/>
    <m/>
    <x v="0"/>
    <x v="0"/>
  </r>
  <r>
    <s v="JOHANNES KEPLER UNIV LINZ"/>
    <n v="18"/>
    <s v="0.067"/>
    <m/>
    <x v="0"/>
    <x v="0"/>
  </r>
  <r>
    <s v="KAZIMIERZ WIELKI UNIV"/>
    <n v="18"/>
    <s v="0.067"/>
    <m/>
    <x v="0"/>
    <x v="0"/>
  </r>
  <r>
    <s v="MANSOURA FAC MED"/>
    <n v="18"/>
    <s v="0.067"/>
    <m/>
    <x v="0"/>
    <x v="0"/>
  </r>
  <r>
    <s v="MTA WIGNER RES CTR PHYS"/>
    <n v="18"/>
    <s v="0.067"/>
    <m/>
    <x v="0"/>
    <x v="0"/>
  </r>
  <r>
    <s v="NAS UKRAINE"/>
    <n v="18"/>
    <s v="0.067"/>
    <m/>
    <x v="0"/>
    <x v="0"/>
  </r>
  <r>
    <s v="POSTGRAD INST MED EDUC RES"/>
    <n v="18"/>
    <s v="0.067"/>
    <m/>
    <x v="0"/>
    <x v="0"/>
  </r>
  <r>
    <s v="POZNAN UNIV MED SCI"/>
    <n v="18"/>
    <s v="0.067"/>
    <m/>
    <x v="0"/>
    <x v="0"/>
  </r>
  <r>
    <s v="PROTOBIOS LLC"/>
    <n v="18"/>
    <s v="0.067"/>
    <s v="PROTOBIOS LLC"/>
    <x v="18"/>
    <x v="2"/>
  </r>
  <r>
    <s v="RES CTR BORSTEL"/>
    <n v="18"/>
    <s v="0.067"/>
    <m/>
    <x v="0"/>
    <x v="0"/>
  </r>
  <r>
    <s v="RES INST NAT FOREST"/>
    <n v="18"/>
    <s v="0.067"/>
    <m/>
    <x v="0"/>
    <x v="0"/>
  </r>
  <r>
    <s v="SOUTH AUSTRALIAN HLTH MED RES INST"/>
    <n v="18"/>
    <s v="0.067"/>
    <m/>
    <x v="0"/>
    <x v="0"/>
  </r>
  <r>
    <s v="UNIV CINCINNATI"/>
    <n v="18"/>
    <s v="0.067"/>
    <m/>
    <x v="0"/>
    <x v="0"/>
  </r>
  <r>
    <s v="UNIV GEORGIA"/>
    <n v="18"/>
    <s v="0.067"/>
    <m/>
    <x v="0"/>
    <x v="0"/>
  </r>
  <r>
    <s v="UNIV MED CTR ROTTERDAM"/>
    <n v="18"/>
    <s v="0.067"/>
    <m/>
    <x v="0"/>
    <x v="0"/>
  </r>
  <r>
    <s v="UNIV NANTES"/>
    <n v="18"/>
    <s v="0.067"/>
    <m/>
    <x v="0"/>
    <x v="0"/>
  </r>
  <r>
    <s v="UNIV PIEMONTE ORIENTATE NOVARA"/>
    <n v="18"/>
    <s v="0.067"/>
    <m/>
    <x v="0"/>
    <x v="0"/>
  </r>
  <r>
    <s v="UNIV REY JUAN CARLOS"/>
    <n v="18"/>
    <s v="0.067"/>
    <m/>
    <x v="0"/>
    <x v="0"/>
  </r>
  <r>
    <s v="UNIV SILESIA"/>
    <n v="18"/>
    <s v="0.067"/>
    <m/>
    <x v="0"/>
    <x v="0"/>
  </r>
  <r>
    <s v="UNIV TUSCIA"/>
    <n v="18"/>
    <s v="0.067"/>
    <m/>
    <x v="0"/>
    <x v="0"/>
  </r>
  <r>
    <s v="UNIV ULSAN"/>
    <n v="18"/>
    <s v="0.067"/>
    <m/>
    <x v="0"/>
    <x v="0"/>
  </r>
  <r>
    <s v="UNIV VIGO"/>
    <n v="18"/>
    <s v="0.067"/>
    <m/>
    <x v="0"/>
    <x v="0"/>
  </r>
  <r>
    <s v="WEILL CORNELL MED COLL QATAR"/>
    <n v="18"/>
    <s v="0.067"/>
    <m/>
    <x v="0"/>
    <x v="0"/>
  </r>
  <r>
    <s v="ALFAISAL UNIV"/>
    <n v="17"/>
    <s v="0.064"/>
    <m/>
    <x v="0"/>
    <x v="0"/>
  </r>
  <r>
    <s v="ASTRAZENECA"/>
    <n v="17"/>
    <s v="0.064"/>
    <m/>
    <x v="0"/>
    <x v="0"/>
  </r>
  <r>
    <s v="CTR DIS CONTROL PREVENT"/>
    <n v="17"/>
    <s v="0.064"/>
    <m/>
    <x v="0"/>
    <x v="0"/>
  </r>
  <r>
    <s v="CTR INFERTIL TREATMENT MED GENET"/>
    <n v="17"/>
    <s v="0.064"/>
    <m/>
    <x v="0"/>
    <x v="0"/>
  </r>
  <r>
    <s v="CYBERNET AS"/>
    <n v="17"/>
    <s v="0.064"/>
    <s v="CYBERNET AS"/>
    <x v="12"/>
    <x v="2"/>
  </r>
  <r>
    <s v="DEUTSCHES ELEKTRONEN SYNCHROTRON"/>
    <n v="17"/>
    <s v="0.064"/>
    <m/>
    <x v="0"/>
    <x v="0"/>
  </r>
  <r>
    <s v="DIPARTIMENTO INTERATENEO FIS BARI"/>
    <n v="17"/>
    <s v="0.064"/>
    <m/>
    <x v="0"/>
    <x v="0"/>
  </r>
  <r>
    <s v="GRP HLTH RES INST"/>
    <n v="17"/>
    <s v="0.064"/>
    <m/>
    <x v="0"/>
    <x v="0"/>
  </r>
  <r>
    <s v="HOWARD UNIV"/>
    <n v="17"/>
    <s v="0.064"/>
    <m/>
    <x v="0"/>
    <x v="0"/>
  </r>
  <r>
    <s v="INPP"/>
    <n v="17"/>
    <s v="0.064"/>
    <m/>
    <x v="0"/>
    <x v="0"/>
  </r>
  <r>
    <s v="JIMMA UNIV"/>
    <n v="17"/>
    <s v="0.064"/>
    <m/>
    <x v="0"/>
    <x v="0"/>
  </r>
  <r>
    <s v="MINERVA FDN"/>
    <n v="17"/>
    <s v="0.064"/>
    <m/>
    <x v="0"/>
    <x v="0"/>
  </r>
  <r>
    <s v="NATL UNIV IRELAND GALWAY"/>
    <n v="17"/>
    <s v="0.064"/>
    <m/>
    <x v="0"/>
    <x v="0"/>
  </r>
  <r>
    <s v="NATL YANG MING UNIV"/>
    <n v="17"/>
    <s v="0.064"/>
    <m/>
    <x v="0"/>
    <x v="0"/>
  </r>
  <r>
    <s v="PENNINGTON BIOMED RES CTR"/>
    <n v="17"/>
    <s v="0.064"/>
    <m/>
    <x v="0"/>
    <x v="0"/>
  </r>
  <r>
    <s v="ROBERT KOCH INST"/>
    <n v="17"/>
    <s v="0.064"/>
    <m/>
    <x v="0"/>
    <x v="0"/>
  </r>
  <r>
    <s v="SAFARIK UNIV"/>
    <n v="17"/>
    <s v="0.064"/>
    <m/>
    <x v="0"/>
    <x v="0"/>
  </r>
  <r>
    <s v="SAUDI MINIST HLTH"/>
    <n v="17"/>
    <s v="0.064"/>
    <m/>
    <x v="0"/>
    <x v="0"/>
  </r>
  <r>
    <s v="SODERTORN UNIV COLL"/>
    <n v="17"/>
    <s v="0.064"/>
    <m/>
    <x v="0"/>
    <x v="0"/>
  </r>
  <r>
    <s v="SRI RAMACHANDRA UNIV"/>
    <n v="17"/>
    <s v="0.064"/>
    <m/>
    <x v="0"/>
    <x v="0"/>
  </r>
  <r>
    <s v="TILBURG UNIV"/>
    <n v="17"/>
    <s v="0.064"/>
    <m/>
    <x v="0"/>
    <x v="0"/>
  </r>
  <r>
    <s v="UNIV APPL SCI"/>
    <n v="17"/>
    <s v="0.064"/>
    <m/>
    <x v="0"/>
    <x v="0"/>
  </r>
  <r>
    <s v="UNIV COSTA RICA"/>
    <n v="17"/>
    <s v="0.064"/>
    <m/>
    <x v="0"/>
    <x v="0"/>
  </r>
  <r>
    <s v="UNIV EAST ANGLIA"/>
    <n v="17"/>
    <s v="0.064"/>
    <m/>
    <x v="0"/>
    <x v="0"/>
  </r>
  <r>
    <s v="UNIV FED RIO DE JANEIRO"/>
    <n v="17"/>
    <s v="0.064"/>
    <m/>
    <x v="0"/>
    <x v="0"/>
  </r>
  <r>
    <s v="UNIV HOSP MOTOL"/>
    <n v="17"/>
    <s v="0.064"/>
    <m/>
    <x v="0"/>
    <x v="0"/>
  </r>
  <r>
    <s v="UNIV HOSP REGENSBURG"/>
    <n v="17"/>
    <s v="0.064"/>
    <m/>
    <x v="0"/>
    <x v="0"/>
  </r>
  <r>
    <s v="UNIV LONDON LONDON SCH HYG TROP MED"/>
    <n v="17"/>
    <s v="0.064"/>
    <m/>
    <x v="0"/>
    <x v="0"/>
  </r>
  <r>
    <s v="UNIV NAT RESOURCES LIFE SCI"/>
    <n v="17"/>
    <s v="0.064"/>
    <m/>
    <x v="0"/>
    <x v="0"/>
  </r>
  <r>
    <s v="UNIV PHILIPPINES"/>
    <n v="17"/>
    <s v="0.064"/>
    <m/>
    <x v="0"/>
    <x v="0"/>
  </r>
  <r>
    <s v="UNIV POLITECN MADRID"/>
    <n v="17"/>
    <s v="0.064"/>
    <m/>
    <x v="0"/>
    <x v="0"/>
  </r>
  <r>
    <s v="UNIV SHERBROOKE"/>
    <n v="17"/>
    <s v="0.064"/>
    <m/>
    <x v="0"/>
    <x v="0"/>
  </r>
  <r>
    <s v="XIAMEN UNIV"/>
    <n v="17"/>
    <s v="0.064"/>
    <m/>
    <x v="0"/>
    <x v="0"/>
  </r>
  <r>
    <s v="YOKOHAMA CITY UNIV"/>
    <n v="17"/>
    <s v="0.064"/>
    <m/>
    <x v="0"/>
    <x v="0"/>
  </r>
  <r>
    <s v="ACAD MED SCI"/>
    <n v="16"/>
    <s v="0.060"/>
    <m/>
    <x v="0"/>
    <x v="0"/>
  </r>
  <r>
    <s v="AFRICAN POPULAT HLTH RES CTR"/>
    <n v="16"/>
    <s v="0.060"/>
    <m/>
    <x v="0"/>
    <x v="0"/>
  </r>
  <r>
    <s v="AGR RES CTR"/>
    <n v="16"/>
    <s v="0.060"/>
    <m/>
    <x v="0"/>
    <x v="0"/>
  </r>
  <r>
    <s v="ANGLIA RUSKIN UNIV"/>
    <n v="16"/>
    <s v="0.060"/>
    <m/>
    <x v="0"/>
    <x v="0"/>
  </r>
  <r>
    <s v="CAPITAL MED UNIV"/>
    <n v="16"/>
    <s v="0.060"/>
    <m/>
    <x v="0"/>
    <x v="0"/>
  </r>
  <r>
    <s v="CATHOLIC UNIV MILAN"/>
    <n v="16"/>
    <s v="0.060"/>
    <m/>
    <x v="0"/>
    <x v="0"/>
  </r>
  <r>
    <s v="CCBR"/>
    <n v="16"/>
    <s v="0.060"/>
    <m/>
    <x v="0"/>
    <x v="0"/>
  </r>
  <r>
    <s v="COLORADO STATE UNIV"/>
    <n v="16"/>
    <s v="0.060"/>
    <m/>
    <x v="0"/>
    <x v="0"/>
  </r>
  <r>
    <s v="CUNY"/>
    <n v="16"/>
    <s v="0.060"/>
    <m/>
    <x v="0"/>
    <x v="0"/>
  </r>
  <r>
    <s v="CZECH UNIV LIFE SCI PRAGUE"/>
    <n v="16"/>
    <s v="0.060"/>
    <m/>
    <x v="0"/>
    <x v="0"/>
  </r>
  <r>
    <s v="ESTONIAN ACAD SECUR SCI"/>
    <n v="16"/>
    <s v="0.060"/>
    <m/>
    <x v="0"/>
    <x v="0"/>
  </r>
  <r>
    <s v="ESTONIAN RHEUMATISM ASSOC"/>
    <n v="16"/>
    <s v="0.060"/>
    <m/>
    <x v="0"/>
    <x v="0"/>
  </r>
  <r>
    <s v="FED TEACHING HOSP"/>
    <n v="16"/>
    <s v="0.060"/>
    <m/>
    <x v="0"/>
    <x v="0"/>
  </r>
  <r>
    <s v="FINNISH FOOD SAFETY AUTHOR EVIRA"/>
    <n v="16"/>
    <s v="0.060"/>
    <m/>
    <x v="0"/>
    <x v="0"/>
  </r>
  <r>
    <s v="GERMAN CTR INFECT RES"/>
    <n v="16"/>
    <s v="0.060"/>
    <m/>
    <x v="0"/>
    <x v="0"/>
  </r>
  <r>
    <s v="HARAMAYA UNIV"/>
    <n v="16"/>
    <s v="0.060"/>
    <m/>
    <x v="0"/>
    <x v="0"/>
  </r>
  <r>
    <s v="HONG KONG POLYTECH UNIV"/>
    <n v="16"/>
    <s v="0.060"/>
    <m/>
    <x v="0"/>
    <x v="0"/>
  </r>
  <r>
    <s v="HOP EUROPEEN GEORGES POMPIDOU"/>
    <n v="16"/>
    <s v="0.060"/>
    <m/>
    <x v="0"/>
    <x v="0"/>
  </r>
  <r>
    <s v="HOSP SAO JOAO"/>
    <n v="16"/>
    <s v="0.060"/>
    <m/>
    <x v="0"/>
    <x v="0"/>
  </r>
  <r>
    <s v="INST CLIN EXPT MED"/>
    <n v="16"/>
    <s v="0.060"/>
    <m/>
    <x v="0"/>
    <x v="0"/>
  </r>
  <r>
    <s v="INST MARINE RES"/>
    <n v="16"/>
    <s v="0.060"/>
    <m/>
    <x v="0"/>
    <x v="0"/>
  </r>
  <r>
    <s v="INST PUBL HLTH"/>
    <n v="16"/>
    <s v="0.060"/>
    <m/>
    <x v="0"/>
    <x v="0"/>
  </r>
  <r>
    <s v="IRCCS IST NEUROL MEDITERRANEO NEUROMED"/>
    <n v="16"/>
    <s v="0.060"/>
    <m/>
    <x v="0"/>
    <x v="0"/>
  </r>
  <r>
    <s v="MAX PLANCK INST MOL GENET"/>
    <n v="16"/>
    <s v="0.060"/>
    <m/>
    <x v="0"/>
    <x v="0"/>
  </r>
  <r>
    <s v="MAZANDARAN UNIV MED SCI"/>
    <n v="16"/>
    <s v="0.060"/>
    <m/>
    <x v="0"/>
    <x v="0"/>
  </r>
  <r>
    <s v="MOLDOVA STATE UNIV"/>
    <n v="16"/>
    <s v="0.060"/>
    <m/>
    <x v="0"/>
    <x v="0"/>
  </r>
  <r>
    <s v="MUSEUM NATL HIST NAT"/>
    <n v="16"/>
    <s v="0.060"/>
    <m/>
    <x v="0"/>
    <x v="0"/>
  </r>
  <r>
    <s v="NATL INST OCEANOG"/>
    <n v="16"/>
    <s v="0.060"/>
    <m/>
    <x v="0"/>
    <x v="0"/>
  </r>
  <r>
    <s v="NORD OPT TELESCOPE"/>
    <n v="16"/>
    <s v="0.060"/>
    <m/>
    <x v="0"/>
    <x v="0"/>
  </r>
  <r>
    <s v="NORTH ESTONIA REG HOSP"/>
    <n v="16"/>
    <s v="0.060"/>
    <m/>
    <x v="0"/>
    <x v="0"/>
  </r>
  <r>
    <s v="NORTH ESTONIAN MED CTR"/>
    <n v="16"/>
    <s v="0.060"/>
    <m/>
    <x v="0"/>
    <x v="0"/>
  </r>
  <r>
    <s v="NORWEGIAN INST BIOECON RES"/>
    <n v="16"/>
    <s v="0.060"/>
    <m/>
    <x v="0"/>
    <x v="0"/>
  </r>
  <r>
    <s v="NORWEGIAN SCH VET SCI"/>
    <n v="16"/>
    <s v="0.060"/>
    <m/>
    <x v="0"/>
    <x v="0"/>
  </r>
  <r>
    <s v="NOVOSIBIRSK STATE UNIV NSU"/>
    <n v="16"/>
    <s v="0.060"/>
    <m/>
    <x v="0"/>
    <x v="0"/>
  </r>
  <r>
    <s v="OAK RIDGE NATL LAB"/>
    <n v="16"/>
    <s v="0.060"/>
    <m/>
    <x v="0"/>
    <x v="0"/>
  </r>
  <r>
    <s v="PIRKANMAA HOSP DIST"/>
    <n v="16"/>
    <s v="0.060"/>
    <m/>
    <x v="0"/>
    <x v="0"/>
  </r>
  <r>
    <s v="RAFFLES HOSP"/>
    <n v="16"/>
    <s v="0.060"/>
    <m/>
    <x v="0"/>
    <x v="0"/>
  </r>
  <r>
    <s v="RIKEN"/>
    <n v="16"/>
    <s v="0.060"/>
    <m/>
    <x v="0"/>
    <x v="0"/>
  </r>
  <r>
    <s v="ROYAL BELGIAN INST NAT SCI"/>
    <n v="16"/>
    <s v="0.060"/>
    <m/>
    <x v="0"/>
    <x v="0"/>
  </r>
  <r>
    <s v="SALZBURG UNIV"/>
    <n v="16"/>
    <s v="0.060"/>
    <m/>
    <x v="0"/>
    <x v="0"/>
  </r>
  <r>
    <s v="SOC HLTH DEMOG SURVEILLANCE"/>
    <n v="16"/>
    <s v="0.060"/>
    <m/>
    <x v="0"/>
    <x v="0"/>
  </r>
  <r>
    <s v="SZENT ISTVAN UNIV"/>
    <n v="16"/>
    <s v="0.060"/>
    <m/>
    <x v="0"/>
    <x v="0"/>
  </r>
  <r>
    <s v="TNO"/>
    <n v="16"/>
    <s v="0.060"/>
    <m/>
    <x v="0"/>
    <x v="0"/>
  </r>
  <r>
    <s v="UNIV CENT HOSP"/>
    <n v="16"/>
    <s v="0.060"/>
    <m/>
    <x v="0"/>
    <x v="0"/>
  </r>
  <r>
    <s v="UNIV CONNECTICUT"/>
    <n v="16"/>
    <s v="0.060"/>
    <m/>
    <x v="0"/>
    <x v="0"/>
  </r>
  <r>
    <s v="UNIV FED SERGIPE"/>
    <n v="16"/>
    <s v="0.060"/>
    <m/>
    <x v="0"/>
    <x v="0"/>
  </r>
  <r>
    <s v="UNIV HOSP CTR ZAGREB"/>
    <n v="16"/>
    <s v="0.060"/>
    <m/>
    <x v="0"/>
    <x v="0"/>
  </r>
  <r>
    <s v="UNIV HOSP OLOMOUC"/>
    <n v="16"/>
    <s v="0.060"/>
    <m/>
    <x v="0"/>
    <x v="0"/>
  </r>
  <r>
    <s v="UNIV KASSEL"/>
    <n v="16"/>
    <s v="0.060"/>
    <m/>
    <x v="0"/>
    <x v="0"/>
  </r>
  <r>
    <s v="UNIV MONTPELLIER 2"/>
    <n v="16"/>
    <s v="0.060"/>
    <m/>
    <x v="0"/>
    <x v="0"/>
  </r>
  <r>
    <s v="UNIV MURCIA"/>
    <n v="16"/>
    <s v="0.060"/>
    <m/>
    <x v="0"/>
    <x v="0"/>
  </r>
  <r>
    <s v="UNIV PERUANA CAYETANO HEREDIA"/>
    <n v="16"/>
    <s v="0.060"/>
    <m/>
    <x v="0"/>
    <x v="0"/>
  </r>
  <r>
    <s v="UNIV SANTIAGO COMPOSTELA"/>
    <n v="16"/>
    <s v="0.060"/>
    <m/>
    <x v="0"/>
    <x v="0"/>
  </r>
  <r>
    <s v="UNIV SCI TECHNOL CHINA"/>
    <n v="16"/>
    <s v="0.060"/>
    <m/>
    <x v="0"/>
    <x v="0"/>
  </r>
  <r>
    <s v="UNIV SOUTH AUSTRALIA"/>
    <n v="16"/>
    <s v="0.060"/>
    <m/>
    <x v="0"/>
    <x v="0"/>
  </r>
  <r>
    <s v="UNIV STUTTGART"/>
    <n v="16"/>
    <s v="0.060"/>
    <m/>
    <x v="0"/>
    <x v="0"/>
  </r>
  <r>
    <s v="VAASA CENT HOSP"/>
    <n v="16"/>
    <s v="0.060"/>
    <m/>
    <x v="0"/>
    <x v="0"/>
  </r>
  <r>
    <s v="VIRGINIA TECH"/>
    <n v="16"/>
    <s v="0.060"/>
    <m/>
    <x v="0"/>
    <x v="0"/>
  </r>
  <r>
    <s v="VYTAUTAS MAGNUS UNIV"/>
    <n v="16"/>
    <s v="0.060"/>
    <m/>
    <x v="0"/>
    <x v="0"/>
  </r>
  <r>
    <s v="AGH UNIV SCI TECHNOL"/>
    <n v="15"/>
    <s v="0.056"/>
    <m/>
    <x v="0"/>
    <x v="0"/>
  </r>
  <r>
    <s v="BRIGHTON SUSSEX MED SCH"/>
    <n v="15"/>
    <s v="0.056"/>
    <m/>
    <x v="0"/>
    <x v="0"/>
  </r>
  <r>
    <s v="CHAIM SHEBA MED CTR"/>
    <n v="15"/>
    <s v="0.056"/>
    <m/>
    <x v="0"/>
    <x v="0"/>
  </r>
  <r>
    <s v="CHARITE UNIV MED BERLIN"/>
    <n v="15"/>
    <s v="0.056"/>
    <m/>
    <x v="0"/>
    <x v="0"/>
  </r>
  <r>
    <s v="CLIN GENE NETWORKS AB"/>
    <n v="15"/>
    <s v="0.056"/>
    <m/>
    <x v="0"/>
    <x v="0"/>
  </r>
  <r>
    <s v="CONTECH INT HLTH CONSULTANTS"/>
    <n v="15"/>
    <s v="0.056"/>
    <m/>
    <x v="0"/>
    <x v="0"/>
  </r>
  <r>
    <s v="CONTECH SCH PUBL HLTH"/>
    <n v="15"/>
    <s v="0.056"/>
    <m/>
    <x v="0"/>
    <x v="0"/>
  </r>
  <r>
    <s v="DOKUZ EYLUL UNIV"/>
    <n v="15"/>
    <s v="0.056"/>
    <m/>
    <x v="0"/>
    <x v="0"/>
  </r>
  <r>
    <s v="ESTONIAN ENTREPRENEURSHIP UNIV APPL SCI"/>
    <n v="15"/>
    <s v="0.056"/>
    <m/>
    <x v="0"/>
    <x v="0"/>
  </r>
  <r>
    <s v="ESTONIAN SWEDISH MENTAL HLTH SUICIDOL INST ERSI"/>
    <n v="15"/>
    <s v="0.056"/>
    <m/>
    <x v="0"/>
    <x v="0"/>
  </r>
  <r>
    <s v="FINNISH CANC REGISTRY"/>
    <n v="15"/>
    <s v="0.056"/>
    <m/>
    <x v="0"/>
    <x v="0"/>
  </r>
  <r>
    <s v="GENOME INST SINGAPORE"/>
    <n v="15"/>
    <s v="0.056"/>
    <m/>
    <x v="0"/>
    <x v="0"/>
  </r>
  <r>
    <s v="GENOME QUEBEC INNOVAT CTR"/>
    <n v="15"/>
    <s v="0.056"/>
    <m/>
    <x v="0"/>
    <x v="0"/>
  </r>
  <r>
    <s v="GERMAN CTR DIABET RES"/>
    <n v="15"/>
    <s v="0.056"/>
    <m/>
    <x v="0"/>
    <x v="0"/>
  </r>
  <r>
    <s v="GERMAN CTR INTEGRAT BIODIVERS RES IDIV"/>
    <n v="15"/>
    <s v="0.056"/>
    <m/>
    <x v="0"/>
    <x v="0"/>
  </r>
  <r>
    <s v="GLOSTRUP UNIV HOSP"/>
    <n v="15"/>
    <s v="0.056"/>
    <m/>
    <x v="0"/>
    <x v="0"/>
  </r>
  <r>
    <s v="HAROKOPIO UNIV ATHENS"/>
    <n v="15"/>
    <s v="0.056"/>
    <m/>
    <x v="0"/>
    <x v="0"/>
  </r>
  <r>
    <s v="HOKKAIDO UNIV"/>
    <n v="15"/>
    <s v="0.056"/>
    <m/>
    <x v="0"/>
    <x v="0"/>
  </r>
  <r>
    <s v="HUNTER MED RES INST"/>
    <n v="15"/>
    <s v="0.056"/>
    <m/>
    <x v="0"/>
    <x v="0"/>
  </r>
  <r>
    <s v="ICOSAGEN CELL FACTORY OU"/>
    <n v="15"/>
    <s v="0.056"/>
    <s v="ICOSAGEN CELL FACTORY OU"/>
    <x v="19"/>
    <x v="2"/>
  </r>
  <r>
    <s v="ICRANET"/>
    <n v="15"/>
    <s v="0.056"/>
    <m/>
    <x v="0"/>
    <x v="0"/>
  </r>
  <r>
    <s v="INST MOTHER CHILD HLTH"/>
    <n v="15"/>
    <s v="0.056"/>
    <m/>
    <x v="0"/>
    <x v="0"/>
  </r>
  <r>
    <s v="IOWA STATE UNIV"/>
    <n v="15"/>
    <s v="0.056"/>
    <m/>
    <x v="0"/>
    <x v="0"/>
  </r>
  <r>
    <s v="IRAN UNIV MED SCI"/>
    <n v="15"/>
    <s v="0.056"/>
    <m/>
    <x v="0"/>
    <x v="0"/>
  </r>
  <r>
    <s v="KAISER PERMANENTE"/>
    <n v="15"/>
    <s v="0.056"/>
    <m/>
    <x v="0"/>
    <x v="0"/>
  </r>
  <r>
    <s v="LATVIAN INST AQUAT ECOL"/>
    <n v="15"/>
    <s v="0.056"/>
    <m/>
    <x v="0"/>
    <x v="0"/>
  </r>
  <r>
    <s v="LAURENTIAN UNIV"/>
    <n v="15"/>
    <s v="0.056"/>
    <m/>
    <x v="0"/>
    <x v="0"/>
  </r>
  <r>
    <s v="LEIDEN UNIV MED CTR"/>
    <n v="15"/>
    <s v="0.056"/>
    <m/>
    <x v="0"/>
    <x v="0"/>
  </r>
  <r>
    <s v="MARTIN LUTHER UNIV HALLE WITTENBERG"/>
    <n v="15"/>
    <s v="0.056"/>
    <m/>
    <x v="0"/>
    <x v="0"/>
  </r>
  <r>
    <s v="MAX PLANCK INST SCI HUMAN HIST"/>
    <n v="15"/>
    <s v="0.056"/>
    <m/>
    <x v="0"/>
    <x v="0"/>
  </r>
  <r>
    <s v="MINIST HLTH RUSSIAN FEDERAT"/>
    <n v="15"/>
    <s v="0.056"/>
    <m/>
    <x v="0"/>
    <x v="0"/>
  </r>
  <r>
    <s v="NAGOYA UNIV"/>
    <n v="15"/>
    <s v="0.056"/>
    <m/>
    <x v="0"/>
    <x v="0"/>
  </r>
  <r>
    <s v="NORWEGIAN FOREST LANDSCAPE INST"/>
    <n v="15"/>
    <s v="0.056"/>
    <m/>
    <x v="0"/>
    <x v="0"/>
  </r>
  <r>
    <s v="OREGON STATE UNIV"/>
    <n v="15"/>
    <s v="0.056"/>
    <m/>
    <x v="0"/>
    <x v="0"/>
  </r>
  <r>
    <s v="POLITECN TORINO"/>
    <n v="15"/>
    <s v="0.056"/>
    <m/>
    <x v="0"/>
    <x v="0"/>
  </r>
  <r>
    <s v="RMIT UNIV"/>
    <n v="15"/>
    <s v="0.056"/>
    <m/>
    <x v="0"/>
    <x v="0"/>
  </r>
  <r>
    <s v="SILESIAN TECH UNIV"/>
    <n v="15"/>
    <s v="0.056"/>
    <m/>
    <x v="0"/>
    <x v="0"/>
  </r>
  <r>
    <s v="SLAC NATL ACCELERATOR LAB"/>
    <n v="15"/>
    <s v="0.056"/>
    <m/>
    <x v="0"/>
    <x v="0"/>
  </r>
  <r>
    <s v="SLOVAK MED UNIV"/>
    <n v="15"/>
    <s v="0.056"/>
    <m/>
    <x v="0"/>
    <x v="0"/>
  </r>
  <r>
    <s v="ST JAMES SCH MED"/>
    <n v="15"/>
    <s v="0.056"/>
    <m/>
    <x v="0"/>
    <x v="0"/>
  </r>
  <r>
    <s v="STOCKHOLM SCH ECON"/>
    <n v="15"/>
    <s v="0.056"/>
    <m/>
    <x v="0"/>
    <x v="0"/>
  </r>
  <r>
    <s v="TEXAS BIOMED RES INST"/>
    <n v="15"/>
    <s v="0.056"/>
    <m/>
    <x v="0"/>
    <x v="0"/>
  </r>
  <r>
    <s v="TOHOKU UNIV"/>
    <n v="15"/>
    <s v="0.056"/>
    <m/>
    <x v="0"/>
    <x v="0"/>
  </r>
  <r>
    <s v="TROP DIS FDN"/>
    <n v="15"/>
    <s v="0.056"/>
    <m/>
    <x v="0"/>
    <x v="0"/>
  </r>
  <r>
    <s v="UIT ARCTIC UNIV NORWAY"/>
    <n v="15"/>
    <s v="0.056"/>
    <m/>
    <x v="0"/>
    <x v="0"/>
  </r>
  <r>
    <s v="UNIV BABES BOLYAI"/>
    <n v="15"/>
    <s v="0.056"/>
    <m/>
    <x v="0"/>
    <x v="0"/>
  </r>
  <r>
    <s v="UNIV DRESDEN"/>
    <n v="15"/>
    <s v="0.056"/>
    <m/>
    <x v="0"/>
    <x v="0"/>
  </r>
  <r>
    <s v="UNIV GUELPH"/>
    <n v="15"/>
    <s v="0.056"/>
    <m/>
    <x v="0"/>
    <x v="0"/>
  </r>
  <r>
    <s v="UNIV INDONESIA"/>
    <n v="15"/>
    <s v="0.056"/>
    <m/>
    <x v="0"/>
    <x v="0"/>
  </r>
  <r>
    <s v="UNIV JOENSUU"/>
    <n v="15"/>
    <s v="0.056"/>
    <m/>
    <x v="0"/>
    <x v="0"/>
  </r>
  <r>
    <s v="UNIV JOHANNESBURG"/>
    <n v="15"/>
    <s v="0.056"/>
    <m/>
    <x v="0"/>
    <x v="0"/>
  </r>
  <r>
    <s v="UNIV KRAGUJEVAC"/>
    <n v="15"/>
    <s v="0.056"/>
    <m/>
    <x v="0"/>
    <x v="0"/>
  </r>
  <r>
    <s v="UNIV N TEXAS"/>
    <n v="15"/>
    <s v="0.056"/>
    <m/>
    <x v="0"/>
    <x v="0"/>
  </r>
  <r>
    <s v="UNIV OCCUPAT ENVIRONM HLTH"/>
    <n v="15"/>
    <s v="0.056"/>
    <m/>
    <x v="0"/>
    <x v="0"/>
  </r>
  <r>
    <s v="UNIV PARIS 13"/>
    <n v="15"/>
    <s v="0.056"/>
    <m/>
    <x v="0"/>
    <x v="0"/>
  </r>
  <r>
    <s v="UNIV REPUBLICA"/>
    <n v="15"/>
    <s v="0.056"/>
    <m/>
    <x v="0"/>
    <x v="0"/>
  </r>
  <r>
    <s v="UNIV STIRLING"/>
    <n v="15"/>
    <s v="0.056"/>
    <m/>
    <x v="0"/>
    <x v="0"/>
  </r>
  <r>
    <s v="UNIV TEXAS AUSTIN"/>
    <n v="15"/>
    <s v="0.056"/>
    <m/>
    <x v="0"/>
    <x v="0"/>
  </r>
  <r>
    <s v="UNIV VAASA"/>
    <n v="15"/>
    <s v="0.056"/>
    <m/>
    <x v="0"/>
    <x v="0"/>
  </r>
  <r>
    <s v="UNIV WAIKATO"/>
    <n v="15"/>
    <s v="0.056"/>
    <m/>
    <x v="0"/>
    <x v="0"/>
  </r>
  <r>
    <s v="WAYNE CTY DEPT HLTH HUMAN SERV"/>
    <n v="15"/>
    <s v="0.056"/>
    <m/>
    <x v="0"/>
    <x v="0"/>
  </r>
  <r>
    <s v="WEST UNIV TIMISOARA"/>
    <n v="15"/>
    <s v="0.056"/>
    <m/>
    <x v="0"/>
    <x v="0"/>
  </r>
  <r>
    <s v="WORLD BANK"/>
    <n v="15"/>
    <s v="0.056"/>
    <m/>
    <x v="0"/>
    <x v="0"/>
  </r>
  <r>
    <s v="ZNA STUIVENBERG"/>
    <n v="15"/>
    <s v="0.056"/>
    <m/>
    <x v="0"/>
    <x v="0"/>
  </r>
  <r>
    <s v="BALL STATE UNIV"/>
    <n v="14"/>
    <s v="0.052"/>
    <m/>
    <x v="0"/>
    <x v="0"/>
  </r>
  <r>
    <s v="BAQIYATALLAH UNIV MED SCI"/>
    <n v="14"/>
    <s v="0.052"/>
    <m/>
    <x v="0"/>
    <x v="0"/>
  </r>
  <r>
    <s v="BRAC"/>
    <n v="14"/>
    <s v="0.052"/>
    <m/>
    <x v="0"/>
    <x v="0"/>
  </r>
  <r>
    <s v="CHILDRENS HOSP BOSTON"/>
    <n v="14"/>
    <s v="0.052"/>
    <m/>
    <x v="0"/>
    <x v="0"/>
  </r>
  <r>
    <s v="CHRISTIAN MED COLL HOSP"/>
    <n v="14"/>
    <s v="0.052"/>
    <m/>
    <x v="0"/>
    <x v="0"/>
  </r>
  <r>
    <s v="CLIN CTR SERBIA"/>
    <n v="14"/>
    <s v="0.052"/>
    <m/>
    <x v="0"/>
    <x v="0"/>
  </r>
  <r>
    <s v="CONSTANTINE PHILOSOPHER UNIV"/>
    <n v="14"/>
    <s v="0.052"/>
    <m/>
    <x v="0"/>
    <x v="0"/>
  </r>
  <r>
    <s v="CTR INVEST ESTUDIOS AVANZADOS"/>
    <n v="14"/>
    <s v="0.052"/>
    <m/>
    <x v="0"/>
    <x v="0"/>
  </r>
  <r>
    <s v="DEPT MED"/>
    <n v="14"/>
    <s v="0.052"/>
    <m/>
    <x v="0"/>
    <x v="0"/>
  </r>
  <r>
    <s v="DEPT SOCIAL SERV HLTH CARE"/>
    <n v="14"/>
    <s v="0.052"/>
    <m/>
    <x v="0"/>
    <x v="0"/>
  </r>
  <r>
    <s v="ESTONIAN CTR EXCELLENCE BEHAV HLTH SCI"/>
    <n v="14"/>
    <s v="0.052"/>
    <s v="ESTONIAN CTR EXCELLENCE BEHAV HLTH SCI"/>
    <x v="20"/>
    <x v="1"/>
  </r>
  <r>
    <s v="ESTONIAN HLTH INSURANCE FUND"/>
    <n v="14"/>
    <s v="0.052"/>
    <m/>
    <x v="0"/>
    <x v="0"/>
  </r>
  <r>
    <s v="FDN IRCCS"/>
    <n v="14"/>
    <s v="0.052"/>
    <m/>
    <x v="0"/>
    <x v="0"/>
  </r>
  <r>
    <s v="FISHERIES OCEANS CANADA"/>
    <n v="14"/>
    <s v="0.052"/>
    <m/>
    <x v="0"/>
    <x v="0"/>
  </r>
  <r>
    <s v="FLORIDA ATLANTIC UNIV"/>
    <n v="14"/>
    <s v="0.052"/>
    <m/>
    <x v="0"/>
    <x v="0"/>
  </r>
  <r>
    <s v="GOLESTAN UNIV MED SCI"/>
    <n v="14"/>
    <s v="0.052"/>
    <m/>
    <x v="0"/>
    <x v="0"/>
  </r>
  <r>
    <s v="GREAT ORMOND ST HOSP SICK CHILDREN"/>
    <n v="14"/>
    <s v="0.052"/>
    <m/>
    <x v="0"/>
    <x v="0"/>
  </r>
  <r>
    <s v="HAMAD MED CORP"/>
    <n v="14"/>
    <s v="0.052"/>
    <m/>
    <x v="0"/>
    <x v="0"/>
  </r>
  <r>
    <s v="HIGHER SCH ECON"/>
    <n v="14"/>
    <s v="0.052"/>
    <m/>
    <x v="0"/>
    <x v="0"/>
  </r>
  <r>
    <s v="HOSP DEL MAR"/>
    <n v="14"/>
    <s v="0.052"/>
    <m/>
    <x v="0"/>
    <x v="0"/>
  </r>
  <r>
    <s v="INST ELECT MAT TECHNOL"/>
    <n v="14"/>
    <s v="0.052"/>
    <m/>
    <x v="0"/>
    <x v="0"/>
  </r>
  <r>
    <s v="INT MED UNIV"/>
    <n v="14"/>
    <s v="0.052"/>
    <m/>
    <x v="0"/>
    <x v="0"/>
  </r>
  <r>
    <s v="INTERUNIV CARDIOL INST NETHERLANDS"/>
    <n v="14"/>
    <s v="0.052"/>
    <m/>
    <x v="0"/>
    <x v="0"/>
  </r>
  <r>
    <s v="IRSTEA"/>
    <n v="14"/>
    <s v="0.052"/>
    <m/>
    <x v="0"/>
    <x v="0"/>
  </r>
  <r>
    <s v="KING FAISAL SPECIALIST HOSP RES CTR"/>
    <n v="14"/>
    <s v="0.052"/>
    <m/>
    <x v="0"/>
    <x v="0"/>
  </r>
  <r>
    <s v="KOSIN UNIV"/>
    <n v="14"/>
    <s v="0.052"/>
    <m/>
    <x v="0"/>
    <x v="0"/>
  </r>
  <r>
    <s v="LANDCARE RES"/>
    <n v="14"/>
    <s v="0.052"/>
    <m/>
    <x v="0"/>
    <x v="0"/>
  </r>
  <r>
    <s v="LIVERPOOL JOHN MOORES UNIV"/>
    <n v="14"/>
    <s v="0.052"/>
    <m/>
    <x v="0"/>
    <x v="0"/>
  </r>
  <r>
    <s v="MAX PLANCK INST CHEM"/>
    <n v="14"/>
    <s v="0.052"/>
    <m/>
    <x v="0"/>
    <x v="0"/>
  </r>
  <r>
    <s v="MED UNIV SILESIA"/>
    <n v="14"/>
    <s v="0.052"/>
    <m/>
    <x v="0"/>
    <x v="0"/>
  </r>
  <r>
    <s v="N ESTONIA MED CTR FDN"/>
    <n v="14"/>
    <s v="0.052"/>
    <m/>
    <x v="0"/>
    <x v="0"/>
  </r>
  <r>
    <s v="NASA"/>
    <n v="14"/>
    <s v="0.052"/>
    <m/>
    <x v="0"/>
    <x v="0"/>
  </r>
  <r>
    <s v="NATL CANC INST"/>
    <n v="14"/>
    <s v="0.052"/>
    <m/>
    <x v="0"/>
    <x v="0"/>
  </r>
  <r>
    <s v="NATL SCH PUBL HLTH"/>
    <n v="14"/>
    <s v="0.052"/>
    <m/>
    <x v="0"/>
    <x v="0"/>
  </r>
  <r>
    <s v="NATL UNIV HLTH SYST"/>
    <n v="14"/>
    <s v="0.052"/>
    <m/>
    <x v="0"/>
    <x v="0"/>
  </r>
  <r>
    <s v="NORTH ESTONIAN REG HOSP"/>
    <n v="14"/>
    <s v="0.052"/>
    <m/>
    <x v="0"/>
    <x v="0"/>
  </r>
  <r>
    <s v="NOVARTIS PHARMA AG"/>
    <n v="14"/>
    <s v="0.052"/>
    <m/>
    <x v="0"/>
    <x v="0"/>
  </r>
  <r>
    <s v="POMERANIAN MED UNIV"/>
    <n v="14"/>
    <s v="0.052"/>
    <m/>
    <x v="0"/>
    <x v="0"/>
  </r>
  <r>
    <s v="RIGA EAST UNIV HOSP"/>
    <n v="14"/>
    <s v="0.052"/>
    <m/>
    <x v="0"/>
    <x v="0"/>
  </r>
  <r>
    <s v="ROYAL INST TECHNOL KTH"/>
    <n v="14"/>
    <s v="0.052"/>
    <m/>
    <x v="0"/>
    <x v="0"/>
  </r>
  <r>
    <s v="ROYAL MELBOURNE HOSP"/>
    <n v="14"/>
    <s v="0.052"/>
    <m/>
    <x v="0"/>
    <x v="0"/>
  </r>
  <r>
    <s v="SANJAY GANDHI POSTGRAD INST MED SCI"/>
    <n v="14"/>
    <s v="0.052"/>
    <m/>
    <x v="0"/>
    <x v="0"/>
  </r>
  <r>
    <s v="SB RAS"/>
    <n v="14"/>
    <s v="0.052"/>
    <m/>
    <x v="0"/>
    <x v="0"/>
  </r>
  <r>
    <s v="SCH PUBL HLTH"/>
    <n v="14"/>
    <s v="0.052"/>
    <m/>
    <x v="0"/>
    <x v="0"/>
  </r>
  <r>
    <s v="SHERIKASHMIR INST MED SCI"/>
    <n v="14"/>
    <s v="0.052"/>
    <m/>
    <x v="0"/>
    <x v="0"/>
  </r>
  <r>
    <s v="SJE ECOHYDRAUL ENGN GMBH"/>
    <n v="14"/>
    <s v="0.052"/>
    <m/>
    <x v="0"/>
    <x v="0"/>
  </r>
  <r>
    <s v="SOFTWARE TECHNOL APPLICAT COMPETENCE CTR"/>
    <n v="14"/>
    <s v="0.052"/>
    <s v="SOFTWARE TECHNOL APPLICAT COMPETENCE CTR"/>
    <x v="21"/>
    <x v="1"/>
  </r>
  <r>
    <s v="STACC"/>
    <n v="14"/>
    <s v="0.052"/>
    <s v="STACC"/>
    <x v="21"/>
    <x v="1"/>
  </r>
  <r>
    <s v="SWEDISH UNIV AGR SCI SLU"/>
    <n v="14"/>
    <s v="0.052"/>
    <m/>
    <x v="0"/>
    <x v="0"/>
  </r>
  <r>
    <s v="SYNLAB ACAD"/>
    <n v="14"/>
    <s v="0.052"/>
    <m/>
    <x v="0"/>
    <x v="0"/>
  </r>
  <r>
    <s v="TALLINN ZOOL GARDENS"/>
    <n v="14"/>
    <s v="0.052"/>
    <m/>
    <x v="0"/>
    <x v="0"/>
  </r>
  <r>
    <s v="TIANJIN CTR DIS CONTROL PREVENT"/>
    <n v="14"/>
    <s v="0.052"/>
    <m/>
    <x v="0"/>
    <x v="0"/>
  </r>
  <r>
    <s v="UNIV BRASILIA"/>
    <n v="14"/>
    <s v="0.052"/>
    <m/>
    <x v="0"/>
    <x v="0"/>
  </r>
  <r>
    <s v="UNIV CALIF SANTA CRUZ"/>
    <n v="14"/>
    <s v="0.052"/>
    <m/>
    <x v="0"/>
    <x v="0"/>
  </r>
  <r>
    <s v="UNIV GRENOBLE"/>
    <n v="14"/>
    <s v="0.052"/>
    <m/>
    <x v="0"/>
    <x v="0"/>
  </r>
  <r>
    <s v="UNIV HOSP BERN"/>
    <n v="14"/>
    <s v="0.052"/>
    <m/>
    <x v="0"/>
    <x v="0"/>
  </r>
  <r>
    <s v="UNIV HOSP ESSEN"/>
    <n v="14"/>
    <s v="0.052"/>
    <m/>
    <x v="0"/>
    <x v="0"/>
  </r>
  <r>
    <s v="UNIV KINSHASA"/>
    <n v="14"/>
    <s v="0.052"/>
    <m/>
    <x v="0"/>
    <x v="0"/>
  </r>
  <r>
    <s v="UNIV LOUISVILLE"/>
    <n v="14"/>
    <s v="0.052"/>
    <m/>
    <x v="0"/>
    <x v="0"/>
  </r>
  <r>
    <s v="UNIV NEVADA"/>
    <n v="14"/>
    <s v="0.052"/>
    <m/>
    <x v="0"/>
    <x v="0"/>
  </r>
  <r>
    <s v="UNIV PORTSMOUTH"/>
    <n v="14"/>
    <s v="0.052"/>
    <m/>
    <x v="0"/>
    <x v="0"/>
  </r>
  <r>
    <s v="UNIV SAINS MALAYSIA"/>
    <n v="14"/>
    <s v="0.052"/>
    <m/>
    <x v="0"/>
    <x v="0"/>
  </r>
  <r>
    <s v="UNIV STOCKHOLM"/>
    <n v="14"/>
    <s v="0.052"/>
    <m/>
    <x v="0"/>
    <x v="0"/>
  </r>
  <r>
    <s v="WAKE FOREST UNIV"/>
    <n v="14"/>
    <s v="0.052"/>
    <m/>
    <x v="0"/>
    <x v="0"/>
  </r>
  <r>
    <s v="AMER CANC SOC"/>
    <n v="13"/>
    <s v="0.049"/>
    <m/>
    <x v="0"/>
    <x v="0"/>
  </r>
  <r>
    <s v="ASPER BIOTECH LTD"/>
    <n v="13"/>
    <s v="0.049"/>
    <s v="ASPER BIOTECH LTD"/>
    <x v="17"/>
    <x v="2"/>
  </r>
  <r>
    <s v="ASTON UNIV"/>
    <n v="13"/>
    <s v="0.049"/>
    <m/>
    <x v="0"/>
    <x v="0"/>
  </r>
  <r>
    <s v="ASWAN UNIV HOSP"/>
    <n v="13"/>
    <s v="0.049"/>
    <m/>
    <x v="0"/>
    <x v="0"/>
  </r>
  <r>
    <s v="AZIENDA SANIT FIRENZE"/>
    <n v="13"/>
    <s v="0.049"/>
    <m/>
    <x v="0"/>
    <x v="0"/>
  </r>
  <r>
    <s v="BALT DEF COLL"/>
    <n v="13"/>
    <s v="0.049"/>
    <m/>
    <x v="0"/>
    <x v="0"/>
  </r>
  <r>
    <s v="BROAD INST HARVARD"/>
    <n v="13"/>
    <s v="0.049"/>
    <m/>
    <x v="0"/>
    <x v="0"/>
  </r>
  <r>
    <s v="CHRISTIAN ALBRECHTS UNIV KIEL"/>
    <n v="13"/>
    <s v="0.049"/>
    <m/>
    <x v="0"/>
    <x v="0"/>
  </r>
  <r>
    <s v="CHU GRENOBLE"/>
    <n v="13"/>
    <s v="0.049"/>
    <m/>
    <x v="0"/>
    <x v="0"/>
  </r>
  <r>
    <s v="CHU NANTES"/>
    <n v="13"/>
    <s v="0.049"/>
    <m/>
    <x v="0"/>
    <x v="0"/>
  </r>
  <r>
    <s v="CIBER EPIDEMIOL SALUD PUBL"/>
    <n v="13"/>
    <s v="0.049"/>
    <m/>
    <x v="0"/>
    <x v="0"/>
  </r>
  <r>
    <s v="COMPLEXO HOSP UNIV VIGO"/>
    <n v="13"/>
    <s v="0.049"/>
    <m/>
    <x v="0"/>
    <x v="0"/>
  </r>
  <r>
    <s v="CZECH UNIV LIFE SCI"/>
    <n v="13"/>
    <s v="0.049"/>
    <m/>
    <x v="0"/>
    <x v="0"/>
  </r>
  <r>
    <s v="DEUTSCHES ELEKT SYNCHROTRON"/>
    <n v="13"/>
    <s v="0.049"/>
    <m/>
    <x v="0"/>
    <x v="0"/>
  </r>
  <r>
    <s v="DURRER CTR CARDIOGENET RES"/>
    <n v="13"/>
    <s v="0.049"/>
    <m/>
    <x v="0"/>
    <x v="0"/>
  </r>
  <r>
    <s v="EESTI MALU INST"/>
    <n v="13"/>
    <s v="0.049"/>
    <m/>
    <x v="0"/>
    <x v="0"/>
  </r>
  <r>
    <s v="ESTONIAN FUND NAT"/>
    <n v="13"/>
    <s v="0.049"/>
    <m/>
    <x v="0"/>
    <x v="0"/>
  </r>
  <r>
    <s v="ESTONIAN GENOME CTR"/>
    <n v="13"/>
    <s v="0.049"/>
    <s v="ESTONIAN GENOME CTR"/>
    <x v="22"/>
    <x v="1"/>
  </r>
  <r>
    <s v="ESTONIAN NATL MUSEUM"/>
    <n v="13"/>
    <s v="0.049"/>
    <m/>
    <x v="0"/>
    <x v="0"/>
  </r>
  <r>
    <s v="EUROPEAN CTR DIS PREVENT CONTROL"/>
    <n v="13"/>
    <s v="0.049"/>
    <m/>
    <x v="0"/>
    <x v="0"/>
  </r>
  <r>
    <s v="FAR EASTERN FED UNIV"/>
    <n v="13"/>
    <s v="0.049"/>
    <m/>
    <x v="0"/>
    <x v="0"/>
  </r>
  <r>
    <s v="FLORIDA GULF COAST UNIV"/>
    <n v="13"/>
    <s v="0.049"/>
    <m/>
    <x v="0"/>
    <x v="0"/>
  </r>
  <r>
    <s v="FREDERIKSBERG UNIV HOSP"/>
    <n v="13"/>
    <s v="0.049"/>
    <m/>
    <x v="0"/>
    <x v="0"/>
  </r>
  <r>
    <s v="GERMAN NATL COHORT CONSORTIUM"/>
    <n v="13"/>
    <s v="0.049"/>
    <m/>
    <x v="0"/>
    <x v="0"/>
  </r>
  <r>
    <s v="GOUCHER COLL"/>
    <n v="13"/>
    <s v="0.049"/>
    <m/>
    <x v="0"/>
    <x v="0"/>
  </r>
  <r>
    <s v="HAMDAN BIN MOHAMMED SMART UNIV"/>
    <n v="13"/>
    <s v="0.049"/>
    <m/>
    <x v="0"/>
    <x v="0"/>
  </r>
  <r>
    <s v="HARFORD COMMUNITY COLL"/>
    <n v="13"/>
    <s v="0.049"/>
    <m/>
    <x v="0"/>
    <x v="0"/>
  </r>
  <r>
    <s v="HARRY PERKINS INST MED RES"/>
    <n v="13"/>
    <s v="0.049"/>
    <m/>
    <x v="0"/>
    <x v="0"/>
  </r>
  <r>
    <s v="HELLEN CTR MARINE RES"/>
    <n v="13"/>
    <s v="0.049"/>
    <m/>
    <x v="0"/>
    <x v="0"/>
  </r>
  <r>
    <s v="HELMHOLTZ ZENTRUM MUNCHEN GERMAN RES CTR ENVIRONM"/>
    <n v="13"/>
    <s v="0.049"/>
    <m/>
    <x v="0"/>
    <x v="0"/>
  </r>
  <r>
    <s v="HERNING CENT HOSP"/>
    <n v="13"/>
    <s v="0.049"/>
    <m/>
    <x v="0"/>
    <x v="0"/>
  </r>
  <r>
    <s v="HOSP 12 OCTUBRE"/>
    <n v="13"/>
    <s v="0.049"/>
    <m/>
    <x v="0"/>
    <x v="0"/>
  </r>
  <r>
    <s v="HOSP CLIN PORTO ALEGRE"/>
    <n v="13"/>
    <s v="0.049"/>
    <m/>
    <x v="0"/>
    <x v="0"/>
  </r>
  <r>
    <s v="INST CYBERNET"/>
    <n v="13"/>
    <s v="0.049"/>
    <m/>
    <x v="0"/>
    <x v="0"/>
  </r>
  <r>
    <s v="JAWAHARLAL NEHRU UNIV"/>
    <n v="13"/>
    <s v="0.049"/>
    <m/>
    <x v="0"/>
    <x v="0"/>
  </r>
  <r>
    <s v="JOHN RADCLIFFE HOSP"/>
    <n v="13"/>
    <s v="0.049"/>
    <m/>
    <x v="0"/>
    <x v="0"/>
  </r>
  <r>
    <s v="JSS UNIV"/>
    <n v="13"/>
    <s v="0.049"/>
    <m/>
    <x v="0"/>
    <x v="0"/>
  </r>
  <r>
    <s v="KAROLINSKA UNIV HOSP SOLNA"/>
    <n v="13"/>
    <s v="0.049"/>
    <m/>
    <x v="0"/>
    <x v="0"/>
  </r>
  <r>
    <s v="KAUNAS UNIV TECHNOL"/>
    <n v="13"/>
    <s v="0.049"/>
    <m/>
    <x v="0"/>
    <x v="0"/>
  </r>
  <r>
    <s v="MINIST HLTH MED EDUC"/>
    <n v="13"/>
    <s v="0.049"/>
    <m/>
    <x v="0"/>
    <x v="0"/>
  </r>
  <r>
    <s v="NATL INST BIOL STAND CONTROLS"/>
    <n v="13"/>
    <s v="0.049"/>
    <m/>
    <x v="0"/>
    <x v="0"/>
  </r>
  <r>
    <s v="NATL INST INFECT DIS"/>
    <n v="13"/>
    <s v="0.049"/>
    <m/>
    <x v="0"/>
    <x v="0"/>
  </r>
  <r>
    <s v="NCHA"/>
    <n v="13"/>
    <s v="0.049"/>
    <m/>
    <x v="0"/>
    <x v="0"/>
  </r>
  <r>
    <s v="NEW YORK UNIV ABU DHABI"/>
    <n v="13"/>
    <s v="0.049"/>
    <m/>
    <x v="0"/>
    <x v="0"/>
  </r>
  <r>
    <s v="NIIGATA UNIV"/>
    <n v="13"/>
    <s v="0.049"/>
    <m/>
    <x v="0"/>
    <x v="0"/>
  </r>
  <r>
    <s v="NORWEGIAN METEOROL INST"/>
    <n v="13"/>
    <s v="0.049"/>
    <m/>
    <x v="0"/>
    <x v="0"/>
  </r>
  <r>
    <s v="OPORTO MED SCH"/>
    <n v="13"/>
    <s v="0.049"/>
    <m/>
    <x v="0"/>
    <x v="0"/>
  </r>
  <r>
    <s v="PAULS STRADINS CLIN UNIV HOSP"/>
    <n v="13"/>
    <s v="0.049"/>
    <m/>
    <x v="0"/>
    <x v="0"/>
  </r>
  <r>
    <s v="POZNAN UNIV LIFE SCI"/>
    <n v="13"/>
    <s v="0.049"/>
    <m/>
    <x v="0"/>
    <x v="0"/>
  </r>
  <r>
    <s v="QOM UNIV MED SCI"/>
    <n v="13"/>
    <s v="0.049"/>
    <m/>
    <x v="0"/>
    <x v="0"/>
  </r>
  <r>
    <s v="QUEENSLAND CTR MENTAL HLTH RES"/>
    <n v="13"/>
    <s v="0.049"/>
    <m/>
    <x v="0"/>
    <x v="0"/>
  </r>
  <r>
    <s v="ROYAL HOLLOWAY UNIV LONDON"/>
    <n v="13"/>
    <s v="0.049"/>
    <m/>
    <x v="0"/>
    <x v="0"/>
  </r>
  <r>
    <s v="RUSH UNIV"/>
    <n v="13"/>
    <s v="0.049"/>
    <m/>
    <x v="0"/>
    <x v="0"/>
  </r>
  <r>
    <s v="SINGAPORE EYE RES INST"/>
    <n v="13"/>
    <s v="0.049"/>
    <m/>
    <x v="0"/>
    <x v="0"/>
  </r>
  <r>
    <s v="SLOVAK UNIV TECHNOL BRATISLAVA"/>
    <n v="13"/>
    <s v="0.049"/>
    <m/>
    <x v="0"/>
    <x v="0"/>
  </r>
  <r>
    <s v="SLOVENIAN FORESTRY INST"/>
    <n v="13"/>
    <s v="0.049"/>
    <m/>
    <x v="0"/>
    <x v="0"/>
  </r>
  <r>
    <s v="SORBONNE UNIV"/>
    <n v="13"/>
    <s v="0.049"/>
    <m/>
    <x v="0"/>
    <x v="0"/>
  </r>
  <r>
    <s v="SOROKA MED CTR"/>
    <n v="13"/>
    <s v="0.049"/>
    <m/>
    <x v="0"/>
    <x v="0"/>
  </r>
  <r>
    <s v="STATE UNIV MED PHARM REPUBL MOLDOVA"/>
    <n v="13"/>
    <s v="0.049"/>
    <m/>
    <x v="0"/>
    <x v="0"/>
  </r>
  <r>
    <s v="STEFAN MEYER INST SUBAT PHYS"/>
    <n v="13"/>
    <s v="0.049"/>
    <m/>
    <x v="0"/>
    <x v="0"/>
  </r>
  <r>
    <s v="SWISS FED INST FOREST SNOW LANDSCAPE RES WSL"/>
    <n v="13"/>
    <s v="0.049"/>
    <m/>
    <x v="0"/>
    <x v="0"/>
  </r>
  <r>
    <s v="THL NATL INST HLTH WELF"/>
    <n v="13"/>
    <s v="0.049"/>
    <m/>
    <x v="0"/>
    <x v="0"/>
  </r>
  <r>
    <s v="TOULOUSE UNIV HOSP"/>
    <n v="13"/>
    <s v="0.049"/>
    <m/>
    <x v="0"/>
    <x v="0"/>
  </r>
  <r>
    <s v="UNITED NATIONS POPULAT FUND"/>
    <n v="13"/>
    <s v="0.049"/>
    <m/>
    <x v="0"/>
    <x v="0"/>
  </r>
  <r>
    <s v="UNIV ALCALA DE HENARES"/>
    <n v="13"/>
    <s v="0.049"/>
    <m/>
    <x v="0"/>
    <x v="0"/>
  </r>
  <r>
    <s v="UNIV BURGUNDY"/>
    <n v="13"/>
    <s v="0.049"/>
    <m/>
    <x v="0"/>
    <x v="0"/>
  </r>
  <r>
    <s v="UNIV CAPE COAST"/>
    <n v="13"/>
    <s v="0.049"/>
    <m/>
    <x v="0"/>
    <x v="0"/>
  </r>
  <r>
    <s v="UNIV CHILE"/>
    <n v="13"/>
    <s v="0.049"/>
    <m/>
    <x v="0"/>
    <x v="0"/>
  </r>
  <r>
    <s v="UNIV COMPLUTENSE"/>
    <n v="13"/>
    <s v="0.049"/>
    <m/>
    <x v="0"/>
    <x v="0"/>
  </r>
  <r>
    <s v="UNIV FED MATO GROSSO DO SUL"/>
    <n v="13"/>
    <s v="0.049"/>
    <m/>
    <x v="0"/>
    <x v="0"/>
  </r>
  <r>
    <s v="UNIV FED PARANA"/>
    <n v="13"/>
    <s v="0.049"/>
    <m/>
    <x v="0"/>
    <x v="0"/>
  </r>
  <r>
    <s v="UNIV HEIDELBERG"/>
    <n v="13"/>
    <s v="0.049"/>
    <m/>
    <x v="0"/>
    <x v="0"/>
  </r>
  <r>
    <s v="UNIV KENTUCKY"/>
    <n v="13"/>
    <s v="0.049"/>
    <m/>
    <x v="0"/>
    <x v="0"/>
  </r>
  <r>
    <s v="UNIV MED CTR GRONINGEN"/>
    <n v="13"/>
    <s v="0.049"/>
    <m/>
    <x v="0"/>
    <x v="0"/>
  </r>
  <r>
    <s v="UNIV MED PHARM CAROL DAVILA BUCHAREST"/>
    <n v="13"/>
    <s v="0.049"/>
    <m/>
    <x v="0"/>
    <x v="0"/>
  </r>
  <r>
    <s v="UNIV MODENA REGGIO EMILIA"/>
    <n v="13"/>
    <s v="0.049"/>
    <m/>
    <x v="0"/>
    <x v="0"/>
  </r>
  <r>
    <s v="UNIV NEW ENGLAND"/>
    <n v="13"/>
    <s v="0.049"/>
    <m/>
    <x v="0"/>
    <x v="0"/>
  </r>
  <r>
    <s v="UNIV OREGON"/>
    <n v="13"/>
    <s v="0.049"/>
    <m/>
    <x v="0"/>
    <x v="0"/>
  </r>
  <r>
    <s v="UNIV PAPUA NEW GUINEA"/>
    <n v="13"/>
    <s v="0.049"/>
    <m/>
    <x v="0"/>
    <x v="0"/>
  </r>
  <r>
    <s v="UNIV ROUEN"/>
    <n v="13"/>
    <s v="0.049"/>
    <m/>
    <x v="0"/>
    <x v="0"/>
  </r>
  <r>
    <s v="UNIV S AUSTRALIA"/>
    <n v="13"/>
    <s v="0.049"/>
    <m/>
    <x v="0"/>
    <x v="0"/>
  </r>
  <r>
    <s v="UNIV SAN CARLOS"/>
    <n v="13"/>
    <s v="0.049"/>
    <m/>
    <x v="0"/>
    <x v="0"/>
  </r>
  <r>
    <s v="UNIV SASKATCHEWAN"/>
    <n v="13"/>
    <s v="0.049"/>
    <m/>
    <x v="0"/>
    <x v="0"/>
  </r>
  <r>
    <s v="UNIV TECHNOL"/>
    <n v="13"/>
    <s v="0.049"/>
    <m/>
    <x v="0"/>
    <x v="0"/>
  </r>
  <r>
    <s v="UNIV THESSALY"/>
    <n v="13"/>
    <s v="0.049"/>
    <m/>
    <x v="0"/>
    <x v="0"/>
  </r>
  <r>
    <s v="UNIV ZURICH HOSP"/>
    <n v="13"/>
    <s v="0.049"/>
    <m/>
    <x v="0"/>
    <x v="0"/>
  </r>
  <r>
    <s v="UPMC UNIV PARIS 06"/>
    <n v="13"/>
    <s v="0.049"/>
    <m/>
    <x v="0"/>
    <x v="0"/>
  </r>
  <r>
    <s v="VRIJE UNIV"/>
    <n v="13"/>
    <s v="0.049"/>
    <m/>
    <x v="0"/>
    <x v="0"/>
  </r>
  <r>
    <s v="WARSAW UNIV LIFE SCI"/>
    <n v="13"/>
    <s v="0.049"/>
    <m/>
    <x v="0"/>
    <x v="0"/>
  </r>
  <r>
    <s v="WEST VIRGINIA BUR PUBL HLTH"/>
    <n v="13"/>
    <s v="0.049"/>
    <m/>
    <x v="0"/>
    <x v="0"/>
  </r>
  <r>
    <s v="WORLD HLTH ORG"/>
    <n v="13"/>
    <s v="0.049"/>
    <m/>
    <x v="0"/>
    <x v="0"/>
  </r>
  <r>
    <s v="ADAPT KNOWLEDGE MANAGEMENT"/>
    <n v="12"/>
    <s v="0.045"/>
    <m/>
    <x v="0"/>
    <x v="0"/>
  </r>
  <r>
    <s v="ALDER HEY CHILDRENS NHS FDN TRUST"/>
    <n v="12"/>
    <s v="0.045"/>
    <m/>
    <x v="0"/>
    <x v="0"/>
  </r>
  <r>
    <s v="ALEXANDRA GEN HOSP ATHENS"/>
    <n v="12"/>
    <s v="0.045"/>
    <m/>
    <x v="0"/>
    <x v="0"/>
  </r>
  <r>
    <s v="ARAK UNIV MED SCI"/>
    <n v="12"/>
    <s v="0.045"/>
    <m/>
    <x v="0"/>
    <x v="0"/>
  </r>
  <r>
    <s v="ARBA MINCH UNIV"/>
    <n v="12"/>
    <s v="0.045"/>
    <m/>
    <x v="0"/>
    <x v="0"/>
  </r>
  <r>
    <s v="ARS"/>
    <n v="12"/>
    <s v="0.045"/>
    <m/>
    <x v="0"/>
    <x v="0"/>
  </r>
  <r>
    <s v="ATTIKON UNIV HOSP"/>
    <n v="12"/>
    <s v="0.045"/>
    <m/>
    <x v="0"/>
    <x v="0"/>
  </r>
  <r>
    <s v="AZIENDA OSPED PAPA GIOVANNI XXIII"/>
    <n v="12"/>
    <s v="0.045"/>
    <m/>
    <x v="0"/>
    <x v="0"/>
  </r>
  <r>
    <s v="BIPS INST EPIDEMIOL PREVENT RES"/>
    <n v="12"/>
    <s v="0.045"/>
    <m/>
    <x v="0"/>
    <x v="0"/>
  </r>
  <r>
    <s v="CORVINUS UNIV BUDAPEST"/>
    <n v="12"/>
    <s v="0.045"/>
    <m/>
    <x v="0"/>
    <x v="0"/>
  </r>
  <r>
    <s v="CYPRUS UNIV TECHNOL"/>
    <n v="12"/>
    <s v="0.045"/>
    <m/>
    <x v="0"/>
    <x v="0"/>
  </r>
  <r>
    <s v="DANISH METEOROL INST"/>
    <n v="12"/>
    <s v="0.045"/>
    <m/>
    <x v="0"/>
    <x v="0"/>
  </r>
  <r>
    <s v="DGS DIRECTORATE GEN HLTH"/>
    <n v="12"/>
    <s v="0.045"/>
    <m/>
    <x v="0"/>
    <x v="0"/>
  </r>
  <r>
    <s v="DUKE NUS GRAD MED SCH"/>
    <n v="12"/>
    <s v="0.045"/>
    <m/>
    <x v="0"/>
    <x v="0"/>
  </r>
  <r>
    <s v="DUY TAN UNIV"/>
    <n v="12"/>
    <s v="0.045"/>
    <m/>
    <x v="0"/>
    <x v="0"/>
  </r>
  <r>
    <s v="EASTERN MEDITERRANEAN UNIV"/>
    <n v="12"/>
    <s v="0.045"/>
    <m/>
    <x v="0"/>
    <x v="0"/>
  </r>
  <r>
    <s v="EESTI KIRJANDUSMUUSEUM"/>
    <n v="12"/>
    <s v="0.045"/>
    <m/>
    <x v="0"/>
    <x v="0"/>
  </r>
  <r>
    <s v="ESTONIAN ENVIRONM INFORMAT CTR"/>
    <n v="12"/>
    <s v="0.045"/>
    <m/>
    <x v="0"/>
    <x v="0"/>
  </r>
  <r>
    <s v="ESTONIAN METEOROL HYDROL INST"/>
    <n v="12"/>
    <s v="0.045"/>
    <m/>
    <x v="0"/>
    <x v="0"/>
  </r>
  <r>
    <s v="ESTONIAN MUSEUM NAT HIST"/>
    <n v="12"/>
    <s v="0.045"/>
    <m/>
    <x v="0"/>
    <x v="0"/>
  </r>
  <r>
    <s v="ETERNAL HEART CARE CTR RES INST"/>
    <n v="12"/>
    <s v="0.045"/>
    <m/>
    <x v="0"/>
    <x v="0"/>
  </r>
  <r>
    <s v="FDN TARTU UNIV CLIN"/>
    <n v="12"/>
    <s v="0.045"/>
    <m/>
    <x v="0"/>
    <x v="0"/>
  </r>
  <r>
    <s v="FED MINIST HLTH"/>
    <n v="12"/>
    <s v="0.045"/>
    <m/>
    <x v="0"/>
    <x v="0"/>
  </r>
  <r>
    <s v="GAZI UNIV"/>
    <n v="12"/>
    <s v="0.045"/>
    <m/>
    <x v="0"/>
    <x v="0"/>
  </r>
  <r>
    <s v="GENOME FDN"/>
    <n v="12"/>
    <s v="0.045"/>
    <m/>
    <x v="0"/>
    <x v="0"/>
  </r>
  <r>
    <s v="GERMAN CTR INFECT RES DZIF"/>
    <n v="12"/>
    <s v="0.045"/>
    <m/>
    <x v="0"/>
    <x v="0"/>
  </r>
  <r>
    <s v="GLENFIELD GEN HOSP"/>
    <n v="12"/>
    <s v="0.045"/>
    <m/>
    <x v="0"/>
    <x v="0"/>
  </r>
  <r>
    <s v="GOVT FEDERATED STATES MICRONESIA"/>
    <n v="12"/>
    <s v="0.045"/>
    <m/>
    <x v="0"/>
    <x v="0"/>
  </r>
  <r>
    <s v="HARVARD SMITHSONIAN CTR ASTROPHYS"/>
    <n v="12"/>
    <s v="0.045"/>
    <m/>
    <x v="0"/>
    <x v="0"/>
  </r>
  <r>
    <s v="HASSELT UNIV"/>
    <n v="12"/>
    <s v="0.045"/>
    <m/>
    <x v="0"/>
    <x v="0"/>
  </r>
  <r>
    <s v="HONG KONG UNIV SCI TECHNOL"/>
    <n v="12"/>
    <s v="0.045"/>
    <m/>
    <x v="0"/>
    <x v="0"/>
  </r>
  <r>
    <s v="HUE UNIV"/>
    <n v="12"/>
    <s v="0.045"/>
    <m/>
    <x v="0"/>
    <x v="0"/>
  </r>
  <r>
    <s v="IAEA"/>
    <n v="12"/>
    <s v="0.045"/>
    <m/>
    <x v="0"/>
    <x v="0"/>
  </r>
  <r>
    <s v="IFAKARA HLTH INST"/>
    <n v="12"/>
    <s v="0.045"/>
    <m/>
    <x v="0"/>
    <x v="0"/>
  </r>
  <r>
    <s v="IIS FDN JIMENEZ DIAZ"/>
    <n v="12"/>
    <s v="0.045"/>
    <m/>
    <x v="0"/>
    <x v="0"/>
  </r>
  <r>
    <s v="INDIAN INST SCI"/>
    <n v="12"/>
    <s v="0.045"/>
    <m/>
    <x v="0"/>
    <x v="0"/>
  </r>
  <r>
    <s v="INDIAN INST TECHNOL ROPAR"/>
    <n v="12"/>
    <s v="0.045"/>
    <m/>
    <x v="0"/>
    <x v="0"/>
  </r>
  <r>
    <s v="INST GEOL GEOG"/>
    <n v="12"/>
    <s v="0.045"/>
    <m/>
    <x v="0"/>
    <x v="0"/>
  </r>
  <r>
    <s v="INST NACL CIENCIAS MED NUTR SALVADOR ZUBIRAN"/>
    <n v="12"/>
    <s v="0.045"/>
    <m/>
    <x v="0"/>
    <x v="0"/>
  </r>
  <r>
    <s v="INST RES FUNDAMENTAL SCI"/>
    <n v="12"/>
    <s v="0.045"/>
    <m/>
    <x v="0"/>
    <x v="0"/>
  </r>
  <r>
    <s v="INST TROP INFECT DIS"/>
    <n v="12"/>
    <s v="0.045"/>
    <m/>
    <x v="0"/>
    <x v="0"/>
  </r>
  <r>
    <s v="INT CTR DIARRHOEAL DIS RES"/>
    <n v="12"/>
    <s v="0.045"/>
    <m/>
    <x v="0"/>
    <x v="0"/>
  </r>
  <r>
    <s v="IVL SWEDISH ENVIRONM RES INST"/>
    <n v="12"/>
    <s v="0.045"/>
    <m/>
    <x v="0"/>
    <x v="0"/>
  </r>
  <r>
    <s v="JANAKPURI SUPERSPECIALTY HOSP"/>
    <n v="12"/>
    <s v="0.045"/>
    <m/>
    <x v="0"/>
    <x v="0"/>
  </r>
  <r>
    <s v="KARADENIZ TECH UNIV"/>
    <n v="12"/>
    <s v="0.045"/>
    <m/>
    <x v="0"/>
    <x v="0"/>
  </r>
  <r>
    <s v="KLINIKUM GROSSHADERN"/>
    <n v="12"/>
    <s v="0.045"/>
    <m/>
    <x v="0"/>
    <x v="0"/>
  </r>
  <r>
    <s v="KYRGYZ STATE MED ACAD"/>
    <n v="12"/>
    <s v="0.045"/>
    <m/>
    <x v="0"/>
    <x v="0"/>
  </r>
  <r>
    <s v="LAB INSTRUMENTA FIS EXPT PARTICULAS"/>
    <n v="12"/>
    <s v="0.045"/>
    <m/>
    <x v="0"/>
    <x v="0"/>
  </r>
  <r>
    <s v="LATVIAN INST ORGAN SYNTH"/>
    <n v="12"/>
    <s v="0.045"/>
    <m/>
    <x v="0"/>
    <x v="0"/>
  </r>
  <r>
    <s v="LAUSANNE UNIV HOSP CHUV"/>
    <n v="12"/>
    <s v="0.045"/>
    <m/>
    <x v="0"/>
    <x v="0"/>
  </r>
  <r>
    <s v="LINCOLN UNIV"/>
    <n v="12"/>
    <s v="0.045"/>
    <m/>
    <x v="0"/>
    <x v="0"/>
  </r>
  <r>
    <s v="MALMO UNIV HOSP"/>
    <n v="12"/>
    <s v="0.045"/>
    <m/>
    <x v="0"/>
    <x v="0"/>
  </r>
  <r>
    <s v="MANCHESTER ROYAL INFIRM"/>
    <n v="12"/>
    <s v="0.045"/>
    <m/>
    <x v="0"/>
    <x v="0"/>
  </r>
  <r>
    <s v="MED UNIV BIALYSTOK"/>
    <n v="12"/>
    <s v="0.045"/>
    <m/>
    <x v="0"/>
    <x v="0"/>
  </r>
  <r>
    <s v="MOLCODE LTD"/>
    <n v="12"/>
    <s v="0.045"/>
    <m/>
    <x v="0"/>
    <x v="0"/>
  </r>
  <r>
    <s v="MOSCOW REG RES CLIN INST"/>
    <n v="12"/>
    <s v="0.045"/>
    <m/>
    <x v="0"/>
    <x v="0"/>
  </r>
  <r>
    <s v="MURDOCH CHILDRENS RES INST"/>
    <n v="12"/>
    <s v="0.045"/>
    <m/>
    <x v="0"/>
    <x v="0"/>
  </r>
  <r>
    <s v="NATL CTR DIS CONTROL PUBL HLTH"/>
    <n v="12"/>
    <s v="0.045"/>
    <m/>
    <x v="0"/>
    <x v="0"/>
  </r>
  <r>
    <s v="NATL CTR GLOBAL HLTH MED"/>
    <n v="12"/>
    <s v="0.045"/>
    <m/>
    <x v="0"/>
    <x v="0"/>
  </r>
  <r>
    <s v="NATL HLTH RES INST"/>
    <n v="12"/>
    <s v="0.045"/>
    <m/>
    <x v="0"/>
    <x v="0"/>
  </r>
  <r>
    <s v="NATL INST PUBL HLTH ENVIRONM RIVM"/>
    <n v="12"/>
    <s v="0.045"/>
    <m/>
    <x v="0"/>
    <x v="0"/>
  </r>
  <r>
    <s v="NATL UNIV HOSP ICELAND"/>
    <n v="12"/>
    <s v="0.045"/>
    <m/>
    <x v="0"/>
    <x v="0"/>
  </r>
  <r>
    <s v="NATO COOPERAT CYBER DEF CTR EXCELLENCE"/>
    <n v="12"/>
    <s v="0.045"/>
    <m/>
    <x v="0"/>
    <x v="0"/>
  </r>
  <r>
    <s v="NETHERLANDS CONSORTIUM HLTH AGING"/>
    <n v="12"/>
    <s v="0.045"/>
    <m/>
    <x v="0"/>
    <x v="0"/>
  </r>
  <r>
    <s v="NETHERLANDS INST ECOL"/>
    <n v="12"/>
    <s v="0.045"/>
    <m/>
    <x v="0"/>
    <x v="0"/>
  </r>
  <r>
    <s v="NETHERLANDS INST ECOL NIOO KNAW"/>
    <n v="12"/>
    <s v="0.045"/>
    <m/>
    <x v="0"/>
    <x v="0"/>
  </r>
  <r>
    <s v="NEW YORK STATE PSYCHIAT INST HOSP"/>
    <n v="12"/>
    <s v="0.045"/>
    <m/>
    <x v="0"/>
    <x v="0"/>
  </r>
  <r>
    <s v="PARACELSUS MED UNIV"/>
    <n v="12"/>
    <s v="0.045"/>
    <m/>
    <x v="0"/>
    <x v="0"/>
  </r>
  <r>
    <s v="PLYMOUTH MARINE LAB"/>
    <n v="12"/>
    <s v="0.045"/>
    <m/>
    <x v="0"/>
    <x v="0"/>
  </r>
  <r>
    <s v="POLITEC BARI"/>
    <n v="12"/>
    <s v="0.045"/>
    <m/>
    <x v="0"/>
    <x v="0"/>
  </r>
  <r>
    <s v="SAN FRANCISCO VA MED CTR"/>
    <n v="12"/>
    <s v="0.045"/>
    <m/>
    <x v="0"/>
    <x v="0"/>
  </r>
  <r>
    <s v="SCH CONTINUING DISTANCE EDUC"/>
    <n v="12"/>
    <s v="0.045"/>
    <m/>
    <x v="0"/>
    <x v="0"/>
  </r>
  <r>
    <s v="SCI INST PUBL HLTH"/>
    <n v="12"/>
    <s v="0.045"/>
    <m/>
    <x v="0"/>
    <x v="0"/>
  </r>
  <r>
    <s v="SICHUAN UNIV"/>
    <n v="12"/>
    <s v="0.045"/>
    <m/>
    <x v="0"/>
    <x v="0"/>
  </r>
  <r>
    <s v="SIMMONS COLL"/>
    <n v="12"/>
    <s v="0.045"/>
    <m/>
    <x v="0"/>
    <x v="0"/>
  </r>
  <r>
    <s v="SMITHSONIAN TROP RES INST"/>
    <n v="12"/>
    <s v="0.045"/>
    <m/>
    <x v="0"/>
    <x v="0"/>
  </r>
  <r>
    <s v="SOUTHAMPTON GEN HOSP"/>
    <n v="12"/>
    <s v="0.045"/>
    <m/>
    <x v="0"/>
    <x v="0"/>
  </r>
  <r>
    <s v="THOMAS JEFFERSON UNIV"/>
    <n v="12"/>
    <s v="0.045"/>
    <m/>
    <x v="0"/>
    <x v="0"/>
  </r>
  <r>
    <s v="TUFTS MED CTR"/>
    <n v="12"/>
    <s v="0.045"/>
    <m/>
    <x v="0"/>
    <x v="0"/>
  </r>
  <r>
    <s v="UKRAINIAN ACAD SCI"/>
    <n v="12"/>
    <s v="0.045"/>
    <m/>
    <x v="0"/>
    <x v="0"/>
  </r>
  <r>
    <s v="UNIV DEF"/>
    <n v="12"/>
    <s v="0.045"/>
    <m/>
    <x v="0"/>
    <x v="0"/>
  </r>
  <r>
    <s v="UNIV DUBLIN TRINITY COLL"/>
    <n v="12"/>
    <s v="0.045"/>
    <m/>
    <x v="0"/>
    <x v="0"/>
  </r>
  <r>
    <s v="UNIV LOUVAIN"/>
    <n v="12"/>
    <s v="0.045"/>
    <m/>
    <x v="0"/>
    <x v="0"/>
  </r>
  <r>
    <s v="UNIV LUXEMBOURG"/>
    <n v="12"/>
    <s v="0.045"/>
    <m/>
    <x v="0"/>
    <x v="0"/>
  </r>
  <r>
    <s v="UNIV MANAGEMENT TECHNOL"/>
    <n v="12"/>
    <s v="0.045"/>
    <m/>
    <x v="0"/>
    <x v="0"/>
  </r>
  <r>
    <s v="UNIV PHILIPPINES MANILA"/>
    <n v="12"/>
    <s v="0.045"/>
    <m/>
    <x v="0"/>
    <x v="0"/>
  </r>
  <r>
    <s v="UNIV POLITECN VALENCIA"/>
    <n v="12"/>
    <s v="0.045"/>
    <m/>
    <x v="0"/>
    <x v="0"/>
  </r>
  <r>
    <s v="UNIV REGINA"/>
    <n v="12"/>
    <s v="0.045"/>
    <m/>
    <x v="0"/>
    <x v="0"/>
  </r>
  <r>
    <s v="UNIV RZESZOW"/>
    <n v="12"/>
    <s v="0.045"/>
    <m/>
    <x v="0"/>
    <x v="0"/>
  </r>
  <r>
    <s v="UNIV SALAMANCA"/>
    <n v="12"/>
    <s v="0.045"/>
    <m/>
    <x v="0"/>
    <x v="0"/>
  </r>
  <r>
    <s v="UNIV STAVANGER"/>
    <n v="12"/>
    <s v="0.045"/>
    <m/>
    <x v="0"/>
    <x v="0"/>
  </r>
  <r>
    <s v="UNIV TEXAS SAN ANTONIO"/>
    <n v="12"/>
    <s v="0.045"/>
    <m/>
    <x v="0"/>
    <x v="0"/>
  </r>
  <r>
    <s v="UNIV WEST INDIES"/>
    <n v="12"/>
    <s v="0.045"/>
    <m/>
    <x v="0"/>
    <x v="0"/>
  </r>
  <r>
    <s v="UNIV WOLLONGONG"/>
    <n v="12"/>
    <s v="0.045"/>
    <m/>
    <x v="0"/>
    <x v="0"/>
  </r>
  <r>
    <s v="US INST PEACE"/>
    <n v="12"/>
    <s v="0.045"/>
    <m/>
    <x v="0"/>
    <x v="0"/>
  </r>
  <r>
    <s v="VICTORIA UNIV WELLINGTON"/>
    <n v="12"/>
    <s v="0.045"/>
    <m/>
    <x v="0"/>
    <x v="0"/>
  </r>
  <r>
    <s v="VTT TECH RES CTR FINLAND LTD"/>
    <n v="12"/>
    <s v="0.045"/>
    <m/>
    <x v="0"/>
    <x v="0"/>
  </r>
  <r>
    <s v="WESTERN UNIV"/>
    <n v="12"/>
    <s v="0.045"/>
    <m/>
    <x v="0"/>
    <x v="0"/>
  </r>
  <r>
    <s v="WOLAITA SODO UNIV"/>
    <n v="12"/>
    <s v="0.045"/>
    <m/>
    <x v="0"/>
    <x v="0"/>
  </r>
  <r>
    <s v="WOLVERHAMPTON UNIV"/>
    <n v="12"/>
    <s v="0.045"/>
    <m/>
    <x v="0"/>
    <x v="0"/>
  </r>
  <r>
    <s v="ABERYSTWYTH UNIV"/>
    <n v="11"/>
    <s v="0.041"/>
    <m/>
    <x v="0"/>
    <x v="0"/>
  </r>
  <r>
    <s v="AL SHIFA TRUST EYE HOSP"/>
    <n v="11"/>
    <s v="0.041"/>
    <m/>
    <x v="0"/>
    <x v="0"/>
  </r>
  <r>
    <s v="AS CR"/>
    <n v="11"/>
    <s v="0.041"/>
    <m/>
    <x v="0"/>
    <x v="0"/>
  </r>
  <r>
    <s v="ASF"/>
    <n v="11"/>
    <s v="0.041"/>
    <m/>
    <x v="0"/>
    <x v="0"/>
  </r>
  <r>
    <s v="ASTRAZENECA R D"/>
    <n v="11"/>
    <s v="0.041"/>
    <m/>
    <x v="0"/>
    <x v="0"/>
  </r>
  <r>
    <s v="AUTONOMOUS UNIV BARCELONA"/>
    <n v="11"/>
    <s v="0.041"/>
    <m/>
    <x v="0"/>
    <x v="0"/>
  </r>
  <r>
    <s v="BAMBINO GESU PEDIAT HOSP"/>
    <n v="11"/>
    <s v="0.041"/>
    <m/>
    <x v="0"/>
    <x v="0"/>
  </r>
  <r>
    <s v="BIOCOMPETENCE CTR HLTH DAIRY PROD"/>
    <n v="11"/>
    <s v="0.041"/>
    <s v="BIOCOMPETENCE CTR HLTH DAIRY PROD"/>
    <x v="23"/>
    <x v="1"/>
  </r>
  <r>
    <s v="BIOFORSK NORWEGIAN INST AGR ENVIRONM RES"/>
    <n v="11"/>
    <s v="0.041"/>
    <m/>
    <x v="0"/>
    <x v="0"/>
  </r>
  <r>
    <s v="CAJA COSTARRICENSE SEGURO SOCIAL"/>
    <n v="11"/>
    <s v="0.041"/>
    <m/>
    <x v="0"/>
    <x v="0"/>
  </r>
  <r>
    <s v="CHONGQING MED UNIV"/>
    <n v="11"/>
    <s v="0.041"/>
    <m/>
    <x v="0"/>
    <x v="0"/>
  </r>
  <r>
    <s v="COLORADO CTR BONE RES"/>
    <n v="11"/>
    <s v="0.041"/>
    <m/>
    <x v="0"/>
    <x v="0"/>
  </r>
  <r>
    <s v="CONSEJO NATL CIENCIA TECNOL"/>
    <n v="11"/>
    <s v="0.041"/>
    <m/>
    <x v="0"/>
    <x v="0"/>
  </r>
  <r>
    <s v="CSIR CTR CELLULAR MOL BIOL"/>
    <n v="11"/>
    <s v="0.041"/>
    <m/>
    <x v="0"/>
    <x v="0"/>
  </r>
  <r>
    <s v="CTR HOSP LUXEMBOURG"/>
    <n v="11"/>
    <s v="0.041"/>
    <m/>
    <x v="0"/>
    <x v="0"/>
  </r>
  <r>
    <s v="DANISH EPILEPSY CTR"/>
    <n v="11"/>
    <s v="0.041"/>
    <m/>
    <x v="0"/>
    <x v="0"/>
  </r>
  <r>
    <s v="DEPT HLTH"/>
    <n v="11"/>
    <s v="0.041"/>
    <m/>
    <x v="0"/>
    <x v="0"/>
  </r>
  <r>
    <s v="DIAKONHJEMMET HOSP"/>
    <n v="11"/>
    <s v="0.041"/>
    <m/>
    <x v="0"/>
    <x v="0"/>
  </r>
  <r>
    <s v="DUKE KUNSHAN UNIV"/>
    <n v="11"/>
    <s v="0.041"/>
    <m/>
    <x v="0"/>
    <x v="0"/>
  </r>
  <r>
    <s v="EESTI AJALOOMUUSEUM"/>
    <n v="11"/>
    <s v="0.041"/>
    <m/>
    <x v="0"/>
    <x v="0"/>
  </r>
  <r>
    <s v="ENEA CASACCIA RES CTR"/>
    <n v="11"/>
    <s v="0.041"/>
    <m/>
    <x v="0"/>
    <x v="0"/>
  </r>
  <r>
    <s v="ENVIRONM CTR WALES"/>
    <n v="11"/>
    <s v="0.041"/>
    <m/>
    <x v="0"/>
    <x v="0"/>
  </r>
  <r>
    <s v="EUROPEAN BIOINFORMAT INST"/>
    <n v="11"/>
    <s v="0.041"/>
    <m/>
    <x v="0"/>
    <x v="0"/>
  </r>
  <r>
    <s v="FBK IRST"/>
    <n v="11"/>
    <s v="0.041"/>
    <m/>
    <x v="0"/>
    <x v="0"/>
  </r>
  <r>
    <s v="FINNISH INST MARINE RES"/>
    <n v="11"/>
    <s v="0.041"/>
    <m/>
    <x v="0"/>
    <x v="0"/>
  </r>
  <r>
    <s v="FORAGE CTR PEACEBLDG HUMANITARIAN EDUC INC"/>
    <n v="11"/>
    <s v="0.041"/>
    <m/>
    <x v="0"/>
    <x v="0"/>
  </r>
  <r>
    <s v="GEN UNIV HOSP"/>
    <n v="11"/>
    <s v="0.041"/>
    <m/>
    <x v="0"/>
    <x v="0"/>
  </r>
  <r>
    <s v="GERMAN CTR NEURODEGENERAT DIS DZNE"/>
    <n v="11"/>
    <s v="0.041"/>
    <m/>
    <x v="0"/>
    <x v="0"/>
  </r>
  <r>
    <s v="GRP COLLEGATO INFN SIENA"/>
    <n v="11"/>
    <s v="0.041"/>
    <m/>
    <x v="0"/>
    <x v="0"/>
  </r>
  <r>
    <s v="HADASSAH HEBREW UNIV"/>
    <n v="11"/>
    <s v="0.041"/>
    <m/>
    <x v="0"/>
    <x v="0"/>
  </r>
  <r>
    <s v="HALLYM UNIV"/>
    <n v="11"/>
    <s v="0.041"/>
    <m/>
    <x v="0"/>
    <x v="0"/>
  </r>
  <r>
    <s v="HOP NECKER ENFANTS MALAD"/>
    <n v="11"/>
    <s v="0.041"/>
    <m/>
    <x v="0"/>
    <x v="0"/>
  </r>
  <r>
    <s v="HOSP SANTA CREU SANT PAU"/>
    <n v="11"/>
    <s v="0.041"/>
    <m/>
    <x v="0"/>
    <x v="0"/>
  </r>
  <r>
    <s v="HOSP SOUTHERN JUTLAND"/>
    <n v="11"/>
    <s v="0.041"/>
    <m/>
    <x v="0"/>
    <x v="0"/>
  </r>
  <r>
    <s v="ICIN NETHERLANDS HEART INST"/>
    <n v="11"/>
    <s v="0.041"/>
    <m/>
    <x v="0"/>
    <x v="0"/>
  </r>
  <r>
    <s v="ICREA"/>
    <n v="11"/>
    <s v="0.041"/>
    <m/>
    <x v="0"/>
    <x v="0"/>
  </r>
  <r>
    <s v="INST HLTH METR EVALUAT"/>
    <n v="11"/>
    <s v="0.041"/>
    <m/>
    <x v="0"/>
    <x v="0"/>
  </r>
  <r>
    <s v="INST MEXICANO OFTALMOL"/>
    <n v="11"/>
    <s v="0.041"/>
    <m/>
    <x v="0"/>
    <x v="0"/>
  </r>
  <r>
    <s v="INST RECH DEV"/>
    <n v="11"/>
    <s v="0.041"/>
    <m/>
    <x v="0"/>
    <x v="0"/>
  </r>
  <r>
    <s v="INST TROP MED"/>
    <n v="11"/>
    <s v="0.041"/>
    <m/>
    <x v="0"/>
    <x v="0"/>
  </r>
  <r>
    <s v="IRDES"/>
    <n v="11"/>
    <s v="0.041"/>
    <m/>
    <x v="0"/>
    <x v="0"/>
  </r>
  <r>
    <s v="IST NAZL TUMORI"/>
    <n v="11"/>
    <s v="0.041"/>
    <m/>
    <x v="0"/>
    <x v="0"/>
  </r>
  <r>
    <s v="J DLUGOSZ UNIV"/>
    <n v="11"/>
    <s v="0.041"/>
    <m/>
    <x v="0"/>
    <x v="0"/>
  </r>
  <r>
    <s v="JENA UNIV HOSP"/>
    <n v="11"/>
    <s v="0.041"/>
    <m/>
    <x v="0"/>
    <x v="0"/>
  </r>
  <r>
    <s v="JULES VERNE UNIV PICARDIE"/>
    <n v="11"/>
    <s v="0.041"/>
    <m/>
    <x v="0"/>
    <x v="0"/>
  </r>
  <r>
    <s v="KARL FRANZENS UNIV GRAZ"/>
    <n v="11"/>
    <s v="0.041"/>
    <m/>
    <x v="0"/>
    <x v="0"/>
  </r>
  <r>
    <s v="KILTE AWLAELO HLTH DEMOG SURVEILLANCE SYST"/>
    <n v="11"/>
    <s v="0.041"/>
    <m/>
    <x v="0"/>
    <x v="0"/>
  </r>
  <r>
    <s v="KOMFO ANOKYE TEACHING HOSP"/>
    <n v="11"/>
    <s v="0.041"/>
    <m/>
    <x v="0"/>
    <x v="0"/>
  </r>
  <r>
    <s v="LAB INSTRUMENT FIS EXPT PARTICULAS"/>
    <n v="11"/>
    <s v="0.041"/>
    <m/>
    <x v="0"/>
    <x v="0"/>
  </r>
  <r>
    <s v="LAUSANNE UNIV HOSP"/>
    <n v="11"/>
    <s v="0.041"/>
    <m/>
    <x v="0"/>
    <x v="0"/>
  </r>
  <r>
    <s v="LEBANESE AMER UNIV"/>
    <n v="11"/>
    <s v="0.041"/>
    <m/>
    <x v="0"/>
    <x v="0"/>
  </r>
  <r>
    <s v="LEIBNIZ INST ASTROPHYS POTSDAM"/>
    <n v="11"/>
    <s v="0.041"/>
    <m/>
    <x v="0"/>
    <x v="0"/>
  </r>
  <r>
    <s v="LEIBNIZ INST FRESHWATER ECOL INLAND FISHERIES I"/>
    <n v="11"/>
    <s v="0.041"/>
    <m/>
    <x v="0"/>
    <x v="0"/>
  </r>
  <r>
    <s v="LINKOPING UNIV HOSP"/>
    <n v="11"/>
    <s v="0.041"/>
    <m/>
    <x v="0"/>
    <x v="0"/>
  </r>
  <r>
    <s v="LITHUANIAN ENERGY INST"/>
    <n v="11"/>
    <s v="0.041"/>
    <m/>
    <x v="0"/>
    <x v="0"/>
  </r>
  <r>
    <s v="LOUISIANA STATE UNIV"/>
    <n v="11"/>
    <s v="0.041"/>
    <m/>
    <x v="0"/>
    <x v="0"/>
  </r>
  <r>
    <s v="MARYLAND HUMAN RIGHTS COMMISS"/>
    <n v="11"/>
    <s v="0.041"/>
    <m/>
    <x v="0"/>
    <x v="0"/>
  </r>
  <r>
    <s v="MAX PLANCK INST EVOLUTIONARY ANTHROPOL"/>
    <n v="11"/>
    <s v="0.041"/>
    <m/>
    <x v="0"/>
    <x v="0"/>
  </r>
  <r>
    <s v="MAX PLANCK INST EXTRATERR PHYS"/>
    <n v="11"/>
    <s v="0.041"/>
    <m/>
    <x v="0"/>
    <x v="0"/>
  </r>
  <r>
    <s v="MED UNIV VARNA"/>
    <n v="11"/>
    <s v="0.041"/>
    <m/>
    <x v="0"/>
    <x v="0"/>
  </r>
  <r>
    <s v="METROPOLITAN AUTONOMOUS UNIV"/>
    <n v="11"/>
    <s v="0.041"/>
    <m/>
    <x v="0"/>
    <x v="0"/>
  </r>
  <r>
    <s v="MICROSOFT RES"/>
    <n v="11"/>
    <s v="0.041"/>
    <m/>
    <x v="0"/>
    <x v="0"/>
  </r>
  <r>
    <s v="MID SWEDEN UNIV"/>
    <n v="11"/>
    <s v="0.041"/>
    <m/>
    <x v="0"/>
    <x v="0"/>
  </r>
  <r>
    <s v="MIDDLESEX UNIV"/>
    <n v="11"/>
    <s v="0.041"/>
    <m/>
    <x v="0"/>
    <x v="0"/>
  </r>
  <r>
    <s v="MINIST HLTH SINGAPORE"/>
    <n v="11"/>
    <s v="0.041"/>
    <m/>
    <x v="0"/>
    <x v="0"/>
  </r>
  <r>
    <s v="MRC HUMAN NUTR RES"/>
    <n v="11"/>
    <s v="0.041"/>
    <m/>
    <x v="0"/>
    <x v="0"/>
  </r>
  <r>
    <s v="MT SINAI BETH ISRAEL"/>
    <n v="11"/>
    <s v="0.041"/>
    <m/>
    <x v="0"/>
    <x v="0"/>
  </r>
  <r>
    <s v="MTA CTR ECOL RES"/>
    <n v="11"/>
    <s v="0.041"/>
    <m/>
    <x v="0"/>
    <x v="0"/>
  </r>
  <r>
    <s v="NATL CTR CARDIOL INTERNAL DIS"/>
    <n v="11"/>
    <s v="0.041"/>
    <m/>
    <x v="0"/>
    <x v="0"/>
  </r>
  <r>
    <s v="NATL CTR NEUROL PSYCHIAT"/>
    <n v="11"/>
    <s v="0.041"/>
    <m/>
    <x v="0"/>
    <x v="0"/>
  </r>
  <r>
    <s v="NATL INST AGING"/>
    <n v="11"/>
    <s v="0.041"/>
    <m/>
    <x v="0"/>
    <x v="0"/>
  </r>
  <r>
    <s v="NATL INST CHILD HLTH"/>
    <n v="11"/>
    <s v="0.041"/>
    <m/>
    <x v="0"/>
    <x v="0"/>
  </r>
  <r>
    <s v="NATL INST HLTH WELFARE"/>
    <n v="11"/>
    <s v="0.041"/>
    <m/>
    <x v="0"/>
    <x v="0"/>
  </r>
  <r>
    <s v="NATL RES CTR"/>
    <n v="11"/>
    <s v="0.041"/>
    <m/>
    <x v="0"/>
    <x v="0"/>
  </r>
  <r>
    <s v="NATL RES INST"/>
    <n v="11"/>
    <s v="0.041"/>
    <m/>
    <x v="0"/>
    <x v="0"/>
  </r>
  <r>
    <s v="NATL RES UNIV HIGHER SCH ECON"/>
    <n v="11"/>
    <s v="0.041"/>
    <m/>
    <x v="0"/>
    <x v="0"/>
  </r>
  <r>
    <s v="NATL UNIV SCI TECHNOL MISIS"/>
    <n v="11"/>
    <s v="0.041"/>
    <m/>
    <x v="0"/>
    <x v="0"/>
  </r>
  <r>
    <s v="NETHERLANDS CONSORTIUM HLTH AGEING"/>
    <n v="11"/>
    <s v="0.041"/>
    <m/>
    <x v="0"/>
    <x v="0"/>
  </r>
  <r>
    <s v="NIAID"/>
    <n v="11"/>
    <s v="0.041"/>
    <m/>
    <x v="0"/>
    <x v="0"/>
  </r>
  <r>
    <s v="NIHRD"/>
    <n v="11"/>
    <s v="0.041"/>
    <m/>
    <x v="0"/>
    <x v="0"/>
  </r>
  <r>
    <s v="NIST"/>
    <n v="11"/>
    <s v="0.041"/>
    <m/>
    <x v="0"/>
    <x v="0"/>
  </r>
  <r>
    <s v="OBSERV PARIS"/>
    <n v="11"/>
    <s v="0.041"/>
    <m/>
    <x v="0"/>
    <x v="0"/>
  </r>
  <r>
    <s v="OSPED MAGGIORE POLICLIN"/>
    <n v="11"/>
    <s v="0.041"/>
    <m/>
    <x v="0"/>
    <x v="0"/>
  </r>
  <r>
    <s v="OTTAWA HOSP RES INST"/>
    <n v="11"/>
    <s v="0.041"/>
    <m/>
    <x v="0"/>
    <x v="0"/>
  </r>
  <r>
    <s v="PARNU HOSP"/>
    <n v="11"/>
    <s v="0.041"/>
    <m/>
    <x v="0"/>
    <x v="0"/>
  </r>
  <r>
    <s v="PEKING UNION MED COLL"/>
    <n v="11"/>
    <s v="0.041"/>
    <m/>
    <x v="0"/>
    <x v="0"/>
  </r>
  <r>
    <s v="PRAXIS CTR POLICY STUDIES"/>
    <n v="11"/>
    <s v="0.041"/>
    <s v="PRAXIS CTR POLICY STUDIES"/>
    <x v="24"/>
    <x v="2"/>
  </r>
  <r>
    <s v="RA FILMIARHIIV"/>
    <n v="11"/>
    <s v="0.041"/>
    <m/>
    <x v="0"/>
    <x v="0"/>
  </r>
  <r>
    <s v="RAMBAM HLTH CARE CAMPUS"/>
    <n v="11"/>
    <s v="0.041"/>
    <m/>
    <x v="0"/>
    <x v="0"/>
  </r>
  <r>
    <s v="RES CTR PREVENT HLTH"/>
    <n v="11"/>
    <s v="0.041"/>
    <m/>
    <x v="0"/>
    <x v="0"/>
  </r>
  <r>
    <s v="RMKI"/>
    <n v="11"/>
    <s v="0.041"/>
    <m/>
    <x v="0"/>
    <x v="0"/>
  </r>
  <r>
    <s v="SAHLGRENS ACAD"/>
    <n v="11"/>
    <s v="0.041"/>
    <m/>
    <x v="0"/>
    <x v="0"/>
  </r>
  <r>
    <s v="SANFORD BURNHAM MED RES INST"/>
    <n v="11"/>
    <s v="0.041"/>
    <m/>
    <x v="0"/>
    <x v="0"/>
  </r>
  <r>
    <s v="SCRIPPS RES INST"/>
    <n v="11"/>
    <s v="0.041"/>
    <m/>
    <x v="0"/>
    <x v="0"/>
  </r>
  <r>
    <s v="SINGAPORE NATL EYE CTR"/>
    <n v="11"/>
    <s v="0.041"/>
    <m/>
    <x v="0"/>
    <x v="0"/>
  </r>
  <r>
    <s v="SMITHSONIAN INST"/>
    <n v="11"/>
    <s v="0.041"/>
    <m/>
    <x v="0"/>
    <x v="0"/>
  </r>
  <r>
    <s v="SOUTHERN UNIV COLL"/>
    <n v="11"/>
    <s v="0.041"/>
    <m/>
    <x v="0"/>
    <x v="0"/>
  </r>
  <r>
    <s v="ST OLAVS UNIV HOSP"/>
    <n v="11"/>
    <s v="0.041"/>
    <m/>
    <x v="0"/>
    <x v="0"/>
  </r>
  <r>
    <s v="SUNY DOWNSTATE MED CTR"/>
    <n v="11"/>
    <s v="0.041"/>
    <m/>
    <x v="0"/>
    <x v="0"/>
  </r>
  <r>
    <s v="TALLINN TECHNOL UNIV"/>
    <n v="11"/>
    <s v="0.041"/>
    <m/>
    <x v="0"/>
    <x v="0"/>
  </r>
  <r>
    <s v="TARBIAT MODARES UNIV"/>
    <n v="11"/>
    <s v="0.041"/>
    <m/>
    <x v="0"/>
    <x v="0"/>
  </r>
  <r>
    <s v="TEIKYO UNIV"/>
    <n v="11"/>
    <s v="0.041"/>
    <m/>
    <x v="0"/>
    <x v="0"/>
  </r>
  <r>
    <s v="TESTON LAB"/>
    <n v="11"/>
    <s v="0.041"/>
    <s v="TESTON LAB"/>
    <x v="25"/>
    <x v="2"/>
  </r>
  <r>
    <s v="TUSCANY REG CTR OCCUPAT INJURIES DIS"/>
    <n v="11"/>
    <s v="0.041"/>
    <m/>
    <x v="0"/>
    <x v="0"/>
  </r>
  <r>
    <s v="UAE UNIV"/>
    <n v="11"/>
    <s v="0.041"/>
    <m/>
    <x v="0"/>
    <x v="0"/>
  </r>
  <r>
    <s v="UMIT"/>
    <n v="11"/>
    <s v="0.041"/>
    <m/>
    <x v="0"/>
    <x v="0"/>
  </r>
  <r>
    <s v="UNIFORMED SERV UNIV HLTH SCI"/>
    <n v="11"/>
    <s v="0.041"/>
    <m/>
    <x v="0"/>
    <x v="0"/>
  </r>
  <r>
    <s v="UNIV AGDER"/>
    <n v="11"/>
    <s v="0.041"/>
    <m/>
    <x v="0"/>
    <x v="0"/>
  </r>
  <r>
    <s v="UNIV AQUILA"/>
    <n v="11"/>
    <s v="0.041"/>
    <m/>
    <x v="0"/>
    <x v="0"/>
  </r>
  <r>
    <s v="UNIV CAMERINO"/>
    <n v="11"/>
    <s v="0.041"/>
    <m/>
    <x v="0"/>
    <x v="0"/>
  </r>
  <r>
    <s v="UNIV FRIBOURG"/>
    <n v="11"/>
    <s v="0.041"/>
    <m/>
    <x v="0"/>
    <x v="0"/>
  </r>
  <r>
    <s v="UNIV HAWAII MANOA"/>
    <n v="11"/>
    <s v="0.041"/>
    <m/>
    <x v="0"/>
    <x v="0"/>
  </r>
  <r>
    <s v="UNIV HOSP BRNO"/>
    <n v="11"/>
    <s v="0.041"/>
    <m/>
    <x v="0"/>
    <x v="0"/>
  </r>
  <r>
    <s v="UNIV HOSP DIJON"/>
    <n v="11"/>
    <s v="0.041"/>
    <m/>
    <x v="0"/>
    <x v="0"/>
  </r>
  <r>
    <s v="UNIV HUELVA"/>
    <n v="11"/>
    <s v="0.041"/>
    <m/>
    <x v="0"/>
    <x v="0"/>
  </r>
  <r>
    <s v="UNIV MARIBOR"/>
    <n v="11"/>
    <s v="0.041"/>
    <m/>
    <x v="0"/>
    <x v="0"/>
  </r>
  <r>
    <s v="UNIV MED"/>
    <n v="11"/>
    <s v="0.041"/>
    <m/>
    <x v="0"/>
    <x v="0"/>
  </r>
  <r>
    <s v="UNIV MED PHARM"/>
    <n v="11"/>
    <s v="0.041"/>
    <m/>
    <x v="0"/>
    <x v="0"/>
  </r>
  <r>
    <s v="UNIV MED SCI"/>
    <n v="11"/>
    <s v="0.041"/>
    <m/>
    <x v="0"/>
    <x v="0"/>
  </r>
  <r>
    <s v="UNIV OSNABRUCK"/>
    <n v="11"/>
    <s v="0.041"/>
    <m/>
    <x v="0"/>
    <x v="0"/>
  </r>
  <r>
    <s v="UNIV PARIS 12"/>
    <n v="11"/>
    <s v="0.041"/>
    <m/>
    <x v="0"/>
    <x v="0"/>
  </r>
  <r>
    <s v="UNIV RIJEKA"/>
    <n v="11"/>
    <s v="0.041"/>
    <m/>
    <x v="0"/>
    <x v="0"/>
  </r>
  <r>
    <s v="UNIV S CAROLINA"/>
    <n v="11"/>
    <s v="0.041"/>
    <m/>
    <x v="0"/>
    <x v="0"/>
  </r>
  <r>
    <s v="UNIV SAARLAND"/>
    <n v="11"/>
    <s v="0.041"/>
    <m/>
    <x v="0"/>
    <x v="0"/>
  </r>
  <r>
    <s v="UNIV SALFORD"/>
    <n v="11"/>
    <s v="0.041"/>
    <m/>
    <x v="0"/>
    <x v="0"/>
  </r>
  <r>
    <s v="UNIV TECHNOL SYDNEY"/>
    <n v="11"/>
    <s v="0.041"/>
    <m/>
    <x v="0"/>
    <x v="0"/>
  </r>
  <r>
    <s v="UNIV TEXAS HLTH SCI CTR"/>
    <n v="11"/>
    <s v="0.041"/>
    <m/>
    <x v="0"/>
    <x v="0"/>
  </r>
  <r>
    <s v="UNIV UDINE"/>
    <n v="11"/>
    <s v="0.041"/>
    <m/>
    <x v="0"/>
    <x v="0"/>
  </r>
  <r>
    <s v="UNIV VICTORIA"/>
    <n v="11"/>
    <s v="0.041"/>
    <m/>
    <x v="0"/>
    <x v="0"/>
  </r>
  <r>
    <s v="UNIV VITA SALUTE SAN RAFFAELE"/>
    <n v="11"/>
    <s v="0.041"/>
    <m/>
    <x v="0"/>
    <x v="0"/>
  </r>
  <r>
    <s v="UNIV W INDIES"/>
    <n v="11"/>
    <s v="0.041"/>
    <m/>
    <x v="0"/>
    <x v="0"/>
  </r>
  <r>
    <s v="UNIV WATERLOO"/>
    <n v="11"/>
    <s v="0.041"/>
    <m/>
    <x v="0"/>
    <x v="0"/>
  </r>
  <r>
    <s v="VEJLE HOSP"/>
    <n v="11"/>
    <s v="0.041"/>
    <m/>
    <x v="0"/>
    <x v="0"/>
  </r>
  <r>
    <s v="VIBORG REG HOSP"/>
    <n v="11"/>
    <s v="0.041"/>
    <m/>
    <x v="0"/>
    <x v="0"/>
  </r>
  <r>
    <s v="WALDEN UNIV"/>
    <n v="11"/>
    <s v="0.041"/>
    <m/>
    <x v="0"/>
    <x v="0"/>
  </r>
  <r>
    <s v="WARSAW UNIV"/>
    <n v="11"/>
    <s v="0.041"/>
    <m/>
    <x v="0"/>
    <x v="0"/>
  </r>
  <r>
    <s v="WELLCOME TRUST CTR HUMAN GENET"/>
    <n v="11"/>
    <s v="0.041"/>
    <m/>
    <x v="0"/>
    <x v="0"/>
  </r>
  <r>
    <s v="WESTERN AUSTRALIAN NEUROSCI RES INST"/>
    <n v="11"/>
    <s v="0.041"/>
    <m/>
    <x v="0"/>
    <x v="0"/>
  </r>
  <r>
    <s v="WESTERN SYDNEY UNIV"/>
    <n v="11"/>
    <s v="0.041"/>
    <m/>
    <x v="0"/>
    <x v="0"/>
  </r>
  <r>
    <s v="AC2T RES GMBH"/>
    <n v="10"/>
    <s v="0.037"/>
    <m/>
    <x v="0"/>
    <x v="0"/>
  </r>
  <r>
    <s v="ACAD SCI RES TECHNOL"/>
    <n v="10"/>
    <s v="0.037"/>
    <m/>
    <x v="0"/>
    <x v="0"/>
  </r>
  <r>
    <s v="ADDIS ABABA UNIV"/>
    <n v="10"/>
    <s v="0.037"/>
    <m/>
    <x v="0"/>
    <x v="0"/>
  </r>
  <r>
    <s v="AFRICA HLTH RES INST"/>
    <n v="10"/>
    <s v="0.037"/>
    <m/>
    <x v="0"/>
    <x v="0"/>
  </r>
  <r>
    <s v="AGR AGRI FOOD CANADA"/>
    <n v="10"/>
    <s v="0.037"/>
    <m/>
    <x v="0"/>
    <x v="0"/>
  </r>
  <r>
    <s v="AJOU UNIV"/>
    <n v="10"/>
    <s v="0.037"/>
    <m/>
    <x v="0"/>
    <x v="0"/>
  </r>
  <r>
    <s v="ALFRED HOSP"/>
    <n v="10"/>
    <s v="0.037"/>
    <m/>
    <x v="0"/>
    <x v="0"/>
  </r>
  <r>
    <s v="ALFRED WEGENER INST POLAR MARINE RES"/>
    <n v="10"/>
    <s v="0.037"/>
    <m/>
    <x v="0"/>
    <x v="0"/>
  </r>
  <r>
    <s v="ARCHIMEDES FDN"/>
    <n v="10"/>
    <s v="0.037"/>
    <m/>
    <x v="0"/>
    <x v="0"/>
  </r>
  <r>
    <s v="ARTHRIT RES UK"/>
    <n v="10"/>
    <s v="0.037"/>
    <m/>
    <x v="0"/>
    <x v="0"/>
  </r>
  <r>
    <s v="ATENEO MANILA UNIV"/>
    <n v="10"/>
    <s v="0.037"/>
    <m/>
    <x v="0"/>
    <x v="0"/>
  </r>
  <r>
    <s v="BANGOR UNIV"/>
    <n v="10"/>
    <s v="0.037"/>
    <m/>
    <x v="0"/>
    <x v="0"/>
  </r>
  <r>
    <s v="BELARUSIAN STATE UNIV"/>
    <n v="10"/>
    <s v="0.037"/>
    <m/>
    <x v="0"/>
    <x v="0"/>
  </r>
  <r>
    <s v="CAMBRIDGE HLTH ALLIANCE"/>
    <n v="10"/>
    <s v="0.037"/>
    <m/>
    <x v="0"/>
    <x v="0"/>
  </r>
  <r>
    <s v="CELGENE CORP"/>
    <n v="10"/>
    <s v="0.037"/>
    <m/>
    <x v="0"/>
    <x v="0"/>
  </r>
  <r>
    <s v="CENT EUROPEAN UNIV"/>
    <n v="10"/>
    <s v="0.037"/>
    <m/>
    <x v="0"/>
    <x v="0"/>
  </r>
  <r>
    <s v="CHERNIHIV STATE TECHNOL UNIV"/>
    <n v="10"/>
    <s v="0.037"/>
    <m/>
    <x v="0"/>
    <x v="0"/>
  </r>
  <r>
    <s v="CIBER EPIDEMIOL SALUD PUBL CIBERESP"/>
    <n v="10"/>
    <s v="0.037"/>
    <m/>
    <x v="0"/>
    <x v="0"/>
  </r>
  <r>
    <s v="CITY UNIV HONG KONG"/>
    <n v="10"/>
    <s v="0.037"/>
    <m/>
    <x v="0"/>
    <x v="0"/>
  </r>
  <r>
    <s v="COLOMBIAN NATL HLTH OBSERV"/>
    <n v="10"/>
    <s v="0.037"/>
    <m/>
    <x v="0"/>
    <x v="0"/>
  </r>
  <r>
    <s v="CONSEJO NACL CIENCIA TECNOL"/>
    <n v="10"/>
    <s v="0.037"/>
    <m/>
    <x v="0"/>
    <x v="0"/>
  </r>
  <r>
    <s v="CSIRO"/>
    <n v="10"/>
    <s v="0.037"/>
    <m/>
    <x v="0"/>
    <x v="0"/>
  </r>
  <r>
    <s v="CTR FOREST PROTECT SILVICULTURE"/>
    <n v="10"/>
    <s v="0.037"/>
    <m/>
    <x v="0"/>
    <x v="0"/>
  </r>
  <r>
    <s v="CTR HLTH START INITIAT"/>
    <n v="10"/>
    <s v="0.037"/>
    <m/>
    <x v="0"/>
    <x v="0"/>
  </r>
  <r>
    <s v="CTR NAT SCI"/>
    <n v="10"/>
    <s v="0.037"/>
    <m/>
    <x v="0"/>
    <x v="0"/>
  </r>
  <r>
    <s v="CYPRUS INST NEUROL GENET"/>
    <n v="10"/>
    <s v="0.037"/>
    <m/>
    <x v="0"/>
    <x v="0"/>
  </r>
  <r>
    <s v="DANISH CANC SOC"/>
    <n v="10"/>
    <s v="0.037"/>
    <m/>
    <x v="0"/>
    <x v="0"/>
  </r>
  <r>
    <s v="DECODE GENET AMGEN INC"/>
    <n v="10"/>
    <s v="0.037"/>
    <m/>
    <x v="0"/>
    <x v="0"/>
  </r>
  <r>
    <s v="DUPUYTREN UNIV HOSP"/>
    <n v="10"/>
    <s v="0.037"/>
    <m/>
    <x v="0"/>
    <x v="0"/>
  </r>
  <r>
    <s v="DURBAN UNIV TECHNOL"/>
    <n v="10"/>
    <s v="0.037"/>
    <m/>
    <x v="0"/>
    <x v="0"/>
  </r>
  <r>
    <s v="E CHINA NORMAL UNIV"/>
    <n v="10"/>
    <s v="0.037"/>
    <m/>
    <x v="0"/>
    <x v="0"/>
  </r>
  <r>
    <s v="EBONYI STATE UNIV"/>
    <n v="10"/>
    <s v="0.037"/>
    <m/>
    <x v="0"/>
    <x v="0"/>
  </r>
  <r>
    <s v="EESTI ENERGIA AS"/>
    <n v="10"/>
    <s v="0.037"/>
    <s v="EESTI ENERGIA AS"/>
    <x v="26"/>
    <x v="2"/>
  </r>
  <r>
    <s v="EIJKMAN INST MOL BIOL"/>
    <n v="10"/>
    <s v="0.037"/>
    <m/>
    <x v="0"/>
    <x v="0"/>
  </r>
  <r>
    <s v="ENVIRONM AGCY"/>
    <n v="10"/>
    <s v="0.037"/>
    <m/>
    <x v="0"/>
    <x v="0"/>
  </r>
  <r>
    <s v="FED RES INST HLTH ORG INFORMAT"/>
    <n v="10"/>
    <s v="0.037"/>
    <m/>
    <x v="0"/>
    <x v="0"/>
  </r>
  <r>
    <s v="FINNISH DIABET ASSOC"/>
    <n v="10"/>
    <s v="0.037"/>
    <m/>
    <x v="0"/>
    <x v="0"/>
  </r>
  <r>
    <s v="FREE UNIV BOZEN BOLZANO"/>
    <n v="10"/>
    <s v="0.037"/>
    <m/>
    <x v="0"/>
    <x v="0"/>
  </r>
  <r>
    <s v="FUB RES GRP ENVIRONM MONITORING"/>
    <n v="10"/>
    <s v="0.037"/>
    <m/>
    <x v="0"/>
    <x v="0"/>
  </r>
  <r>
    <s v="FUNDACAO OSWALDO CRUZ"/>
    <n v="10"/>
    <s v="0.037"/>
    <m/>
    <x v="0"/>
    <x v="0"/>
  </r>
  <r>
    <s v="GDANSK UNIV TECHNOL"/>
    <n v="10"/>
    <s v="0.037"/>
    <m/>
    <x v="0"/>
    <x v="0"/>
  </r>
  <r>
    <s v="GEORG AUGUST UNIV"/>
    <n v="10"/>
    <s v="0.037"/>
    <m/>
    <x v="0"/>
    <x v="0"/>
  </r>
  <r>
    <s v="GERMAN AEROSP CTR DLR"/>
    <n v="10"/>
    <s v="0.037"/>
    <m/>
    <x v="0"/>
    <x v="0"/>
  </r>
  <r>
    <s v="GLAXOSMITHKLINE INC"/>
    <n v="10"/>
    <s v="0.037"/>
    <m/>
    <x v="0"/>
    <x v="0"/>
  </r>
  <r>
    <s v="GRAZ UNIV"/>
    <n v="10"/>
    <s v="0.037"/>
    <m/>
    <x v="0"/>
    <x v="0"/>
  </r>
  <r>
    <s v="GUYS ST THOMAS FDN TRUST"/>
    <n v="10"/>
    <s v="0.037"/>
    <m/>
    <x v="0"/>
    <x v="0"/>
  </r>
  <r>
    <s v="HELP ME SEE INC"/>
    <n v="10"/>
    <s v="0.037"/>
    <m/>
    <x v="0"/>
    <x v="0"/>
  </r>
  <r>
    <s v="HLTH INSURANCE INST"/>
    <n v="10"/>
    <s v="0.037"/>
    <m/>
    <x v="0"/>
    <x v="0"/>
  </r>
  <r>
    <s v="HOSP UNIV DOCTOR PESET"/>
    <n v="10"/>
    <s v="0.037"/>
    <m/>
    <x v="0"/>
    <x v="0"/>
  </r>
  <r>
    <s v="HUDSONALPHA INST BIOTECHNOL"/>
    <n v="10"/>
    <s v="0.037"/>
    <m/>
    <x v="0"/>
    <x v="0"/>
  </r>
  <r>
    <s v="IFREMER"/>
    <n v="10"/>
    <s v="0.037"/>
    <m/>
    <x v="0"/>
    <x v="0"/>
  </r>
  <r>
    <s v="INFECTOL CTR LATVIA"/>
    <n v="10"/>
    <s v="0.037"/>
    <m/>
    <x v="0"/>
    <x v="0"/>
  </r>
  <r>
    <s v="INST CHEM PHYS BIOPHYS"/>
    <n v="10"/>
    <s v="0.037"/>
    <m/>
    <x v="0"/>
    <x v="0"/>
  </r>
  <r>
    <s v="INST MATERNAL CHILD HLTH IRCCS BURLO GAROFOLO"/>
    <n v="10"/>
    <s v="0.037"/>
    <m/>
    <x v="0"/>
    <x v="0"/>
  </r>
  <r>
    <s v="INT FDN DERMATOL"/>
    <n v="10"/>
    <s v="0.037"/>
    <m/>
    <x v="0"/>
    <x v="0"/>
  </r>
  <r>
    <s v="IRCCS IST RIC FARMACOL MARIO NEGRI"/>
    <n v="10"/>
    <s v="0.037"/>
    <m/>
    <x v="0"/>
    <x v="0"/>
  </r>
  <r>
    <s v="JAMES HUTTON INST"/>
    <n v="10"/>
    <s v="0.037"/>
    <m/>
    <x v="0"/>
    <x v="0"/>
  </r>
  <r>
    <s v="JOHN HUNTER HOSP"/>
    <n v="10"/>
    <s v="0.037"/>
    <m/>
    <x v="0"/>
    <x v="0"/>
  </r>
  <r>
    <s v="JOINT NUCL RES INST"/>
    <n v="10"/>
    <s v="0.037"/>
    <m/>
    <x v="0"/>
    <x v="0"/>
  </r>
  <r>
    <s v="KANAZAWA UNIV"/>
    <n v="10"/>
    <s v="0.037"/>
    <m/>
    <x v="0"/>
    <x v="0"/>
  </r>
  <r>
    <s v="KERMANSHAH UNIV MED SCI"/>
    <n v="10"/>
    <s v="0.037"/>
    <m/>
    <x v="0"/>
    <x v="0"/>
  </r>
  <r>
    <s v="KERSA HLTH DEMOG SURVEILLANCE SYST"/>
    <n v="10"/>
    <s v="0.037"/>
    <m/>
    <x v="0"/>
    <x v="0"/>
  </r>
  <r>
    <s v="KHARKOV NATL UNIV"/>
    <n v="10"/>
    <s v="0.037"/>
    <m/>
    <x v="0"/>
    <x v="0"/>
  </r>
  <r>
    <s v="KOBE UNIV"/>
    <n v="10"/>
    <s v="0.037"/>
    <m/>
    <x v="0"/>
    <x v="0"/>
  </r>
  <r>
    <s v="KTH"/>
    <n v="10"/>
    <s v="0.037"/>
    <m/>
    <x v="0"/>
    <x v="0"/>
  </r>
  <r>
    <s v="KWAME NKRUMAH UNIV SCI TECHNOL"/>
    <n v="10"/>
    <s v="0.037"/>
    <m/>
    <x v="0"/>
    <x v="0"/>
  </r>
  <r>
    <s v="LONDON SCH ECON POLIT SCI"/>
    <n v="10"/>
    <s v="0.037"/>
    <m/>
    <x v="0"/>
    <x v="0"/>
  </r>
  <r>
    <s v="LUCERNE CANTONAL HOSP"/>
    <n v="10"/>
    <s v="0.037"/>
    <m/>
    <x v="0"/>
    <x v="0"/>
  </r>
  <r>
    <s v="MACERATA HOSP"/>
    <n v="10"/>
    <s v="0.037"/>
    <m/>
    <x v="0"/>
    <x v="0"/>
  </r>
  <r>
    <s v="MATER DEI HOSP"/>
    <n v="10"/>
    <s v="0.037"/>
    <m/>
    <x v="0"/>
    <x v="0"/>
  </r>
  <r>
    <s v="MAX PLANCK INST ASTROPHYS"/>
    <n v="10"/>
    <s v="0.037"/>
    <m/>
    <x v="0"/>
    <x v="0"/>
  </r>
  <r>
    <s v="MERCK RES LABS"/>
    <n v="10"/>
    <s v="0.037"/>
    <m/>
    <x v="0"/>
    <x v="0"/>
  </r>
  <r>
    <s v="MIL MED ACAD"/>
    <n v="10"/>
    <s v="0.037"/>
    <m/>
    <x v="0"/>
    <x v="0"/>
  </r>
  <r>
    <s v="MINIST AGR"/>
    <n v="10"/>
    <s v="0.037"/>
    <m/>
    <x v="0"/>
    <x v="0"/>
  </r>
  <r>
    <s v="MINIST SOCIAL AFFAIRS"/>
    <n v="10"/>
    <s v="0.037"/>
    <m/>
    <x v="0"/>
    <x v="0"/>
  </r>
  <r>
    <s v="MOI UNIV"/>
    <n v="10"/>
    <s v="0.037"/>
    <m/>
    <x v="0"/>
    <x v="0"/>
  </r>
  <r>
    <s v="MURDOCH UNIV"/>
    <n v="10"/>
    <s v="0.037"/>
    <m/>
    <x v="0"/>
    <x v="0"/>
  </r>
  <r>
    <s v="N CAROLINA STATE UNIV"/>
    <n v="10"/>
    <s v="0.037"/>
    <m/>
    <x v="0"/>
    <x v="0"/>
  </r>
  <r>
    <s v="NATL INST HLTH MIGRAT POVERTY"/>
    <n v="10"/>
    <s v="0.037"/>
    <m/>
    <x v="0"/>
    <x v="0"/>
  </r>
  <r>
    <s v="NATL INST HLTH RES"/>
    <n v="10"/>
    <s v="0.037"/>
    <m/>
    <x v="0"/>
    <x v="0"/>
  </r>
  <r>
    <s v="NATL INST RHEUMATISM PHYSIOTHERAPY"/>
    <n v="10"/>
    <s v="0.037"/>
    <m/>
    <x v="0"/>
    <x v="0"/>
  </r>
  <r>
    <s v="NATL MUSEUM NAT HIST"/>
    <n v="10"/>
    <s v="0.037"/>
    <m/>
    <x v="0"/>
    <x v="0"/>
  </r>
  <r>
    <s v="NATL RES COUNCIL ITALY"/>
    <n v="10"/>
    <s v="0.037"/>
    <m/>
    <x v="0"/>
    <x v="0"/>
  </r>
  <r>
    <s v="NGO PRAEVENTIO"/>
    <n v="10"/>
    <s v="0.037"/>
    <m/>
    <x v="0"/>
    <x v="0"/>
  </r>
  <r>
    <s v="NHS NATL SERV SCOTLAND"/>
    <n v="10"/>
    <s v="0.037"/>
    <m/>
    <x v="0"/>
    <x v="0"/>
  </r>
  <r>
    <s v="NIELS BOHR INST"/>
    <n v="10"/>
    <s v="0.037"/>
    <m/>
    <x v="0"/>
    <x v="0"/>
  </r>
  <r>
    <s v="NOAA"/>
    <n v="10"/>
    <s v="0.037"/>
    <m/>
    <x v="0"/>
    <x v="0"/>
  </r>
  <r>
    <s v="NORWEGIAN UNIV SCI TECHNOL NTNU"/>
    <n v="10"/>
    <s v="0.037"/>
    <m/>
    <x v="0"/>
    <x v="0"/>
  </r>
  <r>
    <s v="OXFORD UNIV HOSP TRUST"/>
    <n v="10"/>
    <s v="0.037"/>
    <m/>
    <x v="0"/>
    <x v="0"/>
  </r>
  <r>
    <s v="POMPEU FABRA UNIV"/>
    <n v="10"/>
    <s v="0.037"/>
    <m/>
    <x v="0"/>
    <x v="0"/>
  </r>
  <r>
    <s v="PRINCESS MARGARET HOSP"/>
    <n v="10"/>
    <s v="0.037"/>
    <m/>
    <x v="0"/>
    <x v="0"/>
  </r>
  <r>
    <s v="PUBL HLTH AGCY SWEDEN"/>
    <n v="10"/>
    <s v="0.037"/>
    <m/>
    <x v="0"/>
    <x v="0"/>
  </r>
  <r>
    <s v="QATAR UNIV"/>
    <n v="10"/>
    <s v="0.037"/>
    <m/>
    <x v="0"/>
    <x v="0"/>
  </r>
  <r>
    <s v="REPUBLICAN VILNIUS UNIV HOSP"/>
    <n v="10"/>
    <s v="0.037"/>
    <m/>
    <x v="0"/>
    <x v="0"/>
  </r>
  <r>
    <s v="RES CTR NEUROL"/>
    <n v="10"/>
    <s v="0.037"/>
    <m/>
    <x v="0"/>
    <x v="0"/>
  </r>
  <r>
    <s v="RIGA EASTERN CLIN UNIV HOSP"/>
    <n v="10"/>
    <s v="0.037"/>
    <m/>
    <x v="0"/>
    <x v="0"/>
  </r>
  <r>
    <s v="ROTHAMSTED RES"/>
    <n v="10"/>
    <s v="0.037"/>
    <m/>
    <x v="0"/>
    <x v="0"/>
  </r>
  <r>
    <s v="ROYAL CORNWALL HOSP"/>
    <n v="10"/>
    <s v="0.037"/>
    <m/>
    <x v="0"/>
    <x v="0"/>
  </r>
  <r>
    <s v="S OSTROBOTHNIA CENT HOSP"/>
    <n v="10"/>
    <s v="0.037"/>
    <m/>
    <x v="0"/>
    <x v="0"/>
  </r>
  <r>
    <s v="SAPIENZA UNIV ROME"/>
    <n v="10"/>
    <s v="0.037"/>
    <m/>
    <x v="0"/>
    <x v="0"/>
  </r>
  <r>
    <s v="SCH MED"/>
    <n v="10"/>
    <s v="0.037"/>
    <m/>
    <x v="0"/>
    <x v="0"/>
  </r>
  <r>
    <s v="SISSA"/>
    <n v="10"/>
    <s v="0.037"/>
    <m/>
    <x v="0"/>
    <x v="0"/>
  </r>
  <r>
    <s v="SKOLKOVO INST SCI TECHNOL"/>
    <n v="10"/>
    <s v="0.037"/>
    <m/>
    <x v="0"/>
    <x v="0"/>
  </r>
  <r>
    <s v="ST ANNES UNIV HOSP"/>
    <n v="10"/>
    <s v="0.037"/>
    <m/>
    <x v="0"/>
    <x v="0"/>
  </r>
  <r>
    <s v="ST JAN HOSP"/>
    <n v="10"/>
    <s v="0.037"/>
    <m/>
    <x v="0"/>
    <x v="0"/>
  </r>
  <r>
    <s v="ST OLAVS HOSP"/>
    <n v="10"/>
    <s v="0.037"/>
    <m/>
    <x v="0"/>
    <x v="0"/>
  </r>
  <r>
    <s v="STATE UNIV NEW JERSEY"/>
    <n v="10"/>
    <s v="0.037"/>
    <m/>
    <x v="0"/>
    <x v="0"/>
  </r>
  <r>
    <s v="STELLENBOSCH UNIV"/>
    <n v="10"/>
    <s v="0.037"/>
    <m/>
    <x v="0"/>
    <x v="0"/>
  </r>
  <r>
    <s v="STOCKHOLM CTY COUNCIL"/>
    <n v="10"/>
    <s v="0.037"/>
    <m/>
    <x v="0"/>
    <x v="0"/>
  </r>
  <r>
    <s v="TAN TOCK SENG HOSP"/>
    <n v="10"/>
    <s v="0.037"/>
    <m/>
    <x v="0"/>
    <x v="0"/>
  </r>
  <r>
    <s v="TIANJIN MED UNIV"/>
    <n v="10"/>
    <s v="0.037"/>
    <m/>
    <x v="0"/>
    <x v="0"/>
  </r>
  <r>
    <s v="TOKYO INST TECHNOL"/>
    <n v="10"/>
    <s v="0.037"/>
    <m/>
    <x v="0"/>
    <x v="0"/>
  </r>
  <r>
    <s v="TOKYO MED UNIV"/>
    <n v="10"/>
    <s v="0.037"/>
    <m/>
    <x v="0"/>
    <x v="0"/>
  </r>
  <r>
    <s v="ULLEVAAL UNIV HOSP"/>
    <n v="10"/>
    <s v="0.037"/>
    <m/>
    <x v="0"/>
    <x v="0"/>
  </r>
  <r>
    <s v="UMC UTRECHT"/>
    <n v="10"/>
    <s v="0.037"/>
    <m/>
    <x v="0"/>
    <x v="0"/>
  </r>
  <r>
    <s v="UNIV ABERTA"/>
    <n v="10"/>
    <s v="0.037"/>
    <m/>
    <x v="0"/>
    <x v="0"/>
  </r>
  <r>
    <s v="UNIV AKUREYRI"/>
    <n v="10"/>
    <s v="0.037"/>
    <m/>
    <x v="0"/>
    <x v="0"/>
  </r>
  <r>
    <s v="UNIV ALASKA"/>
    <n v="10"/>
    <s v="0.037"/>
    <m/>
    <x v="0"/>
    <x v="0"/>
  </r>
  <r>
    <s v="UNIV ANTWERP HOSP"/>
    <n v="10"/>
    <s v="0.037"/>
    <m/>
    <x v="0"/>
    <x v="0"/>
  </r>
  <r>
    <s v="UNIV AUSTRAL CHILE"/>
    <n v="10"/>
    <s v="0.037"/>
    <m/>
    <x v="0"/>
    <x v="0"/>
  </r>
  <r>
    <s v="UNIV AUTNOMA SAN LUIS POTOSI"/>
    <n v="10"/>
    <s v="0.037"/>
    <m/>
    <x v="0"/>
    <x v="0"/>
  </r>
  <r>
    <s v="UNIV AUTONOMA SAN LUIS POTOS"/>
    <n v="10"/>
    <s v="0.037"/>
    <m/>
    <x v="0"/>
    <x v="0"/>
  </r>
  <r>
    <s v="UNIV BANJA LUKA"/>
    <n v="10"/>
    <s v="0.037"/>
    <m/>
    <x v="0"/>
    <x v="0"/>
  </r>
  <r>
    <s v="UNIV COLORADO DENVER"/>
    <n v="10"/>
    <s v="0.037"/>
    <m/>
    <x v="0"/>
    <x v="0"/>
  </r>
  <r>
    <s v="UNIV GASTRON SCI"/>
    <n v="10"/>
    <s v="0.037"/>
    <m/>
    <x v="0"/>
    <x v="0"/>
  </r>
  <r>
    <s v="UNIV H POINCARE"/>
    <n v="10"/>
    <s v="0.037"/>
    <m/>
    <x v="0"/>
    <x v="0"/>
  </r>
  <r>
    <s v="UNIV HAIL"/>
    <n v="10"/>
    <s v="0.037"/>
    <m/>
    <x v="0"/>
    <x v="0"/>
  </r>
  <r>
    <s v="UNIV HOSP GASTHUISBERG"/>
    <n v="10"/>
    <s v="0.037"/>
    <m/>
    <x v="0"/>
    <x v="0"/>
  </r>
  <r>
    <s v="UNIV KENT"/>
    <n v="10"/>
    <s v="0.037"/>
    <m/>
    <x v="0"/>
    <x v="0"/>
  </r>
  <r>
    <s v="UNIV LIFE SCI"/>
    <n v="10"/>
    <s v="0.037"/>
    <m/>
    <x v="0"/>
    <x v="0"/>
  </r>
  <r>
    <s v="UNIV MADEIRA"/>
    <n v="10"/>
    <s v="0.037"/>
    <m/>
    <x v="0"/>
    <x v="0"/>
  </r>
  <r>
    <s v="UNIV MONTANA"/>
    <n v="10"/>
    <s v="0.037"/>
    <m/>
    <x v="0"/>
    <x v="0"/>
  </r>
  <r>
    <s v="UNIV ORLEANS"/>
    <n v="10"/>
    <s v="0.037"/>
    <m/>
    <x v="0"/>
    <x v="0"/>
  </r>
  <r>
    <s v="UNIV PABLO OLAVIDE"/>
    <n v="10"/>
    <s v="0.037"/>
    <m/>
    <x v="0"/>
    <x v="0"/>
  </r>
  <r>
    <s v="UNIV ROMA TRE"/>
    <n v="10"/>
    <s v="0.037"/>
    <m/>
    <x v="0"/>
    <x v="0"/>
  </r>
  <r>
    <s v="UNIV S BOHEMIA"/>
    <n v="10"/>
    <s v="0.037"/>
    <m/>
    <x v="0"/>
    <x v="0"/>
  </r>
  <r>
    <s v="UNIV ST THOMAS"/>
    <n v="10"/>
    <s v="0.037"/>
    <m/>
    <x v="0"/>
    <x v="0"/>
  </r>
  <r>
    <s v="UNIV STUDI SIENA"/>
    <n v="10"/>
    <s v="0.037"/>
    <m/>
    <x v="0"/>
    <x v="0"/>
  </r>
  <r>
    <s v="UNIV TARTU LIB"/>
    <n v="10"/>
    <s v="0.037"/>
    <m/>
    <x v="0"/>
    <x v="0"/>
  </r>
  <r>
    <s v="UNIV TEXAS HLTH SCI CTR SAN ANTONIO"/>
    <n v="10"/>
    <s v="0.037"/>
    <m/>
    <x v="0"/>
    <x v="0"/>
  </r>
  <r>
    <s v="UNIV TUNIS EL MANAR"/>
    <n v="10"/>
    <s v="0.037"/>
    <m/>
    <x v="0"/>
    <x v="0"/>
  </r>
  <r>
    <s v="UNIV WEST HUNGARY"/>
    <n v="10"/>
    <s v="0.037"/>
    <m/>
    <x v="0"/>
    <x v="0"/>
  </r>
  <r>
    <s v="US CTR DIS CONTROL PREVENT"/>
    <n v="10"/>
    <s v="0.037"/>
    <m/>
    <x v="0"/>
    <x v="0"/>
  </r>
  <r>
    <s v="VA MED CTR"/>
    <n v="10"/>
    <s v="0.037"/>
    <m/>
    <x v="0"/>
    <x v="0"/>
  </r>
  <r>
    <s v="VET FOOD LAB"/>
    <n v="10"/>
    <s v="0.037"/>
    <m/>
    <x v="0"/>
    <x v="0"/>
  </r>
  <r>
    <s v="WAGENINGEN UR"/>
    <n v="10"/>
    <s v="0.037"/>
    <m/>
    <x v="0"/>
    <x v="0"/>
  </r>
  <r>
    <s v="WEIZMANN INST SCI"/>
    <n v="10"/>
    <s v="0.037"/>
    <m/>
    <x v="0"/>
    <x v="0"/>
  </r>
  <r>
    <s v="WEST VIRGINIA UNIV"/>
    <n v="10"/>
    <s v="0.037"/>
    <m/>
    <x v="0"/>
    <x v="0"/>
  </r>
  <r>
    <s v="WESTERN HLTH"/>
    <n v="10"/>
    <s v="0.037"/>
    <m/>
    <x v="0"/>
    <x v="0"/>
  </r>
  <r>
    <s v="23ANDME INC"/>
    <n v="9"/>
    <s v="0.034"/>
    <m/>
    <x v="0"/>
    <x v="0"/>
  </r>
  <r>
    <s v="AGENCE MED PREVENT"/>
    <n v="9"/>
    <s v="0.034"/>
    <m/>
    <x v="0"/>
    <x v="0"/>
  </r>
  <r>
    <s v="AGENCIA SALUT PUBL BARCELONA"/>
    <n v="9"/>
    <s v="0.034"/>
    <m/>
    <x v="0"/>
    <x v="0"/>
  </r>
  <r>
    <s v="ARCTIC UNIV NORWAY"/>
    <n v="9"/>
    <s v="0.034"/>
    <m/>
    <x v="0"/>
    <x v="0"/>
  </r>
  <r>
    <s v="ARKANSAS STATE UNIV"/>
    <n v="9"/>
    <s v="0.034"/>
    <m/>
    <x v="0"/>
    <x v="0"/>
  </r>
  <r>
    <s v="ASSOC IVOIRIENNE BIEN ETRE FAMILIAL"/>
    <n v="9"/>
    <s v="0.034"/>
    <m/>
    <x v="0"/>
    <x v="0"/>
  </r>
  <r>
    <s v="AUCKLAND CITY HOSP"/>
    <n v="9"/>
    <s v="0.034"/>
    <m/>
    <x v="0"/>
    <x v="0"/>
  </r>
  <r>
    <s v="BILKENT UNIV"/>
    <n v="9"/>
    <s v="0.034"/>
    <m/>
    <x v="0"/>
    <x v="0"/>
  </r>
  <r>
    <s v="BLOSSOM SPECIALIST MED CTR"/>
    <n v="9"/>
    <s v="0.034"/>
    <m/>
    <x v="0"/>
    <x v="0"/>
  </r>
  <r>
    <s v="BOSTON MED CTR"/>
    <n v="9"/>
    <s v="0.034"/>
    <m/>
    <x v="0"/>
    <x v="0"/>
  </r>
  <r>
    <s v="BROOKHAVEN NATL LAB"/>
    <n v="9"/>
    <s v="0.034"/>
    <m/>
    <x v="0"/>
    <x v="0"/>
  </r>
  <r>
    <s v="CALIF PACIFIC MED CTR"/>
    <n v="9"/>
    <s v="0.034"/>
    <m/>
    <x v="0"/>
    <x v="0"/>
  </r>
  <r>
    <s v="CATANIA UNIV"/>
    <n v="9"/>
    <s v="0.034"/>
    <m/>
    <x v="0"/>
    <x v="0"/>
  </r>
  <r>
    <s v="CHARLES R DREW UNIV MED SCI"/>
    <n v="9"/>
    <s v="0.034"/>
    <m/>
    <x v="0"/>
    <x v="0"/>
  </r>
  <r>
    <s v="CHINA AGR UNIV"/>
    <n v="9"/>
    <s v="0.034"/>
    <m/>
    <x v="0"/>
    <x v="0"/>
  </r>
  <r>
    <s v="CHRISTIAN MED COLL LUDHIANA"/>
    <n v="9"/>
    <s v="0.034"/>
    <m/>
    <x v="0"/>
    <x v="0"/>
  </r>
  <r>
    <s v="CHU"/>
    <n v="9"/>
    <s v="0.034"/>
    <m/>
    <x v="0"/>
    <x v="0"/>
  </r>
  <r>
    <s v="CIBEROBN"/>
    <n v="9"/>
    <s v="0.034"/>
    <m/>
    <x v="0"/>
    <x v="0"/>
  </r>
  <r>
    <s v="CLIN UNIV ST LUC"/>
    <n v="9"/>
    <s v="0.034"/>
    <m/>
    <x v="0"/>
    <x v="0"/>
  </r>
  <r>
    <s v="COMPETENCE CTR ELIKO"/>
    <n v="9"/>
    <s v="0.034"/>
    <s v="COMPETENCE CTR ELIKO"/>
    <x v="11"/>
    <x v="1"/>
  </r>
  <r>
    <s v="CTR DIS ANAL"/>
    <n v="9"/>
    <s v="0.034"/>
    <m/>
    <x v="0"/>
    <x v="0"/>
  </r>
  <r>
    <s v="CTR ENVIRONM FISHERIES AQUACULTURE SCI"/>
    <n v="9"/>
    <s v="0.034"/>
    <s v="CTR ENVIRONM FISHERIES AQUACULTURE SCI"/>
    <x v="27"/>
    <x v="1"/>
  </r>
  <r>
    <s v="CTR EXCELLENCE TRANSLAT MED"/>
    <n v="9"/>
    <s v="0.034"/>
    <s v="CTR EXCELLENCE TRANSLAT MED"/>
    <x v="28"/>
    <x v="1"/>
  </r>
  <r>
    <s v="CTR METROL ACCREDITAT MIKES"/>
    <n v="9"/>
    <s v="0.034"/>
    <m/>
    <x v="0"/>
    <x v="0"/>
  </r>
  <r>
    <s v="CTR RECH CORDELIERS"/>
    <n v="9"/>
    <s v="0.034"/>
    <m/>
    <x v="0"/>
    <x v="0"/>
  </r>
  <r>
    <s v="DEPT PUBL HLTH"/>
    <n v="9"/>
    <s v="0.034"/>
    <m/>
    <x v="0"/>
    <x v="0"/>
  </r>
  <r>
    <s v="DRONNING INGRIDS HOSP"/>
    <n v="9"/>
    <s v="0.034"/>
    <m/>
    <x v="0"/>
    <x v="0"/>
  </r>
  <r>
    <s v="EASTERN HLTH"/>
    <n v="9"/>
    <s v="0.034"/>
    <m/>
    <x v="0"/>
    <x v="0"/>
  </r>
  <r>
    <s v="EMGO INST HLTH CARE RES"/>
    <n v="9"/>
    <s v="0.034"/>
    <m/>
    <x v="0"/>
    <x v="0"/>
  </r>
  <r>
    <s v="ENEA"/>
    <n v="9"/>
    <s v="0.034"/>
    <m/>
    <x v="0"/>
    <x v="0"/>
  </r>
  <r>
    <s v="ENVIRONM AGCY BOLZANO"/>
    <n v="9"/>
    <s v="0.034"/>
    <m/>
    <x v="0"/>
    <x v="0"/>
  </r>
  <r>
    <s v="ESTONIAN INFORMAT TECHNOL COLL"/>
    <n v="9"/>
    <s v="0.034"/>
    <m/>
    <x v="0"/>
    <x v="0"/>
  </r>
  <r>
    <s v="ESTONIAN INST CARDIOL"/>
    <n v="9"/>
    <s v="0.034"/>
    <m/>
    <x v="0"/>
    <x v="0"/>
  </r>
  <r>
    <s v="ESTONIAN MARINE INST"/>
    <n v="9"/>
    <s v="0.034"/>
    <m/>
    <x v="0"/>
    <x v="0"/>
  </r>
  <r>
    <s v="ESTONIAN MARITIME ACAD"/>
    <n v="9"/>
    <s v="0.034"/>
    <m/>
    <x v="0"/>
    <x v="0"/>
  </r>
  <r>
    <s v="FDN IRCSS IST NAZL TUMORI"/>
    <n v="9"/>
    <s v="0.034"/>
    <m/>
    <x v="0"/>
    <x v="0"/>
  </r>
  <r>
    <s v="FDN JIMENEZ DIAZ"/>
    <n v="9"/>
    <s v="0.034"/>
    <m/>
    <x v="0"/>
    <x v="0"/>
  </r>
  <r>
    <s v="FOOTHILLS MED CTR"/>
    <n v="9"/>
    <s v="0.034"/>
    <m/>
    <x v="0"/>
    <x v="0"/>
  </r>
  <r>
    <s v="FOURTH VIEW CONSULTING"/>
    <n v="9"/>
    <s v="0.034"/>
    <m/>
    <x v="0"/>
    <x v="0"/>
  </r>
  <r>
    <s v="FRIEDRICH SCHILLER UNIV JENA"/>
    <n v="9"/>
    <s v="0.034"/>
    <m/>
    <x v="0"/>
    <x v="0"/>
  </r>
  <r>
    <s v="FUUSIKA INST"/>
    <n v="9"/>
    <s v="0.034"/>
    <m/>
    <x v="0"/>
    <x v="0"/>
  </r>
  <r>
    <s v="GERMAN INST HUMAN NUTR POTSDAM REHBRUCKE"/>
    <n v="9"/>
    <s v="0.034"/>
    <m/>
    <x v="0"/>
    <x v="0"/>
  </r>
  <r>
    <s v="HAAPSALU NEUROL REHABIL CTR"/>
    <n v="9"/>
    <s v="0.034"/>
    <m/>
    <x v="0"/>
    <x v="0"/>
  </r>
  <r>
    <s v="HELMHOLTZ CTR ENVIRONM RES"/>
    <n v="9"/>
    <s v="0.034"/>
    <m/>
    <x v="0"/>
    <x v="0"/>
  </r>
  <r>
    <s v="HELMHOLTZ ZENTRUM BERLIN"/>
    <n v="9"/>
    <s v="0.034"/>
    <m/>
    <x v="0"/>
    <x v="0"/>
  </r>
  <r>
    <s v="HLTH CANADA"/>
    <n v="9"/>
    <s v="0.034"/>
    <m/>
    <x v="0"/>
    <x v="0"/>
  </r>
  <r>
    <s v="HOSP CESKE BUDEJOVICE"/>
    <n v="9"/>
    <s v="0.034"/>
    <m/>
    <x v="0"/>
    <x v="0"/>
  </r>
  <r>
    <s v="HOSP CLIN SAN CARLOS"/>
    <n v="9"/>
    <s v="0.034"/>
    <m/>
    <x v="0"/>
    <x v="0"/>
  </r>
  <r>
    <s v="HOSP UNIV SON ESPASES"/>
    <n v="9"/>
    <s v="0.034"/>
    <m/>
    <x v="0"/>
    <x v="0"/>
  </r>
  <r>
    <s v="ICELAND CANC REGISTRY"/>
    <n v="9"/>
    <s v="0.034"/>
    <m/>
    <x v="0"/>
    <x v="0"/>
  </r>
  <r>
    <s v="ICELAND INST NAT HIST"/>
    <n v="9"/>
    <s v="0.034"/>
    <m/>
    <x v="0"/>
    <x v="0"/>
  </r>
  <r>
    <s v="IFW DRESDEN"/>
    <n v="9"/>
    <s v="0.034"/>
    <m/>
    <x v="0"/>
    <x v="0"/>
  </r>
  <r>
    <s v="INDEPENDENT PUBL HLTH CONSULTANTS"/>
    <n v="9"/>
    <s v="0.034"/>
    <m/>
    <x v="0"/>
    <x v="0"/>
  </r>
  <r>
    <s v="INDIAN INST PUBL HLTH"/>
    <n v="9"/>
    <s v="0.034"/>
    <m/>
    <x v="0"/>
    <x v="0"/>
  </r>
  <r>
    <s v="INST FIS TEOR CA"/>
    <n v="9"/>
    <s v="0.034"/>
    <m/>
    <x v="0"/>
    <x v="0"/>
  </r>
  <r>
    <s v="INST GUSTAVE ROUSSY"/>
    <n v="9"/>
    <s v="0.034"/>
    <m/>
    <x v="0"/>
    <x v="0"/>
  </r>
  <r>
    <s v="INST METAB SCI"/>
    <n v="9"/>
    <s v="0.034"/>
    <m/>
    <x v="0"/>
    <x v="0"/>
  </r>
  <r>
    <s v="INST MOL MED FINLAND FIMM"/>
    <n v="9"/>
    <s v="0.034"/>
    <m/>
    <x v="0"/>
    <x v="0"/>
  </r>
  <r>
    <s v="INST ONCOL LJUBLJANA"/>
    <n v="9"/>
    <s v="0.034"/>
    <m/>
    <x v="0"/>
    <x v="0"/>
  </r>
  <r>
    <s v="INST PLASMA PHYS LASER MICROFUS"/>
    <n v="9"/>
    <s v="0.034"/>
    <m/>
    <x v="0"/>
    <x v="0"/>
  </r>
  <r>
    <s v="INST PUBL HLTH SCI"/>
    <n v="9"/>
    <s v="0.034"/>
    <m/>
    <x v="0"/>
    <x v="0"/>
  </r>
  <r>
    <s v="INST RHEUMATOL"/>
    <n v="9"/>
    <s v="0.034"/>
    <m/>
    <x v="0"/>
    <x v="0"/>
  </r>
  <r>
    <s v="INST TECHNOL"/>
    <n v="9"/>
    <s v="0.034"/>
    <m/>
    <x v="0"/>
    <x v="0"/>
  </r>
  <r>
    <s v="ISRAEL OCEANOG LIMNOL RES"/>
    <n v="9"/>
    <s v="0.034"/>
    <m/>
    <x v="0"/>
    <x v="0"/>
  </r>
  <r>
    <s v="ITALIAN NATL RES COUNCIL"/>
    <n v="9"/>
    <s v="0.034"/>
    <m/>
    <x v="0"/>
    <x v="0"/>
  </r>
  <r>
    <s v="JIKEI UNIV"/>
    <n v="9"/>
    <s v="0.034"/>
    <m/>
    <x v="0"/>
    <x v="0"/>
  </r>
  <r>
    <s v="JYVASKYLA CENT HOSP"/>
    <n v="9"/>
    <s v="0.034"/>
    <m/>
    <x v="0"/>
    <x v="0"/>
  </r>
  <r>
    <s v="KURDISTAN UNIV MED SCI"/>
    <n v="9"/>
    <s v="0.034"/>
    <m/>
    <x v="0"/>
    <x v="0"/>
  </r>
  <r>
    <s v="LEEDS TEACHING HOSP NHS TRUST"/>
    <n v="9"/>
    <s v="0.034"/>
    <m/>
    <x v="0"/>
    <x v="0"/>
  </r>
  <r>
    <s v="LONDON SCH ECON"/>
    <n v="9"/>
    <s v="0.034"/>
    <m/>
    <x v="0"/>
    <x v="0"/>
  </r>
  <r>
    <s v="LOYOLA UNIV CHICAGO"/>
    <n v="9"/>
    <s v="0.034"/>
    <m/>
    <x v="0"/>
    <x v="0"/>
  </r>
  <r>
    <s v="MAGGIORE HOSP"/>
    <n v="9"/>
    <s v="0.034"/>
    <m/>
    <x v="0"/>
    <x v="0"/>
  </r>
  <r>
    <s v="MAX PLANCK INST BRAIN RES"/>
    <n v="9"/>
    <s v="0.034"/>
    <m/>
    <x v="0"/>
    <x v="0"/>
  </r>
  <r>
    <s v="MED UNIV LUBLIN"/>
    <n v="9"/>
    <s v="0.034"/>
    <m/>
    <x v="0"/>
    <x v="0"/>
  </r>
  <r>
    <s v="MENDEL UNIV BRNO"/>
    <n v="9"/>
    <s v="0.034"/>
    <m/>
    <x v="0"/>
    <x v="0"/>
  </r>
  <r>
    <s v="MIE UNIV"/>
    <n v="9"/>
    <s v="0.034"/>
    <m/>
    <x v="0"/>
    <x v="0"/>
  </r>
  <r>
    <s v="MONTEFIORE MED CTR"/>
    <n v="9"/>
    <s v="0.034"/>
    <m/>
    <x v="0"/>
    <x v="0"/>
  </r>
  <r>
    <s v="NAT INST CHEM PHYS BIOPHYS"/>
    <n v="9"/>
    <s v="0.034"/>
    <m/>
    <x v="0"/>
    <x v="0"/>
  </r>
  <r>
    <s v="NATL INST HLTH NUTR"/>
    <n v="9"/>
    <s v="0.034"/>
    <m/>
    <x v="0"/>
    <x v="0"/>
  </r>
  <r>
    <s v="NATL INST OCCUPAT HLTH"/>
    <n v="9"/>
    <s v="0.034"/>
    <m/>
    <x v="0"/>
    <x v="0"/>
  </r>
  <r>
    <s v="NATL MARINE FISHERIES RES INST"/>
    <n v="9"/>
    <s v="0.034"/>
    <m/>
    <x v="0"/>
    <x v="0"/>
  </r>
  <r>
    <s v="NATL OBSERV ATHENS"/>
    <n v="9"/>
    <s v="0.034"/>
    <m/>
    <x v="0"/>
    <x v="0"/>
  </r>
  <r>
    <s v="NETHERLANDS GENOM INITIAT"/>
    <n v="9"/>
    <s v="0.034"/>
    <m/>
    <x v="0"/>
    <x v="0"/>
  </r>
  <r>
    <s v="NICOSIA GEN HOSP"/>
    <n v="9"/>
    <s v="0.034"/>
    <m/>
    <x v="0"/>
    <x v="0"/>
  </r>
  <r>
    <s v="NINEWELLS HOSP MED SCH"/>
    <n v="9"/>
    <s v="0.034"/>
    <m/>
    <x v="0"/>
    <x v="0"/>
  </r>
  <r>
    <s v="NORWEGIAN SCH SPORT SCI"/>
    <n v="9"/>
    <s v="0.034"/>
    <m/>
    <x v="0"/>
    <x v="0"/>
  </r>
  <r>
    <s v="NOVA SOUTHEASTERN UNIV"/>
    <n v="9"/>
    <s v="0.034"/>
    <m/>
    <x v="0"/>
    <x v="0"/>
  </r>
  <r>
    <s v="OPEN UNIV"/>
    <n v="9"/>
    <s v="0.034"/>
    <m/>
    <x v="0"/>
    <x v="0"/>
  </r>
  <r>
    <s v="OTTAWA HOSP"/>
    <n v="9"/>
    <s v="0.034"/>
    <m/>
    <x v="0"/>
    <x v="0"/>
  </r>
  <r>
    <s v="PARTNERS HLTH"/>
    <n v="9"/>
    <s v="0.034"/>
    <m/>
    <x v="0"/>
    <x v="0"/>
  </r>
  <r>
    <s v="PERUVIAN NATL INST HLTH"/>
    <n v="9"/>
    <s v="0.034"/>
    <m/>
    <x v="0"/>
    <x v="0"/>
  </r>
  <r>
    <s v="PUBL HLTH PROMOT ALLIANCE"/>
    <n v="9"/>
    <s v="0.034"/>
    <m/>
    <x v="0"/>
    <x v="0"/>
  </r>
  <r>
    <s v="PUBL HLTH WALES"/>
    <n v="9"/>
    <s v="0.034"/>
    <m/>
    <x v="0"/>
    <x v="0"/>
  </r>
  <r>
    <s v="PUSAN NATL UNIV"/>
    <n v="9"/>
    <s v="0.034"/>
    <m/>
    <x v="0"/>
    <x v="0"/>
  </r>
  <r>
    <s v="REG AUTHOR PUBL HLTH"/>
    <n v="9"/>
    <s v="0.034"/>
    <m/>
    <x v="0"/>
    <x v="0"/>
  </r>
  <r>
    <s v="RES FDN FLANDERS"/>
    <n v="9"/>
    <s v="0.034"/>
    <m/>
    <x v="0"/>
    <x v="0"/>
  </r>
  <r>
    <s v="ROSKILDE UNIV"/>
    <n v="9"/>
    <s v="0.034"/>
    <m/>
    <x v="0"/>
    <x v="0"/>
  </r>
  <r>
    <s v="SCOTTISH ASSOC MARINE SCI"/>
    <n v="9"/>
    <s v="0.034"/>
    <m/>
    <x v="0"/>
    <x v="0"/>
  </r>
  <r>
    <s v="SEZ INFN GENOVA"/>
    <n v="9"/>
    <s v="0.034"/>
    <m/>
    <x v="0"/>
    <x v="0"/>
  </r>
  <r>
    <s v="SHANGHAI UNIV"/>
    <n v="9"/>
    <s v="0.034"/>
    <m/>
    <x v="0"/>
    <x v="0"/>
  </r>
  <r>
    <s v="SOTIRIA HOSP"/>
    <n v="9"/>
    <s v="0.034"/>
    <m/>
    <x v="0"/>
    <x v="0"/>
  </r>
  <r>
    <s v="SOUTH ASIAN PUBL HLTH FORUM"/>
    <n v="9"/>
    <s v="0.034"/>
    <m/>
    <x v="0"/>
    <x v="0"/>
  </r>
  <r>
    <s v="SREE CHITRA TIRUNAL INST MED SCI TECHNOL"/>
    <n v="9"/>
    <s v="0.034"/>
    <m/>
    <x v="0"/>
    <x v="0"/>
  </r>
  <r>
    <s v="ST JOHNS MED COLL RES INST"/>
    <n v="9"/>
    <s v="0.034"/>
    <m/>
    <x v="0"/>
    <x v="0"/>
  </r>
  <r>
    <s v="ST VINCENTS HOSP"/>
    <n v="9"/>
    <s v="0.034"/>
    <m/>
    <x v="0"/>
    <x v="0"/>
  </r>
  <r>
    <s v="ST VINCENTS UNIV HOSP"/>
    <n v="9"/>
    <s v="0.034"/>
    <m/>
    <x v="0"/>
    <x v="0"/>
  </r>
  <r>
    <s v="SUPREME COUNCIL HLTH"/>
    <n v="9"/>
    <s v="0.034"/>
    <m/>
    <x v="0"/>
    <x v="0"/>
  </r>
  <r>
    <s v="SWEDISH INST INFECT DIS CONTROL"/>
    <n v="9"/>
    <s v="0.034"/>
    <m/>
    <x v="0"/>
    <x v="0"/>
  </r>
  <r>
    <s v="TARTU UNIV LIB"/>
    <n v="9"/>
    <s v="0.034"/>
    <m/>
    <x v="0"/>
    <x v="0"/>
  </r>
  <r>
    <s v="TEMPLE UNIV"/>
    <n v="9"/>
    <s v="0.034"/>
    <m/>
    <x v="0"/>
    <x v="0"/>
  </r>
  <r>
    <s v="TOKYO MED DENT UNIV"/>
    <n v="9"/>
    <s v="0.034"/>
    <m/>
    <x v="0"/>
    <x v="0"/>
  </r>
  <r>
    <s v="UAB"/>
    <n v="9"/>
    <s v="0.034"/>
    <m/>
    <x v="0"/>
    <x v="0"/>
  </r>
  <r>
    <s v="UCL INST CHILD HLTH"/>
    <n v="9"/>
    <s v="0.034"/>
    <m/>
    <x v="0"/>
    <x v="0"/>
  </r>
  <r>
    <s v="UCL INST NEUROL"/>
    <n v="9"/>
    <s v="0.034"/>
    <m/>
    <x v="0"/>
    <x v="0"/>
  </r>
  <r>
    <s v="ULM UNIV"/>
    <n v="9"/>
    <s v="0.034"/>
    <m/>
    <x v="0"/>
    <x v="0"/>
  </r>
  <r>
    <s v="UMEA UNIV HOSP"/>
    <n v="9"/>
    <s v="0.034"/>
    <m/>
    <x v="0"/>
    <x v="0"/>
  </r>
  <r>
    <s v="UNIV AUTONOMA CHILE"/>
    <n v="9"/>
    <s v="0.034"/>
    <m/>
    <x v="0"/>
    <x v="0"/>
  </r>
  <r>
    <s v="UNIV BALAMAND"/>
    <n v="9"/>
    <s v="0.034"/>
    <m/>
    <x v="0"/>
    <x v="0"/>
  </r>
  <r>
    <s v="UNIV CALIF"/>
    <n v="9"/>
    <s v="0.034"/>
    <m/>
    <x v="0"/>
    <x v="0"/>
  </r>
  <r>
    <s v="UNIV CARLOS III MADRID"/>
    <n v="9"/>
    <s v="0.034"/>
    <m/>
    <x v="0"/>
    <x v="0"/>
  </r>
  <r>
    <s v="UNIV CHEM TECHNOL MET"/>
    <n v="9"/>
    <s v="0.034"/>
    <m/>
    <x v="0"/>
    <x v="0"/>
  </r>
  <r>
    <s v="UNIV COLL GHENT"/>
    <n v="9"/>
    <s v="0.034"/>
    <m/>
    <x v="0"/>
    <x v="0"/>
  </r>
  <r>
    <s v="UNIV FED RIO GRANDE DO NORTE"/>
    <n v="9"/>
    <s v="0.034"/>
    <m/>
    <x v="0"/>
    <x v="0"/>
  </r>
  <r>
    <s v="UNIV FRANCHE COMTE"/>
    <n v="9"/>
    <s v="0.034"/>
    <m/>
    <x v="0"/>
    <x v="0"/>
  </r>
  <r>
    <s v="UNIV GHANA"/>
    <n v="9"/>
    <s v="0.034"/>
    <m/>
    <x v="0"/>
    <x v="0"/>
  </r>
  <r>
    <s v="UNIV HOSP BRISTOL NHS FDN TRUST"/>
    <n v="9"/>
    <s v="0.034"/>
    <m/>
    <x v="0"/>
    <x v="0"/>
  </r>
  <r>
    <s v="UNIV HOSP MUENSTER"/>
    <n v="9"/>
    <s v="0.034"/>
    <m/>
    <x v="0"/>
    <x v="0"/>
  </r>
  <r>
    <s v="UNIV HOSP PISA"/>
    <n v="9"/>
    <s v="0.034"/>
    <m/>
    <x v="0"/>
    <x v="0"/>
  </r>
  <r>
    <s v="UNIV HOSP SOUTHAMPTON NHS FDN TRUST"/>
    <n v="9"/>
    <s v="0.034"/>
    <m/>
    <x v="0"/>
    <x v="0"/>
  </r>
  <r>
    <s v="UNIV HOSP TOULOUSE"/>
    <n v="9"/>
    <s v="0.034"/>
    <m/>
    <x v="0"/>
    <x v="0"/>
  </r>
  <r>
    <s v="UNIV HOSP ULM"/>
    <n v="9"/>
    <s v="0.034"/>
    <m/>
    <x v="0"/>
    <x v="0"/>
  </r>
  <r>
    <s v="UNIV IDAHO"/>
    <n v="9"/>
    <s v="0.034"/>
    <m/>
    <x v="0"/>
    <x v="0"/>
  </r>
  <r>
    <s v="UNIV IND SANTANDER"/>
    <n v="9"/>
    <s v="0.034"/>
    <m/>
    <x v="0"/>
    <x v="0"/>
  </r>
  <r>
    <s v="UNIV KALMAR"/>
    <n v="9"/>
    <s v="0.034"/>
    <m/>
    <x v="0"/>
    <x v="0"/>
  </r>
  <r>
    <s v="UNIV LA RIOJA"/>
    <n v="9"/>
    <s v="0.034"/>
    <m/>
    <x v="0"/>
    <x v="0"/>
  </r>
  <r>
    <s v="UNIV LEON"/>
    <n v="9"/>
    <s v="0.034"/>
    <m/>
    <x v="0"/>
    <x v="0"/>
  </r>
  <r>
    <s v="UNIV LETHBRIDGE"/>
    <n v="9"/>
    <s v="0.034"/>
    <m/>
    <x v="0"/>
    <x v="0"/>
  </r>
  <r>
    <s v="UNIV MED CTR SCHLESWIG HOLSTEIN"/>
    <n v="9"/>
    <s v="0.034"/>
    <m/>
    <x v="0"/>
    <x v="0"/>
  </r>
  <r>
    <s v="UNIV MED PHARM CAROL DAVILA"/>
    <n v="9"/>
    <s v="0.034"/>
    <m/>
    <x v="0"/>
    <x v="0"/>
  </r>
  <r>
    <s v="UNIV NACL LA PLATA"/>
    <n v="9"/>
    <s v="0.034"/>
    <m/>
    <x v="0"/>
    <x v="0"/>
  </r>
  <r>
    <s v="UNIV NAIROBI"/>
    <n v="9"/>
    <s v="0.034"/>
    <m/>
    <x v="0"/>
    <x v="0"/>
  </r>
  <r>
    <s v="UNIV NIGERIA"/>
    <n v="9"/>
    <s v="0.034"/>
    <m/>
    <x v="0"/>
    <x v="0"/>
  </r>
  <r>
    <s v="UNIV OSTRAVA"/>
    <n v="9"/>
    <s v="0.034"/>
    <m/>
    <x v="0"/>
    <x v="0"/>
  </r>
  <r>
    <s v="UNIV PUTRA MALAYSIA"/>
    <n v="9"/>
    <s v="0.034"/>
    <m/>
    <x v="0"/>
    <x v="0"/>
  </r>
  <r>
    <s v="UNIV QUEBEC"/>
    <n v="9"/>
    <s v="0.034"/>
    <m/>
    <x v="0"/>
    <x v="0"/>
  </r>
  <r>
    <s v="UNIV SCI MALAYSIA"/>
    <n v="9"/>
    <s v="0.034"/>
    <m/>
    <x v="0"/>
    <x v="0"/>
  </r>
  <r>
    <s v="UNIV SURREY"/>
    <n v="9"/>
    <s v="0.034"/>
    <m/>
    <x v="0"/>
    <x v="0"/>
  </r>
  <r>
    <s v="UNIV TEXAS SW MED CTR DALLAS"/>
    <n v="9"/>
    <s v="0.034"/>
    <m/>
    <x v="0"/>
    <x v="0"/>
  </r>
  <r>
    <s v="UNIV TRONDHEIM HOSP"/>
    <n v="9"/>
    <s v="0.034"/>
    <m/>
    <x v="0"/>
    <x v="0"/>
  </r>
  <r>
    <s v="UNIV VALLE"/>
    <n v="9"/>
    <s v="0.034"/>
    <m/>
    <x v="0"/>
    <x v="0"/>
  </r>
  <r>
    <s v="UNIV VALPARAISO"/>
    <n v="9"/>
    <s v="0.034"/>
    <m/>
    <x v="0"/>
    <x v="0"/>
  </r>
  <r>
    <s v="UNIV VECHTA"/>
    <n v="9"/>
    <s v="0.034"/>
    <m/>
    <x v="0"/>
    <x v="0"/>
  </r>
  <r>
    <s v="UNIV VERMONT"/>
    <n v="9"/>
    <s v="0.034"/>
    <m/>
    <x v="0"/>
    <x v="0"/>
  </r>
  <r>
    <s v="UNIV VET MED"/>
    <n v="9"/>
    <s v="0.034"/>
    <m/>
    <x v="0"/>
    <x v="0"/>
  </r>
  <r>
    <s v="UNIV W ENGLAND"/>
    <n v="9"/>
    <s v="0.034"/>
    <m/>
    <x v="0"/>
    <x v="0"/>
  </r>
  <r>
    <s v="UNIV WYOMING"/>
    <n v="9"/>
    <s v="0.034"/>
    <m/>
    <x v="0"/>
    <x v="0"/>
  </r>
  <r>
    <s v="USDA"/>
    <n v="9"/>
    <s v="0.034"/>
    <m/>
    <x v="0"/>
    <x v="0"/>
  </r>
  <r>
    <s v="VILLANOVA UNIV"/>
    <n v="9"/>
    <s v="0.034"/>
    <m/>
    <x v="0"/>
    <x v="0"/>
  </r>
  <r>
    <s v="ADAM MICKIEWICZ UNIV POZNAN"/>
    <n v="8"/>
    <s v="0.030"/>
    <m/>
    <x v="0"/>
    <x v="0"/>
  </r>
  <r>
    <s v="AGROSCOPE"/>
    <n v="8"/>
    <s v="0.030"/>
    <m/>
    <x v="0"/>
    <x v="0"/>
  </r>
  <r>
    <s v="AINTREE UNIV HOSP NHS FDN TRUST"/>
    <n v="8"/>
    <s v="0.030"/>
    <m/>
    <x v="0"/>
    <x v="0"/>
  </r>
  <r>
    <s v="AKDENIZ UNIV"/>
    <n v="8"/>
    <s v="0.030"/>
    <m/>
    <x v="0"/>
    <x v="0"/>
  </r>
  <r>
    <s v="AL QUDS UNIV"/>
    <n v="8"/>
    <s v="0.030"/>
    <m/>
    <x v="0"/>
    <x v="0"/>
  </r>
  <r>
    <s v="ART MUSEUM ESTONIA"/>
    <n v="8"/>
    <s v="0.030"/>
    <m/>
    <x v="0"/>
    <x v="0"/>
  </r>
  <r>
    <s v="ASKLEPE GEN HOSP"/>
    <n v="8"/>
    <s v="0.030"/>
    <m/>
    <x v="0"/>
    <x v="0"/>
  </r>
  <r>
    <s v="ASTHMA BHAWAN"/>
    <n v="8"/>
    <s v="0.030"/>
    <m/>
    <x v="0"/>
    <x v="0"/>
  </r>
  <r>
    <s v="BALTIMORE VET ADM MED CTR"/>
    <n v="8"/>
    <s v="0.030"/>
    <m/>
    <x v="0"/>
    <x v="0"/>
  </r>
  <r>
    <s v="BARCELONA INST GLOBAL HLTH"/>
    <n v="8"/>
    <s v="0.030"/>
    <m/>
    <x v="0"/>
    <x v="0"/>
  </r>
  <r>
    <s v="BIOCRUCES HLTH RES INST"/>
    <n v="8"/>
    <s v="0.030"/>
    <m/>
    <x v="0"/>
    <x v="0"/>
  </r>
  <r>
    <s v="BISPEBJERG FREDERIKSBERG HOSP"/>
    <n v="8"/>
    <s v="0.030"/>
    <m/>
    <x v="0"/>
    <x v="0"/>
  </r>
  <r>
    <s v="BORDEAUX UNIV"/>
    <n v="8"/>
    <s v="0.030"/>
    <m/>
    <x v="0"/>
    <x v="0"/>
  </r>
  <r>
    <s v="BROAD INST MASSACHUSETTS INST TECHNOL HARVARD"/>
    <n v="8"/>
    <s v="0.030"/>
    <m/>
    <x v="0"/>
    <x v="0"/>
  </r>
  <r>
    <s v="BROAD INST MASSACHUSETTS INST TECHNOL HARVARD U"/>
    <n v="8"/>
    <s v="0.030"/>
    <m/>
    <x v="0"/>
    <x v="0"/>
  </r>
  <r>
    <s v="CATALAN HLTH SERV"/>
    <n v="8"/>
    <s v="0.030"/>
    <m/>
    <x v="0"/>
    <x v="0"/>
  </r>
  <r>
    <s v="CELLIN TECHNOL LLC"/>
    <n v="8"/>
    <s v="0.030"/>
    <s v="CELLIN TECHNOL LLC"/>
    <x v="29"/>
    <x v="2"/>
  </r>
  <r>
    <s v="CEU CARDINAL HERRERA UNIV"/>
    <n v="8"/>
    <s v="0.030"/>
    <m/>
    <x v="0"/>
    <x v="0"/>
  </r>
  <r>
    <s v="CHANG GUNG MEM HOSP"/>
    <n v="8"/>
    <s v="0.030"/>
    <m/>
    <x v="0"/>
    <x v="0"/>
  </r>
  <r>
    <s v="CHU BORDEAUX"/>
    <n v="8"/>
    <s v="0.030"/>
    <m/>
    <x v="0"/>
    <x v="0"/>
  </r>
  <r>
    <s v="CINCINNATI CHILDRENS HOSP MED CTR"/>
    <n v="8"/>
    <s v="0.030"/>
    <m/>
    <x v="0"/>
    <x v="0"/>
  </r>
  <r>
    <s v="CITY HOSP"/>
    <n v="8"/>
    <s v="0.030"/>
    <m/>
    <x v="0"/>
    <x v="0"/>
  </r>
  <r>
    <s v="CLIN RES CTR LTD"/>
    <n v="8"/>
    <s v="0.030"/>
    <m/>
    <x v="0"/>
    <x v="0"/>
  </r>
  <r>
    <s v="COLUMBIA UNIV COLL PHYS SURG"/>
    <n v="8"/>
    <s v="0.030"/>
    <m/>
    <x v="0"/>
    <x v="0"/>
  </r>
  <r>
    <s v="CONSTANTINE PHILOSOPHER UNIV NITRA"/>
    <n v="8"/>
    <s v="0.030"/>
    <m/>
    <x v="0"/>
    <x v="0"/>
  </r>
  <r>
    <s v="CROATIAN ACAD SCI ARTS"/>
    <n v="8"/>
    <s v="0.030"/>
    <m/>
    <x v="0"/>
    <x v="0"/>
  </r>
  <r>
    <s v="CTR BEHAV HLTH SCI"/>
    <n v="8"/>
    <s v="0.030"/>
    <m/>
    <x v="0"/>
    <x v="0"/>
  </r>
  <r>
    <s v="CTR EXCELLENCE CULTURAL THEORY"/>
    <n v="8"/>
    <s v="0.030"/>
    <m/>
    <x v="0"/>
    <x v="0"/>
  </r>
  <r>
    <s v="CTR FOOD FERMENTAT TECHNOL"/>
    <n v="8"/>
    <s v="0.030"/>
    <s v="CTR FOOD FERMENTAT TECHNOL"/>
    <x v="7"/>
    <x v="1"/>
  </r>
  <r>
    <s v="CTR HOSP LISBOA OCIDENTAL"/>
    <n v="8"/>
    <s v="0.030"/>
    <m/>
    <x v="0"/>
    <x v="0"/>
  </r>
  <r>
    <s v="CTR NATL GENOTYPAGE"/>
    <n v="8"/>
    <s v="0.030"/>
    <m/>
    <x v="0"/>
    <x v="0"/>
  </r>
  <r>
    <s v="CURTIN UNIV TECHNOL"/>
    <n v="8"/>
    <s v="0.030"/>
    <m/>
    <x v="0"/>
    <x v="0"/>
  </r>
  <r>
    <s v="DEBRE BERHAN UNIV"/>
    <n v="8"/>
    <s v="0.030"/>
    <m/>
    <x v="0"/>
    <x v="0"/>
  </r>
  <r>
    <s v="DEPT PRIMARY IND"/>
    <n v="8"/>
    <s v="0.030"/>
    <m/>
    <x v="0"/>
    <x v="0"/>
  </r>
  <r>
    <s v="DUBNA JOINT NUCL RES INST"/>
    <n v="8"/>
    <s v="0.030"/>
    <m/>
    <x v="0"/>
    <x v="0"/>
  </r>
  <r>
    <s v="DUKE NATL UNIV SINGAPORE"/>
    <n v="8"/>
    <s v="0.030"/>
    <m/>
    <x v="0"/>
    <x v="0"/>
  </r>
  <r>
    <s v="EMPA"/>
    <n v="8"/>
    <s v="0.030"/>
    <m/>
    <x v="0"/>
    <x v="0"/>
  </r>
  <r>
    <s v="ENVIRONM PROTECT AGCY"/>
    <n v="8"/>
    <s v="0.030"/>
    <m/>
    <x v="0"/>
    <x v="0"/>
  </r>
  <r>
    <s v="ESTONIAN AVIAT ACAD"/>
    <n v="8"/>
    <s v="0.030"/>
    <m/>
    <x v="0"/>
    <x v="0"/>
  </r>
  <r>
    <s v="ESTONIAN CTR EVOLUTIONARY ECOL"/>
    <n v="8"/>
    <s v="0.030"/>
    <m/>
    <x v="0"/>
    <x v="0"/>
  </r>
  <r>
    <s v="ESTONIAN STATE AGCY MED"/>
    <n v="8"/>
    <s v="0.030"/>
    <m/>
    <x v="0"/>
    <x v="0"/>
  </r>
  <r>
    <s v="EURATOM"/>
    <n v="8"/>
    <s v="0.030"/>
    <m/>
    <x v="0"/>
    <x v="0"/>
  </r>
  <r>
    <s v="EUROACADEMY"/>
    <n v="8"/>
    <s v="0.030"/>
    <m/>
    <x v="0"/>
    <x v="0"/>
  </r>
  <r>
    <s v="EUROPEAN INST ONCOL"/>
    <n v="8"/>
    <s v="0.030"/>
    <m/>
    <x v="0"/>
    <x v="0"/>
  </r>
  <r>
    <s v="EUROPEAN SO OBSERV"/>
    <n v="8"/>
    <s v="0.030"/>
    <m/>
    <x v="0"/>
    <x v="0"/>
  </r>
  <r>
    <s v="EWHA WOMANS UNIV"/>
    <n v="8"/>
    <s v="0.030"/>
    <m/>
    <x v="0"/>
    <x v="0"/>
  </r>
  <r>
    <s v="F HOFFMANN LA ROCHE LTD"/>
    <n v="8"/>
    <s v="0.030"/>
    <m/>
    <x v="0"/>
    <x v="0"/>
  </r>
  <r>
    <s v="FREE UNIV BRUSSELS"/>
    <n v="8"/>
    <s v="0.030"/>
    <m/>
    <x v="0"/>
    <x v="0"/>
  </r>
  <r>
    <s v="GENENTECH INC"/>
    <n v="8"/>
    <s v="0.030"/>
    <m/>
    <x v="0"/>
    <x v="0"/>
  </r>
  <r>
    <s v="GENEVA UNIV HOSP"/>
    <n v="8"/>
    <s v="0.030"/>
    <m/>
    <x v="0"/>
    <x v="0"/>
  </r>
  <r>
    <s v="GEOL SURVEY FINLAND"/>
    <n v="8"/>
    <s v="0.030"/>
    <m/>
    <x v="0"/>
    <x v="0"/>
  </r>
  <r>
    <s v="GEORGE INST GLOBAL HLTH"/>
    <n v="8"/>
    <s v="0.030"/>
    <m/>
    <x v="0"/>
    <x v="0"/>
  </r>
  <r>
    <s v="GERMAN INST HUMAN NUTR"/>
    <n v="8"/>
    <s v="0.030"/>
    <m/>
    <x v="0"/>
    <x v="0"/>
  </r>
  <r>
    <s v="GLAXOSMITHKLINE BIOL"/>
    <n v="8"/>
    <s v="0.030"/>
    <m/>
    <x v="0"/>
    <x v="0"/>
  </r>
  <r>
    <s v="HELEN HAYES HOSP"/>
    <n v="8"/>
    <s v="0.030"/>
    <m/>
    <x v="0"/>
    <x v="0"/>
  </r>
  <r>
    <s v="HELMHOLTZ ZENTRUM DRESDEN ROSSENDORF"/>
    <n v="8"/>
    <s v="0.030"/>
    <m/>
    <x v="0"/>
    <x v="0"/>
  </r>
  <r>
    <s v="HENRY FORD HOSP"/>
    <n v="8"/>
    <s v="0.030"/>
    <m/>
    <x v="0"/>
    <x v="0"/>
  </r>
  <r>
    <s v="HLTH BOARD"/>
    <n v="8"/>
    <s v="0.030"/>
    <m/>
    <x v="0"/>
    <x v="0"/>
  </r>
  <r>
    <s v="HOIURAAMATUKOGU"/>
    <n v="8"/>
    <s v="0.030"/>
    <m/>
    <x v="0"/>
    <x v="0"/>
  </r>
  <r>
    <s v="IDIBAPS"/>
    <n v="8"/>
    <s v="0.030"/>
    <m/>
    <x v="0"/>
    <x v="0"/>
  </r>
  <r>
    <s v="INDIANA UNIV SCH MED"/>
    <n v="8"/>
    <s v="0.030"/>
    <m/>
    <x v="0"/>
    <x v="0"/>
  </r>
  <r>
    <s v="INFECT DIS HOSP"/>
    <n v="8"/>
    <s v="0.030"/>
    <m/>
    <x v="0"/>
    <x v="0"/>
  </r>
  <r>
    <s v="INFN SEZ MILANO BICCOCA"/>
    <n v="8"/>
    <s v="0.030"/>
    <m/>
    <x v="0"/>
    <x v="0"/>
  </r>
  <r>
    <s v="INFN SEZIONE BARI"/>
    <n v="8"/>
    <s v="0.030"/>
    <m/>
    <x v="0"/>
    <x v="0"/>
  </r>
  <r>
    <s v="INST MAX VON LAUE PAUL LANGEVIN"/>
    <n v="8"/>
    <s v="0.030"/>
    <m/>
    <x v="0"/>
    <x v="0"/>
  </r>
  <r>
    <s v="INST MEXICANO SEGURO SOCIAL"/>
    <n v="8"/>
    <s v="0.030"/>
    <m/>
    <x v="0"/>
    <x v="0"/>
  </r>
  <r>
    <s v="INST NACL EPIDEMIOL DR JUAN H JARA"/>
    <n v="8"/>
    <s v="0.030"/>
    <m/>
    <x v="0"/>
    <x v="0"/>
  </r>
  <r>
    <s v="INST NACL SALUD"/>
    <n v="8"/>
    <s v="0.030"/>
    <m/>
    <x v="0"/>
    <x v="0"/>
  </r>
  <r>
    <s v="INST PHYS ENERGET"/>
    <n v="8"/>
    <s v="0.030"/>
    <m/>
    <x v="0"/>
    <x v="0"/>
  </r>
  <r>
    <s v="INT CTR RES WOMEN"/>
    <n v="8"/>
    <s v="0.030"/>
    <m/>
    <x v="0"/>
    <x v="0"/>
  </r>
  <r>
    <s v="INT SAKHAROV ENVIRONM UNIV"/>
    <n v="8"/>
    <s v="0.030"/>
    <m/>
    <x v="0"/>
    <x v="0"/>
  </r>
  <r>
    <s v="IRCCS NEUROMED"/>
    <n v="8"/>
    <s v="0.030"/>
    <m/>
    <x v="0"/>
    <x v="0"/>
  </r>
  <r>
    <s v="J DLUGOSZ UNIV CZESTOCHOWA"/>
    <n v="8"/>
    <s v="0.030"/>
    <m/>
    <x v="0"/>
    <x v="0"/>
  </r>
  <r>
    <s v="JUNTENDO UNIV"/>
    <n v="8"/>
    <s v="0.030"/>
    <m/>
    <x v="0"/>
    <x v="0"/>
  </r>
  <r>
    <s v="KAZAKH NATL MED UNIV"/>
    <n v="8"/>
    <s v="0.030"/>
    <m/>
    <x v="0"/>
    <x v="0"/>
  </r>
  <r>
    <s v="KAZIMIERZ WIELKI UNIV BYDGOSZCZ"/>
    <n v="8"/>
    <s v="0.030"/>
    <m/>
    <x v="0"/>
    <x v="0"/>
  </r>
  <r>
    <s v="KIPSHIDZE CENT UNIV HOSP"/>
    <n v="8"/>
    <s v="0.030"/>
    <m/>
    <x v="0"/>
    <x v="0"/>
  </r>
  <r>
    <s v="KOC UNIV"/>
    <n v="8"/>
    <s v="0.030"/>
    <m/>
    <x v="0"/>
    <x v="0"/>
  </r>
  <r>
    <s v="KOREA INST ADV STUDY"/>
    <n v="8"/>
    <s v="0.030"/>
    <m/>
    <x v="0"/>
    <x v="0"/>
  </r>
  <r>
    <s v="LANZHOU UNIV"/>
    <n v="8"/>
    <s v="0.030"/>
    <m/>
    <x v="0"/>
    <x v="0"/>
  </r>
  <r>
    <s v="LATVIAN STATE INST WOOD CHEM"/>
    <n v="8"/>
    <s v="0.030"/>
    <m/>
    <x v="0"/>
    <x v="0"/>
  </r>
  <r>
    <s v="LEIBNIZ INST PREVENT RES EPIDEMIOL"/>
    <n v="8"/>
    <s v="0.030"/>
    <m/>
    <x v="0"/>
    <x v="0"/>
  </r>
  <r>
    <s v="LORRAINE UNIV"/>
    <n v="8"/>
    <s v="0.030"/>
    <m/>
    <x v="0"/>
    <x v="0"/>
  </r>
  <r>
    <s v="LVIV POLYTECH NATL UNIV"/>
    <n v="8"/>
    <s v="0.030"/>
    <m/>
    <x v="0"/>
    <x v="0"/>
  </r>
  <r>
    <s v="MADAWALABU UNIV"/>
    <n v="8"/>
    <s v="0.030"/>
    <m/>
    <x v="0"/>
    <x v="0"/>
  </r>
  <r>
    <s v="MADRAS DIABET RES FDN"/>
    <n v="8"/>
    <s v="0.030"/>
    <m/>
    <x v="0"/>
    <x v="0"/>
  </r>
  <r>
    <s v="MARAGHEH UNIV MED SCI"/>
    <n v="8"/>
    <s v="0.030"/>
    <m/>
    <x v="0"/>
    <x v="0"/>
  </r>
  <r>
    <s v="MARINE ORGANISM INVEST"/>
    <n v="8"/>
    <s v="0.030"/>
    <m/>
    <x v="0"/>
    <x v="0"/>
  </r>
  <r>
    <s v="MARIO NEGRI INST PHARMACOL RES"/>
    <n v="8"/>
    <s v="0.030"/>
    <m/>
    <x v="0"/>
    <x v="0"/>
  </r>
  <r>
    <s v="MAX PLANCK INST HUMAN DEV"/>
    <n v="8"/>
    <s v="0.030"/>
    <m/>
    <x v="0"/>
    <x v="0"/>
  </r>
  <r>
    <s v="MEM SLOAN KETTERING CANC CTR"/>
    <n v="8"/>
    <s v="0.030"/>
    <m/>
    <x v="0"/>
    <x v="0"/>
  </r>
  <r>
    <s v="MICHIGAN TECHNOL UNIV"/>
    <n v="8"/>
    <s v="0.030"/>
    <m/>
    <x v="0"/>
    <x v="0"/>
  </r>
  <r>
    <s v="MIMAR SINAN UNIV ISTANBUL"/>
    <n v="8"/>
    <s v="0.030"/>
    <m/>
    <x v="0"/>
    <x v="0"/>
  </r>
  <r>
    <s v="MINIST ECON AFFAIRS COMMUN"/>
    <n v="8"/>
    <s v="0.030"/>
    <m/>
    <x v="0"/>
    <x v="0"/>
  </r>
  <r>
    <s v="MINIST ENVIRONM"/>
    <n v="8"/>
    <s v="0.030"/>
    <m/>
    <x v="0"/>
    <x v="0"/>
  </r>
  <r>
    <s v="MINIST HLTH MALAYSIA"/>
    <n v="8"/>
    <s v="0.030"/>
    <m/>
    <x v="0"/>
    <x v="0"/>
  </r>
  <r>
    <s v="MINIST SALUD PUBL"/>
    <n v="8"/>
    <s v="0.030"/>
    <m/>
    <x v="0"/>
    <x v="0"/>
  </r>
  <r>
    <s v="MUNICH CLUSTER SYST NEUROL SYNERGY"/>
    <n v="8"/>
    <s v="0.030"/>
    <m/>
    <x v="0"/>
    <x v="0"/>
  </r>
  <r>
    <s v="NASU"/>
    <n v="8"/>
    <s v="0.030"/>
    <m/>
    <x v="0"/>
    <x v="0"/>
  </r>
  <r>
    <s v="NATIONWIDE CHILDRENS HOSP"/>
    <n v="8"/>
    <s v="0.030"/>
    <m/>
    <x v="0"/>
    <x v="0"/>
  </r>
  <r>
    <s v="NATL CTR ATMOSPHER RES"/>
    <n v="8"/>
    <s v="0.030"/>
    <m/>
    <x v="0"/>
    <x v="0"/>
  </r>
  <r>
    <s v="NATL HOSP FAROE ISLANDS"/>
    <n v="8"/>
    <s v="0.030"/>
    <m/>
    <x v="0"/>
    <x v="0"/>
  </r>
  <r>
    <s v="NATL HOSP NORWAY"/>
    <n v="8"/>
    <s v="0.030"/>
    <m/>
    <x v="0"/>
    <x v="0"/>
  </r>
  <r>
    <s v="NATL RES CTR WORKING ENVIRONM"/>
    <n v="8"/>
    <s v="0.030"/>
    <m/>
    <x v="0"/>
    <x v="0"/>
  </r>
  <r>
    <s v="NEPAL HLTH RES COUNCIL"/>
    <n v="8"/>
    <s v="0.030"/>
    <m/>
    <x v="0"/>
    <x v="0"/>
  </r>
  <r>
    <s v="NEUROSCI CAMPUS AMSTERDAM"/>
    <n v="8"/>
    <s v="0.030"/>
    <m/>
    <x v="0"/>
    <x v="0"/>
  </r>
  <r>
    <s v="NEW YORK MED COLL"/>
    <n v="8"/>
    <s v="0.030"/>
    <m/>
    <x v="0"/>
    <x v="0"/>
  </r>
  <r>
    <s v="NHS BLOOD TRANSPLANT"/>
    <n v="8"/>
    <s v="0.030"/>
    <m/>
    <x v="0"/>
    <x v="0"/>
  </r>
  <r>
    <s v="NORD BIOSCI"/>
    <n v="8"/>
    <s v="0.030"/>
    <m/>
    <x v="0"/>
    <x v="0"/>
  </r>
  <r>
    <s v="NORD UNIV"/>
    <n v="8"/>
    <s v="0.030"/>
    <m/>
    <x v="0"/>
    <x v="0"/>
  </r>
  <r>
    <s v="NORTH ZEALAND UNIV HOSP"/>
    <n v="8"/>
    <s v="0.030"/>
    <m/>
    <x v="0"/>
    <x v="0"/>
  </r>
  <r>
    <s v="NORTHSHORE UNIV HEALTHSYST"/>
    <n v="8"/>
    <s v="0.030"/>
    <m/>
    <x v="0"/>
    <x v="0"/>
  </r>
  <r>
    <s v="NORWEGIAN INST WATER RES"/>
    <n v="8"/>
    <s v="0.030"/>
    <m/>
    <x v="0"/>
    <x v="0"/>
  </r>
  <r>
    <s v="NOVA SE UNIV"/>
    <n v="8"/>
    <s v="0.030"/>
    <m/>
    <x v="0"/>
    <x v="0"/>
  </r>
  <r>
    <s v="OBAFEMI AWOLOWO UNIV"/>
    <n v="8"/>
    <s v="0.030"/>
    <m/>
    <x v="0"/>
    <x v="0"/>
  </r>
  <r>
    <s v="OBSERV NACL"/>
    <n v="8"/>
    <s v="0.030"/>
    <m/>
    <x v="0"/>
    <x v="0"/>
  </r>
  <r>
    <s v="P2P LAB"/>
    <n v="8"/>
    <s v="0.030"/>
    <m/>
    <x v="0"/>
    <x v="0"/>
  </r>
  <r>
    <s v="PARTNER SITE MUNICH HEART ALLIANCE"/>
    <n v="8"/>
    <s v="0.030"/>
    <m/>
    <x v="0"/>
    <x v="0"/>
  </r>
  <r>
    <s v="QURETEC"/>
    <n v="8"/>
    <s v="0.030"/>
    <s v="QURETEC"/>
    <x v="30"/>
    <x v="2"/>
  </r>
  <r>
    <s v="RED CROSS WAR MEM CHILDRENS HOSP"/>
    <n v="8"/>
    <s v="0.030"/>
    <m/>
    <x v="0"/>
    <x v="0"/>
  </r>
  <r>
    <s v="RES EDUC FDN CHILD HLTH"/>
    <n v="8"/>
    <s v="0.030"/>
    <m/>
    <x v="0"/>
    <x v="0"/>
  </r>
  <r>
    <s v="SAN FRANCISCO STATE UNIV"/>
    <n v="8"/>
    <s v="0.030"/>
    <m/>
    <x v="0"/>
    <x v="0"/>
  </r>
  <r>
    <s v="SANDIA NATL LABS"/>
    <n v="8"/>
    <s v="0.030"/>
    <m/>
    <x v="0"/>
    <x v="0"/>
  </r>
  <r>
    <s v="SAS"/>
    <n v="8"/>
    <s v="0.030"/>
    <m/>
    <x v="0"/>
    <x v="0"/>
  </r>
  <r>
    <s v="SCUOLA NORMALE SUPERIORE PISA"/>
    <n v="8"/>
    <s v="0.030"/>
    <m/>
    <x v="0"/>
    <x v="0"/>
  </r>
  <r>
    <s v="SHANDONG UNIV"/>
    <n v="8"/>
    <s v="0.030"/>
    <m/>
    <x v="0"/>
    <x v="0"/>
  </r>
  <r>
    <s v="SLAGELSE HOSP"/>
    <n v="8"/>
    <s v="0.030"/>
    <m/>
    <x v="0"/>
    <x v="0"/>
  </r>
  <r>
    <s v="SMITHSONIAN ENVIRONM RES CTR"/>
    <n v="8"/>
    <s v="0.030"/>
    <m/>
    <x v="0"/>
    <x v="0"/>
  </r>
  <r>
    <s v="SO ILLINOIS UNIV"/>
    <n v="8"/>
    <s v="0.030"/>
    <m/>
    <x v="0"/>
    <x v="0"/>
  </r>
  <r>
    <s v="SS CYRIL METHODIUS UNIV"/>
    <n v="8"/>
    <s v="0.030"/>
    <m/>
    <x v="0"/>
    <x v="0"/>
  </r>
  <r>
    <s v="ST MARKS HOSP"/>
    <n v="8"/>
    <s v="0.030"/>
    <m/>
    <x v="0"/>
    <x v="0"/>
  </r>
  <r>
    <s v="ST MARYS UNIV"/>
    <n v="8"/>
    <s v="0.030"/>
    <m/>
    <x v="0"/>
    <x v="0"/>
  </r>
  <r>
    <s v="STATE FOREST MANAGEMENT CTR"/>
    <n v="8"/>
    <s v="0.030"/>
    <m/>
    <x v="0"/>
    <x v="0"/>
  </r>
  <r>
    <s v="TAICHUNG VET GEN HOSP"/>
    <n v="8"/>
    <s v="0.030"/>
    <m/>
    <x v="0"/>
    <x v="0"/>
  </r>
  <r>
    <s v="TALLINN CHILDREN HOSP"/>
    <n v="8"/>
    <s v="0.030"/>
    <m/>
    <x v="0"/>
    <x v="0"/>
  </r>
  <r>
    <s v="TALLINN HLTH COLL"/>
    <n v="8"/>
    <s v="0.030"/>
    <m/>
    <x v="0"/>
    <x v="0"/>
  </r>
  <r>
    <s v="TALLINNA TEHNIKAULIKOOL"/>
    <n v="8"/>
    <s v="0.030"/>
    <m/>
    <x v="0"/>
    <x v="0"/>
  </r>
  <r>
    <s v="TARTU ART COLL"/>
    <n v="8"/>
    <s v="0.030"/>
    <m/>
    <x v="0"/>
    <x v="0"/>
  </r>
  <r>
    <s v="TASK FORCE GLOBAL HLTH"/>
    <n v="8"/>
    <s v="0.030"/>
    <m/>
    <x v="0"/>
    <x v="0"/>
  </r>
  <r>
    <s v="TECH UNIV DORTMUND"/>
    <n v="8"/>
    <s v="0.030"/>
    <m/>
    <x v="0"/>
    <x v="0"/>
  </r>
  <r>
    <s v="THAMMASAT UNIV"/>
    <n v="8"/>
    <s v="0.030"/>
    <m/>
    <x v="0"/>
    <x v="0"/>
  </r>
  <r>
    <s v="THOMAYER HOSP"/>
    <n v="8"/>
    <s v="0.030"/>
    <m/>
    <x v="0"/>
    <x v="0"/>
  </r>
  <r>
    <s v="TOKYO UNIV MARINE SCI TECHNOL"/>
    <n v="8"/>
    <s v="0.030"/>
    <m/>
    <x v="0"/>
    <x v="0"/>
  </r>
  <r>
    <s v="TON DUC THANG UNIV"/>
    <n v="8"/>
    <s v="0.030"/>
    <m/>
    <x v="0"/>
    <x v="0"/>
  </r>
  <r>
    <s v="TRANSILVANIA UNIV BRASOV"/>
    <n v="8"/>
    <s v="0.030"/>
    <m/>
    <x v="0"/>
    <x v="0"/>
  </r>
  <r>
    <s v="TRENT UNIV"/>
    <n v="8"/>
    <s v="0.030"/>
    <m/>
    <x v="0"/>
    <x v="0"/>
  </r>
  <r>
    <s v="UAM"/>
    <n v="8"/>
    <s v="0.030"/>
    <m/>
    <x v="0"/>
    <x v="0"/>
  </r>
  <r>
    <s v="UNIV AIX MARSEILLE 2"/>
    <n v="8"/>
    <s v="0.030"/>
    <m/>
    <x v="0"/>
    <x v="0"/>
  </r>
  <r>
    <s v="UNIV ALEXANDRIA"/>
    <n v="8"/>
    <s v="0.030"/>
    <m/>
    <x v="0"/>
    <x v="0"/>
  </r>
  <r>
    <s v="UNIV APPL SCI ARTS"/>
    <n v="8"/>
    <s v="0.030"/>
    <m/>
    <x v="0"/>
    <x v="0"/>
  </r>
  <r>
    <s v="UNIV AUTONOMA METROPOLITANA"/>
    <n v="8"/>
    <s v="0.030"/>
    <m/>
    <x v="0"/>
    <x v="0"/>
  </r>
  <r>
    <s v="UNIV BASEL HOSP"/>
    <n v="8"/>
    <s v="0.030"/>
    <m/>
    <x v="0"/>
    <x v="0"/>
  </r>
  <r>
    <s v="UNIV BENIN"/>
    <n v="8"/>
    <s v="0.030"/>
    <m/>
    <x v="0"/>
    <x v="0"/>
  </r>
  <r>
    <s v="UNIV BIALYSTOK"/>
    <n v="8"/>
    <s v="0.030"/>
    <m/>
    <x v="0"/>
    <x v="0"/>
  </r>
  <r>
    <s v="UNIV BOURGOGNE"/>
    <n v="8"/>
    <s v="0.030"/>
    <m/>
    <x v="0"/>
    <x v="0"/>
  </r>
  <r>
    <s v="UNIV BOURGOGNE FRANCHE COMTE"/>
    <n v="8"/>
    <s v="0.030"/>
    <m/>
    <x v="0"/>
    <x v="0"/>
  </r>
  <r>
    <s v="UNIV BYDGOSZCZ"/>
    <n v="8"/>
    <s v="0.030"/>
    <m/>
    <x v="0"/>
    <x v="0"/>
  </r>
  <r>
    <s v="UNIV CASTILLA LA MANCHA"/>
    <n v="8"/>
    <s v="0.030"/>
    <m/>
    <x v="0"/>
    <x v="0"/>
  </r>
  <r>
    <s v="UNIV CLERMONT FERRAND"/>
    <n v="8"/>
    <s v="0.030"/>
    <m/>
    <x v="0"/>
    <x v="0"/>
  </r>
  <r>
    <s v="UNIV COLL HOSP"/>
    <n v="8"/>
    <s v="0.030"/>
    <m/>
    <x v="0"/>
    <x v="0"/>
  </r>
  <r>
    <s v="UNIV CORDOBA"/>
    <n v="8"/>
    <s v="0.030"/>
    <m/>
    <x v="0"/>
    <x v="0"/>
  </r>
  <r>
    <s v="UNIV CTR SVALBARD"/>
    <n v="8"/>
    <s v="0.030"/>
    <m/>
    <x v="0"/>
    <x v="0"/>
  </r>
  <r>
    <s v="UNIV ESSEX"/>
    <n v="8"/>
    <s v="0.030"/>
    <m/>
    <x v="0"/>
    <x v="0"/>
  </r>
  <r>
    <s v="UNIV GLOUCESTERSHIRE"/>
    <n v="8"/>
    <s v="0.030"/>
    <m/>
    <x v="0"/>
    <x v="0"/>
  </r>
  <r>
    <s v="UNIV HEIDELBERG HOSP"/>
    <n v="8"/>
    <s v="0.030"/>
    <m/>
    <x v="0"/>
    <x v="0"/>
  </r>
  <r>
    <s v="UNIV HENRI POINCARE"/>
    <n v="8"/>
    <s v="0.030"/>
    <m/>
    <x v="0"/>
    <x v="0"/>
  </r>
  <r>
    <s v="UNIV HERTFORDSHIRE"/>
    <n v="8"/>
    <s v="0.030"/>
    <m/>
    <x v="0"/>
    <x v="0"/>
  </r>
  <r>
    <s v="UNIV HLTH NETWORK"/>
    <n v="8"/>
    <s v="0.030"/>
    <m/>
    <x v="0"/>
    <x v="0"/>
  </r>
  <r>
    <s v="UNIV HULL"/>
    <n v="8"/>
    <s v="0.030"/>
    <m/>
    <x v="0"/>
    <x v="0"/>
  </r>
  <r>
    <s v="UNIV JAEN"/>
    <n v="8"/>
    <s v="0.030"/>
    <m/>
    <x v="0"/>
    <x v="0"/>
  </r>
  <r>
    <s v="UNIV MAGDEBURG"/>
    <n v="8"/>
    <s v="0.030"/>
    <m/>
    <x v="0"/>
    <x v="0"/>
  </r>
  <r>
    <s v="UNIV MASSACHUSETTS BOSTON"/>
    <n v="8"/>
    <s v="0.030"/>
    <m/>
    <x v="0"/>
    <x v="0"/>
  </r>
  <r>
    <s v="UNIV MED INFORMAT TECHNOL"/>
    <n v="8"/>
    <s v="0.030"/>
    <m/>
    <x v="0"/>
    <x v="0"/>
  </r>
  <r>
    <s v="UNIV MONTPELLIER I"/>
    <n v="8"/>
    <s v="0.030"/>
    <m/>
    <x v="0"/>
    <x v="0"/>
  </r>
  <r>
    <s v="UNIV NAMIBIA"/>
    <n v="8"/>
    <s v="0.030"/>
    <m/>
    <x v="0"/>
    <x v="0"/>
  </r>
  <r>
    <s v="UNIV NEW BRUNSWICK"/>
    <n v="8"/>
    <s v="0.030"/>
    <m/>
    <x v="0"/>
    <x v="0"/>
  </r>
  <r>
    <s v="UNIV PANNONIA"/>
    <n v="8"/>
    <s v="0.030"/>
    <m/>
    <x v="0"/>
    <x v="0"/>
  </r>
  <r>
    <s v="UNIV TRIER"/>
    <n v="8"/>
    <s v="0.030"/>
    <m/>
    <x v="0"/>
    <x v="0"/>
  </r>
  <r>
    <s v="UNIV TSUKUBA"/>
    <n v="8"/>
    <s v="0.030"/>
    <m/>
    <x v="0"/>
    <x v="0"/>
  </r>
  <r>
    <s v="UNIV WARMIA MAZURY"/>
    <n v="8"/>
    <s v="0.030"/>
    <m/>
    <x v="0"/>
    <x v="0"/>
  </r>
  <r>
    <s v="UNIV WEST BOHEMIA"/>
    <n v="8"/>
    <s v="0.030"/>
    <m/>
    <x v="0"/>
    <x v="0"/>
  </r>
  <r>
    <s v="UNIV WEST FLORIDA"/>
    <n v="8"/>
    <s v="0.030"/>
    <m/>
    <x v="0"/>
    <x v="0"/>
  </r>
  <r>
    <s v="UNIV WESTERN CAPE"/>
    <n v="8"/>
    <s v="0.030"/>
    <m/>
    <x v="0"/>
    <x v="0"/>
  </r>
  <r>
    <s v="UNIV YAOUNDE I"/>
    <n v="8"/>
    <s v="0.030"/>
    <m/>
    <x v="0"/>
    <x v="0"/>
  </r>
  <r>
    <s v="UPF"/>
    <n v="8"/>
    <s v="0.030"/>
    <m/>
    <x v="0"/>
    <x v="0"/>
  </r>
  <r>
    <s v="US EPA"/>
    <n v="8"/>
    <s v="0.030"/>
    <m/>
    <x v="0"/>
    <x v="0"/>
  </r>
  <r>
    <s v="VAASA HLTH CARE CTR"/>
    <n v="8"/>
    <s v="0.030"/>
    <m/>
    <x v="0"/>
    <x v="0"/>
  </r>
  <r>
    <s v="VIENNA UNIV ECON BUSINESS"/>
    <n v="8"/>
    <s v="0.030"/>
    <m/>
    <x v="0"/>
    <x v="0"/>
  </r>
  <r>
    <s v="W VIRGINIA UNIV"/>
    <n v="8"/>
    <s v="0.030"/>
    <m/>
    <x v="0"/>
    <x v="0"/>
  </r>
  <r>
    <s v="WEILL CORNELL MED COLL"/>
    <n v="8"/>
    <s v="0.030"/>
    <m/>
    <x v="0"/>
    <x v="0"/>
  </r>
  <r>
    <s v="ACAD ATHENS"/>
    <n v="7"/>
    <s v="0.026"/>
    <m/>
    <x v="0"/>
    <x v="0"/>
  </r>
  <r>
    <s v="AGCY SCI TECHNOL RES"/>
    <n v="7"/>
    <s v="0.026"/>
    <m/>
    <x v="0"/>
    <x v="0"/>
  </r>
  <r>
    <s v="AGROPARISTECH"/>
    <n v="7"/>
    <s v="0.026"/>
    <m/>
    <x v="0"/>
    <x v="0"/>
  </r>
  <r>
    <s v="AINTREE UNIV HOSP NATL HLTH SERV FDN TRUST"/>
    <n v="7"/>
    <s v="0.026"/>
    <m/>
    <x v="0"/>
    <x v="0"/>
  </r>
  <r>
    <s v="AL AZHAR UNIV"/>
    <n v="7"/>
    <s v="0.026"/>
    <m/>
    <x v="0"/>
    <x v="0"/>
  </r>
  <r>
    <s v="ALEXANDRU IOAN CUZA UNIV"/>
    <n v="7"/>
    <s v="0.026"/>
    <m/>
    <x v="0"/>
    <x v="0"/>
  </r>
  <r>
    <s v="ALTERRA"/>
    <n v="7"/>
    <s v="0.026"/>
    <m/>
    <x v="0"/>
    <x v="0"/>
  </r>
  <r>
    <s v="AMPLEXA GENET"/>
    <n v="7"/>
    <s v="0.026"/>
    <m/>
    <x v="0"/>
    <x v="0"/>
  </r>
  <r>
    <s v="AN NAJAH UNIV"/>
    <n v="7"/>
    <s v="0.026"/>
    <m/>
    <x v="0"/>
    <x v="0"/>
  </r>
  <r>
    <s v="ANKARA NUMUNE TRAINING RES HOSP"/>
    <n v="7"/>
    <s v="0.026"/>
    <m/>
    <x v="0"/>
    <x v="0"/>
  </r>
  <r>
    <s v="ANN ARBOR VET AFFAIRS HOSP"/>
    <n v="7"/>
    <s v="0.026"/>
    <m/>
    <x v="0"/>
    <x v="0"/>
  </r>
  <r>
    <s v="ASCR"/>
    <n v="7"/>
    <s v="0.026"/>
    <m/>
    <x v="0"/>
    <x v="0"/>
  </r>
  <r>
    <s v="AT STILL UNIV"/>
    <n v="7"/>
    <s v="0.026"/>
    <m/>
    <x v="0"/>
    <x v="0"/>
  </r>
  <r>
    <s v="AUSTRALIAN MUSEUM"/>
    <n v="7"/>
    <s v="0.026"/>
    <m/>
    <x v="0"/>
    <x v="0"/>
  </r>
  <r>
    <s v="AZIENDA SANITARIA FIRENZE"/>
    <n v="7"/>
    <s v="0.026"/>
    <m/>
    <x v="0"/>
    <x v="0"/>
  </r>
  <r>
    <s v="BABES BOLYAI UNIV"/>
    <n v="7"/>
    <s v="0.026"/>
    <m/>
    <x v="0"/>
    <x v="0"/>
  </r>
  <r>
    <s v="BAGHDAD COLL MED"/>
    <n v="7"/>
    <s v="0.026"/>
    <m/>
    <x v="0"/>
    <x v="0"/>
  </r>
  <r>
    <s v="BALLARAT HLTH SERV"/>
    <n v="7"/>
    <s v="0.026"/>
    <m/>
    <x v="0"/>
    <x v="0"/>
  </r>
  <r>
    <s v="BARD COLL"/>
    <n v="7"/>
    <s v="0.026"/>
    <m/>
    <x v="0"/>
    <x v="0"/>
  </r>
  <r>
    <s v="BARTS HLTH NHS TRUST"/>
    <n v="7"/>
    <s v="0.026"/>
    <m/>
    <x v="0"/>
    <x v="0"/>
  </r>
  <r>
    <s v="BASKENT UNIV"/>
    <n v="7"/>
    <s v="0.026"/>
    <m/>
    <x v="0"/>
    <x v="0"/>
  </r>
  <r>
    <s v="BEIJING NORMAL UNIV"/>
    <n v="7"/>
    <s v="0.026"/>
    <m/>
    <x v="0"/>
    <x v="0"/>
  </r>
  <r>
    <s v="BETHESDA HLTH RES CTR"/>
    <n v="7"/>
    <s v="0.026"/>
    <m/>
    <x v="0"/>
    <x v="0"/>
  </r>
  <r>
    <s v="BIELEFELD UNIV"/>
    <n v="7"/>
    <s v="0.026"/>
    <m/>
    <x v="0"/>
    <x v="0"/>
  </r>
  <r>
    <s v="BIPS GMBH"/>
    <n v="7"/>
    <s v="0.026"/>
    <m/>
    <x v="0"/>
    <x v="0"/>
  </r>
  <r>
    <s v="BLOOD SYST RES INST"/>
    <n v="7"/>
    <s v="0.026"/>
    <m/>
    <x v="0"/>
    <x v="0"/>
  </r>
  <r>
    <s v="BROCK UNIV"/>
    <n v="7"/>
    <s v="0.026"/>
    <m/>
    <x v="0"/>
    <x v="0"/>
  </r>
  <r>
    <s v="BUCHAREST UNIV ECON STUDIES"/>
    <n v="7"/>
    <s v="0.026"/>
    <m/>
    <x v="0"/>
    <x v="0"/>
  </r>
  <r>
    <s v="CABRINI INST"/>
    <n v="7"/>
    <s v="0.026"/>
    <m/>
    <x v="0"/>
    <x v="0"/>
  </r>
  <r>
    <s v="CANAKKALE ONSEKIZ MART UNIV"/>
    <n v="7"/>
    <s v="0.026"/>
    <m/>
    <x v="0"/>
    <x v="0"/>
  </r>
  <r>
    <s v="CAPITAL REG DENMARK"/>
    <n v="7"/>
    <s v="0.026"/>
    <m/>
    <x v="0"/>
    <x v="0"/>
  </r>
  <r>
    <s v="CEDARS SINAI DIABET OBES RES INST"/>
    <n v="7"/>
    <s v="0.026"/>
    <m/>
    <x v="0"/>
    <x v="0"/>
  </r>
  <r>
    <s v="CENT UNIV VENEZUELA"/>
    <n v="7"/>
    <s v="0.026"/>
    <m/>
    <x v="0"/>
    <x v="0"/>
  </r>
  <r>
    <s v="CHU HASSAN II"/>
    <n v="7"/>
    <s v="0.026"/>
    <m/>
    <x v="0"/>
    <x v="0"/>
  </r>
  <r>
    <s v="CIBER EPIDEMIOL PUBL HLTH"/>
    <n v="7"/>
    <s v="0.026"/>
    <m/>
    <x v="0"/>
    <x v="0"/>
  </r>
  <r>
    <s v="CITTADELLA UNIV MONSERRATO"/>
    <n v="7"/>
    <s v="0.026"/>
    <m/>
    <x v="0"/>
    <x v="0"/>
  </r>
  <r>
    <s v="CLARK UNIV"/>
    <n v="7"/>
    <s v="0.026"/>
    <m/>
    <x v="0"/>
    <x v="0"/>
  </r>
  <r>
    <s v="CLEMSON UNIV"/>
    <n v="7"/>
    <s v="0.026"/>
    <m/>
    <x v="0"/>
    <x v="0"/>
  </r>
  <r>
    <s v="CONSEJO NACL CIENT TECNOL"/>
    <n v="7"/>
    <s v="0.026"/>
    <m/>
    <x v="0"/>
    <x v="0"/>
  </r>
  <r>
    <s v="COUNCIL AGR RES ECON"/>
    <n v="7"/>
    <s v="0.026"/>
    <m/>
    <x v="0"/>
    <x v="0"/>
  </r>
  <r>
    <s v="CRYSTALSOL OU"/>
    <n v="7"/>
    <s v="0.026"/>
    <s v="CRYSTALSOL OU"/>
    <x v="31"/>
    <x v="2"/>
  </r>
  <r>
    <s v="CSIRO LAND WATER"/>
    <n v="7"/>
    <s v="0.026"/>
    <m/>
    <x v="0"/>
    <x v="0"/>
  </r>
  <r>
    <s v="CTR HEALTHY START INITIAT"/>
    <n v="7"/>
    <s v="0.026"/>
    <m/>
    <x v="0"/>
    <x v="0"/>
  </r>
  <r>
    <s v="CTR HOSP PUBL COTENTIN"/>
    <n v="7"/>
    <s v="0.026"/>
    <m/>
    <x v="0"/>
    <x v="0"/>
  </r>
  <r>
    <s v="CTR INVEST BIOMED RED FISIOPATOL OBESIDAD NUTR"/>
    <n v="7"/>
    <s v="0.026"/>
    <m/>
    <x v="0"/>
    <x v="0"/>
  </r>
  <r>
    <s v="CTR MARINE RES"/>
    <n v="7"/>
    <s v="0.026"/>
    <m/>
    <x v="0"/>
    <x v="0"/>
  </r>
  <r>
    <s v="CTR NATL RECH SCI CNRS IN2P3"/>
    <n v="7"/>
    <s v="0.026"/>
    <m/>
    <x v="0"/>
    <x v="0"/>
  </r>
  <r>
    <s v="CTY COUNCIL OSTERGOTLAND"/>
    <n v="7"/>
    <s v="0.026"/>
    <m/>
    <x v="0"/>
    <x v="0"/>
  </r>
  <r>
    <s v="DIGEST DIS RES INST"/>
    <n v="7"/>
    <s v="0.026"/>
    <m/>
    <x v="0"/>
    <x v="0"/>
  </r>
  <r>
    <s v="DR MARGARETE FISCHER BOSCH INST CLIN PHARMACOL"/>
    <n v="7"/>
    <s v="0.026"/>
    <m/>
    <x v="0"/>
    <x v="0"/>
  </r>
  <r>
    <s v="EALING GEN HOSP"/>
    <n v="7"/>
    <s v="0.026"/>
    <m/>
    <x v="0"/>
    <x v="0"/>
  </r>
  <r>
    <s v="EHIME UNIV"/>
    <n v="7"/>
    <s v="0.026"/>
    <m/>
    <x v="0"/>
    <x v="0"/>
  </r>
  <r>
    <s v="ELECTROTECH INST"/>
    <n v="7"/>
    <s v="0.026"/>
    <m/>
    <x v="0"/>
    <x v="0"/>
  </r>
  <r>
    <s v="ELI LILLY CO"/>
    <n v="7"/>
    <s v="0.026"/>
    <m/>
    <x v="0"/>
    <x v="0"/>
  </r>
  <r>
    <s v="EMERGENCY HOSP CRAIOVA"/>
    <n v="7"/>
    <s v="0.026"/>
    <m/>
    <x v="0"/>
    <x v="0"/>
  </r>
  <r>
    <s v="ENVIRONM BOARD"/>
    <n v="7"/>
    <s v="0.026"/>
    <m/>
    <x v="0"/>
    <x v="0"/>
  </r>
  <r>
    <s v="ESTONIA BUSINESS SCH"/>
    <n v="7"/>
    <s v="0.026"/>
    <s v="ESTONIA BUSINESS SCH"/>
    <x v="32"/>
    <x v="1"/>
  </r>
  <r>
    <s v="ESTONIAN ENVIRONM RES INST"/>
    <n v="7"/>
    <s v="0.026"/>
    <m/>
    <x v="0"/>
    <x v="0"/>
  </r>
  <r>
    <s v="ESTONIAN HLTH BOARD"/>
    <n v="7"/>
    <s v="0.026"/>
    <m/>
    <x v="0"/>
    <x v="0"/>
  </r>
  <r>
    <s v="ESTONIAN PUBL SERV ACAD"/>
    <n v="7"/>
    <s v="0.026"/>
    <m/>
    <x v="0"/>
    <x v="0"/>
  </r>
  <r>
    <s v="EUROPEAN MOL BIOL LAB"/>
    <n v="7"/>
    <s v="0.026"/>
    <m/>
    <x v="0"/>
    <x v="0"/>
  </r>
  <r>
    <s v="FDN PARNU HOSP"/>
    <n v="7"/>
    <s v="0.026"/>
    <m/>
    <x v="0"/>
    <x v="0"/>
  </r>
  <r>
    <s v="FIELD MUSEUM"/>
    <n v="7"/>
    <s v="0.026"/>
    <m/>
    <x v="0"/>
    <x v="0"/>
  </r>
  <r>
    <s v="FINNISH DEF FORCES"/>
    <n v="7"/>
    <s v="0.026"/>
    <m/>
    <x v="0"/>
    <x v="0"/>
  </r>
  <r>
    <s v="FOM UNIV"/>
    <n v="7"/>
    <s v="0.026"/>
    <m/>
    <x v="0"/>
    <x v="0"/>
  </r>
  <r>
    <s v="FOOD AGR ORG"/>
    <n v="7"/>
    <s v="0.026"/>
    <m/>
    <x v="0"/>
    <x v="0"/>
  </r>
  <r>
    <s v="FORESTRY FOREST PROD RES INST"/>
    <n v="7"/>
    <s v="0.026"/>
    <m/>
    <x v="0"/>
    <x v="0"/>
  </r>
  <r>
    <s v="FORTIS ESCORTS HOSP"/>
    <n v="7"/>
    <s v="0.026"/>
    <m/>
    <x v="0"/>
    <x v="0"/>
  </r>
  <r>
    <s v="FRIEDRICH ALEXANDER UNIV ERLANGEN NURNBERG"/>
    <n v="7"/>
    <s v="0.026"/>
    <m/>
    <x v="0"/>
    <x v="0"/>
  </r>
  <r>
    <s v="GEOMAR HELMHOLTZ CTR OCEAN RES KIEL"/>
    <n v="7"/>
    <s v="0.026"/>
    <m/>
    <x v="0"/>
    <x v="0"/>
  </r>
  <r>
    <s v="GEOSCI CONSULTING"/>
    <n v="7"/>
    <s v="0.026"/>
    <m/>
    <x v="0"/>
    <x v="0"/>
  </r>
  <r>
    <s v="GERMAN CTR CARDIOVASC RES DZHK"/>
    <n v="7"/>
    <s v="0.026"/>
    <m/>
    <x v="0"/>
    <x v="0"/>
  </r>
  <r>
    <s v="GERMAN ENVIRONM AGCY"/>
    <n v="7"/>
    <s v="0.026"/>
    <m/>
    <x v="0"/>
    <x v="0"/>
  </r>
  <r>
    <s v="GERMAN HOSP OSWALDO CRUZ"/>
    <n v="7"/>
    <s v="0.026"/>
    <m/>
    <x v="0"/>
    <x v="0"/>
  </r>
  <r>
    <s v="GOCONSULT"/>
    <n v="7"/>
    <s v="0.026"/>
    <m/>
    <x v="0"/>
    <x v="0"/>
  </r>
  <r>
    <s v="GOETHE UNIV"/>
    <n v="7"/>
    <s v="0.026"/>
    <m/>
    <x v="0"/>
    <x v="0"/>
  </r>
  <r>
    <s v="HEALIS SEKHSARIA INST PUBL HLTH"/>
    <n v="7"/>
    <s v="0.026"/>
    <m/>
    <x v="0"/>
    <x v="0"/>
  </r>
  <r>
    <s v="HEFEI UNIV TECHNOL"/>
    <n v="7"/>
    <s v="0.026"/>
    <m/>
    <x v="0"/>
    <x v="0"/>
  </r>
  <r>
    <s v="HELMHOLTZ CTR MUNICH"/>
    <n v="7"/>
    <s v="0.026"/>
    <m/>
    <x v="0"/>
    <x v="0"/>
  </r>
  <r>
    <s v="HELMHOLTZ ZENTRUM BERLIN MAT ENERGIE GMBH"/>
    <n v="7"/>
    <s v="0.026"/>
    <m/>
    <x v="0"/>
    <x v="0"/>
  </r>
  <r>
    <s v="HELMHOLTZ ZENTRUM MUNICH"/>
    <n v="7"/>
    <s v="0.026"/>
    <m/>
    <x v="0"/>
    <x v="0"/>
  </r>
  <r>
    <s v="HLTH PROTECT INSPECTORATE"/>
    <n v="7"/>
    <s v="0.026"/>
    <m/>
    <x v="0"/>
    <x v="0"/>
  </r>
  <r>
    <s v="HOP ROBERT DEBRE"/>
    <n v="7"/>
    <s v="0.026"/>
    <m/>
    <x v="0"/>
    <x v="0"/>
  </r>
  <r>
    <s v="HOSP CIVILS LYON"/>
    <n v="7"/>
    <s v="0.026"/>
    <m/>
    <x v="0"/>
    <x v="0"/>
  </r>
  <r>
    <s v="HOSP ITALIANO BUENOS AIRES"/>
    <n v="7"/>
    <s v="0.026"/>
    <m/>
    <x v="0"/>
    <x v="0"/>
  </r>
  <r>
    <s v="HOSP UNIV VALL DHEBRON"/>
    <n v="7"/>
    <s v="0.026"/>
    <m/>
    <x v="0"/>
    <x v="0"/>
  </r>
  <r>
    <s v="HTA CONSULTING"/>
    <n v="7"/>
    <s v="0.026"/>
    <m/>
    <x v="0"/>
    <x v="0"/>
  </r>
  <r>
    <s v="HUAZHONG UNIV SCI TECHNOL"/>
    <n v="7"/>
    <s v="0.026"/>
    <m/>
    <x v="0"/>
    <x v="0"/>
  </r>
  <r>
    <s v="IDA VIRU CENT HOSP"/>
    <n v="7"/>
    <s v="0.026"/>
    <m/>
    <x v="0"/>
    <x v="0"/>
  </r>
  <r>
    <s v="INFN SEZIONE FIRENZE"/>
    <n v="7"/>
    <s v="0.026"/>
    <m/>
    <x v="0"/>
    <x v="0"/>
  </r>
  <r>
    <s v="INNOVAT MFG ENGN SYST COMPETENCE CTR IMECC"/>
    <n v="7"/>
    <s v="0.026"/>
    <m/>
    <x v="0"/>
    <x v="0"/>
  </r>
  <r>
    <s v="INST ENERGY TECHNOL"/>
    <n v="7"/>
    <s v="0.026"/>
    <m/>
    <x v="0"/>
    <x v="0"/>
  </r>
  <r>
    <s v="INST EXPT PHYS"/>
    <n v="7"/>
    <s v="0.026"/>
    <m/>
    <x v="0"/>
    <x v="0"/>
  </r>
  <r>
    <s v="INST HOCHENERGIEPHYS 0EAW"/>
    <n v="7"/>
    <s v="0.026"/>
    <m/>
    <x v="0"/>
    <x v="0"/>
  </r>
  <r>
    <s v="INST HUMAN DEV"/>
    <n v="7"/>
    <s v="0.026"/>
    <m/>
    <x v="0"/>
    <x v="0"/>
  </r>
  <r>
    <s v="INST MUNICIPAL INVEST MED"/>
    <n v="7"/>
    <s v="0.026"/>
    <m/>
    <x v="0"/>
    <x v="0"/>
  </r>
  <r>
    <s v="INST MYOL"/>
    <n v="7"/>
    <s v="0.026"/>
    <m/>
    <x v="0"/>
    <x v="0"/>
  </r>
  <r>
    <s v="INST NACL SALUD PUBL"/>
    <n v="7"/>
    <s v="0.026"/>
    <m/>
    <x v="0"/>
    <x v="0"/>
  </r>
  <r>
    <s v="INST SCINTILLAT MAT NATL ACAD SCI UKRAINE"/>
    <n v="7"/>
    <s v="0.026"/>
    <m/>
    <x v="0"/>
    <x v="0"/>
  </r>
  <r>
    <s v="INST VIOLENCE INJURY PREVENT"/>
    <n v="7"/>
    <s v="0.026"/>
    <m/>
    <x v="0"/>
    <x v="0"/>
  </r>
  <r>
    <s v="IPT PROJEKTIJUHTIMINE OU"/>
    <n v="7"/>
    <s v="0.026"/>
    <s v="IPT PROJEKTIJUHTIMINE OU"/>
    <x v="33"/>
    <x v="2"/>
  </r>
  <r>
    <s v="IRCCS CASA SOLLIEVO SOFFERENZA"/>
    <n v="7"/>
    <s v="0.026"/>
    <m/>
    <x v="0"/>
    <x v="0"/>
  </r>
  <r>
    <s v="ISFAHAN UNIV MED SCI"/>
    <n v="7"/>
    <s v="0.026"/>
    <m/>
    <x v="0"/>
    <x v="0"/>
  </r>
  <r>
    <s v="IST AUXOL ITALIANO"/>
    <n v="7"/>
    <s v="0.026"/>
    <m/>
    <x v="0"/>
    <x v="0"/>
  </r>
  <r>
    <s v="JANSSEN RES DEV"/>
    <n v="7"/>
    <s v="0.026"/>
    <m/>
    <x v="0"/>
    <x v="0"/>
  </r>
  <r>
    <s v="JOINT PROGRAM FAMILY COMMUNITY MED"/>
    <n v="7"/>
    <s v="0.026"/>
    <m/>
    <x v="0"/>
    <x v="0"/>
  </r>
  <r>
    <s v="JOINT RES CTR"/>
    <n v="7"/>
    <s v="0.026"/>
    <m/>
    <x v="0"/>
    <x v="0"/>
  </r>
  <r>
    <s v="KATHOLIEKE UNIV LEUVEN HOSP"/>
    <n v="7"/>
    <s v="0.026"/>
    <m/>
    <x v="0"/>
    <x v="0"/>
  </r>
  <r>
    <s v="KEELE UNIV"/>
    <n v="7"/>
    <s v="0.026"/>
    <m/>
    <x v="0"/>
    <x v="0"/>
  </r>
  <r>
    <s v="KIT"/>
    <n v="7"/>
    <s v="0.026"/>
    <m/>
    <x v="0"/>
    <x v="0"/>
  </r>
  <r>
    <s v="KOREA CTR DIS CONTROL PREVENT"/>
    <n v="7"/>
    <s v="0.026"/>
    <m/>
    <x v="0"/>
    <x v="0"/>
  </r>
  <r>
    <s v="KOREA NATL INST HLTH"/>
    <n v="7"/>
    <s v="0.026"/>
    <m/>
    <x v="0"/>
    <x v="0"/>
  </r>
  <r>
    <s v="KOREAN INST TB"/>
    <n v="7"/>
    <s v="0.026"/>
    <m/>
    <x v="0"/>
    <x v="0"/>
  </r>
  <r>
    <s v="KULEUVEN"/>
    <n v="7"/>
    <s v="0.026"/>
    <m/>
    <x v="0"/>
    <x v="0"/>
  </r>
  <r>
    <s v="KUWAIT UNIV"/>
    <n v="7"/>
    <s v="0.026"/>
    <m/>
    <x v="0"/>
    <x v="0"/>
  </r>
  <r>
    <s v="LAB NATL SANTE"/>
    <n v="7"/>
    <s v="0.026"/>
    <m/>
    <x v="0"/>
    <x v="0"/>
  </r>
  <r>
    <s v="LALLEMAND INC"/>
    <n v="7"/>
    <s v="0.026"/>
    <m/>
    <x v="0"/>
    <x v="0"/>
  </r>
  <r>
    <s v="LAPLAND CENT HOSP"/>
    <n v="7"/>
    <s v="0.026"/>
    <m/>
    <x v="0"/>
    <x v="0"/>
  </r>
  <r>
    <s v="LEIBNIZ INST PREVENT RES EPIDEMIOL BIPS GMBH"/>
    <n v="7"/>
    <s v="0.026"/>
    <m/>
    <x v="0"/>
    <x v="0"/>
  </r>
  <r>
    <s v="LEIBNIZ INST TROPOSPHER RES"/>
    <n v="7"/>
    <s v="0.026"/>
    <m/>
    <x v="0"/>
    <x v="0"/>
  </r>
  <r>
    <s v="LERAS AFRIQUE"/>
    <n v="7"/>
    <s v="0.026"/>
    <m/>
    <x v="0"/>
    <x v="0"/>
  </r>
  <r>
    <s v="LIRA DIST LOCAL GOVT"/>
    <n v="7"/>
    <s v="0.026"/>
    <m/>
    <x v="0"/>
    <x v="0"/>
  </r>
  <r>
    <s v="LONDON NORTH WEST HEALTHCARE NHS TRUST"/>
    <n v="7"/>
    <s v="0.026"/>
    <m/>
    <x v="0"/>
    <x v="0"/>
  </r>
  <r>
    <s v="LOUGHBOROUGH UNIV TECHNOL"/>
    <n v="7"/>
    <s v="0.026"/>
    <m/>
    <x v="0"/>
    <x v="0"/>
  </r>
  <r>
    <s v="MALARDALEN UNIV"/>
    <n v="7"/>
    <s v="0.026"/>
    <m/>
    <x v="0"/>
    <x v="0"/>
  </r>
  <r>
    <s v="MAX DELBRUCK CTR MOL MED"/>
    <n v="7"/>
    <s v="0.026"/>
    <m/>
    <x v="0"/>
    <x v="0"/>
  </r>
  <r>
    <s v="MED COLL WISCONSIN"/>
    <n v="7"/>
    <s v="0.026"/>
    <m/>
    <x v="0"/>
    <x v="0"/>
  </r>
  <r>
    <s v="MED UNIV S CAROLINA"/>
    <n v="7"/>
    <s v="0.026"/>
    <m/>
    <x v="0"/>
    <x v="0"/>
  </r>
  <r>
    <s v="MERCK CO INC"/>
    <n v="7"/>
    <s v="0.026"/>
    <m/>
    <x v="0"/>
    <x v="0"/>
  </r>
  <r>
    <s v="MERCK SHARP DOHME LTD"/>
    <n v="7"/>
    <s v="0.026"/>
    <m/>
    <x v="0"/>
    <x v="0"/>
  </r>
  <r>
    <s v="METROPOLIA UNIV APPL SCI"/>
    <n v="7"/>
    <s v="0.026"/>
    <m/>
    <x v="0"/>
    <x v="0"/>
  </r>
  <r>
    <s v="METROSERT LTD"/>
    <n v="7"/>
    <s v="0.026"/>
    <s v="METROSERT LTD"/>
    <x v="16"/>
    <x v="2"/>
  </r>
  <r>
    <s v="MIAMI UNIV"/>
    <n v="7"/>
    <s v="0.026"/>
    <m/>
    <x v="0"/>
    <x v="0"/>
  </r>
  <r>
    <s v="MIZAN TEPI UNIV"/>
    <n v="7"/>
    <s v="0.026"/>
    <m/>
    <x v="0"/>
    <x v="0"/>
  </r>
  <r>
    <s v="MOL MED LAB"/>
    <n v="7"/>
    <s v="0.026"/>
    <m/>
    <x v="0"/>
    <x v="0"/>
  </r>
  <r>
    <s v="NATL ARCH ESTONIA"/>
    <n v="7"/>
    <s v="0.026"/>
    <m/>
    <x v="0"/>
    <x v="0"/>
  </r>
  <r>
    <s v="NATL CTR CHRON NONCOMMUNICABLE DIS CONTROL PR"/>
    <n v="7"/>
    <s v="0.026"/>
    <m/>
    <x v="0"/>
    <x v="0"/>
  </r>
  <r>
    <s v="NATL CTR EPIDEMIOL"/>
    <n v="7"/>
    <s v="0.026"/>
    <m/>
    <x v="0"/>
    <x v="0"/>
  </r>
  <r>
    <s v="NATL CTR RADIOBIOL RADIAT PROTECT"/>
    <n v="7"/>
    <s v="0.026"/>
    <m/>
    <x v="0"/>
    <x v="0"/>
  </r>
  <r>
    <s v="NATL INST HLTH RES DEV"/>
    <n v="7"/>
    <s v="0.026"/>
    <m/>
    <x v="0"/>
    <x v="0"/>
  </r>
  <r>
    <s v="NATL INST RES DEV ISOTOP MOL TECHNOL"/>
    <n v="7"/>
    <s v="0.026"/>
    <m/>
    <x v="0"/>
    <x v="0"/>
  </r>
  <r>
    <s v="NATL INST RES TB"/>
    <n v="7"/>
    <s v="0.026"/>
    <m/>
    <x v="0"/>
    <x v="0"/>
  </r>
  <r>
    <s v="NATL INST WATER ATMOSPHER RES"/>
    <n v="7"/>
    <s v="0.026"/>
    <m/>
    <x v="0"/>
    <x v="0"/>
  </r>
  <r>
    <s v="NATL MS CTR"/>
    <n v="7"/>
    <s v="0.026"/>
    <m/>
    <x v="0"/>
    <x v="0"/>
  </r>
  <r>
    <s v="NATL MUSEUM NAT SCI"/>
    <n v="7"/>
    <s v="0.026"/>
    <m/>
    <x v="0"/>
    <x v="0"/>
  </r>
  <r>
    <s v="NATL RES NUCL UNIV MEPHI"/>
    <n v="7"/>
    <s v="0.026"/>
    <m/>
    <x v="0"/>
    <x v="0"/>
  </r>
  <r>
    <s v="NERC CTR ECOL HYDROL"/>
    <n v="7"/>
    <s v="0.026"/>
    <m/>
    <x v="0"/>
    <x v="0"/>
  </r>
  <r>
    <s v="NETHERLANDS HEART INST"/>
    <n v="7"/>
    <s v="0.026"/>
    <m/>
    <x v="0"/>
    <x v="0"/>
  </r>
  <r>
    <s v="NEVADA DIV PUBL BEHAV HLTH"/>
    <n v="7"/>
    <s v="0.026"/>
    <m/>
    <x v="0"/>
    <x v="0"/>
  </r>
  <r>
    <s v="NEW YORK MED CTR"/>
    <n v="7"/>
    <s v="0.026"/>
    <m/>
    <x v="0"/>
    <x v="0"/>
  </r>
  <r>
    <s v="NIEHS"/>
    <n v="7"/>
    <s v="0.026"/>
    <m/>
    <x v="0"/>
    <x v="0"/>
  </r>
  <r>
    <s v="NIOSH"/>
    <n v="7"/>
    <s v="0.026"/>
    <m/>
    <x v="0"/>
    <x v="0"/>
  </r>
  <r>
    <s v="NOFER INST OCCUPAT MED"/>
    <n v="7"/>
    <s v="0.026"/>
    <m/>
    <x v="0"/>
    <x v="0"/>
  </r>
  <r>
    <s v="NORWEGIAN INST AGR ENVIRONM RES"/>
    <n v="7"/>
    <s v="0.026"/>
    <m/>
    <x v="0"/>
    <x v="0"/>
  </r>
  <r>
    <s v="NORWEGIAN INST AIR RES"/>
    <n v="7"/>
    <s v="0.026"/>
    <m/>
    <x v="0"/>
    <x v="0"/>
  </r>
  <r>
    <s v="NORWEGIAN INST NAT RES NINA"/>
    <n v="7"/>
    <s v="0.026"/>
    <m/>
    <x v="0"/>
    <x v="0"/>
  </r>
  <r>
    <s v="NOTRE DAME UNIV"/>
    <n v="7"/>
    <s v="0.026"/>
    <m/>
    <x v="0"/>
    <x v="0"/>
  </r>
  <r>
    <s v="NOVA VITA CLIN"/>
    <n v="7"/>
    <s v="0.026"/>
    <s v="NOVA VITA CLIN"/>
    <x v="34"/>
    <x v="2"/>
  </r>
  <r>
    <s v="NOVOSIBIRSK STATE TECH UNIV"/>
    <n v="7"/>
    <s v="0.026"/>
    <m/>
    <x v="0"/>
    <x v="0"/>
  </r>
  <r>
    <s v="NTNU"/>
    <n v="7"/>
    <s v="0.026"/>
    <m/>
    <x v="0"/>
    <x v="0"/>
  </r>
  <r>
    <s v="OLABISI ONABANJO UNIV"/>
    <n v="7"/>
    <s v="0.026"/>
    <m/>
    <x v="0"/>
    <x v="0"/>
  </r>
  <r>
    <s v="OREGON MED RES CTR"/>
    <n v="7"/>
    <s v="0.026"/>
    <m/>
    <x v="0"/>
    <x v="0"/>
  </r>
  <r>
    <s v="OREL OBLAST TB DISPENSARY"/>
    <n v="7"/>
    <s v="0.026"/>
    <m/>
    <x v="0"/>
    <x v="0"/>
  </r>
  <r>
    <s v="OSSERV ASTRON PADOVA"/>
    <n v="7"/>
    <s v="0.026"/>
    <m/>
    <x v="0"/>
    <x v="0"/>
  </r>
  <r>
    <s v="OTTO VON GUERICKE UNIV"/>
    <n v="7"/>
    <s v="0.026"/>
    <m/>
    <x v="0"/>
    <x v="0"/>
  </r>
  <r>
    <s v="PANORAMA MEDICLIN"/>
    <n v="7"/>
    <s v="0.026"/>
    <m/>
    <x v="0"/>
    <x v="0"/>
  </r>
  <r>
    <s v="PARC SALUT MAR"/>
    <n v="7"/>
    <s v="0.026"/>
    <m/>
    <x v="0"/>
    <x v="0"/>
  </r>
  <r>
    <s v="PETER GREAT ST PETERSBURG POLYTECH UNIV"/>
    <n v="7"/>
    <s v="0.026"/>
    <m/>
    <x v="0"/>
    <x v="0"/>
  </r>
  <r>
    <s v="PHILIPPS UNIV MARBURG"/>
    <n v="7"/>
    <s v="0.026"/>
    <m/>
    <x v="0"/>
    <x v="0"/>
  </r>
  <r>
    <s v="PONTIFICIA UNIV CATOLICA RIO GRANDE DO SUL"/>
    <n v="7"/>
    <s v="0.026"/>
    <m/>
    <x v="0"/>
    <x v="0"/>
  </r>
  <r>
    <s v="POSTGRAD INST MED"/>
    <n v="7"/>
    <s v="0.026"/>
    <m/>
    <x v="0"/>
    <x v="0"/>
  </r>
  <r>
    <s v="POSTGRAD MED INST"/>
    <n v="7"/>
    <s v="0.026"/>
    <m/>
    <x v="0"/>
    <x v="0"/>
  </r>
  <r>
    <s v="POZNAN UNIV TECH"/>
    <n v="7"/>
    <s v="0.026"/>
    <m/>
    <x v="0"/>
    <x v="0"/>
  </r>
  <r>
    <s v="QUAL EQUITY HLTH CARE"/>
    <n v="7"/>
    <s v="0.026"/>
    <m/>
    <x v="0"/>
    <x v="0"/>
  </r>
  <r>
    <s v="REPUBL INST HLTH INSURANCE"/>
    <n v="7"/>
    <s v="0.026"/>
    <m/>
    <x v="0"/>
    <x v="0"/>
  </r>
  <r>
    <s v="RES INST NAT FOREST INBO"/>
    <n v="7"/>
    <s v="0.026"/>
    <m/>
    <x v="0"/>
    <x v="0"/>
  </r>
  <r>
    <s v="RIGA EAST CLIN UNIV HOSP"/>
    <n v="7"/>
    <s v="0.026"/>
    <m/>
    <x v="0"/>
    <x v="0"/>
  </r>
  <r>
    <s v="RIPAS HOSP"/>
    <n v="7"/>
    <s v="0.026"/>
    <m/>
    <x v="0"/>
    <x v="0"/>
  </r>
  <r>
    <s v="ROYAL LIVERPOOL UNIV HOSP"/>
    <n v="7"/>
    <s v="0.026"/>
    <m/>
    <x v="0"/>
    <x v="0"/>
  </r>
  <r>
    <s v="ROYAL PERTH HOSP"/>
    <n v="7"/>
    <s v="0.026"/>
    <m/>
    <x v="0"/>
    <x v="0"/>
  </r>
  <r>
    <s v="ROYAL VICTORIA HOSP"/>
    <n v="7"/>
    <s v="0.026"/>
    <m/>
    <x v="0"/>
    <x v="0"/>
  </r>
  <r>
    <s v="SANOFI"/>
    <n v="7"/>
    <s v="0.026"/>
    <m/>
    <x v="0"/>
    <x v="0"/>
  </r>
  <r>
    <s v="SEATTLE CHILDRENS HOSP"/>
    <n v="7"/>
    <s v="0.026"/>
    <m/>
    <x v="0"/>
    <x v="0"/>
  </r>
  <r>
    <s v="SEINAJOKI CENT HOSP"/>
    <n v="7"/>
    <s v="0.026"/>
    <m/>
    <x v="0"/>
    <x v="0"/>
  </r>
  <r>
    <s v="SEMARANG STATE UNIV"/>
    <n v="7"/>
    <s v="0.026"/>
    <m/>
    <x v="0"/>
    <x v="0"/>
  </r>
  <r>
    <s v="SENCKENBERG DEUTSCH ENTOMOL INST"/>
    <n v="7"/>
    <s v="0.026"/>
    <m/>
    <x v="0"/>
    <x v="0"/>
  </r>
  <r>
    <s v="SENCKENBERG RES INST"/>
    <n v="7"/>
    <s v="0.026"/>
    <m/>
    <x v="0"/>
    <x v="0"/>
  </r>
  <r>
    <s v="SHIRAZ UNIV MED SCI"/>
    <n v="7"/>
    <s v="0.026"/>
    <m/>
    <x v="0"/>
    <x v="0"/>
  </r>
  <r>
    <s v="SHIRSHOV INST OCEANOL"/>
    <n v="7"/>
    <s v="0.026"/>
    <m/>
    <x v="0"/>
    <x v="0"/>
  </r>
  <r>
    <s v="SILVA TAROUCA RES INST LANDSCAPE ORNAMENTAL GAR"/>
    <n v="7"/>
    <s v="0.026"/>
    <m/>
    <x v="0"/>
    <x v="0"/>
  </r>
  <r>
    <s v="SOFIA UNIV ST KLIMENT OHRIDSKI"/>
    <n v="7"/>
    <s v="0.026"/>
    <m/>
    <x v="0"/>
    <x v="0"/>
  </r>
  <r>
    <s v="SORENSON MOL GENEAL FDN"/>
    <n v="7"/>
    <s v="0.026"/>
    <m/>
    <x v="0"/>
    <x v="0"/>
  </r>
  <r>
    <s v="SOUTH OSTROBOTHNIA CENT HOSP"/>
    <n v="7"/>
    <s v="0.026"/>
    <m/>
    <x v="0"/>
    <x v="0"/>
  </r>
  <r>
    <s v="SOUTH TEXAS VET HLTH CARE SYST"/>
    <n v="7"/>
    <s v="0.026"/>
    <m/>
    <x v="0"/>
    <x v="0"/>
  </r>
  <r>
    <s v="SOUTHMEAD HOSP"/>
    <n v="7"/>
    <s v="0.026"/>
    <m/>
    <x v="0"/>
    <x v="0"/>
  </r>
  <r>
    <s v="SPANISH NATL CANC RES CTR CNIO"/>
    <n v="7"/>
    <s v="0.026"/>
    <m/>
    <x v="0"/>
    <x v="0"/>
  </r>
  <r>
    <s v="ST JUDE CHILDRENS RES HOSP"/>
    <n v="7"/>
    <s v="0.026"/>
    <m/>
    <x v="0"/>
    <x v="0"/>
  </r>
  <r>
    <s v="ST LOUIS UNIV"/>
    <n v="7"/>
    <s v="0.026"/>
    <m/>
    <x v="0"/>
    <x v="0"/>
  </r>
  <r>
    <s v="ST LUKES INT UNIV"/>
    <n v="7"/>
    <s v="0.026"/>
    <m/>
    <x v="0"/>
    <x v="0"/>
  </r>
  <r>
    <s v="STOCKHOLM ENVIRONM INST"/>
    <n v="7"/>
    <s v="0.026"/>
    <m/>
    <x v="0"/>
    <x v="0"/>
  </r>
  <r>
    <s v="SWEDISH MED CTR"/>
    <n v="7"/>
    <s v="0.026"/>
    <m/>
    <x v="0"/>
    <x v="0"/>
  </r>
  <r>
    <s v="SWINBURNE UNIV TECHNOL"/>
    <n v="7"/>
    <s v="0.026"/>
    <m/>
    <x v="0"/>
    <x v="0"/>
  </r>
  <r>
    <s v="SWISS FED INST AQUAT SCI TECHNOL"/>
    <n v="7"/>
    <s v="0.026"/>
    <m/>
    <x v="0"/>
    <x v="0"/>
  </r>
  <r>
    <s v="SYNLAB SERV GMBH"/>
    <n v="7"/>
    <s v="0.026"/>
    <m/>
    <x v="0"/>
    <x v="0"/>
  </r>
  <r>
    <s v="SYRACUSE UNIV"/>
    <n v="7"/>
    <s v="0.026"/>
    <m/>
    <x v="0"/>
    <x v="0"/>
  </r>
  <r>
    <s v="TALLINN HLTH CARE COLL"/>
    <n v="7"/>
    <s v="0.026"/>
    <m/>
    <x v="0"/>
    <x v="0"/>
  </r>
  <r>
    <s v="TALLINN UNIV APPL SCI"/>
    <n v="7"/>
    <s v="0.026"/>
    <m/>
    <x v="0"/>
    <x v="0"/>
  </r>
  <r>
    <s v="TALLINNA LINNAARHIIV"/>
    <n v="7"/>
    <s v="0.026"/>
    <m/>
    <x v="0"/>
    <x v="0"/>
  </r>
  <r>
    <s v="TECH UNIV CLAUSTHAL"/>
    <n v="7"/>
    <s v="0.026"/>
    <m/>
    <x v="0"/>
    <x v="0"/>
  </r>
  <r>
    <s v="TECH UNIV ILMENAU"/>
    <n v="7"/>
    <s v="0.026"/>
    <m/>
    <x v="0"/>
    <x v="0"/>
  </r>
  <r>
    <s v="TECH UNIV MADRID"/>
    <n v="7"/>
    <s v="0.026"/>
    <m/>
    <x v="0"/>
    <x v="0"/>
  </r>
  <r>
    <s v="TECH UNIV ZVOLEN"/>
    <n v="7"/>
    <s v="0.026"/>
    <m/>
    <x v="0"/>
    <x v="0"/>
  </r>
  <r>
    <s v="TESTON LAB OU"/>
    <n v="7"/>
    <s v="0.026"/>
    <s v="TESTON LAB OU"/>
    <x v="25"/>
    <x v="2"/>
  </r>
  <r>
    <s v="TOGLIATTI STATE UNIV"/>
    <n v="7"/>
    <s v="0.026"/>
    <m/>
    <x v="0"/>
    <x v="0"/>
  </r>
  <r>
    <s v="TOKYO WOMENS MED UNIV"/>
    <n v="7"/>
    <s v="0.026"/>
    <m/>
    <x v="0"/>
    <x v="0"/>
  </r>
  <r>
    <s v="TRIMBOS INST"/>
    <n v="7"/>
    <s v="0.026"/>
    <m/>
    <x v="0"/>
    <x v="0"/>
  </r>
  <r>
    <s v="UMC LJUBLJANA"/>
    <n v="7"/>
    <s v="0.026"/>
    <m/>
    <x v="0"/>
    <x v="0"/>
  </r>
  <r>
    <s v="UNIV ALBANY"/>
    <n v="7"/>
    <s v="0.026"/>
    <m/>
    <x v="0"/>
    <x v="0"/>
  </r>
  <r>
    <s v="UNIV ARKANSAS MED SCI"/>
    <n v="7"/>
    <s v="0.026"/>
    <m/>
    <x v="0"/>
    <x v="0"/>
  </r>
  <r>
    <s v="UNIV BORDEAUX 1"/>
    <n v="7"/>
    <s v="0.026"/>
    <m/>
    <x v="0"/>
    <x v="0"/>
  </r>
  <r>
    <s v="UNIV BORDEAUX 2"/>
    <n v="7"/>
    <s v="0.026"/>
    <m/>
    <x v="0"/>
    <x v="0"/>
  </r>
  <r>
    <s v="UNIV BORDEAUX SEGALEN"/>
    <n v="7"/>
    <s v="0.026"/>
    <m/>
    <x v="0"/>
    <x v="0"/>
  </r>
  <r>
    <s v="UNIV BRADFORD"/>
    <n v="7"/>
    <s v="0.026"/>
    <m/>
    <x v="0"/>
    <x v="0"/>
  </r>
  <r>
    <s v="UNIV CADIZ"/>
    <n v="7"/>
    <s v="0.026"/>
    <m/>
    <x v="0"/>
    <x v="0"/>
  </r>
  <r>
    <s v="UNIV CALABRIA"/>
    <n v="7"/>
    <s v="0.026"/>
    <m/>
    <x v="0"/>
    <x v="0"/>
  </r>
  <r>
    <s v="UNIV CALCUTTA"/>
    <n v="7"/>
    <s v="0.026"/>
    <m/>
    <x v="0"/>
    <x v="0"/>
  </r>
  <r>
    <s v="UNIV CLIN"/>
    <n v="7"/>
    <s v="0.026"/>
    <m/>
    <x v="0"/>
    <x v="0"/>
  </r>
  <r>
    <s v="UNIV CLIN CTR TUZLA"/>
    <n v="7"/>
    <s v="0.026"/>
    <m/>
    <x v="0"/>
    <x v="0"/>
  </r>
  <r>
    <s v="UNIV CLIN TARTU"/>
    <n v="7"/>
    <s v="0.026"/>
    <m/>
    <x v="0"/>
    <x v="0"/>
  </r>
  <r>
    <s v="UNIV COPENHAGEN HOSP"/>
    <n v="7"/>
    <s v="0.026"/>
    <m/>
    <x v="0"/>
    <x v="0"/>
  </r>
  <r>
    <s v="UNIV DIEGO PORTALES"/>
    <n v="7"/>
    <s v="0.026"/>
    <m/>
    <x v="0"/>
    <x v="0"/>
  </r>
  <r>
    <s v="UNIV EL SALVADOR"/>
    <n v="7"/>
    <s v="0.026"/>
    <m/>
    <x v="0"/>
    <x v="0"/>
  </r>
  <r>
    <s v="UNIV EVORA"/>
    <n v="7"/>
    <s v="0.026"/>
    <m/>
    <x v="0"/>
    <x v="0"/>
  </r>
  <r>
    <s v="UNIV HAVRE"/>
    <n v="7"/>
    <s v="0.026"/>
    <m/>
    <x v="0"/>
    <x v="0"/>
  </r>
  <r>
    <s v="UNIV HLTH SCI"/>
    <n v="7"/>
    <s v="0.026"/>
    <m/>
    <x v="0"/>
    <x v="0"/>
  </r>
  <r>
    <s v="UNIV HLTH SCI MED INFORMAT TECHNOL"/>
    <n v="7"/>
    <s v="0.026"/>
    <m/>
    <x v="0"/>
    <x v="0"/>
  </r>
  <r>
    <s v="UNIV HOSP HRADEC KRALOVE"/>
    <n v="7"/>
    <s v="0.026"/>
    <m/>
    <x v="0"/>
    <x v="0"/>
  </r>
  <r>
    <s v="UNIV HOSP MEILAHTI"/>
    <n v="7"/>
    <s v="0.026"/>
    <m/>
    <x v="0"/>
    <x v="0"/>
  </r>
  <r>
    <s v="UNIV HOSP NORTH NORWAY"/>
    <n v="7"/>
    <s v="0.026"/>
    <m/>
    <x v="0"/>
    <x v="0"/>
  </r>
  <r>
    <s v="UNIV HOSP STRASBOURG"/>
    <n v="7"/>
    <s v="0.026"/>
    <m/>
    <x v="0"/>
    <x v="0"/>
  </r>
  <r>
    <s v="UNIV HUDDERSFIELD"/>
    <n v="7"/>
    <s v="0.026"/>
    <m/>
    <x v="0"/>
    <x v="0"/>
  </r>
  <r>
    <s v="UNIV KELANIYA"/>
    <n v="7"/>
    <s v="0.026"/>
    <m/>
    <x v="0"/>
    <x v="0"/>
  </r>
  <r>
    <s v="UNIV KLAIPEDA"/>
    <n v="7"/>
    <s v="0.026"/>
    <m/>
    <x v="0"/>
    <x v="0"/>
  </r>
  <r>
    <s v="UNIV KLINIKUM HAMBURG EPPENDORF"/>
    <n v="7"/>
    <s v="0.026"/>
    <m/>
    <x v="0"/>
    <x v="0"/>
  </r>
  <r>
    <s v="UNIV LA ROCHELLE"/>
    <n v="7"/>
    <s v="0.026"/>
    <m/>
    <x v="0"/>
    <x v="0"/>
  </r>
  <r>
    <s v="UNIV LAGOS"/>
    <n v="7"/>
    <s v="0.026"/>
    <m/>
    <x v="0"/>
    <x v="0"/>
  </r>
  <r>
    <s v="UNIV LAS PALMAS GRAN CANARIA"/>
    <n v="7"/>
    <s v="0.026"/>
    <m/>
    <x v="0"/>
    <x v="0"/>
  </r>
  <r>
    <s v="UNIV LLEIDA"/>
    <n v="7"/>
    <s v="0.026"/>
    <m/>
    <x v="0"/>
    <x v="0"/>
  </r>
  <r>
    <s v="UNIV LONDON LONDON SCH ECON POLIT SCI"/>
    <n v="7"/>
    <s v="0.026"/>
    <m/>
    <x v="0"/>
    <x v="0"/>
  </r>
  <r>
    <s v="UNIV MED CTR FREIBURG"/>
    <n v="7"/>
    <s v="0.026"/>
    <m/>
    <x v="0"/>
    <x v="0"/>
  </r>
  <r>
    <s v="UNIV MED CTR LJUBLJANA ZDRAVSTVENI NASVETI"/>
    <n v="7"/>
    <s v="0.026"/>
    <m/>
    <x v="0"/>
    <x v="0"/>
  </r>
  <r>
    <s v="UNIV MONTENEGRO"/>
    <n v="7"/>
    <s v="0.026"/>
    <m/>
    <x v="0"/>
    <x v="0"/>
  </r>
  <r>
    <s v="UNIV NAPLES 2"/>
    <n v="7"/>
    <s v="0.026"/>
    <m/>
    <x v="0"/>
    <x v="0"/>
  </r>
  <r>
    <s v="UNIV NORTH CAROLINA CHAPEL HILL"/>
    <n v="7"/>
    <s v="0.026"/>
    <m/>
    <x v="0"/>
    <x v="0"/>
  </r>
  <r>
    <s v="UNIV PICARDIE JULES VERNE"/>
    <n v="7"/>
    <s v="0.026"/>
    <m/>
    <x v="0"/>
    <x v="0"/>
  </r>
  <r>
    <s v="UNIV PIEMONTE ORIENTATE"/>
    <n v="7"/>
    <s v="0.026"/>
    <m/>
    <x v="0"/>
    <x v="0"/>
  </r>
  <r>
    <s v="UNIV POLITECN CARTAGENA"/>
    <n v="7"/>
    <s v="0.026"/>
    <m/>
    <x v="0"/>
    <x v="0"/>
  </r>
  <r>
    <s v="UNIV QUEBEC TROIS RIVIERES"/>
    <n v="7"/>
    <s v="0.026"/>
    <m/>
    <x v="0"/>
    <x v="0"/>
  </r>
  <r>
    <s v="UNIV SOUTHERN SANTA CATARINA"/>
    <n v="7"/>
    <s v="0.026"/>
    <m/>
    <x v="0"/>
    <x v="0"/>
  </r>
  <r>
    <s v="UNIV TIRANA"/>
    <n v="7"/>
    <s v="0.026"/>
    <m/>
    <x v="0"/>
    <x v="0"/>
  </r>
  <r>
    <s v="UNIV TOLEDO"/>
    <n v="7"/>
    <s v="0.026"/>
    <m/>
    <x v="0"/>
    <x v="0"/>
  </r>
  <r>
    <s v="UNIV URBINO"/>
    <n v="7"/>
    <s v="0.026"/>
    <m/>
    <x v="0"/>
    <x v="0"/>
  </r>
  <r>
    <s v="UNIV WARSAW OBSERV"/>
    <n v="7"/>
    <s v="0.026"/>
    <m/>
    <x v="0"/>
    <x v="0"/>
  </r>
  <r>
    <s v="UNIV WESTMINSTER"/>
    <n v="7"/>
    <s v="0.026"/>
    <m/>
    <x v="0"/>
    <x v="0"/>
  </r>
  <r>
    <s v="UNIV WISCONSIN MILWAUKEE"/>
    <n v="7"/>
    <s v="0.026"/>
    <m/>
    <x v="0"/>
    <x v="0"/>
  </r>
  <r>
    <s v="UNIV YAOUNDE"/>
    <n v="7"/>
    <s v="0.026"/>
    <m/>
    <x v="0"/>
    <x v="0"/>
  </r>
  <r>
    <s v="URAL STATE TECH UNIV"/>
    <n v="7"/>
    <s v="0.026"/>
    <m/>
    <x v="0"/>
    <x v="0"/>
  </r>
  <r>
    <s v="USDA FOREST SERV"/>
    <n v="7"/>
    <s v="0.026"/>
    <m/>
    <x v="0"/>
    <x v="0"/>
  </r>
  <r>
    <s v="VLADIMIR OBLAST TB DISPENSARY"/>
    <n v="7"/>
    <s v="0.026"/>
    <m/>
    <x v="0"/>
    <x v="0"/>
  </r>
  <r>
    <s v="WAGENINGEN UNIV RES"/>
    <n v="7"/>
    <s v="0.026"/>
    <m/>
    <x v="0"/>
    <x v="0"/>
  </r>
  <r>
    <s v="WARSAW UNIV LIFE SCI SGGW"/>
    <n v="7"/>
    <s v="0.026"/>
    <m/>
    <x v="0"/>
    <x v="0"/>
  </r>
  <r>
    <s v="WHO REG OFF EUROPE"/>
    <n v="7"/>
    <s v="0.026"/>
    <m/>
    <x v="0"/>
    <x v="0"/>
  </r>
  <r>
    <s v="WOLLEGA UNIV"/>
    <n v="7"/>
    <s v="0.026"/>
    <m/>
    <x v="0"/>
    <x v="0"/>
  </r>
  <r>
    <s v="WORLDFISH"/>
    <n v="7"/>
    <s v="0.026"/>
    <m/>
    <x v="0"/>
    <x v="0"/>
  </r>
  <r>
    <s v="ZAMORA HOSP"/>
    <n v="7"/>
    <s v="0.026"/>
    <m/>
    <x v="0"/>
    <x v="0"/>
  </r>
  <r>
    <s v="AALBORG HOSP"/>
    <n v="6"/>
    <s v="0.022"/>
    <m/>
    <x v="0"/>
    <x v="0"/>
  </r>
  <r>
    <s v="AERODYNE RES INC"/>
    <n v="6"/>
    <s v="0.022"/>
    <m/>
    <x v="0"/>
    <x v="0"/>
  </r>
  <r>
    <s v="AGR INST SLOVENIA"/>
    <n v="6"/>
    <s v="0.022"/>
    <m/>
    <x v="0"/>
    <x v="0"/>
  </r>
  <r>
    <s v="AGR UNIV ICELAND"/>
    <n v="6"/>
    <s v="0.022"/>
    <m/>
    <x v="0"/>
    <x v="0"/>
  </r>
  <r>
    <s v="AGROSCOPE RECKENHOLZ TANIKON RES STN ART"/>
    <n v="6"/>
    <s v="0.022"/>
    <m/>
    <x v="0"/>
    <x v="0"/>
  </r>
  <r>
    <s v="AKAD CESKE REPUBL"/>
    <n v="6"/>
    <s v="0.022"/>
    <m/>
    <x v="0"/>
    <x v="0"/>
  </r>
  <r>
    <s v="AMAGER HOSP"/>
    <n v="6"/>
    <s v="0.022"/>
    <m/>
    <x v="0"/>
    <x v="0"/>
  </r>
  <r>
    <s v="AMC"/>
    <n v="6"/>
    <s v="0.022"/>
    <m/>
    <x v="0"/>
    <x v="0"/>
  </r>
  <r>
    <s v="AMSTELLAND HOSP"/>
    <n v="6"/>
    <s v="0.022"/>
    <m/>
    <x v="0"/>
    <x v="0"/>
  </r>
  <r>
    <s v="ASSOC EURATOM TEKES"/>
    <n v="6"/>
    <s v="0.022"/>
    <m/>
    <x v="0"/>
    <x v="0"/>
  </r>
  <r>
    <s v="ASSUTA HOSP"/>
    <n v="6"/>
    <s v="0.022"/>
    <m/>
    <x v="0"/>
    <x v="0"/>
  </r>
  <r>
    <s v="BALT NEST INST RESILIENCE CTR"/>
    <n v="6"/>
    <s v="0.022"/>
    <m/>
    <x v="0"/>
    <x v="0"/>
  </r>
  <r>
    <s v="BASQUE GOVT"/>
    <n v="6"/>
    <s v="0.022"/>
    <m/>
    <x v="0"/>
    <x v="0"/>
  </r>
  <r>
    <s v="BEIJING TONGREN HOSP"/>
    <n v="6"/>
    <s v="0.022"/>
    <m/>
    <x v="0"/>
    <x v="0"/>
  </r>
  <r>
    <s v="BELGOROD STATE UNIV"/>
    <n v="6"/>
    <s v="0.022"/>
    <m/>
    <x v="0"/>
    <x v="0"/>
  </r>
  <r>
    <s v="BIOCTR OULU"/>
    <n v="6"/>
    <s v="0.022"/>
    <m/>
    <x v="0"/>
    <x v="0"/>
  </r>
  <r>
    <s v="BOCHUM UNIV APPL SCI"/>
    <n v="6"/>
    <s v="0.022"/>
    <m/>
    <x v="0"/>
    <x v="0"/>
  </r>
  <r>
    <s v="BOURNEMOUTH UNIV"/>
    <n v="6"/>
    <s v="0.022"/>
    <m/>
    <x v="0"/>
    <x v="0"/>
  </r>
  <r>
    <s v="BRIGHAM YOUNG UNIV"/>
    <n v="6"/>
    <s v="0.022"/>
    <m/>
    <x v="0"/>
    <x v="0"/>
  </r>
  <r>
    <s v="BRISTOL EYE HOSP"/>
    <n v="6"/>
    <s v="0.022"/>
    <m/>
    <x v="0"/>
    <x v="0"/>
  </r>
  <r>
    <s v="BUNKYO GAKUIN UNIV"/>
    <n v="6"/>
    <s v="0.022"/>
    <m/>
    <x v="0"/>
    <x v="0"/>
  </r>
  <r>
    <s v="CANC RES PREVENT INST ISPO"/>
    <n v="6"/>
    <s v="0.022"/>
    <m/>
    <x v="0"/>
    <x v="0"/>
  </r>
  <r>
    <s v="CAPE PENINSULA UNIV TECHNOL"/>
    <n v="6"/>
    <s v="0.022"/>
    <m/>
    <x v="0"/>
    <x v="0"/>
  </r>
  <r>
    <s v="CAPITAL INST PEDIAT"/>
    <n v="6"/>
    <s v="0.022"/>
    <m/>
    <x v="0"/>
    <x v="0"/>
  </r>
  <r>
    <s v="CARDINAL STEFAN WYSZYNSKI UNIV WARSAW"/>
    <n v="6"/>
    <s v="0.022"/>
    <m/>
    <x v="0"/>
    <x v="0"/>
  </r>
  <r>
    <s v="CARDINAL WYSZYNSKI INST CARDIOL"/>
    <n v="6"/>
    <s v="0.022"/>
    <m/>
    <x v="0"/>
    <x v="0"/>
  </r>
  <r>
    <s v="CARDIOL RES CTR"/>
    <n v="6"/>
    <s v="0.022"/>
    <m/>
    <x v="0"/>
    <x v="0"/>
  </r>
  <r>
    <s v="CAROL DAVILA UNIV MED"/>
    <n v="6"/>
    <s v="0.022"/>
    <m/>
    <x v="0"/>
    <x v="0"/>
  </r>
  <r>
    <s v="CASE WESTERN UNIV HOSP"/>
    <n v="6"/>
    <s v="0.022"/>
    <m/>
    <x v="0"/>
    <x v="0"/>
  </r>
  <r>
    <s v="CATHOLIC UNIV PORTUGAL"/>
    <n v="6"/>
    <s v="0.022"/>
    <m/>
    <x v="0"/>
    <x v="0"/>
  </r>
  <r>
    <s v="CENT CHINA NORMAL UNIV"/>
    <n v="6"/>
    <s v="0.022"/>
    <m/>
    <x v="0"/>
    <x v="0"/>
  </r>
  <r>
    <s v="CENT FINLAND CENT HOSP"/>
    <n v="6"/>
    <s v="0.022"/>
    <m/>
    <x v="0"/>
    <x v="0"/>
  </r>
  <r>
    <s v="CENT HOSP CENT FINLAND"/>
    <n v="6"/>
    <s v="0.022"/>
    <m/>
    <x v="0"/>
    <x v="0"/>
  </r>
  <r>
    <s v="CENT MANCHESTER NHS FDN TRUST"/>
    <n v="6"/>
    <s v="0.022"/>
    <m/>
    <x v="0"/>
    <x v="0"/>
  </r>
  <r>
    <s v="CENT UNIV FINANCE ECON"/>
    <n v="6"/>
    <s v="0.022"/>
    <m/>
    <x v="0"/>
    <x v="0"/>
  </r>
  <r>
    <s v="CHARLES STURT UNIV"/>
    <n v="6"/>
    <s v="0.022"/>
    <m/>
    <x v="0"/>
    <x v="0"/>
  </r>
  <r>
    <s v="CHARLES UNIV HOSP"/>
    <n v="6"/>
    <s v="0.022"/>
    <m/>
    <x v="0"/>
    <x v="0"/>
  </r>
  <r>
    <s v="CHIANG MAI UNIV"/>
    <n v="6"/>
    <s v="0.022"/>
    <m/>
    <x v="0"/>
    <x v="0"/>
  </r>
  <r>
    <s v="CHILDRENS FAC HOSP"/>
    <n v="6"/>
    <s v="0.022"/>
    <m/>
    <x v="0"/>
    <x v="0"/>
  </r>
  <r>
    <s v="CHU MONTPELLIER"/>
    <n v="6"/>
    <s v="0.022"/>
    <m/>
    <x v="0"/>
    <x v="0"/>
  </r>
  <r>
    <s v="CHU POITIERS"/>
    <n v="6"/>
    <s v="0.022"/>
    <m/>
    <x v="0"/>
    <x v="0"/>
  </r>
  <r>
    <s v="CIBER EPIDEMIOL PUBL HLTH CIBERESP"/>
    <n v="6"/>
    <s v="0.022"/>
    <m/>
    <x v="0"/>
    <x v="0"/>
  </r>
  <r>
    <s v="CITY HOPE NATL MED CTR"/>
    <n v="6"/>
    <s v="0.022"/>
    <m/>
    <x v="0"/>
    <x v="0"/>
  </r>
  <r>
    <s v="CLARKSON UNIV"/>
    <n v="6"/>
    <s v="0.022"/>
    <m/>
    <x v="0"/>
    <x v="0"/>
  </r>
  <r>
    <s v="CLIN HOSP CTR ZAGREB"/>
    <n v="6"/>
    <s v="0.022"/>
    <m/>
    <x v="0"/>
    <x v="0"/>
  </r>
  <r>
    <s v="COLORADO SCH MINES"/>
    <n v="6"/>
    <s v="0.022"/>
    <m/>
    <x v="0"/>
    <x v="0"/>
  </r>
  <r>
    <s v="COLORADO SCH PUBL HLTH"/>
    <n v="6"/>
    <s v="0.022"/>
    <m/>
    <x v="0"/>
    <x v="0"/>
  </r>
  <r>
    <s v="COMPETENCE CLUSTER NUTR CARDIOVASC HLTH NUTRICA"/>
    <n v="6"/>
    <s v="0.022"/>
    <m/>
    <x v="0"/>
    <x v="0"/>
  </r>
  <r>
    <s v="COMSATS INST INFORMAT TECHNOL"/>
    <n v="6"/>
    <s v="0.022"/>
    <m/>
    <x v="0"/>
    <x v="0"/>
  </r>
  <r>
    <s v="CONCORDIA UNIV"/>
    <n v="6"/>
    <s v="0.022"/>
    <m/>
    <x v="0"/>
    <x v="0"/>
  </r>
  <r>
    <s v="CRANFIELD UNIV"/>
    <n v="6"/>
    <s v="0.022"/>
    <m/>
    <x v="0"/>
    <x v="0"/>
  </r>
  <r>
    <s v="CRYTUR LTD"/>
    <n v="6"/>
    <s v="0.022"/>
    <m/>
    <x v="0"/>
    <x v="0"/>
  </r>
  <r>
    <s v="CSIC UIB"/>
    <n v="6"/>
    <s v="0.022"/>
    <m/>
    <x v="0"/>
    <x v="0"/>
  </r>
  <r>
    <s v="CSIR INDIAN INST TOXICOL RES"/>
    <n v="6"/>
    <s v="0.022"/>
    <m/>
    <x v="0"/>
    <x v="0"/>
  </r>
  <r>
    <s v="CTR CONTROL CHRON CONDIT"/>
    <n v="6"/>
    <s v="0.022"/>
    <m/>
    <x v="0"/>
    <x v="0"/>
  </r>
  <r>
    <s v="CTR HOSP SAO JOAO"/>
    <n v="6"/>
    <s v="0.022"/>
    <m/>
    <x v="0"/>
    <x v="0"/>
  </r>
  <r>
    <s v="CTR INVEST BIOMED RED EPIDEMIOL SALUD PUBL CIBE"/>
    <n v="6"/>
    <s v="0.022"/>
    <m/>
    <x v="0"/>
    <x v="0"/>
  </r>
  <r>
    <s v="CTR INVEST ENERGET MEDIOAMBIENTALES TECHNOL CIE"/>
    <n v="6"/>
    <s v="0.022"/>
    <m/>
    <x v="0"/>
    <x v="0"/>
  </r>
  <r>
    <s v="CTR RES ENVIRONM EPIDEMIOL"/>
    <n v="6"/>
    <s v="0.022"/>
    <m/>
    <x v="0"/>
    <x v="0"/>
  </r>
  <r>
    <s v="CUMHURIYET UNIV"/>
    <n v="6"/>
    <s v="0.022"/>
    <m/>
    <x v="0"/>
    <x v="0"/>
  </r>
  <r>
    <s v="CZECH HYDROMETEOROL INST"/>
    <n v="6"/>
    <s v="0.022"/>
    <m/>
    <x v="0"/>
    <x v="0"/>
  </r>
  <r>
    <s v="DIGNITAS INT"/>
    <n v="6"/>
    <s v="0.022"/>
    <m/>
    <x v="0"/>
    <x v="0"/>
  </r>
  <r>
    <s v="DREXEL UNIV"/>
    <n v="6"/>
    <s v="0.022"/>
    <m/>
    <x v="0"/>
    <x v="0"/>
  </r>
  <r>
    <s v="DRK KLINIKEN BERLIN KOPENICK"/>
    <n v="6"/>
    <s v="0.022"/>
    <m/>
    <x v="0"/>
    <x v="0"/>
  </r>
  <r>
    <s v="DUKE NUS MED SCH"/>
    <n v="6"/>
    <s v="0.022"/>
    <m/>
    <x v="0"/>
    <x v="0"/>
  </r>
  <r>
    <s v="DZHK"/>
    <n v="6"/>
    <s v="0.022"/>
    <m/>
    <x v="0"/>
    <x v="0"/>
  </r>
  <r>
    <s v="EALING HOSP NATL HLTH SERV NHS TRUST"/>
    <n v="6"/>
    <s v="0.022"/>
    <m/>
    <x v="0"/>
    <x v="0"/>
  </r>
  <r>
    <s v="EASTERN MEDITERRANEAN PUBL HLTH NETWORK"/>
    <n v="6"/>
    <s v="0.022"/>
    <m/>
    <x v="0"/>
    <x v="0"/>
  </r>
  <r>
    <s v="EC JOINT RES CTR"/>
    <n v="6"/>
    <s v="0.022"/>
    <m/>
    <x v="0"/>
    <x v="0"/>
  </r>
  <r>
    <s v="ECOLE POLYTECHN"/>
    <n v="6"/>
    <s v="0.022"/>
    <m/>
    <x v="0"/>
    <x v="0"/>
  </r>
  <r>
    <s v="EDATACONSULTING GMBH"/>
    <n v="6"/>
    <s v="0.022"/>
    <m/>
    <x v="0"/>
    <x v="0"/>
  </r>
  <r>
    <s v="EDENDALE HOSP"/>
    <n v="6"/>
    <s v="0.022"/>
    <m/>
    <x v="0"/>
    <x v="0"/>
  </r>
  <r>
    <s v="EDUARDO MONDLANE UNIV"/>
    <n v="6"/>
    <s v="0.022"/>
    <m/>
    <x v="0"/>
    <x v="0"/>
  </r>
  <r>
    <s v="EGERTON UNIV"/>
    <n v="6"/>
    <s v="0.022"/>
    <m/>
    <x v="0"/>
    <x v="0"/>
  </r>
  <r>
    <s v="EIJKMAN OXFORD CLIN RES UNIT"/>
    <n v="6"/>
    <s v="0.022"/>
    <m/>
    <x v="0"/>
    <x v="0"/>
  </r>
  <r>
    <s v="ELIKO TECHNOL COMPETENCE CTR"/>
    <n v="6"/>
    <s v="0.022"/>
    <s v="ELIKO TECHNOL COMPETENCE CTR"/>
    <x v="11"/>
    <x v="1"/>
  </r>
  <r>
    <s v="ELITE CLIN"/>
    <n v="6"/>
    <s v="0.022"/>
    <s v="ELITE CLIN"/>
    <x v="35"/>
    <x v="2"/>
  </r>
  <r>
    <s v="ELSIE WIDDOWSON LAB"/>
    <n v="6"/>
    <s v="0.022"/>
    <m/>
    <x v="0"/>
    <x v="0"/>
  </r>
  <r>
    <s v="ERASMUS MC UNIV MED CTR"/>
    <n v="6"/>
    <s v="0.022"/>
    <m/>
    <x v="0"/>
    <x v="0"/>
  </r>
  <r>
    <s v="ESTONIAN ORNITHOL SOC"/>
    <n v="6"/>
    <s v="0.022"/>
    <m/>
    <x v="0"/>
    <x v="0"/>
  </r>
  <r>
    <s v="ETHIOPIAN PUBL HLTH ASSOC"/>
    <n v="6"/>
    <s v="0.022"/>
    <m/>
    <x v="0"/>
    <x v="0"/>
  </r>
  <r>
    <s v="EUROPEAN CTR DIS PREVENT CONTROL ECDC"/>
    <n v="6"/>
    <s v="0.022"/>
    <m/>
    <x v="0"/>
    <x v="0"/>
  </r>
  <r>
    <s v="EUROPEAN GENOM INST DIABET"/>
    <n v="6"/>
    <s v="0.022"/>
    <m/>
    <x v="0"/>
    <x v="0"/>
  </r>
  <r>
    <s v="EUROPEAN MED AGCY"/>
    <n v="6"/>
    <s v="0.022"/>
    <m/>
    <x v="0"/>
    <x v="0"/>
  </r>
  <r>
    <s v="EUROPEAN SOUTHERN OBSERV"/>
    <n v="6"/>
    <s v="0.022"/>
    <m/>
    <x v="0"/>
    <x v="0"/>
  </r>
  <r>
    <s v="FDN S MAUGERI"/>
    <n v="6"/>
    <s v="0.022"/>
    <m/>
    <x v="0"/>
    <x v="0"/>
  </r>
  <r>
    <s v="FED UNIV PARA"/>
    <n v="6"/>
    <s v="0.022"/>
    <m/>
    <x v="0"/>
    <x v="0"/>
  </r>
  <r>
    <s v="FINNISH GEODET INST"/>
    <n v="6"/>
    <s v="0.022"/>
    <m/>
    <x v="0"/>
    <x v="0"/>
  </r>
  <r>
    <s v="FRANKFURT UNIV APPL SCI"/>
    <n v="6"/>
    <s v="0.022"/>
    <m/>
    <x v="0"/>
    <x v="0"/>
  </r>
  <r>
    <s v="FRED HOLLOWS FDN"/>
    <n v="6"/>
    <s v="0.022"/>
    <m/>
    <x v="0"/>
    <x v="0"/>
  </r>
  <r>
    <s v="FRIEDRICH LOEFFLER INST"/>
    <n v="6"/>
    <s v="0.022"/>
    <m/>
    <x v="0"/>
    <x v="0"/>
  </r>
  <r>
    <s v="FU JEN CATHOLIC UNIV"/>
    <n v="6"/>
    <s v="0.022"/>
    <m/>
    <x v="0"/>
    <x v="0"/>
  </r>
  <r>
    <s v="FUNDENI CLIN INST"/>
    <n v="6"/>
    <s v="0.022"/>
    <m/>
    <x v="0"/>
    <x v="0"/>
  </r>
  <r>
    <s v="GEORGIA STATE UNIV"/>
    <n v="6"/>
    <s v="0.022"/>
    <m/>
    <x v="0"/>
    <x v="0"/>
  </r>
  <r>
    <s v="GERMAN ARCHAEOL INST"/>
    <n v="6"/>
    <s v="0.022"/>
    <m/>
    <x v="0"/>
    <x v="0"/>
  </r>
  <r>
    <s v="GERMAN CTR DIABET RES DZD EV"/>
    <n v="6"/>
    <s v="0.022"/>
    <m/>
    <x v="0"/>
    <x v="0"/>
  </r>
  <r>
    <s v="GERMAN RES CTR ENVIRONM HLTH GMBH"/>
    <n v="6"/>
    <s v="0.022"/>
    <m/>
    <x v="0"/>
    <x v="0"/>
  </r>
  <r>
    <s v="GERTNER INST EPIDEMIOL HLTH POLICY RES"/>
    <n v="6"/>
    <s v="0.022"/>
    <m/>
    <x v="0"/>
    <x v="0"/>
  </r>
  <r>
    <s v="GLASSTRESS LTD"/>
    <n v="6"/>
    <s v="0.022"/>
    <m/>
    <x v="0"/>
    <x v="0"/>
  </r>
  <r>
    <s v="GRAD SCH MAT RES"/>
    <n v="6"/>
    <s v="0.022"/>
    <m/>
    <x v="0"/>
    <x v="0"/>
  </r>
  <r>
    <s v="GSK VACCINES"/>
    <n v="6"/>
    <s v="0.022"/>
    <s v="GSK VACCINES"/>
    <x v="13"/>
    <x v="2"/>
  </r>
  <r>
    <s v="GUYS HOSP"/>
    <n v="6"/>
    <s v="0.022"/>
    <m/>
    <x v="0"/>
    <x v="0"/>
  </r>
  <r>
    <s v="HADASSAH UNIV"/>
    <n v="6"/>
    <s v="0.022"/>
    <m/>
    <x v="0"/>
    <x v="0"/>
  </r>
  <r>
    <s v="HEBREW SENIORLIFE INST AGING RES"/>
    <n v="6"/>
    <s v="0.022"/>
    <m/>
    <x v="0"/>
    <x v="0"/>
  </r>
  <r>
    <s v="HEINRICH HEINE UNIV"/>
    <n v="6"/>
    <s v="0.022"/>
    <m/>
    <x v="0"/>
    <x v="0"/>
  </r>
  <r>
    <s v="HELIOS HOSP STRALSUND"/>
    <n v="6"/>
    <s v="0.022"/>
    <m/>
    <x v="0"/>
    <x v="0"/>
  </r>
  <r>
    <s v="HELLEN CTR DIS CONTROL PREVENT"/>
    <n v="6"/>
    <s v="0.022"/>
    <m/>
    <x v="0"/>
    <x v="0"/>
  </r>
  <r>
    <s v="HIETZING HOSP"/>
    <n v="6"/>
    <s v="0.022"/>
    <m/>
    <x v="0"/>
    <x v="0"/>
  </r>
  <r>
    <s v="HIROSAKI UNIV"/>
    <n v="6"/>
    <s v="0.022"/>
    <m/>
    <x v="0"/>
    <x v="0"/>
  </r>
  <r>
    <s v="HLTH CTR SAN AGUSTIN"/>
    <n v="6"/>
    <s v="0.022"/>
    <m/>
    <x v="0"/>
    <x v="0"/>
  </r>
  <r>
    <s v="HLTH EFFECTS INST"/>
    <n v="6"/>
    <s v="0.022"/>
    <m/>
    <x v="0"/>
    <x v="0"/>
  </r>
  <r>
    <s v="HLTH PROTECT AGCY"/>
    <n v="6"/>
    <s v="0.022"/>
    <m/>
    <x v="0"/>
    <x v="0"/>
  </r>
  <r>
    <s v="HLTH PROTECT SURVEILLANCE CTR"/>
    <n v="6"/>
    <s v="0.022"/>
    <m/>
    <x v="0"/>
    <x v="0"/>
  </r>
  <r>
    <s v="HLTH SCI FDN STUDY CTR"/>
    <n v="6"/>
    <s v="0.022"/>
    <m/>
    <x v="0"/>
    <x v="0"/>
  </r>
  <r>
    <s v="HOMERTON UNIV HOSP"/>
    <n v="6"/>
    <s v="0.022"/>
    <m/>
    <x v="0"/>
    <x v="0"/>
  </r>
  <r>
    <s v="HONG KONG INST EDUC"/>
    <n v="6"/>
    <s v="0.022"/>
    <m/>
    <x v="0"/>
    <x v="0"/>
  </r>
  <r>
    <s v="HOP ST LOUIS"/>
    <n v="6"/>
    <s v="0.022"/>
    <m/>
    <x v="0"/>
    <x v="0"/>
  </r>
  <r>
    <s v="HORIA HULUBEI NATL INST PHYS NUCL ENGN"/>
    <n v="6"/>
    <s v="0.022"/>
    <m/>
    <x v="0"/>
    <x v="0"/>
  </r>
  <r>
    <s v="HOSP ISRAELITA ALBERT EINSTEIN"/>
    <n v="6"/>
    <s v="0.022"/>
    <m/>
    <x v="0"/>
    <x v="0"/>
  </r>
  <r>
    <s v="HOSP SANTA MARIA"/>
    <n v="6"/>
    <s v="0.022"/>
    <m/>
    <x v="0"/>
    <x v="0"/>
  </r>
  <r>
    <s v="HOSP UNIV BELLVITGE"/>
    <n v="6"/>
    <s v="0.022"/>
    <m/>
    <x v="0"/>
    <x v="0"/>
  </r>
  <r>
    <s v="HOSP UNIV CRUCES"/>
    <n v="6"/>
    <s v="0.022"/>
    <m/>
    <x v="0"/>
    <x v="0"/>
  </r>
  <r>
    <s v="HOSP UNIV RAMON Y CAJAL"/>
    <n v="6"/>
    <s v="0.022"/>
    <m/>
    <x v="0"/>
    <x v="0"/>
  </r>
  <r>
    <s v="HOSP UNIV VALL HEBRON"/>
    <n v="6"/>
    <s v="0.022"/>
    <m/>
    <x v="0"/>
    <x v="0"/>
  </r>
  <r>
    <s v="HUDSON ALPHA INST BIOTECHNOL"/>
    <n v="6"/>
    <s v="0.022"/>
    <m/>
    <x v="0"/>
    <x v="0"/>
  </r>
  <r>
    <s v="HULL EAST YORKSHIRE NHS TRUST"/>
    <n v="6"/>
    <s v="0.022"/>
    <m/>
    <x v="0"/>
    <x v="0"/>
  </r>
  <r>
    <s v="HUMBOLDT STATE UNIV"/>
    <n v="6"/>
    <s v="0.022"/>
    <m/>
    <x v="0"/>
    <x v="0"/>
  </r>
  <r>
    <s v="HUNGARIAN NAT HIST MUSEUM"/>
    <n v="6"/>
    <s v="0.022"/>
    <m/>
    <x v="0"/>
    <x v="0"/>
  </r>
  <r>
    <s v="HYWEL DDA UNIV HLTH BOARD"/>
    <n v="6"/>
    <s v="0.022"/>
    <m/>
    <x v="0"/>
    <x v="0"/>
  </r>
  <r>
    <s v="ICOSAGEN AS"/>
    <n v="6"/>
    <s v="0.022"/>
    <s v="ICOSAGEN AS"/>
    <x v="19"/>
    <x v="2"/>
  </r>
  <r>
    <s v="IGENOMIX"/>
    <n v="6"/>
    <s v="0.022"/>
    <m/>
    <x v="0"/>
    <x v="0"/>
  </r>
  <r>
    <s v="IIT"/>
    <n v="6"/>
    <s v="0.022"/>
    <m/>
    <x v="0"/>
    <x v="0"/>
  </r>
  <r>
    <s v="INAF OSSERVATORIO ASTRON PADOVA"/>
    <n v="6"/>
    <s v="0.022"/>
    <m/>
    <x v="0"/>
    <x v="0"/>
  </r>
  <r>
    <s v="INDEPENDENT CONSULTANT"/>
    <n v="6"/>
    <s v="0.022"/>
    <m/>
    <x v="0"/>
    <x v="0"/>
  </r>
  <r>
    <s v="INDIA DIABET RES FDN"/>
    <n v="6"/>
    <s v="0.022"/>
    <m/>
    <x v="0"/>
    <x v="0"/>
  </r>
  <r>
    <s v="INDIAN INST TROP METEOROL"/>
    <n v="6"/>
    <s v="0.022"/>
    <m/>
    <x v="0"/>
    <x v="0"/>
  </r>
  <r>
    <s v="INFN SEZIONE CATANIA"/>
    <n v="6"/>
    <s v="0.022"/>
    <m/>
    <x v="0"/>
    <x v="0"/>
  </r>
  <r>
    <s v="INFN SEZIONE GENOVA"/>
    <n v="6"/>
    <s v="0.022"/>
    <m/>
    <x v="0"/>
    <x v="0"/>
  </r>
  <r>
    <s v="INJE UNIV"/>
    <n v="6"/>
    <s v="0.022"/>
    <m/>
    <x v="0"/>
    <x v="0"/>
  </r>
  <r>
    <s v="INST AVIAN RES VOGELWARTE HELGOLAND"/>
    <n v="6"/>
    <s v="0.022"/>
    <m/>
    <x v="0"/>
    <x v="0"/>
  </r>
  <r>
    <s v="INST BOT"/>
    <n v="6"/>
    <s v="0.022"/>
    <m/>
    <x v="0"/>
    <x v="0"/>
  </r>
  <r>
    <s v="INST ECOL EARTH SCI"/>
    <n v="6"/>
    <s v="0.022"/>
    <m/>
    <x v="0"/>
    <x v="0"/>
  </r>
  <r>
    <s v="INST ENVIRONM HLTH SAFETY"/>
    <n v="6"/>
    <s v="0.022"/>
    <m/>
    <x v="0"/>
    <x v="0"/>
  </r>
  <r>
    <s v="INST GEOL MINERAL SB RAS"/>
    <n v="6"/>
    <s v="0.022"/>
    <m/>
    <x v="0"/>
    <x v="0"/>
  </r>
  <r>
    <s v="INST LAUE LANGEVIN"/>
    <n v="6"/>
    <s v="0.022"/>
    <m/>
    <x v="0"/>
    <x v="0"/>
  </r>
  <r>
    <s v="INST MARINE"/>
    <n v="6"/>
    <s v="0.022"/>
    <m/>
    <x v="0"/>
    <x v="0"/>
  </r>
  <r>
    <s v="INST MED RES"/>
    <n v="6"/>
    <s v="0.022"/>
    <m/>
    <x v="0"/>
    <x v="0"/>
  </r>
  <r>
    <s v="INST NUCL PARTICLE PHYS"/>
    <n v="6"/>
    <s v="0.022"/>
    <m/>
    <x v="0"/>
    <x v="0"/>
  </r>
  <r>
    <s v="INST NUCL PARTICLE PHYS INPP"/>
    <n v="6"/>
    <s v="0.022"/>
    <m/>
    <x v="0"/>
    <x v="0"/>
  </r>
  <r>
    <s v="INST OCCUPAT MED"/>
    <n v="6"/>
    <s v="0.022"/>
    <m/>
    <x v="0"/>
    <x v="0"/>
  </r>
  <r>
    <s v="INST PARTICLE PHYS ASTROPHYS IPA"/>
    <n v="6"/>
    <s v="0.022"/>
    <m/>
    <x v="0"/>
    <x v="0"/>
  </r>
  <r>
    <s v="INST POLITECN NACL"/>
    <n v="6"/>
    <s v="0.022"/>
    <m/>
    <x v="0"/>
    <x v="0"/>
  </r>
  <r>
    <s v="INST SUPER CIENCIAS SAUDE EGAS MONIZ"/>
    <n v="6"/>
    <s v="0.022"/>
    <m/>
    <x v="0"/>
    <x v="0"/>
  </r>
  <r>
    <s v="IRKUTSK STATE UNIV"/>
    <n v="6"/>
    <s v="0.022"/>
    <m/>
    <x v="0"/>
    <x v="0"/>
  </r>
  <r>
    <s v="ISHIK UNIV"/>
    <n v="6"/>
    <s v="0.022"/>
    <m/>
    <x v="0"/>
    <x v="0"/>
  </r>
  <r>
    <s v="ISTANBUL FAC MED"/>
    <n v="6"/>
    <s v="0.022"/>
    <m/>
    <x v="0"/>
    <x v="0"/>
  </r>
  <r>
    <s v="JACOBI MED CTR"/>
    <n v="6"/>
    <s v="0.022"/>
    <m/>
    <x v="0"/>
    <x v="0"/>
  </r>
  <r>
    <s v="JICHI MED UNIV"/>
    <n v="6"/>
    <s v="0.022"/>
    <m/>
    <x v="0"/>
    <x v="0"/>
  </r>
  <r>
    <s v="KAISER PERMANENTE NO CALIF"/>
    <n v="6"/>
    <s v="0.022"/>
    <m/>
    <x v="0"/>
    <x v="0"/>
  </r>
  <r>
    <s v="KAISER PERMANENTE WASHINGTON HLTH RES INST"/>
    <n v="6"/>
    <s v="0.022"/>
    <m/>
    <x v="0"/>
    <x v="0"/>
  </r>
  <r>
    <s v="KAUNAS MED UNIV HOSP"/>
    <n v="6"/>
    <s v="0.022"/>
    <m/>
    <x v="0"/>
    <x v="0"/>
  </r>
  <r>
    <s v="KEIO UNIV"/>
    <n v="6"/>
    <s v="0.022"/>
    <m/>
    <x v="0"/>
    <x v="0"/>
  </r>
  <r>
    <s v="KEMRI WELLCOME TRUST"/>
    <n v="6"/>
    <s v="0.022"/>
    <m/>
    <x v="0"/>
    <x v="0"/>
  </r>
  <r>
    <s v="KEYNEUROTEK PHARMACEUT AG"/>
    <n v="6"/>
    <s v="0.022"/>
    <m/>
    <x v="0"/>
    <x v="0"/>
  </r>
  <r>
    <s v="KING ABDULLAH UNIV SCI TECHNOL"/>
    <n v="6"/>
    <s v="0.022"/>
    <m/>
    <x v="0"/>
    <x v="0"/>
  </r>
  <r>
    <s v="KING GEORGES MED UNIV"/>
    <n v="6"/>
    <s v="0.022"/>
    <m/>
    <x v="0"/>
    <x v="0"/>
  </r>
  <r>
    <s v="KING KHALID UNIV HOSP"/>
    <n v="6"/>
    <s v="0.022"/>
    <m/>
    <x v="0"/>
    <x v="0"/>
  </r>
  <r>
    <s v="KING SAUD BIN ABDULAZIZ UNIV HLTH SCI"/>
    <n v="6"/>
    <s v="0.022"/>
    <m/>
    <x v="0"/>
    <x v="0"/>
  </r>
  <r>
    <s v="KLINIKUM LEVERKUSEN"/>
    <n v="6"/>
    <s v="0.022"/>
    <m/>
    <x v="0"/>
    <x v="0"/>
  </r>
  <r>
    <s v="KUALA KRAI HOSP"/>
    <n v="6"/>
    <s v="0.022"/>
    <m/>
    <x v="0"/>
    <x v="0"/>
  </r>
  <r>
    <s v="LAB INSTRUMENTAC FIS EXPT PARTICULAS"/>
    <n v="6"/>
    <s v="0.022"/>
    <m/>
    <x v="0"/>
    <x v="0"/>
  </r>
  <r>
    <s v="LAB INSTRUMENTACAO FIS EXP PARTICULAS"/>
    <n v="6"/>
    <s v="0.022"/>
    <m/>
    <x v="0"/>
    <x v="0"/>
  </r>
  <r>
    <s v="LAB INSTRUMENTACTIO FIS EXPT PARTICULAS"/>
    <n v="6"/>
    <s v="0.022"/>
    <m/>
    <x v="0"/>
    <x v="0"/>
  </r>
  <r>
    <s v="LATVIAN ENVIRONM GEOL METEOROL AGCY"/>
    <n v="6"/>
    <s v="0.022"/>
    <m/>
    <x v="0"/>
    <x v="0"/>
  </r>
  <r>
    <s v="LEIBNIZ INST ANALYT WISSENSCH ISAS EV"/>
    <n v="6"/>
    <s v="0.022"/>
    <m/>
    <x v="0"/>
    <x v="0"/>
  </r>
  <r>
    <s v="LEIBNIZ INST BALT SEA RES"/>
    <n v="6"/>
    <s v="0.022"/>
    <m/>
    <x v="0"/>
    <x v="0"/>
  </r>
  <r>
    <s v="LEIBNIZ INST ZOO WILDLIFE RES"/>
    <n v="6"/>
    <s v="0.022"/>
    <m/>
    <x v="0"/>
    <x v="0"/>
  </r>
  <r>
    <s v="LEIBNIZ UNIV HANNOVER"/>
    <n v="6"/>
    <s v="0.022"/>
    <m/>
    <x v="0"/>
    <x v="0"/>
  </r>
  <r>
    <s v="LILLE UNIV HOSP"/>
    <n v="6"/>
    <s v="0.022"/>
    <m/>
    <x v="0"/>
    <x v="0"/>
  </r>
  <r>
    <s v="LILLEBAELT HOSP"/>
    <n v="6"/>
    <s v="0.022"/>
    <m/>
    <x v="0"/>
    <x v="0"/>
  </r>
  <r>
    <s v="LIRA MUNICIPAL COUNCIL"/>
    <n v="6"/>
    <s v="0.022"/>
    <m/>
    <x v="0"/>
    <x v="0"/>
  </r>
  <r>
    <s v="LITHUANIAN ACAD PHYS EDUC"/>
    <n v="6"/>
    <s v="0.022"/>
    <m/>
    <x v="0"/>
    <x v="0"/>
  </r>
  <r>
    <s v="LITHUANIAN INST HIST"/>
    <n v="6"/>
    <s v="0.022"/>
    <m/>
    <x v="0"/>
    <x v="0"/>
  </r>
  <r>
    <s v="LOS ANGELES BIOMED RES INST"/>
    <n v="6"/>
    <s v="0.022"/>
    <m/>
    <x v="0"/>
    <x v="0"/>
  </r>
  <r>
    <s v="LUNDBECK FDN INITIAT INTEGRAT PSYCHIAT RES"/>
    <n v="6"/>
    <s v="0.022"/>
    <m/>
    <x v="0"/>
    <x v="0"/>
  </r>
  <r>
    <s v="MADDA WALABU UNIV"/>
    <n v="6"/>
    <s v="0.022"/>
    <m/>
    <x v="0"/>
    <x v="0"/>
  </r>
  <r>
    <s v="MADRAS MED COLL GOVT GEN HOSP"/>
    <n v="6"/>
    <s v="0.022"/>
    <m/>
    <x v="0"/>
    <x v="0"/>
  </r>
  <r>
    <s v="MAHARISHI MARKANDESHWAR UNIV"/>
    <n v="6"/>
    <s v="0.022"/>
    <m/>
    <x v="0"/>
    <x v="0"/>
  </r>
  <r>
    <s v="MALMO UNIV"/>
    <n v="6"/>
    <s v="0.022"/>
    <m/>
    <x v="0"/>
    <x v="0"/>
  </r>
  <r>
    <s v="MANHICA HLTH RES CTR"/>
    <n v="6"/>
    <s v="0.022"/>
    <m/>
    <x v="0"/>
    <x v="0"/>
  </r>
  <r>
    <s v="MARINE BIOL ASSOC UK"/>
    <n v="6"/>
    <s v="0.022"/>
    <m/>
    <x v="0"/>
    <x v="0"/>
  </r>
  <r>
    <s v="MASARYK MEM CANC INST"/>
    <n v="6"/>
    <s v="0.022"/>
    <m/>
    <x v="0"/>
    <x v="0"/>
  </r>
  <r>
    <s v="MATER HOSP"/>
    <n v="6"/>
    <s v="0.022"/>
    <m/>
    <x v="0"/>
    <x v="0"/>
  </r>
  <r>
    <s v="MATER MISERICORDIAE UNIV HOSP"/>
    <n v="6"/>
    <s v="0.022"/>
    <m/>
    <x v="0"/>
    <x v="0"/>
  </r>
  <r>
    <s v="MAX PLANCK INST ASTRON"/>
    <n v="6"/>
    <s v="0.022"/>
    <m/>
    <x v="0"/>
    <x v="0"/>
  </r>
  <r>
    <s v="MAX PLANCK INST CHEM PHYS FESTER STOFFE"/>
    <n v="6"/>
    <s v="0.022"/>
    <m/>
    <x v="0"/>
    <x v="0"/>
  </r>
  <r>
    <s v="MAX PLANCK INST DEMOG RES"/>
    <n v="6"/>
    <s v="0.022"/>
    <m/>
    <x v="0"/>
    <x v="0"/>
  </r>
  <r>
    <s v="MC PROFESS OU"/>
    <n v="6"/>
    <s v="0.022"/>
    <m/>
    <x v="0"/>
    <x v="0"/>
  </r>
  <r>
    <s v="MD ANDERSON CANC CTR"/>
    <n v="6"/>
    <s v="0.022"/>
    <m/>
    <x v="0"/>
    <x v="0"/>
  </r>
  <r>
    <s v="MED DIAGNOST CTR"/>
    <n v="6"/>
    <s v="0.022"/>
    <m/>
    <x v="0"/>
    <x v="0"/>
  </r>
  <r>
    <s v="MEDCARE OY"/>
    <n v="6"/>
    <s v="0.022"/>
    <m/>
    <x v="0"/>
    <x v="0"/>
  </r>
  <r>
    <s v="MEIR MED CTR"/>
    <n v="6"/>
    <s v="0.022"/>
    <m/>
    <x v="0"/>
    <x v="0"/>
  </r>
  <r>
    <s v="MEM UNIV"/>
    <n v="6"/>
    <s v="0.022"/>
    <m/>
    <x v="0"/>
    <x v="0"/>
  </r>
  <r>
    <s v="MERCK"/>
    <n v="6"/>
    <s v="0.022"/>
    <m/>
    <x v="0"/>
    <x v="0"/>
  </r>
  <r>
    <s v="MINIST HLTH WELF"/>
    <n v="6"/>
    <s v="0.022"/>
    <m/>
    <x v="0"/>
    <x v="0"/>
  </r>
  <r>
    <s v="MIZORAM UNIV"/>
    <n v="6"/>
    <s v="0.022"/>
    <m/>
    <x v="0"/>
    <x v="0"/>
  </r>
  <r>
    <s v="MOORFIELDS EYE HOSP"/>
    <n v="6"/>
    <s v="0.022"/>
    <m/>
    <x v="0"/>
    <x v="0"/>
  </r>
  <r>
    <s v="MRC HARWELL"/>
    <n v="6"/>
    <s v="0.022"/>
    <m/>
    <x v="0"/>
    <x v="0"/>
  </r>
  <r>
    <s v="MULAGO HOSP"/>
    <n v="6"/>
    <s v="0.022"/>
    <m/>
    <x v="0"/>
    <x v="0"/>
  </r>
  <r>
    <s v="MUSEE HOMME PARIS"/>
    <n v="6"/>
    <s v="0.022"/>
    <m/>
    <x v="0"/>
    <x v="0"/>
  </r>
  <r>
    <s v="N ESTONIAN MED CTR"/>
    <n v="6"/>
    <s v="0.022"/>
    <m/>
    <x v="0"/>
    <x v="0"/>
  </r>
  <r>
    <s v="NAT RESOURCES CANADA"/>
    <n v="6"/>
    <s v="0.022"/>
    <m/>
    <x v="0"/>
    <x v="0"/>
  </r>
  <r>
    <s v="NATL CANC CTR SINGAPORE"/>
    <n v="6"/>
    <s v="0.022"/>
    <m/>
    <x v="0"/>
    <x v="0"/>
  </r>
  <r>
    <s v="NATL CTR CARDIOVASC DIS"/>
    <n v="6"/>
    <s v="0.022"/>
    <m/>
    <x v="0"/>
    <x v="0"/>
  </r>
  <r>
    <s v="NATL CTR INFECT PARASIT DIS"/>
    <n v="6"/>
    <s v="0.022"/>
    <m/>
    <x v="0"/>
    <x v="0"/>
  </r>
  <r>
    <s v="NATL FOREST CTR"/>
    <n v="6"/>
    <s v="0.022"/>
    <m/>
    <x v="0"/>
    <x v="0"/>
  </r>
  <r>
    <s v="NATL HLTH INSURANCE FUND"/>
    <n v="6"/>
    <s v="0.022"/>
    <m/>
    <x v="0"/>
    <x v="0"/>
  </r>
  <r>
    <s v="NATL HOSP FAROE ISL"/>
    <n v="6"/>
    <s v="0.022"/>
    <m/>
    <x v="0"/>
    <x v="0"/>
  </r>
  <r>
    <s v="NATL INST NUTR FOOD TECHNOL"/>
    <n v="6"/>
    <s v="0.022"/>
    <m/>
    <x v="0"/>
    <x v="0"/>
  </r>
  <r>
    <s v="NATL INST OCCUPAT SAFETY HLTH"/>
    <n v="6"/>
    <s v="0.022"/>
    <m/>
    <x v="0"/>
    <x v="0"/>
  </r>
  <r>
    <s v="NATL PHYS LAB"/>
    <n v="6"/>
    <s v="0.022"/>
    <m/>
    <x v="0"/>
    <x v="0"/>
  </r>
  <r>
    <s v="NATL TARAS SHEVCHENKO UNIV"/>
    <n v="6"/>
    <s v="0.022"/>
    <m/>
    <x v="0"/>
    <x v="0"/>
  </r>
  <r>
    <s v="NATL UNIV COSTA RICA"/>
    <n v="6"/>
    <s v="0.022"/>
    <m/>
    <x v="0"/>
    <x v="0"/>
  </r>
  <r>
    <s v="NEI"/>
    <n v="6"/>
    <s v="0.022"/>
    <m/>
    <x v="0"/>
    <x v="0"/>
  </r>
  <r>
    <s v="NEPAL DEV SOC"/>
    <n v="6"/>
    <s v="0.022"/>
    <m/>
    <x v="0"/>
    <x v="0"/>
  </r>
  <r>
    <s v="NERC"/>
    <n v="6"/>
    <s v="0.022"/>
    <m/>
    <x v="0"/>
    <x v="0"/>
  </r>
  <r>
    <s v="NETHERLANDS INST NEUROSCI"/>
    <n v="6"/>
    <s v="0.022"/>
    <m/>
    <x v="0"/>
    <x v="0"/>
  </r>
  <r>
    <s v="NEW YORK ACAD MED"/>
    <n v="6"/>
    <s v="0.022"/>
    <m/>
    <x v="0"/>
    <x v="0"/>
  </r>
  <r>
    <s v="NGI NCHA"/>
    <n v="6"/>
    <s v="0.022"/>
    <m/>
    <x v="0"/>
    <x v="0"/>
  </r>
  <r>
    <s v="NGO STELLIT"/>
    <n v="6"/>
    <s v="0.022"/>
    <m/>
    <x v="0"/>
    <x v="0"/>
  </r>
  <r>
    <s v="NICHOLAS COPERNICUS UNIV"/>
    <n v="6"/>
    <s v="0.022"/>
    <m/>
    <x v="0"/>
    <x v="0"/>
  </r>
  <r>
    <s v="NICOSIA PRIVATE PRACTICE"/>
    <n v="6"/>
    <s v="0.022"/>
    <m/>
    <x v="0"/>
    <x v="0"/>
  </r>
  <r>
    <s v="NIMH"/>
    <n v="6"/>
    <s v="0.022"/>
    <m/>
    <x v="0"/>
    <x v="0"/>
  </r>
  <r>
    <s v="NONCOMMUNICABLE DIS RES CTR"/>
    <n v="6"/>
    <s v="0.022"/>
    <m/>
    <x v="0"/>
    <x v="0"/>
  </r>
  <r>
    <s v="NORD TRONDELAG HLTH TRUST"/>
    <n v="6"/>
    <s v="0.022"/>
    <m/>
    <x v="0"/>
    <x v="0"/>
  </r>
  <r>
    <s v="NORMANDIE UNIV"/>
    <n v="6"/>
    <s v="0.022"/>
    <m/>
    <x v="0"/>
    <x v="0"/>
  </r>
  <r>
    <s v="NORTH EASTERN FED UNIV"/>
    <n v="6"/>
    <s v="0.022"/>
    <m/>
    <x v="0"/>
    <x v="0"/>
  </r>
  <r>
    <s v="NOVARTIS PHARMACEUT"/>
    <n v="6"/>
    <s v="0.022"/>
    <m/>
    <x v="0"/>
    <x v="0"/>
  </r>
  <r>
    <s v="OFF PUBL HLTH"/>
    <n v="6"/>
    <s v="0.022"/>
    <m/>
    <x v="0"/>
    <x v="0"/>
  </r>
  <r>
    <s v="ONTARIO MINIST ENVIRONM CLIMATE CHANGE"/>
    <n v="6"/>
    <s v="0.022"/>
    <m/>
    <x v="0"/>
    <x v="0"/>
  </r>
  <r>
    <s v="OSPED NIGUARDA CA GRANDA"/>
    <n v="6"/>
    <s v="0.022"/>
    <m/>
    <x v="0"/>
    <x v="0"/>
  </r>
  <r>
    <s v="OSSERV ASTRON ROMA"/>
    <n v="6"/>
    <s v="0.022"/>
    <m/>
    <x v="0"/>
    <x v="0"/>
  </r>
  <r>
    <s v="OTHER CANON FDN"/>
    <n v="6"/>
    <s v="0.022"/>
    <m/>
    <x v="0"/>
    <x v="0"/>
  </r>
  <r>
    <s v="OULU UNIV"/>
    <n v="6"/>
    <s v="0.022"/>
    <m/>
    <x v="0"/>
    <x v="0"/>
  </r>
  <r>
    <s v="OXFORD NIHR BIOMED RES CTR"/>
    <n v="6"/>
    <s v="0.022"/>
    <m/>
    <x v="0"/>
    <x v="0"/>
  </r>
  <r>
    <s v="PACIFIC NW NATL LAB"/>
    <n v="6"/>
    <s v="0.022"/>
    <m/>
    <x v="0"/>
    <x v="0"/>
  </r>
  <r>
    <s v="PAN AMER HLTH ORG"/>
    <n v="6"/>
    <s v="0.022"/>
    <m/>
    <x v="0"/>
    <x v="0"/>
  </r>
  <r>
    <s v="PAPA GIOVANNI XXIII HOSP"/>
    <n v="6"/>
    <s v="0.022"/>
    <m/>
    <x v="0"/>
    <x v="0"/>
  </r>
  <r>
    <s v="PARTNERS CTR PERSONALIZED GENET MED"/>
    <n v="6"/>
    <s v="0.022"/>
    <m/>
    <x v="0"/>
    <x v="0"/>
  </r>
  <r>
    <s v="PATHWEST LAB MED WESTERN AUSTRALIA"/>
    <n v="6"/>
    <s v="0.022"/>
    <m/>
    <x v="0"/>
    <x v="0"/>
  </r>
  <r>
    <s v="PENN STATE COLL MED"/>
    <n v="6"/>
    <s v="0.022"/>
    <m/>
    <x v="0"/>
    <x v="0"/>
  </r>
  <r>
    <s v="PHARMACOLOR CONSULTANTS NANCY"/>
    <n v="6"/>
    <s v="0.022"/>
    <m/>
    <x v="0"/>
    <x v="0"/>
  </r>
  <r>
    <s v="PIROGOV RUSSIAN NATL RES MED UNIV"/>
    <n v="6"/>
    <s v="0.022"/>
    <m/>
    <x v="0"/>
    <x v="0"/>
  </r>
  <r>
    <s v="POLITECN MILAN"/>
    <n v="6"/>
    <s v="0.022"/>
    <m/>
    <x v="0"/>
    <x v="0"/>
  </r>
  <r>
    <s v="POSITIUM LBS"/>
    <n v="6"/>
    <s v="0.022"/>
    <m/>
    <x v="0"/>
    <x v="0"/>
  </r>
  <r>
    <s v="PROKHOROV GEN PHYS INST RAS"/>
    <n v="6"/>
    <s v="0.022"/>
    <m/>
    <x v="0"/>
    <x v="0"/>
  </r>
  <r>
    <s v="PUBL HLTH AGCY CATALONIA"/>
    <n v="6"/>
    <s v="0.022"/>
    <m/>
    <x v="0"/>
    <x v="0"/>
  </r>
  <r>
    <s v="PURE HORT RES CTR"/>
    <n v="6"/>
    <s v="0.022"/>
    <m/>
    <x v="0"/>
    <x v="0"/>
  </r>
  <r>
    <s v="QUEEN MARY UNIV"/>
    <n v="6"/>
    <s v="0.022"/>
    <m/>
    <x v="0"/>
    <x v="0"/>
  </r>
  <r>
    <s v="QUEEN SILVIA CHILDRENS HOSP"/>
    <n v="6"/>
    <s v="0.022"/>
    <m/>
    <x v="0"/>
    <x v="0"/>
  </r>
  <r>
    <s v="RADBOUD UNIV NIJMEGEN MED CTR"/>
    <n v="6"/>
    <s v="0.022"/>
    <m/>
    <x v="0"/>
    <x v="0"/>
  </r>
  <r>
    <s v="RAZI UNIV"/>
    <n v="6"/>
    <s v="0.022"/>
    <m/>
    <x v="0"/>
    <x v="0"/>
  </r>
  <r>
    <s v="REFERENCE HOSP MDR HIV TB"/>
    <n v="6"/>
    <s v="0.022"/>
    <m/>
    <x v="0"/>
    <x v="0"/>
  </r>
  <r>
    <s v="REG HOSP"/>
    <n v="6"/>
    <s v="0.022"/>
    <m/>
    <x v="0"/>
    <x v="0"/>
  </r>
  <r>
    <s v="RES CTR JULICH"/>
    <n v="6"/>
    <s v="0.022"/>
    <m/>
    <x v="0"/>
    <x v="0"/>
  </r>
  <r>
    <s v="REYKJAVIK HLTH CARE SERV"/>
    <n v="6"/>
    <s v="0.022"/>
    <m/>
    <x v="0"/>
    <x v="0"/>
  </r>
  <r>
    <s v="RIGA EAST UNIV HOSP GAILEZERS"/>
    <n v="6"/>
    <s v="0.022"/>
    <m/>
    <x v="0"/>
    <x v="0"/>
  </r>
  <r>
    <s v="RIVERSIDE PROFESS CTR"/>
    <n v="6"/>
    <s v="0.022"/>
    <m/>
    <x v="0"/>
    <x v="0"/>
  </r>
  <r>
    <s v="RMS FDN"/>
    <n v="6"/>
    <s v="0.022"/>
    <m/>
    <x v="0"/>
    <x v="0"/>
  </r>
  <r>
    <s v="ROYAL MARSDEN HOSP"/>
    <n v="6"/>
    <s v="0.022"/>
    <m/>
    <x v="0"/>
    <x v="0"/>
  </r>
  <r>
    <s v="ROYAL SUSSEX CTY HOSP"/>
    <n v="6"/>
    <s v="0.022"/>
    <m/>
    <x v="0"/>
    <x v="0"/>
  </r>
  <r>
    <s v="RUSSIAN STATE HYDROMETEOROL UNIV"/>
    <n v="6"/>
    <s v="0.022"/>
    <m/>
    <x v="0"/>
    <x v="0"/>
  </r>
  <r>
    <s v="RWTH AACHEN UNIV I"/>
    <n v="6"/>
    <s v="0.022"/>
    <m/>
    <x v="0"/>
    <x v="0"/>
  </r>
  <r>
    <s v="RWTH AACHEN UNIV III"/>
    <n v="6"/>
    <s v="0.022"/>
    <m/>
    <x v="0"/>
    <x v="0"/>
  </r>
  <r>
    <s v="S CHINA NORMAL UNIV"/>
    <n v="6"/>
    <s v="0.022"/>
    <m/>
    <x v="0"/>
    <x v="0"/>
  </r>
  <r>
    <s v="SALAH AZAIZ INST"/>
    <n v="6"/>
    <s v="0.022"/>
    <m/>
    <x v="0"/>
    <x v="0"/>
  </r>
  <r>
    <s v="SAMARA UNIV"/>
    <n v="6"/>
    <s v="0.022"/>
    <m/>
    <x v="0"/>
    <x v="0"/>
  </r>
  <r>
    <s v="SANTIAGO DE COMPOSTELA UNIV"/>
    <n v="6"/>
    <s v="0.022"/>
    <m/>
    <x v="0"/>
    <x v="0"/>
  </r>
  <r>
    <s v="SCOTTISH CROP RES INST"/>
    <n v="6"/>
    <s v="0.022"/>
    <m/>
    <x v="0"/>
    <x v="0"/>
  </r>
  <r>
    <s v="SCUOLA SUPER SANT ANNA"/>
    <n v="6"/>
    <s v="0.022"/>
    <m/>
    <x v="0"/>
    <x v="0"/>
  </r>
  <r>
    <s v="SEA FISHERIES RES INST"/>
    <n v="6"/>
    <s v="0.022"/>
    <m/>
    <x v="0"/>
    <x v="0"/>
  </r>
  <r>
    <s v="SECRETARIAT PACIFIC COMMUNITY"/>
    <n v="6"/>
    <s v="0.022"/>
    <m/>
    <x v="0"/>
    <x v="0"/>
  </r>
  <r>
    <s v="SEMMELWEIS UNIV BUDAPEST"/>
    <n v="6"/>
    <s v="0.022"/>
    <m/>
    <x v="0"/>
    <x v="0"/>
  </r>
  <r>
    <s v="SESTRE MILOSRDNICE UNIV HOSP CTR"/>
    <n v="6"/>
    <s v="0.022"/>
    <m/>
    <x v="0"/>
    <x v="0"/>
  </r>
  <r>
    <s v="SHAHROUD UNIV MED SCI"/>
    <n v="6"/>
    <s v="0.022"/>
    <m/>
    <x v="0"/>
    <x v="0"/>
  </r>
  <r>
    <s v="SIDRA MED RES CTR"/>
    <n v="6"/>
    <s v="0.022"/>
    <m/>
    <x v="0"/>
    <x v="0"/>
  </r>
  <r>
    <s v="SITARAM BHARTIA INST SCI RES"/>
    <n v="6"/>
    <s v="0.022"/>
    <m/>
    <x v="0"/>
    <x v="0"/>
  </r>
  <r>
    <s v="SOCIOS SALUD SUCURSAL"/>
    <n v="6"/>
    <s v="0.022"/>
    <m/>
    <x v="0"/>
    <x v="0"/>
  </r>
  <r>
    <s v="SODER SJUKHUSET"/>
    <n v="6"/>
    <s v="0.022"/>
    <m/>
    <x v="0"/>
    <x v="0"/>
  </r>
  <r>
    <s v="SOONCHUNHYANG UNIV"/>
    <n v="6"/>
    <s v="0.022"/>
    <m/>
    <x v="0"/>
    <x v="0"/>
  </r>
  <r>
    <s v="SOPHIA CHILDRENS UNIV HOSP"/>
    <n v="6"/>
    <s v="0.022"/>
    <m/>
    <x v="0"/>
    <x v="0"/>
  </r>
  <r>
    <s v="SOUTH KARELIA CENT HOSP"/>
    <n v="6"/>
    <s v="0.022"/>
    <m/>
    <x v="0"/>
    <x v="0"/>
  </r>
  <r>
    <s v="SOUTH WEST UNIV NEOFIT RILSKI"/>
    <n v="6"/>
    <s v="0.022"/>
    <m/>
    <x v="0"/>
    <x v="0"/>
  </r>
  <r>
    <s v="ST ANNES HOSP"/>
    <n v="6"/>
    <s v="0.022"/>
    <m/>
    <x v="0"/>
    <x v="0"/>
  </r>
  <r>
    <s v="ST ANTONIUS HOSP"/>
    <n v="6"/>
    <s v="0.022"/>
    <m/>
    <x v="0"/>
    <x v="0"/>
  </r>
  <r>
    <s v="ST JAMES UNIV HOSP"/>
    <n v="6"/>
    <s v="0.022"/>
    <m/>
    <x v="0"/>
    <x v="0"/>
  </r>
  <r>
    <s v="ST LASZLO HOSP"/>
    <n v="6"/>
    <s v="0.022"/>
    <m/>
    <x v="0"/>
    <x v="0"/>
  </r>
  <r>
    <s v="ST PETERSBURG STATE MED UNIV"/>
    <n v="6"/>
    <s v="0.022"/>
    <m/>
    <x v="0"/>
    <x v="0"/>
  </r>
  <r>
    <s v="STATE AGCY PUBL HLTH AGCY"/>
    <n v="6"/>
    <s v="0.022"/>
    <m/>
    <x v="0"/>
    <x v="0"/>
  </r>
  <r>
    <s v="STATE UNIV"/>
    <n v="6"/>
    <s v="0.022"/>
    <m/>
    <x v="0"/>
    <x v="0"/>
  </r>
  <r>
    <s v="STENO DIABET CTR AS"/>
    <n v="6"/>
    <s v="0.022"/>
    <m/>
    <x v="0"/>
    <x v="0"/>
  </r>
  <r>
    <s v="STRASBOURG UNIV HOSP"/>
    <n v="6"/>
    <s v="0.022"/>
    <m/>
    <x v="0"/>
    <x v="0"/>
  </r>
  <r>
    <s v="SUSQUEHANNA UNIV"/>
    <n v="6"/>
    <s v="0.022"/>
    <m/>
    <x v="0"/>
    <x v="0"/>
  </r>
  <r>
    <s v="SWISS FED INST FOREST SNOW LANDSCAPE RES"/>
    <n v="6"/>
    <s v="0.022"/>
    <m/>
    <x v="0"/>
    <x v="0"/>
  </r>
  <r>
    <s v="TAIWAN CTR DIS CONTROL"/>
    <n v="6"/>
    <s v="0.022"/>
    <m/>
    <x v="0"/>
    <x v="0"/>
  </r>
  <r>
    <s v="TALLINN UNIV TECHNOL TTU"/>
    <n v="6"/>
    <s v="0.022"/>
    <m/>
    <x v="0"/>
    <x v="0"/>
  </r>
  <r>
    <s v="TALLINN UNIV TECHNOL TUT"/>
    <n v="6"/>
    <s v="0.022"/>
    <m/>
    <x v="0"/>
    <x v="0"/>
  </r>
  <r>
    <s v="TALLINNA TEHNIKALIKOOL"/>
    <n v="6"/>
    <s v="0.022"/>
    <m/>
    <x v="0"/>
    <x v="0"/>
  </r>
  <r>
    <s v="TAMPERE UNIV"/>
    <n v="6"/>
    <s v="0.022"/>
    <m/>
    <x v="0"/>
    <x v="0"/>
  </r>
  <r>
    <s v="TECHNOMED TALLINN UNIV TECHNOL"/>
    <n v="6"/>
    <s v="0.022"/>
    <m/>
    <x v="0"/>
    <x v="0"/>
  </r>
  <r>
    <s v="TELECOM PARISTECH"/>
    <n v="6"/>
    <s v="0.022"/>
    <m/>
    <x v="0"/>
    <x v="0"/>
  </r>
  <r>
    <s v="TERVISE ARENGU INST"/>
    <n v="6"/>
    <s v="0.022"/>
    <m/>
    <x v="0"/>
    <x v="0"/>
  </r>
  <r>
    <s v="TOYAMA UNIV"/>
    <n v="6"/>
    <s v="0.022"/>
    <m/>
    <x v="0"/>
    <x v="0"/>
  </r>
  <r>
    <s v="TU BERGAKAD FREIBERG"/>
    <n v="6"/>
    <s v="0.022"/>
    <m/>
    <x v="0"/>
    <x v="0"/>
  </r>
  <r>
    <s v="UCM"/>
    <n v="6"/>
    <s v="0.022"/>
    <m/>
    <x v="0"/>
    <x v="0"/>
  </r>
  <r>
    <s v="UIB"/>
    <n v="6"/>
    <s v="0.022"/>
    <m/>
    <x v="0"/>
    <x v="0"/>
  </r>
  <r>
    <s v="UNED"/>
    <n v="6"/>
    <s v="0.022"/>
    <m/>
    <x v="0"/>
    <x v="0"/>
  </r>
  <r>
    <s v="UNICEM"/>
    <n v="6"/>
    <s v="0.022"/>
    <m/>
    <x v="0"/>
    <x v="0"/>
  </r>
  <r>
    <s v="UNINOVA CTS"/>
    <n v="6"/>
    <s v="0.022"/>
    <m/>
    <x v="0"/>
    <x v="0"/>
  </r>
  <r>
    <s v="UNITED ARAB EMIRATES UNIV"/>
    <n v="6"/>
    <s v="0.022"/>
    <m/>
    <x v="0"/>
    <x v="0"/>
  </r>
  <r>
    <s v="UNIV AACHEN"/>
    <n v="6"/>
    <s v="0.022"/>
    <m/>
    <x v="0"/>
    <x v="0"/>
  </r>
  <r>
    <s v="UNIV ALGARVE"/>
    <n v="6"/>
    <s v="0.022"/>
    <m/>
    <x v="0"/>
    <x v="0"/>
  </r>
  <r>
    <s v="UNIV ANDES"/>
    <n v="6"/>
    <s v="0.022"/>
    <m/>
    <x v="0"/>
    <x v="0"/>
  </r>
  <r>
    <s v="UNIV APPL SCI KEMPTEN"/>
    <n v="6"/>
    <s v="0.022"/>
    <m/>
    <x v="0"/>
    <x v="0"/>
  </r>
  <r>
    <s v="UNIV ARKANSAS"/>
    <n v="6"/>
    <s v="0.022"/>
    <m/>
    <x v="0"/>
    <x v="0"/>
  </r>
  <r>
    <s v="UNIV BUEA"/>
    <n v="6"/>
    <s v="0.022"/>
    <m/>
    <x v="0"/>
    <x v="0"/>
  </r>
  <r>
    <s v="UNIV CATHOLIC LOUVAIN"/>
    <n v="6"/>
    <s v="0.022"/>
    <m/>
    <x v="0"/>
    <x v="0"/>
  </r>
  <r>
    <s v="UNIV CENT FLORIDA"/>
    <n v="6"/>
    <s v="0.022"/>
    <m/>
    <x v="0"/>
    <x v="0"/>
  </r>
  <r>
    <s v="UNIV CLIN CTR LJUBLJANA"/>
    <n v="6"/>
    <s v="0.022"/>
    <m/>
    <x v="0"/>
    <x v="0"/>
  </r>
  <r>
    <s v="UNIV CUENCA"/>
    <n v="6"/>
    <s v="0.022"/>
    <m/>
    <x v="0"/>
    <x v="0"/>
  </r>
  <r>
    <s v="UNIV DESARROLLO"/>
    <n v="6"/>
    <s v="0.022"/>
    <m/>
    <x v="0"/>
    <x v="0"/>
  </r>
  <r>
    <s v="UNIV DUBLIN"/>
    <n v="6"/>
    <s v="0.022"/>
    <m/>
    <x v="0"/>
    <x v="0"/>
  </r>
  <r>
    <s v="UNIV FED BAHIA"/>
    <n v="6"/>
    <s v="0.022"/>
    <m/>
    <x v="0"/>
    <x v="0"/>
  </r>
  <r>
    <s v="UNIV FED JUIZ DE FORA"/>
    <n v="6"/>
    <s v="0.022"/>
    <m/>
    <x v="0"/>
    <x v="0"/>
  </r>
  <r>
    <s v="UNIV FED UBERLANDIA"/>
    <n v="6"/>
    <s v="0.022"/>
    <m/>
    <x v="0"/>
    <x v="0"/>
  </r>
  <r>
    <s v="UNIV FERHAT ABBAS SETIF"/>
    <n v="6"/>
    <s v="0.022"/>
    <m/>
    <x v="0"/>
    <x v="0"/>
  </r>
  <r>
    <s v="UNIV HOSP COLOGNE"/>
    <n v="6"/>
    <s v="0.022"/>
    <m/>
    <x v="0"/>
    <x v="0"/>
  </r>
  <r>
    <s v="UNIV HOSP FRANKFURT"/>
    <n v="6"/>
    <s v="0.022"/>
    <m/>
    <x v="0"/>
    <x v="0"/>
  </r>
  <r>
    <s v="UNIV HOSP LEIPZIG"/>
    <n v="6"/>
    <s v="0.022"/>
    <m/>
    <x v="0"/>
    <x v="0"/>
  </r>
  <r>
    <s v="UNIV HOSP WEST INDIES"/>
    <n v="6"/>
    <s v="0.022"/>
    <m/>
    <x v="0"/>
    <x v="0"/>
  </r>
  <r>
    <s v="UNIV HOSP ZURICH"/>
    <n v="6"/>
    <s v="0.022"/>
    <m/>
    <x v="0"/>
    <x v="0"/>
  </r>
  <r>
    <s v="UNIV HOUSTON"/>
    <n v="6"/>
    <s v="0.022"/>
    <m/>
    <x v="0"/>
    <x v="0"/>
  </r>
  <r>
    <s v="UNIV ICESI"/>
    <n v="6"/>
    <s v="0.022"/>
    <m/>
    <x v="0"/>
    <x v="0"/>
  </r>
  <r>
    <s v="UNIV JORDAN"/>
    <n v="6"/>
    <s v="0.022"/>
    <m/>
    <x v="0"/>
    <x v="0"/>
  </r>
  <r>
    <s v="UNIV LBEROAMER"/>
    <n v="6"/>
    <s v="0.022"/>
    <m/>
    <x v="0"/>
    <x v="0"/>
  </r>
  <r>
    <s v="UNIV LEUVEN KU LEUVEN"/>
    <n v="6"/>
    <s v="0.022"/>
    <m/>
    <x v="0"/>
    <x v="0"/>
  </r>
  <r>
    <s v="UNIV LIMERICK"/>
    <n v="6"/>
    <s v="0.022"/>
    <m/>
    <x v="0"/>
    <x v="0"/>
  </r>
  <r>
    <s v="UNIV MED BERLIN"/>
    <n v="6"/>
    <s v="0.022"/>
    <m/>
    <x v="0"/>
    <x v="0"/>
  </r>
  <r>
    <s v="UNIV MED DENT NEW JERSEY"/>
    <n v="6"/>
    <s v="0.022"/>
    <m/>
    <x v="0"/>
    <x v="0"/>
  </r>
  <r>
    <s v="UNIV MED PHARM BUCHAREST"/>
    <n v="6"/>
    <s v="0.022"/>
    <m/>
    <x v="0"/>
    <x v="0"/>
  </r>
  <r>
    <s v="UNIV NAMUR"/>
    <n v="6"/>
    <s v="0.022"/>
    <m/>
    <x v="0"/>
    <x v="0"/>
  </r>
  <r>
    <s v="UNIV NAPLES SUN"/>
    <n v="6"/>
    <s v="0.022"/>
    <m/>
    <x v="0"/>
    <x v="0"/>
  </r>
  <r>
    <s v="UNIV NEUCHATEL"/>
    <n v="6"/>
    <s v="0.022"/>
    <m/>
    <x v="0"/>
    <x v="0"/>
  </r>
  <r>
    <s v="UNIV NORTH TEXAS"/>
    <n v="6"/>
    <s v="0.022"/>
    <m/>
    <x v="0"/>
    <x v="0"/>
  </r>
  <r>
    <s v="UNIV ORAN 1"/>
    <n v="6"/>
    <s v="0.022"/>
    <m/>
    <x v="0"/>
    <x v="0"/>
  </r>
  <r>
    <s v="UNIV PARIS 04"/>
    <n v="6"/>
    <s v="0.022"/>
    <m/>
    <x v="0"/>
    <x v="0"/>
  </r>
  <r>
    <s v="UNIV PARIS EST"/>
    <n v="6"/>
    <s v="0.022"/>
    <m/>
    <x v="0"/>
    <x v="0"/>
  </r>
  <r>
    <s v="UNIV PHARM MED HO CHI MINH CITY"/>
    <n v="6"/>
    <s v="0.022"/>
    <m/>
    <x v="0"/>
    <x v="0"/>
  </r>
  <r>
    <s v="UNIV POLITECN MARCHE"/>
    <n v="6"/>
    <s v="0.022"/>
    <m/>
    <x v="0"/>
    <x v="0"/>
  </r>
  <r>
    <s v="UNIV QUEBEC CHICOUTIMI"/>
    <n v="6"/>
    <s v="0.022"/>
    <m/>
    <x v="0"/>
    <x v="0"/>
  </r>
  <r>
    <s v="UNIV ROVIRA VIRGILI"/>
    <n v="6"/>
    <s v="0.022"/>
    <m/>
    <x v="0"/>
    <x v="0"/>
  </r>
  <r>
    <s v="UNIV SANNIO"/>
    <n v="6"/>
    <s v="0.022"/>
    <m/>
    <x v="0"/>
    <x v="0"/>
  </r>
  <r>
    <s v="UNIV SCI CULTURE"/>
    <n v="6"/>
    <s v="0.022"/>
    <m/>
    <x v="0"/>
    <x v="0"/>
  </r>
  <r>
    <s v="UNIV SIEGEN"/>
    <n v="6"/>
    <s v="0.022"/>
    <m/>
    <x v="0"/>
    <x v="0"/>
  </r>
  <r>
    <s v="UNIV SKOVDE"/>
    <n v="6"/>
    <s v="0.022"/>
    <m/>
    <x v="0"/>
    <x v="0"/>
  </r>
  <r>
    <s v="UNIV SRI JAYEWARDENEPURA"/>
    <n v="6"/>
    <s v="0.022"/>
    <m/>
    <x v="0"/>
    <x v="0"/>
  </r>
  <r>
    <s v="UNIV TARTU HOSP"/>
    <n v="6"/>
    <s v="0.022"/>
    <m/>
    <x v="0"/>
    <x v="0"/>
  </r>
  <r>
    <s v="UNIV TEXAS RIO GRANDE VALLEY"/>
    <n v="6"/>
    <s v="0.022"/>
    <m/>
    <x v="0"/>
    <x v="0"/>
  </r>
  <r>
    <s v="UNIV TEXAS SOUTHWESTERN MED CTR DALLAS"/>
    <n v="6"/>
    <s v="0.022"/>
    <m/>
    <x v="0"/>
    <x v="0"/>
  </r>
  <r>
    <s v="UNIV TOURS"/>
    <n v="6"/>
    <s v="0.022"/>
    <m/>
    <x v="0"/>
    <x v="0"/>
  </r>
  <r>
    <s v="UNIV TUNKU ABDUL RAHMAN"/>
    <n v="6"/>
    <s v="0.022"/>
    <m/>
    <x v="0"/>
    <x v="0"/>
  </r>
  <r>
    <s v="UNIV UPPSALA"/>
    <n v="6"/>
    <s v="0.022"/>
    <m/>
    <x v="0"/>
    <x v="0"/>
  </r>
  <r>
    <s v="UNIV W BOHEMIA"/>
    <n v="6"/>
    <s v="0.022"/>
    <m/>
    <x v="0"/>
    <x v="0"/>
  </r>
  <r>
    <s v="UNLP"/>
    <n v="6"/>
    <s v="0.022"/>
    <m/>
    <x v="0"/>
    <x v="0"/>
  </r>
  <r>
    <s v="US NATL INST HLTH"/>
    <n v="6"/>
    <s v="0.022"/>
    <m/>
    <x v="0"/>
    <x v="0"/>
  </r>
  <r>
    <s v="UTKAL UNIV"/>
    <n v="6"/>
    <s v="0.022"/>
    <m/>
    <x v="0"/>
    <x v="0"/>
  </r>
  <r>
    <s v="VA BOSTON HEALTHCARE SYST"/>
    <n v="6"/>
    <s v="0.022"/>
    <m/>
    <x v="0"/>
    <x v="0"/>
  </r>
  <r>
    <s v="VENTSPILS UNIV COLL"/>
    <n v="6"/>
    <s v="0.022"/>
    <m/>
    <x v="0"/>
    <x v="0"/>
  </r>
  <r>
    <s v="VET AGROCHEM RES CTR"/>
    <n v="6"/>
    <s v="0.022"/>
    <m/>
    <x v="0"/>
    <x v="0"/>
  </r>
  <r>
    <s v="VILNIUS UNIV HOSP SANTARISKIU CLIN"/>
    <n v="6"/>
    <s v="0.022"/>
    <m/>
    <x v="0"/>
    <x v="0"/>
  </r>
  <r>
    <s v="WALTER ELIZA HALL INST MED RES"/>
    <n v="6"/>
    <s v="0.022"/>
    <m/>
    <x v="0"/>
    <x v="0"/>
  </r>
  <r>
    <s v="WELLCOME TRUST GENOME CAMPUS"/>
    <n v="6"/>
    <s v="0.022"/>
    <m/>
    <x v="0"/>
    <x v="0"/>
  </r>
  <r>
    <s v="WSL SWISS FED RES INST"/>
    <n v="6"/>
    <s v="0.022"/>
    <m/>
    <x v="0"/>
    <x v="0"/>
  </r>
  <r>
    <s v="XI AN JIAO TONG UNIV"/>
    <n v="6"/>
    <s v="0.022"/>
    <m/>
    <x v="0"/>
    <x v="0"/>
  </r>
  <r>
    <s v="YBANK"/>
    <n v="6"/>
    <s v="0.022"/>
    <m/>
    <x v="0"/>
    <x v="0"/>
  </r>
  <r>
    <s v="ZHEJIANG A F UNIV"/>
    <n v="6"/>
    <s v="0.022"/>
    <m/>
    <x v="0"/>
    <x v="0"/>
  </r>
  <r>
    <s v="AALESUND UNIV COLL"/>
    <n v="5"/>
    <s v="0.019"/>
    <m/>
    <x v="0"/>
    <x v="0"/>
  </r>
  <r>
    <s v="ACAD VI SHUMAKOV FED RES CTR TRANSPLANTOL ARTIF"/>
    <n v="5"/>
    <s v="0.019"/>
    <m/>
    <x v="0"/>
    <x v="0"/>
  </r>
  <r>
    <s v="ADEKUNLE AJASIN UNIV"/>
    <n v="5"/>
    <s v="0.019"/>
    <m/>
    <x v="0"/>
    <x v="0"/>
  </r>
  <r>
    <s v="AFRICA MED RES FDN ETHIOPIA"/>
    <n v="5"/>
    <s v="0.019"/>
    <m/>
    <x v="0"/>
    <x v="0"/>
  </r>
  <r>
    <s v="AGCY PREVENT SOCIAL MED"/>
    <n v="5"/>
    <s v="0.019"/>
    <m/>
    <x v="0"/>
    <x v="0"/>
  </r>
  <r>
    <s v="AGENCE BIOMED"/>
    <n v="5"/>
    <s v="0.019"/>
    <m/>
    <x v="0"/>
    <x v="0"/>
  </r>
  <r>
    <s v="AI EVDOKIMOV MOSCOW STATE UNIV MED DENT"/>
    <n v="5"/>
    <s v="0.019"/>
    <m/>
    <x v="0"/>
    <x v="0"/>
  </r>
  <r>
    <s v="AIDC EC"/>
    <n v="5"/>
    <s v="0.019"/>
    <m/>
    <x v="0"/>
    <x v="0"/>
  </r>
  <r>
    <s v="AKERSHUS UNIV HOSP"/>
    <n v="5"/>
    <s v="0.019"/>
    <m/>
    <x v="0"/>
    <x v="0"/>
  </r>
  <r>
    <s v="AL AIN HOSP"/>
    <n v="5"/>
    <s v="0.019"/>
    <m/>
    <x v="0"/>
    <x v="0"/>
  </r>
  <r>
    <s v="ALBANY STATE UNIV"/>
    <n v="5"/>
    <s v="0.019"/>
    <m/>
    <x v="0"/>
    <x v="0"/>
  </r>
  <r>
    <s v="ALPEN ADRIA UNIV KLAGENFURT"/>
    <n v="5"/>
    <s v="0.019"/>
    <m/>
    <x v="0"/>
    <x v="0"/>
  </r>
  <r>
    <s v="AMIENS UNIV HOSP"/>
    <n v="5"/>
    <s v="0.019"/>
    <m/>
    <x v="0"/>
    <x v="0"/>
  </r>
  <r>
    <s v="AMSTERDAM INST GLOBAL HLTH DEV"/>
    <n v="5"/>
    <s v="0.019"/>
    <m/>
    <x v="0"/>
    <x v="0"/>
  </r>
  <r>
    <s v="ANSES"/>
    <n v="5"/>
    <s v="0.019"/>
    <m/>
    <x v="0"/>
    <x v="0"/>
  </r>
  <r>
    <s v="AOU CAREGGI REG REFERRAL CTR INFLAMMATORY BOWEL D"/>
    <n v="5"/>
    <s v="0.019"/>
    <m/>
    <x v="0"/>
    <x v="0"/>
  </r>
  <r>
    <s v="ARMENIAN ACAD SCI"/>
    <n v="5"/>
    <s v="0.019"/>
    <m/>
    <x v="0"/>
    <x v="0"/>
  </r>
  <r>
    <s v="ASHFORD ST PETERS NHS FDN TRUST"/>
    <n v="5"/>
    <s v="0.019"/>
    <m/>
    <x v="0"/>
    <x v="0"/>
  </r>
  <r>
    <s v="ASSOC CALABRESE EPATOL"/>
    <n v="5"/>
    <s v="0.019"/>
    <m/>
    <x v="0"/>
    <x v="0"/>
  </r>
  <r>
    <s v="ASSOC SCLEROSE TUBEREUSE BOURNEVILLE"/>
    <n v="5"/>
    <s v="0.019"/>
    <m/>
    <x v="0"/>
    <x v="0"/>
  </r>
  <r>
    <s v="ASSOC SCLEROSI TUBEROSA ONLUS"/>
    <n v="5"/>
    <s v="0.019"/>
    <m/>
    <x v="0"/>
    <x v="0"/>
  </r>
  <r>
    <s v="ASTRON USTAV AVCR"/>
    <n v="5"/>
    <s v="0.019"/>
    <m/>
    <x v="0"/>
    <x v="0"/>
  </r>
  <r>
    <s v="ASTROPHYS INST POTSDAM"/>
    <n v="5"/>
    <s v="0.019"/>
    <m/>
    <x v="0"/>
    <x v="0"/>
  </r>
  <r>
    <s v="ATHERIS LABS"/>
    <n v="5"/>
    <s v="0.019"/>
    <m/>
    <x v="0"/>
    <x v="0"/>
  </r>
  <r>
    <s v="AZIENDA OSPED PADOVA"/>
    <n v="5"/>
    <s v="0.019"/>
    <m/>
    <x v="0"/>
    <x v="0"/>
  </r>
  <r>
    <s v="AZIENDA OSPED UNIV PARMA"/>
    <n v="5"/>
    <s v="0.019"/>
    <m/>
    <x v="0"/>
    <x v="0"/>
  </r>
  <r>
    <s v="BAKER IDI HEART DIABET INST"/>
    <n v="5"/>
    <s v="0.019"/>
    <m/>
    <x v="0"/>
    <x v="0"/>
  </r>
  <r>
    <s v="BARCELONA SUPERCOMP CTR"/>
    <n v="5"/>
    <s v="0.019"/>
    <m/>
    <x v="0"/>
    <x v="0"/>
  </r>
  <r>
    <s v="BAVARIAN FOREST NATL PK"/>
    <n v="5"/>
    <s v="0.019"/>
    <m/>
    <x v="0"/>
    <x v="0"/>
  </r>
  <r>
    <s v="BERNHARD NOCHT INST TROP MED"/>
    <n v="5"/>
    <s v="0.019"/>
    <m/>
    <x v="0"/>
    <x v="0"/>
  </r>
  <r>
    <s v="BIOCOMPETENCE CTR HLTH DAIRY PROD LLC"/>
    <n v="5"/>
    <s v="0.019"/>
    <s v="BIOCOMPETENCE CTR HLTH DAIRY PROD LLC"/>
    <x v="23"/>
    <x v="1"/>
  </r>
  <r>
    <s v="BIODIVERS CLIMATE RES CTR BIK F"/>
    <n v="5"/>
    <s v="0.019"/>
    <m/>
    <x v="0"/>
    <x v="0"/>
  </r>
  <r>
    <s v="BIOR"/>
    <n v="5"/>
    <s v="0.019"/>
    <m/>
    <x v="0"/>
    <x v="0"/>
  </r>
  <r>
    <s v="BIPS"/>
    <n v="5"/>
    <s v="0.019"/>
    <m/>
    <x v="0"/>
    <x v="0"/>
  </r>
  <r>
    <s v="BIRMINGHAM CHILDRENS HOSP"/>
    <n v="5"/>
    <s v="0.019"/>
    <m/>
    <x v="0"/>
    <x v="0"/>
  </r>
  <r>
    <s v="BIZERTE HOSP"/>
    <n v="5"/>
    <s v="0.019"/>
    <m/>
    <x v="0"/>
    <x v="0"/>
  </r>
  <r>
    <s v="BOISE STATE UNIV"/>
    <n v="5"/>
    <s v="0.019"/>
    <m/>
    <x v="0"/>
    <x v="0"/>
  </r>
  <r>
    <s v="BRASILIA UNIV"/>
    <n v="5"/>
    <s v="0.019"/>
    <m/>
    <x v="0"/>
    <x v="0"/>
  </r>
  <r>
    <s v="BRONOVO HOSP"/>
    <n v="5"/>
    <s v="0.019"/>
    <m/>
    <x v="0"/>
    <x v="0"/>
  </r>
  <r>
    <s v="BURNET INST"/>
    <n v="5"/>
    <s v="0.019"/>
    <m/>
    <x v="0"/>
    <x v="0"/>
  </r>
  <r>
    <s v="CAMBRIDGE INST PUBL HLTH"/>
    <n v="5"/>
    <s v="0.019"/>
    <m/>
    <x v="0"/>
    <x v="0"/>
  </r>
  <r>
    <s v="CAMBRIDGE UNIV HOSP NHS FDN TRUST"/>
    <n v="5"/>
    <s v="0.019"/>
    <m/>
    <x v="0"/>
    <x v="0"/>
  </r>
  <r>
    <s v="CANC COUNCIL VICTORIA"/>
    <n v="5"/>
    <s v="0.019"/>
    <m/>
    <x v="0"/>
    <x v="0"/>
  </r>
  <r>
    <s v="CARDIOL MERCATO S SEVERINO"/>
    <n v="5"/>
    <s v="0.019"/>
    <m/>
    <x v="0"/>
    <x v="0"/>
  </r>
  <r>
    <s v="CAREGGI HOSP"/>
    <n v="5"/>
    <s v="0.019"/>
    <m/>
    <x v="0"/>
    <x v="0"/>
  </r>
  <r>
    <s v="CARLETON UNIV"/>
    <n v="5"/>
    <s v="0.019"/>
    <m/>
    <x v="0"/>
    <x v="0"/>
  </r>
  <r>
    <s v="CAS"/>
    <n v="5"/>
    <s v="0.019"/>
    <m/>
    <x v="0"/>
    <x v="0"/>
  </r>
  <r>
    <s v="CCFFT"/>
    <n v="5"/>
    <s v="0.019"/>
    <m/>
    <x v="0"/>
    <x v="0"/>
  </r>
  <r>
    <s v="CEFAS"/>
    <n v="5"/>
    <s v="0.019"/>
    <m/>
    <x v="0"/>
    <x v="0"/>
  </r>
  <r>
    <s v="CELAL BAYAR UNIV"/>
    <n v="5"/>
    <s v="0.019"/>
    <m/>
    <x v="0"/>
    <x v="0"/>
  </r>
  <r>
    <s v="CEMIC"/>
    <n v="5"/>
    <s v="0.019"/>
    <m/>
    <x v="0"/>
    <x v="0"/>
  </r>
  <r>
    <s v="CHALMERS UNIV TECHNOL"/>
    <n v="5"/>
    <s v="0.019"/>
    <m/>
    <x v="0"/>
    <x v="0"/>
  </r>
  <r>
    <s v="CHILDRENS HOSP MICHIGAN"/>
    <n v="5"/>
    <s v="0.019"/>
    <m/>
    <x v="0"/>
    <x v="0"/>
  </r>
  <r>
    <s v="CHINA MED UNIV"/>
    <n v="5"/>
    <s v="0.019"/>
    <m/>
    <x v="0"/>
    <x v="0"/>
  </r>
  <r>
    <s v="CHINESE ACAD AGR SCI"/>
    <n v="5"/>
    <s v="0.019"/>
    <m/>
    <x v="0"/>
    <x v="0"/>
  </r>
  <r>
    <s v="CHIRAYU MED COLL"/>
    <n v="5"/>
    <s v="0.019"/>
    <m/>
    <x v="0"/>
    <x v="0"/>
  </r>
  <r>
    <s v="CHU ANGERS"/>
    <n v="5"/>
    <s v="0.019"/>
    <m/>
    <x v="0"/>
    <x v="0"/>
  </r>
  <r>
    <s v="CHU LILLE"/>
    <n v="5"/>
    <s v="0.019"/>
    <m/>
    <x v="0"/>
    <x v="0"/>
  </r>
  <r>
    <s v="CHU NANCY"/>
    <n v="5"/>
    <s v="0.019"/>
    <m/>
    <x v="0"/>
    <x v="0"/>
  </r>
  <r>
    <s v="CIBERDEM"/>
    <n v="5"/>
    <s v="0.019"/>
    <m/>
    <x v="0"/>
    <x v="0"/>
  </r>
  <r>
    <s v="CIRAD"/>
    <n v="5"/>
    <s v="0.019"/>
    <m/>
    <x v="0"/>
    <x v="0"/>
  </r>
  <r>
    <s v="CITY HOSP NOTTINGHAM"/>
    <n v="5"/>
    <s v="0.019"/>
    <m/>
    <x v="0"/>
    <x v="0"/>
  </r>
  <r>
    <s v="CITY UNIV LONDON"/>
    <n v="5"/>
    <s v="0.019"/>
    <m/>
    <x v="0"/>
    <x v="0"/>
  </r>
  <r>
    <s v="COCHIN HOSP"/>
    <n v="5"/>
    <s v="0.019"/>
    <m/>
    <x v="0"/>
    <x v="0"/>
  </r>
  <r>
    <s v="CONNECTICUT AGR EXPT STN"/>
    <n v="5"/>
    <s v="0.019"/>
    <m/>
    <x v="0"/>
    <x v="0"/>
  </r>
  <r>
    <s v="CONSEJERIA SANIDAD JUNTA CASTILLA LEON"/>
    <n v="5"/>
    <s v="0.019"/>
    <m/>
    <x v="0"/>
    <x v="0"/>
  </r>
  <r>
    <s v="CORK INST TECHNOL"/>
    <n v="5"/>
    <s v="0.019"/>
    <m/>
    <x v="0"/>
    <x v="0"/>
  </r>
  <r>
    <s v="COVENTRY UNIV"/>
    <n v="5"/>
    <s v="0.019"/>
    <m/>
    <x v="0"/>
    <x v="0"/>
  </r>
  <r>
    <s v="CROATIAN HLTH INSURANCE FUND"/>
    <n v="5"/>
    <s v="0.019"/>
    <m/>
    <x v="0"/>
    <x v="0"/>
  </r>
  <r>
    <s v="CROATIAN NATL INST PUBL HLTH"/>
    <n v="5"/>
    <s v="0.019"/>
    <m/>
    <x v="0"/>
    <x v="0"/>
  </r>
  <r>
    <s v="CTR CHECK HOSP SIRIO LIBANES"/>
    <n v="5"/>
    <s v="0.019"/>
    <m/>
    <x v="0"/>
    <x v="0"/>
  </r>
  <r>
    <s v="CTR COMMUNICABLE DIS PREVENT CONTROL"/>
    <n v="5"/>
    <s v="0.019"/>
    <m/>
    <x v="0"/>
    <x v="0"/>
  </r>
  <r>
    <s v="CTR DIABET ENDOCRINE CARE"/>
    <n v="5"/>
    <s v="0.019"/>
    <m/>
    <x v="0"/>
    <x v="0"/>
  </r>
  <r>
    <s v="CTR ECOL HYDROL EDINBURGH"/>
    <n v="5"/>
    <s v="0.019"/>
    <m/>
    <x v="0"/>
    <x v="0"/>
  </r>
  <r>
    <s v="CTR HOSP PORTO"/>
    <n v="5"/>
    <s v="0.019"/>
    <m/>
    <x v="0"/>
    <x v="0"/>
  </r>
  <r>
    <s v="CTR INVEST ENERGET MEDIOAMBIENTALES TECNOL"/>
    <n v="5"/>
    <s v="0.019"/>
    <m/>
    <x v="0"/>
    <x v="0"/>
  </r>
  <r>
    <s v="CTR INVEST ENERGET MEDIOAMBIENTALES TECNOL CIE"/>
    <n v="5"/>
    <s v="0.019"/>
    <m/>
    <x v="0"/>
    <x v="0"/>
  </r>
  <r>
    <s v="CYPRUS INT UNIV"/>
    <n v="5"/>
    <s v="0.019"/>
    <m/>
    <x v="0"/>
    <x v="0"/>
  </r>
  <r>
    <s v="DANA FARBER CANC INST"/>
    <n v="5"/>
    <s v="0.019"/>
    <m/>
    <x v="0"/>
    <x v="0"/>
  </r>
  <r>
    <s v="DANANG UNIV MED TECHNOL PHARM"/>
    <n v="5"/>
    <s v="0.019"/>
    <m/>
    <x v="0"/>
    <x v="0"/>
  </r>
  <r>
    <s v="DEPT PEDIAT"/>
    <n v="5"/>
    <s v="0.019"/>
    <m/>
    <x v="0"/>
    <x v="0"/>
  </r>
  <r>
    <s v="DEPT SURG"/>
    <n v="5"/>
    <s v="0.019"/>
    <m/>
    <x v="0"/>
    <x v="0"/>
  </r>
  <r>
    <s v="DEPT VET AFFAIRS"/>
    <n v="5"/>
    <s v="0.019"/>
    <m/>
    <x v="0"/>
    <x v="0"/>
  </r>
  <r>
    <s v="DEV RES PROJECTS CTR"/>
    <n v="5"/>
    <s v="0.019"/>
    <m/>
    <x v="0"/>
    <x v="0"/>
  </r>
  <r>
    <s v="DIABET RES CTR"/>
    <n v="5"/>
    <s v="0.019"/>
    <m/>
    <x v="0"/>
    <x v="0"/>
  </r>
  <r>
    <s v="DIABET RES SOC"/>
    <n v="5"/>
    <s v="0.019"/>
    <m/>
    <x v="0"/>
    <x v="0"/>
  </r>
  <r>
    <s v="DRK KLINIKEN"/>
    <n v="5"/>
    <s v="0.019"/>
    <m/>
    <x v="0"/>
    <x v="0"/>
  </r>
  <r>
    <s v="DUBAI HLTH AUTHOR"/>
    <n v="5"/>
    <s v="0.019"/>
    <m/>
    <x v="0"/>
    <x v="0"/>
  </r>
  <r>
    <s v="DUNDALK INST TECHNOL"/>
    <n v="5"/>
    <s v="0.019"/>
    <m/>
    <x v="0"/>
    <x v="0"/>
  </r>
  <r>
    <s v="DUNEDIN SCH MED"/>
    <n v="5"/>
    <s v="0.019"/>
    <m/>
    <x v="0"/>
    <x v="0"/>
  </r>
  <r>
    <s v="ECOLE CENT PARIS"/>
    <n v="5"/>
    <s v="0.019"/>
    <m/>
    <x v="0"/>
    <x v="0"/>
  </r>
  <r>
    <s v="EL PALO HLTH CTR"/>
    <n v="5"/>
    <s v="0.019"/>
    <m/>
    <x v="0"/>
    <x v="0"/>
  </r>
  <r>
    <s v="ELEKTRILEVI OU"/>
    <n v="5"/>
    <s v="0.019"/>
    <s v="ELEKTRILEVI OU"/>
    <x v="36"/>
    <x v="2"/>
  </r>
  <r>
    <s v="ELTE UNIV"/>
    <n v="5"/>
    <s v="0.019"/>
    <m/>
    <x v="0"/>
    <x v="0"/>
  </r>
  <r>
    <s v="EMBL"/>
    <n v="5"/>
    <s v="0.019"/>
    <m/>
    <x v="0"/>
    <x v="0"/>
  </r>
  <r>
    <s v="EMCDDA"/>
    <n v="5"/>
    <s v="0.019"/>
    <m/>
    <x v="0"/>
    <x v="0"/>
  </r>
  <r>
    <s v="EMEK MED CTR"/>
    <n v="5"/>
    <s v="0.019"/>
    <m/>
    <x v="0"/>
    <x v="0"/>
  </r>
  <r>
    <s v="ENAMINE LTD"/>
    <n v="5"/>
    <s v="0.019"/>
    <m/>
    <x v="0"/>
    <x v="0"/>
  </r>
  <r>
    <s v="ENVIRONM CLIMATE CHANGE CANADA"/>
    <n v="5"/>
    <s v="0.019"/>
    <m/>
    <x v="0"/>
    <x v="0"/>
  </r>
  <r>
    <s v="ESTONIAN ENERGY SC"/>
    <n v="5"/>
    <s v="0.019"/>
    <s v="ESTONIAN ENERGY SC"/>
    <x v="26"/>
    <x v="2"/>
  </r>
  <r>
    <s v="ESTONIAN UNIV LIFE SCI EMU"/>
    <n v="5"/>
    <s v="0.019"/>
    <m/>
    <x v="0"/>
    <x v="0"/>
  </r>
  <r>
    <s v="ESTONIAN UNIV SCI"/>
    <n v="5"/>
    <s v="0.019"/>
    <m/>
    <x v="0"/>
    <x v="0"/>
  </r>
  <r>
    <s v="EUROPEAN SPACE AGCY"/>
    <n v="5"/>
    <s v="0.019"/>
    <m/>
    <x v="0"/>
    <x v="0"/>
  </r>
  <r>
    <s v="EUROPEAN TUBEROUS SCLEROSIS COMPLEX ASSOC"/>
    <n v="5"/>
    <s v="0.019"/>
    <m/>
    <x v="0"/>
    <x v="0"/>
  </r>
  <r>
    <s v="EUROPEAN UNIV CYPRUS"/>
    <n v="5"/>
    <s v="0.019"/>
    <m/>
    <x v="0"/>
    <x v="0"/>
  </r>
  <r>
    <s v="EZELLERON GMBH"/>
    <n v="5"/>
    <s v="0.019"/>
    <m/>
    <x v="0"/>
    <x v="0"/>
  </r>
  <r>
    <s v="FAC SCI"/>
    <n v="5"/>
    <s v="0.019"/>
    <m/>
    <x v="0"/>
    <x v="0"/>
  </r>
  <r>
    <s v="FDN EDMUND MACH"/>
    <n v="5"/>
    <s v="0.019"/>
    <m/>
    <x v="0"/>
    <x v="0"/>
  </r>
  <r>
    <s v="FDN JEAN DAUSSET CEPH"/>
    <n v="5"/>
    <s v="0.019"/>
    <m/>
    <x v="0"/>
    <x v="0"/>
  </r>
  <r>
    <s v="FDN OFTALMOL SANTANDER"/>
    <n v="5"/>
    <s v="0.019"/>
    <m/>
    <x v="0"/>
    <x v="0"/>
  </r>
  <r>
    <s v="FED ENVIRONM AGCY"/>
    <n v="5"/>
    <s v="0.019"/>
    <m/>
    <x v="0"/>
    <x v="0"/>
  </r>
  <r>
    <s v="FED INST EDUC SCI TECHNOL CEARA"/>
    <n v="5"/>
    <s v="0.019"/>
    <m/>
    <x v="0"/>
    <x v="0"/>
  </r>
  <r>
    <s v="FIELD MUSEUM NAT HIST"/>
    <n v="5"/>
    <s v="0.019"/>
    <m/>
    <x v="0"/>
    <x v="0"/>
  </r>
  <r>
    <s v="FINNISH RED CROSS BLOOD SERV"/>
    <n v="5"/>
    <s v="0.019"/>
    <m/>
    <x v="0"/>
    <x v="0"/>
  </r>
  <r>
    <s v="FIOCRUZ MS"/>
    <n v="5"/>
    <s v="0.019"/>
    <m/>
    <x v="0"/>
    <x v="0"/>
  </r>
  <r>
    <s v="FIT BIOTECH"/>
    <n v="5"/>
    <s v="0.019"/>
    <m/>
    <x v="0"/>
    <x v="0"/>
  </r>
  <r>
    <s v="FOREST RES"/>
    <n v="5"/>
    <s v="0.019"/>
    <m/>
    <x v="0"/>
    <x v="0"/>
  </r>
  <r>
    <s v="FOREST RES INST"/>
    <n v="5"/>
    <s v="0.019"/>
    <m/>
    <x v="0"/>
    <x v="0"/>
  </r>
  <r>
    <s v="FRED HOLLOWS FDN NEW ZEALAND"/>
    <n v="5"/>
    <s v="0.019"/>
    <m/>
    <x v="0"/>
    <x v="0"/>
  </r>
  <r>
    <s v="FREMANTLE HOSP"/>
    <n v="5"/>
    <s v="0.019"/>
    <m/>
    <x v="0"/>
    <x v="0"/>
  </r>
  <r>
    <s v="G GASLINI INST CHILDREN"/>
    <n v="5"/>
    <s v="0.019"/>
    <m/>
    <x v="0"/>
    <x v="0"/>
  </r>
  <r>
    <s v="GEISEL SCH MED DARTMOUTH"/>
    <n v="5"/>
    <s v="0.019"/>
    <m/>
    <x v="0"/>
    <x v="0"/>
  </r>
  <r>
    <s v="GEN HOSP"/>
    <n v="5"/>
    <s v="0.019"/>
    <m/>
    <x v="0"/>
    <x v="0"/>
  </r>
  <r>
    <s v="GEN INFO LTD"/>
    <n v="5"/>
    <s v="0.019"/>
    <m/>
    <x v="0"/>
    <x v="0"/>
  </r>
  <r>
    <s v="GEORGIA TECH"/>
    <n v="5"/>
    <s v="0.019"/>
    <m/>
    <x v="0"/>
    <x v="0"/>
  </r>
  <r>
    <s v="GERMAN AEROSP CTR"/>
    <n v="5"/>
    <s v="0.019"/>
    <m/>
    <x v="0"/>
    <x v="0"/>
  </r>
  <r>
    <s v="GERMAN CTR CARDIOVASC RES DZHK EV"/>
    <n v="5"/>
    <s v="0.019"/>
    <m/>
    <x v="0"/>
    <x v="0"/>
  </r>
  <r>
    <s v="GESELL SCHWERIONENFORSCH GSI"/>
    <n v="5"/>
    <s v="0.019"/>
    <m/>
    <x v="0"/>
    <x v="0"/>
  </r>
  <r>
    <s v="GLOSTRUP CTY HOSP"/>
    <n v="5"/>
    <s v="0.019"/>
    <m/>
    <x v="0"/>
    <x v="0"/>
  </r>
  <r>
    <s v="GOBIERNO ARAGON"/>
    <n v="5"/>
    <s v="0.019"/>
    <m/>
    <x v="0"/>
    <x v="0"/>
  </r>
  <r>
    <s v="GRP HOSP PITIE SALPETRIERE"/>
    <n v="5"/>
    <s v="0.019"/>
    <m/>
    <x v="0"/>
    <x v="0"/>
  </r>
  <r>
    <s v="HADASSAH HEBREW UNIV MED CTR"/>
    <n v="5"/>
    <s v="0.019"/>
    <m/>
    <x v="0"/>
    <x v="0"/>
  </r>
  <r>
    <s v="HADASSAH MED CTR"/>
    <n v="5"/>
    <s v="0.019"/>
    <m/>
    <x v="0"/>
    <x v="0"/>
  </r>
  <r>
    <s v="HAMADAN UNIV MED SCI"/>
    <n v="5"/>
    <s v="0.019"/>
    <m/>
    <x v="0"/>
    <x v="0"/>
  </r>
  <r>
    <s v="HANGZHOU NORMAL UNIV"/>
    <n v="5"/>
    <s v="0.019"/>
    <m/>
    <x v="0"/>
    <x v="0"/>
  </r>
  <r>
    <s v="HANNOVER UNIV APPL SCI ARTS"/>
    <n v="5"/>
    <s v="0.019"/>
    <m/>
    <x v="0"/>
    <x v="0"/>
  </r>
  <r>
    <s v="HANOI SCH PUBL HLTH"/>
    <n v="5"/>
    <s v="0.019"/>
    <m/>
    <x v="0"/>
    <x v="0"/>
  </r>
  <r>
    <s v="HAUPTVERBAND OSTERREICH SOZIALVERSICHERUNGSTRAGER"/>
    <n v="5"/>
    <s v="0.019"/>
    <m/>
    <x v="0"/>
    <x v="0"/>
  </r>
  <r>
    <s v="HEART ENGLAND FDN TRUST"/>
    <n v="5"/>
    <s v="0.019"/>
    <m/>
    <x v="0"/>
    <x v="0"/>
  </r>
  <r>
    <s v="HEDMARK UNIV COLL"/>
    <n v="5"/>
    <s v="0.019"/>
    <m/>
    <x v="0"/>
    <x v="0"/>
  </r>
  <r>
    <s v="HELMHOLTZ ZENTRUM"/>
    <n v="5"/>
    <s v="0.019"/>
    <m/>
    <x v="0"/>
    <x v="0"/>
  </r>
  <r>
    <s v="HELSINKI BRAIN RES CTR"/>
    <n v="5"/>
    <s v="0.019"/>
    <m/>
    <x v="0"/>
    <x v="0"/>
  </r>
  <r>
    <s v="HERLEV HOSP"/>
    <n v="5"/>
    <s v="0.019"/>
    <m/>
    <x v="0"/>
    <x v="0"/>
  </r>
  <r>
    <s v="HIGH NATL SCH VET MED"/>
    <n v="5"/>
    <s v="0.019"/>
    <m/>
    <x v="0"/>
    <x v="0"/>
  </r>
  <r>
    <s v="HLTH PROTECT SCOTLAND"/>
    <n v="5"/>
    <s v="0.019"/>
    <m/>
    <x v="0"/>
    <x v="0"/>
  </r>
  <r>
    <s v="HOLBAEK CENT HOSP"/>
    <n v="5"/>
    <s v="0.019"/>
    <m/>
    <x v="0"/>
    <x v="0"/>
  </r>
  <r>
    <s v="HOP BICHAT CLAUDE BERNARD"/>
    <n v="5"/>
    <s v="0.019"/>
    <m/>
    <x v="0"/>
    <x v="0"/>
  </r>
  <r>
    <s v="HOP ENFANTS ARMAND TROUSSEAU"/>
    <n v="5"/>
    <s v="0.019"/>
    <m/>
    <x v="0"/>
    <x v="0"/>
  </r>
  <r>
    <s v="HOSP CLIN UNIV"/>
    <n v="5"/>
    <s v="0.019"/>
    <m/>
    <x v="0"/>
    <x v="0"/>
  </r>
  <r>
    <s v="HOSP LUZ"/>
    <n v="5"/>
    <s v="0.019"/>
    <m/>
    <x v="0"/>
    <x v="0"/>
  </r>
  <r>
    <s v="HOSP MAR"/>
    <n v="5"/>
    <s v="0.019"/>
    <m/>
    <x v="0"/>
    <x v="0"/>
  </r>
  <r>
    <s v="HOSP SAN JUAN BAUTISTA"/>
    <n v="5"/>
    <s v="0.019"/>
    <m/>
    <x v="0"/>
    <x v="0"/>
  </r>
  <r>
    <s v="HOSP UNIV 12 OCTUBRE"/>
    <n v="5"/>
    <s v="0.019"/>
    <m/>
    <x v="0"/>
    <x v="0"/>
  </r>
  <r>
    <s v="HULL ROYAL INFIRM"/>
    <n v="5"/>
    <s v="0.019"/>
    <m/>
    <x v="0"/>
    <x v="0"/>
  </r>
  <r>
    <s v="HUMANITAS CLIN RES CTR"/>
    <n v="5"/>
    <s v="0.019"/>
    <m/>
    <x v="0"/>
    <x v="0"/>
  </r>
  <r>
    <s v="HUMANITAS UNIV"/>
    <n v="5"/>
    <s v="0.019"/>
    <m/>
    <x v="0"/>
    <x v="0"/>
  </r>
  <r>
    <s v="HUNGER ACT LOS ANGELES"/>
    <n v="5"/>
    <s v="0.019"/>
    <m/>
    <x v="0"/>
    <x v="0"/>
  </r>
  <r>
    <s v="IARC"/>
    <n v="5"/>
    <s v="0.019"/>
    <m/>
    <x v="0"/>
    <x v="0"/>
  </r>
  <r>
    <s v="ICVS 3BS PT GOVT ASSOCIATE LAB"/>
    <n v="5"/>
    <s v="0.019"/>
    <m/>
    <x v="0"/>
    <x v="0"/>
  </r>
  <r>
    <s v="IIS FDN JIMENEZ DIAZ UAM"/>
    <n v="5"/>
    <s v="0.019"/>
    <m/>
    <x v="0"/>
    <x v="0"/>
  </r>
  <r>
    <s v="IMIB ARRIXACA"/>
    <n v="5"/>
    <s v="0.019"/>
    <m/>
    <x v="0"/>
    <x v="0"/>
  </r>
  <r>
    <s v="IMIM HOSP MAR RES INST"/>
    <n v="5"/>
    <s v="0.019"/>
    <m/>
    <x v="0"/>
    <x v="0"/>
  </r>
  <r>
    <s v="INECO NEUROCIENCIAS"/>
    <n v="5"/>
    <s v="0.019"/>
    <m/>
    <x v="0"/>
    <x v="0"/>
  </r>
  <r>
    <s v="INFN SEZIONE NAPOLI"/>
    <n v="5"/>
    <s v="0.019"/>
    <m/>
    <x v="0"/>
    <x v="0"/>
  </r>
  <r>
    <s v="INFN SEZIONE TORINO"/>
    <n v="5"/>
    <s v="0.019"/>
    <m/>
    <x v="0"/>
    <x v="0"/>
  </r>
  <r>
    <s v="INIA CIFOR"/>
    <n v="5"/>
    <s v="0.019"/>
    <m/>
    <x v="0"/>
    <x v="0"/>
  </r>
  <r>
    <s v="INLAND FISHERIES IRELAND"/>
    <n v="5"/>
    <s v="0.019"/>
    <m/>
    <x v="0"/>
    <x v="0"/>
  </r>
  <r>
    <s v="INSELSPITAL BERN"/>
    <n v="5"/>
    <s v="0.019"/>
    <m/>
    <x v="0"/>
    <x v="0"/>
  </r>
  <r>
    <s v="INSPECTORATE HLTH CARE"/>
    <n v="5"/>
    <s v="0.019"/>
    <m/>
    <x v="0"/>
    <x v="0"/>
  </r>
  <r>
    <s v="INST BALT STUDIES"/>
    <n v="5"/>
    <s v="0.019"/>
    <m/>
    <x v="0"/>
    <x v="0"/>
  </r>
  <r>
    <s v="INST BIOMED TRANSLAT MED"/>
    <n v="5"/>
    <s v="0.019"/>
    <m/>
    <x v="0"/>
    <x v="0"/>
  </r>
  <r>
    <s v="INST CHEM"/>
    <n v="5"/>
    <s v="0.019"/>
    <m/>
    <x v="0"/>
    <x v="0"/>
  </r>
  <r>
    <s v="INST CLIN EFFECTIVENESS HLTH POLICY"/>
    <n v="5"/>
    <s v="0.019"/>
    <m/>
    <x v="0"/>
    <x v="0"/>
  </r>
  <r>
    <s v="INST ECOL"/>
    <n v="5"/>
    <s v="0.019"/>
    <m/>
    <x v="0"/>
    <x v="0"/>
  </r>
  <r>
    <s v="INST ENVIRONM SUSTAINABIL"/>
    <n v="5"/>
    <s v="0.019"/>
    <m/>
    <x v="0"/>
    <x v="0"/>
  </r>
  <r>
    <s v="INST FOOD SAFETY ANIM HLTH ENVIRONM"/>
    <n v="5"/>
    <s v="0.019"/>
    <m/>
    <x v="0"/>
    <x v="0"/>
  </r>
  <r>
    <s v="INST FOOD SCI"/>
    <n v="5"/>
    <s v="0.019"/>
    <m/>
    <x v="0"/>
    <x v="0"/>
  </r>
  <r>
    <s v="INST HLTH DEV"/>
    <n v="5"/>
    <s v="0.019"/>
    <m/>
    <x v="0"/>
    <x v="0"/>
  </r>
  <r>
    <s v="INST INFORMAT COMP MACHINES"/>
    <n v="5"/>
    <s v="0.019"/>
    <m/>
    <x v="0"/>
    <x v="0"/>
  </r>
  <r>
    <s v="INST MED VET SCI"/>
    <n v="5"/>
    <s v="0.019"/>
    <m/>
    <x v="0"/>
    <x v="0"/>
  </r>
  <r>
    <s v="INST OCEANOG FISHERIES"/>
    <n v="5"/>
    <s v="0.019"/>
    <m/>
    <x v="0"/>
    <x v="0"/>
  </r>
  <r>
    <s v="INST PUBL HLTH REPUBL SLOVENIA"/>
    <n v="5"/>
    <s v="0.019"/>
    <m/>
    <x v="0"/>
    <x v="0"/>
  </r>
  <r>
    <s v="INST RECH CLIN BENIN"/>
    <n v="5"/>
    <s v="0.019"/>
    <m/>
    <x v="0"/>
    <x v="0"/>
  </r>
  <r>
    <s v="INST STUDIES THEORET PHYS MATH"/>
    <n v="5"/>
    <s v="0.019"/>
    <m/>
    <x v="0"/>
    <x v="0"/>
  </r>
  <r>
    <s v="INT INST APPL SYST ANAL"/>
    <n v="5"/>
    <s v="0.019"/>
    <m/>
    <x v="0"/>
    <x v="0"/>
  </r>
  <r>
    <s v="INT INST MOL CELL BIOL"/>
    <n v="5"/>
    <s v="0.019"/>
    <m/>
    <x v="0"/>
    <x v="0"/>
  </r>
  <r>
    <s v="INT NEUROTRAUMA RES ORG"/>
    <n v="5"/>
    <s v="0.019"/>
    <m/>
    <x v="0"/>
    <x v="0"/>
  </r>
  <r>
    <s v="IPAS NEPAL"/>
    <n v="5"/>
    <s v="0.019"/>
    <m/>
    <x v="0"/>
    <x v="0"/>
  </r>
  <r>
    <s v="IPM"/>
    <n v="5"/>
    <s v="0.019"/>
    <m/>
    <x v="0"/>
    <x v="0"/>
  </r>
  <r>
    <s v="IRANIAN MINIST HLTH MED EDUC"/>
    <n v="5"/>
    <s v="0.019"/>
    <m/>
    <x v="0"/>
    <x v="0"/>
  </r>
  <r>
    <s v="IRCB"/>
    <n v="5"/>
    <s v="0.019"/>
    <m/>
    <x v="0"/>
    <x v="0"/>
  </r>
  <r>
    <s v="IRCCS POLICLIN SAN MATTEO FDN"/>
    <n v="5"/>
    <s v="0.019"/>
    <m/>
    <x v="0"/>
    <x v="0"/>
  </r>
  <r>
    <s v="ISAAC NEWTON GRP TELESCOPES"/>
    <n v="5"/>
    <s v="0.019"/>
    <m/>
    <x v="0"/>
    <x v="0"/>
  </r>
  <r>
    <s v="ISFAHAN CARDIOVASC RES CTR"/>
    <n v="5"/>
    <s v="0.019"/>
    <m/>
    <x v="0"/>
    <x v="0"/>
  </r>
  <r>
    <s v="ISGLOBAL INST SALUD GLOBAL BARCELONA"/>
    <n v="5"/>
    <s v="0.019"/>
    <m/>
    <x v="0"/>
    <x v="0"/>
  </r>
  <r>
    <s v="ISPRA"/>
    <n v="5"/>
    <s v="0.019"/>
    <m/>
    <x v="0"/>
    <x v="0"/>
  </r>
  <r>
    <s v="IST AUXOL ITALIANO IRCCS"/>
    <n v="5"/>
    <s v="0.019"/>
    <m/>
    <x v="0"/>
    <x v="0"/>
  </r>
  <r>
    <s v="IST GIANNINA GASLINI"/>
    <n v="5"/>
    <s v="0.019"/>
    <m/>
    <x v="0"/>
    <x v="0"/>
  </r>
  <r>
    <s v="IST NAZL RIC METROL INRIM"/>
    <n v="5"/>
    <s v="0.019"/>
    <m/>
    <x v="0"/>
    <x v="0"/>
  </r>
  <r>
    <s v="IZMIR UNIV ECON"/>
    <n v="5"/>
    <s v="0.019"/>
    <m/>
    <x v="0"/>
    <x v="0"/>
  </r>
  <r>
    <s v="JACKSON LAB"/>
    <n v="5"/>
    <s v="0.019"/>
    <m/>
    <x v="0"/>
    <x v="0"/>
  </r>
  <r>
    <s v="JANSSEN CILAG"/>
    <n v="5"/>
    <s v="0.019"/>
    <m/>
    <x v="0"/>
    <x v="0"/>
  </r>
  <r>
    <s v="JANSSEN CILAG GMBH"/>
    <n v="5"/>
    <s v="0.019"/>
    <m/>
    <x v="0"/>
    <x v="0"/>
  </r>
  <r>
    <s v="JANSSEN RES DEV LLC"/>
    <n v="5"/>
    <s v="0.019"/>
    <m/>
    <x v="0"/>
    <x v="0"/>
  </r>
  <r>
    <s v="JOHN PAUL II CATHOLIC UNIV LUBLIN"/>
    <n v="5"/>
    <s v="0.019"/>
    <m/>
    <x v="0"/>
    <x v="0"/>
  </r>
  <r>
    <s v="JOINT INST NUCL RES DUBNA"/>
    <n v="5"/>
    <s v="0.019"/>
    <m/>
    <x v="0"/>
    <x v="0"/>
  </r>
  <r>
    <s v="KAILUAN GEN HOSP"/>
    <n v="5"/>
    <s v="0.019"/>
    <m/>
    <x v="0"/>
    <x v="0"/>
  </r>
  <r>
    <s v="KANAWHA CHARLESTON HLTH DEPT"/>
    <n v="5"/>
    <s v="0.019"/>
    <m/>
    <x v="0"/>
    <x v="0"/>
  </r>
  <r>
    <s v="KAZAN NATL RES TECHNOL UNIV"/>
    <n v="5"/>
    <s v="0.019"/>
    <m/>
    <x v="0"/>
    <x v="0"/>
  </r>
  <r>
    <s v="KEMRI WELLCOME TRUST RES PROGRAMME"/>
    <n v="5"/>
    <s v="0.019"/>
    <m/>
    <x v="0"/>
    <x v="0"/>
  </r>
  <r>
    <s v="KING ABDULLAH BIN ABDULAZIZ UNIV HOSP"/>
    <n v="5"/>
    <s v="0.019"/>
    <m/>
    <x v="0"/>
    <x v="0"/>
  </r>
  <r>
    <s v="KING ABDULLAH UNIV HOSP"/>
    <n v="5"/>
    <s v="0.019"/>
    <m/>
    <x v="0"/>
    <x v="0"/>
  </r>
  <r>
    <s v="KLINIKUM UNIV MUNCHEN"/>
    <n v="5"/>
    <s v="0.019"/>
    <m/>
    <x v="0"/>
    <x v="0"/>
  </r>
  <r>
    <s v="KLINIKUM WELS GRIESKIRCHEN"/>
    <n v="5"/>
    <s v="0.019"/>
    <m/>
    <x v="0"/>
    <x v="0"/>
  </r>
  <r>
    <s v="KURESSAARE HOSP"/>
    <n v="5"/>
    <s v="0.019"/>
    <m/>
    <x v="0"/>
    <x v="0"/>
  </r>
  <r>
    <s v="KURNAKOV INST GEN INORGAN CHEM RAS"/>
    <n v="5"/>
    <s v="0.019"/>
    <m/>
    <x v="0"/>
    <x v="0"/>
  </r>
  <r>
    <s v="LAB ANNECY LE VIEUX PHYS PARTICULES"/>
    <n v="5"/>
    <s v="0.019"/>
    <m/>
    <x v="0"/>
    <x v="0"/>
  </r>
  <r>
    <s v="LAGOS STATE UNIV"/>
    <n v="5"/>
    <s v="0.019"/>
    <m/>
    <x v="0"/>
    <x v="0"/>
  </r>
  <r>
    <s v="LANDSPITALI"/>
    <n v="5"/>
    <s v="0.019"/>
    <m/>
    <x v="0"/>
    <x v="0"/>
  </r>
  <r>
    <s v="LAWRENCE BERKELEY NATL LAB"/>
    <n v="5"/>
    <s v="0.019"/>
    <m/>
    <x v="0"/>
    <x v="0"/>
  </r>
  <r>
    <s v="LEIBNIZ INST NEUROBIOL"/>
    <n v="5"/>
    <s v="0.019"/>
    <m/>
    <x v="0"/>
    <x v="0"/>
  </r>
  <r>
    <s v="LEIBNIZ ZALF EV"/>
    <n v="5"/>
    <s v="0.019"/>
    <m/>
    <x v="0"/>
    <x v="0"/>
  </r>
  <r>
    <s v="LITHUANIA ACAD SCI"/>
    <n v="5"/>
    <s v="0.019"/>
    <m/>
    <x v="0"/>
    <x v="0"/>
  </r>
  <r>
    <s v="LITHUANIAN UNIV AGR"/>
    <n v="5"/>
    <s v="0.019"/>
    <m/>
    <x v="0"/>
    <x v="0"/>
  </r>
  <r>
    <s v="LN GUMILYOV EURASIAN NATL UNIV"/>
    <n v="5"/>
    <s v="0.019"/>
    <m/>
    <x v="0"/>
    <x v="0"/>
  </r>
  <r>
    <s v="LOYOLA UNIV"/>
    <n v="5"/>
    <s v="0.019"/>
    <m/>
    <x v="0"/>
    <x v="0"/>
  </r>
  <r>
    <s v="MARIE CURIE SKLODOWSKA UNIV"/>
    <n v="5"/>
    <s v="0.019"/>
    <m/>
    <x v="0"/>
    <x v="0"/>
  </r>
  <r>
    <s v="MARINE INST"/>
    <n v="5"/>
    <s v="0.019"/>
    <m/>
    <x v="0"/>
    <x v="0"/>
  </r>
  <r>
    <s v="MARIUS NASTA INST"/>
    <n v="5"/>
    <s v="0.019"/>
    <m/>
    <x v="0"/>
    <x v="0"/>
  </r>
  <r>
    <s v="MARIUS NASTA INST PULMONOL"/>
    <n v="5"/>
    <s v="0.019"/>
    <m/>
    <x v="0"/>
    <x v="0"/>
  </r>
  <r>
    <s v="MAX PLANCK INST RADIOASTRON"/>
    <n v="5"/>
    <s v="0.019"/>
    <m/>
    <x v="0"/>
    <x v="0"/>
  </r>
  <r>
    <s v="MAX PLANCK INST SCI LIGHT"/>
    <n v="5"/>
    <s v="0.019"/>
    <m/>
    <x v="0"/>
    <x v="0"/>
  </r>
  <r>
    <s v="MAX PLANCK INST SOLAR SYST RES"/>
    <n v="5"/>
    <s v="0.019"/>
    <m/>
    <x v="0"/>
    <x v="0"/>
  </r>
  <r>
    <s v="MED CTR AVIVA"/>
    <n v="5"/>
    <s v="0.019"/>
    <m/>
    <x v="0"/>
    <x v="0"/>
  </r>
  <r>
    <s v="MEDISTRA HOSP"/>
    <n v="5"/>
    <s v="0.019"/>
    <m/>
    <x v="0"/>
    <x v="0"/>
  </r>
  <r>
    <s v="MEHARRY MED COLL"/>
    <n v="5"/>
    <s v="0.019"/>
    <m/>
    <x v="0"/>
    <x v="0"/>
  </r>
  <r>
    <s v="MEM SISLI HOSP"/>
    <n v="5"/>
    <s v="0.019"/>
    <m/>
    <x v="0"/>
    <x v="0"/>
  </r>
  <r>
    <s v="MERCK SCHERING PLOUGH"/>
    <n v="5"/>
    <s v="0.019"/>
    <m/>
    <x v="0"/>
    <x v="0"/>
  </r>
  <r>
    <s v="MIDDLE TECH UNIV"/>
    <n v="5"/>
    <s v="0.019"/>
    <m/>
    <x v="0"/>
    <x v="0"/>
  </r>
  <r>
    <s v="MILPARK HOSP"/>
    <n v="5"/>
    <s v="0.019"/>
    <m/>
    <x v="0"/>
    <x v="0"/>
  </r>
  <r>
    <s v="MINIST MANPOWER"/>
    <n v="5"/>
    <s v="0.019"/>
    <m/>
    <x v="0"/>
    <x v="0"/>
  </r>
  <r>
    <s v="MINIST PUBL HLTH RUSSIA"/>
    <n v="5"/>
    <s v="0.019"/>
    <m/>
    <x v="0"/>
    <x v="0"/>
  </r>
  <r>
    <s v="MISSOURI BOT GARDEN"/>
    <n v="5"/>
    <s v="0.019"/>
    <m/>
    <x v="0"/>
    <x v="0"/>
  </r>
  <r>
    <s v="MIT HARVARD"/>
    <n v="5"/>
    <s v="0.019"/>
    <m/>
    <x v="0"/>
    <x v="0"/>
  </r>
  <r>
    <s v="MOLDAVIAN ACAD SCI"/>
    <n v="5"/>
    <s v="0.019"/>
    <m/>
    <x v="0"/>
    <x v="0"/>
  </r>
  <r>
    <s v="MONGOLIAN NATL UNIV MED SCI"/>
    <n v="5"/>
    <s v="0.019"/>
    <m/>
    <x v="0"/>
    <x v="0"/>
  </r>
  <r>
    <s v="MORGAGNI HOSP"/>
    <n v="5"/>
    <s v="0.019"/>
    <m/>
    <x v="0"/>
    <x v="0"/>
  </r>
  <r>
    <s v="MRC LIFECOURSE EPIDEMIOL UNIT"/>
    <n v="5"/>
    <s v="0.019"/>
    <m/>
    <x v="0"/>
    <x v="0"/>
  </r>
  <r>
    <s v="MTA BME LENDULET MAGNETOOPT SPECT RES GRP"/>
    <n v="5"/>
    <s v="0.019"/>
    <m/>
    <x v="0"/>
    <x v="0"/>
  </r>
  <r>
    <s v="MTA KFKI RMKI"/>
    <n v="5"/>
    <s v="0.019"/>
    <m/>
    <x v="0"/>
    <x v="0"/>
  </r>
  <r>
    <s v="MUNSTER UNIV APPL SCI"/>
    <n v="5"/>
    <s v="0.019"/>
    <m/>
    <x v="0"/>
    <x v="0"/>
  </r>
  <r>
    <s v="MUSEE NATL HIST NAT"/>
    <n v="5"/>
    <s v="0.019"/>
    <m/>
    <x v="0"/>
    <x v="0"/>
  </r>
  <r>
    <s v="MUSTAFA KEMAL UNIV"/>
    <n v="5"/>
    <s v="0.019"/>
    <m/>
    <x v="0"/>
    <x v="0"/>
  </r>
  <r>
    <s v="NANCY UNIV"/>
    <n v="5"/>
    <s v="0.019"/>
    <m/>
    <x v="0"/>
    <x v="0"/>
  </r>
  <r>
    <s v="NAT CTR PARTICLE HIGH ENERGY PHYS"/>
    <n v="5"/>
    <s v="0.019"/>
    <m/>
    <x v="0"/>
    <x v="0"/>
  </r>
  <r>
    <s v="NATL ACAD SCI ARMENIA"/>
    <n v="5"/>
    <s v="0.019"/>
    <m/>
    <x v="0"/>
    <x v="0"/>
  </r>
  <r>
    <s v="NATL DEF MED CTR"/>
    <n v="5"/>
    <s v="0.019"/>
    <m/>
    <x v="0"/>
    <x v="0"/>
  </r>
  <r>
    <s v="NATL HEART LUNG BLOOD INST FRAMINGHAM HEART STU"/>
    <n v="5"/>
    <s v="0.019"/>
    <m/>
    <x v="0"/>
    <x v="0"/>
  </r>
  <r>
    <s v="NATL HOSP"/>
    <n v="5"/>
    <s v="0.019"/>
    <m/>
    <x v="0"/>
    <x v="0"/>
  </r>
  <r>
    <s v="NATL HUMAN GENOME RES INST"/>
    <n v="5"/>
    <s v="0.019"/>
    <m/>
    <x v="0"/>
    <x v="0"/>
  </r>
  <r>
    <s v="NATL INST CANC PREVENT"/>
    <n v="5"/>
    <s v="0.019"/>
    <m/>
    <x v="0"/>
    <x v="0"/>
  </r>
  <r>
    <s v="NATL INST CHEM"/>
    <n v="5"/>
    <s v="0.019"/>
    <m/>
    <x v="0"/>
    <x v="0"/>
  </r>
  <r>
    <s v="NATL INST ENVIRONM HLTH"/>
    <n v="5"/>
    <s v="0.019"/>
    <m/>
    <x v="0"/>
    <x v="0"/>
  </r>
  <r>
    <s v="NATL INST EPIDEMIOL"/>
    <n v="5"/>
    <s v="0.019"/>
    <m/>
    <x v="0"/>
    <x v="0"/>
  </r>
  <r>
    <s v="NATL INST HYG EPIDEMIOL MICROBIOL"/>
    <n v="5"/>
    <s v="0.019"/>
    <m/>
    <x v="0"/>
    <x v="0"/>
  </r>
  <r>
    <s v="NATL INST NURSING EDUC"/>
    <n v="5"/>
    <s v="0.019"/>
    <m/>
    <x v="0"/>
    <x v="0"/>
  </r>
  <r>
    <s v="NATL INST NUTR"/>
    <n v="5"/>
    <s v="0.019"/>
    <m/>
    <x v="0"/>
    <x v="0"/>
  </r>
  <r>
    <s v="NATL INST ONCOL"/>
    <n v="5"/>
    <s v="0.019"/>
    <m/>
    <x v="0"/>
    <x v="0"/>
  </r>
  <r>
    <s v="NATL INST RESP DIS"/>
    <n v="5"/>
    <s v="0.019"/>
    <m/>
    <x v="0"/>
    <x v="0"/>
  </r>
  <r>
    <s v="NATL INST STROKE APPL NEUROSCI"/>
    <n v="5"/>
    <s v="0.019"/>
    <m/>
    <x v="0"/>
    <x v="0"/>
  </r>
  <r>
    <s v="NATL MARINE FISHERIES SERV"/>
    <n v="5"/>
    <s v="0.019"/>
    <m/>
    <x v="0"/>
    <x v="0"/>
  </r>
  <r>
    <s v="NATL MUSEUM DENMARK"/>
    <n v="5"/>
    <s v="0.019"/>
    <m/>
    <x v="0"/>
    <x v="0"/>
  </r>
  <r>
    <s v="NATL RES COUNCIL CANADA"/>
    <n v="5"/>
    <s v="0.019"/>
    <m/>
    <x v="0"/>
    <x v="0"/>
  </r>
  <r>
    <s v="NATL RES TOMSK POLYTECH UNIV"/>
    <n v="5"/>
    <s v="0.019"/>
    <m/>
    <x v="0"/>
    <x v="0"/>
  </r>
  <r>
    <s v="NATL SYNCHROTRON RADIAT RES CTR"/>
    <n v="5"/>
    <s v="0.019"/>
    <m/>
    <x v="0"/>
    <x v="0"/>
  </r>
  <r>
    <s v="NATL TAIWAN UNIV HOSP"/>
    <n v="5"/>
    <s v="0.019"/>
    <m/>
    <x v="0"/>
    <x v="0"/>
  </r>
  <r>
    <s v="NATL TECH UNIV"/>
    <n v="5"/>
    <s v="0.019"/>
    <m/>
    <x v="0"/>
    <x v="0"/>
  </r>
  <r>
    <s v="NATL TSING HUA UNIV"/>
    <n v="5"/>
    <s v="0.019"/>
    <m/>
    <x v="0"/>
    <x v="0"/>
  </r>
  <r>
    <s v="NATL VET INST"/>
    <n v="5"/>
    <s v="0.019"/>
    <m/>
    <x v="0"/>
    <x v="0"/>
  </r>
  <r>
    <s v="NETHERLANDS CANC INST"/>
    <n v="5"/>
    <s v="0.019"/>
    <m/>
    <x v="0"/>
    <x v="0"/>
  </r>
  <r>
    <s v="NETHERLANDS COMPREHENS CANC ORG"/>
    <n v="5"/>
    <s v="0.019"/>
    <m/>
    <x v="0"/>
    <x v="0"/>
  </r>
  <r>
    <s v="NETHERLANDS INST MENTAL HLTH ADDICT"/>
    <n v="5"/>
    <s v="0.019"/>
    <m/>
    <x v="0"/>
    <x v="0"/>
  </r>
  <r>
    <s v="NEW YORK GENOME CTR"/>
    <n v="5"/>
    <s v="0.019"/>
    <m/>
    <x v="0"/>
    <x v="0"/>
  </r>
  <r>
    <s v="NHLBI FRAMINGHAM HEART STUDY"/>
    <n v="5"/>
    <s v="0.019"/>
    <m/>
    <x v="0"/>
    <x v="0"/>
  </r>
  <r>
    <s v="NICTA QUEENSLAND LAB"/>
    <n v="5"/>
    <s v="0.019"/>
    <m/>
    <x v="0"/>
    <x v="0"/>
  </r>
  <r>
    <s v="NIDDK"/>
    <n v="5"/>
    <s v="0.019"/>
    <m/>
    <x v="0"/>
    <x v="0"/>
  </r>
  <r>
    <s v="NIZHNII NOVGOROD STATE UNIV"/>
    <n v="5"/>
    <s v="0.019"/>
    <m/>
    <x v="0"/>
    <x v="0"/>
  </r>
  <r>
    <s v="NO ARIZONA UNIV"/>
    <n v="5"/>
    <s v="0.019"/>
    <m/>
    <x v="0"/>
    <x v="0"/>
  </r>
  <r>
    <s v="NO GEN HOSP"/>
    <n v="5"/>
    <s v="0.019"/>
    <m/>
    <x v="0"/>
    <x v="0"/>
  </r>
  <r>
    <s v="NORTH ESTONIAN MED CTR FDN"/>
    <n v="5"/>
    <s v="0.019"/>
    <m/>
    <x v="0"/>
    <x v="0"/>
  </r>
  <r>
    <s v="NORTHEAST OHIO MED UNIV"/>
    <n v="5"/>
    <s v="0.019"/>
    <m/>
    <x v="0"/>
    <x v="0"/>
  </r>
  <r>
    <s v="NORWEGIAN INST WATER RES NIVA"/>
    <n v="5"/>
    <s v="0.019"/>
    <m/>
    <x v="0"/>
    <x v="0"/>
  </r>
  <r>
    <s v="NORWEGIAN MED AGCY"/>
    <n v="5"/>
    <s v="0.019"/>
    <m/>
    <x v="0"/>
    <x v="0"/>
  </r>
  <r>
    <s v="NOTTINGHAM TRENT UNIV"/>
    <n v="5"/>
    <s v="0.019"/>
    <m/>
    <x v="0"/>
    <x v="0"/>
  </r>
  <r>
    <s v="NOVARTIS FARMA SPA"/>
    <n v="5"/>
    <s v="0.019"/>
    <m/>
    <x v="0"/>
    <x v="0"/>
  </r>
  <r>
    <s v="NOVIA UNIV APPL SCI"/>
    <n v="5"/>
    <s v="0.019"/>
    <m/>
    <x v="0"/>
    <x v="0"/>
  </r>
  <r>
    <s v="NS KURNAKOV GEN INORGAN CHEM INST"/>
    <n v="5"/>
    <s v="0.019"/>
    <m/>
    <x v="0"/>
    <x v="0"/>
  </r>
  <r>
    <s v="NS KURNAKOV INST GEN INORGAN CHEM"/>
    <n v="5"/>
    <s v="0.019"/>
    <m/>
    <x v="0"/>
    <x v="0"/>
  </r>
  <r>
    <s v="OIKON LTD"/>
    <n v="5"/>
    <s v="0.019"/>
    <m/>
    <x v="0"/>
    <x v="0"/>
  </r>
  <r>
    <s v="ONASSIS CARDIAC SURG CTR"/>
    <n v="5"/>
    <s v="0.019"/>
    <m/>
    <x v="0"/>
    <x v="0"/>
  </r>
  <r>
    <s v="ONZE LIEVE VROUW HOSP"/>
    <n v="5"/>
    <s v="0.019"/>
    <m/>
    <x v="0"/>
    <x v="0"/>
  </r>
  <r>
    <s v="OSMANIA UNIV"/>
    <n v="5"/>
    <s v="0.019"/>
    <m/>
    <x v="0"/>
    <x v="0"/>
  </r>
  <r>
    <s v="OSSERV ASTROFIS ARCETRI"/>
    <n v="5"/>
    <s v="0.019"/>
    <m/>
    <x v="0"/>
    <x v="0"/>
  </r>
  <r>
    <s v="OSSERV ASTRON TRIESTE"/>
    <n v="5"/>
    <s v="0.019"/>
    <m/>
    <x v="0"/>
    <x v="0"/>
  </r>
  <r>
    <s v="OTTO WAGNER HOSP"/>
    <n v="5"/>
    <s v="0.019"/>
    <m/>
    <x v="0"/>
    <x v="0"/>
  </r>
  <r>
    <s v="OXFORD BROOKES UNIV"/>
    <n v="5"/>
    <s v="0.019"/>
    <m/>
    <x v="0"/>
    <x v="0"/>
  </r>
  <r>
    <s v="OXFORD UNIV HOSP NHS TRUST"/>
    <n v="5"/>
    <s v="0.019"/>
    <m/>
    <x v="0"/>
    <x v="0"/>
  </r>
  <r>
    <s v="PFIZER WORLDWIDE RES DEV"/>
    <n v="5"/>
    <s v="0.019"/>
    <m/>
    <x v="0"/>
    <x v="0"/>
  </r>
  <r>
    <s v="PIRBRIGHT INST"/>
    <n v="5"/>
    <s v="0.019"/>
    <m/>
    <x v="0"/>
    <x v="0"/>
  </r>
  <r>
    <s v="PK CTR MENTAL HLTH"/>
    <n v="5"/>
    <s v="0.019"/>
    <m/>
    <x v="0"/>
    <x v="0"/>
  </r>
  <r>
    <s v="POLYTECH UNIV MARCHE"/>
    <n v="5"/>
    <s v="0.019"/>
    <m/>
    <x v="0"/>
    <x v="0"/>
  </r>
  <r>
    <s v="PONTIFICIA UNIV CATOLICA PERU"/>
    <n v="5"/>
    <s v="0.019"/>
    <m/>
    <x v="0"/>
    <x v="0"/>
  </r>
  <r>
    <s v="PORTLAND STATE UNIV"/>
    <n v="5"/>
    <s v="0.019"/>
    <m/>
    <x v="0"/>
    <x v="0"/>
  </r>
  <r>
    <s v="POST GRAD INST MED EDUC RES"/>
    <n v="5"/>
    <s v="0.019"/>
    <m/>
    <x v="0"/>
    <x v="0"/>
  </r>
  <r>
    <s v="POSTGRAD INST MED SCI"/>
    <n v="5"/>
    <s v="0.019"/>
    <m/>
    <x v="0"/>
    <x v="0"/>
  </r>
  <r>
    <s v="PP SHIRSHOV OCEANOL INST"/>
    <n v="5"/>
    <s v="0.019"/>
    <m/>
    <x v="0"/>
    <x v="0"/>
  </r>
  <r>
    <s v="PRINCE WALES HOSP"/>
    <n v="5"/>
    <s v="0.019"/>
    <m/>
    <x v="0"/>
    <x v="0"/>
  </r>
  <r>
    <s v="PSL RES UNIV"/>
    <n v="5"/>
    <s v="0.019"/>
    <m/>
    <x v="0"/>
    <x v="0"/>
  </r>
  <r>
    <s v="QUEEN ELIZABETH HOSP BIRMINGHAM"/>
    <n v="5"/>
    <s v="0.019"/>
    <m/>
    <x v="0"/>
    <x v="0"/>
  </r>
  <r>
    <s v="QUEEN SILVIAS CHILDRENS HOSP"/>
    <n v="5"/>
    <s v="0.019"/>
    <m/>
    <x v="0"/>
    <x v="0"/>
  </r>
  <r>
    <s v="QUEENSLAND HLTH"/>
    <n v="5"/>
    <s v="0.019"/>
    <m/>
    <x v="0"/>
    <x v="0"/>
  </r>
  <r>
    <s v="RAMS"/>
    <n v="5"/>
    <s v="0.019"/>
    <m/>
    <x v="0"/>
    <x v="0"/>
  </r>
  <r>
    <s v="RASHID HOSP"/>
    <n v="5"/>
    <s v="0.019"/>
    <m/>
    <x v="0"/>
    <x v="0"/>
  </r>
  <r>
    <s v="REPUBLICAN INST CARDIOL INTERNAL DIS"/>
    <n v="5"/>
    <s v="0.019"/>
    <m/>
    <x v="0"/>
    <x v="0"/>
  </r>
  <r>
    <s v="RES CTR JUELICH"/>
    <n v="5"/>
    <s v="0.019"/>
    <m/>
    <x v="0"/>
    <x v="0"/>
  </r>
  <r>
    <s v="RES CTR MED GENET"/>
    <n v="5"/>
    <s v="0.019"/>
    <m/>
    <x v="0"/>
    <x v="0"/>
  </r>
  <r>
    <s v="RES EDUC CHILD HLTH INST"/>
    <n v="5"/>
    <s v="0.019"/>
    <m/>
    <x v="0"/>
    <x v="0"/>
  </r>
  <r>
    <s v="RES INST"/>
    <n v="5"/>
    <s v="0.019"/>
    <m/>
    <x v="0"/>
    <x v="0"/>
  </r>
  <r>
    <s v="RES INST CHILD NUTR"/>
    <n v="5"/>
    <s v="0.019"/>
    <m/>
    <x v="0"/>
    <x v="0"/>
  </r>
  <r>
    <s v="RHEUMAZENTRUM RUHRGEBIET"/>
    <n v="5"/>
    <s v="0.019"/>
    <m/>
    <x v="0"/>
    <x v="0"/>
  </r>
  <r>
    <s v="RISO NATL LAB"/>
    <n v="5"/>
    <s v="0.019"/>
    <m/>
    <x v="0"/>
    <x v="0"/>
  </r>
  <r>
    <s v="RITSUMEIKAN UNIV"/>
    <n v="5"/>
    <s v="0.019"/>
    <m/>
    <x v="0"/>
    <x v="0"/>
  </r>
  <r>
    <s v="ROSKILDE HOSP"/>
    <n v="5"/>
    <s v="0.019"/>
    <m/>
    <x v="0"/>
    <x v="0"/>
  </r>
  <r>
    <s v="ROUEN UNIV HOSP"/>
    <n v="5"/>
    <s v="0.019"/>
    <m/>
    <x v="0"/>
    <x v="0"/>
  </r>
  <r>
    <s v="ROYAL ADELAIDE HOSP"/>
    <n v="5"/>
    <s v="0.019"/>
    <m/>
    <x v="0"/>
    <x v="0"/>
  </r>
  <r>
    <s v="ROYAL BROMPTON HAREFIELD NHS FDN TRUST"/>
    <n v="5"/>
    <s v="0.019"/>
    <m/>
    <x v="0"/>
    <x v="0"/>
  </r>
  <r>
    <s v="ROYAL INFIRM"/>
    <n v="5"/>
    <s v="0.019"/>
    <m/>
    <x v="0"/>
    <x v="0"/>
  </r>
  <r>
    <s v="ROYAL MANCHESTER CHILDRENS HOSP"/>
    <n v="5"/>
    <s v="0.019"/>
    <m/>
    <x v="0"/>
    <x v="0"/>
  </r>
  <r>
    <s v="ROYAL OBSERV BELGIUM"/>
    <n v="5"/>
    <s v="0.019"/>
    <m/>
    <x v="0"/>
    <x v="0"/>
  </r>
  <r>
    <s v="RUSSIAN ACAD AGR SCI"/>
    <n v="5"/>
    <s v="0.019"/>
    <m/>
    <x v="0"/>
    <x v="0"/>
  </r>
  <r>
    <s v="RWANDA BIOMED CTR"/>
    <n v="5"/>
    <s v="0.019"/>
    <m/>
    <x v="0"/>
    <x v="0"/>
  </r>
  <r>
    <s v="SAARLAND CANC REGISTRY"/>
    <n v="5"/>
    <s v="0.019"/>
    <m/>
    <x v="0"/>
    <x v="0"/>
  </r>
  <r>
    <s v="SAITAMA UNIV"/>
    <n v="5"/>
    <s v="0.019"/>
    <m/>
    <x v="0"/>
    <x v="0"/>
  </r>
  <r>
    <s v="SANTA CHIARA HOSP"/>
    <n v="5"/>
    <s v="0.019"/>
    <m/>
    <x v="0"/>
    <x v="0"/>
  </r>
  <r>
    <s v="SCH PREVENT ONCOL"/>
    <n v="5"/>
    <s v="0.019"/>
    <m/>
    <x v="0"/>
    <x v="0"/>
  </r>
  <r>
    <s v="SCI LIFE LAB"/>
    <n v="5"/>
    <s v="0.019"/>
    <m/>
    <x v="0"/>
    <x v="0"/>
  </r>
  <r>
    <s v="SEOUL NATL UNIV HOSP"/>
    <n v="5"/>
    <s v="0.019"/>
    <m/>
    <x v="0"/>
    <x v="0"/>
  </r>
  <r>
    <s v="SEOUL NATL UNIV MED LIB"/>
    <n v="5"/>
    <s v="0.019"/>
    <m/>
    <x v="0"/>
    <x v="0"/>
  </r>
  <r>
    <s v="SERV CANARIO SALUD"/>
    <n v="5"/>
    <s v="0.019"/>
    <m/>
    <x v="0"/>
    <x v="0"/>
  </r>
  <r>
    <s v="SIAULIAI UNIV"/>
    <n v="5"/>
    <s v="0.019"/>
    <m/>
    <x v="0"/>
    <x v="0"/>
  </r>
  <r>
    <s v="SIDI MOHAMED BENABDELLAH UNIV"/>
    <n v="5"/>
    <s v="0.019"/>
    <m/>
    <x v="0"/>
    <x v="0"/>
  </r>
  <r>
    <s v="SISMANOGLIO HOSP"/>
    <n v="5"/>
    <s v="0.019"/>
    <m/>
    <x v="0"/>
    <x v="0"/>
  </r>
  <r>
    <s v="SLOVENIAN ACAD SCI ARTS"/>
    <n v="5"/>
    <s v="0.019"/>
    <m/>
    <x v="0"/>
    <x v="0"/>
  </r>
  <r>
    <s v="SLU"/>
    <n v="5"/>
    <s v="0.019"/>
    <m/>
    <x v="0"/>
    <x v="0"/>
  </r>
  <r>
    <s v="SMHI"/>
    <n v="5"/>
    <s v="0.019"/>
    <m/>
    <x v="0"/>
    <x v="0"/>
  </r>
  <r>
    <s v="SOC FAMILY HLTH"/>
    <n v="5"/>
    <s v="0.019"/>
    <m/>
    <x v="0"/>
    <x v="0"/>
  </r>
  <r>
    <s v="SOCIAL INSURANCE INST"/>
    <n v="5"/>
    <s v="0.019"/>
    <m/>
    <x v="0"/>
    <x v="0"/>
  </r>
  <r>
    <s v="SOMOGY CTY KAPOSI MOR TEACHING HOSP"/>
    <n v="5"/>
    <s v="0.019"/>
    <m/>
    <x v="0"/>
    <x v="0"/>
  </r>
  <r>
    <s v="SORLANDET HOSP"/>
    <n v="5"/>
    <s v="0.019"/>
    <m/>
    <x v="0"/>
    <x v="0"/>
  </r>
  <r>
    <s v="SOUTH AFRICAN MED RES COUNCIL UNIT ANXIETY STRE"/>
    <n v="5"/>
    <s v="0.019"/>
    <m/>
    <x v="0"/>
    <x v="0"/>
  </r>
  <r>
    <s v="SP TECH RES INST SWEDEN"/>
    <n v="5"/>
    <s v="0.019"/>
    <m/>
    <x v="0"/>
    <x v="0"/>
  </r>
  <r>
    <s v="SPS PEDIAT KLIN"/>
    <n v="5"/>
    <s v="0.019"/>
    <m/>
    <x v="0"/>
    <x v="0"/>
  </r>
  <r>
    <s v="ST ANNES HOSP BRNO"/>
    <n v="5"/>
    <s v="0.019"/>
    <m/>
    <x v="0"/>
    <x v="0"/>
  </r>
  <r>
    <s v="ST JOSEPH UNIV"/>
    <n v="5"/>
    <s v="0.019"/>
    <m/>
    <x v="0"/>
    <x v="0"/>
  </r>
  <r>
    <s v="ST LUKES HOSP"/>
    <n v="5"/>
    <s v="0.019"/>
    <m/>
    <x v="0"/>
    <x v="0"/>
  </r>
  <r>
    <s v="ST PAULS HOSP"/>
    <n v="5"/>
    <s v="0.019"/>
    <m/>
    <x v="0"/>
    <x v="0"/>
  </r>
  <r>
    <s v="ST PETERSBURG ELECTROTECH UNIV"/>
    <n v="5"/>
    <s v="0.019"/>
    <m/>
    <x v="0"/>
    <x v="0"/>
  </r>
  <r>
    <s v="ST PETERSBURG PASTEUR INST"/>
    <n v="5"/>
    <s v="0.019"/>
    <m/>
    <x v="0"/>
    <x v="0"/>
  </r>
  <r>
    <s v="ST SOPHIA CHILDRENS HOSP"/>
    <n v="5"/>
    <s v="0.019"/>
    <m/>
    <x v="0"/>
    <x v="0"/>
  </r>
  <r>
    <s v="STAT ESTONIA"/>
    <n v="5"/>
    <s v="0.019"/>
    <m/>
    <x v="0"/>
    <x v="0"/>
  </r>
  <r>
    <s v="STATE INST DRUG CONTROL"/>
    <n v="5"/>
    <s v="0.019"/>
    <m/>
    <x v="0"/>
    <x v="0"/>
  </r>
  <r>
    <s v="STATE MED CONTROL AGCY"/>
    <n v="5"/>
    <s v="0.019"/>
    <m/>
    <x v="0"/>
    <x v="0"/>
  </r>
  <r>
    <s v="STATE RES CTR RUSSIAN FED"/>
    <n v="5"/>
    <s v="0.019"/>
    <m/>
    <x v="0"/>
    <x v="0"/>
  </r>
  <r>
    <s v="SUNDER LAL JAIN HOSP"/>
    <n v="5"/>
    <s v="0.019"/>
    <m/>
    <x v="0"/>
    <x v="0"/>
  </r>
  <r>
    <s v="SUNY BINGHAMTON"/>
    <n v="5"/>
    <s v="0.019"/>
    <m/>
    <x v="0"/>
    <x v="0"/>
  </r>
  <r>
    <s v="SUNY COLL BUFFALO"/>
    <n v="5"/>
    <s v="0.019"/>
    <m/>
    <x v="0"/>
    <x v="0"/>
  </r>
  <r>
    <s v="SWARTHMORE COLL"/>
    <n v="5"/>
    <s v="0.019"/>
    <m/>
    <x v="0"/>
    <x v="0"/>
  </r>
  <r>
    <s v="SWEDISH INST COMMUNICABLE DIS CONTROL"/>
    <n v="5"/>
    <s v="0.019"/>
    <m/>
    <x v="0"/>
    <x v="0"/>
  </r>
  <r>
    <s v="SWISS FED RES STN AGROECOL AGR"/>
    <n v="5"/>
    <s v="0.019"/>
    <m/>
    <x v="0"/>
    <x v="0"/>
  </r>
  <r>
    <s v="SYNARC INC"/>
    <n v="5"/>
    <s v="0.019"/>
    <m/>
    <x v="0"/>
    <x v="0"/>
  </r>
  <r>
    <s v="SYRIAN AMER MED SOC"/>
    <n v="5"/>
    <s v="0.019"/>
    <m/>
    <x v="0"/>
    <x v="0"/>
  </r>
  <r>
    <s v="TACHIKAWA HOSP"/>
    <n v="5"/>
    <s v="0.019"/>
    <m/>
    <x v="0"/>
    <x v="0"/>
  </r>
  <r>
    <s v="TALLIN UNIV"/>
    <n v="5"/>
    <s v="0.019"/>
    <m/>
    <x v="0"/>
    <x v="0"/>
  </r>
  <r>
    <s v="TALLINN CTR"/>
    <n v="5"/>
    <s v="0.019"/>
    <m/>
    <x v="0"/>
    <x v="0"/>
  </r>
  <r>
    <s v="TARTU TECHNOL LTD"/>
    <n v="5"/>
    <s v="0.019"/>
    <s v="TARTU TECHNOL LTD"/>
    <x v="37"/>
    <x v="2"/>
  </r>
  <r>
    <s v="TARTU ULIKOOLIS"/>
    <n v="5"/>
    <s v="0.019"/>
    <m/>
    <x v="0"/>
    <x v="0"/>
  </r>
  <r>
    <s v="TATA INST FUNDAMENTAL RESEARCH A"/>
    <n v="5"/>
    <s v="0.019"/>
    <m/>
    <x v="0"/>
    <x v="0"/>
  </r>
  <r>
    <s v="TATA INST FUNDAMENTAL RESEARCH EHEP"/>
    <n v="5"/>
    <s v="0.019"/>
    <m/>
    <x v="0"/>
    <x v="0"/>
  </r>
  <r>
    <s v="TBILISI STATE MED UNIV"/>
    <n v="5"/>
    <s v="0.019"/>
    <m/>
    <x v="0"/>
    <x v="0"/>
  </r>
  <r>
    <s v="TCD"/>
    <n v="5"/>
    <s v="0.019"/>
    <m/>
    <x v="0"/>
    <x v="0"/>
  </r>
  <r>
    <s v="TEAGASC"/>
    <n v="5"/>
    <s v="0.019"/>
    <m/>
    <x v="0"/>
    <x v="0"/>
  </r>
  <r>
    <s v="TECH UNIV BERGAKAD FREIBERG"/>
    <n v="5"/>
    <s v="0.019"/>
    <m/>
    <x v="0"/>
    <x v="0"/>
  </r>
  <r>
    <s v="TELETHON INST CHILD HLTH RES"/>
    <n v="5"/>
    <s v="0.019"/>
    <m/>
    <x v="0"/>
    <x v="0"/>
  </r>
  <r>
    <s v="TESTONICA LAB OU"/>
    <n v="5"/>
    <s v="0.019"/>
    <m/>
    <x v="0"/>
    <x v="0"/>
  </r>
  <r>
    <s v="THOMPSON RIVERS UNIV"/>
    <n v="5"/>
    <s v="0.019"/>
    <m/>
    <x v="0"/>
    <x v="0"/>
  </r>
  <r>
    <s v="TIWAG TIROLER WASSERKRAFT AG"/>
    <n v="5"/>
    <s v="0.019"/>
    <m/>
    <x v="0"/>
    <x v="0"/>
  </r>
  <r>
    <s v="TOKYO DENKI UNIV"/>
    <n v="5"/>
    <s v="0.019"/>
    <m/>
    <x v="0"/>
    <x v="0"/>
  </r>
  <r>
    <s v="TOR VERGATA UNIV HOSP"/>
    <n v="5"/>
    <s v="0.019"/>
    <m/>
    <x v="0"/>
    <x v="0"/>
  </r>
  <r>
    <s v="TRAGSATEC"/>
    <n v="5"/>
    <s v="0.019"/>
    <m/>
    <x v="0"/>
    <x v="0"/>
  </r>
  <r>
    <s v="TRANSILVANIA UNIV"/>
    <n v="5"/>
    <s v="0.019"/>
    <m/>
    <x v="0"/>
    <x v="0"/>
  </r>
  <r>
    <s v="TSA TUBEROUS SCLEROSIS ASSOC"/>
    <n v="5"/>
    <s v="0.019"/>
    <m/>
    <x v="0"/>
    <x v="0"/>
  </r>
  <r>
    <s v="TU WIEN"/>
    <n v="5"/>
    <s v="0.019"/>
    <m/>
    <x v="0"/>
    <x v="0"/>
  </r>
  <r>
    <s v="TUORLA OBSERV"/>
    <n v="5"/>
    <s v="0.019"/>
    <m/>
    <x v="0"/>
    <x v="0"/>
  </r>
  <r>
    <s v="UDR VERONA"/>
    <n v="5"/>
    <s v="0.019"/>
    <m/>
    <x v="0"/>
    <x v="0"/>
  </r>
  <r>
    <s v="UKRAINE ACAD MED SCI"/>
    <n v="5"/>
    <s v="0.019"/>
    <m/>
    <x v="0"/>
    <x v="0"/>
  </r>
  <r>
    <s v="UNIV ALASKA FAIRBANKS"/>
    <n v="5"/>
    <s v="0.019"/>
    <m/>
    <x v="0"/>
    <x v="0"/>
  </r>
  <r>
    <s v="UNIV ANTWERP VIB"/>
    <n v="5"/>
    <s v="0.019"/>
    <m/>
    <x v="0"/>
    <x v="0"/>
  </r>
  <r>
    <s v="UNIV APPL SCI NORTHWESTERN SWITZERLAND"/>
    <n v="5"/>
    <s v="0.019"/>
    <m/>
    <x v="0"/>
    <x v="0"/>
  </r>
  <r>
    <s v="UNIV AUTONOMA NUEVO LEON"/>
    <n v="5"/>
    <s v="0.019"/>
    <m/>
    <x v="0"/>
    <x v="0"/>
  </r>
  <r>
    <s v="UNIV AZORES"/>
    <n v="5"/>
    <s v="0.019"/>
    <m/>
    <x v="0"/>
    <x v="0"/>
  </r>
  <r>
    <s v="UNIV BALEARIC ISL"/>
    <n v="5"/>
    <s v="0.019"/>
    <m/>
    <x v="0"/>
    <x v="0"/>
  </r>
  <r>
    <s v="UNIV CA FOSCARI VENICE"/>
    <n v="5"/>
    <s v="0.019"/>
    <m/>
    <x v="0"/>
    <x v="0"/>
  </r>
  <r>
    <s v="UNIV CAMPINAS UNICAMP"/>
    <n v="5"/>
    <s v="0.019"/>
    <m/>
    <x v="0"/>
    <x v="0"/>
  </r>
  <r>
    <s v="UNIV CIENCIAS APLICADAS AMBIENT"/>
    <n v="5"/>
    <s v="0.019"/>
    <m/>
    <x v="0"/>
    <x v="0"/>
  </r>
  <r>
    <s v="UNIV CLIN CTR"/>
    <n v="5"/>
    <s v="0.019"/>
    <m/>
    <x v="0"/>
    <x v="0"/>
  </r>
  <r>
    <s v="UNIV COLOMBO"/>
    <n v="5"/>
    <s v="0.019"/>
    <m/>
    <x v="0"/>
    <x v="0"/>
  </r>
  <r>
    <s v="UNIV CTR OCCIDENTAL LISANDRO ALVARADO"/>
    <n v="5"/>
    <s v="0.019"/>
    <m/>
    <x v="0"/>
    <x v="0"/>
  </r>
  <r>
    <s v="UNIV DELAWARE"/>
    <n v="5"/>
    <s v="0.019"/>
    <m/>
    <x v="0"/>
    <x v="0"/>
  </r>
  <r>
    <s v="UNIV EAST RAMON MAGSAYSAY"/>
    <n v="5"/>
    <s v="0.019"/>
    <m/>
    <x v="0"/>
    <x v="0"/>
  </r>
  <r>
    <s v="UNIV ESTADUAL MONTES CLAROS"/>
    <n v="5"/>
    <s v="0.019"/>
    <m/>
    <x v="0"/>
    <x v="0"/>
  </r>
  <r>
    <s v="UNIV FED PARAIBA"/>
    <n v="5"/>
    <s v="0.019"/>
    <m/>
    <x v="0"/>
    <x v="0"/>
  </r>
  <r>
    <s v="UNIV G DANNUNZIO"/>
    <n v="5"/>
    <s v="0.019"/>
    <m/>
    <x v="0"/>
    <x v="0"/>
  </r>
  <r>
    <s v="UNIV GIRONA"/>
    <n v="5"/>
    <s v="0.019"/>
    <m/>
    <x v="0"/>
    <x v="0"/>
  </r>
  <r>
    <s v="UNIV GRANADA UGR"/>
    <n v="5"/>
    <s v="0.019"/>
    <m/>
    <x v="0"/>
    <x v="0"/>
  </r>
  <r>
    <s v="UNIV HOSP BRATISLAVA"/>
    <n v="5"/>
    <s v="0.019"/>
    <m/>
    <x v="0"/>
    <x v="0"/>
  </r>
  <r>
    <s v="UNIV HOSP DUBRAVA"/>
    <n v="5"/>
    <s v="0.019"/>
    <m/>
    <x v="0"/>
    <x v="0"/>
  </r>
  <r>
    <s v="UNIV HOSP MUNICH"/>
    <n v="5"/>
    <s v="0.019"/>
    <m/>
    <x v="0"/>
    <x v="0"/>
  </r>
  <r>
    <s v="UNIV HOSP NICE"/>
    <n v="5"/>
    <s v="0.019"/>
    <m/>
    <x v="0"/>
    <x v="0"/>
  </r>
  <r>
    <s v="UNIV HOSP NITRA"/>
    <n v="5"/>
    <s v="0.019"/>
    <m/>
    <x v="0"/>
    <x v="0"/>
  </r>
  <r>
    <s v="UNIV HOSP RIJEKA"/>
    <n v="5"/>
    <s v="0.019"/>
    <m/>
    <x v="0"/>
    <x v="0"/>
  </r>
  <r>
    <s v="UNIV HOSP SETIF"/>
    <n v="5"/>
    <s v="0.019"/>
    <m/>
    <x v="0"/>
    <x v="0"/>
  </r>
  <r>
    <s v="UNIV HOSP TRAUMA"/>
    <n v="5"/>
    <s v="0.019"/>
    <m/>
    <x v="0"/>
    <x v="0"/>
  </r>
  <r>
    <s v="UNIV ILORIN"/>
    <n v="5"/>
    <s v="0.019"/>
    <m/>
    <x v="0"/>
    <x v="0"/>
  </r>
  <r>
    <s v="UNIV KARACHI"/>
    <n v="5"/>
    <s v="0.019"/>
    <m/>
    <x v="0"/>
    <x v="0"/>
  </r>
  <r>
    <s v="UNIV KLIN KINDER JUGENDHEILKUNDE"/>
    <n v="5"/>
    <s v="0.019"/>
    <m/>
    <x v="0"/>
    <x v="0"/>
  </r>
  <r>
    <s v="UNIV LIMPOPO"/>
    <n v="5"/>
    <s v="0.019"/>
    <m/>
    <x v="0"/>
    <x v="0"/>
  </r>
  <r>
    <s v="UNIV MACAU"/>
    <n v="5"/>
    <s v="0.019"/>
    <m/>
    <x v="0"/>
    <x v="0"/>
  </r>
  <r>
    <s v="UNIV MAINE"/>
    <n v="5"/>
    <s v="0.019"/>
    <m/>
    <x v="0"/>
    <x v="0"/>
  </r>
  <r>
    <s v="UNIV MED CTR ULM"/>
    <n v="5"/>
    <s v="0.019"/>
    <m/>
    <x v="0"/>
    <x v="0"/>
  </r>
  <r>
    <s v="UNIV NACL COMAHUE"/>
    <n v="5"/>
    <s v="0.019"/>
    <m/>
    <x v="0"/>
    <x v="0"/>
  </r>
  <r>
    <s v="UNIV OBERTA CATALUNYA"/>
    <n v="5"/>
    <s v="0.019"/>
    <m/>
    <x v="0"/>
    <x v="0"/>
  </r>
  <r>
    <s v="UNIV OPOLE"/>
    <n v="5"/>
    <s v="0.019"/>
    <m/>
    <x v="0"/>
    <x v="0"/>
  </r>
  <r>
    <s v="UNIV PABLO DE OLAVIDE"/>
    <n v="5"/>
    <s v="0.019"/>
    <m/>
    <x v="0"/>
    <x v="0"/>
  </r>
  <r>
    <s v="UNIV POLITECN CATALUNA"/>
    <n v="5"/>
    <s v="0.019"/>
    <m/>
    <x v="0"/>
    <x v="0"/>
  </r>
  <r>
    <s v="UNIV PUNJAB"/>
    <n v="5"/>
    <s v="0.019"/>
    <m/>
    <x v="0"/>
    <x v="0"/>
  </r>
  <r>
    <s v="UNIV SAVOIE"/>
    <n v="5"/>
    <s v="0.019"/>
    <m/>
    <x v="0"/>
    <x v="0"/>
  </r>
  <r>
    <s v="UNIV SOUTH CAROLINA"/>
    <n v="5"/>
    <s v="0.019"/>
    <m/>
    <x v="0"/>
    <x v="0"/>
  </r>
  <r>
    <s v="UNIV SZCZECIN"/>
    <n v="5"/>
    <s v="0.019"/>
    <m/>
    <x v="0"/>
    <x v="0"/>
  </r>
  <r>
    <s v="UNIV TECN NORTE"/>
    <n v="5"/>
    <s v="0.019"/>
    <m/>
    <x v="0"/>
    <x v="0"/>
  </r>
  <r>
    <s v="UNIV TEXAS DALLAS"/>
    <n v="5"/>
    <s v="0.019"/>
    <m/>
    <x v="0"/>
    <x v="0"/>
  </r>
  <r>
    <s v="UNIV URBINO CARLO BO"/>
    <n v="5"/>
    <s v="0.019"/>
    <m/>
    <x v="0"/>
    <x v="0"/>
  </r>
  <r>
    <s v="UNIV UTARA MALAYSIA"/>
    <n v="5"/>
    <s v="0.019"/>
    <m/>
    <x v="0"/>
    <x v="0"/>
  </r>
  <r>
    <s v="UNIV VET MED VIENNA"/>
    <n v="5"/>
    <s v="0.019"/>
    <m/>
    <x v="0"/>
    <x v="0"/>
  </r>
  <r>
    <s v="UNIV WASHINGTON TACOMA"/>
    <n v="5"/>
    <s v="0.019"/>
    <m/>
    <x v="0"/>
    <x v="0"/>
  </r>
  <r>
    <s v="UNSW"/>
    <n v="5"/>
    <s v="0.019"/>
    <m/>
    <x v="0"/>
    <x v="0"/>
  </r>
  <r>
    <s v="URAL STATE UNIV"/>
    <n v="5"/>
    <s v="0.019"/>
    <m/>
    <x v="0"/>
    <x v="0"/>
  </r>
  <r>
    <s v="USDA ARS"/>
    <n v="5"/>
    <s v="0.019"/>
    <m/>
    <x v="0"/>
    <x v="0"/>
  </r>
  <r>
    <s v="UTAH STATE UNIV"/>
    <n v="5"/>
    <s v="0.019"/>
    <m/>
    <x v="0"/>
    <x v="0"/>
  </r>
  <r>
    <s v="VADASKERT CHILD PSYCHIAT HOSP OUTPATIENT CLIN"/>
    <n v="5"/>
    <s v="0.019"/>
    <m/>
    <x v="0"/>
    <x v="0"/>
  </r>
  <r>
    <s v="VALAHIA UNIV TARGOVISTE"/>
    <n v="5"/>
    <s v="0.019"/>
    <m/>
    <x v="0"/>
    <x v="0"/>
  </r>
  <r>
    <s v="VASILE ALECSANDRI UNIV BACAU"/>
    <n v="5"/>
    <s v="0.019"/>
    <m/>
    <x v="0"/>
    <x v="0"/>
  </r>
  <r>
    <s v="VAVILOV INST GEN GENET"/>
    <n v="5"/>
    <s v="0.019"/>
    <m/>
    <x v="0"/>
    <x v="0"/>
  </r>
  <r>
    <s v="VIETNAM NATL HEART INST"/>
    <n v="5"/>
    <s v="0.019"/>
    <m/>
    <x v="0"/>
    <x v="0"/>
  </r>
  <r>
    <s v="VILNIUS UNIV HOSP SANTARISKIU KLIN"/>
    <n v="5"/>
    <s v="0.019"/>
    <m/>
    <x v="0"/>
    <x v="0"/>
  </r>
  <r>
    <s v="VIVANTES KLINIKUM NEUKOLLN"/>
    <n v="5"/>
    <s v="0.019"/>
    <m/>
    <x v="0"/>
    <x v="0"/>
  </r>
  <r>
    <s v="VRIJE UNIV BRUSSELS"/>
    <n v="5"/>
    <s v="0.019"/>
    <m/>
    <x v="0"/>
    <x v="0"/>
  </r>
  <r>
    <s v="VTT"/>
    <n v="5"/>
    <s v="0.019"/>
    <m/>
    <x v="0"/>
    <x v="0"/>
  </r>
  <r>
    <s v="VUB"/>
    <n v="5"/>
    <s v="0.019"/>
    <m/>
    <x v="0"/>
    <x v="0"/>
  </r>
  <r>
    <s v="WAKE FOREST UNIV HLTH SCI"/>
    <n v="5"/>
    <s v="0.019"/>
    <m/>
    <x v="0"/>
    <x v="0"/>
  </r>
  <r>
    <s v="WESLEYAN UNIV"/>
    <n v="5"/>
    <s v="0.019"/>
    <m/>
    <x v="0"/>
    <x v="0"/>
  </r>
  <r>
    <s v="WEST HERTS HOSP NHS TRUST"/>
    <n v="5"/>
    <s v="0.019"/>
    <m/>
    <x v="0"/>
    <x v="0"/>
  </r>
  <r>
    <s v="WESTMEAD HOSP"/>
    <n v="5"/>
    <s v="0.019"/>
    <m/>
    <x v="0"/>
    <x v="0"/>
  </r>
  <r>
    <s v="WHO LEAD COLLABORATING CTR MENTAL HLTH PROBLEMS"/>
    <n v="5"/>
    <s v="0.019"/>
    <m/>
    <x v="0"/>
    <x v="0"/>
  </r>
  <r>
    <s v="WILDLIFE CONSERVAT SOC"/>
    <n v="5"/>
    <s v="0.019"/>
    <m/>
    <x v="0"/>
    <x v="0"/>
  </r>
  <r>
    <s v="XINJIANG MED UNIV"/>
    <n v="5"/>
    <s v="0.019"/>
    <m/>
    <x v="0"/>
    <x v="0"/>
  </r>
  <r>
    <s v="YAOUNDE CENT HOSP"/>
    <n v="5"/>
    <s v="0.019"/>
    <m/>
    <x v="0"/>
    <x v="0"/>
  </r>
  <r>
    <s v="ZAHEDAN UNIV MED SCI"/>
    <n v="5"/>
    <s v="0.019"/>
    <m/>
    <x v="0"/>
    <x v="0"/>
  </r>
  <r>
    <s v="23ANDME"/>
    <n v="4"/>
    <s v="0.015"/>
    <m/>
    <x v="0"/>
    <x v="0"/>
  </r>
  <r>
    <s v="AALTO UNIV FDN"/>
    <n v="4"/>
    <s v="0.015"/>
    <m/>
    <x v="0"/>
    <x v="0"/>
  </r>
  <r>
    <s v="ABDUS SALAM INT CTR THEORET PHYS"/>
    <n v="4"/>
    <s v="0.015"/>
    <m/>
    <x v="0"/>
    <x v="0"/>
  </r>
  <r>
    <s v="ACAD ROMANA"/>
    <n v="4"/>
    <s v="0.015"/>
    <m/>
    <x v="0"/>
    <x v="0"/>
  </r>
  <r>
    <s v="ADDICT HELP SERV BIN"/>
    <n v="4"/>
    <s v="0.015"/>
    <m/>
    <x v="0"/>
    <x v="0"/>
  </r>
  <r>
    <s v="AF IOFFE PHYS TECH INST"/>
    <n v="4"/>
    <s v="0.015"/>
    <m/>
    <x v="0"/>
    <x v="0"/>
  </r>
  <r>
    <s v="AGR RES ORG"/>
    <n v="4"/>
    <s v="0.015"/>
    <m/>
    <x v="0"/>
    <x v="0"/>
  </r>
  <r>
    <s v="AGR UNIV ATHENS"/>
    <n v="4"/>
    <s v="0.015"/>
    <m/>
    <x v="0"/>
    <x v="0"/>
  </r>
  <r>
    <s v="AGR UNIV KRAKOW"/>
    <n v="4"/>
    <s v="0.015"/>
    <m/>
    <x v="0"/>
    <x v="0"/>
  </r>
  <r>
    <s v="AHVAZ JUNDISHAPUR UNIV MED SCI"/>
    <n v="4"/>
    <s v="0.015"/>
    <m/>
    <x v="0"/>
    <x v="0"/>
  </r>
  <r>
    <s v="AIRBUS DEF SPACE SAS"/>
    <n v="4"/>
    <s v="0.015"/>
    <m/>
    <x v="0"/>
    <x v="0"/>
  </r>
  <r>
    <s v="AL SABAH HOSP"/>
    <n v="4"/>
    <s v="0.015"/>
    <m/>
    <x v="0"/>
    <x v="0"/>
  </r>
  <r>
    <s v="ALBERT LUDWIGS UNIV FREIBURG"/>
    <n v="4"/>
    <s v="0.015"/>
    <m/>
    <x v="0"/>
    <x v="0"/>
  </r>
  <r>
    <s v="ALBERT SVENT GYORGY MED UNIV"/>
    <n v="4"/>
    <s v="0.015"/>
    <m/>
    <x v="0"/>
    <x v="0"/>
  </r>
  <r>
    <s v="ALERIS MEDILAB"/>
    <n v="4"/>
    <s v="0.015"/>
    <m/>
    <x v="0"/>
    <x v="0"/>
  </r>
  <r>
    <s v="ALIGARH MUSLIM UNIV"/>
    <n v="4"/>
    <s v="0.015"/>
    <m/>
    <x v="0"/>
    <x v="0"/>
  </r>
  <r>
    <s v="ALLERGY ASTHMA MED GRP RES CTR"/>
    <n v="4"/>
    <s v="0.015"/>
    <m/>
    <x v="0"/>
    <x v="0"/>
  </r>
  <r>
    <s v="ALTEC SPA"/>
    <n v="4"/>
    <s v="0.015"/>
    <m/>
    <x v="0"/>
    <x v="0"/>
  </r>
  <r>
    <s v="AM PROKHOROV GEN PHYS INST"/>
    <n v="4"/>
    <s v="0.015"/>
    <m/>
    <x v="0"/>
    <x v="0"/>
  </r>
  <r>
    <s v="AMER MUSEUM NAT HIST"/>
    <n v="4"/>
    <s v="0.015"/>
    <m/>
    <x v="0"/>
    <x v="0"/>
  </r>
  <r>
    <s v="AMRITA INST MED SCI"/>
    <n v="4"/>
    <s v="0.015"/>
    <m/>
    <x v="0"/>
    <x v="0"/>
  </r>
  <r>
    <s v="ANDES CLIN CARDIOMETAB STUDIES"/>
    <n v="4"/>
    <s v="0.015"/>
    <m/>
    <x v="0"/>
    <x v="0"/>
  </r>
  <r>
    <s v="ANDHRA LOYOLA COLL"/>
    <n v="4"/>
    <s v="0.015"/>
    <m/>
    <x v="0"/>
    <x v="0"/>
  </r>
  <r>
    <s v="ANIM BREEDERS ASSOC ESTONIA"/>
    <n v="4"/>
    <s v="0.015"/>
    <m/>
    <x v="0"/>
    <x v="0"/>
  </r>
  <r>
    <s v="ANJO KOSEI HOSP"/>
    <n v="4"/>
    <s v="0.015"/>
    <m/>
    <x v="0"/>
    <x v="0"/>
  </r>
  <r>
    <s v="ANOGIA MED CTR"/>
    <n v="4"/>
    <s v="0.015"/>
    <m/>
    <x v="0"/>
    <x v="0"/>
  </r>
  <r>
    <s v="AS LDIAMON"/>
    <n v="4"/>
    <s v="0.015"/>
    <s v="AS LDIAMON"/>
    <x v="38"/>
    <x v="2"/>
  </r>
  <r>
    <s v="AS TALLINNA VESI"/>
    <n v="4"/>
    <s v="0.015"/>
    <s v="AS TALLINNA VESI"/>
    <x v="39"/>
    <x v="2"/>
  </r>
  <r>
    <s v="ASI SCI DATA CTR"/>
    <n v="4"/>
    <s v="0.015"/>
    <m/>
    <x v="0"/>
    <x v="0"/>
  </r>
  <r>
    <s v="ASPERBIOTECH"/>
    <n v="4"/>
    <s v="0.015"/>
    <s v="ASPERBIOTECH"/>
    <x v="17"/>
    <x v="2"/>
  </r>
  <r>
    <s v="ASTRON USTAV AV CR"/>
    <n v="4"/>
    <s v="0.015"/>
    <m/>
    <x v="0"/>
    <x v="0"/>
  </r>
  <r>
    <s v="ATENEO SCH MED PUBL HLTH"/>
    <n v="4"/>
    <s v="0.015"/>
    <m/>
    <x v="0"/>
    <x v="0"/>
  </r>
  <r>
    <s v="ATHENS GEN HOSP"/>
    <n v="4"/>
    <s v="0.015"/>
    <m/>
    <x v="0"/>
    <x v="0"/>
  </r>
  <r>
    <s v="ATHENS MED CTR"/>
    <n v="4"/>
    <s v="0.015"/>
    <m/>
    <x v="0"/>
    <x v="0"/>
  </r>
  <r>
    <s v="ATLANTA RES CTR"/>
    <n v="4"/>
    <s v="0.015"/>
    <m/>
    <x v="0"/>
    <x v="0"/>
  </r>
  <r>
    <s v="ATOM ENERGY COMMISS SYRIA"/>
    <n v="4"/>
    <s v="0.015"/>
    <m/>
    <x v="0"/>
    <x v="0"/>
  </r>
  <r>
    <s v="AUSTRALIAN BUR STAT"/>
    <n v="4"/>
    <s v="0.015"/>
    <m/>
    <x v="0"/>
    <x v="0"/>
  </r>
  <r>
    <s v="AUSTRALIAN NUCL SCI TECHNOL ORG"/>
    <n v="4"/>
    <s v="0.015"/>
    <m/>
    <x v="0"/>
    <x v="0"/>
  </r>
  <r>
    <s v="AUTONOMOUS UNIV MADRID"/>
    <n v="4"/>
    <s v="0.015"/>
    <m/>
    <x v="0"/>
    <x v="0"/>
  </r>
  <r>
    <s v="BABRAHAM INST"/>
    <n v="4"/>
    <s v="0.015"/>
    <m/>
    <x v="0"/>
    <x v="0"/>
  </r>
  <r>
    <s v="BARC HOSP"/>
    <n v="4"/>
    <s v="0.015"/>
    <m/>
    <x v="0"/>
    <x v="0"/>
  </r>
  <r>
    <s v="BARTS LONDON QUEEN MARYS SCH MED DENT"/>
    <n v="4"/>
    <s v="0.015"/>
    <m/>
    <x v="0"/>
    <x v="0"/>
  </r>
  <r>
    <s v="BASHKIR STATE MED UNIV"/>
    <n v="4"/>
    <s v="0.015"/>
    <m/>
    <x v="0"/>
    <x v="0"/>
  </r>
  <r>
    <s v="BAYER TURKEY"/>
    <n v="4"/>
    <s v="0.015"/>
    <m/>
    <x v="0"/>
    <x v="0"/>
  </r>
  <r>
    <s v="BEAUMONT HOSP"/>
    <n v="4"/>
    <s v="0.015"/>
    <m/>
    <x v="0"/>
    <x v="0"/>
  </r>
  <r>
    <s v="BEIJING FORESTRY UNIV"/>
    <n v="4"/>
    <s v="0.015"/>
    <m/>
    <x v="0"/>
    <x v="0"/>
  </r>
  <r>
    <s v="BEIJING NOVARTIS PHARMA CO LTD"/>
    <n v="4"/>
    <s v="0.015"/>
    <m/>
    <x v="0"/>
    <x v="0"/>
  </r>
  <r>
    <s v="BERLIN BRANDENBURG INST ADV BIODIVERS RES BBIB"/>
    <n v="4"/>
    <s v="0.015"/>
    <m/>
    <x v="0"/>
    <x v="0"/>
  </r>
  <r>
    <s v="BERN UNIV APPL SCI"/>
    <n v="4"/>
    <s v="0.015"/>
    <m/>
    <x v="0"/>
    <x v="0"/>
  </r>
  <r>
    <s v="BICHAT CLAUDE BERNARD UNIV HOSP"/>
    <n v="4"/>
    <s v="0.015"/>
    <m/>
    <x v="0"/>
    <x v="0"/>
  </r>
  <r>
    <s v="BIOCOMPETENCE CTR HEALTHY DAIRY PROD"/>
    <n v="4"/>
    <s v="0.015"/>
    <s v="BIOCOMPETENCE CTR HEALTHY DAIRY PROD"/>
    <x v="23"/>
    <x v="1"/>
  </r>
  <r>
    <s v="BIOFORSK"/>
    <n v="4"/>
    <s v="0.015"/>
    <m/>
    <x v="0"/>
    <x v="0"/>
  </r>
  <r>
    <s v="BIOGOLD OU"/>
    <n v="4"/>
    <s v="0.015"/>
    <s v="BIOGOLD OU"/>
    <x v="40"/>
    <x v="2"/>
  </r>
  <r>
    <s v="BIOMEDICUM"/>
    <n v="4"/>
    <s v="0.015"/>
    <s v="BIOMEDICUM"/>
    <x v="41"/>
    <x v="2"/>
  </r>
  <r>
    <s v="BIOMEDICUM HELSINKI"/>
    <n v="4"/>
    <s v="0.015"/>
    <m/>
    <x v="0"/>
    <x v="0"/>
  </r>
  <r>
    <s v="BIRMINGHAM WOMENS HOSP"/>
    <n v="4"/>
    <s v="0.015"/>
    <m/>
    <x v="0"/>
    <x v="0"/>
  </r>
  <r>
    <s v="BJ MED COLL"/>
    <n v="4"/>
    <s v="0.015"/>
    <m/>
    <x v="0"/>
    <x v="0"/>
  </r>
  <r>
    <s v="BJERKNES CTR CLIMATE RES"/>
    <n v="4"/>
    <s v="0.015"/>
    <m/>
    <x v="0"/>
    <x v="0"/>
  </r>
  <r>
    <s v="BOKU UNIV NAT RESOURCES LIFE SCI"/>
    <n v="4"/>
    <s v="0.015"/>
    <m/>
    <x v="0"/>
    <x v="0"/>
  </r>
  <r>
    <s v="BORDEAUX UNIV HOSP"/>
    <n v="4"/>
    <s v="0.015"/>
    <m/>
    <x v="0"/>
    <x v="0"/>
  </r>
  <r>
    <s v="BOREALIS POLYMERS OY"/>
    <n v="4"/>
    <s v="0.015"/>
    <m/>
    <x v="0"/>
    <x v="0"/>
  </r>
  <r>
    <s v="BOSTON UNIV SCH PUBL HLTH"/>
    <n v="4"/>
    <s v="0.015"/>
    <m/>
    <x v="0"/>
    <x v="0"/>
  </r>
  <r>
    <s v="BP KOIRALA INST HLTH SCI"/>
    <n v="4"/>
    <s v="0.015"/>
    <m/>
    <x v="0"/>
    <x v="0"/>
  </r>
  <r>
    <s v="BRITISH COLUMBIA CANC AGCY"/>
    <n v="4"/>
    <s v="0.015"/>
    <m/>
    <x v="0"/>
    <x v="0"/>
  </r>
  <r>
    <s v="BRITISH TRUST ORNITHOL"/>
    <n v="4"/>
    <s v="0.015"/>
    <m/>
    <x v="0"/>
    <x v="0"/>
  </r>
  <r>
    <s v="BRUNEI CANC CTR"/>
    <n v="4"/>
    <s v="0.015"/>
    <m/>
    <x v="0"/>
    <x v="0"/>
  </r>
  <r>
    <s v="BUCK INST RES AGING"/>
    <n v="4"/>
    <s v="0.015"/>
    <m/>
    <x v="0"/>
    <x v="0"/>
  </r>
  <r>
    <s v="BUCKINGHAMSHIRE NEW UNIV"/>
    <n v="4"/>
    <s v="0.015"/>
    <m/>
    <x v="0"/>
    <x v="0"/>
  </r>
  <r>
    <s v="BUNDESAMT SEESCHIFFFAHRT HYDROG"/>
    <n v="4"/>
    <s v="0.015"/>
    <m/>
    <x v="0"/>
    <x v="0"/>
  </r>
  <r>
    <s v="BUSSELTON POPULAT MED RES INST"/>
    <n v="4"/>
    <s v="0.015"/>
    <m/>
    <x v="0"/>
    <x v="0"/>
  </r>
  <r>
    <s v="CANADIAN FITNESS LIFESTYLE RES INST"/>
    <n v="4"/>
    <s v="0.015"/>
    <m/>
    <x v="0"/>
    <x v="0"/>
  </r>
  <r>
    <s v="CANADIAN INST ADV RES"/>
    <n v="4"/>
    <s v="0.015"/>
    <m/>
    <x v="0"/>
    <x v="0"/>
  </r>
  <r>
    <s v="CANARIAN HLTH SERV"/>
    <n v="4"/>
    <s v="0.015"/>
    <m/>
    <x v="0"/>
    <x v="0"/>
  </r>
  <r>
    <s v="CAPITAL REGION DENMARK"/>
    <n v="4"/>
    <s v="0.015"/>
    <m/>
    <x v="0"/>
    <x v="0"/>
  </r>
  <r>
    <s v="CARDINAL STEFAN WYSZYNSKI UNIV"/>
    <n v="4"/>
    <s v="0.015"/>
    <m/>
    <x v="0"/>
    <x v="0"/>
  </r>
  <r>
    <s v="CAREER POINT UNIV"/>
    <n v="4"/>
    <s v="0.015"/>
    <m/>
    <x v="0"/>
    <x v="0"/>
  </r>
  <r>
    <s v="CARY INST ECOSYST STUDIES"/>
    <n v="4"/>
    <s v="0.015"/>
    <m/>
    <x v="0"/>
    <x v="0"/>
  </r>
  <r>
    <s v="CATALAN DEPT HLTH"/>
    <n v="4"/>
    <s v="0.015"/>
    <m/>
    <x v="0"/>
    <x v="0"/>
  </r>
  <r>
    <s v="CATHOLIC UNIV KOREA"/>
    <n v="4"/>
    <s v="0.015"/>
    <m/>
    <x v="0"/>
    <x v="0"/>
  </r>
  <r>
    <s v="CATHOLIC UNIV PUCRS"/>
    <n v="4"/>
    <s v="0.015"/>
    <m/>
    <x v="0"/>
    <x v="0"/>
  </r>
  <r>
    <s v="CBS KNAW FUNGAL BIODIVERS CTR"/>
    <n v="4"/>
    <s v="0.015"/>
    <m/>
    <x v="0"/>
    <x v="0"/>
  </r>
  <r>
    <s v="CCD COE"/>
    <n v="4"/>
    <s v="0.015"/>
    <m/>
    <x v="0"/>
    <x v="0"/>
  </r>
  <r>
    <s v="CEDAR ASSOCIATES"/>
    <n v="4"/>
    <s v="0.015"/>
    <m/>
    <x v="0"/>
    <x v="0"/>
  </r>
  <r>
    <s v="CENT LAB HLTH BOARD"/>
    <n v="4"/>
    <s v="0.015"/>
    <m/>
    <x v="0"/>
    <x v="0"/>
  </r>
  <r>
    <s v="CEU CARDENAL HERRERA UNIV"/>
    <n v="4"/>
    <s v="0.015"/>
    <m/>
    <x v="0"/>
    <x v="0"/>
  </r>
  <r>
    <s v="CHANGZHOU UNIV"/>
    <n v="4"/>
    <s v="0.015"/>
    <m/>
    <x v="0"/>
    <x v="0"/>
  </r>
  <r>
    <s v="CHIBA UNIV"/>
    <n v="4"/>
    <s v="0.015"/>
    <m/>
    <x v="0"/>
    <x v="0"/>
  </r>
  <r>
    <s v="CHILDRENS HOSP OAKLAND"/>
    <n v="4"/>
    <s v="0.015"/>
    <m/>
    <x v="0"/>
    <x v="0"/>
  </r>
  <r>
    <s v="CHILDRENS HOSP WESTMEAD"/>
    <n v="4"/>
    <s v="0.015"/>
    <m/>
    <x v="0"/>
    <x v="0"/>
  </r>
  <r>
    <s v="CHILDRENS NATL MED CTR"/>
    <n v="4"/>
    <s v="0.015"/>
    <m/>
    <x v="0"/>
    <x v="0"/>
  </r>
  <r>
    <s v="CHR ORLEANS"/>
    <n v="4"/>
    <s v="0.015"/>
    <m/>
    <x v="0"/>
    <x v="0"/>
  </r>
  <r>
    <s v="CHRU LILLE"/>
    <n v="4"/>
    <s v="0.015"/>
    <m/>
    <x v="0"/>
    <x v="0"/>
  </r>
  <r>
    <s v="CHU NICE"/>
    <n v="4"/>
    <s v="0.015"/>
    <m/>
    <x v="0"/>
    <x v="0"/>
  </r>
  <r>
    <s v="CHU ST ETIENNE"/>
    <n v="4"/>
    <s v="0.015"/>
    <m/>
    <x v="0"/>
    <x v="0"/>
  </r>
  <r>
    <s v="CHUNGBUK NATL UNIV"/>
    <n v="4"/>
    <s v="0.015"/>
    <m/>
    <x v="0"/>
    <x v="0"/>
  </r>
  <r>
    <s v="CHUV UNIV HOSP"/>
    <n v="4"/>
    <s v="0.015"/>
    <m/>
    <x v="0"/>
    <x v="0"/>
  </r>
  <r>
    <s v="CIBERER"/>
    <n v="4"/>
    <s v="0.015"/>
    <m/>
    <x v="0"/>
    <x v="0"/>
  </r>
  <r>
    <s v="CLERMONT UNIV"/>
    <n v="4"/>
    <s v="0.015"/>
    <m/>
    <x v="0"/>
    <x v="0"/>
  </r>
  <r>
    <s v="CLIN COOPERAT PARAKOU"/>
    <n v="4"/>
    <s v="0.015"/>
    <m/>
    <x v="0"/>
    <x v="0"/>
  </r>
  <r>
    <s v="CLIN CTR MONTENEGRO"/>
    <n v="4"/>
    <s v="0.015"/>
    <m/>
    <x v="0"/>
    <x v="0"/>
  </r>
  <r>
    <s v="CLIN HOSP GAILEFERS"/>
    <n v="4"/>
    <s v="0.015"/>
    <m/>
    <x v="0"/>
    <x v="0"/>
  </r>
  <r>
    <s v="CNSHB"/>
    <n v="4"/>
    <s v="0.015"/>
    <m/>
    <x v="0"/>
    <x v="0"/>
  </r>
  <r>
    <s v="COLL NEW JERSEY"/>
    <n v="4"/>
    <s v="0.015"/>
    <m/>
    <x v="0"/>
    <x v="0"/>
  </r>
  <r>
    <s v="COMMISSARIAT ENERGIE ATOM"/>
    <n v="4"/>
    <s v="0.015"/>
    <m/>
    <x v="0"/>
    <x v="0"/>
  </r>
  <r>
    <s v="COMP VIS CTR"/>
    <n v="4"/>
    <s v="0.015"/>
    <m/>
    <x v="0"/>
    <x v="0"/>
  </r>
  <r>
    <s v="COMPETENCE CTR MORTAL FOLLOW UP GERMAN NATL COHOR"/>
    <n v="4"/>
    <s v="0.015"/>
    <m/>
    <x v="0"/>
    <x v="0"/>
  </r>
  <r>
    <s v="COMPREHENS CANC CTR NETHERLANDS"/>
    <n v="4"/>
    <s v="0.015"/>
    <m/>
    <x v="0"/>
    <x v="0"/>
  </r>
  <r>
    <s v="CONICET UNLP"/>
    <n v="4"/>
    <s v="0.015"/>
    <m/>
    <x v="0"/>
    <x v="0"/>
  </r>
  <r>
    <s v="CONSEJO NACL CIENT TECN"/>
    <n v="4"/>
    <s v="0.015"/>
    <m/>
    <x v="0"/>
    <x v="0"/>
  </r>
  <r>
    <s v="CONSTANTIN PHILOSOPHER UNIV"/>
    <n v="4"/>
    <s v="0.015"/>
    <m/>
    <x v="0"/>
    <x v="0"/>
  </r>
  <r>
    <s v="CONSULTUR"/>
    <n v="4"/>
    <s v="0.015"/>
    <m/>
    <x v="0"/>
    <x v="0"/>
  </r>
  <r>
    <s v="COPENHAGEN SCH ECON BUSINESS ADM"/>
    <n v="4"/>
    <s v="0.015"/>
    <m/>
    <x v="0"/>
    <x v="0"/>
  </r>
  <r>
    <s v="CORBEIL ESSONNES HOSP"/>
    <n v="4"/>
    <s v="0.015"/>
    <m/>
    <x v="0"/>
    <x v="0"/>
  </r>
  <r>
    <s v="CORK UNIV HOSP"/>
    <n v="4"/>
    <s v="0.015"/>
    <m/>
    <x v="0"/>
    <x v="0"/>
  </r>
  <r>
    <s v="COUNCIL EUROPE"/>
    <n v="4"/>
    <s v="0.015"/>
    <m/>
    <x v="0"/>
    <x v="0"/>
  </r>
  <r>
    <s v="CRAAG"/>
    <n v="4"/>
    <s v="0.015"/>
    <m/>
    <x v="0"/>
    <x v="0"/>
  </r>
  <r>
    <s v="CROWD WATCH AFRICA"/>
    <n v="4"/>
    <s v="0.015"/>
    <m/>
    <x v="0"/>
    <x v="0"/>
  </r>
  <r>
    <s v="CSC DANMARK AS"/>
    <n v="4"/>
    <s v="0.015"/>
    <m/>
    <x v="0"/>
    <x v="0"/>
  </r>
  <r>
    <s v="CTR BRASILEIRO PESQUISAS FISICAS"/>
    <n v="4"/>
    <s v="0.015"/>
    <m/>
    <x v="0"/>
    <x v="0"/>
  </r>
  <r>
    <s v="CTR COMMUNICABLE DIS AIDS"/>
    <n v="4"/>
    <s v="0.015"/>
    <m/>
    <x v="0"/>
    <x v="0"/>
  </r>
  <r>
    <s v="CTR DIS PREVENT CONTROL LATVIA"/>
    <n v="4"/>
    <s v="0.015"/>
    <m/>
    <x v="0"/>
    <x v="0"/>
  </r>
  <r>
    <s v="CTR ECOL FONCT EVOLUT"/>
    <n v="4"/>
    <s v="0.015"/>
    <m/>
    <x v="0"/>
    <x v="0"/>
  </r>
  <r>
    <s v="CTR GENOM REGULAT CRG"/>
    <n v="4"/>
    <s v="0.015"/>
    <m/>
    <x v="0"/>
    <x v="0"/>
  </r>
  <r>
    <s v="CTR HLTH BEHAV SCI"/>
    <n v="4"/>
    <s v="0.015"/>
    <m/>
    <x v="0"/>
    <x v="0"/>
  </r>
  <r>
    <s v="CTR HLTH EQU STUDIES"/>
    <n v="4"/>
    <s v="0.015"/>
    <m/>
    <x v="0"/>
    <x v="0"/>
  </r>
  <r>
    <s v="CTR HOSP NORD DEUX SEVRES"/>
    <n v="4"/>
    <s v="0.015"/>
    <m/>
    <x v="0"/>
    <x v="0"/>
  </r>
  <r>
    <s v="CTR HOSP SUD FRANCILIEN"/>
    <n v="4"/>
    <s v="0.015"/>
    <m/>
    <x v="0"/>
    <x v="0"/>
  </r>
  <r>
    <s v="CTR HUMAN GENET"/>
    <n v="4"/>
    <s v="0.015"/>
    <m/>
    <x v="0"/>
    <x v="0"/>
  </r>
  <r>
    <s v="CTR MED GENET SERV"/>
    <n v="4"/>
    <s v="0.015"/>
    <m/>
    <x v="0"/>
    <x v="0"/>
  </r>
  <r>
    <s v="CTR MED IMBANACO"/>
    <n v="4"/>
    <s v="0.015"/>
    <m/>
    <x v="0"/>
    <x v="0"/>
  </r>
  <r>
    <s v="CTR PAULISTA INVEST CLIN"/>
    <n v="4"/>
    <s v="0.015"/>
    <m/>
    <x v="0"/>
    <x v="0"/>
  </r>
  <r>
    <s v="CTR PHYS SCI TECHNOL"/>
    <n v="4"/>
    <s v="0.015"/>
    <m/>
    <x v="0"/>
    <x v="0"/>
  </r>
  <r>
    <s v="CTR POPULAT STUDIES"/>
    <n v="4"/>
    <s v="0.015"/>
    <m/>
    <x v="0"/>
    <x v="0"/>
  </r>
  <r>
    <s v="CTR PREVENZ CARDIOVASC UDINE"/>
    <n v="4"/>
    <s v="0.015"/>
    <m/>
    <x v="0"/>
    <x v="0"/>
  </r>
  <r>
    <s v="CTR SALUD VILLANUEVA NORTE"/>
    <n v="4"/>
    <s v="0.015"/>
    <m/>
    <x v="0"/>
    <x v="0"/>
  </r>
  <r>
    <s v="CULHAM SCI CTR"/>
    <n v="4"/>
    <s v="0.015"/>
    <m/>
    <x v="0"/>
    <x v="0"/>
  </r>
  <r>
    <s v="CYBERNET"/>
    <n v="4"/>
    <s v="0.015"/>
    <m/>
    <x v="0"/>
    <x v="0"/>
  </r>
  <r>
    <s v="D MENDELEJEV UNIV CHEM TECHNOL RUSSIA"/>
    <n v="4"/>
    <s v="0.015"/>
    <m/>
    <x v="0"/>
    <x v="0"/>
  </r>
  <r>
    <s v="DANISH CANC SOC RES CTR"/>
    <n v="4"/>
    <s v="0.015"/>
    <m/>
    <x v="0"/>
    <x v="0"/>
  </r>
  <r>
    <s v="DANISH DIABET ACAD"/>
    <n v="4"/>
    <s v="0.015"/>
    <m/>
    <x v="0"/>
    <x v="0"/>
  </r>
  <r>
    <s v="DANISH UNIV PHARMACEUT SCI"/>
    <n v="4"/>
    <s v="0.015"/>
    <m/>
    <x v="0"/>
    <x v="0"/>
  </r>
  <r>
    <s v="DATA TECN INT"/>
    <n v="4"/>
    <s v="0.015"/>
    <m/>
    <x v="0"/>
    <x v="0"/>
  </r>
  <r>
    <s v="DEBRE BERHANE UNIV"/>
    <n v="4"/>
    <s v="0.015"/>
    <m/>
    <x v="0"/>
    <x v="0"/>
  </r>
  <r>
    <s v="DELTARES"/>
    <n v="4"/>
    <s v="0.015"/>
    <m/>
    <x v="0"/>
    <x v="0"/>
  </r>
  <r>
    <s v="DEMOCRITUS UNIV THRACE"/>
    <n v="4"/>
    <s v="0.015"/>
    <m/>
    <x v="0"/>
    <x v="0"/>
  </r>
  <r>
    <s v="DENVER MUSEUM NAT SCI"/>
    <n v="4"/>
    <s v="0.015"/>
    <m/>
    <x v="0"/>
    <x v="0"/>
  </r>
  <r>
    <s v="DEPT NEUROL"/>
    <n v="4"/>
    <s v="0.015"/>
    <m/>
    <x v="0"/>
    <x v="0"/>
  </r>
  <r>
    <s v="DEPT OPHTHALMOL"/>
    <n v="4"/>
    <s v="0.015"/>
    <m/>
    <x v="0"/>
    <x v="0"/>
  </r>
  <r>
    <s v="DERMATOLOGIKUM HAMBURG"/>
    <n v="4"/>
    <s v="0.015"/>
    <m/>
    <x v="0"/>
    <x v="0"/>
  </r>
  <r>
    <s v="DEUTSCH ELEK SYNCHROTRON"/>
    <n v="4"/>
    <s v="0.015"/>
    <m/>
    <x v="0"/>
    <x v="0"/>
  </r>
  <r>
    <s v="DONGHUA UNIV"/>
    <n v="4"/>
    <s v="0.015"/>
    <m/>
    <x v="0"/>
    <x v="0"/>
  </r>
  <r>
    <s v="DOR INST RES EDUC"/>
    <n v="4"/>
    <s v="0.015"/>
    <m/>
    <x v="0"/>
    <x v="0"/>
  </r>
  <r>
    <s v="DUBAI BONE JOINT CTR"/>
    <n v="4"/>
    <s v="0.015"/>
    <m/>
    <x v="0"/>
    <x v="0"/>
  </r>
  <r>
    <s v="DZHK GERMAN RES CTR CARDIOVASC RES"/>
    <n v="4"/>
    <s v="0.015"/>
    <m/>
    <x v="0"/>
    <x v="0"/>
  </r>
  <r>
    <s v="EAGLE CLUB"/>
    <n v="4"/>
    <s v="0.015"/>
    <m/>
    <x v="0"/>
    <x v="0"/>
  </r>
  <r>
    <s v="EASTERN COLORADO HEALTHCARE SYST"/>
    <n v="4"/>
    <s v="0.015"/>
    <m/>
    <x v="0"/>
    <x v="0"/>
  </r>
  <r>
    <s v="EAWAG"/>
    <n v="4"/>
    <s v="0.015"/>
    <m/>
    <x v="0"/>
    <x v="0"/>
  </r>
  <r>
    <s v="ECHINOS MED CTR"/>
    <n v="4"/>
    <s v="0.015"/>
    <m/>
    <x v="0"/>
    <x v="0"/>
  </r>
  <r>
    <s v="ECOLE CENT NANTES"/>
    <n v="4"/>
    <s v="0.015"/>
    <m/>
    <x v="0"/>
    <x v="0"/>
  </r>
  <r>
    <s v="ECOLE NORMALE SUPER LYON"/>
    <n v="4"/>
    <s v="0.015"/>
    <m/>
    <x v="0"/>
    <x v="0"/>
  </r>
  <r>
    <s v="EDGE HILL UNIV"/>
    <n v="4"/>
    <s v="0.015"/>
    <m/>
    <x v="0"/>
    <x v="0"/>
  </r>
  <r>
    <s v="EDINBURGH COLL ART"/>
    <n v="4"/>
    <s v="0.015"/>
    <m/>
    <x v="0"/>
    <x v="0"/>
  </r>
  <r>
    <s v="EDITH COWAN UNIV"/>
    <n v="4"/>
    <s v="0.015"/>
    <m/>
    <x v="0"/>
    <x v="0"/>
  </r>
  <r>
    <s v="EDWARD GREY INST FIELD ORNITHOL"/>
    <n v="4"/>
    <s v="0.015"/>
    <m/>
    <x v="0"/>
    <x v="0"/>
  </r>
  <r>
    <s v="EESTI KEELE INST"/>
    <n v="4"/>
    <s v="0.015"/>
    <m/>
    <x v="0"/>
    <x v="0"/>
  </r>
  <r>
    <s v="EESTI KIRJANDUSMUUSEUMI"/>
    <n v="4"/>
    <s v="0.015"/>
    <m/>
    <x v="0"/>
    <x v="0"/>
  </r>
  <r>
    <s v="EHEP"/>
    <n v="4"/>
    <s v="0.015"/>
    <m/>
    <x v="0"/>
    <x v="0"/>
  </r>
  <r>
    <s v="EINDHOVEN CANC REGISTRY"/>
    <n v="4"/>
    <s v="0.015"/>
    <m/>
    <x v="0"/>
    <x v="0"/>
  </r>
  <r>
    <s v="EINTHOVEN LAB EXPT VASC MED"/>
    <n v="4"/>
    <s v="0.015"/>
    <m/>
    <x v="0"/>
    <x v="0"/>
  </r>
  <r>
    <s v="ELERING AS"/>
    <n v="4"/>
    <s v="0.015"/>
    <s v="ELERING AS"/>
    <x v="42"/>
    <x v="2"/>
  </r>
  <r>
    <s v="ELIKO COMPETENCE CTR ELECT INFO COMMUN TECHNOL"/>
    <n v="4"/>
    <s v="0.015"/>
    <s v="ELIKO COMPETENCE CTR ELECT INFO COMMUN TECHNOL"/>
    <x v="11"/>
    <x v="1"/>
  </r>
  <r>
    <s v="ELION ENTERPRISES LTD"/>
    <n v="4"/>
    <s v="0.015"/>
    <m/>
    <x v="0"/>
    <x v="0"/>
  </r>
  <r>
    <s v="ELMHURST HOSP CTR"/>
    <n v="4"/>
    <s v="0.015"/>
    <m/>
    <x v="0"/>
    <x v="0"/>
  </r>
  <r>
    <s v="EMBL EUROPEAN BIOINFORMAT INST"/>
    <n v="4"/>
    <s v="0.015"/>
    <m/>
    <x v="0"/>
    <x v="0"/>
  </r>
  <r>
    <s v="ENVIRONM AGCY AUSTRIA"/>
    <n v="4"/>
    <s v="0.015"/>
    <m/>
    <x v="0"/>
    <x v="0"/>
  </r>
  <r>
    <s v="EPE"/>
    <n v="4"/>
    <s v="0.015"/>
    <m/>
    <x v="0"/>
    <x v="0"/>
  </r>
  <r>
    <s v="ERASMUSMC"/>
    <n v="4"/>
    <s v="0.015"/>
    <m/>
    <x v="0"/>
    <x v="0"/>
  </r>
  <r>
    <s v="ESA ESAC"/>
    <n v="4"/>
    <s v="0.015"/>
    <m/>
    <x v="0"/>
    <x v="0"/>
  </r>
  <r>
    <s v="ESA ESTEC"/>
    <n v="4"/>
    <s v="0.015"/>
    <m/>
    <x v="0"/>
    <x v="0"/>
  </r>
  <r>
    <s v="ESO"/>
    <n v="4"/>
    <s v="0.015"/>
    <m/>
    <x v="0"/>
    <x v="0"/>
  </r>
  <r>
    <s v="ESRF"/>
    <n v="4"/>
    <s v="0.015"/>
    <m/>
    <x v="0"/>
    <x v="0"/>
  </r>
  <r>
    <s v="ESRIN"/>
    <n v="4"/>
    <s v="0.015"/>
    <m/>
    <x v="0"/>
    <x v="0"/>
  </r>
  <r>
    <s v="ESTONIAN ACAD ART"/>
    <n v="4"/>
    <s v="0.015"/>
    <m/>
    <x v="0"/>
    <x v="0"/>
  </r>
  <r>
    <s v="ESTONIAN ACAD MUSIC THEATRE"/>
    <n v="4"/>
    <s v="0.015"/>
    <m/>
    <x v="0"/>
    <x v="0"/>
  </r>
  <r>
    <s v="ESTONIAN CANC REGISTRY"/>
    <n v="4"/>
    <s v="0.015"/>
    <m/>
    <x v="0"/>
    <x v="0"/>
  </r>
  <r>
    <s v="ESTONIAN COMPETIT AUTHOR"/>
    <n v="4"/>
    <s v="0.015"/>
    <m/>
    <x v="0"/>
    <x v="0"/>
  </r>
  <r>
    <s v="ESTONIAN HEADACHE SOC"/>
    <n v="4"/>
    <s v="0.015"/>
    <m/>
    <x v="0"/>
    <x v="0"/>
  </r>
  <r>
    <s v="ESTONIAN MINIST INTERIOR"/>
    <n v="4"/>
    <s v="0.015"/>
    <m/>
    <x v="0"/>
    <x v="0"/>
  </r>
  <r>
    <s v="ESTONIAN NATL INST HLTH DEV"/>
    <n v="4"/>
    <s v="0.015"/>
    <m/>
    <x v="0"/>
    <x v="0"/>
  </r>
  <r>
    <s v="ESTONIAN SEXUAL HLTH ASSOC"/>
    <n v="4"/>
    <s v="0.015"/>
    <m/>
    <x v="0"/>
    <x v="0"/>
  </r>
  <r>
    <s v="ESTONIAN VET FOOD BOARD"/>
    <n v="4"/>
    <s v="0.015"/>
    <m/>
    <x v="0"/>
    <x v="0"/>
  </r>
  <r>
    <s v="EURIX SRL"/>
    <n v="4"/>
    <s v="0.015"/>
    <m/>
    <x v="0"/>
    <x v="0"/>
  </r>
  <r>
    <s v="EUROPEAN UNIV INST"/>
    <n v="4"/>
    <s v="0.015"/>
    <m/>
    <x v="0"/>
    <x v="0"/>
  </r>
  <r>
    <s v="FAC INGN UNIV ROMA"/>
    <n v="4"/>
    <s v="0.015"/>
    <m/>
    <x v="0"/>
    <x v="0"/>
  </r>
  <r>
    <s v="FAC MED LISBON"/>
    <n v="4"/>
    <s v="0.015"/>
    <m/>
    <x v="0"/>
    <x v="0"/>
  </r>
  <r>
    <s v="FAFO INST LABOUR SOCIAL RES NORWAY"/>
    <n v="4"/>
    <s v="0.015"/>
    <m/>
    <x v="0"/>
    <x v="0"/>
  </r>
  <r>
    <s v="FATIH UNIV"/>
    <n v="4"/>
    <s v="0.015"/>
    <m/>
    <x v="0"/>
    <x v="0"/>
  </r>
  <r>
    <s v="FCG DESIGN ENGN LTD"/>
    <n v="4"/>
    <s v="0.015"/>
    <m/>
    <x v="0"/>
    <x v="0"/>
  </r>
  <r>
    <s v="FDN CA GRANDA OSPED MAGGIORE POLICLIN"/>
    <n v="4"/>
    <s v="0.015"/>
    <m/>
    <x v="0"/>
    <x v="0"/>
  </r>
  <r>
    <s v="FDN ENTORNOS AC"/>
    <n v="4"/>
    <s v="0.015"/>
    <m/>
    <x v="0"/>
    <x v="0"/>
  </r>
  <r>
    <s v="FDN FILARETE"/>
    <n v="4"/>
    <s v="0.015"/>
    <m/>
    <x v="0"/>
    <x v="0"/>
  </r>
  <r>
    <s v="FDN JEAN DAUSSET"/>
    <n v="4"/>
    <s v="0.015"/>
    <m/>
    <x v="0"/>
    <x v="0"/>
  </r>
  <r>
    <s v="FDN RES TECHNOL HELLAS"/>
    <n v="4"/>
    <s v="0.015"/>
    <m/>
    <x v="0"/>
    <x v="0"/>
  </r>
  <r>
    <s v="FDN S MAUGERI CARE RES INST"/>
    <n v="4"/>
    <s v="0.015"/>
    <m/>
    <x v="0"/>
    <x v="0"/>
  </r>
  <r>
    <s v="FED NEUROPSYCHIAT HOSP"/>
    <n v="4"/>
    <s v="0.015"/>
    <m/>
    <x v="0"/>
    <x v="0"/>
  </r>
  <r>
    <s v="FED TEACHING HOSP ABAKALIKI"/>
    <n v="4"/>
    <s v="0.015"/>
    <m/>
    <x v="0"/>
    <x v="0"/>
  </r>
  <r>
    <s v="FEINSTEIN INST MED RES"/>
    <n v="4"/>
    <s v="0.015"/>
    <m/>
    <x v="0"/>
    <x v="0"/>
  </r>
  <r>
    <s v="FERNUNIV"/>
    <n v="4"/>
    <s v="0.015"/>
    <m/>
    <x v="0"/>
    <x v="0"/>
  </r>
  <r>
    <s v="FILARETE FDN"/>
    <n v="4"/>
    <s v="0.015"/>
    <m/>
    <x v="0"/>
    <x v="0"/>
  </r>
  <r>
    <s v="FINNISH GEOSPATIAL RES INST FGI"/>
    <n v="4"/>
    <s v="0.015"/>
    <m/>
    <x v="0"/>
    <x v="0"/>
  </r>
  <r>
    <s v="FIT BIOTECH LTD"/>
    <n v="4"/>
    <s v="0.015"/>
    <m/>
    <x v="0"/>
    <x v="0"/>
  </r>
  <r>
    <s v="FIT BIOTECH OY"/>
    <n v="4"/>
    <s v="0.015"/>
    <m/>
    <x v="0"/>
    <x v="0"/>
  </r>
  <r>
    <s v="FIT BIOTECH OYJ PLC"/>
    <n v="4"/>
    <s v="0.015"/>
    <m/>
    <x v="0"/>
    <x v="0"/>
  </r>
  <r>
    <s v="FLEXIVEST FOURTEEN RES CTR"/>
    <n v="4"/>
    <s v="0.015"/>
    <m/>
    <x v="0"/>
    <x v="0"/>
  </r>
  <r>
    <s v="FOOD ENVIRONM RES AGCY"/>
    <n v="4"/>
    <s v="0.015"/>
    <m/>
    <x v="0"/>
    <x v="0"/>
  </r>
  <r>
    <s v="FORESTRY TASMANIA"/>
    <n v="4"/>
    <s v="0.015"/>
    <m/>
    <x v="0"/>
    <x v="0"/>
  </r>
  <r>
    <s v="FORK RES"/>
    <n v="4"/>
    <s v="0.015"/>
    <m/>
    <x v="0"/>
    <x v="0"/>
  </r>
  <r>
    <s v="FRANKFURT INST ADV STUDIES"/>
    <n v="4"/>
    <s v="0.015"/>
    <m/>
    <x v="0"/>
    <x v="0"/>
  </r>
  <r>
    <s v="FRAUNHOFER CTR NANOELECT TECHNOL"/>
    <n v="4"/>
    <s v="0.015"/>
    <m/>
    <x v="0"/>
    <x v="0"/>
  </r>
  <r>
    <s v="FREE UNIV TBILISI"/>
    <n v="4"/>
    <s v="0.015"/>
    <m/>
    <x v="0"/>
    <x v="0"/>
  </r>
  <r>
    <s v="FREEMAN RD HOSP"/>
    <n v="4"/>
    <s v="0.015"/>
    <m/>
    <x v="0"/>
    <x v="0"/>
  </r>
  <r>
    <s v="FRS FNRS"/>
    <n v="4"/>
    <s v="0.015"/>
    <m/>
    <x v="0"/>
    <x v="0"/>
  </r>
  <r>
    <s v="FUJITA HLTH UNIV"/>
    <n v="4"/>
    <s v="0.015"/>
    <m/>
    <x v="0"/>
    <x v="0"/>
  </r>
  <r>
    <s v="GALEN RES LTD"/>
    <n v="4"/>
    <s v="0.015"/>
    <m/>
    <x v="0"/>
    <x v="0"/>
  </r>
  <r>
    <s v="GANDHI MED COLL"/>
    <n v="4"/>
    <s v="0.015"/>
    <m/>
    <x v="0"/>
    <x v="0"/>
  </r>
  <r>
    <s v="GEISINGER HLTH SYST"/>
    <n v="4"/>
    <s v="0.015"/>
    <m/>
    <x v="0"/>
    <x v="0"/>
  </r>
  <r>
    <s v="GEN HOSP ATHENS G GENNIMATAS"/>
    <n v="4"/>
    <s v="0.015"/>
    <m/>
    <x v="0"/>
    <x v="0"/>
  </r>
  <r>
    <s v="GEN HOSP JESENICE"/>
    <n v="4"/>
    <s v="0.015"/>
    <m/>
    <x v="0"/>
    <x v="0"/>
  </r>
  <r>
    <s v="GEN HOSP PORDENONE"/>
    <n v="4"/>
    <s v="0.015"/>
    <m/>
    <x v="0"/>
    <x v="0"/>
  </r>
  <r>
    <s v="GEN UNIV HOSP PRAGUE"/>
    <n v="4"/>
    <s v="0.015"/>
    <m/>
    <x v="0"/>
    <x v="0"/>
  </r>
  <r>
    <s v="GENERALITAT CATALUNYA"/>
    <n v="4"/>
    <s v="0.015"/>
    <m/>
    <x v="0"/>
    <x v="0"/>
  </r>
  <r>
    <s v="GEOFORSCHUNGSZENTRUM POTSDAM"/>
    <n v="4"/>
    <s v="0.015"/>
    <m/>
    <x v="0"/>
    <x v="0"/>
  </r>
  <r>
    <s v="GEOL SURVEY DENMARK GREENLAND GEUS"/>
    <n v="4"/>
    <s v="0.015"/>
    <m/>
    <x v="0"/>
    <x v="0"/>
  </r>
  <r>
    <s v="GEOL SURVEY SWEDEN"/>
    <n v="4"/>
    <s v="0.015"/>
    <m/>
    <x v="0"/>
    <x v="0"/>
  </r>
  <r>
    <s v="GEORG AUGUST UNIV GOTTINGEN"/>
    <n v="4"/>
    <s v="0.015"/>
    <m/>
    <x v="0"/>
    <x v="0"/>
  </r>
  <r>
    <s v="GEORGE INST GLOBAL HLTH INDIA"/>
    <n v="4"/>
    <s v="0.015"/>
    <m/>
    <x v="0"/>
    <x v="0"/>
  </r>
  <r>
    <s v="GERMAN CANC CONSORTIUM DKTK"/>
    <n v="4"/>
    <s v="0.015"/>
    <m/>
    <x v="0"/>
    <x v="0"/>
  </r>
  <r>
    <s v="GERMAN CTR LUNG RES DZL"/>
    <n v="4"/>
    <s v="0.015"/>
    <m/>
    <x v="0"/>
    <x v="0"/>
  </r>
  <r>
    <s v="GFZ GERMAN RES CTR GEOSCI"/>
    <n v="4"/>
    <s v="0.015"/>
    <m/>
    <x v="0"/>
    <x v="0"/>
  </r>
  <r>
    <s v="GHENT MED SCH"/>
    <n v="4"/>
    <s v="0.015"/>
    <m/>
    <x v="0"/>
    <x v="0"/>
  </r>
  <r>
    <s v="GORGAS MEM INST PUBL HLTH"/>
    <n v="4"/>
    <s v="0.015"/>
    <m/>
    <x v="0"/>
    <x v="0"/>
  </r>
  <r>
    <s v="GOVT"/>
    <n v="4"/>
    <s v="0.015"/>
    <m/>
    <x v="0"/>
    <x v="0"/>
  </r>
  <r>
    <s v="GRP COLL INFN SIENA"/>
    <n v="4"/>
    <s v="0.015"/>
    <m/>
    <x v="0"/>
    <x v="0"/>
  </r>
  <r>
    <s v="GRP HLTH"/>
    <n v="4"/>
    <s v="0.015"/>
    <m/>
    <x v="0"/>
    <x v="0"/>
  </r>
  <r>
    <s v="GSK"/>
    <n v="4"/>
    <s v="0.015"/>
    <m/>
    <x v="0"/>
    <x v="0"/>
  </r>
  <r>
    <s v="GUANGZHOU 12TH HOSP"/>
    <n v="4"/>
    <s v="0.015"/>
    <m/>
    <x v="0"/>
    <x v="0"/>
  </r>
  <r>
    <s v="GUANGZHOU MED UNIV"/>
    <n v="4"/>
    <s v="0.015"/>
    <m/>
    <x v="0"/>
    <x v="0"/>
  </r>
  <r>
    <s v="HAHN MEITNER INST BERLIN GMBH"/>
    <n v="4"/>
    <s v="0.015"/>
    <m/>
    <x v="0"/>
    <x v="0"/>
  </r>
  <r>
    <s v="HAMPSHIRE COLL"/>
    <n v="4"/>
    <s v="0.015"/>
    <m/>
    <x v="0"/>
    <x v="0"/>
  </r>
  <r>
    <s v="HAWASSA UNIV"/>
    <n v="4"/>
    <s v="0.015"/>
    <m/>
    <x v="0"/>
    <x v="0"/>
  </r>
  <r>
    <s v="HEART FDN"/>
    <n v="4"/>
    <s v="0.015"/>
    <m/>
    <x v="0"/>
    <x v="0"/>
  </r>
  <r>
    <s v="HEART STROKE FDN CANADA"/>
    <n v="4"/>
    <s v="0.015"/>
    <m/>
    <x v="0"/>
    <x v="0"/>
  </r>
  <r>
    <s v="HEARTFILE"/>
    <n v="4"/>
    <s v="0.015"/>
    <m/>
    <x v="0"/>
    <x v="0"/>
  </r>
  <r>
    <s v="HEBREW SENIORLIFE"/>
    <n v="4"/>
    <s v="0.015"/>
    <m/>
    <x v="0"/>
    <x v="0"/>
  </r>
  <r>
    <s v="HECR"/>
    <n v="4"/>
    <s v="0.015"/>
    <m/>
    <x v="0"/>
    <x v="0"/>
  </r>
  <r>
    <s v="HELEN KELLER INT"/>
    <n v="4"/>
    <s v="0.015"/>
    <m/>
    <x v="0"/>
    <x v="0"/>
  </r>
  <r>
    <s v="HEPATOL CTR BUDA"/>
    <n v="4"/>
    <s v="0.015"/>
    <m/>
    <x v="0"/>
    <x v="0"/>
  </r>
  <r>
    <s v="HIPPOKRATEION HOSP"/>
    <n v="4"/>
    <s v="0.015"/>
    <m/>
    <x v="0"/>
    <x v="0"/>
  </r>
  <r>
    <s v="HLTH DAIRY PROD LLC"/>
    <n v="4"/>
    <s v="0.015"/>
    <m/>
    <x v="0"/>
    <x v="0"/>
  </r>
  <r>
    <s v="HLTH POLICY CONSULT"/>
    <n v="4"/>
    <s v="0.015"/>
    <m/>
    <x v="0"/>
    <x v="0"/>
  </r>
  <r>
    <s v="HLTH RES BOARD"/>
    <n v="4"/>
    <s v="0.015"/>
    <m/>
    <x v="0"/>
    <x v="0"/>
  </r>
  <r>
    <s v="HLTH SCI RES CTR"/>
    <n v="4"/>
    <s v="0.015"/>
    <m/>
    <x v="0"/>
    <x v="0"/>
  </r>
  <r>
    <s v="HONG KONG BAPTIST UNIV"/>
    <n v="4"/>
    <s v="0.015"/>
    <m/>
    <x v="0"/>
    <x v="0"/>
  </r>
  <r>
    <s v="HOP HENRI MONDOR"/>
    <n v="4"/>
    <s v="0.015"/>
    <m/>
    <x v="0"/>
    <x v="0"/>
  </r>
  <r>
    <s v="HOP NORD ST ETIENNE"/>
    <n v="4"/>
    <s v="0.015"/>
    <m/>
    <x v="0"/>
    <x v="0"/>
  </r>
  <r>
    <s v="HOP UNIV STRASBOURG"/>
    <n v="4"/>
    <s v="0.015"/>
    <m/>
    <x v="0"/>
    <x v="0"/>
  </r>
  <r>
    <s v="HOP XAVIER BICHAT"/>
    <n v="4"/>
    <s v="0.015"/>
    <m/>
    <x v="0"/>
    <x v="0"/>
  </r>
  <r>
    <s v="HORIZON BLUE CROSS BLUE SHIELD NEW JERSEY"/>
    <n v="4"/>
    <s v="0.015"/>
    <m/>
    <x v="0"/>
    <x v="0"/>
  </r>
  <r>
    <s v="HOSP CIMA SAN JOSE"/>
    <n v="4"/>
    <s v="0.015"/>
    <m/>
    <x v="0"/>
    <x v="0"/>
  </r>
  <r>
    <s v="HOSP DR GUSTAVO N COLLADO"/>
    <n v="4"/>
    <s v="0.015"/>
    <m/>
    <x v="0"/>
    <x v="0"/>
  </r>
  <r>
    <s v="HOSP LITHUANIAN UNIV HLTH SCI"/>
    <n v="4"/>
    <s v="0.015"/>
    <m/>
    <x v="0"/>
    <x v="0"/>
  </r>
  <r>
    <s v="HOSP RAMON CAJAL"/>
    <n v="4"/>
    <s v="0.015"/>
    <m/>
    <x v="0"/>
    <x v="0"/>
  </r>
  <r>
    <s v="HOSP SAN JUAN DIOS SERENA"/>
    <n v="4"/>
    <s v="0.015"/>
    <m/>
    <x v="0"/>
    <x v="0"/>
  </r>
  <r>
    <s v="HOSP TARTU PRISON"/>
    <n v="4"/>
    <s v="0.015"/>
    <m/>
    <x v="0"/>
    <x v="0"/>
  </r>
  <r>
    <s v="HOSP UNIV DR JOSE ELEUTERIO GONZALEZ"/>
    <n v="4"/>
    <s v="0.015"/>
    <m/>
    <x v="0"/>
    <x v="0"/>
  </r>
  <r>
    <s v="HOSP UNIV GREGORIO MARANON"/>
    <n v="4"/>
    <s v="0.015"/>
    <m/>
    <x v="0"/>
    <x v="0"/>
  </r>
  <r>
    <s v="HOSP UNIV LAPAZ IDIPAZ"/>
    <n v="4"/>
    <s v="0.015"/>
    <m/>
    <x v="0"/>
    <x v="0"/>
  </r>
  <r>
    <s v="HOSP UNIV PUERTA DE HIERRO"/>
    <n v="4"/>
    <s v="0.015"/>
    <m/>
    <x v="0"/>
    <x v="0"/>
  </r>
  <r>
    <s v="HOSP UNIV TEREZINHA JESUS"/>
    <n v="4"/>
    <s v="0.015"/>
    <m/>
    <x v="0"/>
    <x v="0"/>
  </r>
  <r>
    <s v="HOSP UNIV VALDECILLA"/>
    <n v="4"/>
    <s v="0.015"/>
    <m/>
    <x v="0"/>
    <x v="0"/>
  </r>
  <r>
    <s v="HOSP VALE SOUSA"/>
    <n v="4"/>
    <s v="0.015"/>
    <m/>
    <x v="0"/>
    <x v="0"/>
  </r>
  <r>
    <s v="HUE UNIV MED PHARM"/>
    <n v="4"/>
    <s v="0.015"/>
    <m/>
    <x v="0"/>
    <x v="0"/>
  </r>
  <r>
    <s v="HUMAN SCI RES COUNCIL"/>
    <n v="4"/>
    <s v="0.015"/>
    <m/>
    <x v="0"/>
    <x v="0"/>
  </r>
  <r>
    <s v="HYGEIA GEN HOSP"/>
    <n v="4"/>
    <s v="0.015"/>
    <m/>
    <x v="0"/>
    <x v="0"/>
  </r>
  <r>
    <s v="IBM CORP"/>
    <n v="4"/>
    <s v="0.015"/>
    <m/>
    <x v="0"/>
    <x v="0"/>
  </r>
  <r>
    <s v="ICELAND HEART ASSOC RES INST"/>
    <n v="4"/>
    <s v="0.015"/>
    <m/>
    <x v="0"/>
    <x v="0"/>
  </r>
  <r>
    <s v="ICELANDIC HEART ASSOC"/>
    <n v="4"/>
    <s v="0.015"/>
    <m/>
    <x v="0"/>
    <x v="0"/>
  </r>
  <r>
    <s v="IESE BUSINESS SCH"/>
    <n v="4"/>
    <s v="0.015"/>
    <m/>
    <x v="0"/>
    <x v="0"/>
  </r>
  <r>
    <s v="IFP ENERGIES NOUVELLES"/>
    <n v="4"/>
    <s v="0.015"/>
    <m/>
    <x v="0"/>
    <x v="0"/>
  </r>
  <r>
    <s v="ILLINOIS NAT HIST SURVEY"/>
    <n v="4"/>
    <s v="0.015"/>
    <m/>
    <x v="0"/>
    <x v="0"/>
  </r>
  <r>
    <s v="ILLINOIS STATE UNIV"/>
    <n v="4"/>
    <s v="0.015"/>
    <m/>
    <x v="0"/>
    <x v="0"/>
  </r>
  <r>
    <s v="IMIM"/>
    <n v="4"/>
    <s v="0.015"/>
    <m/>
    <x v="0"/>
    <x v="0"/>
  </r>
  <r>
    <s v="IMINDS MED IT"/>
    <n v="4"/>
    <s v="0.015"/>
    <m/>
    <x v="0"/>
    <x v="0"/>
  </r>
  <r>
    <s v="IMMANUEL KANT BALT FED UNIV"/>
    <n v="4"/>
    <s v="0.015"/>
    <m/>
    <x v="0"/>
    <x v="0"/>
  </r>
  <r>
    <s v="INAF"/>
    <n v="4"/>
    <s v="0.015"/>
    <m/>
    <x v="0"/>
    <x v="0"/>
  </r>
  <r>
    <s v="INAF IASF BOLOGNA"/>
    <n v="4"/>
    <s v="0.015"/>
    <m/>
    <x v="0"/>
    <x v="0"/>
  </r>
  <r>
    <s v="INAF OSSERVATORIO ASTRON TRIESTE"/>
    <n v="4"/>
    <s v="0.015"/>
    <m/>
    <x v="0"/>
    <x v="0"/>
  </r>
  <r>
    <s v="INDIAN INST PUBL HLTH GANDHINAGAR"/>
    <n v="4"/>
    <s v="0.015"/>
    <m/>
    <x v="0"/>
    <x v="0"/>
  </r>
  <r>
    <s v="INDIAN INST TECHNOL GUWAHATI"/>
    <n v="4"/>
    <s v="0.015"/>
    <m/>
    <x v="0"/>
    <x v="0"/>
  </r>
  <r>
    <s v="INFERMI HOSP"/>
    <n v="4"/>
    <s v="0.015"/>
    <m/>
    <x v="0"/>
    <x v="0"/>
  </r>
  <r>
    <s v="INFN SEZIONE BOLOGNA"/>
    <n v="4"/>
    <s v="0.015"/>
    <m/>
    <x v="0"/>
    <x v="0"/>
  </r>
  <r>
    <s v="INFN SEZIONE MILANO BICOCCA"/>
    <n v="4"/>
    <s v="0.015"/>
    <m/>
    <x v="0"/>
    <x v="0"/>
  </r>
  <r>
    <s v="INFN SEZIONE PISA"/>
    <n v="4"/>
    <s v="0.015"/>
    <m/>
    <x v="0"/>
    <x v="0"/>
  </r>
  <r>
    <s v="INM LEIBNIZ INST NEW MAT"/>
    <n v="4"/>
    <s v="0.015"/>
    <m/>
    <x v="0"/>
    <x v="0"/>
  </r>
  <r>
    <s v="INNER MONGOLIA MED UNIV"/>
    <n v="4"/>
    <s v="0.015"/>
    <m/>
    <x v="0"/>
    <x v="0"/>
  </r>
  <r>
    <s v="INST ASTROPHYS PARIS"/>
    <n v="4"/>
    <s v="0.015"/>
    <m/>
    <x v="0"/>
    <x v="0"/>
  </r>
  <r>
    <s v="INST CARDIOL"/>
    <n v="4"/>
    <s v="0.015"/>
    <m/>
    <x v="0"/>
    <x v="0"/>
  </r>
  <r>
    <s v="INST CURIE"/>
    <n v="4"/>
    <s v="0.015"/>
    <m/>
    <x v="0"/>
    <x v="0"/>
  </r>
  <r>
    <s v="INST FIS INTERDISCIPLINAR SISTEMAS COMPLEJOS CS"/>
    <n v="4"/>
    <s v="0.015"/>
    <m/>
    <x v="0"/>
    <x v="0"/>
  </r>
  <r>
    <s v="INST FOOD RES"/>
    <n v="4"/>
    <s v="0.015"/>
    <m/>
    <x v="0"/>
    <x v="0"/>
  </r>
  <r>
    <s v="INST GEN MOL PATHOL"/>
    <n v="4"/>
    <s v="0.015"/>
    <m/>
    <x v="0"/>
    <x v="0"/>
  </r>
  <r>
    <s v="INST HEART"/>
    <n v="4"/>
    <s v="0.015"/>
    <m/>
    <x v="0"/>
    <x v="0"/>
  </r>
  <r>
    <s v="INST HYDROBIOL ECOL"/>
    <n v="4"/>
    <s v="0.015"/>
    <m/>
    <x v="0"/>
    <x v="0"/>
  </r>
  <r>
    <s v="INST INVEST CIENT SERV ALTA TECNOL INDICASAT AI"/>
    <n v="4"/>
    <s v="0.015"/>
    <m/>
    <x v="0"/>
    <x v="0"/>
  </r>
  <r>
    <s v="INST MARINE SCI"/>
    <n v="4"/>
    <s v="0.015"/>
    <m/>
    <x v="0"/>
    <x v="0"/>
  </r>
  <r>
    <s v="INST MED RES OCCUPAT HLTH"/>
    <n v="4"/>
    <s v="0.015"/>
    <m/>
    <x v="0"/>
    <x v="0"/>
  </r>
  <r>
    <s v="INST MED SOCIOL SOCIAL MED"/>
    <n v="4"/>
    <s v="0.015"/>
    <m/>
    <x v="0"/>
    <x v="0"/>
  </r>
  <r>
    <s v="INST NAT FOREST RES"/>
    <n v="4"/>
    <s v="0.015"/>
    <m/>
    <x v="0"/>
    <x v="0"/>
  </r>
  <r>
    <s v="INST PORTUGUES MAR ATMOSFERA"/>
    <n v="4"/>
    <s v="0.015"/>
    <m/>
    <x v="0"/>
    <x v="0"/>
  </r>
  <r>
    <s v="INST PROBLEMS MECH ENGN"/>
    <n v="4"/>
    <s v="0.015"/>
    <m/>
    <x v="0"/>
    <x v="0"/>
  </r>
  <r>
    <s v="INST SUPER TECN"/>
    <n v="4"/>
    <s v="0.015"/>
    <m/>
    <x v="0"/>
    <x v="0"/>
  </r>
  <r>
    <s v="INST THERMOMECH"/>
    <n v="4"/>
    <s v="0.015"/>
    <m/>
    <x v="0"/>
    <x v="0"/>
  </r>
  <r>
    <s v="INST UNIV FRANCE"/>
    <n v="4"/>
    <s v="0.015"/>
    <m/>
    <x v="0"/>
    <x v="0"/>
  </r>
  <r>
    <s v="INST UNIV INVEST ATENCIO PRIMARIA JORDI GOL"/>
    <n v="4"/>
    <s v="0.015"/>
    <m/>
    <x v="0"/>
    <x v="0"/>
  </r>
  <r>
    <s v="INST VET MED ANIM SCI"/>
    <n v="4"/>
    <s v="0.015"/>
    <m/>
    <x v="0"/>
    <x v="0"/>
  </r>
  <r>
    <s v="INT CTR DEF STUDIES"/>
    <n v="4"/>
    <s v="0.015"/>
    <m/>
    <x v="0"/>
    <x v="0"/>
  </r>
  <r>
    <s v="IOFFE INST"/>
    <n v="4"/>
    <s v="0.015"/>
    <m/>
    <x v="0"/>
    <x v="0"/>
  </r>
  <r>
    <s v="IRCCS EUGENIO MEDEA"/>
    <n v="4"/>
    <s v="0.015"/>
    <m/>
    <x v="0"/>
    <x v="0"/>
  </r>
  <r>
    <s v="IRCCS MULTIMED"/>
    <n v="4"/>
    <s v="0.015"/>
    <m/>
    <x v="0"/>
    <x v="0"/>
  </r>
  <r>
    <s v="IRD"/>
    <n v="4"/>
    <s v="0.015"/>
    <m/>
    <x v="0"/>
    <x v="0"/>
  </r>
  <r>
    <s v="ISGLOBAL"/>
    <n v="4"/>
    <s v="0.015"/>
    <m/>
    <x v="0"/>
    <x v="0"/>
  </r>
  <r>
    <s v="ISPO"/>
    <n v="4"/>
    <s v="0.015"/>
    <m/>
    <x v="0"/>
    <x v="0"/>
  </r>
  <r>
    <s v="IST NAZL OCEANOG GEOFIS SPERIMENTALE OGS"/>
    <n v="4"/>
    <s v="0.015"/>
    <m/>
    <x v="0"/>
    <x v="0"/>
  </r>
  <r>
    <s v="IST RIC FARMACOL MARIO NEGRI"/>
    <n v="4"/>
    <s v="0.015"/>
    <m/>
    <x v="0"/>
    <x v="0"/>
  </r>
  <r>
    <s v="IWATE PREFECTURAL UNIV"/>
    <n v="4"/>
    <s v="0.015"/>
    <m/>
    <x v="0"/>
    <x v="0"/>
  </r>
  <r>
    <s v="JANSSEN CILAG EMEA"/>
    <n v="4"/>
    <s v="0.015"/>
    <m/>
    <x v="0"/>
    <x v="0"/>
  </r>
  <r>
    <s v="JANSSEN CILAG FRANCE"/>
    <n v="4"/>
    <s v="0.015"/>
    <m/>
    <x v="0"/>
    <x v="0"/>
  </r>
  <r>
    <s v="JANSSEN PHARMACEUT NV"/>
    <n v="4"/>
    <s v="0.015"/>
    <m/>
    <x v="0"/>
    <x v="0"/>
  </r>
  <r>
    <s v="JESENICE GEN HOSP"/>
    <n v="4"/>
    <s v="0.015"/>
    <m/>
    <x v="0"/>
    <x v="0"/>
  </r>
  <r>
    <s v="JET EFDA"/>
    <n v="4"/>
    <s v="0.015"/>
    <m/>
    <x v="0"/>
    <x v="0"/>
  </r>
  <r>
    <s v="JHPIEGO ETHIOPIA"/>
    <n v="4"/>
    <s v="0.015"/>
    <m/>
    <x v="0"/>
    <x v="0"/>
  </r>
  <r>
    <s v="JOSEPH FOURIER UNIV"/>
    <n v="4"/>
    <s v="0.015"/>
    <m/>
    <x v="0"/>
    <x v="0"/>
  </r>
  <r>
    <s v="JOZEF STEFAN INT POSTGRAD SCH"/>
    <n v="4"/>
    <s v="0.015"/>
    <m/>
    <x v="0"/>
    <x v="0"/>
  </r>
  <r>
    <s v="KABUL UNIV"/>
    <n v="4"/>
    <s v="0.015"/>
    <m/>
    <x v="0"/>
    <x v="0"/>
  </r>
  <r>
    <s v="KALMAR UNIV"/>
    <n v="4"/>
    <s v="0.015"/>
    <m/>
    <x v="0"/>
    <x v="0"/>
  </r>
  <r>
    <s v="KARAISKAKIO FDN"/>
    <n v="4"/>
    <s v="0.015"/>
    <m/>
    <x v="0"/>
    <x v="0"/>
  </r>
  <r>
    <s v="KARNATAK UNIV"/>
    <n v="4"/>
    <s v="0.015"/>
    <m/>
    <x v="0"/>
    <x v="0"/>
  </r>
  <r>
    <s v="KASETSART UNIV"/>
    <n v="4"/>
    <s v="0.015"/>
    <m/>
    <x v="0"/>
    <x v="0"/>
  </r>
  <r>
    <s v="KENYATTA NATL HOSP"/>
    <n v="4"/>
    <s v="0.015"/>
    <m/>
    <x v="0"/>
    <x v="0"/>
  </r>
  <r>
    <s v="KERMAN UNIV MED SCI"/>
    <n v="4"/>
    <s v="0.015"/>
    <m/>
    <x v="0"/>
    <x v="0"/>
  </r>
  <r>
    <s v="KHYBER MED UNIV"/>
    <n v="4"/>
    <s v="0.015"/>
    <m/>
    <x v="0"/>
    <x v="0"/>
  </r>
  <r>
    <s v="KIIT UNIV"/>
    <n v="4"/>
    <s v="0.015"/>
    <m/>
    <x v="0"/>
    <x v="0"/>
  </r>
  <r>
    <s v="KING ABDUL AZIZ MED CITY"/>
    <n v="4"/>
    <s v="0.015"/>
    <m/>
    <x v="0"/>
    <x v="0"/>
  </r>
  <r>
    <s v="KING FAHAD HOSP"/>
    <n v="4"/>
    <s v="0.015"/>
    <m/>
    <x v="0"/>
    <x v="0"/>
  </r>
  <r>
    <s v="KINGS COLL HOSP LONDON"/>
    <n v="4"/>
    <s v="0.015"/>
    <m/>
    <x v="0"/>
    <x v="0"/>
  </r>
  <r>
    <s v="KOREA HLTH IND DEV INST"/>
    <n v="4"/>
    <s v="0.015"/>
    <m/>
    <x v="0"/>
    <x v="0"/>
  </r>
  <r>
    <s v="KOREA RES INST CHEM TECHNOL"/>
    <n v="4"/>
    <s v="0.015"/>
    <m/>
    <x v="0"/>
    <x v="0"/>
  </r>
  <r>
    <s v="KTH CHEM SCI ENGN"/>
    <n v="4"/>
    <s v="0.015"/>
    <m/>
    <x v="0"/>
    <x v="0"/>
  </r>
  <r>
    <s v="KUMAUN UNIV"/>
    <n v="4"/>
    <s v="0.015"/>
    <m/>
    <x v="0"/>
    <x v="0"/>
  </r>
  <r>
    <s v="KUWAIT INST SCI RES"/>
    <n v="4"/>
    <s v="0.015"/>
    <m/>
    <x v="0"/>
    <x v="0"/>
  </r>
  <r>
    <s v="LAB INSTRUMENTACAO FIS EXPT PARTICULARS"/>
    <n v="4"/>
    <s v="0.015"/>
    <m/>
    <x v="0"/>
    <x v="0"/>
  </r>
  <r>
    <s v="LAB INSTRUMENTACAO FIS EXPT PARTICULES"/>
    <n v="4"/>
    <s v="0.015"/>
    <m/>
    <x v="0"/>
    <x v="0"/>
  </r>
  <r>
    <s v="LABAS LTD"/>
    <n v="4"/>
    <s v="0.015"/>
    <m/>
    <x v="0"/>
    <x v="0"/>
  </r>
  <r>
    <s v="LABBAFINEJAD MED CTR"/>
    <n v="4"/>
    <s v="0.015"/>
    <m/>
    <x v="0"/>
    <x v="0"/>
  </r>
  <r>
    <s v="LADY READING HOSP"/>
    <n v="4"/>
    <s v="0.015"/>
    <m/>
    <x v="0"/>
    <x v="0"/>
  </r>
  <r>
    <s v="LAKE PEATLAND RES CTR"/>
    <n v="4"/>
    <s v="0.015"/>
    <m/>
    <x v="0"/>
    <x v="0"/>
  </r>
  <r>
    <s v="LATVIAN BEEKEEPERS ASSOC"/>
    <n v="4"/>
    <s v="0.015"/>
    <m/>
    <x v="0"/>
    <x v="0"/>
  </r>
  <r>
    <s v="LATVIAN STATE FOREST RES INST"/>
    <n v="4"/>
    <s v="0.015"/>
    <m/>
    <x v="0"/>
    <x v="0"/>
  </r>
  <r>
    <s v="LAVAL UNIV"/>
    <n v="4"/>
    <s v="0.015"/>
    <m/>
    <x v="0"/>
    <x v="0"/>
  </r>
  <r>
    <s v="LDI INNOVAT"/>
    <n v="4"/>
    <s v="0.015"/>
    <m/>
    <x v="0"/>
    <x v="0"/>
  </r>
  <r>
    <s v="LDIAMON AS"/>
    <n v="4"/>
    <s v="0.015"/>
    <s v="LDIAMON AS"/>
    <x v="43"/>
    <x v="2"/>
  </r>
  <r>
    <s v="LEBANESE INT UNIV"/>
    <n v="4"/>
    <s v="0.015"/>
    <m/>
    <x v="0"/>
    <x v="0"/>
  </r>
  <r>
    <s v="LEIBNIZ CTR AGR LANDSCAPE LAND USE RES ZALF"/>
    <n v="4"/>
    <s v="0.015"/>
    <m/>
    <x v="0"/>
    <x v="0"/>
  </r>
  <r>
    <s v="LEIBNIZ CTR AGR LANDSCAPE RES ZALF"/>
    <n v="4"/>
    <s v="0.015"/>
    <m/>
    <x v="0"/>
    <x v="0"/>
  </r>
  <r>
    <s v="LEOPOLD FRANZENS UNIV INNSBRUCK"/>
    <n v="4"/>
    <s v="0.015"/>
    <m/>
    <x v="0"/>
    <x v="0"/>
  </r>
  <r>
    <s v="LETTERKENNY HOSP"/>
    <n v="4"/>
    <s v="0.015"/>
    <m/>
    <x v="0"/>
    <x v="0"/>
  </r>
  <r>
    <s v="LEUPHANA UNIV LUNEBURG"/>
    <n v="4"/>
    <s v="0.015"/>
    <m/>
    <x v="0"/>
    <x v="0"/>
  </r>
  <r>
    <s v="LEWISHAM GREENWICH NHS TRUST"/>
    <n v="4"/>
    <s v="0.015"/>
    <m/>
    <x v="0"/>
    <x v="0"/>
  </r>
  <r>
    <s v="LIFESEQUENCING SL"/>
    <n v="4"/>
    <s v="0.015"/>
    <m/>
    <x v="0"/>
    <x v="0"/>
  </r>
  <r>
    <s v="LINGNAN UNIV"/>
    <n v="4"/>
    <s v="0.015"/>
    <m/>
    <x v="0"/>
    <x v="0"/>
  </r>
  <r>
    <s v="LITHUANIAN SPORTS UNIV"/>
    <n v="4"/>
    <s v="0.015"/>
    <m/>
    <x v="0"/>
    <x v="0"/>
  </r>
  <r>
    <s v="LIVERPOOL HOSP"/>
    <n v="4"/>
    <s v="0.015"/>
    <m/>
    <x v="0"/>
    <x v="0"/>
  </r>
  <r>
    <s v="LIVERPOOL WOMENS HOSP"/>
    <n v="4"/>
    <s v="0.015"/>
    <m/>
    <x v="0"/>
    <x v="0"/>
  </r>
  <r>
    <s v="LIVERPOOL WOMENS NHS FDN TRUST"/>
    <n v="4"/>
    <s v="0.015"/>
    <m/>
    <x v="0"/>
    <x v="0"/>
  </r>
  <r>
    <s v="LLL2010 PROJECT"/>
    <n v="4"/>
    <s v="0.015"/>
    <m/>
    <x v="0"/>
    <x v="0"/>
  </r>
  <r>
    <s v="LUBLIN UNIV TECHNOL"/>
    <n v="4"/>
    <s v="0.015"/>
    <m/>
    <x v="0"/>
    <x v="0"/>
  </r>
  <r>
    <s v="LUDWIG MAXIMILIAN UNIV MUNICH"/>
    <n v="4"/>
    <s v="0.015"/>
    <m/>
    <x v="0"/>
    <x v="0"/>
  </r>
  <r>
    <s v="LUNG DIS CTR VENDA NOVA"/>
    <n v="4"/>
    <s v="0.015"/>
    <m/>
    <x v="0"/>
    <x v="0"/>
  </r>
  <r>
    <s v="LUXEMBOURG INST SCI TECHNOL"/>
    <n v="4"/>
    <s v="0.015"/>
    <m/>
    <x v="0"/>
    <x v="0"/>
  </r>
  <r>
    <s v="LVIV NATL UNIV VET MED BIOTECHNOL"/>
    <n v="4"/>
    <s v="0.015"/>
    <m/>
    <x v="0"/>
    <x v="0"/>
  </r>
  <r>
    <s v="M SKLODOWSKA CURIE MEM CANC CTR"/>
    <n v="4"/>
    <s v="0.015"/>
    <m/>
    <x v="0"/>
    <x v="0"/>
  </r>
  <r>
    <s v="MAASTRICHT UMC"/>
    <n v="4"/>
    <s v="0.015"/>
    <m/>
    <x v="0"/>
    <x v="0"/>
  </r>
  <r>
    <s v="MAASTRICHT UNIV MED CTR"/>
    <n v="4"/>
    <s v="0.015"/>
    <m/>
    <x v="0"/>
    <x v="0"/>
  </r>
  <r>
    <s v="MACKAY MEM HOSP"/>
    <n v="4"/>
    <s v="0.015"/>
    <m/>
    <x v="0"/>
    <x v="0"/>
  </r>
  <r>
    <s v="MARIINSKY HOSP"/>
    <n v="4"/>
    <s v="0.015"/>
    <m/>
    <x v="0"/>
    <x v="0"/>
  </r>
  <r>
    <s v="MARINE ENVIRONM RES LAB LTD"/>
    <n v="4"/>
    <s v="0.015"/>
    <m/>
    <x v="0"/>
    <x v="0"/>
  </r>
  <r>
    <s v="MARIUS NASTA INST PNEUMOL"/>
    <n v="4"/>
    <s v="0.015"/>
    <m/>
    <x v="0"/>
    <x v="0"/>
  </r>
  <r>
    <s v="MARUM CTR MARINE ENVIRONM SCI"/>
    <n v="4"/>
    <s v="0.015"/>
    <m/>
    <x v="0"/>
    <x v="0"/>
  </r>
  <r>
    <s v="MAX PLANCK INST FESTKORPERFORSCH"/>
    <n v="4"/>
    <s v="0.015"/>
    <m/>
    <x v="0"/>
    <x v="0"/>
  </r>
  <r>
    <s v="MAX PLANCK INST HUMAN COGNIT BRAIN SCI"/>
    <n v="4"/>
    <s v="0.015"/>
    <m/>
    <x v="0"/>
    <x v="0"/>
  </r>
  <r>
    <s v="MAX PLANCK INST METEOROL"/>
    <n v="4"/>
    <s v="0.015"/>
    <m/>
    <x v="0"/>
    <x v="0"/>
  </r>
  <r>
    <s v="MAYO CLIN FDN MED EDUC RES"/>
    <n v="4"/>
    <s v="0.015"/>
    <m/>
    <x v="0"/>
    <x v="0"/>
  </r>
  <r>
    <s v="MED PROD AGCY"/>
    <n v="4"/>
    <s v="0.015"/>
    <m/>
    <x v="0"/>
    <x v="0"/>
  </r>
  <r>
    <s v="MED RES COUNCIL HUMAN NUTR RES"/>
    <n v="4"/>
    <s v="0.015"/>
    <m/>
    <x v="0"/>
    <x v="0"/>
  </r>
  <r>
    <s v="MED SANS FRONTIERES"/>
    <n v="4"/>
    <s v="0.015"/>
    <m/>
    <x v="0"/>
    <x v="0"/>
  </r>
  <r>
    <s v="MED VERSORGUNGSZENTRUM DR EBERHARD PARTNER DORT"/>
    <n v="4"/>
    <s v="0.015"/>
    <m/>
    <x v="0"/>
    <x v="0"/>
  </r>
  <r>
    <s v="MEDITA CLIN"/>
    <n v="4"/>
    <s v="0.015"/>
    <s v="MEDITA CLIN"/>
    <x v="44"/>
    <x v="2"/>
  </r>
  <r>
    <s v="MEDIX LABS LTD"/>
    <n v="4"/>
    <s v="0.015"/>
    <m/>
    <x v="0"/>
    <x v="0"/>
  </r>
  <r>
    <s v="MELBOURNE HLTH"/>
    <n v="4"/>
    <s v="0.015"/>
    <m/>
    <x v="0"/>
    <x v="0"/>
  </r>
  <r>
    <s v="MENTAL HLTH SERV COPENHAGEN"/>
    <n v="4"/>
    <s v="0.015"/>
    <m/>
    <x v="0"/>
    <x v="0"/>
  </r>
  <r>
    <s v="MERCK RES LAB"/>
    <n v="4"/>
    <s v="0.015"/>
    <m/>
    <x v="0"/>
    <x v="0"/>
  </r>
  <r>
    <s v="MERCK SHARP DOHME CORP"/>
    <n v="4"/>
    <s v="0.015"/>
    <m/>
    <x v="0"/>
    <x v="0"/>
  </r>
  <r>
    <s v="MERIN LTD"/>
    <n v="4"/>
    <s v="0.015"/>
    <m/>
    <x v="0"/>
    <x v="0"/>
  </r>
  <r>
    <s v="MIDDLE EAST LIVER DIS CTR"/>
    <n v="4"/>
    <s v="0.015"/>
    <m/>
    <x v="0"/>
    <x v="0"/>
  </r>
  <r>
    <s v="MIL HOSP"/>
    <n v="4"/>
    <s v="0.015"/>
    <m/>
    <x v="0"/>
    <x v="0"/>
  </r>
  <r>
    <s v="MIL INST MED"/>
    <n v="4"/>
    <s v="0.015"/>
    <m/>
    <x v="0"/>
    <x v="0"/>
  </r>
  <r>
    <s v="MINIST EDUC RES"/>
    <n v="4"/>
    <s v="0.015"/>
    <m/>
    <x v="0"/>
    <x v="0"/>
  </r>
  <r>
    <s v="MINIST HLTH FIJI"/>
    <n v="4"/>
    <s v="0.015"/>
    <m/>
    <x v="0"/>
    <x v="0"/>
  </r>
  <r>
    <s v="MINIST HLTH REPUBL LITHUANIA"/>
    <n v="4"/>
    <s v="0.015"/>
    <m/>
    <x v="0"/>
    <x v="0"/>
  </r>
  <r>
    <s v="MINIST HLTH SOCIAL POLICY EQUAL"/>
    <n v="4"/>
    <s v="0.015"/>
    <m/>
    <x v="0"/>
    <x v="0"/>
  </r>
  <r>
    <s v="MINIST INTERIOR"/>
    <n v="4"/>
    <s v="0.015"/>
    <m/>
    <x v="0"/>
    <x v="0"/>
  </r>
  <r>
    <s v="MISSISSIPPI STATE UNIV"/>
    <n v="4"/>
    <s v="0.015"/>
    <m/>
    <x v="0"/>
    <x v="0"/>
  </r>
  <r>
    <s v="MISSOURI UNIV SCI TECHNOL"/>
    <n v="4"/>
    <s v="0.015"/>
    <m/>
    <x v="0"/>
    <x v="0"/>
  </r>
  <r>
    <s v="MOHAMMED IBN SAUDI UNIV"/>
    <n v="4"/>
    <s v="0.015"/>
    <m/>
    <x v="0"/>
    <x v="0"/>
  </r>
  <r>
    <s v="MONASH UNIV MALAYSIA"/>
    <n v="4"/>
    <s v="0.015"/>
    <m/>
    <x v="0"/>
    <x v="0"/>
  </r>
  <r>
    <s v="MONGOLIAN ACAD MED SCI"/>
    <n v="4"/>
    <s v="0.015"/>
    <m/>
    <x v="0"/>
    <x v="0"/>
  </r>
  <r>
    <s v="MONTAVID THERMODYNAM RES GRP"/>
    <n v="4"/>
    <s v="0.015"/>
    <m/>
    <x v="0"/>
    <x v="0"/>
  </r>
  <r>
    <s v="MONTPELLIER UNIV HOSP"/>
    <n v="4"/>
    <s v="0.015"/>
    <m/>
    <x v="0"/>
    <x v="0"/>
  </r>
  <r>
    <s v="MOSC MED COLL KOLENCHERY"/>
    <n v="4"/>
    <s v="0.015"/>
    <m/>
    <x v="0"/>
    <x v="0"/>
  </r>
  <r>
    <s v="MOSCOW ENGN PHYS INST MEPHI"/>
    <n v="4"/>
    <s v="0.015"/>
    <m/>
    <x v="0"/>
    <x v="0"/>
  </r>
  <r>
    <s v="MRC UNIT LIFELONG HLTH AGEING"/>
    <n v="4"/>
    <s v="0.015"/>
    <m/>
    <x v="0"/>
    <x v="0"/>
  </r>
  <r>
    <s v="MT HOLYOKE COLL"/>
    <n v="4"/>
    <s v="0.015"/>
    <m/>
    <x v="0"/>
    <x v="0"/>
  </r>
  <r>
    <s v="MT SINAI HLTH SYST"/>
    <n v="4"/>
    <s v="0.015"/>
    <m/>
    <x v="0"/>
    <x v="0"/>
  </r>
  <r>
    <s v="MURCIA REG HLTH COUNCIL"/>
    <n v="4"/>
    <s v="0.015"/>
    <m/>
    <x v="0"/>
    <x v="0"/>
  </r>
  <r>
    <s v="MUSEO NACL CIENCIAS NAT CSIC"/>
    <n v="4"/>
    <s v="0.015"/>
    <m/>
    <x v="0"/>
    <x v="0"/>
  </r>
  <r>
    <s v="MUSEUM NAT HIST"/>
    <n v="4"/>
    <s v="0.015"/>
    <m/>
    <x v="0"/>
    <x v="0"/>
  </r>
  <r>
    <s v="MVZ DORTMUND DR EBERHARD PARTNER"/>
    <n v="4"/>
    <s v="0.015"/>
    <m/>
    <x v="0"/>
    <x v="0"/>
  </r>
  <r>
    <s v="NANCY UNIV HOSP"/>
    <n v="4"/>
    <s v="0.015"/>
    <m/>
    <x v="0"/>
    <x v="0"/>
  </r>
  <r>
    <s v="NARAYANA HLTH"/>
    <n v="4"/>
    <s v="0.015"/>
    <m/>
    <x v="0"/>
    <x v="0"/>
  </r>
  <r>
    <s v="NARTEST AS"/>
    <n v="4"/>
    <s v="0.015"/>
    <s v="NARTEST AS"/>
    <x v="45"/>
    <x v="2"/>
  </r>
  <r>
    <s v="NAT ENGLAND"/>
    <n v="4"/>
    <s v="0.015"/>
    <m/>
    <x v="0"/>
    <x v="0"/>
  </r>
  <r>
    <s v="NATL CHENG KUNG UNIV"/>
    <n v="4"/>
    <s v="0.015"/>
    <m/>
    <x v="0"/>
    <x v="0"/>
  </r>
  <r>
    <s v="NATL CHENG KUNG UNIV HOSP"/>
    <n v="4"/>
    <s v="0.015"/>
    <m/>
    <x v="0"/>
    <x v="0"/>
  </r>
  <r>
    <s v="NATL CHUNG HSING UNIV"/>
    <n v="4"/>
    <s v="0.015"/>
    <m/>
    <x v="0"/>
    <x v="0"/>
  </r>
  <r>
    <s v="NATL COUNCIL SCI TECH RES"/>
    <n v="4"/>
    <s v="0.015"/>
    <m/>
    <x v="0"/>
    <x v="0"/>
  </r>
  <r>
    <s v="NATL GENOM INITIAT"/>
    <n v="4"/>
    <s v="0.015"/>
    <m/>
    <x v="0"/>
    <x v="0"/>
  </r>
  <r>
    <s v="NATL GEOG SOC"/>
    <n v="4"/>
    <s v="0.015"/>
    <m/>
    <x v="0"/>
    <x v="0"/>
  </r>
  <r>
    <s v="NATL GUARD HLTH AFFAIRS"/>
    <n v="4"/>
    <s v="0.015"/>
    <m/>
    <x v="0"/>
    <x v="0"/>
  </r>
  <r>
    <s v="NATL HEART LUNG INST"/>
    <n v="4"/>
    <s v="0.015"/>
    <m/>
    <x v="0"/>
    <x v="0"/>
  </r>
  <r>
    <s v="NATL HOSP NEUROL NEUROSURG"/>
    <n v="4"/>
    <s v="0.015"/>
    <m/>
    <x v="0"/>
    <x v="0"/>
  </r>
  <r>
    <s v="NATL INST DEAFNESS OTHER COMMUN DISORDERS"/>
    <n v="4"/>
    <s v="0.015"/>
    <m/>
    <x v="0"/>
    <x v="0"/>
  </r>
  <r>
    <s v="NATL INST INFECT DIS L SPALLANZANI"/>
    <n v="4"/>
    <s v="0.015"/>
    <m/>
    <x v="0"/>
    <x v="0"/>
  </r>
  <r>
    <s v="NATL INST LASER PLASMA RADIAT PHYS"/>
    <n v="4"/>
    <s v="0.015"/>
    <m/>
    <x v="0"/>
    <x v="0"/>
  </r>
  <r>
    <s v="NATL INST MED STAT"/>
    <n v="4"/>
    <s v="0.015"/>
    <m/>
    <x v="0"/>
    <x v="0"/>
  </r>
  <r>
    <s v="NATL INST PSYCHIAT RAMON FUENTE MUNIZ"/>
    <n v="4"/>
    <s v="0.015"/>
    <m/>
    <x v="0"/>
    <x v="0"/>
  </r>
  <r>
    <s v="NATL INST RHEUMAT DIS"/>
    <n v="4"/>
    <s v="0.015"/>
    <m/>
    <x v="0"/>
    <x v="0"/>
  </r>
  <r>
    <s v="NATL INST VET RES"/>
    <n v="4"/>
    <s v="0.015"/>
    <m/>
    <x v="0"/>
    <x v="0"/>
  </r>
  <r>
    <s v="NATL MUSEUM WALES"/>
    <n v="4"/>
    <s v="0.015"/>
    <m/>
    <x v="0"/>
    <x v="0"/>
  </r>
  <r>
    <s v="NATL RES INST MOTHER CHILD"/>
    <n v="4"/>
    <s v="0.015"/>
    <m/>
    <x v="0"/>
    <x v="0"/>
  </r>
  <r>
    <s v="NATL TAIPEI UNIV TECHNOL"/>
    <n v="4"/>
    <s v="0.015"/>
    <m/>
    <x v="0"/>
    <x v="0"/>
  </r>
  <r>
    <s v="NATL TB INFECT DIS UNIV HOSP"/>
    <n v="4"/>
    <s v="0.015"/>
    <m/>
    <x v="0"/>
    <x v="0"/>
  </r>
  <r>
    <s v="NATL TB INST"/>
    <n v="4"/>
    <s v="0.015"/>
    <m/>
    <x v="0"/>
    <x v="0"/>
  </r>
  <r>
    <s v="NATL TB LUNG DIS RES INST"/>
    <n v="4"/>
    <s v="0.015"/>
    <m/>
    <x v="0"/>
    <x v="0"/>
  </r>
  <r>
    <s v="NATL TB REFERENCE LAB"/>
    <n v="4"/>
    <s v="0.015"/>
    <m/>
    <x v="0"/>
    <x v="0"/>
  </r>
  <r>
    <s v="NATL TECH UNIV UKRAINE"/>
    <n v="4"/>
    <s v="0.015"/>
    <m/>
    <x v="0"/>
    <x v="0"/>
  </r>
  <r>
    <s v="NATL UNIV HOSP"/>
    <n v="4"/>
    <s v="0.015"/>
    <m/>
    <x v="0"/>
    <x v="0"/>
  </r>
  <r>
    <s v="NATL UNIV HOSP REYKJAVIK"/>
    <n v="4"/>
    <s v="0.015"/>
    <m/>
    <x v="0"/>
    <x v="0"/>
  </r>
  <r>
    <s v="NATL UNIV IRELAND UNIV COLL DUBLIN"/>
    <n v="4"/>
    <s v="0.015"/>
    <m/>
    <x v="0"/>
    <x v="0"/>
  </r>
  <r>
    <s v="NATURALIS BIODIVERS CTR"/>
    <n v="4"/>
    <s v="0.015"/>
    <m/>
    <x v="0"/>
    <x v="0"/>
  </r>
  <r>
    <s v="NETHERLANDS CONSORTIUM HEALTHY AGING"/>
    <n v="4"/>
    <s v="0.015"/>
    <m/>
    <x v="0"/>
    <x v="0"/>
  </r>
  <r>
    <s v="NEW BULGARIAN UNIV"/>
    <n v="4"/>
    <s v="0.015"/>
    <m/>
    <x v="0"/>
    <x v="0"/>
  </r>
  <r>
    <s v="NEW YORK CITY DEPT ENVIRONM PROTECT"/>
    <n v="4"/>
    <s v="0.015"/>
    <m/>
    <x v="0"/>
    <x v="0"/>
  </r>
  <r>
    <s v="NGI"/>
    <n v="4"/>
    <s v="0.015"/>
    <m/>
    <x v="0"/>
    <x v="0"/>
  </r>
  <r>
    <s v="NGUYEN TAT THANH UNIV"/>
    <n v="4"/>
    <s v="0.015"/>
    <m/>
    <x v="0"/>
    <x v="0"/>
  </r>
  <r>
    <s v="NHLBIS FRAMINGHAM HEART STUDY"/>
    <n v="4"/>
    <s v="0.015"/>
    <m/>
    <x v="0"/>
    <x v="0"/>
  </r>
  <r>
    <s v="NHO"/>
    <n v="4"/>
    <s v="0.015"/>
    <m/>
    <x v="0"/>
    <x v="0"/>
  </r>
  <r>
    <s v="NICOLAUS COPERNICUS UNIV"/>
    <n v="4"/>
    <s v="0.015"/>
    <m/>
    <x v="0"/>
    <x v="0"/>
  </r>
  <r>
    <s v="NICTA"/>
    <n v="4"/>
    <s v="0.015"/>
    <m/>
    <x v="0"/>
    <x v="0"/>
  </r>
  <r>
    <s v="NIPPON MED SCH"/>
    <n v="4"/>
    <s v="0.015"/>
    <m/>
    <x v="0"/>
    <x v="0"/>
  </r>
  <r>
    <s v="NMSM GOVT COLL KALPETTA"/>
    <n v="4"/>
    <s v="0.015"/>
    <m/>
    <x v="0"/>
    <x v="0"/>
  </r>
  <r>
    <s v="NORD BIOSCI AS"/>
    <n v="4"/>
    <s v="0.015"/>
    <m/>
    <x v="0"/>
    <x v="0"/>
  </r>
  <r>
    <s v="NORTH CAROLINA STATE UNIV"/>
    <n v="4"/>
    <s v="0.015"/>
    <m/>
    <x v="0"/>
    <x v="0"/>
  </r>
  <r>
    <s v="NORTHERN STATE MED UNIV"/>
    <n v="4"/>
    <s v="0.015"/>
    <m/>
    <x v="0"/>
    <x v="0"/>
  </r>
  <r>
    <s v="NORWEGIAN ACAD SCI LETTERS"/>
    <n v="4"/>
    <s v="0.015"/>
    <m/>
    <x v="0"/>
    <x v="0"/>
  </r>
  <r>
    <s v="NOTTINGHAM UNIV HOSP NHS TRUST"/>
    <n v="4"/>
    <s v="0.015"/>
    <m/>
    <x v="0"/>
    <x v="0"/>
  </r>
  <r>
    <s v="NOVOSIBIRSK NATL RES UNIV"/>
    <n v="4"/>
    <s v="0.015"/>
    <m/>
    <x v="0"/>
    <x v="0"/>
  </r>
  <r>
    <s v="NPL"/>
    <n v="4"/>
    <s v="0.015"/>
    <m/>
    <x v="0"/>
    <x v="0"/>
  </r>
  <r>
    <s v="NRC KURCHATOV INST"/>
    <n v="4"/>
    <s v="0.015"/>
    <m/>
    <x v="0"/>
    <x v="0"/>
  </r>
  <r>
    <s v="NSC KIPT"/>
    <n v="4"/>
    <s v="0.015"/>
    <m/>
    <x v="0"/>
    <x v="0"/>
  </r>
  <r>
    <s v="OITA UNIV"/>
    <n v="4"/>
    <s v="0.015"/>
    <m/>
    <x v="0"/>
    <x v="0"/>
  </r>
  <r>
    <s v="OKAYAMA UNIV"/>
    <n v="4"/>
    <s v="0.015"/>
    <m/>
    <x v="0"/>
    <x v="0"/>
  </r>
  <r>
    <s v="ON MCTI BR"/>
    <n v="4"/>
    <s v="0.015"/>
    <m/>
    <x v="0"/>
    <x v="0"/>
  </r>
  <r>
    <s v="OPTUMINSIGHT"/>
    <n v="4"/>
    <s v="0.015"/>
    <m/>
    <x v="0"/>
    <x v="0"/>
  </r>
  <r>
    <s v="ORYGEN YOUTH HLTH"/>
    <n v="4"/>
    <s v="0.015"/>
    <m/>
    <x v="0"/>
    <x v="0"/>
  </r>
  <r>
    <s v="OSTLANDSKE HJERTESENTER"/>
    <n v="4"/>
    <s v="0.015"/>
    <m/>
    <x v="0"/>
    <x v="0"/>
  </r>
  <r>
    <s v="OULU UNIV APPL SCI"/>
    <n v="4"/>
    <s v="0.015"/>
    <m/>
    <x v="0"/>
    <x v="0"/>
  </r>
  <r>
    <s v="OUR LADYS HOSP SICK CHILDREN"/>
    <n v="4"/>
    <s v="0.015"/>
    <m/>
    <x v="0"/>
    <x v="0"/>
  </r>
  <r>
    <s v="OUTCOMES RES CONSORTIUM"/>
    <n v="4"/>
    <s v="0.015"/>
    <m/>
    <x v="0"/>
    <x v="0"/>
  </r>
  <r>
    <s v="OV UFRJ BR"/>
    <n v="4"/>
    <s v="0.015"/>
    <m/>
    <x v="0"/>
    <x v="0"/>
  </r>
  <r>
    <s v="P N LEBEDEV PHYS INST"/>
    <n v="4"/>
    <s v="0.015"/>
    <m/>
    <x v="0"/>
    <x v="0"/>
  </r>
  <r>
    <s v="PACIFIC COMMUNITY"/>
    <n v="4"/>
    <s v="0.015"/>
    <m/>
    <x v="0"/>
    <x v="0"/>
  </r>
  <r>
    <s v="PAKISTAN MED RES COUNCIL"/>
    <n v="4"/>
    <s v="0.015"/>
    <m/>
    <x v="0"/>
    <x v="0"/>
  </r>
  <r>
    <s v="PANTEIA"/>
    <n v="4"/>
    <s v="0.015"/>
    <m/>
    <x v="0"/>
    <x v="0"/>
  </r>
  <r>
    <s v="PAPWORTH HOSP"/>
    <n v="4"/>
    <s v="0.015"/>
    <m/>
    <x v="0"/>
    <x v="0"/>
  </r>
  <r>
    <s v="PARC SANITARI SANT JOAN DE DEU CIBERSAM"/>
    <n v="4"/>
    <s v="0.015"/>
    <m/>
    <x v="0"/>
    <x v="0"/>
  </r>
  <r>
    <s v="PARC SANITARI ST JOAN DE DEU CIBERSAM"/>
    <n v="4"/>
    <s v="0.015"/>
    <m/>
    <x v="0"/>
    <x v="0"/>
  </r>
  <r>
    <s v="PARNASSIA PSYCHIAT INST"/>
    <n v="4"/>
    <s v="0.015"/>
    <m/>
    <x v="0"/>
    <x v="0"/>
  </r>
  <r>
    <s v="PARSBERG HOSP"/>
    <n v="4"/>
    <s v="0.015"/>
    <m/>
    <x v="0"/>
    <x v="0"/>
  </r>
  <r>
    <s v="PARTNER SITE HAMBURG LUBECK KIEL"/>
    <n v="4"/>
    <s v="0.015"/>
    <m/>
    <x v="0"/>
    <x v="0"/>
  </r>
  <r>
    <s v="PATH"/>
    <n v="4"/>
    <s v="0.015"/>
    <m/>
    <x v="0"/>
    <x v="0"/>
  </r>
  <r>
    <s v="PFIZER INC"/>
    <n v="4"/>
    <s v="0.015"/>
    <m/>
    <x v="0"/>
    <x v="0"/>
  </r>
  <r>
    <s v="PHAM NGOC THACH UNIV MED"/>
    <n v="4"/>
    <s v="0.015"/>
    <m/>
    <x v="0"/>
    <x v="0"/>
  </r>
  <r>
    <s v="PHARMACCESS FDN"/>
    <n v="4"/>
    <s v="0.015"/>
    <m/>
    <x v="0"/>
    <x v="0"/>
  </r>
  <r>
    <s v="PHYS RES LAB"/>
    <n v="4"/>
    <s v="0.015"/>
    <m/>
    <x v="0"/>
    <x v="0"/>
  </r>
  <r>
    <s v="PIN REIS UNIV"/>
    <n v="4"/>
    <s v="0.015"/>
    <m/>
    <x v="0"/>
    <x v="0"/>
  </r>
  <r>
    <s v="PLYMOUTH UNIV"/>
    <n v="4"/>
    <s v="0.015"/>
    <m/>
    <x v="0"/>
    <x v="0"/>
  </r>
  <r>
    <s v="POINT MED"/>
    <n v="4"/>
    <s v="0.015"/>
    <m/>
    <x v="0"/>
    <x v="0"/>
  </r>
  <r>
    <s v="POINT MED ROND POINT NAT"/>
    <n v="4"/>
    <s v="0.015"/>
    <m/>
    <x v="0"/>
    <x v="0"/>
  </r>
  <r>
    <s v="POLITECN BAR"/>
    <n v="4"/>
    <s v="0.015"/>
    <m/>
    <x v="0"/>
    <x v="0"/>
  </r>
  <r>
    <s v="POLVA HOSP"/>
    <n v="4"/>
    <s v="0.015"/>
    <m/>
    <x v="0"/>
    <x v="0"/>
  </r>
  <r>
    <s v="POVISA HOSP"/>
    <n v="4"/>
    <s v="0.015"/>
    <m/>
    <x v="0"/>
    <x v="0"/>
  </r>
  <r>
    <s v="PRINCESS ALEXANDRA EYE PAVIL"/>
    <n v="4"/>
    <s v="0.015"/>
    <m/>
    <x v="0"/>
    <x v="0"/>
  </r>
  <r>
    <s v="PTB"/>
    <n v="4"/>
    <s v="0.015"/>
    <m/>
    <x v="0"/>
    <x v="0"/>
  </r>
  <r>
    <s v="PUBL HLTH DIRECTORATE"/>
    <n v="4"/>
    <s v="0.015"/>
    <m/>
    <x v="0"/>
    <x v="0"/>
  </r>
  <r>
    <s v="QEII MED CTR"/>
    <n v="4"/>
    <s v="0.015"/>
    <m/>
    <x v="0"/>
    <x v="0"/>
  </r>
  <r>
    <s v="RADIAT NUCL SAFETY AUTHOR STUK"/>
    <n v="4"/>
    <s v="0.015"/>
    <m/>
    <x v="0"/>
    <x v="0"/>
  </r>
  <r>
    <s v="RCSI DUBLIN"/>
    <n v="4"/>
    <s v="0.015"/>
    <m/>
    <x v="0"/>
    <x v="0"/>
  </r>
  <r>
    <s v="REFERRAL ANIM NEUROL HOSP AISTI"/>
    <n v="4"/>
    <s v="0.015"/>
    <m/>
    <x v="0"/>
    <x v="0"/>
  </r>
  <r>
    <s v="REGENERON PHARMACEUT INC"/>
    <n v="4"/>
    <s v="0.015"/>
    <m/>
    <x v="0"/>
    <x v="0"/>
  </r>
  <r>
    <s v="REGIO LTD"/>
    <n v="4"/>
    <s v="0.015"/>
    <s v="REGIO LTD"/>
    <x v="46"/>
    <x v="2"/>
  </r>
  <r>
    <s v="RES INST IND ECON"/>
    <n v="4"/>
    <s v="0.015"/>
    <m/>
    <x v="0"/>
    <x v="0"/>
  </r>
  <r>
    <s v="RHODES UNIV"/>
    <n v="4"/>
    <s v="0.015"/>
    <m/>
    <x v="0"/>
    <x v="0"/>
  </r>
  <r>
    <s v="ROBERT DEBRE UNIV HOSP"/>
    <n v="4"/>
    <s v="0.015"/>
    <m/>
    <x v="0"/>
    <x v="0"/>
  </r>
  <r>
    <s v="ROYAL BROMPTON HOSP"/>
    <n v="4"/>
    <s v="0.015"/>
    <m/>
    <x v="0"/>
    <x v="0"/>
  </r>
  <r>
    <s v="ROYAL FREE UNIV COLL HOSP MED SCH"/>
    <n v="4"/>
    <s v="0.015"/>
    <m/>
    <x v="0"/>
    <x v="0"/>
  </r>
  <r>
    <s v="ROYAL FREE UNIV COLL MED SCH"/>
    <n v="4"/>
    <s v="0.015"/>
    <m/>
    <x v="0"/>
    <x v="0"/>
  </r>
  <r>
    <s v="ROYAL HOSP"/>
    <n v="4"/>
    <s v="0.015"/>
    <m/>
    <x v="0"/>
    <x v="0"/>
  </r>
  <r>
    <s v="ROYAL HOSP SICK CHILDREN"/>
    <n v="4"/>
    <s v="0.015"/>
    <m/>
    <x v="0"/>
    <x v="0"/>
  </r>
  <r>
    <s v="ROYAL N SHORE HOSP"/>
    <n v="4"/>
    <s v="0.015"/>
    <m/>
    <x v="0"/>
    <x v="0"/>
  </r>
  <r>
    <s v="ROYAL NETHERLANDS METEOROL INST"/>
    <n v="4"/>
    <s v="0.015"/>
    <m/>
    <x v="0"/>
    <x v="0"/>
  </r>
  <r>
    <s v="ROYAL PRINCE ALFRED HOSP"/>
    <n v="4"/>
    <s v="0.015"/>
    <m/>
    <x v="0"/>
    <x v="0"/>
  </r>
  <r>
    <s v="RUSSIAN NN BLOKHIN CANC RES CTR"/>
    <n v="4"/>
    <s v="0.015"/>
    <m/>
    <x v="0"/>
    <x v="0"/>
  </r>
  <r>
    <s v="RUSSIAN STATE UNIV HUMANITIES"/>
    <n v="4"/>
    <s v="0.015"/>
    <m/>
    <x v="0"/>
    <x v="0"/>
  </r>
  <r>
    <s v="RUUKKI CONSTRUCT OY"/>
    <n v="4"/>
    <s v="0.015"/>
    <m/>
    <x v="0"/>
    <x v="0"/>
  </r>
  <r>
    <s v="S T CORP"/>
    <n v="4"/>
    <s v="0.015"/>
    <m/>
    <x v="0"/>
    <x v="0"/>
  </r>
  <r>
    <s v="SA PATHOL"/>
    <n v="4"/>
    <s v="0.015"/>
    <m/>
    <x v="0"/>
    <x v="0"/>
  </r>
  <r>
    <s v="SACHS CHILDRENS HOSP"/>
    <n v="4"/>
    <s v="0.015"/>
    <m/>
    <x v="0"/>
    <x v="0"/>
  </r>
  <r>
    <s v="SAM HIGGINBOTTOM UNIV AGR TECHNOL SCI"/>
    <n v="4"/>
    <s v="0.015"/>
    <m/>
    <x v="0"/>
    <x v="0"/>
  </r>
  <r>
    <s v="SAN DIEGO STATE UNIV"/>
    <n v="4"/>
    <s v="0.015"/>
    <m/>
    <x v="0"/>
    <x v="0"/>
  </r>
  <r>
    <s v="SAN RAFFAELE RES INST"/>
    <n v="4"/>
    <s v="0.015"/>
    <m/>
    <x v="0"/>
    <x v="0"/>
  </r>
  <r>
    <s v="SANGER INST"/>
    <n v="4"/>
    <s v="0.015"/>
    <m/>
    <x v="0"/>
    <x v="0"/>
  </r>
  <r>
    <s v="SANTA MARIA MISERICORDIA UNIV HOSP"/>
    <n v="4"/>
    <s v="0.015"/>
    <m/>
    <x v="0"/>
    <x v="0"/>
  </r>
  <r>
    <s v="SAVONIA UNIV APPL SCI"/>
    <n v="4"/>
    <s v="0.015"/>
    <m/>
    <x v="0"/>
    <x v="0"/>
  </r>
  <r>
    <s v="SCHIZOPHRENIA RES INST"/>
    <n v="4"/>
    <s v="0.015"/>
    <m/>
    <x v="0"/>
    <x v="0"/>
  </r>
  <r>
    <s v="SCHON KLIN HAMBURG EILBEK"/>
    <n v="4"/>
    <s v="0.015"/>
    <m/>
    <x v="0"/>
    <x v="0"/>
  </r>
  <r>
    <s v="SCINTILLON INST"/>
    <n v="4"/>
    <s v="0.015"/>
    <m/>
    <x v="0"/>
    <x v="0"/>
  </r>
  <r>
    <s v="SCOTTISH MARINE INST"/>
    <n v="4"/>
    <s v="0.015"/>
    <m/>
    <x v="0"/>
    <x v="0"/>
  </r>
  <r>
    <s v="SCOTTISH MED CONSORTIUM"/>
    <n v="4"/>
    <s v="0.015"/>
    <m/>
    <x v="0"/>
    <x v="0"/>
  </r>
  <r>
    <s v="SCOTTISH UNIV ENVIRONM RES CTR"/>
    <n v="4"/>
    <s v="0.015"/>
    <m/>
    <x v="0"/>
    <x v="0"/>
  </r>
  <r>
    <s v="SEA RUN HOLDINGS INC"/>
    <n v="4"/>
    <s v="0.015"/>
    <m/>
    <x v="0"/>
    <x v="0"/>
  </r>
  <r>
    <s v="SECOND MIL MED UNIV"/>
    <n v="4"/>
    <s v="0.015"/>
    <m/>
    <x v="0"/>
    <x v="0"/>
  </r>
  <r>
    <s v="SEFAKO MAKGATHO HLTH SCI UNIV"/>
    <n v="4"/>
    <s v="0.015"/>
    <m/>
    <x v="0"/>
    <x v="0"/>
  </r>
  <r>
    <s v="SELFDIAGNOST DEUTSCHLAND GMBH"/>
    <n v="4"/>
    <s v="0.015"/>
    <m/>
    <x v="0"/>
    <x v="0"/>
  </r>
  <r>
    <s v="SHARIATI HOSP"/>
    <n v="4"/>
    <s v="0.015"/>
    <m/>
    <x v="0"/>
    <x v="0"/>
  </r>
  <r>
    <s v="SHAUKAT KHANUM MEM CANC HOSP RES CTR"/>
    <n v="4"/>
    <s v="0.015"/>
    <m/>
    <x v="0"/>
    <x v="0"/>
  </r>
  <r>
    <s v="SHEBA MED CTR"/>
    <n v="4"/>
    <s v="0.015"/>
    <m/>
    <x v="0"/>
    <x v="0"/>
  </r>
  <r>
    <s v="SHER KASHMIR INST MED SCI"/>
    <n v="4"/>
    <s v="0.015"/>
    <m/>
    <x v="0"/>
    <x v="0"/>
  </r>
  <r>
    <s v="SIDDIQ SADIQ HOSP"/>
    <n v="4"/>
    <s v="0.015"/>
    <m/>
    <x v="0"/>
    <x v="0"/>
  </r>
  <r>
    <s v="SIEDLCE UNIV NAT SCI HUMANITIES"/>
    <n v="4"/>
    <s v="0.015"/>
    <m/>
    <x v="0"/>
    <x v="0"/>
  </r>
  <r>
    <s v="SINA TRAUMA SURG RES CTR"/>
    <n v="4"/>
    <s v="0.015"/>
    <m/>
    <x v="0"/>
    <x v="0"/>
  </r>
  <r>
    <s v="SINT FRANCISCUS GASTHUIS HOSP"/>
    <n v="4"/>
    <s v="0.015"/>
    <m/>
    <x v="0"/>
    <x v="0"/>
  </r>
  <r>
    <s v="SLOVAK TECH UNIV"/>
    <n v="4"/>
    <s v="0.015"/>
    <m/>
    <x v="0"/>
    <x v="0"/>
  </r>
  <r>
    <s v="SLOVAK TECH UNIV BRATISLAVA"/>
    <n v="4"/>
    <s v="0.015"/>
    <m/>
    <x v="0"/>
    <x v="0"/>
  </r>
  <r>
    <s v="SOC EDUC ACT RES COMMUNITY HLTH"/>
    <n v="4"/>
    <s v="0.015"/>
    <m/>
    <x v="0"/>
    <x v="0"/>
  </r>
  <r>
    <s v="SOCIAL SECUR ORG RES INST"/>
    <n v="4"/>
    <s v="0.015"/>
    <m/>
    <x v="0"/>
    <x v="0"/>
  </r>
  <r>
    <s v="SOON CHUN HYANG UNIV"/>
    <n v="4"/>
    <s v="0.015"/>
    <m/>
    <x v="0"/>
    <x v="0"/>
  </r>
  <r>
    <s v="SOUTH CHINA UNIV TECHNOL"/>
    <n v="4"/>
    <s v="0.015"/>
    <m/>
    <x v="0"/>
    <x v="0"/>
  </r>
  <r>
    <s v="SOUTHERN DENMARK UNIV"/>
    <n v="4"/>
    <s v="0.015"/>
    <m/>
    <x v="0"/>
    <x v="0"/>
  </r>
  <r>
    <s v="SOUTHERN FED UNIV"/>
    <n v="4"/>
    <s v="0.015"/>
    <m/>
    <x v="0"/>
    <x v="0"/>
  </r>
  <r>
    <s v="SPACE TELESCOPE SCI INST"/>
    <n v="4"/>
    <s v="0.015"/>
    <m/>
    <x v="0"/>
    <x v="0"/>
  </r>
  <r>
    <s v="SPANISH NATL RES COUNCIL"/>
    <n v="4"/>
    <s v="0.015"/>
    <m/>
    <x v="0"/>
    <x v="0"/>
  </r>
  <r>
    <s v="SPANISH VIRTUAL OBSERV"/>
    <n v="4"/>
    <s v="0.015"/>
    <m/>
    <x v="0"/>
    <x v="0"/>
  </r>
  <r>
    <s v="SPECIAL ASTROPHYS OBSERV"/>
    <n v="4"/>
    <s v="0.015"/>
    <m/>
    <x v="0"/>
    <x v="0"/>
  </r>
  <r>
    <s v="SRON NETHERLANDS INST SPACE RES"/>
    <n v="4"/>
    <s v="0.015"/>
    <m/>
    <x v="0"/>
    <x v="0"/>
  </r>
  <r>
    <s v="SROPU"/>
    <n v="4"/>
    <s v="0.015"/>
    <m/>
    <x v="0"/>
    <x v="0"/>
  </r>
  <r>
    <s v="ST JOHNS UNIV"/>
    <n v="4"/>
    <s v="0.015"/>
    <m/>
    <x v="0"/>
    <x v="0"/>
  </r>
  <r>
    <s v="ST JOSEFS HOSP"/>
    <n v="4"/>
    <s v="0.015"/>
    <m/>
    <x v="0"/>
    <x v="0"/>
  </r>
  <r>
    <s v="ST MARYS HOSP"/>
    <n v="4"/>
    <s v="0.015"/>
    <m/>
    <x v="0"/>
    <x v="0"/>
  </r>
  <r>
    <s v="ST PETERSBURG MED ACAD POSTGRAD STUDIES"/>
    <n v="4"/>
    <s v="0.015"/>
    <m/>
    <x v="0"/>
    <x v="0"/>
  </r>
  <r>
    <s v="ST PETERSBURG STATE FOREST TECH UNIV"/>
    <n v="4"/>
    <s v="0.015"/>
    <m/>
    <x v="0"/>
    <x v="0"/>
  </r>
  <r>
    <s v="ST PETERSBURG UNIV INFORMAT TECHNOL MECH OPT"/>
    <n v="4"/>
    <s v="0.015"/>
    <m/>
    <x v="0"/>
    <x v="0"/>
  </r>
  <r>
    <s v="STAT AUSTRIA"/>
    <n v="4"/>
    <s v="0.015"/>
    <m/>
    <x v="0"/>
    <x v="0"/>
  </r>
  <r>
    <s v="STATE NAT CONSERVAT CTR"/>
    <n v="4"/>
    <s v="0.015"/>
    <m/>
    <x v="0"/>
    <x v="0"/>
  </r>
  <r>
    <s v="STEFAN MEYER INST SUBATOM PHYS SMI"/>
    <n v="4"/>
    <s v="0.015"/>
    <m/>
    <x v="0"/>
    <x v="0"/>
  </r>
  <r>
    <s v="SUDAN ATOM ENERGY COMMISS"/>
    <n v="4"/>
    <s v="0.015"/>
    <m/>
    <x v="0"/>
    <x v="0"/>
  </r>
  <r>
    <s v="SUNNYBROOK HLTH SCI CTR"/>
    <n v="4"/>
    <s v="0.015"/>
    <m/>
    <x v="0"/>
    <x v="0"/>
  </r>
  <r>
    <s v="SWBH NHS TRUST"/>
    <n v="4"/>
    <s v="0.015"/>
    <m/>
    <x v="0"/>
    <x v="0"/>
  </r>
  <r>
    <s v="SWEDBANK AS"/>
    <n v="4"/>
    <s v="0.015"/>
    <s v="SWEDBANK AS"/>
    <x v="47"/>
    <x v="2"/>
  </r>
  <r>
    <s v="SWISS EPILEPSY CTR"/>
    <n v="4"/>
    <s v="0.015"/>
    <m/>
    <x v="0"/>
    <x v="0"/>
  </r>
  <r>
    <s v="SWISS FED LABS MAT SCI TECHNOL"/>
    <n v="4"/>
    <s v="0.015"/>
    <m/>
    <x v="0"/>
    <x v="0"/>
  </r>
  <r>
    <s v="SWISS ORNITHOL INST"/>
    <n v="4"/>
    <s v="0.015"/>
    <m/>
    <x v="0"/>
    <x v="0"/>
  </r>
  <r>
    <s v="SYDNEY CHILDRENS HOSP"/>
    <n v="4"/>
    <s v="0.015"/>
    <m/>
    <x v="0"/>
    <x v="0"/>
  </r>
  <r>
    <s v="SYDNEY SCH PUBL HLTH"/>
    <n v="4"/>
    <s v="0.015"/>
    <m/>
    <x v="0"/>
    <x v="0"/>
  </r>
  <r>
    <s v="TALLINNA ULIKOOLI AKAD RAAMATUKOGU"/>
    <n v="4"/>
    <s v="0.015"/>
    <m/>
    <x v="0"/>
    <x v="0"/>
  </r>
  <r>
    <s v="TANZANIA ATOM ENERGY COMMISS"/>
    <n v="4"/>
    <s v="0.015"/>
    <m/>
    <x v="0"/>
    <x v="0"/>
  </r>
  <r>
    <s v="TARA SEAL RES"/>
    <n v="4"/>
    <s v="0.015"/>
    <m/>
    <x v="0"/>
    <x v="0"/>
  </r>
  <r>
    <s v="TARAS SHEVCHENKO NATL UNIV KYIV"/>
    <n v="4"/>
    <s v="0.015"/>
    <m/>
    <x v="0"/>
    <x v="0"/>
  </r>
  <r>
    <s v="TARTU SEXUAL HLTH CLIN"/>
    <n v="4"/>
    <s v="0.015"/>
    <m/>
    <x v="0"/>
    <x v="0"/>
  </r>
  <r>
    <s v="TARTU ULIKOOLI KLIINIKUM"/>
    <n v="4"/>
    <s v="0.015"/>
    <m/>
    <x v="0"/>
    <x v="0"/>
  </r>
  <r>
    <s v="TARTU UNIV HOSPTIAL"/>
    <n v="4"/>
    <s v="0.015"/>
    <m/>
    <x v="0"/>
    <x v="0"/>
  </r>
  <r>
    <s v="TATA INST FUNDAMENTAL RESEARCH B"/>
    <n v="4"/>
    <s v="0.015"/>
    <m/>
    <x v="0"/>
    <x v="0"/>
  </r>
  <r>
    <s v="TECHN UNIV SPLIT"/>
    <n v="4"/>
    <s v="0.015"/>
    <m/>
    <x v="0"/>
    <x v="0"/>
  </r>
  <r>
    <s v="TECHNOL UNIV CZESTOCHOWA"/>
    <n v="4"/>
    <s v="0.015"/>
    <m/>
    <x v="0"/>
    <x v="0"/>
  </r>
  <r>
    <s v="TECHNOMEDICUM TALLINN UNIV TECHNOL"/>
    <n v="4"/>
    <s v="0.015"/>
    <m/>
    <x v="0"/>
    <x v="0"/>
  </r>
  <r>
    <s v="TELESPAZIO VEGA UK LTD"/>
    <n v="4"/>
    <s v="0.015"/>
    <m/>
    <x v="0"/>
    <x v="0"/>
  </r>
  <r>
    <s v="THERMO FISHER SCI"/>
    <n v="4"/>
    <s v="0.015"/>
    <m/>
    <x v="0"/>
    <x v="0"/>
  </r>
  <r>
    <s v="THUNEN INST CLIMATE SMART AGR"/>
    <n v="4"/>
    <s v="0.015"/>
    <m/>
    <x v="0"/>
    <x v="0"/>
  </r>
  <r>
    <s v="TIANJIN UNIV"/>
    <n v="4"/>
    <s v="0.015"/>
    <m/>
    <x v="0"/>
    <x v="0"/>
  </r>
  <r>
    <s v="TIES PROJECT"/>
    <n v="4"/>
    <s v="0.015"/>
    <m/>
    <x v="0"/>
    <x v="0"/>
  </r>
  <r>
    <s v="TOKAI UNIV"/>
    <n v="4"/>
    <s v="0.015"/>
    <m/>
    <x v="0"/>
    <x v="0"/>
  </r>
  <r>
    <s v="TRAN HUNG DAO HOSP"/>
    <n v="4"/>
    <s v="0.015"/>
    <m/>
    <x v="0"/>
    <x v="0"/>
  </r>
  <r>
    <s v="TRIN COLL DUBLIN"/>
    <n v="4"/>
    <s v="0.015"/>
    <m/>
    <x v="0"/>
    <x v="0"/>
  </r>
  <r>
    <s v="TROMSO UNIV MUSEUM"/>
    <n v="4"/>
    <s v="0.015"/>
    <m/>
    <x v="0"/>
    <x v="0"/>
  </r>
  <r>
    <s v="TRONDHEIM REG UNIV HOSP"/>
    <n v="4"/>
    <s v="0.015"/>
    <m/>
    <x v="0"/>
    <x v="0"/>
  </r>
  <r>
    <s v="TTK UNIV APPL SCI"/>
    <n v="4"/>
    <s v="0.015"/>
    <m/>
    <x v="0"/>
    <x v="0"/>
  </r>
  <r>
    <s v="TU BERLIN"/>
    <n v="4"/>
    <s v="0.015"/>
    <m/>
    <x v="0"/>
    <x v="0"/>
  </r>
  <r>
    <s v="TU DORTMUND UNIV"/>
    <n v="4"/>
    <s v="0.015"/>
    <m/>
    <x v="0"/>
    <x v="0"/>
  </r>
  <r>
    <s v="UCL INST OPHTHALMOL"/>
    <n v="4"/>
    <s v="0.015"/>
    <m/>
    <x v="0"/>
    <x v="0"/>
  </r>
  <r>
    <s v="UCL MED SCH"/>
    <n v="4"/>
    <s v="0.015"/>
    <m/>
    <x v="0"/>
    <x v="0"/>
  </r>
  <r>
    <s v="UFZ"/>
    <n v="4"/>
    <s v="0.015"/>
    <m/>
    <x v="0"/>
    <x v="0"/>
  </r>
  <r>
    <s v="UIT"/>
    <n v="4"/>
    <s v="0.015"/>
    <m/>
    <x v="0"/>
    <x v="0"/>
  </r>
  <r>
    <s v="UK DEPT INT DEV"/>
    <n v="4"/>
    <s v="0.015"/>
    <m/>
    <x v="0"/>
    <x v="0"/>
  </r>
  <r>
    <s v="UNDER TUGLAS LITERATURE CTR"/>
    <n v="4"/>
    <s v="0.015"/>
    <m/>
    <x v="0"/>
    <x v="0"/>
  </r>
  <r>
    <s v="UNFPA"/>
    <n v="4"/>
    <s v="0.015"/>
    <m/>
    <x v="0"/>
    <x v="0"/>
  </r>
  <r>
    <s v="UNION COLL"/>
    <n v="4"/>
    <s v="0.015"/>
    <m/>
    <x v="0"/>
    <x v="0"/>
  </r>
  <r>
    <s v="UNIV ACORES"/>
    <n v="4"/>
    <s v="0.015"/>
    <m/>
    <x v="0"/>
    <x v="0"/>
  </r>
  <r>
    <s v="UNIV AKRON"/>
    <n v="4"/>
    <s v="0.015"/>
    <m/>
    <x v="0"/>
    <x v="0"/>
  </r>
  <r>
    <s v="UNIV APPL SCI MUNICH"/>
    <n v="4"/>
    <s v="0.015"/>
    <m/>
    <x v="0"/>
    <x v="0"/>
  </r>
  <r>
    <s v="UNIV BARI ALDO MORO"/>
    <n v="4"/>
    <s v="0.015"/>
    <m/>
    <x v="0"/>
    <x v="0"/>
  </r>
  <r>
    <s v="UNIV BLAISE PASCAL"/>
    <n v="4"/>
    <s v="0.015"/>
    <m/>
    <x v="0"/>
    <x v="0"/>
  </r>
  <r>
    <s v="UNIV BOTSWANA"/>
    <n v="4"/>
    <s v="0.015"/>
    <m/>
    <x v="0"/>
    <x v="0"/>
  </r>
  <r>
    <s v="UNIV CATALUNYA"/>
    <n v="4"/>
    <s v="0.015"/>
    <m/>
    <x v="0"/>
    <x v="0"/>
  </r>
  <r>
    <s v="UNIV CLIN HAMBURG EPPENDORF"/>
    <n v="4"/>
    <s v="0.015"/>
    <m/>
    <x v="0"/>
    <x v="0"/>
  </r>
  <r>
    <s v="UNIV CLIN RESP ALLERG DIS"/>
    <n v="4"/>
    <s v="0.015"/>
    <m/>
    <x v="0"/>
    <x v="0"/>
  </r>
  <r>
    <s v="UNIV COLL LONDON"/>
    <n v="4"/>
    <s v="0.015"/>
    <m/>
    <x v="0"/>
    <x v="0"/>
  </r>
  <r>
    <s v="UNIV COLL LONDON HOSP"/>
    <n v="4"/>
    <s v="0.015"/>
    <m/>
    <x v="0"/>
    <x v="0"/>
  </r>
  <r>
    <s v="UNIV DHAKA"/>
    <n v="4"/>
    <s v="0.015"/>
    <m/>
    <x v="0"/>
    <x v="0"/>
  </r>
  <r>
    <s v="UNIV DIEGO PORT"/>
    <n v="4"/>
    <s v="0.015"/>
    <m/>
    <x v="0"/>
    <x v="0"/>
  </r>
  <r>
    <s v="UNIV EUROPEENNE BRETAGNE"/>
    <n v="4"/>
    <s v="0.015"/>
    <m/>
    <x v="0"/>
    <x v="0"/>
  </r>
  <r>
    <s v="UNIV FED GOIAS"/>
    <n v="4"/>
    <s v="0.015"/>
    <m/>
    <x v="0"/>
    <x v="0"/>
  </r>
  <r>
    <s v="UNIV FED OURO PRETO"/>
    <n v="4"/>
    <s v="0.015"/>
    <m/>
    <x v="0"/>
    <x v="0"/>
  </r>
  <r>
    <s v="UNIV FED PERNAMBUCO"/>
    <n v="4"/>
    <s v="0.015"/>
    <m/>
    <x v="0"/>
    <x v="0"/>
  </r>
  <r>
    <s v="UNIV FED SAO CARLOS"/>
    <n v="4"/>
    <s v="0.015"/>
    <m/>
    <x v="0"/>
    <x v="0"/>
  </r>
  <r>
    <s v="UNIV FRANKFURT"/>
    <n v="4"/>
    <s v="0.015"/>
    <m/>
    <x v="0"/>
    <x v="0"/>
  </r>
  <r>
    <s v="UNIV GEN HOSP ATTIKON"/>
    <n v="4"/>
    <s v="0.015"/>
    <m/>
    <x v="0"/>
    <x v="0"/>
  </r>
  <r>
    <s v="UNIV GREENLAND"/>
    <n v="4"/>
    <s v="0.015"/>
    <m/>
    <x v="0"/>
    <x v="0"/>
  </r>
  <r>
    <s v="UNIV GUANAJUATO"/>
    <n v="4"/>
    <s v="0.015"/>
    <m/>
    <x v="0"/>
    <x v="0"/>
  </r>
  <r>
    <s v="UNIV HARTFORD"/>
    <n v="4"/>
    <s v="0.015"/>
    <m/>
    <x v="0"/>
    <x v="0"/>
  </r>
  <r>
    <s v="UNIV HASSELT"/>
    <n v="4"/>
    <s v="0.015"/>
    <m/>
    <x v="0"/>
    <x v="0"/>
  </r>
  <r>
    <s v="UNIV HOSP ALEKSANDROVSKA"/>
    <n v="4"/>
    <s v="0.015"/>
    <m/>
    <x v="0"/>
    <x v="0"/>
  </r>
  <r>
    <s v="UNIV HOSP BASEL"/>
    <n v="4"/>
    <s v="0.015"/>
    <m/>
    <x v="0"/>
    <x v="0"/>
  </r>
  <r>
    <s v="UNIV HOSP COIMBRA"/>
    <n v="4"/>
    <s v="0.015"/>
    <m/>
    <x v="0"/>
    <x v="0"/>
  </r>
  <r>
    <s v="UNIV HOSP DUSSELDORF"/>
    <n v="4"/>
    <s v="0.015"/>
    <m/>
    <x v="0"/>
    <x v="0"/>
  </r>
  <r>
    <s v="UNIV HOSP FREIBURG"/>
    <n v="4"/>
    <s v="0.015"/>
    <m/>
    <x v="0"/>
    <x v="0"/>
  </r>
  <r>
    <s v="UNIV HOSP GIESSEN"/>
    <n v="4"/>
    <s v="0.015"/>
    <m/>
    <x v="0"/>
    <x v="0"/>
  </r>
  <r>
    <s v="UNIV HOSP HERAKLION"/>
    <n v="4"/>
    <s v="0.015"/>
    <m/>
    <x v="0"/>
    <x v="0"/>
  </r>
  <r>
    <s v="UNIV HOSP JENA"/>
    <n v="4"/>
    <s v="0.015"/>
    <m/>
    <x v="0"/>
    <x v="0"/>
  </r>
  <r>
    <s v="UNIV HOSP LAUSANNE"/>
    <n v="4"/>
    <s v="0.015"/>
    <m/>
    <x v="0"/>
    <x v="0"/>
  </r>
  <r>
    <s v="UNIV HOSP LAUSANNE CHUV"/>
    <n v="4"/>
    <s v="0.015"/>
    <m/>
    <x v="0"/>
    <x v="0"/>
  </r>
  <r>
    <s v="UNIV HOSP MONTPELLIER"/>
    <n v="4"/>
    <s v="0.015"/>
    <m/>
    <x v="0"/>
    <x v="0"/>
  </r>
  <r>
    <s v="UNIV HOSP ST GEORGE"/>
    <n v="4"/>
    <s v="0.015"/>
    <m/>
    <x v="0"/>
    <x v="0"/>
  </r>
  <r>
    <s v="UNIV HOSP WURZBURG"/>
    <n v="4"/>
    <s v="0.015"/>
    <m/>
    <x v="0"/>
    <x v="0"/>
  </r>
  <r>
    <s v="UNIV IBEROAMERI"/>
    <n v="4"/>
    <s v="0.015"/>
    <m/>
    <x v="0"/>
    <x v="0"/>
  </r>
  <r>
    <s v="UNIV INNSBRUCK HOSP"/>
    <n v="4"/>
    <s v="0.015"/>
    <m/>
    <x v="0"/>
    <x v="0"/>
  </r>
  <r>
    <s v="UNIV JOSEPH FOURIER"/>
    <n v="4"/>
    <s v="0.015"/>
    <m/>
    <x v="0"/>
    <x v="0"/>
  </r>
  <r>
    <s v="UNIV KLINIKUM HEIDELBERG"/>
    <n v="4"/>
    <s v="0.015"/>
    <m/>
    <x v="0"/>
    <x v="0"/>
  </r>
  <r>
    <s v="UNIV KLINIKUM SAARLANDES"/>
    <n v="4"/>
    <s v="0.015"/>
    <m/>
    <x v="0"/>
    <x v="0"/>
  </r>
  <r>
    <s v="UNIV KLINIKUM SCHLESWIG HOLSTEIN"/>
    <n v="4"/>
    <s v="0.015"/>
    <m/>
    <x v="0"/>
    <x v="0"/>
  </r>
  <r>
    <s v="UNIV LA REUNION"/>
    <n v="4"/>
    <s v="0.015"/>
    <m/>
    <x v="0"/>
    <x v="0"/>
  </r>
  <r>
    <s v="UNIV LINZ"/>
    <n v="4"/>
    <s v="0.015"/>
    <m/>
    <x v="0"/>
    <x v="0"/>
  </r>
  <r>
    <s v="UNIV LUND HOSP"/>
    <n v="4"/>
    <s v="0.015"/>
    <m/>
    <x v="0"/>
    <x v="0"/>
  </r>
  <r>
    <s v="UNIV MALAYA JABATAN FIZ"/>
    <n v="4"/>
    <s v="0.015"/>
    <m/>
    <x v="0"/>
    <x v="0"/>
  </r>
  <r>
    <s v="UNIV MALAYSIA PERLIS"/>
    <n v="4"/>
    <s v="0.015"/>
    <m/>
    <x v="0"/>
    <x v="0"/>
  </r>
  <r>
    <s v="UNIV MALAYSIA SABAH"/>
    <n v="4"/>
    <s v="0.015"/>
    <m/>
    <x v="0"/>
    <x v="0"/>
  </r>
  <r>
    <s v="UNIV MANNHEIM"/>
    <n v="4"/>
    <s v="0.015"/>
    <m/>
    <x v="0"/>
    <x v="0"/>
  </r>
  <r>
    <s v="UNIV MARCONI"/>
    <n v="4"/>
    <s v="0.015"/>
    <m/>
    <x v="0"/>
    <x v="0"/>
  </r>
  <r>
    <s v="UNIV MED CTR GOTTINGEN"/>
    <n v="4"/>
    <s v="0.015"/>
    <m/>
    <x v="0"/>
    <x v="0"/>
  </r>
  <r>
    <s v="UNIV MED CTR MAINZ"/>
    <n v="4"/>
    <s v="0.015"/>
    <m/>
    <x v="0"/>
    <x v="0"/>
  </r>
  <r>
    <s v="UNIV MED PHARM CRAIOVA"/>
    <n v="4"/>
    <s v="0.015"/>
    <m/>
    <x v="0"/>
    <x v="0"/>
  </r>
  <r>
    <s v="UNIV MINNESOTA TWIN CITIES"/>
    <n v="4"/>
    <s v="0.015"/>
    <m/>
    <x v="0"/>
    <x v="0"/>
  </r>
  <r>
    <s v="UNIV MUNICH LMU"/>
    <n v="4"/>
    <s v="0.015"/>
    <m/>
    <x v="0"/>
    <x v="0"/>
  </r>
  <r>
    <s v="UNIV MYSORE"/>
    <n v="4"/>
    <s v="0.015"/>
    <m/>
    <x v="0"/>
    <x v="0"/>
  </r>
  <r>
    <s v="UNIV NACL ASUNCION"/>
    <n v="4"/>
    <s v="0.015"/>
    <m/>
    <x v="0"/>
    <x v="0"/>
  </r>
  <r>
    <s v="UNIV NAPLES FEDERICO 2"/>
    <n v="4"/>
    <s v="0.015"/>
    <m/>
    <x v="0"/>
    <x v="0"/>
  </r>
  <r>
    <s v="UNIV NAT RESOURCES LIFE SCI BOKU"/>
    <n v="4"/>
    <s v="0.015"/>
    <m/>
    <x v="0"/>
    <x v="0"/>
  </r>
  <r>
    <s v="UNIV NAT RESOURCES LIFE SCI VIENNA"/>
    <n v="4"/>
    <s v="0.015"/>
    <m/>
    <x v="0"/>
    <x v="0"/>
  </r>
  <r>
    <s v="UNIV NEW HAMPSHIRE"/>
    <n v="4"/>
    <s v="0.015"/>
    <m/>
    <x v="0"/>
    <x v="0"/>
  </r>
  <r>
    <s v="UNIV NICE"/>
    <n v="4"/>
    <s v="0.015"/>
    <m/>
    <x v="0"/>
    <x v="0"/>
  </r>
  <r>
    <s v="UNIV NOVA GORICA"/>
    <n v="4"/>
    <s v="0.015"/>
    <m/>
    <x v="0"/>
    <x v="0"/>
  </r>
  <r>
    <s v="UNIV ORANGE FREE STATE"/>
    <n v="4"/>
    <s v="0.015"/>
    <m/>
    <x v="0"/>
    <x v="0"/>
  </r>
  <r>
    <s v="UNIV PALACKIANAE"/>
    <n v="4"/>
    <s v="0.015"/>
    <m/>
    <x v="0"/>
    <x v="0"/>
  </r>
  <r>
    <s v="UNIV PARAKOU"/>
    <n v="4"/>
    <s v="0.015"/>
    <m/>
    <x v="0"/>
    <x v="0"/>
  </r>
  <r>
    <s v="UNIV PARDUBICE"/>
    <n v="4"/>
    <s v="0.015"/>
    <m/>
    <x v="0"/>
    <x v="0"/>
  </r>
  <r>
    <s v="UNIV PARIS SUD 11"/>
    <n v="4"/>
    <s v="0.015"/>
    <m/>
    <x v="0"/>
    <x v="0"/>
  </r>
  <r>
    <s v="UNIV PERNAMBUCO"/>
    <n v="4"/>
    <s v="0.015"/>
    <m/>
    <x v="0"/>
    <x v="0"/>
  </r>
  <r>
    <s v="UNIV POITIERS"/>
    <n v="4"/>
    <s v="0.015"/>
    <m/>
    <x v="0"/>
    <x v="0"/>
  </r>
  <r>
    <s v="UNIV QUEBEC MONTREAL UQAM"/>
    <n v="4"/>
    <s v="0.015"/>
    <m/>
    <x v="0"/>
    <x v="0"/>
  </r>
  <r>
    <s v="UNIV RENNES"/>
    <n v="4"/>
    <s v="0.015"/>
    <m/>
    <x v="0"/>
    <x v="0"/>
  </r>
  <r>
    <s v="UNIV RHODE ISL"/>
    <n v="4"/>
    <s v="0.015"/>
    <m/>
    <x v="0"/>
    <x v="0"/>
  </r>
  <r>
    <s v="UNIV RYUKYUS"/>
    <n v="4"/>
    <s v="0.015"/>
    <m/>
    <x v="0"/>
    <x v="0"/>
  </r>
  <r>
    <s v="UNIV S MANCHESTER HOSP"/>
    <n v="4"/>
    <s v="0.015"/>
    <m/>
    <x v="0"/>
    <x v="0"/>
  </r>
  <r>
    <s v="UNIV SALGADO DE OLIVEIRA"/>
    <n v="4"/>
    <s v="0.015"/>
    <m/>
    <x v="0"/>
    <x v="0"/>
  </r>
  <r>
    <s v="UNIV SAN FRANCISCO"/>
    <n v="4"/>
    <s v="0.015"/>
    <m/>
    <x v="0"/>
    <x v="0"/>
  </r>
  <r>
    <s v="UNIV SAN FRANCISCO DE QUITO"/>
    <n v="4"/>
    <s v="0.015"/>
    <m/>
    <x v="0"/>
    <x v="0"/>
  </r>
  <r>
    <s v="UNIV SOCIAL SCI HUMANITIES"/>
    <n v="4"/>
    <s v="0.015"/>
    <m/>
    <x v="0"/>
    <x v="0"/>
  </r>
  <r>
    <s v="UNIV SUNDERLAND"/>
    <n v="4"/>
    <s v="0.015"/>
    <m/>
    <x v="0"/>
    <x v="0"/>
  </r>
  <r>
    <s v="UNIV TARTU CLIN"/>
    <n v="4"/>
    <s v="0.015"/>
    <m/>
    <x v="0"/>
    <x v="0"/>
  </r>
  <r>
    <s v="UNIV TRIPOLI"/>
    <n v="4"/>
    <s v="0.015"/>
    <m/>
    <x v="0"/>
    <x v="0"/>
  </r>
  <r>
    <s v="UNIV ULSTER"/>
    <n v="4"/>
    <s v="0.015"/>
    <m/>
    <x v="0"/>
    <x v="0"/>
  </r>
  <r>
    <s v="UNIV VALE RIO DOS SINOS"/>
    <n v="4"/>
    <s v="0.015"/>
    <m/>
    <x v="0"/>
    <x v="0"/>
  </r>
  <r>
    <s v="UNIV VERSAILLES ST QUENTIN"/>
    <n v="4"/>
    <s v="0.015"/>
    <m/>
    <x v="0"/>
    <x v="0"/>
  </r>
  <r>
    <s v="UNIV VIC"/>
    <n v="4"/>
    <s v="0.015"/>
    <m/>
    <x v="0"/>
    <x v="0"/>
  </r>
  <r>
    <s v="UNIV VILNIUS"/>
    <n v="4"/>
    <s v="0.015"/>
    <m/>
    <x v="0"/>
    <x v="0"/>
  </r>
  <r>
    <s v="UNIV VIRGINIA HLTH SYST"/>
    <n v="4"/>
    <s v="0.015"/>
    <m/>
    <x v="0"/>
    <x v="0"/>
  </r>
  <r>
    <s v="UNIV VLORA"/>
    <n v="4"/>
    <s v="0.015"/>
    <m/>
    <x v="0"/>
    <x v="0"/>
  </r>
  <r>
    <s v="UNIV WARMIA MAZURY OLSZTYN"/>
    <n v="4"/>
    <s v="0.015"/>
    <m/>
    <x v="0"/>
    <x v="0"/>
  </r>
  <r>
    <s v="UNIV WINCHESTER"/>
    <n v="4"/>
    <s v="0.015"/>
    <m/>
    <x v="0"/>
    <x v="0"/>
  </r>
  <r>
    <s v="UNMDP"/>
    <n v="4"/>
    <s v="0.015"/>
    <m/>
    <x v="0"/>
    <x v="0"/>
  </r>
  <r>
    <s v="UPPER AUSTRIAN UNIV APPL SCI"/>
    <n v="4"/>
    <s v="0.015"/>
    <m/>
    <x v="0"/>
    <x v="0"/>
  </r>
  <r>
    <s v="URAL STATE TECH UNIV UPI"/>
    <n v="4"/>
    <s v="0.015"/>
    <m/>
    <x v="0"/>
    <x v="0"/>
  </r>
  <r>
    <s v="US NAVAL OBSERV"/>
    <n v="4"/>
    <s v="0.015"/>
    <m/>
    <x v="0"/>
    <x v="0"/>
  </r>
  <r>
    <s v="UZ GENT"/>
    <n v="4"/>
    <s v="0.015"/>
    <m/>
    <x v="0"/>
    <x v="0"/>
  </r>
  <r>
    <s v="UZ LEUVEN"/>
    <n v="4"/>
    <s v="0.015"/>
    <m/>
    <x v="0"/>
    <x v="0"/>
  </r>
  <r>
    <s v="VALL HEBRON UNIV HOSP"/>
    <n v="4"/>
    <s v="0.015"/>
    <m/>
    <x v="0"/>
    <x v="0"/>
  </r>
  <r>
    <s v="VESTRE VIKEN HOSP TRUST"/>
    <n v="4"/>
    <s v="0.015"/>
    <m/>
    <x v="0"/>
    <x v="0"/>
  </r>
  <r>
    <s v="VET AFFAIRS MED CTR"/>
    <n v="4"/>
    <s v="0.015"/>
    <m/>
    <x v="0"/>
    <x v="0"/>
  </r>
  <r>
    <s v="VET FOOD BOARD"/>
    <n v="4"/>
    <s v="0.015"/>
    <m/>
    <x v="0"/>
    <x v="0"/>
  </r>
  <r>
    <s v="VICTORIA UNIV"/>
    <n v="4"/>
    <s v="0.015"/>
    <m/>
    <x v="0"/>
    <x v="0"/>
  </r>
  <r>
    <s v="VILJANDI HOSP"/>
    <n v="4"/>
    <s v="0.015"/>
    <m/>
    <x v="0"/>
    <x v="0"/>
  </r>
  <r>
    <s v="VU UNIV MED CTR AMSTERDAM"/>
    <n v="4"/>
    <s v="0.015"/>
    <m/>
    <x v="0"/>
    <x v="0"/>
  </r>
  <r>
    <s v="WAGENINGEN UNIV RES CTR"/>
    <n v="4"/>
    <s v="0.015"/>
    <m/>
    <x v="0"/>
    <x v="0"/>
  </r>
  <r>
    <s v="WARSAW MED UNIV"/>
    <n v="4"/>
    <s v="0.015"/>
    <m/>
    <x v="0"/>
    <x v="0"/>
  </r>
  <r>
    <s v="WASEDA UNIV"/>
    <n v="4"/>
    <s v="0.015"/>
    <m/>
    <x v="0"/>
    <x v="0"/>
  </r>
  <r>
    <s v="WASHINGTON UNIV ST LOUIS"/>
    <n v="4"/>
    <s v="0.015"/>
    <m/>
    <x v="0"/>
    <x v="0"/>
  </r>
  <r>
    <s v="WEIS CTR RES"/>
    <n v="4"/>
    <s v="0.015"/>
    <m/>
    <x v="0"/>
    <x v="0"/>
  </r>
  <r>
    <s v="WELLCOME TRUST BRIGHTON SUSSEX CTR GLOBAL HLTH"/>
    <n v="4"/>
    <s v="0.015"/>
    <m/>
    <x v="0"/>
    <x v="0"/>
  </r>
  <r>
    <s v="WELLCOME TRUST RES LABS"/>
    <n v="4"/>
    <s v="0.015"/>
    <m/>
    <x v="0"/>
    <x v="0"/>
  </r>
  <r>
    <s v="WESTCHESTER MED CTR"/>
    <n v="4"/>
    <s v="0.015"/>
    <m/>
    <x v="0"/>
    <x v="0"/>
  </r>
  <r>
    <s v="WESTERN AUSTRALIAN MUSEUM"/>
    <n v="4"/>
    <s v="0.015"/>
    <m/>
    <x v="0"/>
    <x v="0"/>
  </r>
  <r>
    <s v="WESTMEAD UNIV SYDNEY"/>
    <n v="4"/>
    <s v="0.015"/>
    <m/>
    <x v="0"/>
    <x v="0"/>
  </r>
  <r>
    <s v="WHO COLLABORATING CTR RES METHODS DEV TRAINING"/>
    <n v="4"/>
    <s v="0.015"/>
    <m/>
    <x v="0"/>
    <x v="0"/>
  </r>
  <r>
    <s v="WROCLAW UNIV ENVIRONM LIFE SCI"/>
    <n v="4"/>
    <s v="0.015"/>
    <m/>
    <x v="0"/>
    <x v="0"/>
  </r>
  <r>
    <s v="WYETH RES"/>
    <n v="4"/>
    <s v="0.015"/>
    <m/>
    <x v="0"/>
    <x v="0"/>
  </r>
  <r>
    <s v="YEREVAN STATE UNIV"/>
    <n v="4"/>
    <s v="0.015"/>
    <m/>
    <x v="0"/>
    <x v="0"/>
  </r>
  <r>
    <s v="ZDRAVSTVENI NASVETI"/>
    <n v="4"/>
    <s v="0.015"/>
    <m/>
    <x v="0"/>
    <x v="0"/>
  </r>
  <r>
    <s v="1ST CARDIOL CLIN"/>
    <n v="3"/>
    <s v="0.011"/>
    <m/>
    <x v="0"/>
    <x v="0"/>
  </r>
  <r>
    <s v="90014 UNIV OULU"/>
    <n v="3"/>
    <s v="0.011"/>
    <m/>
    <x v="0"/>
    <x v="0"/>
  </r>
  <r>
    <s v="A ALIKHANYAN NATL SCI LAB"/>
    <n v="3"/>
    <s v="0.011"/>
    <m/>
    <x v="0"/>
    <x v="0"/>
  </r>
  <r>
    <s v="AALTO UNIV METSAHOVI RADIO OBSERV"/>
    <n v="3"/>
    <s v="0.011"/>
    <m/>
    <x v="0"/>
    <x v="0"/>
  </r>
  <r>
    <s v="ABASTUMANI ASTROPHYS OBSERV"/>
    <n v="3"/>
    <s v="0.011"/>
    <m/>
    <x v="0"/>
    <x v="0"/>
  </r>
  <r>
    <s v="ABBVIE"/>
    <n v="3"/>
    <s v="0.011"/>
    <m/>
    <x v="0"/>
    <x v="0"/>
  </r>
  <r>
    <s v="ABBVIE LTD"/>
    <n v="3"/>
    <s v="0.011"/>
    <m/>
    <x v="0"/>
    <x v="0"/>
  </r>
  <r>
    <s v="ABC MED SCH"/>
    <n v="3"/>
    <s v="0.011"/>
    <m/>
    <x v="0"/>
    <x v="0"/>
  </r>
  <r>
    <s v="ABU DHABI HLTH SERV CO"/>
    <n v="3"/>
    <s v="0.011"/>
    <m/>
    <x v="0"/>
    <x v="0"/>
  </r>
  <r>
    <s v="ABU DHABI POLICE"/>
    <n v="3"/>
    <s v="0.011"/>
    <m/>
    <x v="0"/>
    <x v="0"/>
  </r>
  <r>
    <s v="ACAD CTR DENT AMSTERDAM ACTA"/>
    <n v="3"/>
    <s v="0.011"/>
    <m/>
    <x v="0"/>
    <x v="0"/>
  </r>
  <r>
    <s v="ACAD HOSP ST JAN"/>
    <n v="3"/>
    <s v="0.011"/>
    <m/>
    <x v="0"/>
    <x v="0"/>
  </r>
  <r>
    <s v="ACAD MED CTR AMSTERDAM"/>
    <n v="3"/>
    <s v="0.011"/>
    <m/>
    <x v="0"/>
    <x v="0"/>
  </r>
  <r>
    <s v="ACAD ROMANIAN SCI"/>
    <n v="3"/>
    <s v="0.011"/>
    <m/>
    <x v="0"/>
    <x v="0"/>
  </r>
  <r>
    <s v="ACAD SCI UZBEK"/>
    <n v="3"/>
    <s v="0.011"/>
    <m/>
    <x v="0"/>
    <x v="0"/>
  </r>
  <r>
    <s v="ADDICT SWITZERLAND"/>
    <n v="3"/>
    <s v="0.011"/>
    <m/>
    <x v="0"/>
    <x v="0"/>
  </r>
  <r>
    <s v="ADELAIDE MEATH HOSP"/>
    <n v="3"/>
    <s v="0.011"/>
    <m/>
    <x v="0"/>
    <x v="0"/>
  </r>
  <r>
    <s v="AGDER UNIV"/>
    <n v="3"/>
    <s v="0.011"/>
    <m/>
    <x v="0"/>
    <x v="0"/>
  </r>
  <r>
    <s v="AGHIA SOPHIA CHILDRENS HOSP"/>
    <n v="3"/>
    <s v="0.011"/>
    <m/>
    <x v="0"/>
    <x v="0"/>
  </r>
  <r>
    <s v="AGR UNIV TIRANA"/>
    <n v="3"/>
    <s v="0.011"/>
    <m/>
    <x v="0"/>
    <x v="0"/>
  </r>
  <r>
    <s v="AI ALIKHANYAN NATL SCI LAB"/>
    <n v="3"/>
    <s v="0.011"/>
    <m/>
    <x v="0"/>
    <x v="0"/>
  </r>
  <r>
    <s v="AIMS"/>
    <n v="3"/>
    <s v="0.011"/>
    <m/>
    <x v="0"/>
    <x v="0"/>
  </r>
  <r>
    <s v="AIR FORCE RES LAB"/>
    <n v="3"/>
    <s v="0.011"/>
    <m/>
    <x v="0"/>
    <x v="0"/>
  </r>
  <r>
    <s v="AKAD TEE"/>
    <n v="3"/>
    <s v="0.011"/>
    <m/>
    <x v="0"/>
    <x v="0"/>
  </r>
  <r>
    <s v="AKAD VED CESKE REPUBL"/>
    <n v="3"/>
    <s v="0.011"/>
    <m/>
    <x v="0"/>
    <x v="0"/>
  </r>
  <r>
    <s v="AKITA HIGHSCH"/>
    <n v="3"/>
    <s v="0.011"/>
    <m/>
    <x v="0"/>
    <x v="0"/>
  </r>
  <r>
    <s v="AKZONOBEL"/>
    <n v="3"/>
    <s v="0.011"/>
    <m/>
    <x v="0"/>
    <x v="0"/>
  </r>
  <r>
    <s v="ALASKA NATIVE TRIBAL HLTH CONSORTIUM"/>
    <n v="3"/>
    <s v="0.011"/>
    <m/>
    <x v="0"/>
    <x v="0"/>
  </r>
  <r>
    <s v="ALBERTA CHILDRENS PROV GEN HOSP"/>
    <n v="3"/>
    <s v="0.011"/>
    <m/>
    <x v="0"/>
    <x v="0"/>
  </r>
  <r>
    <s v="ALEXANDER TECHNOL EDUC INST"/>
    <n v="3"/>
    <s v="0.011"/>
    <m/>
    <x v="0"/>
    <x v="0"/>
  </r>
  <r>
    <s v="ALEXANDER VEIN HEADACHE CLIN"/>
    <n v="3"/>
    <s v="0.011"/>
    <m/>
    <x v="0"/>
    <x v="0"/>
  </r>
  <r>
    <s v="ALFRED HLTH"/>
    <n v="3"/>
    <s v="0.011"/>
    <m/>
    <x v="0"/>
    <x v="0"/>
  </r>
  <r>
    <s v="ALLAMA IQBAL MED COLL"/>
    <n v="3"/>
    <s v="0.011"/>
    <m/>
    <x v="0"/>
    <x v="0"/>
  </r>
  <r>
    <s v="ALLIANCE DERMATOL MOHS CTR"/>
    <n v="3"/>
    <s v="0.011"/>
    <m/>
    <x v="0"/>
    <x v="0"/>
  </r>
  <r>
    <s v="ALMA MATER STUDIORUM UNIV BOLOGNA"/>
    <n v="3"/>
    <s v="0.011"/>
    <m/>
    <x v="0"/>
    <x v="0"/>
  </r>
  <r>
    <s v="ALMA SANTIAGO CENT OFF"/>
    <n v="3"/>
    <s v="0.011"/>
    <m/>
    <x v="0"/>
    <x v="0"/>
  </r>
  <r>
    <s v="ALTAI STATE UNIV"/>
    <n v="3"/>
    <s v="0.011"/>
    <m/>
    <x v="0"/>
    <x v="0"/>
  </r>
  <r>
    <s v="ALTERRA GREEN WORLD RES"/>
    <n v="3"/>
    <s v="0.011"/>
    <m/>
    <x v="0"/>
    <x v="0"/>
  </r>
  <r>
    <s v="ALTON MENTAL HLTH CTR"/>
    <n v="3"/>
    <s v="0.011"/>
    <m/>
    <x v="0"/>
    <x v="0"/>
  </r>
  <r>
    <s v="ALZHEIMER SCOTLAND DEMENTIA RES CTR"/>
    <n v="3"/>
    <s v="0.011"/>
    <m/>
    <x v="0"/>
    <x v="0"/>
  </r>
  <r>
    <s v="AM PROKHOROV GEN PHYS INST RAS"/>
    <n v="3"/>
    <s v="0.011"/>
    <m/>
    <x v="0"/>
    <x v="0"/>
  </r>
  <r>
    <s v="AMBRY GENET"/>
    <n v="3"/>
    <s v="0.011"/>
    <m/>
    <x v="0"/>
    <x v="0"/>
  </r>
  <r>
    <s v="AMER CANC SOC EPIDEMIOL SURVEILLANCE RES"/>
    <n v="3"/>
    <s v="0.011"/>
    <m/>
    <x v="0"/>
    <x v="0"/>
  </r>
  <r>
    <s v="AMER UNIV SHARJAH"/>
    <n v="3"/>
    <s v="0.011"/>
    <m/>
    <x v="0"/>
    <x v="0"/>
  </r>
  <r>
    <s v="AMPHI CONSULT"/>
    <n v="3"/>
    <s v="0.011"/>
    <m/>
    <x v="0"/>
    <x v="0"/>
  </r>
  <r>
    <s v="AMSTERDAM MED CTR"/>
    <n v="3"/>
    <s v="0.011"/>
    <m/>
    <x v="0"/>
    <x v="0"/>
  </r>
  <r>
    <s v="ANDALUSIAN SCH PUBL HLTH"/>
    <n v="3"/>
    <s v="0.011"/>
    <m/>
    <x v="0"/>
    <x v="0"/>
  </r>
  <r>
    <s v="ANTONI VAN LEEUWENHOEK HOSP"/>
    <n v="3"/>
    <s v="0.011"/>
    <m/>
    <x v="0"/>
    <x v="0"/>
  </r>
  <r>
    <s v="ANTWERP UNIV HOSP"/>
    <n v="3"/>
    <s v="0.011"/>
    <m/>
    <x v="0"/>
    <x v="0"/>
  </r>
  <r>
    <s v="AORN COLLI VINCENZO MONALDI HOSP"/>
    <n v="3"/>
    <s v="0.011"/>
    <m/>
    <x v="0"/>
    <x v="0"/>
  </r>
  <r>
    <s v="APPL UNIV SCI ARTS"/>
    <n v="3"/>
    <s v="0.011"/>
    <m/>
    <x v="0"/>
    <x v="0"/>
  </r>
  <r>
    <s v="ARAK UNIV MED SCI HLTH AFFAIRS"/>
    <n v="3"/>
    <s v="0.011"/>
    <m/>
    <x v="0"/>
    <x v="0"/>
  </r>
  <r>
    <s v="ARC CTR EXCELLENCE ALL SKY ASTROPHYS CAASTRO"/>
    <n v="3"/>
    <s v="0.011"/>
    <m/>
    <x v="0"/>
    <x v="0"/>
  </r>
  <r>
    <s v="ARCHBOLD BIOL STN"/>
    <n v="3"/>
    <s v="0.011"/>
    <m/>
    <x v="0"/>
    <x v="0"/>
  </r>
  <r>
    <s v="ARISTOTELIAN UNIV THESSALONIKI"/>
    <n v="3"/>
    <s v="0.011"/>
    <m/>
    <x v="0"/>
    <x v="0"/>
  </r>
  <r>
    <s v="ARUD CTR ADDICT MED"/>
    <n v="3"/>
    <s v="0.011"/>
    <m/>
    <x v="0"/>
    <x v="0"/>
  </r>
  <r>
    <s v="ASAN MED CTR"/>
    <n v="3"/>
    <s v="0.011"/>
    <m/>
    <x v="0"/>
    <x v="0"/>
  </r>
  <r>
    <s v="ASKLEPIOS KLIN ALTONA"/>
    <n v="3"/>
    <s v="0.011"/>
    <m/>
    <x v="0"/>
    <x v="0"/>
  </r>
  <r>
    <s v="ASKLEPIOS KLIN GAUTING"/>
    <n v="3"/>
    <s v="0.011"/>
    <m/>
    <x v="0"/>
    <x v="0"/>
  </r>
  <r>
    <s v="ASSOC CLIN BIOCHEM"/>
    <n v="3"/>
    <s v="0.011"/>
    <m/>
    <x v="0"/>
    <x v="0"/>
  </r>
  <r>
    <s v="ASSOC EURATOM IPPLM"/>
    <n v="3"/>
    <s v="0.011"/>
    <m/>
    <x v="0"/>
    <x v="0"/>
  </r>
  <r>
    <s v="ASSOC STUDIO TROMBOSI CARDIOL"/>
    <n v="3"/>
    <s v="0.011"/>
    <m/>
    <x v="0"/>
    <x v="0"/>
  </r>
  <r>
    <s v="ASSOC WATER ENVIRONM WESTERN UUSIMAA"/>
    <n v="3"/>
    <s v="0.011"/>
    <m/>
    <x v="0"/>
    <x v="0"/>
  </r>
  <r>
    <s v="ASTELLAS PHARMA EUROPE LTD"/>
    <n v="3"/>
    <s v="0.011"/>
    <m/>
    <x v="0"/>
    <x v="0"/>
  </r>
  <r>
    <s v="ASTELLAS PHARMA INC"/>
    <n v="3"/>
    <s v="0.011"/>
    <m/>
    <x v="0"/>
    <x v="0"/>
  </r>
  <r>
    <s v="ATATURK TRAINING RES HOSP"/>
    <n v="3"/>
    <s v="0.011"/>
    <m/>
    <x v="0"/>
    <x v="0"/>
  </r>
  <r>
    <s v="ATHENS CHEST HOSP"/>
    <n v="3"/>
    <s v="0.011"/>
    <m/>
    <x v="0"/>
    <x v="0"/>
  </r>
  <r>
    <s v="ATHENS EUROCLIN"/>
    <n v="3"/>
    <s v="0.011"/>
    <m/>
    <x v="0"/>
    <x v="0"/>
  </r>
  <r>
    <s v="AUSTRALIAN CATHOLIC UNIV"/>
    <n v="3"/>
    <s v="0.011"/>
    <m/>
    <x v="0"/>
    <x v="0"/>
  </r>
  <r>
    <s v="AUSTRALIAN INST MARINE SCI"/>
    <n v="3"/>
    <s v="0.011"/>
    <m/>
    <x v="0"/>
    <x v="0"/>
  </r>
  <r>
    <s v="AUSTRIAN DIALYSIS TRANSPLANT REGISTRY"/>
    <n v="3"/>
    <s v="0.011"/>
    <m/>
    <x v="0"/>
    <x v="0"/>
  </r>
  <r>
    <s v="AVERSI CLIN"/>
    <n v="3"/>
    <s v="0.011"/>
    <m/>
    <x v="0"/>
    <x v="0"/>
  </r>
  <r>
    <s v="AVIANO CANC CTR"/>
    <n v="3"/>
    <s v="0.011"/>
    <m/>
    <x v="0"/>
    <x v="0"/>
  </r>
  <r>
    <s v="AVIGNON UNIV"/>
    <n v="3"/>
    <s v="0.011"/>
    <m/>
    <x v="0"/>
    <x v="0"/>
  </r>
  <r>
    <s v="AZIENDA OSPED ARCISPEDALE S MARIA NUOVA"/>
    <n v="3"/>
    <s v="0.011"/>
    <m/>
    <x v="0"/>
    <x v="0"/>
  </r>
  <r>
    <s v="AZIENDA SANIT LOCALE VERONA"/>
    <n v="3"/>
    <s v="0.011"/>
    <m/>
    <x v="0"/>
    <x v="0"/>
  </r>
  <r>
    <s v="BALKANI WILDLIFE SOC"/>
    <n v="3"/>
    <s v="0.011"/>
    <m/>
    <x v="0"/>
    <x v="0"/>
  </r>
  <r>
    <s v="BALTI MUNICIPAL HOSP"/>
    <n v="3"/>
    <s v="0.011"/>
    <m/>
    <x v="0"/>
    <x v="0"/>
  </r>
  <r>
    <s v="BAQIATALLAH UNIV MED SCI"/>
    <n v="3"/>
    <s v="0.011"/>
    <m/>
    <x v="0"/>
    <x v="0"/>
  </r>
  <r>
    <s v="BARCELONA INST SCI TECHNOL"/>
    <n v="3"/>
    <s v="0.011"/>
    <m/>
    <x v="0"/>
    <x v="0"/>
  </r>
  <r>
    <s v="BARTS HLTH NHS"/>
    <n v="3"/>
    <s v="0.011"/>
    <m/>
    <x v="0"/>
    <x v="0"/>
  </r>
  <r>
    <s v="BASQUE FDN SCI"/>
    <n v="3"/>
    <s v="0.011"/>
    <m/>
    <x v="0"/>
    <x v="0"/>
  </r>
  <r>
    <s v="BAUHAUS UNIV WEIMAR"/>
    <n v="3"/>
    <s v="0.011"/>
    <m/>
    <x v="0"/>
    <x v="0"/>
  </r>
  <r>
    <s v="BAYLOR RES INST"/>
    <n v="3"/>
    <s v="0.011"/>
    <m/>
    <x v="0"/>
    <x v="0"/>
  </r>
  <r>
    <s v="BC CHILDRENS HOSP"/>
    <n v="3"/>
    <s v="0.011"/>
    <m/>
    <x v="0"/>
    <x v="0"/>
  </r>
  <r>
    <s v="BEIJING ANZHEN HOSP"/>
    <n v="3"/>
    <s v="0.011"/>
    <m/>
    <x v="0"/>
    <x v="0"/>
  </r>
  <r>
    <s v="BEIJING HYPERTENS LEAGUE INST"/>
    <n v="3"/>
    <s v="0.011"/>
    <m/>
    <x v="0"/>
    <x v="0"/>
  </r>
  <r>
    <s v="BEIJING NEUROSURG INST"/>
    <n v="3"/>
    <s v="0.011"/>
    <m/>
    <x v="0"/>
    <x v="0"/>
  </r>
  <r>
    <s v="BEIJING UNIV"/>
    <n v="3"/>
    <s v="0.011"/>
    <m/>
    <x v="0"/>
    <x v="0"/>
  </r>
  <r>
    <s v="BEIJING XUANWU HOSP"/>
    <n v="3"/>
    <s v="0.011"/>
    <m/>
    <x v="0"/>
    <x v="0"/>
  </r>
  <r>
    <s v="BEILINSON MED CTR"/>
    <n v="3"/>
    <s v="0.011"/>
    <m/>
    <x v="0"/>
    <x v="0"/>
  </r>
  <r>
    <s v="BELARUSIAN MED ACAD POSTGRAD EDUC"/>
    <n v="3"/>
    <s v="0.011"/>
    <m/>
    <x v="0"/>
    <x v="0"/>
  </r>
  <r>
    <s v="BELARUSIAN STATE MED UNIV"/>
    <n v="3"/>
    <s v="0.011"/>
    <m/>
    <x v="0"/>
    <x v="0"/>
  </r>
  <r>
    <s v="BGI SHENZHEN"/>
    <n v="3"/>
    <s v="0.011"/>
    <m/>
    <x v="0"/>
    <x v="0"/>
  </r>
  <r>
    <s v="BHF GLASGOW CARDIOVASC RES CTR"/>
    <n v="3"/>
    <s v="0.011"/>
    <m/>
    <x v="0"/>
    <x v="0"/>
  </r>
  <r>
    <s v="BIOMED STUDY RES CTR"/>
    <n v="3"/>
    <s v="0.011"/>
    <m/>
    <x v="0"/>
    <x v="0"/>
  </r>
  <r>
    <s v="BIPS INST EPIDEMIOL PREVENT RES GMBH"/>
    <n v="3"/>
    <s v="0.011"/>
    <m/>
    <x v="0"/>
    <x v="0"/>
  </r>
  <r>
    <s v="BOCCONI UNIV"/>
    <n v="3"/>
    <s v="0.011"/>
    <m/>
    <x v="0"/>
    <x v="0"/>
  </r>
  <r>
    <s v="BOGOMOLETS NATL MED UNIV"/>
    <n v="3"/>
    <s v="0.011"/>
    <m/>
    <x v="0"/>
    <x v="0"/>
  </r>
  <r>
    <s v="BOLZANO EURAC"/>
    <n v="3"/>
    <s v="0.011"/>
    <m/>
    <x v="0"/>
    <x v="0"/>
  </r>
  <r>
    <s v="BOTSWANA INT UNIV SCI TECHNOL"/>
    <n v="3"/>
    <s v="0.011"/>
    <m/>
    <x v="0"/>
    <x v="0"/>
  </r>
  <r>
    <s v="BOWLING GREEN STATE UNIV"/>
    <n v="3"/>
    <s v="0.011"/>
    <m/>
    <x v="0"/>
    <x v="0"/>
  </r>
  <r>
    <s v="BRADLEY UNIV"/>
    <n v="3"/>
    <s v="0.011"/>
    <m/>
    <x v="0"/>
    <x v="0"/>
  </r>
  <r>
    <s v="BREMEN INST PREVENT RES SOCIAL MED BIPS"/>
    <n v="3"/>
    <s v="0.011"/>
    <m/>
    <x v="0"/>
    <x v="0"/>
  </r>
  <r>
    <s v="BRITISH ANTARCTIC SURVEY"/>
    <n v="3"/>
    <s v="0.011"/>
    <m/>
    <x v="0"/>
    <x v="0"/>
  </r>
  <r>
    <s v="BRNO UNIV TECHNOL"/>
    <n v="3"/>
    <s v="0.011"/>
    <m/>
    <x v="0"/>
    <x v="0"/>
  </r>
  <r>
    <s v="BULGARIAN CANC REGISTRY"/>
    <n v="3"/>
    <s v="0.011"/>
    <m/>
    <x v="0"/>
    <x v="0"/>
  </r>
  <r>
    <s v="BULGARIAN NATL CANC REGISTRY"/>
    <n v="3"/>
    <s v="0.011"/>
    <m/>
    <x v="0"/>
    <x v="0"/>
  </r>
  <r>
    <s v="BUR CHILD FAMILY COMMUNITY WELLNESS"/>
    <n v="3"/>
    <s v="0.011"/>
    <m/>
    <x v="0"/>
    <x v="0"/>
  </r>
  <r>
    <s v="CABI"/>
    <n v="3"/>
    <s v="0.011"/>
    <m/>
    <x v="0"/>
    <x v="0"/>
  </r>
  <r>
    <s v="CALIF ACAD SCI"/>
    <n v="3"/>
    <s v="0.011"/>
    <m/>
    <x v="0"/>
    <x v="0"/>
  </r>
  <r>
    <s v="CALIF STATE UNIV LOS ANGELES"/>
    <n v="3"/>
    <s v="0.011"/>
    <m/>
    <x v="0"/>
    <x v="0"/>
  </r>
  <r>
    <s v="CALIF STATE UNIV SAN BERNARDINO"/>
    <n v="3"/>
    <s v="0.011"/>
    <m/>
    <x v="0"/>
    <x v="0"/>
  </r>
  <r>
    <s v="CALIFORNIA INST TECHNOL"/>
    <n v="3"/>
    <s v="0.011"/>
    <m/>
    <x v="0"/>
    <x v="0"/>
  </r>
  <r>
    <s v="CAMBRIDGE CTR"/>
    <n v="3"/>
    <s v="0.011"/>
    <m/>
    <x v="0"/>
    <x v="0"/>
  </r>
  <r>
    <s v="CAMU"/>
    <n v="3"/>
    <s v="0.011"/>
    <m/>
    <x v="0"/>
    <x v="0"/>
  </r>
  <r>
    <s v="CANADIAN FOREST SERV"/>
    <n v="3"/>
    <s v="0.011"/>
    <m/>
    <x v="0"/>
    <x v="0"/>
  </r>
  <r>
    <s v="CANC CARE ONTARIO"/>
    <n v="3"/>
    <s v="0.011"/>
    <m/>
    <x v="0"/>
    <x v="0"/>
  </r>
  <r>
    <s v="CANC PREVENT RES INST"/>
    <n v="3"/>
    <s v="0.011"/>
    <m/>
    <x v="0"/>
    <x v="0"/>
  </r>
  <r>
    <s v="CANC RES UK"/>
    <n v="3"/>
    <s v="0.011"/>
    <m/>
    <x v="0"/>
    <x v="0"/>
  </r>
  <r>
    <s v="CANKIRI KARATEKIN UNIV"/>
    <n v="3"/>
    <s v="0.011"/>
    <m/>
    <x v="0"/>
    <x v="0"/>
  </r>
  <r>
    <s v="CANNES HOSP"/>
    <n v="3"/>
    <s v="0.011"/>
    <m/>
    <x v="0"/>
    <x v="0"/>
  </r>
  <r>
    <s v="CAPIO ST GORAN HOSP"/>
    <n v="3"/>
    <s v="0.011"/>
    <m/>
    <x v="0"/>
    <x v="0"/>
  </r>
  <r>
    <s v="CARNEGIE INST SCI"/>
    <n v="3"/>
    <s v="0.011"/>
    <m/>
    <x v="0"/>
    <x v="0"/>
  </r>
  <r>
    <s v="CAROL DAVILA UNIV MED PHARM BUCHAREST"/>
    <n v="3"/>
    <s v="0.011"/>
    <m/>
    <x v="0"/>
    <x v="0"/>
  </r>
  <r>
    <s v="CATHOL UNIV AMER"/>
    <n v="3"/>
    <s v="0.011"/>
    <m/>
    <x v="0"/>
    <x v="0"/>
  </r>
  <r>
    <s v="CAWTHRON INST"/>
    <n v="3"/>
    <s v="0.011"/>
    <m/>
    <x v="0"/>
    <x v="0"/>
  </r>
  <r>
    <s v="CEGEDIM STRATEG DATA MED RES LTD"/>
    <n v="3"/>
    <s v="0.011"/>
    <m/>
    <x v="0"/>
    <x v="0"/>
  </r>
  <r>
    <s v="CEH"/>
    <n v="3"/>
    <s v="0.011"/>
    <m/>
    <x v="0"/>
    <x v="0"/>
  </r>
  <r>
    <s v="CEMAGREF"/>
    <n v="3"/>
    <s v="0.011"/>
    <m/>
    <x v="0"/>
    <x v="0"/>
  </r>
  <r>
    <s v="CENT RES INST EPIDEMIOL"/>
    <n v="3"/>
    <s v="0.011"/>
    <m/>
    <x v="0"/>
    <x v="0"/>
  </r>
  <r>
    <s v="CEPH"/>
    <n v="3"/>
    <s v="0.011"/>
    <m/>
    <x v="0"/>
    <x v="0"/>
  </r>
  <r>
    <s v="CERAM POWDER TECHNOL AS"/>
    <n v="3"/>
    <s v="0.011"/>
    <m/>
    <x v="0"/>
    <x v="0"/>
  </r>
  <r>
    <s v="CHANG GUNG UNIV"/>
    <n v="3"/>
    <s v="0.011"/>
    <m/>
    <x v="0"/>
    <x v="0"/>
  </r>
  <r>
    <s v="CHARLES BRONFMAN INST PERSONALIZED MED"/>
    <n v="3"/>
    <s v="0.011"/>
    <m/>
    <x v="0"/>
    <x v="0"/>
  </r>
  <r>
    <s v="CHAUSSEE HUY"/>
    <n v="3"/>
    <s v="0.011"/>
    <m/>
    <x v="0"/>
    <x v="0"/>
  </r>
  <r>
    <s v="CHERNIHIV NATL TECHNOL UNIV"/>
    <n v="3"/>
    <s v="0.011"/>
    <m/>
    <x v="0"/>
    <x v="0"/>
  </r>
  <r>
    <s v="CHEST RES FDN"/>
    <n v="3"/>
    <s v="0.011"/>
    <m/>
    <x v="0"/>
    <x v="0"/>
  </r>
  <r>
    <s v="CHILD HLTH RES EDUC INST"/>
    <n v="3"/>
    <s v="0.011"/>
    <m/>
    <x v="0"/>
    <x v="0"/>
  </r>
  <r>
    <s v="CHILDRENS HOSP PITTSBURGH"/>
    <n v="3"/>
    <s v="0.011"/>
    <m/>
    <x v="0"/>
    <x v="0"/>
  </r>
  <r>
    <s v="CHINA CDC"/>
    <n v="3"/>
    <s v="0.011"/>
    <m/>
    <x v="0"/>
    <x v="0"/>
  </r>
  <r>
    <s v="CHINESE ACAD FORESTRY"/>
    <n v="3"/>
    <s v="0.011"/>
    <m/>
    <x v="0"/>
    <x v="0"/>
  </r>
  <r>
    <s v="CHINESE CTR DIS CONTROL"/>
    <n v="3"/>
    <s v="0.011"/>
    <m/>
    <x v="0"/>
    <x v="0"/>
  </r>
  <r>
    <s v="CHINESE PEOPLES LIBERAT ARMY GEN HOSP"/>
    <n v="3"/>
    <s v="0.011"/>
    <m/>
    <x v="0"/>
    <x v="0"/>
  </r>
  <r>
    <s v="CHONGQING INST POSTS TELECOMMUN"/>
    <n v="3"/>
    <s v="0.011"/>
    <m/>
    <x v="0"/>
    <x v="0"/>
  </r>
  <r>
    <s v="CHONGQING UNIV"/>
    <n v="3"/>
    <s v="0.011"/>
    <m/>
    <x v="0"/>
    <x v="0"/>
  </r>
  <r>
    <s v="CHONGQING UNIV TECHNOL"/>
    <n v="3"/>
    <s v="0.011"/>
    <m/>
    <x v="0"/>
    <x v="0"/>
  </r>
  <r>
    <s v="CHOSUN UNIV"/>
    <n v="3"/>
    <s v="0.011"/>
    <m/>
    <x v="0"/>
    <x v="0"/>
  </r>
  <r>
    <s v="CHRON DIS RES CTR"/>
    <n v="3"/>
    <s v="0.011"/>
    <m/>
    <x v="0"/>
    <x v="0"/>
  </r>
  <r>
    <s v="CHU AMIENS PICARDIE"/>
    <n v="3"/>
    <s v="0.011"/>
    <m/>
    <x v="0"/>
    <x v="0"/>
  </r>
  <r>
    <s v="CHU LYON"/>
    <n v="3"/>
    <s v="0.011"/>
    <m/>
    <x v="0"/>
    <x v="0"/>
  </r>
  <r>
    <s v="CHU RANGUEIL"/>
    <n v="3"/>
    <s v="0.011"/>
    <m/>
    <x v="0"/>
    <x v="0"/>
  </r>
  <r>
    <s v="CHU REIMS"/>
    <n v="3"/>
    <s v="0.011"/>
    <m/>
    <x v="0"/>
    <x v="0"/>
  </r>
  <r>
    <s v="CHU TOULOUSE"/>
    <n v="3"/>
    <s v="0.011"/>
    <m/>
    <x v="0"/>
    <x v="0"/>
  </r>
  <r>
    <s v="CHU TOULOUSE UNIV HOSP"/>
    <n v="3"/>
    <s v="0.011"/>
    <m/>
    <x v="0"/>
    <x v="0"/>
  </r>
  <r>
    <s v="CHUNG SHAN MED UNIV"/>
    <n v="3"/>
    <s v="0.011"/>
    <m/>
    <x v="0"/>
    <x v="0"/>
  </r>
  <r>
    <s v="CHUNGNAM NATL UNIV"/>
    <n v="3"/>
    <s v="0.011"/>
    <m/>
    <x v="0"/>
    <x v="0"/>
  </r>
  <r>
    <s v="CIBER BBN"/>
    <n v="3"/>
    <s v="0.011"/>
    <m/>
    <x v="0"/>
    <x v="0"/>
  </r>
  <r>
    <s v="CIBER FISIOPATOL OBESIDAD NUTR CIBEROBN"/>
    <n v="3"/>
    <s v="0.011"/>
    <m/>
    <x v="0"/>
    <x v="0"/>
  </r>
  <r>
    <s v="CIBER VILNIUS"/>
    <n v="3"/>
    <s v="0.011"/>
    <m/>
    <x v="0"/>
    <x v="0"/>
  </r>
  <r>
    <s v="CIEEE"/>
    <n v="3"/>
    <s v="0.011"/>
    <m/>
    <x v="0"/>
    <x v="0"/>
  </r>
  <r>
    <s v="CINVESTAV"/>
    <n v="3"/>
    <s v="0.011"/>
    <m/>
    <x v="0"/>
    <x v="0"/>
  </r>
  <r>
    <s v="CLAUDE BERNARD UNIV LYON 1"/>
    <n v="3"/>
    <s v="0.011"/>
    <m/>
    <x v="0"/>
    <x v="0"/>
  </r>
  <r>
    <s v="CLEVELAND CLIN ABU DHABI"/>
    <n v="3"/>
    <s v="0.011"/>
    <m/>
    <x v="0"/>
    <x v="0"/>
  </r>
  <r>
    <s v="CLEVELAND CLIN AKRON GEN"/>
    <n v="3"/>
    <s v="0.011"/>
    <m/>
    <x v="0"/>
    <x v="0"/>
  </r>
  <r>
    <s v="CLIN HOSP CTR"/>
    <n v="3"/>
    <s v="0.011"/>
    <m/>
    <x v="0"/>
    <x v="0"/>
  </r>
  <r>
    <s v="CLIN INTERNAL MED INTERMED"/>
    <n v="3"/>
    <s v="0.011"/>
    <m/>
    <x v="0"/>
    <x v="0"/>
  </r>
  <r>
    <s v="CLIN RES CTR"/>
    <n v="3"/>
    <s v="0.011"/>
    <m/>
    <x v="0"/>
    <x v="0"/>
  </r>
  <r>
    <s v="CLIN RES SOUTH FLORIDA"/>
    <n v="3"/>
    <s v="0.011"/>
    <m/>
    <x v="0"/>
    <x v="0"/>
  </r>
  <r>
    <s v="CLIN VET"/>
    <n v="3"/>
    <s v="0.011"/>
    <m/>
    <x v="0"/>
    <x v="0"/>
  </r>
  <r>
    <s v="CMI"/>
    <n v="3"/>
    <s v="0.011"/>
    <m/>
    <x v="0"/>
    <x v="0"/>
  </r>
  <r>
    <s v="CNES CTR SPATIAL TOULOUSE"/>
    <n v="3"/>
    <s v="0.011"/>
    <m/>
    <x v="0"/>
    <x v="0"/>
  </r>
  <r>
    <s v="CNR INST ECOSYST STUDY"/>
    <n v="3"/>
    <s v="0.011"/>
    <m/>
    <x v="0"/>
    <x v="0"/>
  </r>
  <r>
    <s v="CNRS MOULIS"/>
    <n v="3"/>
    <s v="0.011"/>
    <m/>
    <x v="0"/>
    <x v="0"/>
  </r>
  <r>
    <s v="COGNIZANT TECHNOL SOLUT"/>
    <n v="3"/>
    <s v="0.011"/>
    <m/>
    <x v="0"/>
    <x v="0"/>
  </r>
  <r>
    <s v="COIMBRA UNIV HOSP"/>
    <n v="3"/>
    <s v="0.011"/>
    <m/>
    <x v="0"/>
    <x v="0"/>
  </r>
  <r>
    <s v="COLGATE UNIV"/>
    <n v="3"/>
    <s v="0.011"/>
    <m/>
    <x v="0"/>
    <x v="0"/>
  </r>
  <r>
    <s v="COLL IDAHO"/>
    <n v="3"/>
    <s v="0.011"/>
    <m/>
    <x v="0"/>
    <x v="0"/>
  </r>
  <r>
    <s v="COLLABORAT HLTH STUDIES COORDINATING CTR"/>
    <n v="3"/>
    <s v="0.011"/>
    <m/>
    <x v="0"/>
    <x v="0"/>
  </r>
  <r>
    <s v="COLLABORAT INNOVAT CTR QUANTUM MATTER"/>
    <n v="3"/>
    <s v="0.011"/>
    <m/>
    <x v="0"/>
    <x v="0"/>
  </r>
  <r>
    <s v="COLLI MONALDI HOSP"/>
    <n v="3"/>
    <s v="0.011"/>
    <m/>
    <x v="0"/>
    <x v="0"/>
  </r>
  <r>
    <s v="COMPLEJO HOSP NAVARRA"/>
    <n v="3"/>
    <s v="0.011"/>
    <m/>
    <x v="0"/>
    <x v="0"/>
  </r>
  <r>
    <s v="COMPREHENS CANC CTR E"/>
    <n v="3"/>
    <s v="0.011"/>
    <m/>
    <x v="0"/>
    <x v="0"/>
  </r>
  <r>
    <s v="COMRAT STATE UNIV"/>
    <n v="3"/>
    <s v="0.011"/>
    <m/>
    <x v="0"/>
    <x v="0"/>
  </r>
  <r>
    <s v="CORP UNIV LASALLISTA"/>
    <n v="3"/>
    <s v="0.011"/>
    <m/>
    <x v="0"/>
    <x v="0"/>
  </r>
  <r>
    <s v="COXA HOSP JOINT REPLACEMENT"/>
    <n v="3"/>
    <s v="0.011"/>
    <m/>
    <x v="0"/>
    <x v="0"/>
  </r>
  <r>
    <s v="CREIGHTON UNIV"/>
    <n v="3"/>
    <s v="0.011"/>
    <m/>
    <x v="0"/>
    <x v="0"/>
  </r>
  <r>
    <s v="CRG"/>
    <n v="3"/>
    <s v="0.011"/>
    <m/>
    <x v="0"/>
    <x v="0"/>
  </r>
  <r>
    <s v="CSIC INTA"/>
    <n v="3"/>
    <s v="0.011"/>
    <m/>
    <x v="0"/>
    <x v="0"/>
  </r>
  <r>
    <s v="CSIR INST GENOM INTEGRAT BIOL"/>
    <n v="3"/>
    <s v="0.011"/>
    <m/>
    <x v="0"/>
    <x v="0"/>
  </r>
  <r>
    <s v="CSIRO ECOSYST SCI"/>
    <n v="3"/>
    <s v="0.011"/>
    <m/>
    <x v="0"/>
    <x v="0"/>
  </r>
  <r>
    <s v="CSIRO MARINE ATMOSPHER RES"/>
    <n v="3"/>
    <s v="0.011"/>
    <m/>
    <x v="0"/>
    <x v="0"/>
  </r>
  <r>
    <s v="CTR ALLERGY IMMUNOL"/>
    <n v="3"/>
    <s v="0.011"/>
    <m/>
    <x v="0"/>
    <x v="0"/>
  </r>
  <r>
    <s v="CTR DIS BURDEN"/>
    <n v="3"/>
    <s v="0.011"/>
    <m/>
    <x v="0"/>
    <x v="0"/>
  </r>
  <r>
    <s v="CTR ECOSYST STUDIES"/>
    <n v="3"/>
    <s v="0.011"/>
    <m/>
    <x v="0"/>
    <x v="0"/>
  </r>
  <r>
    <s v="CTR ESTUDIOS HIDROG CEDEX"/>
    <n v="3"/>
    <s v="0.011"/>
    <m/>
    <x v="0"/>
    <x v="0"/>
  </r>
  <r>
    <s v="CTR EXCELLENCE WOMEN CHILD HLTH"/>
    <n v="3"/>
    <s v="0.011"/>
    <m/>
    <x v="0"/>
    <x v="0"/>
  </r>
  <r>
    <s v="CTR EYE RES AUSTRALIA"/>
    <n v="3"/>
    <s v="0.011"/>
    <m/>
    <x v="0"/>
    <x v="0"/>
  </r>
  <r>
    <s v="CTR HOSP ENTRE DOURO VOUGA"/>
    <n v="3"/>
    <s v="0.011"/>
    <m/>
    <x v="0"/>
    <x v="0"/>
  </r>
  <r>
    <s v="CTR HOSP ROUVRAY"/>
    <n v="3"/>
    <s v="0.011"/>
    <m/>
    <x v="0"/>
    <x v="0"/>
  </r>
  <r>
    <s v="CTR INVEST BIOMED RED ENFERMEDADES NEURODEGENERAT"/>
    <n v="3"/>
    <s v="0.011"/>
    <m/>
    <x v="0"/>
    <x v="0"/>
  </r>
  <r>
    <s v="CTR INVEST ENERGET MEDIOAMBIENT TECHNOL CIEMAT"/>
    <n v="3"/>
    <s v="0.011"/>
    <m/>
    <x v="0"/>
    <x v="0"/>
  </r>
  <r>
    <s v="CTR INVESTIGAC ESTUDIOS AVANZADOS IPN"/>
    <n v="3"/>
    <s v="0.011"/>
    <m/>
    <x v="0"/>
    <x v="0"/>
  </r>
  <r>
    <s v="CTR NATL RECH SCI"/>
    <n v="3"/>
    <s v="0.011"/>
    <m/>
    <x v="0"/>
    <x v="0"/>
  </r>
  <r>
    <s v="CTR NON COMMUNICABLE DIS"/>
    <n v="3"/>
    <s v="0.011"/>
    <m/>
    <x v="0"/>
    <x v="0"/>
  </r>
  <r>
    <s v="CTR NONCOMMUN DIS"/>
    <n v="3"/>
    <s v="0.011"/>
    <m/>
    <x v="0"/>
    <x v="0"/>
  </r>
  <r>
    <s v="CTR NORDLAB"/>
    <n v="3"/>
    <s v="0.011"/>
    <m/>
    <x v="0"/>
    <x v="0"/>
  </r>
  <r>
    <s v="CTR RECH PUBL SANTE"/>
    <n v="3"/>
    <s v="0.011"/>
    <m/>
    <x v="0"/>
    <x v="0"/>
  </r>
  <r>
    <s v="CTR REG HANA BIOTECHNOL AGR RES"/>
    <n v="3"/>
    <s v="0.011"/>
    <m/>
    <x v="0"/>
    <x v="0"/>
  </r>
  <r>
    <s v="CTR RHINOL ALLERGOL"/>
    <n v="3"/>
    <s v="0.011"/>
    <m/>
    <x v="0"/>
    <x v="0"/>
  </r>
  <r>
    <s v="CTR SOCIAL INNOVAT"/>
    <n v="3"/>
    <s v="0.011"/>
    <m/>
    <x v="0"/>
    <x v="0"/>
  </r>
  <r>
    <s v="CTR WATER MANAGEMENT"/>
    <n v="3"/>
    <s v="0.011"/>
    <m/>
    <x v="0"/>
    <x v="0"/>
  </r>
  <r>
    <s v="CTS UNINOVA"/>
    <n v="3"/>
    <s v="0.011"/>
    <m/>
    <x v="0"/>
    <x v="0"/>
  </r>
  <r>
    <s v="CULTURAL HERITAGE FDN"/>
    <n v="3"/>
    <s v="0.011"/>
    <m/>
    <x v="0"/>
    <x v="0"/>
  </r>
  <r>
    <s v="CZESTOCHOWA TECHNOL UNIV"/>
    <n v="3"/>
    <s v="0.011"/>
    <m/>
    <x v="0"/>
    <x v="0"/>
  </r>
  <r>
    <s v="DALIAN UNIV TECHNOL"/>
    <n v="3"/>
    <s v="0.011"/>
    <m/>
    <x v="0"/>
    <x v="0"/>
  </r>
  <r>
    <s v="DAMAN NATL HLTH INSURANCE CO"/>
    <n v="3"/>
    <s v="0.011"/>
    <m/>
    <x v="0"/>
    <x v="0"/>
  </r>
  <r>
    <s v="DANISH EPILEPSY CTR FILADELFIA"/>
    <n v="3"/>
    <s v="0.011"/>
    <m/>
    <x v="0"/>
    <x v="0"/>
  </r>
  <r>
    <s v="DEPAUL UNIV"/>
    <n v="3"/>
    <s v="0.011"/>
    <m/>
    <x v="0"/>
    <x v="0"/>
  </r>
  <r>
    <s v="DEPT BIOL"/>
    <n v="3"/>
    <s v="0.011"/>
    <m/>
    <x v="0"/>
    <x v="0"/>
  </r>
  <r>
    <s v="DEPT EARTH SCI"/>
    <n v="3"/>
    <s v="0.011"/>
    <m/>
    <x v="0"/>
    <x v="0"/>
  </r>
  <r>
    <s v="DEPT ENVIRONM PROTECT CONSERVAT"/>
    <n v="3"/>
    <s v="0.011"/>
    <m/>
    <x v="0"/>
    <x v="0"/>
  </r>
  <r>
    <s v="DEPT EPIDEMIOL PUBL HLTH"/>
    <n v="3"/>
    <s v="0.011"/>
    <m/>
    <x v="0"/>
    <x v="0"/>
  </r>
  <r>
    <s v="DEPT GLOBAL HLTH POPULAT"/>
    <n v="3"/>
    <s v="0.011"/>
    <m/>
    <x v="0"/>
    <x v="0"/>
  </r>
  <r>
    <s v="DEPT INFECT DIS EPIDEMIOL"/>
    <n v="3"/>
    <s v="0.011"/>
    <m/>
    <x v="0"/>
    <x v="0"/>
  </r>
  <r>
    <s v="DEPT INTERNAL MED"/>
    <n v="3"/>
    <s v="0.011"/>
    <m/>
    <x v="0"/>
    <x v="0"/>
  </r>
  <r>
    <s v="DEPT PAEDIAT"/>
    <n v="3"/>
    <s v="0.011"/>
    <m/>
    <x v="0"/>
    <x v="0"/>
  </r>
  <r>
    <s v="DEPT PSYCHIAT"/>
    <n v="3"/>
    <s v="0.011"/>
    <m/>
    <x v="0"/>
    <x v="0"/>
  </r>
  <r>
    <s v="DEPT PUBL HLTH SCI"/>
    <n v="3"/>
    <s v="0.011"/>
    <m/>
    <x v="0"/>
    <x v="0"/>
  </r>
  <r>
    <s v="DEPT PULM PHYSIOL SLEEP MED"/>
    <n v="3"/>
    <s v="0.011"/>
    <m/>
    <x v="0"/>
    <x v="0"/>
  </r>
  <r>
    <s v="DEPT RHEUMATOL"/>
    <n v="3"/>
    <s v="0.011"/>
    <m/>
    <x v="0"/>
    <x v="0"/>
  </r>
  <r>
    <s v="DERMATOLOGIKUM"/>
    <n v="3"/>
    <s v="0.011"/>
    <m/>
    <x v="0"/>
    <x v="0"/>
  </r>
  <r>
    <s v="DEUTSCH ELEKTR SYNCHROTRON"/>
    <n v="3"/>
    <s v="0.011"/>
    <m/>
    <x v="0"/>
    <x v="0"/>
  </r>
  <r>
    <s v="DEUTSCH HERZZENTRUM MUNICH"/>
    <n v="3"/>
    <s v="0.011"/>
    <m/>
    <x v="0"/>
    <x v="0"/>
  </r>
  <r>
    <s v="DHI"/>
    <n v="3"/>
    <s v="0.011"/>
    <m/>
    <x v="0"/>
    <x v="0"/>
  </r>
  <r>
    <s v="DIGEST DIS RES CTR"/>
    <n v="3"/>
    <s v="0.011"/>
    <m/>
    <x v="0"/>
    <x v="0"/>
  </r>
  <r>
    <s v="DIRECTORATE HLTH ICELAND"/>
    <n v="3"/>
    <s v="0.011"/>
    <m/>
    <x v="0"/>
    <x v="0"/>
  </r>
  <r>
    <s v="DIST HOSP POZNAN"/>
    <n v="3"/>
    <s v="0.011"/>
    <m/>
    <x v="0"/>
    <x v="0"/>
  </r>
  <r>
    <s v="DIW BERLIN"/>
    <n v="3"/>
    <s v="0.011"/>
    <m/>
    <x v="0"/>
    <x v="0"/>
  </r>
  <r>
    <s v="DNEPROPETROVSK STATE MED ACAD"/>
    <n v="3"/>
    <s v="0.011"/>
    <m/>
    <x v="0"/>
    <x v="0"/>
  </r>
  <r>
    <s v="DOCTOR EVIDENCE"/>
    <n v="3"/>
    <s v="0.011"/>
    <m/>
    <x v="0"/>
    <x v="0"/>
  </r>
  <r>
    <s v="DOCTORS HOSP MED CTR"/>
    <n v="3"/>
    <s v="0.011"/>
    <m/>
    <x v="0"/>
    <x v="0"/>
  </r>
  <r>
    <s v="DOW MED COLL"/>
    <n v="3"/>
    <s v="0.011"/>
    <m/>
    <x v="0"/>
    <x v="0"/>
  </r>
  <r>
    <s v="DR PETER DRZAI HOSP"/>
    <n v="3"/>
    <s v="0.011"/>
    <m/>
    <x v="0"/>
    <x v="0"/>
  </r>
  <r>
    <s v="DR VICTOR BABES HOSP"/>
    <n v="3"/>
    <s v="0.011"/>
    <m/>
    <x v="0"/>
    <x v="0"/>
  </r>
  <r>
    <s v="DUBRAVA UNIV HOSP"/>
    <n v="3"/>
    <s v="0.011"/>
    <m/>
    <x v="0"/>
    <x v="0"/>
  </r>
  <r>
    <s v="DUKE NATL UNIV SINGAPORE NUS"/>
    <n v="3"/>
    <s v="0.011"/>
    <m/>
    <x v="0"/>
    <x v="0"/>
  </r>
  <r>
    <s v="DUKE NUS MED SCH SINGAPORE"/>
    <n v="3"/>
    <s v="0.011"/>
    <m/>
    <x v="0"/>
    <x v="0"/>
  </r>
  <r>
    <s v="DULBECCO TELETHON INST"/>
    <n v="3"/>
    <s v="0.011"/>
    <m/>
    <x v="0"/>
    <x v="0"/>
  </r>
  <r>
    <s v="DURRELL WILDLIFE CONSERVAT TRUST"/>
    <n v="3"/>
    <s v="0.011"/>
    <m/>
    <x v="0"/>
    <x v="0"/>
  </r>
  <r>
    <s v="DUTCH INST RATIONAL USE MED"/>
    <n v="3"/>
    <s v="0.011"/>
    <m/>
    <x v="0"/>
    <x v="0"/>
  </r>
  <r>
    <s v="EAST AFRICAN COMMUNITY HLTH RES COMMISS"/>
    <n v="3"/>
    <s v="0.011"/>
    <m/>
    <x v="0"/>
    <x v="0"/>
  </r>
  <r>
    <s v="EASTERN EUROPEAN NATL UNIV"/>
    <n v="3"/>
    <s v="0.011"/>
    <m/>
    <x v="0"/>
    <x v="0"/>
  </r>
  <r>
    <s v="EAWAG SWISS FED INST AQUAT SCI TECHNOL"/>
    <n v="3"/>
    <s v="0.011"/>
    <m/>
    <x v="0"/>
    <x v="0"/>
  </r>
  <r>
    <s v="ECOLE NATL SUPER CHIM RENNES"/>
    <n v="3"/>
    <s v="0.011"/>
    <m/>
    <x v="0"/>
    <x v="0"/>
  </r>
  <r>
    <s v="EDINBURGH NAPIER UNIV"/>
    <n v="3"/>
    <s v="0.011"/>
    <m/>
    <x v="0"/>
    <x v="0"/>
  </r>
  <r>
    <s v="EESTI ENERGIA"/>
    <n v="3"/>
    <s v="0.011"/>
    <s v="EESTI ENERGIA"/>
    <x v="26"/>
    <x v="2"/>
  </r>
  <r>
    <s v="EESTI MAAULIKOOL"/>
    <n v="3"/>
    <s v="0.011"/>
    <m/>
    <x v="0"/>
    <x v="0"/>
  </r>
  <r>
    <s v="EESTI PANK BANK ESTONIA"/>
    <n v="3"/>
    <s v="0.011"/>
    <m/>
    <x v="0"/>
    <x v="0"/>
  </r>
  <r>
    <s v="EG 23 FOOTHILLS MED CTR"/>
    <n v="3"/>
    <s v="0.011"/>
    <m/>
    <x v="0"/>
    <x v="0"/>
  </r>
  <r>
    <s v="EMERGENTCORP"/>
    <n v="3"/>
    <s v="0.011"/>
    <m/>
    <x v="0"/>
    <x v="0"/>
  </r>
  <r>
    <s v="EMPA SWISS FED LABS MAT SCI TECHNOL"/>
    <n v="3"/>
    <s v="0.011"/>
    <m/>
    <x v="0"/>
    <x v="0"/>
  </r>
  <r>
    <s v="ENAYA INSURANCE CO"/>
    <n v="3"/>
    <s v="0.011"/>
    <m/>
    <x v="0"/>
    <x v="0"/>
  </r>
  <r>
    <s v="ENERGY RES CTR NETHERLANDS"/>
    <n v="3"/>
    <s v="0.011"/>
    <m/>
    <x v="0"/>
    <x v="0"/>
  </r>
  <r>
    <s v="ENVIRONM CANADA"/>
    <n v="3"/>
    <s v="0.011"/>
    <m/>
    <x v="0"/>
    <x v="0"/>
  </r>
  <r>
    <s v="EPA"/>
    <n v="3"/>
    <s v="0.011"/>
    <m/>
    <x v="0"/>
    <x v="0"/>
  </r>
  <r>
    <s v="ERASMUS MC UNIV"/>
    <n v="3"/>
    <s v="0.011"/>
    <m/>
    <x v="0"/>
    <x v="0"/>
  </r>
  <r>
    <s v="ERASMUS MC UNIV MED CTR ROTTERDAM"/>
    <n v="3"/>
    <s v="0.011"/>
    <m/>
    <x v="0"/>
    <x v="0"/>
  </r>
  <r>
    <s v="ERASMUS MED CTR MC"/>
    <n v="3"/>
    <s v="0.011"/>
    <m/>
    <x v="0"/>
    <x v="0"/>
  </r>
  <r>
    <s v="ESAC"/>
    <n v="3"/>
    <s v="0.011"/>
    <m/>
    <x v="0"/>
    <x v="0"/>
  </r>
  <r>
    <s v="ESCUELA ANDALUZA SALUD PUBL"/>
    <n v="3"/>
    <s v="0.011"/>
    <m/>
    <x v="0"/>
    <x v="0"/>
  </r>
  <r>
    <s v="ESTN BIOL DONANA CSIC"/>
    <n v="3"/>
    <s v="0.011"/>
    <m/>
    <x v="0"/>
    <x v="0"/>
  </r>
  <r>
    <s v="ESTONIAN CTR APPL RES CENTAR"/>
    <n v="3"/>
    <s v="0.011"/>
    <s v="ESTONIAN CTR APPL RES CENTAR"/>
    <x v="48"/>
    <x v="2"/>
  </r>
  <r>
    <s v="ESTONIAN DEF FORCES"/>
    <n v="3"/>
    <s v="0.011"/>
    <m/>
    <x v="0"/>
    <x v="0"/>
  </r>
  <r>
    <s v="ESTONIAN DRUG MONITORING CTR"/>
    <n v="3"/>
    <s v="0.011"/>
    <m/>
    <x v="0"/>
    <x v="0"/>
  </r>
  <r>
    <s v="ESTONIAN HIST MUSEUM"/>
    <n v="3"/>
    <s v="0.011"/>
    <m/>
    <x v="0"/>
    <x v="0"/>
  </r>
  <r>
    <s v="ESTONIAN HLTH PROTECT INSPECTORATE"/>
    <n v="3"/>
    <s v="0.011"/>
    <m/>
    <x v="0"/>
    <x v="0"/>
  </r>
  <r>
    <s v="ESTONIAN INST HUMANITIES"/>
    <n v="3"/>
    <s v="0.011"/>
    <m/>
    <x v="0"/>
    <x v="0"/>
  </r>
  <r>
    <s v="ESTONIAN INTERUNIV POPULAT RES CTR"/>
    <n v="3"/>
    <s v="0.011"/>
    <m/>
    <x v="0"/>
    <x v="0"/>
  </r>
  <r>
    <s v="ESTONIAN NATL ELECTORAL COMM"/>
    <n v="3"/>
    <s v="0.011"/>
    <m/>
    <x v="0"/>
    <x v="0"/>
  </r>
  <r>
    <s v="ESTONIAN RES COUNCIL"/>
    <n v="3"/>
    <s v="0.011"/>
    <m/>
    <x v="0"/>
    <x v="0"/>
  </r>
  <r>
    <s v="ESTONIAN UNEMPLOYMENT INSURANCE FUND"/>
    <n v="3"/>
    <s v="0.011"/>
    <m/>
    <x v="0"/>
    <x v="0"/>
  </r>
  <r>
    <s v="ESTONIAN YOUTH RHEUMATISM ASSOC"/>
    <n v="3"/>
    <s v="0.011"/>
    <m/>
    <x v="0"/>
    <x v="0"/>
  </r>
  <r>
    <s v="ETAB FRANCAIS SANG"/>
    <n v="3"/>
    <s v="0.011"/>
    <m/>
    <x v="0"/>
    <x v="0"/>
  </r>
  <r>
    <s v="ETHIOPIAN PUBL HLTH INST"/>
    <n v="3"/>
    <s v="0.011"/>
    <m/>
    <x v="0"/>
    <x v="0"/>
  </r>
  <r>
    <s v="EU FUNDAMENTAL RIGHTS AGCY"/>
    <n v="3"/>
    <s v="0.011"/>
    <m/>
    <x v="0"/>
    <x v="0"/>
  </r>
  <r>
    <s v="EUGMS"/>
    <n v="3"/>
    <s v="0.011"/>
    <m/>
    <x v="0"/>
    <x v="0"/>
  </r>
  <r>
    <s v="EUNICE KENNEDY SHRIVER NATL INST CHILD HLTH HUM"/>
    <n v="3"/>
    <s v="0.011"/>
    <m/>
    <x v="0"/>
    <x v="0"/>
  </r>
  <r>
    <s v="EUROPEAN CENT BANK"/>
    <n v="3"/>
    <s v="0.011"/>
    <m/>
    <x v="0"/>
    <x v="0"/>
  </r>
  <r>
    <s v="EUROPEAN COMMISS JOINT RES CTR"/>
    <n v="3"/>
    <s v="0.011"/>
    <m/>
    <x v="0"/>
    <x v="0"/>
  </r>
  <r>
    <s v="EUROPEAN FOREST INST"/>
    <n v="3"/>
    <s v="0.011"/>
    <m/>
    <x v="0"/>
    <x v="0"/>
  </r>
  <r>
    <s v="EUROPEAN SOC RES EDUC ADULTS"/>
    <n v="3"/>
    <s v="0.011"/>
    <m/>
    <x v="0"/>
    <x v="0"/>
  </r>
  <r>
    <s v="EUROPEAN SPACE ASTRON CTR ESA ESAC"/>
    <n v="3"/>
    <s v="0.011"/>
    <m/>
    <x v="0"/>
    <x v="0"/>
  </r>
  <r>
    <s v="EUROPEAN SPACE RES TECHNOL CTR ESA ESTEC"/>
    <n v="3"/>
    <s v="0.011"/>
    <m/>
    <x v="0"/>
    <x v="0"/>
  </r>
  <r>
    <s v="EUROPEAN SYNCHROTRON RADIAT FACIL"/>
    <n v="3"/>
    <s v="0.011"/>
    <m/>
    <x v="0"/>
    <x v="0"/>
  </r>
  <r>
    <s v="EUROPEAN XFEL"/>
    <n v="3"/>
    <s v="0.011"/>
    <m/>
    <x v="0"/>
    <x v="0"/>
  </r>
  <r>
    <s v="EVANGEL HOSP UNNA"/>
    <n v="3"/>
    <s v="0.011"/>
    <m/>
    <x v="0"/>
    <x v="0"/>
  </r>
  <r>
    <s v="EVOLUTIONARY BIOL CTR"/>
    <n v="3"/>
    <s v="0.011"/>
    <m/>
    <x v="0"/>
    <x v="0"/>
  </r>
  <r>
    <s v="EVOLUTIONARY BIOL GRP"/>
    <n v="3"/>
    <s v="0.011"/>
    <m/>
    <x v="0"/>
    <x v="0"/>
  </r>
  <r>
    <s v="EXPANDED PROGRAMME IMMUNIZAT"/>
    <n v="3"/>
    <s v="0.011"/>
    <m/>
    <x v="0"/>
    <x v="0"/>
  </r>
  <r>
    <s v="EYE CLIN DR KRISTA TURMAN"/>
    <n v="3"/>
    <s v="0.011"/>
    <s v="EYE CLIN DR KRISTA TURMAN"/>
    <x v="49"/>
    <x v="2"/>
  </r>
  <r>
    <s v="FAC MED PHARM"/>
    <n v="3"/>
    <s v="0.011"/>
    <m/>
    <x v="0"/>
    <x v="0"/>
  </r>
  <r>
    <s v="FARR INST"/>
    <n v="3"/>
    <s v="0.011"/>
    <m/>
    <x v="0"/>
    <x v="0"/>
  </r>
  <r>
    <s v="FATIMA MEM HOSP"/>
    <n v="3"/>
    <s v="0.011"/>
    <m/>
    <x v="0"/>
    <x v="0"/>
  </r>
  <r>
    <s v="FAU ERLANGEN NURNBERG"/>
    <n v="3"/>
    <s v="0.011"/>
    <m/>
    <x v="0"/>
    <x v="0"/>
  </r>
  <r>
    <s v="FDN BRUNO KESSLER"/>
    <n v="3"/>
    <s v="0.011"/>
    <m/>
    <x v="0"/>
    <x v="0"/>
  </r>
  <r>
    <s v="FDN IRCCS CA GRANDA OSPED MAGGIORE POLICLIN"/>
    <n v="3"/>
    <s v="0.011"/>
    <m/>
    <x v="0"/>
    <x v="0"/>
  </r>
  <r>
    <s v="FDN IRCCS NEUROL INST C BESTA"/>
    <n v="3"/>
    <s v="0.011"/>
    <m/>
    <x v="0"/>
    <x v="0"/>
  </r>
  <r>
    <s v="FDN VALLE LILI"/>
    <n v="3"/>
    <s v="0.011"/>
    <m/>
    <x v="0"/>
    <x v="0"/>
  </r>
  <r>
    <s v="FED RES INST HLTH ORG"/>
    <n v="3"/>
    <s v="0.011"/>
    <m/>
    <x v="0"/>
    <x v="0"/>
  </r>
  <r>
    <s v="FEDERICO II UNIV HOSP"/>
    <n v="3"/>
    <s v="0.011"/>
    <m/>
    <x v="0"/>
    <x v="0"/>
  </r>
  <r>
    <s v="FEINBERG SCH MED"/>
    <n v="3"/>
    <s v="0.011"/>
    <m/>
    <x v="0"/>
    <x v="0"/>
  </r>
  <r>
    <s v="FIBROTX LLC"/>
    <n v="3"/>
    <s v="0.011"/>
    <m/>
    <x v="0"/>
    <x v="0"/>
  </r>
  <r>
    <s v="FIJI NATL UNIV"/>
    <n v="3"/>
    <s v="0.011"/>
    <m/>
    <x v="0"/>
    <x v="0"/>
  </r>
  <r>
    <s v="FINNISH BEEKEEPERS ASSOC"/>
    <n v="3"/>
    <s v="0.011"/>
    <m/>
    <x v="0"/>
    <x v="0"/>
  </r>
  <r>
    <s v="FINNISH CUSTOMS LAB"/>
    <n v="3"/>
    <s v="0.011"/>
    <m/>
    <x v="0"/>
    <x v="0"/>
  </r>
  <r>
    <s v="FINNISH FOOD SAFETY AUTHOR"/>
    <n v="3"/>
    <s v="0.011"/>
    <m/>
    <x v="0"/>
    <x v="0"/>
  </r>
  <r>
    <s v="FINNISH REAL ESTATE FEDERAT"/>
    <n v="3"/>
    <s v="0.011"/>
    <m/>
    <x v="0"/>
    <x v="0"/>
  </r>
  <r>
    <s v="FINNISH REGISTRY KIDNEY DIS"/>
    <n v="3"/>
    <s v="0.011"/>
    <m/>
    <x v="0"/>
    <x v="0"/>
  </r>
  <r>
    <s v="FIONA STANLEY HOSP"/>
    <n v="3"/>
    <s v="0.011"/>
    <m/>
    <x v="0"/>
    <x v="0"/>
  </r>
  <r>
    <s v="FIRAT UNIV"/>
    <n v="3"/>
    <s v="0.011"/>
    <m/>
    <x v="0"/>
    <x v="0"/>
  </r>
  <r>
    <s v="FLOREY INST NEUROSCI MENTAL HLTH"/>
    <n v="3"/>
    <s v="0.011"/>
    <m/>
    <x v="0"/>
    <x v="0"/>
  </r>
  <r>
    <s v="FOM INST DIFFER"/>
    <n v="3"/>
    <s v="0.011"/>
    <m/>
    <x v="0"/>
    <x v="0"/>
  </r>
  <r>
    <s v="FOMOS MAT"/>
    <n v="3"/>
    <s v="0.011"/>
    <m/>
    <x v="0"/>
    <x v="0"/>
  </r>
  <r>
    <s v="FORCE TECHNOL"/>
    <n v="3"/>
    <s v="0.011"/>
    <m/>
    <x v="0"/>
    <x v="0"/>
  </r>
  <r>
    <s v="FOREST SCI CTR CATALONIA CTFC"/>
    <n v="3"/>
    <s v="0.011"/>
    <m/>
    <x v="0"/>
    <x v="0"/>
  </r>
  <r>
    <s v="FOREST TECHNOL CTR CATALONIA"/>
    <n v="3"/>
    <s v="0.011"/>
    <m/>
    <x v="0"/>
    <x v="0"/>
  </r>
  <r>
    <s v="FORESTRY RES INST SWEDEN SKOGFORSK"/>
    <n v="3"/>
    <s v="0.011"/>
    <m/>
    <x v="0"/>
    <x v="0"/>
  </r>
  <r>
    <s v="FORSCHUNGSZENTRUM JULICH GMBH"/>
    <n v="3"/>
    <s v="0.011"/>
    <m/>
    <x v="0"/>
    <x v="0"/>
  </r>
  <r>
    <s v="FRANCIS CRICK INST"/>
    <n v="3"/>
    <s v="0.011"/>
    <m/>
    <x v="0"/>
    <x v="0"/>
  </r>
  <r>
    <s v="FREE UNIV AMSTERDAM"/>
    <n v="3"/>
    <s v="0.011"/>
    <m/>
    <x v="0"/>
    <x v="0"/>
  </r>
  <r>
    <s v="FREIBURG UNIV CLIN"/>
    <n v="3"/>
    <s v="0.011"/>
    <m/>
    <x v="0"/>
    <x v="0"/>
  </r>
  <r>
    <s v="FRENCH AGCY FOOD ENVIRONM OCCUPAT HLTH SAFETY"/>
    <n v="3"/>
    <s v="0.011"/>
    <m/>
    <x v="0"/>
    <x v="0"/>
  </r>
  <r>
    <s v="FRENCH AGCY FOOD ENVIRONM OCCUPAT HLTH SAFETY A"/>
    <n v="3"/>
    <s v="0.011"/>
    <m/>
    <x v="0"/>
    <x v="0"/>
  </r>
  <r>
    <s v="FRENCH INST HLTH SURVEILLANCE"/>
    <n v="3"/>
    <s v="0.011"/>
    <m/>
    <x v="0"/>
    <x v="0"/>
  </r>
  <r>
    <s v="FRENCH NATL INST HLTH MED RES"/>
    <n v="3"/>
    <s v="0.011"/>
    <m/>
    <x v="0"/>
    <x v="0"/>
  </r>
  <r>
    <s v="FRIESLANDCAMPINA"/>
    <n v="3"/>
    <s v="0.011"/>
    <m/>
    <x v="0"/>
    <x v="0"/>
  </r>
  <r>
    <s v="FU WAI CARDIOVASC HOSP"/>
    <n v="3"/>
    <s v="0.011"/>
    <m/>
    <x v="0"/>
    <x v="0"/>
  </r>
  <r>
    <s v="FUKUJUJI HOSP"/>
    <n v="3"/>
    <s v="0.011"/>
    <m/>
    <x v="0"/>
    <x v="0"/>
  </r>
  <r>
    <s v="G KUPPUSWAMY NAIDU MEM HOSP"/>
    <n v="3"/>
    <s v="0.011"/>
    <m/>
    <x v="0"/>
    <x v="0"/>
  </r>
  <r>
    <s v="GALDAKAO HOSP"/>
    <n v="3"/>
    <s v="0.011"/>
    <m/>
    <x v="0"/>
    <x v="0"/>
  </r>
  <r>
    <s v="GALWAY MAYO INST TECHNOL"/>
    <n v="3"/>
    <s v="0.011"/>
    <m/>
    <x v="0"/>
    <x v="0"/>
  </r>
  <r>
    <s v="GBS CIDP INT FDN"/>
    <n v="3"/>
    <s v="0.011"/>
    <m/>
    <x v="0"/>
    <x v="0"/>
  </r>
  <r>
    <s v="GEN DIRECTORATE HLTH"/>
    <n v="3"/>
    <s v="0.011"/>
    <m/>
    <x v="0"/>
    <x v="0"/>
  </r>
  <r>
    <s v="GEN DIRECTORATE HLTH LISBON"/>
    <n v="3"/>
    <s v="0.011"/>
    <m/>
    <x v="0"/>
    <x v="0"/>
  </r>
  <r>
    <s v="GEN DIRECTORATE HLTH RES"/>
    <n v="3"/>
    <s v="0.011"/>
    <m/>
    <x v="0"/>
    <x v="0"/>
  </r>
  <r>
    <s v="GEN DYNAM INFORMAT TECHNOL"/>
    <n v="3"/>
    <s v="0.011"/>
    <m/>
    <x v="0"/>
    <x v="0"/>
  </r>
  <r>
    <s v="GEN HOSP LARISSA"/>
    <n v="3"/>
    <s v="0.011"/>
    <m/>
    <x v="0"/>
    <x v="0"/>
  </r>
  <r>
    <s v="GEN HOSP MURSKA SOBOTA"/>
    <n v="3"/>
    <s v="0.011"/>
    <m/>
    <x v="0"/>
    <x v="0"/>
  </r>
  <r>
    <s v="GEN HOSP PULA"/>
    <n v="3"/>
    <s v="0.011"/>
    <m/>
    <x v="0"/>
    <x v="0"/>
  </r>
  <r>
    <s v="GEN HOSP RIMAVSKA SOBOTA"/>
    <n v="3"/>
    <s v="0.011"/>
    <m/>
    <x v="0"/>
    <x v="0"/>
  </r>
  <r>
    <s v="GEN PHYS INST RAS"/>
    <n v="3"/>
    <s v="0.011"/>
    <m/>
    <x v="0"/>
    <x v="0"/>
  </r>
  <r>
    <s v="GENERALITAT VALENCIANA"/>
    <n v="3"/>
    <s v="0.011"/>
    <m/>
    <x v="0"/>
    <x v="0"/>
  </r>
  <r>
    <s v="GENET EPIDEMIOL GRP"/>
    <n v="3"/>
    <s v="0.011"/>
    <m/>
    <x v="0"/>
    <x v="0"/>
  </r>
  <r>
    <s v="GENO BREEDING AI ASSOC"/>
    <n v="3"/>
    <s v="0.011"/>
    <m/>
    <x v="0"/>
    <x v="0"/>
  </r>
  <r>
    <s v="GENOS DOO"/>
    <n v="3"/>
    <s v="0.011"/>
    <m/>
    <x v="0"/>
    <x v="0"/>
  </r>
  <r>
    <s v="GEOL SURVEY DENMARK GREENLAND"/>
    <n v="3"/>
    <s v="0.011"/>
    <m/>
    <x v="0"/>
    <x v="0"/>
  </r>
  <r>
    <s v="GERMAN CTR CARDIOVASC RES"/>
    <n v="3"/>
    <s v="0.011"/>
    <m/>
    <x v="0"/>
    <x v="0"/>
  </r>
  <r>
    <s v="GGZ BREBURG"/>
    <n v="3"/>
    <s v="0.011"/>
    <m/>
    <x v="0"/>
    <x v="0"/>
  </r>
  <r>
    <s v="GGZ INGEEST"/>
    <n v="3"/>
    <s v="0.011"/>
    <m/>
    <x v="0"/>
    <x v="0"/>
  </r>
  <r>
    <s v="GLADSTONE INST"/>
    <n v="3"/>
    <s v="0.011"/>
    <m/>
    <x v="0"/>
    <x v="0"/>
  </r>
  <r>
    <s v="GLASGOW ROYAL INFIRM"/>
    <n v="3"/>
    <s v="0.011"/>
    <m/>
    <x v="0"/>
    <x v="0"/>
  </r>
  <r>
    <s v="GLOBAL ECOL UNIT CREAF CEAB UAB"/>
    <n v="3"/>
    <s v="0.011"/>
    <m/>
    <x v="0"/>
    <x v="0"/>
  </r>
  <r>
    <s v="GNS SCI"/>
    <n v="3"/>
    <s v="0.011"/>
    <m/>
    <x v="0"/>
    <x v="0"/>
  </r>
  <r>
    <s v="GOETHE UNIV HOSP"/>
    <n v="3"/>
    <s v="0.011"/>
    <m/>
    <x v="0"/>
    <x v="0"/>
  </r>
  <r>
    <s v="GOLD COAST HLTH"/>
    <n v="3"/>
    <s v="0.011"/>
    <m/>
    <x v="0"/>
    <x v="0"/>
  </r>
  <r>
    <s v="GOTHENBURG GLOBAL BIODIVERS CTR"/>
    <n v="3"/>
    <s v="0.011"/>
    <m/>
    <x v="0"/>
    <x v="0"/>
  </r>
  <r>
    <s v="GOVT CATALONIA"/>
    <n v="3"/>
    <s v="0.011"/>
    <m/>
    <x v="0"/>
    <x v="0"/>
  </r>
  <r>
    <s v="GOVT LADY READING HOSP"/>
    <n v="3"/>
    <s v="0.011"/>
    <m/>
    <x v="0"/>
    <x v="0"/>
  </r>
  <r>
    <s v="GOVT MED COLL"/>
    <n v="3"/>
    <s v="0.011"/>
    <m/>
    <x v="0"/>
    <x v="0"/>
  </r>
  <r>
    <s v="GREENWOOD GENET CTR"/>
    <n v="3"/>
    <s v="0.011"/>
    <m/>
    <x v="0"/>
    <x v="0"/>
  </r>
  <r>
    <s v="GREIFSWALD UNIV"/>
    <n v="3"/>
    <s v="0.011"/>
    <m/>
    <x v="0"/>
    <x v="0"/>
  </r>
  <r>
    <s v="GROOTE SCHUUR HOSP"/>
    <n v="3"/>
    <s v="0.011"/>
    <m/>
    <x v="0"/>
    <x v="0"/>
  </r>
  <r>
    <s v="GUANGDONG PHARMACEUT UNIV"/>
    <n v="3"/>
    <s v="0.011"/>
    <m/>
    <x v="0"/>
    <x v="0"/>
  </r>
  <r>
    <s v="GUNMA UNIV"/>
    <n v="3"/>
    <s v="0.011"/>
    <m/>
    <x v="0"/>
    <x v="0"/>
  </r>
  <r>
    <s v="HADASSAH HEBREW UNIV HOSP"/>
    <n v="3"/>
    <s v="0.011"/>
    <m/>
    <x v="0"/>
    <x v="0"/>
  </r>
  <r>
    <s v="HADASSAH KEREM UNIV HOSP"/>
    <n v="3"/>
    <s v="0.011"/>
    <m/>
    <x v="0"/>
    <x v="0"/>
  </r>
  <r>
    <s v="HAEMEK MED CTR"/>
    <n v="3"/>
    <s v="0.011"/>
    <m/>
    <x v="0"/>
    <x v="0"/>
  </r>
  <r>
    <s v="HAGA TEACHING HOSP"/>
    <n v="3"/>
    <s v="0.011"/>
    <m/>
    <x v="0"/>
    <x v="0"/>
  </r>
  <r>
    <s v="HAGEDORN RES INST"/>
    <n v="3"/>
    <s v="0.011"/>
    <m/>
    <x v="0"/>
    <x v="0"/>
  </r>
  <r>
    <s v="HAINAN UNIV"/>
    <n v="3"/>
    <s v="0.011"/>
    <m/>
    <x v="0"/>
    <x v="0"/>
  </r>
  <r>
    <s v="HAINE PAELAVABRIK OU"/>
    <n v="3"/>
    <s v="0.011"/>
    <m/>
    <x v="0"/>
    <x v="0"/>
  </r>
  <r>
    <s v="HAMAD GEN HOSP"/>
    <n v="3"/>
    <s v="0.011"/>
    <m/>
    <x v="0"/>
    <x v="0"/>
  </r>
  <r>
    <s v="HAMBURG UNIV TECHNOL"/>
    <n v="3"/>
    <s v="0.011"/>
    <m/>
    <x v="0"/>
    <x v="0"/>
  </r>
  <r>
    <s v="HAMBURGER STERNWARTE"/>
    <n v="3"/>
    <s v="0.011"/>
    <m/>
    <x v="0"/>
    <x v="0"/>
  </r>
  <r>
    <s v="HAMPTON UNIV"/>
    <n v="3"/>
    <s v="0.011"/>
    <m/>
    <x v="0"/>
    <x v="0"/>
  </r>
  <r>
    <s v="HAN UNIV APPL SCI"/>
    <n v="3"/>
    <s v="0.011"/>
    <m/>
    <x v="0"/>
    <x v="0"/>
  </r>
  <r>
    <s v="HARBIN MED UNIV"/>
    <n v="3"/>
    <s v="0.011"/>
    <m/>
    <x v="0"/>
    <x v="0"/>
  </r>
  <r>
    <s v="HARBORVIEW INJURY PREVENT RES CTR"/>
    <n v="3"/>
    <s v="0.011"/>
    <m/>
    <x v="0"/>
    <x v="0"/>
  </r>
  <r>
    <s v="HARBORVIEW UW MED"/>
    <n v="3"/>
    <s v="0.011"/>
    <m/>
    <x v="0"/>
    <x v="0"/>
  </r>
  <r>
    <s v="HARVARD PILGRIM HLTH CARE INST"/>
    <n v="3"/>
    <s v="0.011"/>
    <m/>
    <x v="0"/>
    <x v="0"/>
  </r>
  <r>
    <s v="HARVARD T H CHAN SCH PUBL HLTH"/>
    <n v="3"/>
    <s v="0.011"/>
    <m/>
    <x v="0"/>
    <x v="0"/>
  </r>
  <r>
    <s v="HASHARON HOSP"/>
    <n v="3"/>
    <s v="0.011"/>
    <m/>
    <x v="0"/>
    <x v="0"/>
  </r>
  <r>
    <s v="HEADACHE MED CTR LINZ SEILERSTATTE"/>
    <n v="3"/>
    <s v="0.011"/>
    <m/>
    <x v="0"/>
    <x v="0"/>
  </r>
  <r>
    <s v="HELLEN HLTH FDN"/>
    <n v="3"/>
    <s v="0.011"/>
    <m/>
    <x v="0"/>
    <x v="0"/>
  </r>
  <r>
    <s v="HELMHOLTZ ZENTRUM BERLIN MAT ENERGIE"/>
    <n v="3"/>
    <s v="0.011"/>
    <m/>
    <x v="0"/>
    <x v="0"/>
  </r>
  <r>
    <s v="HELMHOLTZ ZENTRUM MUENCHEN"/>
    <n v="3"/>
    <s v="0.011"/>
    <m/>
    <x v="0"/>
    <x v="0"/>
  </r>
  <r>
    <s v="HELMHOLZ ZENTRUM MUNCHEN"/>
    <n v="3"/>
    <s v="0.011"/>
    <m/>
    <x v="0"/>
    <x v="0"/>
  </r>
  <r>
    <s v="HELSINKI METROPOLIA UNIV APPL SCI"/>
    <n v="3"/>
    <s v="0.011"/>
    <m/>
    <x v="0"/>
    <x v="0"/>
  </r>
  <r>
    <s v="HEMATOL ONCOL STEM CELL TRANSPLANTAT RES CTR"/>
    <n v="3"/>
    <s v="0.011"/>
    <m/>
    <x v="0"/>
    <x v="0"/>
  </r>
  <r>
    <s v="HJORT CTR MARINE ECOSYST DYNAM"/>
    <n v="3"/>
    <s v="0.011"/>
    <m/>
    <x v="0"/>
    <x v="0"/>
  </r>
  <r>
    <s v="HLTH AUTHOR ABU DHABI"/>
    <n v="3"/>
    <s v="0.011"/>
    <m/>
    <x v="0"/>
    <x v="0"/>
  </r>
  <r>
    <s v="HLTH INSURANCE INST SLOVENIA"/>
    <n v="3"/>
    <s v="0.011"/>
    <m/>
    <x v="0"/>
    <x v="0"/>
  </r>
  <r>
    <s v="HLTH METR UNIT"/>
    <n v="3"/>
    <s v="0.011"/>
    <m/>
    <x v="0"/>
    <x v="0"/>
  </r>
  <r>
    <s v="HLTH RES CTR ANGOLA"/>
    <n v="3"/>
    <s v="0.011"/>
    <m/>
    <x v="0"/>
    <x v="0"/>
  </r>
  <r>
    <s v="HOHAI UNIV"/>
    <n v="3"/>
    <s v="0.011"/>
    <m/>
    <x v="0"/>
    <x v="0"/>
  </r>
  <r>
    <s v="HOHENPEISSENBERG METEOROL OBSERV"/>
    <n v="3"/>
    <s v="0.011"/>
    <m/>
    <x v="0"/>
    <x v="0"/>
  </r>
  <r>
    <s v="HOLY FAMILY HOSP"/>
    <n v="3"/>
    <s v="0.011"/>
    <m/>
    <x v="0"/>
    <x v="0"/>
  </r>
  <r>
    <s v="HOLYCROSS CANC CTR"/>
    <n v="3"/>
    <s v="0.011"/>
    <m/>
    <x v="0"/>
    <x v="0"/>
  </r>
  <r>
    <s v="HOP ANTOINE BECLERE"/>
    <n v="3"/>
    <s v="0.011"/>
    <m/>
    <x v="0"/>
    <x v="0"/>
  </r>
  <r>
    <s v="HOP BEAUJON"/>
    <n v="3"/>
    <s v="0.011"/>
    <m/>
    <x v="0"/>
    <x v="0"/>
  </r>
  <r>
    <s v="HOP CANTONAL UNIV GENEVA"/>
    <n v="3"/>
    <s v="0.011"/>
    <m/>
    <x v="0"/>
    <x v="0"/>
  </r>
  <r>
    <s v="HOP FEMME MERE ENFANT"/>
    <n v="3"/>
    <s v="0.011"/>
    <m/>
    <x v="0"/>
    <x v="0"/>
  </r>
  <r>
    <s v="HOP LARIBOISIERE"/>
    <n v="3"/>
    <s v="0.011"/>
    <m/>
    <x v="0"/>
    <x v="0"/>
  </r>
  <r>
    <s v="HOP ST ANTOINE"/>
    <n v="3"/>
    <s v="0.011"/>
    <m/>
    <x v="0"/>
    <x v="0"/>
  </r>
  <r>
    <s v="HOP TROUSSEAU"/>
    <n v="3"/>
    <s v="0.011"/>
    <m/>
    <x v="0"/>
    <x v="0"/>
  </r>
  <r>
    <s v="HOSP ANTOINE BECLERE"/>
    <n v="3"/>
    <s v="0.011"/>
    <m/>
    <x v="0"/>
    <x v="0"/>
  </r>
  <r>
    <s v="HOSP BADALONA GERMANS TRIAS PUJOL"/>
    <n v="3"/>
    <s v="0.011"/>
    <m/>
    <x v="0"/>
    <x v="0"/>
  </r>
  <r>
    <s v="HOSP CARLOS III"/>
    <n v="3"/>
    <s v="0.011"/>
    <m/>
    <x v="0"/>
    <x v="0"/>
  </r>
  <r>
    <s v="HOSP CLIN UNIV SANTIAGO"/>
    <n v="3"/>
    <s v="0.011"/>
    <m/>
    <x v="0"/>
    <x v="0"/>
  </r>
  <r>
    <s v="HOSP CUF DESCOBERTAS"/>
    <n v="3"/>
    <s v="0.011"/>
    <m/>
    <x v="0"/>
    <x v="0"/>
  </r>
  <r>
    <s v="HOSP CURRY CABRAL"/>
    <n v="3"/>
    <s v="0.011"/>
    <m/>
    <x v="0"/>
    <x v="0"/>
  </r>
  <r>
    <s v="HOSP JM RAMOS MEJIA"/>
    <n v="3"/>
    <s v="0.011"/>
    <m/>
    <x v="0"/>
    <x v="0"/>
  </r>
  <r>
    <s v="HOSP LA PAZ"/>
    <n v="3"/>
    <s v="0.011"/>
    <m/>
    <x v="0"/>
    <x v="0"/>
  </r>
  <r>
    <s v="HOSP MAR RES INST IMIM"/>
    <n v="3"/>
    <s v="0.011"/>
    <m/>
    <x v="0"/>
    <x v="0"/>
  </r>
  <r>
    <s v="HOSP MED SUR"/>
    <n v="3"/>
    <s v="0.011"/>
    <m/>
    <x v="0"/>
    <x v="0"/>
  </r>
  <r>
    <s v="HOSP MIGUEL SERVET"/>
    <n v="3"/>
    <s v="0.011"/>
    <m/>
    <x v="0"/>
    <x v="0"/>
  </r>
  <r>
    <s v="HOSP PRINCESA"/>
    <n v="3"/>
    <s v="0.011"/>
    <m/>
    <x v="0"/>
    <x v="0"/>
  </r>
  <r>
    <s v="HOSP PUERTA DE HIERRO"/>
    <n v="3"/>
    <s v="0.011"/>
    <m/>
    <x v="0"/>
    <x v="0"/>
  </r>
  <r>
    <s v="HOSP REG TEMUCO"/>
    <n v="3"/>
    <s v="0.011"/>
    <m/>
    <x v="0"/>
    <x v="0"/>
  </r>
  <r>
    <s v="HOSP ROBERT DEBRE"/>
    <n v="3"/>
    <s v="0.011"/>
    <m/>
    <x v="0"/>
    <x v="0"/>
  </r>
  <r>
    <s v="HOSP SAN PEDRO"/>
    <n v="3"/>
    <s v="0.011"/>
    <m/>
    <x v="0"/>
    <x v="0"/>
  </r>
  <r>
    <s v="HOSP ST JOAN DE DEU"/>
    <n v="3"/>
    <s v="0.011"/>
    <m/>
    <x v="0"/>
    <x v="0"/>
  </r>
  <r>
    <s v="HOSP UNIV LA PRINCESA"/>
    <n v="3"/>
    <s v="0.011"/>
    <m/>
    <x v="0"/>
    <x v="0"/>
  </r>
  <r>
    <s v="HOSP UNIV MIGUEL SERVET"/>
    <n v="3"/>
    <s v="0.011"/>
    <m/>
    <x v="0"/>
    <x v="0"/>
  </r>
  <r>
    <s v="HOSP UNIV VIRGEN DEL ROCIO"/>
    <n v="3"/>
    <s v="0.011"/>
    <m/>
    <x v="0"/>
    <x v="0"/>
  </r>
  <r>
    <s v="HOSP VARGAS CARACAS"/>
    <n v="3"/>
    <s v="0.011"/>
    <m/>
    <x v="0"/>
    <x v="0"/>
  </r>
  <r>
    <s v="HOSP VIRGEN SALUD"/>
    <n v="3"/>
    <s v="0.011"/>
    <m/>
    <x v="0"/>
    <x v="0"/>
  </r>
  <r>
    <s v="HOWARD HUGHES MED INST"/>
    <n v="3"/>
    <s v="0.011"/>
    <m/>
    <x v="0"/>
    <x v="0"/>
  </r>
  <r>
    <s v="HSCH HAMM LIPPSTADT"/>
    <n v="3"/>
    <s v="0.011"/>
    <m/>
    <x v="0"/>
    <x v="0"/>
  </r>
  <r>
    <s v="HSRC"/>
    <n v="3"/>
    <s v="0.011"/>
    <m/>
    <x v="0"/>
    <x v="0"/>
  </r>
  <r>
    <s v="HUAZHONG AGR UNIV"/>
    <n v="3"/>
    <s v="0.011"/>
    <m/>
    <x v="0"/>
    <x v="0"/>
  </r>
  <r>
    <s v="HUBEI UNIV TECHNOL"/>
    <n v="3"/>
    <s v="0.011"/>
    <m/>
    <x v="0"/>
    <x v="0"/>
  </r>
  <r>
    <s v="HUGO TREFFNER GYMNASIUM"/>
    <n v="3"/>
    <s v="0.011"/>
    <m/>
    <x v="0"/>
    <x v="0"/>
  </r>
  <r>
    <s v="HUNGER ACTION LOS ANGELES"/>
    <n v="3"/>
    <s v="0.011"/>
    <m/>
    <x v="0"/>
    <x v="0"/>
  </r>
  <r>
    <s v="IAPB VIS 2020 LA"/>
    <n v="3"/>
    <s v="0.011"/>
    <m/>
    <x v="0"/>
    <x v="0"/>
  </r>
  <r>
    <s v="IASBS"/>
    <n v="3"/>
    <s v="0.011"/>
    <m/>
    <x v="0"/>
    <x v="0"/>
  </r>
  <r>
    <s v="IASO GEN HOSP"/>
    <n v="3"/>
    <s v="0.011"/>
    <m/>
    <x v="0"/>
    <x v="0"/>
  </r>
  <r>
    <s v="IB KRATES OU"/>
    <n v="3"/>
    <s v="0.011"/>
    <m/>
    <x v="0"/>
    <x v="0"/>
  </r>
  <r>
    <s v="IB SALUT AREA SALUT MENORCA"/>
    <n v="3"/>
    <s v="0.011"/>
    <m/>
    <x v="0"/>
    <x v="0"/>
  </r>
  <r>
    <s v="IBARAKI UNIV"/>
    <n v="3"/>
    <s v="0.011"/>
    <m/>
    <x v="0"/>
    <x v="0"/>
  </r>
  <r>
    <s v="ICAHN SCH MED"/>
    <n v="3"/>
    <s v="0.011"/>
    <m/>
    <x v="0"/>
    <x v="0"/>
  </r>
  <r>
    <s v="ICES"/>
    <n v="3"/>
    <s v="0.011"/>
    <m/>
    <x v="0"/>
    <x v="0"/>
  </r>
  <r>
    <s v="ICIN"/>
    <n v="3"/>
    <s v="0.011"/>
    <m/>
    <x v="0"/>
    <x v="0"/>
  </r>
  <r>
    <s v="ICM"/>
    <n v="3"/>
    <s v="0.011"/>
    <m/>
    <x v="0"/>
    <x v="0"/>
  </r>
  <r>
    <s v="ICO"/>
    <n v="3"/>
    <s v="0.011"/>
    <m/>
    <x v="0"/>
    <x v="0"/>
  </r>
  <r>
    <s v="IDA TALLINNA KESKHAIGLA"/>
    <n v="3"/>
    <s v="0.011"/>
    <m/>
    <x v="0"/>
    <x v="0"/>
  </r>
  <r>
    <s v="IFA INST DEV PROD WORK ENVIRONM"/>
    <n v="3"/>
    <s v="0.011"/>
    <m/>
    <x v="0"/>
    <x v="0"/>
  </r>
  <r>
    <s v="IGENOMIX SL"/>
    <n v="3"/>
    <s v="0.011"/>
    <m/>
    <x v="0"/>
    <x v="0"/>
  </r>
  <r>
    <s v="IKERBASQUE"/>
    <n v="3"/>
    <s v="0.011"/>
    <m/>
    <x v="0"/>
    <x v="0"/>
  </r>
  <r>
    <s v="ILLUMINA"/>
    <n v="3"/>
    <s v="0.011"/>
    <m/>
    <x v="0"/>
    <x v="0"/>
  </r>
  <r>
    <s v="ILLUMINA INC"/>
    <n v="3"/>
    <s v="0.011"/>
    <m/>
    <x v="0"/>
    <x v="0"/>
  </r>
  <r>
    <s v="IMEC"/>
    <n v="3"/>
    <s v="0.011"/>
    <m/>
    <x v="0"/>
    <x v="0"/>
  </r>
  <r>
    <s v="IMIM HOSP DEL MAR"/>
    <n v="3"/>
    <s v="0.011"/>
    <m/>
    <x v="0"/>
    <x v="0"/>
  </r>
  <r>
    <s v="IMMUNOQURE AG"/>
    <n v="3"/>
    <s v="0.011"/>
    <m/>
    <x v="0"/>
    <x v="0"/>
  </r>
  <r>
    <s v="INAF OSSERVATORIO ASTRON BRERA"/>
    <n v="3"/>
    <s v="0.011"/>
    <m/>
    <x v="0"/>
    <x v="0"/>
  </r>
  <r>
    <s v="INAOE"/>
    <n v="3"/>
    <s v="0.011"/>
    <m/>
    <x v="0"/>
    <x v="0"/>
  </r>
  <r>
    <s v="IND TECHNOL INST"/>
    <n v="3"/>
    <s v="0.011"/>
    <m/>
    <x v="0"/>
    <x v="0"/>
  </r>
  <r>
    <s v="IND TECHNOL RES INST"/>
    <n v="3"/>
    <s v="0.011"/>
    <m/>
    <x v="0"/>
    <x v="0"/>
  </r>
  <r>
    <s v="INDEPENDENT"/>
    <n v="3"/>
    <s v="0.011"/>
    <m/>
    <x v="0"/>
    <x v="0"/>
  </r>
  <r>
    <s v="INDEPENDENT ENVIRONM HLTH RES LULEA"/>
    <n v="3"/>
    <s v="0.011"/>
    <m/>
    <x v="0"/>
    <x v="0"/>
  </r>
  <r>
    <s v="INDIAN INST MANAGEMENT BANGALORE"/>
    <n v="3"/>
    <s v="0.011"/>
    <m/>
    <x v="0"/>
    <x v="0"/>
  </r>
  <r>
    <s v="INDIAN INST SCI EDUC RES THIRUVANANTHAPURAM"/>
    <n v="3"/>
    <s v="0.011"/>
    <m/>
    <x v="0"/>
    <x v="0"/>
  </r>
  <r>
    <s v="INDICASAT AIP"/>
    <n v="3"/>
    <s v="0.011"/>
    <m/>
    <x v="0"/>
    <x v="0"/>
  </r>
  <r>
    <s v="INFN SEZ BARIA"/>
    <n v="3"/>
    <s v="0.011"/>
    <m/>
    <x v="0"/>
    <x v="0"/>
  </r>
  <r>
    <s v="INFN SEZIONE PADOVA"/>
    <n v="3"/>
    <s v="0.011"/>
    <m/>
    <x v="0"/>
    <x v="0"/>
  </r>
  <r>
    <s v="INFN SEZIONE PAVIA"/>
    <n v="3"/>
    <s v="0.011"/>
    <m/>
    <x v="0"/>
    <x v="0"/>
  </r>
  <r>
    <s v="INFN SEZIONE PERUGIA"/>
    <n v="3"/>
    <s v="0.011"/>
    <m/>
    <x v="0"/>
    <x v="0"/>
  </r>
  <r>
    <s v="INFN SEZIONE ROMA"/>
    <n v="3"/>
    <s v="0.011"/>
    <m/>
    <x v="0"/>
    <x v="0"/>
  </r>
  <r>
    <s v="INFN SEZIONE TRIESTE"/>
    <n v="3"/>
    <s v="0.011"/>
    <m/>
    <x v="0"/>
    <x v="0"/>
  </r>
  <r>
    <s v="INFORMAT MANAGEMENT SERV INC"/>
    <n v="3"/>
    <s v="0.011"/>
    <m/>
    <x v="0"/>
    <x v="0"/>
  </r>
  <r>
    <s v="INFORMAT MINIST HLTH RUSSIAN FEDERAT"/>
    <n v="3"/>
    <s v="0.011"/>
    <m/>
    <x v="0"/>
    <x v="0"/>
  </r>
  <r>
    <s v="INIA"/>
    <n v="3"/>
    <s v="0.011"/>
    <m/>
    <x v="0"/>
    <x v="0"/>
  </r>
  <r>
    <s v="INKOSI ALBERT LUTHULI CENT HOSP"/>
    <n v="3"/>
    <s v="0.011"/>
    <m/>
    <x v="0"/>
    <x v="0"/>
  </r>
  <r>
    <s v="INONU UNIV"/>
    <n v="3"/>
    <s v="0.011"/>
    <m/>
    <x v="0"/>
    <x v="0"/>
  </r>
  <r>
    <s v="INSA CTR VAL LOIRE"/>
    <n v="3"/>
    <s v="0.011"/>
    <m/>
    <x v="0"/>
    <x v="0"/>
  </r>
  <r>
    <s v="INST AGROALIMENTARIO ARAGON IA2"/>
    <n v="3"/>
    <s v="0.011"/>
    <m/>
    <x v="0"/>
    <x v="0"/>
  </r>
  <r>
    <s v="INST ALBERT BONNIOT"/>
    <n v="3"/>
    <s v="0.011"/>
    <m/>
    <x v="0"/>
    <x v="0"/>
  </r>
  <r>
    <s v="INST ASTROPHYS"/>
    <n v="3"/>
    <s v="0.011"/>
    <m/>
    <x v="0"/>
    <x v="0"/>
  </r>
  <r>
    <s v="INST BASIC MED SCI"/>
    <n v="3"/>
    <s v="0.011"/>
    <m/>
    <x v="0"/>
    <x v="0"/>
  </r>
  <r>
    <s v="INST BIOPROC ANALYT MEASUREMENT TECH"/>
    <n v="3"/>
    <s v="0.011"/>
    <m/>
    <x v="0"/>
    <x v="0"/>
  </r>
  <r>
    <s v="INST CANCEROL GUSTAVE ROUSSY"/>
    <n v="3"/>
    <s v="0.011"/>
    <m/>
    <x v="0"/>
    <x v="0"/>
  </r>
  <r>
    <s v="INST CLAUDIUS REGAUD"/>
    <n v="3"/>
    <s v="0.011"/>
    <m/>
    <x v="0"/>
    <x v="0"/>
  </r>
  <r>
    <s v="INST CLIN MED"/>
    <n v="3"/>
    <s v="0.011"/>
    <m/>
    <x v="0"/>
    <x v="0"/>
  </r>
  <r>
    <s v="INST COMMUNITY MED"/>
    <n v="3"/>
    <s v="0.011"/>
    <m/>
    <x v="0"/>
    <x v="0"/>
  </r>
  <r>
    <s v="INST DANTE PAZZANESE CARDIOL"/>
    <n v="3"/>
    <s v="0.011"/>
    <m/>
    <x v="0"/>
    <x v="0"/>
  </r>
  <r>
    <s v="INST ECOL AC"/>
    <n v="3"/>
    <s v="0.011"/>
    <m/>
    <x v="0"/>
    <x v="0"/>
  </r>
  <r>
    <s v="INST EPIDEMIOL DIS CONTROL RES"/>
    <n v="3"/>
    <s v="0.011"/>
    <m/>
    <x v="0"/>
    <x v="0"/>
  </r>
  <r>
    <s v="INST GENET ENGN BIOTECHNOL"/>
    <n v="3"/>
    <s v="0.011"/>
    <m/>
    <x v="0"/>
    <x v="0"/>
  </r>
  <r>
    <s v="INST GULBENKIAN CIENCIAS"/>
    <n v="3"/>
    <s v="0.011"/>
    <m/>
    <x v="0"/>
    <x v="0"/>
  </r>
  <r>
    <s v="INST HLTH AGEING"/>
    <n v="3"/>
    <s v="0.011"/>
    <m/>
    <x v="0"/>
    <x v="0"/>
  </r>
  <r>
    <s v="INST HOCHENERGIEPHYSIK OEAW"/>
    <n v="3"/>
    <s v="0.011"/>
    <m/>
    <x v="0"/>
    <x v="0"/>
  </r>
  <r>
    <s v="INST HOSP MAR INVEST MED"/>
    <n v="3"/>
    <s v="0.011"/>
    <m/>
    <x v="0"/>
    <x v="0"/>
  </r>
  <r>
    <s v="INST HOSP MAR INVEST MED IMIM"/>
    <n v="3"/>
    <s v="0.011"/>
    <m/>
    <x v="0"/>
    <x v="0"/>
  </r>
  <r>
    <s v="INST HUMAN SCI"/>
    <n v="3"/>
    <s v="0.011"/>
    <m/>
    <x v="0"/>
    <x v="0"/>
  </r>
  <r>
    <s v="INST INFORMAT SCI"/>
    <n v="3"/>
    <s v="0.011"/>
    <m/>
    <x v="0"/>
    <x v="0"/>
  </r>
  <r>
    <s v="INST INTERNAL PREVENT MED"/>
    <n v="3"/>
    <s v="0.011"/>
    <m/>
    <x v="0"/>
    <x v="0"/>
  </r>
  <r>
    <s v="INST INVEST CLIN ROSARIO"/>
    <n v="3"/>
    <s v="0.011"/>
    <m/>
    <x v="0"/>
    <x v="0"/>
  </r>
  <r>
    <s v="INST INVEST SANITARIA ARAGON IIS ARAGON"/>
    <n v="3"/>
    <s v="0.011"/>
    <m/>
    <x v="0"/>
    <x v="0"/>
  </r>
  <r>
    <s v="INST MAR PERU IMARPE"/>
    <n v="3"/>
    <s v="0.011"/>
    <m/>
    <x v="0"/>
    <x v="0"/>
  </r>
  <r>
    <s v="INST MED"/>
    <n v="3"/>
    <s v="0.011"/>
    <m/>
    <x v="0"/>
    <x v="0"/>
  </r>
  <r>
    <s v="INST METEOROL WATER MANAGEMENT"/>
    <n v="3"/>
    <s v="0.011"/>
    <m/>
    <x v="0"/>
    <x v="0"/>
  </r>
  <r>
    <s v="INST MICROBIOL ASCR"/>
    <n v="3"/>
    <s v="0.011"/>
    <m/>
    <x v="0"/>
    <x v="0"/>
  </r>
  <r>
    <s v="INST MOL MED FINLAND"/>
    <n v="3"/>
    <s v="0.011"/>
    <m/>
    <x v="0"/>
    <x v="0"/>
  </r>
  <r>
    <s v="INST ONCOL RADIOBIOL"/>
    <n v="3"/>
    <s v="0.011"/>
    <m/>
    <x v="0"/>
    <x v="0"/>
  </r>
  <r>
    <s v="INST OPHTHALMOL CONDE VALENCIA"/>
    <n v="3"/>
    <s v="0.011"/>
    <m/>
    <x v="0"/>
    <x v="0"/>
  </r>
  <r>
    <s v="INST PARTICLE PHYS"/>
    <n v="3"/>
    <s v="0.011"/>
    <m/>
    <x v="0"/>
    <x v="0"/>
  </r>
  <r>
    <s v="INST PHTHISIOPNEUMOL"/>
    <n v="3"/>
    <s v="0.011"/>
    <m/>
    <x v="0"/>
    <x v="0"/>
  </r>
  <r>
    <s v="INST PLANT GENET RESOURCES K MALKOV"/>
    <n v="3"/>
    <s v="0.011"/>
    <m/>
    <x v="0"/>
    <x v="0"/>
  </r>
  <r>
    <s v="INST POPULAT BASED CANC RES"/>
    <n v="3"/>
    <s v="0.011"/>
    <m/>
    <x v="0"/>
    <x v="0"/>
  </r>
  <r>
    <s v="INST REG SANTE PUBL"/>
    <n v="3"/>
    <s v="0.011"/>
    <m/>
    <x v="0"/>
    <x v="0"/>
  </r>
  <r>
    <s v="INST SALUD PUBL NAVARRA"/>
    <n v="3"/>
    <s v="0.011"/>
    <m/>
    <x v="0"/>
    <x v="0"/>
  </r>
  <r>
    <s v="INST SOCIAL PREVENT MED"/>
    <n v="3"/>
    <s v="0.011"/>
    <m/>
    <x v="0"/>
    <x v="0"/>
  </r>
  <r>
    <s v="INST SOCIAL RES"/>
    <n v="3"/>
    <s v="0.011"/>
    <m/>
    <x v="0"/>
    <x v="0"/>
  </r>
  <r>
    <s v="INST SOCIAL RES ZAGREB"/>
    <n v="3"/>
    <s v="0.011"/>
    <m/>
    <x v="0"/>
    <x v="0"/>
  </r>
  <r>
    <s v="INST TECNOL CELAYA"/>
    <n v="3"/>
    <s v="0.011"/>
    <m/>
    <x v="0"/>
    <x v="0"/>
  </r>
  <r>
    <s v="INST UNIV LUBECK"/>
    <n v="3"/>
    <s v="0.011"/>
    <m/>
    <x v="0"/>
    <x v="0"/>
  </r>
  <r>
    <s v="INT BURCH UNIV"/>
    <n v="3"/>
    <s v="0.011"/>
    <m/>
    <x v="0"/>
    <x v="0"/>
  </r>
  <r>
    <s v="INT TB RES CTR"/>
    <n v="3"/>
    <s v="0.011"/>
    <m/>
    <x v="0"/>
    <x v="0"/>
  </r>
  <r>
    <s v="INT UNIV AUDENTES"/>
    <n v="3"/>
    <s v="0.011"/>
    <m/>
    <x v="0"/>
    <x v="0"/>
  </r>
  <r>
    <s v="INT UNIV HLTH WELF"/>
    <n v="3"/>
    <s v="0.011"/>
    <m/>
    <x v="0"/>
    <x v="0"/>
  </r>
  <r>
    <s v="INTERGROWTH 21ST STUDY RES CTR"/>
    <n v="3"/>
    <s v="0.011"/>
    <m/>
    <x v="0"/>
    <x v="0"/>
  </r>
  <r>
    <s v="INTERUNIVERS CARDIOL INST NETHERLANDS"/>
    <n v="3"/>
    <s v="0.011"/>
    <m/>
    <x v="0"/>
    <x v="0"/>
  </r>
  <r>
    <s v="IOFFE PHYS TECH INST"/>
    <n v="3"/>
    <s v="0.011"/>
    <m/>
    <x v="0"/>
    <x v="0"/>
  </r>
  <r>
    <s v="IONICON ANALYT GMBH"/>
    <n v="3"/>
    <s v="0.011"/>
    <m/>
    <x v="0"/>
    <x v="0"/>
  </r>
  <r>
    <s v="IRAP"/>
    <n v="3"/>
    <s v="0.011"/>
    <m/>
    <x v="0"/>
    <x v="0"/>
  </r>
  <r>
    <s v="IRCCS AZIENDA OSPED UNIV SAN MARTINO"/>
    <n v="3"/>
    <s v="0.011"/>
    <m/>
    <x v="0"/>
    <x v="0"/>
  </r>
  <r>
    <s v="IRCCS MARIO NEGRI INST PHARMACOL RES"/>
    <n v="3"/>
    <s v="0.011"/>
    <m/>
    <x v="0"/>
    <x v="0"/>
  </r>
  <r>
    <s v="IRCCS MEDITERRANEAN NEUROL INST NEUROMED"/>
    <n v="3"/>
    <s v="0.011"/>
    <m/>
    <x v="0"/>
    <x v="0"/>
  </r>
  <r>
    <s v="IRTA"/>
    <n v="3"/>
    <s v="0.011"/>
    <m/>
    <x v="0"/>
    <x v="0"/>
  </r>
  <r>
    <s v="IRYCIS"/>
    <n v="3"/>
    <s v="0.011"/>
    <m/>
    <x v="0"/>
    <x v="0"/>
  </r>
  <r>
    <s v="IST ITALIANO TECNOL"/>
    <n v="3"/>
    <s v="0.011"/>
    <m/>
    <x v="0"/>
    <x v="0"/>
  </r>
  <r>
    <s v="IST NAZL GEOFIS VULCANOL"/>
    <n v="3"/>
    <s v="0.011"/>
    <m/>
    <x v="0"/>
    <x v="0"/>
  </r>
  <r>
    <s v="IST NAZL RIC METROL"/>
    <n v="3"/>
    <s v="0.011"/>
    <m/>
    <x v="0"/>
    <x v="0"/>
  </r>
  <r>
    <s v="IST ZOOPROFILATT SPERIMENTALE VENEZIE"/>
    <n v="3"/>
    <s v="0.011"/>
    <m/>
    <x v="0"/>
    <x v="0"/>
  </r>
  <r>
    <s v="ISTANBUL UNIV CERRHPA"/>
    <n v="3"/>
    <s v="0.011"/>
    <m/>
    <x v="0"/>
    <x v="0"/>
  </r>
  <r>
    <s v="IT UNIV COPENHAGEN"/>
    <n v="3"/>
    <s v="0.011"/>
    <m/>
    <x v="0"/>
    <x v="0"/>
  </r>
  <r>
    <s v="ITALIAN COLL GEN PRACTITIONERS PRIMARY CARE"/>
    <n v="3"/>
    <s v="0.011"/>
    <m/>
    <x v="0"/>
    <x v="0"/>
  </r>
  <r>
    <s v="ITALIAN NATL INST HLTH"/>
    <n v="3"/>
    <s v="0.011"/>
    <m/>
    <x v="0"/>
    <x v="0"/>
  </r>
  <r>
    <s v="ITER ORG"/>
    <n v="3"/>
    <s v="0.011"/>
    <m/>
    <x v="0"/>
    <x v="0"/>
  </r>
  <r>
    <s v="IVANE JAVAKHISHVILI TBILISI STATE UNIV"/>
    <n v="3"/>
    <s v="0.011"/>
    <m/>
    <x v="0"/>
    <x v="0"/>
  </r>
  <r>
    <s v="JACKSON LAB GENOM MED"/>
    <n v="3"/>
    <s v="0.011"/>
    <m/>
    <x v="0"/>
    <x v="0"/>
  </r>
  <r>
    <s v="JACOBS UNIV BREMEN"/>
    <n v="3"/>
    <s v="0.011"/>
    <m/>
    <x v="0"/>
    <x v="0"/>
  </r>
  <r>
    <s v="JAGELLONIAN UNIV HOSP"/>
    <n v="3"/>
    <s v="0.011"/>
    <m/>
    <x v="0"/>
    <x v="0"/>
  </r>
  <r>
    <s v="JAGIELLONIAN UNIV MED COLL"/>
    <n v="3"/>
    <s v="0.011"/>
    <m/>
    <x v="0"/>
    <x v="0"/>
  </r>
  <r>
    <s v="JAMES MADISON UNIV"/>
    <n v="3"/>
    <s v="0.011"/>
    <m/>
    <x v="0"/>
    <x v="0"/>
  </r>
  <r>
    <s v="JANSSEN CILAG AG"/>
    <n v="3"/>
    <s v="0.011"/>
    <m/>
    <x v="0"/>
    <x v="0"/>
  </r>
  <r>
    <s v="JANSSEN CILAG BENELUX"/>
    <n v="3"/>
    <s v="0.011"/>
    <m/>
    <x v="0"/>
    <x v="0"/>
  </r>
  <r>
    <s v="JAPAN AGCY MARINE EARTH SCI TECHNOL"/>
    <n v="3"/>
    <s v="0.011"/>
    <m/>
    <x v="0"/>
    <x v="0"/>
  </r>
  <r>
    <s v="JAPAN SCI TECHNOL AGCY"/>
    <n v="3"/>
    <s v="0.011"/>
    <m/>
    <x v="0"/>
    <x v="0"/>
  </r>
  <r>
    <s v="JARDINE SCHINDLER ELEVATOR CORP"/>
    <n v="3"/>
    <s v="0.011"/>
    <m/>
    <x v="0"/>
    <x v="0"/>
  </r>
  <r>
    <s v="JEGIELLONIEN UNIV"/>
    <n v="3"/>
    <s v="0.011"/>
    <m/>
    <x v="0"/>
    <x v="0"/>
  </r>
  <r>
    <s v="JEWISH NATL FUND KEREN KAYEMET LEISRAEL"/>
    <n v="3"/>
    <s v="0.011"/>
    <m/>
    <x v="0"/>
    <x v="0"/>
  </r>
  <r>
    <s v="JINAN CENT HOSP"/>
    <n v="3"/>
    <s v="0.011"/>
    <m/>
    <x v="0"/>
    <x v="0"/>
  </r>
  <r>
    <s v="JINNAH MEM HOSP"/>
    <n v="3"/>
    <s v="0.011"/>
    <m/>
    <x v="0"/>
    <x v="0"/>
  </r>
  <r>
    <s v="JOHNS HOPKINS UNIV SCH MED"/>
    <n v="3"/>
    <s v="0.011"/>
    <m/>
    <x v="0"/>
    <x v="0"/>
  </r>
  <r>
    <s v="JONKOPING UNIV"/>
    <n v="3"/>
    <s v="0.011"/>
    <m/>
    <x v="0"/>
    <x v="0"/>
  </r>
  <r>
    <s v="JORVI HOSP"/>
    <n v="3"/>
    <s v="0.011"/>
    <m/>
    <x v="0"/>
    <x v="0"/>
  </r>
  <r>
    <s v="JOSIP JURAJ STROSSMAYER UNIV OSIJEK"/>
    <n v="3"/>
    <s v="0.011"/>
    <m/>
    <x v="0"/>
    <x v="0"/>
  </r>
  <r>
    <s v="JUSTERVESENET JV"/>
    <n v="3"/>
    <s v="0.011"/>
    <m/>
    <x v="0"/>
    <x v="0"/>
  </r>
  <r>
    <s v="JUSTUS LIEBIG UNIV GIESSEN"/>
    <n v="3"/>
    <s v="0.011"/>
    <m/>
    <x v="0"/>
    <x v="0"/>
  </r>
  <r>
    <s v="KAGOSHIMA UNIV"/>
    <n v="3"/>
    <s v="0.011"/>
    <m/>
    <x v="0"/>
    <x v="0"/>
  </r>
  <r>
    <s v="KAISER PERMANENTE NORTHERN CALIF"/>
    <n v="3"/>
    <s v="0.011"/>
    <m/>
    <x v="0"/>
    <x v="0"/>
  </r>
  <r>
    <s v="KAKANI VENKATA RATNAM COLL"/>
    <n v="3"/>
    <s v="0.011"/>
    <m/>
    <x v="0"/>
    <x v="0"/>
  </r>
  <r>
    <s v="KALASALINGAM UNIV"/>
    <n v="3"/>
    <s v="0.011"/>
    <m/>
    <x v="0"/>
    <x v="0"/>
  </r>
  <r>
    <s v="KANTO ROSAI HOSP"/>
    <n v="3"/>
    <s v="0.011"/>
    <m/>
    <x v="0"/>
    <x v="0"/>
  </r>
  <r>
    <s v="KANTONSSPITAL GRAUBUNDEN"/>
    <n v="3"/>
    <s v="0.011"/>
    <m/>
    <x v="0"/>
    <x v="0"/>
  </r>
  <r>
    <s v="KARELIAN RES CTR"/>
    <n v="3"/>
    <s v="0.011"/>
    <m/>
    <x v="0"/>
    <x v="0"/>
  </r>
  <r>
    <s v="KAROL MARCINKOWSKI UNIV MED SCI"/>
    <n v="3"/>
    <s v="0.011"/>
    <m/>
    <x v="0"/>
    <x v="0"/>
  </r>
  <r>
    <s v="KAROLINSKA UNIV SJUKHUSET"/>
    <n v="3"/>
    <s v="0.011"/>
    <m/>
    <x v="0"/>
    <x v="0"/>
  </r>
  <r>
    <s v="KASSENARZTLICHE VEREINIGUNG HESSEN"/>
    <n v="3"/>
    <s v="0.011"/>
    <m/>
    <x v="0"/>
    <x v="0"/>
  </r>
  <r>
    <s v="KAVLI INST COSMOL CAMBRIDGE"/>
    <n v="3"/>
    <s v="0.011"/>
    <m/>
    <x v="0"/>
    <x v="0"/>
  </r>
  <r>
    <s v="KEK"/>
    <n v="3"/>
    <s v="0.011"/>
    <m/>
    <x v="0"/>
    <x v="0"/>
  </r>
  <r>
    <s v="KEMRI"/>
    <n v="3"/>
    <s v="0.011"/>
    <m/>
    <x v="0"/>
    <x v="0"/>
  </r>
  <r>
    <s v="KENYATTA UNIV"/>
    <n v="3"/>
    <s v="0.011"/>
    <m/>
    <x v="0"/>
    <x v="0"/>
  </r>
  <r>
    <s v="KEPPEL OFFSHORE MARINE"/>
    <n v="3"/>
    <s v="0.011"/>
    <m/>
    <x v="0"/>
    <x v="0"/>
  </r>
  <r>
    <s v="KHAWAR CLIN"/>
    <n v="3"/>
    <s v="0.011"/>
    <m/>
    <x v="0"/>
    <x v="0"/>
  </r>
  <r>
    <s v="KIAS"/>
    <n v="3"/>
    <s v="0.011"/>
    <m/>
    <x v="0"/>
    <x v="0"/>
  </r>
  <r>
    <s v="KILTE AWLAELO HLTH DEMOG SURVEILLANCE SITE"/>
    <n v="3"/>
    <s v="0.011"/>
    <m/>
    <x v="0"/>
    <x v="0"/>
  </r>
  <r>
    <s v="KINDAI UNIV"/>
    <n v="3"/>
    <s v="0.011"/>
    <m/>
    <x v="0"/>
    <x v="0"/>
  </r>
  <r>
    <s v="KING ABDULLAH INT MED RES CTR"/>
    <n v="3"/>
    <s v="0.011"/>
    <m/>
    <x v="0"/>
    <x v="0"/>
  </r>
  <r>
    <s v="KINGS HLTH PARTNERS"/>
    <n v="3"/>
    <s v="0.011"/>
    <m/>
    <x v="0"/>
    <x v="0"/>
  </r>
  <r>
    <s v="KINKI UNIV"/>
    <n v="3"/>
    <s v="0.011"/>
    <m/>
    <x v="0"/>
    <x v="0"/>
  </r>
  <r>
    <s v="KLAIPEDA COLL"/>
    <n v="3"/>
    <s v="0.011"/>
    <m/>
    <x v="0"/>
    <x v="0"/>
  </r>
  <r>
    <s v="KLIN HATI PROF ALI SULAIMAN"/>
    <n v="3"/>
    <s v="0.011"/>
    <m/>
    <x v="0"/>
    <x v="0"/>
  </r>
  <r>
    <s v="KLINIKUM WELLS GRIESKIRCHEN"/>
    <n v="3"/>
    <s v="0.011"/>
    <m/>
    <x v="0"/>
    <x v="0"/>
  </r>
  <r>
    <s v="KNCV TB FDN"/>
    <n v="3"/>
    <s v="0.011"/>
    <m/>
    <x v="0"/>
    <x v="0"/>
  </r>
  <r>
    <s v="KNIPOVITCH POLAR RES INST MARINE FISHERIES OCEA"/>
    <n v="3"/>
    <s v="0.011"/>
    <m/>
    <x v="0"/>
    <x v="0"/>
  </r>
  <r>
    <s v="KOCAELI UNIV"/>
    <n v="3"/>
    <s v="0.011"/>
    <m/>
    <x v="0"/>
    <x v="0"/>
  </r>
  <r>
    <s v="KREISKRANKENHAUS RENDSBURG"/>
    <n v="3"/>
    <s v="0.011"/>
    <m/>
    <x v="0"/>
    <x v="0"/>
  </r>
  <r>
    <s v="KRISTIANSTAD UNIV"/>
    <n v="3"/>
    <s v="0.011"/>
    <m/>
    <x v="0"/>
    <x v="0"/>
  </r>
  <r>
    <s v="KU LEUVEN UNIV"/>
    <n v="3"/>
    <s v="0.011"/>
    <m/>
    <x v="0"/>
    <x v="0"/>
  </r>
  <r>
    <s v="KU LEUVEN UNIV LEUVEN"/>
    <n v="3"/>
    <s v="0.011"/>
    <m/>
    <x v="0"/>
    <x v="0"/>
  </r>
  <r>
    <s v="KUBAN STATE MED UNIV"/>
    <n v="3"/>
    <s v="0.011"/>
    <m/>
    <x v="0"/>
    <x v="0"/>
  </r>
  <r>
    <s v="KURCHATOV INST"/>
    <n v="3"/>
    <s v="0.011"/>
    <m/>
    <x v="0"/>
    <x v="0"/>
  </r>
  <r>
    <s v="LAB INORGAN MAT"/>
    <n v="3"/>
    <s v="0.011"/>
    <m/>
    <x v="0"/>
    <x v="0"/>
  </r>
  <r>
    <s v="LAB INSTRUMENTACAO FISICA EXPT PARTICULAS"/>
    <n v="3"/>
    <s v="0.011"/>
    <m/>
    <x v="0"/>
    <x v="0"/>
  </r>
  <r>
    <s v="LAB MED ZENTRUM DR RISCH"/>
    <n v="3"/>
    <s v="0.011"/>
    <m/>
    <x v="0"/>
    <x v="0"/>
  </r>
  <r>
    <s v="LAB MJODD"/>
    <n v="3"/>
    <s v="0.011"/>
    <m/>
    <x v="0"/>
    <x v="0"/>
  </r>
  <r>
    <s v="LABIOMED HARBOR UCLA MED CTR"/>
    <n v="3"/>
    <s v="0.011"/>
    <m/>
    <x v="0"/>
    <x v="0"/>
  </r>
  <r>
    <s v="LAGOS UNIV TEACHING HOSP"/>
    <n v="3"/>
    <s v="0.011"/>
    <m/>
    <x v="0"/>
    <x v="0"/>
  </r>
  <r>
    <s v="LAHORE GEN HOSP"/>
    <n v="3"/>
    <s v="0.011"/>
    <m/>
    <x v="0"/>
    <x v="0"/>
  </r>
  <r>
    <s v="LAHORE UNIV MANAGEMENT SCI"/>
    <n v="3"/>
    <s v="0.011"/>
    <m/>
    <x v="0"/>
    <x v="0"/>
  </r>
  <r>
    <s v="LAKEHEAD UNIV"/>
    <n v="3"/>
    <s v="0.011"/>
    <m/>
    <x v="0"/>
    <x v="0"/>
  </r>
  <r>
    <s v="LANDSPITALI NATL UNIV HOSP ICELAND"/>
    <n v="3"/>
    <s v="0.011"/>
    <m/>
    <x v="0"/>
    <x v="0"/>
  </r>
  <r>
    <s v="LASER DIAGNOST INSTRUMENTS AS"/>
    <n v="3"/>
    <s v="0.011"/>
    <m/>
    <x v="0"/>
    <x v="0"/>
  </r>
  <r>
    <s v="LATVIA STATE INST FRUIT GROWING"/>
    <n v="3"/>
    <s v="0.011"/>
    <m/>
    <x v="0"/>
    <x v="0"/>
  </r>
  <r>
    <s v="LATVIAN CANC REGISTRY"/>
    <n v="3"/>
    <s v="0.011"/>
    <m/>
    <x v="0"/>
    <x v="0"/>
  </r>
  <r>
    <s v="LATVIAN CTR ONCOL"/>
    <n v="3"/>
    <s v="0.011"/>
    <m/>
    <x v="0"/>
    <x v="0"/>
  </r>
  <r>
    <s v="LATVIAN FISH RESOURCES AGCY"/>
    <n v="3"/>
    <s v="0.011"/>
    <m/>
    <x v="0"/>
    <x v="0"/>
  </r>
  <r>
    <s v="LATVIAN FUND NAT"/>
    <n v="3"/>
    <s v="0.011"/>
    <m/>
    <x v="0"/>
    <x v="0"/>
  </r>
  <r>
    <s v="LATVIAN HYDROMETEOROL AGCY"/>
    <n v="3"/>
    <s v="0.011"/>
    <m/>
    <x v="0"/>
    <x v="0"/>
  </r>
  <r>
    <s v="LATVIAN UNIV"/>
    <n v="3"/>
    <s v="0.011"/>
    <m/>
    <x v="0"/>
    <x v="0"/>
  </r>
  <r>
    <s v="LATVIAN UNIV AGR"/>
    <n v="3"/>
    <s v="0.011"/>
    <m/>
    <x v="0"/>
    <x v="0"/>
  </r>
  <r>
    <s v="LDI INNOVAT OU"/>
    <n v="3"/>
    <s v="0.011"/>
    <s v="LDI INNOVAT OU"/>
    <x v="50"/>
    <x v="2"/>
  </r>
  <r>
    <s v="LE BONHEUR CHILDRENS HOSP"/>
    <n v="3"/>
    <s v="0.011"/>
    <m/>
    <x v="0"/>
    <x v="0"/>
  </r>
  <r>
    <s v="LEBEDEV PHYS INST"/>
    <n v="3"/>
    <s v="0.011"/>
    <m/>
    <x v="0"/>
    <x v="0"/>
  </r>
  <r>
    <s v="LEEDS GEN INFIRM"/>
    <n v="3"/>
    <s v="0.011"/>
    <m/>
    <x v="0"/>
    <x v="0"/>
  </r>
  <r>
    <s v="LEEDS TEACHING HOSP"/>
    <n v="3"/>
    <s v="0.011"/>
    <m/>
    <x v="0"/>
    <x v="0"/>
  </r>
  <r>
    <s v="LEIBNIZ CTR AGR LANDSCAPE RES"/>
    <n v="3"/>
    <s v="0.011"/>
    <m/>
    <x v="0"/>
    <x v="0"/>
  </r>
  <r>
    <s v="LEIBNIZ INST PLASMA SCI TECHNOL"/>
    <n v="3"/>
    <s v="0.011"/>
    <m/>
    <x v="0"/>
    <x v="0"/>
  </r>
  <r>
    <s v="LEUVEN UNIV HOSP"/>
    <n v="3"/>
    <s v="0.011"/>
    <m/>
    <x v="0"/>
    <x v="0"/>
  </r>
  <r>
    <s v="LEVERHULME CTR HUMAN EVOLUTIONARY STUDIES"/>
    <n v="3"/>
    <s v="0.011"/>
    <m/>
    <x v="0"/>
    <x v="0"/>
  </r>
  <r>
    <s v="LIFE BRAIN CTR"/>
    <n v="3"/>
    <s v="0.011"/>
    <m/>
    <x v="0"/>
    <x v="0"/>
  </r>
  <r>
    <s v="LIFE TECHNOL"/>
    <n v="3"/>
    <s v="0.011"/>
    <m/>
    <x v="0"/>
    <x v="0"/>
  </r>
  <r>
    <s v="LIH"/>
    <n v="3"/>
    <s v="0.011"/>
    <m/>
    <x v="0"/>
    <x v="0"/>
  </r>
  <r>
    <s v="LILLE PASTEUR INST"/>
    <n v="3"/>
    <s v="0.011"/>
    <m/>
    <x v="0"/>
    <x v="0"/>
  </r>
  <r>
    <s v="LITHUANIAN FOREST RES INST"/>
    <n v="3"/>
    <s v="0.011"/>
    <m/>
    <x v="0"/>
    <x v="0"/>
  </r>
  <r>
    <s v="LITHUANIAN GEOL SURVEY"/>
    <n v="3"/>
    <s v="0.011"/>
    <m/>
    <x v="0"/>
    <x v="0"/>
  </r>
  <r>
    <s v="LITHUANIAN SOCIAL RES CTR"/>
    <n v="3"/>
    <s v="0.011"/>
    <m/>
    <x v="0"/>
    <x v="0"/>
  </r>
  <r>
    <s v="LMU"/>
    <n v="3"/>
    <s v="0.011"/>
    <m/>
    <x v="0"/>
    <x v="0"/>
  </r>
  <r>
    <s v="LODZ UNIV TECHNOL"/>
    <n v="3"/>
    <s v="0.011"/>
    <m/>
    <x v="0"/>
    <x v="0"/>
  </r>
  <r>
    <s v="LOMA LINDA UNIV"/>
    <n v="3"/>
    <s v="0.011"/>
    <m/>
    <x v="0"/>
    <x v="0"/>
  </r>
  <r>
    <s v="LONDON HLTH SCI CTR"/>
    <n v="3"/>
    <s v="0.011"/>
    <m/>
    <x v="0"/>
    <x v="0"/>
  </r>
  <r>
    <s v="LONDON METROPOLITAN UNIV"/>
    <n v="3"/>
    <s v="0.011"/>
    <m/>
    <x v="0"/>
    <x v="0"/>
  </r>
  <r>
    <s v="LUDWIG BOLTZMANN INST HLTH TECHNOL ASSESSMENT"/>
    <n v="3"/>
    <s v="0.011"/>
    <m/>
    <x v="0"/>
    <x v="0"/>
  </r>
  <r>
    <s v="LUONTOTUTKIMUS SOLONEN OY"/>
    <n v="3"/>
    <s v="0.011"/>
    <m/>
    <x v="0"/>
    <x v="0"/>
  </r>
  <r>
    <s v="M SKLODOWSKA CURIE MEM CANC INST"/>
    <n v="3"/>
    <s v="0.011"/>
    <m/>
    <x v="0"/>
    <x v="0"/>
  </r>
  <r>
    <s v="MACAU UNIV SCI TECHNOL"/>
    <n v="3"/>
    <s v="0.011"/>
    <m/>
    <x v="0"/>
    <x v="0"/>
  </r>
  <r>
    <s v="MACAULAY LAND USE RES INST"/>
    <n v="3"/>
    <s v="0.011"/>
    <m/>
    <x v="0"/>
    <x v="0"/>
  </r>
  <r>
    <s v="MAE FAH LUANG UNIV"/>
    <n v="3"/>
    <s v="0.011"/>
    <m/>
    <x v="0"/>
    <x v="0"/>
  </r>
  <r>
    <s v="MAE PINDMAA SLEEP CLIN"/>
    <n v="3"/>
    <s v="0.011"/>
    <s v="MAE PINDMAA SLEEP CLIN"/>
    <x v="51"/>
    <x v="2"/>
  </r>
  <r>
    <s v="MAFRAQ HOSP"/>
    <n v="3"/>
    <s v="0.011"/>
    <m/>
    <x v="0"/>
    <x v="0"/>
  </r>
  <r>
    <s v="MAGNA GRAECIA UNIV CATANZARO"/>
    <n v="3"/>
    <s v="0.011"/>
    <m/>
    <x v="0"/>
    <x v="0"/>
  </r>
  <r>
    <s v="MALAYSIAN NUCL AGCY MOSTI"/>
    <n v="3"/>
    <s v="0.011"/>
    <m/>
    <x v="0"/>
    <x v="0"/>
  </r>
  <r>
    <s v="MANCHESTER ACAD HLTH SCI CTR"/>
    <n v="3"/>
    <s v="0.011"/>
    <m/>
    <x v="0"/>
    <x v="0"/>
  </r>
  <r>
    <s v="MANILA UNIV"/>
    <n v="3"/>
    <s v="0.011"/>
    <m/>
    <x v="0"/>
    <x v="0"/>
  </r>
  <r>
    <s v="MARIA SKLODOWSKA CURIE MEM CANC CTR"/>
    <n v="3"/>
    <s v="0.011"/>
    <m/>
    <x v="0"/>
    <x v="0"/>
  </r>
  <r>
    <s v="MARINE SYST INST"/>
    <n v="3"/>
    <s v="0.011"/>
    <m/>
    <x v="0"/>
    <x v="0"/>
  </r>
  <r>
    <s v="MARY IMMACULATE COLL"/>
    <n v="3"/>
    <s v="0.011"/>
    <m/>
    <x v="0"/>
    <x v="0"/>
  </r>
  <r>
    <s v="MASARYK UNIV HOSP"/>
    <n v="3"/>
    <s v="0.011"/>
    <m/>
    <x v="0"/>
    <x v="0"/>
  </r>
  <r>
    <s v="MASKU NEUROL REHABIL CTR"/>
    <n v="3"/>
    <s v="0.011"/>
    <m/>
    <x v="0"/>
    <x v="0"/>
  </r>
  <r>
    <s v="MATEJ BEL UNIV"/>
    <n v="3"/>
    <s v="0.011"/>
    <m/>
    <x v="0"/>
    <x v="0"/>
  </r>
  <r>
    <s v="MATEJ BEL UNIV BANSKA BYSTRICA"/>
    <n v="3"/>
    <s v="0.011"/>
    <m/>
    <x v="0"/>
    <x v="0"/>
  </r>
  <r>
    <s v="MAX PLANCK INST ASTROPHYS MPA"/>
    <n v="3"/>
    <s v="0.011"/>
    <m/>
    <x v="0"/>
    <x v="0"/>
  </r>
  <r>
    <s v="MAX PLANCK INST BIOCHEM"/>
    <n v="3"/>
    <s v="0.011"/>
    <m/>
    <x v="0"/>
    <x v="0"/>
  </r>
  <r>
    <s v="MAX PLANCK INST EXPT MED"/>
    <n v="3"/>
    <s v="0.011"/>
    <m/>
    <x v="0"/>
    <x v="0"/>
  </r>
  <r>
    <s v="MAX PLANCK INST INFECT BIOL"/>
    <n v="3"/>
    <s v="0.011"/>
    <m/>
    <x v="0"/>
    <x v="0"/>
  </r>
  <r>
    <s v="MAX PLANCK INST KERNPHYS"/>
    <n v="3"/>
    <s v="0.011"/>
    <m/>
    <x v="0"/>
    <x v="0"/>
  </r>
  <r>
    <s v="MAX PLANCK INST MOL PLANT PHYSIOL"/>
    <n v="3"/>
    <s v="0.011"/>
    <m/>
    <x v="0"/>
    <x v="0"/>
  </r>
  <r>
    <s v="MAX PLANCK INST ORNITHOL"/>
    <n v="3"/>
    <s v="0.011"/>
    <m/>
    <x v="0"/>
    <x v="0"/>
  </r>
  <r>
    <s v="MAX PLANCK INST PLASMA PHYS"/>
    <n v="3"/>
    <s v="0.011"/>
    <m/>
    <x v="0"/>
    <x v="0"/>
  </r>
  <r>
    <s v="MC MUTUAL"/>
    <n v="3"/>
    <s v="0.011"/>
    <m/>
    <x v="0"/>
    <x v="0"/>
  </r>
  <r>
    <s v="MCLEAN HOSP"/>
    <n v="3"/>
    <s v="0.011"/>
    <m/>
    <x v="0"/>
    <x v="0"/>
  </r>
  <r>
    <s v="MED ACAD"/>
    <n v="3"/>
    <s v="0.011"/>
    <m/>
    <x v="0"/>
    <x v="0"/>
  </r>
  <r>
    <s v="MED COLL GEORGIA"/>
    <n v="3"/>
    <s v="0.011"/>
    <m/>
    <x v="0"/>
    <x v="0"/>
  </r>
  <r>
    <s v="MED CTR HAAGLANDEN"/>
    <n v="3"/>
    <s v="0.011"/>
    <m/>
    <x v="0"/>
    <x v="0"/>
  </r>
  <r>
    <s v="MED HEALTHCARE PROD REGULATORY AGCY"/>
    <n v="3"/>
    <s v="0.011"/>
    <m/>
    <x v="0"/>
    <x v="0"/>
  </r>
  <r>
    <s v="MED RES COUNCIL GEN PRACTICE RES FRAMEWORK"/>
    <n v="3"/>
    <s v="0.011"/>
    <m/>
    <x v="0"/>
    <x v="0"/>
  </r>
  <r>
    <s v="MED UNIV WIEN"/>
    <n v="3"/>
    <s v="0.011"/>
    <m/>
    <x v="0"/>
    <x v="0"/>
  </r>
  <r>
    <s v="MEDICUM LTD"/>
    <n v="3"/>
    <s v="0.011"/>
    <m/>
    <x v="0"/>
    <x v="0"/>
  </r>
  <r>
    <s v="MEDSTAR HLTH RES INST"/>
    <n v="3"/>
    <s v="0.011"/>
    <m/>
    <x v="0"/>
    <x v="0"/>
  </r>
  <r>
    <s v="MELBOURNE SCH POPULAT GLOBAL HLTH"/>
    <n v="3"/>
    <s v="0.011"/>
    <m/>
    <x v="0"/>
    <x v="0"/>
  </r>
  <r>
    <s v="MERCATOR OCEAN"/>
    <n v="3"/>
    <s v="0.011"/>
    <m/>
    <x v="0"/>
    <x v="0"/>
  </r>
  <r>
    <s v="MET OFF"/>
    <n v="3"/>
    <s v="0.011"/>
    <m/>
    <x v="0"/>
    <x v="0"/>
  </r>
  <r>
    <s v="MET OFF HADLEY CTR"/>
    <n v="3"/>
    <s v="0.011"/>
    <m/>
    <x v="0"/>
    <x v="0"/>
  </r>
  <r>
    <s v="METEO FRANCE"/>
    <n v="3"/>
    <s v="0.011"/>
    <m/>
    <x v="0"/>
    <x v="0"/>
  </r>
  <r>
    <s v="METROSERT AS"/>
    <n v="3"/>
    <s v="0.011"/>
    <s v="METROSERT AS"/>
    <x v="16"/>
    <x v="2"/>
  </r>
  <r>
    <s v="METSAHALLITUS"/>
    <n v="3"/>
    <s v="0.011"/>
    <s v="METSAHALLITUS"/>
    <x v="52"/>
    <x v="2"/>
  </r>
  <r>
    <s v="MIANYANG NORMAL UNIV"/>
    <n v="3"/>
    <s v="0.011"/>
    <m/>
    <x v="0"/>
    <x v="0"/>
  </r>
  <r>
    <s v="MICHIGAN BONE MINERAL CLIN"/>
    <n v="3"/>
    <s v="0.011"/>
    <m/>
    <x v="0"/>
    <x v="0"/>
  </r>
  <r>
    <s v="MICHIGAN NANOTECHNOL INST MED BIOL SCI"/>
    <n v="3"/>
    <s v="0.011"/>
    <m/>
    <x v="0"/>
    <x v="0"/>
  </r>
  <r>
    <s v="MIL MED INST"/>
    <n v="3"/>
    <s v="0.011"/>
    <m/>
    <x v="0"/>
    <x v="0"/>
  </r>
  <r>
    <s v="MINAS GERAIS STATE SECRETARIAT HLTH"/>
    <n v="3"/>
    <s v="0.011"/>
    <m/>
    <x v="0"/>
    <x v="0"/>
  </r>
  <r>
    <s v="MINIST FINANCE"/>
    <n v="3"/>
    <s v="0.011"/>
    <m/>
    <x v="0"/>
    <x v="0"/>
  </r>
  <r>
    <s v="MINIST HLTH KINGDOM SAUDI ARABIA"/>
    <n v="3"/>
    <s v="0.011"/>
    <m/>
    <x v="0"/>
    <x v="0"/>
  </r>
  <r>
    <s v="MINIST HLTH WELLNESS HUMAN SERV GENDER RELAT"/>
    <n v="3"/>
    <s v="0.011"/>
    <m/>
    <x v="0"/>
    <x v="0"/>
  </r>
  <r>
    <s v="MINIST PUBL HLTH POPULAT"/>
    <n v="3"/>
    <s v="0.011"/>
    <m/>
    <x v="0"/>
    <x v="0"/>
  </r>
  <r>
    <s v="MINIST SANTE LUTTE CONTRE SIDA"/>
    <n v="3"/>
    <s v="0.011"/>
    <m/>
    <x v="0"/>
    <x v="0"/>
  </r>
  <r>
    <s v="MIPT"/>
    <n v="3"/>
    <s v="0.011"/>
    <m/>
    <x v="0"/>
    <x v="0"/>
  </r>
  <r>
    <s v="MK AMMOSOV NORTH EASTERN FED UNIV"/>
    <n v="3"/>
    <s v="0.011"/>
    <m/>
    <x v="0"/>
    <x v="0"/>
  </r>
  <r>
    <s v="MONTPELLIER BUSINESS SCH"/>
    <n v="3"/>
    <s v="0.011"/>
    <m/>
    <x v="0"/>
    <x v="0"/>
  </r>
  <r>
    <s v="MOREHOUSE SCH MED"/>
    <n v="3"/>
    <s v="0.011"/>
    <m/>
    <x v="0"/>
    <x v="0"/>
  </r>
  <r>
    <s v="MOSCOW INST PEDIAT PEDIAT SURG"/>
    <n v="3"/>
    <s v="0.011"/>
    <m/>
    <x v="0"/>
    <x v="0"/>
  </r>
  <r>
    <s v="MOSCOW MED ACAD"/>
    <n v="3"/>
    <s v="0.011"/>
    <m/>
    <x v="0"/>
    <x v="0"/>
  </r>
  <r>
    <s v="MOSCOW PHYS SOC"/>
    <n v="3"/>
    <s v="0.011"/>
    <m/>
    <x v="0"/>
    <x v="0"/>
  </r>
  <r>
    <s v="MOSKOWITZ JACOBS INC"/>
    <n v="3"/>
    <s v="0.011"/>
    <m/>
    <x v="0"/>
    <x v="0"/>
  </r>
  <r>
    <s v="MOTTEMARU OU"/>
    <n v="3"/>
    <s v="0.011"/>
    <s v="MOTTEMARU OU"/>
    <x v="53"/>
    <x v="2"/>
  </r>
  <r>
    <s v="MRC UNIT"/>
    <n v="3"/>
    <s v="0.011"/>
    <m/>
    <x v="0"/>
    <x v="0"/>
  </r>
  <r>
    <s v="MS RES CTR"/>
    <n v="3"/>
    <s v="0.011"/>
    <m/>
    <x v="0"/>
    <x v="0"/>
  </r>
  <r>
    <s v="MSD BELGIUM"/>
    <n v="3"/>
    <s v="0.011"/>
    <m/>
    <x v="0"/>
    <x v="0"/>
  </r>
  <r>
    <s v="MTT AGRIFOOD RES FINLAND PLANT PROD RES"/>
    <n v="3"/>
    <s v="0.011"/>
    <m/>
    <x v="0"/>
    <x v="0"/>
  </r>
  <r>
    <s v="MUGLA SITKI KOCMAN UNIV"/>
    <n v="3"/>
    <s v="0.011"/>
    <m/>
    <x v="0"/>
    <x v="0"/>
  </r>
  <r>
    <s v="MULTIPLE SCLEROSIS RES CTR"/>
    <n v="3"/>
    <s v="0.011"/>
    <m/>
    <x v="0"/>
    <x v="0"/>
  </r>
  <r>
    <s v="MUSEU GRANOLLERS CIENCIES NAT"/>
    <n v="3"/>
    <s v="0.011"/>
    <m/>
    <x v="0"/>
    <x v="0"/>
  </r>
  <r>
    <s v="N DAKOTA STATE UNIV"/>
    <n v="3"/>
    <s v="0.011"/>
    <m/>
    <x v="0"/>
    <x v="0"/>
  </r>
  <r>
    <s v="NAGASAKI UNIV"/>
    <n v="3"/>
    <s v="0.011"/>
    <m/>
    <x v="0"/>
    <x v="0"/>
  </r>
  <r>
    <s v="NAJAH UNIV"/>
    <n v="3"/>
    <s v="0.011"/>
    <m/>
    <x v="0"/>
    <x v="0"/>
  </r>
  <r>
    <s v="NANCHANG UNIV"/>
    <n v="3"/>
    <s v="0.011"/>
    <m/>
    <x v="0"/>
    <x v="0"/>
  </r>
  <r>
    <s v="NANJING FORESTRY UNIV"/>
    <n v="3"/>
    <s v="0.011"/>
    <m/>
    <x v="0"/>
    <x v="0"/>
  </r>
  <r>
    <s v="NANJING MED UNIV"/>
    <n v="3"/>
    <s v="0.011"/>
    <m/>
    <x v="0"/>
    <x v="0"/>
  </r>
  <r>
    <s v="NANKAI UNIV"/>
    <n v="3"/>
    <s v="0.011"/>
    <m/>
    <x v="0"/>
    <x v="0"/>
  </r>
  <r>
    <s v="NARUTOWICZ HOSP"/>
    <n v="3"/>
    <s v="0.011"/>
    <m/>
    <x v="0"/>
    <x v="0"/>
  </r>
  <r>
    <s v="NAT CONSERVAT AUTHOR"/>
    <n v="3"/>
    <s v="0.011"/>
    <m/>
    <x v="0"/>
    <x v="0"/>
  </r>
  <r>
    <s v="NAT CTR NUCL RES"/>
    <n v="3"/>
    <s v="0.011"/>
    <m/>
    <x v="0"/>
    <x v="0"/>
  </r>
  <r>
    <s v="NAT HIST MUSEUM DENMARK"/>
    <n v="3"/>
    <s v="0.011"/>
    <m/>
    <x v="0"/>
    <x v="0"/>
  </r>
  <r>
    <s v="NAT HIST MUSEUM VIENNA"/>
    <n v="3"/>
    <s v="0.011"/>
    <m/>
    <x v="0"/>
    <x v="0"/>
  </r>
  <r>
    <s v="NAT INST SCI EDUC RES"/>
    <n v="3"/>
    <s v="0.011"/>
    <m/>
    <x v="0"/>
    <x v="0"/>
  </r>
  <r>
    <s v="NAT MUSEU CIENCIES NAT BARCELONA"/>
    <n v="3"/>
    <s v="0.011"/>
    <m/>
    <x v="0"/>
    <x v="0"/>
  </r>
  <r>
    <s v="NAT RES NUCL UNIV"/>
    <n v="3"/>
    <s v="0.011"/>
    <m/>
    <x v="0"/>
    <x v="0"/>
  </r>
  <r>
    <s v="NAT RESOURCES INST"/>
    <n v="3"/>
    <s v="0.011"/>
    <m/>
    <x v="0"/>
    <x v="0"/>
  </r>
  <r>
    <s v="NATCEN SOCIAL RES"/>
    <n v="3"/>
    <s v="0.011"/>
    <m/>
    <x v="0"/>
    <x v="0"/>
  </r>
  <r>
    <s v="NATL ACAD MED SCI UKRAINE"/>
    <n v="3"/>
    <s v="0.011"/>
    <m/>
    <x v="0"/>
    <x v="0"/>
  </r>
  <r>
    <s v="NATL AEROSP UNIV KHAI"/>
    <n v="3"/>
    <s v="0.011"/>
    <m/>
    <x v="0"/>
    <x v="0"/>
  </r>
  <r>
    <s v="NATL AVIAT UNIV"/>
    <n v="3"/>
    <s v="0.011"/>
    <m/>
    <x v="0"/>
    <x v="0"/>
  </r>
  <r>
    <s v="NATL BOARD HLTH WELF"/>
    <n v="3"/>
    <s v="0.011"/>
    <m/>
    <x v="0"/>
    <x v="0"/>
  </r>
  <r>
    <s v="NATL COUNCIL RADIAT PROTECT MEASUREMENTS"/>
    <n v="3"/>
    <s v="0.011"/>
    <m/>
    <x v="0"/>
    <x v="0"/>
  </r>
  <r>
    <s v="NATL CTR BIOL SCI"/>
    <n v="3"/>
    <s v="0.011"/>
    <m/>
    <x v="0"/>
    <x v="0"/>
  </r>
  <r>
    <s v="NATL CTR DIS CONTROL PUBL HLTH GEORGIA"/>
    <n v="3"/>
    <s v="0.011"/>
    <m/>
    <x v="0"/>
    <x v="0"/>
  </r>
  <r>
    <s v="NATL CTR HAEMATOL"/>
    <n v="3"/>
    <s v="0.011"/>
    <m/>
    <x v="0"/>
    <x v="0"/>
  </r>
  <r>
    <s v="NATL CTR SCI RES DEMOKRITOS"/>
    <n v="3"/>
    <s v="0.011"/>
    <m/>
    <x v="0"/>
    <x v="0"/>
  </r>
  <r>
    <s v="NATL DRUG ALCOHOL RES CTR"/>
    <n v="3"/>
    <s v="0.011"/>
    <m/>
    <x v="0"/>
    <x v="0"/>
  </r>
  <r>
    <s v="NATL ECON UNIV"/>
    <n v="3"/>
    <s v="0.011"/>
    <m/>
    <x v="0"/>
    <x v="0"/>
  </r>
  <r>
    <s v="NATL ENVIRONM RES INST"/>
    <n v="3"/>
    <s v="0.011"/>
    <m/>
    <x v="0"/>
    <x v="0"/>
  </r>
  <r>
    <s v="NATL FOOD CHAIN SAFETY OFF"/>
    <n v="3"/>
    <s v="0.011"/>
    <m/>
    <x v="0"/>
    <x v="0"/>
  </r>
  <r>
    <s v="NATL FOOD NUTR INST"/>
    <n v="3"/>
    <s v="0.011"/>
    <m/>
    <x v="0"/>
    <x v="0"/>
  </r>
  <r>
    <s v="NATL HEART LUNG BLOOD INST"/>
    <n v="3"/>
    <s v="0.011"/>
    <m/>
    <x v="0"/>
    <x v="0"/>
  </r>
  <r>
    <s v="NATL HERITAGE BOARD ESTONIA"/>
    <n v="3"/>
    <s v="0.011"/>
    <m/>
    <x v="0"/>
    <x v="0"/>
  </r>
  <r>
    <s v="NATL HIST MUSEUMS"/>
    <n v="3"/>
    <s v="0.011"/>
    <m/>
    <x v="0"/>
    <x v="0"/>
  </r>
  <r>
    <s v="NATL INST BIOL"/>
    <n v="3"/>
    <s v="0.011"/>
    <m/>
    <x v="0"/>
    <x v="0"/>
  </r>
  <r>
    <s v="NATL INST CARDIOVASC DIS"/>
    <n v="3"/>
    <s v="0.011"/>
    <m/>
    <x v="0"/>
    <x v="0"/>
  </r>
  <r>
    <s v="NATL INST CHEM PHYS BIOPHYS NICPB"/>
    <n v="3"/>
    <s v="0.011"/>
    <m/>
    <x v="0"/>
    <x v="0"/>
  </r>
  <r>
    <s v="NATL INST DANCE MED SCI"/>
    <n v="3"/>
    <s v="0.011"/>
    <m/>
    <x v="0"/>
    <x v="0"/>
  </r>
  <r>
    <s v="NATL INST HEATH DEV"/>
    <n v="3"/>
    <s v="0.011"/>
    <m/>
    <x v="0"/>
    <x v="0"/>
  </r>
  <r>
    <s v="NATL INST HLTH DEV TAI"/>
    <n v="3"/>
    <s v="0.011"/>
    <m/>
    <x v="0"/>
    <x v="0"/>
  </r>
  <r>
    <s v="NATL INST HLTH DR RICARDO JORGE"/>
    <n v="3"/>
    <s v="0.011"/>
    <m/>
    <x v="0"/>
    <x v="0"/>
  </r>
  <r>
    <s v="NATL INST MAT SCI"/>
    <n v="3"/>
    <s v="0.011"/>
    <m/>
    <x v="0"/>
    <x v="0"/>
  </r>
  <r>
    <s v="NATL INST MENTAL HLTH"/>
    <n v="3"/>
    <s v="0.011"/>
    <m/>
    <x v="0"/>
    <x v="0"/>
  </r>
  <r>
    <s v="NATL INST MENTAL HLTH NEUROSCI"/>
    <n v="3"/>
    <s v="0.011"/>
    <m/>
    <x v="0"/>
    <x v="0"/>
  </r>
  <r>
    <s v="NATL INST PSYCHIAT RAMON DE LA FUENTE"/>
    <n v="3"/>
    <s v="0.011"/>
    <m/>
    <x v="0"/>
    <x v="0"/>
  </r>
  <r>
    <s v="NATL INST PSYCHIAT RAMON FUENTE"/>
    <n v="3"/>
    <s v="0.011"/>
    <m/>
    <x v="0"/>
    <x v="0"/>
  </r>
  <r>
    <s v="NATL INST RES DEV FORESTRY MARIN DRACEA"/>
    <n v="3"/>
    <s v="0.011"/>
    <m/>
    <x v="0"/>
    <x v="0"/>
  </r>
  <r>
    <s v="NATL INST TOXICOL FORENS SCI"/>
    <n v="3"/>
    <s v="0.011"/>
    <m/>
    <x v="0"/>
    <x v="0"/>
  </r>
  <r>
    <s v="NATL LIB ESTONIA"/>
    <n v="3"/>
    <s v="0.011"/>
    <m/>
    <x v="0"/>
    <x v="0"/>
  </r>
  <r>
    <s v="NATL MUSEUM"/>
    <n v="3"/>
    <s v="0.011"/>
    <m/>
    <x v="0"/>
    <x v="0"/>
  </r>
  <r>
    <s v="NATL MUSEUMS KENYA"/>
    <n v="3"/>
    <s v="0.011"/>
    <m/>
    <x v="0"/>
    <x v="0"/>
  </r>
  <r>
    <s v="NATL OFF MATERNAL CHILDS HLTH SURVEILLANCE"/>
    <n v="3"/>
    <s v="0.011"/>
    <m/>
    <x v="0"/>
    <x v="0"/>
  </r>
  <r>
    <s v="NATL PUBL HLTH INST KTL"/>
    <n v="3"/>
    <s v="0.011"/>
    <m/>
    <x v="0"/>
    <x v="0"/>
  </r>
  <r>
    <s v="NATL RES COUNCIL CNR"/>
    <n v="3"/>
    <s v="0.011"/>
    <m/>
    <x v="0"/>
    <x v="0"/>
  </r>
  <r>
    <s v="NATL RES CTR PREVENT MED"/>
    <n v="3"/>
    <s v="0.011"/>
    <m/>
    <x v="0"/>
    <x v="0"/>
  </r>
  <r>
    <s v="NATL RES DEV CTR WELFARE HLTH"/>
    <n v="3"/>
    <s v="0.011"/>
    <m/>
    <x v="0"/>
    <x v="0"/>
  </r>
  <r>
    <s v="NATL RES NUCL UNIV MOSCOW ENGN PHYS INST TUTE MEP"/>
    <n v="3"/>
    <s v="0.011"/>
    <m/>
    <x v="0"/>
    <x v="0"/>
  </r>
  <r>
    <s v="NATL RES TOMSK STATE UNIV"/>
    <n v="3"/>
    <s v="0.011"/>
    <m/>
    <x v="0"/>
    <x v="0"/>
  </r>
  <r>
    <s v="NATL SERV SCOTLAND"/>
    <n v="3"/>
    <s v="0.011"/>
    <m/>
    <x v="0"/>
    <x v="0"/>
  </r>
  <r>
    <s v="NATL SPACE INST"/>
    <n v="3"/>
    <s v="0.011"/>
    <m/>
    <x v="0"/>
    <x v="0"/>
  </r>
  <r>
    <s v="NATL UNIV MONGOLIA"/>
    <n v="3"/>
    <s v="0.011"/>
    <m/>
    <x v="0"/>
    <x v="0"/>
  </r>
  <r>
    <s v="NATL UNIV PHYS EDUC SPORTS UKRAINE"/>
    <n v="3"/>
    <s v="0.011"/>
    <m/>
    <x v="0"/>
    <x v="0"/>
  </r>
  <r>
    <s v="NATL UNIV SCI TECHNOL"/>
    <n v="3"/>
    <s v="0.011"/>
    <m/>
    <x v="0"/>
    <x v="0"/>
  </r>
  <r>
    <s v="NAVARRA PUBL HLTH INST"/>
    <n v="3"/>
    <s v="0.011"/>
    <m/>
    <x v="0"/>
    <x v="0"/>
  </r>
  <r>
    <s v="NCI FREDERICK"/>
    <n v="3"/>
    <s v="0.011"/>
    <m/>
    <x v="0"/>
    <x v="0"/>
  </r>
  <r>
    <s v="NEREUS PHARMACEUT INC"/>
    <n v="3"/>
    <s v="0.011"/>
    <m/>
    <x v="0"/>
    <x v="0"/>
  </r>
  <r>
    <s v="NERGAL SRL"/>
    <n v="3"/>
    <s v="0.011"/>
    <m/>
    <x v="0"/>
    <x v="0"/>
  </r>
  <r>
    <s v="NETHERLANDS CTR BIODIVERS NAT"/>
    <n v="3"/>
    <s v="0.011"/>
    <m/>
    <x v="0"/>
    <x v="0"/>
  </r>
  <r>
    <s v="NETHERLANDS GENOM INITIAT SPONSORED NETHERLANDS C"/>
    <n v="3"/>
    <s v="0.011"/>
    <m/>
    <x v="0"/>
    <x v="0"/>
  </r>
  <r>
    <s v="NETHERLANDS ORG APPL SCI RES"/>
    <n v="3"/>
    <s v="0.011"/>
    <m/>
    <x v="0"/>
    <x v="0"/>
  </r>
  <r>
    <s v="NEW YORK PRESBYTERIAN HOSP"/>
    <n v="3"/>
    <s v="0.011"/>
    <m/>
    <x v="0"/>
    <x v="0"/>
  </r>
  <r>
    <s v="NICOSIA NEW GEN HOSP"/>
    <n v="3"/>
    <s v="0.011"/>
    <m/>
    <x v="0"/>
    <x v="0"/>
  </r>
  <r>
    <s v="NIHD"/>
    <n v="3"/>
    <s v="0.011"/>
    <m/>
    <x v="0"/>
    <x v="0"/>
  </r>
  <r>
    <s v="NIHON UNIV"/>
    <n v="3"/>
    <s v="0.011"/>
    <m/>
    <x v="0"/>
    <x v="0"/>
  </r>
  <r>
    <s v="NIHR CAMBRIDGE BIOMED RES CTR"/>
    <n v="3"/>
    <s v="0.011"/>
    <m/>
    <x v="0"/>
    <x v="0"/>
  </r>
  <r>
    <s v="NINDS"/>
    <n v="3"/>
    <s v="0.011"/>
    <m/>
    <x v="0"/>
    <x v="0"/>
  </r>
  <r>
    <s v="NIVEL NETHERLANDS INST HLTH SERV RES"/>
    <n v="3"/>
    <s v="0.011"/>
    <m/>
    <x v="0"/>
    <x v="0"/>
  </r>
  <r>
    <s v="NJALA UNIV"/>
    <n v="3"/>
    <s v="0.011"/>
    <m/>
    <x v="0"/>
    <x v="0"/>
  </r>
  <r>
    <s v="NORD SCH PUBL HLTH"/>
    <n v="3"/>
    <s v="0.011"/>
    <m/>
    <x v="0"/>
    <x v="0"/>
  </r>
  <r>
    <s v="NORD SCH PUBL HLTH NHV"/>
    <n v="3"/>
    <s v="0.011"/>
    <m/>
    <x v="0"/>
    <x v="0"/>
  </r>
  <r>
    <s v="NORDIC SCH PUBL HLTH"/>
    <n v="3"/>
    <s v="0.011"/>
    <m/>
    <x v="0"/>
    <x v="0"/>
  </r>
  <r>
    <s v="NORTH ESTONIAN REGIONAL HOSP"/>
    <n v="3"/>
    <s v="0.011"/>
    <m/>
    <x v="0"/>
    <x v="0"/>
  </r>
  <r>
    <s v="NORTHUMBRIA HEALTHCARE NHS FDN TRUST"/>
    <n v="3"/>
    <s v="0.011"/>
    <m/>
    <x v="0"/>
    <x v="0"/>
  </r>
  <r>
    <s v="NORWEGIAN COMP CTR"/>
    <n v="3"/>
    <s v="0.011"/>
    <m/>
    <x v="0"/>
    <x v="0"/>
  </r>
  <r>
    <s v="NORWEGIAN INST BIOECON RES NIBIO"/>
    <n v="3"/>
    <s v="0.011"/>
    <m/>
    <x v="0"/>
    <x v="0"/>
  </r>
  <r>
    <s v="NORWEGIAN KNOWLEDGE CTR HLTH SERV"/>
    <n v="3"/>
    <s v="0.011"/>
    <m/>
    <x v="0"/>
    <x v="0"/>
  </r>
  <r>
    <s v="NORWEGIAN RADIUM HOSP"/>
    <n v="3"/>
    <s v="0.011"/>
    <m/>
    <x v="0"/>
    <x v="0"/>
  </r>
  <r>
    <s v="NOVARTIS HEALTHCARE PVT LTD"/>
    <n v="3"/>
    <s v="0.011"/>
    <m/>
    <x v="0"/>
    <x v="0"/>
  </r>
  <r>
    <s v="NOVARTIS INST BIOMED RES"/>
    <n v="3"/>
    <s v="0.011"/>
    <m/>
    <x v="0"/>
    <x v="0"/>
  </r>
  <r>
    <s v="NOVOZYMES AS"/>
    <n v="3"/>
    <s v="0.011"/>
    <m/>
    <x v="0"/>
    <x v="0"/>
  </r>
  <r>
    <s v="NRAS"/>
    <n v="3"/>
    <s v="0.011"/>
    <m/>
    <x v="0"/>
    <x v="0"/>
  </r>
  <r>
    <s v="NRC"/>
    <n v="3"/>
    <s v="0.011"/>
    <m/>
    <x v="0"/>
    <x v="0"/>
  </r>
  <r>
    <s v="NSC INST CARDIOL"/>
    <n v="3"/>
    <s v="0.011"/>
    <m/>
    <x v="0"/>
    <x v="0"/>
  </r>
  <r>
    <s v="NSC KHARKOV INST PHYS TECHNOL"/>
    <n v="3"/>
    <s v="0.011"/>
    <m/>
    <x v="0"/>
    <x v="0"/>
  </r>
  <r>
    <s v="NUAA"/>
    <n v="3"/>
    <s v="0.011"/>
    <m/>
    <x v="0"/>
    <x v="0"/>
  </r>
  <r>
    <s v="NUCL MED ONCOL RADIOTHERAPY INST"/>
    <n v="3"/>
    <s v="0.011"/>
    <m/>
    <x v="0"/>
    <x v="0"/>
  </r>
  <r>
    <s v="NUFFIELD DEPT MED"/>
    <n v="3"/>
    <s v="0.011"/>
    <m/>
    <x v="0"/>
    <x v="0"/>
  </r>
  <r>
    <s v="OBSERV ASTRON NACL"/>
    <n v="3"/>
    <s v="0.011"/>
    <m/>
    <x v="0"/>
    <x v="0"/>
  </r>
  <r>
    <s v="OBSERVAT HLTH DATA SCI INFORMAT"/>
    <n v="3"/>
    <s v="0.011"/>
    <m/>
    <x v="0"/>
    <x v="0"/>
  </r>
  <r>
    <s v="OFF NATL FORETS"/>
    <n v="3"/>
    <s v="0.011"/>
    <m/>
    <x v="0"/>
    <x v="0"/>
  </r>
  <r>
    <s v="OGAREV MORDOVIA STATE UNIV"/>
    <n v="3"/>
    <s v="0.011"/>
    <m/>
    <x v="0"/>
    <x v="0"/>
  </r>
  <r>
    <s v="OKLAHOMA CTR NEUROSCI"/>
    <n v="3"/>
    <s v="0.011"/>
    <m/>
    <x v="0"/>
    <x v="0"/>
  </r>
  <r>
    <s v="OM BEKETOV NATL UNIV URBAN ECON KHARKIV"/>
    <n v="3"/>
    <s v="0.011"/>
    <m/>
    <x v="0"/>
    <x v="0"/>
  </r>
  <r>
    <s v="OMICSOFT CORP"/>
    <n v="3"/>
    <s v="0.011"/>
    <m/>
    <x v="0"/>
    <x v="0"/>
  </r>
  <r>
    <s v="ORG ECON COOPERAT DEV"/>
    <n v="3"/>
    <s v="0.011"/>
    <m/>
    <x v="0"/>
    <x v="0"/>
  </r>
  <r>
    <s v="ORION PHARMA"/>
    <n v="3"/>
    <s v="0.011"/>
    <s v="ORION PHARMA"/>
    <x v="54"/>
    <x v="2"/>
  </r>
  <r>
    <s v="OSAKA CITY UNIV"/>
    <n v="3"/>
    <s v="0.011"/>
    <m/>
    <x v="0"/>
    <x v="0"/>
  </r>
  <r>
    <s v="OSAKA PREFECTURAL MED CTR RESP ALLERG DIS"/>
    <n v="3"/>
    <s v="0.011"/>
    <m/>
    <x v="0"/>
    <x v="0"/>
  </r>
  <r>
    <s v="OSAKA PREFECTURE UNIV"/>
    <n v="3"/>
    <s v="0.011"/>
    <m/>
    <x v="0"/>
    <x v="0"/>
  </r>
  <r>
    <s v="OSLO AKERSHUS UNIV"/>
    <n v="3"/>
    <s v="0.011"/>
    <m/>
    <x v="0"/>
    <x v="0"/>
  </r>
  <r>
    <s v="OSLO AKERSHUS UNIV COLL APPL SCI"/>
    <n v="3"/>
    <s v="0.011"/>
    <m/>
    <x v="0"/>
    <x v="0"/>
  </r>
  <r>
    <s v="OSPED CIVILE"/>
    <n v="3"/>
    <s v="0.011"/>
    <m/>
    <x v="0"/>
    <x v="0"/>
  </r>
  <r>
    <s v="OSPED G BERNABEO ORTONA"/>
    <n v="3"/>
    <s v="0.011"/>
    <m/>
    <x v="0"/>
    <x v="0"/>
  </r>
  <r>
    <s v="OSPED MORGAGNI PIERANTONI"/>
    <n v="3"/>
    <s v="0.011"/>
    <m/>
    <x v="0"/>
    <x v="0"/>
  </r>
  <r>
    <s v="OSPED SAN RAFFAELE"/>
    <n v="3"/>
    <s v="0.011"/>
    <m/>
    <x v="0"/>
    <x v="0"/>
  </r>
  <r>
    <s v="OSSERV ASTROFIS CATANIA"/>
    <n v="3"/>
    <s v="0.011"/>
    <m/>
    <x v="0"/>
    <x v="0"/>
  </r>
  <r>
    <s v="OSSERV ASTRON CAPODIMONTE"/>
    <n v="3"/>
    <s v="0.011"/>
    <m/>
    <x v="0"/>
    <x v="0"/>
  </r>
  <r>
    <s v="OSSERV ASTRON TORINO"/>
    <n v="3"/>
    <s v="0.011"/>
    <m/>
    <x v="0"/>
    <x v="0"/>
  </r>
  <r>
    <s v="OSTFOLD UNIV COLL"/>
    <n v="3"/>
    <s v="0.011"/>
    <m/>
    <x v="0"/>
    <x v="0"/>
  </r>
  <r>
    <s v="OUR LADYS CHILDRENS HOSP"/>
    <n v="3"/>
    <s v="0.011"/>
    <m/>
    <x v="0"/>
    <x v="0"/>
  </r>
  <r>
    <s v="OXFORD UNIV HOSP NHS FDN TRUST"/>
    <n v="3"/>
    <s v="0.011"/>
    <m/>
    <x v="0"/>
    <x v="0"/>
  </r>
  <r>
    <s v="P STRADINS UNIV HOSP"/>
    <n v="3"/>
    <s v="0.011"/>
    <m/>
    <x v="0"/>
    <x v="0"/>
  </r>
  <r>
    <s v="P2P FDN"/>
    <n v="3"/>
    <s v="0.011"/>
    <m/>
    <x v="0"/>
    <x v="0"/>
  </r>
  <r>
    <s v="PABLO DE OLAVIDE UNIV"/>
    <n v="3"/>
    <s v="0.011"/>
    <m/>
    <x v="0"/>
    <x v="0"/>
  </r>
  <r>
    <s v="PACIFIC BIOSCI"/>
    <n v="3"/>
    <s v="0.011"/>
    <m/>
    <x v="0"/>
    <x v="0"/>
  </r>
  <r>
    <s v="PAKISTAN SOC GASTROENTEROL"/>
    <n v="3"/>
    <s v="0.011"/>
    <m/>
    <x v="0"/>
    <x v="0"/>
  </r>
  <r>
    <s v="PAPUA NEW GUINEA INST MED RES"/>
    <n v="3"/>
    <s v="0.011"/>
    <m/>
    <x v="0"/>
    <x v="0"/>
  </r>
  <r>
    <s v="PARC SANITARI SANT JOAN DEU CIBERSAM"/>
    <n v="3"/>
    <s v="0.011"/>
    <m/>
    <x v="0"/>
    <x v="0"/>
  </r>
  <r>
    <s v="PARC TAULI UNIV HOSP"/>
    <n v="3"/>
    <s v="0.011"/>
    <m/>
    <x v="0"/>
    <x v="0"/>
  </r>
  <r>
    <s v="PARIS CARDIOVASC RES CTR PARCC"/>
    <n v="3"/>
    <s v="0.011"/>
    <m/>
    <x v="0"/>
    <x v="0"/>
  </r>
  <r>
    <s v="PARIS DIDEROT UNIV"/>
    <n v="3"/>
    <s v="0.011"/>
    <m/>
    <x v="0"/>
    <x v="0"/>
  </r>
  <r>
    <s v="PARIS SUD UNIV"/>
    <n v="3"/>
    <s v="0.011"/>
    <m/>
    <x v="0"/>
    <x v="0"/>
  </r>
  <r>
    <s v="PARNU CTY HOSP"/>
    <n v="3"/>
    <s v="0.011"/>
    <m/>
    <x v="0"/>
    <x v="0"/>
  </r>
  <r>
    <s v="PAUL SABATIER UNIV"/>
    <n v="3"/>
    <s v="0.011"/>
    <m/>
    <x v="0"/>
    <x v="0"/>
  </r>
  <r>
    <s v="PAULS STRADINA CLIN UNIV HOSP"/>
    <n v="3"/>
    <s v="0.011"/>
    <m/>
    <x v="0"/>
    <x v="0"/>
  </r>
  <r>
    <s v="PAVLOV STATE MED UNIV"/>
    <n v="3"/>
    <s v="0.011"/>
    <m/>
    <x v="0"/>
    <x v="0"/>
  </r>
  <r>
    <s v="PETER MACCALLUM CANC CTR"/>
    <n v="3"/>
    <s v="0.011"/>
    <m/>
    <x v="0"/>
    <x v="0"/>
  </r>
  <r>
    <s v="PETER MACCALLUM CANC INST"/>
    <n v="3"/>
    <s v="0.011"/>
    <m/>
    <x v="0"/>
    <x v="0"/>
  </r>
  <r>
    <s v="PHARMACEUT RES INST"/>
    <n v="3"/>
    <s v="0.011"/>
    <m/>
    <x v="0"/>
    <x v="0"/>
  </r>
  <r>
    <s v="PHARMASYNTH AS"/>
    <n v="3"/>
    <s v="0.011"/>
    <s v="PHARMASYNTH AS"/>
    <x v="55"/>
    <x v="2"/>
  </r>
  <r>
    <s v="PHARMO INST DRUG OUTCOMES RES"/>
    <n v="3"/>
    <s v="0.011"/>
    <m/>
    <x v="0"/>
    <x v="0"/>
  </r>
  <r>
    <s v="PHILIPS RES"/>
    <n v="3"/>
    <s v="0.011"/>
    <m/>
    <x v="0"/>
    <x v="0"/>
  </r>
  <r>
    <s v="PHYS TECH BUNDESANSTALT"/>
    <n v="3"/>
    <s v="0.011"/>
    <m/>
    <x v="0"/>
    <x v="0"/>
  </r>
  <r>
    <s v="PIBULSONGKRAM RAJABHAT UNIV"/>
    <n v="3"/>
    <s v="0.011"/>
    <m/>
    <x v="0"/>
    <x v="0"/>
  </r>
  <r>
    <s v="PIISTAOJA EXPT STN"/>
    <n v="3"/>
    <s v="0.011"/>
    <m/>
    <x v="0"/>
    <x v="0"/>
  </r>
  <r>
    <s v="PLANT CONSERVAT ACT GRP"/>
    <n v="3"/>
    <s v="0.011"/>
    <m/>
    <x v="0"/>
    <x v="0"/>
  </r>
  <r>
    <s v="POISONING INFORMAT CTR"/>
    <n v="3"/>
    <s v="0.011"/>
    <m/>
    <x v="0"/>
    <x v="0"/>
  </r>
  <r>
    <s v="POLICLIN PAOLO GIACCONE"/>
    <n v="3"/>
    <s v="0.011"/>
    <m/>
    <x v="0"/>
    <x v="0"/>
  </r>
  <r>
    <s v="POLVA CTY GOVT"/>
    <n v="3"/>
    <s v="0.011"/>
    <m/>
    <x v="0"/>
    <x v="0"/>
  </r>
  <r>
    <s v="POLYCLIN HOSP BROS ST JOHN GOD"/>
    <n v="3"/>
    <s v="0.011"/>
    <m/>
    <x v="0"/>
    <x v="0"/>
  </r>
  <r>
    <s v="POMPEU FABRA UNIV UPF"/>
    <n v="3"/>
    <s v="0.011"/>
    <m/>
    <x v="0"/>
    <x v="0"/>
  </r>
  <r>
    <s v="PONTIFICAL CATHOLIC UNIV RIO DE JANEIRO"/>
    <n v="3"/>
    <s v="0.011"/>
    <m/>
    <x v="0"/>
    <x v="0"/>
  </r>
  <r>
    <s v="PONTIFICIA UNIV CATOLICA RIO DE JANEIRO"/>
    <n v="3"/>
    <s v="0.011"/>
    <m/>
    <x v="0"/>
    <x v="0"/>
  </r>
  <r>
    <s v="POSTGRAD INST MED EDUC RES PGIMER"/>
    <n v="3"/>
    <s v="0.011"/>
    <m/>
    <x v="0"/>
    <x v="0"/>
  </r>
  <r>
    <s v="POTSDAM INST CLIMATE IMPACT RES"/>
    <n v="3"/>
    <s v="0.011"/>
    <m/>
    <x v="0"/>
    <x v="0"/>
  </r>
  <r>
    <s v="POZNAN TECH UNIV"/>
    <n v="3"/>
    <s v="0.011"/>
    <m/>
    <x v="0"/>
    <x v="0"/>
  </r>
  <r>
    <s v="PRIVATE UNIV"/>
    <n v="3"/>
    <s v="0.011"/>
    <m/>
    <x v="0"/>
    <x v="0"/>
  </r>
  <r>
    <s v="PSKOV STATE UNIV"/>
    <n v="3"/>
    <s v="0.011"/>
    <m/>
    <x v="0"/>
    <x v="0"/>
  </r>
  <r>
    <s v="PUBL WORKS DEPT"/>
    <n v="3"/>
    <s v="0.011"/>
    <m/>
    <x v="0"/>
    <x v="0"/>
  </r>
  <r>
    <s v="PUKYONG NATL UNIV"/>
    <n v="3"/>
    <s v="0.011"/>
    <m/>
    <x v="0"/>
    <x v="0"/>
  </r>
  <r>
    <s v="QILU UNIV TECHNOL"/>
    <n v="3"/>
    <s v="0.011"/>
    <m/>
    <x v="0"/>
    <x v="0"/>
  </r>
  <r>
    <s v="QUAL EQU HLTH CARE"/>
    <n v="3"/>
    <s v="0.011"/>
    <m/>
    <x v="0"/>
    <x v="0"/>
  </r>
  <r>
    <s v="QUATTROMED HTI LABS"/>
    <n v="3"/>
    <s v="0.011"/>
    <m/>
    <x v="0"/>
    <x v="0"/>
  </r>
  <r>
    <s v="QUEEN ELIZABETH II MED CTR"/>
    <n v="3"/>
    <s v="0.011"/>
    <m/>
    <x v="0"/>
    <x v="0"/>
  </r>
  <r>
    <s v="QUEENSLAND MUSEUM"/>
    <n v="3"/>
    <s v="0.011"/>
    <m/>
    <x v="0"/>
    <x v="0"/>
  </r>
  <r>
    <s v="RADIAT NUCL SAFETY AUTHOR"/>
    <n v="3"/>
    <s v="0.011"/>
    <m/>
    <x v="0"/>
    <x v="0"/>
  </r>
  <r>
    <s v="RADIUS HLTH INC"/>
    <n v="3"/>
    <s v="0.011"/>
    <m/>
    <x v="0"/>
    <x v="0"/>
  </r>
  <r>
    <s v="RAJA RAMANNA CTR ADV TECHNOL"/>
    <n v="3"/>
    <s v="0.011"/>
    <m/>
    <x v="0"/>
    <x v="0"/>
  </r>
  <r>
    <s v="RAJRAJESHWARI MED COLL HOSP"/>
    <n v="3"/>
    <s v="0.011"/>
    <m/>
    <x v="0"/>
    <x v="0"/>
  </r>
  <r>
    <s v="RAJRAJESWARI MED COLL HOSP"/>
    <n v="3"/>
    <s v="0.011"/>
    <m/>
    <x v="0"/>
    <x v="0"/>
  </r>
  <r>
    <s v="RAMAN RES INST"/>
    <n v="3"/>
    <s v="0.011"/>
    <m/>
    <x v="0"/>
    <x v="0"/>
  </r>
  <r>
    <s v="RAMBAM MED CTR"/>
    <n v="3"/>
    <s v="0.011"/>
    <m/>
    <x v="0"/>
    <x v="0"/>
  </r>
  <r>
    <s v="RAS AL KHAIMAH HOSP"/>
    <n v="3"/>
    <s v="0.011"/>
    <m/>
    <x v="0"/>
    <x v="0"/>
  </r>
  <r>
    <s v="RAWALPINDI MED COLL"/>
    <n v="3"/>
    <s v="0.011"/>
    <m/>
    <x v="0"/>
    <x v="0"/>
  </r>
  <r>
    <s v="RAYTHEON BBN TECHNOL"/>
    <n v="3"/>
    <s v="0.011"/>
    <m/>
    <x v="0"/>
    <x v="0"/>
  </r>
  <r>
    <s v="REACH U LTD"/>
    <n v="3"/>
    <s v="0.011"/>
    <m/>
    <x v="0"/>
    <x v="0"/>
  </r>
  <r>
    <s v="REG HLTH COUNCIL"/>
    <n v="3"/>
    <s v="0.011"/>
    <m/>
    <x v="0"/>
    <x v="0"/>
  </r>
  <r>
    <s v="REG HOSP NORTH ESTONIA"/>
    <n v="3"/>
    <s v="0.011"/>
    <m/>
    <x v="0"/>
    <x v="0"/>
  </r>
  <r>
    <s v="REG ONCOL HOSP"/>
    <n v="3"/>
    <s v="0.011"/>
    <m/>
    <x v="0"/>
    <x v="0"/>
  </r>
  <r>
    <s v="REG TOSCANA"/>
    <n v="3"/>
    <s v="0.011"/>
    <m/>
    <x v="0"/>
    <x v="0"/>
  </r>
  <r>
    <s v="REHABIL MS CTR"/>
    <n v="3"/>
    <s v="0.011"/>
    <m/>
    <x v="0"/>
    <x v="0"/>
  </r>
  <r>
    <s v="REPUBL VILNIUS UNIV HOSP"/>
    <n v="3"/>
    <s v="0.011"/>
    <m/>
    <x v="0"/>
    <x v="0"/>
  </r>
  <r>
    <s v="REPUBLICAN CLIN ONCOL DISPENSARY"/>
    <n v="3"/>
    <s v="0.011"/>
    <m/>
    <x v="0"/>
    <x v="0"/>
  </r>
  <r>
    <s v="REPUBLICAN RES PRACT CTR PULMONOL TB"/>
    <n v="3"/>
    <s v="0.011"/>
    <m/>
    <x v="0"/>
    <x v="0"/>
  </r>
  <r>
    <s v="RES CTR"/>
    <n v="3"/>
    <s v="0.011"/>
    <m/>
    <x v="0"/>
    <x v="0"/>
  </r>
  <r>
    <s v="RES INST GEODESY TOPOG CARTOG"/>
    <n v="3"/>
    <s v="0.011"/>
    <m/>
    <x v="0"/>
    <x v="0"/>
  </r>
  <r>
    <s v="RHEUMATISM FDN HOSP"/>
    <n v="3"/>
    <s v="0.011"/>
    <m/>
    <x v="0"/>
    <x v="0"/>
  </r>
  <r>
    <s v="RIBEIRAO PRETO MED SCH"/>
    <n v="3"/>
    <s v="0.011"/>
    <m/>
    <x v="0"/>
    <x v="0"/>
  </r>
  <r>
    <s v="RIKEN CTR INTEGRAT MED SCI"/>
    <n v="3"/>
    <s v="0.011"/>
    <m/>
    <x v="0"/>
    <x v="0"/>
  </r>
  <r>
    <s v="ROMANIAN ACAD"/>
    <n v="3"/>
    <s v="0.011"/>
    <m/>
    <x v="0"/>
    <x v="0"/>
  </r>
  <r>
    <s v="ROSKILDE UNIV CTR"/>
    <n v="3"/>
    <s v="0.011"/>
    <m/>
    <x v="0"/>
    <x v="0"/>
  </r>
  <r>
    <s v="ROYAL ACAD MUS"/>
    <n v="3"/>
    <s v="0.011"/>
    <m/>
    <x v="0"/>
    <x v="0"/>
  </r>
  <r>
    <s v="ROYAL BERKSHIRE HOSP"/>
    <n v="3"/>
    <s v="0.011"/>
    <m/>
    <x v="0"/>
    <x v="0"/>
  </r>
  <r>
    <s v="ROYAL BRISBANE WOMENS HOSP"/>
    <n v="3"/>
    <s v="0.011"/>
    <m/>
    <x v="0"/>
    <x v="0"/>
  </r>
  <r>
    <s v="ROYAL CHILDRENS HOSP MELBOURNE"/>
    <n v="3"/>
    <s v="0.011"/>
    <m/>
    <x v="0"/>
    <x v="0"/>
  </r>
  <r>
    <s v="ROYAL MUSEUM CENT AFRICA"/>
    <n v="3"/>
    <s v="0.011"/>
    <m/>
    <x v="0"/>
    <x v="0"/>
  </r>
  <r>
    <s v="ROYAL NETHERLANDS INST SEA RES"/>
    <n v="3"/>
    <s v="0.011"/>
    <m/>
    <x v="0"/>
    <x v="0"/>
  </r>
  <r>
    <s v="ROYAL NETHERLANDS INST SEA RES NIOZ"/>
    <n v="3"/>
    <s v="0.011"/>
    <m/>
    <x v="0"/>
    <x v="0"/>
  </r>
  <r>
    <s v="ROYAL ONTARIO MUSEUM"/>
    <n v="3"/>
    <s v="0.011"/>
    <m/>
    <x v="0"/>
    <x v="0"/>
  </r>
  <r>
    <s v="ROYAL SHREWSBURY HOSP"/>
    <n v="3"/>
    <s v="0.011"/>
    <m/>
    <x v="0"/>
    <x v="0"/>
  </r>
  <r>
    <s v="ROYAL SOC PROTECT BIRDS"/>
    <n v="3"/>
    <s v="0.011"/>
    <m/>
    <x v="0"/>
    <x v="0"/>
  </r>
  <r>
    <s v="ROYAL VET AGR UNIV"/>
    <n v="3"/>
    <s v="0.011"/>
    <m/>
    <x v="0"/>
    <x v="0"/>
  </r>
  <r>
    <s v="ROYAL VICTORIA INFIRM"/>
    <n v="3"/>
    <s v="0.011"/>
    <m/>
    <x v="0"/>
    <x v="0"/>
  </r>
  <r>
    <s v="RSPC CARDIOL"/>
    <n v="3"/>
    <s v="0.011"/>
    <m/>
    <x v="0"/>
    <x v="0"/>
  </r>
  <r>
    <s v="RUDDY CANADIAN CARDIOVASC GENET CTR"/>
    <n v="3"/>
    <s v="0.011"/>
    <m/>
    <x v="0"/>
    <x v="0"/>
  </r>
  <r>
    <s v="RUSSIAN CARDIOL RES COMPLEX"/>
    <n v="3"/>
    <s v="0.011"/>
    <m/>
    <x v="0"/>
    <x v="0"/>
  </r>
  <r>
    <s v="RUSSIAN FEDERAT"/>
    <n v="3"/>
    <s v="0.011"/>
    <m/>
    <x v="0"/>
    <x v="0"/>
  </r>
  <r>
    <s v="RUSSIAN MED ACAD POSTGRAD EDUC"/>
    <n v="3"/>
    <s v="0.011"/>
    <m/>
    <x v="0"/>
    <x v="0"/>
  </r>
  <r>
    <s v="RZESZOW UNIV"/>
    <n v="3"/>
    <s v="0.011"/>
    <m/>
    <x v="0"/>
    <x v="0"/>
  </r>
  <r>
    <s v="S CARLOS UNIV HOSP"/>
    <n v="3"/>
    <s v="0.011"/>
    <m/>
    <x v="0"/>
    <x v="0"/>
  </r>
  <r>
    <s v="S KARELIA CENT HOSP"/>
    <n v="3"/>
    <s v="0.011"/>
    <m/>
    <x v="0"/>
    <x v="0"/>
  </r>
  <r>
    <s v="SA PARNU MUUSEUM"/>
    <n v="3"/>
    <s v="0.011"/>
    <m/>
    <x v="0"/>
    <x v="0"/>
  </r>
  <r>
    <s v="SAGE BIONETWORKS"/>
    <n v="3"/>
    <s v="0.011"/>
    <m/>
    <x v="0"/>
    <x v="0"/>
  </r>
  <r>
    <s v="SAIC FREDERICK INC"/>
    <n v="3"/>
    <s v="0.011"/>
    <m/>
    <x v="0"/>
    <x v="0"/>
  </r>
  <r>
    <s v="SALFORD ROYAL NHS FDN TRUST"/>
    <n v="3"/>
    <s v="0.011"/>
    <m/>
    <x v="0"/>
    <x v="0"/>
  </r>
  <r>
    <s v="SALISBURY DIST HOSP"/>
    <n v="3"/>
    <s v="0.011"/>
    <m/>
    <x v="0"/>
    <x v="0"/>
  </r>
  <r>
    <s v="SALUTAGUSE YEAST FACTORY"/>
    <n v="3"/>
    <s v="0.011"/>
    <s v="SALUTAGUSE YEAST FACTORY"/>
    <x v="56"/>
    <x v="2"/>
  </r>
  <r>
    <s v="SAMSUNG MED CTR"/>
    <n v="3"/>
    <s v="0.011"/>
    <m/>
    <x v="0"/>
    <x v="0"/>
  </r>
  <r>
    <s v="SAN FRANCISCO COORDINATING CTR"/>
    <n v="3"/>
    <s v="0.011"/>
    <m/>
    <x v="0"/>
    <x v="0"/>
  </r>
  <r>
    <s v="SANJAY GANDHI POST GRAD INST MED SCI"/>
    <n v="3"/>
    <s v="0.011"/>
    <m/>
    <x v="0"/>
    <x v="0"/>
  </r>
  <r>
    <s v="SANQUIN RES"/>
    <n v="3"/>
    <s v="0.011"/>
    <m/>
    <x v="0"/>
    <x v="0"/>
  </r>
  <r>
    <s v="SAO PAULO STATE UNIV"/>
    <n v="3"/>
    <s v="0.011"/>
    <m/>
    <x v="0"/>
    <x v="0"/>
  </r>
  <r>
    <s v="SAPIENZA UNIV"/>
    <n v="3"/>
    <s v="0.011"/>
    <m/>
    <x v="0"/>
    <x v="0"/>
  </r>
  <r>
    <s v="SATAKUNTA CENT HOSP"/>
    <n v="3"/>
    <s v="0.011"/>
    <m/>
    <x v="0"/>
    <x v="0"/>
  </r>
  <r>
    <s v="SAVONLINNAN KESKUSSAIRAALA LAB"/>
    <n v="3"/>
    <s v="0.011"/>
    <m/>
    <x v="0"/>
    <x v="0"/>
  </r>
  <r>
    <s v="SCH PUBL HLTH HLTH SCI RES CTR"/>
    <n v="3"/>
    <s v="0.011"/>
    <m/>
    <x v="0"/>
    <x v="0"/>
  </r>
  <r>
    <s v="SCHLESWIG HOLSTEIN UNIV HOSP"/>
    <n v="3"/>
    <s v="0.011"/>
    <m/>
    <x v="0"/>
    <x v="0"/>
  </r>
  <r>
    <s v="SCHNEIDER CHILDREN MED CTR"/>
    <n v="3"/>
    <s v="0.011"/>
    <m/>
    <x v="0"/>
    <x v="0"/>
  </r>
  <r>
    <s v="SCHON KLIN VOGTAREUTH"/>
    <n v="3"/>
    <s v="0.011"/>
    <m/>
    <x v="0"/>
    <x v="0"/>
  </r>
  <r>
    <s v="SCHWARZWALD BAAR KLINIKUM"/>
    <n v="3"/>
    <s v="0.011"/>
    <m/>
    <x v="0"/>
    <x v="0"/>
  </r>
  <r>
    <s v="SCUOLA NORMALE SEZ"/>
    <n v="3"/>
    <s v="0.011"/>
    <m/>
    <x v="0"/>
    <x v="0"/>
  </r>
  <r>
    <s v="SCUOLA NORMALE SEZIONE INFN"/>
    <n v="3"/>
    <s v="0.011"/>
    <m/>
    <x v="0"/>
    <x v="0"/>
  </r>
  <r>
    <s v="SELF EMPLOYED"/>
    <n v="3"/>
    <s v="0.011"/>
    <m/>
    <x v="0"/>
    <x v="0"/>
  </r>
  <r>
    <s v="SENCKENBERG BIODIVERS CLIMATE RES CTR BIK F"/>
    <n v="3"/>
    <s v="0.011"/>
    <m/>
    <x v="0"/>
    <x v="0"/>
  </r>
  <r>
    <s v="SESTRE MILOSRDNICE UNIV"/>
    <n v="3"/>
    <s v="0.011"/>
    <m/>
    <x v="0"/>
    <x v="0"/>
  </r>
  <r>
    <s v="SEYAL MED CTR"/>
    <n v="3"/>
    <s v="0.011"/>
    <m/>
    <x v="0"/>
    <x v="0"/>
  </r>
  <r>
    <s v="SF MARIA CLIN HOSP"/>
    <n v="3"/>
    <s v="0.011"/>
    <m/>
    <x v="0"/>
    <x v="0"/>
  </r>
  <r>
    <s v="SG BOSCO HOSP"/>
    <n v="3"/>
    <s v="0.011"/>
    <m/>
    <x v="0"/>
    <x v="0"/>
  </r>
  <r>
    <s v="SHAARE ZEDEK MED CTR"/>
    <n v="3"/>
    <s v="0.011"/>
    <m/>
    <x v="0"/>
    <x v="0"/>
  </r>
  <r>
    <s v="SHAIKH ZAYED HOSP"/>
    <n v="3"/>
    <s v="0.011"/>
    <m/>
    <x v="0"/>
    <x v="0"/>
  </r>
  <r>
    <s v="SHANDONG ACAD AGR SCI"/>
    <n v="3"/>
    <s v="0.011"/>
    <m/>
    <x v="0"/>
    <x v="0"/>
  </r>
  <r>
    <s v="SHANDONG UNIV TRADIT CHINESE MED"/>
    <n v="3"/>
    <s v="0.011"/>
    <m/>
    <x v="0"/>
    <x v="0"/>
  </r>
  <r>
    <s v="SHANGHAI HYPERTENS INST"/>
    <n v="3"/>
    <s v="0.011"/>
    <m/>
    <x v="0"/>
    <x v="0"/>
  </r>
  <r>
    <s v="SHANGHAI INST KIDNEY DIS DIALYSIS"/>
    <n v="3"/>
    <s v="0.011"/>
    <m/>
    <x v="0"/>
    <x v="0"/>
  </r>
  <r>
    <s v="SHERI KASHMIR INST MED SCI"/>
    <n v="3"/>
    <s v="0.011"/>
    <m/>
    <x v="0"/>
    <x v="0"/>
  </r>
  <r>
    <s v="SHIMANE UNIV"/>
    <n v="3"/>
    <s v="0.011"/>
    <m/>
    <x v="0"/>
    <x v="0"/>
  </r>
  <r>
    <s v="SHINSHU UNIV"/>
    <n v="3"/>
    <s v="0.011"/>
    <m/>
    <x v="0"/>
    <x v="0"/>
  </r>
  <r>
    <s v="SI VAVILOV STATE OPT INST"/>
    <n v="3"/>
    <s v="0.011"/>
    <m/>
    <x v="0"/>
    <x v="0"/>
  </r>
  <r>
    <s v="SIAF"/>
    <n v="3"/>
    <s v="0.011"/>
    <m/>
    <x v="0"/>
    <x v="0"/>
  </r>
  <r>
    <s v="SIBERIAN FED UNIV"/>
    <n v="3"/>
    <s v="0.011"/>
    <m/>
    <x v="0"/>
    <x v="0"/>
  </r>
  <r>
    <s v="SICHUAN PROV PEOPLES HOSP"/>
    <n v="3"/>
    <s v="0.011"/>
    <m/>
    <x v="0"/>
    <x v="0"/>
  </r>
  <r>
    <s v="SIDRA"/>
    <n v="3"/>
    <s v="0.011"/>
    <m/>
    <x v="0"/>
    <x v="0"/>
  </r>
  <r>
    <s v="SILESIAN MUSEUM"/>
    <n v="3"/>
    <s v="0.011"/>
    <m/>
    <x v="0"/>
    <x v="0"/>
  </r>
  <r>
    <s v="SINO DANISH CTR EDUC RES"/>
    <n v="3"/>
    <s v="0.011"/>
    <m/>
    <x v="0"/>
    <x v="0"/>
  </r>
  <r>
    <s v="SINO DANISH CTR EDUC RES SDC"/>
    <n v="3"/>
    <s v="0.011"/>
    <m/>
    <x v="0"/>
    <x v="0"/>
  </r>
  <r>
    <s v="SIR PAUL BOFFA HOSP"/>
    <n v="3"/>
    <s v="0.011"/>
    <m/>
    <x v="0"/>
    <x v="0"/>
  </r>
  <r>
    <s v="SISTERS MERCY UNIV HOSP"/>
    <n v="3"/>
    <s v="0.011"/>
    <m/>
    <x v="0"/>
    <x v="0"/>
  </r>
  <r>
    <s v="SKANE UNIV HOSP MALMO"/>
    <n v="3"/>
    <s v="0.011"/>
    <m/>
    <x v="0"/>
    <x v="0"/>
  </r>
  <r>
    <s v="SKIDMORE COLL"/>
    <n v="3"/>
    <s v="0.011"/>
    <m/>
    <x v="0"/>
    <x v="0"/>
  </r>
  <r>
    <s v="SKOLKOVO INNOVAT CTR"/>
    <n v="3"/>
    <s v="0.011"/>
    <m/>
    <x v="0"/>
    <x v="0"/>
  </r>
  <r>
    <s v="SLOVAK ORG SPACE ACTIV"/>
    <n v="3"/>
    <s v="0.011"/>
    <m/>
    <x v="0"/>
    <x v="0"/>
  </r>
  <r>
    <s v="SLOVAK SOC CLIN BIOCHEM"/>
    <n v="3"/>
    <s v="0.011"/>
    <m/>
    <x v="0"/>
    <x v="0"/>
  </r>
  <r>
    <s v="SMARTMAT CYBERNET CTR EXCELLENCE INTERNET VOTING"/>
    <n v="3"/>
    <s v="0.011"/>
    <m/>
    <x v="0"/>
    <x v="0"/>
  </r>
  <r>
    <s v="SO METHODIST UNIV"/>
    <n v="3"/>
    <s v="0.011"/>
    <m/>
    <x v="0"/>
    <x v="0"/>
  </r>
  <r>
    <s v="SOKOINE UNIV AGR"/>
    <n v="3"/>
    <s v="0.011"/>
    <m/>
    <x v="0"/>
    <x v="0"/>
  </r>
  <r>
    <s v="SOOCHOW UNIV"/>
    <n v="3"/>
    <s v="0.011"/>
    <m/>
    <x v="0"/>
    <x v="0"/>
  </r>
  <r>
    <s v="SOUTH CARELIA CENT HOSP"/>
    <n v="3"/>
    <s v="0.011"/>
    <m/>
    <x v="0"/>
    <x v="0"/>
  </r>
  <r>
    <s v="SOUTH URAL STATE UNIV"/>
    <n v="3"/>
    <s v="0.011"/>
    <m/>
    <x v="0"/>
    <x v="0"/>
  </r>
  <r>
    <s v="SOUTHAMPTON UNIV HOSP"/>
    <n v="3"/>
    <s v="0.011"/>
    <m/>
    <x v="0"/>
    <x v="0"/>
  </r>
  <r>
    <s v="SOUTHERN METHODIST UNIV"/>
    <n v="3"/>
    <s v="0.011"/>
    <m/>
    <x v="0"/>
    <x v="0"/>
  </r>
  <r>
    <s v="SOUTHWEST RES INST SWRI"/>
    <n v="3"/>
    <s v="0.011"/>
    <m/>
    <x v="0"/>
    <x v="0"/>
  </r>
  <r>
    <s v="SOVON DUTCH CTR FIELD ORNITHOL"/>
    <n v="3"/>
    <s v="0.011"/>
    <m/>
    <x v="0"/>
    <x v="0"/>
  </r>
  <r>
    <s v="SPANISH SOC CLIN BIOCHEM MOL PATHOL SEQC"/>
    <n v="3"/>
    <s v="0.011"/>
    <m/>
    <x v="0"/>
    <x v="0"/>
  </r>
  <r>
    <s v="SPECIAL RES BUR AUTOMAT MARINE RES"/>
    <n v="3"/>
    <s v="0.011"/>
    <m/>
    <x v="0"/>
    <x v="0"/>
  </r>
  <r>
    <s v="SPLIT UNIV"/>
    <n v="3"/>
    <s v="0.011"/>
    <m/>
    <x v="0"/>
    <x v="0"/>
  </r>
  <r>
    <s v="SRINAKHARINWIROT UNIV"/>
    <n v="3"/>
    <s v="0.011"/>
    <m/>
    <x v="0"/>
    <x v="0"/>
  </r>
  <r>
    <s v="SS CYRIL METHODIUS UNIV SKOPJE"/>
    <n v="3"/>
    <s v="0.011"/>
    <m/>
    <x v="0"/>
    <x v="0"/>
  </r>
  <r>
    <s v="ST HELENS METROPOLITAN BOROUGH COUNCIL"/>
    <n v="3"/>
    <s v="0.011"/>
    <m/>
    <x v="0"/>
    <x v="0"/>
  </r>
  <r>
    <s v="ST IMRE HOSP"/>
    <n v="3"/>
    <s v="0.011"/>
    <m/>
    <x v="0"/>
    <x v="0"/>
  </r>
  <r>
    <s v="ST ISTVAN ST LASZLO HOSP"/>
    <n v="3"/>
    <s v="0.011"/>
    <m/>
    <x v="0"/>
    <x v="0"/>
  </r>
  <r>
    <s v="ST MICHAELS HOSP"/>
    <n v="3"/>
    <s v="0.011"/>
    <m/>
    <x v="0"/>
    <x v="0"/>
  </r>
  <r>
    <s v="ST NAUM UNIV HOSP NEUROL PSYCHIAT"/>
    <n v="3"/>
    <s v="0.011"/>
    <m/>
    <x v="0"/>
    <x v="0"/>
  </r>
  <r>
    <s v="ST ORSOLA MARCELLO MALPIGHI HOSP"/>
    <n v="3"/>
    <s v="0.011"/>
    <m/>
    <x v="0"/>
    <x v="0"/>
  </r>
  <r>
    <s v="ST PETERSBURG NUCL PHYS INST"/>
    <n v="3"/>
    <s v="0.011"/>
    <m/>
    <x v="0"/>
    <x v="0"/>
  </r>
  <r>
    <s v="ST PETERSBURG STATE TECH UNIV"/>
    <n v="3"/>
    <s v="0.011"/>
    <m/>
    <x v="0"/>
    <x v="0"/>
  </r>
  <r>
    <s v="STANFORD SCH MED"/>
    <n v="3"/>
    <s v="0.011"/>
    <m/>
    <x v="0"/>
    <x v="0"/>
  </r>
  <r>
    <s v="STANLEY DUDRICKS MEM HOSP"/>
    <n v="3"/>
    <s v="0.011"/>
    <m/>
    <x v="0"/>
    <x v="0"/>
  </r>
  <r>
    <s v="STATE AGCY INFECTOL CTR LATVIA"/>
    <n v="3"/>
    <s v="0.011"/>
    <m/>
    <x v="0"/>
    <x v="0"/>
  </r>
  <r>
    <s v="STATE FOREST RES INST SILAVA"/>
    <n v="3"/>
    <s v="0.011"/>
    <m/>
    <x v="0"/>
    <x v="0"/>
  </r>
  <r>
    <s v="STATE TAX INSPECTORATE"/>
    <n v="3"/>
    <s v="0.011"/>
    <m/>
    <x v="0"/>
    <x v="0"/>
  </r>
  <r>
    <s v="STATE VET FOOD LAB"/>
    <n v="3"/>
    <s v="0.011"/>
    <m/>
    <x v="0"/>
    <x v="0"/>
  </r>
  <r>
    <s v="STEFAN CEL MARE UNIV"/>
    <n v="3"/>
    <s v="0.011"/>
    <m/>
    <x v="0"/>
    <x v="0"/>
  </r>
  <r>
    <s v="STOCKHOLM CTY COUNCILS CTR SUICIDE RES PREVENT"/>
    <n v="3"/>
    <s v="0.011"/>
    <m/>
    <x v="0"/>
    <x v="0"/>
  </r>
  <r>
    <s v="STOCKHOLM ENVIRONM INST TALLINN CTR"/>
    <n v="3"/>
    <s v="0.011"/>
    <m/>
    <x v="0"/>
    <x v="0"/>
  </r>
  <r>
    <s v="STRADINS UNIV HOSP"/>
    <n v="3"/>
    <s v="0.011"/>
    <m/>
    <x v="0"/>
    <x v="0"/>
  </r>
  <r>
    <s v="STUDY CTR PERINATAL EPIDEMIOL FLANDERS"/>
    <n v="3"/>
    <s v="0.011"/>
    <m/>
    <x v="0"/>
    <x v="0"/>
  </r>
  <r>
    <s v="STYRIA LOCAL MINIST EDUC"/>
    <n v="3"/>
    <s v="0.011"/>
    <m/>
    <x v="0"/>
    <x v="0"/>
  </r>
  <r>
    <s v="SUNY HLTH SCI CTR"/>
    <n v="3"/>
    <s v="0.011"/>
    <m/>
    <x v="0"/>
    <x v="0"/>
  </r>
  <r>
    <s v="SUNY UPSTATE MED UNIV"/>
    <n v="3"/>
    <s v="0.011"/>
    <m/>
    <x v="0"/>
    <x v="0"/>
  </r>
  <r>
    <s v="SWEDISH NATL HERITAGE BOARD"/>
    <n v="3"/>
    <s v="0.011"/>
    <m/>
    <x v="0"/>
    <x v="0"/>
  </r>
  <r>
    <s v="SWISS INST ALLERGY ASTHMA RES SIAF"/>
    <n v="3"/>
    <s v="0.011"/>
    <m/>
    <x v="0"/>
    <x v="0"/>
  </r>
  <r>
    <s v="SWISS LUNG ASSOC"/>
    <n v="3"/>
    <s v="0.011"/>
    <m/>
    <x v="0"/>
    <x v="0"/>
  </r>
  <r>
    <s v="SWPS UNIV SOCIAL SCI HUMANITIES"/>
    <n v="3"/>
    <s v="0.011"/>
    <m/>
    <x v="0"/>
    <x v="0"/>
  </r>
  <r>
    <s v="SYLENTIS"/>
    <n v="3"/>
    <s v="0.011"/>
    <m/>
    <x v="0"/>
    <x v="0"/>
  </r>
  <r>
    <s v="SYREON RES INST"/>
    <n v="3"/>
    <s v="0.011"/>
    <m/>
    <x v="0"/>
    <x v="0"/>
  </r>
  <r>
    <s v="SZTE UNIV SZEGED"/>
    <n v="3"/>
    <s v="0.011"/>
    <m/>
    <x v="0"/>
    <x v="0"/>
  </r>
  <r>
    <s v="TABRIZ UNIV MED SCI"/>
    <n v="3"/>
    <s v="0.011"/>
    <m/>
    <x v="0"/>
    <x v="0"/>
  </r>
  <r>
    <s v="TAIPEI VET GEN HOSP"/>
    <n v="3"/>
    <s v="0.011"/>
    <m/>
    <x v="0"/>
    <x v="0"/>
  </r>
  <r>
    <s v="TALLINN CTR IND EDUC"/>
    <n v="3"/>
    <s v="0.011"/>
    <m/>
    <x v="0"/>
    <x v="0"/>
  </r>
  <r>
    <s v="TALLINN PSYCHIAT HOSP"/>
    <n v="3"/>
    <s v="0.011"/>
    <m/>
    <x v="0"/>
    <x v="0"/>
  </r>
  <r>
    <s v="TALLINN UNIV TEHNOL"/>
    <n v="3"/>
    <s v="0.011"/>
    <m/>
    <x v="0"/>
    <x v="0"/>
  </r>
  <r>
    <s v="TALLINN UT"/>
    <n v="3"/>
    <s v="0.011"/>
    <m/>
    <x v="0"/>
    <x v="0"/>
  </r>
  <r>
    <s v="TALLINNA TEHNIKAULIKOOLI"/>
    <n v="3"/>
    <s v="0.011"/>
    <m/>
    <x v="0"/>
    <x v="0"/>
  </r>
  <r>
    <s v="TALLINNA ULIKOOLI AJALOO INST ARHEOL OSAKOND"/>
    <n v="3"/>
    <s v="0.011"/>
    <m/>
    <x v="0"/>
    <x v="0"/>
  </r>
  <r>
    <s v="TALLINNA ULIKOOLI HUMANITAARTEADUSTE INST"/>
    <n v="3"/>
    <s v="0.011"/>
    <m/>
    <x v="0"/>
    <x v="0"/>
  </r>
  <r>
    <s v="TARTO UNIV HOSP"/>
    <n v="3"/>
    <s v="0.011"/>
    <m/>
    <x v="0"/>
    <x v="0"/>
  </r>
  <r>
    <s v="TARTU LAB"/>
    <n v="3"/>
    <s v="0.011"/>
    <m/>
    <x v="0"/>
    <x v="0"/>
  </r>
  <r>
    <s v="TARTU ULIKOOLI MOL JA RAKUBIOL INST"/>
    <n v="3"/>
    <s v="0.011"/>
    <m/>
    <x v="0"/>
    <x v="0"/>
  </r>
  <r>
    <s v="TARTU ULIKOOLI RAAMATUKOGU"/>
    <n v="3"/>
    <s v="0.011"/>
    <m/>
    <x v="0"/>
    <x v="0"/>
  </r>
  <r>
    <s v="TARTU UNIV CLINICUM"/>
    <n v="3"/>
    <s v="0.011"/>
    <m/>
    <x v="0"/>
    <x v="0"/>
  </r>
  <r>
    <s v="TARTU UNIV HOSP PHARM"/>
    <n v="3"/>
    <s v="0.011"/>
    <m/>
    <x v="0"/>
    <x v="0"/>
  </r>
  <r>
    <s v="TARTU YOUTH CLIN"/>
    <n v="3"/>
    <s v="0.011"/>
    <m/>
    <x v="0"/>
    <x v="0"/>
  </r>
  <r>
    <s v="TATA MEM HOSP"/>
    <n v="3"/>
    <s v="0.011"/>
    <m/>
    <x v="0"/>
    <x v="0"/>
  </r>
  <r>
    <s v="TAWAM HOSP"/>
    <n v="3"/>
    <s v="0.011"/>
    <m/>
    <x v="0"/>
    <x v="0"/>
  </r>
  <r>
    <s v="TECH STAND SAFETY AUTHOR"/>
    <n v="3"/>
    <s v="0.011"/>
    <m/>
    <x v="0"/>
    <x v="0"/>
  </r>
  <r>
    <s v="TECH UNIV BUDAPEST"/>
    <n v="3"/>
    <s v="0.011"/>
    <m/>
    <x v="0"/>
    <x v="0"/>
  </r>
  <r>
    <s v="TECH UNIV CAROLO WILHELMINA BRAUNSCHWEIG"/>
    <n v="3"/>
    <s v="0.011"/>
    <m/>
    <x v="0"/>
    <x v="0"/>
  </r>
  <r>
    <s v="TECH UNIV CLUJ NAPOCA"/>
    <n v="3"/>
    <s v="0.011"/>
    <m/>
    <x v="0"/>
    <x v="0"/>
  </r>
  <r>
    <s v="TECH UNIV DENMARK DTU AQUA"/>
    <n v="3"/>
    <s v="0.011"/>
    <m/>
    <x v="0"/>
    <x v="0"/>
  </r>
  <r>
    <s v="TECHNOL INST FORESTRY CELLULOSE CONSTRUCT TIMBER"/>
    <n v="3"/>
    <s v="0.011"/>
    <m/>
    <x v="0"/>
    <x v="0"/>
  </r>
  <r>
    <s v="TEL AVIV SAURASKY MED CTR"/>
    <n v="3"/>
    <s v="0.011"/>
    <m/>
    <x v="0"/>
    <x v="0"/>
  </r>
  <r>
    <s v="TENNESSEE STATE UNIV"/>
    <n v="3"/>
    <s v="0.011"/>
    <m/>
    <x v="0"/>
    <x v="0"/>
  </r>
  <r>
    <s v="TENSIOTRACE OU"/>
    <n v="3"/>
    <s v="0.011"/>
    <s v="TENSIOTRACE OU"/>
    <x v="57"/>
    <x v="2"/>
  </r>
  <r>
    <s v="THOMAYER UNIV HOSP"/>
    <n v="3"/>
    <s v="0.011"/>
    <m/>
    <x v="0"/>
    <x v="0"/>
  </r>
  <r>
    <s v="TIANJIN UNIV SCI TECHNOL"/>
    <n v="3"/>
    <s v="0.011"/>
    <m/>
    <x v="0"/>
    <x v="0"/>
  </r>
  <r>
    <s v="TIERARZTLICHE SPEZIALISTEN"/>
    <n v="3"/>
    <s v="0.011"/>
    <m/>
    <x v="0"/>
    <x v="0"/>
  </r>
  <r>
    <s v="TOHO UNIV"/>
    <n v="3"/>
    <s v="0.011"/>
    <m/>
    <x v="0"/>
    <x v="0"/>
  </r>
  <r>
    <s v="TOKYO METROPOLITAN INST MED SCI"/>
    <n v="3"/>
    <s v="0.011"/>
    <m/>
    <x v="0"/>
    <x v="0"/>
  </r>
  <r>
    <s v="TOMSK STATE UNIV"/>
    <n v="3"/>
    <s v="0.011"/>
    <m/>
    <x v="0"/>
    <x v="0"/>
  </r>
  <r>
    <s v="TONGJI UNIV"/>
    <n v="3"/>
    <s v="0.011"/>
    <m/>
    <x v="0"/>
    <x v="0"/>
  </r>
  <r>
    <s v="TOTTORI UNIV"/>
    <n v="3"/>
    <s v="0.011"/>
    <m/>
    <x v="0"/>
    <x v="0"/>
  </r>
  <r>
    <s v="TOULOUSE UNIV LE MIRAIL"/>
    <n v="3"/>
    <s v="0.011"/>
    <m/>
    <x v="0"/>
    <x v="0"/>
  </r>
  <r>
    <s v="TOWSON UNIV"/>
    <n v="3"/>
    <s v="0.011"/>
    <m/>
    <x v="0"/>
    <x v="0"/>
  </r>
  <r>
    <s v="TRANSPORT RD SAFETY TARS RES"/>
    <n v="3"/>
    <s v="0.011"/>
    <m/>
    <x v="0"/>
    <x v="0"/>
  </r>
  <r>
    <s v="TSURUMI UNIV"/>
    <n v="3"/>
    <s v="0.011"/>
    <m/>
    <x v="0"/>
    <x v="0"/>
  </r>
  <r>
    <s v="TU DORTMUND"/>
    <n v="3"/>
    <s v="0.011"/>
    <m/>
    <x v="0"/>
    <x v="0"/>
  </r>
  <r>
    <s v="TU TALLINN"/>
    <n v="3"/>
    <s v="0.011"/>
    <m/>
    <x v="0"/>
    <x v="0"/>
  </r>
  <r>
    <s v="TUM"/>
    <n v="3"/>
    <s v="0.011"/>
    <m/>
    <x v="0"/>
    <x v="0"/>
  </r>
  <r>
    <s v="TUNGHAI UNIV"/>
    <n v="3"/>
    <s v="0.011"/>
    <m/>
    <x v="0"/>
    <x v="0"/>
  </r>
  <r>
    <s v="TURING MACHINES INC"/>
    <n v="3"/>
    <s v="0.011"/>
    <m/>
    <x v="0"/>
    <x v="0"/>
  </r>
  <r>
    <s v="TURKISH MED MED DEVICES AGCY"/>
    <n v="3"/>
    <s v="0.011"/>
    <m/>
    <x v="0"/>
    <x v="0"/>
  </r>
  <r>
    <s v="TUSCANY REG HLTH AGCY"/>
    <n v="3"/>
    <s v="0.011"/>
    <m/>
    <x v="0"/>
    <x v="0"/>
  </r>
  <r>
    <s v="UBIK SOLUT LLC"/>
    <n v="3"/>
    <s v="0.011"/>
    <m/>
    <x v="0"/>
    <x v="0"/>
  </r>
  <r>
    <s v="UCAD"/>
    <n v="3"/>
    <s v="0.011"/>
    <m/>
    <x v="0"/>
    <x v="0"/>
  </r>
  <r>
    <s v="UCL GREAT ORMOND ST INST CHILD HLTH"/>
    <n v="3"/>
    <s v="0.011"/>
    <m/>
    <x v="0"/>
    <x v="0"/>
  </r>
  <r>
    <s v="UCSF"/>
    <n v="3"/>
    <s v="0.011"/>
    <m/>
    <x v="0"/>
    <x v="0"/>
  </r>
  <r>
    <s v="UDINE HOSP"/>
    <n v="3"/>
    <s v="0.011"/>
    <m/>
    <x v="0"/>
    <x v="0"/>
  </r>
  <r>
    <s v="UHC ZAGREB"/>
    <n v="3"/>
    <s v="0.011"/>
    <m/>
    <x v="0"/>
    <x v="0"/>
  </r>
  <r>
    <s v="UICC"/>
    <n v="3"/>
    <s v="0.011"/>
    <m/>
    <x v="0"/>
    <x v="0"/>
  </r>
  <r>
    <s v="UKC LJUBLJANA"/>
    <n v="3"/>
    <s v="0.011"/>
    <m/>
    <x v="0"/>
    <x v="0"/>
  </r>
  <r>
    <s v="UKRAINIAN NATL FORESTRY UNIV"/>
    <n v="3"/>
    <s v="0.011"/>
    <m/>
    <x v="0"/>
    <x v="0"/>
  </r>
  <r>
    <s v="UMIT UNIV HLTH SCI MED INFORMAT TECHNOL"/>
    <n v="3"/>
    <s v="0.011"/>
    <m/>
    <x v="0"/>
    <x v="0"/>
  </r>
  <r>
    <s v="UNESP UNIV ESTADUAL PAULISTA"/>
    <n v="3"/>
    <s v="0.011"/>
    <m/>
    <x v="0"/>
    <x v="0"/>
  </r>
  <r>
    <s v="UNI RES"/>
    <n v="3"/>
    <s v="0.011"/>
    <m/>
    <x v="0"/>
    <x v="0"/>
  </r>
  <r>
    <s v="UNI RES AS"/>
    <n v="3"/>
    <s v="0.011"/>
    <m/>
    <x v="0"/>
    <x v="0"/>
  </r>
  <r>
    <s v="UNICEF"/>
    <n v="3"/>
    <s v="0.011"/>
    <m/>
    <x v="0"/>
    <x v="0"/>
  </r>
  <r>
    <s v="UNITELMA SAPIENZA UNIV"/>
    <n v="3"/>
    <s v="0.011"/>
    <m/>
    <x v="0"/>
    <x v="0"/>
  </r>
  <r>
    <s v="UNIV ABOMEY CALAVI"/>
    <n v="3"/>
    <s v="0.011"/>
    <m/>
    <x v="0"/>
    <x v="0"/>
  </r>
  <r>
    <s v="UNIV AGR"/>
    <n v="3"/>
    <s v="0.011"/>
    <m/>
    <x v="0"/>
    <x v="0"/>
  </r>
  <r>
    <s v="UNIV ALASKA ANCHORAGE"/>
    <n v="3"/>
    <s v="0.011"/>
    <m/>
    <x v="0"/>
    <x v="0"/>
  </r>
  <r>
    <s v="UNIV APPL SCI ARTS HANNOVER"/>
    <n v="3"/>
    <s v="0.011"/>
    <m/>
    <x v="0"/>
    <x v="0"/>
  </r>
  <r>
    <s v="UNIV APPL SCI WESTERN SWITZERLAND"/>
    <n v="3"/>
    <s v="0.011"/>
    <m/>
    <x v="0"/>
    <x v="0"/>
  </r>
  <r>
    <s v="UNIV AUTONOMA DE SAN LUIS POTOSI"/>
    <n v="3"/>
    <s v="0.011"/>
    <m/>
    <x v="0"/>
    <x v="0"/>
  </r>
  <r>
    <s v="UNIV AUTONOMA PUEBLA"/>
    <n v="3"/>
    <s v="0.011"/>
    <m/>
    <x v="0"/>
    <x v="0"/>
  </r>
  <r>
    <s v="UNIV BADJI MOKHTAR"/>
    <n v="3"/>
    <s v="0.011"/>
    <m/>
    <x v="0"/>
    <x v="0"/>
  </r>
  <r>
    <s v="UNIV BALLARAT"/>
    <n v="3"/>
    <s v="0.011"/>
    <m/>
    <x v="0"/>
    <x v="0"/>
  </r>
  <r>
    <s v="UNIV CADI AYYAD"/>
    <n v="3"/>
    <s v="0.011"/>
    <m/>
    <x v="0"/>
    <x v="0"/>
  </r>
  <r>
    <s v="UNIV CALIFORNIA"/>
    <n v="3"/>
    <s v="0.011"/>
    <m/>
    <x v="0"/>
    <x v="0"/>
  </r>
  <r>
    <s v="UNIV CENT LANCASHIRE"/>
    <n v="3"/>
    <s v="0.011"/>
    <m/>
    <x v="0"/>
    <x v="0"/>
  </r>
  <r>
    <s v="UNIV CERGY PONTOISE"/>
    <n v="3"/>
    <s v="0.011"/>
    <m/>
    <x v="0"/>
    <x v="0"/>
  </r>
  <r>
    <s v="UNIV CHILDREN HOSP"/>
    <n v="3"/>
    <s v="0.011"/>
    <m/>
    <x v="0"/>
    <x v="0"/>
  </r>
  <r>
    <s v="UNIV CHILDRENS HOSP INSELSPITAL"/>
    <n v="3"/>
    <s v="0.011"/>
    <m/>
    <x v="0"/>
    <x v="0"/>
  </r>
  <r>
    <s v="UNIV CLAUDE BERNARD"/>
    <n v="3"/>
    <s v="0.011"/>
    <m/>
    <x v="0"/>
    <x v="0"/>
  </r>
  <r>
    <s v="UNIV CLIN CTR KOSOVO"/>
    <n v="3"/>
    <s v="0.011"/>
    <m/>
    <x v="0"/>
    <x v="0"/>
  </r>
  <r>
    <s v="UNIV CLIN HEMATOL"/>
    <n v="3"/>
    <s v="0.011"/>
    <m/>
    <x v="0"/>
    <x v="0"/>
  </r>
  <r>
    <s v="UNIV COLOGNE UKK"/>
    <n v="3"/>
    <s v="0.011"/>
    <m/>
    <x v="0"/>
    <x v="0"/>
  </r>
  <r>
    <s v="UNIV CTR SVALBARD UNIS"/>
    <n v="3"/>
    <s v="0.011"/>
    <m/>
    <x v="0"/>
    <x v="0"/>
  </r>
  <r>
    <s v="UNIV DAYTON"/>
    <n v="3"/>
    <s v="0.011"/>
    <m/>
    <x v="0"/>
    <x v="0"/>
  </r>
  <r>
    <s v="UNIV EASTERN FINLAND JOENSUU"/>
    <n v="3"/>
    <s v="0.011"/>
    <m/>
    <x v="0"/>
    <x v="0"/>
  </r>
  <r>
    <s v="UNIV ECON PRAGUE"/>
    <n v="3"/>
    <s v="0.011"/>
    <m/>
    <x v="0"/>
    <x v="0"/>
  </r>
  <r>
    <s v="UNIV ESTADO SANTA CATARINA"/>
    <n v="3"/>
    <s v="0.011"/>
    <m/>
    <x v="0"/>
    <x v="0"/>
  </r>
  <r>
    <s v="UNIV FED ALAGOAS"/>
    <n v="3"/>
    <s v="0.011"/>
    <m/>
    <x v="0"/>
    <x v="0"/>
  </r>
  <r>
    <s v="UNIV FED ESPIRITO SANTO"/>
    <n v="3"/>
    <s v="0.011"/>
    <m/>
    <x v="0"/>
    <x v="0"/>
  </r>
  <r>
    <s v="UNIV FED MARANHAO"/>
    <n v="3"/>
    <s v="0.011"/>
    <m/>
    <x v="0"/>
    <x v="0"/>
  </r>
  <r>
    <s v="UNIV FED PERNAMBUCO UFPE"/>
    <n v="3"/>
    <s v="0.011"/>
    <m/>
    <x v="0"/>
    <x v="0"/>
  </r>
  <r>
    <s v="UNIV FED SANTA MARIA"/>
    <n v="3"/>
    <s v="0.011"/>
    <m/>
    <x v="0"/>
    <x v="0"/>
  </r>
  <r>
    <s v="UNIV FOGGIA"/>
    <n v="3"/>
    <s v="0.011"/>
    <m/>
    <x v="0"/>
    <x v="0"/>
  </r>
  <r>
    <s v="UNIV FORESTRY"/>
    <n v="3"/>
    <s v="0.011"/>
    <m/>
    <x v="0"/>
    <x v="0"/>
  </r>
  <r>
    <s v="UNIV GAVLE"/>
    <n v="3"/>
    <s v="0.011"/>
    <m/>
    <x v="0"/>
    <x v="0"/>
  </r>
  <r>
    <s v="UNIV GENOA DISSAL"/>
    <n v="3"/>
    <s v="0.011"/>
    <m/>
    <x v="0"/>
    <x v="0"/>
  </r>
  <r>
    <s v="UNIV GRONINGEN UNIV MED CTR GRONINGEN"/>
    <n v="3"/>
    <s v="0.011"/>
    <m/>
    <x v="0"/>
    <x v="0"/>
  </r>
  <r>
    <s v="UNIV HOSP BORDEAUX"/>
    <n v="3"/>
    <s v="0.011"/>
    <m/>
    <x v="0"/>
    <x v="0"/>
  </r>
  <r>
    <s v="UNIV HOSP CTR SESTRE MILOSRDNICE"/>
    <n v="3"/>
    <s v="0.011"/>
    <m/>
    <x v="0"/>
    <x v="0"/>
  </r>
  <r>
    <s v="UNIV HOSP ERLANGEN"/>
    <n v="3"/>
    <s v="0.011"/>
    <m/>
    <x v="0"/>
    <x v="0"/>
  </r>
  <r>
    <s v="UNIV HOSP FERRARA"/>
    <n v="3"/>
    <s v="0.011"/>
    <m/>
    <x v="0"/>
    <x v="0"/>
  </r>
  <r>
    <s v="UNIV HOSP HEIDELBERG"/>
    <n v="3"/>
    <s v="0.011"/>
    <m/>
    <x v="0"/>
    <x v="0"/>
  </r>
  <r>
    <s v="UNIV HOSP IOANNINA"/>
    <n v="3"/>
    <s v="0.011"/>
    <m/>
    <x v="0"/>
    <x v="0"/>
  </r>
  <r>
    <s v="UNIV HOSP KU LEUVEN"/>
    <n v="3"/>
    <s v="0.011"/>
    <m/>
    <x v="0"/>
    <x v="0"/>
  </r>
  <r>
    <s v="UNIV HOSP LEICESTER"/>
    <n v="3"/>
    <s v="0.011"/>
    <m/>
    <x v="0"/>
    <x v="0"/>
  </r>
  <r>
    <s v="UNIV HOSP MAASTRICHT"/>
    <n v="3"/>
    <s v="0.011"/>
    <m/>
    <x v="0"/>
    <x v="0"/>
  </r>
  <r>
    <s v="UNIV HOSP MUNSTER"/>
    <n v="3"/>
    <s v="0.011"/>
    <m/>
    <x v="0"/>
    <x v="0"/>
  </r>
  <r>
    <s v="UNIV HOSP NO SWEDEN"/>
    <n v="3"/>
    <s v="0.011"/>
    <m/>
    <x v="0"/>
    <x v="0"/>
  </r>
  <r>
    <s v="UNIV HOSP OBSTET GYNECOL"/>
    <n v="3"/>
    <s v="0.011"/>
    <m/>
    <x v="0"/>
    <x v="0"/>
  </r>
  <r>
    <s v="UNIV HOSP PARMA"/>
    <n v="3"/>
    <s v="0.011"/>
    <m/>
    <x v="0"/>
    <x v="0"/>
  </r>
  <r>
    <s v="UNIV HOSP ST ANNA"/>
    <n v="3"/>
    <s v="0.011"/>
    <m/>
    <x v="0"/>
    <x v="0"/>
  </r>
  <r>
    <s v="UNIV HOSP VERONA"/>
    <n v="3"/>
    <s v="0.011"/>
    <m/>
    <x v="0"/>
    <x v="0"/>
  </r>
  <r>
    <s v="UNIV HRADEC KRALOVE"/>
    <n v="3"/>
    <s v="0.011"/>
    <m/>
    <x v="0"/>
    <x v="0"/>
  </r>
  <r>
    <s v="UNIV INST SOCIAL PREVENT MED"/>
    <n v="3"/>
    <s v="0.011"/>
    <m/>
    <x v="0"/>
    <x v="0"/>
  </r>
  <r>
    <s v="UNIV KAISERSLAUTERN"/>
    <n v="3"/>
    <s v="0.011"/>
    <m/>
    <x v="0"/>
    <x v="0"/>
  </r>
  <r>
    <s v="UNIV KALANIYA"/>
    <n v="3"/>
    <s v="0.011"/>
    <m/>
    <x v="0"/>
    <x v="0"/>
  </r>
  <r>
    <s v="UNIV KLINIKUM DUSSELDORF"/>
    <n v="3"/>
    <s v="0.011"/>
    <m/>
    <x v="0"/>
    <x v="0"/>
  </r>
  <r>
    <s v="UNIV KLINIKUM MUNSTER"/>
    <n v="3"/>
    <s v="0.011"/>
    <m/>
    <x v="0"/>
    <x v="0"/>
  </r>
  <r>
    <s v="UNIV KLINIKUM REGENSBURG"/>
    <n v="3"/>
    <s v="0.011"/>
    <m/>
    <x v="0"/>
    <x v="0"/>
  </r>
  <r>
    <s v="UNIV LA SERENA"/>
    <n v="3"/>
    <s v="0.011"/>
    <m/>
    <x v="0"/>
    <x v="0"/>
  </r>
  <r>
    <s v="UNIV LEIPZIG HOSP CLIN"/>
    <n v="3"/>
    <s v="0.011"/>
    <m/>
    <x v="0"/>
    <x v="0"/>
  </r>
  <r>
    <s v="UNIV LIMOGES"/>
    <n v="3"/>
    <s v="0.011"/>
    <m/>
    <x v="0"/>
    <x v="0"/>
  </r>
  <r>
    <s v="UNIV LINCOLN"/>
    <n v="3"/>
    <s v="0.011"/>
    <m/>
    <x v="0"/>
    <x v="0"/>
  </r>
  <r>
    <s v="UNIV LOME"/>
    <n v="3"/>
    <s v="0.011"/>
    <m/>
    <x v="0"/>
    <x v="0"/>
  </r>
  <r>
    <s v="UNIV LULEA"/>
    <n v="3"/>
    <s v="0.011"/>
    <m/>
    <x v="0"/>
    <x v="0"/>
  </r>
  <r>
    <s v="UNIV LUNEBURG"/>
    <n v="3"/>
    <s v="0.011"/>
    <m/>
    <x v="0"/>
    <x v="0"/>
  </r>
  <r>
    <s v="UNIV MALAYA JABATAN FIZIK"/>
    <n v="3"/>
    <s v="0.011"/>
    <m/>
    <x v="0"/>
    <x v="0"/>
  </r>
  <r>
    <s v="UNIV MAURITIUS"/>
    <n v="3"/>
    <s v="0.011"/>
    <m/>
    <x v="0"/>
    <x v="0"/>
  </r>
  <r>
    <s v="UNIV MED CTR EPPENDORF"/>
    <n v="3"/>
    <s v="0.011"/>
    <m/>
    <x v="0"/>
    <x v="0"/>
  </r>
  <r>
    <s v="UNIV MED CTR MANNHEIM"/>
    <n v="3"/>
    <s v="0.011"/>
    <m/>
    <x v="0"/>
    <x v="0"/>
  </r>
  <r>
    <s v="UNIV MED CTR ST PIETER"/>
    <n v="3"/>
    <s v="0.011"/>
    <m/>
    <x v="0"/>
    <x v="0"/>
  </r>
  <r>
    <s v="UNIV MED GOTTINGEN"/>
    <n v="3"/>
    <s v="0.011"/>
    <m/>
    <x v="0"/>
    <x v="0"/>
  </r>
  <r>
    <s v="UNIV MED INFORMAT TECHNOL UMIT"/>
    <n v="3"/>
    <s v="0.011"/>
    <m/>
    <x v="0"/>
    <x v="0"/>
  </r>
  <r>
    <s v="UNIV MESSINA"/>
    <n v="3"/>
    <s v="0.011"/>
    <m/>
    <x v="0"/>
    <x v="0"/>
  </r>
  <r>
    <s v="UNIV MODENA"/>
    <n v="3"/>
    <s v="0.011"/>
    <m/>
    <x v="0"/>
    <x v="0"/>
  </r>
  <r>
    <s v="UNIV MONASTIR"/>
    <n v="3"/>
    <s v="0.011"/>
    <m/>
    <x v="0"/>
    <x v="0"/>
  </r>
  <r>
    <s v="UNIV MONCTON"/>
    <n v="3"/>
    <s v="0.011"/>
    <m/>
    <x v="0"/>
    <x v="0"/>
  </r>
  <r>
    <s v="UNIV MUMBAI"/>
    <n v="3"/>
    <s v="0.011"/>
    <m/>
    <x v="0"/>
    <x v="0"/>
  </r>
  <r>
    <s v="UNIV NACL EDUC DISTANCIA"/>
    <n v="3"/>
    <s v="0.011"/>
    <m/>
    <x v="0"/>
    <x v="0"/>
  </r>
  <r>
    <s v="UNIV NAT RESOURCES APPL LIFE SCI"/>
    <n v="3"/>
    <s v="0.011"/>
    <m/>
    <x v="0"/>
    <x v="0"/>
  </r>
  <r>
    <s v="UNIV NAVARRA CLIN"/>
    <n v="3"/>
    <s v="0.011"/>
    <m/>
    <x v="0"/>
    <x v="0"/>
  </r>
  <r>
    <s v="UNIV NEBRASKA MED CTR"/>
    <n v="3"/>
    <s v="0.011"/>
    <m/>
    <x v="0"/>
    <x v="0"/>
  </r>
  <r>
    <s v="UNIV NICOSIA"/>
    <n v="3"/>
    <s v="0.011"/>
    <m/>
    <x v="0"/>
    <x v="0"/>
  </r>
  <r>
    <s v="UNIV NIS"/>
    <n v="3"/>
    <s v="0.011"/>
    <m/>
    <x v="0"/>
    <x v="0"/>
  </r>
  <r>
    <s v="UNIV NSW"/>
    <n v="3"/>
    <s v="0.011"/>
    <m/>
    <x v="0"/>
    <x v="0"/>
  </r>
  <r>
    <s v="UNIV OSIJEK"/>
    <n v="3"/>
    <s v="0.011"/>
    <m/>
    <x v="0"/>
    <x v="0"/>
  </r>
  <r>
    <s v="UNIV OUAGADOUGOU"/>
    <n v="3"/>
    <s v="0.011"/>
    <m/>
    <x v="0"/>
    <x v="0"/>
  </r>
  <r>
    <s v="UNIV PARIS DESCARTES 1"/>
    <n v="3"/>
    <s v="0.011"/>
    <m/>
    <x v="0"/>
    <x v="0"/>
  </r>
  <r>
    <s v="UNIV PARIS EST CRETEIL"/>
    <n v="3"/>
    <s v="0.011"/>
    <m/>
    <x v="0"/>
    <x v="0"/>
  </r>
  <r>
    <s v="UNIV PARIS OUEST NANTERRE DEF"/>
    <n v="3"/>
    <s v="0.011"/>
    <m/>
    <x v="0"/>
    <x v="0"/>
  </r>
  <r>
    <s v="UNIV PARIS XI"/>
    <n v="3"/>
    <s v="0.011"/>
    <m/>
    <x v="0"/>
    <x v="0"/>
  </r>
  <r>
    <s v="UNIV PAUL SABATIER"/>
    <n v="3"/>
    <s v="0.011"/>
    <m/>
    <x v="0"/>
    <x v="0"/>
  </r>
  <r>
    <s v="UNIV PENDIDIKAN INDONESIA"/>
    <n v="3"/>
    <s v="0.011"/>
    <m/>
    <x v="0"/>
    <x v="0"/>
  </r>
  <r>
    <s v="UNIV PENNSYLVANIA"/>
    <n v="3"/>
    <s v="0.011"/>
    <m/>
    <x v="0"/>
    <x v="0"/>
  </r>
  <r>
    <s v="UNIV PORT HARCOURT"/>
    <n v="3"/>
    <s v="0.011"/>
    <m/>
    <x v="0"/>
    <x v="0"/>
  </r>
  <r>
    <s v="UNIV PRISHTINA"/>
    <n v="3"/>
    <s v="0.011"/>
    <m/>
    <x v="0"/>
    <x v="0"/>
  </r>
  <r>
    <s v="UNIV PSYCHIAT SERV UPD"/>
    <n v="3"/>
    <s v="0.011"/>
    <m/>
    <x v="0"/>
    <x v="0"/>
  </r>
  <r>
    <s v="UNIV ROME FORO ITALICO"/>
    <n v="3"/>
    <s v="0.011"/>
    <m/>
    <x v="0"/>
    <x v="0"/>
  </r>
  <r>
    <s v="UNIV ROSARIO"/>
    <n v="3"/>
    <s v="0.011"/>
    <m/>
    <x v="0"/>
    <x v="0"/>
  </r>
  <r>
    <s v="UNIV S AFRICA"/>
    <n v="3"/>
    <s v="0.011"/>
    <m/>
    <x v="0"/>
    <x v="0"/>
  </r>
  <r>
    <s v="UNIV S ALABAMA"/>
    <n v="3"/>
    <s v="0.011"/>
    <m/>
    <x v="0"/>
    <x v="0"/>
  </r>
  <r>
    <s v="UNIV S DAKOTA"/>
    <n v="3"/>
    <s v="0.011"/>
    <m/>
    <x v="0"/>
    <x v="0"/>
  </r>
  <r>
    <s v="UNIV SALZBURG"/>
    <n v="3"/>
    <s v="0.011"/>
    <m/>
    <x v="0"/>
    <x v="0"/>
  </r>
  <r>
    <s v="UNIV SANTIAGO CHILE"/>
    <n v="3"/>
    <s v="0.011"/>
    <m/>
    <x v="0"/>
    <x v="0"/>
  </r>
  <r>
    <s v="UNIV SCI TECHNOL BEIJING"/>
    <n v="3"/>
    <s v="0.011"/>
    <m/>
    <x v="0"/>
    <x v="0"/>
  </r>
  <r>
    <s v="UNIV SHANGHAI SCI TECHNOL"/>
    <n v="3"/>
    <s v="0.011"/>
    <m/>
    <x v="0"/>
    <x v="0"/>
  </r>
  <r>
    <s v="UNIV SHARJAH"/>
    <n v="3"/>
    <s v="0.011"/>
    <m/>
    <x v="0"/>
    <x v="0"/>
  </r>
  <r>
    <s v="UNIV SIMON BOLIVAR"/>
    <n v="3"/>
    <s v="0.011"/>
    <m/>
    <x v="0"/>
    <x v="0"/>
  </r>
  <r>
    <s v="UNIV SKOPJE"/>
    <n v="3"/>
    <s v="0.011"/>
    <m/>
    <x v="0"/>
    <x v="0"/>
  </r>
  <r>
    <s v="UNIV SPLIT MED SCH"/>
    <n v="3"/>
    <s v="0.011"/>
    <m/>
    <x v="0"/>
    <x v="0"/>
  </r>
  <r>
    <s v="UNIV SS CYRIL METHODIUS SKOPJE"/>
    <n v="3"/>
    <s v="0.011"/>
    <m/>
    <x v="0"/>
    <x v="0"/>
  </r>
  <r>
    <s v="UNIV STEFAN DEL MARE"/>
    <n v="3"/>
    <s v="0.011"/>
    <m/>
    <x v="0"/>
    <x v="0"/>
  </r>
  <r>
    <s v="UNIV STERNWARTE"/>
    <n v="3"/>
    <s v="0.011"/>
    <m/>
    <x v="0"/>
    <x v="0"/>
  </r>
  <r>
    <s v="UNIV STERNWARTE MUNCHEN"/>
    <n v="3"/>
    <s v="0.011"/>
    <m/>
    <x v="0"/>
    <x v="0"/>
  </r>
  <r>
    <s v="UNIV SULTAN AGENG TIRTAYASA"/>
    <n v="3"/>
    <s v="0.011"/>
    <m/>
    <x v="0"/>
    <x v="0"/>
  </r>
  <r>
    <s v="UNIV SVIZZERA ITALIANA"/>
    <n v="3"/>
    <s v="0.011"/>
    <m/>
    <x v="0"/>
    <x v="0"/>
  </r>
  <r>
    <s v="UNIV TARTU EGCUT"/>
    <n v="3"/>
    <s v="0.011"/>
    <m/>
    <x v="0"/>
    <x v="0"/>
  </r>
  <r>
    <s v="UNIV TECN LISBOA"/>
    <n v="3"/>
    <s v="0.011"/>
    <m/>
    <x v="0"/>
    <x v="0"/>
  </r>
  <r>
    <s v="UNIV TEKNOL MARA"/>
    <n v="3"/>
    <s v="0.011"/>
    <m/>
    <x v="0"/>
    <x v="0"/>
  </r>
  <r>
    <s v="UNIV TEXAS ARLINGTON"/>
    <n v="3"/>
    <s v="0.011"/>
    <m/>
    <x v="0"/>
    <x v="0"/>
  </r>
  <r>
    <s v="UNIV TRENCIN"/>
    <n v="3"/>
    <s v="0.011"/>
    <m/>
    <x v="0"/>
    <x v="0"/>
  </r>
  <r>
    <s v="UNIV ULM KLINIKUM"/>
    <n v="3"/>
    <s v="0.011"/>
    <m/>
    <x v="0"/>
    <x v="0"/>
  </r>
  <r>
    <s v="UNIV VALENCIENNES"/>
    <n v="3"/>
    <s v="0.011"/>
    <m/>
    <x v="0"/>
    <x v="0"/>
  </r>
  <r>
    <s v="UNIV VERSAILLES ST QUENTIN EN YVELINES"/>
    <n v="3"/>
    <s v="0.011"/>
    <m/>
    <x v="0"/>
    <x v="0"/>
  </r>
  <r>
    <s v="UNIV VET MED HANNOVER"/>
    <n v="3"/>
    <s v="0.011"/>
    <m/>
    <x v="0"/>
    <x v="0"/>
  </r>
  <r>
    <s v="UNIV WESTERN BOHEMIA"/>
    <n v="3"/>
    <s v="0.011"/>
    <m/>
    <x v="0"/>
    <x v="0"/>
  </r>
  <r>
    <s v="UNIV ZIELONA GORA"/>
    <n v="3"/>
    <s v="0.011"/>
    <m/>
    <x v="0"/>
    <x v="0"/>
  </r>
  <r>
    <s v="UO NEUROL USL UMBRIA 1"/>
    <n v="3"/>
    <s v="0.011"/>
    <m/>
    <x v="0"/>
    <x v="0"/>
  </r>
  <r>
    <s v="UPMC UNIV PARIS 6"/>
    <n v="3"/>
    <s v="0.011"/>
    <m/>
    <x v="0"/>
    <x v="0"/>
  </r>
  <r>
    <s v="UPPSALA CLIN RES CTR"/>
    <n v="3"/>
    <s v="0.011"/>
    <m/>
    <x v="0"/>
    <x v="0"/>
  </r>
  <r>
    <s v="URAL STATE MED ACAD"/>
    <n v="3"/>
    <s v="0.011"/>
    <m/>
    <x v="0"/>
    <x v="0"/>
  </r>
  <r>
    <s v="US AIR FORCE"/>
    <n v="3"/>
    <s v="0.011"/>
    <m/>
    <x v="0"/>
    <x v="0"/>
  </r>
  <r>
    <s v="US FISH WILDLIFE SERV"/>
    <n v="3"/>
    <s v="0.011"/>
    <m/>
    <x v="0"/>
    <x v="0"/>
  </r>
  <r>
    <s v="UZ BRUSSEL VUB"/>
    <n v="3"/>
    <s v="0.011"/>
    <m/>
    <x v="0"/>
    <x v="0"/>
  </r>
  <r>
    <s v="VADASKERT CHILD PSYCHIAT HOSP"/>
    <n v="3"/>
    <s v="0.011"/>
    <m/>
    <x v="0"/>
    <x v="0"/>
  </r>
  <r>
    <s v="VAN ANDEL RES INST"/>
    <n v="3"/>
    <s v="0.011"/>
    <m/>
    <x v="0"/>
    <x v="0"/>
  </r>
  <r>
    <s v="VANCOUVER ISL UNIV"/>
    <n v="3"/>
    <s v="0.011"/>
    <m/>
    <x v="0"/>
    <x v="0"/>
  </r>
  <r>
    <s v="VENETOS RES CTR EHLTH INNOVAT"/>
    <n v="3"/>
    <s v="0.011"/>
    <m/>
    <x v="0"/>
    <x v="0"/>
  </r>
  <r>
    <s v="VET AGROCHEM RES CTR CODA CERVA"/>
    <n v="3"/>
    <s v="0.011"/>
    <m/>
    <x v="0"/>
    <x v="0"/>
  </r>
  <r>
    <s v="VET FOOD BOARD ESTONIA"/>
    <n v="3"/>
    <s v="0.011"/>
    <m/>
    <x v="0"/>
    <x v="0"/>
  </r>
  <r>
    <s v="VHS SNEHA"/>
    <n v="3"/>
    <s v="0.011"/>
    <m/>
    <x v="0"/>
    <x v="0"/>
  </r>
  <r>
    <s v="VICTOR BABES UNIV MED PHARM"/>
    <n v="3"/>
    <s v="0.011"/>
    <m/>
    <x v="0"/>
    <x v="0"/>
  </r>
  <r>
    <s v="VICTORIAN INFECT DIS REFERENCE LAB"/>
    <n v="3"/>
    <s v="0.011"/>
    <m/>
    <x v="0"/>
    <x v="0"/>
  </r>
  <r>
    <s v="VIDZEME UNIV APPL SCI"/>
    <n v="3"/>
    <s v="0.011"/>
    <m/>
    <x v="0"/>
    <x v="0"/>
  </r>
  <r>
    <s v="VIETNAM ACAD SCI TECHNOL"/>
    <n v="3"/>
    <s v="0.011"/>
    <m/>
    <x v="0"/>
    <x v="0"/>
  </r>
  <r>
    <s v="VILNIUS PEDAG UNIV"/>
    <n v="3"/>
    <s v="0.011"/>
    <m/>
    <x v="0"/>
    <x v="0"/>
  </r>
  <r>
    <s v="VINE LODGE"/>
    <n v="3"/>
    <s v="0.011"/>
    <m/>
    <x v="0"/>
    <x v="0"/>
  </r>
  <r>
    <s v="VITTORIO EMANUELE HOSP"/>
    <n v="3"/>
    <s v="0.011"/>
    <m/>
    <x v="0"/>
    <x v="0"/>
  </r>
  <r>
    <s v="VLADIMIR CITY CLIN HOSP EMERGENCY MED"/>
    <n v="3"/>
    <s v="0.011"/>
    <m/>
    <x v="0"/>
    <x v="0"/>
  </r>
  <r>
    <s v="VOEVODSKY INST CHEM KINET COMBUST SB RAS"/>
    <n v="3"/>
    <s v="0.011"/>
    <m/>
    <x v="0"/>
    <x v="0"/>
  </r>
  <r>
    <s v="VTT NTM OU"/>
    <n v="3"/>
    <s v="0.011"/>
    <s v="VTT NTM OU"/>
    <x v="58"/>
    <x v="2"/>
  </r>
  <r>
    <s v="WARSAW SCH ECON"/>
    <n v="3"/>
    <s v="0.011"/>
    <m/>
    <x v="0"/>
    <x v="0"/>
  </r>
  <r>
    <s v="WASHINGTON HOSP CTR"/>
    <n v="3"/>
    <s v="0.011"/>
    <m/>
    <x v="0"/>
    <x v="0"/>
  </r>
  <r>
    <s v="WEILL CORNELL MED"/>
    <n v="3"/>
    <s v="0.011"/>
    <m/>
    <x v="0"/>
    <x v="0"/>
  </r>
  <r>
    <s v="WELCH CTR PREVENT EPIDEMIOL CLIN RES"/>
    <n v="3"/>
    <s v="0.011"/>
    <m/>
    <x v="0"/>
    <x v="0"/>
  </r>
  <r>
    <s v="WELLINGTON HOSP"/>
    <n v="3"/>
    <s v="0.011"/>
    <m/>
    <x v="0"/>
    <x v="0"/>
  </r>
  <r>
    <s v="WELSH GOVT"/>
    <n v="3"/>
    <s v="0.011"/>
    <m/>
    <x v="0"/>
    <x v="0"/>
  </r>
  <r>
    <s v="WEST HARARGHE ZONAL HLTH DEPT"/>
    <n v="3"/>
    <s v="0.011"/>
    <m/>
    <x v="0"/>
    <x v="0"/>
  </r>
  <r>
    <s v="WEST POMERANIAN UNIV TECHNOL"/>
    <n v="3"/>
    <s v="0.011"/>
    <m/>
    <x v="0"/>
    <x v="0"/>
  </r>
  <r>
    <s v="WILDLIFE ESTONIA"/>
    <n v="3"/>
    <s v="0.011"/>
    <m/>
    <x v="0"/>
    <x v="0"/>
  </r>
  <r>
    <s v="WILHELMINENSPITAL STADT WIEN"/>
    <n v="3"/>
    <s v="0.011"/>
    <m/>
    <x v="0"/>
    <x v="0"/>
  </r>
  <r>
    <s v="WILLIAM HARVEY RES INST"/>
    <n v="3"/>
    <s v="0.011"/>
    <m/>
    <x v="0"/>
    <x v="0"/>
  </r>
  <r>
    <s v="WISSENSCH INST AOK WIDO"/>
    <n v="3"/>
    <s v="0.011"/>
    <m/>
    <x v="0"/>
    <x v="0"/>
  </r>
  <r>
    <s v="WOLLO UNIV"/>
    <n v="3"/>
    <s v="0.011"/>
    <m/>
    <x v="0"/>
    <x v="0"/>
  </r>
  <r>
    <s v="WOMENS CHILDRENS HOSP"/>
    <n v="3"/>
    <s v="0.011"/>
    <m/>
    <x v="0"/>
    <x v="0"/>
  </r>
  <r>
    <s v="WOODBROOK MED CTR"/>
    <n v="3"/>
    <s v="0.011"/>
    <m/>
    <x v="0"/>
    <x v="0"/>
  </r>
  <r>
    <s v="WOODS HOLE OCEANOG INST"/>
    <n v="3"/>
    <s v="0.011"/>
    <m/>
    <x v="0"/>
    <x v="0"/>
  </r>
  <r>
    <s v="WORCESTER POLYTECH INST"/>
    <n v="3"/>
    <s v="0.011"/>
    <m/>
    <x v="0"/>
    <x v="0"/>
  </r>
  <r>
    <s v="WORCESTERSHIRE ACUTE HOSP NHS TRUST"/>
    <n v="3"/>
    <s v="0.011"/>
    <m/>
    <x v="0"/>
    <x v="0"/>
  </r>
  <r>
    <s v="WORLD ENERGY COUNCIL"/>
    <n v="3"/>
    <s v="0.011"/>
    <m/>
    <x v="0"/>
    <x v="0"/>
  </r>
  <r>
    <s v="WORLD HLTH ORG COUNTRY OFF"/>
    <n v="3"/>
    <s v="0.011"/>
    <m/>
    <x v="0"/>
    <x v="0"/>
  </r>
  <r>
    <s v="WSL SWISS FED INST FOREST SNOW LANDSCAPE RES"/>
    <n v="3"/>
    <s v="0.011"/>
    <m/>
    <x v="0"/>
    <x v="0"/>
  </r>
  <r>
    <s v="WUHAN ASIA HEART HOSP"/>
    <n v="3"/>
    <s v="0.011"/>
    <m/>
    <x v="0"/>
    <x v="0"/>
  </r>
  <r>
    <s v="WYETH AYERST RES"/>
    <n v="3"/>
    <s v="0.011"/>
    <m/>
    <x v="0"/>
    <x v="0"/>
  </r>
  <r>
    <s v="WYETH PHARMACEUT"/>
    <n v="3"/>
    <s v="0.011"/>
    <m/>
    <x v="0"/>
    <x v="0"/>
  </r>
  <r>
    <s v="XAVIER UNIV LOUISIANA"/>
    <n v="3"/>
    <s v="0.011"/>
    <m/>
    <x v="0"/>
    <x v="0"/>
  </r>
  <r>
    <s v="YAKUT RES CTR COMPLEX MED PROBLEMS"/>
    <n v="3"/>
    <s v="0.011"/>
    <m/>
    <x v="0"/>
    <x v="0"/>
  </r>
  <r>
    <s v="YAKUT SCI CTR COMPLEX MED PROBLEMS"/>
    <n v="3"/>
    <s v="0.011"/>
    <m/>
    <x v="0"/>
    <x v="0"/>
  </r>
  <r>
    <s v="YALE SCH PUBL HLTH"/>
    <n v="3"/>
    <s v="0.011"/>
    <m/>
    <x v="0"/>
    <x v="0"/>
  </r>
  <r>
    <s v="YAMAGATA UNIV"/>
    <n v="3"/>
    <s v="0.011"/>
    <m/>
    <x v="0"/>
    <x v="0"/>
  </r>
  <r>
    <s v="YEREVAN STATE MED UNIV"/>
    <n v="3"/>
    <s v="0.011"/>
    <m/>
    <x v="0"/>
    <x v="0"/>
  </r>
  <r>
    <s v="YOKOHAMA NATL UNIV"/>
    <n v="3"/>
    <s v="0.011"/>
    <m/>
    <x v="0"/>
    <x v="0"/>
  </r>
  <r>
    <s v="YORK TEACHING HOSP NHS FDN TRUST"/>
    <n v="3"/>
    <s v="0.011"/>
    <m/>
    <x v="0"/>
    <x v="0"/>
  </r>
  <r>
    <s v="YUGRA STATE UNIV"/>
    <n v="3"/>
    <s v="0.011"/>
    <m/>
    <x v="0"/>
    <x v="0"/>
  </r>
  <r>
    <s v="YUNNAN HLTH EDUC INST"/>
    <n v="3"/>
    <s v="0.011"/>
    <m/>
    <x v="0"/>
    <x v="0"/>
  </r>
  <r>
    <s v="YUSRA MED COLL"/>
    <n v="3"/>
    <s v="0.011"/>
    <m/>
    <x v="0"/>
    <x v="0"/>
  </r>
  <r>
    <s v="ZAGREB UNIV"/>
    <n v="3"/>
    <s v="0.011"/>
    <m/>
    <x v="0"/>
    <x v="0"/>
  </r>
  <r>
    <s v="ZAYED MIL HOSP"/>
    <n v="3"/>
    <s v="0.011"/>
    <m/>
    <x v="0"/>
    <x v="0"/>
  </r>
  <r>
    <s v="ZEALAND UNIV HOSP"/>
    <n v="3"/>
    <s v="0.011"/>
    <m/>
    <x v="0"/>
    <x v="0"/>
  </r>
  <r>
    <s v="ZHONGSHAN HOSP"/>
    <n v="3"/>
    <s v="0.011"/>
    <m/>
    <x v="0"/>
    <x v="0"/>
  </r>
  <r>
    <s v="ZIAUDDIN UNIV"/>
    <n v="3"/>
    <s v="0.011"/>
    <m/>
    <x v="0"/>
    <x v="0"/>
  </r>
  <r>
    <s v="ZOOL SOC LONDON"/>
    <n v="3"/>
    <s v="0.011"/>
    <m/>
    <x v="0"/>
    <x v="0"/>
  </r>
  <r>
    <s v="4 PHARMA LTD"/>
    <n v="2"/>
    <s v="0.007"/>
    <m/>
    <x v="0"/>
    <x v="0"/>
  </r>
  <r>
    <s v="A T STILL UNIV"/>
    <n v="2"/>
    <s v="0.007"/>
    <m/>
    <x v="0"/>
    <x v="0"/>
  </r>
  <r>
    <s v="AARHUS UNIV HOSP SKEJBY"/>
    <n v="2"/>
    <s v="0.007"/>
    <m/>
    <x v="0"/>
    <x v="0"/>
  </r>
  <r>
    <s v="AARHUS UNIV HOSPTIAL"/>
    <n v="2"/>
    <s v="0.007"/>
    <m/>
    <x v="0"/>
    <x v="0"/>
  </r>
  <r>
    <s v="ABB GLOBAL IND SERV LTD"/>
    <n v="2"/>
    <s v="0.007"/>
    <m/>
    <x v="0"/>
    <x v="0"/>
  </r>
  <r>
    <s v="ABBOTT LABS"/>
    <n v="2"/>
    <s v="0.007"/>
    <m/>
    <x v="0"/>
    <x v="0"/>
  </r>
  <r>
    <s v="ABBVIE DOO"/>
    <n v="2"/>
    <s v="0.007"/>
    <m/>
    <x v="0"/>
    <x v="0"/>
  </r>
  <r>
    <s v="ABDUS SALAAM INT CTR THEORET PHYS"/>
    <n v="2"/>
    <s v="0.007"/>
    <m/>
    <x v="0"/>
    <x v="0"/>
  </r>
  <r>
    <s v="ABO AKAD PROC CHEM CTR"/>
    <n v="2"/>
    <s v="0.007"/>
    <m/>
    <x v="0"/>
    <x v="0"/>
  </r>
  <r>
    <s v="ACAD SCI REPUBL TATARSTAN"/>
    <n v="2"/>
    <s v="0.007"/>
    <m/>
    <x v="0"/>
    <x v="0"/>
  </r>
  <r>
    <s v="ACAD SCI RES TECHNOL ARAB REPUBLIC EGYPT"/>
    <n v="2"/>
    <s v="0.007"/>
    <m/>
    <x v="0"/>
    <x v="0"/>
  </r>
  <r>
    <s v="ACADEM MED CENTRUM"/>
    <n v="2"/>
    <s v="0.007"/>
    <m/>
    <x v="0"/>
    <x v="0"/>
  </r>
  <r>
    <s v="ACADEMY SCI RES TECHNOL ARAB REPUBL EGYPT"/>
    <n v="2"/>
    <s v="0.007"/>
    <m/>
    <x v="0"/>
    <x v="0"/>
  </r>
  <r>
    <s v="ACECR"/>
    <n v="2"/>
    <s v="0.007"/>
    <m/>
    <x v="0"/>
    <x v="0"/>
  </r>
  <r>
    <s v="ACIB GMBH"/>
    <n v="2"/>
    <s v="0.007"/>
    <m/>
    <x v="0"/>
    <x v="0"/>
  </r>
  <r>
    <s v="ADDIS CONTINENTAL INST PUBL HLTH"/>
    <n v="2"/>
    <s v="0.007"/>
    <m/>
    <x v="0"/>
    <x v="0"/>
  </r>
  <r>
    <s v="ADELI INT REHABIL CTR"/>
    <n v="2"/>
    <s v="0.007"/>
    <m/>
    <x v="0"/>
    <x v="0"/>
  </r>
  <r>
    <s v="ADEN UNIV"/>
    <n v="2"/>
    <s v="0.007"/>
    <m/>
    <x v="0"/>
    <x v="0"/>
  </r>
  <r>
    <s v="ADIYAM UNIV"/>
    <n v="2"/>
    <s v="0.007"/>
    <m/>
    <x v="0"/>
    <x v="0"/>
  </r>
  <r>
    <s v="ADM NAT FORETS"/>
    <n v="2"/>
    <s v="0.007"/>
    <m/>
    <x v="0"/>
    <x v="0"/>
  </r>
  <r>
    <s v="ADRIA HOSP"/>
    <n v="2"/>
    <s v="0.007"/>
    <m/>
    <x v="0"/>
    <x v="0"/>
  </r>
  <r>
    <s v="AF ESTIVO AS"/>
    <n v="2"/>
    <s v="0.007"/>
    <m/>
    <x v="0"/>
    <x v="0"/>
  </r>
  <r>
    <s v="AFFIBODY AB"/>
    <n v="2"/>
    <s v="0.007"/>
    <m/>
    <x v="0"/>
    <x v="0"/>
  </r>
  <r>
    <s v="AGCY HLTH TECHNOL ASSESSMENT"/>
    <n v="2"/>
    <s v="0.007"/>
    <m/>
    <x v="0"/>
    <x v="0"/>
  </r>
  <r>
    <s v="AGCY SCI TECHNOL RES SINGAPORE"/>
    <n v="2"/>
    <s v="0.007"/>
    <m/>
    <x v="0"/>
    <x v="0"/>
  </r>
  <r>
    <s v="AGDER UNIV COLL"/>
    <n v="2"/>
    <s v="0.007"/>
    <m/>
    <x v="0"/>
    <x v="0"/>
  </r>
  <r>
    <s v="AGEING COIMBRA REFERENCE SITE"/>
    <n v="2"/>
    <s v="0.007"/>
    <m/>
    <x v="0"/>
    <x v="0"/>
  </r>
  <r>
    <s v="AGENCE REG SANTE"/>
    <n v="2"/>
    <s v="0.007"/>
    <m/>
    <x v="0"/>
    <x v="0"/>
  </r>
  <r>
    <s v="AGENCIA ESPANOLA MEDICAMENTOS PROD SANITARIOS"/>
    <n v="2"/>
    <s v="0.007"/>
    <m/>
    <x v="0"/>
    <x v="0"/>
  </r>
  <r>
    <s v="AGIA SOPHIA CHILDRENS HOSP"/>
    <n v="2"/>
    <s v="0.007"/>
    <m/>
    <x v="0"/>
    <x v="0"/>
  </r>
  <r>
    <s v="AGRIFOOD BIOSCI INST"/>
    <n v="2"/>
    <s v="0.007"/>
    <m/>
    <x v="0"/>
    <x v="0"/>
  </r>
  <r>
    <s v="AGRIFOOD RES FINLAND"/>
    <n v="2"/>
    <s v="0.007"/>
    <m/>
    <x v="0"/>
    <x v="0"/>
  </r>
  <r>
    <s v="AICHI CANC CTR HOSP"/>
    <n v="2"/>
    <s v="0.007"/>
    <m/>
    <x v="0"/>
    <x v="0"/>
  </r>
  <r>
    <s v="AICHI GAKUIN UNIV"/>
    <n v="2"/>
    <s v="0.007"/>
    <m/>
    <x v="0"/>
    <x v="0"/>
  </r>
  <r>
    <s v="AIDS CLIN IMMUNOL RES CTR"/>
    <n v="2"/>
    <s v="0.007"/>
    <m/>
    <x v="0"/>
    <x v="0"/>
  </r>
  <r>
    <s v="AIDS INFORMAT SUPPORT CTR"/>
    <n v="2"/>
    <s v="0.007"/>
    <m/>
    <x v="0"/>
    <x v="0"/>
  </r>
  <r>
    <s v="AIIMS"/>
    <n v="2"/>
    <s v="0.007"/>
    <m/>
    <x v="0"/>
    <x v="0"/>
  </r>
  <r>
    <s v="AIREL LTD"/>
    <n v="2"/>
    <s v="0.007"/>
    <m/>
    <x v="0"/>
    <x v="0"/>
  </r>
  <r>
    <s v="AIVOCODE INC"/>
    <n v="2"/>
    <s v="0.007"/>
    <m/>
    <x v="0"/>
    <x v="0"/>
  </r>
  <r>
    <s v="AJALOO INST"/>
    <n v="2"/>
    <s v="0.007"/>
    <m/>
    <x v="0"/>
    <x v="0"/>
  </r>
  <r>
    <s v="AKERSHUS UNIV"/>
    <n v="2"/>
    <s v="0.007"/>
    <m/>
    <x v="0"/>
    <x v="0"/>
  </r>
  <r>
    <s v="AKUREYRI HOSP"/>
    <n v="2"/>
    <s v="0.007"/>
    <m/>
    <x v="0"/>
    <x v="0"/>
  </r>
  <r>
    <s v="ALB KAROLINSKA UNIV HOSP"/>
    <n v="2"/>
    <s v="0.007"/>
    <m/>
    <x v="0"/>
    <x v="0"/>
  </r>
  <r>
    <s v="ALBANOVA"/>
    <n v="2"/>
    <s v="0.007"/>
    <m/>
    <x v="0"/>
    <x v="0"/>
  </r>
  <r>
    <s v="ALBANOVA UNIV CTR"/>
    <n v="2"/>
    <s v="0.007"/>
    <m/>
    <x v="0"/>
    <x v="0"/>
  </r>
  <r>
    <s v="ALBANY MED COLL"/>
    <n v="2"/>
    <s v="0.007"/>
    <m/>
    <x v="0"/>
    <x v="0"/>
  </r>
  <r>
    <s v="ALBERT EINSTEIN MED CTR"/>
    <n v="2"/>
    <s v="0.007"/>
    <m/>
    <x v="0"/>
    <x v="0"/>
  </r>
  <r>
    <s v="ALBERT SZENT GYORGY UNIV"/>
    <n v="2"/>
    <s v="0.007"/>
    <m/>
    <x v="0"/>
    <x v="0"/>
  </r>
  <r>
    <s v="ALCOHOL DRUG RES WESTERN NORWAY"/>
    <n v="2"/>
    <s v="0.007"/>
    <m/>
    <x v="0"/>
    <x v="0"/>
  </r>
  <r>
    <s v="ALEKSEEV STATE TECH UNIV"/>
    <n v="2"/>
    <s v="0.007"/>
    <m/>
    <x v="0"/>
    <x v="0"/>
  </r>
  <r>
    <s v="ALEXANDER TECHNOL EDUC INST THESSALONIKI"/>
    <n v="2"/>
    <s v="0.007"/>
    <m/>
    <x v="0"/>
    <x v="0"/>
  </r>
  <r>
    <s v="ALEXANDER UNIV HOSP"/>
    <n v="2"/>
    <s v="0.007"/>
    <m/>
    <x v="0"/>
    <x v="0"/>
  </r>
  <r>
    <s v="ALEXANDRA HOSP"/>
    <n v="2"/>
    <s v="0.007"/>
    <m/>
    <x v="0"/>
    <x v="0"/>
  </r>
  <r>
    <s v="ALGOMA UNIV"/>
    <n v="2"/>
    <s v="0.007"/>
    <m/>
    <x v="0"/>
    <x v="0"/>
  </r>
  <r>
    <s v="ALICE HOLT LODGE"/>
    <n v="2"/>
    <s v="0.007"/>
    <m/>
    <x v="0"/>
    <x v="0"/>
  </r>
  <r>
    <s v="ALL RUSSIAN INST STAND"/>
    <n v="2"/>
    <s v="0.007"/>
    <m/>
    <x v="0"/>
    <x v="0"/>
  </r>
  <r>
    <s v="ALLERGY ASTHMA ASSOCIATES SOUTHERN CALIF"/>
    <n v="2"/>
    <s v="0.007"/>
    <m/>
    <x v="0"/>
    <x v="0"/>
  </r>
  <r>
    <s v="ALLERGY ASTHMA INST"/>
    <n v="2"/>
    <s v="0.007"/>
    <m/>
    <x v="0"/>
    <x v="0"/>
  </r>
  <r>
    <s v="ALMAZOV FED HEART BLOOD ENDOCRINOL CTR"/>
    <n v="2"/>
    <s v="0.007"/>
    <m/>
    <x v="0"/>
    <x v="0"/>
  </r>
  <r>
    <s v="ALTERRA WAGENINGEN UR"/>
    <n v="2"/>
    <s v="0.007"/>
    <m/>
    <x v="0"/>
    <x v="0"/>
  </r>
  <r>
    <s v="ALTRECHT EATING DISORDERS RINTVELD"/>
    <n v="2"/>
    <s v="0.007"/>
    <m/>
    <x v="0"/>
    <x v="0"/>
  </r>
  <r>
    <s v="ALZHEIMER SCOTLAND RES CTR"/>
    <n v="2"/>
    <s v="0.007"/>
    <m/>
    <x v="0"/>
    <x v="0"/>
  </r>
  <r>
    <s v="AM OBUKHOV INST ATMOSPHER PHYS"/>
    <n v="2"/>
    <s v="0.007"/>
    <m/>
    <x v="0"/>
    <x v="0"/>
  </r>
  <r>
    <s v="AMBO UNIV"/>
    <n v="2"/>
    <s v="0.007"/>
    <m/>
    <x v="0"/>
    <x v="0"/>
  </r>
  <r>
    <s v="AMBROISE PARE UNIV HOSP"/>
    <n v="2"/>
    <s v="0.007"/>
    <m/>
    <x v="0"/>
    <x v="0"/>
  </r>
  <r>
    <s v="AMER ASSOC VARIABLE STAR OBSERVERS"/>
    <n v="2"/>
    <s v="0.007"/>
    <m/>
    <x v="0"/>
    <x v="0"/>
  </r>
  <r>
    <s v="AMPHI CONSULT APS"/>
    <n v="2"/>
    <s v="0.007"/>
    <m/>
    <x v="0"/>
    <x v="0"/>
  </r>
  <r>
    <s v="AMSTERDAM CTR AGING"/>
    <n v="2"/>
    <s v="0.007"/>
    <m/>
    <x v="0"/>
    <x v="0"/>
  </r>
  <r>
    <s v="AN SEVERTSOV INST ECOL EVOLUT"/>
    <n v="2"/>
    <s v="0.007"/>
    <m/>
    <x v="0"/>
    <x v="0"/>
  </r>
  <r>
    <s v="ANDHRA UNIV"/>
    <n v="2"/>
    <s v="0.007"/>
    <m/>
    <x v="0"/>
    <x v="0"/>
  </r>
  <r>
    <s v="ANDOSILLA HOSP"/>
    <n v="2"/>
    <s v="0.007"/>
    <m/>
    <x v="0"/>
    <x v="0"/>
  </r>
  <r>
    <s v="ANGERS UNIV"/>
    <n v="2"/>
    <s v="0.007"/>
    <m/>
    <x v="0"/>
    <x v="0"/>
  </r>
  <r>
    <s v="ANHUI MED UNIV"/>
    <n v="2"/>
    <s v="0.007"/>
    <m/>
    <x v="0"/>
    <x v="0"/>
  </r>
  <r>
    <s v="ANIM MEAT POULTRY RES CTR"/>
    <n v="2"/>
    <s v="0.007"/>
    <m/>
    <x v="0"/>
    <x v="0"/>
  </r>
  <r>
    <s v="ANN ROBERT H LURIE CHILDRENS HOSP CHICAGO"/>
    <n v="2"/>
    <s v="0.007"/>
    <m/>
    <x v="0"/>
    <x v="0"/>
  </r>
  <r>
    <s v="ANOLINX LLC"/>
    <n v="2"/>
    <s v="0.007"/>
    <m/>
    <x v="0"/>
    <x v="0"/>
  </r>
  <r>
    <s v="ANSTO"/>
    <n v="2"/>
    <s v="0.007"/>
    <m/>
    <x v="0"/>
    <x v="0"/>
  </r>
  <r>
    <s v="ANTWERP UNIV"/>
    <n v="2"/>
    <s v="0.007"/>
    <m/>
    <x v="0"/>
    <x v="0"/>
  </r>
  <r>
    <s v="AOU CITTA SALUTE SCI TORINO"/>
    <n v="2"/>
    <s v="0.007"/>
    <m/>
    <x v="0"/>
    <x v="0"/>
  </r>
  <r>
    <s v="AOU UNIV SASSARI"/>
    <n v="2"/>
    <s v="0.007"/>
    <m/>
    <x v="0"/>
    <x v="0"/>
  </r>
  <r>
    <s v="AOYAMA GAKUIN UNIV"/>
    <n v="2"/>
    <s v="0.007"/>
    <m/>
    <x v="0"/>
    <x v="0"/>
  </r>
  <r>
    <s v="AP KARPINSKY RUSSIAN GEOL RES INST"/>
    <n v="2"/>
    <s v="0.007"/>
    <m/>
    <x v="0"/>
    <x v="0"/>
  </r>
  <r>
    <s v="AP KARPINSKY RUSSIAN GEOL RES INST VSEGEI"/>
    <n v="2"/>
    <s v="0.007"/>
    <m/>
    <x v="0"/>
    <x v="0"/>
  </r>
  <r>
    <s v="APAVE SUDEUROPE SAS"/>
    <n v="2"/>
    <s v="0.007"/>
    <m/>
    <x v="0"/>
    <x v="0"/>
  </r>
  <r>
    <s v="AQUABIOTA WATER RES"/>
    <n v="2"/>
    <s v="0.007"/>
    <m/>
    <x v="0"/>
    <x v="0"/>
  </r>
  <r>
    <s v="AQUILON ENVIRONM CONSULTING LTD"/>
    <n v="2"/>
    <s v="0.007"/>
    <m/>
    <x v="0"/>
    <x v="0"/>
  </r>
  <r>
    <s v="ARCACHON MARINE STN"/>
    <n v="2"/>
    <s v="0.007"/>
    <m/>
    <x v="0"/>
    <x v="0"/>
  </r>
  <r>
    <s v="ARCANA INST"/>
    <n v="2"/>
    <s v="0.007"/>
    <m/>
    <x v="0"/>
    <x v="0"/>
  </r>
  <r>
    <s v="ARCH MAKARIOS III HOSP"/>
    <n v="2"/>
    <s v="0.007"/>
    <m/>
    <x v="0"/>
    <x v="0"/>
  </r>
  <r>
    <s v="ARCT UNIV NORWAY"/>
    <n v="2"/>
    <s v="0.007"/>
    <m/>
    <x v="0"/>
    <x v="0"/>
  </r>
  <r>
    <s v="ARETAIEIO UNIV HOSP"/>
    <n v="2"/>
    <s v="0.007"/>
    <m/>
    <x v="0"/>
    <x v="0"/>
  </r>
  <r>
    <s v="ARETAIEION UNIV HOSP"/>
    <n v="2"/>
    <s v="0.007"/>
    <m/>
    <x v="0"/>
    <x v="0"/>
  </r>
  <r>
    <s v="ARMENIAN NATL AGRARIAN UNIV"/>
    <n v="2"/>
    <s v="0.007"/>
    <m/>
    <x v="0"/>
    <x v="0"/>
  </r>
  <r>
    <s v="ARNAS CIV"/>
    <n v="2"/>
    <s v="0.007"/>
    <m/>
    <x v="0"/>
    <x v="0"/>
  </r>
  <r>
    <s v="ARS NORTE"/>
    <n v="2"/>
    <s v="0.007"/>
    <m/>
    <x v="0"/>
    <x v="0"/>
  </r>
  <r>
    <s v="ART"/>
    <n v="2"/>
    <s v="0.007"/>
    <m/>
    <x v="0"/>
    <x v="0"/>
  </r>
  <r>
    <s v="ART AGROSCOPE RECKENHOLZ TANIKON"/>
    <n v="2"/>
    <s v="0.007"/>
    <m/>
    <x v="0"/>
    <x v="0"/>
  </r>
  <r>
    <s v="ARTHRIT RHEUMATOL GEORGIA"/>
    <n v="2"/>
    <s v="0.007"/>
    <m/>
    <x v="0"/>
    <x v="0"/>
  </r>
  <r>
    <s v="ARTVIN CORUH UNIV"/>
    <n v="2"/>
    <s v="0.007"/>
    <m/>
    <x v="0"/>
    <x v="0"/>
  </r>
  <r>
    <s v="ARVE RES SARL"/>
    <n v="2"/>
    <s v="0.007"/>
    <m/>
    <x v="0"/>
    <x v="0"/>
  </r>
  <r>
    <s v="AS NORMA"/>
    <n v="2"/>
    <s v="0.007"/>
    <m/>
    <x v="0"/>
    <x v="0"/>
  </r>
  <r>
    <s v="ASAHI UNIV"/>
    <n v="2"/>
    <s v="0.007"/>
    <m/>
    <x v="0"/>
    <x v="0"/>
  </r>
  <r>
    <s v="ASAHIKAWA MED UNIV"/>
    <n v="2"/>
    <s v="0.007"/>
    <m/>
    <x v="0"/>
    <x v="0"/>
  </r>
  <r>
    <s v="ASAN INST LIFE SCI"/>
    <n v="2"/>
    <s v="0.007"/>
    <m/>
    <x v="0"/>
    <x v="0"/>
  </r>
  <r>
    <s v="ASGC"/>
    <n v="2"/>
    <s v="0.007"/>
    <m/>
    <x v="0"/>
    <x v="0"/>
  </r>
  <r>
    <s v="ASL SASSARI"/>
    <n v="2"/>
    <s v="0.007"/>
    <m/>
    <x v="0"/>
    <x v="0"/>
  </r>
  <r>
    <s v="ASPER BIOTECHNOL LTD"/>
    <n v="2"/>
    <s v="0.007"/>
    <m/>
    <x v="0"/>
    <x v="0"/>
  </r>
  <r>
    <s v="ASSOC ASTHME ALLERGIE"/>
    <n v="2"/>
    <s v="0.007"/>
    <m/>
    <x v="0"/>
    <x v="0"/>
  </r>
  <r>
    <s v="ASSOC CARDIOLOGISTS KAZAKHSTAN"/>
    <n v="2"/>
    <s v="0.007"/>
    <m/>
    <x v="0"/>
    <x v="0"/>
  </r>
  <r>
    <s v="ASSOC CLIN DIRECTORS"/>
    <n v="2"/>
    <s v="0.007"/>
    <m/>
    <x v="0"/>
    <x v="0"/>
  </r>
  <r>
    <s v="ASSOC ESTONIAN BROADCASTERS"/>
    <n v="2"/>
    <s v="0.007"/>
    <m/>
    <x v="0"/>
    <x v="0"/>
  </r>
  <r>
    <s v="ASSOC EURATOM ENEA FUS"/>
    <n v="2"/>
    <s v="0.007"/>
    <m/>
    <x v="0"/>
    <x v="0"/>
  </r>
  <r>
    <s v="ASSOC EURATOM MEDC"/>
    <n v="2"/>
    <s v="0.007"/>
    <m/>
    <x v="0"/>
    <x v="0"/>
  </r>
  <r>
    <s v="ASSOC EVE"/>
    <n v="2"/>
    <s v="0.007"/>
    <m/>
    <x v="0"/>
    <x v="0"/>
  </r>
  <r>
    <s v="ASTHMA UK"/>
    <n v="2"/>
    <s v="0.007"/>
    <m/>
    <x v="0"/>
    <x v="0"/>
  </r>
  <r>
    <s v="ASTRID LINDGREN CHILDRENS HOSP"/>
    <n v="2"/>
    <s v="0.007"/>
    <m/>
    <x v="0"/>
    <x v="0"/>
  </r>
  <r>
    <s v="ATCC"/>
    <n v="2"/>
    <s v="0.007"/>
    <m/>
    <x v="0"/>
    <x v="0"/>
  </r>
  <r>
    <s v="ATHABASCA UNIV"/>
    <n v="2"/>
    <s v="0.007"/>
    <m/>
    <x v="0"/>
    <x v="0"/>
  </r>
  <r>
    <s v="ATHENS MED SCH"/>
    <n v="2"/>
    <s v="0.007"/>
    <m/>
    <x v="0"/>
    <x v="0"/>
  </r>
  <r>
    <s v="ATLANTA VET AFFAIRS MED CTR"/>
    <n v="2"/>
    <s v="0.007"/>
    <m/>
    <x v="0"/>
    <x v="0"/>
  </r>
  <r>
    <s v="ATLANTNIRO"/>
    <n v="2"/>
    <s v="0.007"/>
    <m/>
    <x v="0"/>
    <x v="0"/>
  </r>
  <r>
    <s v="AURA ANDALUCIA"/>
    <n v="2"/>
    <s v="0.007"/>
    <m/>
    <x v="0"/>
    <x v="0"/>
  </r>
  <r>
    <s v="AUSTRAL UNIV"/>
    <n v="2"/>
    <s v="0.007"/>
    <m/>
    <x v="0"/>
    <x v="0"/>
  </r>
  <r>
    <s v="AUSTRIAN AGCY HLTH FOOD SAFETY"/>
    <n v="2"/>
    <s v="0.007"/>
    <m/>
    <x v="0"/>
    <x v="0"/>
  </r>
  <r>
    <s v="AUSTRIAN CTR IND BIOTECHNOL"/>
    <n v="2"/>
    <s v="0.007"/>
    <m/>
    <x v="0"/>
    <x v="0"/>
  </r>
  <r>
    <s v="AUSTRIAN FOREST RES CTR BFW"/>
    <n v="2"/>
    <s v="0.007"/>
    <m/>
    <x v="0"/>
    <x v="0"/>
  </r>
  <r>
    <s v="AUSTRIAN INST TECHNOL GMBH"/>
    <n v="2"/>
    <s v="0.007"/>
    <m/>
    <x v="0"/>
    <x v="0"/>
  </r>
  <r>
    <s v="AUSTRIAN MED MED DEVICES AGCY"/>
    <n v="2"/>
    <s v="0.007"/>
    <m/>
    <x v="0"/>
    <x v="0"/>
  </r>
  <r>
    <s v="AUSTRIAN NATL CANC REGISTRY"/>
    <n v="2"/>
    <s v="0.007"/>
    <m/>
    <x v="0"/>
    <x v="0"/>
  </r>
  <r>
    <s v="AUSTRIAN SOC CARDIOL"/>
    <n v="2"/>
    <s v="0.007"/>
    <m/>
    <x v="0"/>
    <x v="0"/>
  </r>
  <r>
    <s v="AUTONOMOUS GOVT CATALONIA"/>
    <n v="2"/>
    <s v="0.007"/>
    <m/>
    <x v="0"/>
    <x v="0"/>
  </r>
  <r>
    <s v="AVIA GIS"/>
    <n v="2"/>
    <s v="0.007"/>
    <m/>
    <x v="0"/>
    <x v="0"/>
  </r>
  <r>
    <s v="AZ MARIA MIDDELARES"/>
    <n v="2"/>
    <s v="0.007"/>
    <m/>
    <x v="0"/>
    <x v="0"/>
  </r>
  <r>
    <s v="AZ SINT LUCAS"/>
    <n v="2"/>
    <s v="0.007"/>
    <m/>
    <x v="0"/>
    <x v="0"/>
  </r>
  <r>
    <s v="AZERBAIJAN ACAD SCI"/>
    <n v="2"/>
    <s v="0.007"/>
    <m/>
    <x v="0"/>
    <x v="0"/>
  </r>
  <r>
    <s v="AZERBAIJAN MINIST JUSTICE"/>
    <n v="2"/>
    <s v="0.007"/>
    <m/>
    <x v="0"/>
    <x v="0"/>
  </r>
  <r>
    <s v="AZERBAIJAN SOC CARDIOL"/>
    <n v="2"/>
    <s v="0.007"/>
    <m/>
    <x v="0"/>
    <x v="0"/>
  </r>
  <r>
    <s v="AZIENDA OSPED DESIO VIMERCATE"/>
    <n v="2"/>
    <s v="0.007"/>
    <m/>
    <x v="0"/>
    <x v="0"/>
  </r>
  <r>
    <s v="AZIENDA OSPED UNIV"/>
    <n v="2"/>
    <s v="0.007"/>
    <m/>
    <x v="0"/>
    <x v="0"/>
  </r>
  <r>
    <s v="AZIENDA OSPED UNIV POLICLIN"/>
    <n v="2"/>
    <s v="0.007"/>
    <m/>
    <x v="0"/>
    <x v="0"/>
  </r>
  <r>
    <s v="AZIENDA SANIT LOCALE 4 PIEMONTE"/>
    <n v="2"/>
    <s v="0.007"/>
    <m/>
    <x v="0"/>
    <x v="0"/>
  </r>
  <r>
    <s v="AZIENDA SOCIOSANIT TERR"/>
    <n v="2"/>
    <s v="0.007"/>
    <m/>
    <x v="0"/>
    <x v="0"/>
  </r>
  <r>
    <s v="AZIENDA USL BOLOGNA MAGGIORE BELLARIA HOSP"/>
    <n v="2"/>
    <s v="0.007"/>
    <m/>
    <x v="0"/>
    <x v="0"/>
  </r>
  <r>
    <s v="BABES BOLYAI UNIV CLUJ NAPOCA"/>
    <n v="2"/>
    <s v="0.007"/>
    <m/>
    <x v="0"/>
    <x v="0"/>
  </r>
  <r>
    <s v="BAHCESEHIR UNIV"/>
    <n v="2"/>
    <s v="0.007"/>
    <m/>
    <x v="0"/>
    <x v="0"/>
  </r>
  <r>
    <s v="BAHRAIN DEF FORCE HOSP"/>
    <n v="2"/>
    <s v="0.007"/>
    <m/>
    <x v="0"/>
    <x v="0"/>
  </r>
  <r>
    <s v="BAKER HEART DIABET INST"/>
    <n v="2"/>
    <s v="0.007"/>
    <m/>
    <x v="0"/>
    <x v="0"/>
  </r>
  <r>
    <s v="BAKIRKOY TRAINING RES HOSP"/>
    <n v="2"/>
    <s v="0.007"/>
    <m/>
    <x v="0"/>
    <x v="0"/>
  </r>
  <r>
    <s v="BALT SEA RES INST WARNEMUNDE"/>
    <n v="2"/>
    <s v="0.007"/>
    <m/>
    <x v="0"/>
    <x v="0"/>
  </r>
  <r>
    <s v="BALTIMORE VET ADM"/>
    <n v="2"/>
    <s v="0.007"/>
    <m/>
    <x v="0"/>
    <x v="0"/>
  </r>
  <r>
    <s v="BAM FED INST MAT RES TESTING"/>
    <n v="2"/>
    <s v="0.007"/>
    <m/>
    <x v="0"/>
    <x v="0"/>
  </r>
  <r>
    <s v="BAMBINO GESU CHILDRENS RES HOSP HOLY SEE"/>
    <n v="2"/>
    <s v="0.007"/>
    <m/>
    <x v="0"/>
    <x v="0"/>
  </r>
  <r>
    <s v="BAQ"/>
    <n v="2"/>
    <s v="0.007"/>
    <m/>
    <x v="0"/>
    <x v="0"/>
  </r>
  <r>
    <s v="BARCELONA HLTH REG"/>
    <n v="2"/>
    <s v="0.007"/>
    <m/>
    <x v="0"/>
    <x v="0"/>
  </r>
  <r>
    <s v="BAS"/>
    <n v="2"/>
    <s v="0.007"/>
    <m/>
    <x v="0"/>
    <x v="0"/>
  </r>
  <r>
    <s v="BASEL UNIV HOSP"/>
    <n v="2"/>
    <s v="0.007"/>
    <m/>
    <x v="0"/>
    <x v="0"/>
  </r>
  <r>
    <s v="BASHKIR STATE PEDAG UNIV"/>
    <n v="2"/>
    <s v="0.007"/>
    <m/>
    <x v="0"/>
    <x v="0"/>
  </r>
  <r>
    <s v="BASQUE COUNTRY CANC REGISTRY"/>
    <n v="2"/>
    <s v="0.007"/>
    <m/>
    <x v="0"/>
    <x v="0"/>
  </r>
  <r>
    <s v="BASRE"/>
    <n v="2"/>
    <s v="0.007"/>
    <m/>
    <x v="0"/>
    <x v="0"/>
  </r>
  <r>
    <s v="BAVARIAN STATE COLLECT ZOOL"/>
    <n v="2"/>
    <s v="0.007"/>
    <m/>
    <x v="0"/>
    <x v="0"/>
  </r>
  <r>
    <s v="BAYER PHARMA AG"/>
    <n v="2"/>
    <s v="0.007"/>
    <m/>
    <x v="0"/>
    <x v="0"/>
  </r>
  <r>
    <s v="BC CANC AGCY"/>
    <n v="2"/>
    <s v="0.007"/>
    <m/>
    <x v="0"/>
    <x v="0"/>
  </r>
  <r>
    <s v="BC3"/>
    <n v="2"/>
    <s v="0.007"/>
    <m/>
    <x v="0"/>
    <x v="0"/>
  </r>
  <r>
    <s v="BEDFORD INST OCEANOG"/>
    <n v="2"/>
    <s v="0.007"/>
    <m/>
    <x v="0"/>
    <x v="0"/>
  </r>
  <r>
    <s v="BEIJING CHEST HOSP"/>
    <n v="2"/>
    <s v="0.007"/>
    <m/>
    <x v="0"/>
    <x v="0"/>
  </r>
  <r>
    <s v="BEIJING HUI LONG GUAN HOSP"/>
    <n v="2"/>
    <s v="0.007"/>
    <m/>
    <x v="0"/>
    <x v="0"/>
  </r>
  <r>
    <s v="BEIJING INST OTOLARYNGOL"/>
    <n v="2"/>
    <s v="0.007"/>
    <m/>
    <x v="0"/>
    <x v="0"/>
  </r>
  <r>
    <s v="BEIJING SPORT UNIV"/>
    <n v="2"/>
    <s v="0.007"/>
    <m/>
    <x v="0"/>
    <x v="0"/>
  </r>
  <r>
    <s v="BELARUSIAN STATE UNIV CULTURE ARTS"/>
    <n v="2"/>
    <s v="0.007"/>
    <m/>
    <x v="0"/>
    <x v="0"/>
  </r>
  <r>
    <s v="BELARUSSIAN STATE UNIV INFORMAT RADIOELECT"/>
    <n v="2"/>
    <s v="0.007"/>
    <m/>
    <x v="0"/>
    <x v="0"/>
  </r>
  <r>
    <s v="BELFAST CITY HOSP"/>
    <n v="2"/>
    <s v="0.007"/>
    <m/>
    <x v="0"/>
    <x v="0"/>
  </r>
  <r>
    <s v="BELGIAN BIODIVERS PLATFORM"/>
    <n v="2"/>
    <s v="0.007"/>
    <m/>
    <x v="0"/>
    <x v="0"/>
  </r>
  <r>
    <s v="BELGIAN CANC CTR"/>
    <n v="2"/>
    <s v="0.007"/>
    <m/>
    <x v="0"/>
    <x v="0"/>
  </r>
  <r>
    <s v="BELGIAN CANC REGISTRY"/>
    <n v="2"/>
    <s v="0.007"/>
    <m/>
    <x v="0"/>
    <x v="0"/>
  </r>
  <r>
    <s v="BENEQ OY"/>
    <n v="2"/>
    <s v="0.007"/>
    <m/>
    <x v="0"/>
    <x v="0"/>
  </r>
  <r>
    <s v="BEREZINSKY BIOSPHERE RESERVE"/>
    <n v="2"/>
    <s v="0.007"/>
    <m/>
    <x v="0"/>
    <x v="0"/>
  </r>
  <r>
    <s v="BERG UNIV WUPPERTAL"/>
    <n v="2"/>
    <s v="0.007"/>
    <m/>
    <x v="0"/>
    <x v="0"/>
  </r>
  <r>
    <s v="BERGHOFER MED RES INST"/>
    <n v="2"/>
    <s v="0.007"/>
    <m/>
    <x v="0"/>
    <x v="0"/>
  </r>
  <r>
    <s v="BERKSHIRE HEALTHCARE NHS FDN TRUST"/>
    <n v="2"/>
    <s v="0.007"/>
    <m/>
    <x v="0"/>
    <x v="0"/>
  </r>
  <r>
    <s v="BERLIN INST HLTH"/>
    <n v="2"/>
    <s v="0.007"/>
    <m/>
    <x v="0"/>
    <x v="0"/>
  </r>
  <r>
    <s v="BERLIN INST TECHNOL"/>
    <n v="2"/>
    <s v="0.007"/>
    <m/>
    <x v="0"/>
    <x v="0"/>
  </r>
  <r>
    <s v="BERLIN SCH ECON LAW"/>
    <n v="2"/>
    <s v="0.007"/>
    <m/>
    <x v="0"/>
    <x v="0"/>
  </r>
  <r>
    <s v="BERLIN UNIV TECHNOL"/>
    <n v="2"/>
    <s v="0.007"/>
    <m/>
    <x v="0"/>
    <x v="0"/>
  </r>
  <r>
    <s v="BETH ISRAEL MED CTR NEW YORK"/>
    <n v="2"/>
    <s v="0.007"/>
    <m/>
    <x v="0"/>
    <x v="0"/>
  </r>
  <r>
    <s v="BEV"/>
    <n v="2"/>
    <s v="0.007"/>
    <m/>
    <x v="0"/>
    <x v="0"/>
  </r>
  <r>
    <s v="BHARATHIAR UNIV"/>
    <n v="2"/>
    <s v="0.007"/>
    <m/>
    <x v="0"/>
    <x v="0"/>
  </r>
  <r>
    <s v="BHARATHIDASAN UNIV"/>
    <n v="2"/>
    <s v="0.007"/>
    <m/>
    <x v="0"/>
    <x v="0"/>
  </r>
  <r>
    <s v="BHARATI VIDYAPEETH DEEMED UNIV MED COLL HOSP"/>
    <n v="2"/>
    <s v="0.007"/>
    <m/>
    <x v="0"/>
    <x v="0"/>
  </r>
  <r>
    <s v="BIA SEPARAT DOO"/>
    <n v="2"/>
    <s v="0.007"/>
    <m/>
    <x v="0"/>
    <x v="0"/>
  </r>
  <r>
    <s v="BIAX CONSULT"/>
    <n v="2"/>
    <s v="0.007"/>
    <m/>
    <x v="0"/>
    <x v="0"/>
  </r>
  <r>
    <s v="BIOCC LLC"/>
    <n v="2"/>
    <s v="0.007"/>
    <m/>
    <x v="0"/>
    <x v="0"/>
  </r>
  <r>
    <s v="BIOCOMPETENCE CTR"/>
    <n v="2"/>
    <s v="0.007"/>
    <m/>
    <x v="0"/>
    <x v="0"/>
  </r>
  <r>
    <s v="BIODESIGN INST"/>
    <n v="2"/>
    <s v="0.007"/>
    <m/>
    <x v="0"/>
    <x v="0"/>
  </r>
  <r>
    <s v="BIOFOREST SA"/>
    <n v="2"/>
    <s v="0.007"/>
    <m/>
    <x v="0"/>
    <x v="0"/>
  </r>
  <r>
    <s v="BIOFORSK SOIL ENVIRONM DIV"/>
    <n v="2"/>
    <s v="0.007"/>
    <m/>
    <x v="0"/>
    <x v="0"/>
  </r>
  <r>
    <s v="BIOGERONTOL RES FDN"/>
    <n v="2"/>
    <s v="0.007"/>
    <m/>
    <x v="0"/>
    <x v="0"/>
  </r>
  <r>
    <s v="BIOHIT OYJ"/>
    <n v="2"/>
    <s v="0.007"/>
    <m/>
    <x v="0"/>
    <x v="0"/>
  </r>
  <r>
    <s v="BIOL CTR CAS"/>
    <n v="2"/>
    <s v="0.007"/>
    <m/>
    <x v="0"/>
    <x v="0"/>
  </r>
  <r>
    <s v="BIOL RES CTR"/>
    <n v="2"/>
    <s v="0.007"/>
    <m/>
    <x v="0"/>
    <x v="0"/>
  </r>
  <r>
    <s v="BIOMED SCI RES CTR AL FLEMING"/>
    <n v="2"/>
    <s v="0.007"/>
    <m/>
    <x v="0"/>
    <x v="0"/>
  </r>
  <r>
    <s v="BIOMEDICUM HELSINKI 1"/>
    <n v="2"/>
    <s v="0.007"/>
    <m/>
    <x v="0"/>
    <x v="0"/>
  </r>
  <r>
    <s v="BIOSEEK CLIN"/>
    <n v="2"/>
    <s v="0.007"/>
    <m/>
    <x v="0"/>
    <x v="0"/>
  </r>
  <r>
    <s v="BIOSPECTIVE INC"/>
    <n v="2"/>
    <s v="0.007"/>
    <m/>
    <x v="0"/>
    <x v="0"/>
  </r>
  <r>
    <s v="BIOTAP LLC"/>
    <n v="2"/>
    <s v="0.007"/>
    <m/>
    <x v="0"/>
    <x v="0"/>
  </r>
  <r>
    <s v="BIRBAL SAHNI INST PALAEOSCI"/>
    <n v="2"/>
    <s v="0.007"/>
    <m/>
    <x v="0"/>
    <x v="0"/>
  </r>
  <r>
    <s v="BIRLA INST TECHNOL SCI"/>
    <n v="2"/>
    <s v="0.007"/>
    <m/>
    <x v="0"/>
    <x v="0"/>
  </r>
  <r>
    <s v="BIRMINGHAM CITY UNIV"/>
    <n v="2"/>
    <s v="0.007"/>
    <m/>
    <x v="0"/>
    <x v="0"/>
  </r>
  <r>
    <s v="BIRMINGHAM VET AFFAIRS MED CTR"/>
    <n v="2"/>
    <s v="0.007"/>
    <m/>
    <x v="0"/>
    <x v="0"/>
  </r>
  <r>
    <s v="BIRZETI UNIV"/>
    <n v="2"/>
    <s v="0.007"/>
    <m/>
    <x v="0"/>
    <x v="0"/>
  </r>
  <r>
    <s v="BLACK FOREST NATL PK"/>
    <n v="2"/>
    <s v="0.007"/>
    <m/>
    <x v="0"/>
    <x v="0"/>
  </r>
  <r>
    <s v="BLDG RD RES INST"/>
    <n v="2"/>
    <s v="0.007"/>
    <m/>
    <x v="0"/>
    <x v="0"/>
  </r>
  <r>
    <s v="BLOOD TRANSFUS CTR SLOVENIA"/>
    <n v="2"/>
    <s v="0.007"/>
    <m/>
    <x v="0"/>
    <x v="0"/>
  </r>
  <r>
    <s v="BM ZHITKOV RUSSIAN RES INST GAME MANAGEMENT FUR"/>
    <n v="2"/>
    <s v="0.007"/>
    <m/>
    <x v="0"/>
    <x v="0"/>
  </r>
  <r>
    <s v="BME"/>
    <n v="2"/>
    <s v="0.007"/>
    <m/>
    <x v="0"/>
    <x v="0"/>
  </r>
  <r>
    <s v="BOCAGE HOSP"/>
    <n v="2"/>
    <s v="0.007"/>
    <m/>
    <x v="0"/>
    <x v="0"/>
  </r>
  <r>
    <s v="BOLIVIAN CTR BIOSCI RES"/>
    <n v="2"/>
    <s v="0.007"/>
    <m/>
    <x v="0"/>
    <x v="0"/>
  </r>
  <r>
    <s v="BOLOGNA UNIV"/>
    <n v="2"/>
    <s v="0.007"/>
    <m/>
    <x v="0"/>
    <x v="0"/>
  </r>
  <r>
    <s v="BOLZANO CENT HOSP"/>
    <n v="2"/>
    <s v="0.007"/>
    <m/>
    <x v="0"/>
    <x v="0"/>
  </r>
  <r>
    <s v="BON SECOURS HOSP"/>
    <n v="2"/>
    <s v="0.007"/>
    <m/>
    <x v="0"/>
    <x v="0"/>
  </r>
  <r>
    <s v="BORDEAUX POPULAT HLTH CTR"/>
    <n v="2"/>
    <s v="0.007"/>
    <m/>
    <x v="0"/>
    <x v="0"/>
  </r>
  <r>
    <s v="BORESKOV INST CATALYSIS"/>
    <n v="2"/>
    <s v="0.007"/>
    <m/>
    <x v="0"/>
    <x v="0"/>
  </r>
  <r>
    <s v="BOSTON VET ADM HEALTHCARE"/>
    <n v="2"/>
    <s v="0.007"/>
    <m/>
    <x v="0"/>
    <x v="0"/>
  </r>
  <r>
    <s v="BOT GARDEN MEISE"/>
    <n v="2"/>
    <s v="0.007"/>
    <m/>
    <x v="0"/>
    <x v="0"/>
  </r>
  <r>
    <s v="BOTSWANA BAYLOR CHILDRENS CLIN CTR EXCELLENCE"/>
    <n v="2"/>
    <s v="0.007"/>
    <m/>
    <x v="0"/>
    <x v="0"/>
  </r>
  <r>
    <s v="BOWBURN CONSULTANCY"/>
    <n v="2"/>
    <s v="0.007"/>
    <m/>
    <x v="0"/>
    <x v="0"/>
  </r>
  <r>
    <s v="BRADFORD ROYAL INFIRM"/>
    <n v="2"/>
    <s v="0.007"/>
    <m/>
    <x v="0"/>
    <x v="0"/>
  </r>
  <r>
    <s v="BRANDON UNIV"/>
    <n v="2"/>
    <s v="0.007"/>
    <m/>
    <x v="0"/>
    <x v="0"/>
  </r>
  <r>
    <s v="BREMEN INST PREVENT RES SOCIAL MED"/>
    <n v="2"/>
    <s v="0.007"/>
    <m/>
    <x v="0"/>
    <x v="0"/>
  </r>
  <r>
    <s v="BREMEN UNIV"/>
    <n v="2"/>
    <s v="0.007"/>
    <m/>
    <x v="0"/>
    <x v="0"/>
  </r>
  <r>
    <s v="BREMEN UNIV APPL SCI"/>
    <n v="2"/>
    <s v="0.007"/>
    <m/>
    <x v="0"/>
    <x v="0"/>
  </r>
  <r>
    <s v="BREMERHAVEN TECHNOL TRANSFER CTR"/>
    <n v="2"/>
    <s v="0.007"/>
    <m/>
    <x v="0"/>
    <x v="0"/>
  </r>
  <r>
    <s v="BRIEN HOLDEN VISION INST"/>
    <n v="2"/>
    <s v="0.007"/>
    <m/>
    <x v="0"/>
    <x v="0"/>
  </r>
  <r>
    <s v="BRISTOL ROYAL HOSP CHILDREN"/>
    <n v="2"/>
    <s v="0.007"/>
    <m/>
    <x v="0"/>
    <x v="0"/>
  </r>
  <r>
    <s v="BRITISH CARDIOVASCULAR SOC"/>
    <n v="2"/>
    <s v="0.007"/>
    <m/>
    <x v="0"/>
    <x v="0"/>
  </r>
  <r>
    <s v="BRITISH COLUMBIA MINIST FORESTS LANDS NAT RESOU"/>
    <n v="2"/>
    <s v="0.007"/>
    <m/>
    <x v="0"/>
    <x v="0"/>
  </r>
  <r>
    <s v="BROAD INST HARVARD MASSACHUSETTS INST TECHNOL"/>
    <n v="2"/>
    <s v="0.007"/>
    <m/>
    <x v="0"/>
    <x v="0"/>
  </r>
  <r>
    <s v="BROAD INST HARVARD MASSACHUSETTS INST TECHNOL M"/>
    <n v="2"/>
    <s v="0.007"/>
    <m/>
    <x v="0"/>
    <x v="0"/>
  </r>
  <r>
    <s v="BROAD INST MIT HARVARD UNIV"/>
    <n v="2"/>
    <s v="0.007"/>
    <m/>
    <x v="0"/>
    <x v="0"/>
  </r>
  <r>
    <s v="BRONX VET AFFAIRS MED CTR"/>
    <n v="2"/>
    <s v="0.007"/>
    <m/>
    <x v="0"/>
    <x v="0"/>
  </r>
  <r>
    <s v="BRZE VISE BOLJE DOO"/>
    <n v="2"/>
    <s v="0.007"/>
    <m/>
    <x v="0"/>
    <x v="0"/>
  </r>
  <r>
    <s v="BUFALINI HOSP"/>
    <n v="2"/>
    <s v="0.007"/>
    <m/>
    <x v="0"/>
    <x v="0"/>
  </r>
  <r>
    <s v="BULGARIAN CTR BIOETH"/>
    <n v="2"/>
    <s v="0.007"/>
    <m/>
    <x v="0"/>
    <x v="0"/>
  </r>
  <r>
    <s v="BUNDELKHAND UNIV"/>
    <n v="2"/>
    <s v="0.007"/>
    <m/>
    <x v="0"/>
    <x v="0"/>
  </r>
  <r>
    <s v="BUR INT HLTH COOPERAT"/>
    <n v="2"/>
    <s v="0.007"/>
    <m/>
    <x v="0"/>
    <x v="0"/>
  </r>
  <r>
    <s v="BUR RECH GEOL MINIERES"/>
    <n v="2"/>
    <s v="0.007"/>
    <m/>
    <x v="0"/>
    <x v="0"/>
  </r>
  <r>
    <s v="C MONDINO NATL NEUROL INST"/>
    <n v="2"/>
    <s v="0.007"/>
    <m/>
    <x v="0"/>
    <x v="0"/>
  </r>
  <r>
    <s v="CA FOSCARI UNIV VENICE"/>
    <n v="2"/>
    <s v="0.007"/>
    <m/>
    <x v="0"/>
    <x v="0"/>
  </r>
  <r>
    <s v="CABI EUROPE"/>
    <n v="2"/>
    <s v="0.007"/>
    <m/>
    <x v="0"/>
    <x v="0"/>
  </r>
  <r>
    <s v="CAESAR RES CTR"/>
    <n v="2"/>
    <s v="0.007"/>
    <m/>
    <x v="0"/>
    <x v="0"/>
  </r>
  <r>
    <s v="CALIF AIR RESOURCES BOARD"/>
    <n v="2"/>
    <s v="0.007"/>
    <m/>
    <x v="0"/>
    <x v="0"/>
  </r>
  <r>
    <s v="CALIF STATE UNIV FRESNO"/>
    <n v="2"/>
    <s v="0.007"/>
    <m/>
    <x v="0"/>
    <x v="0"/>
  </r>
  <r>
    <s v="CALIF STATE UNIV HAYWARD"/>
    <n v="2"/>
    <s v="0.007"/>
    <m/>
    <x v="0"/>
    <x v="0"/>
  </r>
  <r>
    <s v="CALIF STATE UNIV LONG BEACH"/>
    <n v="2"/>
    <s v="0.007"/>
    <m/>
    <x v="0"/>
    <x v="0"/>
  </r>
  <r>
    <s v="CAMBRIDGE BIOMED RES CTR"/>
    <n v="2"/>
    <s v="0.007"/>
    <m/>
    <x v="0"/>
    <x v="0"/>
  </r>
  <r>
    <s v="CAMBRIDGE UNIV HOSP NATL HLTH SERV FDN TRUST"/>
    <n v="2"/>
    <s v="0.007"/>
    <m/>
    <x v="0"/>
    <x v="0"/>
  </r>
  <r>
    <s v="CAMPBELL FAMILY MENTAL HLTH RES INST"/>
    <n v="2"/>
    <s v="0.007"/>
    <m/>
    <x v="0"/>
    <x v="0"/>
  </r>
  <r>
    <s v="CANADIAN MUSEUM HIST"/>
    <n v="2"/>
    <s v="0.007"/>
    <m/>
    <x v="0"/>
    <x v="0"/>
  </r>
  <r>
    <s v="CANATU OY"/>
    <n v="2"/>
    <s v="0.007"/>
    <m/>
    <x v="0"/>
    <x v="0"/>
  </r>
  <r>
    <s v="CANC INST ION CHIRICUTA CLUJ NAPOCA"/>
    <n v="2"/>
    <s v="0.007"/>
    <m/>
    <x v="0"/>
    <x v="0"/>
  </r>
  <r>
    <s v="CANC PREVENT RES INST ISPO"/>
    <n v="2"/>
    <s v="0.007"/>
    <m/>
    <x v="0"/>
    <x v="0"/>
  </r>
  <r>
    <s v="CANC REGISTRY"/>
    <n v="2"/>
    <s v="0.007"/>
    <m/>
    <x v="0"/>
    <x v="0"/>
  </r>
  <r>
    <s v="CANC REGISTRY SLOVENIA"/>
    <n v="2"/>
    <s v="0.007"/>
    <m/>
    <x v="0"/>
    <x v="0"/>
  </r>
  <r>
    <s v="CANC RES CTR"/>
    <n v="2"/>
    <s v="0.007"/>
    <m/>
    <x v="0"/>
    <x v="0"/>
  </r>
  <r>
    <s v="CANCERCARE MANITOBA"/>
    <n v="2"/>
    <s v="0.007"/>
    <m/>
    <x v="0"/>
    <x v="0"/>
  </r>
  <r>
    <s v="CANTACUZINO INST"/>
    <n v="2"/>
    <s v="0.007"/>
    <m/>
    <x v="0"/>
    <x v="0"/>
  </r>
  <r>
    <s v="CANTONAL HOSP"/>
    <n v="2"/>
    <s v="0.007"/>
    <m/>
    <x v="0"/>
    <x v="0"/>
  </r>
  <r>
    <s v="CAPE BRETON UNIV"/>
    <n v="2"/>
    <s v="0.007"/>
    <m/>
    <x v="0"/>
    <x v="0"/>
  </r>
  <r>
    <s v="CAPHRI SCH PUBL HLTH PRIMARY CARE"/>
    <n v="2"/>
    <s v="0.007"/>
    <m/>
    <x v="0"/>
    <x v="0"/>
  </r>
  <r>
    <s v="CARBON NANOTECH LTD"/>
    <n v="2"/>
    <s v="0.007"/>
    <m/>
    <x v="0"/>
    <x v="0"/>
  </r>
  <r>
    <s v="CARDIOL GRP"/>
    <n v="2"/>
    <s v="0.007"/>
    <m/>
    <x v="0"/>
    <x v="0"/>
  </r>
  <r>
    <s v="CARDIOL SOC SERBIA"/>
    <n v="2"/>
    <s v="0.007"/>
    <m/>
    <x v="0"/>
    <x v="0"/>
  </r>
  <r>
    <s v="CARDIOVASC PREVENT CTR UDINE"/>
    <n v="2"/>
    <s v="0.007"/>
    <m/>
    <x v="0"/>
    <x v="0"/>
  </r>
  <r>
    <s v="CARLOS III HLTH INST"/>
    <n v="2"/>
    <s v="0.007"/>
    <m/>
    <x v="0"/>
    <x v="0"/>
  </r>
  <r>
    <s v="CARLOS III INST HLTH"/>
    <n v="2"/>
    <s v="0.007"/>
    <m/>
    <x v="0"/>
    <x v="0"/>
  </r>
  <r>
    <s v="CARMEL HOSP"/>
    <n v="2"/>
    <s v="0.007"/>
    <m/>
    <x v="0"/>
    <x v="0"/>
  </r>
  <r>
    <s v="CAROLINA CTR GENOME SCI"/>
    <n v="2"/>
    <s v="0.007"/>
    <m/>
    <x v="0"/>
    <x v="0"/>
  </r>
  <r>
    <s v="CARSAT LR"/>
    <n v="2"/>
    <s v="0.007"/>
    <m/>
    <x v="0"/>
    <x v="0"/>
  </r>
  <r>
    <s v="CASA CURA MONTEVERGINE"/>
    <n v="2"/>
    <s v="0.007"/>
    <m/>
    <x v="0"/>
    <x v="0"/>
  </r>
  <r>
    <s v="CASA SOLLIEVO DELLA SOFFERENZA HOSP"/>
    <n v="2"/>
    <s v="0.007"/>
    <m/>
    <x v="0"/>
    <x v="0"/>
  </r>
  <r>
    <s v="CASACCIA RES CTR"/>
    <n v="2"/>
    <s v="0.007"/>
    <m/>
    <x v="0"/>
    <x v="0"/>
  </r>
  <r>
    <s v="CASTLE PEAK HOSP"/>
    <n v="2"/>
    <s v="0.007"/>
    <m/>
    <x v="0"/>
    <x v="0"/>
  </r>
  <r>
    <s v="CATALAN INST HLTH"/>
    <n v="2"/>
    <s v="0.007"/>
    <m/>
    <x v="0"/>
    <x v="0"/>
  </r>
  <r>
    <s v="CATALAN INST ONCOL"/>
    <n v="2"/>
    <s v="0.007"/>
    <m/>
    <x v="0"/>
    <x v="0"/>
  </r>
  <r>
    <s v="CATALAN INST PHARMACOL"/>
    <n v="2"/>
    <s v="0.007"/>
    <m/>
    <x v="0"/>
    <x v="0"/>
  </r>
  <r>
    <s v="CATALAN INST RES ADV STUDIES ICREA"/>
    <n v="2"/>
    <s v="0.007"/>
    <m/>
    <x v="0"/>
    <x v="0"/>
  </r>
  <r>
    <s v="CATALONIA INST ENERGY RES"/>
    <n v="2"/>
    <s v="0.007"/>
    <m/>
    <x v="0"/>
    <x v="0"/>
  </r>
  <r>
    <s v="CATHOL UNIV PORTUGAL"/>
    <n v="2"/>
    <s v="0.007"/>
    <m/>
    <x v="0"/>
    <x v="0"/>
  </r>
  <r>
    <s v="CBE PAN"/>
    <n v="2"/>
    <s v="0.007"/>
    <m/>
    <x v="0"/>
    <x v="0"/>
  </r>
  <r>
    <s v="CBGP"/>
    <n v="2"/>
    <s v="0.007"/>
    <m/>
    <x v="0"/>
    <x v="0"/>
  </r>
  <r>
    <s v="CBM SCRL GENOM"/>
    <n v="2"/>
    <s v="0.007"/>
    <m/>
    <x v="0"/>
    <x v="0"/>
  </r>
  <r>
    <s v="CC IN2P3"/>
    <n v="2"/>
    <s v="0.007"/>
    <m/>
    <x v="0"/>
    <x v="0"/>
  </r>
  <r>
    <s v="CCBR CLIN RES"/>
    <n v="2"/>
    <s v="0.007"/>
    <m/>
    <x v="0"/>
    <x v="0"/>
  </r>
  <r>
    <s v="CCSS"/>
    <n v="2"/>
    <s v="0.007"/>
    <m/>
    <x v="0"/>
    <x v="0"/>
  </r>
  <r>
    <s v="CCT CONICET MENDOZA"/>
    <n v="2"/>
    <s v="0.007"/>
    <m/>
    <x v="0"/>
    <x v="0"/>
  </r>
  <r>
    <s v="CDC"/>
    <n v="2"/>
    <s v="0.007"/>
    <m/>
    <x v="0"/>
    <x v="0"/>
  </r>
  <r>
    <s v="CDER"/>
    <n v="2"/>
    <s v="0.007"/>
    <m/>
    <x v="0"/>
    <x v="0"/>
  </r>
  <r>
    <s v="CEA GRENOBLE"/>
    <n v="2"/>
    <s v="0.007"/>
    <m/>
    <x v="0"/>
    <x v="0"/>
  </r>
  <r>
    <s v="CEFE CNRS"/>
    <n v="2"/>
    <s v="0.007"/>
    <m/>
    <x v="0"/>
    <x v="0"/>
  </r>
  <r>
    <s v="CEGAT GMBH"/>
    <n v="2"/>
    <s v="0.007"/>
    <m/>
    <x v="0"/>
    <x v="0"/>
  </r>
  <r>
    <s v="CEH WALLINGFORD"/>
    <n v="2"/>
    <s v="0.007"/>
    <m/>
    <x v="0"/>
    <x v="0"/>
  </r>
  <r>
    <s v="CELECURE AS"/>
    <n v="2"/>
    <s v="0.007"/>
    <m/>
    <x v="0"/>
    <x v="0"/>
  </r>
  <r>
    <s v="CEM"/>
    <n v="2"/>
    <s v="0.007"/>
    <m/>
    <x v="0"/>
    <x v="0"/>
  </r>
  <r>
    <s v="CENT BUR SCHIMMELCULTURES"/>
    <n v="2"/>
    <s v="0.007"/>
    <m/>
    <x v="0"/>
    <x v="0"/>
  </r>
  <r>
    <s v="CENT FOREST STATE BIOSPHERE NAT RESERVE"/>
    <n v="2"/>
    <s v="0.007"/>
    <m/>
    <x v="0"/>
    <x v="0"/>
  </r>
  <r>
    <s v="CENT HOSP"/>
    <n v="2"/>
    <s v="0.007"/>
    <m/>
    <x v="0"/>
    <x v="0"/>
  </r>
  <r>
    <s v="CENT HOSP AUGSBURG"/>
    <n v="2"/>
    <s v="0.007"/>
    <m/>
    <x v="0"/>
    <x v="0"/>
  </r>
  <r>
    <s v="CENT HOSP NORRBOTTEN"/>
    <n v="2"/>
    <s v="0.007"/>
    <m/>
    <x v="0"/>
    <x v="0"/>
  </r>
  <r>
    <s v="CENT HOSP VASTERAS"/>
    <n v="2"/>
    <s v="0.007"/>
    <m/>
    <x v="0"/>
    <x v="0"/>
  </r>
  <r>
    <s v="CENT INST LABOR PROTECT"/>
    <n v="2"/>
    <s v="0.007"/>
    <m/>
    <x v="0"/>
    <x v="0"/>
  </r>
  <r>
    <s v="CENT INST SKIN VENEREAL DIS"/>
    <n v="2"/>
    <s v="0.007"/>
    <m/>
    <x v="0"/>
    <x v="0"/>
  </r>
  <r>
    <s v="CENT LAB HLTH PROTECT INSPECTORATE"/>
    <n v="2"/>
    <s v="0.007"/>
    <m/>
    <x v="0"/>
    <x v="0"/>
  </r>
  <r>
    <s v="CENT MANCHESTER MANCHESTER CHILDRENS UNIV HOSP"/>
    <n v="2"/>
    <s v="0.007"/>
    <m/>
    <x v="0"/>
    <x v="0"/>
  </r>
  <r>
    <s v="CENT MANCHESTER NATL HLTH SERV FDN TRUST"/>
    <n v="2"/>
    <s v="0.007"/>
    <m/>
    <x v="0"/>
    <x v="0"/>
  </r>
  <r>
    <s v="CENT MICHIGAN UNIV"/>
    <n v="2"/>
    <s v="0.007"/>
    <m/>
    <x v="0"/>
    <x v="0"/>
  </r>
  <r>
    <s v="CENT MIL HOSP"/>
    <n v="2"/>
    <s v="0.007"/>
    <m/>
    <x v="0"/>
    <x v="0"/>
  </r>
  <r>
    <s v="CENT RES DEV INST CHEM MECH"/>
    <n v="2"/>
    <s v="0.007"/>
    <m/>
    <x v="0"/>
    <x v="0"/>
  </r>
  <r>
    <s v="CENT STAT OFF"/>
    <n v="2"/>
    <s v="0.007"/>
    <m/>
    <x v="0"/>
    <x v="0"/>
  </r>
  <r>
    <s v="CENT VET HOSP"/>
    <n v="2"/>
    <s v="0.007"/>
    <m/>
    <x v="0"/>
    <x v="0"/>
  </r>
  <r>
    <s v="CESP CTR RES EPIDEMIOL POPULAT HLTH"/>
    <n v="2"/>
    <s v="0.007"/>
    <m/>
    <x v="0"/>
    <x v="0"/>
  </r>
  <r>
    <s v="CEST CTR ELECTROCHEM SURFACE TECHNOL"/>
    <n v="2"/>
    <s v="0.007"/>
    <m/>
    <x v="0"/>
    <x v="0"/>
  </r>
  <r>
    <s v="CHAMBRE AGR HAUT RHIN"/>
    <n v="2"/>
    <s v="0.007"/>
    <m/>
    <x v="0"/>
    <x v="0"/>
  </r>
  <r>
    <s v="CHANG JUNG CHRISTIAN UNIV"/>
    <n v="2"/>
    <s v="0.007"/>
    <m/>
    <x v="0"/>
    <x v="0"/>
  </r>
  <r>
    <s v="CHANGCHUN NORMAL UNIV"/>
    <n v="2"/>
    <s v="0.007"/>
    <m/>
    <x v="0"/>
    <x v="0"/>
  </r>
  <r>
    <s v="CHAPMAN UNIV"/>
    <n v="2"/>
    <s v="0.007"/>
    <m/>
    <x v="0"/>
    <x v="0"/>
  </r>
  <r>
    <s v="CHARIT UNIV MED BERLIN"/>
    <n v="2"/>
    <s v="0.007"/>
    <m/>
    <x v="0"/>
    <x v="0"/>
  </r>
  <r>
    <s v="CHARLES DARWIN UNIV"/>
    <n v="2"/>
    <s v="0.007"/>
    <m/>
    <x v="0"/>
    <x v="0"/>
  </r>
  <r>
    <s v="CHELSEA WESTMINSTER HOSP"/>
    <n v="2"/>
    <s v="0.007"/>
    <m/>
    <x v="0"/>
    <x v="0"/>
  </r>
  <r>
    <s v="CHELYABINSK STN OJSC RUSSIAN RAILROADS"/>
    <n v="2"/>
    <s v="0.007"/>
    <m/>
    <x v="0"/>
    <x v="0"/>
  </r>
  <r>
    <s v="CHEM NOTIFICAT CTR"/>
    <n v="2"/>
    <s v="0.007"/>
    <m/>
    <x v="0"/>
    <x v="0"/>
  </r>
  <r>
    <s v="CHETTINAD ACAD RES EDUC"/>
    <n v="2"/>
    <s v="0.007"/>
    <m/>
    <x v="0"/>
    <x v="0"/>
  </r>
  <r>
    <s v="CHETTINAD HLTH CITY"/>
    <n v="2"/>
    <s v="0.007"/>
    <m/>
    <x v="0"/>
    <x v="0"/>
  </r>
  <r>
    <s v="CHIBA UNIV HOSP"/>
    <n v="2"/>
    <s v="0.007"/>
    <m/>
    <x v="0"/>
    <x v="0"/>
  </r>
  <r>
    <s v="CHICAGO BOT GARDEN"/>
    <n v="2"/>
    <s v="0.007"/>
    <m/>
    <x v="0"/>
    <x v="0"/>
  </r>
  <r>
    <s v="CHILDREN UNIV HOSP"/>
    <n v="2"/>
    <s v="0.007"/>
    <m/>
    <x v="0"/>
    <x v="0"/>
  </r>
  <r>
    <s v="CHILDRENS HOSP EASTERN ONTARIO"/>
    <n v="2"/>
    <s v="0.007"/>
    <m/>
    <x v="0"/>
    <x v="0"/>
  </r>
  <r>
    <s v="CHILDRENS MEM HLTH INST WARSAW"/>
    <n v="2"/>
    <s v="0.007"/>
    <m/>
    <x v="0"/>
    <x v="0"/>
  </r>
  <r>
    <s v="CHILDRENS MERCY HOSP"/>
    <n v="2"/>
    <s v="0.007"/>
    <m/>
    <x v="0"/>
    <x v="0"/>
  </r>
  <r>
    <s v="CHILDRENS NATL HLTH SYST"/>
    <n v="2"/>
    <s v="0.007"/>
    <m/>
    <x v="0"/>
    <x v="0"/>
  </r>
  <r>
    <s v="CHILDRENS UNIV HOSP"/>
    <n v="2"/>
    <s v="0.007"/>
    <m/>
    <x v="0"/>
    <x v="0"/>
  </r>
  <r>
    <s v="CHIM PARIS TECH"/>
    <n v="2"/>
    <s v="0.007"/>
    <m/>
    <x v="0"/>
    <x v="0"/>
  </r>
  <r>
    <s v="CHINA UNIV GEOSCI"/>
    <n v="2"/>
    <s v="0.007"/>
    <m/>
    <x v="0"/>
    <x v="0"/>
  </r>
  <r>
    <s v="CHINESE ALLIANCE LUNG CANC"/>
    <n v="2"/>
    <s v="0.007"/>
    <m/>
    <x v="0"/>
    <x v="0"/>
  </r>
  <r>
    <s v="CHINESE MED ASSOC"/>
    <n v="2"/>
    <s v="0.007"/>
    <m/>
    <x v="0"/>
    <x v="0"/>
  </r>
  <r>
    <s v="CHONHUK NATL UNIV"/>
    <n v="2"/>
    <s v="0.007"/>
    <m/>
    <x v="0"/>
    <x v="0"/>
  </r>
  <r>
    <s v="CHONNAM NATL UNIV HOSP"/>
    <n v="2"/>
    <s v="0.007"/>
    <m/>
    <x v="0"/>
    <x v="0"/>
  </r>
  <r>
    <s v="CHRU"/>
    <n v="2"/>
    <s v="0.007"/>
    <m/>
    <x v="0"/>
    <x v="0"/>
  </r>
  <r>
    <s v="CHU BRETONNEAU"/>
    <n v="2"/>
    <s v="0.007"/>
    <m/>
    <x v="0"/>
    <x v="0"/>
  </r>
  <r>
    <s v="CHU DIJON"/>
    <n v="2"/>
    <s v="0.007"/>
    <m/>
    <x v="0"/>
    <x v="0"/>
  </r>
  <r>
    <s v="CHU GRENOBLE ALPES"/>
    <n v="2"/>
    <s v="0.007"/>
    <m/>
    <x v="0"/>
    <x v="0"/>
  </r>
  <r>
    <s v="CHU MONTREAL"/>
    <n v="2"/>
    <s v="0.007"/>
    <m/>
    <x v="0"/>
    <x v="0"/>
  </r>
  <r>
    <s v="CHU NANCY BRABOIS"/>
    <n v="2"/>
    <s v="0.007"/>
    <m/>
    <x v="0"/>
    <x v="0"/>
  </r>
  <r>
    <s v="CHU NORD"/>
    <n v="2"/>
    <s v="0.007"/>
    <m/>
    <x v="0"/>
    <x v="0"/>
  </r>
  <r>
    <s v="CHU QUEBEC"/>
    <n v="2"/>
    <s v="0.007"/>
    <m/>
    <x v="0"/>
    <x v="0"/>
  </r>
  <r>
    <s v="CHU QUEBEC CHUL"/>
    <n v="2"/>
    <s v="0.007"/>
    <m/>
    <x v="0"/>
    <x v="0"/>
  </r>
  <r>
    <s v="CHU RANGUEIL LARREY"/>
    <n v="2"/>
    <s v="0.007"/>
    <m/>
    <x v="0"/>
    <x v="0"/>
  </r>
  <r>
    <s v="CHU ROUEN"/>
    <n v="2"/>
    <s v="0.007"/>
    <m/>
    <x v="0"/>
    <x v="0"/>
  </r>
  <r>
    <s v="CHU SART TILMAN"/>
    <n v="2"/>
    <s v="0.007"/>
    <m/>
    <x v="0"/>
    <x v="0"/>
  </r>
  <r>
    <s v="CHU SHERBROOKE"/>
    <n v="2"/>
    <s v="0.007"/>
    <m/>
    <x v="0"/>
    <x v="0"/>
  </r>
  <r>
    <s v="CHU TIVOLI"/>
    <n v="2"/>
    <s v="0.007"/>
    <m/>
    <x v="0"/>
    <x v="0"/>
  </r>
  <r>
    <s v="CHU TOURS"/>
    <n v="2"/>
    <s v="0.007"/>
    <m/>
    <x v="0"/>
    <x v="0"/>
  </r>
  <r>
    <s v="CHUBU ROSAI HOSP"/>
    <n v="2"/>
    <s v="0.007"/>
    <m/>
    <x v="0"/>
    <x v="0"/>
  </r>
  <r>
    <s v="CHUL"/>
    <n v="2"/>
    <s v="0.007"/>
    <m/>
    <x v="0"/>
    <x v="0"/>
  </r>
  <r>
    <s v="CHUNG YUAN CHRISTIAN UNIV"/>
    <n v="2"/>
    <s v="0.007"/>
    <m/>
    <x v="0"/>
    <x v="0"/>
  </r>
  <r>
    <s v="CHUNGBUK NATL UNIV HOSP"/>
    <n v="2"/>
    <s v="0.007"/>
    <m/>
    <x v="0"/>
    <x v="0"/>
  </r>
  <r>
    <s v="CHUS"/>
    <n v="2"/>
    <s v="0.007"/>
    <m/>
    <x v="0"/>
    <x v="0"/>
  </r>
  <r>
    <s v="CIBER"/>
    <n v="2"/>
    <s v="0.007"/>
    <m/>
    <x v="0"/>
    <x v="0"/>
  </r>
  <r>
    <s v="CIBER ENFERMEDADES RESP"/>
    <n v="2"/>
    <s v="0.007"/>
    <m/>
    <x v="0"/>
    <x v="0"/>
  </r>
  <r>
    <s v="CIBERNED"/>
    <n v="2"/>
    <s v="0.007"/>
    <m/>
    <x v="0"/>
    <x v="0"/>
  </r>
  <r>
    <s v="CICERO"/>
    <n v="2"/>
    <s v="0.007"/>
    <m/>
    <x v="0"/>
    <x v="0"/>
  </r>
  <r>
    <s v="CICPBA"/>
    <n v="2"/>
    <s v="0.007"/>
    <m/>
    <x v="0"/>
    <x v="0"/>
  </r>
  <r>
    <s v="CINCINNATI CHILDRENS HOSP"/>
    <n v="2"/>
    <s v="0.007"/>
    <m/>
    <x v="0"/>
    <x v="0"/>
  </r>
  <r>
    <s v="CINTESIS"/>
    <n v="2"/>
    <s v="0.007"/>
    <m/>
    <x v="0"/>
    <x v="0"/>
  </r>
  <r>
    <s v="CIQA"/>
    <n v="2"/>
    <s v="0.007"/>
    <m/>
    <x v="0"/>
    <x v="0"/>
  </r>
  <r>
    <s v="CITY HELSINKI"/>
    <n v="2"/>
    <s v="0.007"/>
    <m/>
    <x v="0"/>
    <x v="0"/>
  </r>
  <r>
    <s v="CITY ONCOL HOSP"/>
    <n v="2"/>
    <s v="0.007"/>
    <m/>
    <x v="0"/>
    <x v="0"/>
  </r>
  <r>
    <s v="CIVILE MP AREZZO HOSP"/>
    <n v="2"/>
    <s v="0.007"/>
    <m/>
    <x v="0"/>
    <x v="0"/>
  </r>
  <r>
    <s v="CK CARE"/>
    <n v="2"/>
    <s v="0.007"/>
    <m/>
    <x v="0"/>
    <x v="0"/>
  </r>
  <r>
    <s v="CLALIT HLTH SERV"/>
    <n v="2"/>
    <s v="0.007"/>
    <m/>
    <x v="0"/>
    <x v="0"/>
  </r>
  <r>
    <s v="CLAUDE BERNARD LYON I UNIV"/>
    <n v="2"/>
    <s v="0.007"/>
    <m/>
    <x v="0"/>
    <x v="0"/>
  </r>
  <r>
    <s v="CLIN CTR BANJA LUKA"/>
    <n v="2"/>
    <s v="0.007"/>
    <m/>
    <x v="0"/>
    <x v="0"/>
  </r>
  <r>
    <s v="CLIN CTR KRAGUJEVAC"/>
    <n v="2"/>
    <s v="0.007"/>
    <m/>
    <x v="0"/>
    <x v="0"/>
  </r>
  <r>
    <s v="CLIN CTR UNIV SARAJEVO"/>
    <n v="2"/>
    <s v="0.007"/>
    <m/>
    <x v="0"/>
    <x v="0"/>
  </r>
  <r>
    <s v="CLIN CTY EMERGENCY HOSP"/>
    <n v="2"/>
    <s v="0.007"/>
    <m/>
    <x v="0"/>
    <x v="0"/>
  </r>
  <r>
    <s v="CLIN FOIANINI"/>
    <n v="2"/>
    <s v="0.007"/>
    <m/>
    <x v="0"/>
    <x v="0"/>
  </r>
  <r>
    <s v="CLIN GENOLIER"/>
    <n v="2"/>
    <s v="0.007"/>
    <m/>
    <x v="0"/>
    <x v="0"/>
  </r>
  <r>
    <s v="CLIN HOSP CTR SPLIT"/>
    <n v="2"/>
    <s v="0.007"/>
    <m/>
    <x v="0"/>
    <x v="0"/>
  </r>
  <r>
    <s v="CLIN HOSP ZAGREB"/>
    <n v="2"/>
    <s v="0.007"/>
    <m/>
    <x v="0"/>
    <x v="0"/>
  </r>
  <r>
    <s v="CLIN RES ASSOCIATES"/>
    <n v="2"/>
    <s v="0.007"/>
    <m/>
    <x v="0"/>
    <x v="0"/>
  </r>
  <r>
    <s v="CLIN RES INST HUCH LTD"/>
    <n v="2"/>
    <s v="0.007"/>
    <m/>
    <x v="0"/>
    <x v="0"/>
  </r>
  <r>
    <s v="CLIN RICARDO PALMA"/>
    <n v="2"/>
    <s v="0.007"/>
    <m/>
    <x v="0"/>
    <x v="0"/>
  </r>
  <r>
    <s v="CLIN SANTA ISABEL"/>
    <n v="2"/>
    <s v="0.007"/>
    <m/>
    <x v="0"/>
    <x v="0"/>
  </r>
  <r>
    <s v="CLIN STRESS BIOFEEDBACK"/>
    <n v="2"/>
    <s v="0.007"/>
    <m/>
    <x v="0"/>
    <x v="0"/>
  </r>
  <r>
    <s v="CLIN TRIAL SERV UNIT"/>
    <n v="2"/>
    <s v="0.007"/>
    <m/>
    <x v="0"/>
    <x v="0"/>
  </r>
  <r>
    <s v="CLIN UNIV TARTU"/>
    <n v="2"/>
    <s v="0.007"/>
    <m/>
    <x v="0"/>
    <x v="0"/>
  </r>
  <r>
    <s v="CLINPHEN STUDY CTR"/>
    <n v="2"/>
    <s v="0.007"/>
    <m/>
    <x v="0"/>
    <x v="0"/>
  </r>
  <r>
    <s v="CNIB"/>
    <n v="2"/>
    <s v="0.007"/>
    <m/>
    <x v="0"/>
    <x v="0"/>
  </r>
  <r>
    <s v="COCHIN UNIV HOSP"/>
    <n v="2"/>
    <s v="0.007"/>
    <m/>
    <x v="0"/>
    <x v="0"/>
  </r>
  <r>
    <s v="COCHRANE SOUTH AFRICA"/>
    <n v="2"/>
    <s v="0.007"/>
    <m/>
    <x v="0"/>
    <x v="0"/>
  </r>
  <r>
    <s v="CODA CERVA VAR"/>
    <n v="2"/>
    <s v="0.007"/>
    <m/>
    <x v="0"/>
    <x v="0"/>
  </r>
  <r>
    <s v="COLL HLTH SCI"/>
    <n v="2"/>
    <s v="0.007"/>
    <m/>
    <x v="0"/>
    <x v="0"/>
  </r>
  <r>
    <s v="COLL MED"/>
    <n v="2"/>
    <s v="0.007"/>
    <m/>
    <x v="0"/>
    <x v="0"/>
  </r>
  <r>
    <s v="COLL MED SCI"/>
    <n v="2"/>
    <s v="0.007"/>
    <m/>
    <x v="0"/>
    <x v="0"/>
  </r>
  <r>
    <s v="COLLABORAT UNIV MED SCH NHS"/>
    <n v="2"/>
    <s v="0.007"/>
    <m/>
    <x v="0"/>
    <x v="0"/>
  </r>
  <r>
    <s v="COMMONWEALTH SCI IND RES ORG MARINE ATMOSPHER"/>
    <n v="2"/>
    <s v="0.007"/>
    <m/>
    <x v="0"/>
    <x v="0"/>
  </r>
  <r>
    <s v="COMP AUTOMAT RES INST"/>
    <n v="2"/>
    <s v="0.007"/>
    <m/>
    <x v="0"/>
    <x v="0"/>
  </r>
  <r>
    <s v="COMPLEJO HOSP UNIV SANTIAGO"/>
    <n v="2"/>
    <s v="0.007"/>
    <m/>
    <x v="0"/>
    <x v="0"/>
  </r>
  <r>
    <s v="COMPLESSO INTEGRATO COLUMBUS"/>
    <n v="2"/>
    <s v="0.007"/>
    <m/>
    <x v="0"/>
    <x v="0"/>
  </r>
  <r>
    <s v="COMPLEXO HOSP UNIV A CORUNA"/>
    <n v="2"/>
    <s v="0.007"/>
    <m/>
    <x v="0"/>
    <x v="0"/>
  </r>
  <r>
    <s v="COMPREHENS CANC CTR EAST"/>
    <n v="2"/>
    <s v="0.007"/>
    <m/>
    <x v="0"/>
    <x v="0"/>
  </r>
  <r>
    <s v="COMPUMED NEUROSCAN"/>
    <n v="2"/>
    <s v="0.007"/>
    <m/>
    <x v="0"/>
    <x v="0"/>
  </r>
  <r>
    <s v="CONCERN EESTI POLEVKIVI"/>
    <n v="2"/>
    <s v="0.007"/>
    <m/>
    <x v="0"/>
    <x v="0"/>
  </r>
  <r>
    <s v="CONNOLLY HOSP"/>
    <n v="2"/>
    <s v="0.007"/>
    <m/>
    <x v="0"/>
    <x v="0"/>
  </r>
  <r>
    <s v="CONSEILS PHARM BIOL"/>
    <n v="2"/>
    <s v="0.007"/>
    <m/>
    <x v="0"/>
    <x v="0"/>
  </r>
  <r>
    <s v="CONSEJERIA AGR AGUA REG MURCIA"/>
    <n v="2"/>
    <s v="0.007"/>
    <m/>
    <x v="0"/>
    <x v="0"/>
  </r>
  <r>
    <s v="CONSEJERIA AGR DESARROLLO RURAL"/>
    <n v="2"/>
    <s v="0.007"/>
    <m/>
    <x v="0"/>
    <x v="0"/>
  </r>
  <r>
    <s v="CONSEJERIA AGR GANADERIA JUNTA CASTILLA LEON"/>
    <n v="2"/>
    <s v="0.007"/>
    <m/>
    <x v="0"/>
    <x v="0"/>
  </r>
  <r>
    <s v="CONSEJERIA AGR GANADERIA MEDIO AMBIENTE"/>
    <n v="2"/>
    <s v="0.007"/>
    <m/>
    <x v="0"/>
    <x v="0"/>
  </r>
  <r>
    <s v="CONSEJERIA AGR GANADERIA PESCA AGUAS GOBIERNO"/>
    <n v="2"/>
    <s v="0.007"/>
    <m/>
    <x v="0"/>
    <x v="0"/>
  </r>
  <r>
    <s v="CONSEJERIA AGR PESCA JUNTA ANDALUCIA"/>
    <n v="2"/>
    <s v="0.007"/>
    <m/>
    <x v="0"/>
    <x v="0"/>
  </r>
  <r>
    <s v="CONSEJERIA AGROGANADERIA RECURSOS AUTOCTONOS PR"/>
    <n v="2"/>
    <s v="0.007"/>
    <m/>
    <x v="0"/>
    <x v="0"/>
  </r>
  <r>
    <s v="CONSEJERIA SANIDAD POLIT SOCIALES"/>
    <n v="2"/>
    <s v="0.007"/>
    <m/>
    <x v="0"/>
    <x v="0"/>
  </r>
  <r>
    <s v="CONSEJO NACL CIENCIA TECN"/>
    <n v="2"/>
    <s v="0.007"/>
    <m/>
    <x v="0"/>
    <x v="0"/>
  </r>
  <r>
    <s v="CONSELLERIA SANITAT"/>
    <n v="2"/>
    <s v="0.007"/>
    <m/>
    <x v="0"/>
    <x v="0"/>
  </r>
  <r>
    <s v="CONSORZIO RFX"/>
    <n v="2"/>
    <s v="0.007"/>
    <m/>
    <x v="0"/>
    <x v="0"/>
  </r>
  <r>
    <s v="CONSULTANT HLTH ECON MANAGEMENT"/>
    <n v="2"/>
    <s v="0.007"/>
    <m/>
    <x v="0"/>
    <x v="0"/>
  </r>
  <r>
    <s v="CONTECH INT"/>
    <n v="2"/>
    <s v="0.007"/>
    <m/>
    <x v="0"/>
    <x v="0"/>
  </r>
  <r>
    <s v="CONTECH INTL"/>
    <n v="2"/>
    <s v="0.007"/>
    <m/>
    <x v="0"/>
    <x v="0"/>
  </r>
  <r>
    <s v="CONZL OU"/>
    <n v="2"/>
    <s v="0.007"/>
    <m/>
    <x v="0"/>
    <x v="0"/>
  </r>
  <r>
    <s v="COPD"/>
    <n v="2"/>
    <s v="0.007"/>
    <m/>
    <x v="0"/>
    <x v="0"/>
  </r>
  <r>
    <s v="CORP SANITARIA PARC TAULI"/>
    <n v="2"/>
    <s v="0.007"/>
    <m/>
    <x v="0"/>
    <x v="0"/>
  </r>
  <r>
    <s v="CPB"/>
    <n v="2"/>
    <s v="0.007"/>
    <m/>
    <x v="0"/>
    <x v="0"/>
  </r>
  <r>
    <s v="CPMC RES INST"/>
    <n v="2"/>
    <s v="0.007"/>
    <m/>
    <x v="0"/>
    <x v="0"/>
  </r>
  <r>
    <s v="CR FRASCATI"/>
    <n v="2"/>
    <s v="0.007"/>
    <m/>
    <x v="0"/>
    <x v="0"/>
  </r>
  <r>
    <s v="CRACOW CANC REGISTRY"/>
    <n v="2"/>
    <s v="0.007"/>
    <m/>
    <x v="0"/>
    <x v="0"/>
  </r>
  <r>
    <s v="CRACOW UNIV TECHNOL"/>
    <n v="2"/>
    <s v="0.007"/>
    <m/>
    <x v="0"/>
    <x v="0"/>
  </r>
  <r>
    <s v="CRIMEAN ASTROPHYS OBSERV"/>
    <n v="2"/>
    <s v="0.007"/>
    <m/>
    <x v="0"/>
    <x v="0"/>
  </r>
  <r>
    <s v="CROATIAN AGCY MED PROD MED DEVICES"/>
    <n v="2"/>
    <s v="0.007"/>
    <m/>
    <x v="0"/>
    <x v="0"/>
  </r>
  <r>
    <s v="CROATIAN AGR AGCY"/>
    <n v="2"/>
    <s v="0.007"/>
    <m/>
    <x v="0"/>
    <x v="0"/>
  </r>
  <r>
    <s v="CROATIAN CARDIAC SOC"/>
    <n v="2"/>
    <s v="0.007"/>
    <m/>
    <x v="0"/>
    <x v="0"/>
  </r>
  <r>
    <s v="CROATIAN INST TRANSFUS MED"/>
    <n v="2"/>
    <s v="0.007"/>
    <m/>
    <x v="0"/>
    <x v="0"/>
  </r>
  <r>
    <s v="CROATIAN NATL CANC REGISTRY"/>
    <n v="2"/>
    <s v="0.007"/>
    <m/>
    <x v="0"/>
    <x v="0"/>
  </r>
  <r>
    <s v="CROATIAN PULM SOC"/>
    <n v="2"/>
    <s v="0.007"/>
    <m/>
    <x v="0"/>
    <x v="0"/>
  </r>
  <r>
    <s v="CROATIAN SCI FDN"/>
    <n v="2"/>
    <s v="0.007"/>
    <m/>
    <x v="0"/>
    <x v="0"/>
  </r>
  <r>
    <s v="CRODT"/>
    <n v="2"/>
    <s v="0.007"/>
    <m/>
    <x v="0"/>
    <x v="0"/>
  </r>
  <r>
    <s v="CROWD WATCH AFR"/>
    <n v="2"/>
    <s v="0.007"/>
    <m/>
    <x v="0"/>
    <x v="0"/>
  </r>
  <r>
    <s v="CRX ST PIERRE"/>
    <n v="2"/>
    <s v="0.007"/>
    <m/>
    <x v="0"/>
    <x v="0"/>
  </r>
  <r>
    <s v="CSIC UC"/>
    <n v="2"/>
    <s v="0.007"/>
    <m/>
    <x v="0"/>
    <x v="0"/>
  </r>
  <r>
    <s v="CSIC UCLM JCCM"/>
    <n v="2"/>
    <s v="0.007"/>
    <m/>
    <x v="0"/>
    <x v="0"/>
  </r>
  <r>
    <s v="CSIC UNIV CANTABRIA SANTANDER"/>
    <n v="2"/>
    <s v="0.007"/>
    <m/>
    <x v="0"/>
    <x v="0"/>
  </r>
  <r>
    <s v="CSIRO ASTRON SPACE SCI"/>
    <n v="2"/>
    <s v="0.007"/>
    <m/>
    <x v="0"/>
    <x v="0"/>
  </r>
  <r>
    <s v="CSIRO ASTRON SPACE SCI CASS"/>
    <n v="2"/>
    <s v="0.007"/>
    <m/>
    <x v="0"/>
    <x v="0"/>
  </r>
  <r>
    <s v="CSL BEHRING"/>
    <n v="2"/>
    <s v="0.007"/>
    <m/>
    <x v="0"/>
    <x v="0"/>
  </r>
  <r>
    <s v="CSOLNOKY F PROV HOSP"/>
    <n v="2"/>
    <s v="0.007"/>
    <m/>
    <x v="0"/>
    <x v="0"/>
  </r>
  <r>
    <s v="CTR ADV STUDIES BLANES CEAB CSIC"/>
    <n v="2"/>
    <s v="0.007"/>
    <m/>
    <x v="0"/>
    <x v="0"/>
  </r>
  <r>
    <s v="CTR ADV STUDY"/>
    <n v="2"/>
    <s v="0.007"/>
    <m/>
    <x v="0"/>
    <x v="0"/>
  </r>
  <r>
    <s v="CTR ANTI INFECT RES DEV"/>
    <n v="2"/>
    <s v="0.007"/>
    <m/>
    <x v="0"/>
    <x v="0"/>
  </r>
  <r>
    <s v="CTR ANTIINFECT RES DEV"/>
    <n v="2"/>
    <s v="0.007"/>
    <m/>
    <x v="0"/>
    <x v="0"/>
  </r>
  <r>
    <s v="CTR BIOL STUDIES CHIZE CNRS"/>
    <n v="2"/>
    <s v="0.007"/>
    <m/>
    <x v="0"/>
    <x v="0"/>
  </r>
  <r>
    <s v="CTR BIOROBOT"/>
    <n v="2"/>
    <s v="0.007"/>
    <m/>
    <x v="0"/>
    <x v="0"/>
  </r>
  <r>
    <s v="CTR BONE ARTHRIT RES"/>
    <n v="2"/>
    <s v="0.007"/>
    <m/>
    <x v="0"/>
    <x v="0"/>
  </r>
  <r>
    <s v="CTR CALCUL INST NATL PHYS NUCL PARTICULES"/>
    <n v="2"/>
    <s v="0.007"/>
    <m/>
    <x v="0"/>
    <x v="0"/>
  </r>
  <r>
    <s v="CTR CALCUL INST NATL PHYS NUCL PHYS"/>
    <n v="2"/>
    <s v="0.007"/>
    <m/>
    <x v="0"/>
    <x v="0"/>
  </r>
  <r>
    <s v="CTR CALCUL INST NATL PHYS NUCLEAIRE PHYS PARTIC"/>
    <n v="2"/>
    <s v="0.007"/>
    <m/>
    <x v="0"/>
    <x v="0"/>
  </r>
  <r>
    <s v="CTR CANC BIOL"/>
    <n v="2"/>
    <s v="0.007"/>
    <m/>
    <x v="0"/>
    <x v="0"/>
  </r>
  <r>
    <s v="CTR CANC PREVENT CPO"/>
    <n v="2"/>
    <s v="0.007"/>
    <m/>
    <x v="0"/>
    <x v="0"/>
  </r>
  <r>
    <s v="CTR CARDIOL"/>
    <n v="2"/>
    <s v="0.007"/>
    <m/>
    <x v="0"/>
    <x v="0"/>
  </r>
  <r>
    <s v="CTR CARDIOVASC"/>
    <n v="2"/>
    <s v="0.007"/>
    <m/>
    <x v="0"/>
    <x v="0"/>
  </r>
  <r>
    <s v="CTR CLIN"/>
    <n v="2"/>
    <s v="0.007"/>
    <m/>
    <x v="0"/>
    <x v="0"/>
  </r>
  <r>
    <s v="CTR CLIN STUDIES"/>
    <n v="2"/>
    <s v="0.007"/>
    <m/>
    <x v="0"/>
    <x v="0"/>
  </r>
  <r>
    <s v="CTR COMMUNITY EMPOWERMENT HLTH POLICY HUMANITIE"/>
    <n v="2"/>
    <s v="0.007"/>
    <m/>
    <x v="0"/>
    <x v="0"/>
  </r>
  <r>
    <s v="CTR ECOL APLICADA LTDA"/>
    <n v="2"/>
    <s v="0.007"/>
    <m/>
    <x v="0"/>
    <x v="0"/>
  </r>
  <r>
    <s v="CTR ECOL HYDROL BANGOR"/>
    <n v="2"/>
    <s v="0.007"/>
    <m/>
    <x v="0"/>
    <x v="0"/>
  </r>
  <r>
    <s v="CTR ECOL HYDROL CEH"/>
    <n v="2"/>
    <s v="0.007"/>
    <m/>
    <x v="0"/>
    <x v="0"/>
  </r>
  <r>
    <s v="CTR ECON DEV TRANSPORT ENVIRONM SOUTHEAST FINLA"/>
    <n v="2"/>
    <s v="0.007"/>
    <m/>
    <x v="0"/>
    <x v="0"/>
  </r>
  <r>
    <s v="CTR ENVIRONM HLTH"/>
    <n v="2"/>
    <s v="0.007"/>
    <m/>
    <x v="0"/>
    <x v="0"/>
  </r>
  <r>
    <s v="CTR FISIOL CLIN IPERTENS"/>
    <n v="2"/>
    <s v="0.007"/>
    <m/>
    <x v="0"/>
    <x v="0"/>
  </r>
  <r>
    <s v="CTR GEN LINGUIST"/>
    <n v="2"/>
    <s v="0.007"/>
    <m/>
    <x v="0"/>
    <x v="0"/>
  </r>
  <r>
    <s v="CTR GEORGES FRANCOIS LECLERC"/>
    <n v="2"/>
    <s v="0.007"/>
    <m/>
    <x v="0"/>
    <x v="0"/>
  </r>
  <r>
    <s v="CTR GLOBAL DEV"/>
    <n v="2"/>
    <s v="0.007"/>
    <m/>
    <x v="0"/>
    <x v="0"/>
  </r>
  <r>
    <s v="CTR GLOBAL HLTH CHILD DEV"/>
    <n v="2"/>
    <s v="0.007"/>
    <m/>
    <x v="0"/>
    <x v="0"/>
  </r>
  <r>
    <s v="CTR HLTH SERV"/>
    <n v="2"/>
    <s v="0.007"/>
    <m/>
    <x v="0"/>
    <x v="0"/>
  </r>
  <r>
    <s v="CTR HOSP"/>
    <n v="2"/>
    <s v="0.007"/>
    <m/>
    <x v="0"/>
    <x v="0"/>
  </r>
  <r>
    <s v="CTR HOSP LISBOA CENT"/>
    <n v="2"/>
    <s v="0.007"/>
    <m/>
    <x v="0"/>
    <x v="0"/>
  </r>
  <r>
    <s v="CTR HOSP LISBOA NORTE"/>
    <n v="2"/>
    <s v="0.007"/>
    <m/>
    <x v="0"/>
    <x v="0"/>
  </r>
  <r>
    <s v="CTR HOSP TONDELA VISEU"/>
    <n v="2"/>
    <s v="0.007"/>
    <m/>
    <x v="0"/>
    <x v="0"/>
  </r>
  <r>
    <s v="CTR HOSP UNIV"/>
    <n v="2"/>
    <s v="0.007"/>
    <m/>
    <x v="0"/>
    <x v="0"/>
  </r>
  <r>
    <s v="CTR HOSP UNIV BENI MESSOUS"/>
    <n v="2"/>
    <s v="0.007"/>
    <m/>
    <x v="0"/>
    <x v="0"/>
  </r>
  <r>
    <s v="CTR HOSP UNIV GRENOBLE"/>
    <n v="2"/>
    <s v="0.007"/>
    <m/>
    <x v="0"/>
    <x v="0"/>
  </r>
  <r>
    <s v="CTR HOSP UNIV MONTREAL"/>
    <n v="2"/>
    <s v="0.007"/>
    <m/>
    <x v="0"/>
    <x v="0"/>
  </r>
  <r>
    <s v="CTR HOSP UNIV PEDIAT CHARLES DE GAULLE"/>
    <n v="2"/>
    <s v="0.007"/>
    <m/>
    <x v="0"/>
    <x v="0"/>
  </r>
  <r>
    <s v="CTR HOSP UNIV POITIERS"/>
    <n v="2"/>
    <s v="0.007"/>
    <m/>
    <x v="0"/>
    <x v="0"/>
  </r>
  <r>
    <s v="CTR HOSP UNIV QUEBEC"/>
    <n v="2"/>
    <s v="0.007"/>
    <m/>
    <x v="0"/>
    <x v="0"/>
  </r>
  <r>
    <s v="CTR INFECT DIS"/>
    <n v="2"/>
    <s v="0.007"/>
    <m/>
    <x v="0"/>
    <x v="0"/>
  </r>
  <r>
    <s v="CTR INT FORESTRY RES"/>
    <n v="2"/>
    <s v="0.007"/>
    <m/>
    <x v="0"/>
    <x v="0"/>
  </r>
  <r>
    <s v="CTR INT LASER"/>
    <n v="2"/>
    <s v="0.007"/>
    <m/>
    <x v="0"/>
    <x v="0"/>
  </r>
  <r>
    <s v="CTR INVEST BIOMED RED ENFERMEDADES RARAS"/>
    <n v="2"/>
    <s v="0.007"/>
    <m/>
    <x v="0"/>
    <x v="0"/>
  </r>
  <r>
    <s v="CTR INVEST BIOMED RED SALUD MENTAL"/>
    <n v="2"/>
    <s v="0.007"/>
    <m/>
    <x v="0"/>
    <x v="0"/>
  </r>
  <r>
    <s v="CTR INVEST ENERGET MEDIOAMBIENTALES TECN CIEMAT"/>
    <n v="2"/>
    <s v="0.007"/>
    <m/>
    <x v="0"/>
    <x v="0"/>
  </r>
  <r>
    <s v="CTR INVEST ENERGET MEDIOAMBIENTALES TECNOL CIEMAT"/>
    <n v="2"/>
    <s v="0.007"/>
    <m/>
    <x v="0"/>
    <x v="0"/>
  </r>
  <r>
    <s v="CTR INVEST ENERGET MEDIOAMBIENTALES TECNOLOG CI"/>
    <n v="2"/>
    <s v="0.007"/>
    <m/>
    <x v="0"/>
    <x v="0"/>
  </r>
  <r>
    <s v="CTR INVEST ENERGETICAS MEDIOAMBIENTALES TECNOL"/>
    <n v="2"/>
    <s v="0.007"/>
    <m/>
    <x v="0"/>
    <x v="0"/>
  </r>
  <r>
    <s v="CTR INVEST ESTUD AVANZADOS"/>
    <n v="2"/>
    <s v="0.007"/>
    <m/>
    <x v="0"/>
    <x v="0"/>
  </r>
  <r>
    <s v="CTR INVEST MATEMAT"/>
    <n v="2"/>
    <s v="0.007"/>
    <m/>
    <x v="0"/>
    <x v="0"/>
  </r>
  <r>
    <s v="CTR INVEST TECNOL AGROALIMENTARIA"/>
    <n v="2"/>
    <s v="0.007"/>
    <m/>
    <x v="0"/>
    <x v="0"/>
  </r>
  <r>
    <s v="CTR LEON BERARD"/>
    <n v="2"/>
    <s v="0.007"/>
    <m/>
    <x v="0"/>
    <x v="0"/>
  </r>
  <r>
    <s v="CTR LIMNOL"/>
    <n v="2"/>
    <s v="0.007"/>
    <m/>
    <x v="0"/>
    <x v="0"/>
  </r>
  <r>
    <s v="CTR MAT RES"/>
    <n v="2"/>
    <s v="0.007"/>
    <m/>
    <x v="0"/>
    <x v="0"/>
  </r>
  <r>
    <s v="CTR MED DOCENTE TRINIDAD"/>
    <n v="2"/>
    <s v="0.007"/>
    <m/>
    <x v="0"/>
    <x v="0"/>
  </r>
  <r>
    <s v="CTR MED GENET"/>
    <n v="2"/>
    <s v="0.007"/>
    <m/>
    <x v="0"/>
    <x v="0"/>
  </r>
  <r>
    <s v="CTR MED SYST BIOL NETHERLANDS CONSORTIUM HLTH A"/>
    <n v="2"/>
    <s v="0.007"/>
    <m/>
    <x v="0"/>
    <x v="0"/>
  </r>
  <r>
    <s v="CTR MED SYTEMS BIOL"/>
    <n v="2"/>
    <s v="0.007"/>
    <m/>
    <x v="0"/>
    <x v="0"/>
  </r>
  <r>
    <s v="CTR NACL NEUROCIENCIAS"/>
    <n v="2"/>
    <s v="0.007"/>
    <m/>
    <x v="0"/>
    <x v="0"/>
  </r>
  <r>
    <s v="CTR NATL ETUD SPATIALES"/>
    <n v="2"/>
    <s v="0.007"/>
    <m/>
    <x v="0"/>
    <x v="0"/>
  </r>
  <r>
    <s v="CTR NATL RADIOPROTECT"/>
    <n v="2"/>
    <s v="0.007"/>
    <m/>
    <x v="0"/>
    <x v="0"/>
  </r>
  <r>
    <s v="CTR NEUROL READAPTAT FONCT"/>
    <n v="2"/>
    <s v="0.007"/>
    <m/>
    <x v="0"/>
    <x v="0"/>
  </r>
  <r>
    <s v="CTR NONCOMMUNICABLE DIS PAKISTAN"/>
    <n v="2"/>
    <s v="0.007"/>
    <m/>
    <x v="0"/>
    <x v="0"/>
  </r>
  <r>
    <s v="CTR OCEANOG CADIZ"/>
    <n v="2"/>
    <s v="0.007"/>
    <m/>
    <x v="0"/>
    <x v="0"/>
  </r>
  <r>
    <s v="CTR PHARMACOECON"/>
    <n v="2"/>
    <s v="0.007"/>
    <m/>
    <x v="0"/>
    <x v="0"/>
  </r>
  <r>
    <s v="CTR RECERCA SANITAT ANIM CRESA IRTA"/>
    <n v="2"/>
    <s v="0.007"/>
    <m/>
    <x v="0"/>
    <x v="0"/>
  </r>
  <r>
    <s v="CTR RECH EPIDEMIOL SANTE POPULAT CESP"/>
    <n v="2"/>
    <s v="0.007"/>
    <m/>
    <x v="0"/>
    <x v="0"/>
  </r>
  <r>
    <s v="CTR RECH NUCL ALGER"/>
    <n v="2"/>
    <s v="0.007"/>
    <m/>
    <x v="0"/>
    <x v="0"/>
  </r>
  <r>
    <s v="CTR REFERENCE DEFICIENCES INTELLECTUELLES CAUSES"/>
    <n v="2"/>
    <s v="0.007"/>
    <m/>
    <x v="0"/>
    <x v="0"/>
  </r>
  <r>
    <s v="CTR RES EPIDEMIOL POPULAT HLTH"/>
    <n v="2"/>
    <s v="0.007"/>
    <m/>
    <x v="0"/>
    <x v="0"/>
  </r>
  <r>
    <s v="CTR STUDI RIC E FERMI"/>
    <n v="2"/>
    <s v="0.007"/>
    <m/>
    <x v="0"/>
    <x v="0"/>
  </r>
  <r>
    <s v="CTR TECNOL FORESTAL CATALUNYA"/>
    <n v="2"/>
    <s v="0.007"/>
    <m/>
    <x v="0"/>
    <x v="0"/>
  </r>
  <r>
    <s v="CTR VET INST ATHENS"/>
    <n v="2"/>
    <s v="0.007"/>
    <m/>
    <x v="0"/>
    <x v="0"/>
  </r>
  <r>
    <s v="CTS"/>
    <n v="2"/>
    <s v="0.007"/>
    <m/>
    <x v="0"/>
    <x v="0"/>
  </r>
  <r>
    <s v="CTY HOSP RYHOV"/>
    <n v="2"/>
    <s v="0.007"/>
    <m/>
    <x v="0"/>
    <x v="0"/>
  </r>
  <r>
    <s v="CUF PORTO INST HOSP"/>
    <n v="2"/>
    <s v="0.007"/>
    <m/>
    <x v="0"/>
    <x v="0"/>
  </r>
  <r>
    <s v="CUNY HUNTER COLL"/>
    <n v="2"/>
    <s v="0.007"/>
    <m/>
    <x v="0"/>
    <x v="0"/>
  </r>
  <r>
    <s v="CYPRUS INST"/>
    <n v="2"/>
    <s v="0.007"/>
    <m/>
    <x v="0"/>
    <x v="0"/>
  </r>
  <r>
    <s v="CYPRUS SOC CARDIOL"/>
    <n v="2"/>
    <s v="0.007"/>
    <m/>
    <x v="0"/>
    <x v="0"/>
  </r>
  <r>
    <s v="CZECH METROL INST"/>
    <n v="2"/>
    <s v="0.007"/>
    <m/>
    <x v="0"/>
    <x v="0"/>
  </r>
  <r>
    <s v="CZECH SOC CARDIOL"/>
    <n v="2"/>
    <s v="0.007"/>
    <m/>
    <x v="0"/>
    <x v="0"/>
  </r>
  <r>
    <s v="DAEGU UNIV"/>
    <n v="2"/>
    <s v="0.007"/>
    <m/>
    <x v="0"/>
    <x v="0"/>
  </r>
  <r>
    <s v="DALIAN MARITIME UNIV"/>
    <n v="2"/>
    <s v="0.007"/>
    <m/>
    <x v="0"/>
    <x v="0"/>
  </r>
  <r>
    <s v="DALLA LANA SCH PUBL HLTH"/>
    <n v="2"/>
    <s v="0.007"/>
    <m/>
    <x v="0"/>
    <x v="0"/>
  </r>
  <r>
    <s v="DANDERYD HOSP"/>
    <n v="2"/>
    <s v="0.007"/>
    <m/>
    <x v="0"/>
    <x v="0"/>
  </r>
  <r>
    <s v="DANISH BEEKEEPERS ASSOC"/>
    <n v="2"/>
    <s v="0.007"/>
    <m/>
    <x v="0"/>
    <x v="0"/>
  </r>
  <r>
    <s v="DANISH CTR MIL HIST"/>
    <n v="2"/>
    <s v="0.007"/>
    <m/>
    <x v="0"/>
    <x v="0"/>
  </r>
  <r>
    <s v="DANISH METROL INST"/>
    <n v="2"/>
    <s v="0.007"/>
    <m/>
    <x v="0"/>
    <x v="0"/>
  </r>
  <r>
    <s v="DANISH SOC CARDIOL"/>
    <n v="2"/>
    <s v="0.007"/>
    <m/>
    <x v="0"/>
    <x v="0"/>
  </r>
  <r>
    <s v="DANISH TECHNOL INST"/>
    <n v="2"/>
    <s v="0.007"/>
    <m/>
    <x v="0"/>
    <x v="0"/>
  </r>
  <r>
    <s v="DANUBE DELTA NATL INST RES DEV"/>
    <n v="2"/>
    <s v="0.007"/>
    <m/>
    <x v="0"/>
    <x v="0"/>
  </r>
  <r>
    <s v="DAVID HIDE ASTHMA ALLERGY RES CTR"/>
    <n v="2"/>
    <s v="0.007"/>
    <m/>
    <x v="0"/>
    <x v="0"/>
  </r>
  <r>
    <s v="DDCSPP HAUT RHIN"/>
    <n v="2"/>
    <s v="0.007"/>
    <m/>
    <x v="0"/>
    <x v="0"/>
  </r>
  <r>
    <s v="DDPP BOUCHES RHONE"/>
    <n v="2"/>
    <s v="0.007"/>
    <m/>
    <x v="0"/>
    <x v="0"/>
  </r>
  <r>
    <s v="DDPP CANTAL"/>
    <n v="2"/>
    <s v="0.007"/>
    <m/>
    <x v="0"/>
    <x v="0"/>
  </r>
  <r>
    <s v="DDPP DROME"/>
    <n v="2"/>
    <s v="0.007"/>
    <m/>
    <x v="0"/>
    <x v="0"/>
  </r>
  <r>
    <s v="DDPP FINISTERE"/>
    <n v="2"/>
    <s v="0.007"/>
    <m/>
    <x v="0"/>
    <x v="0"/>
  </r>
  <r>
    <s v="DDPP INDRE LOIRE"/>
    <n v="2"/>
    <s v="0.007"/>
    <m/>
    <x v="0"/>
    <x v="0"/>
  </r>
  <r>
    <s v="DEBRECEN UNIV"/>
    <n v="2"/>
    <s v="0.007"/>
    <m/>
    <x v="0"/>
    <x v="0"/>
  </r>
  <r>
    <s v="DECCAN COLL POSTGRAD RES INST"/>
    <n v="2"/>
    <s v="0.007"/>
    <m/>
    <x v="0"/>
    <x v="0"/>
  </r>
  <r>
    <s v="DECODE GENET AMGEN"/>
    <n v="2"/>
    <s v="0.007"/>
    <m/>
    <x v="0"/>
    <x v="0"/>
  </r>
  <r>
    <s v="DEPT ANESTHESIOL"/>
    <n v="2"/>
    <s v="0.007"/>
    <m/>
    <x v="0"/>
    <x v="0"/>
  </r>
  <r>
    <s v="DEPT BIOCHEM"/>
    <n v="2"/>
    <s v="0.007"/>
    <m/>
    <x v="0"/>
    <x v="0"/>
  </r>
  <r>
    <s v="DEPT BIOL ETHOL"/>
    <n v="2"/>
    <s v="0.007"/>
    <m/>
    <x v="0"/>
    <x v="0"/>
  </r>
  <r>
    <s v="DEPT CLIN SCI INTERVENT TECHNOL"/>
    <n v="2"/>
    <s v="0.007"/>
    <m/>
    <x v="0"/>
    <x v="0"/>
  </r>
  <r>
    <s v="DEPT COMMUNITY MED"/>
    <n v="2"/>
    <s v="0.007"/>
    <m/>
    <x v="0"/>
    <x v="0"/>
  </r>
  <r>
    <s v="DEPT EPIDEMIOL"/>
    <n v="2"/>
    <s v="0.007"/>
    <m/>
    <x v="0"/>
    <x v="0"/>
  </r>
  <r>
    <s v="DEPT GLOBAL PUBL HLTH PRIMARY CARE"/>
    <n v="2"/>
    <s v="0.007"/>
    <m/>
    <x v="0"/>
    <x v="0"/>
  </r>
  <r>
    <s v="DEPT HLTH SOCIAL SERV PUBL SAFETY"/>
    <n v="2"/>
    <s v="0.007"/>
    <m/>
    <x v="0"/>
    <x v="0"/>
  </r>
  <r>
    <s v="DEPT MAT ENGN"/>
    <n v="2"/>
    <s v="0.007"/>
    <m/>
    <x v="0"/>
    <x v="0"/>
  </r>
  <r>
    <s v="DEPT MECHATRON"/>
    <n v="2"/>
    <s v="0.007"/>
    <m/>
    <x v="0"/>
    <x v="0"/>
  </r>
  <r>
    <s v="DEPT MED EPIDEMIOL BIOSTAT"/>
    <n v="2"/>
    <s v="0.007"/>
    <m/>
    <x v="0"/>
    <x v="0"/>
  </r>
  <r>
    <s v="DEPT MICROBIOL"/>
    <n v="2"/>
    <s v="0.007"/>
    <m/>
    <x v="0"/>
    <x v="0"/>
  </r>
  <r>
    <s v="DEPT NEUROBIOL CARE SCI SOC NVS"/>
    <n v="2"/>
    <s v="0.007"/>
    <m/>
    <x v="0"/>
    <x v="0"/>
  </r>
  <r>
    <s v="DEPT PHARMACOL"/>
    <n v="2"/>
    <s v="0.007"/>
    <m/>
    <x v="0"/>
    <x v="0"/>
  </r>
  <r>
    <s v="DEPT PSYCHOL"/>
    <n v="2"/>
    <s v="0.007"/>
    <m/>
    <x v="0"/>
    <x v="0"/>
  </r>
  <r>
    <s v="DEPT PUBL HLTH CARING SCI"/>
    <n v="2"/>
    <s v="0.007"/>
    <m/>
    <x v="0"/>
    <x v="0"/>
  </r>
  <r>
    <s v="DEPT THORAC SURG"/>
    <n v="2"/>
    <s v="0.007"/>
    <m/>
    <x v="0"/>
    <x v="0"/>
  </r>
  <r>
    <s v="DEPT ZOOL"/>
    <n v="2"/>
    <s v="0.007"/>
    <m/>
    <x v="0"/>
    <x v="0"/>
  </r>
  <r>
    <s v="DERRIFORD HOSP"/>
    <n v="2"/>
    <s v="0.007"/>
    <m/>
    <x v="0"/>
    <x v="0"/>
  </r>
  <r>
    <s v="DETECT EARLY INTERVENT SERV PSYCHOSIS"/>
    <n v="2"/>
    <s v="0.007"/>
    <m/>
    <x v="0"/>
    <x v="0"/>
  </r>
  <r>
    <s v="DEUTSCH ELEKTRONEN SYNCHROTON"/>
    <n v="2"/>
    <s v="0.007"/>
    <m/>
    <x v="0"/>
    <x v="0"/>
  </r>
  <r>
    <s v="DEUTSCH ELEKTRONEN SYNCHROTRON DESY"/>
    <n v="2"/>
    <s v="0.007"/>
    <m/>
    <x v="0"/>
    <x v="0"/>
  </r>
  <r>
    <s v="DEUTSCH ELEKTRONENSYNCHROTRON"/>
    <n v="2"/>
    <s v="0.007"/>
    <m/>
    <x v="0"/>
    <x v="0"/>
  </r>
  <r>
    <s v="DEUTSCH ELEKTRONENSYNCHROTRON DESY"/>
    <n v="2"/>
    <s v="0.007"/>
    <m/>
    <x v="0"/>
    <x v="0"/>
  </r>
  <r>
    <s v="DEUTSCH KREBSFORSCH ZENTRUM DKFZ"/>
    <n v="2"/>
    <s v="0.007"/>
    <m/>
    <x v="0"/>
    <x v="0"/>
  </r>
  <r>
    <s v="DEUTSCH ZENTRUM LUFT RAUMFAHRT"/>
    <n v="2"/>
    <s v="0.007"/>
    <m/>
    <x v="0"/>
    <x v="0"/>
  </r>
  <r>
    <s v="DEUTSCH ZENTRUM LUFT RAUMFAHRT DLR"/>
    <n v="2"/>
    <s v="0.007"/>
    <m/>
    <x v="0"/>
    <x v="0"/>
  </r>
  <r>
    <s v="DFKI GMBH"/>
    <n v="2"/>
    <s v="0.007"/>
    <m/>
    <x v="0"/>
    <x v="0"/>
  </r>
  <r>
    <s v="DIAMANTINA INST CANC IMMUNOL METAB MED"/>
    <n v="2"/>
    <s v="0.007"/>
    <m/>
    <x v="0"/>
    <x v="0"/>
  </r>
  <r>
    <s v="DIARC TECHNOL INC"/>
    <n v="2"/>
    <s v="0.007"/>
    <m/>
    <x v="0"/>
    <x v="0"/>
  </r>
  <r>
    <s v="DIENSTLEISTUNGSZENTRUM LANDLICHER RAUM"/>
    <n v="2"/>
    <s v="0.007"/>
    <m/>
    <x v="0"/>
    <x v="0"/>
  </r>
  <r>
    <s v="DIFROTEC OU"/>
    <n v="2"/>
    <s v="0.007"/>
    <m/>
    <x v="0"/>
    <x v="0"/>
  </r>
  <r>
    <s v="DIGI HLTH"/>
    <n v="2"/>
    <s v="0.007"/>
    <m/>
    <x v="0"/>
    <x v="0"/>
  </r>
  <r>
    <s v="DILLA UNIV"/>
    <n v="2"/>
    <s v="0.007"/>
    <m/>
    <x v="0"/>
    <x v="0"/>
  </r>
  <r>
    <s v="DIPUTAC FORAL NAVARRA"/>
    <n v="2"/>
    <s v="0.007"/>
    <m/>
    <x v="0"/>
    <x v="0"/>
  </r>
  <r>
    <s v="DIRECAO GERAL ALIMENTACAO VET"/>
    <n v="2"/>
    <s v="0.007"/>
    <m/>
    <x v="0"/>
    <x v="0"/>
  </r>
  <r>
    <s v="DIRECT DIST SANITAIRE HAHO"/>
    <n v="2"/>
    <s v="0.007"/>
    <m/>
    <x v="0"/>
    <x v="0"/>
  </r>
  <r>
    <s v="DIRECT GEN ALIMENTAT"/>
    <n v="2"/>
    <s v="0.007"/>
    <m/>
    <x v="0"/>
    <x v="0"/>
  </r>
  <r>
    <s v="DIRECT SANTE"/>
    <n v="2"/>
    <s v="0.007"/>
    <m/>
    <x v="0"/>
    <x v="0"/>
  </r>
  <r>
    <s v="DIRECTORATE HLTH"/>
    <n v="2"/>
    <s v="0.007"/>
    <m/>
    <x v="0"/>
    <x v="0"/>
  </r>
  <r>
    <s v="DIV HLTH SOCIAL CARE RES"/>
    <n v="2"/>
    <s v="0.007"/>
    <m/>
    <x v="0"/>
    <x v="0"/>
  </r>
  <r>
    <s v="DKFZ"/>
    <n v="2"/>
    <s v="0.007"/>
    <m/>
    <x v="0"/>
    <x v="0"/>
  </r>
  <r>
    <s v="DNCODE LABS"/>
    <n v="2"/>
    <s v="0.007"/>
    <m/>
    <x v="0"/>
    <x v="0"/>
  </r>
  <r>
    <s v="DOCTORAL SCH NAT SCI UGENT"/>
    <n v="2"/>
    <s v="0.007"/>
    <m/>
    <x v="0"/>
    <x v="0"/>
  </r>
  <r>
    <s v="DONEGAL CLIN RES ACAD"/>
    <n v="2"/>
    <s v="0.007"/>
    <m/>
    <x v="0"/>
    <x v="0"/>
  </r>
  <r>
    <s v="DONG A UNIV"/>
    <n v="2"/>
    <s v="0.007"/>
    <m/>
    <x v="0"/>
    <x v="0"/>
  </r>
  <r>
    <s v="DONOSTIA INT PHYS CTR"/>
    <n v="2"/>
    <s v="0.007"/>
    <m/>
    <x v="0"/>
    <x v="0"/>
  </r>
  <r>
    <s v="DR DY PATIL VIDYAPEETH PUNE"/>
    <n v="2"/>
    <s v="0.007"/>
    <m/>
    <x v="0"/>
    <x v="0"/>
  </r>
  <r>
    <s v="DR ION CANTACUZINO HOSP"/>
    <n v="2"/>
    <s v="0.007"/>
    <m/>
    <x v="0"/>
    <x v="0"/>
  </r>
  <r>
    <s v="DR MOHANS DIABET SPECIAL CTR"/>
    <n v="2"/>
    <s v="0.007"/>
    <m/>
    <x v="0"/>
    <x v="0"/>
  </r>
  <r>
    <s v="DR STEEVENS HOSP"/>
    <n v="2"/>
    <s v="0.007"/>
    <m/>
    <x v="0"/>
    <x v="0"/>
  </r>
  <r>
    <s v="DRK KLIN BERLIN"/>
    <n v="2"/>
    <s v="0.007"/>
    <m/>
    <x v="0"/>
    <x v="0"/>
  </r>
  <r>
    <s v="DSM IRFU"/>
    <n v="2"/>
    <s v="0.007"/>
    <m/>
    <x v="0"/>
    <x v="0"/>
  </r>
  <r>
    <s v="DTI"/>
    <n v="2"/>
    <s v="0.007"/>
    <m/>
    <x v="0"/>
    <x v="0"/>
  </r>
  <r>
    <s v="DUBAI HOSP"/>
    <n v="2"/>
    <s v="0.007"/>
    <m/>
    <x v="0"/>
    <x v="0"/>
  </r>
  <r>
    <s v="DUBLIN INST ADV STUDIES"/>
    <n v="2"/>
    <s v="0.007"/>
    <m/>
    <x v="0"/>
    <x v="0"/>
  </r>
  <r>
    <s v="DUKE CLIN RES INST"/>
    <n v="2"/>
    <s v="0.007"/>
    <m/>
    <x v="0"/>
    <x v="0"/>
  </r>
  <r>
    <s v="DUKE EYE CTR HUMAN GENET"/>
    <n v="2"/>
    <s v="0.007"/>
    <m/>
    <x v="0"/>
    <x v="0"/>
  </r>
  <r>
    <s v="DUKE NUS GRAD MED SCH SINGAPORE"/>
    <n v="2"/>
    <s v="0.007"/>
    <m/>
    <x v="0"/>
    <x v="0"/>
  </r>
  <r>
    <s v="DUTCH CHILDHOOD ONCOL GRP"/>
    <n v="2"/>
    <s v="0.007"/>
    <m/>
    <x v="0"/>
    <x v="0"/>
  </r>
  <r>
    <s v="DUTCH INST FUNDAMENTAL ENERGY RES"/>
    <n v="2"/>
    <s v="0.007"/>
    <m/>
    <x v="0"/>
    <x v="0"/>
  </r>
  <r>
    <s v="DUTCH SPEAKING BELGIAN RENAL REGISTRY NBVN"/>
    <n v="2"/>
    <s v="0.007"/>
    <m/>
    <x v="0"/>
    <x v="0"/>
  </r>
  <r>
    <s v="DZD GERMAN CTR DIABET RES"/>
    <n v="2"/>
    <s v="0.007"/>
    <m/>
    <x v="0"/>
    <x v="0"/>
  </r>
  <r>
    <s v="DZHK GERMAN CTR CARDIOVASCULAR RES"/>
    <n v="2"/>
    <s v="0.007"/>
    <m/>
    <x v="0"/>
    <x v="0"/>
  </r>
  <r>
    <s v="DZHK PARTNER SITE MUNICH HEART ALLIANCE"/>
    <n v="2"/>
    <s v="0.007"/>
    <m/>
    <x v="0"/>
    <x v="0"/>
  </r>
  <r>
    <s v="DZNE"/>
    <n v="2"/>
    <s v="0.007"/>
    <m/>
    <x v="0"/>
    <x v="0"/>
  </r>
  <r>
    <s v="E MORELLI HOSP"/>
    <n v="2"/>
    <s v="0.007"/>
    <m/>
    <x v="0"/>
    <x v="0"/>
  </r>
  <r>
    <s v="E TALLIN CENT HOSP"/>
    <n v="2"/>
    <s v="0.007"/>
    <m/>
    <x v="0"/>
    <x v="0"/>
  </r>
  <r>
    <s v="E VIRU CENT HOSP"/>
    <n v="2"/>
    <s v="0.007"/>
    <m/>
    <x v="0"/>
    <x v="0"/>
  </r>
  <r>
    <s v="EADA BUSINESS SCH"/>
    <n v="2"/>
    <s v="0.007"/>
    <m/>
    <x v="0"/>
    <x v="0"/>
  </r>
  <r>
    <s v="EAST LONDON NHS TRUST"/>
    <n v="2"/>
    <s v="0.007"/>
    <m/>
    <x v="0"/>
    <x v="0"/>
  </r>
  <r>
    <s v="EBD CSIC"/>
    <n v="2"/>
    <s v="0.007"/>
    <m/>
    <x v="0"/>
    <x v="0"/>
  </r>
  <r>
    <s v="EBERHARD KARLS UNIV TUBINGEN"/>
    <n v="2"/>
    <s v="0.007"/>
    <m/>
    <x v="0"/>
    <x v="0"/>
  </r>
  <r>
    <s v="EBERHARD PARTNER"/>
    <n v="2"/>
    <s v="0.007"/>
    <m/>
    <x v="0"/>
    <x v="0"/>
  </r>
  <r>
    <s v="ECAT FDN"/>
    <n v="2"/>
    <s v="0.007"/>
    <m/>
    <x v="0"/>
    <x v="0"/>
  </r>
  <r>
    <s v="ECOLE MINES"/>
    <n v="2"/>
    <s v="0.007"/>
    <m/>
    <x v="0"/>
    <x v="0"/>
  </r>
  <r>
    <s v="ECOLE NATL VET ALFORT"/>
    <n v="2"/>
    <s v="0.007"/>
    <m/>
    <x v="0"/>
    <x v="0"/>
  </r>
  <r>
    <s v="ECOWAS COMMISS"/>
    <n v="2"/>
    <s v="0.007"/>
    <m/>
    <x v="0"/>
    <x v="0"/>
  </r>
  <r>
    <s v="ECT OEKOTOXIKOL GMBH"/>
    <n v="2"/>
    <s v="0.007"/>
    <m/>
    <x v="0"/>
    <x v="0"/>
  </r>
  <r>
    <s v="EDUC HLTH"/>
    <n v="2"/>
    <s v="0.007"/>
    <m/>
    <x v="0"/>
    <x v="0"/>
  </r>
  <r>
    <s v="EESTI DEMOG INST"/>
    <n v="2"/>
    <s v="0.007"/>
    <m/>
    <x v="0"/>
    <x v="0"/>
  </r>
  <r>
    <s v="EESTI KUNSTIMUUSEUM KADRIORU KUNSTIMUUSEUM"/>
    <n v="2"/>
    <s v="0.007"/>
    <m/>
    <x v="0"/>
    <x v="0"/>
  </r>
  <r>
    <s v="EESTI MEREMUUSEUM"/>
    <n v="2"/>
    <s v="0.007"/>
    <m/>
    <x v="0"/>
    <x v="0"/>
  </r>
  <r>
    <s v="EESTI MUINSUSKAITSE SELTS"/>
    <n v="2"/>
    <s v="0.007"/>
    <m/>
    <x v="0"/>
    <x v="0"/>
  </r>
  <r>
    <s v="EESTI POWER PLANT"/>
    <n v="2"/>
    <s v="0.007"/>
    <m/>
    <x v="0"/>
    <x v="0"/>
  </r>
  <r>
    <s v="EESTI REUMALIIT MTU"/>
    <n v="2"/>
    <s v="0.007"/>
    <m/>
    <x v="0"/>
    <x v="0"/>
  </r>
  <r>
    <s v="EESTI TEADUSTE AKAD"/>
    <n v="2"/>
    <s v="0.007"/>
    <m/>
    <x v="0"/>
    <x v="0"/>
  </r>
  <r>
    <s v="EESTI TEADUSTE AKAD LIIGE"/>
    <n v="2"/>
    <s v="0.007"/>
    <m/>
    <x v="0"/>
    <x v="0"/>
  </r>
  <r>
    <s v="EFA EUROPEAN FEDERAT ALLERGY AIRWAYS DIS PATIEN"/>
    <n v="2"/>
    <s v="0.007"/>
    <m/>
    <x v="0"/>
    <x v="0"/>
  </r>
  <r>
    <s v="EGCUT"/>
    <n v="2"/>
    <s v="0.007"/>
    <m/>
    <x v="0"/>
    <x v="0"/>
  </r>
  <r>
    <s v="EGE UNIV HOSP"/>
    <n v="2"/>
    <s v="0.007"/>
    <m/>
    <x v="0"/>
    <x v="0"/>
  </r>
  <r>
    <s v="EIP AHA COMMITMENT ACT"/>
    <n v="2"/>
    <s v="0.007"/>
    <m/>
    <x v="0"/>
    <x v="0"/>
  </r>
  <r>
    <s v="ELAZIG TRAINING RES HOSP"/>
    <n v="2"/>
    <s v="0.007"/>
    <m/>
    <x v="0"/>
    <x v="0"/>
  </r>
  <r>
    <s v="ELI LILLY CO LTD"/>
    <n v="2"/>
    <s v="0.007"/>
    <m/>
    <x v="0"/>
    <x v="0"/>
  </r>
  <r>
    <s v="ELIKO"/>
    <n v="2"/>
    <s v="0.007"/>
    <m/>
    <x v="0"/>
    <x v="0"/>
  </r>
  <r>
    <s v="ELIKO COMPETENCE CTR ELECT"/>
    <n v="2"/>
    <s v="0.007"/>
    <m/>
    <x v="0"/>
    <x v="0"/>
  </r>
  <r>
    <s v="ELIKO LTD"/>
    <n v="2"/>
    <s v="0.007"/>
    <m/>
    <x v="0"/>
    <x v="0"/>
  </r>
  <r>
    <s v="ELISABETH KRANKENHAUS ESSEN"/>
    <n v="2"/>
    <s v="0.007"/>
    <m/>
    <x v="0"/>
    <x v="0"/>
  </r>
  <r>
    <s v="ELIZADE UNIV"/>
    <n v="2"/>
    <s v="0.007"/>
    <m/>
    <x v="0"/>
    <x v="0"/>
  </r>
  <r>
    <s v="ELLINOGERMANIKI AGOGI SCHOLI PANAGEA SAVVA"/>
    <n v="2"/>
    <s v="0.007"/>
    <m/>
    <x v="0"/>
    <x v="0"/>
  </r>
  <r>
    <s v="ELVA HOSP"/>
    <n v="2"/>
    <s v="0.007"/>
    <m/>
    <x v="0"/>
    <x v="0"/>
  </r>
  <r>
    <s v="ELVIOR"/>
    <n v="2"/>
    <s v="0.007"/>
    <m/>
    <x v="0"/>
    <x v="0"/>
  </r>
  <r>
    <s v="ELVIOR LLC"/>
    <n v="2"/>
    <s v="0.007"/>
    <m/>
    <x v="0"/>
    <x v="0"/>
  </r>
  <r>
    <s v="EMBRAPA TEMPERATE AGR"/>
    <n v="2"/>
    <s v="0.007"/>
    <m/>
    <x v="0"/>
    <x v="0"/>
  </r>
  <r>
    <s v="EMBRY RIDDLE AERONAUT UNIV"/>
    <n v="2"/>
    <s v="0.007"/>
    <m/>
    <x v="0"/>
    <x v="0"/>
  </r>
  <r>
    <s v="EMORY COLL ARTS SCI"/>
    <n v="2"/>
    <s v="0.007"/>
    <m/>
    <x v="0"/>
    <x v="0"/>
  </r>
  <r>
    <s v="EN FIST CTR EXCELLENCE"/>
    <n v="2"/>
    <s v="0.007"/>
    <m/>
    <x v="0"/>
    <x v="0"/>
  </r>
  <r>
    <s v="ENDOCRINOL METAB POPULAT SCI INST"/>
    <n v="2"/>
    <s v="0.007"/>
    <m/>
    <x v="0"/>
    <x v="0"/>
  </r>
  <r>
    <s v="ENDOCRINOL METAB RES CTR"/>
    <n v="2"/>
    <s v="0.007"/>
    <m/>
    <x v="0"/>
    <x v="0"/>
  </r>
  <r>
    <s v="ENITA BORDEAUX"/>
    <n v="2"/>
    <s v="0.007"/>
    <m/>
    <x v="0"/>
    <x v="0"/>
  </r>
  <r>
    <s v="ENSICAEN"/>
    <n v="2"/>
    <s v="0.007"/>
    <m/>
    <x v="0"/>
    <x v="0"/>
  </r>
  <r>
    <s v="ENTERPRISE ESTONIA"/>
    <n v="2"/>
    <s v="0.007"/>
    <m/>
    <x v="0"/>
    <x v="0"/>
  </r>
  <r>
    <s v="EPFL ENAC"/>
    <n v="2"/>
    <s v="0.007"/>
    <m/>
    <x v="0"/>
    <x v="0"/>
  </r>
  <r>
    <s v="EPICOM NORTHERN ITALY CTR BASED CREMA CREMONA"/>
    <n v="2"/>
    <s v="0.007"/>
    <m/>
    <x v="0"/>
    <x v="0"/>
  </r>
  <r>
    <s v="EPIDEMIOL PREVENT UNIT"/>
    <n v="2"/>
    <s v="0.007"/>
    <m/>
    <x v="0"/>
    <x v="0"/>
  </r>
  <r>
    <s v="EPILEPSY CTR KORK"/>
    <n v="2"/>
    <s v="0.007"/>
    <m/>
    <x v="0"/>
    <x v="0"/>
  </r>
  <r>
    <s v="EQUALIS AB"/>
    <n v="2"/>
    <s v="0.007"/>
    <m/>
    <x v="0"/>
    <x v="0"/>
  </r>
  <r>
    <s v="ERASMUS"/>
    <n v="2"/>
    <s v="0.007"/>
    <m/>
    <x v="0"/>
    <x v="0"/>
  </r>
  <r>
    <s v="ERASMUS HOSP"/>
    <n v="2"/>
    <s v="0.007"/>
    <m/>
    <x v="0"/>
    <x v="0"/>
  </r>
  <r>
    <s v="ERASMUS MC SOPHIA KINDERZIEKENHUIS"/>
    <n v="2"/>
    <s v="0.007"/>
    <m/>
    <x v="0"/>
    <x v="0"/>
  </r>
  <r>
    <s v="ERASMUS SCH CTR"/>
    <n v="2"/>
    <s v="0.007"/>
    <m/>
    <x v="0"/>
    <x v="0"/>
  </r>
  <r>
    <s v="ERIC WILLIAMS MED SCI COMPLEX"/>
    <n v="2"/>
    <s v="0.007"/>
    <m/>
    <x v="0"/>
    <x v="0"/>
  </r>
  <r>
    <s v="ESA ESOC"/>
    <n v="2"/>
    <s v="0.007"/>
    <m/>
    <x v="0"/>
    <x v="0"/>
  </r>
  <r>
    <s v="ESCOLA SUPER TECNOL SAUDE LISBOA"/>
    <n v="2"/>
    <s v="0.007"/>
    <m/>
    <x v="0"/>
    <x v="0"/>
  </r>
  <r>
    <s v="ESCUELA POLITEC NACL"/>
    <n v="2"/>
    <s v="0.007"/>
    <m/>
    <x v="0"/>
    <x v="0"/>
  </r>
  <r>
    <s v="ESKISEHIR OSMANGAZI UNIV"/>
    <n v="2"/>
    <s v="0.007"/>
    <m/>
    <x v="0"/>
    <x v="0"/>
  </r>
  <r>
    <s v="ESSEC BUSINESS SCH"/>
    <n v="2"/>
    <s v="0.007"/>
    <m/>
    <x v="0"/>
    <x v="0"/>
  </r>
  <r>
    <s v="ESSEN UNIV HOSP"/>
    <n v="2"/>
    <s v="0.007"/>
    <m/>
    <x v="0"/>
    <x v="0"/>
  </r>
  <r>
    <s v="ESTAC BIOL DONANA"/>
    <n v="2"/>
    <s v="0.007"/>
    <m/>
    <x v="0"/>
    <x v="0"/>
  </r>
  <r>
    <s v="ESTKONSULT"/>
    <n v="2"/>
    <s v="0.007"/>
    <m/>
    <x v="0"/>
    <x v="0"/>
  </r>
  <r>
    <s v="ESTKONSULT LTD"/>
    <n v="2"/>
    <s v="0.007"/>
    <m/>
    <x v="0"/>
    <x v="0"/>
  </r>
  <r>
    <s v="ESTONIAN AMER BUSINESS ACAD"/>
    <n v="2"/>
    <s v="0.007"/>
    <m/>
    <x v="0"/>
    <x v="0"/>
  </r>
  <r>
    <s v="ESTONIAN ASSOC EUROPEAN STUDIES"/>
    <n v="2"/>
    <s v="0.007"/>
    <m/>
    <x v="0"/>
    <x v="0"/>
  </r>
  <r>
    <s v="ESTONIAN BIOCENTRE"/>
    <n v="2"/>
    <s v="0.007"/>
    <m/>
    <x v="0"/>
    <x v="0"/>
  </r>
  <r>
    <s v="ESTONIAN BUR FORENS MED"/>
    <n v="2"/>
    <s v="0.007"/>
    <m/>
    <x v="0"/>
    <x v="0"/>
  </r>
  <r>
    <s v="ESTONIAN CAUSES DEATH REGISTRY"/>
    <n v="2"/>
    <s v="0.007"/>
    <m/>
    <x v="0"/>
    <x v="0"/>
  </r>
  <r>
    <s v="ESTONIAN CTR FOREST PROTECT SILVICULTURE"/>
    <n v="2"/>
    <s v="0.007"/>
    <m/>
    <x v="0"/>
    <x v="0"/>
  </r>
  <r>
    <s v="ESTONIAN EHLTH FDN"/>
    <n v="2"/>
    <s v="0.007"/>
    <m/>
    <x v="0"/>
    <x v="0"/>
  </r>
  <r>
    <s v="ESTONIAN ENVIRONM BOARD"/>
    <n v="2"/>
    <s v="0.007"/>
    <m/>
    <x v="0"/>
    <x v="0"/>
  </r>
  <r>
    <s v="ESTONIAN EVANGEL LUTHERAN CHURCH"/>
    <n v="2"/>
    <s v="0.007"/>
    <m/>
    <x v="0"/>
    <x v="0"/>
  </r>
  <r>
    <s v="ESTONIAN FOREIGN POLICY INST"/>
    <n v="2"/>
    <s v="0.007"/>
    <m/>
    <x v="0"/>
    <x v="0"/>
  </r>
  <r>
    <s v="ESTONIAN INFORMAT CTR"/>
    <n v="2"/>
    <s v="0.007"/>
    <m/>
    <x v="0"/>
    <x v="0"/>
  </r>
  <r>
    <s v="ESTONIAN INNOVAT INST"/>
    <n v="2"/>
    <s v="0.007"/>
    <m/>
    <x v="0"/>
    <x v="0"/>
  </r>
  <r>
    <s v="ESTONIAN INST FUTURES STUDIES"/>
    <n v="2"/>
    <s v="0.007"/>
    <m/>
    <x v="0"/>
    <x v="0"/>
  </r>
  <r>
    <s v="ESTONIAN INST HIST MEMORY"/>
    <n v="2"/>
    <s v="0.007"/>
    <m/>
    <x v="0"/>
    <x v="0"/>
  </r>
  <r>
    <s v="ESTONIAN LIBRARIANS ASSOC"/>
    <n v="2"/>
    <s v="0.007"/>
    <m/>
    <x v="0"/>
    <x v="0"/>
  </r>
  <r>
    <s v="ESTONIAN MAT TECHNOL COMPETENCE CTR"/>
    <n v="2"/>
    <s v="0.007"/>
    <m/>
    <x v="0"/>
    <x v="0"/>
  </r>
  <r>
    <s v="ESTONIAN MINIST ENVIRONM"/>
    <n v="2"/>
    <s v="0.007"/>
    <m/>
    <x v="0"/>
    <x v="0"/>
  </r>
  <r>
    <s v="ESTONIAN MINIST JUSTICE"/>
    <n v="2"/>
    <s v="0.007"/>
    <m/>
    <x v="0"/>
    <x v="0"/>
  </r>
  <r>
    <s v="ESTONIAN MYCOL RES CTR FDN"/>
    <n v="2"/>
    <s v="0.007"/>
    <m/>
    <x v="0"/>
    <x v="0"/>
  </r>
  <r>
    <s v="ESTONIAN NATL ARCH"/>
    <n v="2"/>
    <s v="0.007"/>
    <m/>
    <x v="0"/>
    <x v="0"/>
  </r>
  <r>
    <s v="ESTONIAN NATL DEF ACAD"/>
    <n v="2"/>
    <s v="0.007"/>
    <m/>
    <x v="0"/>
    <x v="0"/>
  </r>
  <r>
    <s v="ESTONIAN OIL SHALE CO"/>
    <n v="2"/>
    <s v="0.007"/>
    <m/>
    <x v="0"/>
    <x v="0"/>
  </r>
  <r>
    <s v="ESTONIAN OLYMP COMM"/>
    <n v="2"/>
    <s v="0.007"/>
    <m/>
    <x v="0"/>
    <x v="0"/>
  </r>
  <r>
    <s v="ESTONIAN ONCOL CTR"/>
    <n v="2"/>
    <s v="0.007"/>
    <m/>
    <x v="0"/>
    <x v="0"/>
  </r>
  <r>
    <s v="ESTONIAN OPEN AIR MUSEUM"/>
    <n v="2"/>
    <s v="0.007"/>
    <m/>
    <x v="0"/>
    <x v="0"/>
  </r>
  <r>
    <s v="ESTONIAN PIG BREEDING ASSOC"/>
    <n v="2"/>
    <s v="0.007"/>
    <m/>
    <x v="0"/>
    <x v="0"/>
  </r>
  <r>
    <s v="ESTONIAN POISON INFORMAT CTR"/>
    <n v="2"/>
    <s v="0.007"/>
    <m/>
    <x v="0"/>
    <x v="0"/>
  </r>
  <r>
    <s v="ESTONIAN POISONS INFORMAT CTR"/>
    <n v="2"/>
    <s v="0.007"/>
    <m/>
    <x v="0"/>
    <x v="0"/>
  </r>
  <r>
    <s v="ESTONIAN PRESS COUNCIL"/>
    <n v="2"/>
    <s v="0.007"/>
    <m/>
    <x v="0"/>
    <x v="0"/>
  </r>
  <r>
    <s v="ESTONIAN QUAL AGCY HIGHER VOCAT EDUC EKKA"/>
    <n v="2"/>
    <s v="0.007"/>
    <m/>
    <x v="0"/>
    <x v="0"/>
  </r>
  <r>
    <s v="ESTONIAN SLEEP MED ASSOC"/>
    <n v="2"/>
    <s v="0.007"/>
    <m/>
    <x v="0"/>
    <x v="0"/>
  </r>
  <r>
    <s v="ESTONIAN SOC CARDIOL"/>
    <n v="2"/>
    <s v="0.007"/>
    <m/>
    <x v="0"/>
    <x v="0"/>
  </r>
  <r>
    <s v="ESTONIAN SOC CHURCH HIST"/>
    <n v="2"/>
    <s v="0.007"/>
    <m/>
    <x v="0"/>
    <x v="0"/>
  </r>
  <r>
    <s v="ESTONIAN TB REGISTRY"/>
    <n v="2"/>
    <s v="0.007"/>
    <m/>
    <x v="0"/>
    <x v="0"/>
  </r>
  <r>
    <s v="ESTONIAN THERIOL SOC"/>
    <n v="2"/>
    <s v="0.007"/>
    <m/>
    <x v="0"/>
    <x v="0"/>
  </r>
  <r>
    <s v="ESTONINA BIOCTR"/>
    <n v="2"/>
    <s v="0.007"/>
    <m/>
    <x v="0"/>
    <x v="0"/>
  </r>
  <r>
    <s v="ETAB HOSP UNIV 1ER NOVEMBRE"/>
    <n v="2"/>
    <s v="0.007"/>
    <m/>
    <x v="0"/>
    <x v="0"/>
  </r>
  <r>
    <s v="ETERNAL HEART CARE CTR"/>
    <n v="2"/>
    <s v="0.007"/>
    <m/>
    <x v="0"/>
    <x v="0"/>
  </r>
  <r>
    <s v="ETH HONGGERBERG"/>
    <n v="2"/>
    <s v="0.007"/>
    <m/>
    <x v="0"/>
    <x v="0"/>
  </r>
  <r>
    <s v="EUCLID UNIV"/>
    <n v="2"/>
    <s v="0.007"/>
    <m/>
    <x v="0"/>
    <x v="0"/>
  </r>
  <r>
    <s v="EULAR STANDING COMM PEOPLE ARTHRIT RHEUMATISM EUR"/>
    <n v="2"/>
    <s v="0.007"/>
    <m/>
    <x v="0"/>
    <x v="0"/>
  </r>
  <r>
    <s v="EUNICE GIBSON POLYCLIN"/>
    <n v="2"/>
    <s v="0.007"/>
    <m/>
    <x v="0"/>
    <x v="0"/>
  </r>
  <r>
    <s v="EURAM 2011"/>
    <n v="2"/>
    <s v="0.007"/>
    <m/>
    <x v="0"/>
    <x v="0"/>
  </r>
  <r>
    <s v="EURATOM CCFE FUS ASSOC"/>
    <n v="2"/>
    <s v="0.007"/>
    <m/>
    <x v="0"/>
    <x v="0"/>
  </r>
  <r>
    <s v="EURO ASIAN RESP SOC"/>
    <n v="2"/>
    <s v="0.007"/>
    <m/>
    <x v="0"/>
    <x v="0"/>
  </r>
  <r>
    <s v="EUROASIAN RESP SOC"/>
    <n v="2"/>
    <s v="0.007"/>
    <m/>
    <x v="0"/>
    <x v="0"/>
  </r>
  <r>
    <s v="EUROCLIN ATHENS"/>
    <n v="2"/>
    <s v="0.007"/>
    <m/>
    <x v="0"/>
    <x v="0"/>
  </r>
  <r>
    <s v="EUROPE EUROPA VEREINIGUNG VITALITAT AKTIVES ALT"/>
    <n v="2"/>
    <s v="0.007"/>
    <m/>
    <x v="0"/>
    <x v="0"/>
  </r>
  <r>
    <s v="EUROPEAN ACAD ALLERGY CLIN IMMUNOL"/>
    <n v="2"/>
    <s v="0.007"/>
    <m/>
    <x v="0"/>
    <x v="0"/>
  </r>
  <r>
    <s v="EUROPEAN ACAD BOLZANO"/>
    <n v="2"/>
    <s v="0.007"/>
    <m/>
    <x v="0"/>
    <x v="0"/>
  </r>
  <r>
    <s v="EUROPEAN ACAD BOLZANO BOZEN EURAC"/>
    <n v="2"/>
    <s v="0.007"/>
    <m/>
    <x v="0"/>
    <x v="0"/>
  </r>
  <r>
    <s v="EUROPEAN ACAD BOZEN BOLZANO"/>
    <n v="2"/>
    <s v="0.007"/>
    <m/>
    <x v="0"/>
    <x v="0"/>
  </r>
  <r>
    <s v="EUROPEAN BIOINFORMAT INST EMBL EBI"/>
    <n v="2"/>
    <s v="0.007"/>
    <m/>
    <x v="0"/>
    <x v="0"/>
  </r>
  <r>
    <s v="EUROPEAN COMMISS DG JOINT RES CTR"/>
    <n v="2"/>
    <s v="0.007"/>
    <m/>
    <x v="0"/>
    <x v="0"/>
  </r>
  <r>
    <s v="EUROPEAN COMMISS FP7 PROJECTS PROFILES ENGNINEE"/>
    <n v="2"/>
    <s v="0.007"/>
    <m/>
    <x v="0"/>
    <x v="0"/>
  </r>
  <r>
    <s v="EUROPEAN CTR MEDIUM RANGE WEATHER FORECASTS ECMWF"/>
    <n v="2"/>
    <s v="0.007"/>
    <m/>
    <x v="0"/>
    <x v="0"/>
  </r>
  <r>
    <s v="EUROPEAN FEDERAT RADIOGRAPHER SOC"/>
    <n v="2"/>
    <s v="0.007"/>
    <m/>
    <x v="0"/>
    <x v="0"/>
  </r>
  <r>
    <s v="EUROPEAN LIVER PATIENTS ASSOC"/>
    <n v="2"/>
    <s v="0.007"/>
    <m/>
    <x v="0"/>
    <x v="0"/>
  </r>
  <r>
    <s v="EUROPEAN MOL BIOL LAB EMBL"/>
    <n v="2"/>
    <s v="0.007"/>
    <m/>
    <x v="0"/>
    <x v="0"/>
  </r>
  <r>
    <s v="EUROPEAN MONITORING CTR DRUGS DRUG ADDICT"/>
    <n v="2"/>
    <s v="0.007"/>
    <m/>
    <x v="0"/>
    <x v="0"/>
  </r>
  <r>
    <s v="EUROPEAN PARLIAMENT"/>
    <n v="2"/>
    <s v="0.007"/>
    <m/>
    <x v="0"/>
    <x v="0"/>
  </r>
  <r>
    <s v="EUROPEAN REG LOCAL HLTH ASSOC"/>
    <n v="2"/>
    <s v="0.007"/>
    <m/>
    <x v="0"/>
    <x v="0"/>
  </r>
  <r>
    <s v="EUROPEAN RESP SOC"/>
    <n v="2"/>
    <s v="0.007"/>
    <m/>
    <x v="0"/>
    <x v="0"/>
  </r>
  <r>
    <s v="EUROPEAN TOP CTR BIOL DIVERS"/>
    <n v="2"/>
    <s v="0.007"/>
    <m/>
    <x v="0"/>
    <x v="0"/>
  </r>
  <r>
    <s v="EUROPEAN UNIV"/>
    <n v="2"/>
    <s v="0.007"/>
    <m/>
    <x v="0"/>
    <x v="0"/>
  </r>
  <r>
    <s v="EVERGREEN STATE COLL"/>
    <n v="2"/>
    <s v="0.007"/>
    <m/>
    <x v="0"/>
    <x v="0"/>
  </r>
  <r>
    <s v="EVIDERA INC"/>
    <n v="2"/>
    <s v="0.007"/>
    <m/>
    <x v="0"/>
    <x v="0"/>
  </r>
  <r>
    <s v="EXECUT BOARD HLTH MINISTERS COUNCIL COOPERAT COUN"/>
    <n v="2"/>
    <s v="0.007"/>
    <m/>
    <x v="0"/>
    <x v="0"/>
  </r>
  <r>
    <s v="EXTERNAL QUAL ASSURANCE LAB MED SWEDEN EQUALIS"/>
    <n v="2"/>
    <s v="0.007"/>
    <m/>
    <x v="0"/>
    <x v="0"/>
  </r>
  <r>
    <s v="F HOFFMANN LA ROCHE CO LTD"/>
    <n v="2"/>
    <s v="0.007"/>
    <m/>
    <x v="0"/>
    <x v="0"/>
  </r>
  <r>
    <s v="FAC AEROSP ENGN PHYS SPACE GEODESY PSG"/>
    <n v="2"/>
    <s v="0.007"/>
    <m/>
    <x v="0"/>
    <x v="0"/>
  </r>
  <r>
    <s v="FAC BIOL"/>
    <n v="2"/>
    <s v="0.007"/>
    <m/>
    <x v="0"/>
    <x v="0"/>
  </r>
  <r>
    <s v="FAC CIENCIAS MED"/>
    <n v="2"/>
    <s v="0.007"/>
    <m/>
    <x v="0"/>
    <x v="0"/>
  </r>
  <r>
    <s v="FAC CIENCIES"/>
    <n v="2"/>
    <s v="0.007"/>
    <m/>
    <x v="0"/>
    <x v="0"/>
  </r>
  <r>
    <s v="FAC HLTH SCI"/>
    <n v="2"/>
    <s v="0.007"/>
    <m/>
    <x v="0"/>
    <x v="0"/>
  </r>
  <r>
    <s v="FAC HOSP"/>
    <n v="2"/>
    <s v="0.007"/>
    <m/>
    <x v="0"/>
    <x v="0"/>
  </r>
  <r>
    <s v="FAC HOSP NITRA"/>
    <n v="2"/>
    <s v="0.007"/>
    <m/>
    <x v="0"/>
    <x v="0"/>
  </r>
  <r>
    <s v="FAC INGN UNIV ROMA LA SAPIENZA"/>
    <n v="2"/>
    <s v="0.007"/>
    <m/>
    <x v="0"/>
    <x v="0"/>
  </r>
  <r>
    <s v="FAC MED ROUEN"/>
    <n v="2"/>
    <s v="0.007"/>
    <m/>
    <x v="0"/>
    <x v="0"/>
  </r>
  <r>
    <s v="FAC MED STRASBOURG"/>
    <n v="2"/>
    <s v="0.007"/>
    <m/>
    <x v="0"/>
    <x v="0"/>
  </r>
  <r>
    <s v="FAC MED TOULOUSE"/>
    <n v="2"/>
    <s v="0.007"/>
    <m/>
    <x v="0"/>
    <x v="0"/>
  </r>
  <r>
    <s v="FAC MED TUNIS"/>
    <n v="2"/>
    <s v="0.007"/>
    <m/>
    <x v="0"/>
    <x v="0"/>
  </r>
  <r>
    <s v="FAC PHARM"/>
    <n v="2"/>
    <s v="0.007"/>
    <m/>
    <x v="0"/>
    <x v="0"/>
  </r>
  <r>
    <s v="FAC PUBL HLTH"/>
    <n v="2"/>
    <s v="0.007"/>
    <m/>
    <x v="0"/>
    <x v="0"/>
  </r>
  <r>
    <s v="FAC SCI MONASTIR"/>
    <n v="2"/>
    <s v="0.007"/>
    <m/>
    <x v="0"/>
    <x v="0"/>
  </r>
  <r>
    <s v="FACHKLIN BAD BENTHEIM"/>
    <n v="2"/>
    <s v="0.007"/>
    <m/>
    <x v="0"/>
    <x v="0"/>
  </r>
  <r>
    <s v="FAIRBANKS SCH PUBL HLTH"/>
    <n v="2"/>
    <s v="0.007"/>
    <m/>
    <x v="0"/>
    <x v="0"/>
  </r>
  <r>
    <s v="FARENTA OY"/>
    <n v="2"/>
    <s v="0.007"/>
    <m/>
    <x v="0"/>
    <x v="0"/>
  </r>
  <r>
    <s v="FATEBENEFRATELLI ISOLA TIBERINA HOSP"/>
    <n v="2"/>
    <s v="0.007"/>
    <m/>
    <x v="0"/>
    <x v="0"/>
  </r>
  <r>
    <s v="FAVALORO UNIV"/>
    <n v="2"/>
    <s v="0.007"/>
    <m/>
    <x v="0"/>
    <x v="0"/>
  </r>
  <r>
    <s v="FBK"/>
    <n v="2"/>
    <s v="0.007"/>
    <m/>
    <x v="0"/>
    <x v="0"/>
  </r>
  <r>
    <s v="FCM UNICAMP"/>
    <n v="2"/>
    <s v="0.007"/>
    <m/>
    <x v="0"/>
    <x v="0"/>
  </r>
  <r>
    <s v="FCT UNL"/>
    <n v="2"/>
    <s v="0.007"/>
    <m/>
    <x v="0"/>
    <x v="0"/>
  </r>
  <r>
    <s v="FDN CTR NACL INVEST CARDIOVASC CARLOS III CNIC"/>
    <n v="2"/>
    <s v="0.007"/>
    <m/>
    <x v="0"/>
    <x v="0"/>
  </r>
  <r>
    <s v="FDN FONDAMENTAL"/>
    <n v="2"/>
    <s v="0.007"/>
    <m/>
    <x v="0"/>
    <x v="0"/>
  </r>
  <r>
    <s v="FDN IRCSS"/>
    <n v="2"/>
    <s v="0.007"/>
    <m/>
    <x v="0"/>
    <x v="0"/>
  </r>
  <r>
    <s v="FDN IST FIRC ONCOL MOL"/>
    <n v="2"/>
    <s v="0.007"/>
    <m/>
    <x v="0"/>
    <x v="0"/>
  </r>
  <r>
    <s v="FDN IST FIRC ONCOL MOL IFOM"/>
    <n v="2"/>
    <s v="0.007"/>
    <m/>
    <x v="0"/>
    <x v="0"/>
  </r>
  <r>
    <s v="FDN RES HLTH EXERCISE NUTR"/>
    <n v="2"/>
    <s v="0.007"/>
    <m/>
    <x v="0"/>
    <x v="0"/>
  </r>
  <r>
    <s v="FDN RES TECHNOL"/>
    <n v="2"/>
    <s v="0.007"/>
    <m/>
    <x v="0"/>
    <x v="0"/>
  </r>
  <r>
    <s v="FDN RES TECHNOL HELLAS FORTH"/>
    <n v="2"/>
    <s v="0.007"/>
    <m/>
    <x v="0"/>
    <x v="0"/>
  </r>
  <r>
    <s v="FEBIT BIOMED GMBH"/>
    <n v="2"/>
    <s v="0.007"/>
    <m/>
    <x v="0"/>
    <x v="0"/>
  </r>
  <r>
    <s v="FED MEDICOBIOL AGCY"/>
    <n v="2"/>
    <s v="0.007"/>
    <m/>
    <x v="0"/>
    <x v="0"/>
  </r>
  <r>
    <s v="FED RES CTR CULTIVATED PLANTS"/>
    <n v="2"/>
    <s v="0.007"/>
    <m/>
    <x v="0"/>
    <x v="0"/>
  </r>
  <r>
    <s v="FED STAT OFF"/>
    <n v="2"/>
    <s v="0.007"/>
    <m/>
    <x v="0"/>
    <x v="0"/>
  </r>
  <r>
    <s v="FED UNIV PARA UFPA"/>
    <n v="2"/>
    <s v="0.007"/>
    <m/>
    <x v="0"/>
    <x v="0"/>
  </r>
  <r>
    <s v="FEDERAT UNIV"/>
    <n v="2"/>
    <s v="0.007"/>
    <m/>
    <x v="0"/>
    <x v="0"/>
  </r>
  <r>
    <s v="FEDERICO II UNIV HOSP CAMPANIA RS"/>
    <n v="2"/>
    <s v="0.007"/>
    <m/>
    <x v="0"/>
    <x v="0"/>
  </r>
  <r>
    <s v="FEINBERG CHILD STUDY CTR"/>
    <n v="2"/>
    <s v="0.007"/>
    <m/>
    <x v="0"/>
    <x v="0"/>
  </r>
  <r>
    <s v="FEMTOLASERS PROD GMBH"/>
    <n v="2"/>
    <s v="0.007"/>
    <m/>
    <x v="0"/>
    <x v="0"/>
  </r>
  <r>
    <s v="FERTILITAS HOSP"/>
    <n v="2"/>
    <s v="0.007"/>
    <m/>
    <x v="0"/>
    <x v="0"/>
  </r>
  <r>
    <s v="FILADELFIA UNIV COPENHAGEN"/>
    <n v="2"/>
    <s v="0.007"/>
    <m/>
    <x v="0"/>
    <x v="0"/>
  </r>
  <r>
    <s v="FINNISH ASSOC MENTAL HLTH"/>
    <n v="2"/>
    <s v="0.007"/>
    <m/>
    <x v="0"/>
    <x v="0"/>
  </r>
  <r>
    <s v="FINNISH CARDIAC SOC"/>
    <n v="2"/>
    <s v="0.007"/>
    <m/>
    <x v="0"/>
    <x v="0"/>
  </r>
  <r>
    <s v="FINNISH HEART ASSOC"/>
    <n v="2"/>
    <s v="0.007"/>
    <m/>
    <x v="0"/>
    <x v="0"/>
  </r>
  <r>
    <s v="FINNISH LUNG ASSOC"/>
    <n v="2"/>
    <s v="0.007"/>
    <m/>
    <x v="0"/>
    <x v="0"/>
  </r>
  <r>
    <s v="FINNISH OFF HLTH TECHNOL ASSESSMENT"/>
    <n v="2"/>
    <s v="0.007"/>
    <m/>
    <x v="0"/>
    <x v="0"/>
  </r>
  <r>
    <s v="FINNISH SOC SPORT SCI"/>
    <n v="2"/>
    <s v="0.007"/>
    <m/>
    <x v="0"/>
    <x v="0"/>
  </r>
  <r>
    <s v="FIRMENICH CO"/>
    <n v="2"/>
    <s v="0.007"/>
    <m/>
    <x v="0"/>
    <x v="0"/>
  </r>
  <r>
    <s v="FIRST SECHENOV MOSCOW STATE MED UNIV"/>
    <n v="2"/>
    <s v="0.007"/>
    <m/>
    <x v="0"/>
    <x v="0"/>
  </r>
  <r>
    <s v="FISHERIES ECOSYST ADVISORY SERV"/>
    <n v="2"/>
    <s v="0.007"/>
    <m/>
    <x v="0"/>
    <x v="0"/>
  </r>
  <r>
    <s v="FIT BIOTECH PLC"/>
    <n v="2"/>
    <s v="0.007"/>
    <m/>
    <x v="0"/>
    <x v="0"/>
  </r>
  <r>
    <s v="FLANDERS MARINE INST"/>
    <n v="2"/>
    <s v="0.007"/>
    <m/>
    <x v="0"/>
    <x v="0"/>
  </r>
  <r>
    <s v="FLEMISH HERITAGE INST"/>
    <n v="2"/>
    <s v="0.007"/>
    <m/>
    <x v="0"/>
    <x v="0"/>
  </r>
  <r>
    <s v="FLINDERS UNIV ADELAIDE"/>
    <n v="2"/>
    <s v="0.007"/>
    <m/>
    <x v="0"/>
    <x v="0"/>
  </r>
  <r>
    <s v="FLORENCE NIGHTINGALE HOSP"/>
    <n v="2"/>
    <s v="0.007"/>
    <m/>
    <x v="0"/>
    <x v="0"/>
  </r>
  <r>
    <s v="FLORIDA FISH WILDLIFE CONSERVAT COMMISS"/>
    <n v="2"/>
    <s v="0.007"/>
    <m/>
    <x v="0"/>
    <x v="0"/>
  </r>
  <r>
    <s v="FOOD VET ENVIRONM AGCY"/>
    <n v="2"/>
    <s v="0.007"/>
    <m/>
    <x v="0"/>
    <x v="0"/>
  </r>
  <r>
    <s v="FOOD VET SERV REPUBL LATVIA"/>
    <n v="2"/>
    <s v="0.007"/>
    <m/>
    <x v="0"/>
    <x v="0"/>
  </r>
  <r>
    <s v="FOREST RES MANAGEMENT INST"/>
    <n v="2"/>
    <s v="0.007"/>
    <m/>
    <x v="0"/>
    <x v="0"/>
  </r>
  <r>
    <s v="FOREST RESOURCE ENVIRONM DEV CONSERVAT ASSOC"/>
    <n v="2"/>
    <s v="0.007"/>
    <m/>
    <x v="0"/>
    <x v="0"/>
  </r>
  <r>
    <s v="FORESTRY RES INST SWEDEN"/>
    <n v="2"/>
    <s v="0.007"/>
    <m/>
    <x v="0"/>
    <x v="0"/>
  </r>
  <r>
    <s v="FORSCHUNGSZENTRUM BORSTEL"/>
    <n v="2"/>
    <s v="0.007"/>
    <m/>
    <x v="0"/>
    <x v="0"/>
  </r>
  <r>
    <s v="FORSCHUNGSZENTRUM DRESDEN ROSSENDORF"/>
    <n v="2"/>
    <s v="0.007"/>
    <m/>
    <x v="0"/>
    <x v="0"/>
  </r>
  <r>
    <s v="FOURTH MIL MED UNIV"/>
    <n v="2"/>
    <s v="0.007"/>
    <m/>
    <x v="0"/>
    <x v="0"/>
  </r>
  <r>
    <s v="FRAM CTR"/>
    <n v="2"/>
    <s v="0.007"/>
    <m/>
    <x v="0"/>
    <x v="0"/>
  </r>
  <r>
    <s v="FRAUNHOFER FKIE"/>
    <n v="2"/>
    <s v="0.007"/>
    <m/>
    <x v="0"/>
    <x v="0"/>
  </r>
  <r>
    <s v="FRAUNHOFER INST INTEGRATED SYST DEVICE TECHNOL"/>
    <n v="2"/>
    <s v="0.007"/>
    <m/>
    <x v="0"/>
    <x v="0"/>
  </r>
  <r>
    <s v="FREDERICK UNIV"/>
    <n v="2"/>
    <s v="0.007"/>
    <m/>
    <x v="0"/>
    <x v="0"/>
  </r>
  <r>
    <s v="FREE UNIV BRUSSELS VUB"/>
    <n v="2"/>
    <s v="0.007"/>
    <m/>
    <x v="0"/>
    <x v="0"/>
  </r>
  <r>
    <s v="FREIBURG UNIV HOSP"/>
    <n v="2"/>
    <s v="0.007"/>
    <m/>
    <x v="0"/>
    <x v="0"/>
  </r>
  <r>
    <s v="FRENCH BELGIAN ESRD REGISTRY"/>
    <n v="2"/>
    <s v="0.007"/>
    <m/>
    <x v="0"/>
    <x v="0"/>
  </r>
  <r>
    <s v="FRENCH INST PUBL HLTH SURVEILLANCE"/>
    <n v="2"/>
    <s v="0.007"/>
    <m/>
    <x v="0"/>
    <x v="0"/>
  </r>
  <r>
    <s v="FRENCH PUBL HLTH AGCY"/>
    <n v="2"/>
    <s v="0.007"/>
    <m/>
    <x v="0"/>
    <x v="0"/>
  </r>
  <r>
    <s v="FRENCH SOC CARDIOL"/>
    <n v="2"/>
    <s v="0.007"/>
    <m/>
    <x v="0"/>
    <x v="0"/>
  </r>
  <r>
    <s v="FRIEDMAN SCH NUTR SCI POLICY"/>
    <n v="2"/>
    <s v="0.007"/>
    <m/>
    <x v="0"/>
    <x v="0"/>
  </r>
  <r>
    <s v="FRIEDRICH ALEXANDER UNIV ERLANGEN NUREMBERG"/>
    <n v="2"/>
    <s v="0.007"/>
    <m/>
    <x v="0"/>
    <x v="0"/>
  </r>
  <r>
    <s v="FRIENDS EARTH CZECH REPUBL"/>
    <n v="2"/>
    <s v="0.007"/>
    <m/>
    <x v="0"/>
    <x v="0"/>
  </r>
  <r>
    <s v="FRITZ LIPMANN INST"/>
    <n v="2"/>
    <s v="0.007"/>
    <m/>
    <x v="0"/>
    <x v="0"/>
  </r>
  <r>
    <s v="FUJIAN MED UNIV"/>
    <n v="2"/>
    <s v="0.007"/>
    <m/>
    <x v="0"/>
    <x v="0"/>
  </r>
  <r>
    <s v="FUNDENI UNIV INST"/>
    <n v="2"/>
    <s v="0.007"/>
    <m/>
    <x v="0"/>
    <x v="0"/>
  </r>
  <r>
    <s v="FUWAI HOSP"/>
    <n v="2"/>
    <s v="0.007"/>
    <m/>
    <x v="0"/>
    <x v="0"/>
  </r>
  <r>
    <s v="FZK"/>
    <n v="2"/>
    <s v="0.007"/>
    <m/>
    <x v="0"/>
    <x v="0"/>
  </r>
  <r>
    <s v="G PAPANICOLAOU HOSP"/>
    <n v="2"/>
    <s v="0.007"/>
    <m/>
    <x v="0"/>
    <x v="0"/>
  </r>
  <r>
    <s v="GA2LEN"/>
    <n v="2"/>
    <s v="0.007"/>
    <m/>
    <x v="0"/>
    <x v="0"/>
  </r>
  <r>
    <s v="GAAPP"/>
    <n v="2"/>
    <s v="0.007"/>
    <m/>
    <x v="0"/>
    <x v="0"/>
  </r>
  <r>
    <s v="GACO PHARMACEUT RES LAB"/>
    <n v="2"/>
    <s v="0.007"/>
    <m/>
    <x v="0"/>
    <x v="0"/>
  </r>
  <r>
    <s v="GALLIERA HOSP"/>
    <n v="2"/>
    <s v="0.007"/>
    <m/>
    <x v="0"/>
    <x v="0"/>
  </r>
  <r>
    <s v="GANDRS PUBLISHERS"/>
    <n v="2"/>
    <s v="0.007"/>
    <m/>
    <x v="0"/>
    <x v="0"/>
  </r>
  <r>
    <s v="GARD EXECUT COMM"/>
    <n v="2"/>
    <s v="0.007"/>
    <m/>
    <x v="0"/>
    <x v="0"/>
  </r>
  <r>
    <s v="GARNER CONSULTING"/>
    <n v="2"/>
    <s v="0.007"/>
    <m/>
    <x v="0"/>
    <x v="0"/>
  </r>
  <r>
    <s v="GASLINI INST"/>
    <n v="2"/>
    <s v="0.007"/>
    <m/>
    <x v="0"/>
    <x v="0"/>
  </r>
  <r>
    <s v="GASTROENTEROL HEPATOL CTR"/>
    <n v="2"/>
    <s v="0.007"/>
    <m/>
    <x v="0"/>
    <x v="0"/>
  </r>
  <r>
    <s v="GATA HAYDARPASA TEACHING HOSP"/>
    <n v="2"/>
    <s v="0.007"/>
    <m/>
    <x v="0"/>
    <x v="0"/>
  </r>
  <r>
    <s v="GAUHATI UNIV"/>
    <n v="2"/>
    <s v="0.007"/>
    <m/>
    <x v="0"/>
    <x v="0"/>
  </r>
  <r>
    <s v="GEN DIRECTORATE EPIDEMIOL"/>
    <n v="2"/>
    <s v="0.007"/>
    <m/>
    <x v="0"/>
    <x v="0"/>
  </r>
  <r>
    <s v="GEN FAC HOSP PRAGUE"/>
    <n v="2"/>
    <s v="0.007"/>
    <m/>
    <x v="0"/>
    <x v="0"/>
  </r>
  <r>
    <s v="GEN HOSP VIENNA"/>
    <n v="2"/>
    <s v="0.007"/>
    <m/>
    <x v="0"/>
    <x v="0"/>
  </r>
  <r>
    <s v="GEN HOSP ZADAR"/>
    <n v="2"/>
    <s v="0.007"/>
    <m/>
    <x v="0"/>
    <x v="0"/>
  </r>
  <r>
    <s v="GEN VET INSPECTORATE"/>
    <n v="2"/>
    <s v="0.007"/>
    <m/>
    <x v="0"/>
    <x v="0"/>
  </r>
  <r>
    <s v="GENECODE LTD"/>
    <n v="2"/>
    <s v="0.007"/>
    <m/>
    <x v="0"/>
    <x v="0"/>
  </r>
  <r>
    <s v="GENERALITAT CATALONIA"/>
    <n v="2"/>
    <s v="0.007"/>
    <m/>
    <x v="0"/>
    <x v="0"/>
  </r>
  <r>
    <s v="GENET LAB"/>
    <n v="2"/>
    <s v="0.007"/>
    <m/>
    <x v="0"/>
    <x v="0"/>
  </r>
  <r>
    <s v="GENEVA CANC REGISTRY"/>
    <n v="2"/>
    <s v="0.007"/>
    <m/>
    <x v="0"/>
    <x v="0"/>
  </r>
  <r>
    <s v="GENO BREEDING AL ASSOC"/>
    <n v="2"/>
    <s v="0.007"/>
    <m/>
    <x v="0"/>
    <x v="0"/>
  </r>
  <r>
    <s v="GENOS"/>
    <n v="2"/>
    <s v="0.007"/>
    <m/>
    <x v="0"/>
    <x v="0"/>
  </r>
  <r>
    <s v="GEOL SURVEY GREENLAND DENMARK"/>
    <n v="2"/>
    <s v="0.007"/>
    <m/>
    <x v="0"/>
    <x v="0"/>
  </r>
  <r>
    <s v="GEOL SURVEY HOKKAIDO"/>
    <n v="2"/>
    <s v="0.007"/>
    <m/>
    <x v="0"/>
    <x v="0"/>
  </r>
  <r>
    <s v="GEORGIA HLTH SCI UNIV"/>
    <n v="2"/>
    <s v="0.007"/>
    <m/>
    <x v="0"/>
    <x v="0"/>
  </r>
  <r>
    <s v="GEORGIAN ASSOC ALLERGOL CLIN IMMUNOL"/>
    <n v="2"/>
    <s v="0.007"/>
    <m/>
    <x v="0"/>
    <x v="0"/>
  </r>
  <r>
    <s v="GEORGIAN SOC CARDIOL"/>
    <n v="2"/>
    <s v="0.007"/>
    <m/>
    <x v="0"/>
    <x v="0"/>
  </r>
  <r>
    <s v="GERMAN ACAD PEDIAT ADOLESCENT MED"/>
    <n v="2"/>
    <s v="0.007"/>
    <m/>
    <x v="0"/>
    <x v="0"/>
  </r>
  <r>
    <s v="GERMAN CARDIAC SOC"/>
    <n v="2"/>
    <s v="0.007"/>
    <m/>
    <x v="0"/>
    <x v="0"/>
  </r>
  <r>
    <s v="GERMAN CTR NEURODEGENERAT DIS RES DZNE"/>
    <n v="2"/>
    <s v="0.007"/>
    <m/>
    <x v="0"/>
    <x v="0"/>
  </r>
  <r>
    <s v="GERMAN CTR NEUROL DIS DZNE"/>
    <n v="2"/>
    <s v="0.007"/>
    <m/>
    <x v="0"/>
    <x v="0"/>
  </r>
  <r>
    <s v="GERMAN DIABET CTR"/>
    <n v="2"/>
    <s v="0.007"/>
    <m/>
    <x v="0"/>
    <x v="0"/>
  </r>
  <r>
    <s v="GERMAN INST HUMAN NUTR POTSDAM REHBRUECKE DIFE"/>
    <n v="2"/>
    <s v="0.007"/>
    <m/>
    <x v="0"/>
    <x v="0"/>
  </r>
  <r>
    <s v="GERONTOPOLE TOULOUSE"/>
    <n v="2"/>
    <s v="0.007"/>
    <m/>
    <x v="0"/>
    <x v="0"/>
  </r>
  <r>
    <s v="GH PITIE SALPETRIERE"/>
    <n v="2"/>
    <s v="0.007"/>
    <m/>
    <x v="0"/>
    <x v="0"/>
  </r>
  <r>
    <s v="GHANA ATOM ENERGY COMMISS"/>
    <n v="2"/>
    <s v="0.007"/>
    <m/>
    <x v="0"/>
    <x v="0"/>
  </r>
  <r>
    <s v="GILEAD SCI"/>
    <n v="2"/>
    <s v="0.007"/>
    <m/>
    <x v="0"/>
    <x v="0"/>
  </r>
  <r>
    <s v="GILEAD SCI INC"/>
    <n v="2"/>
    <s v="0.007"/>
    <m/>
    <x v="0"/>
    <x v="0"/>
  </r>
  <r>
    <s v="GKSS FORSCHUNGSZENTRUM GEESTHACHT GMBH"/>
    <n v="2"/>
    <s v="0.007"/>
    <m/>
    <x v="0"/>
    <x v="0"/>
  </r>
  <r>
    <s v="GLAXOSMITHKLINE R D"/>
    <n v="2"/>
    <s v="0.007"/>
    <m/>
    <x v="0"/>
    <x v="0"/>
  </r>
  <r>
    <s v="GLOBAL ALLIANCE CHRON RESP DIS GARD"/>
    <n v="2"/>
    <s v="0.007"/>
    <m/>
    <x v="0"/>
    <x v="0"/>
  </r>
  <r>
    <s v="GLOBALIZAT WORLD CITIES RES GRP NETWORK GAWC"/>
    <n v="2"/>
    <s v="0.007"/>
    <m/>
    <x v="0"/>
    <x v="0"/>
  </r>
  <r>
    <s v="GOEPEL ELECT GMBH"/>
    <n v="2"/>
    <s v="0.007"/>
    <m/>
    <x v="0"/>
    <x v="0"/>
  </r>
  <r>
    <s v="GOLDSMITHS UNIV LONDON"/>
    <n v="2"/>
    <s v="0.007"/>
    <m/>
    <x v="0"/>
    <x v="0"/>
  </r>
  <r>
    <s v="GOLESTAN UNIV"/>
    <n v="2"/>
    <s v="0.007"/>
    <m/>
    <x v="0"/>
    <x v="0"/>
  </r>
  <r>
    <s v="GORGAN UNIV AGR SCI NAT RESOURCES"/>
    <n v="2"/>
    <s v="0.007"/>
    <m/>
    <x v="0"/>
    <x v="0"/>
  </r>
  <r>
    <s v="GORGAS MEM INST HLTH STUDIES"/>
    <n v="2"/>
    <s v="0.007"/>
    <m/>
    <x v="0"/>
    <x v="0"/>
  </r>
  <r>
    <s v="GOSFORD HOSP"/>
    <n v="2"/>
    <s v="0.007"/>
    <m/>
    <x v="0"/>
    <x v="0"/>
  </r>
  <r>
    <s v="GOTEBURG UNIV"/>
    <n v="2"/>
    <s v="0.007"/>
    <m/>
    <x v="0"/>
    <x v="0"/>
  </r>
  <r>
    <s v="GOVT DELEGAT NATL PLAN DRUGS"/>
    <n v="2"/>
    <s v="0.007"/>
    <m/>
    <x v="0"/>
    <x v="0"/>
  </r>
  <r>
    <s v="GOVT MED COLL HOSP"/>
    <n v="2"/>
    <s v="0.007"/>
    <m/>
    <x v="0"/>
    <x v="0"/>
  </r>
  <r>
    <s v="GRAD SCH MED"/>
    <n v="2"/>
    <s v="0.007"/>
    <m/>
    <x v="0"/>
    <x v="0"/>
  </r>
  <r>
    <s v="GREAT ORMOND ST HOSP CHILDREN NHS FDN TRUST"/>
    <n v="2"/>
    <s v="0.007"/>
    <m/>
    <x v="0"/>
    <x v="0"/>
  </r>
  <r>
    <s v="GREAT ORMOND ST HOSP SICK CHILDREN NHS TRUST"/>
    <n v="2"/>
    <s v="0.007"/>
    <m/>
    <x v="0"/>
    <x v="0"/>
  </r>
  <r>
    <s v="GREENLAND CLIMATE RES CTR GCRC"/>
    <n v="2"/>
    <s v="0.007"/>
    <m/>
    <x v="0"/>
    <x v="0"/>
  </r>
  <r>
    <s v="GREENLAND INST NAT RESOURCES"/>
    <n v="2"/>
    <s v="0.007"/>
    <m/>
    <x v="0"/>
    <x v="0"/>
  </r>
  <r>
    <s v="GREENLAND NATL MUSEUM ARCH"/>
    <n v="2"/>
    <s v="0.007"/>
    <m/>
    <x v="0"/>
    <x v="0"/>
  </r>
  <r>
    <s v="GRIGOL ROBAKIDZE UNIV"/>
    <n v="2"/>
    <s v="0.007"/>
    <m/>
    <x v="0"/>
    <x v="0"/>
  </r>
  <r>
    <s v="GRIGORE T POPA UNIV MED PHARM"/>
    <n v="2"/>
    <s v="0.007"/>
    <m/>
    <x v="0"/>
    <x v="0"/>
  </r>
  <r>
    <s v="GROCHOWSKI HOSP"/>
    <n v="2"/>
    <s v="0.007"/>
    <m/>
    <x v="0"/>
    <x v="0"/>
  </r>
  <r>
    <s v="GRODNO STATE MED UNIV"/>
    <n v="2"/>
    <s v="0.007"/>
    <m/>
    <x v="0"/>
    <x v="0"/>
  </r>
  <r>
    <s v="GRONTMIJ NEDERLAND BV"/>
    <n v="2"/>
    <s v="0.007"/>
    <m/>
    <x v="0"/>
    <x v="0"/>
  </r>
  <r>
    <s v="GROUPE"/>
    <n v="2"/>
    <s v="0.007"/>
    <m/>
    <x v="0"/>
    <x v="0"/>
  </r>
  <r>
    <s v="GRP INVEST CIENCIAS SALUD NEUROCIENCIAS CISNEUR"/>
    <n v="2"/>
    <s v="0.007"/>
    <m/>
    <x v="0"/>
    <x v="0"/>
  </r>
  <r>
    <s v="GSCM MONTPELLIER BUSINESS SCH"/>
    <n v="2"/>
    <s v="0.007"/>
    <m/>
    <x v="0"/>
    <x v="0"/>
  </r>
  <r>
    <s v="GUANGDONG CONSTRUCT POLYTECH"/>
    <n v="2"/>
    <s v="0.007"/>
    <m/>
    <x v="0"/>
    <x v="0"/>
  </r>
  <r>
    <s v="GUANGZHOU UNIV CHINESE MED"/>
    <n v="2"/>
    <s v="0.007"/>
    <m/>
    <x v="0"/>
    <x v="0"/>
  </r>
  <r>
    <s v="GUARDTIME"/>
    <n v="2"/>
    <s v="0.007"/>
    <m/>
    <x v="0"/>
    <x v="0"/>
  </r>
  <r>
    <s v="GUIZHOU UNIV"/>
    <n v="2"/>
    <s v="0.007"/>
    <m/>
    <x v="0"/>
    <x v="0"/>
  </r>
  <r>
    <s v="GUYS ST THOMAS HOSP NHS FDN TRUST"/>
    <n v="2"/>
    <s v="0.007"/>
    <m/>
    <x v="0"/>
    <x v="0"/>
  </r>
  <r>
    <s v="GUYS ST THOMAS NATL HLTH SERV NHS FDN TRUST"/>
    <n v="2"/>
    <s v="0.007"/>
    <m/>
    <x v="0"/>
    <x v="0"/>
  </r>
  <r>
    <s v="GUYS ST THOMAS NHS TRUST"/>
    <n v="2"/>
    <s v="0.007"/>
    <m/>
    <x v="0"/>
    <x v="0"/>
  </r>
  <r>
    <s v="GUZHEN PROD PROMOT CTR"/>
    <n v="2"/>
    <s v="0.007"/>
    <m/>
    <x v="0"/>
    <x v="0"/>
  </r>
  <r>
    <s v="GYEONGSANG NATL UNIV"/>
    <n v="2"/>
    <s v="0.007"/>
    <m/>
    <x v="0"/>
    <x v="0"/>
  </r>
  <r>
    <s v="HADASSAH MED ORG"/>
    <n v="2"/>
    <s v="0.007"/>
    <m/>
    <x v="0"/>
    <x v="0"/>
  </r>
  <r>
    <s v="HAFOK AB"/>
    <n v="2"/>
    <s v="0.007"/>
    <m/>
    <x v="0"/>
    <x v="0"/>
  </r>
  <r>
    <s v="HAIRMYRES HOSP"/>
    <n v="2"/>
    <s v="0.007"/>
    <m/>
    <x v="0"/>
    <x v="0"/>
  </r>
  <r>
    <s v="HALMSTAD UNIV"/>
    <n v="2"/>
    <s v="0.007"/>
    <m/>
    <x v="0"/>
    <x v="0"/>
  </r>
  <r>
    <s v="HAMILTON HLTH SCI"/>
    <n v="2"/>
    <s v="0.007"/>
    <m/>
    <x v="0"/>
    <x v="0"/>
  </r>
  <r>
    <s v="HAMK UNIV APPL SCI"/>
    <n v="2"/>
    <s v="0.007"/>
    <m/>
    <x v="0"/>
    <x v="0"/>
  </r>
  <r>
    <s v="HAMMERSMITH HOSP"/>
    <n v="2"/>
    <s v="0.007"/>
    <m/>
    <x v="0"/>
    <x v="0"/>
  </r>
  <r>
    <s v="HANSA FINE CHEM GMBH"/>
    <n v="2"/>
    <s v="0.007"/>
    <m/>
    <x v="0"/>
    <x v="0"/>
  </r>
  <r>
    <s v="HANSON INST"/>
    <n v="2"/>
    <s v="0.007"/>
    <m/>
    <x v="0"/>
    <x v="0"/>
  </r>
  <r>
    <s v="HARBIN INST TECHNOL"/>
    <n v="2"/>
    <s v="0.007"/>
    <m/>
    <x v="0"/>
    <x v="0"/>
  </r>
  <r>
    <s v="HARBOR UCLA"/>
    <n v="2"/>
    <s v="0.007"/>
    <m/>
    <x v="0"/>
    <x v="0"/>
  </r>
  <r>
    <s v="HARC"/>
    <n v="2"/>
    <s v="0.007"/>
    <m/>
    <x v="0"/>
    <x v="0"/>
  </r>
  <r>
    <s v="HARKATIE HLTH CTR"/>
    <n v="2"/>
    <s v="0.007"/>
    <m/>
    <x v="0"/>
    <x v="0"/>
  </r>
  <r>
    <s v="HARLEM HOSP MED CTR"/>
    <n v="2"/>
    <s v="0.007"/>
    <m/>
    <x v="0"/>
    <x v="0"/>
  </r>
  <r>
    <s v="HARPER ADAMS UNIV COLL"/>
    <n v="2"/>
    <s v="0.007"/>
    <m/>
    <x v="0"/>
    <x v="0"/>
  </r>
  <r>
    <s v="HARVARD MASSACHUSETTS INST TECHNOL"/>
    <n v="2"/>
    <s v="0.007"/>
    <m/>
    <x v="0"/>
    <x v="0"/>
  </r>
  <r>
    <s v="HARVARD SCH DENT MED"/>
    <n v="2"/>
    <s v="0.007"/>
    <m/>
    <x v="0"/>
    <x v="0"/>
  </r>
  <r>
    <s v="HAS"/>
    <n v="2"/>
    <s v="0.007"/>
    <m/>
    <x v="0"/>
    <x v="0"/>
  </r>
  <r>
    <s v="HASSLEHOLM HOSP"/>
    <n v="2"/>
    <s v="0.007"/>
    <m/>
    <x v="0"/>
    <x v="0"/>
  </r>
  <r>
    <s v="HASSO PLATTNER INST"/>
    <n v="2"/>
    <s v="0.007"/>
    <m/>
    <x v="0"/>
    <x v="0"/>
  </r>
  <r>
    <s v="HATTER INST CARDIOVASC RES AFRICA"/>
    <n v="2"/>
    <s v="0.007"/>
    <m/>
    <x v="0"/>
    <x v="0"/>
  </r>
  <r>
    <s v="HBNI UNIV"/>
    <n v="2"/>
    <s v="0.007"/>
    <m/>
    <x v="0"/>
    <x v="0"/>
  </r>
  <r>
    <s v="HCSO"/>
    <n v="2"/>
    <s v="0.007"/>
    <m/>
    <x v="0"/>
    <x v="0"/>
  </r>
  <r>
    <s v="HEADROW WALK CTR"/>
    <n v="2"/>
    <s v="0.007"/>
    <m/>
    <x v="0"/>
    <x v="0"/>
  </r>
  <r>
    <s v="HEART ENGLAND NHS FDN TRUST"/>
    <n v="2"/>
    <s v="0.007"/>
    <m/>
    <x v="0"/>
    <x v="0"/>
  </r>
  <r>
    <s v="HEBREW SENIOR LIFE INST AGING RES"/>
    <n v="2"/>
    <s v="0.007"/>
    <m/>
    <x v="0"/>
    <x v="0"/>
  </r>
  <r>
    <s v="HEIDELBERG UNIV HOSP"/>
    <n v="2"/>
    <s v="0.007"/>
    <m/>
    <x v="0"/>
    <x v="0"/>
  </r>
  <r>
    <s v="HEIM PAL PAEDIAT HOSP"/>
    <n v="2"/>
    <s v="0.007"/>
    <m/>
    <x v="0"/>
    <x v="0"/>
  </r>
  <r>
    <s v="HEINRICH HEINE UNIV DUSSELDORF"/>
    <n v="2"/>
    <s v="0.007"/>
    <m/>
    <x v="0"/>
    <x v="0"/>
  </r>
  <r>
    <s v="HELICAM SERV LTD"/>
    <n v="2"/>
    <s v="0.007"/>
    <m/>
    <x v="0"/>
    <x v="0"/>
  </r>
  <r>
    <s v="HELLEN CARDIOVASC RES SOC"/>
    <n v="2"/>
    <s v="0.007"/>
    <m/>
    <x v="0"/>
    <x v="0"/>
  </r>
  <r>
    <s v="HELLEN MED ASSOC OBES"/>
    <n v="2"/>
    <s v="0.007"/>
    <m/>
    <x v="0"/>
    <x v="0"/>
  </r>
  <r>
    <s v="HELLEN SCI SOC STUDY AIDS SEXUALLY TRANSMITTED"/>
    <n v="2"/>
    <s v="0.007"/>
    <m/>
    <x v="0"/>
    <x v="0"/>
  </r>
  <r>
    <s v="HELMHOLTZ CTR OCEAN RES KIEL"/>
    <n v="2"/>
    <s v="0.007"/>
    <m/>
    <x v="0"/>
    <x v="0"/>
  </r>
  <r>
    <s v="HELMHOLTZ ZENNTRUM MUNCHEN"/>
    <n v="2"/>
    <s v="0.007"/>
    <m/>
    <x v="0"/>
    <x v="0"/>
  </r>
  <r>
    <s v="HELSINGFORS UNIV"/>
    <n v="2"/>
    <s v="0.007"/>
    <m/>
    <x v="0"/>
    <x v="0"/>
  </r>
  <r>
    <s v="HELSINKI POLYTECH STADIA"/>
    <n v="2"/>
    <s v="0.007"/>
    <m/>
    <x v="0"/>
    <x v="0"/>
  </r>
  <r>
    <s v="HELSINKI UNIV"/>
    <n v="2"/>
    <s v="0.007"/>
    <m/>
    <x v="0"/>
    <x v="0"/>
  </r>
  <r>
    <s v="HENAN UNIV TECHNOL"/>
    <n v="2"/>
    <s v="0.007"/>
    <m/>
    <x v="0"/>
    <x v="0"/>
  </r>
  <r>
    <s v="HENRY STEWART GRP"/>
    <n v="2"/>
    <s v="0.007"/>
    <m/>
    <x v="0"/>
    <x v="0"/>
  </r>
  <r>
    <s v="HEPATOLOG LLC"/>
    <n v="2"/>
    <s v="0.007"/>
    <m/>
    <x v="0"/>
    <x v="0"/>
  </r>
  <r>
    <s v="HERO DMC HEART INST"/>
    <n v="2"/>
    <s v="0.007"/>
    <m/>
    <x v="0"/>
    <x v="0"/>
  </r>
  <r>
    <s v="HERRERA KAIA"/>
    <n v="2"/>
    <s v="0.007"/>
    <m/>
    <x v="0"/>
    <x v="0"/>
  </r>
  <r>
    <s v="HERTFORDSHIRE PARTNERSHIP UNIV NHS FDN TRUST"/>
    <n v="2"/>
    <s v="0.007"/>
    <m/>
    <x v="0"/>
    <x v="0"/>
  </r>
  <r>
    <s v="HERTIE SCH GOVERNANCE"/>
    <n v="2"/>
    <s v="0.007"/>
    <m/>
    <x v="0"/>
    <x v="0"/>
  </r>
  <r>
    <s v="HH WILLS PHYS LAB"/>
    <n v="2"/>
    <s v="0.007"/>
    <m/>
    <x v="0"/>
    <x v="0"/>
  </r>
  <r>
    <s v="HLTH CARE COLL"/>
    <n v="2"/>
    <s v="0.007"/>
    <m/>
    <x v="0"/>
    <x v="0"/>
  </r>
  <r>
    <s v="HLTH CARE CTR ANJO KOSEI HOSP"/>
    <n v="2"/>
    <s v="0.007"/>
    <m/>
    <x v="0"/>
    <x v="0"/>
  </r>
  <r>
    <s v="HLTH DIRECTORATE"/>
    <n v="2"/>
    <s v="0.007"/>
    <m/>
    <x v="0"/>
    <x v="0"/>
  </r>
  <r>
    <s v="HLTH POLYTECH INST"/>
    <n v="2"/>
    <s v="0.007"/>
    <m/>
    <x v="0"/>
    <x v="0"/>
  </r>
  <r>
    <s v="HLTH PSYCHOL RES CTR"/>
    <n v="2"/>
    <s v="0.007"/>
    <m/>
    <x v="0"/>
    <x v="0"/>
  </r>
  <r>
    <s v="HLTH SCI UNIV"/>
    <n v="2"/>
    <s v="0.007"/>
    <m/>
    <x v="0"/>
    <x v="0"/>
  </r>
  <r>
    <s v="HOLMUSK"/>
    <n v="2"/>
    <s v="0.007"/>
    <m/>
    <x v="0"/>
    <x v="0"/>
  </r>
  <r>
    <s v="HONG KONG POLYTECHN UNIV"/>
    <n v="2"/>
    <s v="0.007"/>
    <m/>
    <x v="0"/>
    <x v="0"/>
  </r>
  <r>
    <s v="HONG KONG SHUE YAN UNIV"/>
    <n v="2"/>
    <s v="0.007"/>
    <m/>
    <x v="0"/>
    <x v="0"/>
  </r>
  <r>
    <s v="HOP ABDERRAHMAN MAMI"/>
    <n v="2"/>
    <s v="0.007"/>
    <m/>
    <x v="0"/>
    <x v="0"/>
  </r>
  <r>
    <s v="HOP COCHIN"/>
    <n v="2"/>
    <s v="0.007"/>
    <m/>
    <x v="0"/>
    <x v="0"/>
  </r>
  <r>
    <s v="HOP ENFANTS LA TIMONE"/>
    <n v="2"/>
    <s v="0.007"/>
    <m/>
    <x v="0"/>
    <x v="0"/>
  </r>
  <r>
    <s v="HOP GUI DE CHAULIAC"/>
    <n v="2"/>
    <s v="0.007"/>
    <m/>
    <x v="0"/>
    <x v="0"/>
  </r>
  <r>
    <s v="HOP HAUTEPIERRE"/>
    <n v="2"/>
    <s v="0.007"/>
    <m/>
    <x v="0"/>
    <x v="0"/>
  </r>
  <r>
    <s v="HOP RENE HUGUENIN"/>
    <n v="2"/>
    <s v="0.007"/>
    <m/>
    <x v="0"/>
    <x v="0"/>
  </r>
  <r>
    <s v="HOP RIVIERE PRAIRIES"/>
    <n v="2"/>
    <s v="0.007"/>
    <m/>
    <x v="0"/>
    <x v="0"/>
  </r>
  <r>
    <s v="HOP ROGER SALENGRO"/>
    <n v="2"/>
    <s v="0.007"/>
    <m/>
    <x v="0"/>
    <x v="0"/>
  </r>
  <r>
    <s v="HOP ST ANNE"/>
    <n v="2"/>
    <s v="0.007"/>
    <m/>
    <x v="0"/>
    <x v="0"/>
  </r>
  <r>
    <s v="HOP ST JOSEPH"/>
    <n v="2"/>
    <s v="0.007"/>
    <m/>
    <x v="0"/>
    <x v="0"/>
  </r>
  <r>
    <s v="HOP TENON"/>
    <n v="2"/>
    <s v="0.007"/>
    <m/>
    <x v="0"/>
    <x v="0"/>
  </r>
  <r>
    <s v="HOP TOUR"/>
    <n v="2"/>
    <s v="0.007"/>
    <m/>
    <x v="0"/>
    <x v="0"/>
  </r>
  <r>
    <s v="HOP UNIV NECKER ENFANTS MALAD"/>
    <n v="2"/>
    <s v="0.007"/>
    <m/>
    <x v="0"/>
    <x v="0"/>
  </r>
  <r>
    <s v="HOPSITAL UNIV CRUCES"/>
    <n v="2"/>
    <s v="0.007"/>
    <m/>
    <x v="0"/>
    <x v="0"/>
  </r>
  <r>
    <s v="HORTOBAGY NATL PK DIRECTORATE"/>
    <n v="2"/>
    <s v="0.007"/>
    <m/>
    <x v="0"/>
    <x v="0"/>
  </r>
  <r>
    <s v="HOSP ALTA ESPECIALIDAD VERACRUZ"/>
    <n v="2"/>
    <s v="0.007"/>
    <m/>
    <x v="0"/>
    <x v="0"/>
  </r>
  <r>
    <s v="HOSP ARCHBISHOP MAKARIOS III"/>
    <n v="2"/>
    <s v="0.007"/>
    <m/>
    <x v="0"/>
    <x v="0"/>
  </r>
  <r>
    <s v="HOSP BRAGA"/>
    <n v="2"/>
    <s v="0.007"/>
    <m/>
    <x v="0"/>
    <x v="0"/>
  </r>
  <r>
    <s v="HOSP CANC BARRETOS"/>
    <n v="2"/>
    <s v="0.007"/>
    <m/>
    <x v="0"/>
    <x v="0"/>
  </r>
  <r>
    <s v="HOSP CENT ASTURIAS"/>
    <n v="2"/>
    <s v="0.007"/>
    <m/>
    <x v="0"/>
    <x v="0"/>
  </r>
  <r>
    <s v="HOSP CENT DR IGNACIO MORONES PRIETO"/>
    <n v="2"/>
    <s v="0.007"/>
    <m/>
    <x v="0"/>
    <x v="0"/>
  </r>
  <r>
    <s v="HOSP CENT FUNCHAL"/>
    <n v="2"/>
    <s v="0.007"/>
    <m/>
    <x v="0"/>
    <x v="0"/>
  </r>
  <r>
    <s v="HOSP CENT UNIV ASTURIAS"/>
    <n v="2"/>
    <s v="0.007"/>
    <m/>
    <x v="0"/>
    <x v="0"/>
  </r>
  <r>
    <s v="HOSP CLIN SAN CARLOS IDISSC"/>
    <n v="2"/>
    <s v="0.007"/>
    <m/>
    <x v="0"/>
    <x v="0"/>
  </r>
  <r>
    <s v="HOSP DIA BARCELONA"/>
    <n v="2"/>
    <s v="0.007"/>
    <m/>
    <x v="0"/>
    <x v="0"/>
  </r>
  <r>
    <s v="HOSP DIST NORTH KARELIA"/>
    <n v="2"/>
    <s v="0.007"/>
    <m/>
    <x v="0"/>
    <x v="0"/>
  </r>
  <r>
    <s v="HOSP DON BENITO VILLANUEVA DE LA SERENA"/>
    <n v="2"/>
    <s v="0.007"/>
    <m/>
    <x v="0"/>
    <x v="0"/>
  </r>
  <r>
    <s v="HOSP DON BENITO VILLANUEVA SERENA"/>
    <n v="2"/>
    <s v="0.007"/>
    <m/>
    <x v="0"/>
    <x v="0"/>
  </r>
  <r>
    <s v="HOSP EGAS MONIZ"/>
    <n v="2"/>
    <s v="0.007"/>
    <m/>
    <x v="0"/>
    <x v="0"/>
  </r>
  <r>
    <s v="HOSP ENFANTS"/>
    <n v="2"/>
    <s v="0.007"/>
    <m/>
    <x v="0"/>
    <x v="0"/>
  </r>
  <r>
    <s v="HOSP ESCOLA PADRE ALBINO"/>
    <n v="2"/>
    <s v="0.007"/>
    <m/>
    <x v="0"/>
    <x v="0"/>
  </r>
  <r>
    <s v="HOSP GARCIA ORTA"/>
    <n v="2"/>
    <s v="0.007"/>
    <m/>
    <x v="0"/>
    <x v="0"/>
  </r>
  <r>
    <s v="HOSP GEN UNIV ALBACETE"/>
    <n v="2"/>
    <s v="0.007"/>
    <m/>
    <x v="0"/>
    <x v="0"/>
  </r>
  <r>
    <s v="HOSP GEN UNIV ALICANTE"/>
    <n v="2"/>
    <s v="0.007"/>
    <m/>
    <x v="0"/>
    <x v="0"/>
  </r>
  <r>
    <s v="HOSP GRAN CANARIA DR NEGRIN"/>
    <n v="2"/>
    <s v="0.007"/>
    <m/>
    <x v="0"/>
    <x v="0"/>
  </r>
  <r>
    <s v="HOSP GU GREGORIO MARANON"/>
    <n v="2"/>
    <s v="0.007"/>
    <m/>
    <x v="0"/>
    <x v="0"/>
  </r>
  <r>
    <s v="HOSP HALL TYROL"/>
    <n v="2"/>
    <s v="0.007"/>
    <m/>
    <x v="0"/>
    <x v="0"/>
  </r>
  <r>
    <s v="HOSP HOSPITALLER BROS BUDA"/>
    <n v="2"/>
    <s v="0.007"/>
    <m/>
    <x v="0"/>
    <x v="0"/>
  </r>
  <r>
    <s v="HOSP INFANTIL FEDERICO GOMEZ"/>
    <n v="2"/>
    <s v="0.007"/>
    <m/>
    <x v="0"/>
    <x v="0"/>
  </r>
  <r>
    <s v="HOSP INFECT DIS"/>
    <n v="2"/>
    <s v="0.007"/>
    <m/>
    <x v="0"/>
    <x v="0"/>
  </r>
  <r>
    <s v="HOSP JOAN 23"/>
    <n v="2"/>
    <s v="0.007"/>
    <m/>
    <x v="0"/>
    <x v="0"/>
  </r>
  <r>
    <s v="HOSP KOGE ROSKILDE"/>
    <n v="2"/>
    <s v="0.007"/>
    <m/>
    <x v="0"/>
    <x v="0"/>
  </r>
  <r>
    <s v="HOSP LAINZ"/>
    <n v="2"/>
    <s v="0.007"/>
    <m/>
    <x v="0"/>
    <x v="0"/>
  </r>
  <r>
    <s v="HOSP MAR MED RES INST IMIM"/>
    <n v="2"/>
    <s v="0.007"/>
    <m/>
    <x v="0"/>
    <x v="0"/>
  </r>
  <r>
    <s v="HOSP MUNICIPAL CHIVILCOY"/>
    <n v="2"/>
    <s v="0.007"/>
    <m/>
    <x v="0"/>
    <x v="0"/>
  </r>
  <r>
    <s v="HOSP MUNICIPAL RAMON SANTAMARINA"/>
    <n v="2"/>
    <s v="0.007"/>
    <m/>
    <x v="0"/>
    <x v="0"/>
  </r>
  <r>
    <s v="HOSP NACL DANIEL A CARRION"/>
    <n v="2"/>
    <s v="0.007"/>
    <m/>
    <x v="0"/>
    <x v="0"/>
  </r>
  <r>
    <s v="HOSP NACL HIPOLITO UNANUE"/>
    <n v="2"/>
    <s v="0.007"/>
    <m/>
    <x v="0"/>
    <x v="0"/>
  </r>
  <r>
    <s v="HOSP NECKER ENFANTS MALADES"/>
    <n v="2"/>
    <s v="0.007"/>
    <m/>
    <x v="0"/>
    <x v="0"/>
  </r>
  <r>
    <s v="HOSP NINOS ORLANDO ALASSIA"/>
    <n v="2"/>
    <s v="0.007"/>
    <m/>
    <x v="0"/>
    <x v="0"/>
  </r>
  <r>
    <s v="HOSP ONCOL CTR NOVY JICIN"/>
    <n v="2"/>
    <s v="0.007"/>
    <m/>
    <x v="0"/>
    <x v="0"/>
  </r>
  <r>
    <s v="HOSP PRATO"/>
    <n v="2"/>
    <s v="0.007"/>
    <m/>
    <x v="0"/>
    <x v="0"/>
  </r>
  <r>
    <s v="HOSP PRIVADO CTR MED CARACAS"/>
    <n v="2"/>
    <s v="0.007"/>
    <m/>
    <x v="0"/>
    <x v="0"/>
  </r>
  <r>
    <s v="HOSP QUIRON BIZKAIA"/>
    <n v="2"/>
    <s v="0.007"/>
    <m/>
    <x v="0"/>
    <x v="0"/>
  </r>
  <r>
    <s v="HOSP SAN JUAN DIOS"/>
    <n v="2"/>
    <s v="0.007"/>
    <m/>
    <x v="0"/>
    <x v="0"/>
  </r>
  <r>
    <s v="HOSP SAN JUAN DIOS LA SERENA"/>
    <n v="2"/>
    <s v="0.007"/>
    <m/>
    <x v="0"/>
    <x v="0"/>
  </r>
  <r>
    <s v="HOSP SANTA CREU I SAN PAU"/>
    <n v="2"/>
    <s v="0.007"/>
    <m/>
    <x v="0"/>
    <x v="0"/>
  </r>
  <r>
    <s v="HOSP SANTO TOMAS"/>
    <n v="2"/>
    <s v="0.007"/>
    <m/>
    <x v="0"/>
    <x v="0"/>
  </r>
  <r>
    <s v="HOSP SAO JOAO PORTO"/>
    <n v="2"/>
    <s v="0.007"/>
    <m/>
    <x v="0"/>
    <x v="0"/>
  </r>
  <r>
    <s v="HOSP SIERRALLANA GANZO"/>
    <n v="2"/>
    <s v="0.007"/>
    <m/>
    <x v="0"/>
    <x v="0"/>
  </r>
  <r>
    <s v="HOSP ST LOUIS"/>
    <n v="2"/>
    <s v="0.007"/>
    <m/>
    <x v="0"/>
    <x v="0"/>
  </r>
  <r>
    <s v="HOSP UNIV CANARIAS"/>
    <n v="2"/>
    <s v="0.007"/>
    <m/>
    <x v="0"/>
    <x v="0"/>
  </r>
  <r>
    <s v="HOSP UNIV CIENCIAS MED"/>
    <n v="2"/>
    <s v="0.007"/>
    <m/>
    <x v="0"/>
    <x v="0"/>
  </r>
  <r>
    <s v="HOSP UNIV DONOSTIA"/>
    <n v="2"/>
    <s v="0.007"/>
    <m/>
    <x v="0"/>
    <x v="0"/>
  </r>
  <r>
    <s v="HOSP UNIV DR PESET"/>
    <n v="2"/>
    <s v="0.007"/>
    <m/>
    <x v="0"/>
    <x v="0"/>
  </r>
  <r>
    <s v="HOSP UNIV FDN JIMENEZ DIAZ"/>
    <n v="2"/>
    <s v="0.007"/>
    <m/>
    <x v="0"/>
    <x v="0"/>
  </r>
  <r>
    <s v="HOSP UNIV LA PAZ IDIPAZ"/>
    <n v="2"/>
    <s v="0.007"/>
    <m/>
    <x v="0"/>
    <x v="0"/>
  </r>
  <r>
    <s v="HOSP UNIV PRINCESA"/>
    <n v="2"/>
    <s v="0.007"/>
    <m/>
    <x v="0"/>
    <x v="0"/>
  </r>
  <r>
    <s v="HOSP UNIV SALAMANCA"/>
    <n v="2"/>
    <s v="0.007"/>
    <m/>
    <x v="0"/>
    <x v="0"/>
  </r>
  <r>
    <s v="HOSP UNIV VAL DHEBRON"/>
    <n v="2"/>
    <s v="0.007"/>
    <m/>
    <x v="0"/>
    <x v="0"/>
  </r>
  <r>
    <s v="HOSP VALE DE SOUSA"/>
    <n v="2"/>
    <s v="0.007"/>
    <m/>
    <x v="0"/>
    <x v="0"/>
  </r>
  <r>
    <s v="HOSP VALLE DE HEBRON"/>
    <n v="2"/>
    <s v="0.007"/>
    <m/>
    <x v="0"/>
    <x v="0"/>
  </r>
  <r>
    <s v="HOUSTON METHODIST RES INST"/>
    <n v="2"/>
    <s v="0.007"/>
    <m/>
    <x v="0"/>
    <x v="0"/>
  </r>
  <r>
    <s v="HS BISPEBJERG HOSP"/>
    <n v="2"/>
    <s v="0.007"/>
    <m/>
    <x v="0"/>
    <x v="0"/>
  </r>
  <r>
    <s v="HTTC RDIPE"/>
    <n v="2"/>
    <s v="0.007"/>
    <m/>
    <x v="0"/>
    <x v="0"/>
  </r>
  <r>
    <s v="HUBRECHT INST"/>
    <n v="2"/>
    <s v="0.007"/>
    <m/>
    <x v="0"/>
    <x v="0"/>
  </r>
  <r>
    <s v="HUGON KOLLATAJ AGR UNIV"/>
    <n v="2"/>
    <s v="0.007"/>
    <m/>
    <x v="0"/>
    <x v="0"/>
  </r>
  <r>
    <s v="HULL EAST YORKSHIRE HOSP NHS TRUST"/>
    <n v="2"/>
    <s v="0.007"/>
    <m/>
    <x v="0"/>
    <x v="0"/>
  </r>
  <r>
    <s v="HUMAN GENET FDN"/>
    <n v="2"/>
    <s v="0.007"/>
    <m/>
    <x v="0"/>
    <x v="0"/>
  </r>
  <r>
    <s v="HUMAN GENET FDN HUGEF"/>
    <n v="2"/>
    <s v="0.007"/>
    <m/>
    <x v="0"/>
    <x v="0"/>
  </r>
  <r>
    <s v="HUNGARIAN METEOROL SERV"/>
    <n v="2"/>
    <s v="0.007"/>
    <m/>
    <x v="0"/>
    <x v="0"/>
  </r>
  <r>
    <s v="HUNGARIAN NATL BLOOD TRANSFUS SERV"/>
    <n v="2"/>
    <s v="0.007"/>
    <m/>
    <x v="0"/>
    <x v="0"/>
  </r>
  <r>
    <s v="HUNGKUANG UNIV"/>
    <n v="2"/>
    <s v="0.007"/>
    <m/>
    <x v="0"/>
    <x v="0"/>
  </r>
  <r>
    <s v="HUNTER GENET"/>
    <n v="2"/>
    <s v="0.007"/>
    <m/>
    <x v="0"/>
    <x v="0"/>
  </r>
  <r>
    <s v="HUNTER NEW ENGLAND HLTH SERV"/>
    <n v="2"/>
    <s v="0.007"/>
    <m/>
    <x v="0"/>
    <x v="0"/>
  </r>
  <r>
    <s v="HUSLAB"/>
    <n v="2"/>
    <s v="0.007"/>
    <m/>
    <x v="0"/>
    <x v="0"/>
  </r>
  <r>
    <s v="HUTT VALLEY DHB"/>
    <n v="2"/>
    <s v="0.007"/>
    <m/>
    <x v="0"/>
    <x v="0"/>
  </r>
  <r>
    <s v="HYPERTENS RES CTR"/>
    <n v="2"/>
    <s v="0.007"/>
    <m/>
    <x v="0"/>
    <x v="0"/>
  </r>
  <r>
    <s v="I AM HYDRO GMBH"/>
    <n v="2"/>
    <s v="0.007"/>
    <m/>
    <x v="0"/>
    <x v="0"/>
  </r>
  <r>
    <s v="I EVDOKIMOV MOSCOW STATE UNIV MED DENT"/>
    <n v="2"/>
    <s v="0.007"/>
    <m/>
    <x v="0"/>
    <x v="0"/>
  </r>
  <r>
    <s v="I HATIEGANU UNIV MED PHARM"/>
    <n v="2"/>
    <s v="0.007"/>
    <m/>
    <x v="0"/>
    <x v="0"/>
  </r>
  <r>
    <s v="IAE AIX EN PROVENCE"/>
    <n v="2"/>
    <s v="0.007"/>
    <m/>
    <x v="0"/>
    <x v="0"/>
  </r>
  <r>
    <s v="IASF BOLOGNA"/>
    <n v="2"/>
    <s v="0.007"/>
    <m/>
    <x v="0"/>
    <x v="0"/>
  </r>
  <r>
    <s v="IASF MILANO"/>
    <n v="2"/>
    <s v="0.007"/>
    <m/>
    <x v="0"/>
    <x v="0"/>
  </r>
  <r>
    <s v="IBM RES"/>
    <n v="2"/>
    <s v="0.007"/>
    <m/>
    <x v="0"/>
    <x v="0"/>
  </r>
  <r>
    <s v="IBM TJ WATSON RES CTR"/>
    <n v="2"/>
    <s v="0.007"/>
    <m/>
    <x v="0"/>
    <x v="0"/>
  </r>
  <r>
    <s v="ICAN INST CARDIOMETAB NUTR"/>
    <n v="2"/>
    <s v="0.007"/>
    <m/>
    <x v="0"/>
    <x v="0"/>
  </r>
  <r>
    <s v="ICASE"/>
    <n v="2"/>
    <s v="0.007"/>
    <m/>
    <x v="0"/>
    <x v="0"/>
  </r>
  <r>
    <s v="ICDDR B"/>
    <n v="2"/>
    <s v="0.007"/>
    <m/>
    <x v="0"/>
    <x v="0"/>
  </r>
  <r>
    <s v="ICELAND FOREST RES"/>
    <n v="2"/>
    <s v="0.007"/>
    <m/>
    <x v="0"/>
    <x v="0"/>
  </r>
  <r>
    <s v="ICELAND METEOROL OFF"/>
    <n v="2"/>
    <s v="0.007"/>
    <m/>
    <x v="0"/>
    <x v="0"/>
  </r>
  <r>
    <s v="ICHAN SCH MED MT SINAI"/>
    <n v="2"/>
    <s v="0.007"/>
    <m/>
    <x v="0"/>
    <x v="0"/>
  </r>
  <r>
    <s v="ICON CANC CARE"/>
    <n v="2"/>
    <s v="0.007"/>
    <m/>
    <x v="0"/>
    <x v="0"/>
  </r>
  <r>
    <s v="ICOSAGEN CELL FACTORY"/>
    <n v="2"/>
    <s v="0.007"/>
    <m/>
    <x v="0"/>
    <x v="0"/>
  </r>
  <r>
    <s v="ICREA CATALAN INST RES ADV STUDIES"/>
    <n v="2"/>
    <s v="0.007"/>
    <m/>
    <x v="0"/>
    <x v="0"/>
  </r>
  <r>
    <s v="IEO"/>
    <n v="2"/>
    <s v="0.007"/>
    <m/>
    <x v="0"/>
    <x v="0"/>
  </r>
  <r>
    <s v="IFAPA"/>
    <n v="2"/>
    <s v="0.007"/>
    <m/>
    <x v="0"/>
    <x v="0"/>
  </r>
  <r>
    <s v="IGB"/>
    <n v="2"/>
    <s v="0.007"/>
    <m/>
    <x v="0"/>
    <x v="0"/>
  </r>
  <r>
    <s v="IGME"/>
    <n v="2"/>
    <s v="0.007"/>
    <m/>
    <x v="0"/>
    <x v="0"/>
  </r>
  <r>
    <s v="IHEP"/>
    <n v="2"/>
    <s v="0.007"/>
    <m/>
    <x v="0"/>
    <x v="0"/>
  </r>
  <r>
    <s v="IHMC"/>
    <n v="2"/>
    <s v="0.007"/>
    <m/>
    <x v="0"/>
    <x v="0"/>
  </r>
  <r>
    <s v="IHRM 2007"/>
    <n v="2"/>
    <s v="0.007"/>
    <m/>
    <x v="0"/>
    <x v="0"/>
  </r>
  <r>
    <s v="IIIA CSIC"/>
    <n v="2"/>
    <s v="0.007"/>
    <m/>
    <x v="0"/>
    <x v="0"/>
  </r>
  <r>
    <s v="IISC"/>
    <n v="2"/>
    <s v="0.007"/>
    <m/>
    <x v="0"/>
    <x v="0"/>
  </r>
  <r>
    <s v="IIT MADRAS"/>
    <n v="2"/>
    <s v="0.007"/>
    <m/>
    <x v="0"/>
    <x v="0"/>
  </r>
  <r>
    <s v="IKEM"/>
    <n v="2"/>
    <s v="0.007"/>
    <m/>
    <x v="0"/>
    <x v="0"/>
  </r>
  <r>
    <s v="ILLINOIS STATE CANC REGISTRY"/>
    <n v="2"/>
    <s v="0.007"/>
    <m/>
    <x v="0"/>
    <x v="0"/>
  </r>
  <r>
    <s v="IM SECHENOV FIRST MOSCOW STATE MED UNIV"/>
    <n v="2"/>
    <s v="0.007"/>
    <m/>
    <x v="0"/>
    <x v="0"/>
  </r>
  <r>
    <s v="IMDEA NANOCIENCIA"/>
    <n v="2"/>
    <s v="0.007"/>
    <m/>
    <x v="0"/>
    <x v="0"/>
  </r>
  <r>
    <s v="IMIM HOSP MAR"/>
    <n v="2"/>
    <s v="0.007"/>
    <m/>
    <x v="0"/>
    <x v="0"/>
  </r>
  <r>
    <s v="IMMUNOTRON OU"/>
    <n v="2"/>
    <s v="0.007"/>
    <m/>
    <x v="0"/>
    <x v="0"/>
  </r>
  <r>
    <s v="IMPERIAL COLL HEALTHCARE NATL HLTH SERV NHS TRUST"/>
    <n v="2"/>
    <s v="0.007"/>
    <m/>
    <x v="0"/>
    <x v="0"/>
  </r>
  <r>
    <s v="IMPERIAL COLL SCH MED"/>
    <n v="2"/>
    <s v="0.007"/>
    <m/>
    <x v="0"/>
    <x v="0"/>
  </r>
  <r>
    <s v="INAF IAPS"/>
    <n v="2"/>
    <s v="0.007"/>
    <m/>
    <x v="0"/>
    <x v="0"/>
  </r>
  <r>
    <s v="INAF OSSERV ASTRON PADOVA"/>
    <n v="2"/>
    <s v="0.007"/>
    <m/>
    <x v="0"/>
    <x v="0"/>
  </r>
  <r>
    <s v="INALCO"/>
    <n v="2"/>
    <s v="0.007"/>
    <m/>
    <x v="0"/>
    <x v="0"/>
  </r>
  <r>
    <s v="INAOKI EDUC INST"/>
    <n v="2"/>
    <s v="0.007"/>
    <m/>
    <x v="0"/>
    <x v="0"/>
  </r>
  <r>
    <s v="INBO"/>
    <n v="2"/>
    <s v="0.007"/>
    <m/>
    <x v="0"/>
    <x v="0"/>
  </r>
  <r>
    <s v="INCLIVA"/>
    <n v="2"/>
    <s v="0.007"/>
    <m/>
    <x v="0"/>
    <x v="0"/>
  </r>
  <r>
    <s v="INDEPENDENT CONSUMER ADVOCATE"/>
    <n v="2"/>
    <s v="0.007"/>
    <m/>
    <x v="0"/>
    <x v="0"/>
  </r>
  <r>
    <s v="INDIAN COUNCIL AGR RES"/>
    <n v="2"/>
    <s v="0.007"/>
    <m/>
    <x v="0"/>
    <x v="0"/>
  </r>
  <r>
    <s v="INDIAN INST GEOMAGNETISM"/>
    <n v="2"/>
    <s v="0.007"/>
    <m/>
    <x v="0"/>
    <x v="0"/>
  </r>
  <r>
    <s v="INDIAN INST MANAGEMENT"/>
    <n v="2"/>
    <s v="0.007"/>
    <m/>
    <x v="0"/>
    <x v="0"/>
  </r>
  <r>
    <s v="INDIAN INST TOXICOL RES"/>
    <n v="2"/>
    <s v="0.007"/>
    <m/>
    <x v="0"/>
    <x v="0"/>
  </r>
  <r>
    <s v="INDIAN PHARMACEUT ASSOC"/>
    <n v="2"/>
    <s v="0.007"/>
    <m/>
    <x v="0"/>
    <x v="0"/>
  </r>
  <r>
    <s v="INDIAN STAT INST"/>
    <n v="2"/>
    <s v="0.007"/>
    <m/>
    <x v="0"/>
    <x v="0"/>
  </r>
  <r>
    <s v="INDIANA UNIV PURDUE UNIV"/>
    <n v="2"/>
    <s v="0.007"/>
    <m/>
    <x v="0"/>
    <x v="0"/>
  </r>
  <r>
    <s v="INDIANA UNIV PURDUE UNIV INDIANAPOLIS"/>
    <n v="2"/>
    <s v="0.007"/>
    <m/>
    <x v="0"/>
    <x v="0"/>
  </r>
  <r>
    <s v="INDONESIA UNIV EDUC"/>
    <n v="2"/>
    <s v="0.007"/>
    <m/>
    <x v="0"/>
    <x v="0"/>
  </r>
  <r>
    <s v="INESC ID LISBOA"/>
    <n v="2"/>
    <s v="0.007"/>
    <m/>
    <x v="0"/>
    <x v="0"/>
  </r>
  <r>
    <s v="INFIN SCI INC"/>
    <n v="2"/>
    <s v="0.007"/>
    <m/>
    <x v="0"/>
    <x v="0"/>
  </r>
  <r>
    <s v="INFN SEZ PAVIAA"/>
    <n v="2"/>
    <s v="0.007"/>
    <m/>
    <x v="0"/>
    <x v="0"/>
  </r>
  <r>
    <s v="INFN SEZ ROMAA"/>
    <n v="2"/>
    <s v="0.007"/>
    <m/>
    <x v="0"/>
    <x v="0"/>
  </r>
  <r>
    <s v="INFORMAT SYST REG TRANSPLANT COORDINAT ANDALUCIA"/>
    <n v="2"/>
    <s v="0.007"/>
    <m/>
    <x v="0"/>
    <x v="0"/>
  </r>
  <r>
    <s v="INHA UNIV"/>
    <n v="2"/>
    <s v="0.007"/>
    <m/>
    <x v="0"/>
    <x v="0"/>
  </r>
  <r>
    <s v="INLAND FISHERIES INST"/>
    <n v="2"/>
    <s v="0.007"/>
    <m/>
    <x v="0"/>
    <x v="0"/>
  </r>
  <r>
    <s v="INM"/>
    <n v="2"/>
    <s v="0.007"/>
    <m/>
    <x v="0"/>
    <x v="0"/>
  </r>
  <r>
    <s v="INRA SAD PAYSAGE"/>
    <n v="2"/>
    <s v="0.007"/>
    <m/>
    <x v="0"/>
    <x v="0"/>
  </r>
  <r>
    <s v="INRIA"/>
    <n v="2"/>
    <s v="0.007"/>
    <m/>
    <x v="0"/>
    <x v="0"/>
  </r>
  <r>
    <s v="INRIM"/>
    <n v="2"/>
    <s v="0.007"/>
    <m/>
    <x v="0"/>
    <x v="0"/>
  </r>
  <r>
    <s v="INSERM U1018"/>
    <n v="2"/>
    <s v="0.007"/>
    <m/>
    <x v="0"/>
    <x v="0"/>
  </r>
  <r>
    <s v="INSERM U946"/>
    <n v="2"/>
    <s v="0.007"/>
    <m/>
    <x v="0"/>
    <x v="0"/>
  </r>
  <r>
    <s v="INSOLAR BALT OU"/>
    <n v="2"/>
    <s v="0.007"/>
    <m/>
    <x v="0"/>
    <x v="0"/>
  </r>
  <r>
    <s v="INST AGING RES"/>
    <n v="2"/>
    <s v="0.007"/>
    <m/>
    <x v="0"/>
    <x v="0"/>
  </r>
  <r>
    <s v="INST AGR ENVIRONM SCI"/>
    <n v="2"/>
    <s v="0.007"/>
    <m/>
    <x v="0"/>
    <x v="0"/>
  </r>
  <r>
    <s v="INST AGR FISHERIES RES"/>
    <n v="2"/>
    <s v="0.007"/>
    <m/>
    <x v="0"/>
    <x v="0"/>
  </r>
  <r>
    <s v="INST AGR FISHERIES RES ILVO"/>
    <n v="2"/>
    <s v="0.007"/>
    <m/>
    <x v="0"/>
    <x v="0"/>
  </r>
  <r>
    <s v="INST AGR FOOD BIOTECHNOL"/>
    <n v="2"/>
    <s v="0.007"/>
    <m/>
    <x v="0"/>
    <x v="0"/>
  </r>
  <r>
    <s v="INST APPL ECOL LTD"/>
    <n v="2"/>
    <s v="0.007"/>
    <m/>
    <x v="0"/>
    <x v="0"/>
  </r>
  <r>
    <s v="INST ASTROFFS CANARIAS"/>
    <n v="2"/>
    <s v="0.007"/>
    <m/>
    <x v="0"/>
    <x v="0"/>
  </r>
  <r>
    <s v="INST ASTROFIS LA PLATA"/>
    <n v="2"/>
    <s v="0.007"/>
    <m/>
    <x v="0"/>
    <x v="0"/>
  </r>
  <r>
    <s v="INST ATMOSPHER SCI CLIMATE"/>
    <n v="2"/>
    <s v="0.007"/>
    <m/>
    <x v="0"/>
    <x v="0"/>
  </r>
  <r>
    <s v="INST BEE RES"/>
    <n v="2"/>
    <s v="0.007"/>
    <m/>
    <x v="0"/>
    <x v="0"/>
  </r>
  <r>
    <s v="INST BEHAV SCI G DE LISIO"/>
    <n v="2"/>
    <s v="0.007"/>
    <m/>
    <x v="0"/>
    <x v="0"/>
  </r>
  <r>
    <s v="INST BIOL EXPT TECNOL"/>
    <n v="2"/>
    <s v="0.007"/>
    <m/>
    <x v="0"/>
    <x v="0"/>
  </r>
  <r>
    <s v="INST BIOL LILLE"/>
    <n v="2"/>
    <s v="0.007"/>
    <m/>
    <x v="0"/>
    <x v="0"/>
  </r>
  <r>
    <s v="INST BOT ASCR"/>
    <n v="2"/>
    <s v="0.007"/>
    <m/>
    <x v="0"/>
    <x v="0"/>
  </r>
  <r>
    <s v="INST BUTANTAN"/>
    <n v="2"/>
    <s v="0.007"/>
    <m/>
    <x v="0"/>
    <x v="0"/>
  </r>
  <r>
    <s v="INST CARDIOVASC"/>
    <n v="2"/>
    <s v="0.007"/>
    <m/>
    <x v="0"/>
    <x v="0"/>
  </r>
  <r>
    <s v="INST CARDIOVASC DIS DEDINJE"/>
    <n v="2"/>
    <s v="0.007"/>
    <m/>
    <x v="0"/>
    <x v="0"/>
  </r>
  <r>
    <s v="INST CARE MOTHER CHILD"/>
    <n v="2"/>
    <s v="0.007"/>
    <m/>
    <x v="0"/>
    <x v="0"/>
  </r>
  <r>
    <s v="INST CHEM BIOL FUNDAMENTAL MED SB RAS"/>
    <n v="2"/>
    <s v="0.007"/>
    <m/>
    <x v="0"/>
    <x v="0"/>
  </r>
  <r>
    <s v="INST CHEM TECHNOL"/>
    <n v="2"/>
    <s v="0.007"/>
    <m/>
    <x v="0"/>
    <x v="0"/>
  </r>
  <r>
    <s v="INST CHILD HLTH"/>
    <n v="2"/>
    <s v="0.007"/>
    <m/>
    <x v="0"/>
    <x v="0"/>
  </r>
  <r>
    <s v="INST CLIN EXPER MED"/>
    <n v="2"/>
    <s v="0.007"/>
    <m/>
    <x v="0"/>
    <x v="0"/>
  </r>
  <r>
    <s v="INST CYBERNET TUT"/>
    <n v="2"/>
    <s v="0.007"/>
    <m/>
    <x v="0"/>
    <x v="0"/>
  </r>
  <r>
    <s v="INST DEV PROD WORK ENVIRONM"/>
    <n v="2"/>
    <s v="0.007"/>
    <m/>
    <x v="0"/>
    <x v="0"/>
  </r>
  <r>
    <s v="INST DIS MODELING"/>
    <n v="2"/>
    <s v="0.007"/>
    <m/>
    <x v="0"/>
    <x v="0"/>
  </r>
  <r>
    <s v="INST DROIT INT"/>
    <n v="2"/>
    <s v="0.007"/>
    <m/>
    <x v="0"/>
    <x v="0"/>
  </r>
  <r>
    <s v="INST ECOL NAT RES CTR"/>
    <n v="2"/>
    <s v="0.007"/>
    <m/>
    <x v="0"/>
    <x v="0"/>
  </r>
  <r>
    <s v="INST ELECT COMP SCI"/>
    <n v="2"/>
    <s v="0.007"/>
    <m/>
    <x v="0"/>
    <x v="0"/>
  </r>
  <r>
    <s v="INST ELECTR MAT TECHNOL"/>
    <n v="2"/>
    <s v="0.007"/>
    <m/>
    <x v="0"/>
    <x v="0"/>
  </r>
  <r>
    <s v="INST ENVIRONM"/>
    <n v="2"/>
    <s v="0.007"/>
    <m/>
    <x v="0"/>
    <x v="0"/>
  </r>
  <r>
    <s v="INST ENVIRONM BIOL"/>
    <n v="2"/>
    <s v="0.007"/>
    <m/>
    <x v="0"/>
    <x v="0"/>
  </r>
  <r>
    <s v="INST ENVIRONM PROTECT"/>
    <n v="2"/>
    <s v="0.007"/>
    <m/>
    <x v="0"/>
    <x v="0"/>
  </r>
  <r>
    <s v="INST ENVIRONM PROTECT RES"/>
    <n v="2"/>
    <s v="0.007"/>
    <m/>
    <x v="0"/>
    <x v="0"/>
  </r>
  <r>
    <s v="INST EXPERIMENTELLE KERNPHYS"/>
    <n v="2"/>
    <s v="0.007"/>
    <m/>
    <x v="0"/>
    <x v="0"/>
  </r>
  <r>
    <s v="INST EXPT TEILCHENPHYS"/>
    <n v="2"/>
    <s v="0.007"/>
    <m/>
    <x v="0"/>
    <x v="0"/>
  </r>
  <r>
    <s v="INST FAC ACTUARIES"/>
    <n v="2"/>
    <s v="0.007"/>
    <m/>
    <x v="0"/>
    <x v="0"/>
  </r>
  <r>
    <s v="INST FIS CANTABRIA CSIC UC"/>
    <n v="2"/>
    <s v="0.007"/>
    <m/>
    <x v="0"/>
    <x v="0"/>
  </r>
  <r>
    <s v="INST FIS INTERDISCIPLINAIRE SISTEMAS COMPLEJOS"/>
    <n v="2"/>
    <s v="0.007"/>
    <m/>
    <x v="0"/>
    <x v="0"/>
  </r>
  <r>
    <s v="INST FOOD SAFETY"/>
    <n v="2"/>
    <s v="0.007"/>
    <m/>
    <x v="0"/>
    <x v="0"/>
  </r>
  <r>
    <s v="INST FOREST ECOSYST RES LTD"/>
    <n v="2"/>
    <s v="0.007"/>
    <m/>
    <x v="0"/>
    <x v="0"/>
  </r>
  <r>
    <s v="INST FUNDAMENTAL RES EHEP"/>
    <n v="2"/>
    <s v="0.007"/>
    <m/>
    <x v="0"/>
    <x v="0"/>
  </r>
  <r>
    <s v="INST GENET BIOPHYS A BUZZATI TRAVERSO"/>
    <n v="2"/>
    <s v="0.007"/>
    <m/>
    <x v="0"/>
    <x v="0"/>
  </r>
  <r>
    <s v="INST GENET BIOPHYS ADRIANO BUZZATI TRAVERSO CNR"/>
    <n v="2"/>
    <s v="0.007"/>
    <m/>
    <x v="0"/>
    <x v="0"/>
  </r>
  <r>
    <s v="INST GENET MOL MED"/>
    <n v="2"/>
    <s v="0.007"/>
    <m/>
    <x v="0"/>
    <x v="0"/>
  </r>
  <r>
    <s v="INST GENOM INTEGRAT BIOL"/>
    <n v="2"/>
    <s v="0.007"/>
    <m/>
    <x v="0"/>
    <x v="0"/>
  </r>
  <r>
    <s v="INST GLOBAL HLTH"/>
    <n v="2"/>
    <s v="0.007"/>
    <m/>
    <x v="0"/>
    <x v="0"/>
  </r>
  <r>
    <s v="INST GOVT POLIT"/>
    <n v="2"/>
    <s v="0.007"/>
    <m/>
    <x v="0"/>
    <x v="0"/>
  </r>
  <r>
    <s v="INST HEMATOL BLOOD TRANSFUS"/>
    <n v="2"/>
    <s v="0.007"/>
    <m/>
    <x v="0"/>
    <x v="0"/>
  </r>
  <r>
    <s v="INST HLTH POLICY MANAGEMENT EVALUAT"/>
    <n v="2"/>
    <s v="0.007"/>
    <m/>
    <x v="0"/>
    <x v="0"/>
  </r>
  <r>
    <s v="INST HLTH SCI"/>
    <n v="2"/>
    <s v="0.007"/>
    <m/>
    <x v="0"/>
    <x v="0"/>
  </r>
  <r>
    <s v="INST HOCHENERGIE PHYS OEAW"/>
    <n v="2"/>
    <s v="0.007"/>
    <m/>
    <x v="0"/>
    <x v="0"/>
  </r>
  <r>
    <s v="INST HOCHENERGIEPHYSIK"/>
    <n v="2"/>
    <s v="0.007"/>
    <m/>
    <x v="0"/>
    <x v="0"/>
  </r>
  <r>
    <s v="INST HUMAN GENET"/>
    <n v="2"/>
    <s v="0.007"/>
    <m/>
    <x v="0"/>
    <x v="0"/>
  </r>
  <r>
    <s v="INST HYDROBIOL"/>
    <n v="2"/>
    <s v="0.007"/>
    <m/>
    <x v="0"/>
    <x v="0"/>
  </r>
  <r>
    <s v="INST HYG"/>
    <n v="2"/>
    <s v="0.007"/>
    <m/>
    <x v="0"/>
    <x v="0"/>
  </r>
  <r>
    <s v="INST HYG ENVIRONM"/>
    <n v="2"/>
    <s v="0.007"/>
    <m/>
    <x v="0"/>
    <x v="0"/>
  </r>
  <r>
    <s v="INST HYG ENVIRONM MED"/>
    <n v="2"/>
    <s v="0.007"/>
    <m/>
    <x v="0"/>
    <x v="0"/>
  </r>
  <r>
    <s v="INST INTEGRAT BIOL"/>
    <n v="2"/>
    <s v="0.007"/>
    <m/>
    <x v="0"/>
    <x v="0"/>
  </r>
  <r>
    <s v="INST INTELLIGENT SYST ROBOT"/>
    <n v="2"/>
    <s v="0.007"/>
    <m/>
    <x v="0"/>
    <x v="0"/>
  </r>
  <r>
    <s v="INST INTER REG SANTE"/>
    <n v="2"/>
    <s v="0.007"/>
    <m/>
    <x v="0"/>
    <x v="0"/>
  </r>
  <r>
    <s v="INST INTERREG SANTE IRSA"/>
    <n v="2"/>
    <s v="0.007"/>
    <m/>
    <x v="0"/>
    <x v="0"/>
  </r>
  <r>
    <s v="INST INVEST BIOSANITARIA GRANADA IBS GRANADA"/>
    <n v="2"/>
    <s v="0.007"/>
    <m/>
    <x v="0"/>
    <x v="0"/>
  </r>
  <r>
    <s v="INST INVEST CIENT SERV ALTA TECNOL"/>
    <n v="2"/>
    <s v="0.007"/>
    <m/>
    <x v="0"/>
    <x v="0"/>
  </r>
  <r>
    <s v="INST INVEST METAB"/>
    <n v="2"/>
    <s v="0.007"/>
    <m/>
    <x v="0"/>
    <x v="0"/>
  </r>
  <r>
    <s v="INST LITHUANIAN LANGUAGE"/>
    <n v="2"/>
    <s v="0.007"/>
    <m/>
    <x v="0"/>
    <x v="0"/>
  </r>
  <r>
    <s v="INST MARINE BIOL"/>
    <n v="2"/>
    <s v="0.007"/>
    <m/>
    <x v="0"/>
    <x v="0"/>
  </r>
  <r>
    <s v="INST MARINE BIOL RESOURCES INLAND WATERS"/>
    <n v="2"/>
    <s v="0.007"/>
    <m/>
    <x v="0"/>
    <x v="0"/>
  </r>
  <r>
    <s v="INST MARINE SCI ICM CSIC"/>
    <n v="2"/>
    <s v="0.007"/>
    <m/>
    <x v="0"/>
    <x v="0"/>
  </r>
  <r>
    <s v="INST MATERNAL CHILD HEALTH IRCCS BURLO GAROFOLO"/>
    <n v="2"/>
    <s v="0.007"/>
    <m/>
    <x v="0"/>
    <x v="0"/>
  </r>
  <r>
    <s v="INST MATERNAL CHILD HLTH"/>
    <n v="2"/>
    <s v="0.007"/>
    <m/>
    <x v="0"/>
    <x v="0"/>
  </r>
  <r>
    <s v="INST MED IMMUNOL"/>
    <n v="2"/>
    <s v="0.007"/>
    <m/>
    <x v="0"/>
    <x v="0"/>
  </r>
  <r>
    <s v="INST MED TECHNOL"/>
    <n v="2"/>
    <s v="0.007"/>
    <m/>
    <x v="0"/>
    <x v="0"/>
  </r>
  <r>
    <s v="INST MENTAL HLTH"/>
    <n v="2"/>
    <s v="0.007"/>
    <m/>
    <x v="0"/>
    <x v="0"/>
  </r>
  <r>
    <s v="INST MOL BIOL BIOTECHNOL"/>
    <n v="2"/>
    <s v="0.007"/>
    <m/>
    <x v="0"/>
    <x v="0"/>
  </r>
  <r>
    <s v="INST MOL BIOL MED"/>
    <n v="2"/>
    <s v="0.007"/>
    <m/>
    <x v="0"/>
    <x v="0"/>
  </r>
  <r>
    <s v="INST MOL GENET CNR"/>
    <n v="2"/>
    <s v="0.007"/>
    <m/>
    <x v="0"/>
    <x v="0"/>
  </r>
  <r>
    <s v="INST MOL MED"/>
    <n v="2"/>
    <s v="0.007"/>
    <m/>
    <x v="0"/>
    <x v="0"/>
  </r>
  <r>
    <s v="INST MULTIDISCIPLINARIO BIOL VEGETAL"/>
    <n v="2"/>
    <s v="0.007"/>
    <m/>
    <x v="0"/>
    <x v="0"/>
  </r>
  <r>
    <s v="INST MULTIDISCIPLINARIO BIOL VEGETAL CONICET"/>
    <n v="2"/>
    <s v="0.007"/>
    <m/>
    <x v="0"/>
    <x v="0"/>
  </r>
  <r>
    <s v="INST NACL DE PESQUISAS DA AMAZONIA"/>
    <n v="2"/>
    <s v="0.007"/>
    <m/>
    <x v="0"/>
    <x v="0"/>
  </r>
  <r>
    <s v="INST NACL INVEST AGR VET"/>
    <n v="2"/>
    <s v="0.007"/>
    <m/>
    <x v="0"/>
    <x v="0"/>
  </r>
  <r>
    <s v="INST NACL INVEST TECNOL AGR ALIMENTARIA INIA"/>
    <n v="2"/>
    <s v="0.007"/>
    <m/>
    <x v="0"/>
    <x v="0"/>
  </r>
  <r>
    <s v="INST NACL NEUROL NEUROCIRUG"/>
    <n v="2"/>
    <s v="0.007"/>
    <m/>
    <x v="0"/>
    <x v="0"/>
  </r>
  <r>
    <s v="INST NACL PESQUISAS ESPACIAIS"/>
    <n v="2"/>
    <s v="0.007"/>
    <m/>
    <x v="0"/>
    <x v="0"/>
  </r>
  <r>
    <s v="INST NAT CONSERVAT"/>
    <n v="2"/>
    <s v="0.007"/>
    <m/>
    <x v="0"/>
    <x v="0"/>
  </r>
  <r>
    <s v="INST NATL RECH HALIEUT"/>
    <n v="2"/>
    <s v="0.007"/>
    <m/>
    <x v="0"/>
    <x v="0"/>
  </r>
  <r>
    <s v="INST NATL SANTE RECH MED"/>
    <n v="2"/>
    <s v="0.007"/>
    <m/>
    <x v="0"/>
    <x v="0"/>
  </r>
  <r>
    <s v="INST NUCL PHYS"/>
    <n v="2"/>
    <s v="0.007"/>
    <m/>
    <x v="0"/>
    <x v="0"/>
  </r>
  <r>
    <s v="INST NUTR FUNCT FOODS"/>
    <n v="2"/>
    <s v="0.007"/>
    <m/>
    <x v="0"/>
    <x v="0"/>
  </r>
  <r>
    <s v="INST ONCOL RADIOL SERBIA"/>
    <n v="2"/>
    <s v="0.007"/>
    <m/>
    <x v="0"/>
    <x v="0"/>
  </r>
  <r>
    <s v="INST ONCOL VOJVODINA"/>
    <n v="2"/>
    <s v="0.007"/>
    <m/>
    <x v="0"/>
    <x v="0"/>
  </r>
  <r>
    <s v="INST PARTICLE NUCL PHYS"/>
    <n v="2"/>
    <s v="0.007"/>
    <m/>
    <x v="0"/>
    <x v="0"/>
  </r>
  <r>
    <s v="INST PASTEUR KOREA"/>
    <n v="2"/>
    <s v="0.007"/>
    <m/>
    <x v="0"/>
    <x v="0"/>
  </r>
  <r>
    <s v="INST PHARMACOL RES MARIO NEGRI"/>
    <n v="2"/>
    <s v="0.007"/>
    <m/>
    <x v="0"/>
    <x v="0"/>
  </r>
  <r>
    <s v="INST PHYS ATMOSPHARE"/>
    <n v="2"/>
    <s v="0.007"/>
    <m/>
    <x v="0"/>
    <x v="0"/>
  </r>
  <r>
    <s v="INST PLASMA RES"/>
    <n v="2"/>
    <s v="0.007"/>
    <m/>
    <x v="0"/>
    <x v="0"/>
  </r>
  <r>
    <s v="INST POAL REUMATOL"/>
    <n v="2"/>
    <s v="0.007"/>
    <m/>
    <x v="0"/>
    <x v="0"/>
  </r>
  <r>
    <s v="INST POLITECN SETUBAL"/>
    <n v="2"/>
    <s v="0.007"/>
    <m/>
    <x v="0"/>
    <x v="0"/>
  </r>
  <r>
    <s v="INST POPULAT GENET CNR"/>
    <n v="2"/>
    <s v="0.007"/>
    <m/>
    <x v="0"/>
    <x v="0"/>
  </r>
  <r>
    <s v="INST PORTUGUES ONCOL PORTO"/>
    <n v="2"/>
    <s v="0.007"/>
    <m/>
    <x v="0"/>
    <x v="0"/>
  </r>
  <r>
    <s v="INST PREVENC ENFEREDADES MENTALES"/>
    <n v="2"/>
    <s v="0.007"/>
    <m/>
    <x v="0"/>
    <x v="0"/>
  </r>
  <r>
    <s v="INST PREVENT MED"/>
    <n v="2"/>
    <s v="0.007"/>
    <m/>
    <x v="0"/>
    <x v="0"/>
  </r>
  <r>
    <s v="INST PSORIASIS CHRON DERMATOSES"/>
    <n v="2"/>
    <s v="0.007"/>
    <m/>
    <x v="0"/>
    <x v="0"/>
  </r>
  <r>
    <s v="INST PUBL HLTH CTY DALMATIA"/>
    <n v="2"/>
    <s v="0.007"/>
    <m/>
    <x v="0"/>
    <x v="0"/>
  </r>
  <r>
    <s v="INST PUBL HLTH SERBIA"/>
    <n v="2"/>
    <s v="0.007"/>
    <m/>
    <x v="0"/>
    <x v="0"/>
  </r>
  <r>
    <s v="INST RECH PIERRE FABRE"/>
    <n v="2"/>
    <s v="0.007"/>
    <m/>
    <x v="0"/>
    <x v="0"/>
  </r>
  <r>
    <s v="INST RECH SERVIER"/>
    <n v="2"/>
    <s v="0.007"/>
    <m/>
    <x v="0"/>
    <x v="0"/>
  </r>
  <r>
    <s v="INST RES INFORMAT HLTH ECON IRDES"/>
    <n v="2"/>
    <s v="0.007"/>
    <m/>
    <x v="0"/>
    <x v="0"/>
  </r>
  <r>
    <s v="INST RES SOCIOECON DEV COMMUN"/>
    <n v="2"/>
    <s v="0.007"/>
    <m/>
    <x v="0"/>
    <x v="0"/>
  </r>
  <r>
    <s v="INST RICOVERO CURA CARATTERE SCI"/>
    <n v="2"/>
    <s v="0.007"/>
    <m/>
    <x v="0"/>
    <x v="0"/>
  </r>
  <r>
    <s v="INST SCI EDUC RES"/>
    <n v="2"/>
    <s v="0.007"/>
    <m/>
    <x v="0"/>
    <x v="0"/>
  </r>
  <r>
    <s v="INST SCINTILLAT MAT"/>
    <n v="2"/>
    <s v="0.007"/>
    <m/>
    <x v="0"/>
    <x v="0"/>
  </r>
  <r>
    <s v="INST SOIL SCI PLANT CULTIVAT"/>
    <n v="2"/>
    <s v="0.007"/>
    <m/>
    <x v="0"/>
    <x v="0"/>
  </r>
  <r>
    <s v="INST SOLID STATE PHYS"/>
    <n v="2"/>
    <s v="0.007"/>
    <m/>
    <x v="0"/>
    <x v="0"/>
  </r>
  <r>
    <s v="INST SPACE SYST"/>
    <n v="2"/>
    <s v="0.007"/>
    <m/>
    <x v="0"/>
    <x v="0"/>
  </r>
  <r>
    <s v="INST SUPER AGR"/>
    <n v="2"/>
    <s v="0.007"/>
    <m/>
    <x v="0"/>
    <x v="0"/>
  </r>
  <r>
    <s v="INST SYST BIOL"/>
    <n v="2"/>
    <s v="0.007"/>
    <m/>
    <x v="0"/>
    <x v="0"/>
  </r>
  <r>
    <s v="INST SYST ENGN ROBOT"/>
    <n v="2"/>
    <s v="0.007"/>
    <m/>
    <x v="0"/>
    <x v="0"/>
  </r>
  <r>
    <s v="INST TROPOSPHER RES"/>
    <n v="2"/>
    <s v="0.007"/>
    <m/>
    <x v="0"/>
    <x v="0"/>
  </r>
  <r>
    <s v="INST UNIV IVI INCLIVA"/>
    <n v="2"/>
    <s v="0.007"/>
    <m/>
    <x v="0"/>
    <x v="0"/>
  </r>
  <r>
    <s v="INT CLIN RES CTR"/>
    <n v="2"/>
    <s v="0.007"/>
    <m/>
    <x v="0"/>
    <x v="0"/>
  </r>
  <r>
    <s v="INT COUNCIL EXPLORAT SEA"/>
    <n v="2"/>
    <s v="0.007"/>
    <m/>
    <x v="0"/>
    <x v="0"/>
  </r>
  <r>
    <s v="INT CTR DIARRHOEAL DIS RES BANGLADESH ICDDR B"/>
    <n v="2"/>
    <s v="0.007"/>
    <m/>
    <x v="0"/>
    <x v="0"/>
  </r>
  <r>
    <s v="INT HLTH DEV"/>
    <n v="2"/>
    <s v="0.007"/>
    <m/>
    <x v="0"/>
    <x v="0"/>
  </r>
  <r>
    <s v="INT INST SUSTAINABLE DEV EXPT LAKES AREA"/>
    <n v="2"/>
    <s v="0.007"/>
    <m/>
    <x v="0"/>
    <x v="0"/>
  </r>
  <r>
    <s v="INT NEUROTRAMA RES ORG"/>
    <n v="2"/>
    <s v="0.007"/>
    <m/>
    <x v="0"/>
    <x v="0"/>
  </r>
  <r>
    <s v="INT PREVENT RES INST"/>
    <n v="2"/>
    <s v="0.007"/>
    <m/>
    <x v="0"/>
    <x v="0"/>
  </r>
  <r>
    <s v="INT PRIMARY CARE RESP GRP"/>
    <n v="2"/>
    <s v="0.007"/>
    <m/>
    <x v="0"/>
    <x v="0"/>
  </r>
  <r>
    <s v="INT RELAT DIV"/>
    <n v="2"/>
    <s v="0.007"/>
    <m/>
    <x v="0"/>
    <x v="0"/>
  </r>
  <r>
    <s v="INT UNION TB LUNG DIS"/>
    <n v="2"/>
    <s v="0.007"/>
    <m/>
    <x v="0"/>
    <x v="0"/>
  </r>
  <r>
    <s v="INTERUNIV CARDIOL INST NETHERLANDS ICIN"/>
    <n v="2"/>
    <s v="0.007"/>
    <m/>
    <x v="0"/>
    <x v="0"/>
  </r>
  <r>
    <s v="INTERUX USABIL ENGN STUDIO"/>
    <n v="2"/>
    <s v="0.007"/>
    <m/>
    <x v="0"/>
    <x v="0"/>
  </r>
  <r>
    <s v="INVALID FDN"/>
    <n v="2"/>
    <s v="0.007"/>
    <m/>
    <x v="0"/>
    <x v="0"/>
  </r>
  <r>
    <s v="IPATIMUP"/>
    <n v="2"/>
    <s v="0.007"/>
    <m/>
    <x v="0"/>
    <x v="0"/>
  </r>
  <r>
    <s v="IPPLM"/>
    <n v="2"/>
    <s v="0.007"/>
    <m/>
    <x v="0"/>
    <x v="0"/>
  </r>
  <r>
    <s v="IPPOKRATIO THESSALONIKI GEN HOSP"/>
    <n v="2"/>
    <s v="0.007"/>
    <m/>
    <x v="0"/>
    <x v="0"/>
  </r>
  <r>
    <s v="IPQ"/>
    <n v="2"/>
    <s v="0.007"/>
    <m/>
    <x v="0"/>
    <x v="0"/>
  </r>
  <r>
    <s v="IPSYCH"/>
    <n v="2"/>
    <s v="0.007"/>
    <m/>
    <x v="0"/>
    <x v="0"/>
  </r>
  <r>
    <s v="IQ4U CONSULTANTS LTD"/>
    <n v="2"/>
    <s v="0.007"/>
    <m/>
    <x v="0"/>
    <x v="0"/>
  </r>
  <r>
    <s v="IRANIAN NUCL REGULATORY AUTHOR"/>
    <n v="2"/>
    <s v="0.007"/>
    <m/>
    <x v="0"/>
    <x v="0"/>
  </r>
  <r>
    <s v="IRCCS ASSOC OASI MARIA SANTISSIMA"/>
    <n v="2"/>
    <s v="0.007"/>
    <m/>
    <x v="0"/>
    <x v="0"/>
  </r>
  <r>
    <s v="IRCCS BURLO GAROFOLO TRIESTE"/>
    <n v="2"/>
    <s v="0.007"/>
    <m/>
    <x v="0"/>
    <x v="0"/>
  </r>
  <r>
    <s v="IRCCS CASA SOLLIEVO DELLA SOFFERENZA HOSP"/>
    <n v="2"/>
    <s v="0.007"/>
    <m/>
    <x v="0"/>
    <x v="0"/>
  </r>
  <r>
    <s v="IRCCS HOSP CASA SOLLIEVO SOFFERENZA"/>
    <n v="2"/>
    <s v="0.007"/>
    <m/>
    <x v="0"/>
    <x v="0"/>
  </r>
  <r>
    <s v="IRCCS SAN RAFFAELE"/>
    <n v="2"/>
    <s v="0.007"/>
    <m/>
    <x v="0"/>
    <x v="0"/>
  </r>
  <r>
    <s v="IRCCS SAN RAFFAELE PISANA"/>
    <n v="2"/>
    <s v="0.007"/>
    <m/>
    <x v="0"/>
    <x v="0"/>
  </r>
  <r>
    <s v="IRCCS SAN RAFFAELE SCI INST"/>
    <n v="2"/>
    <s v="0.007"/>
    <m/>
    <x v="0"/>
    <x v="0"/>
  </r>
  <r>
    <s v="IRCCS SANTA LUCIA FDN"/>
    <n v="2"/>
    <s v="0.007"/>
    <m/>
    <x v="0"/>
    <x v="0"/>
  </r>
  <r>
    <s v="IRCM"/>
    <n v="2"/>
    <s v="0.007"/>
    <m/>
    <x v="0"/>
    <x v="0"/>
  </r>
  <r>
    <s v="IRCSS"/>
    <n v="2"/>
    <s v="0.007"/>
    <m/>
    <x v="0"/>
    <x v="0"/>
  </r>
  <r>
    <s v="IREC"/>
    <n v="2"/>
    <s v="0.007"/>
    <m/>
    <x v="0"/>
    <x v="0"/>
  </r>
  <r>
    <s v="IRIS"/>
    <n v="2"/>
    <s v="0.007"/>
    <m/>
    <x v="0"/>
    <x v="0"/>
  </r>
  <r>
    <s v="IRO"/>
    <n v="2"/>
    <s v="0.007"/>
    <m/>
    <x v="0"/>
    <x v="0"/>
  </r>
  <r>
    <s v="IRSICAIXA AIDS RES INST"/>
    <n v="2"/>
    <s v="0.007"/>
    <m/>
    <x v="0"/>
    <x v="0"/>
  </r>
  <r>
    <s v="ISARA LYON"/>
    <n v="2"/>
    <s v="0.007"/>
    <m/>
    <x v="0"/>
    <x v="0"/>
  </r>
  <r>
    <s v="ISBEM"/>
    <n v="2"/>
    <s v="0.007"/>
    <m/>
    <x v="0"/>
    <x v="0"/>
  </r>
  <r>
    <s v="ISERE CANC REGISTRY"/>
    <n v="2"/>
    <s v="0.007"/>
    <m/>
    <x v="0"/>
    <x v="0"/>
  </r>
  <r>
    <s v="ISGLOBAL CTR RES ENVIRONM EPIDEMIOL"/>
    <n v="2"/>
    <s v="0.007"/>
    <m/>
    <x v="0"/>
    <x v="0"/>
  </r>
  <r>
    <s v="ISHA DIAGNOST"/>
    <n v="2"/>
    <s v="0.007"/>
    <m/>
    <x v="0"/>
    <x v="0"/>
  </r>
  <r>
    <s v="ISRAEL CTR DIS CONTROL"/>
    <n v="2"/>
    <s v="0.007"/>
    <m/>
    <x v="0"/>
    <x v="0"/>
  </r>
  <r>
    <s v="ISRAEL HEART SOC"/>
    <n v="2"/>
    <s v="0.007"/>
    <m/>
    <x v="0"/>
    <x v="0"/>
  </r>
  <r>
    <s v="ISRAEL INST TECHNOL"/>
    <n v="2"/>
    <s v="0.007"/>
    <m/>
    <x v="0"/>
    <x v="0"/>
  </r>
  <r>
    <s v="ISS"/>
    <n v="2"/>
    <s v="0.007"/>
    <m/>
    <x v="0"/>
    <x v="0"/>
  </r>
  <r>
    <s v="IST GMBH"/>
    <n v="2"/>
    <s v="0.007"/>
    <m/>
    <x v="0"/>
    <x v="0"/>
  </r>
  <r>
    <s v="IST MARIO NEGRI"/>
    <n v="2"/>
    <s v="0.007"/>
    <m/>
    <x v="0"/>
    <x v="0"/>
  </r>
  <r>
    <s v="IST NAZL OCEANOG GEOFIS SPERIMENTALE"/>
    <n v="2"/>
    <s v="0.007"/>
    <m/>
    <x v="0"/>
    <x v="0"/>
  </r>
  <r>
    <s v="IST NEUROGENET NEUROFARMACOL CNR"/>
    <n v="2"/>
    <s v="0.007"/>
    <m/>
    <x v="0"/>
    <x v="0"/>
  </r>
  <r>
    <s v="IST RADIOASTRON"/>
    <n v="2"/>
    <s v="0.007"/>
    <m/>
    <x v="0"/>
    <x v="0"/>
  </r>
  <r>
    <s v="IST RICOVERO CURA CARATTERE SCI IRCCS BURLO GAR"/>
    <n v="2"/>
    <s v="0.007"/>
    <m/>
    <x v="0"/>
    <x v="0"/>
  </r>
  <r>
    <s v="ISTANBUL SCI UNIV"/>
    <n v="2"/>
    <s v="0.007"/>
    <m/>
    <x v="0"/>
    <x v="0"/>
  </r>
  <r>
    <s v="ISTANBUL SEHIR UNIV"/>
    <n v="2"/>
    <s v="0.007"/>
    <m/>
    <x v="0"/>
    <x v="0"/>
  </r>
  <r>
    <s v="ISTI CNR"/>
    <n v="2"/>
    <s v="0.007"/>
    <m/>
    <x v="0"/>
    <x v="0"/>
  </r>
  <r>
    <s v="ITALIAN FEDERAT CARDIOL"/>
    <n v="2"/>
    <s v="0.007"/>
    <m/>
    <x v="0"/>
    <x v="0"/>
  </r>
  <r>
    <s v="IVANOVO STATE UNIV CHEM TECHNOL"/>
    <n v="2"/>
    <s v="0.007"/>
    <m/>
    <x v="0"/>
    <x v="0"/>
  </r>
  <r>
    <s v="IZA"/>
    <n v="2"/>
    <s v="0.007"/>
    <m/>
    <x v="0"/>
    <x v="0"/>
  </r>
  <r>
    <s v="IZS ABRUZZO MOLISE"/>
    <n v="2"/>
    <s v="0.007"/>
    <m/>
    <x v="0"/>
    <x v="0"/>
  </r>
  <r>
    <s v="IZS LOMBARDIA EMILIA ROMAGNA"/>
    <n v="2"/>
    <s v="0.007"/>
    <m/>
    <x v="0"/>
    <x v="0"/>
  </r>
  <r>
    <s v="IZS MEZZOGIORNO"/>
    <n v="2"/>
    <s v="0.007"/>
    <m/>
    <x v="0"/>
    <x v="0"/>
  </r>
  <r>
    <s v="IZS PIEMONTE LIGURIA VALLE AOSTA"/>
    <n v="2"/>
    <s v="0.007"/>
    <m/>
    <x v="0"/>
    <x v="0"/>
  </r>
  <r>
    <s v="IZS PUGLIA BASILICATA"/>
    <n v="2"/>
    <s v="0.007"/>
    <m/>
    <x v="0"/>
    <x v="0"/>
  </r>
  <r>
    <s v="IZS REG LAZIO TOSCANA"/>
    <n v="2"/>
    <s v="0.007"/>
    <m/>
    <x v="0"/>
    <x v="0"/>
  </r>
  <r>
    <s v="IZS SARDEGNA"/>
    <n v="2"/>
    <s v="0.007"/>
    <m/>
    <x v="0"/>
    <x v="0"/>
  </r>
  <r>
    <s v="IZS SICILIA"/>
    <n v="2"/>
    <s v="0.007"/>
    <m/>
    <x v="0"/>
    <x v="0"/>
  </r>
  <r>
    <s v="IZS UMBRIA MARCHE"/>
    <n v="2"/>
    <s v="0.007"/>
    <m/>
    <x v="0"/>
    <x v="0"/>
  </r>
  <r>
    <s v="IZS VENEZIE"/>
    <n v="2"/>
    <s v="0.007"/>
    <m/>
    <x v="0"/>
    <x v="0"/>
  </r>
  <r>
    <s v="J SELYE UNIV"/>
    <n v="2"/>
    <s v="0.007"/>
    <m/>
    <x v="0"/>
    <x v="0"/>
  </r>
  <r>
    <s v="JACOBS UNIV"/>
    <n v="2"/>
    <s v="0.007"/>
    <m/>
    <x v="0"/>
    <x v="0"/>
  </r>
  <r>
    <s v="JAMES J PETERS VA MED CTR"/>
    <n v="2"/>
    <s v="0.007"/>
    <m/>
    <x v="0"/>
    <x v="0"/>
  </r>
  <r>
    <s v="JAN KOCHANOWSKI UNIV HUMANITIES SCI"/>
    <n v="2"/>
    <s v="0.007"/>
    <m/>
    <x v="0"/>
    <x v="0"/>
  </r>
  <r>
    <s v="JANSSEN CILAG PHARMACEUT SACI"/>
    <n v="2"/>
    <s v="0.007"/>
    <m/>
    <x v="0"/>
    <x v="0"/>
  </r>
  <r>
    <s v="JANUS PANNONIUS MUSEUM"/>
    <n v="2"/>
    <s v="0.007"/>
    <m/>
    <x v="0"/>
    <x v="0"/>
  </r>
  <r>
    <s v="JAPAN ATOM ENERGY AGCY"/>
    <n v="2"/>
    <s v="0.007"/>
    <m/>
    <x v="0"/>
    <x v="0"/>
  </r>
  <r>
    <s v="JEAN JAURES UNIV"/>
    <n v="2"/>
    <s v="0.007"/>
    <m/>
    <x v="0"/>
    <x v="0"/>
  </r>
  <r>
    <s v="JESI HOSP"/>
    <n v="2"/>
    <s v="0.007"/>
    <m/>
    <x v="0"/>
    <x v="0"/>
  </r>
  <r>
    <s v="JESUS MIGUEL SANTAMARIA UNIV NAVARRA"/>
    <n v="2"/>
    <s v="0.007"/>
    <m/>
    <x v="0"/>
    <x v="0"/>
  </r>
  <r>
    <s v="JHPIEGO"/>
    <n v="2"/>
    <s v="0.007"/>
    <m/>
    <x v="0"/>
    <x v="0"/>
  </r>
  <r>
    <s v="JIANGSU UNIV"/>
    <n v="2"/>
    <s v="0.007"/>
    <m/>
    <x v="0"/>
    <x v="0"/>
  </r>
  <r>
    <s v="JICHI MED SCH"/>
    <n v="2"/>
    <s v="0.007"/>
    <m/>
    <x v="0"/>
    <x v="0"/>
  </r>
  <r>
    <s v="JILIN UNIV"/>
    <n v="2"/>
    <s v="0.007"/>
    <m/>
    <x v="0"/>
    <x v="0"/>
  </r>
  <r>
    <s v="JINR"/>
    <n v="2"/>
    <s v="0.007"/>
    <m/>
    <x v="0"/>
    <x v="0"/>
  </r>
  <r>
    <s v="JJ PETERS VA MED CTR"/>
    <n v="2"/>
    <s v="0.007"/>
    <m/>
    <x v="0"/>
    <x v="0"/>
  </r>
  <r>
    <s v="JOHN CARROLL UNIV"/>
    <n v="2"/>
    <s v="0.007"/>
    <m/>
    <x v="0"/>
    <x v="0"/>
  </r>
  <r>
    <s v="JOHN INNES CTR"/>
    <n v="2"/>
    <s v="0.007"/>
    <m/>
    <x v="0"/>
    <x v="0"/>
  </r>
  <r>
    <s v="JOHN PETER SMITH HLTH NETWORK"/>
    <n v="2"/>
    <s v="0.007"/>
    <m/>
    <x v="0"/>
    <x v="0"/>
  </r>
  <r>
    <s v="JOHNS HOPKINS UNIV HOSP"/>
    <n v="2"/>
    <s v="0.007"/>
    <m/>
    <x v="0"/>
    <x v="0"/>
  </r>
  <r>
    <s v="JOHNSON JOHNSON"/>
    <n v="2"/>
    <s v="0.007"/>
    <m/>
    <x v="0"/>
    <x v="0"/>
  </r>
  <r>
    <s v="JOINT STOCK CO LATVIJAS VALSTS MEZI"/>
    <n v="2"/>
    <s v="0.007"/>
    <m/>
    <x v="0"/>
    <x v="0"/>
  </r>
  <r>
    <s v="JOSEP CARRERAS INST LEUKAEMIA RES"/>
    <n v="2"/>
    <s v="0.007"/>
    <m/>
    <x v="0"/>
    <x v="0"/>
  </r>
  <r>
    <s v="JPS HLTH NETWORK"/>
    <n v="2"/>
    <s v="0.007"/>
    <m/>
    <x v="0"/>
    <x v="0"/>
  </r>
  <r>
    <s v="JULIUS MAXIMILIANS UNIV"/>
    <n v="2"/>
    <s v="0.007"/>
    <m/>
    <x v="0"/>
    <x v="0"/>
  </r>
  <r>
    <s v="JUNTA CASTILLA LEON"/>
    <n v="2"/>
    <s v="0.007"/>
    <m/>
    <x v="0"/>
    <x v="0"/>
  </r>
  <r>
    <s v="JUSTERVESENET"/>
    <n v="2"/>
    <s v="0.007"/>
    <m/>
    <x v="0"/>
    <x v="0"/>
  </r>
  <r>
    <s v="JUSTUS LIEBIG UNIV"/>
    <n v="2"/>
    <s v="0.007"/>
    <m/>
    <x v="0"/>
    <x v="0"/>
  </r>
  <r>
    <s v="JYVASKYLA OFF"/>
    <n v="2"/>
    <s v="0.007"/>
    <m/>
    <x v="0"/>
    <x v="0"/>
  </r>
  <r>
    <s v="KACST"/>
    <n v="2"/>
    <s v="0.007"/>
    <m/>
    <x v="0"/>
    <x v="0"/>
  </r>
  <r>
    <s v="KAISER FAMILY FDN"/>
    <n v="2"/>
    <s v="0.007"/>
    <m/>
    <x v="0"/>
    <x v="0"/>
  </r>
  <r>
    <s v="KAISER PERMANENTE WASHINGTON"/>
    <n v="2"/>
    <s v="0.007"/>
    <m/>
    <x v="0"/>
    <x v="0"/>
  </r>
  <r>
    <s v="KAMPINOS NATL PK"/>
    <n v="2"/>
    <s v="0.007"/>
    <m/>
    <x v="0"/>
    <x v="0"/>
  </r>
  <r>
    <s v="KANAGAWA CANC CTR"/>
    <n v="2"/>
    <s v="0.007"/>
    <m/>
    <x v="0"/>
    <x v="0"/>
  </r>
  <r>
    <s v="KANAZAWA MED UNIV"/>
    <n v="2"/>
    <s v="0.007"/>
    <m/>
    <x v="0"/>
    <x v="0"/>
  </r>
  <r>
    <s v="KANTONSSPITAL ST GALLEN"/>
    <n v="2"/>
    <s v="0.007"/>
    <m/>
    <x v="0"/>
    <x v="0"/>
  </r>
  <r>
    <s v="KAOHSIUNG MED UNIV"/>
    <n v="2"/>
    <s v="0.007"/>
    <m/>
    <x v="0"/>
    <x v="0"/>
  </r>
  <r>
    <s v="KAOHSIUNG MED UNIV HOSP"/>
    <n v="2"/>
    <s v="0.007"/>
    <m/>
    <x v="0"/>
    <x v="0"/>
  </r>
  <r>
    <s v="KAPPAZETA LTD"/>
    <n v="2"/>
    <s v="0.007"/>
    <m/>
    <x v="0"/>
    <x v="0"/>
  </r>
  <r>
    <s v="KARLSTAD UNIV"/>
    <n v="2"/>
    <s v="0.007"/>
    <m/>
    <x v="0"/>
    <x v="0"/>
  </r>
  <r>
    <s v="KASEMARZLICHE VEREINIGUNG HESSEN"/>
    <n v="2"/>
    <s v="0.007"/>
    <m/>
    <x v="0"/>
    <x v="0"/>
  </r>
  <r>
    <s v="KASSENARZTL VEREINIGUNG HESSEN"/>
    <n v="2"/>
    <s v="0.007"/>
    <m/>
    <x v="0"/>
    <x v="0"/>
  </r>
  <r>
    <s v="KAVALA GEN HOSP"/>
    <n v="2"/>
    <s v="0.007"/>
    <m/>
    <x v="0"/>
    <x v="0"/>
  </r>
  <r>
    <s v="KAZAN VI LENIN STATE UNIV"/>
    <n v="2"/>
    <s v="0.007"/>
    <m/>
    <x v="0"/>
    <x v="0"/>
  </r>
  <r>
    <s v="KAZAN VOLGA REG FED UNIV"/>
    <n v="2"/>
    <s v="0.007"/>
    <m/>
    <x v="0"/>
    <x v="0"/>
  </r>
  <r>
    <s v="KBFI"/>
    <n v="2"/>
    <s v="0.007"/>
    <m/>
    <x v="0"/>
    <x v="0"/>
  </r>
  <r>
    <s v="KELLOKOSKI HOSP"/>
    <n v="2"/>
    <s v="0.007"/>
    <m/>
    <x v="0"/>
    <x v="0"/>
  </r>
  <r>
    <s v="KEM HOSP RES CTR"/>
    <n v="2"/>
    <s v="0.007"/>
    <m/>
    <x v="0"/>
    <x v="0"/>
  </r>
  <r>
    <s v="KEMEROVO STATE UNIV"/>
    <n v="2"/>
    <s v="0.007"/>
    <m/>
    <x v="0"/>
    <x v="0"/>
  </r>
  <r>
    <s v="KENYA MED RES INST WELLCOME TRUST PROGRAMME"/>
    <n v="2"/>
    <s v="0.007"/>
    <m/>
    <x v="0"/>
    <x v="0"/>
  </r>
  <r>
    <s v="KENYATTA UNIV NAIROBI"/>
    <n v="2"/>
    <s v="0.007"/>
    <m/>
    <x v="0"/>
    <x v="0"/>
  </r>
  <r>
    <s v="KFAR SABA SACKLER FAC MED"/>
    <n v="2"/>
    <s v="0.007"/>
    <m/>
    <x v="0"/>
    <x v="0"/>
  </r>
  <r>
    <s v="KHARKIV POLYTECH INST"/>
    <n v="2"/>
    <s v="0.007"/>
    <m/>
    <x v="0"/>
    <x v="0"/>
  </r>
  <r>
    <s v="KHARKIV REG CLIN ONCOL CTR"/>
    <n v="2"/>
    <s v="0.007"/>
    <m/>
    <x v="0"/>
    <x v="0"/>
  </r>
  <r>
    <s v="KHARKOV STATE MED UNIV"/>
    <n v="2"/>
    <s v="0.007"/>
    <m/>
    <x v="0"/>
    <x v="0"/>
  </r>
  <r>
    <s v="KHULNA UNIV"/>
    <n v="2"/>
    <s v="0.007"/>
    <m/>
    <x v="0"/>
    <x v="0"/>
  </r>
  <r>
    <s v="KI SKRYABIN ALL RUSSIAN INST HELMINTHOL"/>
    <n v="2"/>
    <s v="0.007"/>
    <m/>
    <x v="0"/>
    <x v="0"/>
  </r>
  <r>
    <s v="KINDERZENTRUM MUNCHEN"/>
    <n v="2"/>
    <s v="0.007"/>
    <m/>
    <x v="0"/>
    <x v="0"/>
  </r>
  <r>
    <s v="KING ABDALLA UNIV HOSP"/>
    <n v="2"/>
    <s v="0.007"/>
    <m/>
    <x v="0"/>
    <x v="0"/>
  </r>
  <r>
    <s v="KINGSTON UNIV"/>
    <n v="2"/>
    <s v="0.007"/>
    <m/>
    <x v="0"/>
    <x v="0"/>
  </r>
  <r>
    <s v="KITASATO UNIV"/>
    <n v="2"/>
    <s v="0.007"/>
    <m/>
    <x v="0"/>
    <x v="0"/>
  </r>
  <r>
    <s v="KK WOMENS CHILDRENS HOSP"/>
    <n v="2"/>
    <s v="0.007"/>
    <m/>
    <x v="0"/>
    <x v="0"/>
  </r>
  <r>
    <s v="KLIN BOLN SVETI DUH"/>
    <n v="2"/>
    <s v="0.007"/>
    <m/>
    <x v="0"/>
    <x v="0"/>
  </r>
  <r>
    <s v="KLIN POLIKLIN INNERE MED II"/>
    <n v="2"/>
    <s v="0.007"/>
    <m/>
    <x v="0"/>
    <x v="0"/>
  </r>
  <r>
    <s v="KLINIKEN ESSEN MITTE"/>
    <n v="2"/>
    <s v="0.007"/>
    <m/>
    <x v="0"/>
    <x v="0"/>
  </r>
  <r>
    <s v="KLINIKUM DORTMUND"/>
    <n v="2"/>
    <s v="0.007"/>
    <m/>
    <x v="0"/>
    <x v="0"/>
  </r>
  <r>
    <s v="KLINIKUM FULDA AG"/>
    <n v="2"/>
    <s v="0.007"/>
    <m/>
    <x v="0"/>
    <x v="0"/>
  </r>
  <r>
    <s v="KLINIKUM OLDENBURG"/>
    <n v="2"/>
    <s v="0.007"/>
    <m/>
    <x v="0"/>
    <x v="0"/>
  </r>
  <r>
    <s v="KLINIKUM UNIV"/>
    <n v="2"/>
    <s v="0.007"/>
    <m/>
    <x v="0"/>
    <x v="0"/>
  </r>
  <r>
    <s v="KN TOOSI UNIV TECHNOL"/>
    <n v="2"/>
    <s v="0.007"/>
    <m/>
    <x v="0"/>
    <x v="0"/>
  </r>
  <r>
    <s v="KNAW"/>
    <n v="2"/>
    <s v="0.007"/>
    <m/>
    <x v="0"/>
    <x v="0"/>
  </r>
  <r>
    <s v="KNOW CTR GMBH"/>
    <n v="2"/>
    <s v="0.007"/>
    <m/>
    <x v="0"/>
    <x v="0"/>
  </r>
  <r>
    <s v="KOCHI UNIV"/>
    <n v="2"/>
    <s v="0.007"/>
    <m/>
    <x v="0"/>
    <x v="0"/>
  </r>
  <r>
    <s v="KOLKJA SIDE"/>
    <n v="2"/>
    <s v="0.007"/>
    <m/>
    <x v="0"/>
    <x v="0"/>
  </r>
  <r>
    <s v="KONINKLIJKE NEDERLANDSE AKAD WETENSCHAPPEN"/>
    <n v="2"/>
    <s v="0.007"/>
    <m/>
    <x v="0"/>
    <x v="0"/>
  </r>
  <r>
    <s v="KORANYI NATL INST PULMONOL"/>
    <n v="2"/>
    <s v="0.007"/>
    <m/>
    <x v="0"/>
    <x v="0"/>
  </r>
  <r>
    <s v="KOREA ADV INST SCI TECHNOL"/>
    <n v="2"/>
    <s v="0.007"/>
    <m/>
    <x v="0"/>
    <x v="0"/>
  </r>
  <r>
    <s v="KOREA ASTRON SPACE SCI INST"/>
    <n v="2"/>
    <s v="0.007"/>
    <m/>
    <x v="0"/>
    <x v="0"/>
  </r>
  <r>
    <s v="KOREA CANC CTR HOSP"/>
    <n v="2"/>
    <s v="0.007"/>
    <m/>
    <x v="0"/>
    <x v="0"/>
  </r>
  <r>
    <s v="KOREA INST MACHINERY MAT"/>
    <n v="2"/>
    <s v="0.007"/>
    <m/>
    <x v="0"/>
    <x v="0"/>
  </r>
  <r>
    <s v="KOS GENET"/>
    <n v="2"/>
    <s v="0.007"/>
    <m/>
    <x v="0"/>
    <x v="0"/>
  </r>
  <r>
    <s v="KRANKENHAUS EV DIAKONIEANSTALT"/>
    <n v="2"/>
    <s v="0.007"/>
    <m/>
    <x v="0"/>
    <x v="0"/>
  </r>
  <r>
    <s v="KRASNOYARSK REG CTR PREVENT CONTROL AIDS INFE"/>
    <n v="2"/>
    <s v="0.007"/>
    <m/>
    <x v="0"/>
    <x v="0"/>
  </r>
  <r>
    <s v="KRONIKGUNE"/>
    <n v="2"/>
    <s v="0.007"/>
    <m/>
    <x v="0"/>
    <x v="0"/>
  </r>
  <r>
    <s v="KUMU ART MUSEUM"/>
    <n v="2"/>
    <s v="0.007"/>
    <m/>
    <x v="0"/>
    <x v="0"/>
  </r>
  <r>
    <s v="KUNMING INSITUTE BOT"/>
    <n v="2"/>
    <s v="0.007"/>
    <m/>
    <x v="0"/>
    <x v="0"/>
  </r>
  <r>
    <s v="KUOPLO RES INST EXERCISE MED"/>
    <n v="2"/>
    <s v="0.007"/>
    <m/>
    <x v="0"/>
    <x v="0"/>
  </r>
  <r>
    <s v="KURSK STATE MED UNIV"/>
    <n v="2"/>
    <s v="0.007"/>
    <m/>
    <x v="0"/>
    <x v="0"/>
  </r>
  <r>
    <s v="KWARA STATE GEN HOSP"/>
    <n v="2"/>
    <s v="0.007"/>
    <m/>
    <x v="0"/>
    <x v="0"/>
  </r>
  <r>
    <s v="KYOTO BUNKYO UNIV"/>
    <n v="2"/>
    <s v="0.007"/>
    <m/>
    <x v="0"/>
    <x v="0"/>
  </r>
  <r>
    <s v="KYOTO INST TECHNOL"/>
    <n v="2"/>
    <s v="0.007"/>
    <m/>
    <x v="0"/>
    <x v="0"/>
  </r>
  <r>
    <s v="KYOTO SANGYO UNIV"/>
    <n v="2"/>
    <s v="0.007"/>
    <m/>
    <x v="0"/>
    <x v="0"/>
  </r>
  <r>
    <s v="KYRGYZ SOC CARDIOL"/>
    <n v="2"/>
    <s v="0.007"/>
    <m/>
    <x v="0"/>
    <x v="0"/>
  </r>
  <r>
    <s v="KYUSHU UNIV 33"/>
    <n v="2"/>
    <s v="0.007"/>
    <m/>
    <x v="0"/>
    <x v="0"/>
  </r>
  <r>
    <s v="LAAGRI SCH"/>
    <n v="2"/>
    <s v="0.007"/>
    <m/>
    <x v="0"/>
    <x v="0"/>
  </r>
  <r>
    <s v="LAB ANAL JURA"/>
    <n v="2"/>
    <s v="0.007"/>
    <m/>
    <x v="0"/>
    <x v="0"/>
  </r>
  <r>
    <s v="LAB INSTRUMENTACAO FIS EXPT PARTIULAS"/>
    <n v="2"/>
    <s v="0.007"/>
    <m/>
    <x v="0"/>
    <x v="0"/>
  </r>
  <r>
    <s v="LAB INSTRUMENTACTO FIS EXPT PARTICULAS"/>
    <n v="2"/>
    <s v="0.007"/>
    <m/>
    <x v="0"/>
    <x v="0"/>
  </r>
  <r>
    <s v="LAB LEPRINCE RINGUET"/>
    <n v="2"/>
    <s v="0.007"/>
    <m/>
    <x v="0"/>
    <x v="0"/>
  </r>
  <r>
    <s v="LAB MED DORTMUND"/>
    <n v="2"/>
    <s v="0.007"/>
    <m/>
    <x v="0"/>
    <x v="0"/>
  </r>
  <r>
    <s v="LAB NAZL LEGNARO"/>
    <n v="2"/>
    <s v="0.007"/>
    <m/>
    <x v="0"/>
    <x v="0"/>
  </r>
  <r>
    <s v="LACTUCA ENVIRONM DATA ANAL MODELLING"/>
    <n v="2"/>
    <s v="0.007"/>
    <m/>
    <x v="0"/>
    <x v="0"/>
  </r>
  <r>
    <s v="LAHORE COLL WOMEN UNIV"/>
    <n v="2"/>
    <s v="0.007"/>
    <m/>
    <x v="0"/>
    <x v="0"/>
  </r>
  <r>
    <s v="LAKEMEDELSVERKET"/>
    <n v="2"/>
    <s v="0.007"/>
    <m/>
    <x v="0"/>
    <x v="0"/>
  </r>
  <r>
    <s v="LANDESMUSEUM VORGESCHICHTE"/>
    <n v="2"/>
    <s v="0.007"/>
    <m/>
    <x v="0"/>
    <x v="0"/>
  </r>
  <r>
    <s v="LANDSPITALI UNIV HOSPITA"/>
    <n v="2"/>
    <s v="0.007"/>
    <m/>
    <x v="0"/>
    <x v="0"/>
  </r>
  <r>
    <s v="LANDSTUHL REG MED CTR"/>
    <n v="2"/>
    <s v="0.007"/>
    <m/>
    <x v="0"/>
    <x v="0"/>
  </r>
  <r>
    <s v="LANSPITALI UNIV HOSP"/>
    <n v="2"/>
    <s v="0.007"/>
    <m/>
    <x v="0"/>
    <x v="0"/>
  </r>
  <r>
    <s v="LATVIAN ALLERGY ASSOC"/>
    <n v="2"/>
    <s v="0.007"/>
    <m/>
    <x v="0"/>
    <x v="0"/>
  </r>
  <r>
    <s v="LATVIAN ASSOC ALLERGISTS"/>
    <n v="2"/>
    <s v="0.007"/>
    <m/>
    <x v="0"/>
    <x v="0"/>
  </r>
  <r>
    <s v="LATVIAN GEOSPATIAL INFORMAT AGCY"/>
    <n v="2"/>
    <s v="0.007"/>
    <m/>
    <x v="0"/>
    <x v="0"/>
  </r>
  <r>
    <s v="LAVES INST BIENENKUNDE"/>
    <n v="2"/>
    <s v="0.007"/>
    <m/>
    <x v="0"/>
    <x v="0"/>
  </r>
  <r>
    <s v="LE MOYNE COLL"/>
    <n v="2"/>
    <s v="0.007"/>
    <m/>
    <x v="0"/>
    <x v="0"/>
  </r>
  <r>
    <s v="LEGOS"/>
    <n v="2"/>
    <s v="0.007"/>
    <m/>
    <x v="0"/>
    <x v="0"/>
  </r>
  <r>
    <s v="LEHIGH UNIV"/>
    <n v="2"/>
    <s v="0.007"/>
    <m/>
    <x v="0"/>
    <x v="0"/>
  </r>
  <r>
    <s v="LEIBNIZ INST ASTROPHYS"/>
    <n v="2"/>
    <s v="0.007"/>
    <m/>
    <x v="0"/>
    <x v="0"/>
  </r>
  <r>
    <s v="LEIBNIZ INST BALT SEA RES WARNEMUNDE"/>
    <n v="2"/>
    <s v="0.007"/>
    <m/>
    <x v="0"/>
    <x v="0"/>
  </r>
  <r>
    <s v="LEIBNIZ INST BALTIC SEA RES WARNEMUNDE"/>
    <n v="2"/>
    <s v="0.007"/>
    <m/>
    <x v="0"/>
    <x v="0"/>
  </r>
  <r>
    <s v="LEIBNIZ INST EVOLUT BIODIVERS SCI"/>
    <n v="2"/>
    <s v="0.007"/>
    <m/>
    <x v="0"/>
    <x v="0"/>
  </r>
  <r>
    <s v="LEIBNIZ INST EXPT VIROL"/>
    <n v="2"/>
    <s v="0.007"/>
    <m/>
    <x v="0"/>
    <x v="0"/>
  </r>
  <r>
    <s v="LEIBNIZ INST REG GEOG"/>
    <n v="2"/>
    <s v="0.007"/>
    <m/>
    <x v="0"/>
    <x v="0"/>
  </r>
  <r>
    <s v="LEICESTER ROYAL INFIRM"/>
    <n v="2"/>
    <s v="0.007"/>
    <m/>
    <x v="0"/>
    <x v="0"/>
  </r>
  <r>
    <s v="LENINGRAD REG ONCOL DISPENSARY"/>
    <n v="2"/>
    <s v="0.007"/>
    <m/>
    <x v="0"/>
    <x v="0"/>
  </r>
  <r>
    <s v="LEO PHARMA AS"/>
    <n v="2"/>
    <s v="0.007"/>
    <m/>
    <x v="0"/>
    <x v="0"/>
  </r>
  <r>
    <s v="LEUPHANA UNIV LUENEBURG"/>
    <n v="2"/>
    <s v="0.007"/>
    <m/>
    <x v="0"/>
    <x v="0"/>
  </r>
  <r>
    <s v="LEWIS CLARK COLL"/>
    <n v="2"/>
    <s v="0.007"/>
    <m/>
    <x v="0"/>
    <x v="0"/>
  </r>
  <r>
    <s v="LFM"/>
    <n v="2"/>
    <s v="0.007"/>
    <m/>
    <x v="0"/>
    <x v="0"/>
  </r>
  <r>
    <s v="LIBRA FDN"/>
    <n v="2"/>
    <s v="0.007"/>
    <m/>
    <x v="0"/>
    <x v="0"/>
  </r>
  <r>
    <s v="LIFE RES CTR CIVILIZAT DIS"/>
    <n v="2"/>
    <s v="0.007"/>
    <m/>
    <x v="0"/>
    <x v="0"/>
  </r>
  <r>
    <s v="LIKES RES CTR SPORT HLTH SCI"/>
    <n v="2"/>
    <s v="0.007"/>
    <m/>
    <x v="0"/>
    <x v="0"/>
  </r>
  <r>
    <s v="LILLE NORD FRANCE UNIV"/>
    <n v="2"/>
    <s v="0.007"/>
    <m/>
    <x v="0"/>
    <x v="0"/>
  </r>
  <r>
    <s v="LILLE UNIV"/>
    <n v="2"/>
    <s v="0.007"/>
    <m/>
    <x v="0"/>
    <x v="0"/>
  </r>
  <r>
    <s v="LIMNI SRO"/>
    <n v="2"/>
    <s v="0.007"/>
    <m/>
    <x v="0"/>
    <x v="0"/>
  </r>
  <r>
    <s v="LIMNOTECH"/>
    <n v="2"/>
    <s v="0.007"/>
    <m/>
    <x v="0"/>
    <x v="0"/>
  </r>
  <r>
    <s v="LIMSI CNRS"/>
    <n v="2"/>
    <s v="0.007"/>
    <m/>
    <x v="0"/>
    <x v="0"/>
  </r>
  <r>
    <s v="LINECO"/>
    <n v="2"/>
    <s v="0.007"/>
    <m/>
    <x v="0"/>
    <x v="0"/>
  </r>
  <r>
    <s v="LIST"/>
    <n v="2"/>
    <s v="0.007"/>
    <m/>
    <x v="0"/>
    <x v="0"/>
  </r>
  <r>
    <s v="LITHUANIAN CANC REGISTRY"/>
    <n v="2"/>
    <s v="0.007"/>
    <m/>
    <x v="0"/>
    <x v="0"/>
  </r>
  <r>
    <s v="LITHUANIAN INST AGR ECON"/>
    <n v="2"/>
    <s v="0.007"/>
    <m/>
    <x v="0"/>
    <x v="0"/>
  </r>
  <r>
    <s v="LITHUANIAN UNIV EDUC SCI"/>
    <n v="2"/>
    <s v="0.007"/>
    <m/>
    <x v="0"/>
    <x v="0"/>
  </r>
  <r>
    <s v="LITOSTROJ POWER DOO"/>
    <n v="2"/>
    <s v="0.007"/>
    <m/>
    <x v="0"/>
    <x v="0"/>
  </r>
  <r>
    <s v="LIUBAN DIST CULTURE CTR"/>
    <n v="2"/>
    <s v="0.007"/>
    <m/>
    <x v="0"/>
    <x v="0"/>
  </r>
  <r>
    <s v="LLH BIENENINST KIRCHHAIN"/>
    <n v="2"/>
    <s v="0.007"/>
    <m/>
    <x v="0"/>
    <x v="0"/>
  </r>
  <r>
    <s v="LOCAL HLTH UNIT VERONA VENETO REG"/>
    <n v="2"/>
    <s v="0.007"/>
    <m/>
    <x v="0"/>
    <x v="0"/>
  </r>
  <r>
    <s v="LOLOMA MISSION HOSP"/>
    <n v="2"/>
    <s v="0.007"/>
    <m/>
    <x v="0"/>
    <x v="0"/>
  </r>
  <r>
    <s v="LORIA"/>
    <n v="2"/>
    <s v="0.007"/>
    <m/>
    <x v="0"/>
    <x v="0"/>
  </r>
  <r>
    <s v="LSE"/>
    <n v="2"/>
    <s v="0.007"/>
    <m/>
    <x v="0"/>
    <x v="0"/>
  </r>
  <r>
    <s v="LSFRI SILAVA"/>
    <n v="2"/>
    <s v="0.007"/>
    <m/>
    <x v="0"/>
    <x v="0"/>
  </r>
  <r>
    <s v="LUDWIGSHAFEN RISK CARDIOVASC HLTH LURIC"/>
    <n v="2"/>
    <s v="0.007"/>
    <m/>
    <x v="0"/>
    <x v="0"/>
  </r>
  <r>
    <s v="LUDWIGSHAFEN RISK CARDIOVASC HLTH LURIC STUDY"/>
    <n v="2"/>
    <s v="0.007"/>
    <m/>
    <x v="0"/>
    <x v="0"/>
  </r>
  <r>
    <s v="LULEA UNIV TECHNOL"/>
    <n v="2"/>
    <s v="0.007"/>
    <m/>
    <x v="0"/>
    <x v="0"/>
  </r>
  <r>
    <s v="LUMC"/>
    <n v="2"/>
    <s v="0.007"/>
    <m/>
    <x v="0"/>
    <x v="0"/>
  </r>
  <r>
    <s v="LUNAM"/>
    <n v="2"/>
    <s v="0.007"/>
    <m/>
    <x v="0"/>
    <x v="0"/>
  </r>
  <r>
    <s v="LUND INST TECHNOL"/>
    <n v="2"/>
    <s v="0.007"/>
    <m/>
    <x v="0"/>
    <x v="0"/>
  </r>
  <r>
    <s v="LUND UNIV DIABET CTR"/>
    <n v="2"/>
    <s v="0.007"/>
    <m/>
    <x v="0"/>
    <x v="0"/>
  </r>
  <r>
    <s v="LUNDBECK FDN INITIAT INTEGRAT PSYCHIAT RES IPSYCH"/>
    <n v="2"/>
    <s v="0.007"/>
    <m/>
    <x v="0"/>
    <x v="0"/>
  </r>
  <r>
    <s v="LUNDIN NORWAY AS"/>
    <n v="2"/>
    <s v="0.007"/>
    <m/>
    <x v="0"/>
    <x v="0"/>
  </r>
  <r>
    <s v="LURIC STUDY NONPROFIT LLC"/>
    <n v="2"/>
    <s v="0.007"/>
    <m/>
    <x v="0"/>
    <x v="0"/>
  </r>
  <r>
    <s v="LUXEMBOURG INST HLTH LIH"/>
    <n v="2"/>
    <s v="0.007"/>
    <m/>
    <x v="0"/>
    <x v="0"/>
  </r>
  <r>
    <s v="LUXEMBOURG SOC CARDIOL"/>
    <n v="2"/>
    <s v="0.007"/>
    <m/>
    <x v="0"/>
    <x v="0"/>
  </r>
  <r>
    <s v="LUXEMBOURGS HOSP ASSOC"/>
    <n v="2"/>
    <s v="0.007"/>
    <m/>
    <x v="0"/>
    <x v="0"/>
  </r>
  <r>
    <s v="LYON UNIV HOSP"/>
    <n v="2"/>
    <s v="0.007"/>
    <m/>
    <x v="0"/>
    <x v="0"/>
  </r>
  <r>
    <s v="M AGR ALIM MEDIO AMBIENTE"/>
    <n v="2"/>
    <s v="0.007"/>
    <m/>
    <x v="0"/>
    <x v="0"/>
  </r>
  <r>
    <s v="M MELLINI HOSP"/>
    <n v="2"/>
    <s v="0.007"/>
    <m/>
    <x v="0"/>
    <x v="0"/>
  </r>
  <r>
    <s v="M NENCKI INST EXPT BIOL"/>
    <n v="2"/>
    <s v="0.007"/>
    <m/>
    <x v="0"/>
    <x v="0"/>
  </r>
  <r>
    <s v="M T ELECT LTD"/>
    <n v="2"/>
    <s v="0.007"/>
    <m/>
    <x v="0"/>
    <x v="0"/>
  </r>
  <r>
    <s v="MACAULAY INST"/>
    <n v="2"/>
    <s v="0.007"/>
    <m/>
    <x v="0"/>
    <x v="0"/>
  </r>
  <r>
    <s v="MACEDONIAN FYR SOC CARDIOL"/>
    <n v="2"/>
    <s v="0.007"/>
    <m/>
    <x v="0"/>
    <x v="0"/>
  </r>
  <r>
    <s v="MAGDEBURG GGMBH"/>
    <n v="2"/>
    <s v="0.007"/>
    <m/>
    <x v="0"/>
    <x v="0"/>
  </r>
  <r>
    <s v="MAGGIORE PARMA HOSP"/>
    <n v="2"/>
    <s v="0.007"/>
    <m/>
    <x v="0"/>
    <x v="0"/>
  </r>
  <r>
    <s v="MAGGIORE UNIV HOSP"/>
    <n v="2"/>
    <s v="0.007"/>
    <m/>
    <x v="0"/>
    <x v="0"/>
  </r>
  <r>
    <s v="MAIN ASSOC AUSTRIAN SOCIAL INSURANCE INST"/>
    <n v="2"/>
    <s v="0.007"/>
    <m/>
    <x v="0"/>
    <x v="0"/>
  </r>
  <r>
    <s v="MAISON PROFESS LIBERALES"/>
    <n v="2"/>
    <s v="0.007"/>
    <m/>
    <x v="0"/>
    <x v="0"/>
  </r>
  <r>
    <s v="MAKATI MED CTR"/>
    <n v="2"/>
    <s v="0.007"/>
    <m/>
    <x v="0"/>
    <x v="0"/>
  </r>
  <r>
    <s v="MALTA NATL CANC REGISTRY"/>
    <n v="2"/>
    <s v="0.007"/>
    <m/>
    <x v="0"/>
    <x v="0"/>
  </r>
  <r>
    <s v="MALTESE CARDIAC SOC"/>
    <n v="2"/>
    <s v="0.007"/>
    <m/>
    <x v="0"/>
    <x v="0"/>
  </r>
  <r>
    <s v="MANCHESTER NHS FDN TRUST"/>
    <n v="2"/>
    <s v="0.007"/>
    <m/>
    <x v="0"/>
    <x v="0"/>
  </r>
  <r>
    <s v="MANIPAL UNIV"/>
    <n v="2"/>
    <s v="0.007"/>
    <m/>
    <x v="0"/>
    <x v="0"/>
  </r>
  <r>
    <s v="MANSOURA UNIV HOSP"/>
    <n v="2"/>
    <s v="0.007"/>
    <m/>
    <x v="0"/>
    <x v="0"/>
  </r>
  <r>
    <s v="MAPI"/>
    <n v="2"/>
    <s v="0.007"/>
    <m/>
    <x v="0"/>
    <x v="0"/>
  </r>
  <r>
    <s v="MAPUTO CENT HOSP"/>
    <n v="2"/>
    <s v="0.007"/>
    <m/>
    <x v="0"/>
    <x v="0"/>
  </r>
  <r>
    <s v="MARE MARINE ENVIRONM SCI CTR"/>
    <n v="2"/>
    <s v="0.007"/>
    <m/>
    <x v="0"/>
    <x v="0"/>
  </r>
  <r>
    <s v="MARINE SCOTLAND"/>
    <n v="2"/>
    <s v="0.007"/>
    <m/>
    <x v="0"/>
    <x v="0"/>
  </r>
  <r>
    <s v="MARKUSOVSZKY CTY HOSP"/>
    <n v="2"/>
    <s v="0.007"/>
    <m/>
    <x v="0"/>
    <x v="0"/>
  </r>
  <r>
    <s v="MARSHFIELD CLIN RES FDN"/>
    <n v="2"/>
    <s v="0.007"/>
    <m/>
    <x v="0"/>
    <x v="0"/>
  </r>
  <r>
    <s v="MASARYK UNIV BRNO"/>
    <n v="2"/>
    <s v="0.007"/>
    <m/>
    <x v="0"/>
    <x v="0"/>
  </r>
  <r>
    <s v="MASONIC MED RES LAB"/>
    <n v="2"/>
    <s v="0.007"/>
    <m/>
    <x v="0"/>
    <x v="0"/>
  </r>
  <r>
    <s v="MASSACHUSETTS EYE EAR INFIRM"/>
    <n v="2"/>
    <s v="0.007"/>
    <m/>
    <x v="0"/>
    <x v="0"/>
  </r>
  <r>
    <s v="MAT TECHNOL COMPETENCE CTR"/>
    <n v="2"/>
    <s v="0.007"/>
    <m/>
    <x v="0"/>
    <x v="0"/>
  </r>
  <r>
    <s v="MATEMAT INST SANU"/>
    <n v="2"/>
    <s v="0.007"/>
    <m/>
    <x v="0"/>
    <x v="0"/>
  </r>
  <r>
    <s v="MATER ADULT HOSP"/>
    <n v="2"/>
    <s v="0.007"/>
    <m/>
    <x v="0"/>
    <x v="0"/>
  </r>
  <r>
    <s v="MAX HOSP"/>
    <n v="2"/>
    <s v="0.007"/>
    <m/>
    <x v="0"/>
    <x v="0"/>
  </r>
  <r>
    <s v="MAX PLANCK GESELL"/>
    <n v="2"/>
    <s v="0.007"/>
    <m/>
    <x v="0"/>
    <x v="0"/>
  </r>
  <r>
    <s v="MAX PLANCK INST BIOL AGEING"/>
    <n v="2"/>
    <s v="0.007"/>
    <m/>
    <x v="0"/>
    <x v="0"/>
  </r>
  <r>
    <s v="MAX PLANCK INST BIOPHYS CHEM"/>
    <n v="2"/>
    <s v="0.007"/>
    <m/>
    <x v="0"/>
    <x v="0"/>
  </r>
  <r>
    <s v="MAX PLANCK INST CHEM ECOL"/>
    <n v="2"/>
    <s v="0.007"/>
    <m/>
    <x v="0"/>
    <x v="0"/>
  </r>
  <r>
    <s v="MAX PLANCK INST EVOLUTIONARY BIOL"/>
    <n v="2"/>
    <s v="0.007"/>
    <m/>
    <x v="0"/>
    <x v="0"/>
  </r>
  <r>
    <s v="MAX PLANCK INST IMMUNOBIOL EPIGENET"/>
    <n v="2"/>
    <s v="0.007"/>
    <m/>
    <x v="0"/>
    <x v="0"/>
  </r>
  <r>
    <s v="MAX PLANCK INST KOHLENFORSCH"/>
    <n v="2"/>
    <s v="0.007"/>
    <m/>
    <x v="0"/>
    <x v="0"/>
  </r>
  <r>
    <s v="MAX PLANCK INST MOL CELL BIOL GENET"/>
    <n v="2"/>
    <s v="0.007"/>
    <m/>
    <x v="0"/>
    <x v="0"/>
  </r>
  <r>
    <s v="MAX PLANCK INST PHYS ASTROPHYS"/>
    <n v="2"/>
    <s v="0.007"/>
    <m/>
    <x v="0"/>
    <x v="0"/>
  </r>
  <r>
    <s v="MAX PLANCK INST PSYCHOLINGUIST"/>
    <n v="2"/>
    <s v="0.007"/>
    <m/>
    <x v="0"/>
    <x v="0"/>
  </r>
  <r>
    <s v="MAX PLANCK INST QUANTUM OPT"/>
    <n v="2"/>
    <s v="0.007"/>
    <m/>
    <x v="0"/>
    <x v="0"/>
  </r>
  <r>
    <s v="MAX PLANCK INST SONNENSYST FORSCH"/>
    <n v="2"/>
    <s v="0.007"/>
    <m/>
    <x v="0"/>
    <x v="0"/>
  </r>
  <r>
    <s v="MAYO CLIN ROCHESTER"/>
    <n v="2"/>
    <s v="0.007"/>
    <m/>
    <x v="0"/>
    <x v="0"/>
  </r>
  <r>
    <s v="MAZZONI HOSP"/>
    <n v="2"/>
    <s v="0.007"/>
    <m/>
    <x v="0"/>
    <x v="0"/>
  </r>
  <r>
    <s v="MCGILL UNIV HLTH CTR"/>
    <n v="2"/>
    <s v="0.007"/>
    <m/>
    <x v="0"/>
    <x v="0"/>
  </r>
  <r>
    <s v="MCT"/>
    <n v="2"/>
    <s v="0.007"/>
    <m/>
    <x v="0"/>
    <x v="0"/>
  </r>
  <r>
    <s v="MEAD JOHNSON NUTR"/>
    <n v="2"/>
    <s v="0.007"/>
    <m/>
    <x v="0"/>
    <x v="0"/>
  </r>
  <r>
    <s v="MEC INSENERILAHENDUSED"/>
    <n v="2"/>
    <s v="0.007"/>
    <m/>
    <x v="0"/>
    <x v="0"/>
  </r>
  <r>
    <s v="MED ACAD WROCLAW"/>
    <n v="2"/>
    <s v="0.007"/>
    <m/>
    <x v="0"/>
    <x v="0"/>
  </r>
  <r>
    <s v="MED CTR"/>
    <n v="2"/>
    <s v="0.007"/>
    <m/>
    <x v="0"/>
    <x v="0"/>
  </r>
  <r>
    <s v="MED CTR POSTGRAD EDUC"/>
    <n v="2"/>
    <s v="0.007"/>
    <m/>
    <x v="0"/>
    <x v="0"/>
  </r>
  <r>
    <s v="MED EVALUAT BOARD"/>
    <n v="2"/>
    <s v="0.007"/>
    <m/>
    <x v="0"/>
    <x v="0"/>
  </r>
  <r>
    <s v="MED GENET RES CTR"/>
    <n v="2"/>
    <s v="0.007"/>
    <m/>
    <x v="0"/>
    <x v="0"/>
  </r>
  <r>
    <s v="MED RES CTR OULU"/>
    <n v="2"/>
    <s v="0.007"/>
    <m/>
    <x v="0"/>
    <x v="0"/>
  </r>
  <r>
    <s v="MED UNIV KLIN"/>
    <n v="2"/>
    <s v="0.007"/>
    <m/>
    <x v="0"/>
    <x v="0"/>
  </r>
  <r>
    <s v="MED UNIV MISOURI KANSAS CITY"/>
    <n v="2"/>
    <s v="0.007"/>
    <m/>
    <x v="0"/>
    <x v="0"/>
  </r>
  <r>
    <s v="MED UNIV PLOVDIV"/>
    <n v="2"/>
    <s v="0.007"/>
    <m/>
    <x v="0"/>
    <x v="0"/>
  </r>
  <r>
    <s v="MEDICITI HOSP"/>
    <n v="2"/>
    <s v="0.007"/>
    <m/>
    <x v="0"/>
    <x v="0"/>
  </r>
  <r>
    <s v="MEDICONTROL"/>
    <n v="2"/>
    <s v="0.007"/>
    <m/>
    <x v="0"/>
    <x v="0"/>
  </r>
  <r>
    <s v="MEDICUM TARTU"/>
    <n v="2"/>
    <s v="0.007"/>
    <m/>
    <x v="0"/>
    <x v="0"/>
  </r>
  <r>
    <s v="MEDITERRANEAN INST LIFE SCI"/>
    <n v="2"/>
    <s v="0.007"/>
    <m/>
    <x v="0"/>
    <x v="0"/>
  </r>
  <r>
    <s v="MENGUCEK GAZI TRAINING RES HOSP"/>
    <n v="2"/>
    <s v="0.007"/>
    <m/>
    <x v="0"/>
    <x v="0"/>
  </r>
  <r>
    <s v="MENTAL HLTH CTR SCT HANS"/>
    <n v="2"/>
    <s v="0.007"/>
    <m/>
    <x v="0"/>
    <x v="0"/>
  </r>
  <r>
    <s v="MERCK KGAA"/>
    <n v="2"/>
    <s v="0.007"/>
    <m/>
    <x v="0"/>
    <x v="0"/>
  </r>
  <r>
    <s v="MERCK PHARMACEUT"/>
    <n v="2"/>
    <s v="0.007"/>
    <m/>
    <x v="0"/>
    <x v="0"/>
  </r>
  <r>
    <s v="MERCK SHARP DOHME OU"/>
    <n v="2"/>
    <s v="0.007"/>
    <m/>
    <x v="0"/>
    <x v="0"/>
  </r>
  <r>
    <s v="MERIAL GMBH"/>
    <n v="2"/>
    <s v="0.007"/>
    <m/>
    <x v="0"/>
    <x v="0"/>
  </r>
  <r>
    <s v="MET EIREANN"/>
    <n v="2"/>
    <s v="0.007"/>
    <m/>
    <x v="0"/>
    <x v="0"/>
  </r>
  <r>
    <s v="METEOSWISS"/>
    <n v="2"/>
    <s v="0.007"/>
    <m/>
    <x v="0"/>
    <x v="0"/>
  </r>
  <r>
    <s v="METHOD RHEUMATOL CTR PROF DR ION STOIA"/>
    <n v="2"/>
    <s v="0.007"/>
    <m/>
    <x v="0"/>
    <x v="0"/>
  </r>
  <r>
    <s v="METOFFICE"/>
    <n v="2"/>
    <s v="0.007"/>
    <m/>
    <x v="0"/>
    <x v="0"/>
  </r>
  <r>
    <s v="MICHAEL W MILNER CONSULTING"/>
    <n v="2"/>
    <s v="0.007"/>
    <m/>
    <x v="0"/>
    <x v="0"/>
  </r>
  <r>
    <s v="MIKES"/>
    <n v="2"/>
    <s v="0.007"/>
    <m/>
    <x v="0"/>
    <x v="0"/>
  </r>
  <r>
    <s v="MIL GEN HOSP"/>
    <n v="2"/>
    <s v="0.007"/>
    <m/>
    <x v="0"/>
    <x v="0"/>
  </r>
  <r>
    <s v="MIL MED ACAD SERBIA"/>
    <n v="2"/>
    <s v="0.007"/>
    <m/>
    <x v="0"/>
    <x v="0"/>
  </r>
  <r>
    <s v="MIL MED HOSP"/>
    <n v="2"/>
    <s v="0.007"/>
    <m/>
    <x v="0"/>
    <x v="0"/>
  </r>
  <r>
    <s v="MILLERSVILLE UNIV PENNSYLVANIA"/>
    <n v="2"/>
    <s v="0.007"/>
    <m/>
    <x v="0"/>
    <x v="0"/>
  </r>
  <r>
    <s v="MINIST CIENCIA TECNOL"/>
    <n v="2"/>
    <s v="0.007"/>
    <m/>
    <x v="0"/>
    <x v="0"/>
  </r>
  <r>
    <s v="MINIST DEF"/>
    <n v="2"/>
    <s v="0.007"/>
    <m/>
    <x v="0"/>
    <x v="0"/>
  </r>
  <r>
    <s v="MINIST ECON IND NUMER"/>
    <n v="2"/>
    <s v="0.007"/>
    <m/>
    <x v="0"/>
    <x v="0"/>
  </r>
  <r>
    <s v="MINIST EDUC"/>
    <n v="2"/>
    <s v="0.007"/>
    <m/>
    <x v="0"/>
    <x v="0"/>
  </r>
  <r>
    <s v="MINIST HLTH INDONESIA"/>
    <n v="2"/>
    <s v="0.007"/>
    <m/>
    <x v="0"/>
    <x v="0"/>
  </r>
  <r>
    <s v="MINIST HLTH MINSANTE"/>
    <n v="2"/>
    <s v="0.007"/>
    <m/>
    <x v="0"/>
    <x v="0"/>
  </r>
  <r>
    <s v="MINIST HLTH REPUBL CROATIA"/>
    <n v="2"/>
    <s v="0.007"/>
    <m/>
    <x v="0"/>
    <x v="0"/>
  </r>
  <r>
    <s v="MINIST HLTH SOCIAL DEV"/>
    <n v="2"/>
    <s v="0.007"/>
    <m/>
    <x v="0"/>
    <x v="0"/>
  </r>
  <r>
    <s v="MINIST HLTH WELFARE"/>
    <n v="2"/>
    <s v="0.007"/>
    <m/>
    <x v="0"/>
    <x v="0"/>
  </r>
  <r>
    <s v="MINIST LABOUR HLTH SOCIAL AFF AIRS"/>
    <n v="2"/>
    <s v="0.007"/>
    <m/>
    <x v="0"/>
    <x v="0"/>
  </r>
  <r>
    <s v="MINIST LABOUR HLTH SOCIAL AFFAIRS"/>
    <n v="2"/>
    <s v="0.007"/>
    <m/>
    <x v="0"/>
    <x v="0"/>
  </r>
  <r>
    <s v="MINIST PUBL HLTH FIGHT AGAINST AIDS"/>
    <n v="2"/>
    <s v="0.007"/>
    <m/>
    <x v="0"/>
    <x v="0"/>
  </r>
  <r>
    <s v="MINIST PUBL HLTH FIGHT AIDS"/>
    <n v="2"/>
    <s v="0.007"/>
    <m/>
    <x v="0"/>
    <x v="0"/>
  </r>
  <r>
    <s v="MINIST RURAL DEV FOOD"/>
    <n v="2"/>
    <s v="0.007"/>
    <m/>
    <x v="0"/>
    <x v="0"/>
  </r>
  <r>
    <s v="MINIST SANTE LUTTE SIDA"/>
    <n v="2"/>
    <s v="0.007"/>
    <m/>
    <x v="0"/>
    <x v="0"/>
  </r>
  <r>
    <s v="MINIST SCI INNOVAT"/>
    <n v="2"/>
    <s v="0.007"/>
    <m/>
    <x v="0"/>
    <x v="0"/>
  </r>
  <r>
    <s v="MINISTERO SALUTE"/>
    <n v="2"/>
    <s v="0.007"/>
    <m/>
    <x v="0"/>
    <x v="0"/>
  </r>
  <r>
    <s v="MINSANTE"/>
    <n v="2"/>
    <s v="0.007"/>
    <m/>
    <x v="0"/>
    <x v="0"/>
  </r>
  <r>
    <s v="MISSOURI STATE UNIV"/>
    <n v="2"/>
    <s v="0.007"/>
    <m/>
    <x v="0"/>
    <x v="0"/>
  </r>
  <r>
    <s v="MIT PLASMA SCI FUS CTR"/>
    <n v="2"/>
    <s v="0.007"/>
    <m/>
    <x v="0"/>
    <x v="0"/>
  </r>
  <r>
    <s v="MKEH"/>
    <n v="2"/>
    <s v="0.007"/>
    <m/>
    <x v="0"/>
    <x v="0"/>
  </r>
  <r>
    <s v="MLU HALLE WITTENBERG UNIV GYNAKOL"/>
    <n v="2"/>
    <s v="0.007"/>
    <m/>
    <x v="0"/>
    <x v="0"/>
  </r>
  <r>
    <s v="MMA"/>
    <n v="2"/>
    <s v="0.007"/>
    <m/>
    <x v="0"/>
    <x v="0"/>
  </r>
  <r>
    <s v="MOHAMMED V UNIV RABAT"/>
    <n v="2"/>
    <s v="0.007"/>
    <m/>
    <x v="0"/>
    <x v="0"/>
  </r>
  <r>
    <s v="MOL ECOL RESOURCES EDITORIAL OFF"/>
    <n v="2"/>
    <s v="0.007"/>
    <m/>
    <x v="0"/>
    <x v="0"/>
  </r>
  <r>
    <s v="MONTPELLIER UNIV"/>
    <n v="2"/>
    <s v="0.007"/>
    <m/>
    <x v="0"/>
    <x v="0"/>
  </r>
  <r>
    <s v="MOORES CANC CTR"/>
    <n v="2"/>
    <s v="0.007"/>
    <m/>
    <x v="0"/>
    <x v="0"/>
  </r>
  <r>
    <s v="MOORFIELDS EYE HOSP NHS FDN TRUST"/>
    <n v="2"/>
    <s v="0.007"/>
    <m/>
    <x v="0"/>
    <x v="0"/>
  </r>
  <r>
    <s v="MOSCOW INST ELECT TECHNOL"/>
    <n v="2"/>
    <s v="0.007"/>
    <m/>
    <x v="0"/>
    <x v="0"/>
  </r>
  <r>
    <s v="MOSCOW REG CTR PREVENT CONTROL AIDS INFECT DI"/>
    <n v="2"/>
    <s v="0.007"/>
    <m/>
    <x v="0"/>
    <x v="0"/>
  </r>
  <r>
    <s v="MOSCOW STATE UNIV PSYCHOL EDUC"/>
    <n v="2"/>
    <s v="0.007"/>
    <m/>
    <x v="0"/>
    <x v="0"/>
  </r>
  <r>
    <s v="MPA TECHNOL INC"/>
    <n v="2"/>
    <s v="0.007"/>
    <m/>
    <x v="0"/>
    <x v="0"/>
  </r>
  <r>
    <s v="MRC ASTHMA UK CTR ALLERG MECH ASTHMA"/>
    <n v="2"/>
    <s v="0.007"/>
    <m/>
    <x v="0"/>
    <x v="0"/>
  </r>
  <r>
    <s v="MRC BIOSTAT UNIT"/>
    <n v="2"/>
    <s v="0.007"/>
    <m/>
    <x v="0"/>
    <x v="0"/>
  </r>
  <r>
    <s v="MRC CTR CAUSAL ANAL TRANSLAT EPIDEMIOL"/>
    <n v="2"/>
    <s v="0.007"/>
    <m/>
    <x v="0"/>
    <x v="0"/>
  </r>
  <r>
    <s v="MRC EPIDEMIOL RESOURCE CTR"/>
    <n v="2"/>
    <s v="0.007"/>
    <m/>
    <x v="0"/>
    <x v="0"/>
  </r>
  <r>
    <s v="MRC LABS"/>
    <n v="2"/>
    <s v="0.007"/>
    <m/>
    <x v="0"/>
    <x v="0"/>
  </r>
  <r>
    <s v="MRC MITOCHONDRIAL BIOL UNIT"/>
    <n v="2"/>
    <s v="0.007"/>
    <m/>
    <x v="0"/>
    <x v="0"/>
  </r>
  <r>
    <s v="MRC UNIT LIFELONG HLTH AGEING UCL"/>
    <n v="2"/>
    <s v="0.007"/>
    <m/>
    <x v="0"/>
    <x v="0"/>
  </r>
  <r>
    <s v="MS HOSP RY HASLEV"/>
    <n v="2"/>
    <s v="0.007"/>
    <m/>
    <x v="0"/>
    <x v="0"/>
  </r>
  <r>
    <s v="MSD EUROPE INC"/>
    <n v="2"/>
    <s v="0.007"/>
    <m/>
    <x v="0"/>
    <x v="0"/>
  </r>
  <r>
    <s v="MT MOON UNIV"/>
    <n v="2"/>
    <s v="0.007"/>
    <m/>
    <x v="0"/>
    <x v="0"/>
  </r>
  <r>
    <s v="MT ROYAL COLL"/>
    <n v="2"/>
    <s v="0.007"/>
    <m/>
    <x v="0"/>
    <x v="0"/>
  </r>
  <r>
    <s v="MT SINAI MED CTR"/>
    <n v="2"/>
    <s v="0.007"/>
    <m/>
    <x v="0"/>
    <x v="0"/>
  </r>
  <r>
    <s v="MTA DE BIODIVERS ECOSYST SERV RES GRP"/>
    <n v="2"/>
    <s v="0.007"/>
    <m/>
    <x v="0"/>
    <x v="0"/>
  </r>
  <r>
    <s v="MTA ELTE MTM"/>
    <n v="2"/>
    <s v="0.007"/>
    <m/>
    <x v="0"/>
    <x v="0"/>
  </r>
  <r>
    <s v="MTT"/>
    <n v="2"/>
    <s v="0.007"/>
    <m/>
    <x v="0"/>
    <x v="0"/>
  </r>
  <r>
    <s v="MUGLA UNIV"/>
    <n v="2"/>
    <s v="0.007"/>
    <m/>
    <x v="0"/>
    <x v="0"/>
  </r>
  <r>
    <s v="MUMC"/>
    <n v="2"/>
    <s v="0.007"/>
    <m/>
    <x v="0"/>
    <x v="0"/>
  </r>
  <r>
    <s v="MUNICIPAL ENGN SERV DEPT"/>
    <n v="2"/>
    <s v="0.007"/>
    <m/>
    <x v="0"/>
    <x v="0"/>
  </r>
  <r>
    <s v="MUNICIPAL PUBL HLTH SERV ROTTERDAM RIJNMOND"/>
    <n v="2"/>
    <s v="0.007"/>
    <m/>
    <x v="0"/>
    <x v="0"/>
  </r>
  <r>
    <s v="MUSEO ARGENTINO CIENCIAS NAT BERNARDINO RIVADAVIA"/>
    <n v="2"/>
    <s v="0.007"/>
    <m/>
    <x v="0"/>
    <x v="0"/>
  </r>
  <r>
    <s v="MUSEO STORIA NAT"/>
    <n v="2"/>
    <s v="0.007"/>
    <m/>
    <x v="0"/>
    <x v="0"/>
  </r>
  <r>
    <s v="MUSEUM ART GALLERY NO TERR"/>
    <n v="2"/>
    <s v="0.007"/>
    <m/>
    <x v="0"/>
    <x v="0"/>
  </r>
  <r>
    <s v="MUSEUM ART GALLERY NORTHERN TERR"/>
    <n v="2"/>
    <s v="0.007"/>
    <m/>
    <x v="0"/>
    <x v="0"/>
  </r>
  <r>
    <s v="MUSEUM VICTORIA"/>
    <n v="2"/>
    <s v="0.007"/>
    <m/>
    <x v="0"/>
    <x v="0"/>
  </r>
  <r>
    <s v="MUSTAPHA HOSP"/>
    <n v="2"/>
    <s v="0.007"/>
    <m/>
    <x v="0"/>
    <x v="0"/>
  </r>
  <r>
    <s v="MWM CONSULTING"/>
    <n v="2"/>
    <s v="0.007"/>
    <m/>
    <x v="0"/>
    <x v="0"/>
  </r>
  <r>
    <s v="MYUNGSUNG MED COLL"/>
    <n v="2"/>
    <s v="0.007"/>
    <m/>
    <x v="0"/>
    <x v="0"/>
  </r>
  <r>
    <s v="N CARELIAN CENT HOSP"/>
    <n v="2"/>
    <s v="0.007"/>
    <m/>
    <x v="0"/>
    <x v="0"/>
  </r>
  <r>
    <s v="N ESTONIAN MED CTR FDN"/>
    <n v="2"/>
    <s v="0.007"/>
    <m/>
    <x v="0"/>
    <x v="0"/>
  </r>
  <r>
    <s v="N KARELIA CENT HOSP"/>
    <n v="2"/>
    <s v="0.007"/>
    <m/>
    <x v="0"/>
    <x v="0"/>
  </r>
  <r>
    <s v="NANJING UNIV AERONAUT ASTRONAUT"/>
    <n v="2"/>
    <s v="0.007"/>
    <m/>
    <x v="0"/>
    <x v="0"/>
  </r>
  <r>
    <s v="NANSEN ENVIRONM REMOTE SENSING CTR"/>
    <n v="2"/>
    <s v="0.007"/>
    <m/>
    <x v="0"/>
    <x v="0"/>
  </r>
  <r>
    <s v="NANSEN INT ENVIRONM REMOTE SENSING CTR"/>
    <n v="2"/>
    <s v="0.007"/>
    <m/>
    <x v="0"/>
    <x v="0"/>
  </r>
  <r>
    <s v="NARA INST SCI TECHNOL"/>
    <n v="2"/>
    <s v="0.007"/>
    <m/>
    <x v="0"/>
    <x v="0"/>
  </r>
  <r>
    <s v="NARTEST"/>
    <n v="2"/>
    <s v="0.007"/>
    <m/>
    <x v="0"/>
    <x v="0"/>
  </r>
  <r>
    <s v="NAT BIODIVERS CTR"/>
    <n v="2"/>
    <s v="0.007"/>
    <m/>
    <x v="0"/>
    <x v="0"/>
  </r>
  <r>
    <s v="NAT CONSERVAT AGCY"/>
    <n v="2"/>
    <s v="0.007"/>
    <m/>
    <x v="0"/>
    <x v="0"/>
  </r>
  <r>
    <s v="NAT CONSERVAT DEPT"/>
    <n v="2"/>
    <s v="0.007"/>
    <m/>
    <x v="0"/>
    <x v="0"/>
  </r>
  <r>
    <s v="NAT ENVIRONM CTR"/>
    <n v="2"/>
    <s v="0.007"/>
    <m/>
    <x v="0"/>
    <x v="0"/>
  </r>
  <r>
    <s v="NAT HIST MUSEUM BARCELONA"/>
    <n v="2"/>
    <s v="0.007"/>
    <m/>
    <x v="0"/>
    <x v="0"/>
  </r>
  <r>
    <s v="NAT HIST MUSEUM LATVIA"/>
    <n v="2"/>
    <s v="0.007"/>
    <m/>
    <x v="0"/>
    <x v="0"/>
  </r>
  <r>
    <s v="NAT INST HLTH DEV"/>
    <n v="2"/>
    <s v="0.007"/>
    <m/>
    <x v="0"/>
    <x v="0"/>
  </r>
  <r>
    <s v="NAT INST HLTH WELF"/>
    <n v="2"/>
    <s v="0.007"/>
    <m/>
    <x v="0"/>
    <x v="0"/>
  </r>
  <r>
    <s v="NATL ACAD AGR SCI UKRAINE"/>
    <n v="2"/>
    <s v="0.007"/>
    <m/>
    <x v="0"/>
    <x v="0"/>
  </r>
  <r>
    <s v="NATL ACAD PUBL ADM"/>
    <n v="2"/>
    <s v="0.007"/>
    <m/>
    <x v="0"/>
    <x v="0"/>
  </r>
  <r>
    <s v="NATL ACAD SCI BELARUS BIOL RESOURCES"/>
    <n v="2"/>
    <s v="0.007"/>
    <m/>
    <x v="0"/>
    <x v="0"/>
  </r>
  <r>
    <s v="NATL ASSOC STATUTORY HLTH INSURANCE FUNDS"/>
    <n v="2"/>
    <s v="0.007"/>
    <m/>
    <x v="0"/>
    <x v="0"/>
  </r>
  <r>
    <s v="NATL BIODIVERS DATA CTR"/>
    <n v="2"/>
    <s v="0.007"/>
    <m/>
    <x v="0"/>
    <x v="0"/>
  </r>
  <r>
    <s v="NATL BOT GARDEN BELGIUM"/>
    <n v="2"/>
    <s v="0.007"/>
    <m/>
    <x v="0"/>
    <x v="0"/>
  </r>
  <r>
    <s v="NATL BOT RES INST"/>
    <n v="2"/>
    <s v="0.007"/>
    <m/>
    <x v="0"/>
    <x v="0"/>
  </r>
  <r>
    <s v="NATL CANC REGISTRY"/>
    <n v="2"/>
    <s v="0.007"/>
    <m/>
    <x v="0"/>
    <x v="0"/>
  </r>
  <r>
    <s v="NATL CAPODISTRIAN UNIV ATHENS"/>
    <n v="2"/>
    <s v="0.007"/>
    <m/>
    <x v="0"/>
    <x v="0"/>
  </r>
  <r>
    <s v="NATL CTR CARDIOVASC INVEST"/>
    <n v="2"/>
    <s v="0.007"/>
    <m/>
    <x v="0"/>
    <x v="0"/>
  </r>
  <r>
    <s v="NATL CTR DIS CONTROL"/>
    <n v="2"/>
    <s v="0.007"/>
    <m/>
    <x v="0"/>
    <x v="0"/>
  </r>
  <r>
    <s v="NATL CTR GENET ENGN BIOTECHNOL BIOTEC"/>
    <n v="2"/>
    <s v="0.007"/>
    <m/>
    <x v="0"/>
    <x v="0"/>
  </r>
  <r>
    <s v="NATL CTR PREVENT CONTROL HIV AIDS"/>
    <n v="2"/>
    <s v="0.007"/>
    <m/>
    <x v="0"/>
    <x v="0"/>
  </r>
  <r>
    <s v="NATL CTR TUMOR DIS NCT"/>
    <n v="2"/>
    <s v="0.007"/>
    <m/>
    <x v="0"/>
    <x v="0"/>
  </r>
  <r>
    <s v="NATL DEF UNIV MALAYSIA"/>
    <n v="2"/>
    <s v="0.007"/>
    <m/>
    <x v="0"/>
    <x v="0"/>
  </r>
  <r>
    <s v="NATL EPIDEMIOL CTR"/>
    <n v="2"/>
    <s v="0.007"/>
    <m/>
    <x v="0"/>
    <x v="0"/>
  </r>
  <r>
    <s v="NATL FOOD VET RISK ASSESSMENT INST"/>
    <n v="2"/>
    <s v="0.007"/>
    <m/>
    <x v="0"/>
    <x v="0"/>
  </r>
  <r>
    <s v="NATL HELLEN RES FDN"/>
    <n v="2"/>
    <s v="0.007"/>
    <m/>
    <x v="0"/>
    <x v="0"/>
  </r>
  <r>
    <s v="NATL HIGH MAGNET FIELD LAB"/>
    <n v="2"/>
    <s v="0.007"/>
    <m/>
    <x v="0"/>
    <x v="0"/>
  </r>
  <r>
    <s v="NATL HLTH FUND"/>
    <n v="2"/>
    <s v="0.007"/>
    <m/>
    <x v="0"/>
    <x v="0"/>
  </r>
  <r>
    <s v="NATL HLTH INFORMAT CTR"/>
    <n v="2"/>
    <s v="0.007"/>
    <m/>
    <x v="0"/>
    <x v="0"/>
  </r>
  <r>
    <s v="NATL HLTH SERV"/>
    <n v="2"/>
    <s v="0.007"/>
    <m/>
    <x v="0"/>
    <x v="0"/>
  </r>
  <r>
    <s v="NATL HLTH SERV BLOOD TRANSPLANT"/>
    <n v="2"/>
    <s v="0.007"/>
    <m/>
    <x v="0"/>
    <x v="0"/>
  </r>
  <r>
    <s v="NATL HLTH SERV NHS BLOOD TRANSPLANT"/>
    <n v="2"/>
    <s v="0.007"/>
    <m/>
    <x v="0"/>
    <x v="0"/>
  </r>
  <r>
    <s v="NATL INSITUTE CHEM PHYS BIOPHYS"/>
    <n v="2"/>
    <s v="0.007"/>
    <m/>
    <x v="0"/>
    <x v="0"/>
  </r>
  <r>
    <s v="NATL INST AGR VET RES"/>
    <n v="2"/>
    <s v="0.007"/>
    <m/>
    <x v="0"/>
    <x v="0"/>
  </r>
  <r>
    <s v="NATL INST AGROENVIRONM SCI"/>
    <n v="2"/>
    <s v="0.007"/>
    <m/>
    <x v="0"/>
    <x v="0"/>
  </r>
  <r>
    <s v="NATL INST BASIC BIOL"/>
    <n v="2"/>
    <s v="0.007"/>
    <m/>
    <x v="0"/>
    <x v="0"/>
  </r>
  <r>
    <s v="NATL INST BIOL SCI"/>
    <n v="2"/>
    <s v="0.007"/>
    <m/>
    <x v="0"/>
    <x v="0"/>
  </r>
  <r>
    <s v="NATL INST CHEM PHYS BIOPHYS"/>
    <n v="2"/>
    <s v="0.007"/>
    <m/>
    <x v="0"/>
    <x v="0"/>
  </r>
  <r>
    <s v="NATL INST COMMUNICABLE DIS"/>
    <n v="2"/>
    <s v="0.007"/>
    <m/>
    <x v="0"/>
    <x v="0"/>
  </r>
  <r>
    <s v="NATL INST DIS CHEST HOSP"/>
    <n v="2"/>
    <s v="0.007"/>
    <m/>
    <x v="0"/>
    <x v="0"/>
  </r>
  <r>
    <s v="NATL INST ECOL"/>
    <n v="2"/>
    <s v="0.007"/>
    <m/>
    <x v="0"/>
    <x v="0"/>
  </r>
  <r>
    <s v="NATL INST ENVIRONM HLTH SCI"/>
    <n v="2"/>
    <s v="0.007"/>
    <m/>
    <x v="0"/>
    <x v="0"/>
  </r>
  <r>
    <s v="NATL INST HLTH DISABIL INSURANCE"/>
    <n v="2"/>
    <s v="0.007"/>
    <m/>
    <x v="0"/>
    <x v="0"/>
  </r>
  <r>
    <s v="NATL INST HLTH ISS"/>
    <n v="2"/>
    <s v="0.007"/>
    <m/>
    <x v="0"/>
    <x v="0"/>
  </r>
  <r>
    <s v="NATL INST MARINE GEOL GEOECOL"/>
    <n v="2"/>
    <s v="0.007"/>
    <m/>
    <x v="0"/>
    <x v="0"/>
  </r>
  <r>
    <s v="NATL INST MIGRAT POVERTY"/>
    <n v="2"/>
    <s v="0.007"/>
    <m/>
    <x v="0"/>
    <x v="0"/>
  </r>
  <r>
    <s v="NATL INST NUCL RES"/>
    <n v="2"/>
    <s v="0.007"/>
    <m/>
    <x v="0"/>
    <x v="0"/>
  </r>
  <r>
    <s v="NATL INST OPTOELECT"/>
    <n v="2"/>
    <s v="0.007"/>
    <m/>
    <x v="0"/>
    <x v="0"/>
  </r>
  <r>
    <s v="NATL INST PHYS NUCL ENGN"/>
    <n v="2"/>
    <s v="0.007"/>
    <m/>
    <x v="0"/>
    <x v="0"/>
  </r>
  <r>
    <s v="NATL INST PNEUMOL M NASTA"/>
    <n v="2"/>
    <s v="0.007"/>
    <m/>
    <x v="0"/>
    <x v="0"/>
  </r>
  <r>
    <s v="NATL INST POLAR RES"/>
    <n v="2"/>
    <s v="0.007"/>
    <m/>
    <x v="0"/>
    <x v="0"/>
  </r>
  <r>
    <s v="NATL INST PSYCHIAT ADDICT"/>
    <n v="2"/>
    <s v="0.007"/>
    <m/>
    <x v="0"/>
    <x v="0"/>
  </r>
  <r>
    <s v="NATL INST PUBL HLTH ALGERIA"/>
    <n v="2"/>
    <s v="0.007"/>
    <m/>
    <x v="0"/>
    <x v="0"/>
  </r>
  <r>
    <s v="NATL INST PUBL HLTH MEXICO"/>
    <n v="2"/>
    <s v="0.007"/>
    <m/>
    <x v="0"/>
    <x v="0"/>
  </r>
  <r>
    <s v="NATL INST RADIOL SCI"/>
    <n v="2"/>
    <s v="0.007"/>
    <m/>
    <x v="0"/>
    <x v="0"/>
  </r>
  <r>
    <s v="NATL INST RES DEV ELECTROCHEM CONDENSED MATTE"/>
    <n v="2"/>
    <s v="0.007"/>
    <m/>
    <x v="0"/>
    <x v="0"/>
  </r>
  <r>
    <s v="NATL INST SPACE RES"/>
    <n v="2"/>
    <s v="0.007"/>
    <m/>
    <x v="0"/>
    <x v="0"/>
  </r>
  <r>
    <s v="NATL INST WELF HLTH"/>
    <n v="2"/>
    <s v="0.007"/>
    <m/>
    <x v="0"/>
    <x v="0"/>
  </r>
  <r>
    <s v="NATL JEWISH HLTH"/>
    <n v="2"/>
    <s v="0.007"/>
    <m/>
    <x v="0"/>
    <x v="0"/>
  </r>
  <r>
    <s v="NATL KORANYI INST PULMONOL"/>
    <n v="2"/>
    <s v="0.007"/>
    <m/>
    <x v="0"/>
    <x v="0"/>
  </r>
  <r>
    <s v="NATL LIB MED"/>
    <n v="2"/>
    <s v="0.007"/>
    <m/>
    <x v="0"/>
    <x v="0"/>
  </r>
  <r>
    <s v="NATL MASAN HOSP"/>
    <n v="2"/>
    <s v="0.007"/>
    <m/>
    <x v="0"/>
    <x v="0"/>
  </r>
  <r>
    <s v="NATL MED UNIV"/>
    <n v="2"/>
    <s v="0.007"/>
    <m/>
    <x v="0"/>
    <x v="0"/>
  </r>
  <r>
    <s v="NATL MINERAL RESOURCES UNIV MIN UNIV"/>
    <n v="2"/>
    <s v="0.007"/>
    <m/>
    <x v="0"/>
    <x v="0"/>
  </r>
  <r>
    <s v="NATL MONITORING CTR DRUGS DRUG ADDICT"/>
    <n v="2"/>
    <s v="0.007"/>
    <m/>
    <x v="0"/>
    <x v="0"/>
  </r>
  <r>
    <s v="NATL MUSEUM KOMI REPUBL"/>
    <n v="2"/>
    <s v="0.007"/>
    <m/>
    <x v="0"/>
    <x v="0"/>
  </r>
  <r>
    <s v="NATL OCEANOG CTR"/>
    <n v="2"/>
    <s v="0.007"/>
    <m/>
    <x v="0"/>
    <x v="0"/>
  </r>
  <r>
    <s v="NATL OFF MATERNAL CHILD HLTH SURVEILLANCE"/>
    <n v="2"/>
    <s v="0.007"/>
    <m/>
    <x v="0"/>
    <x v="0"/>
  </r>
  <r>
    <s v="NATL OFF MCH SURVEILLANCE CHINA"/>
    <n v="2"/>
    <s v="0.007"/>
    <m/>
    <x v="0"/>
    <x v="0"/>
  </r>
  <r>
    <s v="NATL ONCOL HOSP"/>
    <n v="2"/>
    <s v="0.007"/>
    <m/>
    <x v="0"/>
    <x v="0"/>
  </r>
  <r>
    <s v="NATL OPT ASTRON OBSERV"/>
    <n v="2"/>
    <s v="0.007"/>
    <m/>
    <x v="0"/>
    <x v="0"/>
  </r>
  <r>
    <s v="NATL PATIENT SAFETY AGCY"/>
    <n v="2"/>
    <s v="0.007"/>
    <m/>
    <x v="0"/>
    <x v="0"/>
  </r>
  <r>
    <s v="NATL PUBL HLTH CTR"/>
    <n v="2"/>
    <s v="0.007"/>
    <m/>
    <x v="0"/>
    <x v="0"/>
  </r>
  <r>
    <s v="NATL RADIAT PROTECT INST"/>
    <n v="2"/>
    <s v="0.007"/>
    <m/>
    <x v="0"/>
    <x v="0"/>
  </r>
  <r>
    <s v="NATL RADIO ASTRON OBSERV"/>
    <n v="2"/>
    <s v="0.007"/>
    <m/>
    <x v="0"/>
    <x v="0"/>
  </r>
  <r>
    <s v="NATL RES CTR KURCHATOV INST"/>
    <n v="2"/>
    <s v="0.007"/>
    <m/>
    <x v="0"/>
    <x v="0"/>
  </r>
  <r>
    <s v="NATL RES DEV CTR WELF HLTH STAKES"/>
    <n v="2"/>
    <s v="0.007"/>
    <m/>
    <x v="0"/>
    <x v="0"/>
  </r>
  <r>
    <s v="NATL RES INST PUBL HLTH"/>
    <n v="2"/>
    <s v="0.007"/>
    <m/>
    <x v="0"/>
    <x v="0"/>
  </r>
  <r>
    <s v="NATL RES NUCL UNIV MOSCOW"/>
    <n v="2"/>
    <s v="0.007"/>
    <m/>
    <x v="0"/>
    <x v="0"/>
  </r>
  <r>
    <s v="NATL TAIWAN OCEAN UNIV"/>
    <n v="2"/>
    <s v="0.007"/>
    <m/>
    <x v="0"/>
    <x v="0"/>
  </r>
  <r>
    <s v="NATL TB CONTROL PROGRAM"/>
    <n v="2"/>
    <s v="0.007"/>
    <m/>
    <x v="0"/>
    <x v="0"/>
  </r>
  <r>
    <s v="NATL TUMOR INST"/>
    <n v="2"/>
    <s v="0.007"/>
    <m/>
    <x v="0"/>
    <x v="0"/>
  </r>
  <r>
    <s v="NATL UNIV IRELAND MAYNOOTH"/>
    <n v="2"/>
    <s v="0.007"/>
    <m/>
    <x v="0"/>
    <x v="0"/>
  </r>
  <r>
    <s v="NATL UNIV LIFE ENVIRONM SCI UKRAINE"/>
    <n v="2"/>
    <s v="0.007"/>
    <m/>
    <x v="0"/>
    <x v="0"/>
  </r>
  <r>
    <s v="NATO CCD COE"/>
    <n v="2"/>
    <s v="0.007"/>
    <m/>
    <x v="0"/>
    <x v="0"/>
  </r>
  <r>
    <s v="NATO COOPERAT CYBER DEF"/>
    <n v="2"/>
    <s v="0.007"/>
    <m/>
    <x v="0"/>
    <x v="0"/>
  </r>
  <r>
    <s v="NATURE CONSERVANCY"/>
    <n v="2"/>
    <s v="0.007"/>
    <m/>
    <x v="0"/>
    <x v="0"/>
  </r>
  <r>
    <s v="NAVARRA CANC REGISTRY"/>
    <n v="2"/>
    <s v="0.007"/>
    <m/>
    <x v="0"/>
    <x v="0"/>
  </r>
  <r>
    <s v="NAZARBAYEV UNIV"/>
    <n v="2"/>
    <s v="0.007"/>
    <m/>
    <x v="0"/>
    <x v="0"/>
  </r>
  <r>
    <s v="NELSON MANDELA METROPOLITAN UNIV"/>
    <n v="2"/>
    <s v="0.007"/>
    <m/>
    <x v="0"/>
    <x v="0"/>
  </r>
  <r>
    <s v="NELSON R MANDELA SCH CLIN MED"/>
    <n v="2"/>
    <s v="0.007"/>
    <m/>
    <x v="0"/>
    <x v="0"/>
  </r>
  <r>
    <s v="NERI"/>
    <n v="2"/>
    <s v="0.007"/>
    <m/>
    <x v="0"/>
    <x v="0"/>
  </r>
  <r>
    <s v="NETHERLANDS CONSORTIUM HEALTHY AGEING"/>
    <n v="2"/>
    <s v="0.007"/>
    <m/>
    <x v="0"/>
    <x v="0"/>
  </r>
  <r>
    <s v="NETHERLANDS CONSORTIUM HEALTHY AGING NCHA"/>
    <n v="2"/>
    <s v="0.007"/>
    <m/>
    <x v="0"/>
    <x v="0"/>
  </r>
  <r>
    <s v="NETHERLANDS LEPROSY RELIEF"/>
    <n v="2"/>
    <s v="0.007"/>
    <m/>
    <x v="0"/>
    <x v="0"/>
  </r>
  <r>
    <s v="NEW MEXICO STATE UNIV"/>
    <n v="2"/>
    <s v="0.007"/>
    <m/>
    <x v="0"/>
    <x v="0"/>
  </r>
  <r>
    <s v="NEW YORK BLOOD CTR"/>
    <n v="2"/>
    <s v="0.007"/>
    <m/>
    <x v="0"/>
    <x v="0"/>
  </r>
  <r>
    <s v="NEW YORK BOT GARDEN"/>
    <n v="2"/>
    <s v="0.007"/>
    <m/>
    <x v="0"/>
    <x v="0"/>
  </r>
  <r>
    <s v="NEW YORK STATE CANC REGISTRY"/>
    <n v="2"/>
    <s v="0.007"/>
    <m/>
    <x v="0"/>
    <x v="0"/>
  </r>
  <r>
    <s v="NEW YORK UNIV"/>
    <n v="2"/>
    <s v="0.007"/>
    <m/>
    <x v="0"/>
    <x v="0"/>
  </r>
  <r>
    <s v="NEW ZEALAND INST PLANT FOOD RES LTD"/>
    <n v="2"/>
    <s v="0.007"/>
    <m/>
    <x v="0"/>
    <x v="0"/>
  </r>
  <r>
    <s v="NGI ERASMUS MED CTR"/>
    <n v="2"/>
    <s v="0.007"/>
    <m/>
    <x v="0"/>
    <x v="0"/>
  </r>
  <r>
    <s v="NGI OSLO"/>
    <n v="2"/>
    <s v="0.007"/>
    <m/>
    <x v="0"/>
    <x v="0"/>
  </r>
  <r>
    <s v="NGO HEADEST"/>
    <n v="2"/>
    <s v="0.007"/>
    <m/>
    <x v="0"/>
    <x v="0"/>
  </r>
  <r>
    <s v="NHS CANC SCREENING PROGRAMMES"/>
    <n v="2"/>
    <s v="0.007"/>
    <m/>
    <x v="0"/>
    <x v="0"/>
  </r>
  <r>
    <s v="NHS ENGLAND"/>
    <n v="2"/>
    <s v="0.007"/>
    <m/>
    <x v="0"/>
    <x v="0"/>
  </r>
  <r>
    <s v="NHS LOTHIAN"/>
    <n v="2"/>
    <s v="0.007"/>
    <m/>
    <x v="0"/>
    <x v="0"/>
  </r>
  <r>
    <s v="NHS NSS ISD"/>
    <n v="2"/>
    <s v="0.007"/>
    <m/>
    <x v="0"/>
    <x v="0"/>
  </r>
  <r>
    <s v="NHS SCOTLAND"/>
    <n v="2"/>
    <s v="0.007"/>
    <m/>
    <x v="0"/>
    <x v="0"/>
  </r>
  <r>
    <s v="NI VAVILOV GEN GENET RES INST"/>
    <n v="2"/>
    <s v="0.007"/>
    <m/>
    <x v="0"/>
    <x v="0"/>
  </r>
  <r>
    <s v="NI VAVILOV INST PLANT IND"/>
    <n v="2"/>
    <s v="0.007"/>
    <m/>
    <x v="0"/>
    <x v="0"/>
  </r>
  <r>
    <s v="NICE SOPHIA ANTIPOLIS UNIV"/>
    <n v="2"/>
    <s v="0.007"/>
    <m/>
    <x v="0"/>
    <x v="0"/>
  </r>
  <r>
    <s v="NICE UNIV HOSP"/>
    <n v="2"/>
    <s v="0.007"/>
    <m/>
    <x v="0"/>
    <x v="0"/>
  </r>
  <r>
    <s v="NICHHD"/>
    <n v="2"/>
    <s v="0.007"/>
    <m/>
    <x v="0"/>
    <x v="0"/>
  </r>
  <r>
    <s v="NIDCD"/>
    <n v="2"/>
    <s v="0.007"/>
    <m/>
    <x v="0"/>
    <x v="0"/>
  </r>
  <r>
    <s v="NIHR MANCHESTER MUSCULOSKELETAL BIOMED RES UNIT"/>
    <n v="2"/>
    <s v="0.007"/>
    <m/>
    <x v="0"/>
    <x v="0"/>
  </r>
  <r>
    <s v="NIHR MUSCULOSKELETAL BIOMED RES CTR"/>
    <n v="2"/>
    <s v="0.007"/>
    <m/>
    <x v="0"/>
    <x v="0"/>
  </r>
  <r>
    <s v="NIKHEF NATL INST SUBAT PHYS"/>
    <n v="2"/>
    <s v="0.007"/>
    <m/>
    <x v="0"/>
    <x v="0"/>
  </r>
  <r>
    <s v="NIKOLAEV INST INORGAN CHEM SB RAS"/>
    <n v="2"/>
    <s v="0.007"/>
    <m/>
    <x v="0"/>
    <x v="0"/>
  </r>
  <r>
    <s v="NILU NORWEGIAN INST AIR RES"/>
    <n v="2"/>
    <s v="0.007"/>
    <m/>
    <x v="0"/>
    <x v="0"/>
  </r>
  <r>
    <s v="NIM"/>
    <n v="2"/>
    <s v="0.007"/>
    <m/>
    <x v="0"/>
    <x v="0"/>
  </r>
  <r>
    <s v="NINA"/>
    <n v="2"/>
    <s v="0.007"/>
    <m/>
    <x v="0"/>
    <x v="0"/>
  </r>
  <r>
    <s v="NINEWELLS HOSP"/>
    <n v="2"/>
    <s v="0.007"/>
    <m/>
    <x v="0"/>
    <x v="0"/>
  </r>
  <r>
    <s v="NIOO KNAW"/>
    <n v="2"/>
    <s v="0.007"/>
    <m/>
    <x v="0"/>
    <x v="0"/>
  </r>
  <r>
    <s v="NIPPON ELECT GLASS CO"/>
    <n v="2"/>
    <s v="0.007"/>
    <m/>
    <x v="0"/>
    <x v="0"/>
  </r>
  <r>
    <s v="NIZHNY NOVGOROD STATE TECH UNIV NA RE ALEKSEEV"/>
    <n v="2"/>
    <s v="0.007"/>
    <m/>
    <x v="0"/>
    <x v="0"/>
  </r>
  <r>
    <s v="NKS OLAVIKEN HOSP OLD AGE PSYCHIAT"/>
    <n v="2"/>
    <s v="0.007"/>
    <m/>
    <x v="0"/>
    <x v="0"/>
  </r>
  <r>
    <s v="NN BLOKHIN RUSSIAN CANC RES CTR"/>
    <n v="2"/>
    <s v="0.007"/>
    <m/>
    <x v="0"/>
    <x v="0"/>
  </r>
  <r>
    <s v="NO RES STN"/>
    <n v="2"/>
    <s v="0.007"/>
    <m/>
    <x v="0"/>
    <x v="0"/>
  </r>
  <r>
    <s v="NO STATE MED UNIV"/>
    <n v="2"/>
    <s v="0.007"/>
    <m/>
    <x v="0"/>
    <x v="0"/>
  </r>
  <r>
    <s v="NONCOMMERCIAL PARTNERSHIP UNION GAMEKEEPERS KOSTR"/>
    <n v="2"/>
    <s v="0.007"/>
    <m/>
    <x v="0"/>
    <x v="0"/>
  </r>
  <r>
    <s v="NORD AVIAT GRP"/>
    <n v="2"/>
    <s v="0.007"/>
    <m/>
    <x v="0"/>
    <x v="0"/>
  </r>
  <r>
    <s v="NORD TRONDELAG HLTH TRUST NORWAY"/>
    <n v="2"/>
    <s v="0.007"/>
    <m/>
    <x v="0"/>
    <x v="0"/>
  </r>
  <r>
    <s v="NORMANDY UNIV"/>
    <n v="2"/>
    <s v="0.007"/>
    <m/>
    <x v="0"/>
    <x v="0"/>
  </r>
  <r>
    <s v="NORRLANDS UNIV HOSP"/>
    <n v="2"/>
    <s v="0.007"/>
    <m/>
    <x v="0"/>
    <x v="0"/>
  </r>
  <r>
    <s v="NORSK TRETEKNISK INST"/>
    <n v="2"/>
    <s v="0.007"/>
    <m/>
    <x v="0"/>
    <x v="0"/>
  </r>
  <r>
    <s v="NORTH SHORE LONG ISL JEWISH HLTH SYST"/>
    <n v="2"/>
    <s v="0.007"/>
    <m/>
    <x v="0"/>
    <x v="0"/>
  </r>
  <r>
    <s v="NORTH WEST MECHNIKOV STATE MED UNIV"/>
    <n v="2"/>
    <s v="0.007"/>
    <m/>
    <x v="0"/>
    <x v="0"/>
  </r>
  <r>
    <s v="NORTH WESTERN STATE MED UNIV"/>
    <n v="2"/>
    <s v="0.007"/>
    <m/>
    <x v="0"/>
    <x v="0"/>
  </r>
  <r>
    <s v="NORTH WESTERN STATE TECH UNIV"/>
    <n v="2"/>
    <s v="0.007"/>
    <m/>
    <x v="0"/>
    <x v="0"/>
  </r>
  <r>
    <s v="NORTHERN ILLINOIS UNIV"/>
    <n v="2"/>
    <s v="0.007"/>
    <m/>
    <x v="0"/>
    <x v="0"/>
  </r>
  <r>
    <s v="NORTHERN REG HLTH ADM"/>
    <n v="2"/>
    <s v="0.007"/>
    <m/>
    <x v="0"/>
    <x v="0"/>
  </r>
  <r>
    <s v="NORTHSHORE UNIV HLTH SYST"/>
    <n v="2"/>
    <s v="0.007"/>
    <m/>
    <x v="0"/>
    <x v="0"/>
  </r>
  <r>
    <s v="NORTHWEST UNIV"/>
    <n v="2"/>
    <s v="0.007"/>
    <m/>
    <x v="0"/>
    <x v="0"/>
  </r>
  <r>
    <s v="NORTHWESTERN UNIV FEINBERG"/>
    <n v="2"/>
    <s v="0.007"/>
    <m/>
    <x v="0"/>
    <x v="0"/>
  </r>
  <r>
    <s v="NORTHWICK PK ST MARKS HOSP"/>
    <n v="2"/>
    <s v="0.007"/>
    <m/>
    <x v="0"/>
    <x v="0"/>
  </r>
  <r>
    <s v="NORTURA RUDSHOGDA"/>
    <n v="2"/>
    <s v="0.007"/>
    <m/>
    <x v="0"/>
    <x v="0"/>
  </r>
  <r>
    <s v="NORWEGIAN BEEKEEPERS ASSOC"/>
    <n v="2"/>
    <s v="0.007"/>
    <m/>
    <x v="0"/>
    <x v="0"/>
  </r>
  <r>
    <s v="NORWEGIAN SCH ECON BUSINESS ADM"/>
    <n v="2"/>
    <s v="0.007"/>
    <m/>
    <x v="0"/>
    <x v="0"/>
  </r>
  <r>
    <s v="NORWEGIAN SOC CARDIOL"/>
    <n v="2"/>
    <s v="0.007"/>
    <m/>
    <x v="0"/>
    <x v="0"/>
  </r>
  <r>
    <s v="NORWEGIAN UNIV LIFE SCI NMBU"/>
    <n v="2"/>
    <s v="0.007"/>
    <m/>
    <x v="0"/>
    <x v="0"/>
  </r>
  <r>
    <s v="NORWEGIAN VET INST"/>
    <n v="2"/>
    <s v="0.007"/>
    <m/>
    <x v="0"/>
    <x v="0"/>
  </r>
  <r>
    <s v="NORWICH MED SCH"/>
    <n v="2"/>
    <s v="0.007"/>
    <m/>
    <x v="0"/>
    <x v="0"/>
  </r>
  <r>
    <s v="NORWICH UNIV HOSP"/>
    <n v="2"/>
    <s v="0.007"/>
    <m/>
    <x v="0"/>
    <x v="0"/>
  </r>
  <r>
    <s v="NOVALDMED LTD OY"/>
    <n v="2"/>
    <s v="0.007"/>
    <m/>
    <x v="0"/>
    <x v="0"/>
  </r>
  <r>
    <s v="NOVARTIS"/>
    <n v="2"/>
    <s v="0.007"/>
    <m/>
    <x v="0"/>
    <x v="0"/>
  </r>
  <r>
    <s v="NOVARTIS BEIJING NOVARTIS PHARMA CO LTD"/>
    <n v="2"/>
    <s v="0.007"/>
    <m/>
    <x v="0"/>
    <x v="0"/>
  </r>
  <r>
    <s v="NOVARTIS FARMACEUT SA"/>
    <n v="2"/>
    <s v="0.007"/>
    <m/>
    <x v="0"/>
    <x v="0"/>
  </r>
  <r>
    <s v="NOVEL GLOBAL COMMUNITY EDUC FDN"/>
    <n v="2"/>
    <s v="0.007"/>
    <m/>
    <x v="0"/>
    <x v="0"/>
  </r>
  <r>
    <s v="NOVO NORDISK AS"/>
    <n v="2"/>
    <s v="0.007"/>
    <m/>
    <x v="0"/>
    <x v="0"/>
  </r>
  <r>
    <s v="NOVOSIBIRSK STATE MED UNIV"/>
    <n v="2"/>
    <s v="0.007"/>
    <m/>
    <x v="0"/>
    <x v="0"/>
  </r>
  <r>
    <s v="NOVUM"/>
    <n v="2"/>
    <s v="0.007"/>
    <m/>
    <x v="0"/>
    <x v="0"/>
  </r>
  <r>
    <s v="NTNU NORWEGIAN UNIV SCI TECHNOL"/>
    <n v="2"/>
    <s v="0.007"/>
    <m/>
    <x v="0"/>
    <x v="0"/>
  </r>
  <r>
    <s v="NUCL FUEL PLANT"/>
    <n v="2"/>
    <s v="0.007"/>
    <m/>
    <x v="0"/>
    <x v="0"/>
  </r>
  <r>
    <s v="NUI GALWAY"/>
    <n v="2"/>
    <s v="0.007"/>
    <m/>
    <x v="0"/>
    <x v="0"/>
  </r>
  <r>
    <s v="NURSING HOSP CLIN BARCELONA"/>
    <n v="2"/>
    <s v="0.007"/>
    <m/>
    <x v="0"/>
    <x v="0"/>
  </r>
  <r>
    <s v="NUS"/>
    <n v="2"/>
    <s v="0.007"/>
    <m/>
    <x v="0"/>
    <x v="0"/>
  </r>
  <r>
    <s v="NV POSTNIKOV SAMARA REG CLIN TB DISPENSARY"/>
    <n v="2"/>
    <s v="0.007"/>
    <m/>
    <x v="0"/>
    <x v="0"/>
  </r>
  <r>
    <s v="NW UNIV"/>
    <n v="2"/>
    <s v="0.007"/>
    <m/>
    <x v="0"/>
    <x v="0"/>
  </r>
  <r>
    <s v="NZOZ NASZ LEKARZ"/>
    <n v="2"/>
    <s v="0.007"/>
    <m/>
    <x v="0"/>
    <x v="0"/>
  </r>
  <r>
    <s v="OBSERV MIDI PYRENEES"/>
    <n v="2"/>
    <s v="0.007"/>
    <m/>
    <x v="0"/>
    <x v="0"/>
  </r>
  <r>
    <s v="OBUDA UNIV"/>
    <n v="2"/>
    <s v="0.007"/>
    <m/>
    <x v="0"/>
    <x v="0"/>
  </r>
  <r>
    <s v="OCHSNER MED CTR"/>
    <n v="2"/>
    <s v="0.007"/>
    <m/>
    <x v="0"/>
    <x v="0"/>
  </r>
  <r>
    <s v="OEPIR CONSULTING"/>
    <n v="2"/>
    <s v="0.007"/>
    <m/>
    <x v="0"/>
    <x v="0"/>
  </r>
  <r>
    <s v="OESTFOLD UNIV COLL"/>
    <n v="2"/>
    <s v="0.007"/>
    <m/>
    <x v="0"/>
    <x v="0"/>
  </r>
  <r>
    <s v="OFTARED"/>
    <n v="2"/>
    <s v="0.007"/>
    <m/>
    <x v="0"/>
    <x v="0"/>
  </r>
  <r>
    <s v="OHIO UNIV"/>
    <n v="2"/>
    <s v="0.007"/>
    <m/>
    <x v="0"/>
    <x v="0"/>
  </r>
  <r>
    <s v="OKINAWA CHUBU HOSP"/>
    <n v="2"/>
    <s v="0.007"/>
    <m/>
    <x v="0"/>
    <x v="0"/>
  </r>
  <r>
    <s v="OLD DOMINION UNIV"/>
    <n v="2"/>
    <s v="0.007"/>
    <m/>
    <x v="0"/>
    <x v="0"/>
  </r>
  <r>
    <s v="OLMSTED MED CTR"/>
    <n v="2"/>
    <s v="0.007"/>
    <m/>
    <x v="0"/>
    <x v="0"/>
  </r>
  <r>
    <s v="OLVG"/>
    <n v="2"/>
    <s v="0.007"/>
    <m/>
    <x v="0"/>
    <x v="0"/>
  </r>
  <r>
    <s v="OMERACT"/>
    <n v="2"/>
    <s v="0.007"/>
    <m/>
    <x v="0"/>
    <x v="0"/>
  </r>
  <r>
    <s v="ONANDJOKWE HOSP"/>
    <n v="2"/>
    <s v="0.007"/>
    <m/>
    <x v="0"/>
    <x v="0"/>
  </r>
  <r>
    <s v="ONCOL CTR NOVY JICIN"/>
    <n v="2"/>
    <s v="0.007"/>
    <m/>
    <x v="0"/>
    <x v="0"/>
  </r>
  <r>
    <s v="ONCOTEST GMBH"/>
    <n v="2"/>
    <s v="0.007"/>
    <m/>
    <x v="0"/>
    <x v="0"/>
  </r>
  <r>
    <s v="ONCOTYROL CTR PERSONALIZED CANC MED"/>
    <n v="2"/>
    <s v="0.007"/>
    <m/>
    <x v="0"/>
    <x v="0"/>
  </r>
  <r>
    <s v="ORAL HLTH CTR EXPERTISE WESTERN NORWAY"/>
    <n v="2"/>
    <s v="0.007"/>
    <m/>
    <x v="0"/>
    <x v="0"/>
  </r>
  <r>
    <s v="OREGON OSTEOPOROSIS CTR"/>
    <n v="2"/>
    <s v="0.007"/>
    <m/>
    <x v="0"/>
    <x v="0"/>
  </r>
  <r>
    <s v="ORGAMED CONSULTING"/>
    <n v="2"/>
    <s v="0.007"/>
    <m/>
    <x v="0"/>
    <x v="0"/>
  </r>
  <r>
    <s v="ORTON ORTHOPAED HOSP"/>
    <n v="2"/>
    <s v="0.007"/>
    <m/>
    <x v="0"/>
    <x v="0"/>
  </r>
  <r>
    <s v="OSAKA CITY GEN HOSP"/>
    <n v="2"/>
    <s v="0.007"/>
    <m/>
    <x v="0"/>
    <x v="0"/>
  </r>
  <r>
    <s v="OSLO UNIV COLL"/>
    <n v="2"/>
    <s v="0.007"/>
    <m/>
    <x v="0"/>
    <x v="0"/>
  </r>
  <r>
    <s v="OSLO UNIV HOSP ULLEVAAL"/>
    <n v="2"/>
    <s v="0.007"/>
    <m/>
    <x v="0"/>
    <x v="0"/>
  </r>
  <r>
    <s v="OSPED RIUNITI BERGAMO"/>
    <n v="2"/>
    <s v="0.007"/>
    <m/>
    <x v="0"/>
    <x v="0"/>
  </r>
  <r>
    <s v="OSPED RIUNITI UMBERTO I LANCISI SALESI"/>
    <n v="2"/>
    <s v="0.007"/>
    <m/>
    <x v="0"/>
    <x v="0"/>
  </r>
  <r>
    <s v="OSPED SAN GERARDO"/>
    <n v="2"/>
    <s v="0.007"/>
    <m/>
    <x v="0"/>
    <x v="0"/>
  </r>
  <r>
    <s v="OSSERVATORIO ASTRON BOLOGNA"/>
    <n v="2"/>
    <s v="0.007"/>
    <m/>
    <x v="0"/>
    <x v="0"/>
  </r>
  <r>
    <s v="OSSERVATORIO ASTRON TERAMO"/>
    <n v="2"/>
    <s v="0.007"/>
    <m/>
    <x v="0"/>
    <x v="0"/>
  </r>
  <r>
    <s v="OTSUKA PHARMACEUT DEV COMMERCIALIZAT"/>
    <n v="2"/>
    <s v="0.007"/>
    <m/>
    <x v="0"/>
    <x v="0"/>
  </r>
  <r>
    <s v="OTTO VONGUERICKE UNIV MAGDEGURG"/>
    <n v="2"/>
    <s v="0.007"/>
    <m/>
    <x v="0"/>
    <x v="0"/>
  </r>
  <r>
    <s v="OTTO WAGNER SPITAL"/>
    <n v="2"/>
    <s v="0.007"/>
    <m/>
    <x v="0"/>
    <x v="0"/>
  </r>
  <r>
    <s v="OU IMMUNOTRON"/>
    <n v="2"/>
    <s v="0.007"/>
    <m/>
    <x v="0"/>
    <x v="0"/>
  </r>
  <r>
    <s v="OUH TRUST"/>
    <n v="2"/>
    <s v="0.007"/>
    <m/>
    <x v="0"/>
    <x v="0"/>
  </r>
  <r>
    <s v="OULU HLTH CTR"/>
    <n v="2"/>
    <s v="0.007"/>
    <m/>
    <x v="0"/>
    <x v="0"/>
  </r>
  <r>
    <s v="OUR LADYS CHILDRENS HOSP CRUMLIN"/>
    <n v="2"/>
    <s v="0.007"/>
    <m/>
    <x v="0"/>
    <x v="0"/>
  </r>
  <r>
    <s v="OUTOTEC FILTERS"/>
    <n v="2"/>
    <s v="0.007"/>
    <m/>
    <x v="0"/>
    <x v="0"/>
  </r>
  <r>
    <s v="OUTOTEC FILTERS OY"/>
    <n v="2"/>
    <s v="0.007"/>
    <m/>
    <x v="0"/>
    <x v="0"/>
  </r>
  <r>
    <s v="OXFORD RADCLIFFE HOSP NHS TRUST"/>
    <n v="2"/>
    <s v="0.007"/>
    <m/>
    <x v="0"/>
    <x v="0"/>
  </r>
  <r>
    <s v="OXFORD UNIV HOSP"/>
    <n v="2"/>
    <s v="0.007"/>
    <m/>
    <x v="0"/>
    <x v="0"/>
  </r>
  <r>
    <s v="P STRADINS CLIN UNIV HOSP"/>
    <n v="2"/>
    <s v="0.007"/>
    <m/>
    <x v="0"/>
    <x v="0"/>
  </r>
  <r>
    <s v="PABLO OLAVIDE UNIV"/>
    <n v="2"/>
    <s v="0.007"/>
    <m/>
    <x v="0"/>
    <x v="0"/>
  </r>
  <r>
    <s v="PACIF COMMUNITY"/>
    <n v="2"/>
    <s v="0.007"/>
    <m/>
    <x v="0"/>
    <x v="0"/>
  </r>
  <r>
    <s v="PACIF INST RES EVALUAT"/>
    <n v="2"/>
    <s v="0.007"/>
    <m/>
    <x v="0"/>
    <x v="0"/>
  </r>
  <r>
    <s v="PACIFIC COMMUN"/>
    <n v="2"/>
    <s v="0.007"/>
    <m/>
    <x v="0"/>
    <x v="0"/>
  </r>
  <r>
    <s v="PADUA GEN UNIV HOSP"/>
    <n v="2"/>
    <s v="0.007"/>
    <m/>
    <x v="0"/>
    <x v="0"/>
  </r>
  <r>
    <s v="PAEC"/>
    <n v="2"/>
    <s v="0.007"/>
    <m/>
    <x v="0"/>
    <x v="0"/>
  </r>
  <r>
    <s v="PAEDIAT SURG ORTHOPAED CLIN"/>
    <n v="2"/>
    <s v="0.007"/>
    <m/>
    <x v="0"/>
    <x v="0"/>
  </r>
  <r>
    <s v="PAIJAT HAME CENT HOSP"/>
    <n v="2"/>
    <s v="0.007"/>
    <m/>
    <x v="0"/>
    <x v="0"/>
  </r>
  <r>
    <s v="PAMUKKALE UNIV"/>
    <n v="2"/>
    <s v="0.007"/>
    <m/>
    <x v="0"/>
    <x v="0"/>
  </r>
  <r>
    <s v="PAOLO GIACCONE UNIV PALERMO"/>
    <n v="2"/>
    <s v="0.007"/>
    <m/>
    <x v="0"/>
    <x v="0"/>
  </r>
  <r>
    <s v="PAPAGEORGIOU HOSP"/>
    <n v="2"/>
    <s v="0.007"/>
    <m/>
    <x v="0"/>
    <x v="0"/>
  </r>
  <r>
    <s v="PAPUA NEW GUINEA UNIV TECHNOL"/>
    <n v="2"/>
    <s v="0.007"/>
    <m/>
    <x v="0"/>
    <x v="0"/>
  </r>
  <r>
    <s v="PARIS MUNICIPAL DEPT SOCIAL ACT CHILDHOOD HLTH"/>
    <n v="2"/>
    <s v="0.007"/>
    <m/>
    <x v="0"/>
    <x v="0"/>
  </r>
  <r>
    <s v="PARMA MAGGIORE HOSP"/>
    <n v="2"/>
    <s v="0.007"/>
    <m/>
    <x v="0"/>
    <x v="0"/>
  </r>
  <r>
    <s v="PARNU PLAADITEHAS AS"/>
    <n v="2"/>
    <s v="0.007"/>
    <m/>
    <x v="0"/>
    <x v="0"/>
  </r>
  <r>
    <s v="PARTNER SITE DUSSELDORF"/>
    <n v="2"/>
    <s v="0.007"/>
    <m/>
    <x v="0"/>
    <x v="0"/>
  </r>
  <r>
    <s v="PARTNER SITE GREIFSWALD"/>
    <n v="2"/>
    <s v="0.007"/>
    <m/>
    <x v="0"/>
    <x v="0"/>
  </r>
  <r>
    <s v="PARTNERS CTR PERSONALIZED GENOM MED"/>
    <n v="2"/>
    <s v="0.007"/>
    <m/>
    <x v="0"/>
    <x v="0"/>
  </r>
  <r>
    <s v="PARTNERS HEALTHCARE CTR PERSONALIZED GENET MED"/>
    <n v="2"/>
    <s v="0.007"/>
    <m/>
    <x v="0"/>
    <x v="0"/>
  </r>
  <r>
    <s v="PARUS CORP"/>
    <n v="2"/>
    <s v="0.007"/>
    <m/>
    <x v="0"/>
    <x v="0"/>
  </r>
  <r>
    <s v="PAS"/>
    <n v="2"/>
    <s v="0.007"/>
    <m/>
    <x v="0"/>
    <x v="0"/>
  </r>
  <r>
    <s v="PATHW LAB MED"/>
    <n v="2"/>
    <s v="0.007"/>
    <m/>
    <x v="0"/>
    <x v="0"/>
  </r>
  <r>
    <s v="PATHWEST LAB MED"/>
    <n v="2"/>
    <s v="0.007"/>
    <m/>
    <x v="0"/>
    <x v="0"/>
  </r>
  <r>
    <s v="PATOLAB OY"/>
    <n v="2"/>
    <s v="0.007"/>
    <m/>
    <x v="0"/>
    <x v="0"/>
  </r>
  <r>
    <s v="PAUL EHRLICH INST"/>
    <n v="2"/>
    <s v="0.007"/>
    <m/>
    <x v="0"/>
    <x v="0"/>
  </r>
  <r>
    <s v="PAULA STRADINA CLIN HOSP"/>
    <n v="2"/>
    <s v="0.007"/>
    <m/>
    <x v="0"/>
    <x v="0"/>
  </r>
  <r>
    <s v="PAVOL JOZEF SAFARIK UNIV"/>
    <n v="2"/>
    <s v="0.007"/>
    <m/>
    <x v="0"/>
    <x v="0"/>
  </r>
  <r>
    <s v="PENNSTATE ASTROBIOL RES CTR"/>
    <n v="2"/>
    <s v="0.007"/>
    <m/>
    <x v="0"/>
    <x v="0"/>
  </r>
  <r>
    <s v="PEOPLES HOSP GUANGXI ZHUANG AUTONOMOUS REG"/>
    <n v="2"/>
    <s v="0.007"/>
    <m/>
    <x v="0"/>
    <x v="0"/>
  </r>
  <r>
    <s v="PERA TECHNOL"/>
    <n v="2"/>
    <s v="0.007"/>
    <m/>
    <x v="0"/>
    <x v="0"/>
  </r>
  <r>
    <s v="PERELMAN SCH MED"/>
    <n v="2"/>
    <s v="0.007"/>
    <m/>
    <x v="0"/>
    <x v="0"/>
  </r>
  <r>
    <s v="PERUVIAN NAVY MED CTR"/>
    <n v="2"/>
    <s v="0.007"/>
    <m/>
    <x v="0"/>
    <x v="0"/>
  </r>
  <r>
    <s v="PESCA ALIMENTAC GOBIERNO VASCO"/>
    <n v="2"/>
    <s v="0.007"/>
    <m/>
    <x v="0"/>
    <x v="0"/>
  </r>
  <r>
    <s v="PETER DOHERTY INST INFECT IMMUN"/>
    <n v="2"/>
    <s v="0.007"/>
    <m/>
    <x v="0"/>
    <x v="0"/>
  </r>
  <r>
    <s v="PETER GREAT ST PETERSBURG OLYTECH UNIV"/>
    <n v="2"/>
    <s v="0.007"/>
    <m/>
    <x v="0"/>
    <x v="0"/>
  </r>
  <r>
    <s v="PETERSBURG STATE POLYTECH UNIV"/>
    <n v="2"/>
    <s v="0.007"/>
    <m/>
    <x v="0"/>
    <x v="0"/>
  </r>
  <r>
    <s v="PETROZAVODSK STATE UNIV"/>
    <n v="2"/>
    <s v="0.007"/>
    <m/>
    <x v="0"/>
    <x v="0"/>
  </r>
  <r>
    <s v="PFIZER"/>
    <n v="2"/>
    <s v="0.007"/>
    <m/>
    <x v="0"/>
    <x v="0"/>
  </r>
  <r>
    <s v="PFIZER WORLDWIDE R D"/>
    <n v="2"/>
    <s v="0.007"/>
    <m/>
    <x v="0"/>
    <x v="0"/>
  </r>
  <r>
    <s v="PGX SERV"/>
    <n v="2"/>
    <s v="0.007"/>
    <m/>
    <x v="0"/>
    <x v="0"/>
  </r>
  <r>
    <s v="PHARMA PROJECTS SRO"/>
    <n v="2"/>
    <s v="0.007"/>
    <m/>
    <x v="0"/>
    <x v="0"/>
  </r>
  <r>
    <s v="PHILIPP UNIV MARBURG"/>
    <n v="2"/>
    <s v="0.007"/>
    <m/>
    <x v="0"/>
    <x v="0"/>
  </r>
  <r>
    <s v="PHTHYSIOPNEUMOL INST"/>
    <n v="2"/>
    <s v="0.007"/>
    <m/>
    <x v="0"/>
    <x v="0"/>
  </r>
  <r>
    <s v="PIEDMONT CANC REGISTRY"/>
    <n v="2"/>
    <s v="0.007"/>
    <m/>
    <x v="0"/>
    <x v="0"/>
  </r>
  <r>
    <s v="PIERRE LOUIS INST EPIDEMIOL PUBL HLTH"/>
    <n v="2"/>
    <s v="0.007"/>
    <m/>
    <x v="0"/>
    <x v="0"/>
  </r>
  <r>
    <s v="PIERRE MARIE CURIE FAC MED"/>
    <n v="2"/>
    <s v="0.007"/>
    <m/>
    <x v="0"/>
    <x v="0"/>
  </r>
  <r>
    <s v="PLANT RES INT"/>
    <n v="2"/>
    <s v="0.007"/>
    <m/>
    <x v="0"/>
    <x v="0"/>
  </r>
  <r>
    <s v="PLUMBR OU"/>
    <n v="2"/>
    <s v="0.007"/>
    <m/>
    <x v="0"/>
    <x v="0"/>
  </r>
  <r>
    <s v="PMA 2020"/>
    <n v="2"/>
    <s v="0.007"/>
    <m/>
    <x v="0"/>
    <x v="0"/>
  </r>
  <r>
    <s v="PNDR PORTUGUESE NATL PROGRAMME RESP DIS"/>
    <n v="2"/>
    <s v="0.007"/>
    <m/>
    <x v="0"/>
    <x v="0"/>
  </r>
  <r>
    <s v="POHANG UNIV SCI TECHNOL"/>
    <n v="2"/>
    <s v="0.007"/>
    <m/>
    <x v="0"/>
    <x v="0"/>
  </r>
  <r>
    <s v="POHANG UNIV SCI TECHNOL POSTECH"/>
    <n v="2"/>
    <s v="0.007"/>
    <m/>
    <x v="0"/>
    <x v="0"/>
  </r>
  <r>
    <s v="POINT MED ROND POINT NATION"/>
    <n v="2"/>
    <s v="0.007"/>
    <m/>
    <x v="0"/>
    <x v="0"/>
  </r>
  <r>
    <s v="POLICLIN GIPUZKOA"/>
    <n v="2"/>
    <s v="0.007"/>
    <m/>
    <x v="0"/>
    <x v="0"/>
  </r>
  <r>
    <s v="POLISH GEOL INST"/>
    <n v="2"/>
    <s v="0.007"/>
    <m/>
    <x v="0"/>
    <x v="0"/>
  </r>
  <r>
    <s v="POLITECNICO BARI"/>
    <n v="2"/>
    <s v="0.007"/>
    <m/>
    <x v="0"/>
    <x v="0"/>
  </r>
  <r>
    <s v="POLYTECH MONTREAL"/>
    <n v="2"/>
    <s v="0.007"/>
    <m/>
    <x v="0"/>
    <x v="0"/>
  </r>
  <r>
    <s v="POMPEU FABRA UNIV UFP"/>
    <n v="2"/>
    <s v="0.007"/>
    <m/>
    <x v="0"/>
    <x v="0"/>
  </r>
  <r>
    <s v="PONDICHERRY UNIV"/>
    <n v="2"/>
    <s v="0.007"/>
    <m/>
    <x v="0"/>
    <x v="0"/>
  </r>
  <r>
    <s v="PONTIFICIA UNIV CATOLICA RIO GRANDE DO SUL PUCRS"/>
    <n v="2"/>
    <s v="0.007"/>
    <m/>
    <x v="0"/>
    <x v="0"/>
  </r>
  <r>
    <s v="PONTYDYSGU"/>
    <n v="2"/>
    <s v="0.007"/>
    <m/>
    <x v="0"/>
    <x v="0"/>
  </r>
  <r>
    <s v="POOLE HOSP NHS FDN TRUST"/>
    <n v="2"/>
    <s v="0.007"/>
    <m/>
    <x v="0"/>
    <x v="0"/>
  </r>
  <r>
    <s v="PORTUGUESE SOC CARDIOL"/>
    <n v="2"/>
    <s v="0.007"/>
    <m/>
    <x v="0"/>
    <x v="0"/>
  </r>
  <r>
    <s v="POSITIUM ICT"/>
    <n v="2"/>
    <s v="0.007"/>
    <m/>
    <x v="0"/>
    <x v="0"/>
  </r>
  <r>
    <s v="POST GRAD INST MED SCI"/>
    <n v="2"/>
    <s v="0.007"/>
    <m/>
    <x v="0"/>
    <x v="0"/>
  </r>
  <r>
    <s v="POTSDAM INST CLIMATE IMPACT RES PIK"/>
    <n v="2"/>
    <s v="0.007"/>
    <m/>
    <x v="0"/>
    <x v="0"/>
  </r>
  <r>
    <s v="POTSDAM UNIV"/>
    <n v="2"/>
    <s v="0.007"/>
    <m/>
    <x v="0"/>
    <x v="0"/>
  </r>
  <r>
    <s v="POZNA UNIV LIFE SCI"/>
    <n v="2"/>
    <s v="0.007"/>
    <m/>
    <x v="0"/>
    <x v="0"/>
  </r>
  <r>
    <s v="PRESOV UNIV"/>
    <n v="2"/>
    <s v="0.007"/>
    <m/>
    <x v="0"/>
    <x v="0"/>
  </r>
  <r>
    <s v="PRICEWATERHOUSECOOPERS"/>
    <n v="2"/>
    <s v="0.007"/>
    <m/>
    <x v="0"/>
    <x v="0"/>
  </r>
  <r>
    <s v="PRIMARY HEALTHCARE CTR ZEMUN"/>
    <n v="2"/>
    <s v="0.007"/>
    <m/>
    <x v="0"/>
    <x v="0"/>
  </r>
  <r>
    <s v="PRIMARY HLTH CARE CTR KISSAMOS"/>
    <n v="2"/>
    <s v="0.007"/>
    <m/>
    <x v="0"/>
    <x v="0"/>
  </r>
  <r>
    <s v="PRINCE CHARLES HOSP"/>
    <n v="2"/>
    <s v="0.007"/>
    <m/>
    <x v="0"/>
    <x v="0"/>
  </r>
  <r>
    <s v="PRINCE SONGKLA UNIV"/>
    <n v="2"/>
    <s v="0.007"/>
    <m/>
    <x v="0"/>
    <x v="0"/>
  </r>
  <r>
    <s v="PRINCETON PLASMA PHYS LAB"/>
    <n v="2"/>
    <s v="0.007"/>
    <m/>
    <x v="0"/>
    <x v="0"/>
  </r>
  <r>
    <s v="PRIVATE PSYCHIAT OFF"/>
    <n v="2"/>
    <s v="0.007"/>
    <m/>
    <x v="0"/>
    <x v="0"/>
  </r>
  <r>
    <s v="PRO MARE MTU"/>
    <n v="2"/>
    <s v="0.007"/>
    <m/>
    <x v="0"/>
    <x v="0"/>
  </r>
  <r>
    <s v="PROF DOCTOR ALEXANDRU OBREGIA CLIN HOSP"/>
    <n v="2"/>
    <s v="0.007"/>
    <m/>
    <x v="0"/>
    <x v="0"/>
  </r>
  <r>
    <s v="PRONTOBABY HOSP CRIANCA"/>
    <n v="2"/>
    <s v="0.007"/>
    <m/>
    <x v="0"/>
    <x v="0"/>
  </r>
  <r>
    <s v="PROSYNTEST LTD"/>
    <n v="2"/>
    <s v="0.007"/>
    <m/>
    <x v="0"/>
    <x v="0"/>
  </r>
  <r>
    <s v="PROTIP MED"/>
    <n v="2"/>
    <s v="0.007"/>
    <m/>
    <x v="0"/>
    <x v="0"/>
  </r>
  <r>
    <s v="PROTOBIOS LCC"/>
    <n v="2"/>
    <s v="0.007"/>
    <m/>
    <x v="0"/>
    <x v="0"/>
  </r>
  <r>
    <s v="PROV AUTONOMA TRENTO SERV FORESTE FAUNA"/>
    <n v="2"/>
    <s v="0.007"/>
    <m/>
    <x v="0"/>
    <x v="0"/>
  </r>
  <r>
    <s v="PSYCHIAT CLIN"/>
    <n v="2"/>
    <s v="0.007"/>
    <m/>
    <x v="0"/>
    <x v="0"/>
  </r>
  <r>
    <s v="PSYCHIAT HOSP VOJNIK"/>
    <n v="2"/>
    <s v="0.007"/>
    <m/>
    <x v="0"/>
    <x v="0"/>
  </r>
  <r>
    <s v="PSYCHIAT UNIV HOSP"/>
    <n v="2"/>
    <s v="0.007"/>
    <m/>
    <x v="0"/>
    <x v="0"/>
  </r>
  <r>
    <s v="PUBL HLTH DIV"/>
    <n v="2"/>
    <s v="0.007"/>
    <m/>
    <x v="0"/>
    <x v="0"/>
  </r>
  <r>
    <s v="PUBL HLTH SERV AMSTERDAM"/>
    <n v="2"/>
    <s v="0.007"/>
    <m/>
    <x v="0"/>
    <x v="0"/>
  </r>
  <r>
    <s v="PUBL POPULAT PROJECT GENOM P3G"/>
    <n v="2"/>
    <s v="0.007"/>
    <m/>
    <x v="0"/>
    <x v="0"/>
  </r>
  <r>
    <s v="PUC"/>
    <n v="2"/>
    <s v="0.007"/>
    <m/>
    <x v="0"/>
    <x v="0"/>
  </r>
  <r>
    <s v="PULM HOSP"/>
    <n v="2"/>
    <s v="0.007"/>
    <m/>
    <x v="0"/>
    <x v="0"/>
  </r>
  <r>
    <s v="PURPAN UNIV HOSP"/>
    <n v="2"/>
    <s v="0.007"/>
    <m/>
    <x v="0"/>
    <x v="0"/>
  </r>
  <r>
    <s v="PUSAT KAJIAN RADIOG DAN IMAJING"/>
    <n v="2"/>
    <s v="0.007"/>
    <m/>
    <x v="0"/>
    <x v="0"/>
  </r>
  <r>
    <s v="PUSHPAGIRI INST MED SCI RES CTR"/>
    <n v="2"/>
    <s v="0.007"/>
    <m/>
    <x v="0"/>
    <x v="0"/>
  </r>
  <r>
    <s v="QALYS HLTH ECON"/>
    <n v="2"/>
    <s v="0.007"/>
    <m/>
    <x v="0"/>
    <x v="0"/>
  </r>
  <r>
    <s v="QATAR FDN"/>
    <n v="2"/>
    <s v="0.007"/>
    <m/>
    <x v="0"/>
    <x v="0"/>
  </r>
  <r>
    <s v="QIMONDA DRESDEN GMBH CO OHG"/>
    <n v="2"/>
    <s v="0.007"/>
    <m/>
    <x v="0"/>
    <x v="0"/>
  </r>
  <r>
    <s v="QIMR BERGHOFER INST MED RES"/>
    <n v="2"/>
    <s v="0.007"/>
    <m/>
    <x v="0"/>
    <x v="0"/>
  </r>
  <r>
    <s v="QUATRE VILLES HOSP"/>
    <n v="2"/>
    <s v="0.007"/>
    <m/>
    <x v="0"/>
    <x v="0"/>
  </r>
  <r>
    <s v="QUATTROMED HTI LABORID OU"/>
    <n v="2"/>
    <s v="0.007"/>
    <m/>
    <x v="0"/>
    <x v="0"/>
  </r>
  <r>
    <s v="QUATTROMED HTI LABS LTD"/>
    <n v="2"/>
    <s v="0.007"/>
    <m/>
    <x v="0"/>
    <x v="0"/>
  </r>
  <r>
    <s v="QUEEN ELIZABETH 2 HLTH SCI CTR"/>
    <n v="2"/>
    <s v="0.007"/>
    <m/>
    <x v="0"/>
    <x v="0"/>
  </r>
  <r>
    <s v="QUEEN ELIZABETH UNIV HOSP"/>
    <n v="2"/>
    <s v="0.007"/>
    <m/>
    <x v="0"/>
    <x v="0"/>
  </r>
  <r>
    <s v="QUEEN SYLVIAS CHILDREN HOSP"/>
    <n v="2"/>
    <s v="0.007"/>
    <m/>
    <x v="0"/>
    <x v="0"/>
  </r>
  <r>
    <s v="QUEENS MED CTR"/>
    <n v="2"/>
    <s v="0.007"/>
    <m/>
    <x v="0"/>
    <x v="0"/>
  </r>
  <r>
    <s v="QURETEC OU"/>
    <n v="2"/>
    <s v="0.007"/>
    <m/>
    <x v="0"/>
    <x v="0"/>
  </r>
  <r>
    <s v="RABIN MED CTR"/>
    <n v="2"/>
    <s v="0.007"/>
    <m/>
    <x v="0"/>
    <x v="0"/>
  </r>
  <r>
    <s v="RADBOUDUMC"/>
    <n v="2"/>
    <s v="0.007"/>
    <m/>
    <x v="0"/>
    <x v="0"/>
  </r>
  <r>
    <s v="RADY CHILDRENS HOSP SAN DIEGO"/>
    <n v="2"/>
    <s v="0.007"/>
    <m/>
    <x v="0"/>
    <x v="0"/>
  </r>
  <r>
    <s v="RAKVERE HOSP"/>
    <n v="2"/>
    <s v="0.007"/>
    <m/>
    <x v="0"/>
    <x v="0"/>
  </r>
  <r>
    <s v="RAND CORP"/>
    <n v="2"/>
    <s v="0.007"/>
    <m/>
    <x v="0"/>
    <x v="0"/>
  </r>
  <r>
    <s v="RANDERS CENT HOSP"/>
    <n v="2"/>
    <s v="0.007"/>
    <m/>
    <x v="0"/>
    <x v="0"/>
  </r>
  <r>
    <s v="RANGUEIL LARREY HOSP"/>
    <n v="2"/>
    <s v="0.007"/>
    <m/>
    <x v="0"/>
    <x v="0"/>
  </r>
  <r>
    <s v="RC ATHENA"/>
    <n v="2"/>
    <s v="0.007"/>
    <m/>
    <x v="0"/>
    <x v="0"/>
  </r>
  <r>
    <s v="REACH U AS"/>
    <n v="2"/>
    <s v="0.007"/>
    <m/>
    <x v="0"/>
    <x v="0"/>
  </r>
  <r>
    <s v="REG AGCY HEALTHCARE SERV TUSCANY"/>
    <n v="2"/>
    <s v="0.007"/>
    <m/>
    <x v="0"/>
    <x v="0"/>
  </r>
  <r>
    <s v="REG AGCY HLTH SOCIAL CARE"/>
    <n v="2"/>
    <s v="0.007"/>
    <m/>
    <x v="0"/>
    <x v="0"/>
  </r>
  <r>
    <s v="REG ANTITUMOR CTR"/>
    <n v="2"/>
    <s v="0.007"/>
    <m/>
    <x v="0"/>
    <x v="0"/>
  </r>
  <r>
    <s v="REG CLIN ONCOL DISPENSARY"/>
    <n v="2"/>
    <s v="0.007"/>
    <m/>
    <x v="0"/>
    <x v="0"/>
  </r>
  <r>
    <s v="REG HLTH SERV LAZIO REG"/>
    <n v="2"/>
    <s v="0.007"/>
    <m/>
    <x v="0"/>
    <x v="0"/>
  </r>
  <r>
    <s v="REG HOSP H HART"/>
    <n v="2"/>
    <s v="0.007"/>
    <m/>
    <x v="0"/>
    <x v="0"/>
  </r>
  <r>
    <s v="REG HOSP HOLSTEBRO"/>
    <n v="2"/>
    <s v="0.007"/>
    <m/>
    <x v="0"/>
    <x v="0"/>
  </r>
  <r>
    <s v="REG KLINIKEN HOLDING RKH GMBH"/>
    <n v="2"/>
    <s v="0.007"/>
    <m/>
    <x v="0"/>
    <x v="0"/>
  </r>
  <r>
    <s v="REG LANGUEDOC ROUSSILLON"/>
    <n v="2"/>
    <s v="0.007"/>
    <m/>
    <x v="0"/>
    <x v="0"/>
  </r>
  <r>
    <s v="REG LOMBARDIA"/>
    <n v="2"/>
    <s v="0.007"/>
    <m/>
    <x v="0"/>
    <x v="0"/>
  </r>
  <r>
    <s v="REG MINIST EQUAL HLTH SOCIAL POLICIES ANDALUSIA"/>
    <n v="2"/>
    <s v="0.007"/>
    <m/>
    <x v="0"/>
    <x v="0"/>
  </r>
  <r>
    <s v="REG TRANSPLANT COORDINAT OFF"/>
    <n v="2"/>
    <s v="0.007"/>
    <m/>
    <x v="0"/>
    <x v="0"/>
  </r>
  <r>
    <s v="REG VET LAB CHALKIS"/>
    <n v="2"/>
    <s v="0.007"/>
    <m/>
    <x v="0"/>
    <x v="0"/>
  </r>
  <r>
    <s v="REG VET LAB CHANIA"/>
    <n v="2"/>
    <s v="0.007"/>
    <m/>
    <x v="0"/>
    <x v="0"/>
  </r>
  <r>
    <s v="REG VET LAB KAVALA"/>
    <n v="2"/>
    <s v="0.007"/>
    <m/>
    <x v="0"/>
    <x v="0"/>
  </r>
  <r>
    <s v="REG VET LAB KERKYRA"/>
    <n v="2"/>
    <s v="0.007"/>
    <m/>
    <x v="0"/>
    <x v="0"/>
  </r>
  <r>
    <s v="REG VET LAB KOZANI"/>
    <n v="2"/>
    <s v="0.007"/>
    <m/>
    <x v="0"/>
    <x v="0"/>
  </r>
  <r>
    <s v="REG VET LAB LARISA"/>
    <n v="2"/>
    <s v="0.007"/>
    <m/>
    <x v="0"/>
    <x v="0"/>
  </r>
  <r>
    <s v="REG VET LAB MYTILINI"/>
    <n v="2"/>
    <s v="0.007"/>
    <m/>
    <x v="0"/>
    <x v="0"/>
  </r>
  <r>
    <s v="REG VET LAB TRIPOLI"/>
    <n v="2"/>
    <s v="0.007"/>
    <m/>
    <x v="0"/>
    <x v="0"/>
  </r>
  <r>
    <s v="REGENERON PHARMACEUT"/>
    <n v="2"/>
    <s v="0.007"/>
    <m/>
    <x v="0"/>
    <x v="0"/>
  </r>
  <r>
    <s v="REGENSBURG UNIV MED CTR"/>
    <n v="2"/>
    <s v="0.007"/>
    <m/>
    <x v="0"/>
    <x v="0"/>
  </r>
  <r>
    <s v="RENMIN UNIV CHINA"/>
    <n v="2"/>
    <s v="0.007"/>
    <m/>
    <x v="0"/>
    <x v="0"/>
  </r>
  <r>
    <s v="RENNES UNIV"/>
    <n v="2"/>
    <s v="0.007"/>
    <m/>
    <x v="0"/>
    <x v="0"/>
  </r>
  <r>
    <s v="RENSSELAER POLYTECH INST"/>
    <n v="2"/>
    <s v="0.007"/>
    <m/>
    <x v="0"/>
    <x v="0"/>
  </r>
  <r>
    <s v="REPATRIAT GEN HOSP"/>
    <n v="2"/>
    <s v="0.007"/>
    <m/>
    <x v="0"/>
    <x v="0"/>
  </r>
  <r>
    <s v="REPUBL RES PRACT CTR PULMONOL TB"/>
    <n v="2"/>
    <s v="0.007"/>
    <m/>
    <x v="0"/>
    <x v="0"/>
  </r>
  <r>
    <s v="REPUBLICAN SCI CTR RADIAT MED HUMAN ECOL"/>
    <n v="2"/>
    <s v="0.007"/>
    <m/>
    <x v="0"/>
    <x v="0"/>
  </r>
  <r>
    <s v="RES EDUC INST CHILD HLTH REF"/>
    <n v="2"/>
    <s v="0.007"/>
    <m/>
    <x v="0"/>
    <x v="0"/>
  </r>
  <r>
    <s v="RES EVALUAT DIV"/>
    <n v="2"/>
    <s v="0.007"/>
    <m/>
    <x v="0"/>
    <x v="0"/>
  </r>
  <r>
    <s v="RES FDN FLANDERS FWO"/>
    <n v="2"/>
    <s v="0.007"/>
    <m/>
    <x v="0"/>
    <x v="0"/>
  </r>
  <r>
    <s v="RES HOSP"/>
    <n v="2"/>
    <s v="0.007"/>
    <m/>
    <x v="0"/>
    <x v="0"/>
  </r>
  <r>
    <s v="RES INST HORT"/>
    <n v="2"/>
    <s v="0.007"/>
    <m/>
    <x v="0"/>
    <x v="0"/>
  </r>
  <r>
    <s v="RES INST NAT CONSERVAT ARCTIC N"/>
    <n v="2"/>
    <s v="0.007"/>
    <m/>
    <x v="0"/>
    <x v="0"/>
  </r>
  <r>
    <s v="RES INST NATIONWIDE CHILDRENS HOSP"/>
    <n v="2"/>
    <s v="0.007"/>
    <m/>
    <x v="0"/>
    <x v="0"/>
  </r>
  <r>
    <s v="RES INST ORGAN AGR FIBL"/>
    <n v="2"/>
    <s v="0.007"/>
    <m/>
    <x v="0"/>
    <x v="0"/>
  </r>
  <r>
    <s v="RES INST ORGAN AGR FIBL AUSTRIA"/>
    <n v="2"/>
    <s v="0.007"/>
    <m/>
    <x v="0"/>
    <x v="0"/>
  </r>
  <r>
    <s v="RES INST PRIMORDIAL PREVENT NONCOMMUNICABLE DIS"/>
    <n v="2"/>
    <s v="0.007"/>
    <m/>
    <x v="0"/>
    <x v="0"/>
  </r>
  <r>
    <s v="RES INST TECH PHYS MAT SCI"/>
    <n v="2"/>
    <s v="0.007"/>
    <m/>
    <x v="0"/>
    <x v="0"/>
  </r>
  <r>
    <s v="RES REAL LIFE"/>
    <n v="2"/>
    <s v="0.007"/>
    <m/>
    <x v="0"/>
    <x v="0"/>
  </r>
  <r>
    <s v="RES UNIT MOL EPIDEMIOL"/>
    <n v="2"/>
    <s v="0.007"/>
    <m/>
    <x v="0"/>
    <x v="0"/>
  </r>
  <r>
    <s v="RES UNIT SKELLEFTEA"/>
    <n v="2"/>
    <s v="0.007"/>
    <m/>
    <x v="0"/>
    <x v="0"/>
  </r>
  <r>
    <s v="RESAND LTD"/>
    <n v="2"/>
    <s v="0.007"/>
    <m/>
    <x v="0"/>
    <x v="0"/>
  </r>
  <r>
    <s v="REYKJAVIK ACAD"/>
    <n v="2"/>
    <s v="0.007"/>
    <m/>
    <x v="0"/>
    <x v="0"/>
  </r>
  <r>
    <s v="RFU CHICAGO MED SCH"/>
    <n v="2"/>
    <s v="0.007"/>
    <m/>
    <x v="0"/>
    <x v="0"/>
  </r>
  <r>
    <s v="RHEA"/>
    <n v="2"/>
    <s v="0.007"/>
    <m/>
    <x v="0"/>
    <x v="0"/>
  </r>
  <r>
    <s v="RHODE ISL CANC REGISTRY"/>
    <n v="2"/>
    <s v="0.007"/>
    <m/>
    <x v="0"/>
    <x v="0"/>
  </r>
  <r>
    <s v="RIGA EAST UNIV HOSP CTR TB LUNG DIS"/>
    <n v="2"/>
    <s v="0.007"/>
    <m/>
    <x v="0"/>
    <x v="0"/>
  </r>
  <r>
    <s v="RIGA EASTERN HOSP"/>
    <n v="2"/>
    <s v="0.007"/>
    <m/>
    <x v="0"/>
    <x v="0"/>
  </r>
  <r>
    <s v="RIIGIARHIIV"/>
    <n v="2"/>
    <s v="0.007"/>
    <m/>
    <x v="0"/>
    <x v="0"/>
  </r>
  <r>
    <s v="RIIGIARHIVAARI NOUNIK"/>
    <n v="2"/>
    <s v="0.007"/>
    <m/>
    <x v="0"/>
    <x v="0"/>
  </r>
  <r>
    <s v="RIKEN CTR EMERGENT MATTER SCI CEMS"/>
    <n v="2"/>
    <s v="0.007"/>
    <m/>
    <x v="0"/>
    <x v="0"/>
  </r>
  <r>
    <s v="RIVM CTR INFECT DIS CONTROL NETHERLANDS"/>
    <n v="2"/>
    <s v="0.007"/>
    <m/>
    <x v="0"/>
    <x v="0"/>
  </r>
  <r>
    <s v="RMKI BUDAPEST"/>
    <n v="2"/>
    <s v="0.007"/>
    <m/>
    <x v="0"/>
    <x v="0"/>
  </r>
  <r>
    <s v="ROBARTS RES INST"/>
    <n v="2"/>
    <s v="0.007"/>
    <m/>
    <x v="0"/>
    <x v="0"/>
  </r>
  <r>
    <s v="ROBERT DEBRE HOSP"/>
    <n v="2"/>
    <s v="0.007"/>
    <m/>
    <x v="0"/>
    <x v="0"/>
  </r>
  <r>
    <s v="ROBERT GORDON UNIV"/>
    <n v="2"/>
    <s v="0.007"/>
    <m/>
    <x v="0"/>
    <x v="0"/>
  </r>
  <r>
    <s v="ROCHE"/>
    <n v="2"/>
    <s v="0.007"/>
    <m/>
    <x v="0"/>
    <x v="0"/>
  </r>
  <r>
    <s v="ROCHE POLSKA SP ZOO"/>
    <n v="2"/>
    <s v="0.007"/>
    <m/>
    <x v="0"/>
    <x v="0"/>
  </r>
  <r>
    <s v="ROCHESTER INST TECHNOL"/>
    <n v="2"/>
    <s v="0.007"/>
    <m/>
    <x v="0"/>
    <x v="0"/>
  </r>
  <r>
    <s v="ROSALIECO OY"/>
    <n v="2"/>
    <s v="0.007"/>
    <m/>
    <x v="0"/>
    <x v="0"/>
  </r>
  <r>
    <s v="ROSTOV DON STATE UNIV"/>
    <n v="2"/>
    <s v="0.007"/>
    <m/>
    <x v="0"/>
    <x v="0"/>
  </r>
  <r>
    <s v="ROSWELL PK CANC INST"/>
    <n v="2"/>
    <s v="0.007"/>
    <m/>
    <x v="0"/>
    <x v="0"/>
  </r>
  <r>
    <s v="ROTTERDAM EYE HOSP"/>
    <n v="2"/>
    <s v="0.007"/>
    <m/>
    <x v="0"/>
    <x v="0"/>
  </r>
  <r>
    <s v="ROYAL ACAD MUS AARHUS AALBORG"/>
    <n v="2"/>
    <s v="0.007"/>
    <m/>
    <x v="0"/>
    <x v="0"/>
  </r>
  <r>
    <s v="ROYAL BELFAST HOSP SICK CHILDREN"/>
    <n v="2"/>
    <s v="0.007"/>
    <m/>
    <x v="0"/>
    <x v="0"/>
  </r>
  <r>
    <s v="ROYAL BOT GARDENS DOMAIN TRUST"/>
    <n v="2"/>
    <s v="0.007"/>
    <m/>
    <x v="0"/>
    <x v="0"/>
  </r>
  <r>
    <s v="ROYAL BOT GARDENS KEW"/>
    <n v="2"/>
    <s v="0.007"/>
    <m/>
    <x v="0"/>
    <x v="0"/>
  </r>
  <r>
    <s v="ROYAL BRISBANE HOSP"/>
    <n v="2"/>
    <s v="0.007"/>
    <m/>
    <x v="0"/>
    <x v="0"/>
  </r>
  <r>
    <s v="ROYAL BROMPTON HOSP NHS"/>
    <n v="2"/>
    <s v="0.007"/>
    <m/>
    <x v="0"/>
    <x v="0"/>
  </r>
  <r>
    <s v="ROYAL CORNWALL HOSP NHS TRUST"/>
    <n v="2"/>
    <s v="0.007"/>
    <m/>
    <x v="0"/>
    <x v="0"/>
  </r>
  <r>
    <s v="ROYAL DANISH DEF COLL"/>
    <n v="2"/>
    <s v="0.007"/>
    <m/>
    <x v="0"/>
    <x v="0"/>
  </r>
  <r>
    <s v="ROYAL FREE UNIV COLL HOSP"/>
    <n v="2"/>
    <s v="0.007"/>
    <m/>
    <x v="0"/>
    <x v="0"/>
  </r>
  <r>
    <s v="ROYAL HALLAMSHIRE HOSP"/>
    <n v="2"/>
    <s v="0.007"/>
    <m/>
    <x v="0"/>
    <x v="0"/>
  </r>
  <r>
    <s v="ROYAL HOLLOWAY UNIV LONDON ICR2UL"/>
    <n v="2"/>
    <s v="0.007"/>
    <m/>
    <x v="0"/>
    <x v="0"/>
  </r>
  <r>
    <s v="ROYAL HOSP CHILDREN"/>
    <n v="2"/>
    <s v="0.007"/>
    <m/>
    <x v="0"/>
    <x v="0"/>
  </r>
  <r>
    <s v="ROYAL INFIRM EDINBURGH NHS TRUST"/>
    <n v="2"/>
    <s v="0.007"/>
    <m/>
    <x v="0"/>
    <x v="0"/>
  </r>
  <r>
    <s v="ROYAL LONDON HOSP"/>
    <n v="2"/>
    <s v="0.007"/>
    <m/>
    <x v="0"/>
    <x v="0"/>
  </r>
  <r>
    <s v="ROYAL MIL ACAD"/>
    <n v="2"/>
    <s v="0.007"/>
    <m/>
    <x v="0"/>
    <x v="0"/>
  </r>
  <r>
    <s v="ROYAL NATL ORTHOPAED HOSP"/>
    <n v="2"/>
    <s v="0.007"/>
    <m/>
    <x v="0"/>
    <x v="0"/>
  </r>
  <r>
    <s v="ROYAL NETHERLANDS ACAD ARTS SCI"/>
    <n v="2"/>
    <s v="0.007"/>
    <m/>
    <x v="0"/>
    <x v="0"/>
  </r>
  <r>
    <s v="ROYAL PRESTON HOSP"/>
    <n v="2"/>
    <s v="0.007"/>
    <m/>
    <x v="0"/>
    <x v="0"/>
  </r>
  <r>
    <s v="RUHR UNIV BOCHUM IPA"/>
    <n v="2"/>
    <s v="0.007"/>
    <m/>
    <x v="0"/>
    <x v="0"/>
  </r>
  <r>
    <s v="RURAL ECON RES CTR"/>
    <n v="2"/>
    <s v="0.007"/>
    <m/>
    <x v="0"/>
    <x v="0"/>
  </r>
  <r>
    <s v="RUSSIAN ARMENIAN UNIV"/>
    <n v="2"/>
    <s v="0.007"/>
    <m/>
    <x v="0"/>
    <x v="0"/>
  </r>
  <r>
    <s v="RUSSIAN NATL RES MED UNIV"/>
    <n v="2"/>
    <s v="0.007"/>
    <m/>
    <x v="0"/>
    <x v="0"/>
  </r>
  <r>
    <s v="RUSSIAN PRESIDENTIAL ACAD NATL ECON PUBL ADM"/>
    <n v="2"/>
    <s v="0.007"/>
    <m/>
    <x v="0"/>
    <x v="0"/>
  </r>
  <r>
    <s v="RUTGERS NEW JERSEY MED SCH"/>
    <n v="2"/>
    <s v="0.007"/>
    <m/>
    <x v="0"/>
    <x v="0"/>
  </r>
  <r>
    <s v="RWTH AACHEN UNIV 3"/>
    <n v="2"/>
    <s v="0.007"/>
    <m/>
    <x v="0"/>
    <x v="0"/>
  </r>
  <r>
    <s v="RYHOV CTY HOSP"/>
    <n v="2"/>
    <s v="0.007"/>
    <m/>
    <x v="0"/>
    <x v="0"/>
  </r>
  <r>
    <s v="S AFRICAN MRC"/>
    <n v="2"/>
    <s v="0.007"/>
    <m/>
    <x v="0"/>
    <x v="0"/>
  </r>
  <r>
    <s v="S AFRICAN NATL BIODIVERS INST"/>
    <n v="2"/>
    <s v="0.007"/>
    <m/>
    <x v="0"/>
    <x v="0"/>
  </r>
  <r>
    <s v="S ASIA NETWORK CHRON DIS"/>
    <n v="2"/>
    <s v="0.007"/>
    <m/>
    <x v="0"/>
    <x v="0"/>
  </r>
  <r>
    <s v="S CARELIA ADULT EDUC CTR"/>
    <n v="2"/>
    <s v="0.007"/>
    <m/>
    <x v="0"/>
    <x v="0"/>
  </r>
  <r>
    <s v="S MAURIZO HOSP BOLZANO"/>
    <n v="2"/>
    <s v="0.007"/>
    <m/>
    <x v="0"/>
    <x v="0"/>
  </r>
  <r>
    <s v="S RAFFAELE INST"/>
    <n v="2"/>
    <s v="0.007"/>
    <m/>
    <x v="0"/>
    <x v="0"/>
  </r>
  <r>
    <s v="SAAMI UNIV COLL"/>
    <n v="2"/>
    <s v="0.007"/>
    <m/>
    <x v="0"/>
    <x v="0"/>
  </r>
  <r>
    <s v="SABANCI UNIV"/>
    <n v="2"/>
    <s v="0.007"/>
    <m/>
    <x v="0"/>
    <x v="0"/>
  </r>
  <r>
    <s v="SACRED HEART UNIV"/>
    <n v="2"/>
    <s v="0.007"/>
    <m/>
    <x v="0"/>
    <x v="0"/>
  </r>
  <r>
    <s v="SADR ABASSIA HOSP"/>
    <n v="2"/>
    <s v="0.007"/>
    <m/>
    <x v="0"/>
    <x v="0"/>
  </r>
  <r>
    <s v="SAHLGRENSKA HOSP"/>
    <n v="2"/>
    <s v="0.007"/>
    <m/>
    <x v="0"/>
    <x v="0"/>
  </r>
  <r>
    <s v="SAKARYA UNIV"/>
    <n v="2"/>
    <s v="0.007"/>
    <m/>
    <x v="0"/>
    <x v="0"/>
  </r>
  <r>
    <s v="SAL HOSP MED INST"/>
    <n v="2"/>
    <s v="0.007"/>
    <m/>
    <x v="0"/>
    <x v="0"/>
  </r>
  <r>
    <s v="SALFORD ROYAL HOSP"/>
    <n v="2"/>
    <s v="0.007"/>
    <m/>
    <x v="0"/>
    <x v="0"/>
  </r>
  <r>
    <s v="SALFORD ROYAL HOSP NHS TRUST"/>
    <n v="2"/>
    <s v="0.007"/>
    <m/>
    <x v="0"/>
    <x v="0"/>
  </r>
  <r>
    <s v="SALFORD ROYAL NHS TRUST"/>
    <n v="2"/>
    <s v="0.007"/>
    <m/>
    <x v="0"/>
    <x v="0"/>
  </r>
  <r>
    <s v="SALZBURGER LANDESKLINIKEN"/>
    <n v="2"/>
    <s v="0.007"/>
    <m/>
    <x v="0"/>
    <x v="0"/>
  </r>
  <r>
    <s v="SAMFUNDET FOLKHALSAN"/>
    <n v="2"/>
    <s v="0.007"/>
    <m/>
    <x v="0"/>
    <x v="0"/>
  </r>
  <r>
    <s v="SAMS"/>
    <n v="2"/>
    <s v="0.007"/>
    <m/>
    <x v="0"/>
    <x v="0"/>
  </r>
  <r>
    <s v="SAMSUN EDUC RES HOSP"/>
    <n v="2"/>
    <s v="0.007"/>
    <m/>
    <x v="0"/>
    <x v="0"/>
  </r>
  <r>
    <s v="SAMUEL ROBERTS NOBLE FDN INC"/>
    <n v="2"/>
    <s v="0.007"/>
    <m/>
    <x v="0"/>
    <x v="0"/>
  </r>
  <r>
    <s v="SAN DIEGO COMMUNITY COLL DIST"/>
    <n v="2"/>
    <s v="0.007"/>
    <m/>
    <x v="0"/>
    <x v="0"/>
  </r>
  <r>
    <s v="SAN PAOLO HOSP"/>
    <n v="2"/>
    <s v="0.007"/>
    <m/>
    <x v="0"/>
    <x v="0"/>
  </r>
  <r>
    <s v="SANAA UNIV"/>
    <n v="2"/>
    <s v="0.007"/>
    <m/>
    <x v="0"/>
    <x v="0"/>
  </r>
  <r>
    <s v="SANGER WELCOME TRUST INST"/>
    <n v="2"/>
    <s v="0.007"/>
    <m/>
    <x v="0"/>
    <x v="0"/>
  </r>
  <r>
    <s v="SANOFI AVENTIS"/>
    <n v="2"/>
    <s v="0.007"/>
    <m/>
    <x v="0"/>
    <x v="0"/>
  </r>
  <r>
    <s v="SANQUIN BLOOD SUPPLY"/>
    <n v="2"/>
    <s v="0.007"/>
    <m/>
    <x v="0"/>
    <x v="0"/>
  </r>
  <r>
    <s v="SANTA CASA SAO PAULO SCH MED SCI"/>
    <n v="2"/>
    <s v="0.007"/>
    <m/>
    <x v="0"/>
    <x v="0"/>
  </r>
  <r>
    <s v="SANTA CROCE CARLE HOSP"/>
    <n v="2"/>
    <s v="0.007"/>
    <m/>
    <x v="0"/>
    <x v="0"/>
  </r>
  <r>
    <s v="SANTA LUCIA FDN"/>
    <n v="2"/>
    <s v="0.007"/>
    <m/>
    <x v="0"/>
    <x v="0"/>
  </r>
  <r>
    <s v="SAO JOAO HOSP CTR"/>
    <n v="2"/>
    <s v="0.007"/>
    <m/>
    <x v="0"/>
    <x v="0"/>
  </r>
  <r>
    <s v="SAO TEOTONIO HOSP"/>
    <n v="2"/>
    <s v="0.007"/>
    <m/>
    <x v="0"/>
    <x v="0"/>
  </r>
  <r>
    <s v="SAP RES CTR BRISBANE"/>
    <n v="2"/>
    <s v="0.007"/>
    <m/>
    <x v="0"/>
    <x v="0"/>
  </r>
  <r>
    <s v="SAPPORO MED UNIV"/>
    <n v="2"/>
    <s v="0.007"/>
    <m/>
    <x v="0"/>
    <x v="0"/>
  </r>
  <r>
    <s v="SATAKUNTA UNIV APPL SCI"/>
    <n v="2"/>
    <s v="0.007"/>
    <m/>
    <x v="0"/>
    <x v="0"/>
  </r>
  <r>
    <s v="SCH BIOL SCI"/>
    <n v="2"/>
    <s v="0.007"/>
    <m/>
    <x v="0"/>
    <x v="0"/>
  </r>
  <r>
    <s v="SCH DENT SCI"/>
    <n v="2"/>
    <s v="0.007"/>
    <m/>
    <x v="0"/>
    <x v="0"/>
  </r>
  <r>
    <s v="SCH MED PHARMACOL"/>
    <n v="2"/>
    <s v="0.007"/>
    <m/>
    <x v="0"/>
    <x v="0"/>
  </r>
  <r>
    <s v="SCHIZOPHRENIA RES FDN"/>
    <n v="2"/>
    <s v="0.007"/>
    <m/>
    <x v="0"/>
    <x v="0"/>
  </r>
  <r>
    <s v="SCHLESWIG HOLSTEIN STATE MUSEUMS FDN"/>
    <n v="2"/>
    <s v="0.007"/>
    <m/>
    <x v="0"/>
    <x v="0"/>
  </r>
  <r>
    <s v="SCHLOSSPK KLIN"/>
    <n v="2"/>
    <s v="0.007"/>
    <m/>
    <x v="0"/>
    <x v="0"/>
  </r>
  <r>
    <s v="SCHNEIDER CHILDREN MED CTR ISRAEL"/>
    <n v="2"/>
    <s v="0.007"/>
    <m/>
    <x v="0"/>
    <x v="0"/>
  </r>
  <r>
    <s v="SCI INST PUBL HLTH IPH"/>
    <n v="2"/>
    <s v="0.007"/>
    <m/>
    <x v="0"/>
    <x v="0"/>
  </r>
  <r>
    <s v="SCI INST PUBL HLTH WIV ISP"/>
    <n v="2"/>
    <s v="0.007"/>
    <m/>
    <x v="0"/>
    <x v="0"/>
  </r>
  <r>
    <s v="SCI RES CO CARAT"/>
    <n v="2"/>
    <s v="0.007"/>
    <m/>
    <x v="0"/>
    <x v="0"/>
  </r>
  <r>
    <s v="SCI SYST APPLICAT INC"/>
    <n v="2"/>
    <s v="0.007"/>
    <m/>
    <x v="0"/>
    <x v="0"/>
  </r>
  <r>
    <s v="SCION"/>
    <n v="2"/>
    <s v="0.007"/>
    <m/>
    <x v="0"/>
    <x v="0"/>
  </r>
  <r>
    <s v="SCK CEN"/>
    <n v="2"/>
    <s v="0.007"/>
    <m/>
    <x v="0"/>
    <x v="0"/>
  </r>
  <r>
    <s v="SCOTTISH CTR TELEHEALTH TELECARE"/>
    <n v="2"/>
    <s v="0.007"/>
    <m/>
    <x v="0"/>
    <x v="0"/>
  </r>
  <r>
    <s v="SCOTTISH NAT HERITAGE"/>
    <n v="2"/>
    <s v="0.007"/>
    <m/>
    <x v="0"/>
    <x v="0"/>
  </r>
  <r>
    <s v="SCOTTISH RENAL REGISTRY"/>
    <n v="2"/>
    <s v="0.007"/>
    <m/>
    <x v="0"/>
    <x v="0"/>
  </r>
  <r>
    <s v="SCOTTISH UNIV"/>
    <n v="2"/>
    <s v="0.007"/>
    <m/>
    <x v="0"/>
    <x v="0"/>
  </r>
  <r>
    <s v="SCUOLA NORMA SEZ INFN"/>
    <n v="2"/>
    <s v="0.007"/>
    <m/>
    <x v="0"/>
    <x v="0"/>
  </r>
  <r>
    <s v="SCUOLA NORMALE SEZ DELLINFN"/>
    <n v="2"/>
    <s v="0.007"/>
    <m/>
    <x v="0"/>
    <x v="0"/>
  </r>
  <r>
    <s v="SEATTLE UNIV"/>
    <n v="2"/>
    <s v="0.007"/>
    <m/>
    <x v="0"/>
    <x v="0"/>
  </r>
  <r>
    <s v="SECRETARIAT PACIFIC COMMUN"/>
    <n v="2"/>
    <s v="0.007"/>
    <m/>
    <x v="0"/>
    <x v="0"/>
  </r>
  <r>
    <s v="SEINAJOKI UNIV APPL SCI"/>
    <n v="2"/>
    <s v="0.007"/>
    <m/>
    <x v="0"/>
    <x v="0"/>
  </r>
  <r>
    <s v="SEIRYO WOMENS JR COLL"/>
    <n v="2"/>
    <s v="0.007"/>
    <m/>
    <x v="0"/>
    <x v="0"/>
  </r>
  <r>
    <s v="SELFD TECHNOL GMBH"/>
    <n v="2"/>
    <s v="0.007"/>
    <m/>
    <x v="0"/>
    <x v="0"/>
  </r>
  <r>
    <s v="SENCKENBERG GESELL NAT FORSCH"/>
    <n v="2"/>
    <s v="0.007"/>
    <m/>
    <x v="0"/>
    <x v="0"/>
  </r>
  <r>
    <s v="SENCKENBERG MEER"/>
    <n v="2"/>
    <s v="0.007"/>
    <m/>
    <x v="0"/>
    <x v="0"/>
  </r>
  <r>
    <s v="SENSOPATH TECHNOL INC"/>
    <n v="2"/>
    <s v="0.007"/>
    <m/>
    <x v="0"/>
    <x v="0"/>
  </r>
  <r>
    <s v="SEQWATER"/>
    <n v="2"/>
    <s v="0.007"/>
    <m/>
    <x v="0"/>
    <x v="0"/>
  </r>
  <r>
    <s v="SERBIAN ASSOC ASTHMA"/>
    <n v="2"/>
    <s v="0.007"/>
    <m/>
    <x v="0"/>
    <x v="0"/>
  </r>
  <r>
    <s v="SERV STOMATOL CHIRURG MAXILLOFACIALE"/>
    <n v="2"/>
    <s v="0.007"/>
    <m/>
    <x v="0"/>
    <x v="0"/>
  </r>
  <r>
    <s v="SEZ INFN PISA"/>
    <n v="2"/>
    <s v="0.007"/>
    <m/>
    <x v="0"/>
    <x v="0"/>
  </r>
  <r>
    <s v="SEZ TRIESTE"/>
    <n v="2"/>
    <s v="0.007"/>
    <m/>
    <x v="0"/>
    <x v="0"/>
  </r>
  <r>
    <s v="SF MARIA HOSP"/>
    <n v="2"/>
    <s v="0.007"/>
    <m/>
    <x v="0"/>
    <x v="0"/>
  </r>
  <r>
    <s v="SFAX UNIV"/>
    <n v="2"/>
    <s v="0.007"/>
    <m/>
    <x v="0"/>
    <x v="0"/>
  </r>
  <r>
    <s v="SFBC FRANCE"/>
    <n v="2"/>
    <s v="0.007"/>
    <m/>
    <x v="0"/>
    <x v="0"/>
  </r>
  <r>
    <s v="SHAHID BEHESHTI UNIV"/>
    <n v="2"/>
    <s v="0.007"/>
    <m/>
    <x v="0"/>
    <x v="0"/>
  </r>
  <r>
    <s v="SHAHID CHAMRAN UNIV"/>
    <n v="2"/>
    <s v="0.007"/>
    <m/>
    <x v="0"/>
    <x v="0"/>
  </r>
  <r>
    <s v="SHALVATA MENTAL HLTH CTR"/>
    <n v="2"/>
    <s v="0.007"/>
    <m/>
    <x v="0"/>
    <x v="0"/>
  </r>
  <r>
    <s v="SHANGHAI CANC INST"/>
    <n v="2"/>
    <s v="0.007"/>
    <m/>
    <x v="0"/>
    <x v="0"/>
  </r>
  <r>
    <s v="SHANGHAI CHILDRENS MED CTR"/>
    <n v="2"/>
    <s v="0.007"/>
    <m/>
    <x v="0"/>
    <x v="0"/>
  </r>
  <r>
    <s v="SHANGHAI INST CERAM"/>
    <n v="2"/>
    <s v="0.007"/>
    <m/>
    <x v="0"/>
    <x v="0"/>
  </r>
  <r>
    <s v="SHANGHAI INST PREVENT MED"/>
    <n v="2"/>
    <s v="0.007"/>
    <m/>
    <x v="0"/>
    <x v="0"/>
  </r>
  <r>
    <s v="SHANGHAI PULM HOSP"/>
    <n v="2"/>
    <s v="0.007"/>
    <m/>
    <x v="0"/>
    <x v="0"/>
  </r>
  <r>
    <s v="SHANGHAI UNIV SCI TECHNOL"/>
    <n v="2"/>
    <s v="0.007"/>
    <m/>
    <x v="0"/>
    <x v="0"/>
  </r>
  <r>
    <s v="SHANXI UNIV"/>
    <n v="2"/>
    <s v="0.007"/>
    <m/>
    <x v="0"/>
    <x v="0"/>
  </r>
  <r>
    <s v="SHEFFIELD CHILDRENS HOSP"/>
    <n v="2"/>
    <s v="0.007"/>
    <m/>
    <x v="0"/>
    <x v="0"/>
  </r>
  <r>
    <s v="SHEFFIELD HALLAM UNIV"/>
    <n v="2"/>
    <s v="0.007"/>
    <m/>
    <x v="0"/>
    <x v="0"/>
  </r>
  <r>
    <s v="SHIFA TRUST EYE HOSP"/>
    <n v="2"/>
    <s v="0.007"/>
    <m/>
    <x v="0"/>
    <x v="0"/>
  </r>
  <r>
    <s v="SHIGA UNIV MED SCI"/>
    <n v="2"/>
    <s v="0.007"/>
    <m/>
    <x v="0"/>
    <x v="0"/>
  </r>
  <r>
    <s v="SHOOLINI UNIV"/>
    <n v="2"/>
    <s v="0.007"/>
    <m/>
    <x v="0"/>
    <x v="0"/>
  </r>
  <r>
    <s v="SIA ROBOTIEM"/>
    <n v="2"/>
    <s v="0.007"/>
    <m/>
    <x v="0"/>
    <x v="0"/>
  </r>
  <r>
    <s v="SIB"/>
    <n v="2"/>
    <s v="0.007"/>
    <m/>
    <x v="0"/>
    <x v="0"/>
  </r>
  <r>
    <s v="SIBERIAN STATE MED UNIV"/>
    <n v="2"/>
    <s v="0.007"/>
    <m/>
    <x v="0"/>
    <x v="0"/>
  </r>
  <r>
    <s v="SICISTA DEV CTR"/>
    <n v="2"/>
    <s v="0.007"/>
    <m/>
    <x v="0"/>
    <x v="0"/>
  </r>
  <r>
    <s v="SIENA UNIV HOSP"/>
    <n v="2"/>
    <s v="0.007"/>
    <m/>
    <x v="0"/>
    <x v="0"/>
  </r>
  <r>
    <s v="SILESIAN TECHNOL UNIV"/>
    <n v="2"/>
    <s v="0.007"/>
    <m/>
    <x v="0"/>
    <x v="0"/>
  </r>
  <r>
    <s v="SIMULA RES LAB"/>
    <n v="2"/>
    <s v="0.007"/>
    <m/>
    <x v="0"/>
    <x v="0"/>
  </r>
  <r>
    <s v="SINDH INST UROL TRANSPLANTAT"/>
    <n v="2"/>
    <s v="0.007"/>
    <m/>
    <x v="0"/>
    <x v="0"/>
  </r>
  <r>
    <s v="SINGAPORE MANAGEMENT UNIV"/>
    <n v="2"/>
    <s v="0.007"/>
    <m/>
    <x v="0"/>
    <x v="0"/>
  </r>
  <r>
    <s v="SINGIDUNUM UNIV"/>
    <n v="2"/>
    <s v="0.007"/>
    <m/>
    <x v="0"/>
    <x v="0"/>
  </r>
  <r>
    <s v="SINODANISH CTR EDUC RES"/>
    <n v="2"/>
    <s v="0.007"/>
    <m/>
    <x v="0"/>
    <x v="0"/>
  </r>
  <r>
    <s v="SIR MANAGEMENT CONSULTANTS"/>
    <n v="2"/>
    <s v="0.007"/>
    <m/>
    <x v="0"/>
    <x v="0"/>
  </r>
  <r>
    <s v="SISLI FLORENCE NIGTINGALE HOSP"/>
    <n v="2"/>
    <s v="0.007"/>
    <m/>
    <x v="0"/>
    <x v="0"/>
  </r>
  <r>
    <s v="SKA ORG"/>
    <n v="2"/>
    <s v="0.007"/>
    <m/>
    <x v="0"/>
    <x v="0"/>
  </r>
  <r>
    <s v="SKELETON TECHNOL LTD"/>
    <n v="2"/>
    <s v="0.007"/>
    <m/>
    <x v="0"/>
    <x v="0"/>
  </r>
  <r>
    <s v="SKELETON TECHNOL OU"/>
    <n v="2"/>
    <s v="0.007"/>
    <m/>
    <x v="0"/>
    <x v="0"/>
  </r>
  <r>
    <s v="SKML"/>
    <n v="2"/>
    <s v="0.007"/>
    <m/>
    <x v="0"/>
    <x v="0"/>
  </r>
  <r>
    <s v="SKOGFORSK"/>
    <n v="2"/>
    <s v="0.007"/>
    <m/>
    <x v="0"/>
    <x v="0"/>
  </r>
  <r>
    <s v="SKYLARK HLTH RES LTD"/>
    <n v="2"/>
    <s v="0.007"/>
    <m/>
    <x v="0"/>
    <x v="0"/>
  </r>
  <r>
    <s v="SLAAI"/>
    <n v="2"/>
    <s v="0.007"/>
    <m/>
    <x v="0"/>
    <x v="0"/>
  </r>
  <r>
    <s v="SLOAN KETTERING INST"/>
    <n v="2"/>
    <s v="0.007"/>
    <m/>
    <x v="0"/>
    <x v="0"/>
  </r>
  <r>
    <s v="SLOVAK SOC CARDIOL"/>
    <n v="2"/>
    <s v="0.007"/>
    <m/>
    <x v="0"/>
    <x v="0"/>
  </r>
  <r>
    <s v="SLOVAK UNIV AGR"/>
    <n v="2"/>
    <s v="0.007"/>
    <m/>
    <x v="0"/>
    <x v="0"/>
  </r>
  <r>
    <s v="SLOVAK WILDLIFE SOC"/>
    <n v="2"/>
    <s v="0.007"/>
    <m/>
    <x v="0"/>
    <x v="0"/>
  </r>
  <r>
    <s v="SMITH COLL"/>
    <n v="2"/>
    <s v="0.007"/>
    <m/>
    <x v="0"/>
    <x v="0"/>
  </r>
  <r>
    <s v="SNDT WOMENS UNIV"/>
    <n v="2"/>
    <s v="0.007"/>
    <m/>
    <x v="0"/>
    <x v="0"/>
  </r>
  <r>
    <s v="SO CROSS UNIV"/>
    <n v="2"/>
    <s v="0.007"/>
    <m/>
    <x v="0"/>
    <x v="0"/>
  </r>
  <r>
    <s v="SO FED UNIV"/>
    <n v="2"/>
    <s v="0.007"/>
    <m/>
    <x v="0"/>
    <x v="0"/>
  </r>
  <r>
    <s v="SOC LATINOAMER ALLERGIA"/>
    <n v="2"/>
    <s v="0.007"/>
    <m/>
    <x v="0"/>
    <x v="0"/>
  </r>
  <r>
    <s v="SOC PARAGUAYA ALERGIA ASMA INMUNOL"/>
    <n v="2"/>
    <s v="0.007"/>
    <m/>
    <x v="0"/>
    <x v="0"/>
  </r>
  <r>
    <s v="SOC PNEUMOL LANGUE FRANCAISE"/>
    <n v="2"/>
    <s v="0.007"/>
    <m/>
    <x v="0"/>
    <x v="0"/>
  </r>
  <r>
    <s v="SOC PORTUGUESA QUIM CLIN"/>
    <n v="2"/>
    <s v="0.007"/>
    <m/>
    <x v="0"/>
    <x v="0"/>
  </r>
  <r>
    <s v="SOCHE STUDENT RES PROGRAM"/>
    <n v="2"/>
    <s v="0.007"/>
    <m/>
    <x v="0"/>
    <x v="0"/>
  </r>
  <r>
    <s v="SOCIAL ORG RADIOECOL CLEANLINESS"/>
    <n v="2"/>
    <s v="0.007"/>
    <m/>
    <x v="0"/>
    <x v="0"/>
  </r>
  <r>
    <s v="SOGN FJORDANE UNIV COLL"/>
    <n v="2"/>
    <s v="0.007"/>
    <m/>
    <x v="0"/>
    <x v="0"/>
  </r>
  <r>
    <s v="SOJO UNIV"/>
    <n v="2"/>
    <s v="0.007"/>
    <m/>
    <x v="0"/>
    <x v="0"/>
  </r>
  <r>
    <s v="SORBONNE PARIS CITE"/>
    <n v="2"/>
    <s v="0.007"/>
    <m/>
    <x v="0"/>
    <x v="0"/>
  </r>
  <r>
    <s v="SORBONNE UNIV UPMC"/>
    <n v="2"/>
    <s v="0.007"/>
    <m/>
    <x v="0"/>
    <x v="0"/>
  </r>
  <r>
    <s v="SOUTH CHINA AGR UNIV"/>
    <n v="2"/>
    <s v="0.007"/>
    <m/>
    <x v="0"/>
    <x v="0"/>
  </r>
  <r>
    <s v="SOUTH KARELIA SOCIAL HLTH CARE DIST"/>
    <n v="2"/>
    <s v="0.007"/>
    <m/>
    <x v="0"/>
    <x v="0"/>
  </r>
  <r>
    <s v="SOUTHAMPTON UNIV HOSP NHS TRUST"/>
    <n v="2"/>
    <s v="0.007"/>
    <m/>
    <x v="0"/>
    <x v="0"/>
  </r>
  <r>
    <s v="SOUTHERN MED UNIV"/>
    <n v="2"/>
    <s v="0.007"/>
    <m/>
    <x v="0"/>
    <x v="0"/>
  </r>
  <r>
    <s v="SOUTHWEST UNIV SCI TECHNOL"/>
    <n v="2"/>
    <s v="0.007"/>
    <m/>
    <x v="0"/>
    <x v="0"/>
  </r>
  <r>
    <s v="SPANISH FDN RHEUMATOL"/>
    <n v="2"/>
    <s v="0.007"/>
    <m/>
    <x v="0"/>
    <x v="0"/>
  </r>
  <r>
    <s v="SPANISH MED HEALTHCARE PROD AGCY"/>
    <n v="2"/>
    <s v="0.007"/>
    <m/>
    <x v="0"/>
    <x v="0"/>
  </r>
  <r>
    <s v="SPANISH MED HEALTHCARE PROD AGCY AEMPS"/>
    <n v="2"/>
    <s v="0.007"/>
    <m/>
    <x v="0"/>
    <x v="0"/>
  </r>
  <r>
    <s v="SPANISH NATL CANC RES CTR"/>
    <n v="2"/>
    <s v="0.007"/>
    <m/>
    <x v="0"/>
    <x v="0"/>
  </r>
  <r>
    <s v="SPANISH SOC CARDIOL"/>
    <n v="2"/>
    <s v="0.007"/>
    <m/>
    <x v="0"/>
    <x v="0"/>
  </r>
  <r>
    <s v="SPECIAL ASTROPHYS OBSERV RAS"/>
    <n v="2"/>
    <s v="0.007"/>
    <m/>
    <x v="0"/>
    <x v="0"/>
  </r>
  <r>
    <s v="SPITALUL CLIN JUDETEAN MURES"/>
    <n v="2"/>
    <s v="0.007"/>
    <m/>
    <x v="0"/>
    <x v="0"/>
  </r>
  <r>
    <s v="SPITALUL CLIN SF MARIA"/>
    <n v="2"/>
    <s v="0.007"/>
    <m/>
    <x v="0"/>
    <x v="0"/>
  </r>
  <r>
    <s v="SPLIT UNIV HOSP"/>
    <n v="2"/>
    <s v="0.007"/>
    <m/>
    <x v="0"/>
    <x v="0"/>
  </r>
  <r>
    <s v="SPONSORED NETHERLANDS CONSORTIUM HLTH AGING"/>
    <n v="2"/>
    <s v="0.007"/>
    <m/>
    <x v="0"/>
    <x v="0"/>
  </r>
  <r>
    <s v="SRI SIDDHARTHA UNIV"/>
    <n v="2"/>
    <s v="0.007"/>
    <m/>
    <x v="0"/>
    <x v="0"/>
  </r>
  <r>
    <s v="SRON"/>
    <n v="2"/>
    <s v="0.007"/>
    <m/>
    <x v="0"/>
    <x v="0"/>
  </r>
  <r>
    <s v="SS ANNUNZIATA HOSP"/>
    <n v="2"/>
    <s v="0.007"/>
    <m/>
    <x v="0"/>
    <x v="0"/>
  </r>
  <r>
    <s v="ST ANDREWS GEORGIAN UNIV"/>
    <n v="2"/>
    <s v="0.007"/>
    <m/>
    <x v="0"/>
    <x v="0"/>
  </r>
  <r>
    <s v="ST ANNA CHILDRENS HOSP"/>
    <n v="2"/>
    <s v="0.007"/>
    <m/>
    <x v="0"/>
    <x v="0"/>
  </r>
  <r>
    <s v="ST ANTONIO ABATE HOSP"/>
    <n v="2"/>
    <s v="0.007"/>
    <m/>
    <x v="0"/>
    <x v="0"/>
  </r>
  <r>
    <s v="ST CATHERINE SPECIALTY HOSP"/>
    <n v="2"/>
    <s v="0.007"/>
    <m/>
    <x v="0"/>
    <x v="0"/>
  </r>
  <r>
    <s v="ST CYRIL METHODIUS UNIV"/>
    <n v="2"/>
    <s v="0.007"/>
    <m/>
    <x v="0"/>
    <x v="0"/>
  </r>
  <r>
    <s v="ST ELIZABETH HOSP"/>
    <n v="2"/>
    <s v="0.007"/>
    <m/>
    <x v="0"/>
    <x v="0"/>
  </r>
  <r>
    <s v="ST GEORGE HOSP"/>
    <n v="2"/>
    <s v="0.007"/>
    <m/>
    <x v="0"/>
    <x v="0"/>
  </r>
  <r>
    <s v="ST GEORGES UNIV HOSP NHS FDN TRUST"/>
    <n v="2"/>
    <s v="0.007"/>
    <m/>
    <x v="0"/>
    <x v="0"/>
  </r>
  <r>
    <s v="ST IMRE TEACHING HOSP"/>
    <n v="2"/>
    <s v="0.007"/>
    <m/>
    <x v="0"/>
    <x v="0"/>
  </r>
  <r>
    <s v="ST IMRE UNIV TEACHING HOSP"/>
    <n v="2"/>
    <s v="0.007"/>
    <m/>
    <x v="0"/>
    <x v="0"/>
  </r>
  <r>
    <s v="ST JUDE MED EMEAC"/>
    <n v="2"/>
    <s v="0.007"/>
    <m/>
    <x v="0"/>
    <x v="0"/>
  </r>
  <r>
    <s v="ST LUKES ROOSEVELT HOSP"/>
    <n v="2"/>
    <s v="0.007"/>
    <m/>
    <x v="0"/>
    <x v="0"/>
  </r>
  <r>
    <s v="ST MARGUERITE HOSP"/>
    <n v="2"/>
    <s v="0.007"/>
    <m/>
    <x v="0"/>
    <x v="0"/>
  </r>
  <r>
    <s v="ST ORSOLA MALPIGHI UNIV HOSP"/>
    <n v="2"/>
    <s v="0.007"/>
    <m/>
    <x v="0"/>
    <x v="0"/>
  </r>
  <r>
    <s v="ST PETERSBURG MIN UNIV"/>
    <n v="2"/>
    <s v="0.007"/>
    <m/>
    <x v="0"/>
    <x v="0"/>
  </r>
  <r>
    <s v="ST PETERSBURG NATL RES UNIV INFORMAT TECHNOL MECH"/>
    <n v="2"/>
    <s v="0.007"/>
    <m/>
    <x v="0"/>
    <x v="0"/>
  </r>
  <r>
    <s v="ST PETERSBURG NATURALIST SOC"/>
    <n v="2"/>
    <s v="0.007"/>
    <m/>
    <x v="0"/>
    <x v="0"/>
  </r>
  <r>
    <s v="ST PETERSBURG RES INST PHTHISIOPULMONOL"/>
    <n v="2"/>
    <s v="0.007"/>
    <m/>
    <x v="0"/>
    <x v="0"/>
  </r>
  <r>
    <s v="ST PETERSBURG UNIV"/>
    <n v="2"/>
    <s v="0.007"/>
    <m/>
    <x v="0"/>
    <x v="0"/>
  </r>
  <r>
    <s v="ST PETERSBURG VM BEKHTEREV PSYCHONEUROL RES INST"/>
    <n v="2"/>
    <s v="0.007"/>
    <m/>
    <x v="0"/>
    <x v="0"/>
  </r>
  <r>
    <s v="STADTSPITAL WAID"/>
    <n v="2"/>
    <s v="0.007"/>
    <m/>
    <x v="0"/>
    <x v="0"/>
  </r>
  <r>
    <s v="STADTSPITAL WAID ZURICH"/>
    <n v="2"/>
    <s v="0.007"/>
    <m/>
    <x v="0"/>
    <x v="0"/>
  </r>
  <r>
    <s v="STAKES NATL RES DEV CTR WELF HLTH"/>
    <n v="2"/>
    <s v="0.007"/>
    <m/>
    <x v="0"/>
    <x v="0"/>
  </r>
  <r>
    <s v="STATE AGCY TB LUNG DIS"/>
    <n v="2"/>
    <s v="0.007"/>
    <m/>
    <x v="0"/>
    <x v="0"/>
  </r>
  <r>
    <s v="STATE BUDGET HEALTHCARE INST MOSCOW"/>
    <n v="2"/>
    <s v="0.007"/>
    <m/>
    <x v="0"/>
    <x v="0"/>
  </r>
  <r>
    <s v="STATE FOOD VET SERV"/>
    <n v="2"/>
    <s v="0.007"/>
    <m/>
    <x v="0"/>
    <x v="0"/>
  </r>
  <r>
    <s v="STATE GEOL INST DIONYZ STUR SGUDS"/>
    <n v="2"/>
    <s v="0.007"/>
    <m/>
    <x v="0"/>
    <x v="0"/>
  </r>
  <r>
    <s v="STATE HOSP HALL TYROL"/>
    <n v="2"/>
    <s v="0.007"/>
    <m/>
    <x v="0"/>
    <x v="0"/>
  </r>
  <r>
    <s v="STATE MENTAL HOSP"/>
    <n v="2"/>
    <s v="0.007"/>
    <m/>
    <x v="0"/>
    <x v="0"/>
  </r>
  <r>
    <s v="STATE NAT CONSERVANCY SLOVAK REPUBL"/>
    <n v="2"/>
    <s v="0.007"/>
    <m/>
    <x v="0"/>
    <x v="0"/>
  </r>
  <r>
    <s v="STATE NAT RESERVE PINEZHSKI"/>
    <n v="2"/>
    <s v="0.007"/>
    <m/>
    <x v="0"/>
    <x v="0"/>
  </r>
  <r>
    <s v="STATE OFF RADIOL NUCL SAFETY"/>
    <n v="2"/>
    <s v="0.007"/>
    <m/>
    <x v="0"/>
    <x v="0"/>
  </r>
  <r>
    <s v="STATE RES CTR RUSSIAN FEDERATION"/>
    <n v="2"/>
    <s v="0.007"/>
    <m/>
    <x v="0"/>
    <x v="0"/>
  </r>
  <r>
    <s v="STATE RES INST"/>
    <n v="2"/>
    <s v="0.007"/>
    <m/>
    <x v="0"/>
    <x v="0"/>
  </r>
  <r>
    <s v="STATE RES INST LAKE RIVER FISHERIES GOSNIORKH"/>
    <n v="2"/>
    <s v="0.007"/>
    <m/>
    <x v="0"/>
    <x v="0"/>
  </r>
  <r>
    <s v="STATE RES INST NAT RES CTR"/>
    <n v="2"/>
    <s v="0.007"/>
    <m/>
    <x v="0"/>
    <x v="0"/>
  </r>
  <r>
    <s v="STATE UNIV BERGAMO"/>
    <n v="2"/>
    <s v="0.007"/>
    <m/>
    <x v="0"/>
    <x v="0"/>
  </r>
  <r>
    <s v="STATE UNIV MOLDOVA"/>
    <n v="2"/>
    <s v="0.007"/>
    <m/>
    <x v="0"/>
    <x v="0"/>
  </r>
  <r>
    <s v="STATE VET FOOD ADM SLOVAK REPUBL"/>
    <n v="2"/>
    <s v="0.007"/>
    <m/>
    <x v="0"/>
    <x v="0"/>
  </r>
  <r>
    <s v="STATE VET FOOD INST"/>
    <n v="2"/>
    <s v="0.007"/>
    <m/>
    <x v="0"/>
    <x v="0"/>
  </r>
  <r>
    <s v="STATHMI INC"/>
    <n v="2"/>
    <s v="0.007"/>
    <m/>
    <x v="0"/>
    <x v="0"/>
  </r>
  <r>
    <s v="STEFAN CEL MARE UNIV SUCEAVA"/>
    <n v="2"/>
    <s v="0.007"/>
    <m/>
    <x v="0"/>
    <x v="0"/>
  </r>
  <r>
    <s v="STEFAN MEYER INST SUBATOM PHYS"/>
    <n v="2"/>
    <s v="0.007"/>
    <m/>
    <x v="0"/>
    <x v="0"/>
  </r>
  <r>
    <s v="STENO DIABET CTR A S"/>
    <n v="2"/>
    <s v="0.007"/>
    <m/>
    <x v="0"/>
    <x v="0"/>
  </r>
  <r>
    <s v="STENO DIABET CTR COPENHAGEN"/>
    <n v="2"/>
    <s v="0.007"/>
    <m/>
    <x v="0"/>
    <x v="0"/>
  </r>
  <r>
    <s v="STFC RUTHERFORD APPLETON LAB"/>
    <n v="2"/>
    <s v="0.007"/>
    <m/>
    <x v="0"/>
    <x v="0"/>
  </r>
  <r>
    <s v="STI AIDS NETHERLANDS"/>
    <n v="2"/>
    <s v="0.007"/>
    <m/>
    <x v="0"/>
    <x v="0"/>
  </r>
  <r>
    <s v="STMICROELECTRONICS"/>
    <n v="2"/>
    <s v="0.007"/>
    <m/>
    <x v="0"/>
    <x v="0"/>
  </r>
  <r>
    <s v="STONY BROOK SCH MED"/>
    <n v="2"/>
    <s v="0.007"/>
    <m/>
    <x v="0"/>
    <x v="0"/>
  </r>
  <r>
    <s v="STORA ENSO OYJ"/>
    <n v="2"/>
    <s v="0.007"/>
    <m/>
    <x v="0"/>
    <x v="0"/>
  </r>
  <r>
    <s v="STRANGEWAYS RES LAB WORTS CAUSEWAY"/>
    <n v="2"/>
    <s v="0.007"/>
    <m/>
    <x v="0"/>
    <x v="0"/>
  </r>
  <r>
    <s v="STUDY CTR PERINATAL EPIDEMIOL"/>
    <n v="2"/>
    <s v="0.007"/>
    <m/>
    <x v="0"/>
    <x v="0"/>
  </r>
  <r>
    <s v="STX FINLAND"/>
    <n v="2"/>
    <s v="0.007"/>
    <m/>
    <x v="0"/>
    <x v="0"/>
  </r>
  <r>
    <s v="SUBDIREC XERAL GANDERIA CONSELLERIA MEDIO RURAL"/>
    <n v="2"/>
    <s v="0.007"/>
    <m/>
    <x v="0"/>
    <x v="0"/>
  </r>
  <r>
    <s v="SUN YAE SEN UNIV"/>
    <n v="2"/>
    <s v="0.007"/>
    <m/>
    <x v="0"/>
    <x v="0"/>
  </r>
  <r>
    <s v="SUNDSVALL HOSP"/>
    <n v="2"/>
    <s v="0.007"/>
    <m/>
    <x v="0"/>
    <x v="0"/>
  </r>
  <r>
    <s v="SUNGIS SIA"/>
    <n v="2"/>
    <s v="0.007"/>
    <m/>
    <x v="0"/>
    <x v="0"/>
  </r>
  <r>
    <s v="SUNY COLL CORTLAND"/>
    <n v="2"/>
    <s v="0.007"/>
    <m/>
    <x v="0"/>
    <x v="0"/>
  </r>
  <r>
    <s v="SUNY COLL ENVIRONM SCI FORESTRY"/>
    <n v="2"/>
    <s v="0.007"/>
    <m/>
    <x v="0"/>
    <x v="0"/>
  </r>
  <r>
    <s v="SUNY COLL NEW PALTZ"/>
    <n v="2"/>
    <s v="0.007"/>
    <m/>
    <x v="0"/>
    <x v="0"/>
  </r>
  <r>
    <s v="SV UNIV"/>
    <n v="2"/>
    <s v="0.007"/>
    <m/>
    <x v="0"/>
    <x v="0"/>
  </r>
  <r>
    <s v="SWEDISH AGR UNIV"/>
    <n v="2"/>
    <s v="0.007"/>
    <m/>
    <x v="0"/>
    <x v="0"/>
  </r>
  <r>
    <s v="SWEDISH BOARD FISHERIES"/>
    <n v="2"/>
    <s v="0.007"/>
    <m/>
    <x v="0"/>
    <x v="0"/>
  </r>
  <r>
    <s v="SWEDISH CANC INST SEATTLE"/>
    <n v="2"/>
    <s v="0.007"/>
    <m/>
    <x v="0"/>
    <x v="0"/>
  </r>
  <r>
    <s v="SWEDISH ENVIRONM PROTECT AGCY"/>
    <n v="2"/>
    <s v="0.007"/>
    <m/>
    <x v="0"/>
    <x v="0"/>
  </r>
  <r>
    <s v="SWEDISH MAPPING CADASTRAL LAND REGISTRAT AUTHOR"/>
    <n v="2"/>
    <s v="0.007"/>
    <m/>
    <x v="0"/>
    <x v="0"/>
  </r>
  <r>
    <s v="SWEDISH RENAL REGISTRY"/>
    <n v="2"/>
    <s v="0.007"/>
    <m/>
    <x v="0"/>
    <x v="0"/>
  </r>
  <r>
    <s v="SWEDISH SOC CARDIOL"/>
    <n v="2"/>
    <s v="0.007"/>
    <m/>
    <x v="0"/>
    <x v="0"/>
  </r>
  <r>
    <s v="SWEDISH UNIV AGR"/>
    <n v="2"/>
    <s v="0.007"/>
    <m/>
    <x v="0"/>
    <x v="0"/>
  </r>
  <r>
    <s v="SWISS BEE RES CTR"/>
    <n v="2"/>
    <s v="0.007"/>
    <m/>
    <x v="0"/>
    <x v="0"/>
  </r>
  <r>
    <s v="SWISS FED INST AQUAT SCI TECHNOL EAWAG"/>
    <n v="2"/>
    <s v="0.007"/>
    <m/>
    <x v="0"/>
    <x v="0"/>
  </r>
  <r>
    <s v="SWISS FED INST FOREST"/>
    <n v="2"/>
    <s v="0.007"/>
    <m/>
    <x v="0"/>
    <x v="0"/>
  </r>
  <r>
    <s v="SWISS RES INST PUBL HLTH ADDICT"/>
    <n v="2"/>
    <s v="0.007"/>
    <m/>
    <x v="0"/>
    <x v="0"/>
  </r>
  <r>
    <s v="SWISS SOC CARDIOL"/>
    <n v="2"/>
    <s v="0.007"/>
    <m/>
    <x v="0"/>
    <x v="0"/>
  </r>
  <r>
    <s v="SWISS TROP PUBL HLTH INST SWISS TPH"/>
    <n v="2"/>
    <s v="0.007"/>
    <m/>
    <x v="0"/>
    <x v="0"/>
  </r>
  <r>
    <s v="SYDNEY LOCAL HLTH DIST"/>
    <n v="2"/>
    <s v="0.007"/>
    <m/>
    <x v="0"/>
    <x v="0"/>
  </r>
  <r>
    <s v="SYKE"/>
    <n v="2"/>
    <s v="0.007"/>
    <m/>
    <x v="0"/>
    <x v="0"/>
  </r>
  <r>
    <s v="SYNOPSYS GMBH"/>
    <n v="2"/>
    <s v="0.007"/>
    <m/>
    <x v="0"/>
    <x v="0"/>
  </r>
  <r>
    <s v="SYNOPSYS INC"/>
    <n v="2"/>
    <s v="0.007"/>
    <m/>
    <x v="0"/>
    <x v="0"/>
  </r>
  <r>
    <s v="SYNOPSYS SWITZERLAND LLC"/>
    <n v="2"/>
    <s v="0.007"/>
    <m/>
    <x v="0"/>
    <x v="0"/>
  </r>
  <r>
    <s v="SZPITAL CHOROB PLUC"/>
    <n v="2"/>
    <s v="0.007"/>
    <m/>
    <x v="0"/>
    <x v="0"/>
  </r>
  <r>
    <s v="TAFILA TECH UNIV"/>
    <n v="2"/>
    <s v="0.007"/>
    <m/>
    <x v="0"/>
    <x v="0"/>
  </r>
  <r>
    <s v="TAIHO ONCOL INC"/>
    <n v="2"/>
    <s v="0.007"/>
    <m/>
    <x v="0"/>
    <x v="0"/>
  </r>
  <r>
    <s v="TALINN UNIV"/>
    <n v="2"/>
    <s v="0.007"/>
    <m/>
    <x v="0"/>
    <x v="0"/>
  </r>
  <r>
    <s v="TALINN UNIV TECHNOL"/>
    <n v="2"/>
    <s v="0.007"/>
    <m/>
    <x v="0"/>
    <x v="0"/>
  </r>
  <r>
    <s v="TALLINN CITY MUSEUM"/>
    <n v="2"/>
    <s v="0.007"/>
    <m/>
    <x v="0"/>
    <x v="0"/>
  </r>
  <r>
    <s v="TALLINN PEDAG UNIV"/>
    <n v="2"/>
    <s v="0.007"/>
    <m/>
    <x v="0"/>
    <x v="0"/>
  </r>
  <r>
    <s v="TALLINN SCH ECON BUSINESS ADM"/>
    <n v="2"/>
    <s v="0.007"/>
    <m/>
    <x v="0"/>
    <x v="0"/>
  </r>
  <r>
    <s v="TALLINN UNIV TECH"/>
    <n v="2"/>
    <s v="0.007"/>
    <m/>
    <x v="0"/>
    <x v="0"/>
  </r>
  <r>
    <s v="TALLINN UNIV TECHN"/>
    <n v="2"/>
    <s v="0.007"/>
    <m/>
    <x v="0"/>
    <x v="0"/>
  </r>
  <r>
    <s v="TALLINN UNIV TECHNOL ESTONIA"/>
    <n v="2"/>
    <s v="0.007"/>
    <m/>
    <x v="0"/>
    <x v="0"/>
  </r>
  <r>
    <s v="TALLINN UNIV TECHNOL IOC"/>
    <n v="2"/>
    <s v="0.007"/>
    <m/>
    <x v="0"/>
    <x v="0"/>
  </r>
  <r>
    <s v="TALLINN UNIV TECHNOL TALLINN"/>
    <n v="2"/>
    <s v="0.007"/>
    <m/>
    <x v="0"/>
    <x v="0"/>
  </r>
  <r>
    <s v="TALLINN UNIV TECLMOL"/>
    <n v="2"/>
    <s v="0.007"/>
    <m/>
    <x v="0"/>
    <x v="0"/>
  </r>
  <r>
    <s v="TALLINN UNIV TECNOL"/>
    <n v="2"/>
    <s v="0.007"/>
    <m/>
    <x v="0"/>
    <x v="0"/>
  </r>
  <r>
    <s v="TALLINN UNIV TLU"/>
    <n v="2"/>
    <s v="0.007"/>
    <m/>
    <x v="0"/>
    <x v="0"/>
  </r>
  <r>
    <s v="TALLINNA ULIKOOLI AJALOO"/>
    <n v="2"/>
    <s v="0.007"/>
    <m/>
    <x v="0"/>
    <x v="0"/>
  </r>
  <r>
    <s v="TALLINNA ULIKOOLI EESTI HUMANITAARINST"/>
    <n v="2"/>
    <s v="0.007"/>
    <m/>
    <x v="0"/>
    <x v="0"/>
  </r>
  <r>
    <s v="TAMME PRIVATE CLIN"/>
    <n v="2"/>
    <s v="0.007"/>
    <m/>
    <x v="0"/>
    <x v="0"/>
  </r>
  <r>
    <s v="TAMPERE SCH PUBL HLTH"/>
    <n v="2"/>
    <s v="0.007"/>
    <m/>
    <x v="0"/>
    <x v="0"/>
  </r>
  <r>
    <s v="TARN CANC REGISTRY"/>
    <n v="2"/>
    <s v="0.007"/>
    <m/>
    <x v="0"/>
    <x v="0"/>
  </r>
  <r>
    <s v="TARTU CITY MUSEUM"/>
    <n v="2"/>
    <s v="0.007"/>
    <m/>
    <x v="0"/>
    <x v="0"/>
  </r>
  <r>
    <s v="TARTU KIVILINNA GYMNASIUM"/>
    <n v="2"/>
    <s v="0.007"/>
    <m/>
    <x v="0"/>
    <x v="0"/>
  </r>
  <r>
    <s v="TARTU OBSERV TORAVERE"/>
    <n v="2"/>
    <s v="0.007"/>
    <m/>
    <x v="0"/>
    <x v="0"/>
  </r>
  <r>
    <s v="TARTU OBSERVAT"/>
    <n v="2"/>
    <s v="0.007"/>
    <m/>
    <x v="0"/>
    <x v="0"/>
  </r>
  <r>
    <s v="TARTU OBSERVATOORIUM"/>
    <n v="2"/>
    <s v="0.007"/>
    <m/>
    <x v="0"/>
    <x v="0"/>
  </r>
  <r>
    <s v="TARTU ULIKOOLI AJALOO JA ARHEOL INST"/>
    <n v="2"/>
    <s v="0.007"/>
    <m/>
    <x v="0"/>
    <x v="0"/>
  </r>
  <r>
    <s v="TARTU ULIKOOLI AJALOO JA ARHEOLOOGIA INST"/>
    <n v="2"/>
    <s v="0.007"/>
    <m/>
    <x v="0"/>
    <x v="0"/>
  </r>
  <r>
    <s v="TARTU ULIKOOLI TEHNOL INST"/>
    <n v="2"/>
    <s v="0.007"/>
    <m/>
    <x v="0"/>
    <x v="0"/>
  </r>
  <r>
    <s v="TARTU UNIV HOSP WOMENS CLIN"/>
    <n v="2"/>
    <s v="0.007"/>
    <m/>
    <x v="0"/>
    <x v="0"/>
  </r>
  <r>
    <s v="TARTU UNIV INST TECHNOL"/>
    <n v="2"/>
    <s v="0.007"/>
    <m/>
    <x v="0"/>
    <x v="0"/>
  </r>
  <r>
    <s v="TARTY UNIV"/>
    <n v="2"/>
    <s v="0.007"/>
    <m/>
    <x v="0"/>
    <x v="0"/>
  </r>
  <r>
    <s v="TASMANIAN GOVT"/>
    <n v="2"/>
    <s v="0.007"/>
    <m/>
    <x v="0"/>
    <x v="0"/>
  </r>
  <r>
    <s v="TAVRIA STATE AGROTECHNOL UNIV"/>
    <n v="2"/>
    <s v="0.007"/>
    <m/>
    <x v="0"/>
    <x v="0"/>
  </r>
  <r>
    <s v="TBD BIODISCOVERY"/>
    <n v="2"/>
    <s v="0.007"/>
    <m/>
    <x v="0"/>
    <x v="0"/>
  </r>
  <r>
    <s v="TCM MED TK SDN BHD"/>
    <n v="2"/>
    <s v="0.007"/>
    <m/>
    <x v="0"/>
    <x v="0"/>
  </r>
  <r>
    <s v="TEADUSTE AKAD"/>
    <n v="2"/>
    <s v="0.007"/>
    <m/>
    <x v="0"/>
    <x v="0"/>
  </r>
  <r>
    <s v="TECH HSCH WILDAU"/>
    <n v="2"/>
    <s v="0.007"/>
    <m/>
    <x v="0"/>
    <x v="0"/>
  </r>
  <r>
    <s v="TECH UNIV CRETE"/>
    <n v="2"/>
    <s v="0.007"/>
    <m/>
    <x v="0"/>
    <x v="0"/>
  </r>
  <r>
    <s v="TECH UNIV ISTANBUL"/>
    <n v="2"/>
    <s v="0.007"/>
    <m/>
    <x v="0"/>
    <x v="0"/>
  </r>
  <r>
    <s v="TECH UNIV KOSICE"/>
    <n v="2"/>
    <s v="0.007"/>
    <m/>
    <x v="0"/>
    <x v="0"/>
  </r>
  <r>
    <s v="TECHNION"/>
    <n v="2"/>
    <s v="0.007"/>
    <m/>
    <x v="0"/>
    <x v="0"/>
  </r>
  <r>
    <s v="TEILINST GREIFSWALD"/>
    <n v="2"/>
    <s v="0.007"/>
    <m/>
    <x v="0"/>
    <x v="0"/>
  </r>
  <r>
    <s v="TELECOM BRETAGNE"/>
    <n v="2"/>
    <s v="0.007"/>
    <m/>
    <x v="0"/>
    <x v="0"/>
  </r>
  <r>
    <s v="TELEMARK HOSP"/>
    <n v="2"/>
    <s v="0.007"/>
    <m/>
    <x v="0"/>
    <x v="0"/>
  </r>
  <r>
    <s v="TELEMARK UNIV COLL"/>
    <n v="2"/>
    <s v="0.007"/>
    <m/>
    <x v="0"/>
    <x v="0"/>
  </r>
  <r>
    <s v="TEMPLE ST CHILDRENS UNIV HOSP"/>
    <n v="2"/>
    <s v="0.007"/>
    <m/>
    <x v="0"/>
    <x v="0"/>
  </r>
  <r>
    <s v="TENSIOTRACE LTD"/>
    <n v="2"/>
    <s v="0.007"/>
    <m/>
    <x v="0"/>
    <x v="0"/>
  </r>
  <r>
    <s v="TERAVIEW LTD"/>
    <n v="2"/>
    <s v="0.007"/>
    <m/>
    <x v="0"/>
    <x v="0"/>
  </r>
  <r>
    <s v="TESTONICA"/>
    <n v="2"/>
    <s v="0.007"/>
    <m/>
    <x v="0"/>
    <x v="0"/>
  </r>
  <r>
    <s v="TEXAS A M HLTH SCI CTR"/>
    <n v="2"/>
    <s v="0.007"/>
    <m/>
    <x v="0"/>
    <x v="0"/>
  </r>
  <r>
    <s v="TEXAS CHILDRENS HOSP"/>
    <n v="2"/>
    <s v="0.007"/>
    <m/>
    <x v="0"/>
    <x v="0"/>
  </r>
  <r>
    <s v="THIRD MIL MED UNIV"/>
    <n v="2"/>
    <s v="0.007"/>
    <m/>
    <x v="0"/>
    <x v="0"/>
  </r>
  <r>
    <s v="THL"/>
    <n v="2"/>
    <s v="0.007"/>
    <m/>
    <x v="0"/>
    <x v="0"/>
  </r>
  <r>
    <s v="THOMAS JEFFERSON UNIV HOSP"/>
    <n v="2"/>
    <s v="0.007"/>
    <m/>
    <x v="0"/>
    <x v="0"/>
  </r>
  <r>
    <s v="THUNEN INST BALT SEA FISHERIES"/>
    <n v="2"/>
    <s v="0.007"/>
    <m/>
    <x v="0"/>
    <x v="0"/>
  </r>
  <r>
    <s v="THUNEN INST BIODIVERS"/>
    <n v="2"/>
    <s v="0.007"/>
    <m/>
    <x v="0"/>
    <x v="0"/>
  </r>
  <r>
    <s v="THUNEN INST SEA FISHERIES"/>
    <n v="2"/>
    <s v="0.007"/>
    <m/>
    <x v="0"/>
    <x v="0"/>
  </r>
  <r>
    <s v="TIANJIN NANKAI HOSP"/>
    <n v="2"/>
    <s v="0.007"/>
    <m/>
    <x v="0"/>
    <x v="0"/>
  </r>
  <r>
    <s v="TILDE"/>
    <n v="2"/>
    <s v="0.007"/>
    <m/>
    <x v="0"/>
    <x v="0"/>
  </r>
  <r>
    <s v="TISHREEN UNIV"/>
    <n v="2"/>
    <s v="0.007"/>
    <m/>
    <x v="0"/>
    <x v="0"/>
  </r>
  <r>
    <s v="TLU AJALOO INST"/>
    <n v="2"/>
    <s v="0.007"/>
    <m/>
    <x v="0"/>
    <x v="0"/>
  </r>
  <r>
    <s v="TLU IISS"/>
    <n v="2"/>
    <s v="0.007"/>
    <m/>
    <x v="0"/>
    <x v="0"/>
  </r>
  <r>
    <s v="TMC ASSER INST"/>
    <n v="2"/>
    <s v="0.007"/>
    <m/>
    <x v="0"/>
    <x v="0"/>
  </r>
  <r>
    <s v="TNO BUILT ENVIRONM GEOSCI"/>
    <n v="2"/>
    <s v="0.007"/>
    <m/>
    <x v="0"/>
    <x v="0"/>
  </r>
  <r>
    <s v="TNO NETHERLANDS ORG APPL SCI RES"/>
    <n v="2"/>
    <s v="0.007"/>
    <m/>
    <x v="0"/>
    <x v="0"/>
  </r>
  <r>
    <s v="TOBB UNIV ECON TECHNOL"/>
    <n v="2"/>
    <s v="0.007"/>
    <m/>
    <x v="0"/>
    <x v="0"/>
  </r>
  <r>
    <s v="TOCHKA ROSTA"/>
    <n v="2"/>
    <s v="0.007"/>
    <m/>
    <x v="0"/>
    <x v="0"/>
  </r>
  <r>
    <s v="TOFWERK AG"/>
    <n v="2"/>
    <s v="0.007"/>
    <m/>
    <x v="0"/>
    <x v="0"/>
  </r>
  <r>
    <s v="TOKYO METROPOLITAN MATSUZAWA HOSP"/>
    <n v="2"/>
    <s v="0.007"/>
    <m/>
    <x v="0"/>
    <x v="0"/>
  </r>
  <r>
    <s v="TOKYO METROPOLITAN UNIV"/>
    <n v="2"/>
    <s v="0.007"/>
    <m/>
    <x v="0"/>
    <x v="0"/>
  </r>
  <r>
    <s v="TOKYO NATL HOSP"/>
    <n v="2"/>
    <s v="0.007"/>
    <m/>
    <x v="0"/>
    <x v="0"/>
  </r>
  <r>
    <s v="TOKYO UNIV AGR TECHNOL"/>
    <n v="2"/>
    <s v="0.007"/>
    <m/>
    <x v="0"/>
    <x v="0"/>
  </r>
  <r>
    <s v="TOKYO UNIV HOSP"/>
    <n v="2"/>
    <s v="0.007"/>
    <m/>
    <x v="0"/>
    <x v="0"/>
  </r>
  <r>
    <s v="TOKYO UNIV SCI"/>
    <n v="2"/>
    <s v="0.007"/>
    <m/>
    <x v="0"/>
    <x v="0"/>
  </r>
  <r>
    <s v="TOKYO UNIV SOCIAL WELF"/>
    <n v="2"/>
    <s v="0.007"/>
    <m/>
    <x v="0"/>
    <x v="0"/>
  </r>
  <r>
    <s v="TORONTO WESTERN RES INST"/>
    <n v="2"/>
    <s v="0.007"/>
    <m/>
    <x v="0"/>
    <x v="0"/>
  </r>
  <r>
    <s v="TORRECARDENAS HOSP"/>
    <n v="2"/>
    <s v="0.007"/>
    <m/>
    <x v="0"/>
    <x v="0"/>
  </r>
  <r>
    <s v="TRAUMA UNIV HOSP"/>
    <n v="2"/>
    <s v="0.007"/>
    <m/>
    <x v="0"/>
    <x v="0"/>
  </r>
  <r>
    <s v="TRIBHUVAN UNIV"/>
    <n v="2"/>
    <s v="0.007"/>
    <m/>
    <x v="0"/>
    <x v="0"/>
  </r>
  <r>
    <s v="TRINITY COLL"/>
    <n v="2"/>
    <s v="0.007"/>
    <m/>
    <x v="0"/>
    <x v="0"/>
  </r>
  <r>
    <s v="TRIPHASE ACCELERATOR"/>
    <n v="2"/>
    <s v="0.007"/>
    <m/>
    <x v="0"/>
    <x v="0"/>
  </r>
  <r>
    <s v="TROITSK INST INNOVAT THERMONUCL RES TRINITI"/>
    <n v="2"/>
    <s v="0.007"/>
    <m/>
    <x v="0"/>
    <x v="0"/>
  </r>
  <r>
    <s v="TROP PUBL HLTH INST SWISS TPH"/>
    <n v="2"/>
    <s v="0.007"/>
    <m/>
    <x v="0"/>
    <x v="0"/>
  </r>
  <r>
    <s v="TTZ BREMERHAVEN"/>
    <n v="2"/>
    <s v="0.007"/>
    <m/>
    <x v="0"/>
    <x v="0"/>
  </r>
  <r>
    <s v="TU EINDHOVEN"/>
    <n v="2"/>
    <s v="0.007"/>
    <m/>
    <x v="0"/>
    <x v="0"/>
  </r>
  <r>
    <s v="TUFTS CLIN TRANSLAT SCI INST"/>
    <n v="2"/>
    <s v="0.007"/>
    <m/>
    <x v="0"/>
    <x v="0"/>
  </r>
  <r>
    <s v="TURKISH SOC CARDIOL"/>
    <n v="2"/>
    <s v="0.007"/>
    <m/>
    <x v="0"/>
    <x v="0"/>
  </r>
  <r>
    <s v="TURKISH THORAC SOC"/>
    <n v="2"/>
    <s v="0.007"/>
    <m/>
    <x v="0"/>
    <x v="0"/>
  </r>
  <r>
    <s v="TURKU CTR COMP SCI"/>
    <n v="2"/>
    <s v="0.007"/>
    <m/>
    <x v="0"/>
    <x v="0"/>
  </r>
  <r>
    <s v="TURKU UNIV APPL SCI"/>
    <n v="2"/>
    <s v="0.007"/>
    <m/>
    <x v="0"/>
    <x v="0"/>
  </r>
  <r>
    <s v="TVER STATE TECH UNIV"/>
    <n v="2"/>
    <s v="0.007"/>
    <m/>
    <x v="0"/>
    <x v="0"/>
  </r>
  <r>
    <s v="TYUMEN STATE UNIV"/>
    <n v="2"/>
    <s v="0.007"/>
    <m/>
    <x v="0"/>
    <x v="0"/>
  </r>
  <r>
    <s v="TZAN GEN HOSP"/>
    <n v="2"/>
    <s v="0.007"/>
    <m/>
    <x v="0"/>
    <x v="0"/>
  </r>
  <r>
    <s v="TZANE GEN HOSP"/>
    <n v="2"/>
    <s v="0.007"/>
    <m/>
    <x v="0"/>
    <x v="0"/>
  </r>
  <r>
    <s v="UC SAN DIEGO MED CTR"/>
    <n v="2"/>
    <s v="0.007"/>
    <m/>
    <x v="0"/>
    <x v="0"/>
  </r>
  <r>
    <s v="UCD"/>
    <n v="2"/>
    <s v="0.007"/>
    <m/>
    <x v="0"/>
    <x v="0"/>
  </r>
  <r>
    <s v="UCHICAGO RES BANGLADESH"/>
    <n v="2"/>
    <s v="0.007"/>
    <m/>
    <x v="0"/>
    <x v="0"/>
  </r>
  <r>
    <s v="UCL CANC INST"/>
    <n v="2"/>
    <s v="0.007"/>
    <m/>
    <x v="0"/>
    <x v="0"/>
  </r>
  <r>
    <s v="UCL MED SCH ROYAL FREE CAMPUS"/>
    <n v="2"/>
    <s v="0.007"/>
    <m/>
    <x v="0"/>
    <x v="0"/>
  </r>
  <r>
    <s v="UCL SSEES"/>
    <n v="2"/>
    <s v="0.007"/>
    <m/>
    <x v="0"/>
    <x v="0"/>
  </r>
  <r>
    <s v="UCLA"/>
    <n v="2"/>
    <s v="0.007"/>
    <m/>
    <x v="0"/>
    <x v="0"/>
  </r>
  <r>
    <s v="UDMURT STATE UNIV"/>
    <n v="2"/>
    <s v="0.007"/>
    <m/>
    <x v="0"/>
    <x v="0"/>
  </r>
  <r>
    <s v="UEF LAW SCH"/>
    <n v="2"/>
    <s v="0.007"/>
    <m/>
    <x v="0"/>
    <x v="0"/>
  </r>
  <r>
    <s v="UFA EYE RES INST"/>
    <n v="2"/>
    <s v="0.007"/>
    <m/>
    <x v="0"/>
    <x v="0"/>
  </r>
  <r>
    <s v="UGANDA VIRUS RES INST"/>
    <n v="2"/>
    <s v="0.007"/>
    <m/>
    <x v="0"/>
    <x v="0"/>
  </r>
  <r>
    <s v="UHC MOTHER TERESA"/>
    <n v="2"/>
    <s v="0.007"/>
    <m/>
    <x v="0"/>
    <x v="0"/>
  </r>
  <r>
    <s v="UHL"/>
    <n v="2"/>
    <s v="0.007"/>
    <m/>
    <x v="0"/>
    <x v="0"/>
  </r>
  <r>
    <s v="UJF"/>
    <n v="2"/>
    <s v="0.007"/>
    <m/>
    <x v="0"/>
    <x v="0"/>
  </r>
  <r>
    <s v="UKRAINIAN MED STOMATOL ACAD"/>
    <n v="2"/>
    <s v="0.007"/>
    <m/>
    <x v="0"/>
    <x v="0"/>
  </r>
  <r>
    <s v="UKRAINIAN RES INST FORESTRY FOREST MELIORAT"/>
    <n v="2"/>
    <s v="0.007"/>
    <m/>
    <x v="0"/>
    <x v="0"/>
  </r>
  <r>
    <s v="ULG"/>
    <n v="2"/>
    <s v="0.007"/>
    <m/>
    <x v="0"/>
    <x v="0"/>
  </r>
  <r>
    <s v="ULS MATOSINHOS"/>
    <n v="2"/>
    <s v="0.007"/>
    <m/>
    <x v="0"/>
    <x v="0"/>
  </r>
  <r>
    <s v="ULSS22"/>
    <n v="2"/>
    <s v="0.007"/>
    <m/>
    <x v="0"/>
    <x v="0"/>
  </r>
  <r>
    <s v="ULUDAG UNIV"/>
    <n v="2"/>
    <s v="0.007"/>
    <m/>
    <x v="0"/>
    <x v="0"/>
  </r>
  <r>
    <s v="UNESTA LTD"/>
    <n v="2"/>
    <s v="0.007"/>
    <m/>
    <x v="0"/>
    <x v="0"/>
  </r>
  <r>
    <s v="UNI RES CLIMATE"/>
    <n v="2"/>
    <s v="0.007"/>
    <m/>
    <x v="0"/>
    <x v="0"/>
  </r>
  <r>
    <s v="UNIDAD INFORMAC PACIENTES RENALES COMUNIDAD AUTON"/>
    <n v="2"/>
    <s v="0.007"/>
    <m/>
    <x v="0"/>
    <x v="0"/>
  </r>
  <r>
    <s v="UNIGENE LABS INC"/>
    <n v="2"/>
    <s v="0.007"/>
    <m/>
    <x v="0"/>
    <x v="0"/>
  </r>
  <r>
    <s v="UNILEVER DISCOVER"/>
    <n v="2"/>
    <s v="0.007"/>
    <m/>
    <x v="0"/>
    <x v="0"/>
  </r>
  <r>
    <s v="UNIONHLTH ASSOCIATES LLC"/>
    <n v="2"/>
    <s v="0.007"/>
    <m/>
    <x v="0"/>
    <x v="0"/>
  </r>
  <r>
    <s v="UNITED LABS TARTU UNIV CLIN"/>
    <n v="2"/>
    <s v="0.007"/>
    <m/>
    <x v="0"/>
    <x v="0"/>
  </r>
  <r>
    <s v="UNITED OSTEOPOROSIS CTR"/>
    <n v="2"/>
    <s v="0.007"/>
    <m/>
    <x v="0"/>
    <x v="0"/>
  </r>
  <r>
    <s v="UNIV"/>
    <n v="2"/>
    <s v="0.007"/>
    <m/>
    <x v="0"/>
    <x v="0"/>
  </r>
  <r>
    <s v="UNIV ADOLFO IBANEZ"/>
    <n v="2"/>
    <s v="0.007"/>
    <m/>
    <x v="0"/>
    <x v="0"/>
  </r>
  <r>
    <s v="UNIV AGR SCI VET MED"/>
    <n v="2"/>
    <s v="0.007"/>
    <m/>
    <x v="0"/>
    <x v="0"/>
  </r>
  <r>
    <s v="UNIV AIX MARSEILLE"/>
    <n v="2"/>
    <s v="0.007"/>
    <m/>
    <x v="0"/>
    <x v="0"/>
  </r>
  <r>
    <s v="UNIV ANGERS"/>
    <n v="2"/>
    <s v="0.007"/>
    <m/>
    <x v="0"/>
    <x v="0"/>
  </r>
  <r>
    <s v="UNIV ANTILLES GUYANE"/>
    <n v="2"/>
    <s v="0.007"/>
    <m/>
    <x v="0"/>
    <x v="0"/>
  </r>
  <r>
    <s v="UNIV ANTONIO NARINO"/>
    <n v="2"/>
    <s v="0.007"/>
    <m/>
    <x v="0"/>
    <x v="0"/>
  </r>
  <r>
    <s v="UNIV APPL SCI ZITTAU GORLITZ"/>
    <n v="2"/>
    <s v="0.007"/>
    <m/>
    <x v="0"/>
    <x v="0"/>
  </r>
  <r>
    <s v="UNIV ATACAMA"/>
    <n v="2"/>
    <s v="0.007"/>
    <m/>
    <x v="0"/>
    <x v="0"/>
  </r>
  <r>
    <s v="UNIV AUTANOMA SAN LUIS POTOSI"/>
    <n v="2"/>
    <s v="0.007"/>
    <m/>
    <x v="0"/>
    <x v="0"/>
  </r>
  <r>
    <s v="UNIV AUTDNOMA SAN LUIS POTOSI"/>
    <n v="2"/>
    <s v="0.007"/>
    <m/>
    <x v="0"/>
    <x v="0"/>
  </r>
  <r>
    <s v="UNIV AUTNOMA MADRID"/>
    <n v="2"/>
    <s v="0.007"/>
    <m/>
    <x v="0"/>
    <x v="0"/>
  </r>
  <r>
    <s v="UNIV AUTONOMA ESTADO HIDALGO"/>
    <n v="2"/>
    <s v="0.007"/>
    <m/>
    <x v="0"/>
    <x v="0"/>
  </r>
  <r>
    <s v="UNIV AUVERGNE"/>
    <n v="2"/>
    <s v="0.007"/>
    <m/>
    <x v="0"/>
    <x v="0"/>
  </r>
  <r>
    <s v="UNIV AVEIRO IEETA"/>
    <n v="2"/>
    <s v="0.007"/>
    <m/>
    <x v="0"/>
    <x v="0"/>
  </r>
  <r>
    <s v="UNIV BAGHDAD"/>
    <n v="2"/>
    <s v="0.007"/>
    <m/>
    <x v="0"/>
    <x v="0"/>
  </r>
  <r>
    <s v="UNIV BAMAKO"/>
    <n v="2"/>
    <s v="0.007"/>
    <m/>
    <x v="0"/>
    <x v="0"/>
  </r>
  <r>
    <s v="UNIV BASQUE COUNTRY UPV EHU"/>
    <n v="2"/>
    <s v="0.007"/>
    <m/>
    <x v="0"/>
    <x v="0"/>
  </r>
  <r>
    <s v="UNIV BEIRA INTERIOR"/>
    <n v="2"/>
    <s v="0.007"/>
    <m/>
    <x v="0"/>
    <x v="0"/>
  </r>
  <r>
    <s v="UNIV BERLIN"/>
    <n v="2"/>
    <s v="0.007"/>
    <m/>
    <x v="0"/>
    <x v="0"/>
  </r>
  <r>
    <s v="UNIV BIELSKO BIALA"/>
    <n v="2"/>
    <s v="0.007"/>
    <m/>
    <x v="0"/>
    <x v="0"/>
  </r>
  <r>
    <s v="UNIV BRATISLAVA"/>
    <n v="2"/>
    <s v="0.007"/>
    <m/>
    <x v="0"/>
    <x v="0"/>
  </r>
  <r>
    <s v="UNIV BRITISH COLUMBIA OKANAGAN"/>
    <n v="2"/>
    <s v="0.007"/>
    <m/>
    <x v="0"/>
    <x v="0"/>
  </r>
  <r>
    <s v="UNIV BUFFALO"/>
    <n v="2"/>
    <s v="0.007"/>
    <m/>
    <x v="0"/>
    <x v="0"/>
  </r>
  <r>
    <s v="UNIV CA FOSCARI"/>
    <n v="2"/>
    <s v="0.007"/>
    <m/>
    <x v="0"/>
    <x v="0"/>
  </r>
  <r>
    <s v="UNIV CAMBRIDGE METAB RES LABS"/>
    <n v="2"/>
    <s v="0.007"/>
    <m/>
    <x v="0"/>
    <x v="0"/>
  </r>
  <r>
    <s v="UNIV CARTHAGE"/>
    <n v="2"/>
    <s v="0.007"/>
    <m/>
    <x v="0"/>
    <x v="0"/>
  </r>
  <r>
    <s v="UNIV CATHOLIQUE LOUVAIN"/>
    <n v="2"/>
    <s v="0.007"/>
    <m/>
    <x v="0"/>
    <x v="0"/>
  </r>
  <r>
    <s v="UNIV CATOLICA CORDOBA"/>
    <n v="2"/>
    <s v="0.007"/>
    <m/>
    <x v="0"/>
    <x v="0"/>
  </r>
  <r>
    <s v="UNIV CATOLICA SANTISIMA CONCEPCION"/>
    <n v="2"/>
    <s v="0.007"/>
    <m/>
    <x v="0"/>
    <x v="0"/>
  </r>
  <r>
    <s v="UNIV CHEIKH ANTA DIOP"/>
    <n v="2"/>
    <s v="0.007"/>
    <m/>
    <x v="0"/>
    <x v="0"/>
  </r>
  <r>
    <s v="UNIV CHILDRENS HOSP BELGRADE"/>
    <n v="2"/>
    <s v="0.007"/>
    <m/>
    <x v="0"/>
    <x v="0"/>
  </r>
  <r>
    <s v="UNIV CIENCIAS APLICADAS AMBIENTALES"/>
    <n v="2"/>
    <s v="0.007"/>
    <m/>
    <x v="0"/>
    <x v="0"/>
  </r>
  <r>
    <s v="UNIV CLERMONT 1"/>
    <n v="2"/>
    <s v="0.007"/>
    <m/>
    <x v="0"/>
    <x v="0"/>
  </r>
  <r>
    <s v="UNIV CLERMONT AUVERGNE"/>
    <n v="2"/>
    <s v="0.007"/>
    <m/>
    <x v="0"/>
    <x v="0"/>
  </r>
  <r>
    <s v="UNIV CLIN CTR KOSOVA"/>
    <n v="2"/>
    <s v="0.007"/>
    <m/>
    <x v="0"/>
    <x v="0"/>
  </r>
  <r>
    <s v="UNIV CLIN CTR SARAJEVO"/>
    <n v="2"/>
    <s v="0.007"/>
    <m/>
    <x v="0"/>
    <x v="0"/>
  </r>
  <r>
    <s v="UNIV CTR LEGAL MED"/>
    <n v="2"/>
    <s v="0.007"/>
    <m/>
    <x v="0"/>
    <x v="0"/>
  </r>
  <r>
    <s v="UNIV CUMBRIA"/>
    <n v="2"/>
    <s v="0.007"/>
    <m/>
    <x v="0"/>
    <x v="0"/>
  </r>
  <r>
    <s v="UNIV DEBRECEN MED HLTH SCI CTR"/>
    <n v="2"/>
    <s v="0.007"/>
    <m/>
    <x v="0"/>
    <x v="0"/>
  </r>
  <r>
    <s v="UNIV DUISBURG"/>
    <n v="2"/>
    <s v="0.007"/>
    <m/>
    <x v="0"/>
    <x v="0"/>
  </r>
  <r>
    <s v="UNIV EAST LONDON"/>
    <n v="2"/>
    <s v="0.007"/>
    <m/>
    <x v="0"/>
    <x v="0"/>
  </r>
  <r>
    <s v="UNIV EAST RAMON"/>
    <n v="2"/>
    <s v="0.007"/>
    <m/>
    <x v="0"/>
    <x v="0"/>
  </r>
  <r>
    <s v="UNIV ECON"/>
    <n v="2"/>
    <s v="0.007"/>
    <m/>
    <x v="0"/>
    <x v="0"/>
  </r>
  <r>
    <s v="UNIV EDINBURGH MED SCH"/>
    <n v="2"/>
    <s v="0.007"/>
    <m/>
    <x v="0"/>
    <x v="0"/>
  </r>
  <r>
    <s v="UNIV EDUC LUDWIGSBURG"/>
    <n v="2"/>
    <s v="0.007"/>
    <m/>
    <x v="0"/>
    <x v="0"/>
  </r>
  <r>
    <s v="UNIV ESTADUAL MARINGA"/>
    <n v="2"/>
    <s v="0.007"/>
    <m/>
    <x v="0"/>
    <x v="0"/>
  </r>
  <r>
    <s v="UNIV ESTADUAL PAULISTAA"/>
    <n v="2"/>
    <s v="0.007"/>
    <m/>
    <x v="0"/>
    <x v="0"/>
  </r>
  <r>
    <s v="UNIV FED PIAUI"/>
    <n v="2"/>
    <s v="0.007"/>
    <m/>
    <x v="0"/>
    <x v="0"/>
  </r>
  <r>
    <s v="UNIV FED VICOSA"/>
    <n v="2"/>
    <s v="0.007"/>
    <m/>
    <x v="0"/>
    <x v="0"/>
  </r>
  <r>
    <s v="UNIV FERNANDO PESSOA"/>
    <n v="2"/>
    <s v="0.007"/>
    <m/>
    <x v="0"/>
    <x v="0"/>
  </r>
  <r>
    <s v="UNIV FINDLAY"/>
    <n v="2"/>
    <s v="0.007"/>
    <m/>
    <x v="0"/>
    <x v="0"/>
  </r>
  <r>
    <s v="UNIV FREE STATE"/>
    <n v="2"/>
    <s v="0.007"/>
    <m/>
    <x v="0"/>
    <x v="0"/>
  </r>
  <r>
    <s v="UNIV GENEVA UNIGE"/>
    <n v="2"/>
    <s v="0.007"/>
    <m/>
    <x v="0"/>
    <x v="0"/>
  </r>
  <r>
    <s v="UNIV GREENWICH"/>
    <n v="2"/>
    <s v="0.007"/>
    <m/>
    <x v="0"/>
    <x v="0"/>
  </r>
  <r>
    <s v="UNIV GUADALAJARA"/>
    <n v="2"/>
    <s v="0.007"/>
    <m/>
    <x v="0"/>
    <x v="0"/>
  </r>
  <r>
    <s v="UNIV HALLE"/>
    <n v="2"/>
    <s v="0.007"/>
    <m/>
    <x v="0"/>
    <x v="0"/>
  </r>
  <r>
    <s v="UNIV HASANUDDIN"/>
    <n v="2"/>
    <s v="0.007"/>
    <m/>
    <x v="0"/>
    <x v="0"/>
  </r>
  <r>
    <s v="UNIV HAVANA"/>
    <n v="2"/>
    <s v="0.007"/>
    <m/>
    <x v="0"/>
    <x v="0"/>
  </r>
  <r>
    <s v="UNIV HEADACHE CLIN"/>
    <n v="2"/>
    <s v="0.007"/>
    <m/>
    <x v="0"/>
    <x v="0"/>
  </r>
  <r>
    <s v="UNIV HEART CTR LUBECK"/>
    <n v="2"/>
    <s v="0.007"/>
    <m/>
    <x v="0"/>
    <x v="0"/>
  </r>
  <r>
    <s v="UNIV HEART CTR LUEBECK"/>
    <n v="2"/>
    <s v="0.007"/>
    <m/>
    <x v="0"/>
    <x v="0"/>
  </r>
  <r>
    <s v="UNIV HERZZENTRUM HAMBURG"/>
    <n v="2"/>
    <s v="0.007"/>
    <m/>
    <x v="0"/>
    <x v="0"/>
  </r>
  <r>
    <s v="UNIV HOSP 12 OCTUBRE"/>
    <n v="2"/>
    <s v="0.007"/>
    <m/>
    <x v="0"/>
    <x v="0"/>
  </r>
  <r>
    <s v="UNIV HOSP AACHEN"/>
    <n v="2"/>
    <s v="0.007"/>
    <m/>
    <x v="0"/>
    <x v="0"/>
  </r>
  <r>
    <s v="UNIV HOSP BELLVITGE IDIBELL"/>
    <n v="2"/>
    <s v="0.007"/>
    <m/>
    <x v="0"/>
    <x v="0"/>
  </r>
  <r>
    <s v="UNIV HOSP BIRMINGHAM NHS FDN TRUST"/>
    <n v="2"/>
    <s v="0.007"/>
    <m/>
    <x v="0"/>
    <x v="0"/>
  </r>
  <r>
    <s v="UNIV HOSP CHUV"/>
    <n v="2"/>
    <s v="0.007"/>
    <m/>
    <x v="0"/>
    <x v="0"/>
  </r>
  <r>
    <s v="UNIV HOSP CTR MOTHER THERESA"/>
    <n v="2"/>
    <s v="0.007"/>
    <m/>
    <x v="0"/>
    <x v="0"/>
  </r>
  <r>
    <s v="UNIV HOSP CTR REBRO"/>
    <n v="2"/>
    <s v="0.007"/>
    <m/>
    <x v="0"/>
    <x v="0"/>
  </r>
  <r>
    <s v="UNIV HOSP CTR RIJEKA"/>
    <n v="2"/>
    <s v="0.007"/>
    <m/>
    <x v="0"/>
    <x v="0"/>
  </r>
  <r>
    <s v="UNIV HOSP DRESDEN"/>
    <n v="2"/>
    <s v="0.007"/>
    <m/>
    <x v="0"/>
    <x v="0"/>
  </r>
  <r>
    <s v="UNIV HOSP EYE INST"/>
    <n v="2"/>
    <s v="0.007"/>
    <m/>
    <x v="0"/>
    <x v="0"/>
  </r>
  <r>
    <s v="UNIV HOSP GROSSHADERN"/>
    <n v="2"/>
    <s v="0.007"/>
    <m/>
    <x v="0"/>
    <x v="0"/>
  </r>
  <r>
    <s v="UNIV HOSP INFECT DIS"/>
    <n v="2"/>
    <s v="0.007"/>
    <m/>
    <x v="0"/>
    <x v="0"/>
  </r>
  <r>
    <s v="UNIV HOSP KINSHASA"/>
    <n v="2"/>
    <s v="0.007"/>
    <m/>
    <x v="0"/>
    <x v="0"/>
  </r>
  <r>
    <s v="UNIV HOSP KRAKOW"/>
    <n v="2"/>
    <s v="0.007"/>
    <m/>
    <x v="0"/>
    <x v="0"/>
  </r>
  <r>
    <s v="UNIV HOSP L PASTEUR"/>
    <n v="2"/>
    <s v="0.007"/>
    <m/>
    <x v="0"/>
    <x v="0"/>
  </r>
  <r>
    <s v="UNIV HOSP LARISSA"/>
    <n v="2"/>
    <s v="0.007"/>
    <m/>
    <x v="0"/>
    <x v="0"/>
  </r>
  <r>
    <s v="UNIV HOSP LEICESTER NHS TRUST"/>
    <n v="2"/>
    <s v="0.007"/>
    <m/>
    <x v="0"/>
    <x v="0"/>
  </r>
  <r>
    <s v="UNIV HOSP MARTINIQUE"/>
    <n v="2"/>
    <s v="0.007"/>
    <m/>
    <x v="0"/>
    <x v="0"/>
  </r>
  <r>
    <s v="UNIV HOSP N NORWAY"/>
    <n v="2"/>
    <s v="0.007"/>
    <m/>
    <x v="0"/>
    <x v="0"/>
  </r>
  <r>
    <s v="UNIV HOSP NO NORWAY"/>
    <n v="2"/>
    <s v="0.007"/>
    <m/>
    <x v="0"/>
    <x v="0"/>
  </r>
  <r>
    <s v="UNIV HOSP OSIJEK"/>
    <n v="2"/>
    <s v="0.007"/>
    <m/>
    <x v="0"/>
    <x v="0"/>
  </r>
  <r>
    <s v="UNIV HOSP OSLO"/>
    <n v="2"/>
    <s v="0.007"/>
    <m/>
    <x v="0"/>
    <x v="0"/>
  </r>
  <r>
    <s v="UNIV HOSP OULU"/>
    <n v="2"/>
    <s v="0.007"/>
    <m/>
    <x v="0"/>
    <x v="0"/>
  </r>
  <r>
    <s v="UNIV HOSP PADOVA"/>
    <n v="2"/>
    <s v="0.007"/>
    <m/>
    <x v="0"/>
    <x v="0"/>
  </r>
  <r>
    <s v="UNIV HOSP PRAGUE MOTOL"/>
    <n v="2"/>
    <s v="0.007"/>
    <m/>
    <x v="0"/>
    <x v="0"/>
  </r>
  <r>
    <s v="UNIV HOSP PSYCHIAT"/>
    <n v="2"/>
    <s v="0.007"/>
    <m/>
    <x v="0"/>
    <x v="0"/>
  </r>
  <r>
    <s v="UNIV HOSP SALAMANCA"/>
    <n v="2"/>
    <s v="0.007"/>
    <m/>
    <x v="0"/>
    <x v="0"/>
  </r>
  <r>
    <s v="UNIV HOSP SESTRE MILOSRDNICE"/>
    <n v="2"/>
    <s v="0.007"/>
    <m/>
    <x v="0"/>
    <x v="0"/>
  </r>
  <r>
    <s v="UNIV HOSP SOUTH MANCHESTER"/>
    <n v="2"/>
    <s v="0.007"/>
    <m/>
    <x v="0"/>
    <x v="0"/>
  </r>
  <r>
    <s v="UNIV HOSP SOUTHAMPTON"/>
    <n v="2"/>
    <s v="0.007"/>
    <m/>
    <x v="0"/>
    <x v="0"/>
  </r>
  <r>
    <s v="UNIV HOSP SPLIT"/>
    <n v="2"/>
    <s v="0.007"/>
    <m/>
    <x v="0"/>
    <x v="0"/>
  </r>
  <r>
    <s v="UNIV HOSP ST IVAN RILSKI"/>
    <n v="2"/>
    <s v="0.007"/>
    <m/>
    <x v="0"/>
    <x v="0"/>
  </r>
  <r>
    <s v="UNIV HOSP TARTU"/>
    <n v="2"/>
    <s v="0.007"/>
    <m/>
    <x v="0"/>
    <x v="0"/>
  </r>
  <r>
    <s v="UNIV HOSP TIRANA"/>
    <n v="2"/>
    <s v="0.007"/>
    <m/>
    <x v="0"/>
    <x v="0"/>
  </r>
  <r>
    <s v="UNIV HOSP TRONDHEIM"/>
    <n v="2"/>
    <s v="0.007"/>
    <m/>
    <x v="0"/>
    <x v="0"/>
  </r>
  <r>
    <s v="UNIV HOSP WUERZBURG"/>
    <n v="2"/>
    <s v="0.007"/>
    <m/>
    <x v="0"/>
    <x v="0"/>
  </r>
  <r>
    <s v="UNIV HOSP ZAGREB"/>
    <n v="2"/>
    <s v="0.007"/>
    <m/>
    <x v="0"/>
    <x v="0"/>
  </r>
  <r>
    <s v="UNIV HYOGO"/>
    <n v="2"/>
    <s v="0.007"/>
    <m/>
    <x v="0"/>
    <x v="0"/>
  </r>
  <r>
    <s v="UNIV ILLINOIS UIC"/>
    <n v="2"/>
    <s v="0.007"/>
    <m/>
    <x v="0"/>
    <x v="0"/>
  </r>
  <r>
    <s v="UNIV IOWA HOSP CLIN"/>
    <n v="2"/>
    <s v="0.007"/>
    <m/>
    <x v="0"/>
    <x v="0"/>
  </r>
  <r>
    <s v="UNIV ISTANBUL"/>
    <n v="2"/>
    <s v="0.007"/>
    <m/>
    <x v="0"/>
    <x v="0"/>
  </r>
  <r>
    <s v="UNIV JE PURKYNE"/>
    <n v="2"/>
    <s v="0.007"/>
    <m/>
    <x v="0"/>
    <x v="0"/>
  </r>
  <r>
    <s v="UNIV JJ STROSSMAYER"/>
    <n v="2"/>
    <s v="0.007"/>
    <m/>
    <x v="0"/>
    <x v="0"/>
  </r>
  <r>
    <s v="UNIV JOINVILLE REG UNIV"/>
    <n v="2"/>
    <s v="0.007"/>
    <m/>
    <x v="0"/>
    <x v="0"/>
  </r>
  <r>
    <s v="UNIV JOINVILLE REG UNIVILLE"/>
    <n v="2"/>
    <s v="0.007"/>
    <m/>
    <x v="0"/>
    <x v="0"/>
  </r>
  <r>
    <s v="UNIV KAPOSVAR"/>
    <n v="2"/>
    <s v="0.007"/>
    <m/>
    <x v="0"/>
    <x v="0"/>
  </r>
  <r>
    <s v="UNIV KARLOVA"/>
    <n v="2"/>
    <s v="0.007"/>
    <m/>
    <x v="0"/>
    <x v="0"/>
  </r>
  <r>
    <s v="UNIV KEELE"/>
    <n v="2"/>
    <s v="0.007"/>
    <m/>
    <x v="0"/>
    <x v="0"/>
  </r>
  <r>
    <s v="UNIV KINGSTON"/>
    <n v="2"/>
    <s v="0.007"/>
    <m/>
    <x v="0"/>
    <x v="0"/>
  </r>
  <r>
    <s v="UNIV KLAGENFURT"/>
    <n v="2"/>
    <s v="0.007"/>
    <m/>
    <x v="0"/>
    <x v="0"/>
  </r>
  <r>
    <s v="UNIV KLINIKUM CARL GUSTAV CARUS"/>
    <n v="2"/>
    <s v="0.007"/>
    <m/>
    <x v="0"/>
    <x v="0"/>
  </r>
  <r>
    <s v="UNIV KLINIKUM ERLANGEN"/>
    <n v="2"/>
    <s v="0.007"/>
    <m/>
    <x v="0"/>
    <x v="0"/>
  </r>
  <r>
    <s v="UNIV KLINIKUM JENA"/>
    <n v="2"/>
    <s v="0.007"/>
    <m/>
    <x v="0"/>
    <x v="0"/>
  </r>
  <r>
    <s v="UNIV KLINIKUM LEIPZIG"/>
    <n v="2"/>
    <s v="0.007"/>
    <m/>
    <x v="0"/>
    <x v="0"/>
  </r>
  <r>
    <s v="UNIV KOBLENZ LANDAU"/>
    <n v="2"/>
    <s v="0.007"/>
    <m/>
    <x v="0"/>
    <x v="0"/>
  </r>
  <r>
    <s v="UNIV KONSTANZ UKN"/>
    <n v="2"/>
    <s v="0.007"/>
    <m/>
    <x v="0"/>
    <x v="0"/>
  </r>
  <r>
    <s v="UNIV LA FRONTERA"/>
    <n v="2"/>
    <s v="0.007"/>
    <m/>
    <x v="0"/>
    <x v="0"/>
  </r>
  <r>
    <s v="UNIV LAUSANNE HOSP CHUV"/>
    <n v="2"/>
    <s v="0.007"/>
    <m/>
    <x v="0"/>
    <x v="0"/>
  </r>
  <r>
    <s v="UNIV LBEROAMERICANA"/>
    <n v="2"/>
    <s v="0.007"/>
    <m/>
    <x v="0"/>
    <x v="0"/>
  </r>
  <r>
    <s v="UNIV LECCE"/>
    <n v="2"/>
    <s v="0.007"/>
    <m/>
    <x v="0"/>
    <x v="0"/>
  </r>
  <r>
    <s v="UNIV LILLE 1 SCI TECHNOL"/>
    <n v="2"/>
    <s v="0.007"/>
    <m/>
    <x v="0"/>
    <x v="0"/>
  </r>
  <r>
    <s v="UNIV LIMBURG"/>
    <n v="2"/>
    <s v="0.007"/>
    <m/>
    <x v="0"/>
    <x v="0"/>
  </r>
  <r>
    <s v="UNIV LJUBLJANA FAC MED"/>
    <n v="2"/>
    <s v="0.007"/>
    <m/>
    <x v="0"/>
    <x v="0"/>
  </r>
  <r>
    <s v="UNIV MAASTRICHT"/>
    <n v="2"/>
    <s v="0.007"/>
    <m/>
    <x v="0"/>
    <x v="0"/>
  </r>
  <r>
    <s v="UNIV MACEDONIA"/>
    <n v="2"/>
    <s v="0.007"/>
    <m/>
    <x v="0"/>
    <x v="0"/>
  </r>
  <r>
    <s v="UNIV MAINZ"/>
    <n v="2"/>
    <s v="0.007"/>
    <m/>
    <x v="0"/>
    <x v="0"/>
  </r>
  <r>
    <s v="UNIV MALMO"/>
    <n v="2"/>
    <s v="0.007"/>
    <m/>
    <x v="0"/>
    <x v="0"/>
  </r>
  <r>
    <s v="UNIV MARYLAND BALTIMORE CTY"/>
    <n v="2"/>
    <s v="0.007"/>
    <m/>
    <x v="0"/>
    <x v="0"/>
  </r>
  <r>
    <s v="UNIV MED CTR REGENSBURG"/>
    <n v="2"/>
    <s v="0.007"/>
    <m/>
    <x v="0"/>
    <x v="0"/>
  </r>
  <r>
    <s v="UNIV MED ROSTOCK"/>
    <n v="2"/>
    <s v="0.007"/>
    <m/>
    <x v="0"/>
    <x v="0"/>
  </r>
  <r>
    <s v="UNIV MED TIRANA"/>
    <n v="2"/>
    <s v="0.007"/>
    <m/>
    <x v="0"/>
    <x v="0"/>
  </r>
  <r>
    <s v="UNIV MICHIGAN HLTH SYST"/>
    <n v="2"/>
    <s v="0.007"/>
    <m/>
    <x v="0"/>
    <x v="0"/>
  </r>
  <r>
    <s v="UNIV MISSISSIPPI MED CTR"/>
    <n v="2"/>
    <s v="0.007"/>
    <m/>
    <x v="0"/>
    <x v="0"/>
  </r>
  <r>
    <s v="UNIV MISSOURI KANSAS CITY"/>
    <n v="2"/>
    <s v="0.007"/>
    <m/>
    <x v="0"/>
    <x v="0"/>
  </r>
  <r>
    <s v="UNIV MOHAMMED V RABAT"/>
    <n v="2"/>
    <s v="0.007"/>
    <m/>
    <x v="0"/>
    <x v="0"/>
  </r>
  <r>
    <s v="UNIV N FLORIDA"/>
    <n v="2"/>
    <s v="0.007"/>
    <m/>
    <x v="0"/>
    <x v="0"/>
  </r>
  <r>
    <s v="UNIV NACL JUJUY"/>
    <n v="2"/>
    <s v="0.007"/>
    <m/>
    <x v="0"/>
    <x v="0"/>
  </r>
  <r>
    <s v="UNIV NACL LA PAMPA"/>
    <n v="2"/>
    <s v="0.007"/>
    <m/>
    <x v="0"/>
    <x v="0"/>
  </r>
  <r>
    <s v="UNIV NACL RIO CUARTO"/>
    <n v="2"/>
    <s v="0.007"/>
    <m/>
    <x v="0"/>
    <x v="0"/>
  </r>
  <r>
    <s v="UNIV NAMUR FUNDP"/>
    <n v="2"/>
    <s v="0.007"/>
    <m/>
    <x v="0"/>
    <x v="0"/>
  </r>
  <r>
    <s v="UNIV NAPOLI FED II"/>
    <n v="2"/>
    <s v="0.007"/>
    <m/>
    <x v="0"/>
    <x v="0"/>
  </r>
  <r>
    <s v="UNIV NAPOLI FEDERICO 11"/>
    <n v="2"/>
    <s v="0.007"/>
    <m/>
    <x v="0"/>
    <x v="0"/>
  </r>
  <r>
    <s v="UNIV NAPOLI PARTHENOPE"/>
    <n v="2"/>
    <s v="0.007"/>
    <m/>
    <x v="0"/>
    <x v="0"/>
  </r>
  <r>
    <s v="UNIV NAT RESOURCES LIFE SCI VIENNA BOKU"/>
    <n v="2"/>
    <s v="0.007"/>
    <m/>
    <x v="0"/>
    <x v="0"/>
  </r>
  <r>
    <s v="UNIV NATL WORLD ECON"/>
    <n v="2"/>
    <s v="0.007"/>
    <m/>
    <x v="0"/>
    <x v="0"/>
  </r>
  <r>
    <s v="UNIV NO COLORADO"/>
    <n v="2"/>
    <s v="0.007"/>
    <m/>
    <x v="0"/>
    <x v="0"/>
  </r>
  <r>
    <s v="UNIV NORD"/>
    <n v="2"/>
    <s v="0.007"/>
    <m/>
    <x v="0"/>
    <x v="0"/>
  </r>
  <r>
    <s v="UNIV NORTH TEXAS HLTH SCI CTR"/>
    <n v="2"/>
    <s v="0.007"/>
    <m/>
    <x v="0"/>
    <x v="0"/>
  </r>
  <r>
    <s v="UNIV NORTH WEST"/>
    <n v="2"/>
    <s v="0.007"/>
    <m/>
    <x v="0"/>
    <x v="0"/>
  </r>
  <r>
    <s v="UNIV NOTRE DAME AUSTRALIA"/>
    <n v="2"/>
    <s v="0.007"/>
    <m/>
    <x v="0"/>
    <x v="0"/>
  </r>
  <r>
    <s v="UNIV NOTTINGHAM HOSP"/>
    <n v="2"/>
    <s v="0.007"/>
    <m/>
    <x v="0"/>
    <x v="0"/>
  </r>
  <r>
    <s v="UNIV ODESSA"/>
    <n v="2"/>
    <s v="0.007"/>
    <m/>
    <x v="0"/>
    <x v="0"/>
  </r>
  <r>
    <s v="UNIV OKLAHOMA HLTH SCI CTR"/>
    <n v="2"/>
    <s v="0.007"/>
    <m/>
    <x v="0"/>
    <x v="0"/>
  </r>
  <r>
    <s v="UNIV OMAR AL MUKHTAR"/>
    <n v="2"/>
    <s v="0.007"/>
    <m/>
    <x v="0"/>
    <x v="0"/>
  </r>
  <r>
    <s v="UNIV PAIS VASCO UPV EHU"/>
    <n v="2"/>
    <s v="0.007"/>
    <m/>
    <x v="0"/>
    <x v="0"/>
  </r>
  <r>
    <s v="UNIV PARANA"/>
    <n v="2"/>
    <s v="0.007"/>
    <m/>
    <x v="0"/>
    <x v="0"/>
  </r>
  <r>
    <s v="UNIV PARIS"/>
    <n v="2"/>
    <s v="0.007"/>
    <m/>
    <x v="0"/>
    <x v="0"/>
  </r>
  <r>
    <s v="UNIV PARIS 03"/>
    <n v="2"/>
    <s v="0.007"/>
    <m/>
    <x v="0"/>
    <x v="0"/>
  </r>
  <r>
    <s v="UNIV PARIS 08"/>
    <n v="2"/>
    <s v="0.007"/>
    <m/>
    <x v="0"/>
    <x v="0"/>
  </r>
  <r>
    <s v="UNIV PARIS 09"/>
    <n v="2"/>
    <s v="0.007"/>
    <m/>
    <x v="0"/>
    <x v="0"/>
  </r>
  <r>
    <s v="UNIV PARIS 10"/>
    <n v="2"/>
    <s v="0.007"/>
    <m/>
    <x v="0"/>
    <x v="0"/>
  </r>
  <r>
    <s v="UNIV PARIS OUEST NANTERRE LA DEF"/>
    <n v="2"/>
    <s v="0.007"/>
    <m/>
    <x v="0"/>
    <x v="0"/>
  </r>
  <r>
    <s v="UNIV PARIS OUEST VERSAILLES ST QUENTIN EN YVELINE"/>
    <n v="2"/>
    <s v="0.007"/>
    <m/>
    <x v="0"/>
    <x v="0"/>
  </r>
  <r>
    <s v="UNIV PAVOL JOZEF SAFARIK"/>
    <n v="2"/>
    <s v="0.007"/>
    <m/>
    <x v="0"/>
    <x v="0"/>
  </r>
  <r>
    <s v="UNIV PELOPONNESE"/>
    <n v="2"/>
    <s v="0.007"/>
    <m/>
    <x v="0"/>
    <x v="0"/>
  </r>
  <r>
    <s v="UNIV PESHAWAR"/>
    <n v="2"/>
    <s v="0.007"/>
    <m/>
    <x v="0"/>
    <x v="0"/>
  </r>
  <r>
    <s v="UNIV PIURA"/>
    <n v="2"/>
    <s v="0.007"/>
    <m/>
    <x v="0"/>
    <x v="0"/>
  </r>
  <r>
    <s v="UNIV POLITEHN BUCURESTI"/>
    <n v="2"/>
    <s v="0.007"/>
    <m/>
    <x v="0"/>
    <x v="0"/>
  </r>
  <r>
    <s v="UNIV POMPEU FABRA UPF"/>
    <n v="2"/>
    <s v="0.007"/>
    <m/>
    <x v="0"/>
    <x v="0"/>
  </r>
  <r>
    <s v="UNIV PRINCE EDWARD ISL"/>
    <n v="2"/>
    <s v="0.007"/>
    <m/>
    <x v="0"/>
    <x v="0"/>
  </r>
  <r>
    <s v="UNIV PRISHTINA HASAN PRISHTINA"/>
    <n v="2"/>
    <s v="0.007"/>
    <m/>
    <x v="0"/>
    <x v="0"/>
  </r>
  <r>
    <s v="UNIV PSYCHIAT CLIN LJUBLJANA"/>
    <n v="2"/>
    <s v="0.007"/>
    <m/>
    <x v="0"/>
    <x v="0"/>
  </r>
  <r>
    <s v="UNIV PSYCHIAT HOSP"/>
    <n v="2"/>
    <s v="0.007"/>
    <m/>
    <x v="0"/>
    <x v="0"/>
  </r>
  <r>
    <s v="UNIV QUEENSLAND DIAMANTINA INST"/>
    <n v="2"/>
    <s v="0.007"/>
    <m/>
    <x v="0"/>
    <x v="0"/>
  </r>
  <r>
    <s v="UNIV RAMON LLULL"/>
    <n v="2"/>
    <s v="0.007"/>
    <m/>
    <x v="0"/>
    <x v="0"/>
  </r>
  <r>
    <s v="UNIV REPUBL"/>
    <n v="2"/>
    <s v="0.007"/>
    <m/>
    <x v="0"/>
    <x v="0"/>
  </r>
  <r>
    <s v="UNIV REUNION"/>
    <n v="2"/>
    <s v="0.007"/>
    <m/>
    <x v="0"/>
    <x v="0"/>
  </r>
  <r>
    <s v="UNIV ROCHELLE"/>
    <n v="2"/>
    <s v="0.007"/>
    <m/>
    <x v="0"/>
    <x v="0"/>
  </r>
  <r>
    <s v="UNIV SAARLANDES KLINIKEN"/>
    <n v="2"/>
    <s v="0.007"/>
    <m/>
    <x v="0"/>
    <x v="0"/>
  </r>
  <r>
    <s v="UNIV SANTIAGO"/>
    <n v="2"/>
    <s v="0.007"/>
    <m/>
    <x v="0"/>
    <x v="0"/>
  </r>
  <r>
    <s v="UNIV SANTO TOMAS"/>
    <n v="2"/>
    <s v="0.007"/>
    <m/>
    <x v="0"/>
    <x v="0"/>
  </r>
  <r>
    <s v="UNIV SO MAINE"/>
    <n v="2"/>
    <s v="0.007"/>
    <m/>
    <x v="0"/>
    <x v="0"/>
  </r>
  <r>
    <s v="UNIV SO MISSISSIPPI"/>
    <n v="2"/>
    <s v="0.007"/>
    <m/>
    <x v="0"/>
    <x v="0"/>
  </r>
  <r>
    <s v="UNIV SOUTH BOHEMIA CESKE BUDEJOVICE"/>
    <n v="2"/>
    <s v="0.007"/>
    <m/>
    <x v="0"/>
    <x v="0"/>
  </r>
  <r>
    <s v="UNIV SOUTH MANCHESTER HOSP"/>
    <n v="2"/>
    <s v="0.007"/>
    <m/>
    <x v="0"/>
    <x v="0"/>
  </r>
  <r>
    <s v="UNIV SPACE RES ASSOC"/>
    <n v="2"/>
    <s v="0.007"/>
    <m/>
    <x v="0"/>
    <x v="0"/>
  </r>
  <r>
    <s v="UNIV STEFAN CEL MARE SUCEAVA"/>
    <n v="2"/>
    <s v="0.007"/>
    <m/>
    <x v="0"/>
    <x v="0"/>
  </r>
  <r>
    <s v="UNIV SUSTAINABLE DEV EBERSWALDE"/>
    <n v="2"/>
    <s v="0.007"/>
    <m/>
    <x v="0"/>
    <x v="0"/>
  </r>
  <r>
    <s v="UNIV TALLIN"/>
    <n v="2"/>
    <s v="0.007"/>
    <m/>
    <x v="0"/>
    <x v="0"/>
  </r>
  <r>
    <s v="UNIV TARAPACA"/>
    <n v="2"/>
    <s v="0.007"/>
    <m/>
    <x v="0"/>
    <x v="0"/>
  </r>
  <r>
    <s v="UNIV TARTU ESTONIA"/>
    <n v="2"/>
    <s v="0.007"/>
    <m/>
    <x v="0"/>
    <x v="0"/>
  </r>
  <r>
    <s v="UNIV TARTU MUSEUM"/>
    <n v="2"/>
    <s v="0.007"/>
    <m/>
    <x v="0"/>
    <x v="0"/>
  </r>
  <r>
    <s v="UNIV TARTY"/>
    <n v="2"/>
    <s v="0.007"/>
    <m/>
    <x v="0"/>
    <x v="0"/>
  </r>
  <r>
    <s v="UNIV TATRU"/>
    <n v="2"/>
    <s v="0.007"/>
    <m/>
    <x v="0"/>
    <x v="0"/>
  </r>
  <r>
    <s v="UNIV TEACHING HOSP"/>
    <n v="2"/>
    <s v="0.007"/>
    <m/>
    <x v="0"/>
    <x v="0"/>
  </r>
  <r>
    <s v="UNIV TECNOL TALLIN"/>
    <n v="2"/>
    <s v="0.007"/>
    <m/>
    <x v="0"/>
    <x v="0"/>
  </r>
  <r>
    <s v="UNIV TEESSIDE"/>
    <n v="2"/>
    <s v="0.007"/>
    <m/>
    <x v="0"/>
    <x v="0"/>
  </r>
  <r>
    <s v="UNIV TEKNOL MARA PERAK"/>
    <n v="2"/>
    <s v="0.007"/>
    <m/>
    <x v="0"/>
    <x v="0"/>
  </r>
  <r>
    <s v="UNIV TEXAS HLTH CTR TYLER"/>
    <n v="2"/>
    <s v="0.007"/>
    <m/>
    <x v="0"/>
    <x v="0"/>
  </r>
  <r>
    <s v="UNIV TEXAS HOUSTON HLTH SCI CTR"/>
    <n v="2"/>
    <s v="0.007"/>
    <m/>
    <x v="0"/>
    <x v="0"/>
  </r>
  <r>
    <s v="UNIV TEXAS MED BRANCH"/>
    <n v="2"/>
    <s v="0.007"/>
    <m/>
    <x v="0"/>
    <x v="0"/>
  </r>
  <r>
    <s v="UNIV TOKUSHIMA"/>
    <n v="2"/>
    <s v="0.007"/>
    <m/>
    <x v="0"/>
    <x v="0"/>
  </r>
  <r>
    <s v="UNIV TORONTO SCARBOROUGH"/>
    <n v="2"/>
    <s v="0.007"/>
    <m/>
    <x v="0"/>
    <x v="0"/>
  </r>
  <r>
    <s v="UNIV TOULOUSE JEAN JAURES"/>
    <n v="2"/>
    <s v="0.007"/>
    <m/>
    <x v="0"/>
    <x v="0"/>
  </r>
  <r>
    <s v="UNIV TOULOUSE LE MIRAIL"/>
    <n v="2"/>
    <s v="0.007"/>
    <m/>
    <x v="0"/>
    <x v="0"/>
  </r>
  <r>
    <s v="UNIV TOYAMA"/>
    <n v="2"/>
    <s v="0.007"/>
    <m/>
    <x v="0"/>
    <x v="0"/>
  </r>
  <r>
    <s v="UNIV TRAS OS MONTES ALTO DOURO"/>
    <n v="2"/>
    <s v="0.007"/>
    <m/>
    <x v="0"/>
    <x v="0"/>
  </r>
  <r>
    <s v="UNIV VAUDOIS"/>
    <n v="2"/>
    <s v="0.007"/>
    <m/>
    <x v="0"/>
    <x v="0"/>
  </r>
  <r>
    <s v="UNIV VENICE"/>
    <n v="2"/>
    <s v="0.007"/>
    <m/>
    <x v="0"/>
    <x v="0"/>
  </r>
  <r>
    <s v="UNIV VERACRUZANA"/>
    <n v="2"/>
    <s v="0.007"/>
    <m/>
    <x v="0"/>
    <x v="0"/>
  </r>
  <r>
    <s v="UNIV VERONA HOSP"/>
    <n v="2"/>
    <s v="0.007"/>
    <m/>
    <x v="0"/>
    <x v="0"/>
  </r>
  <r>
    <s v="UNIV VET MED PHARM KOSICE"/>
    <n v="2"/>
    <s v="0.007"/>
    <m/>
    <x v="0"/>
    <x v="0"/>
  </r>
  <r>
    <s v="UNIV WAGENINGEN"/>
    <n v="2"/>
    <s v="0.007"/>
    <m/>
    <x v="0"/>
    <x v="0"/>
  </r>
  <r>
    <s v="UNIV WALES"/>
    <n v="2"/>
    <s v="0.007"/>
    <m/>
    <x v="0"/>
    <x v="0"/>
  </r>
  <r>
    <s v="UNIV WALES COLL CARDIFF"/>
    <n v="2"/>
    <s v="0.007"/>
    <m/>
    <x v="0"/>
    <x v="0"/>
  </r>
  <r>
    <s v="UNIV WEST ENGLAND"/>
    <n v="2"/>
    <s v="0.007"/>
    <m/>
    <x v="0"/>
    <x v="0"/>
  </r>
  <r>
    <s v="UNIV WEST SCOTLAND"/>
    <n v="2"/>
    <s v="0.007"/>
    <m/>
    <x v="0"/>
    <x v="0"/>
  </r>
  <r>
    <s v="UNIVMP"/>
    <n v="2"/>
    <s v="0.007"/>
    <m/>
    <x v="0"/>
    <x v="0"/>
  </r>
  <r>
    <s v="UNIVPM"/>
    <n v="2"/>
    <s v="0.007"/>
    <m/>
    <x v="0"/>
    <x v="0"/>
  </r>
  <r>
    <s v="UNSW SYDNEY"/>
    <n v="2"/>
    <s v="0.007"/>
    <m/>
    <x v="0"/>
    <x v="0"/>
  </r>
  <r>
    <s v="UPC KU LEUVEN"/>
    <n v="2"/>
    <s v="0.007"/>
    <m/>
    <x v="0"/>
    <x v="0"/>
  </r>
  <r>
    <s v="UPPER AUSTRIA UNIV APPL SCI"/>
    <n v="2"/>
    <s v="0.007"/>
    <m/>
    <x v="0"/>
    <x v="0"/>
  </r>
  <r>
    <s v="UPPSALA UNIV HOSP"/>
    <n v="2"/>
    <s v="0.007"/>
    <m/>
    <x v="0"/>
    <x v="0"/>
  </r>
  <r>
    <s v="UPS TOULOUSE III"/>
    <n v="2"/>
    <s v="0.007"/>
    <m/>
    <x v="0"/>
    <x v="0"/>
  </r>
  <r>
    <s v="URAL STATE MED UNIV"/>
    <n v="2"/>
    <s v="0.007"/>
    <m/>
    <x v="0"/>
    <x v="0"/>
  </r>
  <r>
    <s v="URALS STATE TECH UNIV"/>
    <n v="2"/>
    <s v="0.007"/>
    <m/>
    <x v="0"/>
    <x v="0"/>
  </r>
  <r>
    <s v="URC ECO ILE DE FRANCE"/>
    <n v="2"/>
    <s v="0.007"/>
    <m/>
    <x v="0"/>
    <x v="0"/>
  </r>
  <r>
    <s v="URDS"/>
    <n v="2"/>
    <s v="0.007"/>
    <m/>
    <x v="0"/>
    <x v="0"/>
  </r>
  <r>
    <s v="URFU"/>
    <n v="2"/>
    <s v="0.007"/>
    <m/>
    <x v="0"/>
    <x v="0"/>
  </r>
  <r>
    <s v="UROONCOL RES CTR"/>
    <n v="2"/>
    <s v="0.007"/>
    <m/>
    <x v="0"/>
    <x v="0"/>
  </r>
  <r>
    <s v="US BASALT CORP"/>
    <n v="2"/>
    <s v="0.007"/>
    <m/>
    <x v="0"/>
    <x v="0"/>
  </r>
  <r>
    <s v="US DEPT VET AFFAIRS"/>
    <n v="2"/>
    <s v="0.007"/>
    <m/>
    <x v="0"/>
    <x v="0"/>
  </r>
  <r>
    <s v="US FDA"/>
    <n v="2"/>
    <s v="0.007"/>
    <m/>
    <x v="0"/>
    <x v="0"/>
  </r>
  <r>
    <s v="US NAVAL MED RES UNIT 6"/>
    <n v="2"/>
    <s v="0.007"/>
    <m/>
    <x v="0"/>
    <x v="0"/>
  </r>
  <r>
    <s v="US NAVY"/>
    <n v="2"/>
    <s v="0.007"/>
    <m/>
    <x v="0"/>
    <x v="0"/>
  </r>
  <r>
    <s v="USAF"/>
    <n v="2"/>
    <s v="0.007"/>
    <m/>
    <x v="0"/>
    <x v="0"/>
  </r>
  <r>
    <s v="USERN"/>
    <n v="2"/>
    <s v="0.007"/>
    <m/>
    <x v="0"/>
    <x v="0"/>
  </r>
  <r>
    <s v="UT SW MED CTR"/>
    <n v="2"/>
    <s v="0.007"/>
    <m/>
    <x v="0"/>
    <x v="0"/>
  </r>
  <r>
    <s v="UT VALLEY UNIV"/>
    <n v="2"/>
    <s v="0.007"/>
    <m/>
    <x v="0"/>
    <x v="0"/>
  </r>
  <r>
    <s v="UTAD"/>
    <n v="2"/>
    <s v="0.007"/>
    <m/>
    <x v="0"/>
    <x v="0"/>
  </r>
  <r>
    <s v="UV SYD"/>
    <n v="2"/>
    <s v="0.007"/>
    <m/>
    <x v="0"/>
    <x v="0"/>
  </r>
  <r>
    <s v="UWE"/>
    <n v="2"/>
    <s v="0.007"/>
    <m/>
    <x v="0"/>
    <x v="0"/>
  </r>
  <r>
    <s v="VA SAN DIEGO"/>
    <n v="2"/>
    <s v="0.007"/>
    <m/>
    <x v="0"/>
    <x v="0"/>
  </r>
  <r>
    <s v="VALL DHEBRON RES INST"/>
    <n v="2"/>
    <s v="0.007"/>
    <m/>
    <x v="0"/>
    <x v="0"/>
  </r>
  <r>
    <s v="VALL DHEBRON UNIV HOSP"/>
    <n v="2"/>
    <s v="0.007"/>
    <m/>
    <x v="0"/>
    <x v="0"/>
  </r>
  <r>
    <s v="VBS PURVANCHAL UNIV"/>
    <n v="2"/>
    <s v="0.007"/>
    <m/>
    <x v="0"/>
    <x v="0"/>
  </r>
  <r>
    <s v="VERSAILLES ST QUENTIN UNIV"/>
    <n v="2"/>
    <s v="0.007"/>
    <m/>
    <x v="0"/>
    <x v="0"/>
  </r>
  <r>
    <s v="VERSILIA HOSP"/>
    <n v="2"/>
    <s v="0.007"/>
    <m/>
    <x v="0"/>
    <x v="0"/>
  </r>
  <r>
    <s v="VETAGRO SUP CAMPUS VET"/>
    <n v="2"/>
    <s v="0.007"/>
    <m/>
    <x v="0"/>
    <x v="0"/>
  </r>
  <r>
    <s v="VETRANS ADM MED CTR"/>
    <n v="2"/>
    <s v="0.007"/>
    <m/>
    <x v="0"/>
    <x v="0"/>
  </r>
  <r>
    <s v="VIB CTR BIOL DIS"/>
    <n v="2"/>
    <s v="0.007"/>
    <m/>
    <x v="0"/>
    <x v="0"/>
  </r>
  <r>
    <s v="VIB CTR BRAIN DIS RES"/>
    <n v="2"/>
    <s v="0.007"/>
    <m/>
    <x v="0"/>
    <x v="0"/>
  </r>
  <r>
    <s v="VIBORG HOSP"/>
    <n v="2"/>
    <s v="0.007"/>
    <m/>
    <x v="0"/>
    <x v="0"/>
  </r>
  <r>
    <s v="VICTOR BABES UNIV MED PHARM TIMISOARA"/>
    <n v="2"/>
    <s v="0.007"/>
    <m/>
    <x v="0"/>
    <x v="0"/>
  </r>
  <r>
    <s v="VICTORIAN NODE AUSTRALIAN NATL FABRICAT FACIL"/>
    <n v="2"/>
    <s v="0.007"/>
    <m/>
    <x v="0"/>
    <x v="0"/>
  </r>
  <r>
    <s v="VIENNA CHALLENGE CHAMBER"/>
    <n v="2"/>
    <s v="0.007"/>
    <m/>
    <x v="0"/>
    <x v="0"/>
  </r>
  <r>
    <s v="VIENNA INST NAT CONSERVAT ANALYSES"/>
    <n v="2"/>
    <s v="0.007"/>
    <m/>
    <x v="0"/>
    <x v="0"/>
  </r>
  <r>
    <s v="VIENNA UNIV APPL SCI WKW"/>
    <n v="2"/>
    <s v="0.007"/>
    <m/>
    <x v="0"/>
    <x v="0"/>
  </r>
  <r>
    <s v="VIETNAM NATL UNIV"/>
    <n v="2"/>
    <s v="0.007"/>
    <m/>
    <x v="0"/>
    <x v="0"/>
  </r>
  <r>
    <s v="VIIMSI VESI LTD"/>
    <n v="2"/>
    <s v="0.007"/>
    <m/>
    <x v="0"/>
    <x v="0"/>
  </r>
  <r>
    <s v="VIIMSI WATER LTD"/>
    <n v="2"/>
    <s v="0.007"/>
    <m/>
    <x v="0"/>
    <x v="0"/>
  </r>
  <r>
    <s v="VILNIUS CITY CLIN HOSP"/>
    <n v="2"/>
    <s v="0.007"/>
    <m/>
    <x v="0"/>
    <x v="0"/>
  </r>
  <r>
    <s v="VILNIUS UNIV HOSP SANTARISKIU KLINIKOS"/>
    <n v="2"/>
    <s v="0.007"/>
    <m/>
    <x v="0"/>
    <x v="0"/>
  </r>
  <r>
    <s v="VILNUS UNIV"/>
    <n v="2"/>
    <s v="0.007"/>
    <m/>
    <x v="0"/>
    <x v="0"/>
  </r>
  <r>
    <s v="VINCA INST NUCL"/>
    <n v="2"/>
    <s v="0.007"/>
    <m/>
    <x v="0"/>
    <x v="0"/>
  </r>
  <r>
    <s v="VINGCARD ELSAFE"/>
    <n v="2"/>
    <s v="0.007"/>
    <m/>
    <x v="0"/>
    <x v="0"/>
  </r>
  <r>
    <s v="VIRGEN DE LA VICTORIA UNIV HOSP"/>
    <n v="2"/>
    <s v="0.007"/>
    <m/>
    <x v="0"/>
    <x v="0"/>
  </r>
  <r>
    <s v="VIROL LAB"/>
    <n v="2"/>
    <s v="0.007"/>
    <m/>
    <x v="0"/>
    <x v="0"/>
  </r>
  <r>
    <s v="VITO"/>
    <n v="2"/>
    <s v="0.007"/>
    <m/>
    <x v="0"/>
    <x v="0"/>
  </r>
  <r>
    <s v="VITROCISET BELGIUM"/>
    <n v="2"/>
    <s v="0.007"/>
    <m/>
    <x v="0"/>
    <x v="0"/>
  </r>
  <r>
    <s v="VIVANTES NETZWERK GESUNDHEIT GMBH"/>
    <n v="2"/>
    <s v="0.007"/>
    <m/>
    <x v="0"/>
    <x v="0"/>
  </r>
  <r>
    <s v="VKG OIL LTD"/>
    <n v="2"/>
    <s v="0.007"/>
    <m/>
    <x v="0"/>
    <x v="0"/>
  </r>
  <r>
    <s v="VKG RESINS AS"/>
    <n v="2"/>
    <s v="0.007"/>
    <m/>
    <x v="0"/>
    <x v="0"/>
  </r>
  <r>
    <s v="VLAAMSE INSTELLING TECHNOL ONDERZOEK"/>
    <n v="2"/>
    <s v="0.007"/>
    <m/>
    <x v="0"/>
    <x v="0"/>
  </r>
  <r>
    <s v="VOLOGDA STATE PEDAG UNIV"/>
    <n v="2"/>
    <s v="0.007"/>
    <m/>
    <x v="0"/>
    <x v="0"/>
  </r>
  <r>
    <s v="VOLUNTARY HLTH SERV"/>
    <n v="2"/>
    <s v="0.007"/>
    <m/>
    <x v="0"/>
    <x v="0"/>
  </r>
  <r>
    <s v="VORU CTY VOCAT TRAINING CTR"/>
    <n v="2"/>
    <s v="0.007"/>
    <m/>
    <x v="0"/>
    <x v="0"/>
  </r>
  <r>
    <s v="VUK VRHOVAC UNIV CLIN"/>
    <n v="2"/>
    <s v="0.007"/>
    <m/>
    <x v="0"/>
    <x v="0"/>
  </r>
  <r>
    <s v="W CHESTER UNIV"/>
    <n v="2"/>
    <s v="0.007"/>
    <m/>
    <x v="0"/>
    <x v="0"/>
  </r>
  <r>
    <s v="W LUNGA TRUST"/>
    <n v="2"/>
    <s v="0.007"/>
    <m/>
    <x v="0"/>
    <x v="0"/>
  </r>
  <r>
    <s v="W TALLIN CENT HOSP"/>
    <n v="2"/>
    <s v="0.007"/>
    <m/>
    <x v="0"/>
    <x v="0"/>
  </r>
  <r>
    <s v="W TALLINN CENT HOSP WOMENS CLIN"/>
    <n v="2"/>
    <s v="0.007"/>
    <m/>
    <x v="0"/>
    <x v="0"/>
  </r>
  <r>
    <s v="WAGENINGEN ENVIRONM RES ALTERRA"/>
    <n v="2"/>
    <s v="0.007"/>
    <m/>
    <x v="0"/>
    <x v="0"/>
  </r>
  <r>
    <s v="WAGENINGEN IMARES"/>
    <n v="2"/>
    <s v="0.007"/>
    <m/>
    <x v="0"/>
    <x v="0"/>
  </r>
  <r>
    <s v="WALES HEART RES INST"/>
    <n v="2"/>
    <s v="0.007"/>
    <m/>
    <x v="0"/>
    <x v="0"/>
  </r>
  <r>
    <s v="WALLOON AGR RES CTR"/>
    <n v="2"/>
    <s v="0.007"/>
    <m/>
    <x v="0"/>
    <x v="0"/>
  </r>
  <r>
    <s v="WALTER REED ARMY INST RES"/>
    <n v="2"/>
    <s v="0.007"/>
    <m/>
    <x v="0"/>
    <x v="0"/>
  </r>
  <r>
    <s v="WARSAW ELECTROTECH INST"/>
    <n v="2"/>
    <s v="0.007"/>
    <m/>
    <x v="0"/>
    <x v="0"/>
  </r>
  <r>
    <s v="WARSAW SCH SOCIAL SCI HUMANITIES"/>
    <n v="2"/>
    <s v="0.007"/>
    <m/>
    <x v="0"/>
    <x v="0"/>
  </r>
  <r>
    <s v="WARSAW UNIV TECH"/>
    <n v="2"/>
    <s v="0.007"/>
    <m/>
    <x v="0"/>
    <x v="0"/>
  </r>
  <r>
    <s v="WASHINGTON STATE DEPT NAT RESOURCES"/>
    <n v="2"/>
    <s v="0.007"/>
    <m/>
    <x v="0"/>
    <x v="0"/>
  </r>
  <r>
    <s v="WATER INSIGHT"/>
    <n v="2"/>
    <s v="0.007"/>
    <m/>
    <x v="0"/>
    <x v="0"/>
  </r>
  <r>
    <s v="WATER TECHNOL PARTNERS LTD"/>
    <n v="2"/>
    <s v="0.007"/>
    <m/>
    <x v="0"/>
    <x v="0"/>
  </r>
  <r>
    <s v="WELGEMOED MED CTR"/>
    <n v="2"/>
    <s v="0.007"/>
    <m/>
    <x v="0"/>
    <x v="0"/>
  </r>
  <r>
    <s v="WELLINGTON SCH MED HLTH SCI"/>
    <n v="2"/>
    <s v="0.007"/>
    <m/>
    <x v="0"/>
    <x v="0"/>
  </r>
  <r>
    <s v="WENZHOU MED UNIV"/>
    <n v="2"/>
    <s v="0.007"/>
    <m/>
    <x v="0"/>
    <x v="0"/>
  </r>
  <r>
    <s v="WEST TALLIN CENT HOSP"/>
    <n v="2"/>
    <s v="0.007"/>
    <m/>
    <x v="0"/>
    <x v="0"/>
  </r>
  <r>
    <s v="WESTERDIJK FUNGAL BIODIVERS INST"/>
    <n v="2"/>
    <s v="0.007"/>
    <m/>
    <x v="0"/>
    <x v="0"/>
  </r>
  <r>
    <s v="WESTERN WASHINGTON UNIV"/>
    <n v="2"/>
    <s v="0.007"/>
    <m/>
    <x v="0"/>
    <x v="0"/>
  </r>
  <r>
    <s v="WESTMEAD INST MED RES"/>
    <n v="2"/>
    <s v="0.007"/>
    <m/>
    <x v="0"/>
    <x v="0"/>
  </r>
  <r>
    <s v="WETLANDS INT"/>
    <n v="2"/>
    <s v="0.007"/>
    <m/>
    <x v="0"/>
    <x v="0"/>
  </r>
  <r>
    <s v="WHITE STN HIGH SCH"/>
    <n v="2"/>
    <s v="0.007"/>
    <m/>
    <x v="0"/>
    <x v="0"/>
  </r>
  <r>
    <s v="WHITEHEAD INST"/>
    <n v="2"/>
    <s v="0.007"/>
    <m/>
    <x v="0"/>
    <x v="0"/>
  </r>
  <r>
    <s v="WHO COLLABORATING CTR"/>
    <n v="2"/>
    <s v="0.007"/>
    <m/>
    <x v="0"/>
    <x v="0"/>
  </r>
  <r>
    <s v="WILDFOWL WETLANDS TRUST"/>
    <n v="2"/>
    <s v="0.007"/>
    <m/>
    <x v="0"/>
    <x v="0"/>
  </r>
  <r>
    <s v="WILFRID LAURIER UNIV"/>
    <n v="2"/>
    <s v="0.007"/>
    <m/>
    <x v="0"/>
    <x v="0"/>
  </r>
  <r>
    <s v="WILSON THERAPEUT AB"/>
    <n v="2"/>
    <s v="0.007"/>
    <m/>
    <x v="0"/>
    <x v="0"/>
  </r>
  <r>
    <s v="WISMAR UNIV APPL SCI"/>
    <n v="2"/>
    <s v="0.007"/>
    <m/>
    <x v="0"/>
    <x v="0"/>
  </r>
  <r>
    <s v="WISTAR INST ANAT BIOL"/>
    <n v="2"/>
    <s v="0.007"/>
    <m/>
    <x v="0"/>
    <x v="0"/>
  </r>
  <r>
    <s v="WITTEN HERDECKE UNIV"/>
    <n v="2"/>
    <s v="0.007"/>
    <m/>
    <x v="0"/>
    <x v="0"/>
  </r>
  <r>
    <s v="WOMENS CLIN TARTU UNIV HOSP"/>
    <n v="2"/>
    <s v="0.007"/>
    <m/>
    <x v="0"/>
    <x v="0"/>
  </r>
  <r>
    <s v="WORLD ALLIANCE ANTIBIOT RESISTANCE"/>
    <n v="2"/>
    <s v="0.007"/>
    <m/>
    <x v="0"/>
    <x v="0"/>
  </r>
  <r>
    <s v="WORLD HLTH ORG REG OFF EASTERN MEDITERRANEAN"/>
    <n v="2"/>
    <s v="0.007"/>
    <m/>
    <x v="0"/>
    <x v="0"/>
  </r>
  <r>
    <s v="WORLD WORKING GRP BIRDS PREY"/>
    <n v="2"/>
    <s v="0.007"/>
    <m/>
    <x v="0"/>
    <x v="0"/>
  </r>
  <r>
    <s v="WORLDFISH CTR"/>
    <n v="2"/>
    <s v="0.007"/>
    <m/>
    <x v="0"/>
    <x v="0"/>
  </r>
  <r>
    <s v="WRIGHT STATE UNIV"/>
    <n v="2"/>
    <s v="0.007"/>
    <m/>
    <x v="0"/>
    <x v="0"/>
  </r>
  <r>
    <s v="WTCHG"/>
    <n v="2"/>
    <s v="0.007"/>
    <m/>
    <x v="0"/>
    <x v="0"/>
  </r>
  <r>
    <s v="XEN LTD"/>
    <n v="2"/>
    <s v="0.007"/>
    <m/>
    <x v="0"/>
    <x v="0"/>
  </r>
  <r>
    <s v="XIAN JIAOTONG LIVERPOOL UNIV"/>
    <n v="2"/>
    <s v="0.007"/>
    <m/>
    <x v="0"/>
    <x v="0"/>
  </r>
  <r>
    <s v="XPHARMCONSULT"/>
    <n v="2"/>
    <s v="0.007"/>
    <m/>
    <x v="0"/>
    <x v="0"/>
  </r>
  <r>
    <s v="YASAR UNIV"/>
    <n v="2"/>
    <s v="0.007"/>
    <m/>
    <x v="0"/>
    <x v="0"/>
  </r>
  <r>
    <s v="YEDITEPE UNIV"/>
    <n v="2"/>
    <s v="0.007"/>
    <m/>
    <x v="0"/>
    <x v="0"/>
  </r>
  <r>
    <s v="YELTSIN URAL FED UNIV"/>
    <n v="2"/>
    <s v="0.007"/>
    <m/>
    <x v="0"/>
    <x v="0"/>
  </r>
  <r>
    <s v="YILDIZ TECHN UNIV"/>
    <n v="2"/>
    <s v="0.007"/>
    <m/>
    <x v="0"/>
    <x v="0"/>
  </r>
  <r>
    <s v="YOKOHAMA CITY UNIV GRAD SCH MED"/>
    <n v="2"/>
    <s v="0.007"/>
    <m/>
    <x v="0"/>
    <x v="0"/>
  </r>
  <r>
    <s v="YONSEI CANC CTR"/>
    <n v="2"/>
    <s v="0.007"/>
    <m/>
    <x v="0"/>
    <x v="0"/>
  </r>
  <r>
    <s v="YORK ARCHAEOL TRUST"/>
    <n v="2"/>
    <s v="0.007"/>
    <m/>
    <x v="0"/>
    <x v="0"/>
  </r>
  <r>
    <s v="YUAN ZE UNIV"/>
    <n v="2"/>
    <s v="0.007"/>
    <m/>
    <x v="0"/>
    <x v="0"/>
  </r>
  <r>
    <s v="YUNNAN MINZU UNIV"/>
    <n v="2"/>
    <s v="0.007"/>
    <m/>
    <x v="0"/>
    <x v="0"/>
  </r>
  <r>
    <s v="YUNNAN UNIV"/>
    <n v="2"/>
    <s v="0.007"/>
    <m/>
    <x v="0"/>
    <x v="0"/>
  </r>
  <r>
    <s v="ZAYED UNIV"/>
    <n v="2"/>
    <s v="0.007"/>
    <m/>
    <x v="0"/>
    <x v="0"/>
  </r>
  <r>
    <s v="ZEALAND PHARMA AS"/>
    <n v="2"/>
    <s v="0.007"/>
    <m/>
    <x v="0"/>
    <x v="0"/>
  </r>
  <r>
    <s v="ZENTRUM ZAHN MUND KIEFERHEILKUNDE"/>
    <n v="2"/>
    <s v="0.007"/>
    <m/>
    <x v="0"/>
    <x v="0"/>
  </r>
  <r>
    <s v="ZHEJIANG AGR FORESTRY UNIV"/>
    <n v="2"/>
    <s v="0.007"/>
    <m/>
    <x v="0"/>
    <x v="0"/>
  </r>
  <r>
    <s v="ZHEJIANG CANC HOSP"/>
    <n v="2"/>
    <s v="0.007"/>
    <m/>
    <x v="0"/>
    <x v="0"/>
  </r>
  <r>
    <s v="ZHONG SHAN ENTRY EXIT INSPECT QUARANTINE BUR"/>
    <n v="2"/>
    <s v="0.007"/>
    <m/>
    <x v="0"/>
    <x v="0"/>
  </r>
  <r>
    <s v="ZIEKENHUIS NETWERK ANTWERPEN"/>
    <n v="2"/>
    <s v="0.007"/>
    <m/>
    <x v="0"/>
    <x v="0"/>
  </r>
  <r>
    <s v="ZIEKENHUIS OOST LIMBURG"/>
    <n v="2"/>
    <s v="0.007"/>
    <m/>
    <x v="0"/>
    <x v="0"/>
  </r>
  <r>
    <s v="ZILVEREN KRUIS ACHMEA"/>
    <n v="2"/>
    <s v="0.007"/>
    <m/>
    <x v="0"/>
    <x v="0"/>
  </r>
  <r>
    <s v="ZOOBE MESSAGE ENTERTAINMENT GMBH"/>
    <n v="2"/>
    <s v="0.007"/>
    <m/>
    <x v="0"/>
    <x v="0"/>
  </r>
  <r>
    <s v="ZOOL INST RUSSIAN ACAD SCI"/>
    <n v="2"/>
    <s v="0.007"/>
    <m/>
    <x v="0"/>
    <x v="0"/>
  </r>
  <r>
    <s v="ZOOL MUSEUM"/>
    <n v="2"/>
    <s v="0.007"/>
    <m/>
    <x v="0"/>
    <x v="0"/>
  </r>
  <r>
    <s v="ZRC SAZU"/>
    <n v="2"/>
    <s v="0.007"/>
    <m/>
    <x v="0"/>
    <x v="0"/>
  </r>
  <r>
    <s v="ZURICH UNIV APPL ARTS ZHDK"/>
    <n v="2"/>
    <s v="0.007"/>
    <m/>
    <x v="0"/>
    <x v="0"/>
  </r>
  <r>
    <s v="ZUSE INST BERLIN"/>
    <n v="2"/>
    <s v="0.007"/>
    <m/>
    <x v="0"/>
    <x v="0"/>
  </r>
  <r>
    <s v="ZUYD UNIV APPL SCI"/>
    <n v="2"/>
    <s v="0.007"/>
    <m/>
    <x v="0"/>
    <x v="0"/>
  </r>
  <r>
    <s v="ZUYDERLAND MED CTR"/>
    <n v="2"/>
    <s v="0.007"/>
    <m/>
    <x v="0"/>
    <x v="0"/>
  </r>
  <r>
    <s v="00014 UNIV HELSINKI"/>
    <n v="1"/>
    <s v="0.004"/>
    <m/>
    <x v="0"/>
    <x v="0"/>
  </r>
  <r>
    <s v="0YUNGPOOK NATL UNIV"/>
    <n v="1"/>
    <s v="0.004"/>
    <m/>
    <x v="0"/>
    <x v="0"/>
  </r>
  <r>
    <s v="10 WOJSKOWY SZPITAL KLIN POLIKLIN BYDGOSZCZY"/>
    <n v="1"/>
    <s v="0.004"/>
    <m/>
    <x v="0"/>
    <x v="0"/>
  </r>
  <r>
    <s v="12 OCTUBRE CHILDRENS HOSP"/>
    <n v="1"/>
    <s v="0.004"/>
    <m/>
    <x v="0"/>
    <x v="0"/>
  </r>
  <r>
    <s v="1NDIAN INST TECHNOL MADRAS"/>
    <n v="1"/>
    <s v="0.004"/>
    <m/>
    <x v="0"/>
    <x v="0"/>
  </r>
  <r>
    <s v="1NFN SEZ CATANIA"/>
    <n v="1"/>
    <s v="0.004"/>
    <m/>
    <x v="0"/>
    <x v="0"/>
  </r>
  <r>
    <s v="1NFN SEZ PISA"/>
    <n v="1"/>
    <s v="0.004"/>
    <m/>
    <x v="0"/>
    <x v="0"/>
  </r>
  <r>
    <s v="1ST CHARLES UNIV SCH"/>
    <n v="1"/>
    <s v="0.004"/>
    <m/>
    <x v="0"/>
    <x v="0"/>
  </r>
  <r>
    <s v="20014 UNIV TURKU"/>
    <n v="1"/>
    <s v="0.004"/>
    <m/>
    <x v="0"/>
    <x v="0"/>
  </r>
  <r>
    <s v="23 ME INC"/>
    <n v="1"/>
    <s v="0.004"/>
    <m/>
    <x v="0"/>
    <x v="0"/>
  </r>
  <r>
    <s v="2ND FAC MED"/>
    <n v="1"/>
    <s v="0.004"/>
    <m/>
    <x v="0"/>
    <x v="0"/>
  </r>
  <r>
    <s v="2ND MIL MED UNIV"/>
    <n v="1"/>
    <s v="0.004"/>
    <m/>
    <x v="0"/>
    <x v="0"/>
  </r>
  <r>
    <s v="3128 TEXAS A M UNIV"/>
    <n v="1"/>
    <s v="0.004"/>
    <m/>
    <x v="0"/>
    <x v="0"/>
  </r>
  <r>
    <s v="3M"/>
    <n v="1"/>
    <s v="0.004"/>
    <m/>
    <x v="0"/>
    <x v="0"/>
  </r>
  <r>
    <s v="3RD MED CLIN"/>
    <n v="1"/>
    <s v="0.004"/>
    <m/>
    <x v="0"/>
    <x v="0"/>
  </r>
  <r>
    <s v="4CLINICS"/>
    <n v="1"/>
    <s v="0.004"/>
    <m/>
    <x v="0"/>
    <x v="0"/>
  </r>
  <r>
    <s v="4FRONT LTD"/>
    <n v="1"/>
    <s v="0.004"/>
    <m/>
    <x v="0"/>
    <x v="0"/>
  </r>
  <r>
    <s v="5D VIS"/>
    <n v="1"/>
    <s v="0.004"/>
    <m/>
    <x v="0"/>
    <x v="0"/>
  </r>
  <r>
    <s v="A ALIKHANIAN YEREVAN INST PHYS"/>
    <n v="1"/>
    <s v="0.004"/>
    <m/>
    <x v="0"/>
    <x v="0"/>
  </r>
  <r>
    <s v="A ALIKHANYAN NATL LAB"/>
    <n v="1"/>
    <s v="0.004"/>
    <m/>
    <x v="0"/>
    <x v="0"/>
  </r>
  <r>
    <s v="A BUZZATI TRAVERSO CNR"/>
    <n v="1"/>
    <s v="0.004"/>
    <m/>
    <x v="0"/>
    <x v="0"/>
  </r>
  <r>
    <s v="A CLIN FDN"/>
    <n v="1"/>
    <s v="0.004"/>
    <m/>
    <x v="0"/>
    <x v="0"/>
  </r>
  <r>
    <s v="A DOS CUNHADOS TORRES VEDRAS"/>
    <n v="1"/>
    <s v="0.004"/>
    <m/>
    <x v="0"/>
    <x v="0"/>
  </r>
  <r>
    <s v="A MEYER CHILDRENS UNIV HOSP"/>
    <n v="1"/>
    <s v="0.004"/>
    <m/>
    <x v="0"/>
    <x v="0"/>
  </r>
  <r>
    <s v="A UNIV ATHENS"/>
    <n v="1"/>
    <s v="0.004"/>
    <m/>
    <x v="0"/>
    <x v="0"/>
  </r>
  <r>
    <s v="A9 COM INC"/>
    <n v="1"/>
    <s v="0.004"/>
    <m/>
    <x v="0"/>
    <x v="0"/>
  </r>
  <r>
    <s v="AA"/>
    <n v="1"/>
    <s v="0.004"/>
    <m/>
    <x v="0"/>
    <x v="0"/>
  </r>
  <r>
    <s v="AA BAIKOV INST MET MAT SCI"/>
    <n v="1"/>
    <s v="0.004"/>
    <m/>
    <x v="0"/>
    <x v="0"/>
  </r>
  <r>
    <s v="AA BAIKOV INST MET MAT SCI RAS"/>
    <n v="1"/>
    <s v="0.004"/>
    <m/>
    <x v="0"/>
    <x v="0"/>
  </r>
  <r>
    <s v="AAHO UNIV"/>
    <n v="1"/>
    <s v="0.004"/>
    <m/>
    <x v="0"/>
    <x v="0"/>
  </r>
  <r>
    <s v="AALST OLV HOSP"/>
    <n v="1"/>
    <s v="0.004"/>
    <m/>
    <x v="0"/>
    <x v="0"/>
  </r>
  <r>
    <s v="AALTO UNIV SCH SCI"/>
    <n v="1"/>
    <s v="0.004"/>
    <m/>
    <x v="0"/>
    <x v="0"/>
  </r>
  <r>
    <s v="AARHUS INST ADV STUDIES"/>
    <n v="1"/>
    <s v="0.004"/>
    <m/>
    <x v="0"/>
    <x v="0"/>
  </r>
  <r>
    <s v="AARHUS SCH ARCHITECTURE"/>
    <n v="1"/>
    <s v="0.004"/>
    <m/>
    <x v="0"/>
    <x v="0"/>
  </r>
  <r>
    <s v="AARHUS UNIV HOSP RISSKOV"/>
    <n v="1"/>
    <s v="0.004"/>
    <m/>
    <x v="0"/>
    <x v="0"/>
  </r>
  <r>
    <s v="AB SANDVIK MAT TECHNOL"/>
    <n v="1"/>
    <s v="0.004"/>
    <m/>
    <x v="0"/>
    <x v="0"/>
  </r>
  <r>
    <s v="ABANT IZZET BAYSAL UNIV"/>
    <n v="1"/>
    <s v="0.004"/>
    <m/>
    <x v="0"/>
    <x v="0"/>
  </r>
  <r>
    <s v="ABASTUMANI OBSERV"/>
    <n v="1"/>
    <s v="0.004"/>
    <m/>
    <x v="0"/>
    <x v="0"/>
  </r>
  <r>
    <s v="ABB AB"/>
    <n v="1"/>
    <s v="0.004"/>
    <m/>
    <x v="0"/>
    <x v="0"/>
  </r>
  <r>
    <s v="ABB CORPORATE RES"/>
    <n v="1"/>
    <s v="0.004"/>
    <m/>
    <x v="0"/>
    <x v="0"/>
  </r>
  <r>
    <s v="ABB INC"/>
    <n v="1"/>
    <s v="0.004"/>
    <m/>
    <x v="0"/>
    <x v="0"/>
  </r>
  <r>
    <s v="ABBEY LANE LAB"/>
    <n v="1"/>
    <s v="0.004"/>
    <m/>
    <x v="0"/>
    <x v="0"/>
  </r>
  <r>
    <s v="ABBVIE BIOPHARMACEUT GMBH"/>
    <n v="1"/>
    <s v="0.004"/>
    <m/>
    <x v="0"/>
    <x v="0"/>
  </r>
  <r>
    <s v="ABBVIE BIOPHARMACEUTICALS GMBH"/>
    <n v="1"/>
    <s v="0.004"/>
    <m/>
    <x v="0"/>
    <x v="0"/>
  </r>
  <r>
    <s v="ABBVIE DEUTSCHLAND GMBH CO KG"/>
    <n v="1"/>
    <s v="0.004"/>
    <m/>
    <x v="0"/>
    <x v="0"/>
  </r>
  <r>
    <s v="ABBVIE PHARMACEUT"/>
    <n v="1"/>
    <s v="0.004"/>
    <m/>
    <x v="0"/>
    <x v="0"/>
  </r>
  <r>
    <s v="ABBYY INFOPOISK LLC"/>
    <n v="1"/>
    <s v="0.004"/>
    <m/>
    <x v="0"/>
    <x v="0"/>
  </r>
  <r>
    <s v="ABC SCH MED"/>
    <n v="1"/>
    <s v="0.004"/>
    <m/>
    <x v="0"/>
    <x v="0"/>
  </r>
  <r>
    <s v="ABDOMINAL CTR ENDOCRINOL"/>
    <n v="1"/>
    <s v="0.004"/>
    <m/>
    <x v="0"/>
    <x v="0"/>
  </r>
  <r>
    <s v="ABDUL WALL KHAN UNIV"/>
    <n v="1"/>
    <s v="0.004"/>
    <m/>
    <x v="0"/>
    <x v="0"/>
  </r>
  <r>
    <s v="ABERDEEN ROYAL INFIRM"/>
    <n v="1"/>
    <s v="0.004"/>
    <m/>
    <x v="0"/>
    <x v="0"/>
  </r>
  <r>
    <s v="ABERTAY UNIV"/>
    <n v="1"/>
    <s v="0.004"/>
    <m/>
    <x v="0"/>
    <x v="0"/>
  </r>
  <r>
    <s v="ABL"/>
    <n v="1"/>
    <s v="0.004"/>
    <m/>
    <x v="0"/>
    <x v="0"/>
  </r>
  <r>
    <s v="ABL HERBARIUM"/>
    <n v="1"/>
    <s v="0.004"/>
    <m/>
    <x v="0"/>
    <x v="0"/>
  </r>
  <r>
    <s v="ABO AKAD UNIV SOCIOL"/>
    <n v="1"/>
    <s v="0.004"/>
    <m/>
    <x v="0"/>
    <x v="0"/>
  </r>
  <r>
    <s v="ABT THORAXCHIRURG"/>
    <n v="1"/>
    <s v="0.004"/>
    <m/>
    <x v="0"/>
    <x v="0"/>
  </r>
  <r>
    <s v="AC2T RES GMBH EXCELLENCE CTR TRIBOL"/>
    <n v="1"/>
    <s v="0.004"/>
    <m/>
    <x v="0"/>
    <x v="0"/>
  </r>
  <r>
    <s v="ACAD ARTE ESTONIA"/>
    <n v="1"/>
    <s v="0.004"/>
    <m/>
    <x v="0"/>
    <x v="0"/>
  </r>
  <r>
    <s v="ACAD ATHENS BRFAAA"/>
    <n v="1"/>
    <s v="0.004"/>
    <m/>
    <x v="0"/>
    <x v="0"/>
  </r>
  <r>
    <s v="ACAD ESTONIA ARTE"/>
    <n v="1"/>
    <s v="0.004"/>
    <m/>
    <x v="0"/>
    <x v="0"/>
  </r>
  <r>
    <s v="ACAD FINE ARTS VIENNA"/>
    <n v="1"/>
    <s v="0.004"/>
    <m/>
    <x v="0"/>
    <x v="0"/>
  </r>
  <r>
    <s v="ACAD HOSP"/>
    <n v="1"/>
    <s v="0.004"/>
    <m/>
    <x v="0"/>
    <x v="0"/>
  </r>
  <r>
    <s v="ACAD HOSP CHARITE BERLIN"/>
    <n v="1"/>
    <s v="0.004"/>
    <m/>
    <x v="0"/>
    <x v="0"/>
  </r>
  <r>
    <s v="ACAD HOSP PARAMARIBO"/>
    <n v="1"/>
    <s v="0.004"/>
    <m/>
    <x v="0"/>
    <x v="0"/>
  </r>
  <r>
    <s v="ACAD HOSP SOLINGEN"/>
    <n v="1"/>
    <s v="0.004"/>
    <m/>
    <x v="0"/>
    <x v="0"/>
  </r>
  <r>
    <s v="ACAD INST"/>
    <n v="1"/>
    <s v="0.004"/>
    <m/>
    <x v="0"/>
    <x v="0"/>
  </r>
  <r>
    <s v="ACAD MED CENTRUM"/>
    <n v="1"/>
    <s v="0.004"/>
    <m/>
    <x v="0"/>
    <x v="0"/>
  </r>
  <r>
    <s v="ACAD PODLASKA"/>
    <n v="1"/>
    <s v="0.004"/>
    <m/>
    <x v="0"/>
    <x v="0"/>
  </r>
  <r>
    <s v="ACAD SC RES TECHNOL ARAB REPUBL EGYPT"/>
    <n v="1"/>
    <s v="0.004"/>
    <m/>
    <x v="0"/>
    <x v="0"/>
  </r>
  <r>
    <s v="ACAD SCI ARTS BOSNIA HERZEGOVINA"/>
    <n v="1"/>
    <s v="0.004"/>
    <m/>
    <x v="0"/>
    <x v="0"/>
  </r>
  <r>
    <s v="ACAD SCI CZECH REPUBL VVI"/>
    <n v="1"/>
    <s v="0.004"/>
    <m/>
    <x v="0"/>
    <x v="0"/>
  </r>
  <r>
    <s v="ACAD SCI REPUBL MOLDOVA"/>
    <n v="1"/>
    <s v="0.004"/>
    <m/>
    <x v="0"/>
    <x v="0"/>
  </r>
  <r>
    <s v="ACAD SCI RES TECHNOL ARAB REPUBL EGYPT EGYPTIAN"/>
    <n v="1"/>
    <s v="0.004"/>
    <m/>
    <x v="0"/>
    <x v="0"/>
  </r>
  <r>
    <s v="ACAD SCIENTI FI C RES TECHNOL ARAB REPUBL EGYPT"/>
    <n v="1"/>
    <s v="0.004"/>
    <m/>
    <x v="0"/>
    <x v="0"/>
  </r>
  <r>
    <s v="ACAD SHUMAKOV FED RES CTR TRANSPLANTOL ARTIFICI"/>
    <n v="1"/>
    <s v="0.004"/>
    <m/>
    <x v="0"/>
    <x v="0"/>
  </r>
  <r>
    <s v="ACAD SPECIAL EDUC"/>
    <n v="1"/>
    <s v="0.004"/>
    <m/>
    <x v="0"/>
    <x v="0"/>
  </r>
  <r>
    <s v="ACAD TEACHING HOSP FELDKIRCH"/>
    <n v="1"/>
    <s v="0.004"/>
    <m/>
    <x v="0"/>
    <x v="0"/>
  </r>
  <r>
    <s v="ACAD V I SHUMAKOV FED RES"/>
    <n v="1"/>
    <s v="0.004"/>
    <m/>
    <x v="0"/>
    <x v="0"/>
  </r>
  <r>
    <s v="ACAD VI SHUMAKOV FED RES CTR TRANSPLANTOL ARTI"/>
    <n v="1"/>
    <s v="0.004"/>
    <m/>
    <x v="0"/>
    <x v="0"/>
  </r>
  <r>
    <s v="ACADEMICIAN VI SHUMAKOV FED RES CTR TRANSPLANTOL"/>
    <n v="1"/>
    <s v="0.004"/>
    <m/>
    <x v="0"/>
    <x v="0"/>
  </r>
  <r>
    <s v="ACADEMY SYNLAB HOLDING DEUTSCHLAND GMBH"/>
    <n v="1"/>
    <s v="0.004"/>
    <m/>
    <x v="0"/>
    <x v="0"/>
  </r>
  <r>
    <s v="ACC STEYR"/>
    <n v="1"/>
    <s v="0.004"/>
    <m/>
    <x v="0"/>
    <x v="0"/>
  </r>
  <r>
    <s v="ACD"/>
    <n v="1"/>
    <s v="0.004"/>
    <m/>
    <x v="0"/>
    <x v="0"/>
  </r>
  <r>
    <s v="ACHMEA ZORG HLTH"/>
    <n v="1"/>
    <s v="0.004"/>
    <m/>
    <x v="0"/>
    <x v="0"/>
  </r>
  <r>
    <s v="ACIB"/>
    <n v="1"/>
    <s v="0.004"/>
    <m/>
    <x v="0"/>
    <x v="0"/>
  </r>
  <r>
    <s v="ACIBADEM HOSP"/>
    <n v="1"/>
    <s v="0.004"/>
    <m/>
    <x v="0"/>
    <x v="0"/>
  </r>
  <r>
    <s v="ACIBADEM UNIV"/>
    <n v="1"/>
    <s v="0.004"/>
    <m/>
    <x v="0"/>
    <x v="0"/>
  </r>
  <r>
    <s v="ACMA CGMA"/>
    <n v="1"/>
    <s v="0.004"/>
    <m/>
    <x v="0"/>
    <x v="0"/>
  </r>
  <r>
    <s v="ACQUANEGRA CHIESE MM"/>
    <n v="1"/>
    <s v="0.004"/>
    <m/>
    <x v="0"/>
    <x v="0"/>
  </r>
  <r>
    <s v="ACTA"/>
    <n v="1"/>
    <s v="0.004"/>
    <m/>
    <x v="0"/>
    <x v="0"/>
  </r>
  <r>
    <s v="ACTION RES COMMUNITY HLTH"/>
    <n v="1"/>
    <s v="0.004"/>
    <m/>
    <x v="0"/>
    <x v="0"/>
  </r>
  <r>
    <s v="AD REM FERTIL STERIL RES CTR"/>
    <n v="1"/>
    <s v="0.004"/>
    <m/>
    <x v="0"/>
    <x v="0"/>
  </r>
  <r>
    <s v="ADALA FAMILY MED CTR"/>
    <n v="1"/>
    <s v="0.004"/>
    <m/>
    <x v="0"/>
    <x v="0"/>
  </r>
  <r>
    <s v="ADDENBROOKES HOSP CAMBRIDGE"/>
    <n v="1"/>
    <s v="0.004"/>
    <m/>
    <x v="0"/>
    <x v="0"/>
  </r>
  <r>
    <s v="ADDIS ABABA CITY GOVT"/>
    <n v="1"/>
    <s v="0.004"/>
    <m/>
    <x v="0"/>
    <x v="0"/>
  </r>
  <r>
    <s v="ADECEASED BALSO VIENNA UNIV TECHNOL VIENNA AUSTRI"/>
    <n v="1"/>
    <s v="0.004"/>
    <m/>
    <x v="0"/>
    <x v="0"/>
  </r>
  <r>
    <s v="ADELAIDE MED RES"/>
    <n v="1"/>
    <s v="0.004"/>
    <m/>
    <x v="0"/>
    <x v="0"/>
  </r>
  <r>
    <s v="ADELI EESTI OU"/>
    <n v="1"/>
    <s v="0.004"/>
    <m/>
    <x v="0"/>
    <x v="0"/>
  </r>
  <r>
    <s v="ADICHUNCHANAGIRI INST MOL MED"/>
    <n v="1"/>
    <s v="0.004"/>
    <m/>
    <x v="0"/>
    <x v="0"/>
  </r>
  <r>
    <s v="ADIPOSITAS KLIN"/>
    <n v="1"/>
    <s v="0.004"/>
    <m/>
    <x v="0"/>
    <x v="0"/>
  </r>
  <r>
    <s v="ADIYARNAN UNIV"/>
    <n v="1"/>
    <s v="0.004"/>
    <m/>
    <x v="0"/>
    <x v="0"/>
  </r>
  <r>
    <s v="ADM FIVNAT"/>
    <n v="1"/>
    <s v="0.004"/>
    <m/>
    <x v="0"/>
    <x v="0"/>
  </r>
  <r>
    <s v="ADM GRP"/>
    <n v="1"/>
    <s v="0.004"/>
    <m/>
    <x v="0"/>
    <x v="0"/>
  </r>
  <r>
    <s v="ADM OCCUPAT HLTH SAFETY"/>
    <n v="1"/>
    <s v="0.004"/>
    <m/>
    <x v="0"/>
    <x v="0"/>
  </r>
  <r>
    <s v="ADRIANO BUZZATI TRAVERSO CNR"/>
    <n v="1"/>
    <s v="0.004"/>
    <m/>
    <x v="0"/>
    <x v="0"/>
  </r>
  <r>
    <s v="ADRIANO BUZZATI TRAVERSO CNR INST GENET BIOPHYS"/>
    <n v="1"/>
    <s v="0.004"/>
    <m/>
    <x v="0"/>
    <x v="0"/>
  </r>
  <r>
    <s v="ADV MED RES INST CANADA"/>
    <n v="1"/>
    <s v="0.004"/>
    <m/>
    <x v="0"/>
    <x v="0"/>
  </r>
  <r>
    <s v="ADVISIO OU"/>
    <n v="1"/>
    <s v="0.004"/>
    <m/>
    <x v="0"/>
    <x v="0"/>
  </r>
  <r>
    <s v="ADVOCACY PREVENT HEPATITIS NIGERIA"/>
    <n v="1"/>
    <s v="0.004"/>
    <m/>
    <x v="0"/>
    <x v="0"/>
  </r>
  <r>
    <s v="ADYAMAN UNIV"/>
    <n v="1"/>
    <s v="0.004"/>
    <m/>
    <x v="0"/>
    <x v="0"/>
  </r>
  <r>
    <s v="ADYAR HOSP"/>
    <n v="1"/>
    <s v="0.004"/>
    <m/>
    <x v="0"/>
    <x v="0"/>
  </r>
  <r>
    <s v="ADYGEI STATE UNIV"/>
    <n v="1"/>
    <s v="0.004"/>
    <m/>
    <x v="0"/>
    <x v="0"/>
  </r>
  <r>
    <s v="ADYGHE STATE UNIV"/>
    <n v="1"/>
    <s v="0.004"/>
    <m/>
    <x v="0"/>
    <x v="0"/>
  </r>
  <r>
    <s v="AEGEAN FOREST RES INST"/>
    <n v="1"/>
    <s v="0.004"/>
    <m/>
    <x v="0"/>
    <x v="0"/>
  </r>
  <r>
    <s v="AEROC INT AS"/>
    <n v="1"/>
    <s v="0.004"/>
    <m/>
    <x v="0"/>
    <x v="0"/>
  </r>
  <r>
    <s v="AEROCOSMOS RES INST AEROSP MONITORING"/>
    <n v="1"/>
    <s v="0.004"/>
    <m/>
    <x v="0"/>
    <x v="0"/>
  </r>
  <r>
    <s v="AEROSOL DYNAM INC"/>
    <n v="1"/>
    <s v="0.004"/>
    <m/>
    <x v="0"/>
    <x v="0"/>
  </r>
  <r>
    <s v="AF CONSULT PROC CONTROL"/>
    <n v="1"/>
    <s v="0.004"/>
    <m/>
    <x v="0"/>
    <x v="0"/>
  </r>
  <r>
    <s v="AF CONSULTING AS"/>
    <n v="1"/>
    <s v="0.004"/>
    <m/>
    <x v="0"/>
    <x v="0"/>
  </r>
  <r>
    <s v="AFDB"/>
    <n v="1"/>
    <s v="0.004"/>
    <m/>
    <x v="0"/>
    <x v="0"/>
  </r>
  <r>
    <s v="AFFILIATE VILNIUS UNIV HOSP SANTARISKIU KLINIKOS"/>
    <n v="1"/>
    <s v="0.004"/>
    <m/>
    <x v="0"/>
    <x v="0"/>
  </r>
  <r>
    <s v="AFFYMETRIX"/>
    <n v="1"/>
    <s v="0.004"/>
    <m/>
    <x v="0"/>
    <x v="0"/>
  </r>
  <r>
    <s v="AFH"/>
    <n v="1"/>
    <s v="0.004"/>
    <m/>
    <x v="0"/>
    <x v="0"/>
  </r>
  <r>
    <s v="AFLAR PATIENT ASSOC"/>
    <n v="1"/>
    <s v="0.004"/>
    <m/>
    <x v="0"/>
    <x v="0"/>
  </r>
  <r>
    <s v="AFRC"/>
    <n v="1"/>
    <s v="0.004"/>
    <m/>
    <x v="0"/>
    <x v="0"/>
  </r>
  <r>
    <s v="AFRICA REG OFF"/>
    <n v="1"/>
    <s v="0.004"/>
    <m/>
    <x v="0"/>
    <x v="0"/>
  </r>
  <r>
    <s v="AFRICAN DEV BANK"/>
    <n v="1"/>
    <s v="0.004"/>
    <m/>
    <x v="0"/>
    <x v="0"/>
  </r>
  <r>
    <s v="AFRICAN DEV BANK AFDB"/>
    <n v="1"/>
    <s v="0.004"/>
    <m/>
    <x v="0"/>
    <x v="0"/>
  </r>
  <r>
    <s v="AFRICAN ECON RES CONSORTIUM AERC"/>
    <n v="1"/>
    <s v="0.004"/>
    <m/>
    <x v="0"/>
    <x v="0"/>
  </r>
  <r>
    <s v="AFRICAN FINANCE ECON ASSOC AFEA"/>
    <n v="1"/>
    <s v="0.004"/>
    <m/>
    <x v="0"/>
    <x v="0"/>
  </r>
  <r>
    <s v="AFRICARE BENIN"/>
    <n v="1"/>
    <s v="0.004"/>
    <m/>
    <x v="0"/>
    <x v="0"/>
  </r>
  <r>
    <s v="AFSSA LAB RES RABIES WILDLIFE DIS"/>
    <n v="1"/>
    <s v="0.004"/>
    <m/>
    <x v="0"/>
    <x v="0"/>
  </r>
  <r>
    <s v="AG HOLLEY HOSP"/>
    <n v="1"/>
    <s v="0.004"/>
    <m/>
    <x v="0"/>
    <x v="0"/>
  </r>
  <r>
    <s v="AGA KHAN UNIV HOSP"/>
    <n v="1"/>
    <s v="0.004"/>
    <m/>
    <x v="0"/>
    <x v="0"/>
  </r>
  <r>
    <s v="AGCY BIOMED"/>
    <n v="1"/>
    <s v="0.004"/>
    <m/>
    <x v="0"/>
    <x v="0"/>
  </r>
  <r>
    <s v="AGCY HLTH QUAL ASSESSMENT CATALONIA"/>
    <n v="1"/>
    <s v="0.004"/>
    <m/>
    <x v="0"/>
    <x v="0"/>
  </r>
  <r>
    <s v="AGCY HLTH TECHNOL ASSESSMENT TARIFF SYST AOTMIT"/>
    <n v="1"/>
    <s v="0.004"/>
    <m/>
    <x v="0"/>
    <x v="0"/>
  </r>
  <r>
    <s v="AGCY MED PROD MED DEVICES"/>
    <n v="1"/>
    <s v="0.004"/>
    <m/>
    <x v="0"/>
    <x v="0"/>
  </r>
  <r>
    <s v="AGCY MED PROD MED DEVICES REPUBL SLOVENIA"/>
    <n v="1"/>
    <s v="0.004"/>
    <m/>
    <x v="0"/>
    <x v="0"/>
  </r>
  <r>
    <s v="AGCY NAT CONSERVAT LANDSCAPE PROTECT CZECH REPU"/>
    <n v="1"/>
    <s v="0.004"/>
    <m/>
    <x v="0"/>
    <x v="0"/>
  </r>
  <r>
    <s v="AGCY NAT FOREST"/>
    <n v="1"/>
    <s v="0.004"/>
    <m/>
    <x v="0"/>
    <x v="0"/>
  </r>
  <r>
    <s v="AGCY NAT FORESTS BRUSSELS"/>
    <n v="1"/>
    <s v="0.004"/>
    <m/>
    <x v="0"/>
    <x v="0"/>
  </r>
  <r>
    <s v="AGCY PREVENT AND SOCIAL MED"/>
    <n v="1"/>
    <s v="0.004"/>
    <m/>
    <x v="0"/>
    <x v="0"/>
  </r>
  <r>
    <s v="AGE PLATFORM EUROPE"/>
    <n v="1"/>
    <s v="0.004"/>
    <m/>
    <x v="0"/>
    <x v="0"/>
  </r>
  <r>
    <s v="AGENCE MEDECINE PREVENT"/>
    <n v="1"/>
    <s v="0.004"/>
    <m/>
    <x v="0"/>
    <x v="0"/>
  </r>
  <r>
    <s v="AGENCE REG SANTE GRAND EST"/>
    <n v="1"/>
    <s v="0.004"/>
    <m/>
    <x v="0"/>
    <x v="0"/>
  </r>
  <r>
    <s v="AGENCIA ESTADAL METEOROL"/>
    <n v="1"/>
    <s v="0.004"/>
    <m/>
    <x v="0"/>
    <x v="0"/>
  </r>
  <r>
    <s v="AGENCIA ESTATAL CONSEJO SUPER INVEST CIENT"/>
    <n v="1"/>
    <s v="0.004"/>
    <m/>
    <x v="0"/>
    <x v="0"/>
  </r>
  <r>
    <s v="AGENCIA SALUD PUBL BARCELONA"/>
    <n v="1"/>
    <s v="0.004"/>
    <m/>
    <x v="0"/>
    <x v="0"/>
  </r>
  <r>
    <s v="AGENCOURT BIOSCI CORP"/>
    <n v="1"/>
    <s v="0.004"/>
    <m/>
    <x v="0"/>
    <x v="0"/>
  </r>
  <r>
    <s v="AGENCY HLTH TECHNOL ASSESSMENT"/>
    <n v="1"/>
    <s v="0.004"/>
    <m/>
    <x v="0"/>
    <x v="0"/>
  </r>
  <r>
    <s v="AGENCY PREVENT SOCIAL MED"/>
    <n v="1"/>
    <s v="0.004"/>
    <m/>
    <x v="0"/>
    <x v="0"/>
  </r>
  <r>
    <s v="AGENZIA REG PROTEZ PREVENZ AMBIENTE VENETO"/>
    <n v="1"/>
    <s v="0.004"/>
    <m/>
    <x v="0"/>
    <x v="0"/>
  </r>
  <r>
    <s v="AGES"/>
    <n v="1"/>
    <s v="0.004"/>
    <m/>
    <x v="0"/>
    <x v="0"/>
  </r>
  <r>
    <s v="AGES AUSTRIAN MEDICINES MED DEVICES AGCY"/>
    <n v="1"/>
    <s v="0.004"/>
    <m/>
    <x v="0"/>
    <x v="0"/>
  </r>
  <r>
    <s v="AGHARKAR RES INST"/>
    <n v="1"/>
    <s v="0.004"/>
    <m/>
    <x v="0"/>
    <x v="0"/>
  </r>
  <r>
    <s v="AGILENT TECHNOL"/>
    <n v="1"/>
    <s v="0.004"/>
    <m/>
    <x v="0"/>
    <x v="0"/>
  </r>
  <r>
    <s v="AGING RES CTR"/>
    <n v="1"/>
    <s v="0.004"/>
    <m/>
    <x v="0"/>
    <x v="0"/>
  </r>
  <r>
    <s v="AGIOS SAVVAS ANTICANER HOSP"/>
    <n v="1"/>
    <s v="0.004"/>
    <m/>
    <x v="0"/>
    <x v="0"/>
  </r>
  <r>
    <s v="AGLAIA KYRIAKOU CHILDRENS HOSP"/>
    <n v="1"/>
    <s v="0.004"/>
    <m/>
    <x v="0"/>
    <x v="0"/>
  </r>
  <r>
    <s v="AGNES SCOTT COLL"/>
    <n v="1"/>
    <s v="0.004"/>
    <m/>
    <x v="0"/>
    <x v="0"/>
  </r>
  <r>
    <s v="AGR BIOTECHNOL RES INST IRAN"/>
    <n v="1"/>
    <s v="0.004"/>
    <m/>
    <x v="0"/>
    <x v="0"/>
  </r>
  <r>
    <s v="AGR CANADA"/>
    <n v="1"/>
    <s v="0.004"/>
    <m/>
    <x v="0"/>
    <x v="0"/>
  </r>
  <r>
    <s v="AGR NATL RES INST"/>
    <n v="1"/>
    <s v="0.004"/>
    <m/>
    <x v="0"/>
    <x v="0"/>
  </r>
  <r>
    <s v="AGR RES COUNCIL"/>
    <n v="1"/>
    <s v="0.004"/>
    <m/>
    <x v="0"/>
    <x v="0"/>
  </r>
  <r>
    <s v="AGR RES COUNCIL ITALY"/>
    <n v="1"/>
    <s v="0.004"/>
    <m/>
    <x v="0"/>
    <x v="0"/>
  </r>
  <r>
    <s v="AGR RES EDUC EXTENS ORG"/>
    <n v="1"/>
    <s v="0.004"/>
    <m/>
    <x v="0"/>
    <x v="0"/>
  </r>
  <r>
    <s v="AGR RES INST"/>
    <n v="1"/>
    <s v="0.004"/>
    <m/>
    <x v="0"/>
    <x v="0"/>
  </r>
  <r>
    <s v="AGR RES TECHNOL CTR"/>
    <n v="1"/>
    <s v="0.004"/>
    <m/>
    <x v="0"/>
    <x v="0"/>
  </r>
  <r>
    <s v="AGR UNIV LATVIA"/>
    <n v="1"/>
    <s v="0.004"/>
    <m/>
    <x v="0"/>
    <x v="0"/>
  </r>
  <r>
    <s v="AGR UNIV MARCHE"/>
    <n v="1"/>
    <s v="0.004"/>
    <m/>
    <x v="0"/>
    <x v="0"/>
  </r>
  <r>
    <s v="AGRESEARCH"/>
    <n v="1"/>
    <s v="0.004"/>
    <m/>
    <x v="0"/>
    <x v="0"/>
  </r>
  <r>
    <s v="AGRI FOOD BIOSCI INST"/>
    <n v="1"/>
    <s v="0.004"/>
    <m/>
    <x v="0"/>
    <x v="0"/>
  </r>
  <r>
    <s v="AGRIFIRM"/>
    <n v="1"/>
    <s v="0.004"/>
    <m/>
    <x v="0"/>
    <x v="0"/>
  </r>
  <r>
    <s v="AGRITEC"/>
    <n v="1"/>
    <s v="0.004"/>
    <m/>
    <x v="0"/>
    <x v="0"/>
  </r>
  <r>
    <s v="AGRITEC LTD"/>
    <n v="1"/>
    <s v="0.004"/>
    <m/>
    <x v="0"/>
    <x v="0"/>
  </r>
  <r>
    <s v="AGROCAMPUS OUEST"/>
    <n v="1"/>
    <s v="0.004"/>
    <m/>
    <x v="0"/>
    <x v="0"/>
  </r>
  <r>
    <s v="AGROSCOPE CHANGINS WADENSWIL RES STN ACW"/>
    <n v="1"/>
    <s v="0.004"/>
    <m/>
    <x v="0"/>
    <x v="0"/>
  </r>
  <r>
    <s v="AGROSCOPE INST SUSTAINABIL SCI"/>
    <n v="1"/>
    <s v="0.004"/>
    <m/>
    <x v="0"/>
    <x v="0"/>
  </r>
  <r>
    <s v="AGROSCOPE LIEBEFELD POSIEUX RES STN ALP"/>
    <n v="1"/>
    <s v="0.004"/>
    <m/>
    <x v="0"/>
    <x v="0"/>
  </r>
  <r>
    <s v="AGROSCOPE RECKENHOLZ TANIKON"/>
    <n v="1"/>
    <s v="0.004"/>
    <m/>
    <x v="0"/>
    <x v="0"/>
  </r>
  <r>
    <s v="AGROTEST FYTO LTD"/>
    <n v="1"/>
    <s v="0.004"/>
    <m/>
    <x v="0"/>
    <x v="0"/>
  </r>
  <r>
    <s v="AGROVEGETAL SA"/>
    <n v="1"/>
    <s v="0.004"/>
    <m/>
    <x v="0"/>
    <x v="0"/>
  </r>
  <r>
    <s v="AHEPA UNIV HOSP"/>
    <n v="1"/>
    <s v="0.004"/>
    <m/>
    <x v="0"/>
    <x v="0"/>
  </r>
  <r>
    <s v="AHMEDABAD UNIV"/>
    <n v="1"/>
    <s v="0.004"/>
    <m/>
    <x v="0"/>
    <x v="0"/>
  </r>
  <r>
    <s v="AI VIRTANEN INST"/>
    <n v="1"/>
    <s v="0.004"/>
    <m/>
    <x v="0"/>
    <x v="0"/>
  </r>
  <r>
    <s v="AICHI CANC CTR"/>
    <n v="1"/>
    <s v="0.004"/>
    <m/>
    <x v="0"/>
    <x v="0"/>
  </r>
  <r>
    <s v="AICHI CANC CTR HOSP 1 1"/>
    <n v="1"/>
    <s v="0.004"/>
    <m/>
    <x v="0"/>
    <x v="0"/>
  </r>
  <r>
    <s v="AICHI MED UNIV"/>
    <n v="1"/>
    <s v="0.004"/>
    <m/>
    <x v="0"/>
    <x v="0"/>
  </r>
  <r>
    <s v="AIDS CLINCIAL IMMUNOL RES CTR"/>
    <n v="1"/>
    <s v="0.004"/>
    <m/>
    <x v="0"/>
    <x v="0"/>
  </r>
  <r>
    <s v="AIDS HILFE POTSDAM"/>
    <n v="1"/>
    <s v="0.004"/>
    <m/>
    <x v="0"/>
    <x v="0"/>
  </r>
  <r>
    <s v="AIDS PREVENT INITIAT NIGERIA"/>
    <n v="1"/>
    <s v="0.004"/>
    <m/>
    <x v="0"/>
    <x v="0"/>
  </r>
  <r>
    <s v="AIN SHAMS UNIVERSITY"/>
    <n v="1"/>
    <s v="0.004"/>
    <m/>
    <x v="0"/>
    <x v="0"/>
  </r>
  <r>
    <s v="AIN SOOSALU FIE"/>
    <n v="1"/>
    <s v="0.004"/>
    <m/>
    <x v="0"/>
    <x v="0"/>
  </r>
  <r>
    <s v="AINTREE UNIV"/>
    <n v="1"/>
    <s v="0.004"/>
    <m/>
    <x v="0"/>
    <x v="0"/>
  </r>
  <r>
    <s v="AIP"/>
    <n v="1"/>
    <s v="0.004"/>
    <m/>
    <x v="0"/>
    <x v="0"/>
  </r>
  <r>
    <s v="AIR LIQUIDE RES DEV"/>
    <n v="1"/>
    <s v="0.004"/>
    <m/>
    <x v="0"/>
    <x v="0"/>
  </r>
  <r>
    <s v="AIRBUS GRP INNOVAT CTR"/>
    <n v="1"/>
    <s v="0.004"/>
    <m/>
    <x v="0"/>
    <x v="0"/>
  </r>
  <r>
    <s v="AIRLANGGA UNIV"/>
    <n v="1"/>
    <s v="0.004"/>
    <m/>
    <x v="0"/>
    <x v="0"/>
  </r>
  <r>
    <s v="AIT AUSTRIAN INST TECHNOL"/>
    <n v="1"/>
    <s v="0.004"/>
    <m/>
    <x v="0"/>
    <x v="0"/>
  </r>
  <r>
    <s v="AIT AUSTRIAN INST TECHNOL GMBH"/>
    <n v="1"/>
    <s v="0.004"/>
    <m/>
    <x v="0"/>
    <x v="0"/>
  </r>
  <r>
    <s v="AITKHOZHIN INST MOL BIOL BIOCHEM"/>
    <n v="1"/>
    <s v="0.004"/>
    <m/>
    <x v="0"/>
    <x v="0"/>
  </r>
  <r>
    <s v="AIVOCODE"/>
    <n v="1"/>
    <s v="0.004"/>
    <m/>
    <x v="0"/>
    <x v="0"/>
  </r>
  <r>
    <s v="AJD CZESTOCHOWA"/>
    <n v="1"/>
    <s v="0.004"/>
    <m/>
    <x v="0"/>
    <x v="0"/>
  </r>
  <r>
    <s v="AJILON CONSULTING"/>
    <n v="1"/>
    <s v="0.004"/>
    <m/>
    <x v="0"/>
    <x v="0"/>
  </r>
  <r>
    <s v="AK PRUDIL SPOL"/>
    <n v="1"/>
    <s v="0.004"/>
    <m/>
    <x v="0"/>
    <x v="0"/>
  </r>
  <r>
    <s v="AKAD 21"/>
    <n v="1"/>
    <s v="0.004"/>
    <m/>
    <x v="0"/>
    <x v="0"/>
  </r>
  <r>
    <s v="AKAD CESKE REPUBLIKY"/>
    <n v="1"/>
    <s v="0.004"/>
    <m/>
    <x v="0"/>
    <x v="0"/>
  </r>
  <r>
    <s v="AKAD CESKE REPUBLIKY VVI"/>
    <n v="1"/>
    <s v="0.004"/>
    <m/>
    <x v="0"/>
    <x v="0"/>
  </r>
  <r>
    <s v="AKAD MED"/>
    <n v="1"/>
    <s v="0.004"/>
    <m/>
    <x v="0"/>
    <x v="0"/>
  </r>
  <r>
    <s v="AKAD TEE 23 TALLINN"/>
    <n v="1"/>
    <s v="0.004"/>
    <m/>
    <x v="0"/>
    <x v="0"/>
  </r>
  <r>
    <s v="AKAD UNIV HOSP"/>
    <n v="1"/>
    <s v="0.004"/>
    <m/>
    <x v="0"/>
    <x v="0"/>
  </r>
  <r>
    <s v="AKADEMISKA SJUKHUSET UPPSALA"/>
    <n v="1"/>
    <s v="0.004"/>
    <m/>
    <x v="0"/>
    <x v="0"/>
  </r>
  <r>
    <s v="AKAKI TSERETELI STATE UNIV"/>
    <n v="1"/>
    <s v="0.004"/>
    <m/>
    <x v="0"/>
    <x v="0"/>
  </r>
  <r>
    <s v="AKASAKA MENTAL CLIN"/>
    <n v="1"/>
    <s v="0.004"/>
    <m/>
    <x v="0"/>
    <x v="0"/>
  </r>
  <r>
    <s v="AKER UNIV HOSP"/>
    <n v="1"/>
    <s v="0.004"/>
    <m/>
    <x v="0"/>
    <x v="0"/>
  </r>
  <r>
    <s v="AKITA PREFECTURAL UNIV"/>
    <n v="1"/>
    <s v="0.004"/>
    <m/>
    <x v="0"/>
    <x v="0"/>
  </r>
  <r>
    <s v="AKITA UNIV"/>
    <n v="1"/>
    <s v="0.004"/>
    <m/>
    <x v="0"/>
    <x v="0"/>
  </r>
  <r>
    <s v="AKVAPLAN NIVA"/>
    <n v="1"/>
    <s v="0.004"/>
    <m/>
    <x v="0"/>
    <x v="0"/>
  </r>
  <r>
    <s v="AKVAPLAN NIVA AS"/>
    <n v="1"/>
    <s v="0.004"/>
    <m/>
    <x v="0"/>
    <x v="0"/>
  </r>
  <r>
    <s v="AKZONOBEL RES DEV INNOVAT"/>
    <n v="1"/>
    <s v="0.004"/>
    <m/>
    <x v="0"/>
    <x v="0"/>
  </r>
  <r>
    <s v="AL AKHAWAYN UNIV IFRANE AUI"/>
    <n v="1"/>
    <s v="0.004"/>
    <m/>
    <x v="0"/>
    <x v="0"/>
  </r>
  <r>
    <s v="AL FARABI KAZAKH NAT UNIV"/>
    <n v="1"/>
    <s v="0.004"/>
    <m/>
    <x v="0"/>
    <x v="0"/>
  </r>
  <r>
    <s v="AL FARABI KAZAKH NATL UNIV"/>
    <n v="1"/>
    <s v="0.004"/>
    <m/>
    <x v="0"/>
    <x v="0"/>
  </r>
  <r>
    <s v="AL GHURAIR UNIV"/>
    <n v="1"/>
    <s v="0.004"/>
    <m/>
    <x v="0"/>
    <x v="0"/>
  </r>
  <r>
    <s v="AL JALILA CHILDRENS HOSP"/>
    <n v="1"/>
    <s v="0.004"/>
    <m/>
    <x v="0"/>
    <x v="0"/>
  </r>
  <r>
    <s v="AL JALILA FDN RES CTR"/>
    <n v="1"/>
    <s v="0.004"/>
    <m/>
    <x v="0"/>
    <x v="0"/>
  </r>
  <r>
    <s v="AL QASEMI ACAD COLL"/>
    <n v="1"/>
    <s v="0.004"/>
    <m/>
    <x v="0"/>
    <x v="0"/>
  </r>
  <r>
    <s v="AL RASHID HOSP"/>
    <n v="1"/>
    <s v="0.004"/>
    <m/>
    <x v="0"/>
    <x v="0"/>
  </r>
  <r>
    <s v="AL RASSOUL AL AAZAM HOSP"/>
    <n v="1"/>
    <s v="0.004"/>
    <m/>
    <x v="0"/>
    <x v="0"/>
  </r>
  <r>
    <s v="ALABAMA A M UNIV"/>
    <n v="1"/>
    <s v="0.004"/>
    <m/>
    <x v="0"/>
    <x v="0"/>
  </r>
  <r>
    <s v="ALACHUA RES INST"/>
    <n v="1"/>
    <s v="0.004"/>
    <m/>
    <x v="0"/>
    <x v="0"/>
  </r>
  <r>
    <s v="ALARA AS"/>
    <n v="1"/>
    <s v="0.004"/>
    <m/>
    <x v="0"/>
    <x v="0"/>
  </r>
  <r>
    <s v="ALASKA FISHERIES SCI CTR"/>
    <n v="1"/>
    <s v="0.004"/>
    <m/>
    <x v="0"/>
    <x v="0"/>
  </r>
  <r>
    <s v="ALASKA SEALIFE CTR"/>
    <n v="1"/>
    <s v="0.004"/>
    <m/>
    <x v="0"/>
    <x v="0"/>
  </r>
  <r>
    <s v="ALBACETE UNIV HOSP"/>
    <n v="1"/>
    <s v="0.004"/>
    <m/>
    <x v="0"/>
    <x v="0"/>
  </r>
  <r>
    <s v="ALBANY MED CTR"/>
    <n v="1"/>
    <s v="0.004"/>
    <m/>
    <x v="0"/>
    <x v="0"/>
  </r>
  <r>
    <s v="ALBERT EINSTEIN CANC CTR"/>
    <n v="1"/>
    <s v="0.004"/>
    <m/>
    <x v="0"/>
    <x v="0"/>
  </r>
  <r>
    <s v="ALBERT EINSTEIN CTR FDN PHYS"/>
    <n v="1"/>
    <s v="0.004"/>
    <m/>
    <x v="0"/>
    <x v="0"/>
  </r>
  <r>
    <s v="ALBERT LUDWIG UNIV"/>
    <n v="1"/>
    <s v="0.004"/>
    <m/>
    <x v="0"/>
    <x v="0"/>
  </r>
  <r>
    <s v="ALBERT LUDWIGS UNIV"/>
    <n v="1"/>
    <s v="0.004"/>
    <m/>
    <x v="0"/>
    <x v="0"/>
  </r>
  <r>
    <s v="ALBERT MICHALLON UNIV HOSP"/>
    <n v="1"/>
    <s v="0.004"/>
    <m/>
    <x v="0"/>
    <x v="0"/>
  </r>
  <r>
    <s v="ALBERT SZENT GYORGYY MED UNIV"/>
    <n v="1"/>
    <s v="0.004"/>
    <m/>
    <x v="0"/>
    <x v="0"/>
  </r>
  <r>
    <s v="ALBERTA CANC BOARD"/>
    <n v="1"/>
    <s v="0.004"/>
    <m/>
    <x v="0"/>
    <x v="0"/>
  </r>
  <r>
    <s v="ALBERTA HLTH SERV"/>
    <n v="1"/>
    <s v="0.004"/>
    <m/>
    <x v="0"/>
    <x v="0"/>
  </r>
  <r>
    <s v="ALBERYSTWYTH UNIV"/>
    <n v="1"/>
    <s v="0.004"/>
    <m/>
    <x v="0"/>
    <x v="0"/>
  </r>
  <r>
    <s v="ALBSTADT SIGMARINGEN UNIV"/>
    <n v="1"/>
    <s v="0.004"/>
    <m/>
    <x v="0"/>
    <x v="0"/>
  </r>
  <r>
    <s v="ALCALA UNIV"/>
    <n v="1"/>
    <s v="0.004"/>
    <m/>
    <x v="0"/>
    <x v="0"/>
  </r>
  <r>
    <s v="ALCOHOL"/>
    <n v="1"/>
    <s v="0.004"/>
    <m/>
    <x v="0"/>
    <x v="0"/>
  </r>
  <r>
    <s v="ALCOHOL TOBACCO OTHER DRUG RES UNIT"/>
    <n v="1"/>
    <s v="0.004"/>
    <m/>
    <x v="0"/>
    <x v="0"/>
  </r>
  <r>
    <s v="ALDER MED CTR"/>
    <n v="1"/>
    <s v="0.004"/>
    <m/>
    <x v="0"/>
    <x v="0"/>
  </r>
  <r>
    <s v="ALEEA BUCHETULUI"/>
    <n v="1"/>
    <s v="0.004"/>
    <m/>
    <x v="0"/>
    <x v="0"/>
  </r>
  <r>
    <s v="ALEKSEEV NIZHNY NOVGOROD STATE TECH UNIV"/>
    <n v="1"/>
    <s v="0.004"/>
    <m/>
    <x v="0"/>
    <x v="0"/>
  </r>
  <r>
    <s v="ALESUND UNIV COLL"/>
    <n v="1"/>
    <s v="0.004"/>
    <m/>
    <x v="0"/>
    <x v="0"/>
  </r>
  <r>
    <s v="ALEXANDER DUBCEK UNIV TRENCIN"/>
    <n v="1"/>
    <s v="0.004"/>
    <m/>
    <x v="0"/>
    <x v="0"/>
  </r>
  <r>
    <s v="ALEXANDER DUBCEK UNIV TRENCIN TRENCIN"/>
    <n v="1"/>
    <s v="0.004"/>
    <m/>
    <x v="0"/>
    <x v="0"/>
  </r>
  <r>
    <s v="ALEXANDER TECHNOL EDUC INST ATEI THESSALONIKI"/>
    <n v="1"/>
    <s v="0.004"/>
    <m/>
    <x v="0"/>
    <x v="0"/>
  </r>
  <r>
    <s v="ALEXANDER VON HUMBOLDT INST INTERNET SOC"/>
    <n v="1"/>
    <s v="0.004"/>
    <m/>
    <x v="0"/>
    <x v="0"/>
  </r>
  <r>
    <s v="ALEXANDRA IOAN CUZA UNIV IASI"/>
    <n v="1"/>
    <s v="0.004"/>
    <m/>
    <x v="0"/>
    <x v="0"/>
  </r>
  <r>
    <s v="ALEXANDRA UNIV HOSP"/>
    <n v="1"/>
    <s v="0.004"/>
    <m/>
    <x v="0"/>
    <x v="0"/>
  </r>
  <r>
    <s v="ALEXANDROVSKA UNIV"/>
    <n v="1"/>
    <s v="0.004"/>
    <m/>
    <x v="0"/>
    <x v="0"/>
  </r>
  <r>
    <s v="ALEXANDROVSKA UNIV HOSP"/>
    <n v="1"/>
    <s v="0.004"/>
    <m/>
    <x v="0"/>
    <x v="0"/>
  </r>
  <r>
    <s v="ALEXANDROVSKI CTR CLIN HOSP"/>
    <n v="1"/>
    <s v="0.004"/>
    <m/>
    <x v="0"/>
    <x v="0"/>
  </r>
  <r>
    <s v="ALEXANDRU LOAN CUZA UNIV IASI"/>
    <n v="1"/>
    <s v="0.004"/>
    <m/>
    <x v="0"/>
    <x v="0"/>
  </r>
  <r>
    <s v="ALEXANDRU OBREGIA HOSP"/>
    <n v="1"/>
    <s v="0.004"/>
    <m/>
    <x v="0"/>
    <x v="0"/>
  </r>
  <r>
    <s v="ALFASIAL UNIV"/>
    <n v="1"/>
    <s v="0.004"/>
    <m/>
    <x v="0"/>
    <x v="0"/>
  </r>
  <r>
    <s v="ALFRED WEGENER INST"/>
    <n v="1"/>
    <s v="0.004"/>
    <m/>
    <x v="0"/>
    <x v="0"/>
  </r>
  <r>
    <s v="ALFRED WEGENER INST HELMHOLTZ ZENTRUM POLAR MEE"/>
    <n v="1"/>
    <s v="0.004"/>
    <m/>
    <x v="0"/>
    <x v="0"/>
  </r>
  <r>
    <s v="ALGELANDER INST ASTRON"/>
    <n v="1"/>
    <s v="0.004"/>
    <m/>
    <x v="0"/>
    <x v="0"/>
  </r>
  <r>
    <s v="ALGEMEEN ZIEKENHUIS ST JAN"/>
    <n v="1"/>
    <s v="0.004"/>
    <m/>
    <x v="0"/>
    <x v="0"/>
  </r>
  <r>
    <s v="ALICANTE UNIV GEN HOSP"/>
    <n v="1"/>
    <s v="0.004"/>
    <m/>
    <x v="0"/>
    <x v="0"/>
  </r>
  <r>
    <s v="ALICE HOLT"/>
    <n v="1"/>
    <s v="0.004"/>
    <m/>
    <x v="0"/>
    <x v="0"/>
  </r>
  <r>
    <s v="ALIKHANIAN YEREVAN PHYS INST"/>
    <n v="1"/>
    <s v="0.004"/>
    <m/>
    <x v="0"/>
    <x v="0"/>
  </r>
  <r>
    <s v="ALKRANEL LTD"/>
    <n v="1"/>
    <s v="0.004"/>
    <m/>
    <x v="0"/>
    <x v="0"/>
  </r>
  <r>
    <s v="ALL RUSSIA INST AGR MICROBIOL ARRIAM"/>
    <n v="1"/>
    <s v="0.004"/>
    <m/>
    <x v="0"/>
    <x v="0"/>
  </r>
  <r>
    <s v="ALL RUSSIA RES INST GEOL MINERAL RESOURCES WORL"/>
    <n v="1"/>
    <s v="0.004"/>
    <m/>
    <x v="0"/>
    <x v="0"/>
  </r>
  <r>
    <s v="ALL RUSSIA RES INST MINERAL MAT SYNTH"/>
    <n v="1"/>
    <s v="0.004"/>
    <m/>
    <x v="0"/>
    <x v="0"/>
  </r>
  <r>
    <s v="ALL RUSSIA SCI CTR"/>
    <n v="1"/>
    <s v="0.004"/>
    <m/>
    <x v="0"/>
    <x v="0"/>
  </r>
  <r>
    <s v="ALL RUSSIA SCI CTR NITIOM VNTS SI VAVILOV GOI"/>
    <n v="1"/>
    <s v="0.004"/>
    <m/>
    <x v="0"/>
    <x v="0"/>
  </r>
  <r>
    <s v="ALL RUSSIAN RES INST FARM ANIM GENET BREEDING"/>
    <n v="1"/>
    <s v="0.004"/>
    <m/>
    <x v="0"/>
    <x v="0"/>
  </r>
  <r>
    <s v="ALL RUSSIAN RES THERMAL ENGN INST"/>
    <n v="1"/>
    <s v="0.004"/>
    <m/>
    <x v="0"/>
    <x v="0"/>
  </r>
  <r>
    <s v="ALLBAY AB"/>
    <n v="1"/>
    <s v="0.004"/>
    <m/>
    <x v="0"/>
    <x v="0"/>
  </r>
  <r>
    <s v="ALLDMHLTH CONSULTING"/>
    <n v="1"/>
    <s v="0.004"/>
    <m/>
    <x v="0"/>
    <x v="0"/>
  </r>
  <r>
    <s v="ALLEANZA CANCRO CANCRO"/>
    <n v="1"/>
    <s v="0.004"/>
    <m/>
    <x v="0"/>
    <x v="0"/>
  </r>
  <r>
    <s v="ALLERGY ASTHMA DERMATOL RES CTR"/>
    <n v="1"/>
    <s v="0.004"/>
    <m/>
    <x v="0"/>
    <x v="0"/>
  </r>
  <r>
    <s v="ALLERGY CLIN TERVEYSTALO TURKU"/>
    <n v="1"/>
    <s v="0.004"/>
    <m/>
    <x v="0"/>
    <x v="0"/>
  </r>
  <r>
    <s v="ALLERGY RESPIRATORY SLEEP MEDICINE"/>
    <n v="1"/>
    <s v="0.004"/>
    <m/>
    <x v="0"/>
    <x v="0"/>
  </r>
  <r>
    <s v="ALLGENET BIOL SL"/>
    <n v="1"/>
    <s v="0.004"/>
    <m/>
    <x v="0"/>
    <x v="0"/>
  </r>
  <r>
    <s v="ALLIANT INT UNIV"/>
    <n v="1"/>
    <s v="0.004"/>
    <m/>
    <x v="0"/>
    <x v="0"/>
  </r>
  <r>
    <s v="ALLMANSPYKIATRISKA KLINIKEN FALUN SATER"/>
    <n v="1"/>
    <s v="0.004"/>
    <m/>
    <x v="0"/>
    <x v="0"/>
  </r>
  <r>
    <s v="ALLOTMENT ASSOC PARTNERSHIP"/>
    <n v="1"/>
    <s v="0.004"/>
    <m/>
    <x v="0"/>
    <x v="0"/>
  </r>
  <r>
    <s v="ALLWETTERZOO MUNSTER"/>
    <n v="1"/>
    <s v="0.004"/>
    <m/>
    <x v="0"/>
    <x v="0"/>
  </r>
  <r>
    <s v="ALMAAREFA COLL SCI TECHNOL"/>
    <n v="1"/>
    <s v="0.004"/>
    <m/>
    <x v="0"/>
    <x v="0"/>
  </r>
  <r>
    <s v="ALMATY ONCOL CLIN"/>
    <n v="1"/>
    <s v="0.004"/>
    <m/>
    <x v="0"/>
    <x v="0"/>
  </r>
  <r>
    <s v="ALMAZOV FED HEART BLOOD ENDOCRINOL"/>
    <n v="1"/>
    <s v="0.004"/>
    <m/>
    <x v="0"/>
    <x v="0"/>
  </r>
  <r>
    <s v="ALMAZOV FED MED RES CTR"/>
    <n v="1"/>
    <s v="0.004"/>
    <m/>
    <x v="0"/>
    <x v="0"/>
  </r>
  <r>
    <s v="ALMAZOV MED RES CTR"/>
    <n v="1"/>
    <s v="0.004"/>
    <m/>
    <x v="0"/>
    <x v="0"/>
  </r>
  <r>
    <s v="ALNYLAM"/>
    <n v="1"/>
    <s v="0.004"/>
    <m/>
    <x v="0"/>
    <x v="0"/>
  </r>
  <r>
    <s v="ALPHAGIS"/>
    <n v="1"/>
    <s v="0.004"/>
    <m/>
    <x v="0"/>
    <x v="0"/>
  </r>
  <r>
    <s v="ALPI INST REHABIL MARCELO FITTE"/>
    <n v="1"/>
    <s v="0.004"/>
    <m/>
    <x v="0"/>
    <x v="0"/>
  </r>
  <r>
    <s v="ALPS ADRIA UNIV KLAGENFURT"/>
    <n v="1"/>
    <s v="0.004"/>
    <m/>
    <x v="0"/>
    <x v="0"/>
  </r>
  <r>
    <s v="ALSTOM POWER BOILERS"/>
    <n v="1"/>
    <s v="0.004"/>
    <m/>
    <x v="0"/>
    <x v="0"/>
  </r>
  <r>
    <s v="ALSTROM SYNDROME EUROPE"/>
    <n v="1"/>
    <s v="0.004"/>
    <m/>
    <x v="0"/>
    <x v="0"/>
  </r>
  <r>
    <s v="ALSTROM SYNDROME UK"/>
    <n v="1"/>
    <s v="0.004"/>
    <m/>
    <x v="0"/>
    <x v="0"/>
  </r>
  <r>
    <s v="ALTAI REG ONCOL DISPENSARY"/>
    <n v="1"/>
    <s v="0.004"/>
    <m/>
    <x v="0"/>
    <x v="0"/>
  </r>
  <r>
    <s v="ALTAKON LTD"/>
    <n v="1"/>
    <s v="0.004"/>
    <m/>
    <x v="0"/>
    <x v="0"/>
  </r>
  <r>
    <s v="ALTEMS GRAD SCH HLTH ECON MANAGEMENT"/>
    <n v="1"/>
    <s v="0.004"/>
    <m/>
    <x v="0"/>
    <x v="0"/>
  </r>
  <r>
    <s v="ALTERRA LANDSCAPE CTR"/>
    <n v="1"/>
    <s v="0.004"/>
    <m/>
    <x v="0"/>
    <x v="0"/>
  </r>
  <r>
    <s v="ALTERRA WAGENINGEN UNIV"/>
    <n v="1"/>
    <s v="0.004"/>
    <m/>
    <x v="0"/>
    <x v="0"/>
  </r>
  <r>
    <s v="ALTERRA WAGENINGEN UNIV RES CTR"/>
    <n v="1"/>
    <s v="0.004"/>
    <m/>
    <x v="0"/>
    <x v="0"/>
  </r>
  <r>
    <s v="ALVER ARCHITECTS"/>
    <n v="1"/>
    <s v="0.004"/>
    <m/>
    <x v="0"/>
    <x v="0"/>
  </r>
  <r>
    <s v="ALYN HOSP"/>
    <n v="1"/>
    <s v="0.004"/>
    <m/>
    <x v="0"/>
    <x v="0"/>
  </r>
  <r>
    <s v="ALZHEIMER CTR"/>
    <n v="1"/>
    <s v="0.004"/>
    <m/>
    <x v="0"/>
    <x v="0"/>
  </r>
  <r>
    <s v="AM UNIV MADHYA PRADESH"/>
    <n v="1"/>
    <s v="0.004"/>
    <m/>
    <x v="0"/>
    <x v="0"/>
  </r>
  <r>
    <s v="AMALA INST MED SCI"/>
    <n v="1"/>
    <s v="0.004"/>
    <m/>
    <x v="0"/>
    <x v="0"/>
  </r>
  <r>
    <s v="AMALIA CHILDRENS HOSP"/>
    <n v="1"/>
    <s v="0.004"/>
    <m/>
    <x v="0"/>
    <x v="0"/>
  </r>
  <r>
    <s v="AMBIENTAL UNIV CANTABRIA"/>
    <n v="1"/>
    <s v="0.004"/>
    <m/>
    <x v="0"/>
    <x v="0"/>
  </r>
  <r>
    <s v="AMC AMSTERDAM"/>
    <n v="1"/>
    <s v="0.004"/>
    <m/>
    <x v="0"/>
    <x v="0"/>
  </r>
  <r>
    <s v="AMC LIVER CTR"/>
    <n v="1"/>
    <s v="0.004"/>
    <m/>
    <x v="0"/>
    <x v="0"/>
  </r>
  <r>
    <s v="AMER ACAD KINESIOL PHYS EDUC"/>
    <n v="1"/>
    <s v="0.004"/>
    <m/>
    <x v="0"/>
    <x v="0"/>
  </r>
  <r>
    <s v="AMER COLL GREECE"/>
    <n v="1"/>
    <s v="0.004"/>
    <m/>
    <x v="0"/>
    <x v="0"/>
  </r>
  <r>
    <s v="AMER ECON ASSOC AEA"/>
    <n v="1"/>
    <s v="0.004"/>
    <m/>
    <x v="0"/>
    <x v="0"/>
  </r>
  <r>
    <s v="AMER FARM SCH"/>
    <n v="1"/>
    <s v="0.004"/>
    <m/>
    <x v="0"/>
    <x v="0"/>
  </r>
  <r>
    <s v="AMER HOSP"/>
    <n v="1"/>
    <s v="0.004"/>
    <m/>
    <x v="0"/>
    <x v="0"/>
  </r>
  <r>
    <s v="AMER HOSP DUBAI"/>
    <n v="1"/>
    <s v="0.004"/>
    <m/>
    <x v="0"/>
    <x v="0"/>
  </r>
  <r>
    <s v="AMER MED CTR"/>
    <n v="1"/>
    <s v="0.004"/>
    <m/>
    <x v="0"/>
    <x v="0"/>
  </r>
  <r>
    <s v="AMER MEM HOSP CHU REIMS"/>
    <n v="1"/>
    <s v="0.004"/>
    <m/>
    <x v="0"/>
    <x v="0"/>
  </r>
  <r>
    <s v="AMER METEOROL SOC"/>
    <n v="1"/>
    <s v="0.004"/>
    <m/>
    <x v="0"/>
    <x v="0"/>
  </r>
  <r>
    <s v="AMER RED CROSS"/>
    <n v="1"/>
    <s v="0.004"/>
    <m/>
    <x v="0"/>
    <x v="0"/>
  </r>
  <r>
    <s v="AMER SAMOA COMMUNITY COLL"/>
    <n v="1"/>
    <s v="0.004"/>
    <m/>
    <x v="0"/>
    <x v="0"/>
  </r>
  <r>
    <s v="AMER UNIV CAIRO"/>
    <n v="1"/>
    <s v="0.004"/>
    <m/>
    <x v="0"/>
    <x v="0"/>
  </r>
  <r>
    <s v="AMERICAN TYPE CULTURE COLLECT"/>
    <n v="1"/>
    <s v="0.004"/>
    <m/>
    <x v="0"/>
    <x v="0"/>
  </r>
  <r>
    <s v="AMERICAN UNIV"/>
    <n v="1"/>
    <s v="0.004"/>
    <m/>
    <x v="0"/>
    <x v="0"/>
  </r>
  <r>
    <s v="AMGEN AUSTRALIA"/>
    <n v="1"/>
    <s v="0.004"/>
    <m/>
    <x v="0"/>
    <x v="0"/>
  </r>
  <r>
    <s v="AMHERST COLL"/>
    <n v="1"/>
    <s v="0.004"/>
    <m/>
    <x v="0"/>
    <x v="0"/>
  </r>
  <r>
    <s v="AMMAN OFF"/>
    <n v="1"/>
    <s v="0.004"/>
    <m/>
    <x v="0"/>
    <x v="0"/>
  </r>
  <r>
    <s v="AMOREPACIF CORP RANDD CTR"/>
    <n v="1"/>
    <s v="0.004"/>
    <m/>
    <x v="0"/>
    <x v="0"/>
  </r>
  <r>
    <s v="AMPHIA HOSP"/>
    <n v="1"/>
    <s v="0.004"/>
    <m/>
    <x v="0"/>
    <x v="0"/>
  </r>
  <r>
    <s v="AMRI HUNGARY"/>
    <n v="1"/>
    <s v="0.004"/>
    <m/>
    <x v="0"/>
    <x v="0"/>
  </r>
  <r>
    <s v="AMRITA SCH ENGN"/>
    <n v="1"/>
    <s v="0.004"/>
    <m/>
    <x v="0"/>
    <x v="0"/>
  </r>
  <r>
    <s v="AMRITA UNIV"/>
    <n v="1"/>
    <s v="0.004"/>
    <m/>
    <x v="0"/>
    <x v="0"/>
  </r>
  <r>
    <s v="AMSTERDAM PUBL HLTH RES INST"/>
    <n v="1"/>
    <s v="0.004"/>
    <m/>
    <x v="0"/>
    <x v="0"/>
  </r>
  <r>
    <s v="AMTSYGEHUSET HERLEV"/>
    <n v="1"/>
    <s v="0.004"/>
    <m/>
    <x v="0"/>
    <x v="0"/>
  </r>
  <r>
    <s v="AMYRIS"/>
    <n v="1"/>
    <s v="0.004"/>
    <m/>
    <x v="0"/>
    <x v="0"/>
  </r>
  <r>
    <s v="AN BACH INST BIOCHEM"/>
    <n v="1"/>
    <s v="0.004"/>
    <m/>
    <x v="0"/>
    <x v="0"/>
  </r>
  <r>
    <s v="ANADOLU MED CTR"/>
    <n v="1"/>
    <s v="0.004"/>
    <m/>
    <x v="0"/>
    <x v="0"/>
  </r>
  <r>
    <s v="ANAESTHET INTENS CARE UNIV HOSP WEST INDIES"/>
    <n v="1"/>
    <s v="0.004"/>
    <m/>
    <x v="0"/>
    <x v="0"/>
  </r>
  <r>
    <s v="ANALYT BIOSCI"/>
    <n v="1"/>
    <s v="0.004"/>
    <m/>
    <x v="0"/>
    <x v="0"/>
  </r>
  <r>
    <s v="ANALYTICON DISCOVERY GMBH"/>
    <n v="1"/>
    <s v="0.004"/>
    <m/>
    <x v="0"/>
    <x v="0"/>
  </r>
  <r>
    <s v="ANAND COLL PHARM"/>
    <n v="1"/>
    <s v="0.004"/>
    <m/>
    <x v="0"/>
    <x v="0"/>
  </r>
  <r>
    <s v="ANCESTRY COM"/>
    <n v="1"/>
    <s v="0.004"/>
    <m/>
    <x v="0"/>
    <x v="0"/>
  </r>
  <r>
    <s v="ANCESTRY COM DNA"/>
    <n v="1"/>
    <s v="0.004"/>
    <m/>
    <x v="0"/>
    <x v="0"/>
  </r>
  <r>
    <s v="ANCESTRY COM DNA LLC"/>
    <n v="1"/>
    <s v="0.004"/>
    <m/>
    <x v="0"/>
    <x v="0"/>
  </r>
  <r>
    <s v="ANCESTRY DNA"/>
    <n v="1"/>
    <s v="0.004"/>
    <m/>
    <x v="0"/>
    <x v="0"/>
  </r>
  <r>
    <s v="ANCONA UNIV HOSP"/>
    <n v="1"/>
    <s v="0.004"/>
    <m/>
    <x v="0"/>
    <x v="0"/>
  </r>
  <r>
    <s v="ANDERSON SMITH CONSULTING LLC"/>
    <n v="1"/>
    <s v="0.004"/>
    <m/>
    <x v="0"/>
    <x v="0"/>
  </r>
  <r>
    <s v="ANDES CLIN CARDIO METAB STUDIES"/>
    <n v="1"/>
    <s v="0.004"/>
    <m/>
    <x v="0"/>
    <x v="0"/>
  </r>
  <r>
    <s v="ANDES CLIN CARDIOMETABOL STUDIES"/>
    <n v="1"/>
    <s v="0.004"/>
    <m/>
    <x v="0"/>
    <x v="0"/>
  </r>
  <r>
    <s v="ANDONG NATL UNIV"/>
    <n v="1"/>
    <s v="0.004"/>
    <m/>
    <x v="0"/>
    <x v="0"/>
  </r>
  <r>
    <s v="ANDREWS UNIV"/>
    <n v="1"/>
    <s v="0.004"/>
    <m/>
    <x v="0"/>
    <x v="0"/>
  </r>
  <r>
    <s v="ANDRIJA STAMPAR SCH PUBL HLTH"/>
    <n v="1"/>
    <s v="0.004"/>
    <m/>
    <x v="0"/>
    <x v="0"/>
  </r>
  <r>
    <s v="ANDROL UNIT"/>
    <n v="1"/>
    <s v="0.004"/>
    <m/>
    <x v="0"/>
    <x v="0"/>
  </r>
  <r>
    <s v="ANESTHESIA EMERGENCY MED"/>
    <n v="1"/>
    <s v="0.004"/>
    <m/>
    <x v="0"/>
    <x v="0"/>
  </r>
  <r>
    <s v="ANGELIKA LAUTENSCHLAGER CHILDRENS HOSP"/>
    <n v="1"/>
    <s v="0.004"/>
    <m/>
    <x v="0"/>
    <x v="0"/>
  </r>
  <r>
    <s v="ANGERS UNIV HOSP"/>
    <n v="1"/>
    <s v="0.004"/>
    <m/>
    <x v="0"/>
    <x v="0"/>
  </r>
  <r>
    <s v="ANGSTROM SPACE TECHNOL CTR"/>
    <n v="1"/>
    <s v="0.004"/>
    <m/>
    <x v="0"/>
    <x v="0"/>
  </r>
  <r>
    <s v="ANHUI UNIV"/>
    <n v="1"/>
    <s v="0.004"/>
    <m/>
    <x v="0"/>
    <x v="0"/>
  </r>
  <r>
    <s v="ANHUI UNIV SCI TECHNOL"/>
    <n v="1"/>
    <s v="0.004"/>
    <m/>
    <x v="0"/>
    <x v="0"/>
  </r>
  <r>
    <s v="ANIM BEHAV PLATFORM SCAC"/>
    <n v="1"/>
    <s v="0.004"/>
    <m/>
    <x v="0"/>
    <x v="0"/>
  </r>
  <r>
    <s v="ANIM HLTH ENVIRONM BIOR"/>
    <n v="1"/>
    <s v="0.004"/>
    <m/>
    <x v="0"/>
    <x v="0"/>
  </r>
  <r>
    <s v="ANIM HLTH VET LABS AGCY"/>
    <n v="1"/>
    <s v="0.004"/>
    <m/>
    <x v="0"/>
    <x v="0"/>
  </r>
  <r>
    <s v="ANIM HLTH WELF DEPT"/>
    <n v="1"/>
    <s v="0.004"/>
    <m/>
    <x v="0"/>
    <x v="0"/>
  </r>
  <r>
    <s v="ANIM PLANT HLTH AGCY"/>
    <n v="1"/>
    <s v="0.004"/>
    <m/>
    <x v="0"/>
    <x v="0"/>
  </r>
  <r>
    <s v="ANIM SCI RES INST IRAN"/>
    <n v="1"/>
    <s v="0.004"/>
    <m/>
    <x v="0"/>
    <x v="0"/>
  </r>
  <r>
    <s v="ANIMAGI AURINKOLAHTI"/>
    <n v="1"/>
    <s v="0.004"/>
    <m/>
    <x v="0"/>
    <x v="0"/>
  </r>
  <r>
    <s v="ANK TECHNOL"/>
    <n v="1"/>
    <s v="0.004"/>
    <m/>
    <x v="0"/>
    <x v="0"/>
  </r>
  <r>
    <s v="ANKARA NUMUNE TRANING RES HOSP"/>
    <n v="1"/>
    <s v="0.004"/>
    <m/>
    <x v="0"/>
    <x v="0"/>
  </r>
  <r>
    <s v="ANN ARBOR VA HEALTHCARE CTR"/>
    <n v="1"/>
    <s v="0.004"/>
    <m/>
    <x v="0"/>
    <x v="0"/>
  </r>
  <r>
    <s v="ANN ARBOR VET ADM HEALTHCARE SYST"/>
    <n v="1"/>
    <s v="0.004"/>
    <m/>
    <x v="0"/>
    <x v="0"/>
  </r>
  <r>
    <s v="ANN ARBOR VET AFFAIRS HOP"/>
    <n v="1"/>
    <s v="0.004"/>
    <m/>
    <x v="0"/>
    <x v="0"/>
  </r>
  <r>
    <s v="ANN ARBOR VET HOSP"/>
    <n v="1"/>
    <s v="0.004"/>
    <m/>
    <x v="0"/>
    <x v="0"/>
  </r>
  <r>
    <s v="ANNA MEYER UNIV"/>
    <n v="1"/>
    <s v="0.004"/>
    <m/>
    <x v="0"/>
    <x v="0"/>
  </r>
  <r>
    <s v="ANNA MEYER UNIV HOSP CHILDREN"/>
    <n v="1"/>
    <s v="0.004"/>
    <m/>
    <x v="0"/>
    <x v="0"/>
  </r>
  <r>
    <s v="ANNAMACHARYA INST TECHNOL SCI"/>
    <n v="1"/>
    <s v="0.004"/>
    <m/>
    <x v="0"/>
    <x v="0"/>
  </r>
  <r>
    <s v="ANNSTELLAND HOSP"/>
    <n v="1"/>
    <s v="0.004"/>
    <m/>
    <x v="0"/>
    <x v="0"/>
  </r>
  <r>
    <s v="ANSES NANCY LAB RABIES WILDLIFE TECHNOPOLE AGR"/>
    <n v="1"/>
    <s v="0.004"/>
    <m/>
    <x v="0"/>
    <x v="0"/>
  </r>
  <r>
    <s v="ANSUR TECHNOL"/>
    <n v="1"/>
    <s v="0.004"/>
    <m/>
    <x v="0"/>
    <x v="0"/>
  </r>
  <r>
    <s v="ANSYS INC"/>
    <n v="1"/>
    <s v="0.004"/>
    <m/>
    <x v="0"/>
    <x v="0"/>
  </r>
  <r>
    <s v="ANTALYA EDUC RES HOSP"/>
    <n v="1"/>
    <s v="0.004"/>
    <m/>
    <x v="0"/>
    <x v="0"/>
  </r>
  <r>
    <s v="ANTARCTIC CLIMATE ECOSYST COOPERAT RES CTR"/>
    <n v="1"/>
    <s v="0.004"/>
    <m/>
    <x v="0"/>
    <x v="0"/>
  </r>
  <r>
    <s v="ANTHONY NOLAN"/>
    <n v="1"/>
    <s v="0.004"/>
    <m/>
    <x v="0"/>
    <x v="0"/>
  </r>
  <r>
    <s v="ANTHONY NOLAN RES INST"/>
    <n v="1"/>
    <s v="0.004"/>
    <m/>
    <x v="0"/>
    <x v="0"/>
  </r>
  <r>
    <s v="ANTON DE KOM UNIV SURINAME"/>
    <n v="1"/>
    <s v="0.004"/>
    <m/>
    <x v="0"/>
    <x v="0"/>
  </r>
  <r>
    <s v="ANTON KOM UNIV SURINAME"/>
    <n v="1"/>
    <s v="0.004"/>
    <m/>
    <x v="0"/>
    <x v="0"/>
  </r>
  <r>
    <s v="ANTONI LEEUWENHOEK HOSP"/>
    <n v="1"/>
    <s v="0.004"/>
    <m/>
    <x v="0"/>
    <x v="0"/>
  </r>
  <r>
    <s v="ANTONIUS HOSP"/>
    <n v="1"/>
    <s v="0.004"/>
    <m/>
    <x v="0"/>
    <x v="0"/>
  </r>
  <r>
    <s v="ANTONIUS ZIEKENHUIS SNEEK"/>
    <n v="1"/>
    <s v="0.004"/>
    <m/>
    <x v="0"/>
    <x v="0"/>
  </r>
  <r>
    <s v="ANTWERP UNIV HOSP UZA"/>
    <n v="1"/>
    <s v="0.004"/>
    <m/>
    <x v="0"/>
    <x v="0"/>
  </r>
  <r>
    <s v="ANYGENES"/>
    <n v="1"/>
    <s v="0.004"/>
    <m/>
    <x v="0"/>
    <x v="0"/>
  </r>
  <r>
    <s v="ANZICK FAMILY"/>
    <n v="1"/>
    <s v="0.004"/>
    <m/>
    <x v="0"/>
    <x v="0"/>
  </r>
  <r>
    <s v="AO NARVA POWER PLANTS"/>
    <n v="1"/>
    <s v="0.004"/>
    <m/>
    <x v="0"/>
    <x v="0"/>
  </r>
  <r>
    <s v="AO SAN GERARDO"/>
    <n v="1"/>
    <s v="0.004"/>
    <m/>
    <x v="0"/>
    <x v="0"/>
  </r>
  <r>
    <s v="AOU CITY HLTH SCI"/>
    <n v="1"/>
    <s v="0.004"/>
    <m/>
    <x v="0"/>
    <x v="0"/>
  </r>
  <r>
    <s v="AOU POLICLIN VITTORIO EMANUELE"/>
    <n v="1"/>
    <s v="0.004"/>
    <m/>
    <x v="0"/>
    <x v="0"/>
  </r>
  <r>
    <s v="AOU SASSARI"/>
    <n v="1"/>
    <s v="0.004"/>
    <m/>
    <x v="0"/>
    <x v="0"/>
  </r>
  <r>
    <s v="AOUI VERONA"/>
    <n v="1"/>
    <s v="0.004"/>
    <m/>
    <x v="0"/>
    <x v="0"/>
  </r>
  <r>
    <s v="AOVV E MORELLI REFERENCE HOSP MDR HIV TB"/>
    <n v="1"/>
    <s v="0.004"/>
    <m/>
    <x v="0"/>
    <x v="0"/>
  </r>
  <r>
    <s v="AP HM"/>
    <n v="1"/>
    <s v="0.004"/>
    <m/>
    <x v="0"/>
    <x v="0"/>
  </r>
  <r>
    <s v="AP HP"/>
    <n v="1"/>
    <s v="0.004"/>
    <m/>
    <x v="0"/>
    <x v="0"/>
  </r>
  <r>
    <s v="AP KAMINSKY RUSSIAN GEOL RES INST VSEGEI"/>
    <n v="1"/>
    <s v="0.004"/>
    <m/>
    <x v="0"/>
    <x v="0"/>
  </r>
  <r>
    <s v="AP VINOGRADOV GEOCHEM INST"/>
    <n v="1"/>
    <s v="0.004"/>
    <m/>
    <x v="0"/>
    <x v="0"/>
  </r>
  <r>
    <s v="APB BIRDS CONSERVAT BELARUS"/>
    <n v="1"/>
    <s v="0.004"/>
    <m/>
    <x v="0"/>
    <x v="0"/>
  </r>
  <r>
    <s v="APE APPL PHYS ELECT"/>
    <n v="1"/>
    <s v="0.004"/>
    <m/>
    <x v="0"/>
    <x v="0"/>
  </r>
  <r>
    <s v="APHP GH PITIE SALPETRIERE"/>
    <n v="1"/>
    <s v="0.004"/>
    <m/>
    <x v="0"/>
    <x v="0"/>
  </r>
  <r>
    <s v="APOLLON PRIVATE HOSP"/>
    <n v="1"/>
    <s v="0.004"/>
    <m/>
    <x v="0"/>
    <x v="0"/>
  </r>
  <r>
    <s v="APOTHEKA VIRU CTR PHARM"/>
    <n v="1"/>
    <s v="0.004"/>
    <m/>
    <x v="0"/>
    <x v="0"/>
  </r>
  <r>
    <s v="APPL ECOL SERV INC"/>
    <n v="1"/>
    <s v="0.004"/>
    <m/>
    <x v="0"/>
    <x v="0"/>
  </r>
  <r>
    <s v="APPL GENET TECHNOL CORP"/>
    <n v="1"/>
    <s v="0.004"/>
    <m/>
    <x v="0"/>
    <x v="0"/>
  </r>
  <r>
    <s v="APPL HLTH RES"/>
    <n v="1"/>
    <s v="0.004"/>
    <m/>
    <x v="0"/>
    <x v="0"/>
  </r>
  <r>
    <s v="APPL MAT INC"/>
    <n v="1"/>
    <s v="0.004"/>
    <m/>
    <x v="0"/>
    <x v="0"/>
  </r>
  <r>
    <s v="APPL RES INST PROSPECT TECHNOL"/>
    <n v="1"/>
    <s v="0.004"/>
    <m/>
    <x v="0"/>
    <x v="0"/>
  </r>
  <r>
    <s v="APPLE TREE PARTNERS"/>
    <n v="1"/>
    <s v="0.004"/>
    <m/>
    <x v="0"/>
    <x v="0"/>
  </r>
  <r>
    <s v="APREC"/>
    <n v="1"/>
    <s v="0.004"/>
    <m/>
    <x v="0"/>
    <x v="0"/>
  </r>
  <r>
    <s v="APS UNIV"/>
    <n v="1"/>
    <s v="0.004"/>
    <m/>
    <x v="0"/>
    <x v="0"/>
  </r>
  <r>
    <s v="APSER BIOTECH LTD"/>
    <n v="1"/>
    <s v="0.004"/>
    <m/>
    <x v="0"/>
    <x v="0"/>
  </r>
  <r>
    <s v="APSS"/>
    <n v="1"/>
    <s v="0.004"/>
    <m/>
    <x v="0"/>
    <x v="0"/>
  </r>
  <r>
    <s v="AQR"/>
    <n v="1"/>
    <s v="0.004"/>
    <m/>
    <x v="0"/>
    <x v="0"/>
  </r>
  <r>
    <s v="AQUAMARIJN MICRO FILTRAT BV"/>
    <n v="1"/>
    <s v="0.004"/>
    <m/>
    <x v="0"/>
    <x v="0"/>
  </r>
  <r>
    <s v="AQUARK"/>
    <n v="1"/>
    <s v="0.004"/>
    <m/>
    <x v="0"/>
    <x v="0"/>
  </r>
  <r>
    <s v="AQUON"/>
    <n v="1"/>
    <s v="0.004"/>
    <m/>
    <x v="0"/>
    <x v="0"/>
  </r>
  <r>
    <s v="ARAB OPEN UNIV"/>
    <n v="1"/>
    <s v="0.004"/>
    <m/>
    <x v="0"/>
    <x v="0"/>
  </r>
  <r>
    <s v="ARAB REPUBL EGYPT EGYPTIAN NETWORK HIGH ENERGY PH"/>
    <n v="1"/>
    <s v="0.004"/>
    <m/>
    <x v="0"/>
    <x v="0"/>
  </r>
  <r>
    <s v="ARABA UNIV HOSP"/>
    <n v="1"/>
    <s v="0.004"/>
    <m/>
    <x v="0"/>
    <x v="0"/>
  </r>
  <r>
    <s v="ARACHNIDS NEMATODES AGR AGRI FOOD CANADA"/>
    <n v="1"/>
    <s v="0.004"/>
    <m/>
    <x v="0"/>
    <x v="0"/>
  </r>
  <r>
    <s v="ARAGON RENAL REGISTRY"/>
    <n v="1"/>
    <s v="0.004"/>
    <m/>
    <x v="0"/>
    <x v="0"/>
  </r>
  <r>
    <s v="ARAGON RENAL REGISTRY COORDINAC TRASPLANTES ARAGO"/>
    <n v="1"/>
    <s v="0.004"/>
    <m/>
    <x v="0"/>
    <x v="0"/>
  </r>
  <r>
    <s v="ARAID HOSP MIGUEL SERVET"/>
    <n v="1"/>
    <s v="0.004"/>
    <m/>
    <x v="0"/>
    <x v="0"/>
  </r>
  <r>
    <s v="ARAK UNIV MED SCI HLTH AFF AIRS"/>
    <n v="1"/>
    <s v="0.004"/>
    <m/>
    <x v="0"/>
    <x v="0"/>
  </r>
  <r>
    <s v="ARAVIND EYE HOSP"/>
    <n v="1"/>
    <s v="0.004"/>
    <m/>
    <x v="0"/>
    <x v="0"/>
  </r>
  <r>
    <s v="ARBEITSGEMENINSHCHAFT TABAKPRAVENT SCHWEIZ"/>
    <n v="1"/>
    <s v="0.004"/>
    <m/>
    <x v="0"/>
    <x v="0"/>
  </r>
  <r>
    <s v="ARBEITSSTELLE HEMMENHOFEN"/>
    <n v="1"/>
    <s v="0.004"/>
    <m/>
    <x v="0"/>
    <x v="0"/>
  </r>
  <r>
    <s v="ARC CTR EXCELLENCE COGNIT ITS DISORDERS"/>
    <n v="1"/>
    <s v="0.004"/>
    <m/>
    <x v="0"/>
    <x v="0"/>
  </r>
  <r>
    <s v="ARC EPIDEMIOL UNIT"/>
    <n v="1"/>
    <s v="0.004"/>
    <m/>
    <x v="0"/>
    <x v="0"/>
  </r>
  <r>
    <s v="ARC MAKARIOS"/>
    <n v="1"/>
    <s v="0.004"/>
    <m/>
    <x v="0"/>
    <x v="0"/>
  </r>
  <r>
    <s v="ARC OVI"/>
    <n v="1"/>
    <s v="0.004"/>
    <m/>
    <x v="0"/>
    <x v="0"/>
  </r>
  <r>
    <s v="ARC PLANT HLTH PROTECT"/>
    <n v="1"/>
    <s v="0.004"/>
    <m/>
    <x v="0"/>
    <x v="0"/>
  </r>
  <r>
    <s v="ARCACHON HOSP"/>
    <n v="1"/>
    <s v="0.004"/>
    <m/>
    <x v="0"/>
    <x v="0"/>
  </r>
  <r>
    <s v="ARCHAEOL CTR NGO"/>
    <n v="1"/>
    <s v="0.004"/>
    <m/>
    <x v="0"/>
    <x v="0"/>
  </r>
  <r>
    <s v="ARCHAEOL CTR PSKOV REG"/>
    <n v="1"/>
    <s v="0.004"/>
    <m/>
    <x v="0"/>
    <x v="0"/>
  </r>
  <r>
    <s v="ARCHAEOL MUSEUM WROCLAW"/>
    <n v="1"/>
    <s v="0.004"/>
    <m/>
    <x v="0"/>
    <x v="0"/>
  </r>
  <r>
    <s v="ARCHAEOL RES LAB"/>
    <n v="1"/>
    <s v="0.004"/>
    <m/>
    <x v="0"/>
    <x v="0"/>
  </r>
  <r>
    <s v="ARCHAEOL SUPERINTENDENCE LOMBARDY"/>
    <n v="1"/>
    <s v="0.004"/>
    <m/>
    <x v="0"/>
    <x v="0"/>
  </r>
  <r>
    <s v="ARCHAEOVISION"/>
    <n v="1"/>
    <s v="0.004"/>
    <m/>
    <x v="0"/>
    <x v="0"/>
  </r>
  <r>
    <s v="ARCHBISHOP MAKARIOS HOSP"/>
    <n v="1"/>
    <s v="0.004"/>
    <m/>
    <x v="0"/>
    <x v="0"/>
  </r>
  <r>
    <s v="ARCHE NOAH SEED ARCH"/>
    <n v="1"/>
    <s v="0.004"/>
    <m/>
    <x v="0"/>
    <x v="0"/>
  </r>
  <r>
    <s v="ARCHEOL SURVEY INDIA"/>
    <n v="1"/>
    <s v="0.004"/>
    <m/>
    <x v="0"/>
    <x v="0"/>
  </r>
  <r>
    <s v="ARCHET UNIV HOSP"/>
    <n v="1"/>
    <s v="0.004"/>
    <m/>
    <x v="0"/>
    <x v="0"/>
  </r>
  <r>
    <s v="ARCHIPELAGOS INST MARINE CONSERVAT"/>
    <n v="1"/>
    <s v="0.004"/>
    <m/>
    <x v="0"/>
    <x v="0"/>
  </r>
  <r>
    <s v="ARCISPEDALE S ANNA AZIENDA OSPED UNIV FERRA"/>
    <n v="1"/>
    <s v="0.004"/>
    <m/>
    <x v="0"/>
    <x v="0"/>
  </r>
  <r>
    <s v="ARCISPEDALE S ANNA MED UNIV FERRARA"/>
    <n v="1"/>
    <s v="0.004"/>
    <m/>
    <x v="0"/>
    <x v="0"/>
  </r>
  <r>
    <s v="ARCISPEDALE S MARIA NUOVA"/>
    <n v="1"/>
    <s v="0.004"/>
    <m/>
    <x v="0"/>
    <x v="0"/>
  </r>
  <r>
    <s v="ARCISPEDALE SANTA MARIA NUOVA"/>
    <n v="1"/>
    <s v="0.004"/>
    <m/>
    <x v="0"/>
    <x v="0"/>
  </r>
  <r>
    <s v="ARCOGEN"/>
    <n v="1"/>
    <s v="0.004"/>
    <m/>
    <x v="0"/>
    <x v="0"/>
  </r>
  <r>
    <s v="ARCOGEN CONSORTIUM"/>
    <n v="1"/>
    <s v="0.004"/>
    <m/>
    <x v="0"/>
    <x v="0"/>
  </r>
  <r>
    <s v="ARCTIC ANTARCTIC RES INST"/>
    <n v="1"/>
    <s v="0.004"/>
    <m/>
    <x v="0"/>
    <x v="0"/>
  </r>
  <r>
    <s v="ARCTIC RES CTR"/>
    <n v="1"/>
    <s v="0.004"/>
    <m/>
    <x v="0"/>
    <x v="0"/>
  </r>
  <r>
    <s v="ARCTUROS CIVIL SOC PROTECT MANAGEMENT WILDLIFE"/>
    <n v="1"/>
    <s v="0.004"/>
    <m/>
    <x v="0"/>
    <x v="0"/>
  </r>
  <r>
    <s v="AREA 6 ATENC PRIMARIA"/>
    <n v="1"/>
    <s v="0.004"/>
    <m/>
    <x v="0"/>
    <x v="0"/>
  </r>
  <r>
    <s v="AREA GEST SANITARIA NORTE ALMERIA"/>
    <n v="1"/>
    <s v="0.004"/>
    <m/>
    <x v="0"/>
    <x v="0"/>
  </r>
  <r>
    <s v="AREA GEST SANITARIA NOTRE ALMERIA"/>
    <n v="1"/>
    <s v="0.004"/>
    <m/>
    <x v="0"/>
    <x v="0"/>
  </r>
  <r>
    <s v="AREA I ATENC PRIMARIA"/>
    <n v="1"/>
    <s v="0.004"/>
    <m/>
    <x v="0"/>
    <x v="0"/>
  </r>
  <r>
    <s v="AREA MED FIS"/>
    <n v="1"/>
    <s v="0.004"/>
    <m/>
    <x v="0"/>
    <x v="0"/>
  </r>
  <r>
    <s v="AREA SALUT MENORCA"/>
    <n v="1"/>
    <s v="0.004"/>
    <m/>
    <x v="0"/>
    <x v="0"/>
  </r>
  <r>
    <s v="AREA SCI PK"/>
    <n v="1"/>
    <s v="0.004"/>
    <m/>
    <x v="0"/>
    <x v="0"/>
  </r>
  <r>
    <s v="ARENA ASESORES RECURSOS NAT SL"/>
    <n v="1"/>
    <s v="0.004"/>
    <m/>
    <x v="0"/>
    <x v="0"/>
  </r>
  <r>
    <s v="ARETAIE UNIV HOSP"/>
    <n v="1"/>
    <s v="0.004"/>
    <m/>
    <x v="0"/>
    <x v="0"/>
  </r>
  <r>
    <s v="ARETAIEION HOSP"/>
    <n v="1"/>
    <s v="0.004"/>
    <m/>
    <x v="0"/>
    <x v="0"/>
  </r>
  <r>
    <s v="ARGE LIMNOL"/>
    <n v="1"/>
    <s v="0.004"/>
    <m/>
    <x v="0"/>
    <x v="0"/>
  </r>
  <r>
    <s v="ARGELANDER INST ASTRON"/>
    <n v="1"/>
    <s v="0.004"/>
    <m/>
    <x v="0"/>
    <x v="0"/>
  </r>
  <r>
    <s v="ARGOSY UNIV TWIN CITIES"/>
    <n v="1"/>
    <s v="0.004"/>
    <m/>
    <x v="0"/>
    <x v="0"/>
  </r>
  <r>
    <s v="ARHUS UNIV HOSP"/>
    <n v="1"/>
    <s v="0.004"/>
    <m/>
    <x v="0"/>
    <x v="0"/>
  </r>
  <r>
    <s v="ARISTOTLE UNIV THESSALONIKI AUTH"/>
    <n v="1"/>
    <s v="0.004"/>
    <m/>
    <x v="0"/>
    <x v="0"/>
  </r>
  <r>
    <s v="ARIZONA CANC CTR"/>
    <n v="1"/>
    <s v="0.004"/>
    <m/>
    <x v="0"/>
    <x v="0"/>
  </r>
  <r>
    <s v="ARKANSAS CHILDRENS RES INST"/>
    <n v="1"/>
    <s v="0.004"/>
    <m/>
    <x v="0"/>
    <x v="0"/>
  </r>
  <r>
    <s v="ARKIN PSYCHIAT INST"/>
    <n v="1"/>
    <s v="0.004"/>
    <m/>
    <x v="0"/>
    <x v="0"/>
  </r>
  <r>
    <s v="ARM"/>
    <n v="1"/>
    <s v="0.004"/>
    <m/>
    <x v="0"/>
    <x v="0"/>
  </r>
  <r>
    <s v="ARMAGH OBSERV PLANETARIUM"/>
    <n v="1"/>
    <s v="0.004"/>
    <m/>
    <x v="0"/>
    <x v="0"/>
  </r>
  <r>
    <s v="ARMED FORCES HOSP"/>
    <n v="1"/>
    <s v="0.004"/>
    <m/>
    <x v="0"/>
    <x v="0"/>
  </r>
  <r>
    <s v="ARMENIAN CARDIOLOGISTS ASSOC"/>
    <n v="1"/>
    <s v="0.004"/>
    <m/>
    <x v="0"/>
    <x v="0"/>
  </r>
  <r>
    <s v="ARMENIAN NATL ACAD SCI"/>
    <n v="1"/>
    <s v="0.004"/>
    <m/>
    <x v="0"/>
    <x v="0"/>
  </r>
  <r>
    <s v="ARNAS OSPED CIV"/>
    <n v="1"/>
    <s v="0.004"/>
    <m/>
    <x v="0"/>
    <x v="0"/>
  </r>
  <r>
    <s v="ARNAUD DE VILLENEUVE HOSP"/>
    <n v="1"/>
    <s v="0.004"/>
    <m/>
    <x v="0"/>
    <x v="0"/>
  </r>
  <r>
    <s v="ARNI MAGNUSSON INST ICELAND"/>
    <n v="1"/>
    <s v="0.004"/>
    <m/>
    <x v="0"/>
    <x v="0"/>
  </r>
  <r>
    <s v="ARO"/>
    <n v="1"/>
    <s v="0.004"/>
    <m/>
    <x v="0"/>
    <x v="0"/>
  </r>
  <r>
    <s v="AROMA SOFTWARE"/>
    <n v="1"/>
    <s v="0.004"/>
    <m/>
    <x v="0"/>
    <x v="0"/>
  </r>
  <r>
    <s v="ARPA VALLE AOSTA LOC"/>
    <n v="1"/>
    <s v="0.004"/>
    <m/>
    <x v="0"/>
    <x v="0"/>
  </r>
  <r>
    <s v="ARPA VICENZA"/>
    <n v="1"/>
    <s v="0.004"/>
    <m/>
    <x v="0"/>
    <x v="0"/>
  </r>
  <r>
    <s v="ARRIXACA UNIV"/>
    <n v="1"/>
    <s v="0.004"/>
    <m/>
    <x v="0"/>
    <x v="0"/>
  </r>
  <r>
    <s v="ARROW PK HOSP"/>
    <n v="1"/>
    <s v="0.004"/>
    <m/>
    <x v="0"/>
    <x v="0"/>
  </r>
  <r>
    <s v="ARS NORTE IP"/>
    <n v="1"/>
    <s v="0.004"/>
    <m/>
    <x v="0"/>
    <x v="0"/>
  </r>
  <r>
    <s v="ARSENAL IT CONSORTIUM"/>
    <n v="1"/>
    <s v="0.004"/>
    <m/>
    <x v="0"/>
    <x v="0"/>
  </r>
  <r>
    <s v="ART CTR EMBRYO"/>
    <n v="1"/>
    <s v="0.004"/>
    <m/>
    <x v="0"/>
    <x v="0"/>
  </r>
  <r>
    <s v="ART MED"/>
    <n v="1"/>
    <s v="0.004"/>
    <m/>
    <x v="0"/>
    <x v="0"/>
  </r>
  <r>
    <s v="ART MUSEUMS ESTONIA"/>
    <n v="1"/>
    <s v="0.004"/>
    <m/>
    <x v="0"/>
    <x v="0"/>
  </r>
  <r>
    <s v="ARTEC DESIGN LTD"/>
    <n v="1"/>
    <s v="0.004"/>
    <m/>
    <x v="0"/>
    <x v="0"/>
  </r>
  <r>
    <s v="ARTECH CARBON OU"/>
    <n v="1"/>
    <s v="0.004"/>
    <m/>
    <x v="0"/>
    <x v="0"/>
  </r>
  <r>
    <s v="ARTECH INFORMAT SYST LLC"/>
    <n v="1"/>
    <s v="0.004"/>
    <m/>
    <x v="0"/>
    <x v="0"/>
  </r>
  <r>
    <s v="ARTHRIT RES CAMPAIGN CHESTERFIELD"/>
    <n v="1"/>
    <s v="0.004"/>
    <m/>
    <x v="0"/>
    <x v="0"/>
  </r>
  <r>
    <s v="ARTHRIT RES UK CTR SPORT EXERCISE OSTEOARTHRITI"/>
    <n v="1"/>
    <s v="0.004"/>
    <m/>
    <x v="0"/>
    <x v="0"/>
  </r>
  <r>
    <s v="ARTHRITIS RES UK"/>
    <n v="1"/>
    <s v="0.004"/>
    <m/>
    <x v="0"/>
    <x v="0"/>
  </r>
  <r>
    <s v="ARTHRITIS RES UNITED KINGDOM"/>
    <n v="1"/>
    <s v="0.004"/>
    <m/>
    <x v="0"/>
    <x v="0"/>
  </r>
  <r>
    <s v="ARTHUR RYLAH INST ENVIRONM RES"/>
    <n v="1"/>
    <s v="0.004"/>
    <m/>
    <x v="0"/>
    <x v="0"/>
  </r>
  <r>
    <s v="ARTIC UNIV NORWAY UIT"/>
    <n v="1"/>
    <s v="0.004"/>
    <m/>
    <x v="0"/>
    <x v="0"/>
  </r>
  <r>
    <s v="ARTICACC"/>
    <n v="1"/>
    <s v="0.004"/>
    <m/>
    <x v="0"/>
    <x v="0"/>
  </r>
  <r>
    <s v="ARTOO MARINE BIOL CONSULTANTS"/>
    <n v="1"/>
    <s v="0.004"/>
    <m/>
    <x v="0"/>
    <x v="0"/>
  </r>
  <r>
    <s v="ARTS TELEVIS DOCUMENTARIES"/>
    <n v="1"/>
    <s v="0.004"/>
    <m/>
    <x v="0"/>
    <x v="0"/>
  </r>
  <r>
    <s v="ARTTIC"/>
    <n v="1"/>
    <s v="0.004"/>
    <m/>
    <x v="0"/>
    <x v="0"/>
  </r>
  <r>
    <s v="ARVO PART CTR"/>
    <n v="1"/>
    <s v="0.004"/>
    <m/>
    <x v="0"/>
    <x v="0"/>
  </r>
  <r>
    <s v="ARZAMAS STATE PEDAG UNIV"/>
    <n v="1"/>
    <s v="0.004"/>
    <m/>
    <x v="0"/>
    <x v="0"/>
  </r>
  <r>
    <s v="AS COMPETENCE CTR CANC RES"/>
    <n v="1"/>
    <s v="0.004"/>
    <m/>
    <x v="0"/>
    <x v="0"/>
  </r>
  <r>
    <s v="AS EESTI POLEVKIVI"/>
    <n v="1"/>
    <s v="0.004"/>
    <m/>
    <x v="0"/>
    <x v="0"/>
  </r>
  <r>
    <s v="AS ELERING"/>
    <n v="1"/>
    <s v="0.004"/>
    <m/>
    <x v="0"/>
    <x v="0"/>
  </r>
  <r>
    <s v="AS FUJITSU ESTONIA"/>
    <n v="1"/>
    <s v="0.004"/>
    <m/>
    <x v="0"/>
    <x v="0"/>
  </r>
  <r>
    <s v="AS GEOTEHNIKA INSENERIBROO GIB"/>
    <n v="1"/>
    <s v="0.004"/>
    <m/>
    <x v="0"/>
    <x v="0"/>
  </r>
  <r>
    <s v="AS HARJU ELEKTER ELEKTROTEH"/>
    <n v="1"/>
    <s v="0.004"/>
    <m/>
    <x v="0"/>
    <x v="0"/>
  </r>
  <r>
    <s v="AS LASER DIAG INSTRUMENT"/>
    <n v="1"/>
    <s v="0.004"/>
    <m/>
    <x v="0"/>
    <x v="0"/>
  </r>
  <r>
    <s v="AS LASER DIAGNOST INSTRUMENTS"/>
    <n v="1"/>
    <s v="0.004"/>
    <m/>
    <x v="0"/>
    <x v="0"/>
  </r>
  <r>
    <s v="AS LHV PANK"/>
    <n v="1"/>
    <s v="0.004"/>
    <m/>
    <x v="0"/>
    <x v="0"/>
  </r>
  <r>
    <s v="AS NOVA VITA KLIIN"/>
    <n v="1"/>
    <s v="0.004"/>
    <m/>
    <x v="0"/>
    <x v="0"/>
  </r>
  <r>
    <s v="AS NOVA VITA KLIN"/>
    <n v="1"/>
    <s v="0.004"/>
    <m/>
    <x v="0"/>
    <x v="0"/>
  </r>
  <r>
    <s v="AS PHARMSYNTH"/>
    <n v="1"/>
    <s v="0.004"/>
    <m/>
    <x v="0"/>
    <x v="0"/>
  </r>
  <r>
    <s v="AS RESTA"/>
    <n v="1"/>
    <s v="0.004"/>
    <m/>
    <x v="0"/>
    <x v="0"/>
  </r>
  <r>
    <s v="AS SERTIFITSEERIMISKESKUS"/>
    <n v="1"/>
    <s v="0.004"/>
    <m/>
    <x v="0"/>
    <x v="0"/>
  </r>
  <r>
    <s v="AS SILMET"/>
    <n v="1"/>
    <s v="0.004"/>
    <m/>
    <x v="0"/>
    <x v="0"/>
  </r>
  <r>
    <s v="AS TALLINN VESI"/>
    <n v="1"/>
    <s v="0.004"/>
    <m/>
    <x v="0"/>
    <x v="0"/>
  </r>
  <r>
    <s v="AS TALLINNA VESI TALLINN WATER"/>
    <n v="1"/>
    <s v="0.004"/>
    <m/>
    <x v="0"/>
    <x v="0"/>
  </r>
  <r>
    <s v="AS VIRU KEEMIA GRP"/>
    <n v="1"/>
    <s v="0.004"/>
    <m/>
    <x v="0"/>
    <x v="0"/>
  </r>
  <r>
    <s v="AS VKG RESINS"/>
    <n v="1"/>
    <s v="0.004"/>
    <m/>
    <x v="0"/>
    <x v="0"/>
  </r>
  <r>
    <s v="AS WEBMEDIA R D"/>
    <n v="1"/>
    <s v="0.004"/>
    <m/>
    <x v="0"/>
    <x v="0"/>
  </r>
  <r>
    <s v="AS2CON ALVEUS LTD RES DEV APPLICAT"/>
    <n v="1"/>
    <s v="0.004"/>
    <m/>
    <x v="0"/>
    <x v="0"/>
  </r>
  <r>
    <s v="ASAHI LIFE FDN"/>
    <n v="1"/>
    <s v="0.004"/>
    <m/>
    <x v="0"/>
    <x v="0"/>
  </r>
  <r>
    <s v="ASCOLI PICENO HOSP"/>
    <n v="1"/>
    <s v="0.004"/>
    <m/>
    <x v="0"/>
    <x v="0"/>
  </r>
  <r>
    <s v="ASCONIT CONSULTANTS"/>
    <n v="1"/>
    <s v="0.004"/>
    <m/>
    <x v="0"/>
    <x v="0"/>
  </r>
  <r>
    <s v="ASE INST ATOM ENERGY"/>
    <n v="1"/>
    <s v="0.004"/>
    <m/>
    <x v="0"/>
    <x v="0"/>
  </r>
  <r>
    <s v="ASEDASCIENCES"/>
    <n v="1"/>
    <s v="0.004"/>
    <m/>
    <x v="0"/>
    <x v="0"/>
  </r>
  <r>
    <s v="ASELSAN INC"/>
    <n v="1"/>
    <s v="0.004"/>
    <m/>
    <x v="0"/>
    <x v="0"/>
  </r>
  <r>
    <s v="ASHA HOSP"/>
    <n v="1"/>
    <s v="0.004"/>
    <m/>
    <x v="0"/>
    <x v="0"/>
  </r>
  <r>
    <s v="ASHFORD"/>
    <n v="1"/>
    <s v="0.004"/>
    <m/>
    <x v="0"/>
    <x v="0"/>
  </r>
  <r>
    <s v="ASHFORD ST PETERS NATL HLTH SERV FDN TRUST"/>
    <n v="1"/>
    <s v="0.004"/>
    <m/>
    <x v="0"/>
    <x v="0"/>
  </r>
  <r>
    <s v="ASHFORD ST PETERS NATL HLTH SERV TRUST"/>
    <n v="1"/>
    <s v="0.004"/>
    <m/>
    <x v="0"/>
    <x v="0"/>
  </r>
  <r>
    <s v="ASHFORD ST PETERS NHS FDN TRUST HOSP"/>
    <n v="1"/>
    <s v="0.004"/>
    <m/>
    <x v="0"/>
    <x v="0"/>
  </r>
  <r>
    <s v="ASHGATE RES COMPAN MEMORY STUDIES"/>
    <n v="1"/>
    <s v="0.004"/>
    <m/>
    <x v="0"/>
    <x v="0"/>
  </r>
  <r>
    <s v="ASIA UNIV"/>
    <n v="1"/>
    <s v="0.004"/>
    <m/>
    <x v="0"/>
    <x v="0"/>
  </r>
  <r>
    <s v="ASIAN INST MED SCI"/>
    <n v="1"/>
    <s v="0.004"/>
    <m/>
    <x v="0"/>
    <x v="0"/>
  </r>
  <r>
    <s v="ASIAN LIVER CTR"/>
    <n v="1"/>
    <s v="0.004"/>
    <m/>
    <x v="0"/>
    <x v="0"/>
  </r>
  <r>
    <s v="ASIAN PUBL HLTH FORUM"/>
    <n v="1"/>
    <s v="0.004"/>
    <m/>
    <x v="0"/>
    <x v="0"/>
  </r>
  <r>
    <s v="ASKLEPE HOSP"/>
    <n v="1"/>
    <s v="0.004"/>
    <m/>
    <x v="0"/>
    <x v="0"/>
  </r>
  <r>
    <s v="ASKLEPEION GEN HOSP"/>
    <n v="1"/>
    <s v="0.004"/>
    <m/>
    <x v="0"/>
    <x v="0"/>
  </r>
  <r>
    <s v="ASKLEPIOS CLIN MUNICH GAUTING"/>
    <n v="1"/>
    <s v="0.004"/>
    <m/>
    <x v="0"/>
    <x v="0"/>
  </r>
  <r>
    <s v="ASKLEPIOS FACHKLINIKEN MUENCHEN GAUTING"/>
    <n v="1"/>
    <s v="0.004"/>
    <m/>
    <x v="0"/>
    <x v="0"/>
  </r>
  <r>
    <s v="ASKLEPIOS KLIN SANKT AUGUSTIN"/>
    <n v="1"/>
    <s v="0.004"/>
    <m/>
    <x v="0"/>
    <x v="0"/>
  </r>
  <r>
    <s v="ASKLEPIOS NORDSEEKLIN"/>
    <n v="1"/>
    <s v="0.004"/>
    <m/>
    <x v="0"/>
    <x v="0"/>
  </r>
  <r>
    <s v="ASL 2 REG PIEMONTE"/>
    <n v="1"/>
    <s v="0.004"/>
    <m/>
    <x v="0"/>
    <x v="0"/>
  </r>
  <r>
    <s v="ASL RME"/>
    <n v="1"/>
    <s v="0.004"/>
    <m/>
    <x v="0"/>
    <x v="0"/>
  </r>
  <r>
    <s v="ASL TO3 PIEDMONT REGIO"/>
    <n v="1"/>
    <s v="0.004"/>
    <m/>
    <x v="0"/>
    <x v="0"/>
  </r>
  <r>
    <s v="ASL UMBRIA"/>
    <n v="1"/>
    <s v="0.004"/>
    <m/>
    <x v="0"/>
    <x v="0"/>
  </r>
  <r>
    <s v="ASL UMBRIA 1"/>
    <n v="1"/>
    <s v="0.004"/>
    <m/>
    <x v="0"/>
    <x v="0"/>
  </r>
  <r>
    <s v="ASOCIAC EURATOM CIEMAT"/>
    <n v="1"/>
    <s v="0.004"/>
    <m/>
    <x v="0"/>
    <x v="0"/>
  </r>
  <r>
    <s v="ASP"/>
    <n v="1"/>
    <s v="0.004"/>
    <m/>
    <x v="0"/>
    <x v="0"/>
  </r>
  <r>
    <s v="ASP RAGUSA"/>
    <n v="1"/>
    <s v="0.004"/>
    <m/>
    <x v="0"/>
    <x v="0"/>
  </r>
  <r>
    <s v="ASPC"/>
    <n v="1"/>
    <s v="0.004"/>
    <m/>
    <x v="0"/>
    <x v="0"/>
  </r>
  <r>
    <s v="ASPER"/>
    <n v="1"/>
    <s v="0.004"/>
    <m/>
    <x v="0"/>
    <x v="0"/>
  </r>
  <r>
    <s v="ASPER BIOTECH AS"/>
    <n v="1"/>
    <s v="0.004"/>
    <m/>
    <x v="0"/>
    <x v="0"/>
  </r>
  <r>
    <s v="ASPER BIOTECH INC"/>
    <n v="1"/>
    <s v="0.004"/>
    <m/>
    <x v="0"/>
    <x v="0"/>
  </r>
  <r>
    <s v="ASPER OPHTHALM"/>
    <n v="1"/>
    <s v="0.004"/>
    <m/>
    <x v="0"/>
    <x v="0"/>
  </r>
  <r>
    <s v="ASPERBIOTECH LTD"/>
    <n v="1"/>
    <s v="0.004"/>
    <m/>
    <x v="0"/>
    <x v="0"/>
  </r>
  <r>
    <s v="ASSAF HAROFEH MED CTR"/>
    <n v="1"/>
    <s v="0.004"/>
    <m/>
    <x v="0"/>
    <x v="0"/>
  </r>
  <r>
    <s v="ASSISTANCE PUBL HOP PARIS"/>
    <n v="1"/>
    <s v="0.004"/>
    <m/>
    <x v="0"/>
    <x v="0"/>
  </r>
  <r>
    <s v="ASSIUT UNIV"/>
    <n v="1"/>
    <s v="0.004"/>
    <m/>
    <x v="0"/>
    <x v="0"/>
  </r>
  <r>
    <s v="ASSOC CARDIOL BOSNIA HERZEGOVINA"/>
    <n v="1"/>
    <s v="0.004"/>
    <m/>
    <x v="0"/>
    <x v="0"/>
  </r>
  <r>
    <s v="ASSOC CARDIOLOGISTS BOSNIA HERZEGOVINA"/>
    <n v="1"/>
    <s v="0.004"/>
    <m/>
    <x v="0"/>
    <x v="0"/>
  </r>
  <r>
    <s v="ASSOC CLASSES NON FUMEURS"/>
    <n v="1"/>
    <s v="0.004"/>
    <m/>
    <x v="0"/>
    <x v="0"/>
  </r>
  <r>
    <s v="ASSOC CLIN DIRECTORS BIOMED SCIENTISTS CLIN LAB"/>
    <n v="1"/>
    <s v="0.004"/>
    <m/>
    <x v="0"/>
    <x v="0"/>
  </r>
  <r>
    <s v="ASSOC CONSERVAT MACEDONIAN LOCAL HONEY BEE APIS M"/>
    <n v="1"/>
    <s v="0.004"/>
    <m/>
    <x v="0"/>
    <x v="0"/>
  </r>
  <r>
    <s v="ASSOC DEV FINNOUGR STUDIES ADEFO"/>
    <n v="1"/>
    <s v="0.004"/>
    <m/>
    <x v="0"/>
    <x v="0"/>
  </r>
  <r>
    <s v="ASSOC DIFESA PSORIASICI"/>
    <n v="1"/>
    <s v="0.004"/>
    <m/>
    <x v="0"/>
    <x v="0"/>
  </r>
  <r>
    <s v="ASSOC DIFESA PSORIASICI ADIPSO"/>
    <n v="1"/>
    <s v="0.004"/>
    <m/>
    <x v="0"/>
    <x v="0"/>
  </r>
  <r>
    <s v="ASSOC EURATOM BELGIAN STATE LAB PLASMA PHYS"/>
    <n v="1"/>
    <s v="0.004"/>
    <m/>
    <x v="0"/>
    <x v="0"/>
  </r>
  <r>
    <s v="ASSOC EURATOM CEA"/>
    <n v="1"/>
    <s v="0.004"/>
    <m/>
    <x v="0"/>
    <x v="0"/>
  </r>
  <r>
    <s v="ASSOC EURATOM ENEA SULLA FUS"/>
    <n v="1"/>
    <s v="0.004"/>
    <m/>
    <x v="0"/>
    <x v="0"/>
  </r>
  <r>
    <s v="ASSOC EURATOM HAS"/>
    <n v="1"/>
    <s v="0.004"/>
    <m/>
    <x v="0"/>
    <x v="0"/>
  </r>
  <r>
    <s v="ASSOC EURATOM HELLEN REPUBL"/>
    <n v="1"/>
    <s v="0.004"/>
    <m/>
    <x v="0"/>
    <x v="0"/>
  </r>
  <r>
    <s v="ASSOC EURATOM IPP CR"/>
    <n v="1"/>
    <s v="0.004"/>
    <m/>
    <x v="0"/>
    <x v="0"/>
  </r>
  <r>
    <s v="ASSOC EURATOM LEI"/>
    <n v="1"/>
    <s v="0.004"/>
    <m/>
    <x v="0"/>
    <x v="0"/>
  </r>
  <r>
    <s v="ASSOC EURATOM SCK CEN"/>
    <n v="1"/>
    <s v="0.004"/>
    <m/>
    <x v="0"/>
    <x v="0"/>
  </r>
  <r>
    <s v="ASSOC EURATOM VR"/>
    <n v="1"/>
    <s v="0.004"/>
    <m/>
    <x v="0"/>
    <x v="0"/>
  </r>
  <r>
    <s v="ASSOC FRANCAISE DE LUTTE ANTIRHUMATISMALE"/>
    <n v="1"/>
    <s v="0.004"/>
    <m/>
    <x v="0"/>
    <x v="0"/>
  </r>
  <r>
    <s v="ASSOC FRANCAISE ECZEMA"/>
    <n v="1"/>
    <s v="0.004"/>
    <m/>
    <x v="0"/>
    <x v="0"/>
  </r>
  <r>
    <s v="ASSOC GERMAN POPULAT BASED CANC REGISTRIES"/>
    <n v="1"/>
    <s v="0.004"/>
    <m/>
    <x v="0"/>
    <x v="0"/>
  </r>
  <r>
    <s v="ASSOC HOSP CARIDADE IJUI"/>
    <n v="1"/>
    <s v="0.004"/>
    <m/>
    <x v="0"/>
    <x v="0"/>
  </r>
  <r>
    <s v="ASSOC IMPROVEMENT MENTAL HLTH PROGRAMMES AMH"/>
    <n v="1"/>
    <s v="0.004"/>
    <m/>
    <x v="0"/>
    <x v="0"/>
  </r>
  <r>
    <s v="ASSOC INTERNET RESEARCHERS"/>
    <n v="1"/>
    <s v="0.004"/>
    <m/>
    <x v="0"/>
    <x v="0"/>
  </r>
  <r>
    <s v="ASSOC IVOIRIENNE BIENETRE FAMILIAL"/>
    <n v="1"/>
    <s v="0.004"/>
    <m/>
    <x v="0"/>
    <x v="0"/>
  </r>
  <r>
    <s v="ASSOC LANDSCAPE RES ARID ZONES"/>
    <n v="1"/>
    <s v="0.004"/>
    <m/>
    <x v="0"/>
    <x v="0"/>
  </r>
  <r>
    <s v="ASSOC MONTE PICO"/>
    <n v="1"/>
    <s v="0.004"/>
    <m/>
    <x v="0"/>
    <x v="0"/>
  </r>
  <r>
    <s v="ASSOC NAT CONSERVAT BALTIJOS VILKAS"/>
    <n v="1"/>
    <s v="0.004"/>
    <m/>
    <x v="0"/>
    <x v="0"/>
  </r>
  <r>
    <s v="ASSOC NAT WOLF"/>
    <n v="1"/>
    <s v="0.004"/>
    <m/>
    <x v="0"/>
    <x v="0"/>
  </r>
  <r>
    <s v="ASSOC NATAGORA"/>
    <n v="1"/>
    <s v="0.004"/>
    <m/>
    <x v="0"/>
    <x v="0"/>
  </r>
  <r>
    <s v="ASSOC PHILIPPINE VOLUNTEER FIRE BRIGADES INC"/>
    <n v="1"/>
    <s v="0.004"/>
    <m/>
    <x v="0"/>
    <x v="0"/>
  </r>
  <r>
    <s v="ASSOC REPRESENTAT HUMAN REPROD ROMANIAN SOCIETY"/>
    <n v="1"/>
    <s v="0.004"/>
    <m/>
    <x v="0"/>
    <x v="0"/>
  </r>
  <r>
    <s v="ASSOC SYNDROME WOLFRAM"/>
    <n v="1"/>
    <s v="0.004"/>
    <m/>
    <x v="0"/>
    <x v="0"/>
  </r>
  <r>
    <s v="ASSOC WORLD REINDEER HERDERS"/>
    <n v="1"/>
    <s v="0.004"/>
    <m/>
    <x v="0"/>
    <x v="0"/>
  </r>
  <r>
    <s v="ASSOCIACAO HOSP CARIDADE IJUI"/>
    <n v="1"/>
    <s v="0.004"/>
    <m/>
    <x v="0"/>
    <x v="0"/>
  </r>
  <r>
    <s v="ASSOCIAZ CALABRESE EPATOL"/>
    <n v="1"/>
    <s v="0.004"/>
    <m/>
    <x v="0"/>
    <x v="0"/>
  </r>
  <r>
    <s v="ASSOZIAT OKOL LEBENSMITTELHERSTELLER EV"/>
    <n v="1"/>
    <s v="0.004"/>
    <m/>
    <x v="0"/>
    <x v="0"/>
  </r>
  <r>
    <s v="ASSUTA HASHALOM"/>
    <n v="1"/>
    <s v="0.004"/>
    <m/>
    <x v="0"/>
    <x v="0"/>
  </r>
  <r>
    <s v="ASTANGU VOCAT REHABIL CTR"/>
    <n v="1"/>
    <s v="0.004"/>
    <m/>
    <x v="0"/>
    <x v="0"/>
  </r>
  <r>
    <s v="ASTER TECH"/>
    <n v="1"/>
    <s v="0.004"/>
    <m/>
    <x v="0"/>
    <x v="0"/>
  </r>
  <r>
    <s v="ASTER TECHNOL"/>
    <n v="1"/>
    <s v="0.004"/>
    <m/>
    <x v="0"/>
    <x v="0"/>
  </r>
  <r>
    <s v="ASTEX PHARMACEUT"/>
    <n v="1"/>
    <s v="0.004"/>
    <m/>
    <x v="0"/>
    <x v="0"/>
  </r>
  <r>
    <s v="ASTHMA UK CTR ALLERG MECH ASTHMA"/>
    <n v="1"/>
    <s v="0.004"/>
    <m/>
    <x v="0"/>
    <x v="0"/>
  </r>
  <r>
    <s v="ASTRA EXPORT TRADING AB"/>
    <n v="1"/>
    <s v="0.004"/>
    <m/>
    <x v="0"/>
    <x v="0"/>
  </r>
  <r>
    <s v="ASTRA ZENECA R D LUND"/>
    <n v="1"/>
    <s v="0.004"/>
    <m/>
    <x v="0"/>
    <x v="0"/>
  </r>
  <r>
    <s v="ASTRAKHAN STATE UNIV"/>
    <n v="1"/>
    <s v="0.004"/>
    <m/>
    <x v="0"/>
    <x v="0"/>
  </r>
  <r>
    <s v="ASTRAZENECA RES DEV"/>
    <n v="1"/>
    <s v="0.004"/>
    <m/>
    <x v="0"/>
    <x v="0"/>
  </r>
  <r>
    <s v="ASTRAZENECCA R D"/>
    <n v="1"/>
    <s v="0.004"/>
    <m/>
    <x v="0"/>
    <x v="0"/>
  </r>
  <r>
    <s v="ASTRID LINDGRENS BARNSJUKHUS"/>
    <n v="1"/>
    <s v="0.004"/>
    <m/>
    <x v="0"/>
    <x v="0"/>
  </r>
  <r>
    <s v="ASTRID LINDGRENS HOSP"/>
    <n v="1"/>
    <s v="0.004"/>
    <m/>
    <x v="0"/>
    <x v="0"/>
  </r>
  <r>
    <s v="ASTRO SPACE CTR"/>
    <n v="1"/>
    <s v="0.004"/>
    <m/>
    <x v="0"/>
    <x v="0"/>
  </r>
  <r>
    <s v="ASTRO SPACE CTR LEBEDEV PHYS INST"/>
    <n v="1"/>
    <s v="0.004"/>
    <m/>
    <x v="0"/>
    <x v="0"/>
  </r>
  <r>
    <s v="ASTRON ENVIRONM SERV"/>
    <n v="1"/>
    <s v="0.004"/>
    <m/>
    <x v="0"/>
    <x v="0"/>
  </r>
  <r>
    <s v="ASTRON OBSERV"/>
    <n v="1"/>
    <s v="0.004"/>
    <m/>
    <x v="0"/>
    <x v="0"/>
  </r>
  <r>
    <s v="ASTRON STIFTUNG TREBUR"/>
    <n v="1"/>
    <s v="0.004"/>
    <m/>
    <x v="0"/>
    <x v="0"/>
  </r>
  <r>
    <s v="ASTRONOMICKY USTAV"/>
    <n v="1"/>
    <s v="0.004"/>
    <m/>
    <x v="0"/>
    <x v="0"/>
  </r>
  <r>
    <s v="ASTROPHY INST POTSDAM"/>
    <n v="1"/>
    <s v="0.004"/>
    <m/>
    <x v="0"/>
    <x v="0"/>
  </r>
  <r>
    <s v="ASTS SPEDALI CIVILI BRESCIA"/>
    <n v="1"/>
    <s v="0.004"/>
    <m/>
    <x v="0"/>
    <x v="0"/>
  </r>
  <r>
    <s v="ASTURIAS CENT UNIV HOSP"/>
    <n v="1"/>
    <s v="0.004"/>
    <m/>
    <x v="0"/>
    <x v="0"/>
  </r>
  <r>
    <s v="ATATIIRK TEACHING RES HOSP"/>
    <n v="1"/>
    <s v="0.004"/>
    <m/>
    <x v="0"/>
    <x v="0"/>
  </r>
  <r>
    <s v="ATATURK TEACHING RES HOSP"/>
    <n v="1"/>
    <s v="0.004"/>
    <m/>
    <x v="0"/>
    <x v="0"/>
  </r>
  <r>
    <s v="ATATURK UNIV"/>
    <n v="1"/>
    <s v="0.004"/>
    <m/>
    <x v="0"/>
    <x v="0"/>
  </r>
  <r>
    <s v="ATB LEIBNIZ INST AGR ENGN POTSDAM BORNIM"/>
    <n v="1"/>
    <s v="0.004"/>
    <m/>
    <x v="0"/>
    <x v="0"/>
  </r>
  <r>
    <s v="ATHALASSA MENTAL HLTH HOSP"/>
    <n v="1"/>
    <s v="0.004"/>
    <m/>
    <x v="0"/>
    <x v="0"/>
  </r>
  <r>
    <s v="ATHENS CHEST HOSP SOTIRIA"/>
    <n v="1"/>
    <s v="0.004"/>
    <m/>
    <x v="0"/>
    <x v="0"/>
  </r>
  <r>
    <s v="ATHENS TECHNOL EDUC INST"/>
    <n v="1"/>
    <s v="0.004"/>
    <m/>
    <x v="0"/>
    <x v="0"/>
  </r>
  <r>
    <s v="ATHENS UNIV ECON BUSINESS"/>
    <n v="1"/>
    <s v="0.004"/>
    <m/>
    <x v="0"/>
    <x v="0"/>
  </r>
  <r>
    <s v="ATLANTA VA MED CTR"/>
    <n v="1"/>
    <s v="0.004"/>
    <m/>
    <x v="0"/>
    <x v="0"/>
  </r>
  <r>
    <s v="ATLANTIC RES INST MARINE FISHERIES OCEANOG"/>
    <n v="1"/>
    <s v="0.004"/>
    <m/>
    <x v="0"/>
    <x v="0"/>
  </r>
  <r>
    <s v="ATLANTIC SCI RES INST MARINE FISHERIES OCEANOG"/>
    <n v="1"/>
    <s v="0.004"/>
    <m/>
    <x v="0"/>
    <x v="0"/>
  </r>
  <r>
    <s v="ATLAS DATA SYST"/>
    <n v="1"/>
    <s v="0.004"/>
    <m/>
    <x v="0"/>
    <x v="0"/>
  </r>
  <r>
    <s v="ATOM ENERGY AUTHOR"/>
    <n v="1"/>
    <s v="0.004"/>
    <m/>
    <x v="0"/>
    <x v="0"/>
  </r>
  <r>
    <s v="ATOMK"/>
    <n v="1"/>
    <s v="0.004"/>
    <m/>
    <x v="0"/>
    <x v="0"/>
  </r>
  <r>
    <s v="ATRIUM MED CTR"/>
    <n v="1"/>
    <s v="0.004"/>
    <m/>
    <x v="0"/>
    <x v="0"/>
  </r>
  <r>
    <s v="ATRIUM MED CTR PARKSTAD"/>
    <n v="1"/>
    <s v="0.004"/>
    <m/>
    <x v="0"/>
    <x v="0"/>
  </r>
  <r>
    <s v="ATSP INNOVAT"/>
    <n v="1"/>
    <s v="0.004"/>
    <m/>
    <x v="0"/>
    <x v="0"/>
  </r>
  <r>
    <s v="ATTIKON UNIV"/>
    <n v="1"/>
    <s v="0.004"/>
    <m/>
    <x v="0"/>
    <x v="0"/>
  </r>
  <r>
    <s v="ATTIKON UNIV GEN HOSP"/>
    <n v="1"/>
    <s v="0.004"/>
    <m/>
    <x v="0"/>
    <x v="0"/>
  </r>
  <r>
    <s v="ATTORNEYS AT LAW"/>
    <n v="1"/>
    <s v="0.004"/>
    <m/>
    <x v="0"/>
    <x v="0"/>
  </r>
  <r>
    <s v="AU ENERGY SERV LTD"/>
    <n v="1"/>
    <s v="0.004"/>
    <m/>
    <x v="0"/>
    <x v="0"/>
  </r>
  <r>
    <s v="AUBURN UNIV"/>
    <n v="1"/>
    <s v="0.004"/>
    <m/>
    <x v="0"/>
    <x v="0"/>
  </r>
  <r>
    <s v="AUCKLAND HOSP"/>
    <n v="1"/>
    <s v="0.004"/>
    <m/>
    <x v="0"/>
    <x v="0"/>
  </r>
  <r>
    <s v="AUDENCIA BUSINESS SCH"/>
    <n v="1"/>
    <s v="0.004"/>
    <m/>
    <x v="0"/>
    <x v="0"/>
  </r>
  <r>
    <s v="AUDENTES UNIV"/>
    <n v="1"/>
    <s v="0.004"/>
    <m/>
    <x v="0"/>
    <x v="0"/>
  </r>
  <r>
    <s v="AUF DER BULT CHILDRENS HOSP"/>
    <n v="1"/>
    <s v="0.004"/>
    <m/>
    <x v="0"/>
    <x v="0"/>
  </r>
  <r>
    <s v="AUGENKLIN"/>
    <n v="1"/>
    <s v="0.004"/>
    <m/>
    <x v="0"/>
    <x v="0"/>
  </r>
  <r>
    <s v="AUGUSTA UNIV"/>
    <n v="1"/>
    <s v="0.004"/>
    <m/>
    <x v="0"/>
    <x v="0"/>
  </r>
  <r>
    <s v="AUGUSTANA SANFORD GENET COUNSELING GRAD PROGRAM"/>
    <n v="1"/>
    <s v="0.004"/>
    <m/>
    <x v="0"/>
    <x v="0"/>
  </r>
  <r>
    <s v="AURORA HOSP"/>
    <n v="1"/>
    <s v="0.004"/>
    <m/>
    <x v="0"/>
    <x v="0"/>
  </r>
  <r>
    <s v="AURORA TECHNOL ESA ESAC"/>
    <n v="1"/>
    <s v="0.004"/>
    <m/>
    <x v="0"/>
    <x v="0"/>
  </r>
  <r>
    <s v="AUS ESTNISCHEN UNIV LIFE SCI"/>
    <n v="1"/>
    <s v="0.004"/>
    <m/>
    <x v="0"/>
    <x v="0"/>
  </r>
  <r>
    <s v="AUSTIN HLTH"/>
    <n v="1"/>
    <s v="0.004"/>
    <m/>
    <x v="0"/>
    <x v="0"/>
  </r>
  <r>
    <s v="AUSTIN PEAY STATE UNIV"/>
    <n v="1"/>
    <s v="0.004"/>
    <m/>
    <x v="0"/>
    <x v="0"/>
  </r>
  <r>
    <s v="AUSTLYILIAN NATL UNIV"/>
    <n v="1"/>
    <s v="0.004"/>
    <m/>
    <x v="0"/>
    <x v="0"/>
  </r>
  <r>
    <s v="AUSTRAL UNIV CONICET"/>
    <n v="1"/>
    <s v="0.004"/>
    <m/>
    <x v="0"/>
    <x v="0"/>
  </r>
  <r>
    <s v="AUSTRALASIAN WADER STUDIES GRP"/>
    <n v="1"/>
    <s v="0.004"/>
    <m/>
    <x v="0"/>
    <x v="0"/>
  </r>
  <r>
    <s v="AUSTRALIAN ACAD SCI"/>
    <n v="1"/>
    <s v="0.004"/>
    <m/>
    <x v="0"/>
    <x v="0"/>
  </r>
  <r>
    <s v="AUSTRALIAN ANTARCTIC DIV"/>
    <n v="1"/>
    <s v="0.004"/>
    <m/>
    <x v="0"/>
    <x v="0"/>
  </r>
  <r>
    <s v="AUSTRALIAN BUR METEOROL"/>
    <n v="1"/>
    <s v="0.004"/>
    <m/>
    <x v="0"/>
    <x v="0"/>
  </r>
  <r>
    <s v="AUSTRALIAN BUREAU STAT"/>
    <n v="1"/>
    <s v="0.004"/>
    <m/>
    <x v="0"/>
    <x v="0"/>
  </r>
  <r>
    <s v="AUSTRALIAN FED POLICE"/>
    <n v="1"/>
    <s v="0.004"/>
    <m/>
    <x v="0"/>
    <x v="0"/>
  </r>
  <r>
    <s v="AUSTRALIAN INST SUICIDE RES PREVENT"/>
    <n v="1"/>
    <s v="0.004"/>
    <m/>
    <x v="0"/>
    <x v="0"/>
  </r>
  <r>
    <s v="AUSTRALIAN RED CROSS BLOOD SERV"/>
    <n v="1"/>
    <s v="0.004"/>
    <m/>
    <x v="0"/>
    <x v="0"/>
  </r>
  <r>
    <s v="AUSTRALIAN RES COUNCIL CTR EXCELLENCE CORE CRUST"/>
    <n v="1"/>
    <s v="0.004"/>
    <m/>
    <x v="0"/>
    <x v="0"/>
  </r>
  <r>
    <s v="AUSTRALIAN RES CTR POPULAT ORAL HLTH"/>
    <n v="1"/>
    <s v="0.004"/>
    <m/>
    <x v="0"/>
    <x v="0"/>
  </r>
  <r>
    <s v="AUSTRALIAN WINE RES INST"/>
    <n v="1"/>
    <s v="0.004"/>
    <m/>
    <x v="0"/>
    <x v="0"/>
  </r>
  <r>
    <s v="AUSTRIAN AGCY HLTH FOOD SAFETY AGES"/>
    <n v="1"/>
    <s v="0.004"/>
    <m/>
    <x v="0"/>
    <x v="0"/>
  </r>
  <r>
    <s v="AUSTRIAN AGCY HLTH FOOD SCI"/>
    <n v="1"/>
    <s v="0.004"/>
    <m/>
    <x v="0"/>
    <x v="0"/>
  </r>
  <r>
    <s v="AUSTRIAN EXCELLENCE CTR TRIBOL RES GMBH"/>
    <n v="1"/>
    <s v="0.004"/>
    <m/>
    <x v="0"/>
    <x v="0"/>
  </r>
  <r>
    <s v="AUSTRIAN FED OFFI CE SAFETY HLTH CARE"/>
    <n v="1"/>
    <s v="0.004"/>
    <m/>
    <x v="0"/>
    <x v="0"/>
  </r>
  <r>
    <s v="AUSTRIAN FOREST ASSOC"/>
    <n v="1"/>
    <s v="0.004"/>
    <m/>
    <x v="0"/>
    <x v="0"/>
  </r>
  <r>
    <s v="AUSTRIAN INTERDISCIPLINARY PLATFORM AGEING"/>
    <n v="1"/>
    <s v="0.004"/>
    <m/>
    <x v="0"/>
    <x v="0"/>
  </r>
  <r>
    <s v="AUSTRIAN MED MED DEV AGENCY"/>
    <n v="1"/>
    <s v="0.004"/>
    <m/>
    <x v="0"/>
    <x v="0"/>
  </r>
  <r>
    <s v="AUSTRIAN MS SOC"/>
    <n v="1"/>
    <s v="0.004"/>
    <m/>
    <x v="0"/>
    <x v="0"/>
  </r>
  <r>
    <s v="AUSTRIAN POLAR RES INST"/>
    <n v="1"/>
    <s v="0.004"/>
    <m/>
    <x v="0"/>
    <x v="0"/>
  </r>
  <r>
    <s v="AUSTRIAN RED CROSS BLOOD TRANSFUS SERV"/>
    <n v="1"/>
    <s v="0.004"/>
    <m/>
    <x v="0"/>
    <x v="0"/>
  </r>
  <r>
    <s v="AUSTRIAN RES INST"/>
    <n v="1"/>
    <s v="0.004"/>
    <m/>
    <x v="0"/>
    <x v="0"/>
  </r>
  <r>
    <s v="AUSTRIAN SOC GERIATR GERONTOL"/>
    <n v="1"/>
    <s v="0.004"/>
    <m/>
    <x v="0"/>
    <x v="0"/>
  </r>
  <r>
    <s v="AUSTRIAN SOC PEDIAT ADOLESCENT SURG"/>
    <n v="1"/>
    <s v="0.004"/>
    <m/>
    <x v="0"/>
    <x v="0"/>
  </r>
  <r>
    <s v="AUSTRIAN SOC QUAL ASSURANCE STANDARDISAT"/>
    <n v="1"/>
    <s v="0.004"/>
    <m/>
    <x v="0"/>
    <x v="0"/>
  </r>
  <r>
    <s v="AUSTRIAN SOCIAL SECUR INST"/>
    <n v="1"/>
    <s v="0.004"/>
    <m/>
    <x v="0"/>
    <x v="0"/>
  </r>
  <r>
    <s v="AUSTRIAN STROKE SELFHELP ASSOC"/>
    <n v="1"/>
    <s v="0.004"/>
    <m/>
    <x v="0"/>
    <x v="0"/>
  </r>
  <r>
    <s v="AUT UNIV"/>
    <n v="1"/>
    <s v="0.004"/>
    <m/>
    <x v="0"/>
    <x v="0"/>
  </r>
  <r>
    <s v="AUTOMOT IND DEV CTR EASTERN CAPE"/>
    <n v="1"/>
    <s v="0.004"/>
    <m/>
    <x v="0"/>
    <x v="0"/>
  </r>
  <r>
    <s v="AUTONOMOUS METROPOLITAN UNIV UAM"/>
    <n v="1"/>
    <s v="0.004"/>
    <m/>
    <x v="0"/>
    <x v="0"/>
  </r>
  <r>
    <s v="AUTONOMOUS UNIV BARCELONA UAB"/>
    <n v="1"/>
    <s v="0.004"/>
    <m/>
    <x v="0"/>
    <x v="0"/>
  </r>
  <r>
    <s v="AUTONOMUS UNIV BAJA CALIF"/>
    <n v="1"/>
    <s v="0.004"/>
    <m/>
    <x v="0"/>
    <x v="0"/>
  </r>
  <r>
    <s v="AV SHUBNIKOV CRYSTALLOG INST"/>
    <n v="1"/>
    <s v="0.004"/>
    <m/>
    <x v="0"/>
    <x v="0"/>
  </r>
  <r>
    <s v="AV SHUBNIKOV INST CRYSTALLOG"/>
    <n v="1"/>
    <s v="0.004"/>
    <m/>
    <x v="0"/>
    <x v="0"/>
  </r>
  <r>
    <s v="AVES NATAGORA"/>
    <n v="1"/>
    <s v="0.004"/>
    <m/>
    <x v="0"/>
    <x v="0"/>
  </r>
  <r>
    <s v="AVILA UNIV"/>
    <n v="1"/>
    <s v="0.004"/>
    <m/>
    <x v="0"/>
    <x v="0"/>
  </r>
  <r>
    <s v="AVIV UNIV"/>
    <n v="1"/>
    <s v="0.004"/>
    <m/>
    <x v="0"/>
    <x v="0"/>
  </r>
  <r>
    <s v="AVON WILTSHIRE MENTAL HLTH PARTNERSHIP"/>
    <n v="1"/>
    <s v="0.004"/>
    <m/>
    <x v="0"/>
    <x v="0"/>
  </r>
  <r>
    <s v="AVON WILTSHIRE MENTAL HLTH PARTNERSHIP TRUST"/>
    <n v="1"/>
    <s v="0.004"/>
    <m/>
    <x v="0"/>
    <x v="0"/>
  </r>
  <r>
    <s v="AXINOM OU"/>
    <n v="1"/>
    <s v="0.004"/>
    <m/>
    <x v="0"/>
    <x v="0"/>
  </r>
  <r>
    <s v="AXUM COLL HLTH SCI"/>
    <n v="1"/>
    <s v="0.004"/>
    <m/>
    <x v="0"/>
    <x v="0"/>
  </r>
  <r>
    <s v="AYO CLIN"/>
    <n v="1"/>
    <s v="0.004"/>
    <m/>
    <x v="0"/>
    <x v="0"/>
  </r>
  <r>
    <s v="AYUNTAMIENTO MADRID"/>
    <n v="1"/>
    <s v="0.004"/>
    <m/>
    <x v="0"/>
    <x v="0"/>
  </r>
  <r>
    <s v="AZ JAN PALFIJN"/>
    <n v="1"/>
    <s v="0.004"/>
    <m/>
    <x v="0"/>
    <x v="0"/>
  </r>
  <r>
    <s v="AZ OSPED OSPED CREMONA"/>
    <n v="1"/>
    <s v="0.004"/>
    <m/>
    <x v="0"/>
    <x v="0"/>
  </r>
  <r>
    <s v="AZ OSPED OSPED MAGGIORE CREMA"/>
    <n v="1"/>
    <s v="0.004"/>
    <m/>
    <x v="0"/>
    <x v="0"/>
  </r>
  <r>
    <s v="AZ SINT DIMPNA"/>
    <n v="1"/>
    <s v="0.004"/>
    <m/>
    <x v="0"/>
    <x v="0"/>
  </r>
  <r>
    <s v="AZ SINT JAN BRUGGE OOSTENDE"/>
    <n v="1"/>
    <s v="0.004"/>
    <m/>
    <x v="0"/>
    <x v="0"/>
  </r>
  <r>
    <s v="AZ SINT MAARTEN"/>
    <n v="1"/>
    <s v="0.004"/>
    <m/>
    <x v="0"/>
    <x v="0"/>
  </r>
  <r>
    <s v="AZAD UNIV MASHHAD"/>
    <n v="1"/>
    <s v="0.004"/>
    <m/>
    <x v="0"/>
    <x v="0"/>
  </r>
  <r>
    <s v="AZERBAIJAN DIPLOMAT ACAD"/>
    <n v="1"/>
    <s v="0.004"/>
    <m/>
    <x v="0"/>
    <x v="0"/>
  </r>
  <r>
    <s v="AZERBAIJAN NATL ACAD SCI"/>
    <n v="1"/>
    <s v="0.004"/>
    <m/>
    <x v="0"/>
    <x v="0"/>
  </r>
  <r>
    <s v="AZIENDA ASL"/>
    <n v="1"/>
    <s v="0.004"/>
    <m/>
    <x v="0"/>
    <x v="0"/>
  </r>
  <r>
    <s v="AZIENDA OSP S CROCE E CARLE"/>
    <n v="1"/>
    <s v="0.004"/>
    <m/>
    <x v="0"/>
    <x v="0"/>
  </r>
  <r>
    <s v="AZIENDA OSPED"/>
    <n v="1"/>
    <s v="0.004"/>
    <m/>
    <x v="0"/>
    <x v="0"/>
  </r>
  <r>
    <s v="AZIENDA OSPED CAREGGI"/>
    <n v="1"/>
    <s v="0.004"/>
    <m/>
    <x v="0"/>
    <x v="0"/>
  </r>
  <r>
    <s v="AZIENDA OSPED CIVILE MP AREZZO"/>
    <n v="1"/>
    <s v="0.004"/>
    <m/>
    <x v="0"/>
    <x v="0"/>
  </r>
  <r>
    <s v="AZIENDA OSPED ISTITUTI OSPITALIERI CREMONA"/>
    <n v="1"/>
    <s v="0.004"/>
    <m/>
    <x v="0"/>
    <x v="0"/>
  </r>
  <r>
    <s v="AZIENDA OSPED POLICLIN GIANBATTISTA ROSSI"/>
    <n v="1"/>
    <s v="0.004"/>
    <m/>
    <x v="0"/>
    <x v="0"/>
  </r>
  <r>
    <s v="AZIENDA OSPED RIUNITI"/>
    <n v="1"/>
    <s v="0.004"/>
    <m/>
    <x v="0"/>
    <x v="0"/>
  </r>
  <r>
    <s v="AZIENDA OSPED SANTA MARIA MISERICORDIA"/>
    <n v="1"/>
    <s v="0.004"/>
    <m/>
    <x v="0"/>
    <x v="0"/>
  </r>
  <r>
    <s v="AZIENDA OSPED UNIV CAREGGI"/>
    <n v="1"/>
    <s v="0.004"/>
    <m/>
    <x v="0"/>
    <x v="0"/>
  </r>
  <r>
    <s v="AZIENDA OSPED UNIV FERRARA"/>
    <n v="1"/>
    <s v="0.004"/>
    <m/>
    <x v="0"/>
    <x v="0"/>
  </r>
  <r>
    <s v="AZIENDA OSPED UNIV PADOVA"/>
    <n v="1"/>
    <s v="0.004"/>
    <m/>
    <x v="0"/>
    <x v="0"/>
  </r>
  <r>
    <s v="AZIENDA OSPED UNIV POLICLIN VITTORIO EMANUELE"/>
    <n v="1"/>
    <s v="0.004"/>
    <m/>
    <x v="0"/>
    <x v="0"/>
  </r>
  <r>
    <s v="AZIENDA OSPED UNIV POLICLIN VITTORIO EMANULE"/>
    <n v="1"/>
    <s v="0.004"/>
    <m/>
    <x v="0"/>
    <x v="0"/>
  </r>
  <r>
    <s v="AZIENDA OSPED UNIV S ANNA"/>
    <n v="1"/>
    <s v="0.004"/>
    <m/>
    <x v="0"/>
    <x v="0"/>
  </r>
  <r>
    <s v="AZIENDA OSPED UNIV SENESE"/>
    <n v="1"/>
    <s v="0.004"/>
    <m/>
    <x v="0"/>
    <x v="0"/>
  </r>
  <r>
    <s v="AZIENDA OSPED VALTELLINA VALCHIAVENNA E MORELLI"/>
    <n v="1"/>
    <s v="0.004"/>
    <m/>
    <x v="0"/>
    <x v="0"/>
  </r>
  <r>
    <s v="AZIENDA OSPED VILLA SOFIA"/>
    <n v="1"/>
    <s v="0.004"/>
    <m/>
    <x v="0"/>
    <x v="0"/>
  </r>
  <r>
    <s v="AZIENDA OSPEDAL PAPA GIOVANNI XXIII"/>
    <n v="1"/>
    <s v="0.004"/>
    <m/>
    <x v="0"/>
    <x v="0"/>
  </r>
  <r>
    <s v="AZIENDA OSPEDALIERA PAPA GIOVANNI XXIII"/>
    <n v="1"/>
    <s v="0.004"/>
    <m/>
    <x v="0"/>
    <x v="0"/>
  </r>
  <r>
    <s v="AZIENDA SANIT LOCALE 3 SAN FRANCESCO"/>
    <n v="1"/>
    <s v="0.004"/>
    <m/>
    <x v="0"/>
    <x v="0"/>
  </r>
  <r>
    <s v="AZIENDA SANITARIA FIMNZE ASP"/>
    <n v="1"/>
    <s v="0.004"/>
    <m/>
    <x v="0"/>
    <x v="0"/>
  </r>
  <r>
    <s v="AZIENDA SANITARIA GENOVESE"/>
    <n v="1"/>
    <s v="0.004"/>
    <m/>
    <x v="0"/>
    <x v="0"/>
  </r>
  <r>
    <s v="AZIENDA SANITARIA LOCALE VERONA"/>
    <n v="1"/>
    <s v="0.004"/>
    <m/>
    <x v="0"/>
    <x v="0"/>
  </r>
  <r>
    <s v="AZIENDA SOCIO SANITARIA TERR PAPA GIOVANNI XXIII"/>
    <n v="1"/>
    <s v="0.004"/>
    <m/>
    <x v="0"/>
    <x v="0"/>
  </r>
  <r>
    <s v="AZIENDA SOCIO SANITARIA TERRITORIALE PAPA GIOVANN"/>
    <n v="1"/>
    <s v="0.004"/>
    <m/>
    <x v="0"/>
    <x v="0"/>
  </r>
  <r>
    <s v="AZIENDA SOCIOSANIT TERRITORIALE"/>
    <n v="1"/>
    <s v="0.004"/>
    <m/>
    <x v="0"/>
    <x v="0"/>
  </r>
  <r>
    <s v="AZIENDA SOCIOSANITARIA TERRITORIALE"/>
    <n v="1"/>
    <s v="0.004"/>
    <m/>
    <x v="0"/>
    <x v="0"/>
  </r>
  <r>
    <s v="AZIENDA USL 5 PISA OSPEDALE F LOTTI"/>
    <n v="1"/>
    <s v="0.004"/>
    <m/>
    <x v="0"/>
    <x v="0"/>
  </r>
  <r>
    <s v="AZIENDA USL TOSCANA CTR"/>
    <n v="1"/>
    <s v="0.004"/>
    <m/>
    <x v="0"/>
    <x v="0"/>
  </r>
  <r>
    <s v="AZIRA CLIN RES"/>
    <n v="1"/>
    <s v="0.004"/>
    <m/>
    <x v="0"/>
    <x v="0"/>
  </r>
  <r>
    <s v="AZORES UNIV"/>
    <n v="1"/>
    <s v="0.004"/>
    <m/>
    <x v="0"/>
    <x v="0"/>
  </r>
  <r>
    <s v="AZTI"/>
    <n v="1"/>
    <s v="0.004"/>
    <m/>
    <x v="0"/>
    <x v="0"/>
  </r>
  <r>
    <s v="AZTI TECNALIA"/>
    <n v="1"/>
    <s v="0.004"/>
    <m/>
    <x v="0"/>
    <x v="0"/>
  </r>
  <r>
    <s v="AZTI TECNALIA AZTI"/>
    <n v="1"/>
    <s v="0.004"/>
    <m/>
    <x v="0"/>
    <x v="0"/>
  </r>
  <r>
    <s v="B WARE RES CTR"/>
    <n v="1"/>
    <s v="0.004"/>
    <m/>
    <x v="0"/>
    <x v="0"/>
  </r>
  <r>
    <s v="BA SCH BUSINESS FINANCE"/>
    <n v="1"/>
    <s v="0.004"/>
    <m/>
    <x v="0"/>
    <x v="0"/>
  </r>
  <r>
    <s v="BABCOCK UNIV"/>
    <n v="1"/>
    <s v="0.004"/>
    <m/>
    <x v="0"/>
    <x v="0"/>
  </r>
  <r>
    <s v="BABES BOLAY UNIV"/>
    <n v="1"/>
    <s v="0.004"/>
    <m/>
    <x v="0"/>
    <x v="0"/>
  </r>
  <r>
    <s v="BABES BOLYAI UNIV CLUJ"/>
    <n v="1"/>
    <s v="0.004"/>
    <m/>
    <x v="0"/>
    <x v="0"/>
  </r>
  <r>
    <s v="BABRAHAM BIOSCI TECHNOL"/>
    <n v="1"/>
    <s v="0.004"/>
    <m/>
    <x v="0"/>
    <x v="0"/>
  </r>
  <r>
    <s v="BACH MAI HOSP"/>
    <n v="1"/>
    <s v="0.004"/>
    <m/>
    <x v="0"/>
    <x v="0"/>
  </r>
  <r>
    <s v="BACTERIOL HYG UPMC"/>
    <n v="1"/>
    <s v="0.004"/>
    <m/>
    <x v="0"/>
    <x v="0"/>
  </r>
  <r>
    <s v="BAD LIPPSPRINGE HOSP"/>
    <n v="1"/>
    <s v="0.004"/>
    <m/>
    <x v="0"/>
    <x v="0"/>
  </r>
  <r>
    <s v="BADEN WURTTEMBERG FOREST RES INST"/>
    <n v="1"/>
    <s v="0.004"/>
    <m/>
    <x v="0"/>
    <x v="0"/>
  </r>
  <r>
    <s v="BAERUM HOSP"/>
    <n v="1"/>
    <s v="0.004"/>
    <m/>
    <x v="0"/>
    <x v="0"/>
  </r>
  <r>
    <s v="BAKER HEART AND DIABET INST"/>
    <n v="1"/>
    <s v="0.004"/>
    <m/>
    <x v="0"/>
    <x v="0"/>
  </r>
  <r>
    <s v="BAKER HEART RES INST"/>
    <n v="1"/>
    <s v="0.004"/>
    <m/>
    <x v="0"/>
    <x v="0"/>
  </r>
  <r>
    <s v="BAKER IDI HEART DIABETES INST"/>
    <n v="1"/>
    <s v="0.004"/>
    <m/>
    <x v="0"/>
    <x v="0"/>
  </r>
  <r>
    <s v="BAKIRKOY DR SADI KONUK TRAINING RES HOSP"/>
    <n v="1"/>
    <s v="0.004"/>
    <m/>
    <x v="0"/>
    <x v="0"/>
  </r>
  <r>
    <s v="BALEAR ISLANDS ICTS"/>
    <n v="1"/>
    <s v="0.004"/>
    <m/>
    <x v="0"/>
    <x v="0"/>
  </r>
  <r>
    <s v="BALLERUP BYVEJ"/>
    <n v="1"/>
    <s v="0.004"/>
    <m/>
    <x v="0"/>
    <x v="0"/>
  </r>
  <r>
    <s v="BALOZI SECONDARY SCH"/>
    <n v="1"/>
    <s v="0.004"/>
    <m/>
    <x v="0"/>
    <x v="0"/>
  </r>
  <r>
    <s v="BALT AMER CLIN"/>
    <n v="1"/>
    <s v="0.004"/>
    <m/>
    <x v="0"/>
    <x v="0"/>
  </r>
  <r>
    <s v="BALT ENVIRONM FORUM"/>
    <n v="1"/>
    <s v="0.004"/>
    <m/>
    <x v="0"/>
    <x v="0"/>
  </r>
  <r>
    <s v="BALT FILM MEDIA SCH"/>
    <n v="1"/>
    <s v="0.004"/>
    <m/>
    <x v="0"/>
    <x v="0"/>
  </r>
  <r>
    <s v="BALT HIST COMMISS"/>
    <n v="1"/>
    <s v="0.004"/>
    <m/>
    <x v="0"/>
    <x v="0"/>
  </r>
  <r>
    <s v="BALT INT CTR ECON POLICY STUDIES"/>
    <n v="1"/>
    <s v="0.004"/>
    <m/>
    <x v="0"/>
    <x v="0"/>
  </r>
  <r>
    <s v="BALT SEA ADVISORY COUNCIL"/>
    <n v="1"/>
    <s v="0.004"/>
    <m/>
    <x v="0"/>
    <x v="0"/>
  </r>
  <r>
    <s v="BALT SEA ENVIRONM PROTECT COMMISS HELCOM"/>
    <n v="1"/>
    <s v="0.004"/>
    <m/>
    <x v="0"/>
    <x v="0"/>
  </r>
  <r>
    <s v="BALT TECHNOL DEV"/>
    <n v="1"/>
    <s v="0.004"/>
    <m/>
    <x v="0"/>
    <x v="0"/>
  </r>
  <r>
    <s v="BALTI UURIMISKESKUSE"/>
    <n v="1"/>
    <s v="0.004"/>
    <m/>
    <x v="0"/>
    <x v="0"/>
  </r>
  <r>
    <s v="BALTIC DEF COLL"/>
    <n v="1"/>
    <s v="0.004"/>
    <m/>
    <x v="0"/>
    <x v="0"/>
  </r>
  <r>
    <s v="BALTIMORE GERIATR RES EDUC CLIN CTR"/>
    <n v="1"/>
    <s v="0.004"/>
    <m/>
    <x v="0"/>
    <x v="0"/>
  </r>
  <r>
    <s v="BALTIMORE VAMC"/>
    <n v="1"/>
    <s v="0.004"/>
    <m/>
    <x v="0"/>
    <x v="0"/>
  </r>
  <r>
    <s v="BALTOIL AS"/>
    <n v="1"/>
    <s v="0.004"/>
    <m/>
    <x v="0"/>
    <x v="0"/>
  </r>
  <r>
    <s v="BAMENDA UNIV"/>
    <n v="1"/>
    <s v="0.004"/>
    <m/>
    <x v="0"/>
    <x v="0"/>
  </r>
  <r>
    <s v="BANATS UNIV AGR SCI VET MED KING MICHAEL I ROMA"/>
    <n v="1"/>
    <s v="0.004"/>
    <m/>
    <x v="0"/>
    <x v="0"/>
  </r>
  <r>
    <s v="BANCO CENT SANGRE SIGLO XXI"/>
    <n v="1"/>
    <s v="0.004"/>
    <m/>
    <x v="0"/>
    <x v="0"/>
  </r>
  <r>
    <s v="BANCO PORTUGAL"/>
    <n v="1"/>
    <s v="0.004"/>
    <m/>
    <x v="0"/>
    <x v="0"/>
  </r>
  <r>
    <s v="BANGALORE UNIV"/>
    <n v="1"/>
    <s v="0.004"/>
    <m/>
    <x v="0"/>
    <x v="0"/>
  </r>
  <r>
    <s v="BANGLADESH ICDDR B"/>
    <n v="1"/>
    <s v="0.004"/>
    <m/>
    <x v="0"/>
    <x v="0"/>
  </r>
  <r>
    <s v="BANGLADESH REHABIL ASSISTANCE COMM"/>
    <n v="1"/>
    <s v="0.004"/>
    <m/>
    <x v="0"/>
    <x v="0"/>
  </r>
  <r>
    <s v="BANGOR EUROIDENT TEAM"/>
    <n v="1"/>
    <s v="0.004"/>
    <m/>
    <x v="0"/>
    <x v="0"/>
  </r>
  <r>
    <s v="BANK CANADA"/>
    <n v="1"/>
    <s v="0.004"/>
    <m/>
    <x v="0"/>
    <x v="0"/>
  </r>
  <r>
    <s v="BANK GREECE"/>
    <n v="1"/>
    <s v="0.004"/>
    <m/>
    <x v="0"/>
    <x v="0"/>
  </r>
  <r>
    <s v="BANK SLOVENIA"/>
    <n v="1"/>
    <s v="0.004"/>
    <m/>
    <x v="0"/>
    <x v="0"/>
  </r>
  <r>
    <s v="BANNARI AMMAN INST TECHNOL"/>
    <n v="1"/>
    <s v="0.004"/>
    <m/>
    <x v="0"/>
    <x v="0"/>
  </r>
  <r>
    <s v="BANSKA BYSTRICA REG AUTHOR PUBL HLTH"/>
    <n v="1"/>
    <s v="0.004"/>
    <m/>
    <x v="0"/>
    <x v="0"/>
  </r>
  <r>
    <s v="BAOTOU CENT HOSP"/>
    <n v="1"/>
    <s v="0.004"/>
    <m/>
    <x v="0"/>
    <x v="0"/>
  </r>
  <r>
    <s v="BAPTIST HOSP MIAMI"/>
    <n v="1"/>
    <s v="0.004"/>
    <m/>
    <x v="0"/>
    <x v="0"/>
  </r>
  <r>
    <s v="BAPTIST UNIV"/>
    <n v="1"/>
    <s v="0.004"/>
    <m/>
    <x v="0"/>
    <x v="0"/>
  </r>
  <r>
    <s v="BAQAI INST DIABETOL ENDOCRINOL"/>
    <n v="1"/>
    <s v="0.004"/>
    <m/>
    <x v="0"/>
    <x v="0"/>
  </r>
  <r>
    <s v="BARBRA STREISAND WOMENS HEART CTR"/>
    <n v="1"/>
    <s v="0.004"/>
    <m/>
    <x v="0"/>
    <x v="0"/>
  </r>
  <r>
    <s v="BARC"/>
    <n v="1"/>
    <s v="0.004"/>
    <m/>
    <x v="0"/>
    <x v="0"/>
  </r>
  <r>
    <s v="BARCELONA SUPERCOMPUTING CTR"/>
    <n v="1"/>
    <s v="0.004"/>
    <m/>
    <x v="0"/>
    <x v="0"/>
  </r>
  <r>
    <s v="BARKATULLAH UNIV"/>
    <n v="1"/>
    <s v="0.004"/>
    <m/>
    <x v="0"/>
    <x v="0"/>
  </r>
  <r>
    <s v="BARNET ENFIELD HARINGEY MENTAL HLTH NHS TRUST"/>
    <n v="1"/>
    <s v="0.004"/>
    <m/>
    <x v="0"/>
    <x v="0"/>
  </r>
  <r>
    <s v="BARRY UNIV"/>
    <n v="1"/>
    <s v="0.004"/>
    <m/>
    <x v="0"/>
    <x v="0"/>
  </r>
  <r>
    <s v="BARTS HLTH NATL HLTH SERV TRUST"/>
    <n v="1"/>
    <s v="0.004"/>
    <m/>
    <x v="0"/>
    <x v="0"/>
  </r>
  <r>
    <s v="BARTS LONDON QUEEN MARY UNIV LONDON"/>
    <n v="1"/>
    <s v="0.004"/>
    <m/>
    <x v="0"/>
    <x v="0"/>
  </r>
  <r>
    <s v="BARUCH IVCHER SCH PSYCHOL"/>
    <n v="1"/>
    <s v="0.004"/>
    <m/>
    <x v="0"/>
    <x v="0"/>
  </r>
  <r>
    <s v="BARZILAI GOVT HOSP"/>
    <n v="1"/>
    <s v="0.004"/>
    <m/>
    <x v="0"/>
    <x v="0"/>
  </r>
  <r>
    <s v="BASEL UNIV"/>
    <n v="1"/>
    <s v="0.004"/>
    <m/>
    <x v="0"/>
    <x v="0"/>
  </r>
  <r>
    <s v="BASF SE"/>
    <n v="1"/>
    <s v="0.004"/>
    <m/>
    <x v="0"/>
    <x v="0"/>
  </r>
  <r>
    <s v="BASHKIR STATE UNIV MED"/>
    <n v="1"/>
    <s v="0.004"/>
    <m/>
    <x v="0"/>
    <x v="0"/>
  </r>
  <r>
    <s v="BASKENT UNIV HOSP"/>
    <n v="1"/>
    <s v="0.004"/>
    <m/>
    <x v="0"/>
    <x v="0"/>
  </r>
  <r>
    <s v="BASQUE COUNTRY BLOOD TRANSFUS SERV"/>
    <n v="1"/>
    <s v="0.004"/>
    <m/>
    <x v="0"/>
    <x v="0"/>
  </r>
  <r>
    <s v="BASQUE REG HLTH DEPT"/>
    <n v="1"/>
    <s v="0.004"/>
    <m/>
    <x v="0"/>
    <x v="0"/>
  </r>
  <r>
    <s v="BASSINI HOSP"/>
    <n v="1"/>
    <s v="0.004"/>
    <m/>
    <x v="0"/>
    <x v="0"/>
  </r>
  <r>
    <s v="BAT WORKING GRP"/>
    <n v="1"/>
    <s v="0.004"/>
    <m/>
    <x v="0"/>
    <x v="0"/>
  </r>
  <r>
    <s v="BATH SPA UNIV"/>
    <n v="1"/>
    <s v="0.004"/>
    <m/>
    <x v="0"/>
    <x v="0"/>
  </r>
  <r>
    <s v="BATHOUSE"/>
    <n v="1"/>
    <s v="0.004"/>
    <m/>
    <x v="0"/>
    <x v="0"/>
  </r>
  <r>
    <s v="BAVARIAN AGCY ENVIRONM"/>
    <n v="1"/>
    <s v="0.004"/>
    <m/>
    <x v="0"/>
    <x v="0"/>
  </r>
  <r>
    <s v="BAVARIAN ENVIRONM AGCY"/>
    <n v="1"/>
    <s v="0.004"/>
    <m/>
    <x v="0"/>
    <x v="0"/>
  </r>
  <r>
    <s v="BAVARIAN STATE INST EARLY CHILDHOOD RES"/>
    <n v="1"/>
    <s v="0.004"/>
    <m/>
    <x v="0"/>
    <x v="0"/>
  </r>
  <r>
    <s v="BAVARIAN STATE INST EARLY CHILDHOOD RES MUNICH"/>
    <n v="1"/>
    <s v="0.004"/>
    <m/>
    <x v="0"/>
    <x v="0"/>
  </r>
  <r>
    <s v="BAVARIAN STATE INST VITICULTURE HORT"/>
    <n v="1"/>
    <s v="0.004"/>
    <m/>
    <x v="0"/>
    <x v="0"/>
  </r>
  <r>
    <s v="BAVARIAN STATE INST VITICULTURE HORTICULTURE"/>
    <n v="1"/>
    <s v="0.004"/>
    <m/>
    <x v="0"/>
    <x v="0"/>
  </r>
  <r>
    <s v="BAVARIAN WORKING GRP QUAL ASSURANCE"/>
    <n v="1"/>
    <s v="0.004"/>
    <m/>
    <x v="0"/>
    <x v="0"/>
  </r>
  <r>
    <s v="BAXTER OY"/>
    <n v="1"/>
    <s v="0.004"/>
    <m/>
    <x v="0"/>
    <x v="0"/>
  </r>
  <r>
    <s v="BAY MAT LLC COMMERCIAL PARTNERSHIP HEATRON LLC"/>
    <n v="1"/>
    <s v="0.004"/>
    <m/>
    <x v="0"/>
    <x v="0"/>
  </r>
  <r>
    <s v="BAYER CROPSCI NV"/>
    <n v="1"/>
    <s v="0.004"/>
    <m/>
    <x v="0"/>
    <x v="0"/>
  </r>
  <r>
    <s v="BAYER PHARMA"/>
    <n v="1"/>
    <s v="0.004"/>
    <m/>
    <x v="0"/>
    <x v="0"/>
  </r>
  <r>
    <s v="BAYERO UNIV"/>
    <n v="1"/>
    <s v="0.004"/>
    <m/>
    <x v="0"/>
    <x v="0"/>
  </r>
  <r>
    <s v="BAYLOR INST IMMUOL RES"/>
    <n v="1"/>
    <s v="0.004"/>
    <m/>
    <x v="0"/>
    <x v="0"/>
  </r>
  <r>
    <s v="BAYONNE HOSP"/>
    <n v="1"/>
    <s v="0.004"/>
    <m/>
    <x v="0"/>
    <x v="0"/>
  </r>
  <r>
    <s v="BAYR LANDESANSTALT WALD FORSTWIRTSCHAFT"/>
    <n v="1"/>
    <s v="0.004"/>
    <m/>
    <x v="0"/>
    <x v="0"/>
  </r>
  <r>
    <s v="BBMRI"/>
    <n v="1"/>
    <s v="0.004"/>
    <m/>
    <x v="0"/>
    <x v="0"/>
  </r>
  <r>
    <s v="BBMRI ERIC"/>
    <n v="1"/>
    <s v="0.004"/>
    <m/>
    <x v="0"/>
    <x v="0"/>
  </r>
  <r>
    <s v="BBMRI NL INFRASTRUCT APPLICAT METABOL TECHNOL EPI"/>
    <n v="1"/>
    <s v="0.004"/>
    <m/>
    <x v="0"/>
    <x v="0"/>
  </r>
  <r>
    <s v="BC CTR EXCELLENCE HIV AIDS"/>
    <n v="1"/>
    <s v="0.004"/>
    <m/>
    <x v="0"/>
    <x v="0"/>
  </r>
  <r>
    <s v="BCCDC"/>
    <n v="1"/>
    <s v="0.004"/>
    <m/>
    <x v="0"/>
    <x v="0"/>
  </r>
  <r>
    <s v="BCCS BERGEN COMPUTAT PHYS LAB"/>
    <n v="1"/>
    <s v="0.004"/>
    <m/>
    <x v="0"/>
    <x v="0"/>
  </r>
  <r>
    <s v="BCRT"/>
    <n v="1"/>
    <s v="0.004"/>
    <m/>
    <x v="0"/>
    <x v="0"/>
  </r>
  <r>
    <s v="BCS"/>
    <n v="1"/>
    <s v="0.004"/>
    <m/>
    <x v="0"/>
    <x v="0"/>
  </r>
  <r>
    <s v="BCS KOOLITUS"/>
    <n v="1"/>
    <s v="0.004"/>
    <m/>
    <x v="0"/>
    <x v="0"/>
  </r>
  <r>
    <s v="BD BIOSCI"/>
    <n v="1"/>
    <s v="0.004"/>
    <m/>
    <x v="0"/>
    <x v="0"/>
  </r>
  <r>
    <s v="BD LIFE SCI"/>
    <n v="1"/>
    <s v="0.004"/>
    <m/>
    <x v="0"/>
    <x v="0"/>
  </r>
  <r>
    <s v="BDA CONSULT OU"/>
    <n v="1"/>
    <s v="0.004"/>
    <m/>
    <x v="0"/>
    <x v="0"/>
  </r>
  <r>
    <s v="BDG"/>
    <n v="1"/>
    <s v="0.004"/>
    <m/>
    <x v="0"/>
    <x v="0"/>
  </r>
  <r>
    <s v="BEAMVILLE MED CTR"/>
    <n v="1"/>
    <s v="0.004"/>
    <m/>
    <x v="0"/>
    <x v="0"/>
  </r>
  <r>
    <s v="BEATSON INST CANC RES"/>
    <n v="1"/>
    <s v="0.004"/>
    <m/>
    <x v="0"/>
    <x v="0"/>
  </r>
  <r>
    <s v="BEATSON W SCOTLAND CANC CTR"/>
    <n v="1"/>
    <s v="0.004"/>
    <m/>
    <x v="0"/>
    <x v="0"/>
  </r>
  <r>
    <s v="BEAUMONT HOSP ROYAL COLL SURG"/>
    <n v="1"/>
    <s v="0.004"/>
    <m/>
    <x v="0"/>
    <x v="0"/>
  </r>
  <r>
    <s v="BECKMAN COULTER INC"/>
    <n v="1"/>
    <s v="0.004"/>
    <m/>
    <x v="0"/>
    <x v="0"/>
  </r>
  <r>
    <s v="BECKMAN RES INST"/>
    <n v="1"/>
    <s v="0.004"/>
    <m/>
    <x v="0"/>
    <x v="0"/>
  </r>
  <r>
    <s v="BECKMAN RES INST CITY HOPE"/>
    <n v="1"/>
    <s v="0.004"/>
    <m/>
    <x v="0"/>
    <x v="0"/>
  </r>
  <r>
    <s v="BECKWITH WIEDEMANN SUPPORT GRP UK"/>
    <n v="1"/>
    <s v="0.004"/>
    <m/>
    <x v="0"/>
    <x v="0"/>
  </r>
  <r>
    <s v="BEDFORD HOSP NHS TRUST"/>
    <n v="1"/>
    <s v="0.004"/>
    <m/>
    <x v="0"/>
    <x v="0"/>
  </r>
  <r>
    <s v="BEEA"/>
    <n v="1"/>
    <s v="0.004"/>
    <m/>
    <x v="0"/>
    <x v="0"/>
  </r>
  <r>
    <s v="BEEKEEPING RES INFORMAT CTR"/>
    <n v="1"/>
    <s v="0.004"/>
    <m/>
    <x v="0"/>
    <x v="0"/>
  </r>
  <r>
    <s v="BEEVOLUTION GMBH"/>
    <n v="1"/>
    <s v="0.004"/>
    <m/>
    <x v="0"/>
    <x v="0"/>
  </r>
  <r>
    <s v="BEIFANG UNIV NATIONALITIES"/>
    <n v="1"/>
    <s v="0.004"/>
    <m/>
    <x v="0"/>
    <x v="0"/>
  </r>
  <r>
    <s v="BEIJING ACAD AGR FORESTRY SCI"/>
    <n v="1"/>
    <s v="0.004"/>
    <m/>
    <x v="0"/>
    <x v="0"/>
  </r>
  <r>
    <s v="BEIJING CTR DIS PREVENT CONTROL"/>
    <n v="1"/>
    <s v="0.004"/>
    <m/>
    <x v="0"/>
    <x v="0"/>
  </r>
  <r>
    <s v="BEIJING GENOM INST"/>
    <n v="1"/>
    <s v="0.004"/>
    <m/>
    <x v="0"/>
    <x v="0"/>
  </r>
  <r>
    <s v="BEIJING HOSP"/>
    <n v="1"/>
    <s v="0.004"/>
    <m/>
    <x v="0"/>
    <x v="0"/>
  </r>
  <r>
    <s v="BEIJING INST PHARMACOL TOXICOL"/>
    <n v="1"/>
    <s v="0.004"/>
    <m/>
    <x v="0"/>
    <x v="0"/>
  </r>
  <r>
    <s v="BEIJING INT STUDIES UNIV"/>
    <n v="1"/>
    <s v="0.004"/>
    <m/>
    <x v="0"/>
    <x v="0"/>
  </r>
  <r>
    <s v="BEIJING JIAOTONG UNIV"/>
    <n v="1"/>
    <s v="0.004"/>
    <m/>
    <x v="0"/>
    <x v="0"/>
  </r>
  <r>
    <s v="BEIJING JISHUITAN HOSP"/>
    <n v="1"/>
    <s v="0.004"/>
    <m/>
    <x v="0"/>
    <x v="0"/>
  </r>
  <r>
    <s v="BEIJING UNIV AERONAUT ASTRONAUT"/>
    <n v="1"/>
    <s v="0.004"/>
    <m/>
    <x v="0"/>
    <x v="0"/>
  </r>
  <r>
    <s v="BEIJING UNIV CHEM TECHNOL"/>
    <n v="1"/>
    <s v="0.004"/>
    <m/>
    <x v="0"/>
    <x v="0"/>
  </r>
  <r>
    <s v="BEIJING UNIV TECHNOL"/>
    <n v="1"/>
    <s v="0.004"/>
    <m/>
    <x v="0"/>
    <x v="0"/>
  </r>
  <r>
    <s v="BELARUS MED ACAD POSTGRAD STUDIES"/>
    <n v="1"/>
    <s v="0.004"/>
    <m/>
    <x v="0"/>
    <x v="0"/>
  </r>
  <r>
    <s v="BELARUS NATL ACAD SCI"/>
    <n v="1"/>
    <s v="0.004"/>
    <m/>
    <x v="0"/>
    <x v="0"/>
  </r>
  <r>
    <s v="BELARUS STATE MED UNIV"/>
    <n v="1"/>
    <s v="0.004"/>
    <m/>
    <x v="0"/>
    <x v="0"/>
  </r>
  <r>
    <s v="BELARUSIAN NATL TECH UNIV"/>
    <n v="1"/>
    <s v="0.004"/>
    <m/>
    <x v="0"/>
    <x v="0"/>
  </r>
  <r>
    <s v="BELARUSIAN RES CTR PAEDIAT ONCOL HAEMATOL"/>
    <n v="1"/>
    <s v="0.004"/>
    <m/>
    <x v="0"/>
    <x v="0"/>
  </r>
  <r>
    <s v="BELARUSIAN RES CTR PEDIAT ONCOL HEMATOL IMMUNOL"/>
    <n v="1"/>
    <s v="0.004"/>
    <m/>
    <x v="0"/>
    <x v="0"/>
  </r>
  <r>
    <s v="BELARUSSIAN STATE TECHNOL UNIV"/>
    <n v="1"/>
    <s v="0.004"/>
    <m/>
    <x v="0"/>
    <x v="0"/>
  </r>
  <r>
    <s v="BELFAST HLTH SOCIAL CARE TRUST"/>
    <n v="1"/>
    <s v="0.004"/>
    <m/>
    <x v="0"/>
    <x v="0"/>
  </r>
  <r>
    <s v="BELFAST TRUST"/>
    <n v="1"/>
    <s v="0.004"/>
    <m/>
    <x v="0"/>
    <x v="0"/>
  </r>
  <r>
    <s v="BELGIAN INST SPACE AERON BIRA IASB"/>
    <n v="1"/>
    <s v="0.004"/>
    <m/>
    <x v="0"/>
    <x v="0"/>
  </r>
  <r>
    <s v="BELGIAN LUNG TB ASSOC"/>
    <n v="1"/>
    <s v="0.004"/>
    <m/>
    <x v="0"/>
    <x v="0"/>
  </r>
  <r>
    <s v="BELGIAN MONITORING CTR DRUGS DRUG ADDICT"/>
    <n v="1"/>
    <s v="0.004"/>
    <m/>
    <x v="0"/>
    <x v="0"/>
  </r>
  <r>
    <s v="BELGIAN MS SOC"/>
    <n v="1"/>
    <s v="0.004"/>
    <m/>
    <x v="0"/>
    <x v="0"/>
  </r>
  <r>
    <s v="BELGIAN RED CROSS FLANDERS BLOOD SERV"/>
    <n v="1"/>
    <s v="0.004"/>
    <m/>
    <x v="0"/>
    <x v="0"/>
  </r>
  <r>
    <s v="BELGIAN RINGING CTR"/>
    <n v="1"/>
    <s v="0.004"/>
    <m/>
    <x v="0"/>
    <x v="0"/>
  </r>
  <r>
    <s v="BELGIAN SCI POLICY OFF"/>
    <n v="1"/>
    <s v="0.004"/>
    <m/>
    <x v="0"/>
    <x v="0"/>
  </r>
  <r>
    <s v="BELGIAN SOC CARDIOL"/>
    <n v="1"/>
    <s v="0.004"/>
    <m/>
    <x v="0"/>
    <x v="0"/>
  </r>
  <r>
    <s v="BELGIAN SOC CARDIOL CARDIOL"/>
    <n v="1"/>
    <s v="0.004"/>
    <m/>
    <x v="0"/>
    <x v="0"/>
  </r>
  <r>
    <s v="BELGRADE"/>
    <n v="1"/>
    <s v="0.004"/>
    <m/>
    <x v="0"/>
    <x v="0"/>
  </r>
  <r>
    <s v="BELLARIA HOSP"/>
    <n v="1"/>
    <s v="0.004"/>
    <m/>
    <x v="0"/>
    <x v="0"/>
  </r>
  <r>
    <s v="BELLVITGE BIOMED RES INST IDIBELL"/>
    <n v="1"/>
    <s v="0.004"/>
    <m/>
    <x v="0"/>
    <x v="0"/>
  </r>
  <r>
    <s v="BELLVITGE UNIV HOSP IDIBELL"/>
    <n v="1"/>
    <s v="0.004"/>
    <m/>
    <x v="0"/>
    <x v="0"/>
  </r>
  <r>
    <s v="BELOGORIE STATE NAT RESERVE"/>
    <n v="1"/>
    <s v="0.004"/>
    <m/>
    <x v="0"/>
    <x v="0"/>
  </r>
  <r>
    <s v="BELOIT COLL"/>
    <n v="1"/>
    <s v="0.004"/>
    <m/>
    <x v="0"/>
    <x v="0"/>
  </r>
  <r>
    <s v="BELORUSSIAN CTR PAEDIAT HAEMATOL ONCOL"/>
    <n v="1"/>
    <s v="0.004"/>
    <m/>
    <x v="0"/>
    <x v="0"/>
  </r>
  <r>
    <s v="BELORUSSIAN RES INST HEREDITARY DIS"/>
    <n v="1"/>
    <s v="0.004"/>
    <m/>
    <x v="0"/>
    <x v="0"/>
  </r>
  <r>
    <s v="BELORUSSIAN SCI SOC CARDIOL"/>
    <n v="1"/>
    <s v="0.004"/>
    <m/>
    <x v="0"/>
    <x v="0"/>
  </r>
  <r>
    <s v="BEMOBILE"/>
    <n v="1"/>
    <s v="0.004"/>
    <m/>
    <x v="0"/>
    <x v="0"/>
  </r>
  <r>
    <s v="BEN GURION UNIV NEGEV BEER SHEVA"/>
    <n v="1"/>
    <s v="0.004"/>
    <m/>
    <x v="0"/>
    <x v="0"/>
  </r>
  <r>
    <s v="BENAKNOUN UNIV HOSP"/>
    <n v="1"/>
    <s v="0.004"/>
    <m/>
    <x v="0"/>
    <x v="0"/>
  </r>
  <r>
    <s v="BENEMERITA UNIV AUTONOMA"/>
    <n v="1"/>
    <s v="0.004"/>
    <m/>
    <x v="0"/>
    <x v="0"/>
  </r>
  <r>
    <s v="BENEMERITO UNIV ATAONOMA PUEBLA"/>
    <n v="1"/>
    <s v="0.004"/>
    <m/>
    <x v="0"/>
    <x v="0"/>
  </r>
  <r>
    <s v="BENERAL PRACTICE PRIMARY HLTH CARE ACAD CTR"/>
    <n v="1"/>
    <s v="0.004"/>
    <m/>
    <x v="0"/>
    <x v="0"/>
  </r>
  <r>
    <s v="BENI SUEIF UNIV"/>
    <n v="1"/>
    <s v="0.004"/>
    <m/>
    <x v="0"/>
    <x v="0"/>
  </r>
  <r>
    <s v="BENI SUIF UNIV"/>
    <n v="1"/>
    <s v="0.004"/>
    <m/>
    <x v="0"/>
    <x v="0"/>
  </r>
  <r>
    <s v="BENTLEY SYST INC"/>
    <n v="1"/>
    <s v="0.004"/>
    <m/>
    <x v="0"/>
    <x v="0"/>
  </r>
  <r>
    <s v="BENUE STATE UNIV"/>
    <n v="1"/>
    <s v="0.004"/>
    <m/>
    <x v="0"/>
    <x v="0"/>
  </r>
  <r>
    <s v="BENUE STATE UNIV TEACHING HOSP"/>
    <n v="1"/>
    <s v="0.004"/>
    <m/>
    <x v="0"/>
    <x v="0"/>
  </r>
  <r>
    <s v="BERGEN COMPUTAT PHYS LAB BCCS"/>
    <n v="1"/>
    <s v="0.004"/>
    <m/>
    <x v="0"/>
    <x v="0"/>
  </r>
  <r>
    <s v="BERGEN SCH ECON"/>
    <n v="1"/>
    <s v="0.004"/>
    <m/>
    <x v="0"/>
    <x v="0"/>
  </r>
  <r>
    <s v="BERGEN UNIV COLL"/>
    <n v="1"/>
    <s v="0.004"/>
    <m/>
    <x v="0"/>
    <x v="0"/>
  </r>
  <r>
    <s v="BERGERABAM INC"/>
    <n v="1"/>
    <s v="0.004"/>
    <m/>
    <x v="0"/>
    <x v="0"/>
  </r>
  <r>
    <s v="BERKELEY EDUC ALLIANCE RES"/>
    <n v="1"/>
    <s v="0.004"/>
    <m/>
    <x v="0"/>
    <x v="0"/>
  </r>
  <r>
    <s v="BERKELEY EDUC ALLIANCE RES SINGAPORE"/>
    <n v="1"/>
    <s v="0.004"/>
    <m/>
    <x v="0"/>
    <x v="0"/>
  </r>
  <r>
    <s v="BERLIINI BRANDENBURGI TEADUSTE AKAD"/>
    <n v="1"/>
    <s v="0.004"/>
    <m/>
    <x v="0"/>
    <x v="0"/>
  </r>
  <r>
    <s v="BERLIINI HUMBOLDTI ULIKOOLI"/>
    <n v="1"/>
    <s v="0.004"/>
    <m/>
    <x v="0"/>
    <x v="0"/>
  </r>
  <r>
    <s v="BERLIN AGING STUDY 2"/>
    <n v="1"/>
    <s v="0.004"/>
    <m/>
    <x v="0"/>
    <x v="0"/>
  </r>
  <r>
    <s v="BERLIN BRANDENBURG ADV BIODIVERS RES BBIB"/>
    <n v="1"/>
    <s v="0.004"/>
    <m/>
    <x v="0"/>
    <x v="0"/>
  </r>
  <r>
    <s v="BERLIN UNIV TECHNOL TUB"/>
    <n v="1"/>
    <s v="0.004"/>
    <m/>
    <x v="0"/>
    <x v="0"/>
  </r>
  <r>
    <s v="BERMUDA NAT HIST MUSEUM"/>
    <n v="1"/>
    <s v="0.004"/>
    <m/>
    <x v="0"/>
    <x v="0"/>
  </r>
  <r>
    <s v="BERNER KLIN"/>
    <n v="1"/>
    <s v="0.004"/>
    <m/>
    <x v="0"/>
    <x v="0"/>
  </r>
  <r>
    <s v="BERNICE P BISHOP MUSEUM"/>
    <n v="1"/>
    <s v="0.004"/>
    <m/>
    <x v="0"/>
    <x v="0"/>
  </r>
  <r>
    <s v="BERNICE PAUAHI BISHOP MUSEUM"/>
    <n v="1"/>
    <s v="0.004"/>
    <m/>
    <x v="0"/>
    <x v="0"/>
  </r>
  <r>
    <s v="BERONEM AB"/>
    <n v="1"/>
    <s v="0.004"/>
    <m/>
    <x v="0"/>
    <x v="0"/>
  </r>
  <r>
    <s v="BETHEL UNIV"/>
    <n v="1"/>
    <s v="0.004"/>
    <m/>
    <x v="0"/>
    <x v="0"/>
  </r>
  <r>
    <s v="BETHUNE INT PEACE HOSP"/>
    <n v="1"/>
    <s v="0.004"/>
    <m/>
    <x v="0"/>
    <x v="0"/>
  </r>
  <r>
    <s v="BGC PARTNERS LTD"/>
    <n v="1"/>
    <s v="0.004"/>
    <m/>
    <x v="0"/>
    <x v="0"/>
  </r>
  <r>
    <s v="BH 10 CTR HOSP UNIV VAUDOIS CHUV"/>
    <n v="1"/>
    <s v="0.004"/>
    <m/>
    <x v="0"/>
    <x v="0"/>
  </r>
  <r>
    <s v="BHABA ATOM RES CTR HOSP"/>
    <n v="1"/>
    <s v="0.004"/>
    <m/>
    <x v="0"/>
    <x v="0"/>
  </r>
  <r>
    <s v="BHARATHIAR UNIV CAMPUS"/>
    <n v="1"/>
    <s v="0.004"/>
    <m/>
    <x v="0"/>
    <x v="0"/>
  </r>
  <r>
    <s v="BHARATI MED COLL HOSP"/>
    <n v="1"/>
    <s v="0.004"/>
    <m/>
    <x v="0"/>
    <x v="0"/>
  </r>
  <r>
    <s v="BHARATI VIDYAPEETH DEEMED UNIV"/>
    <n v="1"/>
    <s v="0.004"/>
    <m/>
    <x v="0"/>
    <x v="0"/>
  </r>
  <r>
    <s v="BIALYSTOK UNIV THCHNOL"/>
    <n v="1"/>
    <s v="0.004"/>
    <m/>
    <x v="0"/>
    <x v="0"/>
  </r>
  <r>
    <s v="BICEPS"/>
    <n v="1"/>
    <s v="0.004"/>
    <m/>
    <x v="0"/>
    <x v="0"/>
  </r>
  <r>
    <s v="BICHAT CLAUDE BERNARD HOSP"/>
    <n v="1"/>
    <s v="0.004"/>
    <m/>
    <x v="0"/>
    <x v="0"/>
  </r>
  <r>
    <s v="BIGCHEM GMBH"/>
    <n v="1"/>
    <s v="0.004"/>
    <m/>
    <x v="0"/>
    <x v="0"/>
  </r>
  <r>
    <s v="BIGELOW LAB OCEAN SCI"/>
    <n v="1"/>
    <s v="0.004"/>
    <m/>
    <x v="0"/>
    <x v="0"/>
  </r>
  <r>
    <s v="BIK F"/>
    <n v="1"/>
    <s v="0.004"/>
    <m/>
    <x v="0"/>
    <x v="0"/>
  </r>
  <r>
    <s v="BILBAO CLEFT PALATE TEAM"/>
    <n v="1"/>
    <s v="0.004"/>
    <m/>
    <x v="0"/>
    <x v="0"/>
  </r>
  <r>
    <s v="BIM"/>
    <n v="1"/>
    <s v="0.004"/>
    <m/>
    <x v="0"/>
    <x v="0"/>
  </r>
  <r>
    <s v="BIMKEMI EESTI AS"/>
    <n v="1"/>
    <s v="0.004"/>
    <m/>
    <x v="0"/>
    <x v="0"/>
  </r>
  <r>
    <s v="BIMR COLL LIFE SCI"/>
    <n v="1"/>
    <s v="0.004"/>
    <m/>
    <x v="0"/>
    <x v="0"/>
  </r>
  <r>
    <s v="BINGHAMTON UNIV"/>
    <n v="1"/>
    <s v="0.004"/>
    <m/>
    <x v="0"/>
    <x v="0"/>
  </r>
  <r>
    <s v="BIO21 MOL SCI BIOTECHNOL INST"/>
    <n v="1"/>
    <s v="0.004"/>
    <m/>
    <x v="0"/>
    <x v="0"/>
  </r>
  <r>
    <s v="BIOBANK BASED INTEGRAT OM STUDY BIOS CONSORTIUM"/>
    <n v="1"/>
    <s v="0.004"/>
    <m/>
    <x v="0"/>
    <x v="0"/>
  </r>
  <r>
    <s v="BIOBANKING BIOMOL RESOURCES RES INFRASTRUCT EUR"/>
    <n v="1"/>
    <s v="0.004"/>
    <m/>
    <x v="0"/>
    <x v="0"/>
  </r>
  <r>
    <s v="BIOCHEM CONSULT"/>
    <n v="1"/>
    <s v="0.004"/>
    <m/>
    <x v="0"/>
    <x v="0"/>
  </r>
  <r>
    <s v="BIOCLINICA"/>
    <n v="1"/>
    <s v="0.004"/>
    <m/>
    <x v="0"/>
    <x v="0"/>
  </r>
  <r>
    <s v="BIOCLUES ORG"/>
    <n v="1"/>
    <s v="0.004"/>
    <m/>
    <x v="0"/>
    <x v="0"/>
  </r>
  <r>
    <s v="BIOCOMPETENCE CTR HEALTHY DAIRY PROD LLC"/>
    <n v="1"/>
    <s v="0.004"/>
    <m/>
    <x v="0"/>
    <x v="0"/>
  </r>
  <r>
    <s v="BIOCTR COLOGNE"/>
    <n v="1"/>
    <s v="0.004"/>
    <m/>
    <x v="0"/>
    <x v="0"/>
  </r>
  <r>
    <s v="BIODIV"/>
    <n v="1"/>
    <s v="0.004"/>
    <m/>
    <x v="0"/>
    <x v="0"/>
  </r>
  <r>
    <s v="BIODONOSTIA HLTH RES INST"/>
    <n v="1"/>
    <s v="0.004"/>
    <m/>
    <x v="0"/>
    <x v="0"/>
  </r>
  <r>
    <s v="BIOEXPERT LTD"/>
    <n v="1"/>
    <s v="0.004"/>
    <m/>
    <x v="0"/>
    <x v="0"/>
  </r>
  <r>
    <s v="BIOFORSK OST"/>
    <n v="1"/>
    <s v="0.004"/>
    <m/>
    <x v="0"/>
    <x v="0"/>
  </r>
  <r>
    <s v="BIOFORUM GMBH"/>
    <n v="1"/>
    <s v="0.004"/>
    <m/>
    <x v="0"/>
    <x v="0"/>
  </r>
  <r>
    <s v="BIOGOLD LTD"/>
    <n v="1"/>
    <s v="0.004"/>
    <m/>
    <x v="0"/>
    <x v="0"/>
  </r>
  <r>
    <s v="BIOGOLD OY"/>
    <n v="1"/>
    <s v="0.004"/>
    <m/>
    <x v="0"/>
    <x v="0"/>
  </r>
  <r>
    <s v="BIOHIT HEALTHCARE PLC"/>
    <n v="1"/>
    <s v="0.004"/>
    <m/>
    <x v="0"/>
    <x v="0"/>
  </r>
  <r>
    <s v="BIOIND ASSOC"/>
    <n v="1"/>
    <s v="0.004"/>
    <m/>
    <x v="0"/>
    <x v="0"/>
  </r>
  <r>
    <s v="BIOINFORMAT PROJECT SUPPORT"/>
    <n v="1"/>
    <s v="0.004"/>
    <m/>
    <x v="0"/>
    <x v="0"/>
  </r>
  <r>
    <s v="BIOINFORMAT RES CTR BIRC"/>
    <n v="1"/>
    <s v="0.004"/>
    <m/>
    <x v="0"/>
    <x v="0"/>
  </r>
  <r>
    <s v="BIOINVENT INT AB"/>
    <n v="1"/>
    <s v="0.004"/>
    <m/>
    <x v="0"/>
    <x v="0"/>
  </r>
  <r>
    <s v="BIOKAIZEN LAB SA"/>
    <n v="1"/>
    <s v="0.004"/>
    <m/>
    <x v="0"/>
    <x v="0"/>
  </r>
  <r>
    <s v="BIOKAPITAL AS"/>
    <n v="1"/>
    <s v="0.004"/>
    <m/>
    <x v="0"/>
    <x v="0"/>
  </r>
  <r>
    <s v="BIOL AGING PROGRAM"/>
    <n v="1"/>
    <s v="0.004"/>
    <m/>
    <x v="0"/>
    <x v="0"/>
  </r>
  <r>
    <s v="BIOL CTR AS CR VVI"/>
    <n v="1"/>
    <s v="0.004"/>
    <m/>
    <x v="0"/>
    <x v="0"/>
  </r>
  <r>
    <s v="BIOL OCEANOG DEPT CICESE"/>
    <n v="1"/>
    <s v="0.004"/>
    <m/>
    <x v="0"/>
    <x v="0"/>
  </r>
  <r>
    <s v="BIOL STN OBERBERG"/>
    <n v="1"/>
    <s v="0.004"/>
    <m/>
    <x v="0"/>
    <x v="0"/>
  </r>
  <r>
    <s v="BIOL UNIV BRITISH COLUMBIA OKANAGAN"/>
    <n v="1"/>
    <s v="0.004"/>
    <m/>
    <x v="0"/>
    <x v="0"/>
  </r>
  <r>
    <s v="BIOMAR AS"/>
    <n v="1"/>
    <s v="0.004"/>
    <m/>
    <x v="0"/>
    <x v="0"/>
  </r>
  <r>
    <s v="BIOMARIN PHARMACEUT INC"/>
    <n v="1"/>
    <s v="0.004"/>
    <m/>
    <x v="0"/>
    <x v="0"/>
  </r>
  <r>
    <s v="BIOMED FUNCT GENOM UNIT FUGU"/>
    <n v="1"/>
    <s v="0.004"/>
    <m/>
    <x v="0"/>
    <x v="0"/>
  </r>
  <r>
    <s v="BIOMED NETWORK RES CTR MENTAL HLTH CIBERSAM"/>
    <n v="1"/>
    <s v="0.004"/>
    <m/>
    <x v="0"/>
    <x v="0"/>
  </r>
  <r>
    <s v="BIOMED RES CTR"/>
    <n v="1"/>
    <s v="0.004"/>
    <m/>
    <x v="0"/>
    <x v="0"/>
  </r>
  <r>
    <s v="BIOMED RES INST"/>
    <n v="1"/>
    <s v="0.004"/>
    <m/>
    <x v="0"/>
    <x v="0"/>
  </r>
  <r>
    <s v="BIOMED SCI RES CTR"/>
    <n v="1"/>
    <s v="0.004"/>
    <m/>
    <x v="0"/>
    <x v="0"/>
  </r>
  <r>
    <s v="BIOMED SCI RES CTR ALEXANDER FLEMING"/>
    <n v="1"/>
    <s v="0.004"/>
    <m/>
    <x v="0"/>
    <x v="0"/>
  </r>
  <r>
    <s v="BIOMEDICUM 2U"/>
    <n v="1"/>
    <s v="0.004"/>
    <m/>
    <x v="0"/>
    <x v="0"/>
  </r>
  <r>
    <s v="BIOMEDICUM GENOM LTD"/>
    <n v="1"/>
    <s v="0.004"/>
    <m/>
    <x v="0"/>
    <x v="0"/>
  </r>
  <r>
    <s v="BIOMEDICUM HELSINKI 2U"/>
    <n v="1"/>
    <s v="0.004"/>
    <m/>
    <x v="0"/>
    <x v="0"/>
  </r>
  <r>
    <s v="BIOMEDITECH"/>
    <n v="1"/>
    <s v="0.004"/>
    <m/>
    <x v="0"/>
    <x v="0"/>
  </r>
  <r>
    <s v="BIONANO GENOM"/>
    <n v="1"/>
    <s v="0.004"/>
    <m/>
    <x v="0"/>
    <x v="0"/>
  </r>
  <r>
    <s v="BIONATURIS"/>
    <n v="1"/>
    <s v="0.004"/>
    <m/>
    <x v="0"/>
    <x v="0"/>
  </r>
  <r>
    <s v="BIONOR LABS AS"/>
    <n v="1"/>
    <s v="0.004"/>
    <m/>
    <x v="0"/>
    <x v="0"/>
  </r>
  <r>
    <s v="BIONOR PHARMA AS"/>
    <n v="1"/>
    <s v="0.004"/>
    <m/>
    <x v="0"/>
    <x v="0"/>
  </r>
  <r>
    <s v="BIOPOLIS"/>
    <n v="1"/>
    <s v="0.004"/>
    <m/>
    <x v="0"/>
    <x v="0"/>
  </r>
  <r>
    <s v="BIOPOLIS SL"/>
    <n v="1"/>
    <s v="0.004"/>
    <m/>
    <x v="0"/>
    <x v="0"/>
  </r>
  <r>
    <s v="BIOSENSE INST"/>
    <n v="1"/>
    <s v="0.004"/>
    <m/>
    <x v="0"/>
    <x v="0"/>
  </r>
  <r>
    <s v="BIOSIRIS"/>
    <n v="1"/>
    <s v="0.004"/>
    <m/>
    <x v="0"/>
    <x v="0"/>
  </r>
  <r>
    <s v="BIOSS CTR BIOL SIGNALLING STUDIES"/>
    <n v="1"/>
    <s v="0.004"/>
    <m/>
    <x v="0"/>
    <x v="0"/>
  </r>
  <r>
    <s v="BIOTECHNOL INNOVAT ORG"/>
    <n v="1"/>
    <s v="0.004"/>
    <m/>
    <x v="0"/>
    <x v="0"/>
  </r>
  <r>
    <s v="BIOTEL LTD"/>
    <n v="1"/>
    <s v="0.004"/>
    <m/>
    <x v="0"/>
    <x v="0"/>
  </r>
  <r>
    <s v="BIOTOPE MAPPING COOPERAT"/>
    <n v="1"/>
    <s v="0.004"/>
    <m/>
    <x v="0"/>
    <x v="0"/>
  </r>
  <r>
    <s v="BIOVERS INT"/>
    <n v="1"/>
    <s v="0.004"/>
    <m/>
    <x v="0"/>
    <x v="0"/>
  </r>
  <r>
    <s v="BIOVEYDA BIODIVERS INVENTORIES RES"/>
    <n v="1"/>
    <s v="0.004"/>
    <m/>
    <x v="0"/>
    <x v="0"/>
  </r>
  <r>
    <s v="BIOVISIBLE"/>
    <n v="1"/>
    <s v="0.004"/>
    <m/>
    <x v="0"/>
    <x v="0"/>
  </r>
  <r>
    <s v="BIP INST PSYCHOL LTD"/>
    <n v="1"/>
    <s v="0.004"/>
    <m/>
    <x v="0"/>
    <x v="0"/>
  </r>
  <r>
    <s v="BIPOLAR ZENTRUM WIENER NEUSTADT"/>
    <n v="1"/>
    <s v="0.004"/>
    <m/>
    <x v="0"/>
    <x v="0"/>
  </r>
  <r>
    <s v="BIPS INST EPIDEMIOL PREVENT GMBH"/>
    <n v="1"/>
    <s v="0.004"/>
    <m/>
    <x v="0"/>
    <x v="0"/>
  </r>
  <r>
    <s v="BIPS INST PREVENT RES EPIDEMIOL"/>
    <n v="1"/>
    <s v="0.004"/>
    <m/>
    <x v="0"/>
    <x v="0"/>
  </r>
  <r>
    <s v="BIRBAL SAHNI INST PALEOBOT"/>
    <n v="1"/>
    <s v="0.004"/>
    <m/>
    <x v="0"/>
    <x v="0"/>
  </r>
  <r>
    <s v="BIRDLIFE AFFILIATE MONTENEGRO"/>
    <n v="1"/>
    <s v="0.004"/>
    <m/>
    <x v="0"/>
    <x v="0"/>
  </r>
  <r>
    <s v="BIRDLIFE AUSTRIA"/>
    <n v="1"/>
    <s v="0.004"/>
    <m/>
    <x v="0"/>
    <x v="0"/>
  </r>
  <r>
    <s v="BIRDLIFE INT"/>
    <n v="1"/>
    <s v="0.004"/>
    <m/>
    <x v="0"/>
    <x v="0"/>
  </r>
  <r>
    <s v="BIRDLIFE INT AFRICA PARTNERSHIP SECRETARIAT"/>
    <n v="1"/>
    <s v="0.004"/>
    <m/>
    <x v="0"/>
    <x v="0"/>
  </r>
  <r>
    <s v="BIRDWATCH IRELAND"/>
    <n v="1"/>
    <s v="0.004"/>
    <m/>
    <x v="0"/>
    <x v="0"/>
  </r>
  <r>
    <s v="BIRLA INST TECHNOL"/>
    <n v="1"/>
    <s v="0.004"/>
    <m/>
    <x v="0"/>
    <x v="0"/>
  </r>
  <r>
    <s v="BIRLA INST TECHNOL SCI PILANI"/>
    <n v="1"/>
    <s v="0.004"/>
    <m/>
    <x v="0"/>
    <x v="0"/>
  </r>
  <r>
    <s v="BIRMINGHAM HEARTLANDS HOSP"/>
    <n v="1"/>
    <s v="0.004"/>
    <m/>
    <x v="0"/>
    <x v="0"/>
  </r>
  <r>
    <s v="BIRMINGHAM SOLIHULL MENTAL HLTH FDN TRUST"/>
    <n v="1"/>
    <s v="0.004"/>
    <m/>
    <x v="0"/>
    <x v="0"/>
  </r>
  <r>
    <s v="BIRMINGHAM VA MED CTR"/>
    <n v="1"/>
    <s v="0.004"/>
    <m/>
    <x v="0"/>
    <x v="0"/>
  </r>
  <r>
    <s v="BIRMINGHAM VAMC"/>
    <n v="1"/>
    <s v="0.004"/>
    <m/>
    <x v="0"/>
    <x v="0"/>
  </r>
  <r>
    <s v="BIRMINGHAM WOMENS CHILDRENS HOSP"/>
    <n v="1"/>
    <s v="0.004"/>
    <m/>
    <x v="0"/>
    <x v="0"/>
  </r>
  <r>
    <s v="BIRMINGHAM WOMENS CHILDRENS NATL HLTH SERV NHS"/>
    <n v="1"/>
    <s v="0.004"/>
    <m/>
    <x v="0"/>
    <x v="0"/>
  </r>
  <r>
    <s v="BIRMINGHAM WOMENS NHS FDN TRUST"/>
    <n v="1"/>
    <s v="0.004"/>
    <m/>
    <x v="0"/>
    <x v="0"/>
  </r>
  <r>
    <s v="BIRTISH UNIV"/>
    <n v="1"/>
    <s v="0.004"/>
    <m/>
    <x v="0"/>
    <x v="0"/>
  </r>
  <r>
    <s v="BISHOPS UNIV"/>
    <n v="1"/>
    <s v="0.004"/>
    <m/>
    <x v="0"/>
    <x v="0"/>
  </r>
  <r>
    <s v="BISPEBJERG FREDERIKSBERG HOSP CAPITAL REG"/>
    <n v="1"/>
    <s v="0.004"/>
    <m/>
    <x v="0"/>
    <x v="0"/>
  </r>
  <r>
    <s v="BIST"/>
    <n v="1"/>
    <s v="0.004"/>
    <m/>
    <x v="0"/>
    <x v="0"/>
  </r>
  <r>
    <s v="BITZ"/>
    <n v="1"/>
    <s v="0.004"/>
    <m/>
    <x v="0"/>
    <x v="0"/>
  </r>
  <r>
    <s v="BLACKCARBON AS"/>
    <n v="1"/>
    <s v="0.004"/>
    <m/>
    <x v="0"/>
    <x v="0"/>
  </r>
  <r>
    <s v="BLAISE PASCAL UNIV"/>
    <n v="1"/>
    <s v="0.004"/>
    <m/>
    <x v="0"/>
    <x v="0"/>
  </r>
  <r>
    <s v="BLANDY EXPT FARM"/>
    <n v="1"/>
    <s v="0.004"/>
    <m/>
    <x v="0"/>
    <x v="0"/>
  </r>
  <r>
    <s v="BLATTFISCH EU"/>
    <n v="1"/>
    <s v="0.004"/>
    <m/>
    <x v="0"/>
    <x v="0"/>
  </r>
  <r>
    <s v="BLEKINGE INST TECHNOL"/>
    <n v="1"/>
    <s v="0.004"/>
    <m/>
    <x v="0"/>
    <x v="0"/>
  </r>
  <r>
    <s v="BLELSON MANDELA DRIVE"/>
    <n v="1"/>
    <s v="0.004"/>
    <m/>
    <x v="0"/>
    <x v="0"/>
  </r>
  <r>
    <s v="BLOKHIN RUSSIAN CANC RES CTR"/>
    <n v="1"/>
    <s v="0.004"/>
    <m/>
    <x v="0"/>
    <x v="0"/>
  </r>
  <r>
    <s v="BLOOD CONSULT GF"/>
    <n v="1"/>
    <s v="0.004"/>
    <m/>
    <x v="0"/>
    <x v="0"/>
  </r>
  <r>
    <s v="BLOOD CTR KOHTLA JARVE"/>
    <n v="1"/>
    <s v="0.004"/>
    <m/>
    <x v="0"/>
    <x v="0"/>
  </r>
  <r>
    <s v="BLOOD TRANSFUS CTR"/>
    <n v="1"/>
    <s v="0.004"/>
    <m/>
    <x v="0"/>
    <x v="0"/>
  </r>
  <r>
    <s v="BLOODWORKS NORTHWEST"/>
    <n v="1"/>
    <s v="0.004"/>
    <m/>
    <x v="0"/>
    <x v="0"/>
  </r>
  <r>
    <s v="BLOOMBERG SCH PUBL HLTH"/>
    <n v="1"/>
    <s v="0.004"/>
    <m/>
    <x v="0"/>
    <x v="0"/>
  </r>
  <r>
    <s v="BLUE MARBLE SPACE INST SCI"/>
    <n v="1"/>
    <s v="0.004"/>
    <m/>
    <x v="0"/>
    <x v="0"/>
  </r>
  <r>
    <s v="BLUE NOTE BIOSCI"/>
    <n v="1"/>
    <s v="0.004"/>
    <m/>
    <x v="0"/>
    <x v="0"/>
  </r>
  <r>
    <s v="BLUE WORLD INST MARINE RES CONSERVAT"/>
    <n v="1"/>
    <s v="0.004"/>
    <m/>
    <x v="0"/>
    <x v="0"/>
  </r>
  <r>
    <s v="BLUEPRINT GENET"/>
    <n v="1"/>
    <s v="0.004"/>
    <m/>
    <x v="0"/>
    <x v="0"/>
  </r>
  <r>
    <s v="BMT ARGOSS"/>
    <n v="1"/>
    <s v="0.004"/>
    <m/>
    <x v="0"/>
    <x v="0"/>
  </r>
  <r>
    <s v="BMW GRP"/>
    <n v="1"/>
    <s v="0.004"/>
    <m/>
    <x v="0"/>
    <x v="0"/>
  </r>
  <r>
    <s v="BMW RES CTR"/>
    <n v="1"/>
    <s v="0.004"/>
    <m/>
    <x v="0"/>
    <x v="0"/>
  </r>
  <r>
    <s v="BMW TECH GMBH"/>
    <n v="1"/>
    <s v="0.004"/>
    <m/>
    <x v="0"/>
    <x v="0"/>
  </r>
  <r>
    <s v="BNAI ZION MED CTR"/>
    <n v="1"/>
    <s v="0.004"/>
    <m/>
    <x v="0"/>
    <x v="0"/>
  </r>
  <r>
    <s v="BNO"/>
    <n v="1"/>
    <s v="0.004"/>
    <m/>
    <x v="0"/>
    <x v="0"/>
  </r>
  <r>
    <s v="BNR ECOTOUR CONSULTING"/>
    <n v="1"/>
    <s v="0.004"/>
    <m/>
    <x v="0"/>
    <x v="0"/>
  </r>
  <r>
    <s v="BOARD ESTONIAN SOC ART HISTORIANS CURATORS"/>
    <n v="1"/>
    <s v="0.004"/>
    <m/>
    <x v="0"/>
    <x v="0"/>
  </r>
  <r>
    <s v="BOARD INST"/>
    <n v="1"/>
    <s v="0.004"/>
    <m/>
    <x v="0"/>
    <x v="0"/>
  </r>
  <r>
    <s v="BOEHRINGER INGELHEIM PHARMA GMBH CO KG"/>
    <n v="1"/>
    <s v="0.004"/>
    <m/>
    <x v="0"/>
    <x v="0"/>
  </r>
  <r>
    <s v="BOEHRINGER INGELHEIM RCV GMBH CO KG"/>
    <n v="1"/>
    <s v="0.004"/>
    <m/>
    <x v="0"/>
    <x v="0"/>
  </r>
  <r>
    <s v="BOGOMOLETZ INST PHYSIOL"/>
    <n v="1"/>
    <s v="0.004"/>
    <m/>
    <x v="0"/>
    <x v="0"/>
  </r>
  <r>
    <s v="BOGOR AGR UNIV"/>
    <n v="1"/>
    <s v="0.004"/>
    <m/>
    <x v="0"/>
    <x v="0"/>
  </r>
  <r>
    <s v="BOKU"/>
    <n v="1"/>
    <s v="0.004"/>
    <m/>
    <x v="0"/>
    <x v="0"/>
  </r>
  <r>
    <s v="BOLDING BURCHARD HYDRODYNAM"/>
    <n v="1"/>
    <s v="0.004"/>
    <m/>
    <x v="0"/>
    <x v="0"/>
  </r>
  <r>
    <s v="BOLTON NHS FDN TRUST"/>
    <n v="1"/>
    <s v="0.004"/>
    <m/>
    <x v="0"/>
    <x v="0"/>
  </r>
  <r>
    <s v="BOMBAY HOSP MED RES CTR"/>
    <n v="1"/>
    <s v="0.004"/>
    <m/>
    <x v="0"/>
    <x v="0"/>
  </r>
  <r>
    <s v="BOND UNIV"/>
    <n v="1"/>
    <s v="0.004"/>
    <m/>
    <x v="0"/>
    <x v="0"/>
  </r>
  <r>
    <s v="BONHEUR CHILDRENS HOSP"/>
    <n v="1"/>
    <s v="0.004"/>
    <m/>
    <x v="0"/>
    <x v="0"/>
  </r>
  <r>
    <s v="BONHEUR CHILDRENS HOSP MEMPHIS"/>
    <n v="1"/>
    <s v="0.004"/>
    <m/>
    <x v="0"/>
    <x v="0"/>
  </r>
  <r>
    <s v="BORD TAIGHDE SLAINTE"/>
    <n v="1"/>
    <s v="0.004"/>
    <m/>
    <x v="0"/>
    <x v="0"/>
  </r>
  <r>
    <s v="BORDEAUX SEGALEN UNIV"/>
    <n v="1"/>
    <s v="0.004"/>
    <m/>
    <x v="0"/>
    <x v="0"/>
  </r>
  <r>
    <s v="BORDER MED ONCOL"/>
    <n v="1"/>
    <s v="0.004"/>
    <m/>
    <x v="0"/>
    <x v="0"/>
  </r>
  <r>
    <s v="BORISSIAK PALEONTOL INST"/>
    <n v="1"/>
    <s v="0.004"/>
    <m/>
    <x v="0"/>
    <x v="0"/>
  </r>
  <r>
    <s v="BORNEO FUTURES"/>
    <n v="1"/>
    <s v="0.004"/>
    <m/>
    <x v="0"/>
    <x v="0"/>
  </r>
  <r>
    <s v="BOSCH INST"/>
    <n v="1"/>
    <s v="0.004"/>
    <m/>
    <x v="0"/>
    <x v="0"/>
  </r>
  <r>
    <s v="BOSCH SOLAR CISTECH GMBH"/>
    <n v="1"/>
    <s v="0.004"/>
    <m/>
    <x v="0"/>
    <x v="0"/>
  </r>
  <r>
    <s v="BOSNIA HERZEGOVINA RENAL REGISTRY"/>
    <n v="1"/>
    <s v="0.004"/>
    <m/>
    <x v="0"/>
    <x v="0"/>
  </r>
  <r>
    <s v="BOSTON CLIN TRIALS"/>
    <n v="1"/>
    <s v="0.004"/>
    <m/>
    <x v="0"/>
    <x v="0"/>
  </r>
  <r>
    <s v="BOSTON COLL"/>
    <n v="1"/>
    <s v="0.004"/>
    <m/>
    <x v="0"/>
    <x v="0"/>
  </r>
  <r>
    <s v="BOSTON UNIV FRAMINGHAM HEART STUDY"/>
    <n v="1"/>
    <s v="0.004"/>
    <m/>
    <x v="0"/>
    <x v="0"/>
  </r>
  <r>
    <s v="BOSTON UNIV SCH MED"/>
    <n v="1"/>
    <s v="0.004"/>
    <m/>
    <x v="0"/>
    <x v="0"/>
  </r>
  <r>
    <s v="BOSTON VA HEALTHCARE SYST"/>
    <n v="1"/>
    <s v="0.004"/>
    <m/>
    <x v="0"/>
    <x v="0"/>
  </r>
  <r>
    <s v="BOSTON VA RES INST"/>
    <n v="1"/>
    <s v="0.004"/>
    <m/>
    <x v="0"/>
    <x v="0"/>
  </r>
  <r>
    <s v="BOSTON VA RES INST INC"/>
    <n v="1"/>
    <s v="0.004"/>
    <m/>
    <x v="0"/>
    <x v="0"/>
  </r>
  <r>
    <s v="BOSTON VET ADM VA HEALTHCARE"/>
    <n v="1"/>
    <s v="0.004"/>
    <m/>
    <x v="0"/>
    <x v="0"/>
  </r>
  <r>
    <s v="BOT GARDEN BOT MUSEUM"/>
    <n v="1"/>
    <s v="0.004"/>
    <m/>
    <x v="0"/>
    <x v="0"/>
  </r>
  <r>
    <s v="BOT GARDEN BOT MUSEUM BERLIN DAHLEM"/>
    <n v="1"/>
    <s v="0.004"/>
    <m/>
    <x v="0"/>
    <x v="0"/>
  </r>
  <r>
    <s v="BOT GARDEN MEISE RES DEPT"/>
    <n v="1"/>
    <s v="0.004"/>
    <m/>
    <x v="0"/>
    <x v="0"/>
  </r>
  <r>
    <s v="BOT GARDENS PK AUTHOR"/>
    <n v="1"/>
    <s v="0.004"/>
    <m/>
    <x v="0"/>
    <x v="0"/>
  </r>
  <r>
    <s v="BOT STAATSSAMMLUNG MUENCHEN"/>
    <n v="1"/>
    <s v="0.004"/>
    <m/>
    <x v="0"/>
    <x v="0"/>
  </r>
  <r>
    <s v="BOT STAATSSAMMLUNG MUNCHEN"/>
    <n v="1"/>
    <s v="0.004"/>
    <m/>
    <x v="0"/>
    <x v="0"/>
  </r>
  <r>
    <s v="BOTAN STAATSSAMMLUNG"/>
    <n v="1"/>
    <s v="0.004"/>
    <m/>
    <x v="0"/>
    <x v="0"/>
  </r>
  <r>
    <s v="BOTH ENDS"/>
    <n v="1"/>
    <s v="0.004"/>
    <m/>
    <x v="0"/>
    <x v="0"/>
  </r>
  <r>
    <s v="BOTKIN HOSP INFECT DIS"/>
    <n v="1"/>
    <s v="0.004"/>
    <m/>
    <x v="0"/>
    <x v="0"/>
  </r>
  <r>
    <s v="BOTKIN INFECT DIS HOSP"/>
    <n v="1"/>
    <s v="0.004"/>
    <m/>
    <x v="0"/>
    <x v="0"/>
  </r>
  <r>
    <s v="BOTSWANA HARVARD AIDS INST PARTNERSHIP"/>
    <n v="1"/>
    <s v="0.004"/>
    <m/>
    <x v="0"/>
    <x v="0"/>
  </r>
  <r>
    <s v="BOZOK UNIV"/>
    <n v="1"/>
    <s v="0.004"/>
    <m/>
    <x v="0"/>
    <x v="0"/>
  </r>
  <r>
    <s v="BP KOIRALA MEM CANC HOSP"/>
    <n v="1"/>
    <s v="0.004"/>
    <m/>
    <x v="0"/>
    <x v="0"/>
  </r>
  <r>
    <s v="BP MARINE LTD"/>
    <n v="1"/>
    <s v="0.004"/>
    <m/>
    <x v="0"/>
    <x v="0"/>
  </r>
  <r>
    <s v="BRACHNET"/>
    <n v="1"/>
    <s v="0.004"/>
    <m/>
    <x v="0"/>
    <x v="0"/>
  </r>
  <r>
    <s v="BRACKNELL FOREST COUNCIL"/>
    <n v="1"/>
    <s v="0.004"/>
    <m/>
    <x v="0"/>
    <x v="0"/>
  </r>
  <r>
    <s v="BRADFORD TEACHING HOSP NHS FDN TRUST"/>
    <n v="1"/>
    <s v="0.004"/>
    <m/>
    <x v="0"/>
    <x v="0"/>
  </r>
  <r>
    <s v="BRAIN RES CTR"/>
    <n v="1"/>
    <s v="0.004"/>
    <m/>
    <x v="0"/>
    <x v="0"/>
  </r>
  <r>
    <s v="BRAINPORT LIVING LAB"/>
    <n v="1"/>
    <s v="0.004"/>
    <m/>
    <x v="0"/>
    <x v="0"/>
  </r>
  <r>
    <s v="BRANCH NI PIROGOV RUSSIAN STATE MED UNIV"/>
    <n v="1"/>
    <s v="0.004"/>
    <m/>
    <x v="0"/>
    <x v="0"/>
  </r>
  <r>
    <s v="BRANCH SIBERIAN FED UNIV"/>
    <n v="1"/>
    <s v="0.004"/>
    <m/>
    <x v="0"/>
    <x v="0"/>
  </r>
  <r>
    <s v="BRANDENBURG UNIV TECH"/>
    <n v="1"/>
    <s v="0.004"/>
    <m/>
    <x v="0"/>
    <x v="0"/>
  </r>
  <r>
    <s v="BRANDENBURG UNIV TECH COTTBUS"/>
    <n v="1"/>
    <s v="0.004"/>
    <m/>
    <x v="0"/>
    <x v="0"/>
  </r>
  <r>
    <s v="BRANDENBURG UNIV TECHNOL"/>
    <n v="1"/>
    <s v="0.004"/>
    <m/>
    <x v="0"/>
    <x v="0"/>
  </r>
  <r>
    <s v="BRANDENBURG UNIV TECHNOL COTTBUS SENFTENBERG"/>
    <n v="1"/>
    <s v="0.004"/>
    <m/>
    <x v="0"/>
    <x v="0"/>
  </r>
  <r>
    <s v="BRASIIA UNIV"/>
    <n v="1"/>
    <s v="0.004"/>
    <m/>
    <x v="0"/>
    <x v="0"/>
  </r>
  <r>
    <s v="BRAZILIAN ATOP DERMATITIS ASSOC AADA"/>
    <n v="1"/>
    <s v="0.004"/>
    <m/>
    <x v="0"/>
    <x v="0"/>
  </r>
  <r>
    <s v="BRAZILIAN SOC CLIN PATHOL LAB MED"/>
    <n v="1"/>
    <s v="0.004"/>
    <m/>
    <x v="0"/>
    <x v="0"/>
  </r>
  <r>
    <s v="BREDA AMPHIA ZIEKENHUIS"/>
    <n v="1"/>
    <s v="0.004"/>
    <m/>
    <x v="0"/>
    <x v="0"/>
  </r>
  <r>
    <s v="BRESCIA CIVIL HOSP"/>
    <n v="1"/>
    <s v="0.004"/>
    <m/>
    <x v="0"/>
    <x v="0"/>
  </r>
  <r>
    <s v="BRESCIA OSPED CIVILI"/>
    <n v="1"/>
    <s v="0.004"/>
    <m/>
    <x v="0"/>
    <x v="0"/>
  </r>
  <r>
    <s v="BRETAGNE VIVANTE SEPNB"/>
    <n v="1"/>
    <s v="0.004"/>
    <m/>
    <x v="0"/>
    <x v="0"/>
  </r>
  <r>
    <s v="BRF KRUTET"/>
    <n v="1"/>
    <s v="0.004"/>
    <m/>
    <x v="0"/>
    <x v="0"/>
  </r>
  <r>
    <s v="BRIEN HOLDEN VIS INST"/>
    <n v="1"/>
    <s v="0.004"/>
    <m/>
    <x v="0"/>
    <x v="0"/>
  </r>
  <r>
    <s v="BRIGHAM WOMENS HARVARD MED SCH"/>
    <n v="1"/>
    <s v="0.004"/>
    <m/>
    <x v="0"/>
    <x v="0"/>
  </r>
  <r>
    <s v="BRIGHAM WOMENS HOSP HARVARD MED SCH"/>
    <n v="1"/>
    <s v="0.004"/>
    <m/>
    <x v="0"/>
    <x v="0"/>
  </r>
  <r>
    <s v="BRIGHTON SUSSEX UNIV HOSP"/>
    <n v="1"/>
    <s v="0.004"/>
    <m/>
    <x v="0"/>
    <x v="0"/>
  </r>
  <r>
    <s v="BRIGHTON SUSSEX UNIV HOSP NHS TRUST"/>
    <n v="1"/>
    <s v="0.004"/>
    <m/>
    <x v="0"/>
    <x v="0"/>
  </r>
  <r>
    <s v="BRISBANE S CLIN RES CTR"/>
    <n v="1"/>
    <s v="0.004"/>
    <m/>
    <x v="0"/>
    <x v="0"/>
  </r>
  <r>
    <s v="BRISTOL CHILDRENS HOSP"/>
    <n v="1"/>
    <s v="0.004"/>
    <m/>
    <x v="0"/>
    <x v="0"/>
  </r>
  <r>
    <s v="BRISTOL MYERS SQUIBB"/>
    <n v="1"/>
    <s v="0.004"/>
    <m/>
    <x v="0"/>
    <x v="0"/>
  </r>
  <r>
    <s v="BRISTOL MYERS SQUIBB CO"/>
    <n v="1"/>
    <s v="0.004"/>
    <m/>
    <x v="0"/>
    <x v="0"/>
  </r>
  <r>
    <s v="BRISTOL ROYAL INFIRM GEN HOSP"/>
    <n v="1"/>
    <s v="0.004"/>
    <m/>
    <x v="0"/>
    <x v="0"/>
  </r>
  <r>
    <s v="BRITISH ACAD"/>
    <n v="1"/>
    <s v="0.004"/>
    <m/>
    <x v="0"/>
    <x v="0"/>
  </r>
  <r>
    <s v="BRITISH ASSOC PAEDIAT SURG"/>
    <n v="1"/>
    <s v="0.004"/>
    <m/>
    <x v="0"/>
    <x v="0"/>
  </r>
  <r>
    <s v="BRITISH ASSOC PAEDIAT UROLOGISTS"/>
    <n v="1"/>
    <s v="0.004"/>
    <m/>
    <x v="0"/>
    <x v="0"/>
  </r>
  <r>
    <s v="BRITISH ASTRON ASSOC"/>
    <n v="1"/>
    <s v="0.004"/>
    <m/>
    <x v="0"/>
    <x v="0"/>
  </r>
  <r>
    <s v="BRITISH COLUMBIA CANC RES AGCY"/>
    <n v="1"/>
    <s v="0.004"/>
    <m/>
    <x v="0"/>
    <x v="0"/>
  </r>
  <r>
    <s v="BRITISH COLUMBIA CANC RES CTR"/>
    <n v="1"/>
    <s v="0.004"/>
    <m/>
    <x v="0"/>
    <x v="0"/>
  </r>
  <r>
    <s v="BRITISH COLUMBIA CHILDRENS HOSP"/>
    <n v="1"/>
    <s v="0.004"/>
    <m/>
    <x v="0"/>
    <x v="0"/>
  </r>
  <r>
    <s v="BRITISH COLUMBIA CTR DIS CONTROL"/>
    <n v="1"/>
    <s v="0.004"/>
    <m/>
    <x v="0"/>
    <x v="0"/>
  </r>
  <r>
    <s v="BRITISH COLUMBIA CTR EXCELLENCE HIV AIDS"/>
    <n v="1"/>
    <s v="0.004"/>
    <m/>
    <x v="0"/>
    <x v="0"/>
  </r>
  <r>
    <s v="BRITISH COLUMBIA MINIST FORESTS"/>
    <n v="1"/>
    <s v="0.004"/>
    <m/>
    <x v="0"/>
    <x v="0"/>
  </r>
  <r>
    <s v="BRITISH MYRIAPOD ISOPOD GRP"/>
    <n v="1"/>
    <s v="0.004"/>
    <m/>
    <x v="0"/>
    <x v="0"/>
  </r>
  <r>
    <s v="BROAD INST HARVARD UNIV"/>
    <n v="1"/>
    <s v="0.004"/>
    <m/>
    <x v="0"/>
    <x v="0"/>
  </r>
  <r>
    <s v="BROAD INST HARVARD UNIV MIT"/>
    <n v="1"/>
    <s v="0.004"/>
    <m/>
    <x v="0"/>
    <x v="0"/>
  </r>
  <r>
    <s v="BROAD INST MASSACHUSETTS INST TECHNOL"/>
    <n v="1"/>
    <s v="0.004"/>
    <m/>
    <x v="0"/>
    <x v="0"/>
  </r>
  <r>
    <s v="BROAD INST MASSACHUSETTS INST TECHNOL MIT HARVA"/>
    <n v="1"/>
    <s v="0.004"/>
    <m/>
    <x v="0"/>
    <x v="0"/>
  </r>
  <r>
    <s v="BROCKMANN CONSULT"/>
    <n v="1"/>
    <s v="0.004"/>
    <m/>
    <x v="0"/>
    <x v="0"/>
  </r>
  <r>
    <s v="BROCKMANN CONSULT GMBH"/>
    <n v="1"/>
    <s v="0.004"/>
    <m/>
    <x v="0"/>
    <x v="0"/>
  </r>
  <r>
    <s v="BROCKMANN GEOMAT SWEDEN AB"/>
    <n v="1"/>
    <s v="0.004"/>
    <m/>
    <x v="0"/>
    <x v="0"/>
  </r>
  <r>
    <s v="BROKEN HILL HOSP"/>
    <n v="1"/>
    <s v="0.004"/>
    <m/>
    <x v="0"/>
    <x v="0"/>
  </r>
  <r>
    <s v="BROWSERBITE SOFTWARE TECHNOL APPLICAT COMPETE"/>
    <n v="1"/>
    <s v="0.004"/>
    <m/>
    <x v="0"/>
    <x v="0"/>
  </r>
  <r>
    <s v="BRUKER BALT OU"/>
    <n v="1"/>
    <s v="0.004"/>
    <m/>
    <x v="0"/>
    <x v="0"/>
  </r>
  <r>
    <s v="BRUKER BIOSPIN GMBH"/>
    <n v="1"/>
    <s v="0.004"/>
    <m/>
    <x v="0"/>
    <x v="0"/>
  </r>
  <r>
    <s v="BRUNEL UNIV BRUNEL"/>
    <n v="1"/>
    <s v="0.004"/>
    <m/>
    <x v="0"/>
    <x v="0"/>
  </r>
  <r>
    <s v="BRUNEL UNIV LONDON"/>
    <n v="1"/>
    <s v="0.004"/>
    <m/>
    <x v="0"/>
    <x v="0"/>
  </r>
  <r>
    <s v="BS SOTVATTENKOSULT"/>
    <n v="1"/>
    <s v="0.004"/>
    <m/>
    <x v="0"/>
    <x v="0"/>
  </r>
  <r>
    <s v="BTL BIOTEST LAB GMBH SAGERHEIDE"/>
    <n v="1"/>
    <s v="0.004"/>
    <m/>
    <x v="0"/>
    <x v="0"/>
  </r>
  <r>
    <s v="BTU COTTBUS SENFTENBERG"/>
    <n v="1"/>
    <s v="0.004"/>
    <m/>
    <x v="0"/>
    <x v="0"/>
  </r>
  <r>
    <s v="BUCHMANN INST LIFE SCI"/>
    <n v="1"/>
    <s v="0.004"/>
    <m/>
    <x v="0"/>
    <x v="0"/>
  </r>
  <r>
    <s v="BUCHMANN INST MOL LIFE"/>
    <n v="1"/>
    <s v="0.004"/>
    <m/>
    <x v="0"/>
    <x v="0"/>
  </r>
  <r>
    <s v="BUCKINGHAMSHIRE NEW UNIV BUCKS"/>
    <n v="1"/>
    <s v="0.004"/>
    <m/>
    <x v="0"/>
    <x v="0"/>
  </r>
  <r>
    <s v="BUDAPEST METROPOLITAN UNIV"/>
    <n v="1"/>
    <s v="0.004"/>
    <m/>
    <x v="0"/>
    <x v="0"/>
  </r>
  <r>
    <s v="BUDAPEST METROPOLITAN UNIV APPL SCI"/>
    <n v="1"/>
    <s v="0.004"/>
    <m/>
    <x v="0"/>
    <x v="0"/>
  </r>
  <r>
    <s v="BUDKER INST NUCL PHYS SB RAS"/>
    <n v="1"/>
    <s v="0.004"/>
    <m/>
    <x v="0"/>
    <x v="0"/>
  </r>
  <r>
    <s v="BUENOS AIRES UNIV"/>
    <n v="1"/>
    <s v="0.004"/>
    <m/>
    <x v="0"/>
    <x v="0"/>
  </r>
  <r>
    <s v="BULGARIAN SOC CARDIOL"/>
    <n v="1"/>
    <s v="0.004"/>
    <m/>
    <x v="0"/>
    <x v="0"/>
  </r>
  <r>
    <s v="BULGARIAN SOC CLIN TOXICOL"/>
    <n v="1"/>
    <s v="0.004"/>
    <m/>
    <x v="0"/>
    <x v="0"/>
  </r>
  <r>
    <s v="BULGARIAN SOC PROTECT BIRDS"/>
    <n v="1"/>
    <s v="0.004"/>
    <m/>
    <x v="0"/>
    <x v="0"/>
  </r>
  <r>
    <s v="BULLARD LAB"/>
    <n v="1"/>
    <s v="0.004"/>
    <m/>
    <x v="0"/>
    <x v="0"/>
  </r>
  <r>
    <s v="BUNDESAMPT GESUNDHEIT"/>
    <n v="1"/>
    <s v="0.004"/>
    <m/>
    <x v="0"/>
    <x v="0"/>
  </r>
  <r>
    <s v="BUNDESAMT EICH VERMESSUNGSWESEN GRP EICHWESEN"/>
    <n v="1"/>
    <s v="0.004"/>
    <m/>
    <x v="0"/>
    <x v="0"/>
  </r>
  <r>
    <s v="BUNDESAMT NATURSCHUTZ"/>
    <n v="1"/>
    <s v="0.004"/>
    <m/>
    <x v="0"/>
    <x v="0"/>
  </r>
  <r>
    <s v="BUNDESAMT STATIST"/>
    <n v="1"/>
    <s v="0.004"/>
    <m/>
    <x v="0"/>
    <x v="0"/>
  </r>
  <r>
    <s v="BUNDESAMT STRAHLENSCHUTZ NEUHERBERG"/>
    <n v="1"/>
    <s v="0.004"/>
    <m/>
    <x v="0"/>
    <x v="0"/>
  </r>
  <r>
    <s v="BUNDESAMT WALD"/>
    <n v="1"/>
    <s v="0.004"/>
    <m/>
    <x v="0"/>
    <x v="0"/>
  </r>
  <r>
    <s v="BUNDESANSTALT MAT PRUFUNG BAM"/>
    <n v="1"/>
    <s v="0.004"/>
    <m/>
    <x v="0"/>
    <x v="0"/>
  </r>
  <r>
    <s v="BUNDESINST ARZNEIMITTEL MED PROD"/>
    <n v="1"/>
    <s v="0.004"/>
    <m/>
    <x v="0"/>
    <x v="0"/>
  </r>
  <r>
    <s v="BUNDESMINIST VERTEIDIGUNG"/>
    <n v="1"/>
    <s v="0.004"/>
    <m/>
    <x v="0"/>
    <x v="0"/>
  </r>
  <r>
    <s v="BUNDESMINIST WIRTSCHAFT ARBEIT"/>
    <n v="1"/>
    <s v="0.004"/>
    <m/>
    <x v="0"/>
    <x v="0"/>
  </r>
  <r>
    <s v="BUNDESWEHR INST MICROBIOL"/>
    <n v="1"/>
    <s v="0.004"/>
    <m/>
    <x v="0"/>
    <x v="0"/>
  </r>
  <r>
    <s v="BUR DRUG STAT"/>
    <n v="1"/>
    <s v="0.004"/>
    <m/>
    <x v="0"/>
    <x v="0"/>
  </r>
  <r>
    <s v="BUR GEODESY ENGN GEOL LTD"/>
    <n v="1"/>
    <s v="0.004"/>
    <m/>
    <x v="0"/>
    <x v="0"/>
  </r>
  <r>
    <s v="BUR METEOROL"/>
    <n v="1"/>
    <s v="0.004"/>
    <m/>
    <x v="0"/>
    <x v="0"/>
  </r>
  <r>
    <s v="BUR TB"/>
    <n v="1"/>
    <s v="0.004"/>
    <m/>
    <x v="0"/>
    <x v="0"/>
  </r>
  <r>
    <s v="BUR TB CONTROL"/>
    <n v="1"/>
    <s v="0.004"/>
    <m/>
    <x v="0"/>
    <x v="0"/>
  </r>
  <r>
    <s v="BUR VERITAS ESTONIA"/>
    <n v="1"/>
    <s v="0.004"/>
    <m/>
    <x v="0"/>
    <x v="0"/>
  </r>
  <r>
    <s v="BURDENKO INST"/>
    <n v="1"/>
    <s v="0.004"/>
    <m/>
    <x v="0"/>
    <x v="0"/>
  </r>
  <r>
    <s v="BURLO GAROFOLO"/>
    <n v="1"/>
    <s v="0.004"/>
    <m/>
    <x v="0"/>
    <x v="0"/>
  </r>
  <r>
    <s v="BURLO GAROFOLO CHILDREN HOSP"/>
    <n v="1"/>
    <s v="0.004"/>
    <m/>
    <x v="0"/>
    <x v="0"/>
  </r>
  <r>
    <s v="BURNASYAN FED MED BIOPHYS CTR"/>
    <n v="1"/>
    <s v="0.004"/>
    <m/>
    <x v="0"/>
    <x v="0"/>
  </r>
  <r>
    <s v="BURO ARBEITSSCHUTZ ARBEITSGESTALTUNG"/>
    <n v="1"/>
    <s v="0.004"/>
    <m/>
    <x v="0"/>
    <x v="0"/>
  </r>
  <r>
    <s v="BURSA TECH UNIV"/>
    <n v="1"/>
    <s v="0.004"/>
    <m/>
    <x v="0"/>
    <x v="0"/>
  </r>
  <r>
    <s v="BURYAT STATE UNIV"/>
    <n v="1"/>
    <s v="0.004"/>
    <m/>
    <x v="0"/>
    <x v="0"/>
  </r>
  <r>
    <s v="BUSHEHR UNIV MED SCI"/>
    <n v="1"/>
    <s v="0.004"/>
    <m/>
    <x v="0"/>
    <x v="0"/>
  </r>
  <r>
    <s v="BUSINESS ADM"/>
    <n v="1"/>
    <s v="0.004"/>
    <m/>
    <x v="0"/>
    <x v="0"/>
  </r>
  <r>
    <s v="BUSINESS ECON LTD"/>
    <n v="1"/>
    <s v="0.004"/>
    <m/>
    <x v="0"/>
    <x v="0"/>
  </r>
  <r>
    <s v="BUSSELTON POPULAT MED RES FDN INC"/>
    <n v="1"/>
    <s v="0.004"/>
    <m/>
    <x v="0"/>
    <x v="0"/>
  </r>
  <r>
    <s v="BUTABIKA HOSP"/>
    <n v="1"/>
    <s v="0.004"/>
    <m/>
    <x v="0"/>
    <x v="0"/>
  </r>
  <r>
    <s v="BUTTERFLIES W AFRICA"/>
    <n v="1"/>
    <s v="0.004"/>
    <m/>
    <x v="0"/>
    <x v="0"/>
  </r>
  <r>
    <s v="BV CONSULTING LTD"/>
    <n v="1"/>
    <s v="0.004"/>
    <m/>
    <x v="0"/>
    <x v="0"/>
  </r>
  <r>
    <s v="BYELARUSSIAN STATE UNIV"/>
    <n v="1"/>
    <s v="0.004"/>
    <m/>
    <x v="0"/>
    <x v="0"/>
  </r>
  <r>
    <s v="BYELORUSSIAN STATE UNIV"/>
    <n v="1"/>
    <s v="0.004"/>
    <m/>
    <x v="0"/>
    <x v="0"/>
  </r>
  <r>
    <s v="BYRD POLAR CLIMATE RES CTR"/>
    <n v="1"/>
    <s v="0.004"/>
    <m/>
    <x v="0"/>
    <x v="0"/>
  </r>
  <r>
    <s v="C POMA HOSP"/>
    <n v="1"/>
    <s v="0.004"/>
    <m/>
    <x v="0"/>
    <x v="0"/>
  </r>
  <r>
    <s v="CA PRIMA"/>
    <n v="1"/>
    <s v="0.004"/>
    <m/>
    <x v="0"/>
    <x v="0"/>
  </r>
  <r>
    <s v="CAB INT"/>
    <n v="1"/>
    <s v="0.004"/>
    <m/>
    <x v="0"/>
    <x v="0"/>
  </r>
  <r>
    <s v="CABI BIOSERV"/>
    <n v="1"/>
    <s v="0.004"/>
    <m/>
    <x v="0"/>
    <x v="0"/>
  </r>
  <r>
    <s v="CABI EUROPE SWITZERLAND"/>
    <n v="1"/>
    <s v="0.004"/>
    <m/>
    <x v="0"/>
    <x v="0"/>
  </r>
  <r>
    <s v="CABI UK"/>
    <n v="1"/>
    <s v="0.004"/>
    <m/>
    <x v="0"/>
    <x v="0"/>
  </r>
  <r>
    <s v="CABIN"/>
    <n v="1"/>
    <s v="0.004"/>
    <m/>
    <x v="0"/>
    <x v="0"/>
  </r>
  <r>
    <s v="CADENCE DESIGN SYST"/>
    <n v="1"/>
    <s v="0.004"/>
    <m/>
    <x v="0"/>
    <x v="0"/>
  </r>
  <r>
    <s v="CADON"/>
    <n v="1"/>
    <s v="0.004"/>
    <m/>
    <x v="0"/>
    <x v="0"/>
  </r>
  <r>
    <s v="CAFAM UNIV FDN"/>
    <n v="1"/>
    <s v="0.004"/>
    <m/>
    <x v="0"/>
    <x v="0"/>
  </r>
  <r>
    <s v="CAGS"/>
    <n v="1"/>
    <s v="0.004"/>
    <m/>
    <x v="0"/>
    <x v="0"/>
  </r>
  <r>
    <s v="CALAR ALTO"/>
    <n v="1"/>
    <s v="0.004"/>
    <m/>
    <x v="0"/>
    <x v="0"/>
  </r>
  <r>
    <s v="CALGARY WEST MED CTR"/>
    <n v="1"/>
    <s v="0.004"/>
    <m/>
    <x v="0"/>
    <x v="0"/>
  </r>
  <r>
    <s v="CALIF CANC REGISTRY"/>
    <n v="1"/>
    <s v="0.004"/>
    <m/>
    <x v="0"/>
    <x v="0"/>
  </r>
  <r>
    <s v="CALIF DEPT FISH WILDLIFE"/>
    <n v="1"/>
    <s v="0.004"/>
    <m/>
    <x v="0"/>
    <x v="0"/>
  </r>
  <r>
    <s v="CALIF DEPT FOOD AGR"/>
    <n v="1"/>
    <s v="0.004"/>
    <m/>
    <x v="0"/>
    <x v="0"/>
  </r>
  <r>
    <s v="CALIF DEPT PUBL HLTH"/>
    <n v="1"/>
    <s v="0.004"/>
    <m/>
    <x v="0"/>
    <x v="0"/>
  </r>
  <r>
    <s v="CALIF LIFE SCI"/>
    <n v="1"/>
    <s v="0.004"/>
    <m/>
    <x v="0"/>
    <x v="0"/>
  </r>
  <r>
    <s v="CALIF LUTHERAN UNIV"/>
    <n v="1"/>
    <s v="0.004"/>
    <m/>
    <x v="0"/>
    <x v="0"/>
  </r>
  <r>
    <s v="CALIF MED RES GRP INC"/>
    <n v="1"/>
    <s v="0.004"/>
    <m/>
    <x v="0"/>
    <x v="0"/>
  </r>
  <r>
    <s v="CALIF PACIFIC MED CTR RES INST"/>
    <n v="1"/>
    <s v="0.004"/>
    <m/>
    <x v="0"/>
    <x v="0"/>
  </r>
  <r>
    <s v="CALIF STATE UNIV"/>
    <n v="1"/>
    <s v="0.004"/>
    <m/>
    <x v="0"/>
    <x v="0"/>
  </r>
  <r>
    <s v="CALIF STATE UNIV FULLERTON"/>
    <n v="1"/>
    <s v="0.004"/>
    <m/>
    <x v="0"/>
    <x v="0"/>
  </r>
  <r>
    <s v="CALIF UNIV PENN"/>
    <n v="1"/>
    <s v="0.004"/>
    <m/>
    <x v="0"/>
    <x v="0"/>
  </r>
  <r>
    <s v="CALIF UNIV PENNSYLVANIA"/>
    <n v="1"/>
    <s v="0.004"/>
    <m/>
    <x v="0"/>
    <x v="0"/>
  </r>
  <r>
    <s v="CALIFORNIA INST TECH"/>
    <n v="1"/>
    <s v="0.004"/>
    <m/>
    <x v="0"/>
    <x v="0"/>
  </r>
  <r>
    <s v="CALLISTO NGO"/>
    <n v="1"/>
    <s v="0.004"/>
    <m/>
    <x v="0"/>
    <x v="0"/>
  </r>
  <r>
    <s v="CALLISTO WILDLIFE NAT CONSERVAT SOC"/>
    <n v="1"/>
    <s v="0.004"/>
    <m/>
    <x v="0"/>
    <x v="0"/>
  </r>
  <r>
    <s v="CALVARY HEALTHCARE BRUCE"/>
    <n v="1"/>
    <s v="0.004"/>
    <m/>
    <x v="0"/>
    <x v="0"/>
  </r>
  <r>
    <s v="CAMBREX TALLINN AS"/>
    <n v="1"/>
    <s v="0.004"/>
    <m/>
    <x v="0"/>
    <x v="0"/>
  </r>
  <r>
    <s v="CAMBRIDGE CTR 7"/>
    <n v="1"/>
    <s v="0.004"/>
    <m/>
    <x v="0"/>
    <x v="0"/>
  </r>
  <r>
    <s v="CAMBRIDGE GENET ENERGY METAB GEM CONSORTIUM"/>
    <n v="1"/>
    <s v="0.004"/>
    <m/>
    <x v="0"/>
    <x v="0"/>
  </r>
  <r>
    <s v="CAMBRIDGE SOC APPLICAT RES"/>
    <n v="1"/>
    <s v="0.004"/>
    <m/>
    <x v="0"/>
    <x v="0"/>
  </r>
  <r>
    <s v="CAMPAIGN AGAINST DEPRESS SUICIDE"/>
    <n v="1"/>
    <s v="0.004"/>
    <m/>
    <x v="0"/>
    <x v="0"/>
  </r>
  <r>
    <s v="CAMPULUNG MOLDOVENESC PSYCHIAT HOSP"/>
    <n v="1"/>
    <s v="0.004"/>
    <m/>
    <x v="0"/>
    <x v="0"/>
  </r>
  <r>
    <s v="CAMPUS INT EXCELLENCE UAM CCSIC"/>
    <n v="1"/>
    <s v="0.004"/>
    <m/>
    <x v="0"/>
    <x v="0"/>
  </r>
  <r>
    <s v="CAMPUS SCI ENRICO MATTEI"/>
    <n v="1"/>
    <s v="0.004"/>
    <m/>
    <x v="0"/>
    <x v="0"/>
  </r>
  <r>
    <s v="CAMPUS UNIV UCAD"/>
    <n v="1"/>
    <s v="0.004"/>
    <m/>
    <x v="0"/>
    <x v="0"/>
  </r>
  <r>
    <s v="CAN INST CARDIOMETAB NUTR"/>
    <n v="1"/>
    <s v="0.004"/>
    <m/>
    <x v="0"/>
    <x v="0"/>
  </r>
  <r>
    <s v="CANADA FRANCE HAWAII TELESCOPE CORP"/>
    <n v="1"/>
    <s v="0.004"/>
    <m/>
    <x v="0"/>
    <x v="0"/>
  </r>
  <r>
    <s v="CANADIAN BLOOD SERV"/>
    <n v="1"/>
    <s v="0.004"/>
    <m/>
    <x v="0"/>
    <x v="0"/>
  </r>
  <r>
    <s v="CANADIAN FORCES HLTH SERV GRP HQ"/>
    <n v="1"/>
    <s v="0.004"/>
    <m/>
    <x v="0"/>
    <x v="0"/>
  </r>
  <r>
    <s v="CANADIAN FOREST SERV ATLANTIC FORESTRY CTR"/>
    <n v="1"/>
    <s v="0.004"/>
    <m/>
    <x v="0"/>
    <x v="0"/>
  </r>
  <r>
    <s v="CANADIAN GRAIN COMMISS"/>
    <n v="1"/>
    <s v="0.004"/>
    <m/>
    <x v="0"/>
    <x v="0"/>
  </r>
  <r>
    <s v="CANADIAN INST HLTH RES"/>
    <n v="1"/>
    <s v="0.004"/>
    <m/>
    <x v="0"/>
    <x v="0"/>
  </r>
  <r>
    <s v="CANADIAN INST THEORET ASTROPHYS"/>
    <n v="1"/>
    <s v="0.004"/>
    <m/>
    <x v="0"/>
    <x v="0"/>
  </r>
  <r>
    <s v="CANADIAN WILDLIFE SERV"/>
    <n v="1"/>
    <s v="0.004"/>
    <m/>
    <x v="0"/>
    <x v="0"/>
  </r>
  <r>
    <s v="CANBERRA HOSP"/>
    <n v="1"/>
    <s v="0.004"/>
    <m/>
    <x v="0"/>
    <x v="0"/>
  </r>
  <r>
    <s v="CANBR"/>
    <n v="1"/>
    <s v="0.004"/>
    <m/>
    <x v="0"/>
    <x v="0"/>
  </r>
  <r>
    <s v="CANC CONTROL COUNCIL NEW ZEALAND"/>
    <n v="1"/>
    <s v="0.004"/>
    <m/>
    <x v="0"/>
    <x v="0"/>
  </r>
  <r>
    <s v="CANC EPIDEMIOL CTR"/>
    <n v="1"/>
    <s v="0.004"/>
    <m/>
    <x v="0"/>
    <x v="0"/>
  </r>
  <r>
    <s v="CANC GRP"/>
    <n v="1"/>
    <s v="0.004"/>
    <m/>
    <x v="0"/>
    <x v="0"/>
  </r>
  <r>
    <s v="CANC INST NSW"/>
    <n v="1"/>
    <s v="0.004"/>
    <m/>
    <x v="0"/>
    <x v="0"/>
  </r>
  <r>
    <s v="CANC INST WIA"/>
    <n v="1"/>
    <s v="0.004"/>
    <m/>
    <x v="0"/>
    <x v="0"/>
  </r>
  <r>
    <s v="CANC REGISTRY BAS RHIN"/>
    <n v="1"/>
    <s v="0.004"/>
    <m/>
    <x v="0"/>
    <x v="0"/>
  </r>
  <r>
    <s v="CANC REGISTRY GREATER CALIF"/>
    <n v="1"/>
    <s v="0.004"/>
    <m/>
    <x v="0"/>
    <x v="0"/>
  </r>
  <r>
    <s v="CANC RES COMPETENCE CTR"/>
    <n v="1"/>
    <s v="0.004"/>
    <m/>
    <x v="0"/>
    <x v="0"/>
  </r>
  <r>
    <s v="CANC RES INST"/>
    <n v="1"/>
    <s v="0.004"/>
    <m/>
    <x v="0"/>
    <x v="0"/>
  </r>
  <r>
    <s v="CANC RES PREVENT INST"/>
    <n v="1"/>
    <s v="0.004"/>
    <m/>
    <x v="0"/>
    <x v="0"/>
  </r>
  <r>
    <s v="CANC RES TREATMENT CTR"/>
    <n v="1"/>
    <s v="0.004"/>
    <m/>
    <x v="0"/>
    <x v="0"/>
  </r>
  <r>
    <s v="CANC RES UK CAMBRIDGE CTR"/>
    <n v="1"/>
    <s v="0.004"/>
    <m/>
    <x v="0"/>
    <x v="0"/>
  </r>
  <r>
    <s v="CANC RES UK LONDON RES INST"/>
    <n v="1"/>
    <s v="0.004"/>
    <m/>
    <x v="0"/>
    <x v="0"/>
  </r>
  <r>
    <s v="CANC SOC FINLAND"/>
    <n v="1"/>
    <s v="0.004"/>
    <m/>
    <x v="0"/>
    <x v="0"/>
  </r>
  <r>
    <s v="CANCER REGISTRY HISTOPATHOL UNIT"/>
    <n v="1"/>
    <s v="0.004"/>
    <m/>
    <x v="0"/>
    <x v="0"/>
  </r>
  <r>
    <s v="CANISISUS WILHELMINA HOSP"/>
    <n v="1"/>
    <s v="0.004"/>
    <m/>
    <x v="0"/>
    <x v="0"/>
  </r>
  <r>
    <s v="CANISIUS WILHELMINA HOSP"/>
    <n v="1"/>
    <s v="0.004"/>
    <m/>
    <x v="0"/>
    <x v="0"/>
  </r>
  <r>
    <s v="CANTERBURY DIST HLTH BOARD"/>
    <n v="1"/>
    <s v="0.004"/>
    <m/>
    <x v="0"/>
    <x v="0"/>
  </r>
  <r>
    <s v="CANTERBURY REG COUNCIL"/>
    <n v="1"/>
    <s v="0.004"/>
    <m/>
    <x v="0"/>
    <x v="0"/>
  </r>
  <r>
    <s v="CANTONAL HOSP SCHAFFHAUSEN"/>
    <n v="1"/>
    <s v="0.004"/>
    <m/>
    <x v="0"/>
    <x v="0"/>
  </r>
  <r>
    <s v="CANTONAL HOSP ST GALLEN"/>
    <n v="1"/>
    <s v="0.004"/>
    <m/>
    <x v="0"/>
    <x v="0"/>
  </r>
  <r>
    <s v="CAPIO HOSP SUR"/>
    <n v="1"/>
    <s v="0.004"/>
    <m/>
    <x v="0"/>
    <x v="0"/>
  </r>
  <r>
    <s v="CAPITAL DIST HLTH AUTHOR"/>
    <n v="1"/>
    <s v="0.004"/>
    <m/>
    <x v="0"/>
    <x v="0"/>
  </r>
  <r>
    <s v="CAPITAL MED UNIV BEIJING"/>
    <n v="1"/>
    <s v="0.004"/>
    <m/>
    <x v="0"/>
    <x v="0"/>
  </r>
  <r>
    <s v="CAPITAL NORMAL UNIV"/>
    <n v="1"/>
    <s v="0.004"/>
    <m/>
    <x v="0"/>
    <x v="0"/>
  </r>
  <r>
    <s v="CAPITAL REG"/>
    <n v="1"/>
    <s v="0.004"/>
    <m/>
    <x v="0"/>
    <x v="0"/>
  </r>
  <r>
    <s v="CAPITAL UNIV MED SCI"/>
    <n v="1"/>
    <s v="0.004"/>
    <m/>
    <x v="0"/>
    <x v="0"/>
  </r>
  <r>
    <s v="CARDIFF METROPOLITAN UNIV"/>
    <n v="1"/>
    <s v="0.004"/>
    <m/>
    <x v="0"/>
    <x v="0"/>
  </r>
  <r>
    <s v="CARDINAL ST WYSZYNSKI UNIV"/>
    <n v="1"/>
    <s v="0.004"/>
    <m/>
    <x v="0"/>
    <x v="0"/>
  </r>
  <r>
    <s v="CARDIOL CLIN EL GOLF"/>
    <n v="1"/>
    <s v="0.004"/>
    <m/>
    <x v="0"/>
    <x v="0"/>
  </r>
  <r>
    <s v="CARDIOL CTR MONZINO"/>
    <n v="1"/>
    <s v="0.004"/>
    <m/>
    <x v="0"/>
    <x v="0"/>
  </r>
  <r>
    <s v="CARDIOL RES"/>
    <n v="1"/>
    <s v="0.004"/>
    <m/>
    <x v="0"/>
    <x v="0"/>
  </r>
  <r>
    <s v="CARDIOLIFE HOSP TIMISOARA"/>
    <n v="1"/>
    <s v="0.004"/>
    <m/>
    <x v="0"/>
    <x v="0"/>
  </r>
  <r>
    <s v="CARDIOME PHARMA"/>
    <n v="1"/>
    <s v="0.004"/>
    <m/>
    <x v="0"/>
    <x v="0"/>
  </r>
  <r>
    <s v="CARDIOVASC CTR AALST"/>
    <n v="1"/>
    <s v="0.004"/>
    <m/>
    <x v="0"/>
    <x v="0"/>
  </r>
  <r>
    <s v="CARDIOVASC CTR ZUERICH"/>
    <n v="1"/>
    <s v="0.004"/>
    <m/>
    <x v="0"/>
    <x v="0"/>
  </r>
  <r>
    <s v="CARDIOVASC ENGN INC"/>
    <n v="1"/>
    <s v="0.004"/>
    <m/>
    <x v="0"/>
    <x v="0"/>
  </r>
  <r>
    <s v="CARDIOVASC INST"/>
    <n v="1"/>
    <s v="0.004"/>
    <m/>
    <x v="0"/>
    <x v="0"/>
  </r>
  <r>
    <s v="CARDIOVASC PREVENT CTR"/>
    <n v="1"/>
    <s v="0.004"/>
    <m/>
    <x v="0"/>
    <x v="0"/>
  </r>
  <r>
    <s v="CARE OF MASKOWITZ HR"/>
    <n v="1"/>
    <s v="0.004"/>
    <m/>
    <x v="0"/>
    <x v="0"/>
  </r>
  <r>
    <s v="CARE OF TROKE P"/>
    <n v="1"/>
    <s v="0.004"/>
    <m/>
    <x v="0"/>
    <x v="0"/>
  </r>
  <r>
    <s v="CARE RES INST"/>
    <n v="1"/>
    <s v="0.004"/>
    <m/>
    <x v="0"/>
    <x v="0"/>
  </r>
  <r>
    <s v="CARGILL INC"/>
    <n v="1"/>
    <s v="0.004"/>
    <m/>
    <x v="0"/>
    <x v="0"/>
  </r>
  <r>
    <s v="CARGILL R D CTR EUROPE"/>
    <n v="1"/>
    <s v="0.004"/>
    <m/>
    <x v="0"/>
    <x v="0"/>
  </r>
  <r>
    <s v="CARINTHIAN INST LAKE RES"/>
    <n v="1"/>
    <s v="0.004"/>
    <m/>
    <x v="0"/>
    <x v="0"/>
  </r>
  <r>
    <s v="CARNEGIE MUSEUM NAT HIST"/>
    <n v="1"/>
    <s v="0.004"/>
    <m/>
    <x v="0"/>
    <x v="0"/>
  </r>
  <r>
    <s v="CARNEGIE OBSERV"/>
    <n v="1"/>
    <s v="0.004"/>
    <m/>
    <x v="0"/>
    <x v="0"/>
  </r>
  <r>
    <s v="CAROL DAVILA UNIV MED BUCHAREST"/>
    <n v="1"/>
    <s v="0.004"/>
    <m/>
    <x v="0"/>
    <x v="0"/>
  </r>
  <r>
    <s v="CARSTE CIENCIA MEIO AMBIENTE"/>
    <n v="1"/>
    <s v="0.004"/>
    <m/>
    <x v="0"/>
    <x v="0"/>
  </r>
  <r>
    <s v="CARTAGENE"/>
    <n v="1"/>
    <s v="0.004"/>
    <m/>
    <x v="0"/>
    <x v="0"/>
  </r>
  <r>
    <s v="CASA SOLLIEVO SOFFERENZA HOSP"/>
    <n v="1"/>
    <s v="0.004"/>
    <m/>
    <x v="0"/>
    <x v="0"/>
  </r>
  <r>
    <s v="CASEWESTERN RESERVE UNIV"/>
    <n v="1"/>
    <s v="0.004"/>
    <m/>
    <x v="0"/>
    <x v="0"/>
  </r>
  <r>
    <s v="CASIA"/>
    <n v="1"/>
    <s v="0.004"/>
    <m/>
    <x v="0"/>
    <x v="0"/>
  </r>
  <r>
    <s v="CASIMIR GREAT FDN INNOVAT DEV"/>
    <n v="1"/>
    <s v="0.004"/>
    <m/>
    <x v="0"/>
    <x v="0"/>
  </r>
  <r>
    <s v="CASS"/>
    <n v="1"/>
    <s v="0.004"/>
    <m/>
    <x v="0"/>
    <x v="0"/>
  </r>
  <r>
    <s v="CASSANO MURGE UNIV FOGGIA"/>
    <n v="1"/>
    <s v="0.004"/>
    <m/>
    <x v="0"/>
    <x v="0"/>
  </r>
  <r>
    <s v="CASTILLA LEON HLTH CARE SYST"/>
    <n v="1"/>
    <s v="0.004"/>
    <m/>
    <x v="0"/>
    <x v="0"/>
  </r>
  <r>
    <s v="CASTOLIN GESELL GMBH"/>
    <n v="1"/>
    <s v="0.004"/>
    <m/>
    <x v="0"/>
    <x v="0"/>
  </r>
  <r>
    <s v="CATALAN HLTH SERV SERVEI CATALA SALUT"/>
    <n v="1"/>
    <s v="0.004"/>
    <m/>
    <x v="0"/>
    <x v="0"/>
  </r>
  <r>
    <s v="CATALONIA GOVT"/>
    <n v="1"/>
    <s v="0.004"/>
    <m/>
    <x v="0"/>
    <x v="0"/>
  </r>
  <r>
    <s v="CATEDRA MICROBIOLOG FAC AGRONOM AZUL"/>
    <n v="1"/>
    <s v="0.004"/>
    <m/>
    <x v="0"/>
    <x v="0"/>
  </r>
  <r>
    <s v="CATHARINA HOSP"/>
    <n v="1"/>
    <s v="0.004"/>
    <m/>
    <x v="0"/>
    <x v="0"/>
  </r>
  <r>
    <s v="CATHOL UNIV LEUVEN"/>
    <n v="1"/>
    <s v="0.004"/>
    <m/>
    <x v="0"/>
    <x v="0"/>
  </r>
  <r>
    <s v="CATHOLIC UNIV BRESCIA"/>
    <n v="1"/>
    <s v="0.004"/>
    <m/>
    <x v="0"/>
    <x v="0"/>
  </r>
  <r>
    <s v="CATHOLIC UNIV DAEGU"/>
    <n v="1"/>
    <s v="0.004"/>
    <m/>
    <x v="0"/>
    <x v="0"/>
  </r>
  <r>
    <s v="CATHOLIC UNIV LEVEN"/>
    <n v="1"/>
    <s v="0.004"/>
    <m/>
    <x v="0"/>
    <x v="0"/>
  </r>
  <r>
    <s v="CATHOLIC UNIV LIMA"/>
    <n v="1"/>
    <s v="0.004"/>
    <m/>
    <x v="0"/>
    <x v="0"/>
  </r>
  <r>
    <s v="CATHOLIQUE UNIV LOUVAIN"/>
    <n v="1"/>
    <s v="0.004"/>
    <m/>
    <x v="0"/>
    <x v="0"/>
  </r>
  <r>
    <s v="CATIE"/>
    <n v="1"/>
    <s v="0.004"/>
    <m/>
    <x v="0"/>
    <x v="0"/>
  </r>
  <r>
    <s v="CAUSEWAY HOSP"/>
    <n v="1"/>
    <s v="0.004"/>
    <m/>
    <x v="0"/>
    <x v="0"/>
  </r>
  <r>
    <s v="CBPF"/>
    <n v="1"/>
    <s v="0.004"/>
    <m/>
    <x v="0"/>
    <x v="0"/>
  </r>
  <r>
    <s v="CBS FUNGAL BIODIVERS CTR"/>
    <n v="1"/>
    <s v="0.004"/>
    <m/>
    <x v="0"/>
    <x v="0"/>
  </r>
  <r>
    <s v="CBS FUNGAL BIODIVERS CTR CBS KNAW"/>
    <n v="1"/>
    <s v="0.004"/>
    <m/>
    <x v="0"/>
    <x v="0"/>
  </r>
  <r>
    <s v="CCBR BRASIL"/>
    <n v="1"/>
    <s v="0.004"/>
    <m/>
    <x v="0"/>
    <x v="0"/>
  </r>
  <r>
    <s v="CCBR CZECH AS"/>
    <n v="1"/>
    <s v="0.004"/>
    <m/>
    <x v="0"/>
    <x v="0"/>
  </r>
  <r>
    <s v="CCBR HONG KONG CHINA"/>
    <n v="1"/>
    <s v="0.004"/>
    <m/>
    <x v="0"/>
    <x v="0"/>
  </r>
  <r>
    <s v="CCRI"/>
    <n v="1"/>
    <s v="0.004"/>
    <m/>
    <x v="0"/>
    <x v="0"/>
  </r>
  <r>
    <s v="CCT CONICET"/>
    <n v="1"/>
    <s v="0.004"/>
    <m/>
    <x v="0"/>
    <x v="0"/>
  </r>
  <r>
    <s v="CCT LA PLATA"/>
    <n v="1"/>
    <s v="0.004"/>
    <m/>
    <x v="0"/>
    <x v="0"/>
  </r>
  <r>
    <s v="CCT MENDOZA CONICET"/>
    <n v="1"/>
    <s v="0.004"/>
    <m/>
    <x v="0"/>
    <x v="0"/>
  </r>
  <r>
    <s v="CCTUH"/>
    <n v="1"/>
    <s v="0.004"/>
    <m/>
    <x v="0"/>
    <x v="0"/>
  </r>
  <r>
    <s v="CEA DSM CNRS UNIV PARIS DIDEROT"/>
    <n v="1"/>
    <s v="0.004"/>
    <m/>
    <x v="0"/>
    <x v="0"/>
  </r>
  <r>
    <s v="CEA DSM DRECAM SERV PHOTONS"/>
    <n v="1"/>
    <s v="0.004"/>
    <m/>
    <x v="0"/>
    <x v="0"/>
  </r>
  <r>
    <s v="CEA FONTENAY ROSES"/>
    <n v="1"/>
    <s v="0.004"/>
    <m/>
    <x v="0"/>
    <x v="0"/>
  </r>
  <r>
    <s v="CEA IRAMIS"/>
    <n v="1"/>
    <s v="0.004"/>
    <m/>
    <x v="0"/>
    <x v="0"/>
  </r>
  <r>
    <s v="CEA LETI"/>
    <n v="1"/>
    <s v="0.004"/>
    <m/>
    <x v="0"/>
    <x v="0"/>
  </r>
  <r>
    <s v="CEA SACLAY COMMISSARIAT ENERGIE ATOM ENERGIES A"/>
    <n v="1"/>
    <s v="0.004"/>
    <m/>
    <x v="0"/>
    <x v="0"/>
  </r>
  <r>
    <s v="CEA UNIV PARIS SUD 11"/>
    <n v="1"/>
    <s v="0.004"/>
    <m/>
    <x v="0"/>
    <x v="0"/>
  </r>
  <r>
    <s v="CEAB CSIC"/>
    <n v="1"/>
    <s v="0.004"/>
    <m/>
    <x v="0"/>
    <x v="0"/>
  </r>
  <r>
    <s v="CEAF"/>
    <n v="1"/>
    <s v="0.004"/>
    <m/>
    <x v="0"/>
    <x v="0"/>
  </r>
  <r>
    <s v="CEBC CNRS"/>
    <n v="1"/>
    <s v="0.004"/>
    <m/>
    <x v="0"/>
    <x v="0"/>
  </r>
  <r>
    <s v="CEDEX"/>
    <n v="1"/>
    <s v="0.004"/>
    <m/>
    <x v="0"/>
    <x v="0"/>
  </r>
  <r>
    <s v="CEDIM CLIN PRIVADA"/>
    <n v="1"/>
    <s v="0.004"/>
    <m/>
    <x v="0"/>
    <x v="0"/>
  </r>
  <r>
    <s v="CEDOC"/>
    <n v="1"/>
    <s v="0.004"/>
    <m/>
    <x v="0"/>
    <x v="0"/>
  </r>
  <r>
    <s v="CEE"/>
    <n v="1"/>
    <s v="0.004"/>
    <m/>
    <x v="0"/>
    <x v="0"/>
  </r>
  <r>
    <s v="CEEISCAT"/>
    <n v="1"/>
    <s v="0.004"/>
    <m/>
    <x v="0"/>
    <x v="0"/>
  </r>
  <r>
    <s v="CEFAS LOWESTOFT LAB"/>
    <n v="1"/>
    <s v="0.004"/>
    <m/>
    <x v="0"/>
    <x v="0"/>
  </r>
  <r>
    <s v="CEFCA"/>
    <n v="1"/>
    <s v="0.004"/>
    <m/>
    <x v="0"/>
    <x v="0"/>
  </r>
  <r>
    <s v="CEFEUMR5175"/>
    <n v="1"/>
    <s v="0.004"/>
    <m/>
    <x v="0"/>
    <x v="0"/>
  </r>
  <r>
    <s v="CEGAT"/>
    <n v="1"/>
    <s v="0.004"/>
    <m/>
    <x v="0"/>
    <x v="0"/>
  </r>
  <r>
    <s v="CEGAT CTR GENOM TRANSCRIPT"/>
    <n v="1"/>
    <s v="0.004"/>
    <m/>
    <x v="0"/>
    <x v="0"/>
  </r>
  <r>
    <s v="CEH EDINBURGH"/>
    <n v="1"/>
    <s v="0.004"/>
    <m/>
    <x v="0"/>
    <x v="0"/>
  </r>
  <r>
    <s v="CEH EDINBURGH BUSH ESTATE PENICUIK"/>
    <n v="1"/>
    <s v="0.004"/>
    <m/>
    <x v="0"/>
    <x v="0"/>
  </r>
  <r>
    <s v="CEIT IK4"/>
    <n v="1"/>
    <s v="0.004"/>
    <m/>
    <x v="0"/>
    <x v="0"/>
  </r>
  <r>
    <s v="CELERA"/>
    <n v="1"/>
    <s v="0.004"/>
    <m/>
    <x v="0"/>
    <x v="0"/>
  </r>
  <r>
    <s v="CELGENE BV"/>
    <n v="1"/>
    <s v="0.004"/>
    <m/>
    <x v="0"/>
    <x v="0"/>
  </r>
  <r>
    <s v="CELL PRESS"/>
    <n v="1"/>
    <s v="0.004"/>
    <m/>
    <x v="0"/>
    <x v="0"/>
  </r>
  <r>
    <s v="CELL SIGNALLING CELL DEATH DIV"/>
    <n v="1"/>
    <s v="0.004"/>
    <m/>
    <x v="0"/>
    <x v="0"/>
  </r>
  <r>
    <s v="CELLECTIS"/>
    <n v="1"/>
    <s v="0.004"/>
    <m/>
    <x v="0"/>
    <x v="0"/>
  </r>
  <r>
    <s v="CELSIUS HEALTHCARE"/>
    <n v="1"/>
    <s v="0.004"/>
    <m/>
    <x v="0"/>
    <x v="0"/>
  </r>
  <r>
    <s v="CEMAGREF BORDEAUX CTR"/>
    <n v="1"/>
    <s v="0.004"/>
    <m/>
    <x v="0"/>
    <x v="0"/>
  </r>
  <r>
    <s v="CEMCAT"/>
    <n v="1"/>
    <s v="0.004"/>
    <m/>
    <x v="0"/>
    <x v="0"/>
  </r>
  <r>
    <s v="CEMES CNRS"/>
    <n v="1"/>
    <s v="0.004"/>
    <m/>
    <x v="0"/>
    <x v="0"/>
  </r>
  <r>
    <s v="CEMPRE UNIV PORTO"/>
    <n v="1"/>
    <s v="0.004"/>
    <m/>
    <x v="0"/>
    <x v="0"/>
  </r>
  <r>
    <s v="CENAM"/>
    <n v="1"/>
    <s v="0.004"/>
    <m/>
    <x v="0"/>
    <x v="0"/>
  </r>
  <r>
    <s v="CENERGIA ENERGY CONSULTANTS"/>
    <n v="1"/>
    <s v="0.004"/>
    <m/>
    <x v="0"/>
    <x v="0"/>
  </r>
  <r>
    <s v="CENIT CTR TRANSFORMAT STUDIES"/>
    <n v="1"/>
    <s v="0.004"/>
    <m/>
    <x v="0"/>
    <x v="0"/>
  </r>
  <r>
    <s v="CENT AGR OFF"/>
    <n v="1"/>
    <s v="0.004"/>
    <m/>
    <x v="0"/>
    <x v="0"/>
  </r>
  <r>
    <s v="CENT ASTRON OBSERV"/>
    <n v="1"/>
    <s v="0.004"/>
    <m/>
    <x v="0"/>
    <x v="0"/>
  </r>
  <r>
    <s v="CENT BANK"/>
    <n v="1"/>
    <s v="0.004"/>
    <m/>
    <x v="0"/>
    <x v="0"/>
  </r>
  <r>
    <s v="CENT BANK ESTONIA"/>
    <n v="1"/>
    <s v="0.004"/>
    <m/>
    <x v="0"/>
    <x v="0"/>
  </r>
  <r>
    <s v="CENT BUR SCHIMMELCULTURES FUNGAL BIODIVERS CTR CB"/>
    <n v="1"/>
    <s v="0.004"/>
    <m/>
    <x v="0"/>
    <x v="0"/>
  </r>
  <r>
    <s v="CENT CLIN BASE MED INST MI"/>
    <n v="1"/>
    <s v="0.004"/>
    <m/>
    <x v="0"/>
    <x v="0"/>
  </r>
  <r>
    <s v="CENT COAST NEUROSCI RES"/>
    <n v="1"/>
    <s v="0.004"/>
    <m/>
    <x v="0"/>
    <x v="0"/>
  </r>
  <r>
    <s v="CENT ELECTROCHEM RES INST"/>
    <n v="1"/>
    <s v="0.004"/>
    <m/>
    <x v="0"/>
    <x v="0"/>
  </r>
  <r>
    <s v="CENT EUROPEAN INST TECHNOL CEITEC"/>
    <n v="1"/>
    <s v="0.004"/>
    <m/>
    <x v="0"/>
    <x v="0"/>
  </r>
  <r>
    <s v="CENT FINLAND HLTH CARE DIST"/>
    <n v="1"/>
    <s v="0.004"/>
    <m/>
    <x v="0"/>
    <x v="0"/>
  </r>
  <r>
    <s v="CENT HOS CENT FINLAND"/>
    <n v="1"/>
    <s v="0.004"/>
    <m/>
    <x v="0"/>
    <x v="0"/>
  </r>
  <r>
    <s v="CENT HOSP BOLZANO"/>
    <n v="1"/>
    <s v="0.004"/>
    <m/>
    <x v="0"/>
    <x v="0"/>
  </r>
  <r>
    <s v="CENT HOSP KRISTIANSTAD"/>
    <n v="1"/>
    <s v="0.004"/>
    <m/>
    <x v="0"/>
    <x v="0"/>
  </r>
  <r>
    <s v="CENT HOSP SEINAJOKI"/>
    <n v="1"/>
    <s v="0.004"/>
    <m/>
    <x v="0"/>
    <x v="0"/>
  </r>
  <r>
    <s v="CENT HOSP SOUTHERN OSTROBOTHNIA"/>
    <n v="1"/>
    <s v="0.004"/>
    <m/>
    <x v="0"/>
    <x v="0"/>
  </r>
  <r>
    <s v="CENT HOSP VAXJO"/>
    <n v="1"/>
    <s v="0.004"/>
    <m/>
    <x v="0"/>
    <x v="0"/>
  </r>
  <r>
    <s v="CENT HOSP YONGZHOU CITY"/>
    <n v="1"/>
    <s v="0.004"/>
    <m/>
    <x v="0"/>
    <x v="0"/>
  </r>
  <r>
    <s v="CENT INST BLOOD TRANSFUS"/>
    <n v="1"/>
    <s v="0.004"/>
    <m/>
    <x v="0"/>
    <x v="0"/>
  </r>
  <r>
    <s v="CENT INST MENTAL HLTH"/>
    <n v="1"/>
    <s v="0.004"/>
    <m/>
    <x v="0"/>
    <x v="0"/>
  </r>
  <r>
    <s v="CENT INST METEOROL GEODYNAM"/>
    <n v="1"/>
    <s v="0.004"/>
    <m/>
    <x v="0"/>
    <x v="0"/>
  </r>
  <r>
    <s v="CENT INST SUPERVISING TESTING AGR"/>
    <n v="1"/>
    <s v="0.004"/>
    <m/>
    <x v="0"/>
    <x v="0"/>
  </r>
  <r>
    <s v="CENT INVEST ESTUDIOS AVANZADOS"/>
    <n v="1"/>
    <s v="0.004"/>
    <m/>
    <x v="0"/>
    <x v="0"/>
  </r>
  <r>
    <s v="CENT LAB"/>
    <n v="1"/>
    <s v="0.004"/>
    <m/>
    <x v="0"/>
    <x v="0"/>
  </r>
  <r>
    <s v="CENT LAB COMMUNICABLE DIS"/>
    <n v="1"/>
    <s v="0.004"/>
    <m/>
    <x v="0"/>
    <x v="0"/>
  </r>
  <r>
    <s v="CENT LAB COMMUNICABLE DIS HLTH PROTECT INSPECTORA"/>
    <n v="1"/>
    <s v="0.004"/>
    <m/>
    <x v="0"/>
    <x v="0"/>
  </r>
  <r>
    <s v="CENT LAB GEN ECOL"/>
    <n v="1"/>
    <s v="0.004"/>
    <m/>
    <x v="0"/>
    <x v="0"/>
  </r>
  <r>
    <s v="CENT LAB HLTH PROTECT INSPECT"/>
    <n v="1"/>
    <s v="0.004"/>
    <m/>
    <x v="0"/>
    <x v="0"/>
  </r>
  <r>
    <s v="CENT LAB MIN GEOL"/>
    <n v="1"/>
    <s v="0.004"/>
    <m/>
    <x v="0"/>
    <x v="0"/>
  </r>
  <r>
    <s v="CENT LISBON HOSP CTR HOSP S JOSE"/>
    <n v="1"/>
    <s v="0.004"/>
    <m/>
    <x v="0"/>
    <x v="0"/>
  </r>
  <r>
    <s v="CENT MANCHESTER NHS TRUSTS"/>
    <n v="1"/>
    <s v="0.004"/>
    <m/>
    <x v="0"/>
    <x v="0"/>
  </r>
  <r>
    <s v="CENT MANCHESTER UNIV"/>
    <n v="1"/>
    <s v="0.004"/>
    <m/>
    <x v="0"/>
    <x v="0"/>
  </r>
  <r>
    <s v="CENT MANCHESTER UNIV HOSP FDN TRUST"/>
    <n v="1"/>
    <s v="0.004"/>
    <m/>
    <x v="0"/>
    <x v="0"/>
  </r>
  <r>
    <s v="CENT MANCHESTER UNIV HOSP NATL HLTH SERV FDN TRUS"/>
    <n v="1"/>
    <s v="0.004"/>
    <m/>
    <x v="0"/>
    <x v="0"/>
  </r>
  <r>
    <s v="CENT MANCHESTER UNIV HOSP NATL HLTH SERV NHS FDN"/>
    <n v="1"/>
    <s v="0.004"/>
    <m/>
    <x v="0"/>
    <x v="0"/>
  </r>
  <r>
    <s v="CENT NEBRASKA PUBL POWER IRRIGAT DIST"/>
    <n v="1"/>
    <s v="0.004"/>
    <m/>
    <x v="0"/>
    <x v="0"/>
  </r>
  <r>
    <s v="CENT OFF MEASURES GUM"/>
    <n v="1"/>
    <s v="0.004"/>
    <m/>
    <x v="0"/>
    <x v="0"/>
  </r>
  <r>
    <s v="CENT QUEENSLAND UNIV"/>
    <n v="1"/>
    <s v="0.004"/>
    <m/>
    <x v="0"/>
    <x v="0"/>
  </r>
  <r>
    <s v="CENT SCI LAB"/>
    <n v="1"/>
    <s v="0.004"/>
    <m/>
    <x v="0"/>
    <x v="0"/>
  </r>
  <r>
    <s v="CENT SCI RES INST CHEM MECH"/>
    <n v="1"/>
    <s v="0.004"/>
    <m/>
    <x v="0"/>
    <x v="0"/>
  </r>
  <r>
    <s v="CENT TEXAS COLL"/>
    <n v="1"/>
    <s v="0.004"/>
    <m/>
    <x v="0"/>
    <x v="0"/>
  </r>
  <r>
    <s v="CENT UNION AGR PRODUCERS FOREST OWNERS MTK"/>
    <n v="1"/>
    <s v="0.004"/>
    <m/>
    <x v="0"/>
    <x v="0"/>
  </r>
  <r>
    <s v="CENT UNIV CATALONIA"/>
    <n v="1"/>
    <s v="0.004"/>
    <m/>
    <x v="0"/>
    <x v="0"/>
  </r>
  <r>
    <s v="CENT UNIV HOSP DUPUYTREN"/>
    <n v="1"/>
    <s v="0.004"/>
    <m/>
    <x v="0"/>
    <x v="0"/>
  </r>
  <r>
    <s v="CENTOGENE AG"/>
    <n v="1"/>
    <s v="0.004"/>
    <m/>
    <x v="0"/>
    <x v="0"/>
  </r>
  <r>
    <s v="CENTRAALBUR SCHIMMELCULTURES CBS"/>
    <n v="1"/>
    <s v="0.004"/>
    <m/>
    <x v="0"/>
    <x v="0"/>
  </r>
  <r>
    <s v="CENTRACARE"/>
    <n v="1"/>
    <s v="0.004"/>
    <m/>
    <x v="0"/>
    <x v="0"/>
  </r>
  <r>
    <s v="CENTRO BRASILEIRO PESQUISAS FISICAS"/>
    <n v="1"/>
    <s v="0.004"/>
    <m/>
    <x v="0"/>
    <x v="0"/>
  </r>
  <r>
    <s v="CENTRO INVESTIGAC ESTUDIOS AVANZADOS IPN"/>
    <n v="1"/>
    <s v="0.004"/>
    <m/>
    <x v="0"/>
    <x v="0"/>
  </r>
  <r>
    <s v="CENTROVET"/>
    <n v="1"/>
    <s v="0.004"/>
    <m/>
    <x v="0"/>
    <x v="0"/>
  </r>
  <r>
    <s v="CEPEP 2"/>
    <n v="1"/>
    <s v="0.004"/>
    <m/>
    <x v="0"/>
    <x v="0"/>
  </r>
  <r>
    <s v="CEPEP AB"/>
    <n v="1"/>
    <s v="0.004"/>
    <m/>
    <x v="0"/>
    <x v="0"/>
  </r>
  <r>
    <s v="CEPEP II AB"/>
    <n v="1"/>
    <s v="0.004"/>
    <m/>
    <x v="0"/>
    <x v="0"/>
  </r>
  <r>
    <s v="CEPIC"/>
    <n v="1"/>
    <s v="0.004"/>
    <m/>
    <x v="0"/>
    <x v="0"/>
  </r>
  <r>
    <s v="CEPIDC INSERM"/>
    <n v="1"/>
    <s v="0.004"/>
    <m/>
    <x v="0"/>
    <x v="0"/>
  </r>
  <r>
    <s v="CEPOL"/>
    <n v="1"/>
    <s v="0.004"/>
    <m/>
    <x v="0"/>
    <x v="0"/>
  </r>
  <r>
    <s v="CEPR"/>
    <n v="1"/>
    <s v="0.004"/>
    <m/>
    <x v="0"/>
    <x v="0"/>
  </r>
  <r>
    <s v="CEREAL RES NONPROFIT LTD"/>
    <n v="1"/>
    <s v="0.004"/>
    <m/>
    <x v="0"/>
    <x v="0"/>
  </r>
  <r>
    <s v="CEREDIH"/>
    <n v="1"/>
    <s v="0.004"/>
    <m/>
    <x v="0"/>
    <x v="0"/>
  </r>
  <r>
    <s v="CEREGE"/>
    <n v="1"/>
    <s v="0.004"/>
    <m/>
    <x v="0"/>
    <x v="0"/>
  </r>
  <r>
    <s v="CERN THEORY DIV"/>
    <n v="1"/>
    <s v="0.004"/>
    <m/>
    <x v="0"/>
    <x v="0"/>
  </r>
  <r>
    <s v="CERRAHPASA MED FAC"/>
    <n v="1"/>
    <s v="0.004"/>
    <m/>
    <x v="0"/>
    <x v="0"/>
  </r>
  <r>
    <s v="CERTIFICAT CTR LTD"/>
    <n v="1"/>
    <s v="0.004"/>
    <m/>
    <x v="0"/>
    <x v="0"/>
  </r>
  <r>
    <s v="CESBIO"/>
    <n v="1"/>
    <s v="0.004"/>
    <m/>
    <x v="0"/>
    <x v="0"/>
  </r>
  <r>
    <s v="CESKA NARODNI BANKA"/>
    <n v="1"/>
    <s v="0.004"/>
    <m/>
    <x v="0"/>
    <x v="0"/>
  </r>
  <r>
    <s v="CESP"/>
    <n v="1"/>
    <s v="0.004"/>
    <m/>
    <x v="0"/>
    <x v="0"/>
  </r>
  <r>
    <s v="CESP U1018 INSERM"/>
    <n v="1"/>
    <s v="0.004"/>
    <m/>
    <x v="0"/>
    <x v="0"/>
  </r>
  <r>
    <s v="CESP UVSQ"/>
    <n v="1"/>
    <s v="0.004"/>
    <m/>
    <x v="0"/>
    <x v="0"/>
  </r>
  <r>
    <s v="CESUR"/>
    <n v="1"/>
    <s v="0.004"/>
    <m/>
    <x v="0"/>
    <x v="0"/>
  </r>
  <r>
    <s v="CETIME"/>
    <n v="1"/>
    <s v="0.004"/>
    <m/>
    <x v="0"/>
    <x v="0"/>
  </r>
  <r>
    <s v="CETLAM COOPERAT GRP"/>
    <n v="1"/>
    <s v="0.004"/>
    <m/>
    <x v="0"/>
    <x v="0"/>
  </r>
  <r>
    <s v="CEVDI"/>
    <n v="1"/>
    <s v="0.004"/>
    <m/>
    <x v="0"/>
    <x v="0"/>
  </r>
  <r>
    <s v="CEXS UPF PRBB"/>
    <n v="1"/>
    <s v="0.004"/>
    <m/>
    <x v="0"/>
    <x v="0"/>
  </r>
  <r>
    <s v="CFSNSM"/>
    <n v="1"/>
    <s v="0.004"/>
    <m/>
    <x v="0"/>
    <x v="0"/>
  </r>
  <r>
    <s v="CGI ESTONIA"/>
    <n v="1"/>
    <s v="0.004"/>
    <m/>
    <x v="0"/>
    <x v="0"/>
  </r>
  <r>
    <s v="CH ARMENTIERES"/>
    <n v="1"/>
    <s v="0.004"/>
    <m/>
    <x v="0"/>
    <x v="0"/>
  </r>
  <r>
    <s v="CH ARRAS CHRU LILLE"/>
    <n v="1"/>
    <s v="0.004"/>
    <m/>
    <x v="0"/>
    <x v="0"/>
  </r>
  <r>
    <s v="CH CHATILIEZ TOURCOING"/>
    <n v="1"/>
    <s v="0.004"/>
    <m/>
    <x v="0"/>
    <x v="0"/>
  </r>
  <r>
    <s v="CH PELTZER LA TOURELLE"/>
    <n v="1"/>
    <s v="0.004"/>
    <m/>
    <x v="0"/>
    <x v="0"/>
  </r>
  <r>
    <s v="CHAIR IUCN ISSC"/>
    <n v="1"/>
    <s v="0.004"/>
    <m/>
    <x v="0"/>
    <x v="0"/>
  </r>
  <r>
    <s v="CHAIR PSYCHOPHYSIOL"/>
    <n v="1"/>
    <s v="0.004"/>
    <m/>
    <x v="0"/>
    <x v="0"/>
  </r>
  <r>
    <s v="CHALEARN"/>
    <n v="1"/>
    <s v="0.004"/>
    <m/>
    <x v="0"/>
    <x v="0"/>
  </r>
  <r>
    <s v="CHALMERS TEKN HOGSKOLA"/>
    <n v="1"/>
    <s v="0.004"/>
    <m/>
    <x v="0"/>
    <x v="0"/>
  </r>
  <r>
    <s v="CHANCELLOR JUSTICE REPUBL ESTONIA"/>
    <n v="1"/>
    <s v="0.004"/>
    <m/>
    <x v="0"/>
    <x v="0"/>
  </r>
  <r>
    <s v="CHANGHUA CHRISTIAN HOSP"/>
    <n v="1"/>
    <s v="0.004"/>
    <m/>
    <x v="0"/>
    <x v="0"/>
  </r>
  <r>
    <s v="CHANIA GEN HOSP"/>
    <n v="1"/>
    <s v="0.004"/>
    <m/>
    <x v="0"/>
    <x v="0"/>
  </r>
  <r>
    <s v="CHANNING DIV NETWORK MED"/>
    <n v="1"/>
    <s v="0.004"/>
    <m/>
    <x v="0"/>
    <x v="0"/>
  </r>
  <r>
    <s v="CHARING CROSS HOSP"/>
    <n v="1"/>
    <s v="0.004"/>
    <m/>
    <x v="0"/>
    <x v="0"/>
  </r>
  <r>
    <s v="CHARITE UNIV MED CTR BERLIN"/>
    <n v="1"/>
    <s v="0.004"/>
    <m/>
    <x v="0"/>
    <x v="0"/>
  </r>
  <r>
    <s v="CHARLEL UNIV"/>
    <n v="1"/>
    <s v="0.004"/>
    <m/>
    <x v="0"/>
    <x v="0"/>
  </r>
  <r>
    <s v="CHARLES NICOLLE HOSP"/>
    <n v="1"/>
    <s v="0.004"/>
    <m/>
    <x v="0"/>
    <x v="0"/>
  </r>
  <r>
    <s v="CHARLES RIVER DRUG DISCOVERY SERV"/>
    <n v="1"/>
    <s v="0.004"/>
    <m/>
    <x v="0"/>
    <x v="0"/>
  </r>
  <r>
    <s v="CHARLES STURT UNIV ALBURY"/>
    <n v="1"/>
    <s v="0.004"/>
    <m/>
    <x v="0"/>
    <x v="0"/>
  </r>
  <r>
    <s v="CHARLES UNIV"/>
    <n v="1"/>
    <s v="0.004"/>
    <m/>
    <x v="0"/>
    <x v="0"/>
  </r>
  <r>
    <s v="CHARLES UNIV MED SCH I"/>
    <n v="1"/>
    <s v="0.004"/>
    <m/>
    <x v="0"/>
    <x v="0"/>
  </r>
  <r>
    <s v="CHAROTAR UNIV SCI TECHNOL"/>
    <n v="1"/>
    <s v="0.004"/>
    <m/>
    <x v="0"/>
    <x v="0"/>
  </r>
  <r>
    <s v="CHARTERED SOC PHYSIOTHERAPY"/>
    <n v="1"/>
    <s v="0.004"/>
    <m/>
    <x v="0"/>
    <x v="0"/>
  </r>
  <r>
    <s v="CHBM"/>
    <n v="1"/>
    <s v="0.004"/>
    <m/>
    <x v="0"/>
    <x v="0"/>
  </r>
  <r>
    <s v="CHC CLIN ESPERANCE"/>
    <n v="1"/>
    <s v="0.004"/>
    <m/>
    <x v="0"/>
    <x v="0"/>
  </r>
  <r>
    <s v="CHDI MANAGEMENT CHDI FDN"/>
    <n v="1"/>
    <s v="0.004"/>
    <m/>
    <x v="0"/>
    <x v="0"/>
  </r>
  <r>
    <s v="CHEIKH ANTA DIOP UNIV"/>
    <n v="1"/>
    <s v="0.004"/>
    <m/>
    <x v="0"/>
    <x v="0"/>
  </r>
  <r>
    <s v="CHELONIAN RES FDN"/>
    <n v="1"/>
    <s v="0.004"/>
    <m/>
    <x v="0"/>
    <x v="0"/>
  </r>
  <r>
    <s v="CHELONIAN RES INST"/>
    <n v="1"/>
    <s v="0.004"/>
    <m/>
    <x v="0"/>
    <x v="0"/>
  </r>
  <r>
    <s v="CHELSEA WESTMINSTER HOSP NHS FDN TRUST"/>
    <n v="1"/>
    <s v="0.004"/>
    <m/>
    <x v="0"/>
    <x v="0"/>
  </r>
  <r>
    <s v="CHELYABINSK STATE UNIV"/>
    <n v="1"/>
    <s v="0.004"/>
    <m/>
    <x v="0"/>
    <x v="0"/>
  </r>
  <r>
    <s v="CHELYABINSK STN OJSC"/>
    <n v="1"/>
    <s v="0.004"/>
    <m/>
    <x v="0"/>
    <x v="0"/>
  </r>
  <r>
    <s v="CHEM CTR LUND"/>
    <n v="1"/>
    <s v="0.004"/>
    <m/>
    <x v="0"/>
    <x v="0"/>
  </r>
  <r>
    <s v="CHEMELOT INNOVAT LEARNING LABS"/>
    <n v="1"/>
    <s v="0.004"/>
    <m/>
    <x v="0"/>
    <x v="0"/>
  </r>
  <r>
    <s v="CHEMI PHARM AS"/>
    <n v="1"/>
    <s v="0.004"/>
    <m/>
    <x v="0"/>
    <x v="0"/>
  </r>
  <r>
    <s v="CHEMIN VIGNES VIELLES"/>
    <n v="1"/>
    <s v="0.004"/>
    <m/>
    <x v="0"/>
    <x v="0"/>
  </r>
  <r>
    <s v="CHERNIHIV NAT UNIV TECHNOL"/>
    <n v="1"/>
    <s v="0.004"/>
    <m/>
    <x v="0"/>
    <x v="0"/>
  </r>
  <r>
    <s v="CHERNIHIV STATE UNIV TECHNOL"/>
    <n v="1"/>
    <s v="0.004"/>
    <m/>
    <x v="0"/>
    <x v="0"/>
  </r>
  <r>
    <s v="CHERNIVTSI NATL UNIV"/>
    <n v="1"/>
    <s v="0.004"/>
    <m/>
    <x v="0"/>
    <x v="0"/>
  </r>
  <r>
    <s v="CHERNIVTSI REG CLIN ONCOL CTR"/>
    <n v="1"/>
    <s v="0.004"/>
    <m/>
    <x v="0"/>
    <x v="0"/>
  </r>
  <r>
    <s v="CHERNIVTSI REG ONCOL CTR"/>
    <n v="1"/>
    <s v="0.004"/>
    <m/>
    <x v="0"/>
    <x v="0"/>
  </r>
  <r>
    <s v="CHERNOBYL NUCL POWER PLANT"/>
    <n v="1"/>
    <s v="0.004"/>
    <m/>
    <x v="0"/>
    <x v="0"/>
  </r>
  <r>
    <s v="CHEST DIS HOSP"/>
    <n v="1"/>
    <s v="0.004"/>
    <m/>
    <x v="0"/>
    <x v="0"/>
  </r>
  <r>
    <s v="CHEVRON AUSTRALIA"/>
    <n v="1"/>
    <s v="0.004"/>
    <m/>
    <x v="0"/>
    <x v="0"/>
  </r>
  <r>
    <s v="CHI POISSY ST GERMAIN EN LAYE"/>
    <n v="1"/>
    <s v="0.004"/>
    <m/>
    <x v="0"/>
    <x v="0"/>
  </r>
  <r>
    <s v="CHIA NAN UNIV PHARM SCI"/>
    <n v="1"/>
    <s v="0.004"/>
    <m/>
    <x v="0"/>
    <x v="0"/>
  </r>
  <r>
    <s v="CHIA YI CHRISTIAN HOSP"/>
    <n v="1"/>
    <s v="0.004"/>
    <m/>
    <x v="0"/>
    <x v="0"/>
  </r>
  <r>
    <s v="CHIANG MAI UNIV HOSP"/>
    <n v="1"/>
    <s v="0.004"/>
    <m/>
    <x v="0"/>
    <x v="0"/>
  </r>
  <r>
    <s v="CHIBA UNIV COMMERCE"/>
    <n v="1"/>
    <s v="0.004"/>
    <m/>
    <x v="0"/>
    <x v="0"/>
  </r>
  <r>
    <s v="CHICAGO MED SCH"/>
    <n v="1"/>
    <s v="0.004"/>
    <m/>
    <x v="0"/>
    <x v="0"/>
  </r>
  <r>
    <s v="CHIEF SANIT INSPECTORATE"/>
    <n v="1"/>
    <s v="0.004"/>
    <m/>
    <x v="0"/>
    <x v="0"/>
  </r>
  <r>
    <s v="CHIESI FARMACEUT"/>
    <n v="1"/>
    <s v="0.004"/>
    <m/>
    <x v="0"/>
    <x v="0"/>
  </r>
  <r>
    <s v="CHIETI UNIV HOSP"/>
    <n v="1"/>
    <s v="0.004"/>
    <m/>
    <x v="0"/>
    <x v="0"/>
  </r>
  <r>
    <s v="CHILD FAMILY RES INST"/>
    <n v="1"/>
    <s v="0.004"/>
    <m/>
    <x v="0"/>
    <x v="0"/>
  </r>
  <r>
    <s v="CHILD MIND INST"/>
    <n v="1"/>
    <s v="0.004"/>
    <m/>
    <x v="0"/>
    <x v="0"/>
  </r>
  <r>
    <s v="CHILDREN CLIN UNIV HOSP"/>
    <n v="1"/>
    <s v="0.004"/>
    <m/>
    <x v="0"/>
    <x v="0"/>
  </r>
  <r>
    <s v="CHILDREN HOSP"/>
    <n v="1"/>
    <s v="0.004"/>
    <m/>
    <x v="0"/>
    <x v="0"/>
  </r>
  <r>
    <s v="CHILDREN HOSP P A KYRIAKOU"/>
    <n v="1"/>
    <s v="0.004"/>
    <m/>
    <x v="0"/>
    <x v="0"/>
  </r>
  <r>
    <s v="CHILDRENS CANC RES INST"/>
    <n v="1"/>
    <s v="0.004"/>
    <m/>
    <x v="0"/>
    <x v="0"/>
  </r>
  <r>
    <s v="CHILDRENS CLIN"/>
    <n v="1"/>
    <s v="0.004"/>
    <m/>
    <x v="0"/>
    <x v="0"/>
  </r>
  <r>
    <s v="CHILDRENS CLIN TARTU UNIV HOSP"/>
    <n v="1"/>
    <s v="0.004"/>
    <m/>
    <x v="0"/>
    <x v="0"/>
  </r>
  <r>
    <s v="CHILDRENS CLIN UNIV HOSP"/>
    <n v="1"/>
    <s v="0.004"/>
    <m/>
    <x v="0"/>
    <x v="0"/>
  </r>
  <r>
    <s v="CHILDRENS DIGITAL MEDIA CTR"/>
    <n v="1"/>
    <s v="0.004"/>
    <m/>
    <x v="0"/>
    <x v="0"/>
  </r>
  <r>
    <s v="CHILDRENS HLTH QUEENSLAND HOSP HLTH SERV"/>
    <n v="1"/>
    <s v="0.004"/>
    <m/>
    <x v="0"/>
    <x v="0"/>
  </r>
  <r>
    <s v="CHILDRENS HOSP AMSTERDAMER STR"/>
    <n v="1"/>
    <s v="0.004"/>
    <m/>
    <x v="0"/>
    <x v="0"/>
  </r>
  <r>
    <s v="CHILDRENS HOSP ANNA MEYER"/>
    <n v="1"/>
    <s v="0.004"/>
    <m/>
    <x v="0"/>
    <x v="0"/>
  </r>
  <r>
    <s v="CHILDRENS HOSP CLIN MINNESOTA"/>
    <n v="1"/>
    <s v="0.004"/>
    <m/>
    <x v="0"/>
    <x v="0"/>
  </r>
  <r>
    <s v="CHILDRENS HOSP COLORADO"/>
    <n v="1"/>
    <s v="0.004"/>
    <m/>
    <x v="0"/>
    <x v="0"/>
  </r>
  <r>
    <s v="CHILDRENS HOSP EASTERN ONTARIO CHEO RES INST"/>
    <n v="1"/>
    <s v="0.004"/>
    <m/>
    <x v="0"/>
    <x v="0"/>
  </r>
  <r>
    <s v="CHILDRENS HOSP EASTERN ONTARIO RES INST"/>
    <n v="1"/>
    <s v="0.004"/>
    <m/>
    <x v="0"/>
    <x v="0"/>
  </r>
  <r>
    <s v="CHILDRENS HOSP EASTERN SWITZERLAND"/>
    <n v="1"/>
    <s v="0.004"/>
    <m/>
    <x v="0"/>
    <x v="0"/>
  </r>
  <r>
    <s v="CHILDRENS HOSP EPILEPSY CTR NEW ORLEANS"/>
    <n v="1"/>
    <s v="0.004"/>
    <m/>
    <x v="0"/>
    <x v="0"/>
  </r>
  <r>
    <s v="CHILDRENS HOSP HARLACHING"/>
    <n v="1"/>
    <s v="0.004"/>
    <m/>
    <x v="0"/>
    <x v="0"/>
  </r>
  <r>
    <s v="CHILDRENS HOSP OAKLAND RES INST"/>
    <n v="1"/>
    <s v="0.004"/>
    <m/>
    <x v="0"/>
    <x v="0"/>
  </r>
  <r>
    <s v="CHILDRENS HOSP ORANGE CTY"/>
    <n v="1"/>
    <s v="0.004"/>
    <m/>
    <x v="0"/>
    <x v="0"/>
  </r>
  <r>
    <s v="CHILDRENS HOSP RES CTR OAKLAND"/>
    <n v="1"/>
    <s v="0.004"/>
    <m/>
    <x v="0"/>
    <x v="0"/>
  </r>
  <r>
    <s v="CHILDRENS HOSP ZAGREB"/>
    <n v="1"/>
    <s v="0.004"/>
    <m/>
    <x v="0"/>
    <x v="0"/>
  </r>
  <r>
    <s v="CHILDRENS MEM HOSP"/>
    <n v="1"/>
    <s v="0.004"/>
    <m/>
    <x v="0"/>
    <x v="0"/>
  </r>
  <r>
    <s v="CHILDRENS MEMORIAL HLTH INST"/>
    <n v="1"/>
    <s v="0.004"/>
    <m/>
    <x v="0"/>
    <x v="0"/>
  </r>
  <r>
    <s v="CHILDRENS MERCY KANSAS CITY"/>
    <n v="1"/>
    <s v="0.004"/>
    <m/>
    <x v="0"/>
    <x v="0"/>
  </r>
  <r>
    <s v="CHILDRENS REPUBL HOSP"/>
    <n v="1"/>
    <s v="0.004"/>
    <m/>
    <x v="0"/>
    <x v="0"/>
  </r>
  <r>
    <s v="CHILDRENS RES INST"/>
    <n v="1"/>
    <s v="0.004"/>
    <m/>
    <x v="0"/>
    <x v="0"/>
  </r>
  <r>
    <s v="CHILDRENS TEACHING HOSP"/>
    <n v="1"/>
    <s v="0.004"/>
    <m/>
    <x v="0"/>
    <x v="0"/>
  </r>
  <r>
    <s v="CHILDRENS WOMENS HLTH CTR BC"/>
    <n v="1"/>
    <s v="0.004"/>
    <m/>
    <x v="0"/>
    <x v="0"/>
  </r>
  <r>
    <s v="CHILDRES HOSP"/>
    <n v="1"/>
    <s v="0.004"/>
    <m/>
    <x v="0"/>
    <x v="0"/>
  </r>
  <r>
    <s v="CHINA ACAD CHINESE MED SCI"/>
    <n v="1"/>
    <s v="0.004"/>
    <m/>
    <x v="0"/>
    <x v="0"/>
  </r>
  <r>
    <s v="CHINA ANIM HLTH EPIDEMIOL CTR"/>
    <n v="1"/>
    <s v="0.004"/>
    <m/>
    <x v="0"/>
    <x v="0"/>
  </r>
  <r>
    <s v="CHINA CTR DIS CONTROL PREVENT"/>
    <n v="1"/>
    <s v="0.004"/>
    <m/>
    <x v="0"/>
    <x v="0"/>
  </r>
  <r>
    <s v="CHINA CTR IND CULTURE COLLECT"/>
    <n v="1"/>
    <s v="0.004"/>
    <m/>
    <x v="0"/>
    <x v="0"/>
  </r>
  <r>
    <s v="CHINA EUROPE INT BUSINESS SCH"/>
    <n v="1"/>
    <s v="0.004"/>
    <m/>
    <x v="0"/>
    <x v="0"/>
  </r>
  <r>
    <s v="CHINA INT ENGN CONSULTING CORP"/>
    <n v="1"/>
    <s v="0.004"/>
    <m/>
    <x v="0"/>
    <x v="0"/>
  </r>
  <r>
    <s v="CHINA JILIANG UNIV"/>
    <n v="1"/>
    <s v="0.004"/>
    <m/>
    <x v="0"/>
    <x v="0"/>
  </r>
  <r>
    <s v="CHINA METEOROL ADM"/>
    <n v="1"/>
    <s v="0.004"/>
    <m/>
    <x v="0"/>
    <x v="0"/>
  </r>
  <r>
    <s v="CHINA NATL CANC INST"/>
    <n v="1"/>
    <s v="0.004"/>
    <m/>
    <x v="0"/>
    <x v="0"/>
  </r>
  <r>
    <s v="CHINA UNIV PETR"/>
    <n v="1"/>
    <s v="0.004"/>
    <m/>
    <x v="0"/>
    <x v="0"/>
  </r>
  <r>
    <s v="CHINA UNIV POLIT SCI LAW"/>
    <n v="1"/>
    <s v="0.004"/>
    <m/>
    <x v="0"/>
    <x v="0"/>
  </r>
  <r>
    <s v="CHINA WEST NORMAL UNIV"/>
    <n v="1"/>
    <s v="0.004"/>
    <m/>
    <x v="0"/>
    <x v="0"/>
  </r>
  <r>
    <s v="CHINESE ACAD METEOROL SCI"/>
    <n v="1"/>
    <s v="0.004"/>
    <m/>
    <x v="0"/>
    <x v="0"/>
  </r>
  <r>
    <s v="CHINESE ACAD SOCIAL SCI"/>
    <n v="1"/>
    <s v="0.004"/>
    <m/>
    <x v="0"/>
    <x v="0"/>
  </r>
  <r>
    <s v="CHINESE CTR DIS CONTROL PROVENT"/>
    <n v="1"/>
    <s v="0.004"/>
    <m/>
    <x v="0"/>
    <x v="0"/>
  </r>
  <r>
    <s v="CHINESE NATL HUMAN GENOM CTR"/>
    <n v="1"/>
    <s v="0.004"/>
    <m/>
    <x v="0"/>
    <x v="0"/>
  </r>
  <r>
    <s v="CHINESE PEOPLES LIBERAT ARMY PLA"/>
    <n v="1"/>
    <s v="0.004"/>
    <m/>
    <x v="0"/>
    <x v="0"/>
  </r>
  <r>
    <s v="CHIRICUTA CANC INST"/>
    <n v="1"/>
    <s v="0.004"/>
    <m/>
    <x v="0"/>
    <x v="0"/>
  </r>
  <r>
    <s v="CHIRURG CHUD BORGOU ALIBORI"/>
    <n v="1"/>
    <s v="0.004"/>
    <m/>
    <x v="0"/>
    <x v="0"/>
  </r>
  <r>
    <s v="CHIRURG VISCERALE DIGEST ONCOL HOSP PRIVE"/>
    <n v="1"/>
    <s v="0.004"/>
    <m/>
    <x v="0"/>
    <x v="0"/>
  </r>
  <r>
    <s v="CHIRURG VISCERALE DIGEST ONCOLOG HOSP PRIVE"/>
    <n v="1"/>
    <s v="0.004"/>
    <m/>
    <x v="0"/>
    <x v="0"/>
  </r>
  <r>
    <s v="CHIRURGENCOOPERATIE OOST NEDERLAND"/>
    <n v="1"/>
    <s v="0.004"/>
    <m/>
    <x v="0"/>
    <x v="0"/>
  </r>
  <r>
    <s v="CHITA STATE UNIV"/>
    <n v="1"/>
    <s v="0.004"/>
    <m/>
    <x v="0"/>
    <x v="0"/>
  </r>
  <r>
    <s v="CHITWAN MED COLL"/>
    <n v="1"/>
    <s v="0.004"/>
    <m/>
    <x v="0"/>
    <x v="0"/>
  </r>
  <r>
    <s v="CHLN"/>
    <n v="1"/>
    <s v="0.004"/>
    <m/>
    <x v="0"/>
    <x v="0"/>
  </r>
  <r>
    <s v="CHONBUK UNIV"/>
    <n v="1"/>
    <s v="0.004"/>
    <m/>
    <x v="0"/>
    <x v="0"/>
  </r>
  <r>
    <s v="CHONGQING UNIV ARTS SCI"/>
    <n v="1"/>
    <s v="0.004"/>
    <m/>
    <x v="0"/>
    <x v="0"/>
  </r>
  <r>
    <s v="CHONGQING UNIV POST TELECOMMUN"/>
    <n v="1"/>
    <s v="0.004"/>
    <m/>
    <x v="0"/>
    <x v="0"/>
  </r>
  <r>
    <s v="CHONGQING UNIV POSTS TELECOMMU"/>
    <n v="1"/>
    <s v="0.004"/>
    <m/>
    <x v="0"/>
    <x v="0"/>
  </r>
  <r>
    <s v="CHR"/>
    <n v="1"/>
    <s v="0.004"/>
    <m/>
    <x v="0"/>
    <x v="0"/>
  </r>
  <r>
    <s v="CHRISTCHURCH HOSP"/>
    <n v="1"/>
    <s v="0.004"/>
    <m/>
    <x v="0"/>
    <x v="0"/>
  </r>
  <r>
    <s v="CHRISTIAN ALBRECHT UNIV KIEL"/>
    <n v="1"/>
    <s v="0.004"/>
    <m/>
    <x v="0"/>
    <x v="0"/>
  </r>
  <r>
    <s v="CHRISTIAN DOPPLER LAB NANOCOMPOSITE SOLAR CELLS"/>
    <n v="1"/>
    <s v="0.004"/>
    <m/>
    <x v="0"/>
    <x v="0"/>
  </r>
  <r>
    <s v="CHRISTIAN MED COLL VELLORE"/>
    <n v="1"/>
    <s v="0.004"/>
    <m/>
    <x v="0"/>
    <x v="0"/>
  </r>
  <r>
    <s v="CHRISTIANSO FIELDSTN"/>
    <n v="1"/>
    <s v="0.004"/>
    <m/>
    <x v="0"/>
    <x v="0"/>
  </r>
  <r>
    <s v="CHRISTIE HOSP HOLT RADIUM INST"/>
    <n v="1"/>
    <s v="0.004"/>
    <m/>
    <x v="0"/>
    <x v="0"/>
  </r>
  <r>
    <s v="CHRISTINE KUHNE CTR ALLERGY EDUC"/>
    <n v="1"/>
    <s v="0.004"/>
    <m/>
    <x v="0"/>
    <x v="0"/>
  </r>
  <r>
    <s v="CHRISTINE KUHNE CTR ALLERGY RES EDUC"/>
    <n v="1"/>
    <s v="0.004"/>
    <m/>
    <x v="0"/>
    <x v="0"/>
  </r>
  <r>
    <s v="CHRISTINE KUHNE CTR ALLERGY RES EDUC CK CARE"/>
    <n v="1"/>
    <s v="0.004"/>
    <m/>
    <x v="0"/>
    <x v="0"/>
  </r>
  <r>
    <s v="CHRISTINE KUHNE CTR ALLERGY RES EDUC CK CARE DA"/>
    <n v="1"/>
    <s v="0.004"/>
    <m/>
    <x v="0"/>
    <x v="0"/>
  </r>
  <r>
    <s v="CHROMOCYTE LTD"/>
    <n v="1"/>
    <s v="0.004"/>
    <m/>
    <x v="0"/>
    <x v="0"/>
  </r>
  <r>
    <s v="CHRON DIS PREVENT UNIT"/>
    <n v="1"/>
    <s v="0.004"/>
    <m/>
    <x v="0"/>
    <x v="0"/>
  </r>
  <r>
    <s v="CHRON DISEASES RES CTR"/>
    <n v="1"/>
    <s v="0.004"/>
    <m/>
    <x v="0"/>
    <x v="0"/>
  </r>
  <r>
    <s v="CHRONORECORD ASSOC"/>
    <n v="1"/>
    <s v="0.004"/>
    <m/>
    <x v="0"/>
    <x v="0"/>
  </r>
  <r>
    <s v="CHRONOS INFO CONSULTING"/>
    <n v="1"/>
    <s v="0.004"/>
    <m/>
    <x v="0"/>
    <x v="0"/>
  </r>
  <r>
    <s v="CHRU AMIENS"/>
    <n v="1"/>
    <s v="0.004"/>
    <m/>
    <x v="0"/>
    <x v="0"/>
  </r>
  <r>
    <s v="CHRU HOP CARDIOL"/>
    <n v="1"/>
    <s v="0.004"/>
    <m/>
    <x v="0"/>
    <x v="0"/>
  </r>
  <r>
    <s v="CHRU LILLE HOP JEANNE FLANDRE"/>
    <n v="1"/>
    <s v="0.004"/>
    <m/>
    <x v="0"/>
    <x v="0"/>
  </r>
  <r>
    <s v="CHTMAD"/>
    <n v="1"/>
    <s v="0.004"/>
    <m/>
    <x v="0"/>
    <x v="0"/>
  </r>
  <r>
    <s v="CHU BAB EL OUED"/>
    <n v="1"/>
    <s v="0.004"/>
    <m/>
    <x v="0"/>
    <x v="0"/>
  </r>
  <r>
    <s v="CHU BESANCON"/>
    <n v="1"/>
    <s v="0.004"/>
    <m/>
    <x v="0"/>
    <x v="0"/>
  </r>
  <r>
    <s v="CHU BICETRE"/>
    <n v="1"/>
    <s v="0.004"/>
    <m/>
    <x v="0"/>
    <x v="0"/>
  </r>
  <r>
    <s v="CHU BREST"/>
    <n v="1"/>
    <s v="0.004"/>
    <m/>
    <x v="0"/>
    <x v="0"/>
  </r>
  <r>
    <s v="CHU BRUGMAN"/>
    <n v="1"/>
    <s v="0.004"/>
    <m/>
    <x v="0"/>
    <x v="0"/>
  </r>
  <r>
    <s v="CHU CAEN"/>
    <n v="1"/>
    <s v="0.004"/>
    <m/>
    <x v="0"/>
    <x v="0"/>
  </r>
  <r>
    <s v="CHU CAREMEAU"/>
    <n v="1"/>
    <s v="0.004"/>
    <m/>
    <x v="0"/>
    <x v="0"/>
  </r>
  <r>
    <s v="CHU CHARLES NICOLLE"/>
    <n v="1"/>
    <s v="0.004"/>
    <m/>
    <x v="0"/>
    <x v="0"/>
  </r>
  <r>
    <s v="CHU CLEMENCEAU"/>
    <n v="1"/>
    <s v="0.004"/>
    <m/>
    <x v="0"/>
    <x v="0"/>
  </r>
  <r>
    <s v="CHU DAMIENS"/>
    <n v="1"/>
    <s v="0.004"/>
    <m/>
    <x v="0"/>
    <x v="0"/>
  </r>
  <r>
    <s v="CHU FELIX GUYON"/>
    <n v="1"/>
    <s v="0.004"/>
    <m/>
    <x v="0"/>
    <x v="0"/>
  </r>
  <r>
    <s v="CHU GODINNE"/>
    <n v="1"/>
    <s v="0.004"/>
    <m/>
    <x v="0"/>
    <x v="0"/>
  </r>
  <r>
    <s v="CHU HOP ALIX DE CHAMPAGNE"/>
    <n v="1"/>
    <s v="0.004"/>
    <m/>
    <x v="0"/>
    <x v="0"/>
  </r>
  <r>
    <s v="CHU LA CONCEPT"/>
    <n v="1"/>
    <s v="0.004"/>
    <m/>
    <x v="0"/>
    <x v="0"/>
  </r>
  <r>
    <s v="CHU LA REUN"/>
    <n v="1"/>
    <s v="0.004"/>
    <m/>
    <x v="0"/>
    <x v="0"/>
  </r>
  <r>
    <s v="CHU LA REUNION"/>
    <n v="1"/>
    <s v="0.004"/>
    <m/>
    <x v="0"/>
    <x v="0"/>
  </r>
  <r>
    <s v="CHU LIEGE"/>
    <n v="1"/>
    <s v="0.004"/>
    <m/>
    <x v="0"/>
    <x v="0"/>
  </r>
  <r>
    <s v="CHU MILETRIE"/>
    <n v="1"/>
    <s v="0.004"/>
    <m/>
    <x v="0"/>
    <x v="0"/>
  </r>
  <r>
    <s v="CHU NICE HOP LARCHET 1"/>
    <n v="1"/>
    <s v="0.004"/>
    <m/>
    <x v="0"/>
    <x v="0"/>
  </r>
  <r>
    <s v="CHU NORD AP HM"/>
    <n v="1"/>
    <s v="0.004"/>
    <m/>
    <x v="0"/>
    <x v="0"/>
  </r>
  <r>
    <s v="CHU PARIS SUD BICETRE"/>
    <n v="1"/>
    <s v="0.004"/>
    <m/>
    <x v="0"/>
    <x v="0"/>
  </r>
  <r>
    <s v="CHU PURPAN"/>
    <n v="1"/>
    <s v="0.004"/>
    <m/>
    <x v="0"/>
    <x v="0"/>
  </r>
  <r>
    <s v="CHU QUEBEC CHUL RES CTR"/>
    <n v="1"/>
    <s v="0.004"/>
    <m/>
    <x v="0"/>
    <x v="0"/>
  </r>
  <r>
    <s v="CHU QUEBEC RES CTR"/>
    <n v="1"/>
    <s v="0.004"/>
    <m/>
    <x v="0"/>
    <x v="0"/>
  </r>
  <r>
    <s v="CHU RENNES"/>
    <n v="1"/>
    <s v="0.004"/>
    <m/>
    <x v="0"/>
    <x v="0"/>
  </r>
  <r>
    <s v="CHU REUNION"/>
    <n v="1"/>
    <s v="0.004"/>
    <m/>
    <x v="0"/>
    <x v="0"/>
  </r>
  <r>
    <s v="CHU SOURO SANOU"/>
    <n v="1"/>
    <s v="0.004"/>
    <m/>
    <x v="0"/>
    <x v="0"/>
  </r>
  <r>
    <s v="CHU ST JUSTINE"/>
    <n v="1"/>
    <s v="0.004"/>
    <m/>
    <x v="0"/>
    <x v="0"/>
  </r>
  <r>
    <s v="CHU ST JUSTINE RES CTR"/>
    <n v="1"/>
    <s v="0.004"/>
    <m/>
    <x v="0"/>
    <x v="0"/>
  </r>
  <r>
    <s v="CHU ST PIERRE"/>
    <n v="1"/>
    <s v="0.004"/>
    <m/>
    <x v="0"/>
    <x v="0"/>
  </r>
  <r>
    <s v="CHU STRASBOURG"/>
    <n v="1"/>
    <s v="0.004"/>
    <m/>
    <x v="0"/>
    <x v="0"/>
  </r>
  <r>
    <s v="CHU TOULOUSE HOP ENFANTS"/>
    <n v="1"/>
    <s v="0.004"/>
    <m/>
    <x v="0"/>
    <x v="0"/>
  </r>
  <r>
    <s v="CHUC"/>
    <n v="1"/>
    <s v="0.004"/>
    <m/>
    <x v="0"/>
    <x v="0"/>
  </r>
  <r>
    <s v="CHUGAI PHARMA EUROPE LTD"/>
    <n v="1"/>
    <s v="0.004"/>
    <m/>
    <x v="0"/>
    <x v="0"/>
  </r>
  <r>
    <s v="CHUM HOTEL DIEU"/>
    <n v="1"/>
    <s v="0.004"/>
    <m/>
    <x v="0"/>
    <x v="0"/>
  </r>
  <r>
    <s v="CHUNG ANG UNIV"/>
    <n v="1"/>
    <s v="0.004"/>
    <m/>
    <x v="0"/>
    <x v="0"/>
  </r>
  <r>
    <s v="CHUNG SHAN MED UNIV HOSP"/>
    <n v="1"/>
    <s v="0.004"/>
    <m/>
    <x v="0"/>
    <x v="0"/>
  </r>
  <r>
    <s v="CHUQ"/>
    <n v="1"/>
    <s v="0.004"/>
    <m/>
    <x v="0"/>
    <x v="0"/>
  </r>
  <r>
    <s v="CHUQ LAVAL UNIV"/>
    <n v="1"/>
    <s v="0.004"/>
    <m/>
    <x v="0"/>
    <x v="0"/>
  </r>
  <r>
    <s v="CHURCHILL NORTHERN STUDIES CTR"/>
    <n v="1"/>
    <s v="0.004"/>
    <m/>
    <x v="0"/>
    <x v="0"/>
  </r>
  <r>
    <s v="CHUV"/>
    <n v="1"/>
    <s v="0.004"/>
    <m/>
    <x v="0"/>
    <x v="0"/>
  </r>
  <r>
    <s v="CHUV LAUSANNE UNIV HOSP"/>
    <n v="1"/>
    <s v="0.004"/>
    <m/>
    <x v="0"/>
    <x v="0"/>
  </r>
  <r>
    <s v="CHUV UNIV LAUSANNE"/>
    <n v="1"/>
    <s v="0.004"/>
    <m/>
    <x v="0"/>
    <x v="0"/>
  </r>
  <r>
    <s v="CIBER CTR INVEST BIOMED RED ENFERMEDADES RARAS CI"/>
    <n v="1"/>
    <s v="0.004"/>
    <m/>
    <x v="0"/>
    <x v="0"/>
  </r>
  <r>
    <s v="CIBER DIABET ENFERMEDADES METAB ASOCIADAS"/>
    <n v="1"/>
    <s v="0.004"/>
    <m/>
    <x v="0"/>
    <x v="0"/>
  </r>
  <r>
    <s v="CIBER DIABET ENFERMEDADES METAB ASOCIADAS CIBER"/>
    <n v="1"/>
    <s v="0.004"/>
    <m/>
    <x v="0"/>
    <x v="0"/>
  </r>
  <r>
    <s v="CIBER OBESIDAD NUTR"/>
    <n v="1"/>
    <s v="0.004"/>
    <m/>
    <x v="0"/>
    <x v="0"/>
  </r>
  <r>
    <s v="CIBER OBN"/>
    <n v="1"/>
    <s v="0.004"/>
    <m/>
    <x v="0"/>
    <x v="0"/>
  </r>
  <r>
    <s v="CIBER PATHOPHYSIOL OBES NUTR"/>
    <n v="1"/>
    <s v="0.004"/>
    <m/>
    <x v="0"/>
    <x v="0"/>
  </r>
  <r>
    <s v="CIBERCV"/>
    <n v="1"/>
    <s v="0.004"/>
    <m/>
    <x v="0"/>
    <x v="0"/>
  </r>
  <r>
    <s v="CIBEREHD"/>
    <n v="1"/>
    <s v="0.004"/>
    <m/>
    <x v="0"/>
    <x v="0"/>
  </r>
  <r>
    <s v="CIBERER SPANISH NETWORK RARE DIS"/>
    <n v="1"/>
    <s v="0.004"/>
    <m/>
    <x v="0"/>
    <x v="0"/>
  </r>
  <r>
    <s v="CIBERSAM GRANADA UNIV"/>
    <n v="1"/>
    <s v="0.004"/>
    <m/>
    <x v="0"/>
    <x v="0"/>
  </r>
  <r>
    <s v="CIBIO"/>
    <n v="1"/>
    <s v="0.004"/>
    <m/>
    <x v="0"/>
    <x v="0"/>
  </r>
  <r>
    <s v="CIC MAURICE INC"/>
    <n v="1"/>
    <s v="0.004"/>
    <m/>
    <x v="0"/>
    <x v="0"/>
  </r>
  <r>
    <s v="CIC MAURICIE INC"/>
    <n v="1"/>
    <s v="0.004"/>
    <m/>
    <x v="0"/>
    <x v="0"/>
  </r>
  <r>
    <s v="CIDO"/>
    <n v="1"/>
    <s v="0.004"/>
    <m/>
    <x v="0"/>
    <x v="0"/>
  </r>
  <r>
    <s v="CIEFAP"/>
    <n v="1"/>
    <s v="0.004"/>
    <m/>
    <x v="0"/>
    <x v="0"/>
  </r>
  <r>
    <s v="CIEP"/>
    <n v="1"/>
    <s v="0.004"/>
    <m/>
    <x v="0"/>
    <x v="0"/>
  </r>
  <r>
    <s v="CIES IUL"/>
    <n v="1"/>
    <s v="0.004"/>
    <m/>
    <x v="0"/>
    <x v="0"/>
  </r>
  <r>
    <s v="CIFOR"/>
    <n v="1"/>
    <s v="0.004"/>
    <m/>
    <x v="0"/>
    <x v="0"/>
  </r>
  <r>
    <s v="CIIMAR"/>
    <n v="1"/>
    <s v="0.004"/>
    <m/>
    <x v="0"/>
    <x v="0"/>
  </r>
  <r>
    <s v="CIMT CTR INNOVAT MED TECHNOL"/>
    <n v="1"/>
    <s v="0.004"/>
    <m/>
    <x v="0"/>
    <x v="0"/>
  </r>
  <r>
    <s v="CINCINNATI CHILDRENS HOSP RES FDN"/>
    <n v="1"/>
    <s v="0.004"/>
    <m/>
    <x v="0"/>
    <x v="0"/>
  </r>
  <r>
    <s v="CINDERELLA APS"/>
    <n v="1"/>
    <s v="0.004"/>
    <m/>
    <x v="0"/>
    <x v="0"/>
  </r>
  <r>
    <s v="CINVESTAV IPN"/>
    <n v="1"/>
    <s v="0.004"/>
    <m/>
    <x v="0"/>
    <x v="0"/>
  </r>
  <r>
    <s v="CINVESTAV MERIDA"/>
    <n v="1"/>
    <s v="0.004"/>
    <m/>
    <x v="0"/>
    <x v="0"/>
  </r>
  <r>
    <s v="CIOFF ESTONIA"/>
    <n v="1"/>
    <s v="0.004"/>
    <m/>
    <x v="0"/>
    <x v="0"/>
  </r>
  <r>
    <s v="CIOMP"/>
    <n v="1"/>
    <s v="0.004"/>
    <m/>
    <x v="0"/>
    <x v="0"/>
  </r>
  <r>
    <s v="CIPF"/>
    <n v="1"/>
    <s v="0.004"/>
    <m/>
    <x v="0"/>
    <x v="0"/>
  </r>
  <r>
    <s v="CIPPEC"/>
    <n v="1"/>
    <s v="0.004"/>
    <m/>
    <x v="0"/>
    <x v="0"/>
  </r>
  <r>
    <s v="CIPSM"/>
    <n v="1"/>
    <s v="0.004"/>
    <m/>
    <x v="0"/>
    <x v="0"/>
  </r>
  <r>
    <s v="CIRBA PROGRAMME PACCI"/>
    <n v="1"/>
    <s v="0.004"/>
    <m/>
    <x v="0"/>
    <x v="0"/>
  </r>
  <r>
    <s v="CIRCLE K AS"/>
    <n v="1"/>
    <s v="0.004"/>
    <m/>
    <x v="0"/>
    <x v="0"/>
  </r>
  <r>
    <s v="CIRED"/>
    <n v="1"/>
    <s v="0.004"/>
    <m/>
    <x v="0"/>
    <x v="0"/>
  </r>
  <r>
    <s v="CIREF CREAT VARIETALE FRAISE"/>
    <n v="1"/>
    <s v="0.004"/>
    <m/>
    <x v="0"/>
    <x v="0"/>
  </r>
  <r>
    <s v="CIRG"/>
    <n v="1"/>
    <s v="0.004"/>
    <m/>
    <x v="0"/>
    <x v="0"/>
  </r>
  <r>
    <s v="CIRID"/>
    <n v="1"/>
    <s v="0.004"/>
    <m/>
    <x v="0"/>
    <x v="0"/>
  </r>
  <r>
    <s v="CIRIE HOSP"/>
    <n v="1"/>
    <s v="0.004"/>
    <m/>
    <x v="0"/>
    <x v="0"/>
  </r>
  <r>
    <s v="CISA INIA"/>
    <n v="1"/>
    <s v="0.004"/>
    <m/>
    <x v="0"/>
    <x v="0"/>
  </r>
  <r>
    <s v="CISCO"/>
    <n v="1"/>
    <s v="0.004"/>
    <m/>
    <x v="0"/>
    <x v="0"/>
  </r>
  <r>
    <s v="CITADEL"/>
    <n v="1"/>
    <s v="0.004"/>
    <m/>
    <x v="0"/>
    <x v="0"/>
  </r>
  <r>
    <s v="CITMA"/>
    <n v="1"/>
    <s v="0.004"/>
    <m/>
    <x v="0"/>
    <x v="0"/>
  </r>
  <r>
    <s v="CITTA CASTELLO HOSP"/>
    <n v="1"/>
    <s v="0.004"/>
    <m/>
    <x v="0"/>
    <x v="0"/>
  </r>
  <r>
    <s v="CITTADELLA UNIV MONSERATTO"/>
    <n v="1"/>
    <s v="0.004"/>
    <m/>
    <x v="0"/>
    <x v="0"/>
  </r>
  <r>
    <s v="CITY CLIN HOSP 24"/>
    <n v="1"/>
    <s v="0.004"/>
    <m/>
    <x v="0"/>
    <x v="0"/>
  </r>
  <r>
    <s v="CITY CLIN HOSP 4"/>
    <n v="1"/>
    <s v="0.004"/>
    <m/>
    <x v="0"/>
    <x v="0"/>
  </r>
  <r>
    <s v="CITY CLIN HOSP 9"/>
    <n v="1"/>
    <s v="0.004"/>
    <m/>
    <x v="0"/>
    <x v="0"/>
  </r>
  <r>
    <s v="CITY CLIN HOSP INFECT DIS"/>
    <n v="1"/>
    <s v="0.004"/>
    <m/>
    <x v="0"/>
    <x v="0"/>
  </r>
  <r>
    <s v="CITY CLIN ONCOL DISPENSARY"/>
    <n v="1"/>
    <s v="0.004"/>
    <m/>
    <x v="0"/>
    <x v="0"/>
  </r>
  <r>
    <s v="CITY COUNCIL ZURICH"/>
    <n v="1"/>
    <s v="0.004"/>
    <m/>
    <x v="0"/>
    <x v="0"/>
  </r>
  <r>
    <s v="CITY GOVT TARTU"/>
    <n v="1"/>
    <s v="0.004"/>
    <m/>
    <x v="0"/>
    <x v="0"/>
  </r>
  <r>
    <s v="CITY HELSINKI ENVIRONM CTR"/>
    <n v="1"/>
    <s v="0.004"/>
    <m/>
    <x v="0"/>
    <x v="0"/>
  </r>
  <r>
    <s v="CITY HOSP 1"/>
    <n v="1"/>
    <s v="0.004"/>
    <m/>
    <x v="0"/>
    <x v="0"/>
  </r>
  <r>
    <s v="CITY HOSP 52"/>
    <n v="1"/>
    <s v="0.004"/>
    <m/>
    <x v="0"/>
    <x v="0"/>
  </r>
  <r>
    <s v="CITY HOSP COLOGNE"/>
    <n v="1"/>
    <s v="0.004"/>
    <m/>
    <x v="0"/>
    <x v="0"/>
  </r>
  <r>
    <s v="CITY HOSP ONE"/>
    <n v="1"/>
    <s v="0.004"/>
    <m/>
    <x v="0"/>
    <x v="0"/>
  </r>
  <r>
    <s v="CITY HOSP WAID"/>
    <n v="1"/>
    <s v="0.004"/>
    <m/>
    <x v="0"/>
    <x v="0"/>
  </r>
  <r>
    <s v="CITY KEMI"/>
    <n v="1"/>
    <s v="0.004"/>
    <m/>
    <x v="0"/>
    <x v="0"/>
  </r>
  <r>
    <s v="CITY KEMI TOWN PLANNING BLDG COMM"/>
    <n v="1"/>
    <s v="0.004"/>
    <m/>
    <x v="0"/>
    <x v="0"/>
  </r>
  <r>
    <s v="CITY MULTY FIELD CLIN HOSP 4"/>
    <n v="1"/>
    <s v="0.004"/>
    <m/>
    <x v="0"/>
    <x v="0"/>
  </r>
  <r>
    <s v="CITY OSLO HLTH AGCY"/>
    <n v="1"/>
    <s v="0.004"/>
    <m/>
    <x v="0"/>
    <x v="0"/>
  </r>
  <r>
    <s v="CITY RD MED CTR"/>
    <n v="1"/>
    <s v="0.004"/>
    <m/>
    <x v="0"/>
    <x v="0"/>
  </r>
  <r>
    <s v="CITY TB HOSP 2"/>
    <n v="1"/>
    <s v="0.004"/>
    <m/>
    <x v="0"/>
    <x v="0"/>
  </r>
  <r>
    <s v="CITY VANTAA"/>
    <n v="1"/>
    <s v="0.004"/>
    <m/>
    <x v="0"/>
    <x v="0"/>
  </r>
  <r>
    <s v="CIV"/>
    <n v="1"/>
    <s v="0.004"/>
    <m/>
    <x v="0"/>
    <x v="0"/>
  </r>
  <r>
    <s v="CIV ARNAS"/>
    <n v="1"/>
    <s v="0.004"/>
    <m/>
    <x v="0"/>
    <x v="0"/>
  </r>
  <r>
    <s v="CIVIC MUSEUM NAT HIST"/>
    <n v="1"/>
    <s v="0.004"/>
    <m/>
    <x v="0"/>
    <x v="0"/>
  </r>
  <r>
    <s v="CLAD OUEST"/>
    <n v="1"/>
    <s v="0.004"/>
    <m/>
    <x v="0"/>
    <x v="0"/>
  </r>
  <r>
    <s v="CLALIT HLTH SERV HEADQUARTERS"/>
    <n v="1"/>
    <s v="0.004"/>
    <m/>
    <x v="0"/>
    <x v="0"/>
  </r>
  <r>
    <s v="CLALIT NATL PERSONALIZED MED PROGRAM"/>
    <n v="1"/>
    <s v="0.004"/>
    <m/>
    <x v="0"/>
    <x v="0"/>
  </r>
  <r>
    <s v="CLAYTON EYE CTR"/>
    <n v="1"/>
    <s v="0.004"/>
    <m/>
    <x v="0"/>
    <x v="0"/>
  </r>
  <r>
    <s v="CLEMENSHOSPITAL GMBH"/>
    <n v="1"/>
    <s v="0.004"/>
    <m/>
    <x v="0"/>
    <x v="0"/>
  </r>
  <r>
    <s v="CLEVELAND CLIN COORDINATING CTR CLIN RES C5RES"/>
    <n v="1"/>
    <s v="0.004"/>
    <m/>
    <x v="0"/>
    <x v="0"/>
  </r>
  <r>
    <s v="CLEVELAND CLIN FDN"/>
    <n v="1"/>
    <s v="0.004"/>
    <m/>
    <x v="0"/>
    <x v="0"/>
  </r>
  <r>
    <s v="CLEVELAND CLIN LERNER COLL MED"/>
    <n v="1"/>
    <s v="0.004"/>
    <m/>
    <x v="0"/>
    <x v="0"/>
  </r>
  <r>
    <s v="CLEVELAND CLIN NEUROL INST"/>
    <n v="1"/>
    <s v="0.004"/>
    <m/>
    <x v="0"/>
    <x v="0"/>
  </r>
  <r>
    <s v="CLIFTON AS"/>
    <n v="1"/>
    <s v="0.004"/>
    <m/>
    <x v="0"/>
    <x v="0"/>
  </r>
  <r>
    <s v="CLIFTON LTD"/>
    <n v="1"/>
    <s v="0.004"/>
    <m/>
    <x v="0"/>
    <x v="0"/>
  </r>
  <r>
    <s v="CLIMADAPT"/>
    <n v="1"/>
    <s v="0.004"/>
    <m/>
    <x v="0"/>
    <x v="0"/>
  </r>
  <r>
    <s v="CLIMATE ENVIRONM CONSULTING POTSDAM GMBH"/>
    <n v="1"/>
    <s v="0.004"/>
    <m/>
    <x v="0"/>
    <x v="0"/>
  </r>
  <r>
    <s v="CLIN AMER"/>
    <n v="1"/>
    <s v="0.004"/>
    <m/>
    <x v="0"/>
    <x v="0"/>
  </r>
  <r>
    <s v="CLIN BON SECOURS"/>
    <n v="1"/>
    <s v="0.004"/>
    <m/>
    <x v="0"/>
    <x v="0"/>
  </r>
  <r>
    <s v="CLIN CARDIOVASCULAR SANTA MARIA"/>
    <n v="1"/>
    <s v="0.004"/>
    <m/>
    <x v="0"/>
    <x v="0"/>
  </r>
  <r>
    <s v="CLIN CHILD ADOLESCENT PSYCHIAT"/>
    <n v="1"/>
    <s v="0.004"/>
    <m/>
    <x v="0"/>
    <x v="0"/>
  </r>
  <r>
    <s v="CLIN CHUTRO SRL"/>
    <n v="1"/>
    <s v="0.004"/>
    <m/>
    <x v="0"/>
    <x v="0"/>
  </r>
  <r>
    <s v="CLIN COLOMBO"/>
    <n v="1"/>
    <s v="0.004"/>
    <m/>
    <x v="0"/>
    <x v="0"/>
  </r>
  <r>
    <s v="CLIN CONSTITUYENTES"/>
    <n v="1"/>
    <s v="0.004"/>
    <m/>
    <x v="0"/>
    <x v="0"/>
  </r>
  <r>
    <s v="CLIN CORONEL SUAREZ"/>
    <n v="1"/>
    <s v="0.004"/>
    <m/>
    <x v="0"/>
    <x v="0"/>
  </r>
  <r>
    <s v="CLIN CTR"/>
    <n v="1"/>
    <s v="0.004"/>
    <m/>
    <x v="0"/>
    <x v="0"/>
  </r>
  <r>
    <s v="CLIN CTR BANJALUKA"/>
    <n v="1"/>
    <s v="0.004"/>
    <m/>
    <x v="0"/>
    <x v="0"/>
  </r>
  <r>
    <s v="CLIN CTR NIS"/>
    <n v="1"/>
    <s v="0.004"/>
    <m/>
    <x v="0"/>
    <x v="0"/>
  </r>
  <r>
    <s v="CLIN CTR UNIV SARAJEVO HEART CTR"/>
    <n v="1"/>
    <s v="0.004"/>
    <m/>
    <x v="0"/>
    <x v="0"/>
  </r>
  <r>
    <s v="CLIN CTY HOSP"/>
    <n v="1"/>
    <s v="0.004"/>
    <m/>
    <x v="0"/>
    <x v="0"/>
  </r>
  <r>
    <s v="CLIN DENT PEREZ SAVEEDRA"/>
    <n v="1"/>
    <s v="0.004"/>
    <m/>
    <x v="0"/>
    <x v="0"/>
  </r>
  <r>
    <s v="CLIN ELITE"/>
    <n v="1"/>
    <s v="0.004"/>
    <m/>
    <x v="0"/>
    <x v="0"/>
  </r>
  <r>
    <s v="CLIN EPIDEMIOL UNIT"/>
    <n v="1"/>
    <s v="0.004"/>
    <m/>
    <x v="0"/>
    <x v="0"/>
  </r>
  <r>
    <s v="CLIN EUSKALDUNA"/>
    <n v="1"/>
    <s v="0.004"/>
    <m/>
    <x v="0"/>
    <x v="0"/>
  </r>
  <r>
    <s v="CLIN GENE NETWORKS"/>
    <n v="1"/>
    <s v="0.004"/>
    <m/>
    <x v="0"/>
    <x v="0"/>
  </r>
  <r>
    <s v="CLIN GENET KAROLINSKA INST"/>
    <n v="1"/>
    <s v="0.004"/>
    <m/>
    <x v="0"/>
    <x v="0"/>
  </r>
  <r>
    <s v="CLIN GOVERNANCE UNIT"/>
    <n v="1"/>
    <s v="0.004"/>
    <m/>
    <x v="0"/>
    <x v="0"/>
  </r>
  <r>
    <s v="CLIN HOSP"/>
    <n v="1"/>
    <s v="0.004"/>
    <m/>
    <x v="0"/>
    <x v="0"/>
  </r>
  <r>
    <s v="CLIN HOSP CHELYABINSK STN OJSC RUSSIAN RAILWAYS"/>
    <n v="1"/>
    <s v="0.004"/>
    <m/>
    <x v="0"/>
    <x v="0"/>
  </r>
  <r>
    <s v="CLIN HOSP CORACAO ALAGOAS"/>
    <n v="1"/>
    <s v="0.004"/>
    <m/>
    <x v="0"/>
    <x v="0"/>
  </r>
  <r>
    <s v="CLIN HOSP CTR RIJEKA"/>
    <n v="1"/>
    <s v="0.004"/>
    <m/>
    <x v="0"/>
    <x v="0"/>
  </r>
  <r>
    <s v="CLIN HOSP CTR SESTRE MILOSRD"/>
    <n v="1"/>
    <s v="0.004"/>
    <m/>
    <x v="0"/>
    <x v="0"/>
  </r>
  <r>
    <s v="CLIN HOSP CTR SISTERS MERCY"/>
    <n v="1"/>
    <s v="0.004"/>
    <m/>
    <x v="0"/>
    <x v="0"/>
  </r>
  <r>
    <s v="CLIN HOSP EMERGENCY MED"/>
    <n v="1"/>
    <s v="0.004"/>
    <m/>
    <x v="0"/>
    <x v="0"/>
  </r>
  <r>
    <s v="CLIN HOSP GAILEZERS"/>
    <n v="1"/>
    <s v="0.004"/>
    <m/>
    <x v="0"/>
    <x v="0"/>
  </r>
  <r>
    <s v="CLIN HOSP OSIJEK"/>
    <n v="1"/>
    <s v="0.004"/>
    <m/>
    <x v="0"/>
    <x v="0"/>
  </r>
  <r>
    <s v="CLIN HOSP PSYCHIAT 2"/>
    <n v="1"/>
    <s v="0.004"/>
    <m/>
    <x v="0"/>
    <x v="0"/>
  </r>
  <r>
    <s v="CLIN HOSP SPLIT"/>
    <n v="1"/>
    <s v="0.004"/>
    <m/>
    <x v="0"/>
    <x v="0"/>
  </r>
  <r>
    <s v="CLIN HOSP VILNIUS"/>
    <n v="1"/>
    <s v="0.004"/>
    <m/>
    <x v="0"/>
    <x v="0"/>
  </r>
  <r>
    <s v="CLIN HOSP VIRGEN DE LA VICTORIA"/>
    <n v="1"/>
    <s v="0.004"/>
    <m/>
    <x v="0"/>
    <x v="0"/>
  </r>
  <r>
    <s v="CLIN INDEPENDENCIA"/>
    <n v="1"/>
    <s v="0.004"/>
    <m/>
    <x v="0"/>
    <x v="0"/>
  </r>
  <r>
    <s v="CLIN INST ION CANTACUZINO"/>
    <n v="1"/>
    <s v="0.004"/>
    <m/>
    <x v="0"/>
    <x v="0"/>
  </r>
  <r>
    <s v="CLIN INST ION CATACUZINO"/>
    <n v="1"/>
    <s v="0.004"/>
    <m/>
    <x v="0"/>
    <x v="0"/>
  </r>
  <r>
    <s v="CLIN INST MED ADROGUE"/>
    <n v="1"/>
    <s v="0.004"/>
    <m/>
    <x v="0"/>
    <x v="0"/>
  </r>
  <r>
    <s v="CLIN ION CANTACUZINO CLIN HOSP"/>
    <n v="1"/>
    <s v="0.004"/>
    <m/>
    <x v="0"/>
    <x v="0"/>
  </r>
  <r>
    <s v="CLIN IQUIQUE"/>
    <n v="1"/>
    <s v="0.004"/>
    <m/>
    <x v="0"/>
    <x v="0"/>
  </r>
  <r>
    <s v="CLIN IVF RIGA"/>
    <n v="1"/>
    <s v="0.004"/>
    <m/>
    <x v="0"/>
    <x v="0"/>
  </r>
  <r>
    <s v="CLIN MATERNIDAD COLON SA"/>
    <n v="1"/>
    <s v="0.004"/>
    <m/>
    <x v="0"/>
    <x v="0"/>
  </r>
  <r>
    <s v="CLIN MONTARGIS"/>
    <n v="1"/>
    <s v="0.004"/>
    <m/>
    <x v="0"/>
    <x v="0"/>
  </r>
  <r>
    <s v="CLIN NOTRE DAME TOURNAI"/>
    <n v="1"/>
    <s v="0.004"/>
    <m/>
    <x v="0"/>
    <x v="0"/>
  </r>
  <r>
    <s v="CLIN ONCOL DISPENSARY"/>
    <n v="1"/>
    <s v="0.004"/>
    <m/>
    <x v="0"/>
    <x v="0"/>
  </r>
  <r>
    <s v="CLIN ONCOL RADIOTHERAPY"/>
    <n v="1"/>
    <s v="0.004"/>
    <m/>
    <x v="0"/>
    <x v="0"/>
  </r>
  <r>
    <s v="CLIN PEDIAT 1"/>
    <n v="1"/>
    <s v="0.004"/>
    <m/>
    <x v="0"/>
    <x v="0"/>
  </r>
  <r>
    <s v="CLIN PEDIAT PADOVA"/>
    <n v="1"/>
    <s v="0.004"/>
    <m/>
    <x v="0"/>
    <x v="0"/>
  </r>
  <r>
    <s v="CLIN PIRAMIDA"/>
    <n v="1"/>
    <s v="0.004"/>
    <m/>
    <x v="0"/>
    <x v="0"/>
  </r>
  <r>
    <s v="CLIN PRIVADA CARAFFA"/>
    <n v="1"/>
    <s v="0.004"/>
    <m/>
    <x v="0"/>
    <x v="0"/>
  </r>
  <r>
    <s v="CLIN PRIVADA PROV SA"/>
    <n v="1"/>
    <s v="0.004"/>
    <m/>
    <x v="0"/>
    <x v="0"/>
  </r>
  <r>
    <s v="CLIN PROCARDIO"/>
    <n v="1"/>
    <s v="0.004"/>
    <m/>
    <x v="0"/>
    <x v="0"/>
  </r>
  <r>
    <s v="CLIN QUADRANTES"/>
    <n v="1"/>
    <s v="0.004"/>
    <m/>
    <x v="0"/>
    <x v="0"/>
  </r>
  <r>
    <s v="CLIN RES DRUG ASSESSMENT UNIT"/>
    <n v="1"/>
    <s v="0.004"/>
    <m/>
    <x v="0"/>
    <x v="0"/>
  </r>
  <r>
    <s v="CLIN RSCH S FLORIDA"/>
    <n v="1"/>
    <s v="0.004"/>
    <m/>
    <x v="0"/>
    <x v="0"/>
  </r>
  <r>
    <s v="CLIN SAINTE MARIE"/>
    <n v="1"/>
    <s v="0.004"/>
    <m/>
    <x v="0"/>
    <x v="0"/>
  </r>
  <r>
    <s v="CLIN SANTE CARDIO MC"/>
    <n v="1"/>
    <s v="0.004"/>
    <m/>
    <x v="0"/>
    <x v="0"/>
  </r>
  <r>
    <s v="CLIN SAO JOAO DEUS"/>
    <n v="1"/>
    <s v="0.004"/>
    <m/>
    <x v="0"/>
    <x v="0"/>
  </r>
  <r>
    <s v="CLIN SCI RES INST"/>
    <n v="1"/>
    <s v="0.004"/>
    <m/>
    <x v="0"/>
    <x v="0"/>
  </r>
  <r>
    <s v="CLIN SOUTH URALS STATE MED UNIV"/>
    <n v="1"/>
    <s v="0.004"/>
    <m/>
    <x v="0"/>
    <x v="0"/>
  </r>
  <r>
    <s v="CLIN ST ELIZABETH"/>
    <n v="1"/>
    <s v="0.004"/>
    <m/>
    <x v="0"/>
    <x v="0"/>
  </r>
  <r>
    <s v="CLIN ST HILAIRE"/>
    <n v="1"/>
    <s v="0.004"/>
    <m/>
    <x v="0"/>
    <x v="0"/>
  </r>
  <r>
    <s v="CLIN ST JOSEPH"/>
    <n v="1"/>
    <s v="0.004"/>
    <m/>
    <x v="0"/>
    <x v="0"/>
  </r>
  <r>
    <s v="CLIN SUD LUXEMBOURG"/>
    <n v="1"/>
    <s v="0.004"/>
    <m/>
    <x v="0"/>
    <x v="0"/>
  </r>
  <r>
    <s v="CLIN TB LUNG DIS"/>
    <n v="1"/>
    <s v="0.004"/>
    <m/>
    <x v="0"/>
    <x v="0"/>
  </r>
  <r>
    <s v="CLIN TECH UNIV MUNCHEN"/>
    <n v="1"/>
    <s v="0.004"/>
    <m/>
    <x v="0"/>
    <x v="0"/>
  </r>
  <r>
    <s v="CLIN UNIT OSTEOARTICULAR DIS"/>
    <n v="1"/>
    <s v="0.004"/>
    <m/>
    <x v="0"/>
    <x v="0"/>
  </r>
  <r>
    <s v="CLIN UNIV BRUXELLES"/>
    <n v="1"/>
    <s v="0.004"/>
    <m/>
    <x v="0"/>
    <x v="0"/>
  </r>
  <r>
    <s v="CLIN UNIV NAVARRA"/>
    <n v="1"/>
    <s v="0.004"/>
    <m/>
    <x v="0"/>
    <x v="0"/>
  </r>
  <r>
    <s v="CLIN UNIV PSIQUIATRIA SAUDE MENTAL"/>
    <n v="1"/>
    <s v="0.004"/>
    <m/>
    <x v="0"/>
    <x v="0"/>
  </r>
  <r>
    <s v="CLIN UNIV SAINT LUC ASBL"/>
    <n v="1"/>
    <s v="0.004"/>
    <m/>
    <x v="0"/>
    <x v="0"/>
  </r>
  <r>
    <s v="CLIN VAL DOUEST"/>
    <n v="1"/>
    <s v="0.004"/>
    <m/>
    <x v="0"/>
    <x v="0"/>
  </r>
  <r>
    <s v="CLIN VAL GRACE"/>
    <n v="1"/>
    <s v="0.004"/>
    <m/>
    <x v="0"/>
    <x v="0"/>
  </r>
  <r>
    <s v="CLIN VET MALPENSA"/>
    <n v="1"/>
    <s v="0.004"/>
    <m/>
    <x v="0"/>
    <x v="0"/>
  </r>
  <r>
    <s v="CLINICUM UNIV TARTU"/>
    <n v="1"/>
    <s v="0.004"/>
    <m/>
    <x v="0"/>
    <x v="0"/>
  </r>
  <r>
    <s v="CLINNOVO RES LABS"/>
    <n v="1"/>
    <s v="0.004"/>
    <m/>
    <x v="0"/>
    <x v="0"/>
  </r>
  <r>
    <s v="CLINTON HLTH ACCESS INITIAT"/>
    <n v="1"/>
    <s v="0.004"/>
    <m/>
    <x v="0"/>
    <x v="0"/>
  </r>
  <r>
    <s v="CLISA"/>
    <n v="1"/>
    <s v="0.004"/>
    <m/>
    <x v="0"/>
    <x v="0"/>
  </r>
  <r>
    <s v="CLLE CNRS UTM EPHE"/>
    <n v="1"/>
    <s v="0.004"/>
    <m/>
    <x v="0"/>
    <x v="0"/>
  </r>
  <r>
    <s v="CLS"/>
    <n v="1"/>
    <s v="0.004"/>
    <m/>
    <x v="0"/>
    <x v="0"/>
  </r>
  <r>
    <s v="CLUSTER SYST NEUROL SYNERGY"/>
    <n v="1"/>
    <s v="0.004"/>
    <m/>
    <x v="0"/>
    <x v="0"/>
  </r>
  <r>
    <s v="CMM ENERGY LLC"/>
    <n v="1"/>
    <s v="0.004"/>
    <m/>
    <x v="0"/>
    <x v="0"/>
  </r>
  <r>
    <s v="CMRPZ IE PLAZA BONITA"/>
    <n v="1"/>
    <s v="0.004"/>
    <m/>
    <x v="0"/>
    <x v="0"/>
  </r>
  <r>
    <s v="CMSB"/>
    <n v="1"/>
    <s v="0.004"/>
    <m/>
    <x v="0"/>
    <x v="0"/>
  </r>
  <r>
    <s v="CNAM"/>
    <n v="1"/>
    <s v="0.004"/>
    <m/>
    <x v="0"/>
    <x v="0"/>
  </r>
  <r>
    <s v="CNAMTS"/>
    <n v="1"/>
    <s v="0.004"/>
    <m/>
    <x v="0"/>
    <x v="0"/>
  </r>
  <r>
    <s v="CNERA AVIFAUNE MIGRATRICE"/>
    <n v="1"/>
    <s v="0.004"/>
    <m/>
    <x v="0"/>
    <x v="0"/>
  </r>
  <r>
    <s v="CNESPS"/>
    <n v="1"/>
    <s v="0.004"/>
    <m/>
    <x v="0"/>
    <x v="0"/>
  </r>
  <r>
    <s v="CNG"/>
    <n v="1"/>
    <s v="0.004"/>
    <m/>
    <x v="0"/>
    <x v="0"/>
  </r>
  <r>
    <s v="CNIO"/>
    <n v="1"/>
    <s v="0.004"/>
    <m/>
    <x v="0"/>
    <x v="0"/>
  </r>
  <r>
    <s v="CNOPFSCHE KINDERKLIN"/>
    <n v="1"/>
    <s v="0.004"/>
    <m/>
    <x v="0"/>
    <x v="0"/>
  </r>
  <r>
    <s v="CNPMA"/>
    <n v="1"/>
    <s v="0.004"/>
    <m/>
    <x v="0"/>
    <x v="0"/>
  </r>
  <r>
    <s v="CNPQ"/>
    <n v="1"/>
    <s v="0.004"/>
    <m/>
    <x v="0"/>
    <x v="0"/>
  </r>
  <r>
    <s v="CNR IAMC"/>
    <n v="1"/>
    <s v="0.004"/>
    <m/>
    <x v="0"/>
    <x v="0"/>
  </r>
  <r>
    <s v="CNR IBIMET"/>
    <n v="1"/>
    <s v="0.004"/>
    <m/>
    <x v="0"/>
    <x v="0"/>
  </r>
  <r>
    <s v="CNR INST CLIN PHYSIOL"/>
    <n v="1"/>
    <s v="0.004"/>
    <m/>
    <x v="0"/>
    <x v="0"/>
  </r>
  <r>
    <s v="CNR INST MOL GENET"/>
    <n v="1"/>
    <s v="0.004"/>
    <m/>
    <x v="0"/>
    <x v="0"/>
  </r>
  <r>
    <s v="CNR INST POPULAT GENET"/>
    <n v="1"/>
    <s v="0.004"/>
    <m/>
    <x v="0"/>
    <x v="0"/>
  </r>
  <r>
    <s v="CNR IPP"/>
    <n v="1"/>
    <s v="0.004"/>
    <m/>
    <x v="0"/>
    <x v="0"/>
  </r>
  <r>
    <s v="CNR TRAVERSA LA CRUCCA"/>
    <n v="1"/>
    <s v="0.004"/>
    <m/>
    <x v="0"/>
    <x v="0"/>
  </r>
  <r>
    <s v="CNRS AIST JOINT ROBOT LAB"/>
    <n v="1"/>
    <s v="0.004"/>
    <m/>
    <x v="0"/>
    <x v="0"/>
  </r>
  <r>
    <s v="CNRS ECOTRON"/>
    <n v="1"/>
    <s v="0.004"/>
    <m/>
    <x v="0"/>
    <x v="0"/>
  </r>
  <r>
    <s v="CNRS ENSICAEN"/>
    <n v="1"/>
    <s v="0.004"/>
    <m/>
    <x v="0"/>
    <x v="0"/>
  </r>
  <r>
    <s v="CNRS INST BIOL SCI"/>
    <n v="1"/>
    <s v="0.004"/>
    <m/>
    <x v="0"/>
    <x v="0"/>
  </r>
  <r>
    <s v="CNRS LOV"/>
    <n v="1"/>
    <s v="0.004"/>
    <m/>
    <x v="0"/>
    <x v="0"/>
  </r>
  <r>
    <s v="CNRS METEO FRANCE"/>
    <n v="1"/>
    <s v="0.004"/>
    <m/>
    <x v="0"/>
    <x v="0"/>
  </r>
  <r>
    <s v="CNRS MNHN"/>
    <n v="1"/>
    <s v="0.004"/>
    <m/>
    <x v="0"/>
    <x v="0"/>
  </r>
  <r>
    <s v="CNRS PARIS 3"/>
    <n v="1"/>
    <s v="0.004"/>
    <m/>
    <x v="0"/>
    <x v="0"/>
  </r>
  <r>
    <s v="CNRS UM"/>
    <n v="1"/>
    <s v="0.004"/>
    <m/>
    <x v="0"/>
    <x v="0"/>
  </r>
  <r>
    <s v="CNRS UM ENSCM"/>
    <n v="1"/>
    <s v="0.004"/>
    <m/>
    <x v="0"/>
    <x v="0"/>
  </r>
  <r>
    <s v="CNRS UM LIRMM"/>
    <n v="1"/>
    <s v="0.004"/>
    <m/>
    <x v="0"/>
    <x v="0"/>
  </r>
  <r>
    <s v="CNRS UMR 5236 UM"/>
    <n v="1"/>
    <s v="0.004"/>
    <m/>
    <x v="0"/>
    <x v="0"/>
  </r>
  <r>
    <s v="CNRS UMR 7182"/>
    <n v="1"/>
    <s v="0.004"/>
    <m/>
    <x v="0"/>
    <x v="0"/>
  </r>
  <r>
    <s v="CNRS UMR 8199"/>
    <n v="1"/>
    <s v="0.004"/>
    <m/>
    <x v="0"/>
    <x v="0"/>
  </r>
  <r>
    <s v="CNRS UNIV"/>
    <n v="1"/>
    <s v="0.004"/>
    <m/>
    <x v="0"/>
    <x v="0"/>
  </r>
  <r>
    <s v="CNRS UPR 2301"/>
    <n v="1"/>
    <s v="0.004"/>
    <m/>
    <x v="0"/>
    <x v="0"/>
  </r>
  <r>
    <s v="CNRS UPR 9034"/>
    <n v="1"/>
    <s v="0.004"/>
    <m/>
    <x v="0"/>
    <x v="0"/>
  </r>
  <r>
    <s v="CNS"/>
    <n v="1"/>
    <s v="0.004"/>
    <m/>
    <x v="0"/>
    <x v="0"/>
  </r>
  <r>
    <s v="CNSA INST SALUD CARLOS III"/>
    <n v="1"/>
    <s v="0.004"/>
    <m/>
    <x v="0"/>
    <x v="0"/>
  </r>
  <r>
    <s v="CO LTD POLZOVATELSKIE TECHNOL"/>
    <n v="1"/>
    <s v="0.004"/>
    <m/>
    <x v="0"/>
    <x v="0"/>
  </r>
  <r>
    <s v="COASTAL CAROLINA UNIV"/>
    <n v="1"/>
    <s v="0.004"/>
    <m/>
    <x v="0"/>
    <x v="0"/>
  </r>
  <r>
    <s v="CODA CERVA"/>
    <n v="1"/>
    <s v="0.004"/>
    <m/>
    <x v="0"/>
    <x v="0"/>
  </r>
  <r>
    <s v="COGNUSE LLC"/>
    <n v="1"/>
    <s v="0.004"/>
    <m/>
    <x v="0"/>
    <x v="0"/>
  </r>
  <r>
    <s v="COGNUSE PLC"/>
    <n v="1"/>
    <s v="0.004"/>
    <m/>
    <x v="0"/>
    <x v="0"/>
  </r>
  <r>
    <s v="COHORT ADM"/>
    <n v="1"/>
    <s v="0.004"/>
    <m/>
    <x v="0"/>
    <x v="0"/>
  </r>
  <r>
    <s v="COHORTE ADM"/>
    <n v="1"/>
    <s v="0.004"/>
    <m/>
    <x v="0"/>
    <x v="0"/>
  </r>
  <r>
    <s v="COHORTS HEART AGING RES GENOM EPIDEMIOL CONSORT"/>
    <n v="1"/>
    <s v="0.004"/>
    <m/>
    <x v="0"/>
    <x v="0"/>
  </r>
  <r>
    <s v="COILLTE LABS"/>
    <n v="1"/>
    <s v="0.004"/>
    <m/>
    <x v="0"/>
    <x v="0"/>
  </r>
  <r>
    <s v="COIMBRA BLOOD TRANSPLANTAT CTR"/>
    <n v="1"/>
    <s v="0.004"/>
    <m/>
    <x v="0"/>
    <x v="0"/>
  </r>
  <r>
    <s v="COIMBRA HOSP UNIV CTR"/>
    <n v="1"/>
    <s v="0.004"/>
    <m/>
    <x v="0"/>
    <x v="0"/>
  </r>
  <r>
    <s v="COLBY COLL"/>
    <n v="1"/>
    <s v="0.004"/>
    <m/>
    <x v="0"/>
    <x v="0"/>
  </r>
  <r>
    <s v="COLD SPRING HARBOR LAB"/>
    <n v="1"/>
    <s v="0.004"/>
    <m/>
    <x v="0"/>
    <x v="0"/>
  </r>
  <r>
    <s v="COLEGIO FRONTERA SUR ECOL EVOLUT CONSERVAC"/>
    <n v="1"/>
    <s v="0.004"/>
    <m/>
    <x v="0"/>
    <x v="0"/>
  </r>
  <r>
    <s v="COLEGIO FRONTERA SUR ECOSUR"/>
    <n v="1"/>
    <s v="0.004"/>
    <m/>
    <x v="0"/>
    <x v="0"/>
  </r>
  <r>
    <s v="COLEGIO POSTGRAD LINEAS PRIORITARIAS INVEST 6"/>
    <n v="1"/>
    <s v="0.004"/>
    <m/>
    <x v="0"/>
    <x v="0"/>
  </r>
  <r>
    <s v="COLENTINA CLIN HOSP"/>
    <n v="1"/>
    <s v="0.004"/>
    <m/>
    <x v="0"/>
    <x v="0"/>
  </r>
  <r>
    <s v="COLL ARTS LETTERS"/>
    <n v="1"/>
    <s v="0.004"/>
    <m/>
    <x v="0"/>
    <x v="0"/>
  </r>
  <r>
    <s v="COLL ARTS SCI"/>
    <n v="1"/>
    <s v="0.004"/>
    <m/>
    <x v="0"/>
    <x v="0"/>
  </r>
  <r>
    <s v="COLL BIOL SCI"/>
    <n v="1"/>
    <s v="0.004"/>
    <m/>
    <x v="0"/>
    <x v="0"/>
  </r>
  <r>
    <s v="COLL COMP SCI"/>
    <n v="1"/>
    <s v="0.004"/>
    <m/>
    <x v="0"/>
    <x v="0"/>
  </r>
  <r>
    <s v="COLL FOREIGN LANGUAGES CULTURES"/>
    <n v="1"/>
    <s v="0.004"/>
    <m/>
    <x v="0"/>
    <x v="0"/>
  </r>
  <r>
    <s v="COLL HLTH MED SCI"/>
    <n v="1"/>
    <s v="0.004"/>
    <m/>
    <x v="0"/>
    <x v="0"/>
  </r>
  <r>
    <s v="COLL IDAHO CALDWELL"/>
    <n v="1"/>
    <s v="0.004"/>
    <m/>
    <x v="0"/>
    <x v="0"/>
  </r>
  <r>
    <s v="COLL WILLIAM MARY"/>
    <n v="1"/>
    <s v="0.004"/>
    <m/>
    <x v="0"/>
    <x v="0"/>
  </r>
  <r>
    <s v="COLLEGIUM SCI RELIG"/>
    <n v="1"/>
    <s v="0.004"/>
    <m/>
    <x v="0"/>
    <x v="0"/>
  </r>
  <r>
    <s v="COLONIA CIUDAD UNIV"/>
    <n v="1"/>
    <s v="0.004"/>
    <m/>
    <x v="0"/>
    <x v="0"/>
  </r>
  <r>
    <s v="COLORADO COLL"/>
    <n v="1"/>
    <s v="0.004"/>
    <m/>
    <x v="0"/>
    <x v="0"/>
  </r>
  <r>
    <s v="COLORADO MESA UNIV"/>
    <n v="1"/>
    <s v="0.004"/>
    <m/>
    <x v="0"/>
    <x v="0"/>
  </r>
  <r>
    <s v="COLORADO SCH PUBL"/>
    <n v="1"/>
    <s v="0.004"/>
    <m/>
    <x v="0"/>
    <x v="0"/>
  </r>
  <r>
    <s v="COMBINATORX INCORP"/>
    <n v="1"/>
    <s v="0.004"/>
    <m/>
    <x v="0"/>
    <x v="0"/>
  </r>
  <r>
    <s v="COMENIUS UNIV MLYNSKA DOLINA F2"/>
    <n v="1"/>
    <s v="0.004"/>
    <m/>
    <x v="0"/>
    <x v="0"/>
  </r>
  <r>
    <s v="COMISSARIAT ENERGIE ATOM"/>
    <n v="1"/>
    <s v="0.004"/>
    <m/>
    <x v="0"/>
    <x v="0"/>
  </r>
  <r>
    <s v="COMMAND MODULE OBSERV"/>
    <n v="1"/>
    <s v="0.004"/>
    <m/>
    <x v="0"/>
    <x v="0"/>
  </r>
  <r>
    <s v="COMMISS ENERGIE ATOM"/>
    <n v="1"/>
    <s v="0.004"/>
    <m/>
    <x v="0"/>
    <x v="0"/>
  </r>
  <r>
    <s v="COMMISS EUROPEAN COMMUN JRC"/>
    <n v="1"/>
    <s v="0.004"/>
    <m/>
    <x v="0"/>
    <x v="0"/>
  </r>
  <r>
    <s v="COMMISS JOINT RES CTR"/>
    <n v="1"/>
    <s v="0.004"/>
    <m/>
    <x v="0"/>
    <x v="0"/>
  </r>
  <r>
    <s v="COMMONWEALTH MED COLL"/>
    <n v="1"/>
    <s v="0.004"/>
    <m/>
    <x v="0"/>
    <x v="0"/>
  </r>
  <r>
    <s v="COMPETENCE CTR CANC RES ESTONIA IMMUNOTHERAPY PRO"/>
    <n v="1"/>
    <s v="0.004"/>
    <m/>
    <x v="0"/>
    <x v="0"/>
  </r>
  <r>
    <s v="COMPETENCE CTR ELECT INFORMAT COMMUN TECHNOL"/>
    <n v="1"/>
    <s v="0.004"/>
    <m/>
    <x v="0"/>
    <x v="0"/>
  </r>
  <r>
    <s v="COMPETENCE CTR FOOD FERMANTAT TECHNOL"/>
    <n v="1"/>
    <s v="0.004"/>
    <m/>
    <x v="0"/>
    <x v="0"/>
  </r>
  <r>
    <s v="COMPETENCE CTR FOOD FERMENTAT TECHNOL CCFFT"/>
    <n v="1"/>
    <s v="0.004"/>
    <m/>
    <x v="0"/>
    <x v="0"/>
  </r>
  <r>
    <s v="COMPETENCE CTR FOOD TECHNOL"/>
    <n v="1"/>
    <s v="0.004"/>
    <m/>
    <x v="0"/>
    <x v="0"/>
  </r>
  <r>
    <s v="COMPETENCE CTR HLTH TECHNOL TARTU"/>
    <n v="1"/>
    <s v="0.004"/>
    <m/>
    <x v="0"/>
    <x v="0"/>
  </r>
  <r>
    <s v="COMPLEJO ASISTENCIAL SEGOVIA"/>
    <n v="1"/>
    <s v="0.004"/>
    <m/>
    <x v="0"/>
    <x v="0"/>
  </r>
  <r>
    <s v="COMPLEJO HOSP JAEN"/>
    <n v="1"/>
    <s v="0.004"/>
    <m/>
    <x v="0"/>
    <x v="0"/>
  </r>
  <r>
    <s v="COMPLEJO HOSP NAVARRA PAMPLONA"/>
    <n v="1"/>
    <s v="0.004"/>
    <m/>
    <x v="0"/>
    <x v="0"/>
  </r>
  <r>
    <s v="COMPLEJO HOSP UNIV"/>
    <n v="1"/>
    <s v="0.004"/>
    <m/>
    <x v="0"/>
    <x v="0"/>
  </r>
  <r>
    <s v="COMPLEJO HOSP UNIV A CORUNA"/>
    <n v="1"/>
    <s v="0.004"/>
    <m/>
    <x v="0"/>
    <x v="0"/>
  </r>
  <r>
    <s v="COMPLEJO HOSP UNIV ALBACETE"/>
    <n v="1"/>
    <s v="0.004"/>
    <m/>
    <x v="0"/>
    <x v="0"/>
  </r>
  <r>
    <s v="COMPLEJO HOSP UNIV ORENSE"/>
    <n v="1"/>
    <s v="0.004"/>
    <m/>
    <x v="0"/>
    <x v="0"/>
  </r>
  <r>
    <s v="COMPLEJO HOSP UNIV SANTIAGO CHUS"/>
    <n v="1"/>
    <s v="0.004"/>
    <m/>
    <x v="0"/>
    <x v="0"/>
  </r>
  <r>
    <s v="COMPLEJO MED PFA CHURRUCA VIZCA"/>
    <n v="1"/>
    <s v="0.004"/>
    <m/>
    <x v="0"/>
    <x v="0"/>
  </r>
  <r>
    <s v="COMPLEXO HOSPITALARIO UNIV VIGO"/>
    <n v="1"/>
    <s v="0.004"/>
    <m/>
    <x v="0"/>
    <x v="0"/>
  </r>
  <r>
    <s v="COMPLIANCE SERV INT"/>
    <n v="1"/>
    <s v="0.004"/>
    <m/>
    <x v="0"/>
    <x v="0"/>
  </r>
  <r>
    <s v="COMPOTENCE CTR FOOD FERMENTAT TECHNOL"/>
    <n v="1"/>
    <s v="0.004"/>
    <m/>
    <x v="0"/>
    <x v="0"/>
  </r>
  <r>
    <s v="COMPUTAT BIOL INST"/>
    <n v="1"/>
    <s v="0.004"/>
    <m/>
    <x v="0"/>
    <x v="0"/>
  </r>
  <r>
    <s v="COMUNIDAD AUTONOMA PAIS VASCO UNIPAR"/>
    <n v="1"/>
    <s v="0.004"/>
    <m/>
    <x v="0"/>
    <x v="0"/>
  </r>
  <r>
    <s v="COMUNITAT VALENCIANA"/>
    <n v="1"/>
    <s v="0.004"/>
    <m/>
    <x v="0"/>
    <x v="0"/>
  </r>
  <r>
    <s v="CONACYT"/>
    <n v="1"/>
    <s v="0.004"/>
    <m/>
    <x v="0"/>
    <x v="0"/>
  </r>
  <r>
    <s v="CONECOFOR"/>
    <n v="1"/>
    <s v="0.004"/>
    <m/>
    <x v="0"/>
    <x v="0"/>
  </r>
  <r>
    <s v="CONFUCIUS INST"/>
    <n v="1"/>
    <s v="0.004"/>
    <m/>
    <x v="0"/>
    <x v="0"/>
  </r>
  <r>
    <s v="CONICET CENIT UNIV NACL TRES DE FEBRERO"/>
    <n v="1"/>
    <s v="0.004"/>
    <m/>
    <x v="0"/>
    <x v="0"/>
  </r>
  <r>
    <s v="CONICET UNC"/>
    <n v="1"/>
    <s v="0.004"/>
    <m/>
    <x v="0"/>
    <x v="0"/>
  </r>
  <r>
    <s v="CONICETUBA"/>
    <n v="1"/>
    <s v="0.004"/>
    <m/>
    <x v="0"/>
    <x v="0"/>
  </r>
  <r>
    <s v="CONNECTICUT COLL"/>
    <n v="1"/>
    <s v="0.004"/>
    <m/>
    <x v="0"/>
    <x v="0"/>
  </r>
  <r>
    <s v="CONRESP"/>
    <n v="1"/>
    <s v="0.004"/>
    <m/>
    <x v="0"/>
    <x v="0"/>
  </r>
  <r>
    <s v="CONSEJERIA AGR GANADERIA MEDIO AMBIENTE DIPUT"/>
    <n v="1"/>
    <s v="0.004"/>
    <m/>
    <x v="0"/>
    <x v="0"/>
  </r>
  <r>
    <s v="CONSEJERIA AGR JUNTA COMUNIDADES CASTILL LA MANCH"/>
    <n v="1"/>
    <s v="0.004"/>
    <m/>
    <x v="0"/>
    <x v="0"/>
  </r>
  <r>
    <s v="CONSEJERIA AGR JUNTA COMUNIDADES CASTILL MANCH"/>
    <n v="1"/>
    <s v="0.004"/>
    <m/>
    <x v="0"/>
    <x v="0"/>
  </r>
  <r>
    <s v="CONSEJERIA AGR JUNTA COMUNIDADES CASTILLA LA MANC"/>
    <n v="1"/>
    <s v="0.004"/>
    <m/>
    <x v="0"/>
    <x v="0"/>
  </r>
  <r>
    <s v="CONSEJERIA PRESIDENCIA AGR PESCA ALIMENTAC AGUA"/>
    <n v="1"/>
    <s v="0.004"/>
    <m/>
    <x v="0"/>
    <x v="0"/>
  </r>
  <r>
    <s v="CONSEJERIA SANIDAD JUNTA DE CASTILLA LEON"/>
    <n v="1"/>
    <s v="0.004"/>
    <m/>
    <x v="0"/>
    <x v="0"/>
  </r>
  <r>
    <s v="CONSEJO INVEST NACL ITALIANO CNR"/>
    <n v="1"/>
    <s v="0.004"/>
    <m/>
    <x v="0"/>
    <x v="0"/>
  </r>
  <r>
    <s v="CONSEJO NAC CIENCIA TECNOL"/>
    <n v="1"/>
    <s v="0.004"/>
    <m/>
    <x v="0"/>
    <x v="0"/>
  </r>
  <r>
    <s v="CONSEJO NACL CIENCIA TECHOL"/>
    <n v="1"/>
    <s v="0.004"/>
    <m/>
    <x v="0"/>
    <x v="0"/>
  </r>
  <r>
    <s v="CONSEJO NACL CIENT TECNNOL"/>
    <n v="1"/>
    <s v="0.004"/>
    <m/>
    <x v="0"/>
    <x v="0"/>
  </r>
  <r>
    <s v="CONSEJO NACL INVEST CIENCIA TECN"/>
    <n v="1"/>
    <s v="0.004"/>
    <m/>
    <x v="0"/>
    <x v="0"/>
  </r>
  <r>
    <s v="CONSEJO NACL INVEST CIENCIA TECNOL"/>
    <n v="1"/>
    <s v="0.004"/>
    <m/>
    <x v="0"/>
    <x v="0"/>
  </r>
  <r>
    <s v="CONSEJO SUPER INVEST"/>
    <n v="1"/>
    <s v="0.004"/>
    <m/>
    <x v="0"/>
    <x v="0"/>
  </r>
  <r>
    <s v="CONSEJO SUPER INVEST CIENT CEAB CSIC"/>
    <n v="1"/>
    <s v="0.004"/>
    <m/>
    <x v="0"/>
    <x v="0"/>
  </r>
  <r>
    <s v="CONSEJO SUPER INVEST CIENT CSIC IG"/>
    <n v="1"/>
    <s v="0.004"/>
    <m/>
    <x v="0"/>
    <x v="0"/>
  </r>
  <r>
    <s v="CONSERVATOIRE BOT NATL BAILLEUL"/>
    <n v="1"/>
    <s v="0.004"/>
    <m/>
    <x v="0"/>
    <x v="0"/>
  </r>
  <r>
    <s v="CONSERVATOIRE BOT NATL MEDITERRANEEN"/>
    <n v="1"/>
    <s v="0.004"/>
    <m/>
    <x v="0"/>
    <x v="0"/>
  </r>
  <r>
    <s v="CONSERVATOIRE BOTAN NATL BREST"/>
    <n v="1"/>
    <s v="0.004"/>
    <m/>
    <x v="0"/>
    <x v="0"/>
  </r>
  <r>
    <s v="CONSERVATOIRE BOTAN NATL CORSE"/>
    <n v="1"/>
    <s v="0.004"/>
    <m/>
    <x v="0"/>
    <x v="0"/>
  </r>
  <r>
    <s v="CONSERVATOIRE JARDIN BOT VILLE GENEVE"/>
    <n v="1"/>
    <s v="0.004"/>
    <m/>
    <x v="0"/>
    <x v="0"/>
  </r>
  <r>
    <s v="CONSIGLIO NAZL RIC SEGRATE MILANO"/>
    <n v="1"/>
    <s v="0.004"/>
    <m/>
    <x v="0"/>
    <x v="0"/>
  </r>
  <r>
    <s v="CONSIGLIO RIC AGR ANAL ECON AGR CREA"/>
    <n v="1"/>
    <s v="0.004"/>
    <m/>
    <x v="0"/>
    <x v="0"/>
  </r>
  <r>
    <s v="CONSIGLIO RIC AGR ANAL ECON AGR CREA ABP"/>
    <n v="1"/>
    <s v="0.004"/>
    <m/>
    <x v="0"/>
    <x v="0"/>
  </r>
  <r>
    <s v="CONSIGLIO RIC SPERIMENTAZ AGR"/>
    <n v="1"/>
    <s v="0.004"/>
    <m/>
    <x v="0"/>
    <x v="0"/>
  </r>
  <r>
    <s v="CONSORCI PARC MAR SALUT BARCELONA"/>
    <n v="1"/>
    <s v="0.004"/>
    <m/>
    <x v="0"/>
    <x v="0"/>
  </r>
  <r>
    <s v="CONSORCIO HOSP GEN UNIV VALENCIA"/>
    <n v="1"/>
    <s v="0.004"/>
    <m/>
    <x v="0"/>
    <x v="0"/>
  </r>
  <r>
    <s v="CONSORCIO INVEST BIOMED EPIDEMIOL SALUD PUBL CI"/>
    <n v="1"/>
    <s v="0.004"/>
    <m/>
    <x v="0"/>
    <x v="0"/>
  </r>
  <r>
    <s v="CONSORCIO INVEST BIOMED RED CIBER EPIDEMIOL SAL"/>
    <n v="1"/>
    <s v="0.004"/>
    <m/>
    <x v="0"/>
    <x v="0"/>
  </r>
  <r>
    <s v="CONSORCIO INVEST BIOMED RED ESPECIALIZADO EPIDEMI"/>
    <n v="1"/>
    <s v="0.004"/>
    <m/>
    <x v="0"/>
    <x v="0"/>
  </r>
  <r>
    <s v="CONSORTIUM BIOMED RES EPIDEMIOL PUBL HLTH CIBER"/>
    <n v="1"/>
    <s v="0.004"/>
    <m/>
    <x v="0"/>
    <x v="0"/>
  </r>
  <r>
    <s v="CONSORZIO CREATE"/>
    <n v="1"/>
    <s v="0.004"/>
    <m/>
    <x v="0"/>
    <x v="0"/>
  </r>
  <r>
    <s v="CONSORZIO INTERUNIV"/>
    <n v="1"/>
    <s v="0.004"/>
    <m/>
    <x v="0"/>
    <x v="0"/>
  </r>
  <r>
    <s v="CONSORZIO INTERUNIV NAZL INFORMAT"/>
    <n v="1"/>
    <s v="0.004"/>
    <m/>
    <x v="0"/>
    <x v="0"/>
  </r>
  <r>
    <s v="CONSORZIO MARIO NEGRI SUD"/>
    <n v="1"/>
    <s v="0.004"/>
    <m/>
    <x v="0"/>
    <x v="0"/>
  </r>
  <r>
    <s v="CONSORZIO MEDITERRANEO"/>
    <n v="1"/>
    <s v="0.004"/>
    <m/>
    <x v="0"/>
    <x v="0"/>
  </r>
  <r>
    <s v="CONSORZIO PROVINCIALE ANTITUBERCOLARE"/>
    <n v="1"/>
    <s v="0.004"/>
    <m/>
    <x v="0"/>
    <x v="0"/>
  </r>
  <r>
    <s v="CONSTANTINE UNIV NITRA"/>
    <n v="1"/>
    <s v="0.004"/>
    <m/>
    <x v="0"/>
    <x v="0"/>
  </r>
  <r>
    <s v="CONSULTAT DIAGNOST CTR"/>
    <n v="1"/>
    <s v="0.004"/>
    <m/>
    <x v="0"/>
    <x v="0"/>
  </r>
  <r>
    <s v="CONSULTORIO PRIVADO JOSE LUIS ACCINI"/>
    <n v="1"/>
    <s v="0.004"/>
    <m/>
    <x v="0"/>
    <x v="0"/>
  </r>
  <r>
    <s v="CONSULTUR STUDIES ANAL"/>
    <n v="1"/>
    <s v="0.004"/>
    <m/>
    <x v="0"/>
    <x v="0"/>
  </r>
  <r>
    <s v="CONTECT SCH PUBL HLTH"/>
    <n v="1"/>
    <s v="0.004"/>
    <m/>
    <x v="0"/>
    <x v="0"/>
  </r>
  <r>
    <s v="CONTIPRO BIOTECH SRO"/>
    <n v="1"/>
    <s v="0.004"/>
    <m/>
    <x v="0"/>
    <x v="0"/>
  </r>
  <r>
    <s v="CONTRACT RES ORG QUINTILES"/>
    <n v="1"/>
    <s v="0.004"/>
    <m/>
    <x v="0"/>
    <x v="0"/>
  </r>
  <r>
    <s v="CONWAY INST BIOMOL BIOMED RES"/>
    <n v="1"/>
    <s v="0.004"/>
    <m/>
    <x v="0"/>
    <x v="0"/>
  </r>
  <r>
    <s v="COOK CHILDRENS HOSP"/>
    <n v="1"/>
    <s v="0.004"/>
    <m/>
    <x v="0"/>
    <x v="0"/>
  </r>
  <r>
    <s v="COOMBE WOMEN INFANTS UNIV HOSP"/>
    <n v="1"/>
    <s v="0.004"/>
    <m/>
    <x v="0"/>
    <x v="0"/>
  </r>
  <r>
    <s v="COOPERAT CYBER DEFENCE CTR EXCELLENCE"/>
    <n v="1"/>
    <s v="0.004"/>
    <m/>
    <x v="0"/>
    <x v="0"/>
  </r>
  <r>
    <s v="COOPERAT RES CTR NATL PLANT BIOSECUR"/>
    <n v="1"/>
    <s v="0.004"/>
    <m/>
    <x v="0"/>
    <x v="0"/>
  </r>
  <r>
    <s v="COOPERAT SILENE"/>
    <n v="1"/>
    <s v="0.004"/>
    <m/>
    <x v="0"/>
    <x v="0"/>
  </r>
  <r>
    <s v="COORDINAT MAMMAL NORD FRANCE"/>
    <n v="1"/>
    <s v="0.004"/>
    <m/>
    <x v="0"/>
    <x v="0"/>
  </r>
  <r>
    <s v="COPENHAGEN BUSINESS SCHOOL"/>
    <n v="1"/>
    <s v="0.004"/>
    <m/>
    <x v="0"/>
    <x v="0"/>
  </r>
  <r>
    <s v="COPENHAGEN HIV PROGRAM"/>
    <n v="1"/>
    <s v="0.004"/>
    <m/>
    <x v="0"/>
    <x v="0"/>
  </r>
  <r>
    <s v="COPENHAGEN HIV PROGRAMME"/>
    <n v="1"/>
    <s v="0.004"/>
    <m/>
    <x v="0"/>
    <x v="0"/>
  </r>
  <r>
    <s v="COPENHAGEN UNIV HOSP BISPEBJERG FREDERIKSBERG"/>
    <n v="1"/>
    <s v="0.004"/>
    <m/>
    <x v="0"/>
    <x v="0"/>
  </r>
  <r>
    <s v="COPENHAGEN UNIV HOSP HERLEV"/>
    <n v="1"/>
    <s v="0.004"/>
    <m/>
    <x v="0"/>
    <x v="0"/>
  </r>
  <r>
    <s v="COPENHAGEN UNIV HOSP HOLBAEK"/>
    <n v="1"/>
    <s v="0.004"/>
    <m/>
    <x v="0"/>
    <x v="0"/>
  </r>
  <r>
    <s v="COPENHAGEN UNIV HOSP MED SCI"/>
    <n v="1"/>
    <s v="0.004"/>
    <m/>
    <x v="0"/>
    <x v="0"/>
  </r>
  <r>
    <s v="COPENHAGEN ZOO"/>
    <n v="1"/>
    <s v="0.004"/>
    <m/>
    <x v="0"/>
    <x v="0"/>
  </r>
  <r>
    <s v="CORDIS INST CORAZON"/>
    <n v="1"/>
    <s v="0.004"/>
    <m/>
    <x v="0"/>
    <x v="0"/>
  </r>
  <r>
    <s v="CORE RES GRP"/>
    <n v="1"/>
    <s v="0.004"/>
    <m/>
    <x v="0"/>
    <x v="0"/>
  </r>
  <r>
    <s v="CORNELL LAB ORNITHOL"/>
    <n v="1"/>
    <s v="0.004"/>
    <m/>
    <x v="0"/>
    <x v="0"/>
  </r>
  <r>
    <s v="CORP BENEFICENCIA OSORNO"/>
    <n v="1"/>
    <s v="0.004"/>
    <m/>
    <x v="0"/>
    <x v="0"/>
  </r>
  <r>
    <s v="CORP DESARROLLO PROD MEDIO AMBIENTE LABORAL"/>
    <n v="1"/>
    <s v="0.004"/>
    <m/>
    <x v="0"/>
    <x v="0"/>
  </r>
  <r>
    <s v="CORP EHS"/>
    <n v="1"/>
    <s v="0.004"/>
    <m/>
    <x v="0"/>
    <x v="0"/>
  </r>
  <r>
    <s v="CORP SANITARIA PARC TAULI SABADELL"/>
    <n v="1"/>
    <s v="0.004"/>
    <m/>
    <x v="0"/>
    <x v="0"/>
  </r>
  <r>
    <s v="CORPORAC MED GRAL SAN MARTIN SA"/>
    <n v="1"/>
    <s v="0.004"/>
    <m/>
    <x v="0"/>
    <x v="0"/>
  </r>
  <r>
    <s v="CORPORAC SENTIDO NAT"/>
    <n v="1"/>
    <s v="0.004"/>
    <m/>
    <x v="0"/>
    <x v="0"/>
  </r>
  <r>
    <s v="CORPORAL MICHAEL CRESCENZ VA MED CTR"/>
    <n v="1"/>
    <s v="0.004"/>
    <m/>
    <x v="0"/>
    <x v="0"/>
  </r>
  <r>
    <s v="CORSON CONSULTING LCC"/>
    <n v="1"/>
    <s v="0.004"/>
    <m/>
    <x v="0"/>
    <x v="0"/>
  </r>
  <r>
    <s v="CORUNNA MED RES CTR"/>
    <n v="1"/>
    <s v="0.004"/>
    <m/>
    <x v="0"/>
    <x v="0"/>
  </r>
  <r>
    <s v="CORVINUS UNIV"/>
    <n v="1"/>
    <s v="0.004"/>
    <m/>
    <x v="0"/>
    <x v="0"/>
  </r>
  <r>
    <s v="CORVINUS UNIV BUDAPST"/>
    <n v="1"/>
    <s v="0.004"/>
    <m/>
    <x v="0"/>
    <x v="0"/>
  </r>
  <r>
    <s v="COSMOLOG GMBH CO KG"/>
    <n v="1"/>
    <s v="0.004"/>
    <m/>
    <x v="0"/>
    <x v="0"/>
  </r>
  <r>
    <s v="COSRAM SYLVANIA PROD INC"/>
    <n v="1"/>
    <s v="0.004"/>
    <m/>
    <x v="0"/>
    <x v="0"/>
  </r>
  <r>
    <s v="COT TUSCAN ORNITHOL SOCIETY"/>
    <n v="1"/>
    <s v="0.004"/>
    <m/>
    <x v="0"/>
    <x v="0"/>
  </r>
  <r>
    <s v="COTE DOR DIGEST CANC REGISTRY"/>
    <n v="1"/>
    <s v="0.004"/>
    <m/>
    <x v="0"/>
    <x v="0"/>
  </r>
  <r>
    <s v="COTUGNO HOSP"/>
    <n v="1"/>
    <s v="0.004"/>
    <m/>
    <x v="0"/>
    <x v="0"/>
  </r>
  <r>
    <s v="COUNCIL ENVIRONM INFRASTRUCT RLI"/>
    <n v="1"/>
    <s v="0.004"/>
    <m/>
    <x v="0"/>
    <x v="0"/>
  </r>
  <r>
    <s v="COUNCIL EUROPEAN UNION"/>
    <n v="1"/>
    <s v="0.004"/>
    <m/>
    <x v="0"/>
    <x v="0"/>
  </r>
  <r>
    <s v="COUNCIL FOREIGN RELAT"/>
    <n v="1"/>
    <s v="0.004"/>
    <m/>
    <x v="0"/>
    <x v="0"/>
  </r>
  <r>
    <s v="COUNTIES MANUKAU DIST HLTH BOARD"/>
    <n v="1"/>
    <s v="0.004"/>
    <m/>
    <x v="0"/>
    <x v="0"/>
  </r>
  <r>
    <s v="COUNTRY HLTH SA"/>
    <n v="1"/>
    <s v="0.004"/>
    <m/>
    <x v="0"/>
    <x v="0"/>
  </r>
  <r>
    <s v="COVANCE"/>
    <n v="1"/>
    <s v="0.004"/>
    <m/>
    <x v="0"/>
    <x v="0"/>
  </r>
  <r>
    <s v="CP KELCO APS"/>
    <n v="1"/>
    <s v="0.004"/>
    <m/>
    <x v="0"/>
    <x v="0"/>
  </r>
  <r>
    <s v="CP PL PLLC"/>
    <n v="1"/>
    <s v="0.004"/>
    <m/>
    <x v="0"/>
    <x v="0"/>
  </r>
  <r>
    <s v="CPC M"/>
    <n v="1"/>
    <s v="0.004"/>
    <m/>
    <x v="0"/>
    <x v="0"/>
  </r>
  <r>
    <s v="CPF KAROLINSKA UNIV SJUKHUSET SOLNA"/>
    <n v="1"/>
    <s v="0.004"/>
    <m/>
    <x v="0"/>
    <x v="0"/>
  </r>
  <r>
    <s v="CPO PIEMONTE"/>
    <n v="1"/>
    <s v="0.004"/>
    <m/>
    <x v="0"/>
    <x v="0"/>
  </r>
  <r>
    <s v="CRA PLANT PATHOL RES CTR"/>
    <n v="1"/>
    <s v="0.004"/>
    <m/>
    <x v="0"/>
    <x v="0"/>
  </r>
  <r>
    <s v="CRACOW UNIV ECON"/>
    <n v="1"/>
    <s v="0.004"/>
    <m/>
    <x v="0"/>
    <x v="0"/>
  </r>
  <r>
    <s v="CRAIGAVON CARDIAC CTR"/>
    <n v="1"/>
    <s v="0.004"/>
    <m/>
    <x v="0"/>
    <x v="0"/>
  </r>
  <r>
    <s v="CRBPO"/>
    <n v="1"/>
    <s v="0.004"/>
    <m/>
    <x v="0"/>
    <x v="0"/>
  </r>
  <r>
    <s v="CRCHUM"/>
    <n v="1"/>
    <s v="0.004"/>
    <m/>
    <x v="0"/>
    <x v="0"/>
  </r>
  <r>
    <s v="CREA ABP"/>
    <n v="1"/>
    <s v="0.004"/>
    <m/>
    <x v="0"/>
    <x v="0"/>
  </r>
  <r>
    <s v="CREA CONSIGLIO RIC AGR ANAL ECON AGR"/>
    <n v="1"/>
    <s v="0.004"/>
    <m/>
    <x v="0"/>
    <x v="0"/>
  </r>
  <r>
    <s v="CREA MPF"/>
    <n v="1"/>
    <s v="0.004"/>
    <m/>
    <x v="0"/>
    <x v="0"/>
  </r>
  <r>
    <s v="CREA NUT"/>
    <n v="1"/>
    <s v="0.004"/>
    <m/>
    <x v="0"/>
    <x v="0"/>
  </r>
  <r>
    <s v="CREAF CEAB CSIC"/>
    <n v="1"/>
    <s v="0.004"/>
    <m/>
    <x v="0"/>
    <x v="0"/>
  </r>
  <r>
    <s v="CREAF CEAB UAB"/>
    <n v="1"/>
    <s v="0.004"/>
    <m/>
    <x v="0"/>
    <x v="0"/>
  </r>
  <r>
    <s v="CREAF CSIC UAB"/>
    <n v="1"/>
    <s v="0.004"/>
    <m/>
    <x v="0"/>
    <x v="0"/>
  </r>
  <r>
    <s v="CREATIVITIC INNOVA SL"/>
    <n v="1"/>
    <s v="0.004"/>
    <m/>
    <x v="0"/>
    <x v="0"/>
  </r>
  <r>
    <s v="CREATOMUS SOLUT"/>
    <n v="1"/>
    <s v="0.004"/>
    <m/>
    <x v="0"/>
    <x v="0"/>
  </r>
  <r>
    <s v="CREDA UPC IRTA"/>
    <n v="1"/>
    <s v="0.004"/>
    <m/>
    <x v="0"/>
    <x v="0"/>
  </r>
  <r>
    <s v="CRH"/>
    <n v="1"/>
    <s v="0.004"/>
    <m/>
    <x v="0"/>
    <x v="0"/>
  </r>
  <r>
    <s v="CRIMEAN REPUBL AIDS CTR"/>
    <n v="1"/>
    <s v="0.004"/>
    <m/>
    <x v="0"/>
    <x v="0"/>
  </r>
  <r>
    <s v="CRLC"/>
    <n v="1"/>
    <s v="0.004"/>
    <m/>
    <x v="0"/>
    <x v="0"/>
  </r>
  <r>
    <s v="CRLC VAL D AURELLE PAUL LAMARQUE"/>
    <n v="1"/>
    <s v="0.004"/>
    <m/>
    <x v="0"/>
    <x v="0"/>
  </r>
  <r>
    <s v="CRM"/>
    <n v="1"/>
    <s v="0.004"/>
    <m/>
    <x v="0"/>
    <x v="0"/>
  </r>
  <r>
    <s v="CRO AVIANO NATL CANC INST"/>
    <n v="1"/>
    <s v="0.004"/>
    <m/>
    <x v="0"/>
    <x v="0"/>
  </r>
  <r>
    <s v="CROATIAN ACAD SCI ART"/>
    <n v="1"/>
    <s v="0.004"/>
    <m/>
    <x v="0"/>
    <x v="0"/>
  </r>
  <r>
    <s v="CROATIAN FOREST RES INST"/>
    <n v="1"/>
    <s v="0.004"/>
    <m/>
    <x v="0"/>
    <x v="0"/>
  </r>
  <r>
    <s v="CROATIAN GEOL SURVEY"/>
    <n v="1"/>
    <s v="0.004"/>
    <m/>
    <x v="0"/>
    <x v="0"/>
  </r>
  <r>
    <s v="CROATIAN INST PUBL HLTH"/>
    <n v="1"/>
    <s v="0.004"/>
    <m/>
    <x v="0"/>
    <x v="0"/>
  </r>
  <r>
    <s v="CROATIAN SOC NEPHROL DIALYSIS TRANSPLANTAT"/>
    <n v="1"/>
    <s v="0.004"/>
    <m/>
    <x v="0"/>
    <x v="0"/>
  </r>
  <r>
    <s v="CROATIAN VET INST"/>
    <n v="1"/>
    <s v="0.004"/>
    <m/>
    <x v="0"/>
    <x v="0"/>
  </r>
  <r>
    <s v="CROFTERS"/>
    <n v="1"/>
    <s v="0.004"/>
    <m/>
    <x v="0"/>
    <x v="0"/>
  </r>
  <r>
    <s v="CROPDESIGN NV"/>
    <n v="1"/>
    <s v="0.004"/>
    <m/>
    <x v="0"/>
    <x v="0"/>
  </r>
  <r>
    <s v="CROWN CRO OY"/>
    <n v="1"/>
    <s v="0.004"/>
    <m/>
    <x v="0"/>
    <x v="0"/>
  </r>
  <r>
    <s v="CRP"/>
    <n v="1"/>
    <s v="0.004"/>
    <m/>
    <x v="0"/>
    <x v="0"/>
  </r>
  <r>
    <s v="CRP HENRI TUDOR CITI"/>
    <n v="1"/>
    <s v="0.004"/>
    <m/>
    <x v="0"/>
    <x v="0"/>
  </r>
  <r>
    <s v="CRPG CNRS"/>
    <n v="1"/>
    <s v="0.004"/>
    <m/>
    <x v="0"/>
    <x v="0"/>
  </r>
  <r>
    <s v="CRPP"/>
    <n v="1"/>
    <s v="0.004"/>
    <m/>
    <x v="0"/>
    <x v="0"/>
  </r>
  <r>
    <s v="CRS4"/>
    <n v="1"/>
    <s v="0.004"/>
    <m/>
    <x v="0"/>
    <x v="0"/>
  </r>
  <r>
    <s v="CRST OY"/>
    <n v="1"/>
    <s v="0.004"/>
    <m/>
    <x v="0"/>
    <x v="0"/>
  </r>
  <r>
    <s v="CRUCES UNIV HOSP"/>
    <n v="1"/>
    <s v="0.004"/>
    <m/>
    <x v="0"/>
    <x v="0"/>
  </r>
  <r>
    <s v="CRUSADING PROJECT"/>
    <n v="1"/>
    <s v="0.004"/>
    <m/>
    <x v="0"/>
    <x v="0"/>
  </r>
  <r>
    <s v="CRYSTALSOL GMBH"/>
    <n v="1"/>
    <s v="0.004"/>
    <m/>
    <x v="0"/>
    <x v="0"/>
  </r>
  <r>
    <s v="CRYTALSOL OU"/>
    <n v="1"/>
    <s v="0.004"/>
    <m/>
    <x v="0"/>
    <x v="0"/>
  </r>
  <r>
    <s v="CS SYST INFORMAT CNES CTR SPATIAL TOULOUSE"/>
    <n v="1"/>
    <s v="0.004"/>
    <m/>
    <x v="0"/>
    <x v="0"/>
  </r>
  <r>
    <s v="CSC DANMARK A S"/>
    <n v="1"/>
    <s v="0.004"/>
    <m/>
    <x v="0"/>
    <x v="0"/>
  </r>
  <r>
    <s v="CSC IT CTR SCI"/>
    <n v="1"/>
    <s v="0.004"/>
    <m/>
    <x v="0"/>
    <x v="0"/>
  </r>
  <r>
    <s v="CSEM"/>
    <n v="1"/>
    <s v="0.004"/>
    <m/>
    <x v="0"/>
    <x v="0"/>
  </r>
  <r>
    <s v="CSENSM"/>
    <n v="1"/>
    <s v="0.004"/>
    <m/>
    <x v="0"/>
    <x v="0"/>
  </r>
  <r>
    <s v="CSIC IDI BAPS"/>
    <n v="1"/>
    <s v="0.004"/>
    <m/>
    <x v="0"/>
    <x v="0"/>
  </r>
  <r>
    <s v="CSIC IRTA UAB UB"/>
    <n v="1"/>
    <s v="0.004"/>
    <m/>
    <x v="0"/>
    <x v="0"/>
  </r>
  <r>
    <s v="CSIC UAM"/>
    <n v="1"/>
    <s v="0.004"/>
    <m/>
    <x v="0"/>
    <x v="0"/>
  </r>
  <r>
    <s v="CSIC UNIVERSIDAD CANTABRIA"/>
    <n v="1"/>
    <s v="0.004"/>
    <m/>
    <x v="0"/>
    <x v="0"/>
  </r>
  <r>
    <s v="CSIC UPF"/>
    <n v="1"/>
    <s v="0.004"/>
    <m/>
    <x v="0"/>
    <x v="0"/>
  </r>
  <r>
    <s v="CSIC UR CAR"/>
    <n v="1"/>
    <s v="0.004"/>
    <m/>
    <x v="0"/>
    <x v="0"/>
  </r>
  <r>
    <s v="CSIR CDRI"/>
    <n v="1"/>
    <s v="0.004"/>
    <m/>
    <x v="0"/>
    <x v="0"/>
  </r>
  <r>
    <s v="CSIR IGIB"/>
    <n v="1"/>
    <s v="0.004"/>
    <m/>
    <x v="0"/>
    <x v="0"/>
  </r>
  <r>
    <s v="CSIR INDIAN INST CHEM BIOL"/>
    <n v="1"/>
    <s v="0.004"/>
    <m/>
    <x v="0"/>
    <x v="0"/>
  </r>
  <r>
    <s v="CSIR INST GENOM INTEGRAT BIOL CSIR IGIB"/>
    <n v="1"/>
    <s v="0.004"/>
    <m/>
    <x v="0"/>
    <x v="0"/>
  </r>
  <r>
    <s v="CSIRO LAND WATER FLAGSHIP"/>
    <n v="1"/>
    <s v="0.004"/>
    <m/>
    <x v="0"/>
    <x v="0"/>
  </r>
  <r>
    <s v="CSIRO MATH INFORMAT SCI"/>
    <n v="1"/>
    <s v="0.004"/>
    <m/>
    <x v="0"/>
    <x v="0"/>
  </r>
  <r>
    <s v="CSIRO MFG"/>
    <n v="1"/>
    <s v="0.004"/>
    <m/>
    <x v="0"/>
    <x v="0"/>
  </r>
  <r>
    <s v="CSIRO OCEANS ATMOSPHERE"/>
    <n v="1"/>
    <s v="0.004"/>
    <m/>
    <x v="0"/>
    <x v="0"/>
  </r>
  <r>
    <s v="CSIRO OCEANS ATMOSPHERE FLAGSHIP"/>
    <n v="1"/>
    <s v="0.004"/>
    <m/>
    <x v="0"/>
    <x v="0"/>
  </r>
  <r>
    <s v="CSISP"/>
    <n v="1"/>
    <s v="0.004"/>
    <m/>
    <x v="0"/>
    <x v="0"/>
  </r>
  <r>
    <s v="CSM HOSP UNIV FDN ALCORCON"/>
    <n v="1"/>
    <s v="0.004"/>
    <m/>
    <x v="0"/>
    <x v="0"/>
  </r>
  <r>
    <s v="CSPO"/>
    <n v="1"/>
    <s v="0.004"/>
    <m/>
    <x v="0"/>
    <x v="0"/>
  </r>
  <r>
    <s v="CSS MENDEL INST"/>
    <n v="1"/>
    <s v="0.004"/>
    <m/>
    <x v="0"/>
    <x v="0"/>
  </r>
  <r>
    <s v="CSSS SUD LANAUDIERE HOP PIERRE LE GARDEUR"/>
    <n v="1"/>
    <s v="0.004"/>
    <m/>
    <x v="0"/>
    <x v="0"/>
  </r>
  <r>
    <s v="CSU"/>
    <n v="1"/>
    <s v="0.004"/>
    <m/>
    <x v="0"/>
    <x v="0"/>
  </r>
  <r>
    <s v="CTFC"/>
    <n v="1"/>
    <s v="0.004"/>
    <m/>
    <x v="0"/>
    <x v="0"/>
  </r>
  <r>
    <s v="CTO"/>
    <n v="1"/>
    <s v="0.004"/>
    <m/>
    <x v="0"/>
    <x v="0"/>
  </r>
  <r>
    <s v="CTR ADDICT MENTAL HLTH CAMH"/>
    <n v="1"/>
    <s v="0.004"/>
    <m/>
    <x v="0"/>
    <x v="0"/>
  </r>
  <r>
    <s v="CTR AGR FORESTRY"/>
    <n v="1"/>
    <s v="0.004"/>
    <m/>
    <x v="0"/>
    <x v="0"/>
  </r>
  <r>
    <s v="CTR ALLERG IMMUNOL"/>
    <n v="1"/>
    <s v="0.004"/>
    <m/>
    <x v="0"/>
    <x v="0"/>
  </r>
  <r>
    <s v="CTR ANNA MARIA ASTORI"/>
    <n v="1"/>
    <s v="0.004"/>
    <m/>
    <x v="0"/>
    <x v="0"/>
  </r>
  <r>
    <s v="CTR ANTOINE LACASSAGNE"/>
    <n v="1"/>
    <s v="0.004"/>
    <m/>
    <x v="0"/>
    <x v="0"/>
  </r>
  <r>
    <s v="CTR APPL SPACE TECHNOL MICROGRAV ZARM"/>
    <n v="1"/>
    <s v="0.004"/>
    <m/>
    <x v="0"/>
    <x v="0"/>
  </r>
  <r>
    <s v="CTR ASSISTED REPROD EMBRYO BELIVPUL"/>
    <n v="1"/>
    <s v="0.004"/>
    <m/>
    <x v="0"/>
    <x v="0"/>
  </r>
  <r>
    <s v="CTR ASTHMA RES EDUC"/>
    <n v="1"/>
    <s v="0.004"/>
    <m/>
    <x v="0"/>
    <x v="0"/>
  </r>
  <r>
    <s v="CTR ASTHMA RESP DIS"/>
    <n v="1"/>
    <s v="0.004"/>
    <m/>
    <x v="0"/>
    <x v="0"/>
  </r>
  <r>
    <s v="CTR ASTROBIOL"/>
    <n v="1"/>
    <s v="0.004"/>
    <m/>
    <x v="0"/>
    <x v="0"/>
  </r>
  <r>
    <s v="CTR ASTROBIOL INTA CSIC"/>
    <n v="1"/>
    <s v="0.004"/>
    <m/>
    <x v="0"/>
    <x v="0"/>
  </r>
  <r>
    <s v="CTR ASTROSPACE"/>
    <n v="1"/>
    <s v="0.004"/>
    <m/>
    <x v="0"/>
    <x v="0"/>
  </r>
  <r>
    <s v="CTR AUSTRAL INVEST CIENT CADIC CONICET"/>
    <n v="1"/>
    <s v="0.004"/>
    <m/>
    <x v="0"/>
    <x v="0"/>
  </r>
  <r>
    <s v="CTR BACTERIAL STRESS RESPONSE PERSISTENCE"/>
    <n v="1"/>
    <s v="0.004"/>
    <m/>
    <x v="0"/>
    <x v="0"/>
  </r>
  <r>
    <s v="CTR BALKAN BIODIVERS CONSERVAT"/>
    <n v="1"/>
    <s v="0.004"/>
    <m/>
    <x v="0"/>
    <x v="0"/>
  </r>
  <r>
    <s v="CTR BALT SCANDINAVIAN ARCHAEOL"/>
    <n v="1"/>
    <s v="0.004"/>
    <m/>
    <x v="0"/>
    <x v="0"/>
  </r>
  <r>
    <s v="CTR BASED CREMA CREMONA"/>
    <n v="1"/>
    <s v="0.004"/>
    <m/>
    <x v="0"/>
    <x v="0"/>
  </r>
  <r>
    <s v="CTR BEHAV HLTH DEV"/>
    <n v="1"/>
    <s v="0.004"/>
    <m/>
    <x v="0"/>
    <x v="0"/>
  </r>
  <r>
    <s v="CTR BELARUSIAN CULTURE"/>
    <n v="1"/>
    <s v="0.004"/>
    <m/>
    <x v="0"/>
    <x v="0"/>
  </r>
  <r>
    <s v="CTR BELARUSIAN CULTURE LANGUAGE LITERATURE RES"/>
    <n v="1"/>
    <s v="0.004"/>
    <m/>
    <x v="0"/>
    <x v="0"/>
  </r>
  <r>
    <s v="CTR BIOL MOL SEVERO OCHOA CSIC UAM"/>
    <n v="1"/>
    <s v="0.004"/>
    <m/>
    <x v="0"/>
    <x v="0"/>
  </r>
  <r>
    <s v="CTR BIOL MOL SEVERO OCHOA UAM CSIC"/>
    <n v="1"/>
    <s v="0.004"/>
    <m/>
    <x v="0"/>
    <x v="0"/>
  </r>
  <r>
    <s v="CTR BIOL PATHOL"/>
    <n v="1"/>
    <s v="0.004"/>
    <m/>
    <x v="0"/>
    <x v="0"/>
  </r>
  <r>
    <s v="CTR BIOMED NETWORK RES RARE DIS"/>
    <n v="1"/>
    <s v="0.004"/>
    <m/>
    <x v="0"/>
    <x v="0"/>
  </r>
  <r>
    <s v="CTR BIOMED TECHNOL"/>
    <n v="1"/>
    <s v="0.004"/>
    <m/>
    <x v="0"/>
    <x v="0"/>
  </r>
  <r>
    <s v="CTR BIOPHYS MOL NUMER"/>
    <n v="1"/>
    <s v="0.004"/>
    <m/>
    <x v="0"/>
    <x v="0"/>
  </r>
  <r>
    <s v="CTR BIOTECHNOL"/>
    <n v="1"/>
    <s v="0.004"/>
    <m/>
    <x v="0"/>
    <x v="0"/>
  </r>
  <r>
    <s v="CTR BRASILEIRO PESQUIAS FIS"/>
    <n v="1"/>
    <s v="0.004"/>
    <m/>
    <x v="0"/>
    <x v="0"/>
  </r>
  <r>
    <s v="CTR BRASILERIO PESQUISAS FIS"/>
    <n v="1"/>
    <s v="0.004"/>
    <m/>
    <x v="0"/>
    <x v="0"/>
  </r>
  <r>
    <s v="CTR CALCUL INST NATL PHYS NUCL PHYS PARTICLULES"/>
    <n v="1"/>
    <s v="0.004"/>
    <m/>
    <x v="0"/>
    <x v="0"/>
  </r>
  <r>
    <s v="CTR CANC"/>
    <n v="1"/>
    <s v="0.004"/>
    <m/>
    <x v="0"/>
    <x v="0"/>
  </r>
  <r>
    <s v="CTR CANC EPIDEMIOL PREVENT CPO"/>
    <n v="1"/>
    <s v="0.004"/>
    <m/>
    <x v="0"/>
    <x v="0"/>
  </r>
  <r>
    <s v="CTR CANC EPIDEMIOL PREVENT CPO PIEMONTE"/>
    <n v="1"/>
    <s v="0.004"/>
    <m/>
    <x v="0"/>
    <x v="0"/>
  </r>
  <r>
    <s v="CTR CARDIOL NORD"/>
    <n v="1"/>
    <s v="0.004"/>
    <m/>
    <x v="0"/>
    <x v="0"/>
  </r>
  <r>
    <s v="CTR CARDIOVASC GENET"/>
    <n v="1"/>
    <s v="0.004"/>
    <m/>
    <x v="0"/>
    <x v="0"/>
  </r>
  <r>
    <s v="CTR CHEM LAB HLTH PROTECT INSP"/>
    <n v="1"/>
    <s v="0.004"/>
    <m/>
    <x v="0"/>
    <x v="0"/>
  </r>
  <r>
    <s v="CTR CHEM SUBST PREPARAT"/>
    <n v="1"/>
    <s v="0.004"/>
    <m/>
    <x v="0"/>
    <x v="0"/>
  </r>
  <r>
    <s v="CTR CLERMONT THEIX"/>
    <n v="1"/>
    <s v="0.004"/>
    <m/>
    <x v="0"/>
    <x v="0"/>
  </r>
  <r>
    <s v="CTR CLIN BAS RES"/>
    <n v="1"/>
    <s v="0.004"/>
    <m/>
    <x v="0"/>
    <x v="0"/>
  </r>
  <r>
    <s v="CTR CLIN BASIC RES AS"/>
    <n v="1"/>
    <s v="0.004"/>
    <m/>
    <x v="0"/>
    <x v="0"/>
  </r>
  <r>
    <s v="CTR CLIN BASIC RSRCH"/>
    <n v="1"/>
    <s v="0.004"/>
    <m/>
    <x v="0"/>
    <x v="0"/>
  </r>
  <r>
    <s v="CTR CLIN GLOBAL HLTH EDUC"/>
    <n v="1"/>
    <s v="0.004"/>
    <m/>
    <x v="0"/>
    <x v="0"/>
  </r>
  <r>
    <s v="CTR CLIN TOXICOL MOH"/>
    <n v="1"/>
    <s v="0.004"/>
    <m/>
    <x v="0"/>
    <x v="0"/>
  </r>
  <r>
    <s v="CTR COGNIT AGEING COGNIT EPIDEMIOL"/>
    <n v="1"/>
    <s v="0.004"/>
    <m/>
    <x v="0"/>
    <x v="0"/>
  </r>
  <r>
    <s v="CTR COGNIT BEHAV THERAPY"/>
    <n v="1"/>
    <s v="0.004"/>
    <m/>
    <x v="0"/>
    <x v="0"/>
  </r>
  <r>
    <s v="CTR COMMUN MED"/>
    <n v="1"/>
    <s v="0.004"/>
    <m/>
    <x v="0"/>
    <x v="0"/>
  </r>
  <r>
    <s v="CTR COMPARAT MED TRANSLAT RES"/>
    <n v="1"/>
    <s v="0.004"/>
    <m/>
    <x v="0"/>
    <x v="0"/>
  </r>
  <r>
    <s v="CTR COMPREHENS CANC"/>
    <n v="1"/>
    <s v="0.004"/>
    <m/>
    <x v="0"/>
    <x v="0"/>
  </r>
  <r>
    <s v="CTR CONSERVAT INNOVAT"/>
    <n v="1"/>
    <s v="0.004"/>
    <m/>
    <x v="0"/>
    <x v="0"/>
  </r>
  <r>
    <s v="CTR CONTROL CHRON DIS"/>
    <n v="1"/>
    <s v="0.004"/>
    <m/>
    <x v="0"/>
    <x v="0"/>
  </r>
  <r>
    <s v="CTR COOPERAT INT RECH AGRON DEV CIRAD"/>
    <n v="1"/>
    <s v="0.004"/>
    <m/>
    <x v="0"/>
    <x v="0"/>
  </r>
  <r>
    <s v="CTR CRIT CARE"/>
    <n v="1"/>
    <s v="0.004"/>
    <m/>
    <x v="0"/>
    <x v="0"/>
  </r>
  <r>
    <s v="CTR CULTURO SCI ALESSANDRO VOLTA"/>
    <n v="1"/>
    <s v="0.004"/>
    <m/>
    <x v="0"/>
    <x v="0"/>
  </r>
  <r>
    <s v="CTR CVD"/>
    <n v="1"/>
    <s v="0.004"/>
    <m/>
    <x v="0"/>
    <x v="0"/>
  </r>
  <r>
    <s v="CTR DEPT VET AFFAIRS OFF RES DEV"/>
    <n v="1"/>
    <s v="0.004"/>
    <m/>
    <x v="0"/>
    <x v="0"/>
  </r>
  <r>
    <s v="CTR DERMATOL VET ADERVET"/>
    <n v="1"/>
    <s v="0.004"/>
    <m/>
    <x v="0"/>
    <x v="0"/>
  </r>
  <r>
    <s v="CTR DEV"/>
    <n v="1"/>
    <s v="0.004"/>
    <m/>
    <x v="0"/>
    <x v="0"/>
  </r>
  <r>
    <s v="CTR DEV PUBL ADM"/>
    <n v="1"/>
    <s v="0.004"/>
    <m/>
    <x v="0"/>
    <x v="0"/>
  </r>
  <r>
    <s v="CTR DIABET RES"/>
    <n v="1"/>
    <s v="0.004"/>
    <m/>
    <x v="0"/>
    <x v="0"/>
  </r>
  <r>
    <s v="CTR DIAG TERAPII AIDS"/>
    <n v="1"/>
    <s v="0.004"/>
    <m/>
    <x v="0"/>
    <x v="0"/>
  </r>
  <r>
    <s v="CTR DIAGNOST"/>
    <n v="1"/>
    <s v="0.004"/>
    <m/>
    <x v="0"/>
    <x v="0"/>
  </r>
  <r>
    <s v="CTR DIAGNOST CARDIOL LTD"/>
    <n v="1"/>
    <s v="0.004"/>
    <m/>
    <x v="0"/>
    <x v="0"/>
  </r>
  <r>
    <s v="CTR DIALOGUE COMMUN"/>
    <n v="1"/>
    <s v="0.004"/>
    <m/>
    <x v="0"/>
    <x v="0"/>
  </r>
  <r>
    <s v="CTR DIS CONTROL KENYA"/>
    <n v="1"/>
    <s v="0.004"/>
    <m/>
    <x v="0"/>
    <x v="0"/>
  </r>
  <r>
    <s v="CTR DIS CONTROL PREVENT CDC"/>
    <n v="1"/>
    <s v="0.004"/>
    <m/>
    <x v="0"/>
    <x v="0"/>
  </r>
  <r>
    <s v="CTR DIS DYNAM ECON POLICY"/>
    <n v="1"/>
    <s v="0.004"/>
    <m/>
    <x v="0"/>
    <x v="0"/>
  </r>
  <r>
    <s v="CTR DIS PREVENT CONTROL"/>
    <n v="1"/>
    <s v="0.004"/>
    <m/>
    <x v="0"/>
    <x v="0"/>
  </r>
  <r>
    <s v="CTR DRUG RES DEV"/>
    <n v="1"/>
    <s v="0.004"/>
    <m/>
    <x v="0"/>
    <x v="0"/>
  </r>
  <r>
    <s v="CTR EATING DISORDERS URSULA"/>
    <n v="1"/>
    <s v="0.004"/>
    <m/>
    <x v="0"/>
    <x v="0"/>
  </r>
  <r>
    <s v="CTR ECCELLENZA RIC BIOMED CEBR"/>
    <n v="1"/>
    <s v="0.004"/>
    <m/>
    <x v="0"/>
    <x v="0"/>
  </r>
  <r>
    <s v="CTR ECOL ALPINA"/>
    <n v="1"/>
    <s v="0.004"/>
    <m/>
    <x v="0"/>
    <x v="0"/>
  </r>
  <r>
    <s v="CTR ECOL DEV RES"/>
    <n v="1"/>
    <s v="0.004"/>
    <m/>
    <x v="0"/>
    <x v="0"/>
  </r>
  <r>
    <s v="CTR ECOL ENGN"/>
    <n v="1"/>
    <s v="0.004"/>
    <m/>
    <x v="0"/>
    <x v="0"/>
  </r>
  <r>
    <s v="CTR ECOL ENGN TARTU"/>
    <n v="1"/>
    <s v="0.004"/>
    <m/>
    <x v="0"/>
    <x v="0"/>
  </r>
  <r>
    <s v="CTR ECOL FONCT EVOLUT CEFE CNRS"/>
    <n v="1"/>
    <s v="0.004"/>
    <m/>
    <x v="0"/>
    <x v="0"/>
  </r>
  <r>
    <s v="CTR ECOL FONCTIONNELLE EVOLUT"/>
    <n v="1"/>
    <s v="0.004"/>
    <m/>
    <x v="0"/>
    <x v="0"/>
  </r>
  <r>
    <s v="CTR ECOL HYDROL EDINBURGH CEH"/>
    <n v="1"/>
    <s v="0.004"/>
    <m/>
    <x v="0"/>
    <x v="0"/>
  </r>
  <r>
    <s v="CTR ECOL RES FORESTRY APPLICAT"/>
    <n v="1"/>
    <s v="0.004"/>
    <m/>
    <x v="0"/>
    <x v="0"/>
  </r>
  <r>
    <s v="CTR ECON EVALUAT HLTH TECHNOL ASSESSMENT"/>
    <n v="1"/>
    <s v="0.004"/>
    <m/>
    <x v="0"/>
    <x v="0"/>
  </r>
  <r>
    <s v="CTR ECOSYST SOC BIOSECUR FOREST RES"/>
    <n v="1"/>
    <s v="0.004"/>
    <m/>
    <x v="0"/>
    <x v="0"/>
  </r>
  <r>
    <s v="CTR EDUC MED INVEST CLIN"/>
    <n v="1"/>
    <s v="0.004"/>
    <m/>
    <x v="0"/>
    <x v="0"/>
  </r>
  <r>
    <s v="CTR EDUC MED INVEST CLIN NORBERTO QUIRNO CEMIC"/>
    <n v="1"/>
    <s v="0.004"/>
    <m/>
    <x v="0"/>
    <x v="0"/>
  </r>
  <r>
    <s v="CTR EDUCAC MED INVEST CLIN"/>
    <n v="1"/>
    <s v="0.004"/>
    <m/>
    <x v="0"/>
    <x v="0"/>
  </r>
  <r>
    <s v="CTR ENRICO FERMI"/>
    <n v="1"/>
    <s v="0.004"/>
    <m/>
    <x v="0"/>
    <x v="0"/>
  </r>
  <r>
    <s v="CTR ENVIRONM POLICY"/>
    <n v="1"/>
    <s v="0.004"/>
    <m/>
    <x v="0"/>
    <x v="0"/>
  </r>
  <r>
    <s v="CTR ENVIRONM RES"/>
    <n v="1"/>
    <s v="0.004"/>
    <m/>
    <x v="0"/>
    <x v="0"/>
  </r>
  <r>
    <s v="CTR EPIDEMIOL STUDIES SEXUALLY TRANSMITTED DIS HIV"/>
    <n v="1"/>
    <s v="0.004"/>
    <m/>
    <x v="0"/>
    <x v="0"/>
  </r>
  <r>
    <s v="CTR ESTUDIOS CLIN QUINDIO"/>
    <n v="1"/>
    <s v="0.004"/>
    <m/>
    <x v="0"/>
    <x v="0"/>
  </r>
  <r>
    <s v="CTR ESTUDIOS FIS COSMOS ARAGON CEFCA"/>
    <n v="1"/>
    <s v="0.004"/>
    <m/>
    <x v="0"/>
    <x v="0"/>
  </r>
  <r>
    <s v="CTR ESTUDIOS HIDROGR CEDEX"/>
    <n v="1"/>
    <s v="0.004"/>
    <m/>
    <x v="0"/>
    <x v="0"/>
  </r>
  <r>
    <s v="CTR ESTUDIOS HIDROGRAF CEDEX"/>
    <n v="1"/>
    <s v="0.004"/>
    <m/>
    <x v="0"/>
    <x v="0"/>
  </r>
  <r>
    <s v="CTR ETUD NORDIQUES"/>
    <n v="1"/>
    <s v="0.004"/>
    <m/>
    <x v="0"/>
    <x v="0"/>
  </r>
  <r>
    <s v="CTR ETUD POLYMORPHISME HUMAIN"/>
    <n v="1"/>
    <s v="0.004"/>
    <m/>
    <x v="0"/>
    <x v="0"/>
  </r>
  <r>
    <s v="CTR ETUD SPATIALES BIOSPHERE"/>
    <n v="1"/>
    <s v="0.004"/>
    <m/>
    <x v="0"/>
    <x v="0"/>
  </r>
  <r>
    <s v="CTR EU RUSSIA STUDIES CEURUS"/>
    <n v="1"/>
    <s v="0.004"/>
    <m/>
    <x v="0"/>
    <x v="0"/>
  </r>
  <r>
    <s v="CTR EURO MEDITERR CAMBIAMENTI CLIMAT"/>
    <n v="1"/>
    <s v="0.004"/>
    <m/>
    <x v="0"/>
    <x v="0"/>
  </r>
  <r>
    <s v="CTR EURO MEDITERRANEO CAMBIAMENTI CLIMATICI"/>
    <n v="1"/>
    <s v="0.004"/>
    <m/>
    <x v="0"/>
    <x v="0"/>
  </r>
  <r>
    <s v="CTR EUROMEDITERRANEO CAMBIAMENTI CLIMAT"/>
    <n v="1"/>
    <s v="0.004"/>
    <m/>
    <x v="0"/>
    <x v="0"/>
  </r>
  <r>
    <s v="CTR EUROPEAN POLICY STUDIES"/>
    <n v="1"/>
    <s v="0.004"/>
    <m/>
    <x v="0"/>
    <x v="0"/>
  </r>
  <r>
    <s v="CTR EXCELLENCE ADV MAT TECHNOL FUTURE CO NAMAST"/>
    <n v="1"/>
    <s v="0.004"/>
    <m/>
    <x v="0"/>
    <x v="0"/>
  </r>
  <r>
    <s v="CTR EXCELLENCE GENOM TRANSLAT MED"/>
    <n v="1"/>
    <s v="0.004"/>
    <m/>
    <x v="0"/>
    <x v="0"/>
  </r>
  <r>
    <s v="CTR EXCELLENCE NANOSCI NANOTECHNOL CO NANOCTR"/>
    <n v="1"/>
    <s v="0.004"/>
    <m/>
    <x v="0"/>
    <x v="0"/>
  </r>
  <r>
    <s v="CTR EXPT RES MED STUDIES"/>
    <n v="1"/>
    <s v="0.004"/>
    <m/>
    <x v="0"/>
    <x v="0"/>
  </r>
  <r>
    <s v="CTR FISIOL CLIN IPERTENSIONE"/>
    <n v="1"/>
    <s v="0.004"/>
    <m/>
    <x v="0"/>
    <x v="0"/>
  </r>
  <r>
    <s v="CTR FORENS EXPERTISE CRIMINALIST"/>
    <n v="1"/>
    <s v="0.004"/>
    <m/>
    <x v="0"/>
    <x v="0"/>
  </r>
  <r>
    <s v="CTR FRANCOIS BACLESSE"/>
    <n v="1"/>
    <s v="0.004"/>
    <m/>
    <x v="0"/>
    <x v="0"/>
  </r>
  <r>
    <s v="CTR GEN LINGUIST ZAS"/>
    <n v="1"/>
    <s v="0.004"/>
    <m/>
    <x v="0"/>
    <x v="0"/>
  </r>
  <r>
    <s v="CTR GENET HUMAINE"/>
    <n v="1"/>
    <s v="0.004"/>
    <m/>
    <x v="0"/>
    <x v="0"/>
  </r>
  <r>
    <s v="CTR GENET MED JACINTO MAGALHAES"/>
    <n v="1"/>
    <s v="0.004"/>
    <m/>
    <x v="0"/>
    <x v="0"/>
  </r>
  <r>
    <s v="CTR GENOM PERSONALIZED MED RES"/>
    <n v="1"/>
    <s v="0.004"/>
    <m/>
    <x v="0"/>
    <x v="0"/>
  </r>
  <r>
    <s v="CTR GENOM REGULAT"/>
    <n v="1"/>
    <s v="0.004"/>
    <m/>
    <x v="0"/>
    <x v="0"/>
  </r>
  <r>
    <s v="CTR GENOM REGULAT CRG UPF"/>
    <n v="1"/>
    <s v="0.004"/>
    <m/>
    <x v="0"/>
    <x v="0"/>
  </r>
  <r>
    <s v="CTR GENOM TRANSCRIPT CEGAT GMBH"/>
    <n v="1"/>
    <s v="0.004"/>
    <m/>
    <x v="0"/>
    <x v="0"/>
  </r>
  <r>
    <s v="CTR GEST CONSERVAZ GRANDI CARNIVORI"/>
    <n v="1"/>
    <s v="0.004"/>
    <m/>
    <x v="0"/>
    <x v="0"/>
  </r>
  <r>
    <s v="CTR GLOBAL CHILD HLTH"/>
    <n v="1"/>
    <s v="0.004"/>
    <m/>
    <x v="0"/>
    <x v="0"/>
  </r>
  <r>
    <s v="CTR GLOBAL GOVERNANCE STUDIES GSS"/>
    <n v="1"/>
    <s v="0.004"/>
    <m/>
    <x v="0"/>
    <x v="0"/>
  </r>
  <r>
    <s v="CTR HEART BLOOD ENDOCRINOL"/>
    <n v="1"/>
    <s v="0.004"/>
    <m/>
    <x v="0"/>
    <x v="0"/>
  </r>
  <r>
    <s v="CTR HEMATOL BONE MARROW TRANSPLANTAT"/>
    <n v="1"/>
    <s v="0.004"/>
    <m/>
    <x v="0"/>
    <x v="0"/>
  </r>
  <r>
    <s v="CTR HIGH PERFORMANCE COMP"/>
    <n v="1"/>
    <s v="0.004"/>
    <m/>
    <x v="0"/>
    <x v="0"/>
  </r>
  <r>
    <s v="CTR HIGH PERFORMANCE COMP NETWORKING CSC"/>
    <n v="1"/>
    <s v="0.004"/>
    <m/>
    <x v="0"/>
    <x v="0"/>
  </r>
  <r>
    <s v="CTR HIV AIDS INFECT DIS"/>
    <n v="1"/>
    <s v="0.004"/>
    <m/>
    <x v="0"/>
    <x v="0"/>
  </r>
  <r>
    <s v="CTR HIV HEPATOGASTROENTEROL"/>
    <n v="1"/>
    <s v="0.004"/>
    <m/>
    <x v="0"/>
    <x v="0"/>
  </r>
  <r>
    <s v="CTR HLTH ECON"/>
    <n v="1"/>
    <s v="0.004"/>
    <m/>
    <x v="0"/>
    <x v="0"/>
  </r>
  <r>
    <s v="CTR HLTH INTERVENT PREVENT"/>
    <n v="1"/>
    <s v="0.004"/>
    <m/>
    <x v="0"/>
    <x v="0"/>
  </r>
  <r>
    <s v="CTR HLTH MED RES CCBR HONG KONG"/>
    <n v="1"/>
    <s v="0.004"/>
    <m/>
    <x v="0"/>
    <x v="0"/>
  </r>
  <r>
    <s v="CTR HLTH POLICY"/>
    <n v="1"/>
    <s v="0.004"/>
    <m/>
    <x v="0"/>
    <x v="0"/>
  </r>
  <r>
    <s v="CTR HLTH TECHNOL SERV RES CINTESIS"/>
    <n v="1"/>
    <s v="0.004"/>
    <m/>
    <x v="0"/>
    <x v="0"/>
  </r>
  <r>
    <s v="CTR HOSP ABBEVILLE"/>
    <n v="1"/>
    <s v="0.004"/>
    <m/>
    <x v="0"/>
    <x v="0"/>
  </r>
  <r>
    <s v="CTR HOSP ALGARVE"/>
    <n v="1"/>
    <s v="0.004"/>
    <m/>
    <x v="0"/>
    <x v="0"/>
  </r>
  <r>
    <s v="CTR HOSP ARRAS"/>
    <n v="1"/>
    <s v="0.004"/>
    <m/>
    <x v="0"/>
    <x v="0"/>
  </r>
  <r>
    <s v="CTR HOSP BEAUCE ETCHEMIN"/>
    <n v="1"/>
    <s v="0.004"/>
    <m/>
    <x v="0"/>
    <x v="0"/>
  </r>
  <r>
    <s v="CTR HOSP BETHUNE"/>
    <n v="1"/>
    <s v="0.004"/>
    <m/>
    <x v="0"/>
    <x v="0"/>
  </r>
  <r>
    <s v="CTR HOSP CAMBRAI"/>
    <n v="1"/>
    <s v="0.004"/>
    <m/>
    <x v="0"/>
    <x v="0"/>
  </r>
  <r>
    <s v="CTR HOSP CHAMBERY"/>
    <n v="1"/>
    <s v="0.004"/>
    <m/>
    <x v="0"/>
    <x v="0"/>
  </r>
  <r>
    <s v="CTR HOSP CHARTREUSE"/>
    <n v="1"/>
    <s v="0.004"/>
    <m/>
    <x v="0"/>
    <x v="0"/>
  </r>
  <r>
    <s v="CTR HOSP COMBAREL"/>
    <n v="1"/>
    <s v="0.004"/>
    <m/>
    <x v="0"/>
    <x v="0"/>
  </r>
  <r>
    <s v="CTR HOSP CORNOUAILLE"/>
    <n v="1"/>
    <s v="0.004"/>
    <m/>
    <x v="0"/>
    <x v="0"/>
  </r>
  <r>
    <s v="CTR HOSP GEN"/>
    <n v="1"/>
    <s v="0.004"/>
    <m/>
    <x v="0"/>
    <x v="0"/>
  </r>
  <r>
    <s v="CTR HOSP HUTOIS"/>
    <n v="1"/>
    <s v="0.004"/>
    <m/>
    <x v="0"/>
    <x v="0"/>
  </r>
  <r>
    <s v="CTR HOSP INTERCOMMUNAL CRETEIL"/>
    <n v="1"/>
    <s v="0.004"/>
    <m/>
    <x v="0"/>
    <x v="0"/>
  </r>
  <r>
    <s v="CTR HOSP LA CHARTREUSE"/>
    <n v="1"/>
    <s v="0.004"/>
    <m/>
    <x v="0"/>
    <x v="0"/>
  </r>
  <r>
    <s v="CTR HOSP LYON SUD"/>
    <n v="1"/>
    <s v="0.004"/>
    <m/>
    <x v="0"/>
    <x v="0"/>
  </r>
  <r>
    <s v="CTR HOSP NATL OPHTALMOL QUINZE VINGTS"/>
    <n v="1"/>
    <s v="0.004"/>
    <m/>
    <x v="0"/>
    <x v="0"/>
  </r>
  <r>
    <s v="CTR HOSP PRINCESSE GRACE"/>
    <n v="1"/>
    <s v="0.004"/>
    <m/>
    <x v="0"/>
    <x v="0"/>
  </r>
  <r>
    <s v="CTR HOSP PSIQUIATR LISBOA"/>
    <n v="1"/>
    <s v="0.004"/>
    <m/>
    <x v="0"/>
    <x v="0"/>
  </r>
  <r>
    <s v="CTR HOSP REG CITADELLE PSYCHIAT"/>
    <n v="1"/>
    <s v="0.004"/>
    <m/>
    <x v="0"/>
    <x v="0"/>
  </r>
  <r>
    <s v="CTR HOSP REG LANAUDIERE"/>
    <n v="1"/>
    <s v="0.004"/>
    <m/>
    <x v="0"/>
    <x v="0"/>
  </r>
  <r>
    <s v="CTR HOSP REG UNIV"/>
    <n v="1"/>
    <s v="0.004"/>
    <m/>
    <x v="0"/>
    <x v="0"/>
  </r>
  <r>
    <s v="CTR HOSP REG UNIV BREST"/>
    <n v="1"/>
    <s v="0.004"/>
    <m/>
    <x v="0"/>
    <x v="0"/>
  </r>
  <r>
    <s v="CTR HOSP REG UNIV NANCY"/>
    <n v="1"/>
    <s v="0.004"/>
    <m/>
    <x v="0"/>
    <x v="0"/>
  </r>
  <r>
    <s v="CTR HOSP RENE DUBOS"/>
    <n v="1"/>
    <s v="0.004"/>
    <m/>
    <x v="0"/>
    <x v="0"/>
  </r>
  <r>
    <s v="CTR HOSP ROUYN NORANDA"/>
    <n v="1"/>
    <s v="0.004"/>
    <m/>
    <x v="0"/>
    <x v="0"/>
  </r>
  <r>
    <s v="CTR HOSP S JOAO"/>
    <n v="1"/>
    <s v="0.004"/>
    <m/>
    <x v="0"/>
    <x v="0"/>
  </r>
  <r>
    <s v="CTR HOSP ST JOSEPH ST LUC"/>
    <n v="1"/>
    <s v="0.004"/>
    <m/>
    <x v="0"/>
    <x v="0"/>
  </r>
  <r>
    <s v="CTR HOSP SUD"/>
    <n v="1"/>
    <s v="0.004"/>
    <m/>
    <x v="0"/>
    <x v="0"/>
  </r>
  <r>
    <s v="CTR HOSP TOURCOING"/>
    <n v="1"/>
    <s v="0.004"/>
    <m/>
    <x v="0"/>
    <x v="0"/>
  </r>
  <r>
    <s v="CTR HOSP UNIV BORDEAUX"/>
    <n v="1"/>
    <s v="0.004"/>
    <m/>
    <x v="0"/>
    <x v="0"/>
  </r>
  <r>
    <s v="CTR HOSP UNIV BREST"/>
    <n v="1"/>
    <s v="0.004"/>
    <m/>
    <x v="0"/>
    <x v="0"/>
  </r>
  <r>
    <s v="CTR HOSP UNIV CAREMEAU"/>
    <n v="1"/>
    <s v="0.004"/>
    <m/>
    <x v="0"/>
    <x v="0"/>
  </r>
  <r>
    <s v="CTR HOSP UNIV CLEMENCEAU"/>
    <n v="1"/>
    <s v="0.004"/>
    <m/>
    <x v="0"/>
    <x v="0"/>
  </r>
  <r>
    <s v="CTR HOSP UNIV HOP NORD"/>
    <n v="1"/>
    <s v="0.004"/>
    <m/>
    <x v="0"/>
    <x v="0"/>
  </r>
  <r>
    <s v="CTR HOSP UNIV LA REUNION"/>
    <n v="1"/>
    <s v="0.004"/>
    <m/>
    <x v="0"/>
    <x v="0"/>
  </r>
  <r>
    <s v="CTR HOSP UNIV LA TRONCHE"/>
    <n v="1"/>
    <s v="0.004"/>
    <m/>
    <x v="0"/>
    <x v="0"/>
  </r>
  <r>
    <s v="CTR HOSP UNIV LIMOGES"/>
    <n v="1"/>
    <s v="0.004"/>
    <m/>
    <x v="0"/>
    <x v="0"/>
  </r>
  <r>
    <s v="CTR HOSP UNIV LYON"/>
    <n v="1"/>
    <s v="0.004"/>
    <m/>
    <x v="0"/>
    <x v="0"/>
  </r>
  <r>
    <s v="CTR HOSP UNIV LYON SUD"/>
    <n v="1"/>
    <s v="0.004"/>
    <m/>
    <x v="0"/>
    <x v="0"/>
  </r>
  <r>
    <s v="CTR HOSP UNIV NANTES"/>
    <n v="1"/>
    <s v="0.004"/>
    <m/>
    <x v="0"/>
    <x v="0"/>
  </r>
  <r>
    <s v="CTR HOSP UNIV NIMES"/>
    <n v="1"/>
    <s v="0.004"/>
    <m/>
    <x v="0"/>
    <x v="0"/>
  </r>
  <r>
    <s v="CTR HOSP UNIV RANGUEIL"/>
    <n v="1"/>
    <s v="0.004"/>
    <m/>
    <x v="0"/>
    <x v="0"/>
  </r>
  <r>
    <s v="CTR HOSP UNIV TOULOUSE"/>
    <n v="1"/>
    <s v="0.004"/>
    <m/>
    <x v="0"/>
    <x v="0"/>
  </r>
  <r>
    <s v="CTR HOSP UNIV VAUDOISE"/>
    <n v="1"/>
    <s v="0.004"/>
    <m/>
    <x v="0"/>
    <x v="0"/>
  </r>
  <r>
    <s v="CTR HOSP VILA NOVA GAIA ESPINHO"/>
    <n v="1"/>
    <s v="0.004"/>
    <m/>
    <x v="0"/>
    <x v="0"/>
  </r>
  <r>
    <s v="CTR HOSPITALAR LISBOA OCIDENTAL"/>
    <n v="1"/>
    <s v="0.004"/>
    <m/>
    <x v="0"/>
    <x v="0"/>
  </r>
  <r>
    <s v="CTR HOSPITALIER LUXEMBOURG"/>
    <n v="1"/>
    <s v="0.004"/>
    <m/>
    <x v="0"/>
    <x v="0"/>
  </r>
  <r>
    <s v="CTR HOSPITALIER UNIV CHUV"/>
    <n v="1"/>
    <s v="0.004"/>
    <m/>
    <x v="0"/>
    <x v="0"/>
  </r>
  <r>
    <s v="CTR HOSPITALIER UNIV VAUDOIS CHUV UNIL"/>
    <n v="1"/>
    <s v="0.004"/>
    <m/>
    <x v="0"/>
    <x v="0"/>
  </r>
  <r>
    <s v="CTR HUMAN GENET LAB DIAGNOST"/>
    <n v="1"/>
    <s v="0.004"/>
    <m/>
    <x v="0"/>
    <x v="0"/>
  </r>
  <r>
    <s v="CTR HYDROG STUDIES CEDEX"/>
    <n v="1"/>
    <s v="0.004"/>
    <m/>
    <x v="0"/>
    <x v="0"/>
  </r>
  <r>
    <s v="CTR INFECT"/>
    <n v="1"/>
    <s v="0.004"/>
    <m/>
    <x v="0"/>
    <x v="0"/>
  </r>
  <r>
    <s v="CTR INFECT DIS RES"/>
    <n v="1"/>
    <s v="0.004"/>
    <m/>
    <x v="0"/>
    <x v="0"/>
  </r>
  <r>
    <s v="CTR INFECT IMMUN LILLE"/>
    <n v="1"/>
    <s v="0.004"/>
    <m/>
    <x v="0"/>
    <x v="0"/>
  </r>
  <r>
    <s v="CTR INNATE IMMUN INFECT DIS"/>
    <n v="1"/>
    <s v="0.004"/>
    <m/>
    <x v="0"/>
    <x v="0"/>
  </r>
  <r>
    <s v="CTR INRA"/>
    <n v="1"/>
    <s v="0.004"/>
    <m/>
    <x v="0"/>
    <x v="0"/>
  </r>
  <r>
    <s v="CTR INRA BORDEAUX"/>
    <n v="1"/>
    <s v="0.004"/>
    <m/>
    <x v="0"/>
    <x v="0"/>
  </r>
  <r>
    <s v="CTR INSOLUBLE PROT STRUCT INSPIN"/>
    <n v="1"/>
    <s v="0.004"/>
    <m/>
    <x v="0"/>
    <x v="0"/>
  </r>
  <r>
    <s v="CTR INT CHILD HLTH"/>
    <n v="1"/>
    <s v="0.004"/>
    <m/>
    <x v="0"/>
    <x v="0"/>
  </r>
  <r>
    <s v="CTR INT CLIMATE ENVIRONM RES OSLO"/>
    <n v="1"/>
    <s v="0.004"/>
    <m/>
    <x v="0"/>
    <x v="0"/>
  </r>
  <r>
    <s v="CTR INT METODOS NUMER INGN CIMNE"/>
    <n v="1"/>
    <s v="0.004"/>
    <m/>
    <x v="0"/>
    <x v="0"/>
  </r>
  <r>
    <s v="CTR INT RESTAURAC NEUROL CIREN"/>
    <n v="1"/>
    <s v="0.004"/>
    <m/>
    <x v="0"/>
    <x v="0"/>
  </r>
  <r>
    <s v="CTR INTERUNIV BIOL MARINA ECOL APPLICATA"/>
    <n v="1"/>
    <s v="0.004"/>
    <m/>
    <x v="0"/>
    <x v="0"/>
  </r>
  <r>
    <s v="CTR INVEST ASISTENCIA TECNOL DISENO ESTADO J"/>
    <n v="1"/>
    <s v="0.004"/>
    <m/>
    <x v="0"/>
    <x v="0"/>
  </r>
  <r>
    <s v="CTR INVEST BIODIVERSIDADE RECURSOS GENET CIBIO"/>
    <n v="1"/>
    <s v="0.004"/>
    <m/>
    <x v="0"/>
    <x v="0"/>
  </r>
  <r>
    <s v="CTR INVEST BIOL CSIC CIBER ENFERMEDADES RARAS"/>
    <n v="1"/>
    <s v="0.004"/>
    <m/>
    <x v="0"/>
    <x v="0"/>
  </r>
  <r>
    <s v="CTR INVEST BIOMED GUATEMALA"/>
    <n v="1"/>
    <s v="0.004"/>
    <m/>
    <x v="0"/>
    <x v="0"/>
  </r>
  <r>
    <s v="CTR INVEST BIOMED RED CIBER EPIDEMIOL SALUD PUB"/>
    <n v="1"/>
    <s v="0.004"/>
    <m/>
    <x v="0"/>
    <x v="0"/>
  </r>
  <r>
    <s v="CTR INVEST BIOMED RED ENFERMED RESP CIBERES"/>
    <n v="1"/>
    <s v="0.004"/>
    <m/>
    <x v="0"/>
    <x v="0"/>
  </r>
  <r>
    <s v="CTR INVEST BIOMED RED ENFERMEDADE HEPAT DIGEST"/>
    <n v="1"/>
    <s v="0.004"/>
    <m/>
    <x v="0"/>
    <x v="0"/>
  </r>
  <r>
    <s v="CTR INVEST BIOMED RED ENFERMEDADES RARA CIBERER"/>
    <n v="1"/>
    <s v="0.004"/>
    <m/>
    <x v="0"/>
    <x v="0"/>
  </r>
  <r>
    <s v="CTR INVEST BIOMED RED ENFERMEDADES RARAS CIBERER"/>
    <n v="1"/>
    <s v="0.004"/>
    <m/>
    <x v="0"/>
    <x v="0"/>
  </r>
  <r>
    <s v="CTR INVEST BIOMED RED EPIDEMIOL SALUD PUBL"/>
    <n v="1"/>
    <s v="0.004"/>
    <m/>
    <x v="0"/>
    <x v="0"/>
  </r>
  <r>
    <s v="CTR INVEST BIOMED RED SALUD MENTAL CIBERSAM"/>
    <n v="1"/>
    <s v="0.004"/>
    <m/>
    <x v="0"/>
    <x v="0"/>
  </r>
  <r>
    <s v="CTR INVEST CLIN"/>
    <n v="1"/>
    <s v="0.004"/>
    <m/>
    <x v="0"/>
    <x v="0"/>
  </r>
  <r>
    <s v="CTR INVEST CLIN 9501"/>
    <n v="1"/>
    <s v="0.004"/>
    <m/>
    <x v="0"/>
    <x v="0"/>
  </r>
  <r>
    <s v="CTR INVEST CLIN LITORAL SRL"/>
    <n v="1"/>
    <s v="0.004"/>
    <m/>
    <x v="0"/>
    <x v="0"/>
  </r>
  <r>
    <s v="CTR INVEST CLIN MAURICIE"/>
    <n v="1"/>
    <s v="0.004"/>
    <m/>
    <x v="0"/>
    <x v="0"/>
  </r>
  <r>
    <s v="CTR INVEST CLIN SUR"/>
    <n v="1"/>
    <s v="0.004"/>
    <m/>
    <x v="0"/>
    <x v="0"/>
  </r>
  <r>
    <s v="CTR INVEST ECOSISTEMAS PATAGONIA"/>
    <n v="1"/>
    <s v="0.004"/>
    <m/>
    <x v="0"/>
    <x v="0"/>
  </r>
  <r>
    <s v="CTR INVEST ENERET MEDIOAMBIENTALES TECNOL CIEMA"/>
    <n v="1"/>
    <s v="0.004"/>
    <m/>
    <x v="0"/>
    <x v="0"/>
  </r>
  <r>
    <s v="CTR INVEST ENERG"/>
    <n v="1"/>
    <s v="0.004"/>
    <m/>
    <x v="0"/>
    <x v="0"/>
  </r>
  <r>
    <s v="CTR INVEST ENERG MEDIOAMBIENTALES TECNOL"/>
    <n v="1"/>
    <s v="0.004"/>
    <m/>
    <x v="0"/>
    <x v="0"/>
  </r>
  <r>
    <s v="CTR INVEST ENERGERTICAS MEDIOAMBIENTALES TECNOL"/>
    <n v="1"/>
    <s v="0.004"/>
    <m/>
    <x v="0"/>
    <x v="0"/>
  </r>
  <r>
    <s v="CTR INVEST ENERGET MEDIOAMBIEN TECNOL CIEMAT"/>
    <n v="1"/>
    <s v="0.004"/>
    <m/>
    <x v="0"/>
    <x v="0"/>
  </r>
  <r>
    <s v="CTR INVEST ENERGET MEDIOAMBIENT CIEMAT"/>
    <n v="1"/>
    <s v="0.004"/>
    <m/>
    <x v="0"/>
    <x v="0"/>
  </r>
  <r>
    <s v="CTR INVEST ENERGET MEDIOAMBIENT TECNOL"/>
    <n v="1"/>
    <s v="0.004"/>
    <m/>
    <x v="0"/>
    <x v="0"/>
  </r>
  <r>
    <s v="CTR INVEST ENERGET MEDIOAMBIENT TECNOL CIMEAT"/>
    <n v="1"/>
    <s v="0.004"/>
    <m/>
    <x v="0"/>
    <x v="0"/>
  </r>
  <r>
    <s v="CTR INVEST ENERGET MEDIOAMBIENT TECNOL CIRMAT"/>
    <n v="1"/>
    <s v="0.004"/>
    <m/>
    <x v="0"/>
    <x v="0"/>
  </r>
  <r>
    <s v="CTR INVEST ENERGET MEDIOAMBIENT TECNOLOG CIEMAT"/>
    <n v="1"/>
    <s v="0.004"/>
    <m/>
    <x v="0"/>
    <x v="0"/>
  </r>
  <r>
    <s v="CTR INVEST ENERGET MEDIOAMBIENTALALES TECNOL CI"/>
    <n v="1"/>
    <s v="0.004"/>
    <m/>
    <x v="0"/>
    <x v="0"/>
  </r>
  <r>
    <s v="CTR INVEST ENERGET MEDIOAMBIENTALES TECN"/>
    <n v="1"/>
    <s v="0.004"/>
    <m/>
    <x v="0"/>
    <x v="0"/>
  </r>
  <r>
    <s v="CTR INVEST ENERGET MEDIOAMBIENTALES TECNOL CIEA"/>
    <n v="1"/>
    <s v="0.004"/>
    <m/>
    <x v="0"/>
    <x v="0"/>
  </r>
  <r>
    <s v="CTR INVEST ENERGET MEDIOAMBIENTALES TECNOL CIMA"/>
    <n v="1"/>
    <s v="0.004"/>
    <m/>
    <x v="0"/>
    <x v="0"/>
  </r>
  <r>
    <s v="CTR INVEST ENERGETICAS MEDIOAMBIENT TECNOL CIEM"/>
    <n v="1"/>
    <s v="0.004"/>
    <m/>
    <x v="0"/>
    <x v="0"/>
  </r>
  <r>
    <s v="CTR INVEST ENERGT MEDIOAMBIENTALES TECNOL CIEMA"/>
    <n v="1"/>
    <s v="0.004"/>
    <m/>
    <x v="0"/>
    <x v="0"/>
  </r>
  <r>
    <s v="CTR INVEST ESTUD AVANZADOS IPN"/>
    <n v="1"/>
    <s v="0.004"/>
    <m/>
    <x v="0"/>
    <x v="0"/>
  </r>
  <r>
    <s v="CTR INVEST ESTUDIOS AVA IPN"/>
    <n v="1"/>
    <s v="0.004"/>
    <m/>
    <x v="0"/>
    <x v="0"/>
  </r>
  <r>
    <s v="CTR INVEST EXTENSIOEN FORESTAL ANDINO PATAGOEN"/>
    <n v="1"/>
    <s v="0.004"/>
    <m/>
    <x v="0"/>
    <x v="0"/>
  </r>
  <r>
    <s v="CTR INVEST FEPIS"/>
    <n v="1"/>
    <s v="0.004"/>
    <m/>
    <x v="0"/>
    <x v="0"/>
  </r>
  <r>
    <s v="CTR INVEST FORESTAL CIFOR"/>
    <n v="1"/>
    <s v="0.004"/>
    <m/>
    <x v="0"/>
    <x v="0"/>
  </r>
  <r>
    <s v="CTR INVEST HOMBRE DESIERTO"/>
    <n v="1"/>
    <s v="0.004"/>
    <m/>
    <x v="0"/>
    <x v="0"/>
  </r>
  <r>
    <s v="CTR INVEST MED MONRAZ SC"/>
    <n v="1"/>
    <s v="0.004"/>
    <m/>
    <x v="0"/>
    <x v="0"/>
  </r>
  <r>
    <s v="CTR INVEST PRINCIPE"/>
    <n v="1"/>
    <s v="0.004"/>
    <m/>
    <x v="0"/>
    <x v="0"/>
  </r>
  <r>
    <s v="CTR INVEST PRINCIPE FELIPE"/>
    <n v="1"/>
    <s v="0.004"/>
    <m/>
    <x v="0"/>
    <x v="0"/>
  </r>
  <r>
    <s v="CTR INVEST RED ENFERMED RARAS CIBERER"/>
    <n v="1"/>
    <s v="0.004"/>
    <m/>
    <x v="0"/>
    <x v="0"/>
  </r>
  <r>
    <s v="CTR INVEST RED ENFERMEDADES NEURODEGENERAT CIBERN"/>
    <n v="1"/>
    <s v="0.004"/>
    <m/>
    <x v="0"/>
    <x v="0"/>
  </r>
  <r>
    <s v="CTR INVEST RED ENFERMEDADES RARAS"/>
    <n v="1"/>
    <s v="0.004"/>
    <m/>
    <x v="0"/>
    <x v="0"/>
  </r>
  <r>
    <s v="CTR INVEST RED ENFERMEDADES RARAS CIBERER"/>
    <n v="1"/>
    <s v="0.004"/>
    <m/>
    <x v="0"/>
    <x v="0"/>
  </r>
  <r>
    <s v="CTR INVEST RED ENFERMEDADESRARAS CIBERER"/>
    <n v="1"/>
    <s v="0.004"/>
    <m/>
    <x v="0"/>
    <x v="0"/>
  </r>
  <r>
    <s v="CTR INVEST TECNOL AGROALIMENTARIA ARAGON"/>
    <n v="1"/>
    <s v="0.004"/>
    <m/>
    <x v="0"/>
    <x v="0"/>
  </r>
  <r>
    <s v="CTR INVEST TREATMENT AL"/>
    <n v="1"/>
    <s v="0.004"/>
    <m/>
    <x v="0"/>
    <x v="0"/>
  </r>
  <r>
    <s v="CTR LANDSCAPE CULTURE"/>
    <n v="1"/>
    <s v="0.004"/>
    <m/>
    <x v="0"/>
    <x v="0"/>
  </r>
  <r>
    <s v="CTR LIFE SCI"/>
    <n v="1"/>
    <s v="0.004"/>
    <m/>
    <x v="0"/>
    <x v="0"/>
  </r>
  <r>
    <s v="CTR LNVEST ENERGET MEDIOAMBIENT TECNOL CIEMAT"/>
    <n v="1"/>
    <s v="0.004"/>
    <m/>
    <x v="0"/>
    <x v="0"/>
  </r>
  <r>
    <s v="CTR MACROECOL EVOLUT CLIMATE"/>
    <n v="1"/>
    <s v="0.004"/>
    <m/>
    <x v="0"/>
    <x v="0"/>
  </r>
  <r>
    <s v="CTR MARINE ENVIRONM RES"/>
    <n v="1"/>
    <s v="0.004"/>
    <m/>
    <x v="0"/>
    <x v="0"/>
  </r>
  <r>
    <s v="CTR MED ALCORTA"/>
    <n v="1"/>
    <s v="0.004"/>
    <m/>
    <x v="0"/>
    <x v="0"/>
  </r>
  <r>
    <s v="CTR MED CLIN RES"/>
    <n v="1"/>
    <s v="0.004"/>
    <m/>
    <x v="0"/>
    <x v="0"/>
  </r>
  <r>
    <s v="CTR MED NACL SIGLO XXI"/>
    <n v="1"/>
    <s v="0.004"/>
    <m/>
    <x v="0"/>
    <x v="0"/>
  </r>
  <r>
    <s v="CTR MED SOPMED NZOZ"/>
    <n v="1"/>
    <s v="0.004"/>
    <m/>
    <x v="0"/>
    <x v="0"/>
  </r>
  <r>
    <s v="CTR MED SYST BIOL LEIDEN"/>
    <n v="1"/>
    <s v="0.004"/>
    <m/>
    <x v="0"/>
    <x v="0"/>
  </r>
  <r>
    <s v="CTR MED UNIV UTRECHT"/>
    <n v="1"/>
    <s v="0.004"/>
    <m/>
    <x v="0"/>
    <x v="0"/>
  </r>
  <r>
    <s v="CTR MEDICODOCENTE LA TRINIDAD CLIN EL AVILA"/>
    <n v="1"/>
    <s v="0.004"/>
    <m/>
    <x v="0"/>
    <x v="0"/>
  </r>
  <r>
    <s v="CTR MEDICODOCENTE TRINIDAD CLIN EL AVILA"/>
    <n v="1"/>
    <s v="0.004"/>
    <m/>
    <x v="0"/>
    <x v="0"/>
  </r>
  <r>
    <s v="CTR METAB OBES RES"/>
    <n v="1"/>
    <s v="0.004"/>
    <m/>
    <x v="0"/>
    <x v="0"/>
  </r>
  <r>
    <s v="CTR METROL ACCREDITAT"/>
    <n v="1"/>
    <s v="0.004"/>
    <m/>
    <x v="0"/>
    <x v="0"/>
  </r>
  <r>
    <s v="CTR MIL MED"/>
    <n v="1"/>
    <s v="0.004"/>
    <m/>
    <x v="0"/>
    <x v="0"/>
  </r>
  <r>
    <s v="CTR MOD CARDIOL"/>
    <n v="1"/>
    <s v="0.004"/>
    <m/>
    <x v="0"/>
    <x v="0"/>
  </r>
  <r>
    <s v="CTR MOL MED COLOGNE"/>
    <n v="1"/>
    <s v="0.004"/>
    <m/>
    <x v="0"/>
    <x v="0"/>
  </r>
  <r>
    <s v="CTR MOTHER CHILD"/>
    <n v="1"/>
    <s v="0.004"/>
    <m/>
    <x v="0"/>
    <x v="0"/>
  </r>
  <r>
    <s v="CTR MOTHER CHILD UNIV HOSP"/>
    <n v="1"/>
    <s v="0.004"/>
    <m/>
    <x v="0"/>
    <x v="0"/>
  </r>
  <r>
    <s v="CTR NACL DANALISIS GENOM"/>
    <n v="1"/>
    <s v="0.004"/>
    <m/>
    <x v="0"/>
    <x v="0"/>
  </r>
  <r>
    <s v="CTR NACL INVEST BIOTECNOL"/>
    <n v="1"/>
    <s v="0.004"/>
    <m/>
    <x v="0"/>
    <x v="0"/>
  </r>
  <r>
    <s v="CTR NACL INVEST CARDIOVASC"/>
    <n v="1"/>
    <s v="0.004"/>
    <m/>
    <x v="0"/>
    <x v="0"/>
  </r>
  <r>
    <s v="CTR NACL INVEST CARDIOVASC CARLOS III CNIC"/>
    <n v="1"/>
    <s v="0.004"/>
    <m/>
    <x v="0"/>
    <x v="0"/>
  </r>
  <r>
    <s v="CTR NACL INVEST CARDIOVASC CARLOS III MADRID"/>
    <n v="1"/>
    <s v="0.004"/>
    <m/>
    <x v="0"/>
    <x v="0"/>
  </r>
  <r>
    <s v="CTR NACL INVEST DESARROLLO TECNOL CENIDET"/>
    <n v="1"/>
    <s v="0.004"/>
    <m/>
    <x v="0"/>
    <x v="0"/>
  </r>
  <r>
    <s v="CTR NACL INVEST ONCOL"/>
    <n v="1"/>
    <s v="0.004"/>
    <m/>
    <x v="0"/>
    <x v="0"/>
  </r>
  <r>
    <s v="CTR NACL MICROBIOL VIROL INMUNOL SANITARIAS MAJA"/>
    <n v="1"/>
    <s v="0.004"/>
    <m/>
    <x v="0"/>
    <x v="0"/>
  </r>
  <r>
    <s v="CTR NACL PATAGONICO CONICET"/>
    <n v="1"/>
    <s v="0.004"/>
    <m/>
    <x v="0"/>
    <x v="0"/>
  </r>
  <r>
    <s v="CTR NACL PREVENC CONTROL VIH SIDA"/>
    <n v="1"/>
    <s v="0.004"/>
    <m/>
    <x v="0"/>
    <x v="0"/>
  </r>
  <r>
    <s v="CTR NACL TRANSFUS SANGUINEA"/>
    <n v="1"/>
    <s v="0.004"/>
    <m/>
    <x v="0"/>
    <x v="0"/>
  </r>
  <r>
    <s v="CTR NANCY"/>
    <n v="1"/>
    <s v="0.004"/>
    <m/>
    <x v="0"/>
    <x v="0"/>
  </r>
  <r>
    <s v="CTR NATL ENERGIE SCI TECHN NUCL"/>
    <n v="1"/>
    <s v="0.004"/>
    <m/>
    <x v="0"/>
    <x v="0"/>
  </r>
  <r>
    <s v="CTR NATL PROPRIETE FORESTIERE"/>
    <n v="1"/>
    <s v="0.004"/>
    <m/>
    <x v="0"/>
    <x v="0"/>
  </r>
  <r>
    <s v="CTR NATL RECH ENVIRONM"/>
    <n v="1"/>
    <s v="0.004"/>
    <m/>
    <x v="0"/>
    <x v="0"/>
  </r>
  <r>
    <s v="CTR NATL RECH METEOROL"/>
    <n v="1"/>
    <s v="0.004"/>
    <m/>
    <x v="0"/>
    <x v="0"/>
  </r>
  <r>
    <s v="CTR NATL RECH SCI CLLE LTC"/>
    <n v="1"/>
    <s v="0.004"/>
    <m/>
    <x v="0"/>
    <x v="0"/>
  </r>
  <r>
    <s v="CTR NATL RECH SCIENTIF CNRS IN2P3"/>
    <n v="1"/>
    <s v="0.004"/>
    <m/>
    <x v="0"/>
    <x v="0"/>
  </r>
  <r>
    <s v="CTR NATL RECHERCHES METEOROL"/>
    <n v="1"/>
    <s v="0.004"/>
    <m/>
    <x v="0"/>
    <x v="0"/>
  </r>
  <r>
    <s v="CTR NATURALIST SAMMARINESE"/>
    <n v="1"/>
    <s v="0.004"/>
    <m/>
    <x v="0"/>
    <x v="0"/>
  </r>
  <r>
    <s v="CTR NAZL RIC"/>
    <n v="1"/>
    <s v="0.004"/>
    <m/>
    <x v="0"/>
    <x v="0"/>
  </r>
  <r>
    <s v="CTR NAZL STUDIO CONSERVAZ BIODIVERSITA FORESTAL"/>
    <n v="1"/>
    <s v="0.004"/>
    <m/>
    <x v="0"/>
    <x v="0"/>
  </r>
  <r>
    <s v="CTR NEUROL READAPTAT FONCT FRAITURE EN CONDROZ"/>
    <n v="1"/>
    <s v="0.004"/>
    <m/>
    <x v="0"/>
    <x v="0"/>
  </r>
  <r>
    <s v="CTR NO FOREST ECOSYST RES"/>
    <n v="1"/>
    <s v="0.004"/>
    <m/>
    <x v="0"/>
    <x v="0"/>
  </r>
  <r>
    <s v="CTR OCCUPAT ENVIRONM HLTH"/>
    <n v="1"/>
    <s v="0.004"/>
    <m/>
    <x v="0"/>
    <x v="0"/>
  </r>
  <r>
    <s v="CTR OCEANOG MURCIA"/>
    <n v="1"/>
    <s v="0.004"/>
    <m/>
    <x v="0"/>
    <x v="0"/>
  </r>
  <r>
    <s v="CTR ONCOL"/>
    <n v="1"/>
    <s v="0.004"/>
    <m/>
    <x v="0"/>
    <x v="0"/>
  </r>
  <r>
    <s v="CTR ONCOL DRA NATALIA CHAVES"/>
    <n v="1"/>
    <s v="0.004"/>
    <m/>
    <x v="0"/>
    <x v="0"/>
  </r>
  <r>
    <s v="CTR ONCOL MODENESE"/>
    <n v="1"/>
    <s v="0.004"/>
    <m/>
    <x v="0"/>
    <x v="0"/>
  </r>
  <r>
    <s v="CTR ONKOL INST M SKLODOWSKIEJ CURIE"/>
    <n v="1"/>
    <s v="0.004"/>
    <m/>
    <x v="0"/>
    <x v="0"/>
  </r>
  <r>
    <s v="CTR OPERAT UROL BREMEN"/>
    <n v="1"/>
    <s v="0.004"/>
    <m/>
    <x v="0"/>
    <x v="0"/>
  </r>
  <r>
    <s v="CTR OSTEOPOROSIS OSTEOARTICULAR DIS"/>
    <n v="1"/>
    <s v="0.004"/>
    <m/>
    <x v="0"/>
    <x v="0"/>
  </r>
  <r>
    <s v="CTR OSTEOPOROZY CHOROB KOSTNO STAWOWYCH"/>
    <n v="1"/>
    <s v="0.004"/>
    <m/>
    <x v="0"/>
    <x v="0"/>
  </r>
  <r>
    <s v="CTR PASTEUR CAMEROON"/>
    <n v="1"/>
    <s v="0.004"/>
    <m/>
    <x v="0"/>
    <x v="0"/>
  </r>
  <r>
    <s v="CTR PEDIAT HEMATOL ONCOL IMMUNOL"/>
    <n v="1"/>
    <s v="0.004"/>
    <m/>
    <x v="0"/>
    <x v="0"/>
  </r>
  <r>
    <s v="CTR PESQUISAS AGGEU MAGALHAES FIOCRUZ PE"/>
    <n v="1"/>
    <s v="0.004"/>
    <m/>
    <x v="0"/>
    <x v="0"/>
  </r>
  <r>
    <s v="CTR PHYS REHABIL MED"/>
    <n v="1"/>
    <s v="0.004"/>
    <m/>
    <x v="0"/>
    <x v="0"/>
  </r>
  <r>
    <s v="CTR PREVENC CONTROL VIH SIDA"/>
    <n v="1"/>
    <s v="0.004"/>
    <m/>
    <x v="0"/>
    <x v="0"/>
  </r>
  <r>
    <s v="CTR PREVENT CONTROL AIDS"/>
    <n v="1"/>
    <s v="0.004"/>
    <m/>
    <x v="0"/>
    <x v="0"/>
  </r>
  <r>
    <s v="CTR PREVENT CONTROL AIDS INFECT DIS"/>
    <n v="1"/>
    <s v="0.004"/>
    <m/>
    <x v="0"/>
    <x v="0"/>
  </r>
  <r>
    <s v="CTR PRIVADO TOMOG COMPUTADA CORDOBA SA"/>
    <n v="1"/>
    <s v="0.004"/>
    <m/>
    <x v="0"/>
    <x v="0"/>
  </r>
  <r>
    <s v="CTR PROBLEM GAMBLING"/>
    <n v="1"/>
    <s v="0.004"/>
    <m/>
    <x v="0"/>
    <x v="0"/>
  </r>
  <r>
    <s v="CTR PSYCHIAT ADDICT MED"/>
    <n v="1"/>
    <s v="0.004"/>
    <m/>
    <x v="0"/>
    <x v="0"/>
  </r>
  <r>
    <s v="CTR PSYCHIAT NEUROSCI"/>
    <n v="1"/>
    <s v="0.004"/>
    <m/>
    <x v="0"/>
    <x v="0"/>
  </r>
  <r>
    <s v="CTR PSYCHIAT PSYCHOTHERAPY SENSUS"/>
    <n v="1"/>
    <s v="0.004"/>
    <m/>
    <x v="0"/>
    <x v="0"/>
  </r>
  <r>
    <s v="CTR PSYCHOTHERAP NANCY"/>
    <n v="1"/>
    <s v="0.004"/>
    <m/>
    <x v="0"/>
    <x v="0"/>
  </r>
  <r>
    <s v="CTR PUBL HLTH RES CSISP"/>
    <n v="1"/>
    <s v="0.004"/>
    <m/>
    <x v="0"/>
    <x v="0"/>
  </r>
  <r>
    <s v="CTR PUBL HLTH SCI"/>
    <n v="1"/>
    <s v="0.004"/>
    <m/>
    <x v="0"/>
    <x v="0"/>
  </r>
  <r>
    <s v="CTR PUBL RES HENRI TUDOR SSI"/>
    <n v="1"/>
    <s v="0.004"/>
    <m/>
    <x v="0"/>
    <x v="0"/>
  </r>
  <r>
    <s v="CTR QUAL"/>
    <n v="1"/>
    <s v="0.004"/>
    <m/>
    <x v="0"/>
    <x v="0"/>
  </r>
  <r>
    <s v="CTR QUANTUM TECHNOL"/>
    <n v="1"/>
    <s v="0.004"/>
    <m/>
    <x v="0"/>
    <x v="0"/>
  </r>
  <r>
    <s v="CTR QUIM ESTRUTURAL"/>
    <n v="1"/>
    <s v="0.004"/>
    <m/>
    <x v="0"/>
    <x v="0"/>
  </r>
  <r>
    <s v="CTR R GAUDUCHEAU"/>
    <n v="1"/>
    <s v="0.004"/>
    <m/>
    <x v="0"/>
    <x v="0"/>
  </r>
  <r>
    <s v="CTR RADIOBIOL BIOL DOSIMETRY"/>
    <n v="1"/>
    <s v="0.004"/>
    <m/>
    <x v="0"/>
    <x v="0"/>
  </r>
  <r>
    <s v="CTR REC OCEANOGRAPH DAKAR THIAROYE"/>
    <n v="1"/>
    <s v="0.004"/>
    <m/>
    <x v="0"/>
    <x v="0"/>
  </r>
  <r>
    <s v="CTR RECH ASTRON ASTROPHYS GEOPHYS"/>
    <n v="1"/>
    <s v="0.004"/>
    <m/>
    <x v="0"/>
    <x v="0"/>
  </r>
  <r>
    <s v="CTR RECH BIOMED"/>
    <n v="1"/>
    <s v="0.004"/>
    <m/>
    <x v="0"/>
    <x v="0"/>
  </r>
  <r>
    <s v="CTR RECH CANCEROL TOULOUSE"/>
    <n v="1"/>
    <s v="0.004"/>
    <m/>
    <x v="0"/>
    <x v="0"/>
  </r>
  <r>
    <s v="CTR RECH CARDIOVASC"/>
    <n v="1"/>
    <s v="0.004"/>
    <m/>
    <x v="0"/>
    <x v="0"/>
  </r>
  <r>
    <s v="CTR RECH CHU QUEBEC"/>
    <n v="1"/>
    <s v="0.004"/>
    <m/>
    <x v="0"/>
    <x v="0"/>
  </r>
  <r>
    <s v="CTR RECH CLIN QUEBEC"/>
    <n v="1"/>
    <s v="0.004"/>
    <m/>
    <x v="0"/>
    <x v="0"/>
  </r>
  <r>
    <s v="CTR RECH DEV"/>
    <n v="1"/>
    <s v="0.004"/>
    <m/>
    <x v="0"/>
    <x v="0"/>
  </r>
  <r>
    <s v="CTR RECH HALIEUT MEDITERRANEENNE TROP"/>
    <n v="1"/>
    <s v="0.004"/>
    <m/>
    <x v="0"/>
    <x v="0"/>
  </r>
  <r>
    <s v="CTR RECH PUBL GABRIEL LIPPMANN"/>
    <n v="1"/>
    <s v="0.004"/>
    <m/>
    <x v="0"/>
    <x v="0"/>
  </r>
  <r>
    <s v="CTR RECH PUBL HENRI TUDOR"/>
    <n v="1"/>
    <s v="0.004"/>
    <m/>
    <x v="0"/>
    <x v="0"/>
  </r>
  <r>
    <s v="CTR RECH THROMBOSE HEMOSTASE CTH"/>
    <n v="1"/>
    <s v="0.004"/>
    <m/>
    <x v="0"/>
    <x v="0"/>
  </r>
  <r>
    <s v="CTR REDES"/>
    <n v="1"/>
    <s v="0.004"/>
    <m/>
    <x v="0"/>
    <x v="0"/>
  </r>
  <r>
    <s v="CTR REFERENCE DEFIENCES INTELLECTUELLES CAUSES RA"/>
    <n v="1"/>
    <s v="0.004"/>
    <m/>
    <x v="0"/>
    <x v="0"/>
  </r>
  <r>
    <s v="CTR REFERENCIA LACTOBACILOS CERELA CONICET"/>
    <n v="1"/>
    <s v="0.004"/>
    <m/>
    <x v="0"/>
    <x v="0"/>
  </r>
  <r>
    <s v="CTR REG FRANCOPHONE FORMAT PREVENT CANC GYNECOL"/>
    <n v="1"/>
    <s v="0.004"/>
    <m/>
    <x v="0"/>
    <x v="0"/>
  </r>
  <r>
    <s v="CTR REG HANA BIOTECH AGR RES"/>
    <n v="1"/>
    <s v="0.004"/>
    <m/>
    <x v="0"/>
    <x v="0"/>
  </r>
  <r>
    <s v="CTR REGENERAT THERAPIES DRESDEN"/>
    <n v="1"/>
    <s v="0.004"/>
    <m/>
    <x v="0"/>
    <x v="0"/>
  </r>
  <r>
    <s v="CTR RENE GAUDUCHEAU"/>
    <n v="1"/>
    <s v="0.004"/>
    <m/>
    <x v="0"/>
    <x v="0"/>
  </r>
  <r>
    <s v="CTR RES ACT PUBL HLTH"/>
    <n v="1"/>
    <s v="0.004"/>
    <m/>
    <x v="0"/>
    <x v="0"/>
  </r>
  <r>
    <s v="CTR RES AGR GENOM CSIC IRTA UAB UB"/>
    <n v="1"/>
    <s v="0.004"/>
    <m/>
    <x v="0"/>
    <x v="0"/>
  </r>
  <r>
    <s v="CTR RES AQUAT BIOINVAS"/>
    <n v="1"/>
    <s v="0.004"/>
    <m/>
    <x v="0"/>
    <x v="0"/>
  </r>
  <r>
    <s v="CTR RES EPIDEMIOL PUBL HLTH"/>
    <n v="1"/>
    <s v="0.004"/>
    <m/>
    <x v="0"/>
    <x v="0"/>
  </r>
  <r>
    <s v="CTR RES INFECT DIS"/>
    <n v="1"/>
    <s v="0.004"/>
    <m/>
    <x v="0"/>
    <x v="0"/>
  </r>
  <r>
    <s v="CTR RES TECHNOL HELLAS"/>
    <n v="1"/>
    <s v="0.004"/>
    <m/>
    <x v="0"/>
    <x v="0"/>
  </r>
  <r>
    <s v="CTR RHEUMATOL"/>
    <n v="1"/>
    <s v="0.004"/>
    <m/>
    <x v="0"/>
    <x v="0"/>
  </r>
  <r>
    <s v="CTR RIC ALIMENTI NUTR"/>
    <n v="1"/>
    <s v="0.004"/>
    <m/>
    <x v="0"/>
    <x v="0"/>
  </r>
  <r>
    <s v="CTR SALUD BARRIO SALUD BARRIO SALAMANCA"/>
    <n v="1"/>
    <s v="0.004"/>
    <m/>
    <x v="0"/>
    <x v="0"/>
  </r>
  <r>
    <s v="CTR SALUD NORTE"/>
    <n v="1"/>
    <s v="0.004"/>
    <m/>
    <x v="0"/>
    <x v="0"/>
  </r>
  <r>
    <s v="CTR SALUD PALO"/>
    <n v="1"/>
    <s v="0.004"/>
    <m/>
    <x v="0"/>
    <x v="0"/>
  </r>
  <r>
    <s v="CTR SALUD SON SERRA"/>
    <n v="1"/>
    <s v="0.004"/>
    <m/>
    <x v="0"/>
    <x v="0"/>
  </r>
  <r>
    <s v="CTR SALUD VECINDARIO"/>
    <n v="1"/>
    <s v="0.004"/>
    <m/>
    <x v="0"/>
    <x v="0"/>
  </r>
  <r>
    <s v="CTR SALUD VILLANUEVA SERENA NORTE"/>
    <n v="1"/>
    <s v="0.004"/>
    <m/>
    <x v="0"/>
    <x v="0"/>
  </r>
  <r>
    <s v="CTR SCI MONACO"/>
    <n v="1"/>
    <s v="0.004"/>
    <m/>
    <x v="0"/>
    <x v="0"/>
  </r>
  <r>
    <s v="CTR SEPSIS CONTROL CARE"/>
    <n v="1"/>
    <s v="0.004"/>
    <m/>
    <x v="0"/>
    <x v="0"/>
  </r>
  <r>
    <s v="CTR SICILIANO FIS NUCL STRUTTURA MAT"/>
    <n v="1"/>
    <s v="0.004"/>
    <m/>
    <x v="0"/>
    <x v="0"/>
  </r>
  <r>
    <s v="CTR SOCIAL PSYCHOL SCI"/>
    <n v="1"/>
    <s v="0.004"/>
    <m/>
    <x v="0"/>
    <x v="0"/>
  </r>
  <r>
    <s v="CTR SPATIAL JOHN H CHAPMAN"/>
    <n v="1"/>
    <s v="0.004"/>
    <m/>
    <x v="0"/>
    <x v="0"/>
  </r>
  <r>
    <s v="CTR SPATIAL TOULOUSE"/>
    <n v="1"/>
    <s v="0.004"/>
    <m/>
    <x v="0"/>
    <x v="0"/>
  </r>
  <r>
    <s v="CTR STAT GENET"/>
    <n v="1"/>
    <s v="0.004"/>
    <m/>
    <x v="0"/>
    <x v="0"/>
  </r>
  <r>
    <s v="CTR STUDI ENRICO FERMI"/>
    <n v="1"/>
    <s v="0.004"/>
    <m/>
    <x v="0"/>
    <x v="0"/>
  </r>
  <r>
    <s v="CTR STUDI FORMAZ SOCIALE FDN EMANUELA ZANCAN OL"/>
    <n v="1"/>
    <s v="0.004"/>
    <m/>
    <x v="0"/>
    <x v="0"/>
  </r>
  <r>
    <s v="CTR STUDI STAT SOCIALI CE3S"/>
    <n v="1"/>
    <s v="0.004"/>
    <m/>
    <x v="0"/>
    <x v="0"/>
  </r>
  <r>
    <s v="CTR STUDY SUICIDE"/>
    <n v="1"/>
    <s v="0.004"/>
    <m/>
    <x v="0"/>
    <x v="0"/>
  </r>
  <r>
    <s v="CTR SUISSE RECH SCI COTE LVOIRE"/>
    <n v="1"/>
    <s v="0.004"/>
    <m/>
    <x v="0"/>
    <x v="0"/>
  </r>
  <r>
    <s v="CTR SURFACE SCI ENGN"/>
    <n v="1"/>
    <s v="0.004"/>
    <m/>
    <x v="0"/>
    <x v="0"/>
  </r>
  <r>
    <s v="CTR SYNTHESE ANAL BIODIVERSITE"/>
    <n v="1"/>
    <s v="0.004"/>
    <m/>
    <x v="0"/>
    <x v="0"/>
  </r>
  <r>
    <s v="CTR SYST NEUROSCI HANNOVER ZSN"/>
    <n v="1"/>
    <s v="0.004"/>
    <m/>
    <x v="0"/>
    <x v="0"/>
  </r>
  <r>
    <s v="CTR TECH ASSAINISSEMENT RESEAUX"/>
    <n v="1"/>
    <s v="0.004"/>
    <m/>
    <x v="0"/>
    <x v="0"/>
  </r>
  <r>
    <s v="CTR TECH IND AERAUL THERM"/>
    <n v="1"/>
    <s v="0.004"/>
    <m/>
    <x v="0"/>
    <x v="0"/>
  </r>
  <r>
    <s v="CTR TECNOLOG FORESTAL CATALUNYA"/>
    <n v="1"/>
    <s v="0.004"/>
    <m/>
    <x v="0"/>
    <x v="0"/>
  </r>
  <r>
    <s v="CTR THORAC SURG"/>
    <n v="1"/>
    <s v="0.004"/>
    <m/>
    <x v="0"/>
    <x v="0"/>
  </r>
  <r>
    <s v="CTR TICK BORNE DIS"/>
    <n v="1"/>
    <s v="0.004"/>
    <m/>
    <x v="0"/>
    <x v="0"/>
  </r>
  <r>
    <s v="CTR TIEMPO"/>
    <n v="1"/>
    <s v="0.004"/>
    <m/>
    <x v="0"/>
    <x v="0"/>
  </r>
  <r>
    <s v="CTR TRANSFUS CRUZ ROJA ESPANOLA MADRID"/>
    <n v="1"/>
    <s v="0.004"/>
    <m/>
    <x v="0"/>
    <x v="0"/>
  </r>
  <r>
    <s v="CTR TRANSLAT MED"/>
    <n v="1"/>
    <s v="0.004"/>
    <m/>
    <x v="0"/>
    <x v="0"/>
  </r>
  <r>
    <s v="CTR UNIV AZORES"/>
    <n v="1"/>
    <s v="0.004"/>
    <m/>
    <x v="0"/>
    <x v="0"/>
  </r>
  <r>
    <s v="CTR UNIV FUNDACAO SANTO ANDRE"/>
    <n v="1"/>
    <s v="0.004"/>
    <m/>
    <x v="0"/>
    <x v="0"/>
  </r>
  <r>
    <s v="CTR VIEILLE CHARITE"/>
    <n v="1"/>
    <s v="0.004"/>
    <m/>
    <x v="0"/>
    <x v="0"/>
  </r>
  <r>
    <s v="CTR WILDLIFE STUDIES"/>
    <n v="1"/>
    <s v="0.004"/>
    <m/>
    <x v="0"/>
    <x v="0"/>
  </r>
  <r>
    <s v="CTR YOUTH MENTAL HLTH"/>
    <n v="1"/>
    <s v="0.004"/>
    <m/>
    <x v="0"/>
    <x v="0"/>
  </r>
  <r>
    <s v="CTR ZOOL"/>
    <n v="1"/>
    <s v="0.004"/>
    <m/>
    <x v="0"/>
    <x v="0"/>
  </r>
  <r>
    <s v="CTSA"/>
    <n v="1"/>
    <s v="0.004"/>
    <m/>
    <x v="0"/>
    <x v="0"/>
  </r>
  <r>
    <s v="CTSU"/>
    <n v="1"/>
    <s v="0.004"/>
    <m/>
    <x v="0"/>
    <x v="0"/>
  </r>
  <r>
    <s v="CTY GOVERNOR FINNMARK FMFI"/>
    <n v="1"/>
    <s v="0.004"/>
    <m/>
    <x v="0"/>
    <x v="0"/>
  </r>
  <r>
    <s v="CTY HOSP CHOMUTOV"/>
    <n v="1"/>
    <s v="0.004"/>
    <m/>
    <x v="0"/>
    <x v="0"/>
  </r>
  <r>
    <s v="CTY HOSP RYHOV JONKOPING"/>
    <n v="1"/>
    <s v="0.004"/>
    <m/>
    <x v="0"/>
    <x v="0"/>
  </r>
  <r>
    <s v="CUBIST PHARMACEUT INC"/>
    <n v="1"/>
    <s v="0.004"/>
    <m/>
    <x v="0"/>
    <x v="0"/>
  </r>
  <r>
    <s v="CUE"/>
    <n v="1"/>
    <s v="0.004"/>
    <m/>
    <x v="0"/>
    <x v="0"/>
  </r>
  <r>
    <s v="CUEKS LTD"/>
    <n v="1"/>
    <s v="0.004"/>
    <m/>
    <x v="0"/>
    <x v="0"/>
  </r>
  <r>
    <s v="CUF DESCOBERTAS HOSP"/>
    <n v="1"/>
    <s v="0.004"/>
    <m/>
    <x v="0"/>
    <x v="0"/>
  </r>
  <r>
    <s v="CUF INFANTE SANTO HOSP"/>
    <n v="1"/>
    <s v="0.004"/>
    <m/>
    <x v="0"/>
    <x v="0"/>
  </r>
  <r>
    <s v="CULS"/>
    <n v="1"/>
    <s v="0.004"/>
    <m/>
    <x v="0"/>
    <x v="0"/>
  </r>
  <r>
    <s v="CUMBRES OBSERV GLOBAL TELESCOPE NETWORK INC"/>
    <n v="1"/>
    <s v="0.004"/>
    <m/>
    <x v="0"/>
    <x v="0"/>
  </r>
  <r>
    <s v="CUNY YORK COLL"/>
    <n v="1"/>
    <s v="0.004"/>
    <m/>
    <x v="0"/>
    <x v="0"/>
  </r>
  <r>
    <s v="CURONIA RES"/>
    <n v="1"/>
    <s v="0.004"/>
    <m/>
    <x v="0"/>
    <x v="0"/>
  </r>
  <r>
    <s v="CURRENT POWERED GE"/>
    <n v="1"/>
    <s v="0.004"/>
    <m/>
    <x v="0"/>
    <x v="0"/>
  </r>
  <r>
    <s v="CWIT CAPITAL INC"/>
    <n v="1"/>
    <s v="0.004"/>
    <m/>
    <x v="0"/>
    <x v="0"/>
  </r>
  <r>
    <s v="CY"/>
    <n v="1"/>
    <s v="0.004"/>
    <m/>
    <x v="0"/>
    <x v="0"/>
  </r>
  <r>
    <s v="CYANOLAKES PTY LTD"/>
    <n v="1"/>
    <s v="0.004"/>
    <m/>
    <x v="0"/>
    <x v="0"/>
  </r>
  <r>
    <s v="CYBER LAW INT"/>
    <n v="1"/>
    <s v="0.004"/>
    <m/>
    <x v="0"/>
    <x v="0"/>
  </r>
  <r>
    <s v="CYBERTRUFFLE"/>
    <n v="1"/>
    <s v="0.004"/>
    <m/>
    <x v="0"/>
    <x v="0"/>
  </r>
  <r>
    <s v="CYCLEPLAN LTD"/>
    <n v="1"/>
    <s v="0.004"/>
    <m/>
    <x v="0"/>
    <x v="0"/>
  </r>
  <r>
    <s v="CYPRUS AGR RES INST"/>
    <n v="1"/>
    <s v="0.004"/>
    <m/>
    <x v="0"/>
    <x v="0"/>
  </r>
  <r>
    <s v="CYPRUS ANTIDRUGS COUNCIL"/>
    <n v="1"/>
    <s v="0.004"/>
    <m/>
    <x v="0"/>
    <x v="0"/>
  </r>
  <r>
    <s v="CYPRUS CARDIOVASCULAR EDUC RES TRUST"/>
    <n v="1"/>
    <s v="0.004"/>
    <m/>
    <x v="0"/>
    <x v="0"/>
  </r>
  <r>
    <s v="CYPRUS GEOL SURVEY"/>
    <n v="1"/>
    <s v="0.004"/>
    <m/>
    <x v="0"/>
    <x v="0"/>
  </r>
  <r>
    <s v="CYROI RES CTR"/>
    <n v="1"/>
    <s v="0.004"/>
    <m/>
    <x v="0"/>
    <x v="0"/>
  </r>
  <r>
    <s v="CYTOANALYTICS"/>
    <n v="1"/>
    <s v="0.004"/>
    <m/>
    <x v="0"/>
    <x v="0"/>
  </r>
  <r>
    <s v="CYTOS BIOTECHNOL"/>
    <n v="1"/>
    <s v="0.004"/>
    <m/>
    <x v="0"/>
    <x v="0"/>
  </r>
  <r>
    <s v="CZECH ACAD SCI CAS"/>
    <n v="1"/>
    <s v="0.004"/>
    <m/>
    <x v="0"/>
    <x v="0"/>
  </r>
  <r>
    <s v="CZECH ACAD SCI VVI"/>
    <n v="1"/>
    <s v="0.004"/>
    <m/>
    <x v="0"/>
    <x v="0"/>
  </r>
  <r>
    <s v="CZECH ENVIRONM INFORMAT AGCY"/>
    <n v="1"/>
    <s v="0.004"/>
    <m/>
    <x v="0"/>
    <x v="0"/>
  </r>
  <r>
    <s v="CZECH HYDROMETEOROL INST CHMI"/>
    <n v="1"/>
    <s v="0.004"/>
    <m/>
    <x v="0"/>
    <x v="0"/>
  </r>
  <r>
    <s v="CZECH HYDROMETOROL INST"/>
    <n v="1"/>
    <s v="0.004"/>
    <m/>
    <x v="0"/>
    <x v="0"/>
  </r>
  <r>
    <s v="CZECH NATL BANK"/>
    <n v="1"/>
    <s v="0.004"/>
    <m/>
    <x v="0"/>
    <x v="0"/>
  </r>
  <r>
    <s v="CZECH SOC ORNITHOL"/>
    <n v="1"/>
    <s v="0.004"/>
    <m/>
    <x v="0"/>
    <x v="0"/>
  </r>
  <r>
    <s v="CZECHTA INST OPS"/>
    <n v="1"/>
    <s v="0.004"/>
    <m/>
    <x v="0"/>
    <x v="0"/>
  </r>
  <r>
    <s v="CZESTOCHOWA UNIV TECHNOL"/>
    <n v="1"/>
    <s v="0.004"/>
    <m/>
    <x v="0"/>
    <x v="0"/>
  </r>
  <r>
    <s v="D MENDELEEV UNIV CHEM TECHNOL RUSSIA"/>
    <n v="1"/>
    <s v="0.004"/>
    <m/>
    <x v="0"/>
    <x v="0"/>
  </r>
  <r>
    <s v="D MENDELEYEV UNIV CHEM TECHNOL RUSSIA"/>
    <n v="1"/>
    <s v="0.004"/>
    <m/>
    <x v="0"/>
    <x v="0"/>
  </r>
  <r>
    <s v="D ROGACHEV CTR PEDIAT HEMATOL ONCOL IMMUNOL"/>
    <n v="1"/>
    <s v="0.004"/>
    <m/>
    <x v="0"/>
    <x v="0"/>
  </r>
  <r>
    <s v="D ROGACHEV FRC CTR PEDIAT HEMATOL ONCOL IMMUNOL"/>
    <n v="1"/>
    <s v="0.004"/>
    <m/>
    <x v="0"/>
    <x v="0"/>
  </r>
  <r>
    <s v="D SWAROVSKI RES LAB"/>
    <n v="1"/>
    <s v="0.004"/>
    <m/>
    <x v="0"/>
    <x v="0"/>
  </r>
  <r>
    <s v="DACHVERBAND DEUTSCH AVIFAUNISTEN EV"/>
    <n v="1"/>
    <s v="0.004"/>
    <m/>
    <x v="0"/>
    <x v="0"/>
  </r>
  <r>
    <s v="DACHVERBAND DEUTSCH AVIFAUNISTEN EV DDA"/>
    <n v="1"/>
    <s v="0.004"/>
    <m/>
    <x v="0"/>
    <x v="0"/>
  </r>
  <r>
    <s v="DAEGU GYEONGBUK INST SCI TECHNOL"/>
    <n v="1"/>
    <s v="0.004"/>
    <m/>
    <x v="0"/>
    <x v="0"/>
  </r>
  <r>
    <s v="DAIICHI SANKYO PHARMA DEV"/>
    <n v="1"/>
    <s v="0.004"/>
    <m/>
    <x v="0"/>
    <x v="0"/>
  </r>
  <r>
    <s v="DAIICHI UNIV"/>
    <n v="1"/>
    <s v="0.004"/>
    <m/>
    <x v="0"/>
    <x v="0"/>
  </r>
  <r>
    <s v="DAIRY PROD LTD"/>
    <n v="1"/>
    <s v="0.004"/>
    <m/>
    <x v="0"/>
    <x v="0"/>
  </r>
  <r>
    <s v="DALARNA UNIVERSITY"/>
    <n v="1"/>
    <s v="0.004"/>
    <m/>
    <x v="0"/>
    <x v="0"/>
  </r>
  <r>
    <s v="DALI UNIV"/>
    <n v="1"/>
    <s v="0.004"/>
    <m/>
    <x v="0"/>
    <x v="0"/>
  </r>
  <r>
    <s v="DALIAN MED UNIV"/>
    <n v="1"/>
    <s v="0.004"/>
    <m/>
    <x v="0"/>
    <x v="0"/>
  </r>
  <r>
    <s v="DALLAS VA MED CTR"/>
    <n v="1"/>
    <s v="0.004"/>
    <m/>
    <x v="0"/>
    <x v="0"/>
  </r>
  <r>
    <s v="DALTON"/>
    <n v="1"/>
    <s v="0.004"/>
    <m/>
    <x v="0"/>
    <x v="0"/>
  </r>
  <r>
    <s v="DAMANHOUR UNIV"/>
    <n v="1"/>
    <s v="0.004"/>
    <m/>
    <x v="0"/>
    <x v="0"/>
  </r>
  <r>
    <s v="DAMEN SCHELDE NAVAL SHIPBLDG"/>
    <n v="1"/>
    <s v="0.004"/>
    <m/>
    <x v="0"/>
    <x v="0"/>
  </r>
  <r>
    <s v="DAMGHAN UNIV"/>
    <n v="1"/>
    <s v="0.004"/>
    <m/>
    <x v="0"/>
    <x v="0"/>
  </r>
  <r>
    <s v="DANDERYDS SJUKHUS"/>
    <n v="1"/>
    <s v="0.004"/>
    <m/>
    <x v="0"/>
    <x v="0"/>
  </r>
  <r>
    <s v="DANESPO AS"/>
    <n v="1"/>
    <s v="0.004"/>
    <m/>
    <x v="0"/>
    <x v="0"/>
  </r>
  <r>
    <s v="DANIEL BERZSENYI UNIV"/>
    <n v="1"/>
    <s v="0.004"/>
    <m/>
    <x v="0"/>
    <x v="0"/>
  </r>
  <r>
    <s v="DANISH CANC SOC PREVENT DOCUMENTAT"/>
    <n v="1"/>
    <s v="0.004"/>
    <m/>
    <x v="0"/>
    <x v="0"/>
  </r>
  <r>
    <s v="DANISH GEODATA AGCY"/>
    <n v="1"/>
    <s v="0.004"/>
    <m/>
    <x v="0"/>
    <x v="0"/>
  </r>
  <r>
    <s v="DANISH HLTH DATA NETWORK"/>
    <n v="1"/>
    <s v="0.004"/>
    <m/>
    <x v="0"/>
    <x v="0"/>
  </r>
  <r>
    <s v="DANISH HLTH MED AUTHOR"/>
    <n v="1"/>
    <s v="0.004"/>
    <m/>
    <x v="0"/>
    <x v="0"/>
  </r>
  <r>
    <s v="DANISH INST FISHERIES RES"/>
    <n v="1"/>
    <s v="0.004"/>
    <m/>
    <x v="0"/>
    <x v="0"/>
  </r>
  <r>
    <s v="DANISH INST INT STUDIES"/>
    <n v="1"/>
    <s v="0.004"/>
    <m/>
    <x v="0"/>
    <x v="0"/>
  </r>
  <r>
    <s v="DANISH MED ASSOC"/>
    <n v="1"/>
    <s v="0.004"/>
    <m/>
    <x v="0"/>
    <x v="0"/>
  </r>
  <r>
    <s v="DANISH METEROL INST"/>
    <n v="1"/>
    <s v="0.004"/>
    <m/>
    <x v="0"/>
    <x v="0"/>
  </r>
  <r>
    <s v="DANISH MS SOC"/>
    <n v="1"/>
    <s v="0.004"/>
    <m/>
    <x v="0"/>
    <x v="0"/>
  </r>
  <r>
    <s v="DANISH NATL BOARD HLTH"/>
    <n v="1"/>
    <s v="0.004"/>
    <m/>
    <x v="0"/>
    <x v="0"/>
  </r>
  <r>
    <s v="DANISH NATL RES FDN CTR CARDIAC ARRHYTHMIA"/>
    <n v="1"/>
    <s v="0.004"/>
    <m/>
    <x v="0"/>
    <x v="0"/>
  </r>
  <r>
    <s v="DANISH POTATO BREEDING FDN"/>
    <n v="1"/>
    <s v="0.004"/>
    <m/>
    <x v="0"/>
    <x v="0"/>
  </r>
  <r>
    <s v="DANISH TROUT ASSOC"/>
    <n v="1"/>
    <s v="0.004"/>
    <m/>
    <x v="0"/>
    <x v="0"/>
  </r>
  <r>
    <s v="DANISH WASTE SOLUT APS"/>
    <n v="1"/>
    <s v="0.004"/>
    <m/>
    <x v="0"/>
    <x v="0"/>
  </r>
  <r>
    <s v="DANSK ORNITOLOGISK FORENING BIRDLIFE DENMARK"/>
    <n v="1"/>
    <s v="0.004"/>
    <m/>
    <x v="0"/>
    <x v="0"/>
  </r>
  <r>
    <s v="DANSKE BANK AS"/>
    <n v="1"/>
    <s v="0.004"/>
    <s v="DANSKE BANK AS"/>
    <x v="59"/>
    <x v="2"/>
  </r>
  <r>
    <s v="DANUBE DELTA NATL INST"/>
    <n v="1"/>
    <s v="0.004"/>
    <m/>
    <x v="0"/>
    <x v="0"/>
  </r>
  <r>
    <s v="DANUBE DELTA NATL INST RES DEV DDNI"/>
    <n v="1"/>
    <s v="0.004"/>
    <m/>
    <x v="0"/>
    <x v="0"/>
  </r>
  <r>
    <s v="DAPHNE"/>
    <n v="1"/>
    <s v="0.004"/>
    <m/>
    <x v="0"/>
    <x v="0"/>
  </r>
  <r>
    <s v="DARDENNE EYE HOSP"/>
    <n v="1"/>
    <s v="0.004"/>
    <m/>
    <x v="0"/>
    <x v="0"/>
  </r>
  <r>
    <s v="DARESBURY LAB"/>
    <n v="1"/>
    <s v="0.004"/>
    <m/>
    <x v="0"/>
    <x v="0"/>
  </r>
  <r>
    <s v="DARTMOUTH CTR HLTH CARE DELIVERY SCI"/>
    <n v="1"/>
    <s v="0.004"/>
    <m/>
    <x v="0"/>
    <x v="0"/>
  </r>
  <r>
    <s v="DARTMOUTH HITCHCOCK MED CTR"/>
    <n v="1"/>
    <s v="0.004"/>
    <m/>
    <x v="0"/>
    <x v="0"/>
  </r>
  <r>
    <s v="DARTMOUTH MED SCH"/>
    <n v="1"/>
    <s v="0.004"/>
    <m/>
    <x v="0"/>
    <x v="0"/>
  </r>
  <r>
    <s v="DASMAN DIABETES INST"/>
    <n v="1"/>
    <s v="0.004"/>
    <m/>
    <x v="0"/>
    <x v="0"/>
  </r>
  <r>
    <s v="DAVID CONSULT"/>
    <n v="1"/>
    <s v="0.004"/>
    <m/>
    <x v="0"/>
    <x v="0"/>
  </r>
  <r>
    <s v="DAX HOSP"/>
    <n v="1"/>
    <s v="0.004"/>
    <m/>
    <x v="0"/>
    <x v="0"/>
  </r>
  <r>
    <s v="DCC CHAIKA EOOD"/>
    <n v="1"/>
    <s v="0.004"/>
    <m/>
    <x v="0"/>
    <x v="0"/>
  </r>
  <r>
    <s v="DDL DIAGNOST LAB"/>
    <n v="1"/>
    <s v="0.004"/>
    <m/>
    <x v="0"/>
    <x v="0"/>
  </r>
  <r>
    <s v="DE LA SALLE UNIV"/>
    <n v="1"/>
    <s v="0.004"/>
    <m/>
    <x v="0"/>
    <x v="0"/>
  </r>
  <r>
    <s v="DE MONTFORT UNIV"/>
    <n v="1"/>
    <s v="0.004"/>
    <m/>
    <x v="0"/>
    <x v="0"/>
  </r>
  <r>
    <s v="DE PRAKTIJK"/>
    <n v="1"/>
    <s v="0.004"/>
    <m/>
    <x v="0"/>
    <x v="0"/>
  </r>
  <r>
    <s v="DE VLINDERSTICHTING DUTCH BUTTERFLY CONSERVAT"/>
    <n v="1"/>
    <s v="0.004"/>
    <m/>
    <x v="0"/>
    <x v="0"/>
  </r>
  <r>
    <s v="DEACONESS INST OULU"/>
    <n v="1"/>
    <s v="0.004"/>
    <m/>
    <x v="0"/>
    <x v="0"/>
  </r>
  <r>
    <s v="DECODE AMGEN"/>
    <n v="1"/>
    <s v="0.004"/>
    <m/>
    <x v="0"/>
    <x v="0"/>
  </r>
  <r>
    <s v="DECODE GENET INC"/>
    <n v="1"/>
    <s v="0.004"/>
    <m/>
    <x v="0"/>
    <x v="0"/>
  </r>
  <r>
    <s v="DEEMED UNIV"/>
    <n v="1"/>
    <s v="0.004"/>
    <m/>
    <x v="0"/>
    <x v="0"/>
  </r>
  <r>
    <s v="DEF CTR OPERAT OCEANOG"/>
    <n v="1"/>
    <s v="0.004"/>
    <m/>
    <x v="0"/>
    <x v="0"/>
  </r>
  <r>
    <s v="DEF FOOD RES LAB"/>
    <n v="1"/>
    <s v="0.004"/>
    <m/>
    <x v="0"/>
    <x v="0"/>
  </r>
  <r>
    <s v="DEF MED SCH"/>
    <n v="1"/>
    <s v="0.004"/>
    <m/>
    <x v="0"/>
    <x v="0"/>
  </r>
  <r>
    <s v="DELHI SOC PROMOT RAT USE DRUGS"/>
    <n v="1"/>
    <s v="0.004"/>
    <m/>
    <x v="0"/>
    <x v="0"/>
  </r>
  <r>
    <s v="DELTA STATE UNIV"/>
    <n v="1"/>
    <s v="0.004"/>
    <m/>
    <x v="0"/>
    <x v="0"/>
  </r>
  <r>
    <s v="DELUD"/>
    <n v="1"/>
    <s v="0.004"/>
    <m/>
    <x v="0"/>
    <x v="0"/>
  </r>
  <r>
    <s v="DEMOCRITUS UNIV GREECE"/>
    <n v="1"/>
    <s v="0.004"/>
    <m/>
    <x v="0"/>
    <x v="0"/>
  </r>
  <r>
    <s v="DEMOCRITUS UNIV THRACR"/>
    <n v="1"/>
    <s v="0.004"/>
    <m/>
    <x v="0"/>
    <x v="0"/>
  </r>
  <r>
    <s v="DEMOG RES INST"/>
    <n v="1"/>
    <s v="0.004"/>
    <m/>
    <x v="0"/>
    <x v="0"/>
  </r>
  <r>
    <s v="DEMOKRITOS"/>
    <n v="1"/>
    <s v="0.004"/>
    <m/>
    <x v="0"/>
    <x v="0"/>
  </r>
  <r>
    <s v="DEMOKRITOUS UNIV THRASE"/>
    <n v="1"/>
    <s v="0.004"/>
    <m/>
    <x v="0"/>
    <x v="0"/>
  </r>
  <r>
    <s v="DEMONWARE"/>
    <n v="1"/>
    <s v="0.004"/>
    <m/>
    <x v="0"/>
    <x v="0"/>
  </r>
  <r>
    <s v="DENT CLIN"/>
    <n v="1"/>
    <s v="0.004"/>
    <m/>
    <x v="0"/>
    <x v="0"/>
  </r>
  <r>
    <s v="DENT PHARMACEUT BENEFITS AGCY TLV"/>
    <n v="1"/>
    <s v="0.004"/>
    <m/>
    <x v="0"/>
    <x v="0"/>
  </r>
  <r>
    <s v="DENTAL PHARMACEUT BENEFITS AGCY TLV"/>
    <n v="1"/>
    <s v="0.004"/>
    <m/>
    <x v="0"/>
    <x v="0"/>
  </r>
  <r>
    <s v="DENTONS EUROPE BROWSKI WSPOLNICY SP K WARSZAWA"/>
    <n v="1"/>
    <s v="0.004"/>
    <m/>
    <x v="0"/>
    <x v="0"/>
  </r>
  <r>
    <s v="DENVER BOT GARDENS"/>
    <n v="1"/>
    <s v="0.004"/>
    <m/>
    <x v="0"/>
    <x v="0"/>
  </r>
  <r>
    <s v="DENVER PUBL HLTH DEPT"/>
    <n v="1"/>
    <s v="0.004"/>
    <m/>
    <x v="0"/>
    <x v="0"/>
  </r>
  <r>
    <s v="DENVER VAMC"/>
    <n v="1"/>
    <s v="0.004"/>
    <m/>
    <x v="0"/>
    <x v="0"/>
  </r>
  <r>
    <s v="DENVER VET AFFAIR MED CTR"/>
    <n v="1"/>
    <s v="0.004"/>
    <m/>
    <x v="0"/>
    <x v="0"/>
  </r>
  <r>
    <s v="DENVER VET AFFAIRS MED CTR"/>
    <n v="1"/>
    <s v="0.004"/>
    <m/>
    <x v="0"/>
    <x v="0"/>
  </r>
  <r>
    <s v="DEP RADIOTERAPIA ONCOL CLIN"/>
    <n v="1"/>
    <s v="0.004"/>
    <m/>
    <x v="0"/>
    <x v="0"/>
  </r>
  <r>
    <s v="DEPAUW UNIV"/>
    <n v="1"/>
    <s v="0.004"/>
    <m/>
    <x v="0"/>
    <x v="0"/>
  </r>
  <r>
    <s v="DEPT AGR FOOD MARINE"/>
    <n v="1"/>
    <s v="0.004"/>
    <m/>
    <x v="0"/>
    <x v="0"/>
  </r>
  <r>
    <s v="DEPT AGR FORESTRY FISHERIES"/>
    <n v="1"/>
    <s v="0.004"/>
    <m/>
    <x v="0"/>
    <x v="0"/>
  </r>
  <r>
    <s v="DEPT ANDROL"/>
    <n v="1"/>
    <s v="0.004"/>
    <m/>
    <x v="0"/>
    <x v="0"/>
  </r>
  <r>
    <s v="DEPT ANESTHESIOL PAIN MED"/>
    <n v="1"/>
    <s v="0.004"/>
    <m/>
    <x v="0"/>
    <x v="0"/>
  </r>
  <r>
    <s v="DEPT APPL BIOTECHNOL"/>
    <n v="1"/>
    <s v="0.004"/>
    <m/>
    <x v="0"/>
    <x v="0"/>
  </r>
  <r>
    <s v="DEPT BERLIN"/>
    <n v="1"/>
    <s v="0.004"/>
    <m/>
    <x v="0"/>
    <x v="0"/>
  </r>
  <r>
    <s v="DEPT BIOL PLANT ECOL ECOSYST MANAGEMENT"/>
    <n v="1"/>
    <s v="0.004"/>
    <m/>
    <x v="0"/>
    <x v="0"/>
  </r>
  <r>
    <s v="DEPT BIOL SCI"/>
    <n v="1"/>
    <s v="0.004"/>
    <m/>
    <x v="0"/>
    <x v="0"/>
  </r>
  <r>
    <s v="DEPT BIOMED ENGN"/>
    <n v="1"/>
    <s v="0.004"/>
    <m/>
    <x v="0"/>
    <x v="0"/>
  </r>
  <r>
    <s v="DEPT BIOQUIM BIOL MOL"/>
    <n v="1"/>
    <s v="0.004"/>
    <m/>
    <x v="0"/>
    <x v="0"/>
  </r>
  <r>
    <s v="DEPT BIOSCI"/>
    <n v="1"/>
    <s v="0.004"/>
    <m/>
    <x v="0"/>
    <x v="0"/>
  </r>
  <r>
    <s v="DEPT BIOSCI ECOINFORMAT BIODIVERS"/>
    <n v="1"/>
    <s v="0.004"/>
    <m/>
    <x v="0"/>
    <x v="0"/>
  </r>
  <r>
    <s v="DEPT BIOSCI NUTR"/>
    <n v="1"/>
    <s v="0.004"/>
    <m/>
    <x v="0"/>
    <x v="0"/>
  </r>
  <r>
    <s v="DEPT BIOTECHNOL ENGN"/>
    <n v="1"/>
    <s v="0.004"/>
    <m/>
    <x v="0"/>
    <x v="0"/>
  </r>
  <r>
    <s v="DEPT CARE DEMAND CHRONICALLY ILL DISABLED INT C"/>
    <n v="1"/>
    <s v="0.004"/>
    <m/>
    <x v="0"/>
    <x v="0"/>
  </r>
  <r>
    <s v="DEPT CELL DEV BIOL"/>
    <n v="1"/>
    <s v="0.004"/>
    <m/>
    <x v="0"/>
    <x v="0"/>
  </r>
  <r>
    <s v="DEPT CHEM"/>
    <n v="1"/>
    <s v="0.004"/>
    <m/>
    <x v="0"/>
    <x v="0"/>
  </r>
  <r>
    <s v="DEPT CIENCIAS VIDA"/>
    <n v="1"/>
    <s v="0.004"/>
    <m/>
    <x v="0"/>
    <x v="0"/>
  </r>
  <r>
    <s v="DEPT CLIN EXPT RES"/>
    <n v="1"/>
    <s v="0.004"/>
    <m/>
    <x v="0"/>
    <x v="0"/>
  </r>
  <r>
    <s v="DEPT CLIN MICROBIOL"/>
    <n v="1"/>
    <s v="0.004"/>
    <m/>
    <x v="0"/>
    <x v="0"/>
  </r>
  <r>
    <s v="DEPT CLIN NEUROL SCI"/>
    <n v="1"/>
    <s v="0.004"/>
    <m/>
    <x v="0"/>
    <x v="0"/>
  </r>
  <r>
    <s v="DEPT CLIN SCI"/>
    <n v="1"/>
    <s v="0.004"/>
    <m/>
    <x v="0"/>
    <x v="0"/>
  </r>
  <r>
    <s v="DEPT CLIN VET"/>
    <n v="1"/>
    <s v="0.004"/>
    <m/>
    <x v="0"/>
    <x v="0"/>
  </r>
  <r>
    <s v="DEPT COMMUNITY HLTH SCI"/>
    <n v="1"/>
    <s v="0.004"/>
    <m/>
    <x v="0"/>
    <x v="0"/>
  </r>
  <r>
    <s v="DEPT DEV PERSONAL SOCIAL PSYCHOL"/>
    <n v="1"/>
    <s v="0.004"/>
    <m/>
    <x v="0"/>
    <x v="0"/>
  </r>
  <r>
    <s v="DEPT DIABETOL"/>
    <n v="1"/>
    <s v="0.004"/>
    <m/>
    <x v="0"/>
    <x v="0"/>
  </r>
  <r>
    <s v="DEPT EARTH LIFE ENVIRONM SCI"/>
    <n v="1"/>
    <s v="0.004"/>
    <m/>
    <x v="0"/>
    <x v="0"/>
  </r>
  <r>
    <s v="DEPT ECOLOGIA EVOLUTIVA"/>
    <n v="1"/>
    <s v="0.004"/>
    <m/>
    <x v="0"/>
    <x v="0"/>
  </r>
  <r>
    <s v="DEPT EDUC PSYCHOL"/>
    <n v="1"/>
    <s v="0.004"/>
    <m/>
    <x v="0"/>
    <x v="0"/>
  </r>
  <r>
    <s v="DEPT ELECT ENGN"/>
    <n v="1"/>
    <s v="0.004"/>
    <m/>
    <x v="0"/>
    <x v="0"/>
  </r>
  <r>
    <s v="DEPT ENDOCRINOL"/>
    <n v="1"/>
    <s v="0.004"/>
    <m/>
    <x v="0"/>
    <x v="0"/>
  </r>
  <r>
    <s v="DEPT ENERGY TRADING EESTI ENERGIA"/>
    <n v="1"/>
    <s v="0.004"/>
    <m/>
    <x v="0"/>
    <x v="0"/>
  </r>
  <r>
    <s v="DEPT ENVIRONM AFFAIRS TOURISM"/>
    <n v="1"/>
    <s v="0.004"/>
    <m/>
    <x v="0"/>
    <x v="0"/>
  </r>
  <r>
    <s v="DEPT ENVIRONM AFFAIRS TOURISM MARINE COASTAL"/>
    <n v="1"/>
    <s v="0.004"/>
    <m/>
    <x v="0"/>
    <x v="0"/>
  </r>
  <r>
    <s v="DEPT ENVIRONM BIOL"/>
    <n v="1"/>
    <s v="0.004"/>
    <m/>
    <x v="0"/>
    <x v="0"/>
  </r>
  <r>
    <s v="DEPT ENVIRONM BIOL BIODIVERS"/>
    <n v="1"/>
    <s v="0.004"/>
    <m/>
    <x v="0"/>
    <x v="0"/>
  </r>
  <r>
    <s v="DEPT ENVIRONM CONSERVAT"/>
    <n v="1"/>
    <s v="0.004"/>
    <m/>
    <x v="0"/>
    <x v="0"/>
  </r>
  <r>
    <s v="DEPT ENVIRONM FOOD RURAL AFFAIRS"/>
    <n v="1"/>
    <s v="0.004"/>
    <m/>
    <x v="0"/>
    <x v="0"/>
  </r>
  <r>
    <s v="DEPT ENVIRONM SCI G SARFATTI"/>
    <n v="1"/>
    <s v="0.004"/>
    <m/>
    <x v="0"/>
    <x v="0"/>
  </r>
  <r>
    <s v="DEPT EPIDEMIOL BIOSTAT"/>
    <n v="1"/>
    <s v="0.004"/>
    <m/>
    <x v="0"/>
    <x v="0"/>
  </r>
  <r>
    <s v="DEPT EPIDEMIOL PREVENT"/>
    <n v="1"/>
    <s v="0.004"/>
    <m/>
    <x v="0"/>
    <x v="0"/>
  </r>
  <r>
    <s v="DEPT ESTONIAN COMPARAT FOLKLORE"/>
    <n v="1"/>
    <s v="0.004"/>
    <m/>
    <x v="0"/>
    <x v="0"/>
  </r>
  <r>
    <s v="DEPT ESTONIAN MINIST INTERIOR"/>
    <n v="1"/>
    <s v="0.004"/>
    <m/>
    <x v="0"/>
    <x v="0"/>
  </r>
  <r>
    <s v="DEPT ETUDES"/>
    <n v="1"/>
    <s v="0.004"/>
    <m/>
    <x v="0"/>
    <x v="0"/>
  </r>
  <r>
    <s v="DEPT EVOLUTIONARY ECOL"/>
    <n v="1"/>
    <s v="0.004"/>
    <m/>
    <x v="0"/>
    <x v="0"/>
  </r>
  <r>
    <s v="DEPT FAC SCI"/>
    <n v="1"/>
    <s v="0.004"/>
    <m/>
    <x v="0"/>
    <x v="0"/>
  </r>
  <r>
    <s v="DEPT FISHERIES WESTERN AUSTRALIA"/>
    <n v="1"/>
    <s v="0.004"/>
    <m/>
    <x v="0"/>
    <x v="0"/>
  </r>
  <r>
    <s v="DEPT FOOD NUTR SPORT SCI"/>
    <n v="1"/>
    <s v="0.004"/>
    <m/>
    <x v="0"/>
    <x v="0"/>
  </r>
  <r>
    <s v="DEPT FOOD RESOURCE ECON"/>
    <n v="1"/>
    <s v="0.004"/>
    <m/>
    <x v="0"/>
    <x v="0"/>
  </r>
  <r>
    <s v="DEPT FOOD VET CONTROL"/>
    <n v="1"/>
    <s v="0.004"/>
    <m/>
    <x v="0"/>
    <x v="0"/>
  </r>
  <r>
    <s v="DEPT GEN SURG"/>
    <n v="1"/>
    <s v="0.004"/>
    <m/>
    <x v="0"/>
    <x v="0"/>
  </r>
  <r>
    <s v="DEPT GENE TECHNOL"/>
    <n v="1"/>
    <s v="0.004"/>
    <m/>
    <x v="0"/>
    <x v="0"/>
  </r>
  <r>
    <s v="DEPT GENOME ANAL"/>
    <n v="1"/>
    <s v="0.004"/>
    <m/>
    <x v="0"/>
    <x v="0"/>
  </r>
  <r>
    <s v="DEPT GEOG"/>
    <n v="1"/>
    <s v="0.004"/>
    <m/>
    <x v="0"/>
    <x v="0"/>
  </r>
  <r>
    <s v="DEPT GEOL"/>
    <n v="1"/>
    <s v="0.004"/>
    <m/>
    <x v="0"/>
    <x v="0"/>
  </r>
  <r>
    <s v="DEPT GEOL SCI"/>
    <n v="1"/>
    <s v="0.004"/>
    <m/>
    <x v="0"/>
    <x v="0"/>
  </r>
  <r>
    <s v="DEPT GEOMORPHOL PALAEOGEOG QUATERNARY"/>
    <n v="1"/>
    <s v="0.004"/>
    <m/>
    <x v="0"/>
    <x v="0"/>
  </r>
  <r>
    <s v="DEPT GERONTOL"/>
    <n v="1"/>
    <s v="0.004"/>
    <m/>
    <x v="0"/>
    <x v="0"/>
  </r>
  <r>
    <s v="DEPT HIST"/>
    <n v="1"/>
    <s v="0.004"/>
    <m/>
    <x v="0"/>
    <x v="0"/>
  </r>
  <r>
    <s v="DEPT HLTH ANIM SCI FOOD SAFETY"/>
    <n v="1"/>
    <s v="0.004"/>
    <m/>
    <x v="0"/>
    <x v="0"/>
  </r>
  <r>
    <s v="DEPT HLTH ASTURIAS"/>
    <n v="1"/>
    <s v="0.004"/>
    <m/>
    <x v="0"/>
    <x v="0"/>
  </r>
  <r>
    <s v="DEPT HLTH CARE MANAGEMENT"/>
    <n v="1"/>
    <s v="0.004"/>
    <m/>
    <x v="0"/>
    <x v="0"/>
  </r>
  <r>
    <s v="DEPT HLTH HUMAN SERV"/>
    <n v="1"/>
    <s v="0.004"/>
    <m/>
    <x v="0"/>
    <x v="0"/>
  </r>
  <r>
    <s v="DEPT HLTH NUTR MANAGEMENT"/>
    <n v="1"/>
    <s v="0.004"/>
    <m/>
    <x v="0"/>
    <x v="0"/>
  </r>
  <r>
    <s v="DEPT HLTH PROMOT"/>
    <n v="1"/>
    <s v="0.004"/>
    <m/>
    <x v="0"/>
    <x v="0"/>
  </r>
  <r>
    <s v="DEPT IMMUNOL GENET PATHOL"/>
    <n v="1"/>
    <s v="0.004"/>
    <m/>
    <x v="0"/>
    <x v="0"/>
  </r>
  <r>
    <s v="DEPT IMMUNOL ZIB"/>
    <n v="1"/>
    <s v="0.004"/>
    <m/>
    <x v="0"/>
    <x v="0"/>
  </r>
  <r>
    <s v="DEPT INFECT DIS EPIDEMIOL MODELLING"/>
    <n v="1"/>
    <s v="0.004"/>
    <m/>
    <x v="0"/>
    <x v="0"/>
  </r>
  <r>
    <s v="DEPT INFORMAT"/>
    <n v="1"/>
    <s v="0.004"/>
    <m/>
    <x v="0"/>
    <x v="0"/>
  </r>
  <r>
    <s v="DEPT INTENS CARE MED CLIN TOXICOL CAMU"/>
    <n v="1"/>
    <s v="0.004"/>
    <m/>
    <x v="0"/>
    <x v="0"/>
  </r>
  <r>
    <s v="DEPT INTERCULTURAL COMMUN MANAGEMENT"/>
    <n v="1"/>
    <s v="0.004"/>
    <m/>
    <x v="0"/>
    <x v="0"/>
  </r>
  <r>
    <s v="DEPT INTERNAL MED 1"/>
    <n v="1"/>
    <s v="0.004"/>
    <m/>
    <x v="0"/>
    <x v="0"/>
  </r>
  <r>
    <s v="DEPT INTERNAL MED GERIATR"/>
    <n v="1"/>
    <s v="0.004"/>
    <m/>
    <x v="0"/>
    <x v="0"/>
  </r>
  <r>
    <s v="DEPT INTERNAL MED III"/>
    <n v="1"/>
    <s v="0.004"/>
    <m/>
    <x v="0"/>
    <x v="0"/>
  </r>
  <r>
    <s v="DEPT INTERNAL MED NEUROL DERMATOL"/>
    <n v="1"/>
    <s v="0.004"/>
    <m/>
    <x v="0"/>
    <x v="0"/>
  </r>
  <r>
    <s v="DEPT LEARNING INFORMAT MANAGEMENT ETH"/>
    <n v="1"/>
    <s v="0.004"/>
    <m/>
    <x v="0"/>
    <x v="0"/>
  </r>
  <r>
    <s v="DEPT LIFE SCI"/>
    <n v="1"/>
    <s v="0.004"/>
    <m/>
    <x v="0"/>
    <x v="0"/>
  </r>
  <r>
    <s v="DEPT MAXILLOFACIAL ORAL SURG"/>
    <n v="1"/>
    <s v="0.004"/>
    <m/>
    <x v="0"/>
    <x v="0"/>
  </r>
  <r>
    <s v="DEPT MED 3"/>
    <n v="1"/>
    <s v="0.004"/>
    <m/>
    <x v="0"/>
    <x v="0"/>
  </r>
  <r>
    <s v="DEPT MED BIOCHEM BIOPHYS"/>
    <n v="1"/>
    <s v="0.004"/>
    <m/>
    <x v="0"/>
    <x v="0"/>
  </r>
  <r>
    <s v="DEPT MED CHEM MOL BIOL PATHOBIOCHEM"/>
    <n v="1"/>
    <s v="0.004"/>
    <m/>
    <x v="0"/>
    <x v="0"/>
  </r>
  <r>
    <s v="DEPT MED EPIDEMIOL BIOSTATIST"/>
    <n v="1"/>
    <s v="0.004"/>
    <m/>
    <x v="0"/>
    <x v="0"/>
  </r>
  <r>
    <s v="DEPT MED SCI"/>
    <n v="1"/>
    <s v="0.004"/>
    <m/>
    <x v="0"/>
    <x v="0"/>
  </r>
  <r>
    <s v="DEPT MICROBIOL IMMUNOL"/>
    <n v="1"/>
    <s v="0.004"/>
    <m/>
    <x v="0"/>
    <x v="0"/>
  </r>
  <r>
    <s v="DEPT MICROBIOL PLANT BIOL"/>
    <n v="1"/>
    <s v="0.004"/>
    <m/>
    <x v="0"/>
    <x v="0"/>
  </r>
  <r>
    <s v="DEPT NAT RESOURCES"/>
    <n v="1"/>
    <s v="0.004"/>
    <m/>
    <x v="0"/>
    <x v="0"/>
  </r>
  <r>
    <s v="DEPT NAT RESOURCES ENVIRONM"/>
    <n v="1"/>
    <s v="0.004"/>
    <m/>
    <x v="0"/>
    <x v="0"/>
  </r>
  <r>
    <s v="DEPT NEPHROL"/>
    <n v="1"/>
    <s v="0.004"/>
    <m/>
    <x v="0"/>
    <x v="0"/>
  </r>
  <r>
    <s v="DEPT NEUROBIOL CARE SCI SOC"/>
    <n v="1"/>
    <s v="0.004"/>
    <m/>
    <x v="0"/>
    <x v="0"/>
  </r>
  <r>
    <s v="DEPT NEUROIMMUNOL"/>
    <n v="1"/>
    <s v="0.004"/>
    <m/>
    <x v="0"/>
    <x v="0"/>
  </r>
  <r>
    <s v="DEPT NEUROL NEUROSURG"/>
    <n v="1"/>
    <s v="0.004"/>
    <m/>
    <x v="0"/>
    <x v="0"/>
  </r>
  <r>
    <s v="DEPT NURSING SCI"/>
    <n v="1"/>
    <s v="0.004"/>
    <m/>
    <x v="0"/>
    <x v="0"/>
  </r>
  <r>
    <s v="DEPT NUTR"/>
    <n v="1"/>
    <s v="0.004"/>
    <m/>
    <x v="0"/>
    <x v="0"/>
  </r>
  <r>
    <s v="DEPT ONCOL"/>
    <n v="1"/>
    <s v="0.004"/>
    <m/>
    <x v="0"/>
    <x v="0"/>
  </r>
  <r>
    <s v="DEPT ONCOL METAB"/>
    <n v="1"/>
    <s v="0.004"/>
    <m/>
    <x v="0"/>
    <x v="0"/>
  </r>
  <r>
    <s v="DEPT OPHTHALMOL AMC"/>
    <n v="1"/>
    <s v="0.004"/>
    <m/>
    <x v="0"/>
    <x v="0"/>
  </r>
  <r>
    <s v="DEPT PATHOL ANAT FORENS MED"/>
    <n v="1"/>
    <s v="0.004"/>
    <m/>
    <x v="0"/>
    <x v="0"/>
  </r>
  <r>
    <s v="DEPT PATHOL ANAT FORENSIC MED"/>
    <n v="1"/>
    <s v="0.004"/>
    <m/>
    <x v="0"/>
    <x v="0"/>
  </r>
  <r>
    <s v="DEPT PEDIAT ADOLESCENT MED"/>
    <n v="1"/>
    <s v="0.004"/>
    <m/>
    <x v="0"/>
    <x v="0"/>
  </r>
  <r>
    <s v="DEPT PEDIAT NEUROL"/>
    <n v="1"/>
    <s v="0.004"/>
    <m/>
    <x v="0"/>
    <x v="0"/>
  </r>
  <r>
    <s v="DEPT PERSONAL DOSIMETRY"/>
    <n v="1"/>
    <s v="0.004"/>
    <m/>
    <x v="0"/>
    <x v="0"/>
  </r>
  <r>
    <s v="DEPT PHARMACEUT BIOSCI"/>
    <n v="1"/>
    <s v="0.004"/>
    <m/>
    <x v="0"/>
    <x v="0"/>
  </r>
  <r>
    <s v="DEPT PHYS SCI"/>
    <n v="1"/>
    <s v="0.004"/>
    <m/>
    <x v="0"/>
    <x v="0"/>
  </r>
  <r>
    <s v="DEPT PHYSIOL"/>
    <n v="1"/>
    <s v="0.004"/>
    <m/>
    <x v="0"/>
    <x v="0"/>
  </r>
  <r>
    <s v="DEPT PK WILDLIFE"/>
    <n v="1"/>
    <s v="0.004"/>
    <m/>
    <x v="0"/>
    <x v="0"/>
  </r>
  <r>
    <s v="DEPT PLANT PHYSIOL"/>
    <n v="1"/>
    <s v="0.004"/>
    <m/>
    <x v="0"/>
    <x v="0"/>
  </r>
  <r>
    <s v="DEPT PNEUMOL THORAC SURG"/>
    <n v="1"/>
    <s v="0.004"/>
    <m/>
    <x v="0"/>
    <x v="0"/>
  </r>
  <r>
    <s v="DEPT PREVENT PREDICT MED"/>
    <n v="1"/>
    <s v="0.004"/>
    <m/>
    <x v="0"/>
    <x v="0"/>
  </r>
  <r>
    <s v="DEPT PUBL HLTH PROGRAMMES"/>
    <n v="1"/>
    <s v="0.004"/>
    <m/>
    <x v="0"/>
    <x v="0"/>
  </r>
  <r>
    <s v="DEPT PUBL PLANNING NAT RESOURCE MANAGEMENT"/>
    <n v="1"/>
    <s v="0.004"/>
    <m/>
    <x v="0"/>
    <x v="0"/>
  </r>
  <r>
    <s v="DEPT PULM MED"/>
    <n v="1"/>
    <s v="0.004"/>
    <m/>
    <x v="0"/>
    <x v="0"/>
  </r>
  <r>
    <s v="DEPT PULMONOL ALLERGY"/>
    <n v="1"/>
    <s v="0.004"/>
    <m/>
    <x v="0"/>
    <x v="0"/>
  </r>
  <r>
    <s v="DEPT R D UNIT LOCAL HLTH CARE"/>
    <n v="1"/>
    <s v="0.004"/>
    <m/>
    <x v="0"/>
    <x v="0"/>
  </r>
  <r>
    <s v="DEPT RADIO SCI ENGN"/>
    <n v="1"/>
    <s v="0.004"/>
    <m/>
    <x v="0"/>
    <x v="0"/>
  </r>
  <r>
    <s v="DEPT SANIDAD ARAGON"/>
    <n v="1"/>
    <s v="0.004"/>
    <m/>
    <x v="0"/>
    <x v="0"/>
  </r>
  <r>
    <s v="DEPT SLAV LANGUAGES LITERATURES"/>
    <n v="1"/>
    <s v="0.004"/>
    <m/>
    <x v="0"/>
    <x v="0"/>
  </r>
  <r>
    <s v="DEPT SOCIAL HLTH CARE"/>
    <n v="1"/>
    <s v="0.004"/>
    <m/>
    <x v="0"/>
    <x v="0"/>
  </r>
  <r>
    <s v="DEPT SOCIAL PHILOSOPHY"/>
    <n v="1"/>
    <s v="0.004"/>
    <m/>
    <x v="0"/>
    <x v="0"/>
  </r>
  <r>
    <s v="DEPT ST JAMES SCH MED"/>
    <n v="1"/>
    <s v="0.004"/>
    <m/>
    <x v="0"/>
    <x v="0"/>
  </r>
  <r>
    <s v="DEPT SURG EDUC"/>
    <n v="1"/>
    <s v="0.004"/>
    <m/>
    <x v="0"/>
    <x v="0"/>
  </r>
  <r>
    <s v="DEPT SURG HOSP"/>
    <n v="1"/>
    <s v="0.004"/>
    <m/>
    <x v="0"/>
    <x v="0"/>
  </r>
  <r>
    <s v="DEPT TROP HYG PUBL HLTH"/>
    <n v="1"/>
    <s v="0.004"/>
    <m/>
    <x v="0"/>
    <x v="0"/>
  </r>
  <r>
    <s v="DEPT VET AFFAIRS OFF RES DEV"/>
    <n v="1"/>
    <s v="0.004"/>
    <m/>
    <x v="0"/>
    <x v="0"/>
  </r>
  <r>
    <s v="DEPT VET SCI PUBL HLTH"/>
    <n v="1"/>
    <s v="0.004"/>
    <m/>
    <x v="0"/>
    <x v="0"/>
  </r>
  <r>
    <s v="DERERS UNIV HOSP"/>
    <n v="1"/>
    <s v="0.004"/>
    <m/>
    <x v="0"/>
    <x v="0"/>
  </r>
  <r>
    <s v="DERLING"/>
    <n v="1"/>
    <s v="0.004"/>
    <m/>
    <x v="0"/>
    <x v="0"/>
  </r>
  <r>
    <s v="DERMAGENE OY"/>
    <n v="1"/>
    <s v="0.004"/>
    <m/>
    <x v="0"/>
    <x v="0"/>
  </r>
  <r>
    <s v="DERMAT RES INC"/>
    <n v="1"/>
    <s v="0.004"/>
    <m/>
    <x v="0"/>
    <x v="0"/>
  </r>
  <r>
    <s v="DERMATOL HAMBURG"/>
    <n v="1"/>
    <s v="0.004"/>
    <m/>
    <x v="0"/>
    <x v="0"/>
  </r>
  <r>
    <s v="DERMATOL REFERRAL SERV"/>
    <n v="1"/>
    <s v="0.004"/>
    <m/>
    <x v="0"/>
    <x v="0"/>
  </r>
  <r>
    <s v="DERMATOL RES ASSOCIATES"/>
    <n v="1"/>
    <s v="0.004"/>
    <m/>
    <x v="0"/>
    <x v="0"/>
  </r>
  <r>
    <s v="DERMATOVENEROL DISPENSARY BASHKORTOSTAN REPUBL"/>
    <n v="1"/>
    <s v="0.004"/>
    <m/>
    <x v="0"/>
    <x v="0"/>
  </r>
  <r>
    <s v="DERMATOVENEROL DISPENSARY REPUBL BASHKORTOSTAN"/>
    <n v="1"/>
    <s v="0.004"/>
    <m/>
    <x v="0"/>
    <x v="0"/>
  </r>
  <r>
    <s v="DERMED"/>
    <n v="1"/>
    <s v="0.004"/>
    <m/>
    <x v="0"/>
    <x v="0"/>
  </r>
  <r>
    <s v="DESATOYA LLC"/>
    <n v="1"/>
    <s v="0.004"/>
    <m/>
    <x v="0"/>
    <x v="0"/>
  </r>
  <r>
    <s v="DESERT BOT GARDEN"/>
    <n v="1"/>
    <s v="0.004"/>
    <m/>
    <x v="0"/>
    <x v="0"/>
  </r>
  <r>
    <s v="DESIGN RES SOC"/>
    <n v="1"/>
    <s v="0.004"/>
    <m/>
    <x v="0"/>
    <x v="0"/>
  </r>
  <r>
    <s v="DESIGNER USERS INTERFACES"/>
    <n v="1"/>
    <s v="0.004"/>
    <m/>
    <x v="0"/>
    <x v="0"/>
  </r>
  <r>
    <s v="DETAR HOSP"/>
    <n v="1"/>
    <s v="0.004"/>
    <m/>
    <x v="0"/>
    <x v="0"/>
  </r>
  <r>
    <s v="DEUTSCH ELECTRONEN SYNCHRTRON"/>
    <n v="1"/>
    <s v="0.004"/>
    <m/>
    <x v="0"/>
    <x v="0"/>
  </r>
  <r>
    <s v="DEUTSCH ELEKRONEN SYNCHROTRON"/>
    <n v="1"/>
    <s v="0.004"/>
    <m/>
    <x v="0"/>
    <x v="0"/>
  </r>
  <r>
    <s v="DEUTSCH ELEKT SYNCHROTON"/>
    <n v="1"/>
    <s v="0.004"/>
    <m/>
    <x v="0"/>
    <x v="0"/>
  </r>
  <r>
    <s v="DEUTSCH FORSCH ZENTRUM HERZ KREISLAUFERKRANKUNGEN"/>
    <n v="1"/>
    <s v="0.004"/>
    <m/>
    <x v="0"/>
    <x v="0"/>
  </r>
  <r>
    <s v="DEUTSCH FORSCHUNGSZENTRUM GESUNDHEIT UMWELT"/>
    <n v="1"/>
    <s v="0.004"/>
    <m/>
    <x v="0"/>
    <x v="0"/>
  </r>
  <r>
    <s v="DEUTSCH FORSCHUNGSZENTRUM GESUNDHEIT UMWELT GMB"/>
    <n v="1"/>
    <s v="0.004"/>
    <m/>
    <x v="0"/>
    <x v="0"/>
  </r>
  <r>
    <s v="DEUTSCH GEOFORSCHUNGSZENTRUM"/>
    <n v="1"/>
    <s v="0.004"/>
    <m/>
    <x v="0"/>
    <x v="0"/>
  </r>
  <r>
    <s v="DEUTSCH GESELL ONKOL PHARM EV"/>
    <n v="1"/>
    <s v="0.004"/>
    <m/>
    <x v="0"/>
    <x v="0"/>
  </r>
  <r>
    <s v="DEUTSCH INST ERNAHRUNGSFORSCH"/>
    <n v="1"/>
    <s v="0.004"/>
    <m/>
    <x v="0"/>
    <x v="0"/>
  </r>
  <r>
    <s v="DEUTSCH KREBSFORSCHUNGSZENTRUM"/>
    <n v="1"/>
    <s v="0.004"/>
    <m/>
    <x v="0"/>
    <x v="0"/>
  </r>
  <r>
    <s v="DEUTSCH KUNSTSTOFF INST DARMSTADT"/>
    <n v="1"/>
    <s v="0.004"/>
    <m/>
    <x v="0"/>
    <x v="0"/>
  </r>
  <r>
    <s v="DEUTSCH LEBERHILFE EV KOLN"/>
    <n v="1"/>
    <s v="0.004"/>
    <m/>
    <x v="0"/>
    <x v="0"/>
  </r>
  <r>
    <s v="DEUTSCH PATENTAMT"/>
    <n v="1"/>
    <s v="0.004"/>
    <m/>
    <x v="0"/>
    <x v="0"/>
  </r>
  <r>
    <s v="DEUTSCH WETTERDIENST DWD"/>
    <n v="1"/>
    <s v="0.004"/>
    <m/>
    <x v="0"/>
    <x v="0"/>
  </r>
  <r>
    <s v="DEUTSCH ZENTRUM DIABET"/>
    <n v="1"/>
    <s v="0.004"/>
    <m/>
    <x v="0"/>
    <x v="0"/>
  </r>
  <r>
    <s v="DEUTSCH ZENTRUM HERZ KREISLAUF FORSCH DZHK"/>
    <n v="1"/>
    <s v="0.004"/>
    <m/>
    <x v="0"/>
    <x v="0"/>
  </r>
  <r>
    <s v="DEUTSCH ZENTRUM HERZ KREISLAUF FORSCH DZHK EV"/>
    <n v="1"/>
    <s v="0.004"/>
    <m/>
    <x v="0"/>
    <x v="0"/>
  </r>
  <r>
    <s v="DEUTSCH ZENTRUM HERZ KREISLAUF FORSCH EV DZHK"/>
    <n v="1"/>
    <s v="0.004"/>
    <m/>
    <x v="0"/>
    <x v="0"/>
  </r>
  <r>
    <s v="DEUTSCHES ELEKTRONENSYNCHROTRON"/>
    <n v="1"/>
    <s v="0.004"/>
    <m/>
    <x v="0"/>
    <x v="0"/>
  </r>
  <r>
    <s v="DEUTSCHES ELEKTSYNCHROTRON DESY"/>
    <n v="1"/>
    <s v="0.004"/>
    <m/>
    <x v="0"/>
    <x v="0"/>
  </r>
  <r>
    <s v="DEUTSCHES ZENTRUM HERZ KREISLAUF FORSCH DZHK"/>
    <n v="1"/>
    <s v="0.004"/>
    <m/>
    <x v="0"/>
    <x v="0"/>
  </r>
  <r>
    <s v="DEUTSEHES ELEKTRONEN SYNCHROTRON"/>
    <n v="1"/>
    <s v="0.004"/>
    <m/>
    <x v="0"/>
    <x v="0"/>
  </r>
  <r>
    <s v="DEV AUREL VLAICU UNIV"/>
    <n v="1"/>
    <s v="0.004"/>
    <m/>
    <x v="0"/>
    <x v="0"/>
  </r>
  <r>
    <s v="DEV INNOVAT TECH NAT SCI AUREL VLAICU UNIV"/>
    <n v="1"/>
    <s v="0.004"/>
    <m/>
    <x v="0"/>
    <x v="0"/>
  </r>
  <r>
    <s v="DFM AS"/>
    <n v="1"/>
    <s v="0.004"/>
    <m/>
    <x v="0"/>
    <x v="0"/>
  </r>
  <r>
    <s v="DG JOINT RES CTR"/>
    <n v="1"/>
    <s v="0.004"/>
    <m/>
    <x v="0"/>
    <x v="0"/>
  </r>
  <r>
    <s v="DHI WATER ENVIRONM HLTH"/>
    <n v="1"/>
    <s v="0.004"/>
    <m/>
    <x v="0"/>
    <x v="0"/>
  </r>
  <r>
    <s v="DHIR"/>
    <n v="1"/>
    <s v="0.004"/>
    <m/>
    <x v="0"/>
    <x v="0"/>
  </r>
  <r>
    <s v="DI MENDELEYEV INST METROL"/>
    <n v="1"/>
    <s v="0.004"/>
    <m/>
    <x v="0"/>
    <x v="0"/>
  </r>
  <r>
    <s v="DIABET ASSOC PAKISTAN"/>
    <n v="1"/>
    <s v="0.004"/>
    <m/>
    <x v="0"/>
    <x v="0"/>
  </r>
  <r>
    <s v="DIABET GENET REPLICAT METAANAL CONSORTIUM"/>
    <n v="1"/>
    <s v="0.004"/>
    <m/>
    <x v="0"/>
    <x v="0"/>
  </r>
  <r>
    <s v="DIACOR HOSP"/>
    <n v="1"/>
    <s v="0.004"/>
    <m/>
    <x v="0"/>
    <x v="0"/>
  </r>
  <r>
    <s v="DIAGNOSCAN"/>
    <n v="1"/>
    <s v="0.004"/>
    <m/>
    <x v="0"/>
    <x v="0"/>
  </r>
  <r>
    <s v="DIAGNOST CONSULTAT CTR SVETI GEORGI EOOD"/>
    <n v="1"/>
    <s v="0.004"/>
    <m/>
    <x v="0"/>
    <x v="0"/>
  </r>
  <r>
    <s v="DIAGNOST GP LAB EINDHOVEN"/>
    <n v="1"/>
    <s v="0.004"/>
    <m/>
    <x v="0"/>
    <x v="0"/>
  </r>
  <r>
    <s v="DIAGNOST LAB"/>
    <n v="1"/>
    <s v="0.004"/>
    <m/>
    <x v="0"/>
    <x v="0"/>
  </r>
  <r>
    <s v="DIAGNOST MAMMOG CTR"/>
    <n v="1"/>
    <s v="0.004"/>
    <m/>
    <x v="0"/>
    <x v="0"/>
  </r>
  <r>
    <s v="DIAGNOST VET LAB PODGOR BUL DZORDZA VASINGTONA"/>
    <n v="1"/>
    <s v="0.004"/>
    <m/>
    <x v="0"/>
    <x v="0"/>
  </r>
  <r>
    <s v="DIAKONHJAMMET HOSP"/>
    <n v="1"/>
    <s v="0.004"/>
    <m/>
    <x v="0"/>
    <x v="0"/>
  </r>
  <r>
    <s v="DIAMOND LIGHT SOURCE"/>
    <n v="1"/>
    <s v="0.004"/>
    <m/>
    <x v="0"/>
    <x v="0"/>
  </r>
  <r>
    <s v="DIARC TECHNOL OY"/>
    <n v="1"/>
    <s v="0.004"/>
    <m/>
    <x v="0"/>
    <x v="0"/>
  </r>
  <r>
    <s v="DIATOMS BIOINDICATORS"/>
    <n v="1"/>
    <s v="0.004"/>
    <m/>
    <x v="0"/>
    <x v="0"/>
  </r>
  <r>
    <s v="DIBRUGARH UNIV"/>
    <n v="1"/>
    <s v="0.004"/>
    <m/>
    <x v="0"/>
    <x v="0"/>
  </r>
  <r>
    <s v="DIEBOLD"/>
    <n v="1"/>
    <s v="0.004"/>
    <m/>
    <x v="0"/>
    <x v="0"/>
  </r>
  <r>
    <s v="DIEGO PORT UNIV"/>
    <n v="1"/>
    <s v="0.004"/>
    <m/>
    <x v="0"/>
    <x v="0"/>
  </r>
  <r>
    <s v="DIETRICH SCH ARTS SCI"/>
    <n v="1"/>
    <s v="0.004"/>
    <m/>
    <x v="0"/>
    <x v="0"/>
  </r>
  <r>
    <s v="DIFFER DUTCH INST FUNDAMENTAL ENERGY RES"/>
    <n v="1"/>
    <s v="0.004"/>
    <m/>
    <x v="0"/>
    <x v="0"/>
  </r>
  <r>
    <s v="DIGEST ONCOL RES CTR"/>
    <n v="1"/>
    <s v="0.004"/>
    <m/>
    <x v="0"/>
    <x v="0"/>
  </r>
  <r>
    <s v="DIGITA"/>
    <n v="1"/>
    <s v="0.004"/>
    <m/>
    <x v="0"/>
    <x v="0"/>
  </r>
  <r>
    <s v="DIGITAL ENTERPRISE RES INST"/>
    <n v="1"/>
    <s v="0.004"/>
    <m/>
    <x v="0"/>
    <x v="0"/>
  </r>
  <r>
    <s v="DIGSYLAND"/>
    <n v="1"/>
    <s v="0.004"/>
    <m/>
    <x v="0"/>
    <x v="0"/>
  </r>
  <r>
    <s v="DIIS"/>
    <n v="1"/>
    <s v="0.004"/>
    <m/>
    <x v="0"/>
    <x v="0"/>
  </r>
  <r>
    <s v="DIJON UNIV HOSP"/>
    <n v="1"/>
    <s v="0.004"/>
    <m/>
    <x v="0"/>
    <x v="0"/>
  </r>
  <r>
    <s v="DIONYZ STUR STATE GEOL INST"/>
    <n v="1"/>
    <s v="0.004"/>
    <m/>
    <x v="0"/>
    <x v="0"/>
  </r>
  <r>
    <s v="DIPARTIMENTO AGRON GEST AGROECOSISTEMA"/>
    <n v="1"/>
    <s v="0.004"/>
    <m/>
    <x v="0"/>
    <x v="0"/>
  </r>
  <r>
    <s v="DIPARTIMENTO BIOL AMBIENTALE BIODIVERSITA"/>
    <n v="1"/>
    <s v="0.004"/>
    <m/>
    <x v="0"/>
    <x v="0"/>
  </r>
  <r>
    <s v="DIPARTIMENTO BIOL AMBIENTALE BIODIVERSITU"/>
    <n v="1"/>
    <s v="0.004"/>
    <m/>
    <x v="0"/>
    <x v="0"/>
  </r>
  <r>
    <s v="DIPARTIMENTO EPIDEMIOL SSR"/>
    <n v="1"/>
    <s v="0.004"/>
    <m/>
    <x v="0"/>
    <x v="0"/>
  </r>
  <r>
    <s v="DIPARTIMENTO FIS ASTRON GALILEO GALILEI"/>
    <n v="1"/>
    <s v="0.004"/>
    <m/>
    <x v="0"/>
    <x v="0"/>
  </r>
  <r>
    <s v="DIPARTIMENTO FIS G GALILEI"/>
    <n v="1"/>
    <s v="0.004"/>
    <m/>
    <x v="0"/>
    <x v="0"/>
  </r>
  <r>
    <s v="DIPARTIMENTO PROTEZ VALORIZZAZIONE AGROALIMENTA"/>
    <n v="1"/>
    <s v="0.004"/>
    <m/>
    <x v="0"/>
    <x v="0"/>
  </r>
  <r>
    <s v="DIPARTMENTO MED CLIN CHIRURGIA FEDERIO II UNIV"/>
    <n v="1"/>
    <s v="0.004"/>
    <m/>
    <x v="0"/>
    <x v="0"/>
  </r>
  <r>
    <s v="DIPUTACIO BARCELONA"/>
    <n v="1"/>
    <s v="0.004"/>
    <m/>
    <x v="0"/>
    <x v="0"/>
  </r>
  <r>
    <s v="DIR GESCHAFTSSTELLE"/>
    <n v="1"/>
    <s v="0.004"/>
    <m/>
    <x v="0"/>
    <x v="0"/>
  </r>
  <r>
    <s v="DIRECC GEN SALUD PUBL CONSUMO CASTILLA LA MANCHA"/>
    <n v="1"/>
    <s v="0.004"/>
    <m/>
    <x v="0"/>
    <x v="0"/>
  </r>
  <r>
    <s v="DIRECT DIST SANIT HAHO"/>
    <n v="1"/>
    <s v="0.004"/>
    <m/>
    <x v="0"/>
    <x v="0"/>
  </r>
  <r>
    <s v="DIRECT MILIEU FORESTIER"/>
    <n v="1"/>
    <s v="0.004"/>
    <m/>
    <x v="0"/>
    <x v="0"/>
  </r>
  <r>
    <s v="DIRECT WATER AQUAT ENVIRONM AGR"/>
    <n v="1"/>
    <s v="0.004"/>
    <m/>
    <x v="0"/>
    <x v="0"/>
  </r>
  <r>
    <s v="DIRECTOR BALT STUDIES CTR"/>
    <n v="1"/>
    <s v="0.004"/>
    <m/>
    <x v="0"/>
    <x v="0"/>
  </r>
  <r>
    <s v="DIRECTORATE CULTURAL HERITAGE"/>
    <n v="1"/>
    <s v="0.004"/>
    <m/>
    <x v="0"/>
    <x v="0"/>
  </r>
  <r>
    <s v="DIRECTORATE GEN HUMAN RESOURCES"/>
    <n v="1"/>
    <s v="0.004"/>
    <m/>
    <x v="0"/>
    <x v="0"/>
  </r>
  <r>
    <s v="DIRECTORATE HLTH CAMPAIGN AGAINST DEPRESS SUICI"/>
    <n v="1"/>
    <s v="0.004"/>
    <m/>
    <x v="0"/>
    <x v="0"/>
  </r>
  <r>
    <s v="DIRECTORATE HLTH CAMPAIGN DEPRESS SUICIDE"/>
    <n v="1"/>
    <s v="0.004"/>
    <m/>
    <x v="0"/>
    <x v="0"/>
  </r>
  <r>
    <s v="DIRES"/>
    <n v="1"/>
    <s v="0.004"/>
    <m/>
    <x v="0"/>
    <x v="0"/>
  </r>
  <r>
    <s v="DISARM OU"/>
    <n v="1"/>
    <s v="0.004"/>
    <m/>
    <x v="0"/>
    <x v="0"/>
  </r>
  <r>
    <s v="DISCOVERY CLIN SERV LTD"/>
    <n v="1"/>
    <s v="0.004"/>
    <m/>
    <x v="0"/>
    <x v="0"/>
  </r>
  <r>
    <s v="DISNEY RES ZURICH"/>
    <n v="1"/>
    <s v="0.004"/>
    <m/>
    <x v="0"/>
    <x v="0"/>
  </r>
  <r>
    <s v="DIV AGROECOL ENVIRONM"/>
    <n v="1"/>
    <s v="0.004"/>
    <m/>
    <x v="0"/>
    <x v="0"/>
  </r>
  <r>
    <s v="DIV ARRAYS TECHNOL PTY LTD"/>
    <n v="1"/>
    <s v="0.004"/>
    <m/>
    <x v="0"/>
    <x v="0"/>
  </r>
  <r>
    <s v="DIV BIOL ANTHROPOL"/>
    <n v="1"/>
    <s v="0.004"/>
    <m/>
    <x v="0"/>
    <x v="0"/>
  </r>
  <r>
    <s v="DIV BRAIN SCI"/>
    <n v="1"/>
    <s v="0.004"/>
    <m/>
    <x v="0"/>
    <x v="0"/>
  </r>
  <r>
    <s v="DIV CARDIOL"/>
    <n v="1"/>
    <s v="0.004"/>
    <m/>
    <x v="0"/>
    <x v="0"/>
  </r>
  <r>
    <s v="DIV EPIDEMIOL"/>
    <n v="1"/>
    <s v="0.004"/>
    <m/>
    <x v="0"/>
    <x v="0"/>
  </r>
  <r>
    <s v="DIV FUNCT GENOME ANAL"/>
    <n v="1"/>
    <s v="0.004"/>
    <m/>
    <x v="0"/>
    <x v="0"/>
  </r>
  <r>
    <s v="DIV HUMAN NUTR"/>
    <n v="1"/>
    <s v="0.004"/>
    <m/>
    <x v="0"/>
    <x v="0"/>
  </r>
  <r>
    <s v="DIV INFECT IMMUN"/>
    <n v="1"/>
    <s v="0.004"/>
    <m/>
    <x v="0"/>
    <x v="0"/>
  </r>
  <r>
    <s v="DIV INFORMAT EVIDENCE RES INNOVAT"/>
    <n v="1"/>
    <s v="0.004"/>
    <m/>
    <x v="0"/>
    <x v="0"/>
  </r>
  <r>
    <s v="DIV JANSSEN PHARMACEUT NV"/>
    <n v="1"/>
    <s v="0.004"/>
    <m/>
    <x v="0"/>
    <x v="0"/>
  </r>
  <r>
    <s v="DIV SURG"/>
    <n v="1"/>
    <s v="0.004"/>
    <m/>
    <x v="0"/>
    <x v="0"/>
  </r>
  <r>
    <s v="DIV WELF"/>
    <n v="1"/>
    <s v="0.004"/>
    <m/>
    <x v="0"/>
    <x v="0"/>
  </r>
  <r>
    <s v="DKFZ GERMAN CANC RES CTR"/>
    <n v="1"/>
    <s v="0.004"/>
    <m/>
    <x v="0"/>
    <x v="0"/>
  </r>
  <r>
    <s v="DKFZ ZMBH ALLIANCE"/>
    <n v="1"/>
    <s v="0.004"/>
    <m/>
    <x v="0"/>
    <x v="0"/>
  </r>
  <r>
    <s v="DLR"/>
    <n v="1"/>
    <s v="0.004"/>
    <m/>
    <x v="0"/>
    <x v="0"/>
  </r>
  <r>
    <s v="DLR FACHZENTRUM BIENEN IMKEREI"/>
    <n v="1"/>
    <s v="0.004"/>
    <m/>
    <x v="0"/>
    <x v="0"/>
  </r>
  <r>
    <s v="DLR GERMAN AEROSP CTR"/>
    <n v="1"/>
    <s v="0.004"/>
    <m/>
    <x v="0"/>
    <x v="0"/>
  </r>
  <r>
    <s v="DLR INST VERNETZTE ENERGIESYST"/>
    <n v="1"/>
    <s v="0.004"/>
    <m/>
    <x v="0"/>
    <x v="0"/>
  </r>
  <r>
    <s v="DMI"/>
    <n v="1"/>
    <s v="0.004"/>
    <m/>
    <x v="0"/>
    <x v="0"/>
  </r>
  <r>
    <s v="DNA DIAGNOST NS"/>
    <n v="1"/>
    <s v="0.004"/>
    <m/>
    <x v="0"/>
    <x v="0"/>
  </r>
  <r>
    <s v="DNEPROPETROVSK NATL UNIV"/>
    <n v="1"/>
    <s v="0.004"/>
    <m/>
    <x v="0"/>
    <x v="0"/>
  </r>
  <r>
    <s v="DNIPROPETROVSK CITY MULTIFIELD CLIN HOSP 4"/>
    <n v="1"/>
    <s v="0.004"/>
    <m/>
    <x v="0"/>
    <x v="0"/>
  </r>
  <r>
    <s v="DNIPROPETROVSK CITY MULTIPLE DISCIPLINE CLIN HOSP"/>
    <n v="1"/>
    <s v="0.004"/>
    <m/>
    <x v="0"/>
    <x v="0"/>
  </r>
  <r>
    <s v="DNIPROPETROVSK MED ACAD"/>
    <n v="1"/>
    <s v="0.004"/>
    <m/>
    <x v="0"/>
    <x v="0"/>
  </r>
  <r>
    <s v="DO OTT INST OBSTET GYNECOL RAMS"/>
    <n v="1"/>
    <s v="0.004"/>
    <m/>
    <x v="0"/>
    <x v="0"/>
  </r>
  <r>
    <s v="DO OTT RES INST OBSTET GYNAECOL"/>
    <n v="1"/>
    <s v="0.004"/>
    <m/>
    <x v="0"/>
    <x v="0"/>
  </r>
  <r>
    <s v="DO OTT RES INST OBSTETR GYNAECOL REPRODUCTOL"/>
    <n v="1"/>
    <s v="0.004"/>
    <m/>
    <x v="0"/>
    <x v="0"/>
  </r>
  <r>
    <s v="DOCTORAL SCH BEHAV SOCIAL HLTH SCI"/>
    <n v="1"/>
    <s v="0.004"/>
    <m/>
    <x v="0"/>
    <x v="0"/>
  </r>
  <r>
    <s v="DOE JOINT GENOME INST"/>
    <n v="1"/>
    <s v="0.004"/>
    <m/>
    <x v="0"/>
    <x v="0"/>
  </r>
  <r>
    <s v="DOGU AKDENIZ UNIV"/>
    <n v="1"/>
    <s v="0.004"/>
    <m/>
    <x v="0"/>
    <x v="0"/>
  </r>
  <r>
    <s v="DONA ESTEFANIA HOSP"/>
    <n v="1"/>
    <s v="0.004"/>
    <m/>
    <x v="0"/>
    <x v="0"/>
  </r>
  <r>
    <s v="DONALD DANFORTH PLANT SCI CTR"/>
    <n v="1"/>
    <s v="0.004"/>
    <m/>
    <x v="0"/>
    <x v="0"/>
  </r>
  <r>
    <s v="DONAUSPITAL WIEN"/>
    <n v="1"/>
    <s v="0.004"/>
    <m/>
    <x v="0"/>
    <x v="0"/>
  </r>
  <r>
    <s v="DONDERS CTR NEUROSCI"/>
    <n v="1"/>
    <s v="0.004"/>
    <m/>
    <x v="0"/>
    <x v="0"/>
  </r>
  <r>
    <s v="DONETSK REG ANTITUMOR CTR"/>
    <n v="1"/>
    <s v="0.004"/>
    <m/>
    <x v="0"/>
    <x v="0"/>
  </r>
  <r>
    <s v="DONG EUI UNIV"/>
    <n v="1"/>
    <s v="0.004"/>
    <m/>
    <x v="0"/>
    <x v="0"/>
  </r>
  <r>
    <s v="DONGGUK UNIV"/>
    <n v="1"/>
    <s v="0.004"/>
    <m/>
    <x v="0"/>
    <x v="0"/>
  </r>
  <r>
    <s v="DONGSHIN UNIV"/>
    <n v="1"/>
    <s v="0.004"/>
    <m/>
    <x v="0"/>
    <x v="0"/>
  </r>
  <r>
    <s v="DONNELLY CTR CELLULAR BIOMOL RES"/>
    <n v="1"/>
    <s v="0.004"/>
    <m/>
    <x v="0"/>
    <x v="0"/>
  </r>
  <r>
    <s v="DONOSITA INTERNAL PHYS CTR"/>
    <n v="1"/>
    <s v="0.004"/>
    <m/>
    <x v="0"/>
    <x v="0"/>
  </r>
  <r>
    <s v="DONOSTIA HOSP"/>
    <n v="1"/>
    <s v="0.004"/>
    <m/>
    <x v="0"/>
    <x v="0"/>
  </r>
  <r>
    <s v="DOR INST RES EDU"/>
    <n v="1"/>
    <s v="0.004"/>
    <m/>
    <x v="0"/>
    <x v="0"/>
  </r>
  <r>
    <s v="DORCHESTER MED CTR"/>
    <n v="1"/>
    <s v="0.004"/>
    <m/>
    <x v="0"/>
    <x v="0"/>
  </r>
  <r>
    <s v="DORSET CTY HOSP"/>
    <n v="1"/>
    <s v="0.004"/>
    <m/>
    <x v="0"/>
    <x v="0"/>
  </r>
  <r>
    <s v="DOUGLAS INST"/>
    <n v="1"/>
    <s v="0.004"/>
    <m/>
    <x v="0"/>
    <x v="0"/>
  </r>
  <r>
    <s v="DOWLING COLL"/>
    <n v="1"/>
    <s v="0.004"/>
    <m/>
    <x v="0"/>
    <x v="0"/>
  </r>
  <r>
    <s v="DR ARVO ROSENTHAL LLC"/>
    <n v="1"/>
    <s v="0.004"/>
    <m/>
    <x v="0"/>
    <x v="0"/>
  </r>
  <r>
    <s v="DR EBERHARD PARTNER DORTMUND"/>
    <n v="1"/>
    <s v="0.004"/>
    <m/>
    <x v="0"/>
    <x v="0"/>
  </r>
  <r>
    <s v="DR FALK PHARMA GMBH"/>
    <n v="1"/>
    <s v="0.004"/>
    <m/>
    <x v="0"/>
    <x v="0"/>
  </r>
  <r>
    <s v="DR HARISINGH GOUR CENT UNIV"/>
    <n v="1"/>
    <s v="0.004"/>
    <m/>
    <x v="0"/>
    <x v="0"/>
  </r>
  <r>
    <s v="DR I CANTACUZINO CLIN HOSP"/>
    <n v="1"/>
    <s v="0.004"/>
    <m/>
    <x v="0"/>
    <x v="0"/>
  </r>
  <r>
    <s v="DR JOSE HORWITZ PSYCHIAT INST"/>
    <n v="1"/>
    <s v="0.004"/>
    <m/>
    <x v="0"/>
    <x v="0"/>
  </r>
  <r>
    <s v="DR KARL REMEIS OBSERV"/>
    <n v="1"/>
    <s v="0.004"/>
    <m/>
    <x v="0"/>
    <x v="0"/>
  </r>
  <r>
    <s v="DR KM CHERIAN HEART FDN"/>
    <n v="1"/>
    <s v="0.004"/>
    <m/>
    <x v="0"/>
    <x v="0"/>
  </r>
  <r>
    <s v="DR KUNG WAI CHEE CLIN"/>
    <n v="1"/>
    <s v="0.004"/>
    <m/>
    <x v="0"/>
    <x v="0"/>
  </r>
  <r>
    <s v="DR MATEJ DAVID CONSULT"/>
    <n v="1"/>
    <s v="0.004"/>
    <m/>
    <x v="0"/>
    <x v="0"/>
  </r>
  <r>
    <s v="DR MOHANS DIABET SPECIALTIES CTR"/>
    <n v="1"/>
    <s v="0.004"/>
    <m/>
    <x v="0"/>
    <x v="0"/>
  </r>
  <r>
    <s v="DR NGP ARTS SCI COLL"/>
    <n v="1"/>
    <s v="0.004"/>
    <m/>
    <x v="0"/>
    <x v="0"/>
  </r>
  <r>
    <s v="DR OBRUCA DR STROHMER PARTNERSCHAFT GOLDENES KR"/>
    <n v="1"/>
    <s v="0.004"/>
    <m/>
    <x v="0"/>
    <x v="0"/>
  </r>
  <r>
    <s v="DR PATIL VIDYAPEETH PUNE"/>
    <n v="1"/>
    <s v="0.004"/>
    <m/>
    <x v="0"/>
    <x v="0"/>
  </r>
  <r>
    <s v="DR PETER DRZAJ HOSP"/>
    <n v="1"/>
    <s v="0.004"/>
    <m/>
    <x v="0"/>
    <x v="0"/>
  </r>
  <r>
    <s v="DR R LABONTE PROFESS MED CORP"/>
    <n v="1"/>
    <s v="0.004"/>
    <m/>
    <x v="0"/>
    <x v="0"/>
  </r>
  <r>
    <s v="DR RAI MEM CANC CTR"/>
    <n v="1"/>
    <s v="0.004"/>
    <m/>
    <x v="0"/>
    <x v="0"/>
  </r>
  <r>
    <s v="DR RAI MEM MED CTR"/>
    <n v="1"/>
    <s v="0.004"/>
    <m/>
    <x v="0"/>
    <x v="0"/>
  </r>
  <r>
    <s v="DR RAJENDRA PRASAD CENT AGR UNIV"/>
    <n v="1"/>
    <s v="0.004"/>
    <m/>
    <x v="0"/>
    <x v="0"/>
  </r>
  <r>
    <s v="DR RML AWADH UNIV"/>
    <n v="1"/>
    <s v="0.004"/>
    <m/>
    <x v="0"/>
    <x v="0"/>
  </r>
  <r>
    <s v="DR S BOSE MED PROFESS CORP"/>
    <n v="1"/>
    <s v="0.004"/>
    <m/>
    <x v="0"/>
    <x v="0"/>
  </r>
  <r>
    <s v="DR VICTOR BABES FDN"/>
    <n v="1"/>
    <s v="0.004"/>
    <m/>
    <x v="0"/>
    <x v="0"/>
  </r>
  <r>
    <s v="DR VICTOR BABES HOSP INFECT TROP DIS"/>
    <n v="1"/>
    <s v="0.004"/>
    <m/>
    <x v="0"/>
    <x v="0"/>
  </r>
  <r>
    <s v="DRAKE UNIV"/>
    <n v="1"/>
    <s v="0.004"/>
    <m/>
    <x v="0"/>
    <x v="0"/>
  </r>
  <r>
    <s v="DRAPER ESPIRIT"/>
    <n v="1"/>
    <s v="0.004"/>
    <m/>
    <x v="0"/>
    <x v="0"/>
  </r>
  <r>
    <s v="DRAWING RES GRP"/>
    <n v="1"/>
    <s v="0.004"/>
    <m/>
    <x v="0"/>
    <x v="0"/>
  </r>
  <r>
    <s v="DRK CHILDRENS HOSP SIEGEN"/>
    <n v="1"/>
    <s v="0.004"/>
    <m/>
    <x v="0"/>
    <x v="0"/>
  </r>
  <r>
    <s v="DRK KLINIKEN BERLINWESTEND"/>
    <n v="1"/>
    <s v="0.004"/>
    <m/>
    <x v="0"/>
    <x v="0"/>
  </r>
  <r>
    <s v="DRS"/>
    <n v="1"/>
    <s v="0.004"/>
    <m/>
    <x v="0"/>
    <x v="0"/>
  </r>
  <r>
    <s v="DS COLL ARTS SCI WOMEN"/>
    <n v="1"/>
    <s v="0.004"/>
    <m/>
    <x v="0"/>
    <x v="0"/>
  </r>
  <r>
    <s v="DSM NUTR PROD"/>
    <n v="1"/>
    <s v="0.004"/>
    <m/>
    <x v="0"/>
    <x v="0"/>
  </r>
  <r>
    <s v="DSM RESOLVE"/>
    <n v="1"/>
    <s v="0.004"/>
    <m/>
    <x v="0"/>
    <x v="0"/>
  </r>
  <r>
    <s v="DSMNUTR PROD"/>
    <n v="1"/>
    <s v="0.004"/>
    <m/>
    <x v="0"/>
    <x v="0"/>
  </r>
  <r>
    <s v="DSMZ DEUTSCH SAMMLUNG MIKROORGANISMEN ZELLKULTU"/>
    <n v="1"/>
    <s v="0.004"/>
    <m/>
    <x v="0"/>
    <x v="0"/>
  </r>
  <r>
    <s v="DTU"/>
    <n v="1"/>
    <s v="0.004"/>
    <m/>
    <x v="0"/>
    <x v="0"/>
  </r>
  <r>
    <s v="DTU AQUA"/>
    <n v="1"/>
    <s v="0.004"/>
    <m/>
    <x v="0"/>
    <x v="0"/>
  </r>
  <r>
    <s v="DTU MANAGEMENT ENGN"/>
    <n v="1"/>
    <s v="0.004"/>
    <m/>
    <x v="0"/>
    <x v="0"/>
  </r>
  <r>
    <s v="DUAL CP INST HIGH ENERGY PHYS"/>
    <n v="1"/>
    <s v="0.004"/>
    <m/>
    <x v="0"/>
    <x v="0"/>
  </r>
  <r>
    <s v="DUBBLE CRG ESRF"/>
    <n v="1"/>
    <s v="0.004"/>
    <m/>
    <x v="0"/>
    <x v="0"/>
  </r>
  <r>
    <s v="DUBLIN ACAD MED CTR"/>
    <n v="1"/>
    <s v="0.004"/>
    <m/>
    <x v="0"/>
    <x v="0"/>
  </r>
  <r>
    <s v="DUBNA INT UNIV NAT SOC MAN"/>
    <n v="1"/>
    <s v="0.004"/>
    <m/>
    <x v="0"/>
    <x v="0"/>
  </r>
  <r>
    <s v="DUDLEY MUSEUM ART GALLERY"/>
    <n v="1"/>
    <s v="0.004"/>
    <m/>
    <x v="0"/>
    <x v="0"/>
  </r>
  <r>
    <s v="DUESSELDORF UNIV HOSP"/>
    <n v="1"/>
    <s v="0.004"/>
    <m/>
    <x v="0"/>
    <x v="0"/>
  </r>
  <r>
    <s v="DUKE EYE CTR"/>
    <n v="1"/>
    <s v="0.004"/>
    <m/>
    <x v="0"/>
    <x v="0"/>
  </r>
  <r>
    <s v="DUKE MED"/>
    <n v="1"/>
    <s v="0.004"/>
    <m/>
    <x v="0"/>
    <x v="0"/>
  </r>
  <r>
    <s v="DUKE NATL UNIV"/>
    <n v="1"/>
    <s v="0.004"/>
    <m/>
    <x v="0"/>
    <x v="0"/>
  </r>
  <r>
    <s v="DUKE NATL UNIV SINGAPORE GRAD MED SCH"/>
    <n v="1"/>
    <s v="0.004"/>
    <m/>
    <x v="0"/>
    <x v="0"/>
  </r>
  <r>
    <s v="DUKE UNIV MED CTR"/>
    <n v="1"/>
    <s v="0.004"/>
    <m/>
    <x v="0"/>
    <x v="0"/>
  </r>
  <r>
    <s v="DUNA MED CTR"/>
    <n v="1"/>
    <s v="0.004"/>
    <m/>
    <x v="0"/>
    <x v="0"/>
  </r>
  <r>
    <s v="DUNAREA JOS UNIV GALATI"/>
    <n v="1"/>
    <s v="0.004"/>
    <m/>
    <x v="0"/>
    <x v="0"/>
  </r>
  <r>
    <s v="DUPONT PIONEER"/>
    <n v="1"/>
    <s v="0.004"/>
    <m/>
    <x v="0"/>
    <x v="0"/>
  </r>
  <r>
    <s v="DUQUESNE UNIV"/>
    <n v="1"/>
    <s v="0.004"/>
    <m/>
    <x v="0"/>
    <x v="0"/>
  </r>
  <r>
    <s v="DUSSELDORF UNIV HOSP"/>
    <n v="1"/>
    <s v="0.004"/>
    <m/>
    <x v="0"/>
    <x v="0"/>
  </r>
  <r>
    <s v="DUTCH ARTHRIT PATIENT LEAGUE"/>
    <n v="1"/>
    <s v="0.004"/>
    <m/>
    <x v="0"/>
    <x v="0"/>
  </r>
  <r>
    <s v="DUTCH BAT WORKERS GRP"/>
    <n v="1"/>
    <s v="0.004"/>
    <m/>
    <x v="0"/>
    <x v="0"/>
  </r>
  <r>
    <s v="DUTCH BUTTERFLY CONSERVAT"/>
    <n v="1"/>
    <s v="0.004"/>
    <m/>
    <x v="0"/>
    <x v="0"/>
  </r>
  <r>
    <s v="DUTCH INST RAT USE MED"/>
    <n v="1"/>
    <s v="0.004"/>
    <m/>
    <x v="0"/>
    <x v="0"/>
  </r>
  <r>
    <s v="DUTCH MALNUTRIT STEERING GRP"/>
    <n v="1"/>
    <s v="0.004"/>
    <m/>
    <x v="0"/>
    <x v="0"/>
  </r>
  <r>
    <s v="DUTCH MED EVALUAT BOARD"/>
    <n v="1"/>
    <s v="0.004"/>
    <m/>
    <x v="0"/>
    <x v="0"/>
  </r>
  <r>
    <s v="DUTCH NATL HLTH INST RIVM"/>
    <n v="1"/>
    <s v="0.004"/>
    <m/>
    <x v="0"/>
    <x v="0"/>
  </r>
  <r>
    <s v="DUTCH RENAL REGISTRY"/>
    <n v="1"/>
    <s v="0.004"/>
    <m/>
    <x v="0"/>
    <x v="0"/>
  </r>
  <r>
    <s v="DUTCH RENAL REGISTRY RENINE"/>
    <n v="1"/>
    <s v="0.004"/>
    <m/>
    <x v="0"/>
    <x v="0"/>
  </r>
  <r>
    <s v="DUTCH SOC PEDIAT SURG"/>
    <n v="1"/>
    <s v="0.004"/>
    <m/>
    <x v="0"/>
    <x v="0"/>
  </r>
  <r>
    <s v="DUTCH SUSTAINABLE BUSINESS ASSOC DE GROENE ZAAK"/>
    <n v="1"/>
    <s v="0.004"/>
    <m/>
    <x v="0"/>
    <x v="0"/>
  </r>
  <r>
    <s v="DUTCH UROL ASSOC"/>
    <n v="1"/>
    <s v="0.004"/>
    <m/>
    <x v="0"/>
    <x v="0"/>
  </r>
  <r>
    <s v="DUTCH WORKING PARTY IMMUNODEFICIENCIES WID"/>
    <n v="1"/>
    <s v="0.004"/>
    <m/>
    <x v="0"/>
    <x v="0"/>
  </r>
  <r>
    <s v="DZHK DEUTSCH FORSCHUNGSZENTRUM HERZ KREISLAUFERKR"/>
    <n v="1"/>
    <s v="0.004"/>
    <m/>
    <x v="0"/>
    <x v="0"/>
  </r>
  <r>
    <s v="DZHK DEUTSCH FORSCHUNGSZENTRUM HERZKREISLAUFERKRA"/>
    <n v="1"/>
    <s v="0.004"/>
    <m/>
    <x v="0"/>
    <x v="0"/>
  </r>
  <r>
    <s v="DZHK DEUTSCH ZENTRUM HERZ KREISLAUFFORSCHUNG"/>
    <n v="1"/>
    <s v="0.004"/>
    <m/>
    <x v="0"/>
    <x v="0"/>
  </r>
  <r>
    <s v="DZHK EV"/>
    <n v="1"/>
    <s v="0.004"/>
    <m/>
    <x v="0"/>
    <x v="0"/>
  </r>
  <r>
    <s v="DZHK GERMAN CEN TER CARDIOVASC RES"/>
    <n v="1"/>
    <s v="0.004"/>
    <m/>
    <x v="0"/>
    <x v="0"/>
  </r>
  <r>
    <s v="DZHK GERMAN CTR CARDIOVASCR RES"/>
    <n v="1"/>
    <s v="0.004"/>
    <m/>
    <x v="0"/>
    <x v="0"/>
  </r>
  <r>
    <s v="DZHK PARTNER SITE"/>
    <n v="1"/>
    <s v="0.004"/>
    <m/>
    <x v="0"/>
    <x v="0"/>
  </r>
  <r>
    <s v="DZM LSFB"/>
    <n v="1"/>
    <s v="0.004"/>
    <m/>
    <x v="0"/>
    <x v="0"/>
  </r>
  <r>
    <s v="DZNE GERMAN CTR NEURODEGENERAT DIS"/>
    <n v="1"/>
    <s v="0.004"/>
    <m/>
    <x v="0"/>
    <x v="0"/>
  </r>
  <r>
    <s v="E CAROLINA UNIV"/>
    <n v="1"/>
    <s v="0.004"/>
    <m/>
    <x v="0"/>
    <x v="0"/>
  </r>
  <r>
    <s v="E GOVERNANCE ACAD"/>
    <n v="1"/>
    <s v="0.004"/>
    <m/>
    <x v="0"/>
    <x v="0"/>
  </r>
  <r>
    <s v="E MALLING RES"/>
    <n v="1"/>
    <s v="0.004"/>
    <m/>
    <x v="0"/>
    <x v="0"/>
  </r>
  <r>
    <s v="E ON ENGN"/>
    <n v="1"/>
    <s v="0.004"/>
    <m/>
    <x v="0"/>
    <x v="0"/>
  </r>
  <r>
    <s v="E TAILLINN CENT HOSP"/>
    <n v="1"/>
    <s v="0.004"/>
    <m/>
    <x v="0"/>
    <x v="0"/>
  </r>
  <r>
    <s v="E TALLIN CENT HOSPITALCARDIOL"/>
    <n v="1"/>
    <s v="0.004"/>
    <m/>
    <x v="0"/>
    <x v="0"/>
  </r>
  <r>
    <s v="E TALLINN CENT"/>
    <n v="1"/>
    <s v="0.004"/>
    <m/>
    <x v="0"/>
    <x v="0"/>
  </r>
  <r>
    <s v="E TALLINN CENT HOSP LAB"/>
    <n v="1"/>
    <s v="0.004"/>
    <m/>
    <x v="0"/>
    <x v="0"/>
  </r>
  <r>
    <s v="E TALLINN CLINICUM"/>
    <n v="1"/>
    <s v="0.004"/>
    <m/>
    <x v="0"/>
    <x v="0"/>
  </r>
  <r>
    <s v="E TENNESSEE STATE UNIV"/>
    <n v="1"/>
    <s v="0.004"/>
    <m/>
    <x v="0"/>
    <x v="0"/>
  </r>
  <r>
    <s v="E3N EPIC GRP INST GUSTAVE ROUSSY"/>
    <n v="1"/>
    <s v="0.004"/>
    <m/>
    <x v="0"/>
    <x v="0"/>
  </r>
  <r>
    <s v="EA 4369 RHEM"/>
    <n v="1"/>
    <s v="0.004"/>
    <m/>
    <x v="0"/>
    <x v="0"/>
  </r>
  <r>
    <s v="EAAF PARTNERSHIP SECRETARIAT"/>
    <n v="1"/>
    <s v="0.004"/>
    <m/>
    <x v="0"/>
    <x v="0"/>
  </r>
  <r>
    <s v="EADS ASTRIUM"/>
    <n v="1"/>
    <s v="0.004"/>
    <m/>
    <x v="0"/>
    <x v="0"/>
  </r>
  <r>
    <s v="EAGLE CONSERVAT COMM"/>
    <n v="1"/>
    <s v="0.004"/>
    <m/>
    <x v="0"/>
    <x v="0"/>
  </r>
  <r>
    <s v="EALING HOSP HNS TRUST"/>
    <n v="1"/>
    <s v="0.004"/>
    <m/>
    <x v="0"/>
    <x v="0"/>
  </r>
  <r>
    <s v="EANM RES LTD EARL"/>
    <n v="1"/>
    <s v="0.004"/>
    <m/>
    <x v="0"/>
    <x v="0"/>
  </r>
  <r>
    <s v="EARLE A CHILES RES INST"/>
    <n v="1"/>
    <s v="0.004"/>
    <m/>
    <x v="0"/>
    <x v="0"/>
  </r>
  <r>
    <s v="EARLHAM COLL"/>
    <n v="1"/>
    <s v="0.004"/>
    <m/>
    <x v="0"/>
    <x v="0"/>
  </r>
  <r>
    <s v="EARTH INST"/>
    <n v="1"/>
    <s v="0.004"/>
    <m/>
    <x v="0"/>
    <x v="0"/>
  </r>
  <r>
    <s v="EARTH RES INST"/>
    <n v="1"/>
    <s v="0.004"/>
    <m/>
    <x v="0"/>
    <x v="0"/>
  </r>
  <r>
    <s v="EAST CAROLINA UNIV"/>
    <n v="1"/>
    <s v="0.004"/>
    <m/>
    <x v="0"/>
    <x v="0"/>
  </r>
  <r>
    <s v="EAST CHINA NORMAL UNIV"/>
    <n v="1"/>
    <s v="0.004"/>
    <m/>
    <x v="0"/>
    <x v="0"/>
  </r>
  <r>
    <s v="EAST ICELAND NAT RES CTR"/>
    <n v="1"/>
    <s v="0.004"/>
    <m/>
    <x v="0"/>
    <x v="0"/>
  </r>
  <r>
    <s v="EAST LONDON NHS FDN TRUST"/>
    <n v="1"/>
    <s v="0.004"/>
    <m/>
    <x v="0"/>
    <x v="0"/>
  </r>
  <r>
    <s v="EAST SUSSEX HEALTHCARE NHS TRUST"/>
    <n v="1"/>
    <s v="0.004"/>
    <m/>
    <x v="0"/>
    <x v="0"/>
  </r>
  <r>
    <s v="EAST TALLIN CENT HOSP"/>
    <n v="1"/>
    <s v="0.004"/>
    <m/>
    <x v="0"/>
    <x v="0"/>
  </r>
  <r>
    <s v="EAST TALLINN CTR HOSPITA"/>
    <n v="1"/>
    <s v="0.004"/>
    <m/>
    <x v="0"/>
    <x v="0"/>
  </r>
  <r>
    <s v="EAST TALLINN HOSP"/>
    <n v="1"/>
    <s v="0.004"/>
    <m/>
    <x v="0"/>
    <x v="0"/>
  </r>
  <r>
    <s v="EAST UNIV HOSP"/>
    <n v="1"/>
    <s v="0.004"/>
    <m/>
    <x v="0"/>
    <x v="0"/>
  </r>
  <r>
    <s v="EAST VIRU CENT HOSP"/>
    <n v="1"/>
    <s v="0.004"/>
    <m/>
    <x v="0"/>
    <x v="0"/>
  </r>
  <r>
    <s v="EASTERN CEREAL OILSEED RES CTR"/>
    <n v="1"/>
    <s v="0.004"/>
    <m/>
    <x v="0"/>
    <x v="0"/>
  </r>
  <r>
    <s v="EASTERN EUROPEAN COMM SWEDISH HLTH CARE COMMUNITY"/>
    <n v="1"/>
    <s v="0.004"/>
    <m/>
    <x v="0"/>
    <x v="0"/>
  </r>
  <r>
    <s v="EASTERN EUROPEAN UNIV"/>
    <n v="1"/>
    <s v="0.004"/>
    <m/>
    <x v="0"/>
    <x v="0"/>
  </r>
  <r>
    <s v="EASTERN HLTH CLIN SCH"/>
    <n v="1"/>
    <s v="0.004"/>
    <m/>
    <x v="0"/>
    <x v="0"/>
  </r>
  <r>
    <s v="EASTERN ILLINOIS UNIV"/>
    <n v="1"/>
    <s v="0.004"/>
    <m/>
    <x v="0"/>
    <x v="0"/>
  </r>
  <r>
    <s v="EASTERN INST TECHNOL"/>
    <n v="1"/>
    <s v="0.004"/>
    <m/>
    <x v="0"/>
    <x v="0"/>
  </r>
  <r>
    <s v="EASTERN KENTUCKY UNIV"/>
    <n v="1"/>
    <s v="0.004"/>
    <m/>
    <x v="0"/>
    <x v="0"/>
  </r>
  <r>
    <s v="EASTERN UKRAINIAN UNIV"/>
    <n v="1"/>
    <s v="0.004"/>
    <m/>
    <x v="0"/>
    <x v="0"/>
  </r>
  <r>
    <s v="EATONIAN HLTH INSURANCE FUND"/>
    <n v="1"/>
    <s v="0.004"/>
    <m/>
    <x v="0"/>
    <x v="0"/>
  </r>
  <r>
    <s v="EAWAG ETH ZURICH"/>
    <n v="1"/>
    <s v="0.004"/>
    <m/>
    <x v="0"/>
    <x v="0"/>
  </r>
  <r>
    <s v="EBERHARD PARTNER DORTMUND"/>
    <n v="1"/>
    <s v="0.004"/>
    <m/>
    <x v="0"/>
    <x v="0"/>
  </r>
  <r>
    <s v="EBERSWALDE UNIV SUSTAINABLE DEV"/>
    <n v="1"/>
    <s v="0.004"/>
    <m/>
    <x v="0"/>
    <x v="0"/>
  </r>
  <r>
    <s v="EBRI RITA LEVI MONTALCINI FDN"/>
    <n v="1"/>
    <s v="0.004"/>
    <m/>
    <x v="0"/>
    <x v="0"/>
  </r>
  <r>
    <s v="EBS CTR ETH"/>
    <n v="1"/>
    <s v="0.004"/>
    <m/>
    <x v="0"/>
    <x v="0"/>
  </r>
  <r>
    <s v="EC BALTIC RENEWABLE ENERGY CTR EC BREC"/>
    <n v="1"/>
    <s v="0.004"/>
    <m/>
    <x v="0"/>
    <x v="0"/>
  </r>
  <r>
    <s v="EC JOINT RES CTR JRC"/>
    <n v="1"/>
    <s v="0.004"/>
    <m/>
    <x v="0"/>
    <x v="0"/>
  </r>
  <r>
    <s v="ECAMPUS UNIV"/>
    <n v="1"/>
    <s v="0.004"/>
    <m/>
    <x v="0"/>
    <x v="0"/>
  </r>
  <r>
    <s v="ECAMRICERT SRL"/>
    <n v="1"/>
    <s v="0.004"/>
    <m/>
    <x v="0"/>
    <x v="0"/>
  </r>
  <r>
    <s v="ECBHS"/>
    <n v="1"/>
    <s v="0.004"/>
    <m/>
    <x v="0"/>
    <x v="0"/>
  </r>
  <r>
    <s v="ECLA ESTUDIOS CARDIOL LATINOAMER"/>
    <n v="1"/>
    <s v="0.004"/>
    <m/>
    <x v="0"/>
    <x v="0"/>
  </r>
  <r>
    <s v="ECLAS"/>
    <n v="1"/>
    <s v="0.004"/>
    <m/>
    <x v="0"/>
    <x v="0"/>
  </r>
  <r>
    <s v="ECMWF"/>
    <n v="1"/>
    <s v="0.004"/>
    <m/>
    <x v="0"/>
    <x v="0"/>
  </r>
  <r>
    <s v="ECN ENERGY RES CTR NETHERLANDS"/>
    <n v="1"/>
    <s v="0.004"/>
    <m/>
    <x v="0"/>
    <x v="0"/>
  </r>
  <r>
    <s v="ECNC"/>
    <n v="1"/>
    <s v="0.004"/>
    <m/>
    <x v="0"/>
    <x v="0"/>
  </r>
  <r>
    <s v="ECOFYS INT BV"/>
    <n v="1"/>
    <s v="0.004"/>
    <m/>
    <x v="0"/>
    <x v="0"/>
  </r>
  <r>
    <s v="ECOHLTH ALLIANCE"/>
    <n v="1"/>
    <s v="0.004"/>
    <m/>
    <x v="0"/>
    <x v="0"/>
  </r>
  <r>
    <s v="ECOL DEPT CRISPUS NGO SIBIU"/>
    <n v="1"/>
    <s v="0.004"/>
    <m/>
    <x v="0"/>
    <x v="0"/>
  </r>
  <r>
    <s v="ECOL UNIV BUCHAREST"/>
    <n v="1"/>
    <s v="0.004"/>
    <m/>
    <x v="0"/>
    <x v="0"/>
  </r>
  <r>
    <s v="ECOLE HAUTES ETUD SCI SOCIALES"/>
    <n v="1"/>
    <s v="0.004"/>
    <m/>
    <x v="0"/>
    <x v="0"/>
  </r>
  <r>
    <s v="ECOLE NATL VET AGROALIMENTAIRE ALIMENTAT"/>
    <n v="1"/>
    <s v="0.004"/>
    <m/>
    <x v="0"/>
    <x v="0"/>
  </r>
  <r>
    <s v="ECOLE NATL VET NANTES"/>
    <n v="1"/>
    <s v="0.004"/>
    <m/>
    <x v="0"/>
    <x v="0"/>
  </r>
  <r>
    <s v="ECOLE NORMALE SUPER"/>
    <n v="1"/>
    <s v="0.004"/>
    <m/>
    <x v="0"/>
    <x v="0"/>
  </r>
  <r>
    <s v="ECOLE NORMALE SUPER LYON UMPA"/>
    <n v="1"/>
    <s v="0.004"/>
    <m/>
    <x v="0"/>
    <x v="0"/>
  </r>
  <r>
    <s v="ECOLE POLYTECH FED LAUSANNE EPFL"/>
    <n v="1"/>
    <s v="0.004"/>
    <m/>
    <x v="0"/>
    <x v="0"/>
  </r>
  <r>
    <s v="ECOLE POLYTECH FEDERALE LAUSANNE EPFL"/>
    <n v="1"/>
    <s v="0.004"/>
    <m/>
    <x v="0"/>
    <x v="0"/>
  </r>
  <r>
    <s v="ECOLE PRAT FLAUTES ETUD"/>
    <n v="1"/>
    <s v="0.004"/>
    <m/>
    <x v="0"/>
    <x v="0"/>
  </r>
  <r>
    <s v="ECOLE TECHNOL SUPER"/>
    <n v="1"/>
    <s v="0.004"/>
    <m/>
    <x v="0"/>
    <x v="0"/>
  </r>
  <r>
    <s v="ECOLOGICSTUDIO"/>
    <n v="1"/>
    <s v="0.004"/>
    <m/>
    <x v="0"/>
    <x v="0"/>
  </r>
  <r>
    <s v="ECOLOTREE INC"/>
    <n v="1"/>
    <s v="0.004"/>
    <m/>
    <x v="0"/>
    <x v="0"/>
  </r>
  <r>
    <s v="ECOMONITOR"/>
    <n v="1"/>
    <s v="0.004"/>
    <m/>
    <x v="0"/>
    <x v="0"/>
  </r>
  <r>
    <s v="ECOMONITOR LTD"/>
    <n v="1"/>
    <s v="0.004"/>
    <m/>
    <x v="0"/>
    <x v="0"/>
  </r>
  <r>
    <s v="ECON COMMUNITY WEST AFRICAN STATES"/>
    <n v="1"/>
    <s v="0.004"/>
    <m/>
    <x v="0"/>
    <x v="0"/>
  </r>
  <r>
    <s v="ECON INST"/>
    <n v="1"/>
    <s v="0.004"/>
    <m/>
    <x v="0"/>
    <x v="0"/>
  </r>
  <r>
    <s v="ECON RES DEPT"/>
    <n v="1"/>
    <s v="0.004"/>
    <m/>
    <x v="0"/>
    <x v="0"/>
  </r>
  <r>
    <s v="ECON SOCIAL RES INST"/>
    <n v="1"/>
    <s v="0.004"/>
    <m/>
    <x v="0"/>
    <x v="0"/>
  </r>
  <r>
    <s v="ECORC"/>
    <n v="1"/>
    <s v="0.004"/>
    <m/>
    <x v="0"/>
    <x v="0"/>
  </r>
  <r>
    <s v="ECORYS"/>
    <n v="1"/>
    <s v="0.004"/>
    <m/>
    <x v="0"/>
    <x v="0"/>
  </r>
  <r>
    <s v="ECOSCI PRECINCT"/>
    <n v="1"/>
    <s v="0.004"/>
    <m/>
    <x v="0"/>
    <x v="0"/>
  </r>
  <r>
    <s v="ECOSYST PROC LANDCARE INST"/>
    <n v="1"/>
    <s v="0.004"/>
    <m/>
    <x v="0"/>
    <x v="0"/>
  </r>
  <r>
    <s v="ECREA"/>
    <n v="1"/>
    <s v="0.004"/>
    <m/>
    <x v="0"/>
    <x v="0"/>
  </r>
  <r>
    <s v="ECRI"/>
    <n v="1"/>
    <s v="0.004"/>
    <m/>
    <x v="0"/>
    <x v="0"/>
  </r>
  <r>
    <s v="EDGARDO REBAGLIATI MARTINS NATL HOSP"/>
    <n v="1"/>
    <s v="0.004"/>
    <m/>
    <x v="0"/>
    <x v="0"/>
  </r>
  <r>
    <s v="EDI GMBH"/>
    <n v="1"/>
    <s v="0.004"/>
    <m/>
    <x v="0"/>
    <x v="0"/>
  </r>
  <r>
    <s v="EDIFICI CIENCIES UAB"/>
    <n v="1"/>
    <s v="0.004"/>
    <m/>
    <x v="0"/>
    <x v="0"/>
  </r>
  <r>
    <s v="EDINBURGH RES STN"/>
    <n v="1"/>
    <s v="0.004"/>
    <m/>
    <x v="0"/>
    <x v="0"/>
  </r>
  <r>
    <s v="EDK LAB LIMESTONE"/>
    <n v="1"/>
    <s v="0.004"/>
    <m/>
    <x v="0"/>
    <x v="0"/>
  </r>
  <r>
    <s v="EDMUND MACH FDN"/>
    <n v="1"/>
    <s v="0.004"/>
    <m/>
    <x v="0"/>
    <x v="0"/>
  </r>
  <r>
    <s v="EDUC INST WESTERN GREECE"/>
    <n v="1"/>
    <s v="0.004"/>
    <m/>
    <x v="0"/>
    <x v="0"/>
  </r>
  <r>
    <s v="EDUC RES INST"/>
    <n v="1"/>
    <s v="0.004"/>
    <m/>
    <x v="0"/>
    <x v="0"/>
  </r>
  <r>
    <s v="EEA BARILOCHE"/>
    <n v="1"/>
    <s v="0.004"/>
    <m/>
    <x v="0"/>
    <x v="0"/>
  </r>
  <r>
    <s v="EELK USUTEADUSE INST"/>
    <n v="1"/>
    <s v="0.004"/>
    <m/>
    <x v="0"/>
    <x v="0"/>
  </r>
  <r>
    <s v="EERC"/>
    <n v="1"/>
    <s v="0.004"/>
    <m/>
    <x v="0"/>
    <x v="0"/>
  </r>
  <r>
    <s v="EESSTI AJALOOMUUSEUM"/>
    <n v="1"/>
    <s v="0.004"/>
    <m/>
    <x v="0"/>
    <x v="0"/>
  </r>
  <r>
    <s v="EESTI AJALOOMUUSEUMI"/>
    <n v="1"/>
    <s v="0.004"/>
    <m/>
    <x v="0"/>
    <x v="0"/>
  </r>
  <r>
    <s v="EESTI AKAD AJALOOSELTSI ESIMEES 2003"/>
    <n v="1"/>
    <s v="0.004"/>
    <m/>
    <x v="0"/>
    <x v="0"/>
  </r>
  <r>
    <s v="EESTI DEMOG KESKUSE"/>
    <n v="1"/>
    <s v="0.004"/>
    <m/>
    <x v="0"/>
    <x v="0"/>
  </r>
  <r>
    <s v="EESTI ENERGIA KAEVANDUSED AS"/>
    <n v="1"/>
    <s v="0.004"/>
    <m/>
    <x v="0"/>
    <x v="0"/>
  </r>
  <r>
    <s v="EESTI ENERGIA KAEVANDUSED LTD"/>
    <n v="1"/>
    <s v="0.004"/>
    <m/>
    <x v="0"/>
    <x v="0"/>
  </r>
  <r>
    <s v="EESTI ENERGIA OIL IND AS"/>
    <n v="1"/>
    <s v="0.004"/>
    <m/>
    <x v="0"/>
    <x v="0"/>
  </r>
  <r>
    <s v="EESTI ENERGIA TESTIMISKESKUS OU"/>
    <n v="1"/>
    <s v="0.004"/>
    <m/>
    <x v="0"/>
    <x v="0"/>
  </r>
  <r>
    <s v="EESTI EVANGEELSE LUTERLIKU KIRIKU USUTEADUSTE INS"/>
    <n v="1"/>
    <s v="0.004"/>
    <m/>
    <x v="0"/>
    <x v="0"/>
  </r>
  <r>
    <s v="EESTI HUMANITAARINST"/>
    <n v="1"/>
    <s v="0.004"/>
    <m/>
    <x v="0"/>
    <x v="0"/>
  </r>
  <r>
    <s v="EESTI INNOVATSIOONI INST"/>
    <n v="1"/>
    <s v="0.004"/>
    <m/>
    <x v="0"/>
    <x v="0"/>
  </r>
  <r>
    <s v="EESTI INNOVATSIOONI INST OU"/>
    <n v="1"/>
    <s v="0.004"/>
    <m/>
    <x v="0"/>
    <x v="0"/>
  </r>
  <r>
    <s v="EESTI KEE INST"/>
    <n v="1"/>
    <s v="0.004"/>
    <m/>
    <x v="0"/>
    <x v="0"/>
  </r>
  <r>
    <s v="EESTI KIRJANDUSMUUSEUMI EESTI RAHVALUULE ARHIIV"/>
    <n v="1"/>
    <s v="0.004"/>
    <m/>
    <x v="0"/>
    <x v="0"/>
  </r>
  <r>
    <s v="EESTI KULTUURILOOLINE ARHIIV"/>
    <n v="1"/>
    <s v="0.004"/>
    <m/>
    <x v="0"/>
    <x v="0"/>
  </r>
  <r>
    <s v="EESTI KUNSTIAKADEEMIA"/>
    <n v="1"/>
    <s v="0.004"/>
    <m/>
    <x v="0"/>
    <x v="0"/>
  </r>
  <r>
    <s v="EESTI KUNSTIMUUSEUM"/>
    <n v="1"/>
    <s v="0.004"/>
    <m/>
    <x v="0"/>
    <x v="0"/>
  </r>
  <r>
    <s v="EESTI MAALIKOOLI TEADUSLOO UURIMISE KESKUSE JUHA"/>
    <n v="1"/>
    <s v="0.004"/>
    <m/>
    <x v="0"/>
    <x v="0"/>
  </r>
  <r>
    <s v="EESTI MAANTEEMUUSEUM"/>
    <n v="1"/>
    <s v="0.004"/>
    <m/>
    <x v="0"/>
    <x v="0"/>
  </r>
  <r>
    <s v="EESTI MAAULIKOOL EMU"/>
    <n v="1"/>
    <s v="0.004"/>
    <m/>
    <x v="0"/>
    <x v="0"/>
  </r>
  <r>
    <s v="EESTI MUUSIKA JA TEATRIAKADEEMIA"/>
    <n v="1"/>
    <s v="0.004"/>
    <m/>
    <x v="0"/>
    <x v="0"/>
  </r>
  <r>
    <s v="EESTI PANK TALLINN UNIV TECHNOL"/>
    <n v="1"/>
    <s v="0.004"/>
    <m/>
    <x v="0"/>
    <x v="0"/>
  </r>
  <r>
    <s v="EESTI POLEVKIVI LTD"/>
    <n v="1"/>
    <s v="0.004"/>
    <m/>
    <x v="0"/>
    <x v="0"/>
  </r>
  <r>
    <s v="EESTI RAHVUSARHIIV"/>
    <n v="1"/>
    <s v="0.004"/>
    <m/>
    <x v="0"/>
    <x v="0"/>
  </r>
  <r>
    <s v="EESTI RAHVUSRAAMATUKOGU"/>
    <n v="1"/>
    <s v="0.004"/>
    <m/>
    <x v="0"/>
    <x v="0"/>
  </r>
  <r>
    <s v="EESTI RAHVUSRINGHAALING"/>
    <n v="1"/>
    <s v="0.004"/>
    <m/>
    <x v="0"/>
    <x v="0"/>
  </r>
  <r>
    <s v="EESTI SOJAMUUSEUM"/>
    <n v="1"/>
    <s v="0.004"/>
    <m/>
    <x v="0"/>
    <x v="0"/>
  </r>
  <r>
    <s v="EESTI SOJAMUUSEUM KINDRAL LAIDONERI MUUSEUM"/>
    <n v="1"/>
    <s v="0.004"/>
    <m/>
    <x v="0"/>
    <x v="0"/>
  </r>
  <r>
    <s v="EESTI TA"/>
    <n v="1"/>
    <s v="0.004"/>
    <m/>
    <x v="0"/>
    <x v="0"/>
  </r>
  <r>
    <s v="EESTI TA UNDERI"/>
    <n v="1"/>
    <s v="0.004"/>
    <m/>
    <x v="0"/>
    <x v="0"/>
  </r>
  <r>
    <s v="EESTI TA UNDERI TUGLASE KIRJANDUSKESKUSE"/>
    <n v="1"/>
    <s v="0.004"/>
    <m/>
    <x v="0"/>
    <x v="0"/>
  </r>
  <r>
    <s v="EESTI TEADUSTE AKAD IIIGE"/>
    <n v="1"/>
    <s v="0.004"/>
    <m/>
    <x v="0"/>
    <x v="0"/>
  </r>
  <r>
    <s v="EFDA CLOSE SUPPORT UNIT"/>
    <n v="1"/>
    <s v="0.004"/>
    <m/>
    <x v="0"/>
    <x v="0"/>
  </r>
  <r>
    <s v="EFDA CSU"/>
    <n v="1"/>
    <s v="0.004"/>
    <m/>
    <x v="0"/>
    <x v="0"/>
  </r>
  <r>
    <s v="EFICEEC EFI CENT EAST SOUTH EAST EUROPEAN REG O"/>
    <n v="1"/>
    <s v="0.004"/>
    <m/>
    <x v="0"/>
    <x v="0"/>
  </r>
  <r>
    <s v="EFLM OFF"/>
    <n v="1"/>
    <s v="0.004"/>
    <m/>
    <x v="0"/>
    <x v="0"/>
  </r>
  <r>
    <s v="EFNA"/>
    <n v="1"/>
    <s v="0.004"/>
    <m/>
    <x v="0"/>
    <x v="0"/>
  </r>
  <r>
    <s v="EFS NORMANDIE"/>
    <n v="1"/>
    <s v="0.004"/>
    <m/>
    <x v="0"/>
    <x v="0"/>
  </r>
  <r>
    <s v="EFSA"/>
    <n v="1"/>
    <s v="0.004"/>
    <m/>
    <x v="0"/>
    <x v="0"/>
  </r>
  <r>
    <s v="EFSN PEDIAT"/>
    <n v="1"/>
    <s v="0.004"/>
    <m/>
    <x v="0"/>
    <x v="0"/>
  </r>
  <r>
    <s v="EGE UNIV FAC MED"/>
    <n v="1"/>
    <s v="0.004"/>
    <m/>
    <x v="0"/>
    <x v="0"/>
  </r>
  <r>
    <s v="EGE UNIV IZMIR"/>
    <n v="1"/>
    <s v="0.004"/>
    <m/>
    <x v="0"/>
    <x v="0"/>
  </r>
  <r>
    <s v="EGEEN"/>
    <n v="1"/>
    <s v="0.004"/>
    <m/>
    <x v="0"/>
    <x v="0"/>
  </r>
  <r>
    <s v="EGEEN INT CORP"/>
    <n v="1"/>
    <s v="0.004"/>
    <m/>
    <x v="0"/>
    <x v="0"/>
  </r>
  <r>
    <s v="EGID"/>
    <n v="1"/>
    <s v="0.004"/>
    <m/>
    <x v="0"/>
    <x v="0"/>
  </r>
  <r>
    <s v="EGO UNIV"/>
    <n v="1"/>
    <s v="0.004"/>
    <m/>
    <x v="0"/>
    <x v="0"/>
  </r>
  <r>
    <s v="EGYPTIAN NETWORK HIGH ENERGY PHYS CAIRO"/>
    <n v="1"/>
    <s v="0.004"/>
    <m/>
    <x v="0"/>
    <x v="0"/>
  </r>
  <r>
    <s v="EGYPTIAN NETWORK HIGH ENERGY PHYSICS"/>
    <n v="1"/>
    <s v="0.004"/>
    <m/>
    <x v="0"/>
    <x v="0"/>
  </r>
  <r>
    <s v="EGYPTIAN NETWORK HIGH PHYS"/>
    <n v="1"/>
    <s v="0.004"/>
    <m/>
    <x v="0"/>
    <x v="0"/>
  </r>
  <r>
    <s v="EGYPTIAN SOC CARDIOL"/>
    <n v="1"/>
    <s v="0.004"/>
    <m/>
    <x v="0"/>
    <x v="0"/>
  </r>
  <r>
    <s v="EHEMALS UNIV NOTRE DAME"/>
    <n v="1"/>
    <s v="0.004"/>
    <m/>
    <x v="0"/>
    <x v="0"/>
  </r>
  <r>
    <s v="EHI TALLINN UNIV"/>
    <n v="1"/>
    <s v="0.004"/>
    <m/>
    <x v="0"/>
    <x v="0"/>
  </r>
  <r>
    <s v="EI DU PONT DE NEMOURS CO"/>
    <n v="1"/>
    <s v="0.004"/>
    <m/>
    <x v="0"/>
    <x v="0"/>
  </r>
  <r>
    <s v="EIASM"/>
    <n v="1"/>
    <s v="0.004"/>
    <m/>
    <x v="0"/>
    <x v="0"/>
  </r>
  <r>
    <s v="EIASM WORKSHOPS SERIES ORG DEV CHANGE"/>
    <n v="1"/>
    <s v="0.004"/>
    <m/>
    <x v="0"/>
    <x v="0"/>
  </r>
  <r>
    <s v="EIDGENOSS TECH HSCH ETH ZURICH"/>
    <n v="1"/>
    <s v="0.004"/>
    <m/>
    <x v="0"/>
    <x v="0"/>
  </r>
  <r>
    <s v="EIGENOR CORP"/>
    <n v="1"/>
    <s v="0.004"/>
    <m/>
    <x v="0"/>
    <x v="0"/>
  </r>
  <r>
    <s v="EII"/>
    <n v="1"/>
    <s v="0.004"/>
    <m/>
    <x v="0"/>
    <x v="0"/>
  </r>
  <r>
    <s v="EIM BUSINESS POLICY RES"/>
    <n v="1"/>
    <s v="0.004"/>
    <m/>
    <x v="0"/>
    <x v="0"/>
  </r>
  <r>
    <s v="EISAI NEUROSCI PROD CREAT UNIT"/>
    <n v="1"/>
    <s v="0.004"/>
    <m/>
    <x v="0"/>
    <x v="0"/>
  </r>
  <r>
    <s v="EJR QUARTZ"/>
    <n v="1"/>
    <s v="0.004"/>
    <m/>
    <x v="0"/>
    <x v="0"/>
  </r>
  <r>
    <s v="EKE KRC"/>
    <n v="1"/>
    <s v="0.004"/>
    <m/>
    <x v="0"/>
    <x v="0"/>
  </r>
  <r>
    <s v="EKITI STATE UNIV"/>
    <n v="1"/>
    <s v="0.004"/>
    <m/>
    <x v="0"/>
    <x v="0"/>
  </r>
  <r>
    <s v="EKKA ESTONIAN QUAL AGCY HIGHER VOCAT EDUC"/>
    <n v="1"/>
    <s v="0.004"/>
    <m/>
    <x v="0"/>
    <x v="0"/>
  </r>
  <r>
    <s v="EKONOMIKUM"/>
    <n v="1"/>
    <s v="0.004"/>
    <m/>
    <x v="0"/>
    <x v="0"/>
  </r>
  <r>
    <s v="EKU"/>
    <n v="1"/>
    <s v="0.004"/>
    <m/>
    <x v="0"/>
    <x v="0"/>
  </r>
  <r>
    <s v="EKU KRC"/>
    <n v="1"/>
    <s v="0.004"/>
    <m/>
    <x v="0"/>
    <x v="0"/>
  </r>
  <r>
    <s v="EL COLEGIO FRONTERA SUR"/>
    <n v="1"/>
    <s v="0.004"/>
    <m/>
    <x v="0"/>
    <x v="0"/>
  </r>
  <r>
    <s v="EL CTR INVEST BIOMED RED EPIDEMIOL SALUD PUBL C"/>
    <n v="1"/>
    <s v="0.004"/>
    <m/>
    <x v="0"/>
    <x v="0"/>
  </r>
  <r>
    <s v="ELABUGA STATE PEDAG UNIV"/>
    <n v="1"/>
    <s v="0.004"/>
    <m/>
    <x v="0"/>
    <x v="0"/>
  </r>
  <r>
    <s v="ELAZIG MENTAL HLTH HOSP"/>
    <n v="1"/>
    <s v="0.004"/>
    <m/>
    <x v="0"/>
    <x v="0"/>
  </r>
  <r>
    <s v="ELECNOR DEIMOS SPACE"/>
    <n v="1"/>
    <s v="0.004"/>
    <m/>
    <x v="0"/>
    <x v="0"/>
  </r>
  <r>
    <s v="ELECT VOTING COMM"/>
    <n v="1"/>
    <s v="0.004"/>
    <m/>
    <x v="0"/>
    <x v="0"/>
  </r>
  <r>
    <s v="ELECTRON NATL RES INST"/>
    <n v="1"/>
    <s v="0.004"/>
    <m/>
    <x v="0"/>
    <x v="0"/>
  </r>
  <r>
    <s v="ELERING OU"/>
    <n v="1"/>
    <s v="0.004"/>
    <m/>
    <x v="0"/>
    <x v="0"/>
  </r>
  <r>
    <s v="ELESTRON OU"/>
    <n v="1"/>
    <s v="0.004"/>
    <m/>
    <x v="0"/>
    <x v="0"/>
  </r>
  <r>
    <s v="ELGADJU ELDER"/>
    <n v="1"/>
    <s v="0.004"/>
    <m/>
    <x v="0"/>
    <x v="0"/>
  </r>
  <r>
    <s v="ELI LILLY RES LABS"/>
    <n v="1"/>
    <s v="0.004"/>
    <m/>
    <x v="0"/>
    <x v="0"/>
  </r>
  <r>
    <s v="ELIAS EMERGENCY UNIV HOSP"/>
    <n v="1"/>
    <s v="0.004"/>
    <m/>
    <x v="0"/>
    <x v="0"/>
  </r>
  <r>
    <s v="ELIAS UNIV EMERGENCY HOSP"/>
    <n v="1"/>
    <s v="0.004"/>
    <m/>
    <x v="0"/>
    <x v="0"/>
  </r>
  <r>
    <s v="ELIKO COMP CTR"/>
    <n v="1"/>
    <s v="0.004"/>
    <m/>
    <x v="0"/>
    <x v="0"/>
  </r>
  <r>
    <s v="ELIKO COMP CTR ELECT"/>
    <n v="1"/>
    <s v="0.004"/>
    <m/>
    <x v="0"/>
    <x v="0"/>
  </r>
  <r>
    <s v="ELIKO COMPENTENCE CTR ELECT INFORMAT COMMUN TEC"/>
    <n v="1"/>
    <s v="0.004"/>
    <m/>
    <x v="0"/>
    <x v="0"/>
  </r>
  <r>
    <s v="ELIKO TEHNOLO ARENDUSKESKUS OU"/>
    <n v="1"/>
    <s v="0.004"/>
    <m/>
    <x v="0"/>
    <x v="0"/>
  </r>
  <r>
    <s v="ELIKO TEHNOLOOGIA ARENDUSKESKUS OU"/>
    <n v="1"/>
    <s v="0.004"/>
    <m/>
    <x v="0"/>
    <x v="0"/>
  </r>
  <r>
    <s v="ELION ENTERPRISE LTD"/>
    <n v="1"/>
    <s v="0.004"/>
    <m/>
    <x v="0"/>
    <x v="0"/>
  </r>
  <r>
    <s v="ELISABETH HOSP"/>
    <n v="1"/>
    <s v="0.004"/>
    <m/>
    <x v="0"/>
    <x v="0"/>
  </r>
  <r>
    <s v="ELISABETH KINDERKRANKENHAUS"/>
    <n v="1"/>
    <s v="0.004"/>
    <m/>
    <x v="0"/>
    <x v="0"/>
  </r>
  <r>
    <s v="ELISABETHINEN HOSP LINZ"/>
    <n v="1"/>
    <s v="0.004"/>
    <m/>
    <x v="0"/>
    <x v="0"/>
  </r>
  <r>
    <s v="ELITRE CLIN"/>
    <n v="1"/>
    <s v="0.004"/>
    <m/>
    <x v="0"/>
    <x v="0"/>
  </r>
  <r>
    <s v="ELIZABETH CITY STATE UNIV"/>
    <n v="1"/>
    <s v="0.004"/>
    <m/>
    <x v="0"/>
    <x v="0"/>
  </r>
  <r>
    <s v="ELLE OU"/>
    <n v="1"/>
    <s v="0.004"/>
    <m/>
    <x v="0"/>
    <x v="0"/>
  </r>
  <r>
    <s v="ELLI KAHAR LTD"/>
    <n v="1"/>
    <s v="0.004"/>
    <m/>
    <x v="0"/>
    <x v="0"/>
  </r>
  <r>
    <s v="ELM FARM"/>
    <n v="1"/>
    <s v="0.004"/>
    <m/>
    <x v="0"/>
    <x v="0"/>
  </r>
  <r>
    <s v="ELMANAR UNIV"/>
    <n v="1"/>
    <s v="0.004"/>
    <m/>
    <x v="0"/>
    <x v="0"/>
  </r>
  <r>
    <s v="ELRIAH"/>
    <n v="1"/>
    <s v="0.004"/>
    <m/>
    <x v="0"/>
    <x v="0"/>
  </r>
  <r>
    <s v="ELVIOR LTD"/>
    <n v="1"/>
    <s v="0.004"/>
    <m/>
    <x v="0"/>
    <x v="0"/>
  </r>
  <r>
    <s v="ELVIOR OU"/>
    <n v="1"/>
    <s v="0.004"/>
    <m/>
    <x v="0"/>
    <x v="0"/>
  </r>
  <r>
    <s v="EMANUEL INST BIOCHEM PHYS"/>
    <n v="1"/>
    <s v="0.004"/>
    <m/>
    <x v="0"/>
    <x v="0"/>
  </r>
  <r>
    <s v="EMAT CRESAR"/>
    <n v="1"/>
    <s v="0.004"/>
    <m/>
    <x v="0"/>
    <x v="0"/>
  </r>
  <r>
    <s v="EMBL DEV BIOL UNIT"/>
    <n v="1"/>
    <s v="0.004"/>
    <m/>
    <x v="0"/>
    <x v="0"/>
  </r>
  <r>
    <s v="EMBL HEIDELBERG"/>
    <n v="1"/>
    <s v="0.004"/>
    <m/>
    <x v="0"/>
    <x v="0"/>
  </r>
  <r>
    <s v="EMBL HEIDELBERG GENE EXPRESS UNIT"/>
    <n v="1"/>
    <s v="0.004"/>
    <m/>
    <x v="0"/>
    <x v="0"/>
  </r>
  <r>
    <s v="EMBL OUTSTAT"/>
    <n v="1"/>
    <s v="0.004"/>
    <m/>
    <x v="0"/>
    <x v="0"/>
  </r>
  <r>
    <s v="EMBRAPA CLIMA TEMPERADO"/>
    <n v="1"/>
    <s v="0.004"/>
    <m/>
    <x v="0"/>
    <x v="0"/>
  </r>
  <r>
    <s v="EMBRAPA MONITORAMENTO SATELITE"/>
    <n v="1"/>
    <s v="0.004"/>
    <m/>
    <x v="0"/>
    <x v="0"/>
  </r>
  <r>
    <s v="EMD SERONO RES INST"/>
    <n v="1"/>
    <s v="0.004"/>
    <m/>
    <x v="0"/>
    <x v="0"/>
  </r>
  <r>
    <s v="EMD SERONO RES INST INC"/>
    <n v="1"/>
    <s v="0.004"/>
    <m/>
    <x v="0"/>
    <x v="0"/>
  </r>
  <r>
    <s v="EMEA"/>
    <n v="1"/>
    <s v="0.004"/>
    <m/>
    <x v="0"/>
    <x v="0"/>
  </r>
  <r>
    <s v="EMEA MED"/>
    <n v="1"/>
    <s v="0.004"/>
    <m/>
    <x v="0"/>
    <x v="0"/>
  </r>
  <r>
    <s v="EMEK SHAVEH ORG"/>
    <n v="1"/>
    <s v="0.004"/>
    <m/>
    <x v="0"/>
    <x v="0"/>
  </r>
  <r>
    <s v="EMEP"/>
    <n v="1"/>
    <s v="0.004"/>
    <m/>
    <x v="0"/>
    <x v="0"/>
  </r>
  <r>
    <s v="EMERALD BIOTECH CO LTD"/>
    <n v="1"/>
    <s v="0.004"/>
    <m/>
    <x v="0"/>
    <x v="0"/>
  </r>
  <r>
    <s v="EMERGENCY CLIN HOSP CONSTANTA"/>
    <n v="1"/>
    <s v="0.004"/>
    <m/>
    <x v="0"/>
    <x v="0"/>
  </r>
  <r>
    <s v="EMERGENCY CTY HOSP CLIN ANAESTHESIA INTENS CARE"/>
    <n v="1"/>
    <s v="0.004"/>
    <m/>
    <x v="0"/>
    <x v="0"/>
  </r>
  <r>
    <s v="EMERGENCY HOSP"/>
    <n v="1"/>
    <s v="0.004"/>
    <m/>
    <x v="0"/>
    <x v="0"/>
  </r>
  <r>
    <s v="EMERGENCY INST CARDIOVASC DIS PROF DR CC ILIESCU"/>
    <n v="1"/>
    <s v="0.004"/>
    <m/>
    <x v="0"/>
    <x v="0"/>
  </r>
  <r>
    <s v="EMERGENCY MUNICIPAL HOSP PASCANI"/>
    <n v="1"/>
    <s v="0.004"/>
    <m/>
    <x v="0"/>
    <x v="0"/>
  </r>
  <r>
    <s v="EMERGENTI POLICLIN PAOLA GIACCONE"/>
    <n v="1"/>
    <s v="0.004"/>
    <m/>
    <x v="0"/>
    <x v="0"/>
  </r>
  <r>
    <s v="EMGO INST"/>
    <n v="1"/>
    <s v="0.004"/>
    <m/>
    <x v="0"/>
    <x v="0"/>
  </r>
  <r>
    <s v="EMMA CNR"/>
    <n v="1"/>
    <s v="0.004"/>
    <m/>
    <x v="0"/>
    <x v="0"/>
  </r>
  <r>
    <s v="EMORY CLIN"/>
    <n v="1"/>
    <s v="0.004"/>
    <m/>
    <x v="0"/>
    <x v="0"/>
  </r>
  <r>
    <s v="EMORY RADIOL"/>
    <n v="1"/>
    <s v="0.004"/>
    <m/>
    <x v="0"/>
    <x v="0"/>
  </r>
  <r>
    <s v="EMPRESA METROPOLITANA ABASTECIMIENTO SANEAMIENT"/>
    <n v="1"/>
    <s v="0.004"/>
    <m/>
    <x v="0"/>
    <x v="0"/>
  </r>
  <r>
    <s v="EMPRESA PESQUISA AGR MINAS GERAIS"/>
    <n v="1"/>
    <s v="0.004"/>
    <m/>
    <x v="0"/>
    <x v="0"/>
  </r>
  <r>
    <s v="EMR EAST MAILING RES"/>
    <n v="1"/>
    <s v="0.004"/>
    <m/>
    <x v="0"/>
    <x v="0"/>
  </r>
  <r>
    <s v="EMU"/>
    <n v="1"/>
    <s v="0.004"/>
    <m/>
    <x v="0"/>
    <x v="0"/>
  </r>
  <r>
    <s v="ENCARNACO HLTH CTR"/>
    <n v="1"/>
    <s v="0.004"/>
    <m/>
    <x v="0"/>
    <x v="0"/>
  </r>
  <r>
    <s v="ENCOMPASS CONSULTING"/>
    <n v="1"/>
    <s v="0.004"/>
    <m/>
    <x v="0"/>
    <x v="0"/>
  </r>
  <r>
    <s v="ENCORE CARDIOL RADIOL INTERVENCIONISTA"/>
    <n v="1"/>
    <s v="0.004"/>
    <m/>
    <x v="0"/>
    <x v="0"/>
  </r>
  <r>
    <s v="ENDOCRINE METAB RES INST"/>
    <n v="1"/>
    <s v="0.004"/>
    <m/>
    <x v="0"/>
    <x v="0"/>
  </r>
  <r>
    <s v="ENDOCRINOL MET RES CTR"/>
    <n v="1"/>
    <s v="0.004"/>
    <m/>
    <x v="0"/>
    <x v="0"/>
  </r>
  <r>
    <s v="ENDOCRINOL METAB RES INST"/>
    <n v="1"/>
    <s v="0.004"/>
    <m/>
    <x v="0"/>
    <x v="0"/>
  </r>
  <r>
    <s v="ENDOCRINOL METABOL RES CTR"/>
    <n v="1"/>
    <s v="0.004"/>
    <m/>
    <x v="0"/>
    <x v="0"/>
  </r>
  <r>
    <s v="ENDOCRINOL RES CTR"/>
    <n v="1"/>
    <s v="0.004"/>
    <m/>
    <x v="0"/>
    <x v="0"/>
  </r>
  <r>
    <s v="ENDOCRINOL UNIT"/>
    <n v="1"/>
    <s v="0.004"/>
    <m/>
    <x v="0"/>
    <x v="0"/>
  </r>
  <r>
    <s v="ENDOKRINOL FRANKFURT"/>
    <n v="1"/>
    <s v="0.004"/>
    <m/>
    <x v="0"/>
    <x v="0"/>
  </r>
  <r>
    <s v="ENDROCRINOL METAB POPULAT SCI INST"/>
    <n v="1"/>
    <s v="0.004"/>
    <m/>
    <x v="0"/>
    <x v="0"/>
  </r>
  <r>
    <s v="ENEA C R FRASCATI"/>
    <n v="1"/>
    <s v="0.004"/>
    <m/>
    <x v="0"/>
    <x v="0"/>
  </r>
  <r>
    <s v="ENEA CASACCIA RES CENTER"/>
    <n v="1"/>
    <s v="0.004"/>
    <m/>
    <x v="0"/>
    <x v="0"/>
  </r>
  <r>
    <s v="ENEA CR FRASCATI"/>
    <n v="1"/>
    <s v="0.004"/>
    <m/>
    <x v="0"/>
    <x v="0"/>
  </r>
  <r>
    <s v="ENEA UTAPRAD DIM"/>
    <n v="1"/>
    <s v="0.004"/>
    <m/>
    <x v="0"/>
    <x v="0"/>
  </r>
  <r>
    <s v="ENEFIT ENERGIATOOTMINE AS"/>
    <n v="1"/>
    <s v="0.004"/>
    <m/>
    <x v="0"/>
    <x v="0"/>
  </r>
  <r>
    <s v="ENERGIEAGENTUR REG GOTTINGEN EV"/>
    <n v="1"/>
    <s v="0.004"/>
    <m/>
    <x v="0"/>
    <x v="0"/>
  </r>
  <r>
    <s v="ENERGY RES INST"/>
    <n v="1"/>
    <s v="0.004"/>
    <m/>
    <x v="0"/>
    <x v="0"/>
  </r>
  <r>
    <s v="ENFI SALE"/>
    <n v="1"/>
    <s v="0.004"/>
    <m/>
    <x v="0"/>
    <x v="0"/>
  </r>
  <r>
    <s v="ENGREF"/>
    <n v="1"/>
    <s v="0.004"/>
    <m/>
    <x v="0"/>
    <x v="0"/>
  </r>
  <r>
    <s v="ENGREF NANCY"/>
    <n v="1"/>
    <s v="0.004"/>
    <m/>
    <x v="0"/>
    <x v="0"/>
  </r>
  <r>
    <s v="ENS CACHAN"/>
    <n v="1"/>
    <s v="0.004"/>
    <m/>
    <x v="0"/>
    <x v="0"/>
  </r>
  <r>
    <s v="ENS LYON"/>
    <n v="1"/>
    <s v="0.004"/>
    <m/>
    <x v="0"/>
    <x v="0"/>
  </r>
  <r>
    <s v="ENS MINES ST ETIENNE"/>
    <n v="1"/>
    <s v="0.004"/>
    <m/>
    <x v="0"/>
    <x v="0"/>
  </r>
  <r>
    <s v="ENSCP"/>
    <n v="1"/>
    <s v="0.004"/>
    <m/>
    <x v="0"/>
    <x v="0"/>
  </r>
  <r>
    <s v="ENSG"/>
    <n v="1"/>
    <s v="0.004"/>
    <m/>
    <x v="0"/>
    <x v="0"/>
  </r>
  <r>
    <s v="ENSTO ENSEK AS"/>
    <n v="1"/>
    <s v="0.004"/>
    <m/>
    <x v="0"/>
    <x v="0"/>
  </r>
  <r>
    <s v="ENTEC LTD"/>
    <n v="1"/>
    <s v="0.004"/>
    <m/>
    <x v="0"/>
    <x v="0"/>
  </r>
  <r>
    <s v="ENTEH ENGN AS"/>
    <n v="1"/>
    <s v="0.004"/>
    <m/>
    <x v="0"/>
    <x v="0"/>
  </r>
  <r>
    <s v="ENTENTE HOP LUXEMBOURGEOIS"/>
    <n v="1"/>
    <s v="0.004"/>
    <m/>
    <x v="0"/>
    <x v="0"/>
  </r>
  <r>
    <s v="ENTO CONSULTING"/>
    <n v="1"/>
    <s v="0.004"/>
    <m/>
    <x v="0"/>
    <x v="0"/>
  </r>
  <r>
    <s v="ENVECO ENVIRONM ECON CONSULTANCY"/>
    <n v="1"/>
    <s v="0.004"/>
    <m/>
    <x v="0"/>
    <x v="0"/>
  </r>
  <r>
    <s v="ENVIRONM ADM"/>
    <n v="1"/>
    <s v="0.004"/>
    <m/>
    <x v="0"/>
    <x v="0"/>
  </r>
  <r>
    <s v="ENVIRONM AGCY ABU DHABI EAD"/>
    <n v="1"/>
    <s v="0.004"/>
    <m/>
    <x v="0"/>
    <x v="0"/>
  </r>
  <r>
    <s v="ENVIRONM AGCY BOIZANO"/>
    <n v="1"/>
    <s v="0.004"/>
    <m/>
    <x v="0"/>
    <x v="0"/>
  </r>
  <r>
    <s v="ENVIRONM AGCY EA"/>
    <n v="1"/>
    <s v="0.004"/>
    <m/>
    <x v="0"/>
    <x v="0"/>
  </r>
  <r>
    <s v="ENVIRONM AGCY REPUBL SLOVENIA"/>
    <n v="1"/>
    <s v="0.004"/>
    <m/>
    <x v="0"/>
    <x v="0"/>
  </r>
  <r>
    <s v="ENVIRONM ASSESSMENT GRP"/>
    <n v="1"/>
    <s v="0.004"/>
    <m/>
    <x v="0"/>
    <x v="0"/>
  </r>
  <r>
    <s v="ENVIRONM BOARD ESTONIA"/>
    <n v="1"/>
    <s v="0.004"/>
    <m/>
    <x v="0"/>
    <x v="0"/>
  </r>
  <r>
    <s v="ENVIRONM FORESTRY CONSULTANTS LLC"/>
    <n v="1"/>
    <s v="0.004"/>
    <m/>
    <x v="0"/>
    <x v="0"/>
  </r>
  <r>
    <s v="ENVIRONM HLTH ADM"/>
    <n v="1"/>
    <s v="0.004"/>
    <m/>
    <x v="0"/>
    <x v="0"/>
  </r>
  <r>
    <s v="ENVIRONM HUMAN SCI DIV"/>
    <n v="1"/>
    <s v="0.004"/>
    <m/>
    <x v="0"/>
    <x v="0"/>
  </r>
  <r>
    <s v="ENVIRONM IMPACT ASSESSMENT CTR FINLAND"/>
    <n v="1"/>
    <s v="0.004"/>
    <m/>
    <x v="0"/>
    <x v="0"/>
  </r>
  <r>
    <s v="ENVIRONM INSPECTORATE"/>
    <n v="1"/>
    <s v="0.004"/>
    <m/>
    <x v="0"/>
    <x v="0"/>
  </r>
  <r>
    <s v="ENVIRONM PROTECT AGCY EMILIA ROMAGNA REG"/>
    <n v="1"/>
    <s v="0.004"/>
    <m/>
    <x v="0"/>
    <x v="0"/>
  </r>
  <r>
    <s v="ENVIRONM PROTECT AGCY LOMBARDY"/>
    <n v="1"/>
    <s v="0.004"/>
    <m/>
    <x v="0"/>
    <x v="0"/>
  </r>
  <r>
    <s v="ENVIRONM PROTECT COLL"/>
    <n v="1"/>
    <s v="0.004"/>
    <m/>
    <x v="0"/>
    <x v="0"/>
  </r>
  <r>
    <s v="ENVIRONM PROTECT DEPT"/>
    <n v="1"/>
    <s v="0.004"/>
    <m/>
    <x v="0"/>
    <x v="0"/>
  </r>
  <r>
    <s v="ENVIRONM SOCIAL SCI RES GRP"/>
    <n v="1"/>
    <s v="0.004"/>
    <m/>
    <x v="0"/>
    <x v="0"/>
  </r>
  <r>
    <s v="ENVL"/>
    <n v="1"/>
    <s v="0.004"/>
    <m/>
    <x v="0"/>
    <x v="0"/>
  </r>
  <r>
    <s v="ENZKLOPADIE MARCHENS"/>
    <n v="1"/>
    <s v="0.004"/>
    <m/>
    <x v="0"/>
    <x v="0"/>
  </r>
  <r>
    <s v="ENZYMO"/>
    <n v="1"/>
    <s v="0.004"/>
    <m/>
    <x v="0"/>
    <x v="0"/>
  </r>
  <r>
    <s v="ENZYMOICS"/>
    <n v="1"/>
    <s v="0.004"/>
    <m/>
    <x v="0"/>
    <x v="0"/>
  </r>
  <r>
    <s v="EON NEW BUILD TECHNOL"/>
    <n v="1"/>
    <s v="0.004"/>
    <m/>
    <x v="0"/>
    <x v="0"/>
  </r>
  <r>
    <s v="EORTC HQ"/>
    <n v="1"/>
    <s v="0.004"/>
    <m/>
    <x v="0"/>
    <x v="0"/>
  </r>
  <r>
    <s v="EORVOS LORAND UNIV"/>
    <n v="1"/>
    <s v="0.004"/>
    <m/>
    <x v="0"/>
    <x v="0"/>
  </r>
  <r>
    <s v="EOTOVOS LORAND UNIV"/>
    <n v="1"/>
    <s v="0.004"/>
    <m/>
    <x v="0"/>
    <x v="0"/>
  </r>
  <r>
    <s v="EOTVOC LORAND UNIV"/>
    <n v="1"/>
    <s v="0.004"/>
    <m/>
    <x v="0"/>
    <x v="0"/>
  </r>
  <r>
    <s v="EOTVOS LORRAND UNIV"/>
    <n v="1"/>
    <s v="0.004"/>
    <m/>
    <x v="0"/>
    <x v="0"/>
  </r>
  <r>
    <s v="EPF"/>
    <n v="1"/>
    <s v="0.004"/>
    <m/>
    <x v="0"/>
    <x v="0"/>
  </r>
  <r>
    <s v="EPICENTRE"/>
    <n v="1"/>
    <s v="0.004"/>
    <m/>
    <x v="0"/>
    <x v="0"/>
  </r>
  <r>
    <s v="EPICENTRE MSF"/>
    <n v="1"/>
    <s v="0.004"/>
    <m/>
    <x v="0"/>
    <x v="0"/>
  </r>
  <r>
    <s v="EPICHEM LTD"/>
    <n v="1"/>
    <s v="0.004"/>
    <m/>
    <x v="0"/>
    <x v="0"/>
  </r>
  <r>
    <s v="EPICOM NORTHERN ITALY"/>
    <n v="1"/>
    <s v="0.004"/>
    <m/>
    <x v="0"/>
    <x v="0"/>
  </r>
  <r>
    <s v="EPICOM NORTHERN ITALY CTR"/>
    <n v="1"/>
    <s v="0.004"/>
    <m/>
    <x v="0"/>
    <x v="0"/>
  </r>
  <r>
    <s v="EPICOM NORTHERN ITALY CTR BASED CREMA CREMONA FIR"/>
    <n v="1"/>
    <s v="0.004"/>
    <m/>
    <x v="0"/>
    <x v="0"/>
  </r>
  <r>
    <s v="EPICTR"/>
    <n v="1"/>
    <s v="0.004"/>
    <m/>
    <x v="0"/>
    <x v="0"/>
  </r>
  <r>
    <s v="EPIDEMIO1 PUBL HLTH NETWORK CIBERESP"/>
    <n v="1"/>
    <s v="0.004"/>
    <m/>
    <x v="0"/>
    <x v="0"/>
  </r>
  <r>
    <s v="EPIDEMIOL PUBL HLTH NETWORK CIBERESP"/>
    <n v="1"/>
    <s v="0.004"/>
    <m/>
    <x v="0"/>
    <x v="0"/>
  </r>
  <r>
    <s v="EPIDEMIOL STAT METHODS RES GRP"/>
    <n v="1"/>
    <s v="0.004"/>
    <m/>
    <x v="0"/>
    <x v="0"/>
  </r>
  <r>
    <s v="EPIDEMIOL UNIT"/>
    <n v="1"/>
    <s v="0.004"/>
    <m/>
    <x v="0"/>
    <x v="0"/>
  </r>
  <r>
    <s v="EPILEPSY CTR KEMPENHAEGHE"/>
    <n v="1"/>
    <s v="0.004"/>
    <m/>
    <x v="0"/>
    <x v="0"/>
  </r>
  <r>
    <s v="EPILEPSY SOC"/>
    <n v="1"/>
    <s v="0.004"/>
    <m/>
    <x v="0"/>
    <x v="0"/>
  </r>
  <r>
    <s v="EPS CHARLES NICOLLE"/>
    <n v="1"/>
    <s v="0.004"/>
    <m/>
    <x v="0"/>
    <x v="0"/>
  </r>
  <r>
    <s v="EPSYLON"/>
    <n v="1"/>
    <s v="0.004"/>
    <m/>
    <x v="0"/>
    <x v="0"/>
  </r>
  <r>
    <s v="EPT OBSERV"/>
    <n v="1"/>
    <s v="0.004"/>
    <m/>
    <x v="0"/>
    <x v="0"/>
  </r>
  <r>
    <s v="EQUINOX SCI SERV"/>
    <n v="1"/>
    <s v="0.004"/>
    <m/>
    <x v="0"/>
    <x v="0"/>
  </r>
  <r>
    <s v="EQUIPE INTERACT BIOT"/>
    <n v="1"/>
    <s v="0.004"/>
    <m/>
    <x v="0"/>
    <x v="0"/>
  </r>
  <r>
    <s v="EQUIPE LABELLISEE ASSOC RECH CANC ARC"/>
    <n v="1"/>
    <s v="0.004"/>
    <m/>
    <x v="0"/>
    <x v="0"/>
  </r>
  <r>
    <s v="EQUIPE OURS"/>
    <n v="1"/>
    <s v="0.004"/>
    <m/>
    <x v="0"/>
    <x v="0"/>
  </r>
  <r>
    <s v="ERA"/>
    <n v="1"/>
    <s v="0.004"/>
    <m/>
    <x v="0"/>
    <x v="0"/>
  </r>
  <r>
    <s v="ERABLE MED CABINET 324"/>
    <n v="1"/>
    <s v="0.004"/>
    <m/>
    <x v="0"/>
    <x v="0"/>
  </r>
  <r>
    <s v="ERAMUS MC"/>
    <n v="1"/>
    <s v="0.004"/>
    <m/>
    <x v="0"/>
    <x v="0"/>
  </r>
  <r>
    <s v="ERASMUS MC CANC INST"/>
    <n v="1"/>
    <s v="0.004"/>
    <m/>
    <x v="0"/>
    <x v="0"/>
  </r>
  <r>
    <s v="ERASMUS MC MED CTR"/>
    <n v="1"/>
    <s v="0.004"/>
    <m/>
    <x v="0"/>
    <x v="0"/>
  </r>
  <r>
    <s v="ERASMUS MC SOPHIA CHILDRENS HOSP"/>
    <n v="1"/>
    <s v="0.004"/>
    <m/>
    <x v="0"/>
    <x v="0"/>
  </r>
  <r>
    <s v="ERASMUS SCH ECON"/>
    <n v="1"/>
    <s v="0.004"/>
    <m/>
    <x v="0"/>
    <x v="0"/>
  </r>
  <r>
    <s v="ERASMUS UNIV HOSP"/>
    <n v="1"/>
    <s v="0.004"/>
    <m/>
    <x v="0"/>
    <x v="0"/>
  </r>
  <r>
    <s v="ERASMUS UNIV ROTTERDAM PUBL ADM"/>
    <n v="1"/>
    <s v="0.004"/>
    <m/>
    <x v="0"/>
    <x v="0"/>
  </r>
  <r>
    <s v="ERICSSON EESTI AS"/>
    <n v="1"/>
    <s v="0.004"/>
    <m/>
    <x v="0"/>
    <x v="0"/>
  </r>
  <r>
    <s v="ERICSSON HUNGARY LTD"/>
    <n v="1"/>
    <s v="0.004"/>
    <m/>
    <x v="0"/>
    <x v="0"/>
  </r>
  <r>
    <s v="ERIK HEIBO"/>
    <n v="1"/>
    <s v="0.004"/>
    <m/>
    <x v="0"/>
    <x v="0"/>
  </r>
  <r>
    <s v="ERLANGEN UNIV"/>
    <n v="1"/>
    <s v="0.004"/>
    <m/>
    <x v="0"/>
    <x v="0"/>
  </r>
  <r>
    <s v="ERLANGEN UNIV HOSP"/>
    <n v="1"/>
    <s v="0.004"/>
    <m/>
    <x v="0"/>
    <x v="0"/>
  </r>
  <r>
    <s v="ERNEST ORLANDO LAWRENCE BERKELEY NATL LAB"/>
    <n v="1"/>
    <s v="0.004"/>
    <m/>
    <x v="0"/>
    <x v="0"/>
  </r>
  <r>
    <s v="ERNST BASLER PARTNERS LTD"/>
    <n v="1"/>
    <s v="0.004"/>
    <m/>
    <x v="0"/>
    <x v="0"/>
  </r>
  <r>
    <s v="ERNST MORTIZ ARNDT UNIV GREIFSWALD"/>
    <n v="1"/>
    <s v="0.004"/>
    <m/>
    <x v="0"/>
    <x v="0"/>
  </r>
  <r>
    <s v="ERNST STRUNGMANN INST"/>
    <n v="1"/>
    <s v="0.004"/>
    <m/>
    <x v="0"/>
    <x v="0"/>
  </r>
  <r>
    <s v="ERNST YOUNG BALT UAB"/>
    <n v="1"/>
    <s v="0.004"/>
    <m/>
    <x v="0"/>
    <x v="0"/>
  </r>
  <r>
    <s v="ERS HEADQUARTERS"/>
    <n v="1"/>
    <s v="0.004"/>
    <m/>
    <x v="0"/>
    <x v="0"/>
  </r>
  <r>
    <s v="ERSI KLIIN"/>
    <n v="1"/>
    <s v="0.004"/>
    <m/>
    <x v="0"/>
    <x v="0"/>
  </r>
  <r>
    <s v="ESA"/>
    <n v="1"/>
    <s v="0.004"/>
    <m/>
    <x v="0"/>
    <x v="0"/>
  </r>
  <r>
    <s v="ESA EUROPEAN SPACE ASTRON CTR"/>
    <n v="1"/>
    <s v="0.004"/>
    <m/>
    <x v="0"/>
    <x v="0"/>
  </r>
  <r>
    <s v="ESADE BUSINESS SCH"/>
    <n v="1"/>
    <s v="0.004"/>
    <m/>
    <x v="0"/>
    <x v="0"/>
  </r>
  <r>
    <s v="ESCEO IOF"/>
    <n v="1"/>
    <s v="0.004"/>
    <m/>
    <x v="0"/>
    <x v="0"/>
  </r>
  <r>
    <s v="ESCOLA NACL SAUDE PUBL SERGIO AROUCA ENSP FIOCRUZ"/>
    <n v="1"/>
    <s v="0.004"/>
    <m/>
    <x v="0"/>
    <x v="0"/>
  </r>
  <r>
    <s v="ESCOLA NACL SAUDE PUBLICA"/>
    <n v="1"/>
    <s v="0.004"/>
    <m/>
    <x v="0"/>
    <x v="0"/>
  </r>
  <r>
    <s v="ESCOLA SUP TECNOL SETUBAL"/>
    <n v="1"/>
    <s v="0.004"/>
    <m/>
    <x v="0"/>
    <x v="0"/>
  </r>
  <r>
    <s v="ESCUELA ECON ADM NEGOCIOS"/>
    <n v="1"/>
    <s v="0.004"/>
    <m/>
    <x v="0"/>
    <x v="0"/>
  </r>
  <r>
    <s v="ESCUELA INGN AGRARIAS"/>
    <n v="1"/>
    <s v="0.004"/>
    <m/>
    <x v="0"/>
    <x v="0"/>
  </r>
  <r>
    <s v="ESCUELA NACL ANTROPOL HIST"/>
    <n v="1"/>
    <s v="0.004"/>
    <m/>
    <x v="0"/>
    <x v="0"/>
  </r>
  <r>
    <s v="ESERA"/>
    <n v="1"/>
    <s v="0.004"/>
    <m/>
    <x v="0"/>
    <x v="0"/>
  </r>
  <r>
    <s v="ESHRE CENT OFF"/>
    <n v="1"/>
    <s v="0.004"/>
    <m/>
    <x v="0"/>
    <x v="0"/>
  </r>
  <r>
    <s v="ESI"/>
    <n v="1"/>
    <s v="0.004"/>
    <m/>
    <x v="0"/>
    <x v="0"/>
  </r>
  <r>
    <s v="ESMO GLOBAL POLICY COMM"/>
    <n v="1"/>
    <s v="0.004"/>
    <m/>
    <x v="0"/>
    <x v="0"/>
  </r>
  <r>
    <s v="ESPCI"/>
    <n v="1"/>
    <s v="0.004"/>
    <m/>
    <x v="0"/>
    <x v="0"/>
  </r>
  <r>
    <s v="ESPERANCE NYUNGAR ELDER"/>
    <n v="1"/>
    <s v="0.004"/>
    <m/>
    <x v="0"/>
    <x v="0"/>
  </r>
  <r>
    <s v="ESRI"/>
    <n v="1"/>
    <s v="0.004"/>
    <m/>
    <x v="0"/>
    <x v="0"/>
  </r>
  <r>
    <s v="ESRL NOAA"/>
    <n v="1"/>
    <s v="0.004"/>
    <m/>
    <x v="0"/>
    <x v="0"/>
  </r>
  <r>
    <s v="ESSENTIA INST RURAL HLTH"/>
    <n v="1"/>
    <s v="0.004"/>
    <m/>
    <x v="0"/>
    <x v="0"/>
  </r>
  <r>
    <s v="ESSRG"/>
    <n v="1"/>
    <s v="0.004"/>
    <m/>
    <x v="0"/>
    <x v="0"/>
  </r>
  <r>
    <s v="ESTAC BIOCENTRE"/>
    <n v="1"/>
    <s v="0.004"/>
    <m/>
    <x v="0"/>
    <x v="0"/>
  </r>
  <r>
    <s v="ESTAC BIOL DOFIANA EBD CSIC"/>
    <n v="1"/>
    <s v="0.004"/>
    <m/>
    <x v="0"/>
    <x v="0"/>
  </r>
  <r>
    <s v="ESTAC BIOL DONANA EBD CSIC"/>
    <n v="1"/>
    <s v="0.004"/>
    <m/>
    <x v="0"/>
    <x v="0"/>
  </r>
  <r>
    <s v="ESTEC"/>
    <n v="1"/>
    <s v="0.004"/>
    <m/>
    <x v="0"/>
    <x v="0"/>
  </r>
  <r>
    <s v="ESTIKO PLASTAR AS"/>
    <n v="1"/>
    <s v="0.004"/>
    <m/>
    <x v="0"/>
    <x v="0"/>
  </r>
  <r>
    <s v="ESTLA LTD"/>
    <n v="1"/>
    <s v="0.004"/>
    <m/>
    <x v="0"/>
    <x v="0"/>
  </r>
  <r>
    <s v="ESTN BIOL DONANA EBD CSIC"/>
    <n v="1"/>
    <s v="0.004"/>
    <m/>
    <x v="0"/>
    <x v="0"/>
  </r>
  <r>
    <s v="ESTN EXPT ZONAS ARIDAS EEZA CSIC"/>
    <n v="1"/>
    <s v="0.004"/>
    <m/>
    <x v="0"/>
    <x v="0"/>
  </r>
  <r>
    <s v="ESTNISCHES HIST ARCHIV"/>
    <n v="1"/>
    <s v="0.004"/>
    <m/>
    <x v="0"/>
    <x v="0"/>
  </r>
  <r>
    <s v="ESTONIA BIOCTR"/>
    <n v="1"/>
    <s v="0.004"/>
    <m/>
    <x v="0"/>
    <x v="0"/>
  </r>
  <r>
    <s v="ESTONIA CTR EXCELLENCE BEHAV HLTH SCI"/>
    <n v="1"/>
    <s v="0.004"/>
    <m/>
    <x v="0"/>
    <x v="0"/>
  </r>
  <r>
    <s v="ESTONIA EXOS SIENA SPA"/>
    <n v="1"/>
    <s v="0.004"/>
    <m/>
    <x v="0"/>
    <x v="0"/>
  </r>
  <r>
    <s v="ESTONIA UNIV TARTU"/>
    <n v="1"/>
    <s v="0.004"/>
    <m/>
    <x v="0"/>
    <x v="0"/>
  </r>
  <r>
    <s v="ESTONIAN ACAD ARTS CULTURAL HERITAGE CONSERVAT"/>
    <n v="1"/>
    <s v="0.004"/>
    <m/>
    <x v="0"/>
    <x v="0"/>
  </r>
  <r>
    <s v="ESTONIAN ACAD MUS SCI"/>
    <n v="1"/>
    <s v="0.004"/>
    <m/>
    <x v="0"/>
    <x v="0"/>
  </r>
  <r>
    <s v="ESTONIAN ACAD MUS THEATRE LIB"/>
    <n v="1"/>
    <s v="0.004"/>
    <m/>
    <x v="0"/>
    <x v="0"/>
  </r>
  <r>
    <s v="ESTONIAN ACAD SECUR STUDIES"/>
    <n v="1"/>
    <s v="0.004"/>
    <m/>
    <x v="0"/>
    <x v="0"/>
  </r>
  <r>
    <s v="ESTONIAN ACAD SOC PHARM"/>
    <n v="1"/>
    <s v="0.004"/>
    <m/>
    <x v="0"/>
    <x v="0"/>
  </r>
  <r>
    <s v="ESTONIAN ACCREDITAT CTR"/>
    <n v="1"/>
    <s v="0.004"/>
    <m/>
    <x v="0"/>
    <x v="0"/>
  </r>
  <r>
    <s v="ESTONIAN AGR REGISTERS INFORMAT BOARD"/>
    <n v="1"/>
    <s v="0.004"/>
    <m/>
    <x v="0"/>
    <x v="0"/>
  </r>
  <r>
    <s v="ESTONIAN AGR RES CTR"/>
    <n v="1"/>
    <s v="0.004"/>
    <m/>
    <x v="0"/>
    <x v="0"/>
  </r>
  <r>
    <s v="ESTONIAN AIR NAV SERV"/>
    <n v="1"/>
    <s v="0.004"/>
    <m/>
    <x v="0"/>
    <x v="0"/>
  </r>
  <r>
    <s v="ESTONIAN ASSOC SIGN LANGUAGE INTERPRETERS"/>
    <n v="1"/>
    <s v="0.004"/>
    <m/>
    <x v="0"/>
    <x v="0"/>
  </r>
  <r>
    <s v="ESTONIAN BANK"/>
    <n v="1"/>
    <s v="0.004"/>
    <m/>
    <x v="0"/>
    <x v="0"/>
  </r>
  <r>
    <s v="ESTONIAN BAR ASSOC"/>
    <n v="1"/>
    <s v="0.004"/>
    <m/>
    <x v="0"/>
    <x v="0"/>
  </r>
  <r>
    <s v="ESTONIAN BEEKEEPERS ASSOC"/>
    <n v="1"/>
    <s v="0.004"/>
    <m/>
    <x v="0"/>
    <x v="0"/>
  </r>
  <r>
    <s v="ESTONIAN BEEKEEPING ASSOC"/>
    <n v="1"/>
    <s v="0.004"/>
    <m/>
    <x v="0"/>
    <x v="0"/>
  </r>
  <r>
    <s v="ESTONIAN BIOMASS ASSOC"/>
    <n v="1"/>
    <s v="0.004"/>
    <m/>
    <x v="0"/>
    <x v="0"/>
  </r>
  <r>
    <s v="ESTONIAN BUSINESS SCH EBS"/>
    <n v="1"/>
    <s v="0.004"/>
    <m/>
    <x v="0"/>
    <x v="0"/>
  </r>
  <r>
    <s v="ESTONIAN CANC CTR"/>
    <n v="1"/>
    <s v="0.004"/>
    <m/>
    <x v="0"/>
    <x v="0"/>
  </r>
  <r>
    <s v="ESTONIAN CANC FDN"/>
    <n v="1"/>
    <s v="0.004"/>
    <m/>
    <x v="0"/>
    <x v="0"/>
  </r>
  <r>
    <s v="ESTONIAN CANC SCREENING REGISTRY"/>
    <n v="1"/>
    <s v="0.004"/>
    <m/>
    <x v="0"/>
    <x v="0"/>
  </r>
  <r>
    <s v="ESTONIAN CANC SOC"/>
    <n v="1"/>
    <s v="0.004"/>
    <m/>
    <x v="0"/>
    <x v="0"/>
  </r>
  <r>
    <s v="ESTONIAN CHAMBER DISABLED PEOPLE"/>
    <n v="1"/>
    <s v="0.004"/>
    <m/>
    <x v="0"/>
    <x v="0"/>
  </r>
  <r>
    <s v="ESTONIAN COMPETENCE CTR CANC RES"/>
    <n v="1"/>
    <s v="0.004"/>
    <m/>
    <x v="0"/>
    <x v="0"/>
  </r>
  <r>
    <s v="ESTONIAN CROP RES INST ECRI"/>
    <n v="1"/>
    <s v="0.004"/>
    <m/>
    <x v="0"/>
    <x v="0"/>
  </r>
  <r>
    <s v="ESTONIAN CTR APPL PSYCHOL"/>
    <n v="1"/>
    <s v="0.004"/>
    <m/>
    <x v="0"/>
    <x v="0"/>
  </r>
  <r>
    <s v="ESTONIAN CTR APPL RES"/>
    <n v="1"/>
    <s v="0.004"/>
    <m/>
    <x v="0"/>
    <x v="0"/>
  </r>
  <r>
    <s v="ESTONIAN CTR BEHAVIORAL HLTH SCI"/>
    <n v="1"/>
    <s v="0.004"/>
    <m/>
    <x v="0"/>
    <x v="0"/>
  </r>
  <r>
    <s v="ESTONIAN CTR BRITISH STUDIES"/>
    <n v="1"/>
    <s v="0.004"/>
    <m/>
    <x v="0"/>
    <x v="0"/>
  </r>
  <r>
    <s v="ESTONIAN CTR EXCELLENCE BEHAV HLTH SCI TALLINN"/>
    <n v="1"/>
    <s v="0.004"/>
    <m/>
    <x v="0"/>
    <x v="0"/>
  </r>
  <r>
    <s v="ESTONIAN DEF COLL"/>
    <n v="1"/>
    <s v="0.004"/>
    <m/>
    <x v="0"/>
    <x v="0"/>
  </r>
  <r>
    <s v="ESTONIAN DEF FORCES TRAINING DEV CTR COMMUN I"/>
    <n v="1"/>
    <s v="0.004"/>
    <m/>
    <x v="0"/>
    <x v="0"/>
  </r>
  <r>
    <s v="ESTONIAN E HLTH FDN"/>
    <n v="1"/>
    <s v="0.004"/>
    <m/>
    <x v="0"/>
    <x v="0"/>
  </r>
  <r>
    <s v="ESTONIAN E LEARNING DEV CTR"/>
    <n v="1"/>
    <s v="0.004"/>
    <m/>
    <x v="0"/>
    <x v="0"/>
  </r>
  <r>
    <s v="ESTONIAN ENVIRONM AGCY FORMERLY EMHI"/>
    <n v="1"/>
    <s v="0.004"/>
    <m/>
    <x v="0"/>
    <x v="0"/>
  </r>
  <r>
    <s v="ESTONIAN ENVIRONM INFORMAT CENRE"/>
    <n v="1"/>
    <s v="0.004"/>
    <m/>
    <x v="0"/>
    <x v="0"/>
  </r>
  <r>
    <s v="ESTONIAN EVANGELICAL LUTHERAN CHURCH"/>
    <n v="1"/>
    <s v="0.004"/>
    <m/>
    <x v="0"/>
    <x v="0"/>
  </r>
  <r>
    <s v="ESTONIAN FOLKLORE ARCH"/>
    <n v="1"/>
    <s v="0.004"/>
    <m/>
    <x v="0"/>
    <x v="0"/>
  </r>
  <r>
    <s v="ESTONIAN FOND NAT"/>
    <n v="1"/>
    <s v="0.004"/>
    <m/>
    <x v="0"/>
    <x v="0"/>
  </r>
  <r>
    <s v="ESTONIAN FUND FOR NATURE"/>
    <n v="1"/>
    <s v="0.004"/>
    <m/>
    <x v="0"/>
    <x v="0"/>
  </r>
  <r>
    <s v="ESTONIAN FUND NATURE"/>
    <n v="1"/>
    <s v="0.004"/>
    <m/>
    <x v="0"/>
    <x v="0"/>
  </r>
  <r>
    <s v="ESTONIAN GENOME FDN"/>
    <n v="1"/>
    <s v="0.004"/>
    <m/>
    <x v="0"/>
    <x v="0"/>
  </r>
  <r>
    <s v="ESTONIAN GENOME PROJECT FDN"/>
    <n v="1"/>
    <s v="0.004"/>
    <m/>
    <x v="0"/>
    <x v="0"/>
  </r>
  <r>
    <s v="ESTONIAN GEOL SURVEY"/>
    <n v="1"/>
    <s v="0.004"/>
    <m/>
    <x v="0"/>
    <x v="0"/>
  </r>
  <r>
    <s v="ESTONIAN GOVT OFF"/>
    <n v="1"/>
    <s v="0.004"/>
    <m/>
    <x v="0"/>
    <x v="0"/>
  </r>
  <r>
    <s v="ESTONIAN HIST JOURNAL"/>
    <n v="1"/>
    <s v="0.004"/>
    <m/>
    <x v="0"/>
    <x v="0"/>
  </r>
  <r>
    <s v="ESTONIAN HUMAN RIGHTS CTR"/>
    <n v="1"/>
    <s v="0.004"/>
    <m/>
    <x v="0"/>
    <x v="0"/>
  </r>
  <r>
    <s v="ESTONIAN INFORMAT TECHNOL"/>
    <n v="1"/>
    <s v="0.004"/>
    <m/>
    <x v="0"/>
    <x v="0"/>
  </r>
  <r>
    <s v="ESTONIAN INST EXPT CLIN MED"/>
    <n v="1"/>
    <s v="0.004"/>
    <m/>
    <x v="0"/>
    <x v="0"/>
  </r>
  <r>
    <s v="ESTONIAN INTERUNIV"/>
    <n v="1"/>
    <s v="0.004"/>
    <m/>
    <x v="0"/>
    <x v="0"/>
  </r>
  <r>
    <s v="ESTONIAN IT COLL"/>
    <n v="1"/>
    <s v="0.004"/>
    <m/>
    <x v="0"/>
    <x v="0"/>
  </r>
  <r>
    <s v="ESTONIAN LAND"/>
    <n v="1"/>
    <s v="0.004"/>
    <m/>
    <x v="0"/>
    <x v="0"/>
  </r>
  <r>
    <s v="ESTONIAN LIBRARY BLIND"/>
    <n v="1"/>
    <s v="0.004"/>
    <m/>
    <x v="0"/>
    <x v="0"/>
  </r>
  <r>
    <s v="ESTONIAN LITERACY MUSEUM"/>
    <n v="1"/>
    <s v="0.004"/>
    <m/>
    <x v="0"/>
    <x v="0"/>
  </r>
  <r>
    <s v="ESTONIAN LITERATURE MUSEUM"/>
    <n v="1"/>
    <s v="0.004"/>
    <m/>
    <x v="0"/>
    <x v="0"/>
  </r>
  <r>
    <s v="ESTONIAN LITERATURE MUSEUM TARTU"/>
    <n v="1"/>
    <s v="0.004"/>
    <m/>
    <x v="0"/>
    <x v="0"/>
  </r>
  <r>
    <s v="ESTONIAN MARINE INSTITUTE"/>
    <n v="1"/>
    <s v="0.004"/>
    <m/>
    <x v="0"/>
    <x v="0"/>
  </r>
  <r>
    <s v="ESTONIAN MARITIME ADM"/>
    <n v="1"/>
    <s v="0.004"/>
    <m/>
    <x v="0"/>
    <x v="0"/>
  </r>
  <r>
    <s v="ESTONIAN MARITIME MUSEUM"/>
    <n v="1"/>
    <s v="0.004"/>
    <m/>
    <x v="0"/>
    <x v="0"/>
  </r>
  <r>
    <s v="ESTONIAN METEROL HYDROL INST"/>
    <n v="1"/>
    <s v="0.004"/>
    <m/>
    <x v="0"/>
    <x v="0"/>
  </r>
  <r>
    <s v="ESTONIAN MIN SOC"/>
    <n v="1"/>
    <s v="0.004"/>
    <m/>
    <x v="0"/>
    <x v="0"/>
  </r>
  <r>
    <s v="ESTONIAN MINIST CULTURE"/>
    <n v="1"/>
    <s v="0.004"/>
    <m/>
    <x v="0"/>
    <x v="0"/>
  </r>
  <r>
    <s v="ESTONIAN MINIST FOREIGN AFFAIRS"/>
    <n v="1"/>
    <s v="0.004"/>
    <m/>
    <x v="0"/>
    <x v="0"/>
  </r>
  <r>
    <s v="ESTONIAN MINISTER DEF MOD"/>
    <n v="1"/>
    <s v="0.004"/>
    <m/>
    <x v="0"/>
    <x v="0"/>
  </r>
  <r>
    <s v="ESTONIAN MINISTRY JUSTICE"/>
    <n v="1"/>
    <s v="0.004"/>
    <m/>
    <x v="0"/>
    <x v="0"/>
  </r>
  <r>
    <s v="ESTONIAN MUS LIB ASSOC"/>
    <n v="1"/>
    <s v="0.004"/>
    <m/>
    <x v="0"/>
    <x v="0"/>
  </r>
  <r>
    <s v="ESTONIAN MUSEUM ASSOC"/>
    <n v="1"/>
    <s v="0.004"/>
    <m/>
    <x v="0"/>
    <x v="0"/>
  </r>
  <r>
    <s v="ESTONIAN MUSICOL SOC"/>
    <n v="1"/>
    <s v="0.004"/>
    <m/>
    <x v="0"/>
    <x v="0"/>
  </r>
  <r>
    <s v="ESTONIAN MYCOL RES CTR"/>
    <n v="1"/>
    <s v="0.004"/>
    <m/>
    <x v="0"/>
    <x v="0"/>
  </r>
  <r>
    <s v="ESTONIAN NATIVE CATTLE BREED SOC"/>
    <n v="1"/>
    <s v="0.004"/>
    <m/>
    <x v="0"/>
    <x v="0"/>
  </r>
  <r>
    <s v="ESTONIAN NATL SYMPHONY ORCHESTRA"/>
    <n v="1"/>
    <s v="0.004"/>
    <m/>
    <x v="0"/>
    <x v="0"/>
  </r>
  <r>
    <s v="ESTONIAN NATURALISTS SOC"/>
    <n v="1"/>
    <s v="0.004"/>
    <m/>
    <x v="0"/>
    <x v="0"/>
  </r>
  <r>
    <s v="ESTONIAN NURSE UNION"/>
    <n v="1"/>
    <s v="0.004"/>
    <m/>
    <x v="0"/>
    <x v="0"/>
  </r>
  <r>
    <s v="ESTONIAN PATENT OFF"/>
    <n v="1"/>
    <s v="0.004"/>
    <m/>
    <x v="0"/>
    <x v="0"/>
  </r>
  <r>
    <s v="ESTONIAN PEDIAT ASSOC"/>
    <n v="1"/>
    <s v="0.004"/>
    <m/>
    <x v="0"/>
    <x v="0"/>
  </r>
  <r>
    <s v="ESTONIAN PHARM ASSOC"/>
    <n v="1"/>
    <s v="0.004"/>
    <m/>
    <x v="0"/>
    <x v="0"/>
  </r>
  <r>
    <s v="ESTONIAN PHARMACIES ASSOC"/>
    <n v="1"/>
    <s v="0.004"/>
    <m/>
    <x v="0"/>
    <x v="0"/>
  </r>
  <r>
    <s v="ESTONIAN PHARMACISTS ASSOC"/>
    <n v="1"/>
    <s v="0.004"/>
    <m/>
    <x v="0"/>
    <x v="0"/>
  </r>
  <r>
    <s v="ESTONIAN PHOTOG HERITAGE SOC"/>
    <n v="1"/>
    <s v="0.004"/>
    <m/>
    <x v="0"/>
    <x v="0"/>
  </r>
  <r>
    <s v="ESTONIAN POISONING INFORMAT CTR"/>
    <n v="1"/>
    <s v="0.004"/>
    <m/>
    <x v="0"/>
    <x v="0"/>
  </r>
  <r>
    <s v="ESTONIAN PRIVATE FOREST UNION"/>
    <n v="1"/>
    <s v="0.004"/>
    <m/>
    <x v="0"/>
    <x v="0"/>
  </r>
  <r>
    <s v="ESTONIAN PUBL BROADCASTING"/>
    <n v="1"/>
    <s v="0.004"/>
    <m/>
    <x v="0"/>
    <x v="0"/>
  </r>
  <r>
    <s v="ESTONIAN QUAL AGCY HIGHER VOCAT EDUC"/>
    <n v="1"/>
    <s v="0.004"/>
    <m/>
    <x v="0"/>
    <x v="0"/>
  </r>
  <r>
    <s v="ESTONIAN RADIAT PROTECT CTR"/>
    <n v="1"/>
    <s v="0.004"/>
    <m/>
    <x v="0"/>
    <x v="0"/>
  </r>
  <r>
    <s v="ESTONIAN RENAL REGISTRY"/>
    <n v="1"/>
    <s v="0.004"/>
    <m/>
    <x v="0"/>
    <x v="0"/>
  </r>
  <r>
    <s v="ESTONIAN RHEUMATISM ASSOTIAT"/>
    <n v="1"/>
    <s v="0.004"/>
    <m/>
    <x v="0"/>
    <x v="0"/>
  </r>
  <r>
    <s v="ESTONIAN SKI ASSOC"/>
    <n v="1"/>
    <s v="0.004"/>
    <m/>
    <x v="0"/>
    <x v="0"/>
  </r>
  <r>
    <s v="ESTONIAN SOC FORESTERS"/>
    <n v="1"/>
    <s v="0.004"/>
    <m/>
    <x v="0"/>
    <x v="0"/>
  </r>
  <r>
    <s v="ESTONIAN SOC HOSP PHARMACISTS"/>
    <n v="1"/>
    <s v="0.004"/>
    <m/>
    <x v="0"/>
    <x v="0"/>
  </r>
  <r>
    <s v="ESTONIAN SOC NEUROLOGISTS NEUROSURGEONS"/>
    <n v="1"/>
    <s v="0.004"/>
    <m/>
    <x v="0"/>
    <x v="0"/>
  </r>
  <r>
    <s v="ESTONIAN SOC PAEDIAT SURG"/>
    <n v="1"/>
    <s v="0.004"/>
    <m/>
    <x v="0"/>
    <x v="0"/>
  </r>
  <r>
    <s v="ESTONIAN SOC SCH FORESTS"/>
    <n v="1"/>
    <s v="0.004"/>
    <m/>
    <x v="0"/>
    <x v="0"/>
  </r>
  <r>
    <s v="ESTONIAN SPORTS MUSEUM"/>
    <n v="1"/>
    <s v="0.004"/>
    <m/>
    <x v="0"/>
    <x v="0"/>
  </r>
  <r>
    <s v="ESTONIAN STUDIES"/>
    <n v="1"/>
    <s v="0.004"/>
    <m/>
    <x v="0"/>
    <x v="0"/>
  </r>
  <r>
    <s v="ESTONIAN SWEDISH SUICIDOL INST"/>
    <n v="1"/>
    <s v="0.004"/>
    <m/>
    <x v="0"/>
    <x v="0"/>
  </r>
  <r>
    <s v="ESTONIAN TAX CUSTOMS BOARD"/>
    <n v="1"/>
    <s v="0.004"/>
    <m/>
    <x v="0"/>
    <x v="0"/>
  </r>
  <r>
    <s v="ESTONIAN TSO"/>
    <n v="1"/>
    <s v="0.004"/>
    <m/>
    <x v="0"/>
    <x v="0"/>
  </r>
  <r>
    <s v="ESTONIAN TSO OU POHIVORK"/>
    <n v="1"/>
    <s v="0.004"/>
    <m/>
    <x v="0"/>
    <x v="0"/>
  </r>
  <r>
    <s v="ESTONIAN UNIV"/>
    <n v="1"/>
    <s v="0.004"/>
    <m/>
    <x v="0"/>
    <x v="0"/>
  </r>
  <r>
    <s v="ESTONIAN UNIV LIFE SCI EAU"/>
    <n v="1"/>
    <s v="0.004"/>
    <m/>
    <x v="0"/>
    <x v="0"/>
  </r>
  <r>
    <s v="ESTONIAN UNIV LIFE SCI EULC"/>
    <n v="1"/>
    <s v="0.004"/>
    <m/>
    <x v="0"/>
    <x v="0"/>
  </r>
  <r>
    <s v="ESTONIAN UNIV LIFE SCI KREUTZWALDI 5"/>
    <n v="1"/>
    <s v="0.004"/>
    <m/>
    <x v="0"/>
    <x v="0"/>
  </r>
  <r>
    <s v="ESTONIAN UNIV LIFE SCI NICPB"/>
    <n v="1"/>
    <s v="0.004"/>
    <m/>
    <x v="0"/>
    <x v="0"/>
  </r>
  <r>
    <s v="ESTONIAN UNIV LIFE SCI POLLI"/>
    <n v="1"/>
    <s v="0.004"/>
    <m/>
    <x v="0"/>
    <x v="0"/>
  </r>
  <r>
    <s v="ESTONIAN UNIV LIFE SCI RANNU"/>
    <n v="1"/>
    <s v="0.004"/>
    <m/>
    <x v="0"/>
    <x v="0"/>
  </r>
  <r>
    <s v="ESTONIAN UNIV LIFESCI"/>
    <n v="1"/>
    <s v="0.004"/>
    <m/>
    <x v="0"/>
    <x v="0"/>
  </r>
  <r>
    <s v="ESTONIAN UNIV LIFIE SCI"/>
    <n v="1"/>
    <s v="0.004"/>
    <m/>
    <x v="0"/>
    <x v="0"/>
  </r>
  <r>
    <s v="ESTONIAN UNIV LIFT SCI"/>
    <n v="1"/>
    <s v="0.004"/>
    <m/>
    <x v="0"/>
    <x v="0"/>
  </r>
  <r>
    <s v="ESTONIAN UNIVERSITY OF LIFE SCIENCES"/>
    <n v="1"/>
    <s v="0.004"/>
    <m/>
    <x v="0"/>
    <x v="0"/>
  </r>
  <r>
    <s v="ESTONIAN VET FOOD LAB VFL"/>
    <n v="1"/>
    <s v="0.004"/>
    <m/>
    <x v="0"/>
    <x v="0"/>
  </r>
  <r>
    <s v="ESTONIAN WAR MUSEUM"/>
    <n v="1"/>
    <s v="0.004"/>
    <m/>
    <x v="0"/>
    <x v="0"/>
  </r>
  <r>
    <s v="ESTONIAN WRITERS UNION"/>
    <n v="1"/>
    <s v="0.004"/>
    <m/>
    <x v="0"/>
    <x v="0"/>
  </r>
  <r>
    <s v="ESTONIANUNIVERS LIFE SCI"/>
    <n v="1"/>
    <s v="0.004"/>
    <m/>
    <x v="0"/>
    <x v="0"/>
  </r>
  <r>
    <s v="ESTONTAN ACAD MUS THEATRE"/>
    <n v="1"/>
    <s v="0.004"/>
    <m/>
    <x v="0"/>
    <x v="0"/>
  </r>
  <r>
    <s v="ESTORITAN BIOCTR"/>
    <n v="1"/>
    <s v="0.004"/>
    <m/>
    <x v="0"/>
    <x v="0"/>
  </r>
  <r>
    <s v="ESTOSTEEL GRP"/>
    <n v="1"/>
    <s v="0.004"/>
    <m/>
    <x v="0"/>
    <x v="0"/>
  </r>
  <r>
    <s v="ESTSETUBAL INST POLITECN SETUBAL"/>
    <n v="1"/>
    <s v="0.004"/>
    <m/>
    <x v="0"/>
    <x v="0"/>
  </r>
  <r>
    <s v="ESTUDIOS AVANZADOS IPN"/>
    <n v="1"/>
    <s v="0.004"/>
    <m/>
    <x v="0"/>
    <x v="0"/>
  </r>
  <r>
    <s v="ESTUNIA UNIV LIFE SCI"/>
    <n v="1"/>
    <s v="0.004"/>
    <m/>
    <x v="0"/>
    <x v="0"/>
  </r>
  <r>
    <s v="ESZTERHAZY KAROLY COLL"/>
    <n v="1"/>
    <s v="0.004"/>
    <m/>
    <x v="0"/>
    <x v="0"/>
  </r>
  <r>
    <s v="ESZTERHAZY KAROLY UNIV"/>
    <n v="1"/>
    <s v="0.004"/>
    <m/>
    <x v="0"/>
    <x v="0"/>
  </r>
  <r>
    <s v="ETAB HOSP UNIV EHU 1ST NOVEMBER"/>
    <n v="1"/>
    <s v="0.004"/>
    <m/>
    <x v="0"/>
    <x v="0"/>
  </r>
  <r>
    <s v="ETABLISSEMENT FRANCAIS SANG"/>
    <n v="1"/>
    <s v="0.004"/>
    <m/>
    <x v="0"/>
    <x v="0"/>
  </r>
  <r>
    <s v="ETABLISSMEMENTFRANCAIS SANG BRETAGNE"/>
    <n v="1"/>
    <s v="0.004"/>
    <m/>
    <x v="0"/>
    <x v="0"/>
  </r>
  <r>
    <s v="ETELA KARJALAN KESKUSSAIRAALA"/>
    <n v="1"/>
    <s v="0.004"/>
    <m/>
    <x v="0"/>
    <x v="0"/>
  </r>
  <r>
    <s v="ETERNAL UNIV"/>
    <n v="1"/>
    <s v="0.004"/>
    <m/>
    <x v="0"/>
    <x v="0"/>
  </r>
  <r>
    <s v="ETH ZURICH INST PARTICLE PHYS ASTROPHYS IPA"/>
    <n v="1"/>
    <s v="0.004"/>
    <m/>
    <x v="0"/>
    <x v="0"/>
  </r>
  <r>
    <s v="ETHIOPIAN MED ASSOC"/>
    <n v="1"/>
    <s v="0.004"/>
    <m/>
    <x v="0"/>
    <x v="0"/>
  </r>
  <r>
    <s v="ETHN CEASEFIRE GRP THAI MYANMAR BORDER"/>
    <n v="1"/>
    <s v="0.004"/>
    <m/>
    <x v="0"/>
    <x v="0"/>
  </r>
  <r>
    <s v="ETHN NONCEASEFIRE GRP THAI MYANMAR BORDER"/>
    <n v="1"/>
    <s v="0.004"/>
    <m/>
    <x v="0"/>
    <x v="0"/>
  </r>
  <r>
    <s v="ETHZ"/>
    <n v="1"/>
    <s v="0.004"/>
    <m/>
    <x v="0"/>
    <x v="0"/>
  </r>
  <r>
    <s v="ETONIAN ACAD ARTS"/>
    <n v="1"/>
    <s v="0.004"/>
    <m/>
    <x v="0"/>
    <x v="0"/>
  </r>
  <r>
    <s v="ETSI TELECOMUNICAC"/>
    <n v="1"/>
    <s v="0.004"/>
    <m/>
    <x v="0"/>
    <x v="0"/>
  </r>
  <r>
    <s v="ETZ ZURICH"/>
    <n v="1"/>
    <s v="0.004"/>
    <m/>
    <x v="0"/>
    <x v="0"/>
  </r>
  <r>
    <s v="EU 7TH FRAMEWORK PROGRAMME CLUSTER PROJECTS YOUTH"/>
    <n v="1"/>
    <s v="0.004"/>
    <m/>
    <x v="0"/>
    <x v="0"/>
  </r>
  <r>
    <s v="EU ASIA INST"/>
    <n v="1"/>
    <s v="0.004"/>
    <m/>
    <x v="0"/>
    <x v="0"/>
  </r>
  <r>
    <s v="EUCHEMS"/>
    <n v="1"/>
    <s v="0.004"/>
    <m/>
    <x v="0"/>
    <x v="0"/>
  </r>
  <r>
    <s v="EULAR"/>
    <n v="1"/>
    <s v="0.004"/>
    <m/>
    <x v="0"/>
    <x v="0"/>
  </r>
  <r>
    <s v="EULAR STANDING COMM PARE"/>
    <n v="1"/>
    <s v="0.004"/>
    <m/>
    <x v="0"/>
    <x v="0"/>
  </r>
  <r>
    <s v="EULAR STANDING COMM PEOPLE ARTHRIT RHEUMATISM E"/>
    <n v="1"/>
    <s v="0.004"/>
    <m/>
    <x v="0"/>
    <x v="0"/>
  </r>
  <r>
    <s v="EULS"/>
    <n v="1"/>
    <s v="0.004"/>
    <m/>
    <x v="0"/>
    <x v="0"/>
  </r>
  <r>
    <s v="EUNICE KENNEDY SHRIVER NATL INST CHILD HLTH DEV"/>
    <n v="1"/>
    <s v="0.004"/>
    <m/>
    <x v="0"/>
    <x v="0"/>
  </r>
  <r>
    <s v="EUNICE KENNEDY SHRIVER NICHD"/>
    <n v="1"/>
    <s v="0.004"/>
    <m/>
    <x v="0"/>
    <x v="0"/>
  </r>
  <r>
    <s v="EUR SOC ANAESTHESIOL AISBL"/>
    <n v="1"/>
    <s v="0.004"/>
    <m/>
    <x v="0"/>
    <x v="0"/>
  </r>
  <r>
    <s v="EURAC RES"/>
    <n v="1"/>
    <s v="0.004"/>
    <m/>
    <x v="0"/>
    <x v="0"/>
  </r>
  <r>
    <s v="EURATOM ASS"/>
    <n v="1"/>
    <s v="0.004"/>
    <m/>
    <x v="0"/>
    <x v="0"/>
  </r>
  <r>
    <s v="EURATOM ENEA CNR ASSOC FUS"/>
    <n v="1"/>
    <s v="0.004"/>
    <m/>
    <x v="0"/>
    <x v="0"/>
  </r>
  <r>
    <s v="EUREX"/>
    <n v="1"/>
    <s v="0.004"/>
    <m/>
    <x v="0"/>
    <x v="0"/>
  </r>
  <r>
    <s v="EURO MEDITERRANEAN CTR CLIMATE CHANGE"/>
    <n v="1"/>
    <s v="0.004"/>
    <m/>
    <x v="0"/>
    <x v="0"/>
  </r>
  <r>
    <s v="EURO MEDITERRANEAN INST SCI TECHNOL IEMEST"/>
    <n v="1"/>
    <s v="0.004"/>
    <m/>
    <x v="0"/>
    <x v="0"/>
  </r>
  <r>
    <s v="EUROACAD"/>
    <n v="1"/>
    <s v="0.004"/>
    <m/>
    <x v="0"/>
    <x v="0"/>
  </r>
  <r>
    <s v="EUROCLIN HOSP"/>
    <n v="1"/>
    <s v="0.004"/>
    <m/>
    <x v="0"/>
    <x v="0"/>
  </r>
  <r>
    <s v="EUROFUS PROGRAMME MANAGEMENT UNIT"/>
    <n v="1"/>
    <s v="0.004"/>
    <m/>
    <x v="0"/>
    <x v="0"/>
  </r>
  <r>
    <s v="EUROGEOSURVEYS"/>
    <n v="1"/>
    <s v="0.004"/>
    <m/>
    <x v="0"/>
    <x v="0"/>
  </r>
  <r>
    <s v="EUROGOOS AISBL"/>
    <n v="1"/>
    <s v="0.004"/>
    <m/>
    <x v="0"/>
    <x v="0"/>
  </r>
  <r>
    <s v="EUROMEDITERRANEAN CTR CLIMATE CHANGES"/>
    <n v="1"/>
    <s v="0.004"/>
    <m/>
    <x v="0"/>
    <x v="0"/>
  </r>
  <r>
    <s v="EUROMEDITERRANEAN INST SCI TECHNOL IEMEST"/>
    <n v="1"/>
    <s v="0.004"/>
    <m/>
    <x v="0"/>
    <x v="0"/>
  </r>
  <r>
    <s v="EUROPABIO"/>
    <n v="1"/>
    <s v="0.004"/>
    <m/>
    <x v="0"/>
    <x v="0"/>
  </r>
  <r>
    <s v="EUROPEA UNIV VIENNA"/>
    <n v="1"/>
    <s v="0.004"/>
    <m/>
    <x v="0"/>
    <x v="0"/>
  </r>
  <r>
    <s v="EUROPEAN ACAD BOLZANO BOZEN"/>
    <n v="1"/>
    <s v="0.004"/>
    <m/>
    <x v="0"/>
    <x v="0"/>
  </r>
  <r>
    <s v="EUROPEAN ACAD BOZEN"/>
    <n v="1"/>
    <s v="0.004"/>
    <m/>
    <x v="0"/>
    <x v="0"/>
  </r>
  <r>
    <s v="EUROPEAN ACAD PAEDIAT EAP UEMS SP"/>
    <n v="1"/>
    <s v="0.004"/>
    <m/>
    <x v="0"/>
    <x v="0"/>
  </r>
  <r>
    <s v="EUROPEAN AIDS TREATMENT GRP"/>
    <n v="1"/>
    <s v="0.004"/>
    <m/>
    <x v="0"/>
    <x v="0"/>
  </r>
  <r>
    <s v="EUROPEAN ASSOC HOSP PHARMACISTS"/>
    <n v="1"/>
    <s v="0.004"/>
    <m/>
    <x v="0"/>
    <x v="0"/>
  </r>
  <r>
    <s v="EUROPEAN ASSOC LOCAL DEMOCRACY ALDA"/>
    <n v="1"/>
    <s v="0.004"/>
    <m/>
    <x v="0"/>
    <x v="0"/>
  </r>
  <r>
    <s v="EUROPEAN ASSOC PEDIAT EAP UEMS SP"/>
    <n v="1"/>
    <s v="0.004"/>
    <m/>
    <x v="0"/>
    <x v="0"/>
  </r>
  <r>
    <s v="EUROPEAN ASSOC SOCIAL ANTHROPOLOGISTS"/>
    <n v="1"/>
    <s v="0.004"/>
    <m/>
    <x v="0"/>
    <x v="0"/>
  </r>
  <r>
    <s v="EUROPEAN BIRD CENSUS COUNCIL"/>
    <n v="1"/>
    <s v="0.004"/>
    <m/>
    <x v="0"/>
    <x v="0"/>
  </r>
  <r>
    <s v="EUROPEAN CHEM AGCY ECHA"/>
    <n v="1"/>
    <s v="0.004"/>
    <m/>
    <x v="0"/>
    <x v="0"/>
  </r>
  <r>
    <s v="EUROPEAN COMM SPORT HIST"/>
    <n v="1"/>
    <s v="0.004"/>
    <m/>
    <x v="0"/>
    <x v="0"/>
  </r>
  <r>
    <s v="EUROPEAN COMMISS DELEGAT"/>
    <n v="1"/>
    <s v="0.004"/>
    <m/>
    <x v="0"/>
    <x v="0"/>
  </r>
  <r>
    <s v="EUROPEAN COMMISS JRC"/>
    <n v="1"/>
    <s v="0.004"/>
    <m/>
    <x v="0"/>
    <x v="0"/>
  </r>
  <r>
    <s v="EUROPEAN COMPETENCE CTR PEATLAND CLIMATE WAGENF"/>
    <n v="1"/>
    <s v="0.004"/>
    <m/>
    <x v="0"/>
    <x v="0"/>
  </r>
  <r>
    <s v="EUROPEAN CTR DIS CONTROL PREVENT"/>
    <n v="1"/>
    <s v="0.004"/>
    <m/>
    <x v="0"/>
    <x v="0"/>
  </r>
  <r>
    <s v="EUROPEAN CTR GOVERNANCE COMPLEX"/>
    <n v="1"/>
    <s v="0.004"/>
    <m/>
    <x v="0"/>
    <x v="0"/>
  </r>
  <r>
    <s v="EUROPEAN CTR MEDIUM RANGE WEATHER FORECAST"/>
    <n v="1"/>
    <s v="0.004"/>
    <m/>
    <x v="0"/>
    <x v="0"/>
  </r>
  <r>
    <s v="EUROPEAN CTR MEDIUM RANGE WEATHER FORECASTS"/>
    <n v="1"/>
    <s v="0.004"/>
    <m/>
    <x v="0"/>
    <x v="0"/>
  </r>
  <r>
    <s v="EUROPEAN CTR NANOMED"/>
    <n v="1"/>
    <s v="0.004"/>
    <m/>
    <x v="0"/>
    <x v="0"/>
  </r>
  <r>
    <s v="EUROPEAN ENVIRONM AGCY"/>
    <n v="1"/>
    <s v="0.004"/>
    <m/>
    <x v="0"/>
    <x v="0"/>
  </r>
  <r>
    <s v="EUROPEAN FEDERAT ALLERGY AIRWAYS DIS PATIENTS A"/>
    <n v="1"/>
    <s v="0.004"/>
    <m/>
    <x v="0"/>
    <x v="0"/>
  </r>
  <r>
    <s v="EUROPEAN FOREST INST EFIMED"/>
    <n v="1"/>
    <s v="0.004"/>
    <m/>
    <x v="0"/>
    <x v="0"/>
  </r>
  <r>
    <s v="EUROPEAN GENET FDN"/>
    <n v="1"/>
    <s v="0.004"/>
    <m/>
    <x v="0"/>
    <x v="0"/>
  </r>
  <r>
    <s v="EUROPEAN HLTH MANAGEMENT ASSOC"/>
    <n v="1"/>
    <s v="0.004"/>
    <m/>
    <x v="0"/>
    <x v="0"/>
  </r>
  <r>
    <s v="EUROPEAN HUMANITIES UNIV"/>
    <n v="1"/>
    <s v="0.004"/>
    <m/>
    <x v="0"/>
    <x v="0"/>
  </r>
  <r>
    <s v="EUROPEAN INNOVAT PARTNERSHIP ACT HEALTHY AGEING"/>
    <n v="1"/>
    <s v="0.004"/>
    <m/>
    <x v="0"/>
    <x v="0"/>
  </r>
  <r>
    <s v="EUROPEAN INST MARINE STUDIES"/>
    <n v="1"/>
    <s v="0.004"/>
    <m/>
    <x v="0"/>
    <x v="0"/>
  </r>
  <r>
    <s v="EUROPEAN INVERTEBRATE SURVEY"/>
    <n v="1"/>
    <s v="0.004"/>
    <m/>
    <x v="0"/>
    <x v="0"/>
  </r>
  <r>
    <s v="EUROPEAN LANDOWNERS ORG"/>
    <n v="1"/>
    <s v="0.004"/>
    <m/>
    <x v="0"/>
    <x v="0"/>
  </r>
  <r>
    <s v="EUROPEAN LAW ACAD ERA"/>
    <n v="1"/>
    <s v="0.004"/>
    <m/>
    <x v="0"/>
    <x v="0"/>
  </r>
  <r>
    <s v="EUROPEAN MEDIA MANAGEMENT ASSOC EMMA"/>
    <n v="1"/>
    <s v="0.004"/>
    <m/>
    <x v="0"/>
    <x v="0"/>
  </r>
  <r>
    <s v="EUROPEAN MEDITERRANEAN PLANT PROTECT ORG EPPO"/>
    <n v="1"/>
    <s v="0.004"/>
    <m/>
    <x v="0"/>
    <x v="0"/>
  </r>
  <r>
    <s v="EUROPEAN MIDDLE EASTERN AFRICAN SOC BIOPRESERVA"/>
    <n v="1"/>
    <s v="0.004"/>
    <m/>
    <x v="0"/>
    <x v="0"/>
  </r>
  <r>
    <s v="EUROPEAN MINK ASSOC"/>
    <n v="1"/>
    <s v="0.004"/>
    <m/>
    <x v="0"/>
    <x v="0"/>
  </r>
  <r>
    <s v="EUROPEAN MONITORING CTR DRUGS DRUG ADDICT EMCDD"/>
    <n v="1"/>
    <s v="0.004"/>
    <m/>
    <x v="0"/>
    <x v="0"/>
  </r>
  <r>
    <s v="EUROPEAN NETWORK CINEMA MEDIA STUDIES NECS"/>
    <n v="1"/>
    <s v="0.004"/>
    <m/>
    <x v="0"/>
    <x v="0"/>
  </r>
  <r>
    <s v="EUROPEAN ORG RES TREATMENT CANC EORTC HEADQUART"/>
    <n v="1"/>
    <s v="0.004"/>
    <m/>
    <x v="0"/>
    <x v="0"/>
  </r>
  <r>
    <s v="EUROPEAN ORG RES TREATMENT EORTC HQ"/>
    <n v="1"/>
    <s v="0.004"/>
    <m/>
    <x v="0"/>
    <x v="0"/>
  </r>
  <r>
    <s v="EUROPEAN PHARM STUDENTS ASSOC"/>
    <n v="1"/>
    <s v="0.004"/>
    <m/>
    <x v="0"/>
    <x v="0"/>
  </r>
  <r>
    <s v="EUROPEAN PROGRAMME INTERVENT EPIDEMIOL TRAINING"/>
    <n v="1"/>
    <s v="0.004"/>
    <m/>
    <x v="0"/>
    <x v="0"/>
  </r>
  <r>
    <s v="EUROPEAN RES COUNCIL"/>
    <n v="1"/>
    <s v="0.004"/>
    <m/>
    <x v="0"/>
    <x v="0"/>
  </r>
  <r>
    <s v="EUROPEAN SCHOOLNET"/>
    <n v="1"/>
    <s v="0.004"/>
    <m/>
    <x v="0"/>
    <x v="0"/>
  </r>
  <r>
    <s v="EUROPEAN SCREENINGPORT GMBH"/>
    <n v="1"/>
    <s v="0.004"/>
    <m/>
    <x v="0"/>
    <x v="0"/>
  </r>
  <r>
    <s v="EUROPEAN SOC ANAESTHESIOL"/>
    <n v="1"/>
    <s v="0.004"/>
    <m/>
    <x v="0"/>
    <x v="0"/>
  </r>
  <r>
    <s v="EUROPEAN SOC INT LAW"/>
    <n v="1"/>
    <s v="0.004"/>
    <m/>
    <x v="0"/>
    <x v="0"/>
  </r>
  <r>
    <s v="EUROPEAN SOC ORGAN TRANSPLANTAT"/>
    <n v="1"/>
    <s v="0.004"/>
    <m/>
    <x v="0"/>
    <x v="0"/>
  </r>
  <r>
    <s v="EUROPEAN SOC PAEDIAT NEPHROL ESPN"/>
    <n v="1"/>
    <s v="0.004"/>
    <m/>
    <x v="0"/>
    <x v="0"/>
  </r>
  <r>
    <s v="EUROPEAN SOC RADIOTHERAPY ONCOL"/>
    <n v="1"/>
    <s v="0.004"/>
    <m/>
    <x v="0"/>
    <x v="0"/>
  </r>
  <r>
    <s v="EUROPEAN SOCIAL OBSERV OSE"/>
    <n v="1"/>
    <s v="0.004"/>
    <m/>
    <x v="0"/>
    <x v="0"/>
  </r>
  <r>
    <s v="EUROPEAN SPACE OPERAT CTR ESA ESOC"/>
    <n v="1"/>
    <s v="0.004"/>
    <m/>
    <x v="0"/>
    <x v="0"/>
  </r>
  <r>
    <s v="EUROPEAN SPACE TECHNOL CTR"/>
    <n v="1"/>
    <s v="0.004"/>
    <m/>
    <x v="0"/>
    <x v="0"/>
  </r>
  <r>
    <s v="EUROPEAN UNION"/>
    <n v="1"/>
    <s v="0.004"/>
    <m/>
    <x v="0"/>
    <x v="0"/>
  </r>
  <r>
    <s v="EUROPEAN UNIV APPL SCI"/>
    <n v="1"/>
    <s v="0.004"/>
    <m/>
    <x v="0"/>
    <x v="0"/>
  </r>
  <r>
    <s v="EUROPEAN UNIV ST PETERSBURG"/>
    <n v="1"/>
    <s v="0.004"/>
    <m/>
    <x v="0"/>
    <x v="0"/>
  </r>
  <r>
    <s v="EUROPEAN WELDING FEDERAT"/>
    <n v="1"/>
    <s v="0.004"/>
    <m/>
    <x v="0"/>
    <x v="0"/>
  </r>
  <r>
    <s v="EUROUNIV ESTONIA"/>
    <n v="1"/>
    <s v="0.004"/>
    <m/>
    <x v="0"/>
    <x v="0"/>
  </r>
  <r>
    <s v="EUSKAL HERRIKO UNIBERTSITATEA"/>
    <n v="1"/>
    <s v="0.004"/>
    <m/>
    <x v="0"/>
    <x v="0"/>
  </r>
  <r>
    <s v="EVANGEL ELISABETH KLIN BERLIN"/>
    <n v="1"/>
    <s v="0.004"/>
    <m/>
    <x v="0"/>
    <x v="0"/>
  </r>
  <r>
    <s v="EVANGEL FACHKRANKENHAUS"/>
    <n v="1"/>
    <s v="0.004"/>
    <m/>
    <x v="0"/>
    <x v="0"/>
  </r>
  <r>
    <s v="EVANGEL HOSP VIENNA"/>
    <n v="1"/>
    <s v="0.004"/>
    <m/>
    <x v="0"/>
    <x v="0"/>
  </r>
  <r>
    <s v="EVANGEL KRANKENHAUS EVK DUSSELDORF"/>
    <n v="1"/>
    <s v="0.004"/>
    <m/>
    <x v="0"/>
    <x v="0"/>
  </r>
  <r>
    <s v="EVANGEL SCHULZENTRUM MARTINSCHULE"/>
    <n v="1"/>
    <s v="0.004"/>
    <m/>
    <x v="0"/>
    <x v="0"/>
  </r>
  <r>
    <s v="EVANGELISMOS MED CTR"/>
    <n v="1"/>
    <s v="0.004"/>
    <m/>
    <x v="0"/>
    <x v="0"/>
  </r>
  <r>
    <s v="EVELIN VERS ESTONIAN DEF LEAGUE"/>
    <n v="1"/>
    <s v="0.004"/>
    <m/>
    <x v="0"/>
    <x v="0"/>
  </r>
  <r>
    <s v="EVELINA CHILDRENS HOSP"/>
    <n v="1"/>
    <s v="0.004"/>
    <m/>
    <x v="0"/>
    <x v="0"/>
  </r>
  <r>
    <s v="EVIDENCE ACT MAMAYE"/>
    <n v="1"/>
    <s v="0.004"/>
    <m/>
    <x v="0"/>
    <x v="0"/>
  </r>
  <r>
    <s v="EVIDENSIA AURINKOLAHTI"/>
    <n v="1"/>
    <s v="0.004"/>
    <m/>
    <x v="0"/>
    <x v="0"/>
  </r>
  <r>
    <s v="EVIKA"/>
    <n v="1"/>
    <s v="0.004"/>
    <m/>
    <x v="0"/>
    <x v="0"/>
  </r>
  <r>
    <s v="EVIKA ESTONIAN RES INST AGR"/>
    <n v="1"/>
    <s v="0.004"/>
    <m/>
    <x v="0"/>
    <x v="0"/>
  </r>
  <r>
    <s v="EVIRA"/>
    <n v="1"/>
    <s v="0.004"/>
    <m/>
    <x v="0"/>
    <x v="0"/>
  </r>
  <r>
    <s v="EVOLUT BIOL CTR"/>
    <n v="1"/>
    <s v="0.004"/>
    <m/>
    <x v="0"/>
    <x v="0"/>
  </r>
  <r>
    <s v="EVOX THERAPEUT"/>
    <n v="1"/>
    <s v="0.004"/>
    <m/>
    <x v="0"/>
    <x v="0"/>
  </r>
  <r>
    <s v="EVROGEN JSC"/>
    <n v="1"/>
    <s v="0.004"/>
    <m/>
    <x v="0"/>
    <x v="0"/>
  </r>
  <r>
    <s v="EVROS DELTA MANAGEMENT BODY"/>
    <n v="1"/>
    <s v="0.004"/>
    <m/>
    <x v="0"/>
    <x v="0"/>
  </r>
  <r>
    <s v="EWHA W UNIV"/>
    <n v="1"/>
    <s v="0.004"/>
    <m/>
    <x v="0"/>
    <x v="0"/>
  </r>
  <r>
    <s v="EXALAB"/>
    <n v="1"/>
    <s v="0.004"/>
    <m/>
    <x v="0"/>
    <x v="0"/>
  </r>
  <r>
    <s v="EXCELLENCE CTR TRIBOL"/>
    <n v="1"/>
    <s v="0.004"/>
    <m/>
    <x v="0"/>
    <x v="0"/>
  </r>
  <r>
    <s v="EXECUT BOARD HLTH MINIST COUNCIL COOPERAT COUNCIL"/>
    <n v="1"/>
    <s v="0.004"/>
    <m/>
    <x v="0"/>
    <x v="0"/>
  </r>
  <r>
    <s v="EXECUT FOREST AGCY"/>
    <n v="1"/>
    <s v="0.004"/>
    <m/>
    <x v="0"/>
    <x v="0"/>
  </r>
  <r>
    <s v="EXETER UNIV"/>
    <n v="1"/>
    <s v="0.004"/>
    <m/>
    <x v="0"/>
    <x v="0"/>
  </r>
  <r>
    <s v="EXFORMAT AS"/>
    <n v="1"/>
    <s v="0.004"/>
    <m/>
    <x v="0"/>
    <x v="0"/>
  </r>
  <r>
    <s v="EXOS SIENA SPA"/>
    <n v="1"/>
    <s v="0.004"/>
    <m/>
    <x v="0"/>
    <x v="0"/>
  </r>
  <r>
    <s v="EXPLICO FDN"/>
    <n v="1"/>
    <s v="0.004"/>
    <m/>
    <x v="0"/>
    <x v="0"/>
  </r>
  <r>
    <s v="EXPOSURE ASSESSMENT ENVIRONM HLTH INDICATORS"/>
    <n v="1"/>
    <s v="0.004"/>
    <m/>
    <x v="0"/>
    <x v="0"/>
  </r>
  <r>
    <s v="EXPT CLIN RES CTR"/>
    <n v="1"/>
    <s v="0.004"/>
    <m/>
    <x v="0"/>
    <x v="0"/>
  </r>
  <r>
    <s v="EXPT STN SPRUCE SILVICULTURE"/>
    <n v="1"/>
    <s v="0.004"/>
    <m/>
    <x v="0"/>
    <x v="0"/>
  </r>
  <r>
    <s v="EXTONIAN UNIV LIFE SCI"/>
    <n v="1"/>
    <s v="0.004"/>
    <m/>
    <x v="0"/>
    <x v="0"/>
  </r>
  <r>
    <s v="EYE ACAD CLIN PROGRAMME"/>
    <n v="1"/>
    <s v="0.004"/>
    <m/>
    <x v="0"/>
    <x v="0"/>
  </r>
  <r>
    <s v="EYE EAR HOSP"/>
    <n v="1"/>
    <s v="0.004"/>
    <m/>
    <x v="0"/>
    <x v="0"/>
  </r>
  <r>
    <s v="EYE RES ANNEX"/>
    <n v="1"/>
    <s v="0.004"/>
    <m/>
    <x v="0"/>
    <x v="0"/>
  </r>
  <r>
    <s v="EYE RES INST"/>
    <n v="1"/>
    <s v="0.004"/>
    <m/>
    <x v="0"/>
    <x v="0"/>
  </r>
  <r>
    <s v="F HOFFMAN LA ROCHE AG"/>
    <n v="1"/>
    <s v="0.004"/>
    <m/>
    <x v="0"/>
    <x v="0"/>
  </r>
  <r>
    <s v="F HOFFMAN LA ROCHE LTD"/>
    <n v="1"/>
    <s v="0.004"/>
    <m/>
    <x v="0"/>
    <x v="0"/>
  </r>
  <r>
    <s v="F HOFFMANN LA ROCHE CIE AG"/>
    <n v="1"/>
    <s v="0.004"/>
    <m/>
    <x v="0"/>
    <x v="0"/>
  </r>
  <r>
    <s v="F HOFFMANN ROCHE LTD"/>
    <n v="1"/>
    <s v="0.004"/>
    <m/>
    <x v="0"/>
    <x v="0"/>
  </r>
  <r>
    <s v="F MAGRASSI II POLICLIN UO REUMATOL"/>
    <n v="1"/>
    <s v="0.004"/>
    <m/>
    <x v="0"/>
    <x v="0"/>
  </r>
  <r>
    <s v="F SKORINA GOMEL STATE UNIV"/>
    <n v="1"/>
    <s v="0.004"/>
    <m/>
    <x v="0"/>
    <x v="0"/>
  </r>
  <r>
    <s v="F WESTERN NORWAY UNIV APPL SCI HVL"/>
    <n v="1"/>
    <s v="0.004"/>
    <m/>
    <x v="0"/>
    <x v="0"/>
  </r>
  <r>
    <s v="F WIDJAJA FDN INFLAMMATORY BOWEL IMMUNOBIOL RES"/>
    <n v="1"/>
    <s v="0.004"/>
    <m/>
    <x v="0"/>
    <x v="0"/>
  </r>
  <r>
    <s v="FAC AEROSP ENGN PHYS SPACE GEODESY"/>
    <n v="1"/>
    <s v="0.004"/>
    <m/>
    <x v="0"/>
    <x v="0"/>
  </r>
  <r>
    <s v="FAC CHEM TECHNOL"/>
    <n v="1"/>
    <s v="0.004"/>
    <m/>
    <x v="0"/>
    <x v="0"/>
  </r>
  <r>
    <s v="FAC CIENCIAS GEOL"/>
    <n v="1"/>
    <s v="0.004"/>
    <m/>
    <x v="0"/>
    <x v="0"/>
  </r>
  <r>
    <s v="FAC CIENCIAS HUMANAS OLINDA"/>
    <n v="1"/>
    <s v="0.004"/>
    <m/>
    <x v="0"/>
    <x v="0"/>
  </r>
  <r>
    <s v="FAC EDUC"/>
    <n v="1"/>
    <s v="0.004"/>
    <m/>
    <x v="0"/>
    <x v="0"/>
  </r>
  <r>
    <s v="FAC EXERCISE SPORT SCI"/>
    <n v="1"/>
    <s v="0.004"/>
    <m/>
    <x v="0"/>
    <x v="0"/>
  </r>
  <r>
    <s v="FAC FARM"/>
    <n v="1"/>
    <s v="0.004"/>
    <m/>
    <x v="0"/>
    <x v="0"/>
  </r>
  <r>
    <s v="FAC GEOG EARTH SCI"/>
    <n v="1"/>
    <s v="0.004"/>
    <m/>
    <x v="0"/>
    <x v="0"/>
  </r>
  <r>
    <s v="FAC GEOINFORMAT SCI EARTH OBSERVAT"/>
    <n v="1"/>
    <s v="0.004"/>
    <m/>
    <x v="0"/>
    <x v="0"/>
  </r>
  <r>
    <s v="FAC GEOINFORMAT SCI EARTH OBSERVAT ITC"/>
    <n v="1"/>
    <s v="0.004"/>
    <m/>
    <x v="0"/>
    <x v="0"/>
  </r>
  <r>
    <s v="FAC HIST"/>
    <n v="1"/>
    <s v="0.004"/>
    <m/>
    <x v="0"/>
    <x v="0"/>
  </r>
  <r>
    <s v="FAC HOSP BRNO"/>
    <n v="1"/>
    <s v="0.004"/>
    <m/>
    <x v="0"/>
    <x v="0"/>
  </r>
  <r>
    <s v="FAC HOSP BULOVKA"/>
    <n v="1"/>
    <s v="0.004"/>
    <m/>
    <x v="0"/>
    <x v="0"/>
  </r>
  <r>
    <s v="FAC HOSP KRALOVSKE VINOHRADY"/>
    <n v="1"/>
    <s v="0.004"/>
    <m/>
    <x v="0"/>
    <x v="0"/>
  </r>
  <r>
    <s v="FAC HOSP MOTOL"/>
    <n v="1"/>
    <s v="0.004"/>
    <m/>
    <x v="0"/>
    <x v="0"/>
  </r>
  <r>
    <s v="FAC HUMANITIES"/>
    <n v="1"/>
    <s v="0.004"/>
    <m/>
    <x v="0"/>
    <x v="0"/>
  </r>
  <r>
    <s v="FAC INGN UNIV ROME"/>
    <n v="1"/>
    <s v="0.004"/>
    <m/>
    <x v="0"/>
    <x v="0"/>
  </r>
  <r>
    <s v="FAC INT RELAT"/>
    <n v="1"/>
    <s v="0.004"/>
    <m/>
    <x v="0"/>
    <x v="0"/>
  </r>
  <r>
    <s v="FAC LIFE SCI"/>
    <n v="1"/>
    <s v="0.004"/>
    <m/>
    <x v="0"/>
    <x v="0"/>
  </r>
  <r>
    <s v="FAC MED COCHIN"/>
    <n v="1"/>
    <s v="0.004"/>
    <m/>
    <x v="0"/>
    <x v="0"/>
  </r>
  <r>
    <s v="FAC MED GRENOBLE"/>
    <n v="1"/>
    <s v="0.004"/>
    <m/>
    <x v="0"/>
    <x v="0"/>
  </r>
  <r>
    <s v="FAC MED HRADEC KRALOVE"/>
    <n v="1"/>
    <s v="0.004"/>
    <m/>
    <x v="0"/>
    <x v="0"/>
  </r>
  <r>
    <s v="FAC MED LAENNEC"/>
    <n v="1"/>
    <s v="0.004"/>
    <m/>
    <x v="0"/>
    <x v="0"/>
  </r>
  <r>
    <s v="FAC MED MONTPELLIER"/>
    <n v="1"/>
    <s v="0.004"/>
    <m/>
    <x v="0"/>
    <x v="0"/>
  </r>
  <r>
    <s v="FAC MED PARIS DESCARTES"/>
    <n v="1"/>
    <s v="0.004"/>
    <m/>
    <x v="0"/>
    <x v="0"/>
  </r>
  <r>
    <s v="FAC MED PARIS SUD"/>
    <n v="1"/>
    <s v="0.004"/>
    <m/>
    <x v="0"/>
    <x v="0"/>
  </r>
  <r>
    <s v="FAC MED PILSEN"/>
    <n v="1"/>
    <s v="0.004"/>
    <m/>
    <x v="0"/>
    <x v="0"/>
  </r>
  <r>
    <s v="FAC MED TECHNOL"/>
    <n v="1"/>
    <s v="0.004"/>
    <m/>
    <x v="0"/>
    <x v="0"/>
  </r>
  <r>
    <s v="FAC MED UNAM"/>
    <n v="1"/>
    <s v="0.004"/>
    <m/>
    <x v="0"/>
    <x v="0"/>
  </r>
  <r>
    <s v="FAC MED VANDOEUVRE NANCY"/>
    <n v="1"/>
    <s v="0.004"/>
    <m/>
    <x v="0"/>
    <x v="0"/>
  </r>
  <r>
    <s v="FAC MIL HLTH SCI"/>
    <n v="1"/>
    <s v="0.004"/>
    <m/>
    <x v="0"/>
    <x v="0"/>
  </r>
  <r>
    <s v="FAC NAT SCI MATH"/>
    <n v="1"/>
    <s v="0.004"/>
    <m/>
    <x v="0"/>
    <x v="0"/>
  </r>
  <r>
    <s v="FAC PHILOL"/>
    <n v="1"/>
    <s v="0.004"/>
    <m/>
    <x v="0"/>
    <x v="0"/>
  </r>
  <r>
    <s v="FAC PLURIDISCIPLINAIRE NADOR"/>
    <n v="1"/>
    <s v="0.004"/>
    <m/>
    <x v="0"/>
    <x v="0"/>
  </r>
  <r>
    <s v="FAC PLURIDISCIPLINAIRE NADOR LABO OLMAN RL"/>
    <n v="1"/>
    <s v="0.004"/>
    <m/>
    <x v="0"/>
    <x v="0"/>
  </r>
  <r>
    <s v="FAC SCI SEMLALIA"/>
    <n v="1"/>
    <s v="0.004"/>
    <m/>
    <x v="0"/>
    <x v="0"/>
  </r>
  <r>
    <s v="FAC SOCIAL SCI"/>
    <n v="1"/>
    <s v="0.004"/>
    <m/>
    <x v="0"/>
    <x v="0"/>
  </r>
  <r>
    <s v="FAC TECNOL SAO PAULO"/>
    <n v="1"/>
    <s v="0.004"/>
    <m/>
    <x v="0"/>
    <x v="0"/>
  </r>
  <r>
    <s v="FAC THEOL"/>
    <n v="1"/>
    <s v="0.004"/>
    <m/>
    <x v="0"/>
    <x v="0"/>
  </r>
  <r>
    <s v="FAC UNIV NOTRE DAME PAIX"/>
    <n v="1"/>
    <s v="0.004"/>
    <m/>
    <x v="0"/>
    <x v="0"/>
  </r>
  <r>
    <s v="FACHGRP PALAOUMWELT"/>
    <n v="1"/>
    <s v="0.004"/>
    <m/>
    <x v="0"/>
    <x v="0"/>
  </r>
  <r>
    <s v="FACHHOCHSCH OSNABRUCK"/>
    <n v="1"/>
    <s v="0.004"/>
    <m/>
    <x v="0"/>
    <x v="0"/>
  </r>
  <r>
    <s v="FACHKLINIK BAD BENTHEIM"/>
    <n v="1"/>
    <s v="0.004"/>
    <m/>
    <x v="0"/>
    <x v="0"/>
  </r>
  <r>
    <s v="FACHZENTRUM BIENEN IMKEREI"/>
    <n v="1"/>
    <s v="0.004"/>
    <m/>
    <x v="0"/>
    <x v="0"/>
  </r>
  <r>
    <s v="FAFO INST LABOUR SOCIAL RES"/>
    <n v="1"/>
    <s v="0.004"/>
    <m/>
    <x v="0"/>
    <x v="0"/>
  </r>
  <r>
    <s v="FAK NEMOCNICE HRADEC KRALOVE"/>
    <n v="1"/>
    <s v="0.004"/>
    <m/>
    <x v="0"/>
    <x v="0"/>
  </r>
  <r>
    <s v="FAKI NEMOCNICE KRALOVSKE VINOHRADY"/>
    <n v="1"/>
    <s v="0.004"/>
    <m/>
    <x v="0"/>
    <x v="0"/>
  </r>
  <r>
    <s v="FALCK ZACHRANNA AS"/>
    <n v="1"/>
    <s v="0.004"/>
    <m/>
    <x v="0"/>
    <x v="0"/>
  </r>
  <r>
    <s v="FALENTY IMUZ"/>
    <n v="1"/>
    <s v="0.004"/>
    <m/>
    <x v="0"/>
    <x v="0"/>
  </r>
  <r>
    <s v="FAMILY DOCTORS CTR TEREZA MASKINA FIE"/>
    <n v="1"/>
    <s v="0.004"/>
    <m/>
    <x v="0"/>
    <x v="0"/>
  </r>
  <r>
    <s v="FAMILY FEDERAT FINLAND"/>
    <n v="1"/>
    <s v="0.004"/>
    <m/>
    <x v="0"/>
    <x v="0"/>
  </r>
  <r>
    <s v="FAMILY NATL ASSOC"/>
    <n v="1"/>
    <s v="0.004"/>
    <m/>
    <x v="0"/>
    <x v="0"/>
  </r>
  <r>
    <s v="FAMILY PRACTICE"/>
    <n v="1"/>
    <s v="0.004"/>
    <m/>
    <x v="0"/>
    <x v="0"/>
  </r>
  <r>
    <s v="FAR EASTERN MEM HOSP"/>
    <n v="1"/>
    <s v="0.004"/>
    <m/>
    <x v="0"/>
    <x v="0"/>
  </r>
  <r>
    <s v="FAR EASTERN NATL UNIV"/>
    <n v="1"/>
    <s v="0.004"/>
    <m/>
    <x v="0"/>
    <x v="0"/>
  </r>
  <r>
    <s v="FAR EASTERN STATE TECH UNIV"/>
    <n v="1"/>
    <s v="0.004"/>
    <m/>
    <x v="0"/>
    <x v="0"/>
  </r>
  <r>
    <s v="FAR EASTERN STATE TRANSPORT UNIV"/>
    <n v="1"/>
    <s v="0.004"/>
    <m/>
    <x v="0"/>
    <x v="0"/>
  </r>
  <r>
    <s v="FARAH HOSP"/>
    <n v="1"/>
    <s v="0.004"/>
    <m/>
    <x v="0"/>
    <x v="0"/>
  </r>
  <r>
    <s v="FARMING WILDLIFE ADVISORY GRP"/>
    <n v="1"/>
    <s v="0.004"/>
    <m/>
    <x v="0"/>
    <x v="0"/>
  </r>
  <r>
    <s v="FAROESE MUSEUM NAT HIST"/>
    <n v="1"/>
    <s v="0.004"/>
    <m/>
    <x v="0"/>
    <x v="0"/>
  </r>
  <r>
    <s v="FARR INST HLTH INFORMAT RES"/>
    <n v="1"/>
    <s v="0.004"/>
    <m/>
    <x v="0"/>
    <x v="0"/>
  </r>
  <r>
    <s v="FASA UNIV"/>
    <n v="1"/>
    <s v="0.004"/>
    <m/>
    <x v="0"/>
    <x v="0"/>
  </r>
  <r>
    <s v="FATABENEFRATELLI ISOLA TIBERINA HSPITAL"/>
    <n v="1"/>
    <s v="0.004"/>
    <m/>
    <x v="0"/>
    <x v="0"/>
  </r>
  <r>
    <s v="FATTORELLO INST"/>
    <n v="1"/>
    <s v="0.004"/>
    <m/>
    <x v="0"/>
    <x v="0"/>
  </r>
  <r>
    <s v="FAYETTEVILLE STATE UNIV"/>
    <n v="1"/>
    <s v="0.004"/>
    <m/>
    <x v="0"/>
    <x v="0"/>
  </r>
  <r>
    <s v="FCSH NEW UNIV LISBON"/>
    <n v="1"/>
    <s v="0.004"/>
    <m/>
    <x v="0"/>
    <x v="0"/>
  </r>
  <r>
    <s v="FD OVCHARENKO INST BIOCOLLOIDAL CHEM"/>
    <n v="1"/>
    <s v="0.004"/>
    <m/>
    <x v="0"/>
    <x v="0"/>
  </r>
  <r>
    <s v="FDN ARRIARAN"/>
    <n v="1"/>
    <s v="0.004"/>
    <m/>
    <x v="0"/>
    <x v="0"/>
  </r>
  <r>
    <s v="FDN BIOL PSYCHIAT"/>
    <n v="1"/>
    <s v="0.004"/>
    <m/>
    <x v="0"/>
    <x v="0"/>
  </r>
  <r>
    <s v="FDN CARDIOVASC AGUASCALIENTES AC"/>
    <n v="1"/>
    <s v="0.004"/>
    <m/>
    <x v="0"/>
    <x v="0"/>
  </r>
  <r>
    <s v="FDN CAUBET CIMERA ILLES BALEARS"/>
    <n v="1"/>
    <s v="0.004"/>
    <m/>
    <x v="0"/>
    <x v="0"/>
  </r>
  <r>
    <s v="FDN CEN"/>
    <n v="1"/>
    <s v="0.004"/>
    <m/>
    <x v="0"/>
    <x v="0"/>
  </r>
  <r>
    <s v="FDN CENCI BOLOGNETTI"/>
    <n v="1"/>
    <s v="0.004"/>
    <m/>
    <x v="0"/>
    <x v="0"/>
  </r>
  <r>
    <s v="FDN CENTRO NACL INVEST CARDIOVASC CARLOS LLL"/>
    <n v="1"/>
    <s v="0.004"/>
    <m/>
    <x v="0"/>
    <x v="0"/>
  </r>
  <r>
    <s v="FDN CLIN INST BUCHAREST"/>
    <n v="1"/>
    <s v="0.004"/>
    <m/>
    <x v="0"/>
    <x v="0"/>
  </r>
  <r>
    <s v="FDN CLIN VALLE DEL LILI"/>
    <n v="1"/>
    <s v="0.004"/>
    <m/>
    <x v="0"/>
    <x v="0"/>
  </r>
  <r>
    <s v="FDN CTR EUROMEDITERRANEO CAMBIAMENTI CLIMAT CMCC"/>
    <n v="1"/>
    <s v="0.004"/>
    <m/>
    <x v="0"/>
    <x v="0"/>
  </r>
  <r>
    <s v="FDN CTR INVEST BIOPROSPECC BIOTECNOL BIODIVERS"/>
    <n v="1"/>
    <s v="0.004"/>
    <m/>
    <x v="0"/>
    <x v="0"/>
  </r>
  <r>
    <s v="FDN CTR NACL INVEST CARDIOVASCULARES CARLOS III C"/>
    <n v="1"/>
    <s v="0.004"/>
    <m/>
    <x v="0"/>
    <x v="0"/>
  </r>
  <r>
    <s v="FDN CTR NACL INVEST ONCOL"/>
    <n v="1"/>
    <s v="0.004"/>
    <m/>
    <x v="0"/>
    <x v="0"/>
  </r>
  <r>
    <s v="FDN CTR SAN RAFFAELE"/>
    <n v="1"/>
    <s v="0.004"/>
    <m/>
    <x v="0"/>
    <x v="0"/>
  </r>
  <r>
    <s v="FDN DON C GNOCCHI"/>
    <n v="1"/>
    <s v="0.004"/>
    <m/>
    <x v="0"/>
    <x v="0"/>
  </r>
  <r>
    <s v="FDN E MACH"/>
    <n v="1"/>
    <s v="0.004"/>
    <m/>
    <x v="0"/>
    <x v="0"/>
  </r>
  <r>
    <s v="FDN EDMUND MACH IASMA"/>
    <n v="1"/>
    <s v="0.004"/>
    <m/>
    <x v="0"/>
    <x v="0"/>
  </r>
  <r>
    <s v="FDN EPILEPTOL"/>
    <n v="1"/>
    <s v="0.004"/>
    <m/>
    <x v="0"/>
    <x v="0"/>
  </r>
  <r>
    <s v="FDN FARMACOGEN FIORGEN ONLUS"/>
    <n v="1"/>
    <s v="0.004"/>
    <m/>
    <x v="0"/>
    <x v="0"/>
  </r>
  <r>
    <s v="FDN FARMACOGENOM FIORGEN ONLUS"/>
    <n v="1"/>
    <s v="0.004"/>
    <m/>
    <x v="0"/>
    <x v="0"/>
  </r>
  <r>
    <s v="FDN FINNISH CANC INST"/>
    <n v="1"/>
    <s v="0.004"/>
    <m/>
    <x v="0"/>
    <x v="0"/>
  </r>
  <r>
    <s v="FDN FOMENTO INVEST SANITARIA BIOMED"/>
    <n v="1"/>
    <s v="0.004"/>
    <m/>
    <x v="0"/>
    <x v="0"/>
  </r>
  <r>
    <s v="FDN FUNCT NEUROSURG"/>
    <n v="1"/>
    <s v="0.004"/>
    <m/>
    <x v="0"/>
    <x v="0"/>
  </r>
  <r>
    <s v="FDN GALILEO GALILEI"/>
    <n v="1"/>
    <s v="0.004"/>
    <m/>
    <x v="0"/>
    <x v="0"/>
  </r>
  <r>
    <s v="FDN GALILEO GALILEI INAF"/>
    <n v="1"/>
    <s v="0.004"/>
    <m/>
    <x v="0"/>
    <x v="0"/>
  </r>
  <r>
    <s v="FDN GERMAN POLLEN INFORMAT SERV"/>
    <n v="1"/>
    <s v="0.004"/>
    <m/>
    <x v="0"/>
    <x v="0"/>
  </r>
  <r>
    <s v="FDN IAVANTE"/>
    <n v="1"/>
    <s v="0.004"/>
    <m/>
    <x v="0"/>
    <x v="0"/>
  </r>
  <r>
    <s v="FDN IMABIS"/>
    <n v="1"/>
    <s v="0.004"/>
    <m/>
    <x v="0"/>
    <x v="0"/>
  </r>
  <r>
    <s v="FDN IMSS"/>
    <n v="1"/>
    <s v="0.004"/>
    <m/>
    <x v="0"/>
    <x v="0"/>
  </r>
  <r>
    <s v="FDN INFECT PREVENT INST"/>
    <n v="1"/>
    <s v="0.004"/>
    <m/>
    <x v="0"/>
    <x v="0"/>
  </r>
  <r>
    <s v="FDN IRCCS INST NAZL TUMORI"/>
    <n v="1"/>
    <s v="0.004"/>
    <m/>
    <x v="0"/>
    <x v="0"/>
  </r>
  <r>
    <s v="FDN IRCCS IST NAZL TUMORI INT"/>
    <n v="1"/>
    <s v="0.004"/>
    <m/>
    <x v="0"/>
    <x v="0"/>
  </r>
  <r>
    <s v="FDN IST NEUROL CARLO BESTA"/>
    <n v="1"/>
    <s v="0.004"/>
    <m/>
    <x v="0"/>
    <x v="0"/>
  </r>
  <r>
    <s v="FDN IST RICOVERO CURA CARATTERE SCI IRCCS CA GR"/>
    <n v="1"/>
    <s v="0.004"/>
    <m/>
    <x v="0"/>
    <x v="0"/>
  </r>
  <r>
    <s v="FDN IST RICOVERO CURA CARATTERE SCI NEUROL INST"/>
    <n v="1"/>
    <s v="0.004"/>
    <m/>
    <x v="0"/>
    <x v="0"/>
  </r>
  <r>
    <s v="FDN IVI"/>
    <n v="1"/>
    <s v="0.004"/>
    <m/>
    <x v="0"/>
    <x v="0"/>
  </r>
  <r>
    <s v="FDN JIMENEZ DIAZ UNIV HOSP"/>
    <n v="1"/>
    <s v="0.004"/>
    <m/>
    <x v="0"/>
    <x v="0"/>
  </r>
  <r>
    <s v="FDN LUXEMBOURGEOISE CONTRE CANC"/>
    <n v="1"/>
    <s v="0.004"/>
    <m/>
    <x v="0"/>
    <x v="0"/>
  </r>
  <r>
    <s v="FDN MARIO NEGRI SUD"/>
    <n v="1"/>
    <s v="0.004"/>
    <m/>
    <x v="0"/>
    <x v="0"/>
  </r>
  <r>
    <s v="FDN MED"/>
    <n v="1"/>
    <s v="0.004"/>
    <m/>
    <x v="0"/>
    <x v="0"/>
  </r>
  <r>
    <s v="FDN MED RIO NEGRO NEUGUEN"/>
    <n v="1"/>
    <s v="0.004"/>
    <m/>
    <x v="0"/>
    <x v="0"/>
  </r>
  <r>
    <s v="FDN MED RIO NEGRO NEUQUEN"/>
    <n v="1"/>
    <s v="0.004"/>
    <m/>
    <x v="0"/>
    <x v="0"/>
  </r>
  <r>
    <s v="FDN MILANO"/>
    <n v="1"/>
    <s v="0.004"/>
    <m/>
    <x v="0"/>
    <x v="0"/>
  </r>
  <r>
    <s v="FDN OSO PARDO"/>
    <n v="1"/>
    <s v="0.004"/>
    <m/>
    <x v="0"/>
    <x v="0"/>
  </r>
  <r>
    <s v="FDN PUBL GALEGA MEDICINA XENOM"/>
    <n v="1"/>
    <s v="0.004"/>
    <m/>
    <x v="0"/>
    <x v="0"/>
  </r>
  <r>
    <s v="FDN PUIGVERT"/>
    <n v="1"/>
    <s v="0.004"/>
    <m/>
    <x v="0"/>
    <x v="0"/>
  </r>
  <r>
    <s v="FDN RES DEV HELLAS"/>
    <n v="1"/>
    <s v="0.004"/>
    <m/>
    <x v="0"/>
    <x v="0"/>
  </r>
  <r>
    <s v="FDN SAFETY NAV ENVIRONM PROTECT"/>
    <n v="1"/>
    <s v="0.004"/>
    <m/>
    <x v="0"/>
    <x v="0"/>
  </r>
  <r>
    <s v="FDN SALVATORE MAUGERI IRCCS"/>
    <n v="1"/>
    <s v="0.004"/>
    <m/>
    <x v="0"/>
    <x v="0"/>
  </r>
  <r>
    <s v="FDN ST JOAN DE DEU"/>
    <n v="1"/>
    <s v="0.004"/>
    <m/>
    <x v="0"/>
    <x v="0"/>
  </r>
  <r>
    <s v="FDN TECNOCAMPUS MATARO MARESME TECNOCAMPUS"/>
    <n v="1"/>
    <s v="0.004"/>
    <m/>
    <x v="0"/>
    <x v="0"/>
  </r>
  <r>
    <s v="FDN VABA LAVA OPEN SPACE"/>
    <n v="1"/>
    <s v="0.004"/>
    <m/>
    <x v="0"/>
    <x v="0"/>
  </r>
  <r>
    <s v="FDN VALLE DEL LILI"/>
    <n v="1"/>
    <s v="0.004"/>
    <m/>
    <x v="0"/>
    <x v="0"/>
  </r>
  <r>
    <s v="FEA GERIATR COMPLEJO HOSP NAVARRA"/>
    <n v="1"/>
    <s v="0.004"/>
    <m/>
    <x v="0"/>
    <x v="0"/>
  </r>
  <r>
    <s v="FEBIT BIOTECH"/>
    <n v="1"/>
    <s v="0.004"/>
    <m/>
    <x v="0"/>
    <x v="0"/>
  </r>
  <r>
    <s v="FED AGCY AGR FOOD"/>
    <n v="1"/>
    <s v="0.004"/>
    <m/>
    <x v="0"/>
    <x v="0"/>
  </r>
  <r>
    <s v="FED AGCY NAT CONSERVAT"/>
    <n v="1"/>
    <s v="0.004"/>
    <m/>
    <x v="0"/>
    <x v="0"/>
  </r>
  <r>
    <s v="FED ENVIRONM AGCY UBA"/>
    <n v="1"/>
    <s v="0.004"/>
    <m/>
    <x v="0"/>
    <x v="0"/>
  </r>
  <r>
    <s v="FED HYDROMETEOROL INST FEDERAT BOSNIA HERZEGOVI"/>
    <n v="1"/>
    <s v="0.004"/>
    <m/>
    <x v="0"/>
    <x v="0"/>
  </r>
  <r>
    <s v="FED II UNIV"/>
    <n v="1"/>
    <s v="0.004"/>
    <m/>
    <x v="0"/>
    <x v="0"/>
  </r>
  <r>
    <s v="FED INST EDUC SCI TECHNOL CEAR"/>
    <n v="1"/>
    <s v="0.004"/>
    <m/>
    <x v="0"/>
    <x v="0"/>
  </r>
  <r>
    <s v="FED INST GEOSCI NAT RESOURCES BGR"/>
    <n v="1"/>
    <s v="0.004"/>
    <m/>
    <x v="0"/>
    <x v="0"/>
  </r>
  <r>
    <s v="FED INST HYDROL"/>
    <n v="1"/>
    <s v="0.004"/>
    <m/>
    <x v="0"/>
    <x v="0"/>
  </r>
  <r>
    <s v="FED INST MAT RES TESTING"/>
    <n v="1"/>
    <s v="0.004"/>
    <m/>
    <x v="0"/>
    <x v="0"/>
  </r>
  <r>
    <s v="FED INST OCCUPAT SAFETY HLTH"/>
    <n v="1"/>
    <s v="0.004"/>
    <m/>
    <x v="0"/>
    <x v="0"/>
  </r>
  <r>
    <s v="FED ITALIANA ASSOC VOLONTARIATO ONCOL FAVO"/>
    <n v="1"/>
    <s v="0.004"/>
    <m/>
    <x v="0"/>
    <x v="0"/>
  </r>
  <r>
    <s v="FED MARITIME HYDROG AGCY BSH"/>
    <n v="1"/>
    <s v="0.004"/>
    <m/>
    <x v="0"/>
    <x v="0"/>
  </r>
  <r>
    <s v="FED MED BIOL AGCY"/>
    <n v="1"/>
    <s v="0.004"/>
    <m/>
    <x v="0"/>
    <x v="0"/>
  </r>
  <r>
    <s v="FED MINIST AGR FORESTRY ENVIRONM WATER MANAGEME"/>
    <n v="1"/>
    <s v="0.004"/>
    <m/>
    <x v="0"/>
    <x v="0"/>
  </r>
  <r>
    <s v="FED MINIST HLTH WOMENS AFFAIRS"/>
    <n v="1"/>
    <s v="0.004"/>
    <m/>
    <x v="0"/>
    <x v="0"/>
  </r>
  <r>
    <s v="FED NEURO PSYCHIAT HOSP"/>
    <n v="1"/>
    <s v="0.004"/>
    <m/>
    <x v="0"/>
    <x v="0"/>
  </r>
  <r>
    <s v="FED OFF METEOROL CLIMATOL METEO SWISS"/>
    <n v="1"/>
    <s v="0.004"/>
    <m/>
    <x v="0"/>
    <x v="0"/>
  </r>
  <r>
    <s v="FED PUBL SERV HLTH FOOD CHAIN SAFETY ENVIRONM"/>
    <n v="1"/>
    <s v="0.004"/>
    <m/>
    <x v="0"/>
    <x v="0"/>
  </r>
  <r>
    <s v="FED RES CTR FISHERIES"/>
    <n v="1"/>
    <s v="0.004"/>
    <m/>
    <x v="0"/>
    <x v="0"/>
  </r>
  <r>
    <s v="FED RES CTR FORESTS"/>
    <n v="1"/>
    <s v="0.004"/>
    <m/>
    <x v="0"/>
    <x v="0"/>
  </r>
  <r>
    <s v="FED RES CTR KSC SB RAS"/>
    <n v="1"/>
    <s v="0.004"/>
    <m/>
    <x v="0"/>
    <x v="0"/>
  </r>
  <r>
    <s v="FED RES CTR NUTR BIOTECHNOL FOOD SAFETY"/>
    <n v="1"/>
    <s v="0.004"/>
    <m/>
    <x v="0"/>
    <x v="0"/>
  </r>
  <r>
    <s v="FED RES INST GAME MANAGEMENT FARMING"/>
    <n v="1"/>
    <s v="0.004"/>
    <m/>
    <x v="0"/>
    <x v="0"/>
  </r>
  <r>
    <s v="FED RES INST NUTR FOOD"/>
    <n v="1"/>
    <s v="0.004"/>
    <m/>
    <x v="0"/>
    <x v="0"/>
  </r>
  <r>
    <s v="FED RES STN"/>
    <n v="1"/>
    <s v="0.004"/>
    <m/>
    <x v="0"/>
    <x v="0"/>
  </r>
  <r>
    <s v="FED RES TRAINING CTR FORESTS"/>
    <n v="1"/>
    <s v="0.004"/>
    <m/>
    <x v="0"/>
    <x v="0"/>
  </r>
  <r>
    <s v="FED RES TRAINING CTR FORESTS NAT HAZARDS LAND"/>
    <n v="1"/>
    <s v="0.004"/>
    <m/>
    <x v="0"/>
    <x v="0"/>
  </r>
  <r>
    <s v="FED RESERVE BANK CHICAGO"/>
    <n v="1"/>
    <s v="0.004"/>
    <m/>
    <x v="0"/>
    <x v="0"/>
  </r>
  <r>
    <s v="FED STATE FUNDED INST"/>
    <n v="1"/>
    <s v="0.004"/>
    <m/>
    <x v="0"/>
    <x v="0"/>
  </r>
  <r>
    <s v="FED STATE ORG"/>
    <n v="1"/>
    <s v="0.004"/>
    <m/>
    <x v="0"/>
    <x v="0"/>
  </r>
  <r>
    <s v="FED UNIV BAHIA UFBA"/>
    <n v="1"/>
    <s v="0.004"/>
    <m/>
    <x v="0"/>
    <x v="0"/>
  </r>
  <r>
    <s v="FED UNIV ESPIRITO SANTO UFES"/>
    <n v="1"/>
    <s v="0.004"/>
    <m/>
    <x v="0"/>
    <x v="0"/>
  </r>
  <r>
    <s v="FED UNIV JUIZ DE FORA UFJF"/>
    <n v="1"/>
    <s v="0.004"/>
    <m/>
    <x v="0"/>
    <x v="0"/>
  </r>
  <r>
    <s v="FED UNIV PELOTA"/>
    <n v="1"/>
    <s v="0.004"/>
    <m/>
    <x v="0"/>
    <x v="0"/>
  </r>
  <r>
    <s v="FED UNIV PIAUI IFPI"/>
    <n v="1"/>
    <s v="0.004"/>
    <m/>
    <x v="0"/>
    <x v="0"/>
  </r>
  <r>
    <s v="FED UNIV SAO CARLOS UFSCAR"/>
    <n v="1"/>
    <s v="0.004"/>
    <m/>
    <x v="0"/>
    <x v="0"/>
  </r>
  <r>
    <s v="FED UNIV SAO JOAO DEL REI UFSJ"/>
    <n v="1"/>
    <s v="0.004"/>
    <m/>
    <x v="0"/>
    <x v="0"/>
  </r>
  <r>
    <s v="FED UNIV STATE RIO DE JANEIRO"/>
    <n v="1"/>
    <s v="0.004"/>
    <m/>
    <x v="0"/>
    <x v="0"/>
  </r>
  <r>
    <s v="FED UNIV UBERLANDIA UFU"/>
    <n v="1"/>
    <s v="0.004"/>
    <m/>
    <x v="0"/>
    <x v="0"/>
  </r>
  <r>
    <s v="FED ZAVOD GEOL"/>
    <n v="1"/>
    <s v="0.004"/>
    <m/>
    <x v="0"/>
    <x v="0"/>
  </r>
  <r>
    <s v="FEDERAL INST EDUCAT"/>
    <n v="1"/>
    <s v="0.004"/>
    <m/>
    <x v="0"/>
    <x v="0"/>
  </r>
  <r>
    <s v="FEDERAT CONSERVATOIRES ESPACES NAT"/>
    <n v="1"/>
    <s v="0.004"/>
    <m/>
    <x v="0"/>
    <x v="0"/>
  </r>
  <r>
    <s v="FEDERAT DEPT CHASSEURS LANDES"/>
    <n v="1"/>
    <s v="0.004"/>
    <m/>
    <x v="0"/>
    <x v="0"/>
  </r>
  <r>
    <s v="FEDERAT UNIV AUSTRALIA"/>
    <n v="1"/>
    <s v="0.004"/>
    <m/>
    <x v="0"/>
    <x v="0"/>
  </r>
  <r>
    <s v="FEDERICO II UNIV NAPLES"/>
    <n v="1"/>
    <s v="0.004"/>
    <m/>
    <x v="0"/>
    <x v="0"/>
  </r>
  <r>
    <s v="FEHS INST BAUSTOFF FORSCH EV"/>
    <n v="1"/>
    <s v="0.004"/>
    <m/>
    <x v="0"/>
    <x v="0"/>
  </r>
  <r>
    <s v="FEJER MEGYEI SZENT GYORGY KORHAZ"/>
    <n v="1"/>
    <s v="0.004"/>
    <m/>
    <x v="0"/>
    <x v="0"/>
  </r>
  <r>
    <s v="FELICITAS CLIN"/>
    <n v="1"/>
    <s v="0.004"/>
    <m/>
    <x v="0"/>
    <x v="0"/>
  </r>
  <r>
    <s v="FELLESKJOPETS FORUTVIKLING"/>
    <n v="1"/>
    <s v="0.004"/>
    <m/>
    <x v="0"/>
    <x v="0"/>
  </r>
  <r>
    <s v="FEM"/>
    <n v="1"/>
    <s v="0.004"/>
    <m/>
    <x v="0"/>
    <x v="0"/>
  </r>
  <r>
    <s v="FEMICARE"/>
    <n v="1"/>
    <s v="0.004"/>
    <m/>
    <x v="0"/>
    <x v="0"/>
  </r>
  <r>
    <s v="FEMICARE VZW"/>
    <n v="1"/>
    <s v="0.004"/>
    <m/>
    <x v="0"/>
    <x v="0"/>
  </r>
  <r>
    <s v="FERA"/>
    <n v="1"/>
    <s v="0.004"/>
    <m/>
    <x v="0"/>
    <x v="0"/>
  </r>
  <r>
    <s v="FERDOWSI UNIV MASHHAD"/>
    <n v="1"/>
    <s v="0.004"/>
    <m/>
    <x v="0"/>
    <x v="0"/>
  </r>
  <r>
    <s v="FERMENTAS UAB"/>
    <n v="1"/>
    <s v="0.004"/>
    <m/>
    <x v="0"/>
    <x v="0"/>
  </r>
  <r>
    <s v="FERMI NATL ACCELERATOR LAB"/>
    <n v="1"/>
    <s v="0.004"/>
    <m/>
    <x v="0"/>
    <x v="0"/>
  </r>
  <r>
    <s v="FERNUNIV HAGEN"/>
    <n v="1"/>
    <s v="0.004"/>
    <m/>
    <x v="0"/>
    <x v="0"/>
  </r>
  <r>
    <s v="FERTIL CTR BERLIN"/>
    <n v="1"/>
    <s v="0.004"/>
    <m/>
    <x v="0"/>
    <x v="0"/>
  </r>
  <r>
    <s v="FERTILITAS AS"/>
    <n v="1"/>
    <s v="0.004"/>
    <m/>
    <x v="0"/>
    <x v="0"/>
  </r>
  <r>
    <s v="FERTINOVA CLIN"/>
    <n v="1"/>
    <s v="0.004"/>
    <m/>
    <x v="0"/>
    <x v="0"/>
  </r>
  <r>
    <s v="FESENKOV ASTROPHYS INST"/>
    <n v="1"/>
    <s v="0.004"/>
    <m/>
    <x v="0"/>
    <x v="0"/>
  </r>
  <r>
    <s v="FESTO OY AB EESTI FILIAAL"/>
    <n v="1"/>
    <s v="0.004"/>
    <m/>
    <x v="0"/>
    <x v="0"/>
  </r>
  <r>
    <s v="FFWP S BOHEMIA UNIV"/>
    <n v="1"/>
    <s v="0.004"/>
    <m/>
    <x v="0"/>
    <x v="0"/>
  </r>
  <r>
    <s v="FGM CLIN PAULISTA DOENCAS CARDIOV LTDA"/>
    <n v="1"/>
    <s v="0.004"/>
    <m/>
    <x v="0"/>
    <x v="0"/>
  </r>
  <r>
    <s v="FGMRI"/>
    <n v="1"/>
    <s v="0.004"/>
    <m/>
    <x v="0"/>
    <x v="0"/>
  </r>
  <r>
    <s v="FI 90014 UNIV OULU"/>
    <n v="1"/>
    <s v="0.004"/>
    <m/>
    <x v="0"/>
    <x v="0"/>
  </r>
  <r>
    <s v="FI UNIV HELSINKI"/>
    <n v="1"/>
    <s v="0.004"/>
    <m/>
    <x v="0"/>
    <x v="0"/>
  </r>
  <r>
    <s v="FIBROTX"/>
    <n v="1"/>
    <s v="0.004"/>
    <m/>
    <x v="0"/>
    <x v="0"/>
  </r>
  <r>
    <s v="FIELD EPIDEMIOL LAB TRAINING PROGRAM"/>
    <n v="1"/>
    <s v="0.004"/>
    <m/>
    <x v="0"/>
    <x v="0"/>
  </r>
  <r>
    <s v="FIELD RES GRP KOLA N"/>
    <n v="1"/>
    <s v="0.004"/>
    <m/>
    <x v="0"/>
    <x v="0"/>
  </r>
  <r>
    <s v="FILADELFIA"/>
    <n v="1"/>
    <s v="0.004"/>
    <m/>
    <x v="0"/>
    <x v="0"/>
  </r>
  <r>
    <s v="FILANTROPIA CITY HOSP CRAIOVA"/>
    <n v="1"/>
    <s v="0.004"/>
    <m/>
    <x v="0"/>
    <x v="0"/>
  </r>
  <r>
    <s v="FILMIARHIIV"/>
    <n v="1"/>
    <s v="0.004"/>
    <m/>
    <x v="0"/>
    <x v="0"/>
  </r>
  <r>
    <s v="FILTER AS"/>
    <n v="1"/>
    <s v="0.004"/>
    <m/>
    <x v="0"/>
    <x v="0"/>
  </r>
  <r>
    <s v="FIMLAB LABS LTD"/>
    <n v="1"/>
    <s v="0.004"/>
    <m/>
    <x v="0"/>
    <x v="0"/>
  </r>
  <r>
    <s v="FIMM"/>
    <n v="1"/>
    <s v="0.004"/>
    <m/>
    <x v="0"/>
    <x v="0"/>
  </r>
  <r>
    <s v="FINANCIAL SERV AUTHOR IRELAND"/>
    <n v="1"/>
    <s v="0.004"/>
    <m/>
    <x v="0"/>
    <x v="0"/>
  </r>
  <r>
    <s v="FINN MEDI 1"/>
    <n v="1"/>
    <s v="0.004"/>
    <m/>
    <x v="0"/>
    <x v="0"/>
  </r>
  <r>
    <s v="FINNISH ACAD SCI LETTERS"/>
    <n v="1"/>
    <s v="0.004"/>
    <m/>
    <x v="0"/>
    <x v="0"/>
  </r>
  <r>
    <s v="FINNISH AF"/>
    <n v="1"/>
    <s v="0.004"/>
    <m/>
    <x v="0"/>
    <x v="0"/>
  </r>
  <r>
    <s v="FINNISH AQUAT INSECTS SPECIALIST GRP"/>
    <n v="1"/>
    <s v="0.004"/>
    <m/>
    <x v="0"/>
    <x v="0"/>
  </r>
  <r>
    <s v="FINNISH ASSOC PEDIAT SURG"/>
    <n v="1"/>
    <s v="0.004"/>
    <m/>
    <x v="0"/>
    <x v="0"/>
  </r>
  <r>
    <s v="FINNISH CTR EXCELLENCE MOL SYST IMMUNOL PHYSIOL"/>
    <n v="1"/>
    <s v="0.004"/>
    <m/>
    <x v="0"/>
    <x v="0"/>
  </r>
  <r>
    <s v="FINNISH ENVIRONM INST SYKE MARINE CTR"/>
    <n v="1"/>
    <s v="0.004"/>
    <m/>
    <x v="0"/>
    <x v="0"/>
  </r>
  <r>
    <s v="FINNISH FOOD SAFETY AUTHOR EVIRA FINPAR"/>
    <n v="1"/>
    <s v="0.004"/>
    <m/>
    <x v="0"/>
    <x v="0"/>
  </r>
  <r>
    <s v="FINNISH FOREST INST"/>
    <n v="1"/>
    <s v="0.004"/>
    <m/>
    <x v="0"/>
    <x v="0"/>
  </r>
  <r>
    <s v="FINNISH FOREST RES INST METLA"/>
    <n v="1"/>
    <s v="0.004"/>
    <m/>
    <x v="0"/>
    <x v="0"/>
  </r>
  <r>
    <s v="FINNISH FOREST RES UNIT"/>
    <n v="1"/>
    <s v="0.004"/>
    <m/>
    <x v="0"/>
    <x v="0"/>
  </r>
  <r>
    <s v="FINNISH GAME FISHERIES RES INST FGRI"/>
    <n v="1"/>
    <s v="0.004"/>
    <m/>
    <x v="0"/>
    <x v="0"/>
  </r>
  <r>
    <s v="FINNISH GEOSPATIAL RES INST"/>
    <n v="1"/>
    <s v="0.004"/>
    <m/>
    <x v="0"/>
    <x v="0"/>
  </r>
  <r>
    <s v="FINNISH GRAD SCH INT BUSINESS"/>
    <n v="1"/>
    <s v="0.004"/>
    <m/>
    <x v="0"/>
    <x v="0"/>
  </r>
  <r>
    <s v="FINNISH HEARTH ASSOC"/>
    <n v="1"/>
    <s v="0.004"/>
    <m/>
    <x v="0"/>
    <x v="0"/>
  </r>
  <r>
    <s v="FINNISH INNOVAT FUND"/>
    <n v="1"/>
    <s v="0.004"/>
    <m/>
    <x v="0"/>
    <x v="0"/>
  </r>
  <r>
    <s v="FINNISH INST BERLIN"/>
    <n v="1"/>
    <s v="0.004"/>
    <m/>
    <x v="0"/>
    <x v="0"/>
  </r>
  <r>
    <s v="FINNISH INST MOL MED"/>
    <n v="1"/>
    <s v="0.004"/>
    <m/>
    <x v="0"/>
    <x v="0"/>
  </r>
  <r>
    <s v="FINNISH INST OCCUPAT HLTH DEV WORK ORG"/>
    <n v="1"/>
    <s v="0.004"/>
    <m/>
    <x v="0"/>
    <x v="0"/>
  </r>
  <r>
    <s v="FINNISH LUNG HLTH ASSOC"/>
    <n v="1"/>
    <s v="0.004"/>
    <m/>
    <x v="0"/>
    <x v="0"/>
  </r>
  <r>
    <s v="FINNISH MED ASSOC"/>
    <n v="1"/>
    <s v="0.004"/>
    <m/>
    <x v="0"/>
    <x v="0"/>
  </r>
  <r>
    <s v="FINNISH METEOROL INST RES DEV"/>
    <n v="1"/>
    <s v="0.004"/>
    <m/>
    <x v="0"/>
    <x v="0"/>
  </r>
  <r>
    <s v="FINNISH MS SOC"/>
    <n v="1"/>
    <s v="0.004"/>
    <m/>
    <x v="0"/>
    <x v="0"/>
  </r>
  <r>
    <s v="FINNISH MUSEUM NAT HIST"/>
    <n v="1"/>
    <s v="0.004"/>
    <m/>
    <x v="0"/>
    <x v="0"/>
  </r>
  <r>
    <s v="FINNISH NATL BOARD ANTIQU"/>
    <n v="1"/>
    <s v="0.004"/>
    <m/>
    <x v="0"/>
    <x v="0"/>
  </r>
  <r>
    <s v="FINNISH NATL BOARD EDUC"/>
    <n v="1"/>
    <s v="0.004"/>
    <m/>
    <x v="0"/>
    <x v="0"/>
  </r>
  <r>
    <s v="FINNISH RED CROSS BLOOD SERV FRCBS"/>
    <n v="1"/>
    <s v="0.004"/>
    <m/>
    <x v="0"/>
    <x v="0"/>
  </r>
  <r>
    <s v="FINNISH RED CROSS BLOOD SERV RES DEV"/>
    <n v="1"/>
    <s v="0.004"/>
    <m/>
    <x v="0"/>
    <x v="0"/>
  </r>
  <r>
    <s v="FINNISH SCH WATCHMAKING"/>
    <n v="1"/>
    <s v="0.004"/>
    <m/>
    <x v="0"/>
    <x v="0"/>
  </r>
  <r>
    <s v="FINNSIH GEODET INST"/>
    <n v="1"/>
    <s v="0.004"/>
    <m/>
    <x v="0"/>
    <x v="0"/>
  </r>
  <r>
    <s v="FINNZYMES OY"/>
    <n v="1"/>
    <s v="0.004"/>
    <m/>
    <x v="0"/>
    <x v="0"/>
  </r>
  <r>
    <s v="FINSEN INST INT AFFAIRS"/>
    <n v="1"/>
    <s v="0.004"/>
    <m/>
    <x v="0"/>
    <x v="0"/>
  </r>
  <r>
    <s v="FIORGEN FDN"/>
    <n v="1"/>
    <s v="0.004"/>
    <m/>
    <x v="0"/>
    <x v="0"/>
  </r>
  <r>
    <s v="FIRC INST MOL ONCOL"/>
    <n v="1"/>
    <s v="0.004"/>
    <m/>
    <x v="0"/>
    <x v="0"/>
  </r>
  <r>
    <s v="FIRDI"/>
    <n v="1"/>
    <s v="0.004"/>
    <m/>
    <x v="0"/>
    <x v="0"/>
  </r>
  <r>
    <s v="FIRMA ECKERT RESTAURIERUNGEN"/>
    <n v="1"/>
    <s v="0.004"/>
    <m/>
    <x v="0"/>
    <x v="0"/>
  </r>
  <r>
    <s v="FIRST AFFILIATED HOSP"/>
    <n v="1"/>
    <s v="0.004"/>
    <m/>
    <x v="0"/>
    <x v="0"/>
  </r>
  <r>
    <s v="FIRST DEPT SURG"/>
    <n v="1"/>
    <s v="0.004"/>
    <m/>
    <x v="0"/>
    <x v="0"/>
  </r>
  <r>
    <s v="FIRST FAC MED"/>
    <n v="1"/>
    <s v="0.004"/>
    <m/>
    <x v="0"/>
    <x v="0"/>
  </r>
  <r>
    <s v="FIRST MED UNIV"/>
    <n v="1"/>
    <s v="0.004"/>
    <m/>
    <x v="0"/>
    <x v="0"/>
  </r>
  <r>
    <s v="FIRST MOSCOW MED UNIV NN SECHENOV"/>
    <n v="1"/>
    <s v="0.004"/>
    <m/>
    <x v="0"/>
    <x v="0"/>
  </r>
  <r>
    <s v="FIRST PAVLOV STATE MED UNIV ST PETERBURG"/>
    <n v="1"/>
    <s v="0.004"/>
    <m/>
    <x v="0"/>
    <x v="0"/>
  </r>
  <r>
    <s v="FIRST STATE MOSCOW MED UNIV"/>
    <n v="1"/>
    <s v="0.004"/>
    <m/>
    <x v="0"/>
    <x v="0"/>
  </r>
  <r>
    <s v="FIRST UNIV CLIN"/>
    <n v="1"/>
    <s v="0.004"/>
    <m/>
    <x v="0"/>
    <x v="0"/>
  </r>
  <r>
    <s v="FIS EXPT PARTICULAS"/>
    <n v="1"/>
    <s v="0.004"/>
    <m/>
    <x v="0"/>
    <x v="0"/>
  </r>
  <r>
    <s v="FISC CSIC UIB INST FIS INTERDISCIPLINAR SISTEMA"/>
    <n v="1"/>
    <s v="0.004"/>
    <m/>
    <x v="0"/>
    <x v="0"/>
  </r>
  <r>
    <s v="FISH WILDLIFE HLTH RES UNIT"/>
    <n v="1"/>
    <s v="0.004"/>
    <m/>
    <x v="0"/>
    <x v="0"/>
  </r>
  <r>
    <s v="FISH WILDLIFE HLTH RES UNIT FINPAR"/>
    <n v="1"/>
    <s v="0.004"/>
    <m/>
    <x v="0"/>
    <x v="0"/>
  </r>
  <r>
    <s v="FISHBASE INFORMAT RES GRP"/>
    <n v="1"/>
    <s v="0.004"/>
    <m/>
    <x v="0"/>
    <x v="0"/>
  </r>
  <r>
    <s v="FISHERIES QUEENSLAND"/>
    <n v="1"/>
    <s v="0.004"/>
    <m/>
    <x v="0"/>
    <x v="0"/>
  </r>
  <r>
    <s v="FISHERIES RES INST"/>
    <n v="1"/>
    <s v="0.004"/>
    <m/>
    <x v="0"/>
    <x v="0"/>
  </r>
  <r>
    <s v="FISHERIES RES STN BADEN WUERTTEMBERG"/>
    <n v="1"/>
    <s v="0.004"/>
    <m/>
    <x v="0"/>
    <x v="0"/>
  </r>
  <r>
    <s v="FISHLAB"/>
    <n v="1"/>
    <s v="0.004"/>
    <m/>
    <x v="0"/>
    <x v="0"/>
  </r>
  <r>
    <s v="FIT BIOTECH OJJ PLC"/>
    <n v="1"/>
    <s v="0.004"/>
    <m/>
    <x v="0"/>
    <x v="0"/>
  </r>
  <r>
    <s v="FIT BIOTECH OY LTD"/>
    <n v="1"/>
    <s v="0.004"/>
    <m/>
    <x v="0"/>
    <x v="0"/>
  </r>
  <r>
    <s v="FIT BIOTECH OYJ PLC EESTI AS"/>
    <n v="1"/>
    <s v="0.004"/>
    <m/>
    <x v="0"/>
    <x v="0"/>
  </r>
  <r>
    <s v="FIT BIOTECH OYJI PLC EESTI FILIAAL"/>
    <n v="1"/>
    <s v="0.004"/>
    <m/>
    <x v="0"/>
    <x v="0"/>
  </r>
  <r>
    <s v="FLACSO MEXICO"/>
    <n v="1"/>
    <s v="0.004"/>
    <m/>
    <x v="0"/>
    <x v="0"/>
  </r>
  <r>
    <s v="FLANDERS INST BIOTECHNOL VIB"/>
    <n v="1"/>
    <s v="0.004"/>
    <m/>
    <x v="0"/>
    <x v="0"/>
  </r>
  <r>
    <s v="FLEMISH AGCY CARE HLTH"/>
    <n v="1"/>
    <s v="0.004"/>
    <m/>
    <x v="0"/>
    <x v="0"/>
  </r>
  <r>
    <s v="FLEMISH ENTOMOL SOC"/>
    <n v="1"/>
    <s v="0.004"/>
    <m/>
    <x v="0"/>
    <x v="0"/>
  </r>
  <r>
    <s v="FLEMISH ENVIRONM AGCY"/>
    <n v="1"/>
    <s v="0.004"/>
    <m/>
    <x v="0"/>
    <x v="0"/>
  </r>
  <r>
    <s v="FLEMISH INST TECHNOL RES VITO"/>
    <n v="1"/>
    <s v="0.004"/>
    <m/>
    <x v="0"/>
    <x v="0"/>
  </r>
  <r>
    <s v="FLEMISH STUDY CTR PERINATAL EPIDEMIOL"/>
    <n v="1"/>
    <s v="0.004"/>
    <m/>
    <x v="0"/>
    <x v="0"/>
  </r>
  <r>
    <s v="FLENSBURG UNIV APPL SCI"/>
    <n v="1"/>
    <s v="0.004"/>
    <m/>
    <x v="0"/>
    <x v="0"/>
  </r>
  <r>
    <s v="FLEXIVEST FOURTEEN RES"/>
    <n v="1"/>
    <s v="0.004"/>
    <m/>
    <x v="0"/>
    <x v="0"/>
  </r>
  <r>
    <s v="FLINDERS UNIV MED CTR"/>
    <n v="1"/>
    <s v="0.004"/>
    <m/>
    <x v="0"/>
    <x v="0"/>
  </r>
  <r>
    <s v="FLODEVIGEN MARINE RES STN"/>
    <n v="1"/>
    <s v="0.004"/>
    <m/>
    <x v="0"/>
    <x v="0"/>
  </r>
  <r>
    <s v="FLOR F UNIV HOSP"/>
    <n v="1"/>
    <s v="0.004"/>
    <m/>
    <x v="0"/>
    <x v="0"/>
  </r>
  <r>
    <s v="FLORIDA ATLANT UNIV"/>
    <n v="1"/>
    <s v="0.004"/>
    <m/>
    <x v="0"/>
    <x v="0"/>
  </r>
  <r>
    <s v="FLORIDA CHILDRENS MED SERV"/>
    <n v="1"/>
    <s v="0.004"/>
    <m/>
    <x v="0"/>
    <x v="0"/>
  </r>
  <r>
    <s v="FLORIDA SEA GRANT"/>
    <n v="1"/>
    <s v="0.004"/>
    <m/>
    <x v="0"/>
    <x v="0"/>
  </r>
  <r>
    <s v="FLORO CLIN"/>
    <n v="1"/>
    <s v="0.004"/>
    <m/>
    <x v="0"/>
    <x v="0"/>
  </r>
  <r>
    <s v="FLOWCONNECT PTY LTD"/>
    <n v="1"/>
    <s v="0.004"/>
    <m/>
    <x v="0"/>
    <x v="0"/>
  </r>
  <r>
    <s v="FLX BIO"/>
    <n v="1"/>
    <s v="0.004"/>
    <m/>
    <x v="0"/>
    <x v="0"/>
  </r>
  <r>
    <s v="FMBA"/>
    <n v="1"/>
    <s v="0.004"/>
    <m/>
    <x v="0"/>
    <x v="0"/>
  </r>
  <r>
    <s v="FMBA RUSSIA"/>
    <n v="1"/>
    <s v="0.004"/>
    <m/>
    <x v="0"/>
    <x v="0"/>
  </r>
  <r>
    <s v="FMC LITHIUM"/>
    <n v="1"/>
    <s v="0.004"/>
    <m/>
    <x v="0"/>
    <x v="0"/>
  </r>
  <r>
    <s v="FMHS UO"/>
    <n v="1"/>
    <s v="0.004"/>
    <m/>
    <x v="0"/>
    <x v="0"/>
  </r>
  <r>
    <s v="FMI FINNISH METEOROL INST"/>
    <n v="1"/>
    <s v="0.004"/>
    <m/>
    <x v="0"/>
    <x v="0"/>
  </r>
  <r>
    <s v="FMUSP"/>
    <n v="1"/>
    <s v="0.004"/>
    <m/>
    <x v="0"/>
    <x v="0"/>
  </r>
  <r>
    <s v="FN BRNO BOHUNICE"/>
    <n v="1"/>
    <s v="0.004"/>
    <m/>
    <x v="0"/>
    <x v="0"/>
  </r>
  <r>
    <s v="FNAL"/>
    <n v="1"/>
    <s v="0.004"/>
    <m/>
    <x v="0"/>
    <x v="0"/>
  </r>
  <r>
    <s v="FNKV PRAHA"/>
    <n v="1"/>
    <s v="0.004"/>
    <m/>
    <x v="0"/>
    <x v="0"/>
  </r>
  <r>
    <s v="FNRS"/>
    <n v="1"/>
    <s v="0.004"/>
    <m/>
    <x v="0"/>
    <x v="0"/>
  </r>
  <r>
    <s v="FONDAP CTR GEROSCI BRAIN HLTH METAB"/>
    <n v="1"/>
    <s v="0.004"/>
    <m/>
    <x v="0"/>
    <x v="0"/>
  </r>
  <r>
    <s v="FONDAT JEAN DAUSSET"/>
    <n v="1"/>
    <s v="0.004"/>
    <m/>
    <x v="0"/>
    <x v="0"/>
  </r>
  <r>
    <s v="FONDATZIA CHOVESHKI OTNOSHENIA"/>
    <n v="1"/>
    <s v="0.004"/>
    <m/>
    <x v="0"/>
    <x v="0"/>
  </r>
  <r>
    <s v="FONDAZ IRCSS IST NAZL TUMORI"/>
    <n v="1"/>
    <s v="0.004"/>
    <m/>
    <x v="0"/>
    <x v="0"/>
  </r>
  <r>
    <s v="FONDAZIONE CA GRANDA OSPED MAGGIORE POLICLIN"/>
    <n v="1"/>
    <s v="0.004"/>
    <m/>
    <x v="0"/>
    <x v="0"/>
  </r>
  <r>
    <s v="FONDAZIONE S MAUGERI CARE RES INST"/>
    <n v="1"/>
    <s v="0.004"/>
    <m/>
    <x v="0"/>
    <x v="0"/>
  </r>
  <r>
    <s v="FONDERIES ROYALES"/>
    <n v="1"/>
    <s v="0.004"/>
    <m/>
    <x v="0"/>
    <x v="0"/>
  </r>
  <r>
    <s v="FONTYS UNIV"/>
    <n v="1"/>
    <s v="0.004"/>
    <m/>
    <x v="0"/>
    <x v="0"/>
  </r>
  <r>
    <s v="FOOD AGR ORG UNITED NATIONS"/>
    <n v="1"/>
    <s v="0.004"/>
    <m/>
    <x v="0"/>
    <x v="0"/>
  </r>
  <r>
    <s v="FOOD CHAIN CONTROL DEPT"/>
    <n v="1"/>
    <s v="0.004"/>
    <m/>
    <x v="0"/>
    <x v="0"/>
  </r>
  <r>
    <s v="FOOD DEPT"/>
    <n v="1"/>
    <s v="0.004"/>
    <m/>
    <x v="0"/>
    <x v="0"/>
  </r>
  <r>
    <s v="FOOD NUTR RES INST"/>
    <n v="1"/>
    <s v="0.004"/>
    <m/>
    <x v="0"/>
    <x v="0"/>
  </r>
  <r>
    <s v="FOOD SAFETY VET INST"/>
    <n v="1"/>
    <s v="0.004"/>
    <m/>
    <x v="0"/>
    <x v="0"/>
  </r>
  <r>
    <s v="FOOD VET SERV"/>
    <n v="1"/>
    <s v="0.004"/>
    <m/>
    <x v="0"/>
    <x v="0"/>
  </r>
  <r>
    <s v="FOQUS LTDA"/>
    <n v="1"/>
    <s v="0.004"/>
    <m/>
    <x v="0"/>
    <x v="0"/>
  </r>
  <r>
    <s v="FORAGE RES INST"/>
    <n v="1"/>
    <s v="0.004"/>
    <m/>
    <x v="0"/>
    <x v="0"/>
  </r>
  <r>
    <s v="FORAY NEWFOUNDLAND LABRADOR"/>
    <n v="1"/>
    <s v="0.004"/>
    <m/>
    <x v="0"/>
    <x v="0"/>
  </r>
  <r>
    <s v="FORB CAPITAL PARTNERS"/>
    <n v="1"/>
    <s v="0.004"/>
    <m/>
    <x v="0"/>
    <x v="0"/>
  </r>
  <r>
    <s v="FORD FDN"/>
    <n v="1"/>
    <s v="0.004"/>
    <m/>
    <x v="0"/>
    <x v="0"/>
  </r>
  <r>
    <s v="FORDHAM UNIV"/>
    <n v="1"/>
    <s v="0.004"/>
    <m/>
    <x v="0"/>
    <x v="0"/>
  </r>
  <r>
    <s v="FORENS CTR"/>
    <n v="1"/>
    <s v="0.004"/>
    <m/>
    <x v="0"/>
    <x v="0"/>
  </r>
  <r>
    <s v="FORENS SERV CTR ESTONIAN POLICE"/>
    <n v="1"/>
    <s v="0.004"/>
    <m/>
    <x v="0"/>
    <x v="0"/>
  </r>
  <r>
    <s v="FORENS SK INST FORENZNYCH MED SKYCH EXPERTIZ SRO"/>
    <n v="1"/>
    <s v="0.004"/>
    <m/>
    <x v="0"/>
    <x v="0"/>
  </r>
  <r>
    <s v="FOREST COMPETENCE CTR"/>
    <n v="1"/>
    <s v="0.004"/>
    <m/>
    <x v="0"/>
    <x v="0"/>
  </r>
  <r>
    <s v="FOREST GENE BANK"/>
    <n v="1"/>
    <s v="0.004"/>
    <m/>
    <x v="0"/>
    <x v="0"/>
  </r>
  <r>
    <s v="FOREST MANAGEMENT INST BRANDYS LABEM"/>
    <n v="1"/>
    <s v="0.004"/>
    <m/>
    <x v="0"/>
    <x v="0"/>
  </r>
  <r>
    <s v="FOREST PROTECT FOREST REGULAT"/>
    <n v="1"/>
    <s v="0.004"/>
    <m/>
    <x v="0"/>
    <x v="0"/>
  </r>
  <r>
    <s v="FOREST RES CTR"/>
    <n v="1"/>
    <s v="0.004"/>
    <m/>
    <x v="0"/>
    <x v="0"/>
  </r>
  <r>
    <s v="FOREST RES INST BAS 132"/>
    <n v="1"/>
    <s v="0.004"/>
    <m/>
    <x v="0"/>
    <x v="0"/>
  </r>
  <r>
    <s v="FOREST RES INST ICAS"/>
    <n v="1"/>
    <s v="0.004"/>
    <m/>
    <x v="0"/>
    <x v="0"/>
  </r>
  <r>
    <s v="FOREST RES INST MALAYSIA"/>
    <n v="1"/>
    <s v="0.004"/>
    <m/>
    <x v="0"/>
    <x v="0"/>
  </r>
  <r>
    <s v="FOREST RES INST SOFIA"/>
    <n v="1"/>
    <s v="0.004"/>
    <m/>
    <x v="0"/>
    <x v="0"/>
  </r>
  <r>
    <s v="FOREST RES INST ZVOLEN"/>
    <n v="1"/>
    <s v="0.004"/>
    <m/>
    <x v="0"/>
    <x v="0"/>
  </r>
  <r>
    <s v="FOREST RES MANAGEMENT INST ICAS"/>
    <n v="1"/>
    <s v="0.004"/>
    <m/>
    <x v="0"/>
    <x v="0"/>
  </r>
  <r>
    <s v="FOREST RES SOCIAL ECON RES GRP"/>
    <n v="1"/>
    <s v="0.004"/>
    <m/>
    <x v="0"/>
    <x v="0"/>
  </r>
  <r>
    <s v="FOREST SERV"/>
    <n v="1"/>
    <s v="0.004"/>
    <m/>
    <x v="0"/>
    <x v="0"/>
  </r>
  <r>
    <s v="FOREST TREE SEED TREE BREEDING RES DIRECTORATE"/>
    <n v="1"/>
    <s v="0.004"/>
    <m/>
    <x v="0"/>
    <x v="0"/>
  </r>
  <r>
    <s v="FOREST WOOD TECHNOL RES CTR CETEMAS"/>
    <n v="1"/>
    <s v="0.004"/>
    <m/>
    <x v="0"/>
    <x v="0"/>
  </r>
  <r>
    <s v="FORESTRY COMMISS ROSLIN"/>
    <n v="1"/>
    <s v="0.004"/>
    <m/>
    <x v="0"/>
    <x v="0"/>
  </r>
  <r>
    <s v="FORESTRY GAME MANAGEMENT RES INST"/>
    <n v="1"/>
    <s v="0.004"/>
    <m/>
    <x v="0"/>
    <x v="0"/>
  </r>
  <r>
    <s v="FORESTRY RES CTR"/>
    <n v="1"/>
    <s v="0.004"/>
    <m/>
    <x v="0"/>
    <x v="0"/>
  </r>
  <r>
    <s v="FORESTRY RES CTR CRA SEL"/>
    <n v="1"/>
    <s v="0.004"/>
    <m/>
    <x v="0"/>
    <x v="0"/>
  </r>
  <r>
    <s v="FORESTRY RES INST GHANA"/>
    <n v="1"/>
    <s v="0.004"/>
    <m/>
    <x v="0"/>
    <x v="0"/>
  </r>
  <r>
    <s v="FORESTS WETLANDS NODE"/>
    <n v="1"/>
    <s v="0.004"/>
    <m/>
    <x v="0"/>
    <x v="0"/>
  </r>
  <r>
    <s v="FORMI"/>
    <n v="1"/>
    <s v="0.004"/>
    <m/>
    <x v="0"/>
    <x v="0"/>
  </r>
  <r>
    <s v="FORSCH RING BIOL DYNAM WIRTSCHAFTSWEISE EV"/>
    <n v="1"/>
    <s v="0.004"/>
    <m/>
    <x v="0"/>
    <x v="0"/>
  </r>
  <r>
    <s v="FORSCH ZENTRUM JULICH GMBH"/>
    <n v="1"/>
    <s v="0.004"/>
    <m/>
    <x v="0"/>
    <x v="0"/>
  </r>
  <r>
    <s v="FORSCHUNGSZENTRUM GESUNDHEIT UMWELT GMBH"/>
    <n v="1"/>
    <s v="0.004"/>
    <m/>
    <x v="0"/>
    <x v="0"/>
  </r>
  <r>
    <s v="FORSCHUNGSZENTRUM GMBH JULICH"/>
    <n v="1"/>
    <s v="0.004"/>
    <m/>
    <x v="0"/>
    <x v="0"/>
  </r>
  <r>
    <s v="FORSCHUNGSZENTRUM JUELICH"/>
    <n v="1"/>
    <s v="0.004"/>
    <m/>
    <x v="0"/>
    <x v="0"/>
  </r>
  <r>
    <s v="FORSCHUNGSZENTRUM KARLSRUHE"/>
    <n v="1"/>
    <s v="0.004"/>
    <m/>
    <x v="0"/>
    <x v="0"/>
  </r>
  <r>
    <s v="FORSCHUNGSZENTRUM KUSTE FZIC"/>
    <n v="1"/>
    <s v="0.004"/>
    <m/>
    <x v="0"/>
    <x v="0"/>
  </r>
  <r>
    <s v="FORSCHUNGSZENTRUM KUSTE FZK"/>
    <n v="1"/>
    <s v="0.004"/>
    <m/>
    <x v="0"/>
    <x v="0"/>
  </r>
  <r>
    <s v="FORSCHUNGSZENTRUM ROSSENDORF"/>
    <n v="1"/>
    <s v="0.004"/>
    <m/>
    <x v="0"/>
    <x v="0"/>
  </r>
  <r>
    <s v="FORTH"/>
    <n v="1"/>
    <s v="0.004"/>
    <m/>
    <x v="0"/>
    <x v="0"/>
  </r>
  <r>
    <s v="FOSOBAKKEN"/>
    <n v="1"/>
    <s v="0.004"/>
    <m/>
    <x v="0"/>
    <x v="0"/>
  </r>
  <r>
    <s v="FOUNDATS INNOVE"/>
    <n v="1"/>
    <s v="0.004"/>
    <m/>
    <x v="0"/>
    <x v="0"/>
  </r>
  <r>
    <s v="FOURTH MHAT SOFIA AD"/>
    <n v="1"/>
    <s v="0.004"/>
    <m/>
    <x v="0"/>
    <x v="0"/>
  </r>
  <r>
    <s v="FOVAROSI ONKORMANYZAT EGYESITETT SZENT ISTVAN SZE"/>
    <n v="1"/>
    <s v="0.004"/>
    <m/>
    <x v="0"/>
    <x v="0"/>
  </r>
  <r>
    <s v="FOX CHASE CANC CTR"/>
    <n v="1"/>
    <s v="0.004"/>
    <m/>
    <x v="0"/>
    <x v="0"/>
  </r>
  <r>
    <s v="FRAGILE INHERITANCE NAT HIST"/>
    <n v="1"/>
    <s v="0.004"/>
    <m/>
    <x v="0"/>
    <x v="0"/>
  </r>
  <r>
    <s v="FRAMINGHAM HEART STUDY NATL HEART LUNG BLOO"/>
    <n v="1"/>
    <s v="0.004"/>
    <m/>
    <x v="0"/>
    <x v="0"/>
  </r>
  <r>
    <s v="FRAMSENTERET"/>
    <n v="1"/>
    <s v="0.004"/>
    <m/>
    <x v="0"/>
    <x v="0"/>
  </r>
  <r>
    <s v="FRANCIS CRICK INST MILL HILL LAB"/>
    <n v="1"/>
    <s v="0.004"/>
    <m/>
    <x v="0"/>
    <x v="0"/>
  </r>
  <r>
    <s v="FRANCIS MARION UNIV"/>
    <n v="1"/>
    <s v="0.004"/>
    <m/>
    <x v="0"/>
    <x v="0"/>
  </r>
  <r>
    <s v="FRANCISCUS GASTHUIS VLIETLAND"/>
    <n v="1"/>
    <s v="0.004"/>
    <m/>
    <x v="0"/>
    <x v="0"/>
  </r>
  <r>
    <s v="FRANCISK SKORINA GOMEL STATE UNIV"/>
    <n v="1"/>
    <s v="0.004"/>
    <m/>
    <x v="0"/>
    <x v="0"/>
  </r>
  <r>
    <s v="FRANKFURT INST MOL LIFE SCI"/>
    <n v="1"/>
    <s v="0.004"/>
    <m/>
    <x v="0"/>
    <x v="0"/>
  </r>
  <r>
    <s v="FRANKLIN MARSHALL COLL"/>
    <n v="1"/>
    <s v="0.004"/>
    <m/>
    <x v="0"/>
    <x v="0"/>
  </r>
  <r>
    <s v="FRANKLIN PIERCE UNIV"/>
    <n v="1"/>
    <s v="0.004"/>
    <m/>
    <x v="0"/>
    <x v="0"/>
  </r>
  <r>
    <s v="FRASER CLIN TRIALS INC"/>
    <n v="1"/>
    <s v="0.004"/>
    <m/>
    <x v="0"/>
    <x v="0"/>
  </r>
  <r>
    <s v="FRAUEN KINDERKLIN STADT KLINIKUM KARLSRUHE"/>
    <n v="1"/>
    <s v="0.004"/>
    <m/>
    <x v="0"/>
    <x v="0"/>
  </r>
  <r>
    <s v="FRAUNHOFER GRP EXTRACORPOREAL IMMUNE MODULAT EXIM"/>
    <n v="1"/>
    <s v="0.004"/>
    <m/>
    <x v="0"/>
    <x v="0"/>
  </r>
  <r>
    <s v="FRAUNHOFER INST ANGEW POLYMERFORSCH"/>
    <n v="1"/>
    <s v="0.004"/>
    <m/>
    <x v="0"/>
    <x v="0"/>
  </r>
  <r>
    <s v="FRAUNHOFER INST APPL POLYMER RES"/>
    <n v="1"/>
    <s v="0.004"/>
    <m/>
    <x v="0"/>
    <x v="0"/>
  </r>
  <r>
    <s v="FRAUNHOFER INST CELL THERAPY IMMUNOL IZI"/>
    <n v="1"/>
    <s v="0.004"/>
    <m/>
    <x v="0"/>
    <x v="0"/>
  </r>
  <r>
    <s v="FRAUNHOFER INST CERAM TECHNOL SYST"/>
    <n v="1"/>
    <s v="0.004"/>
    <m/>
    <x v="0"/>
    <x v="0"/>
  </r>
  <r>
    <s v="FRAUNHOFER INST CERAM TECHNOL SYST IKTS"/>
    <n v="1"/>
    <s v="0.004"/>
    <m/>
    <x v="0"/>
    <x v="0"/>
  </r>
  <r>
    <s v="FRAUNHOFER INST GRAPH DATENVERARBEITUNG IGD"/>
    <n v="1"/>
    <s v="0.004"/>
    <m/>
    <x v="0"/>
    <x v="0"/>
  </r>
  <r>
    <s v="FRAUNHOFER INST KERAMISCH TECHNOL SYST IKTS"/>
    <n v="1"/>
    <s v="0.004"/>
    <m/>
    <x v="0"/>
    <x v="0"/>
  </r>
  <r>
    <s v="FRAUNHOFER INST MFG ENGN AUTOMAT IPA"/>
    <n v="1"/>
    <s v="0.004"/>
    <m/>
    <x v="0"/>
    <x v="0"/>
  </r>
  <r>
    <s v="FRAUNHOFER INST MOL BIOL APPL ECOL"/>
    <n v="1"/>
    <s v="0.004"/>
    <m/>
    <x v="0"/>
    <x v="0"/>
  </r>
  <r>
    <s v="FRAUNHOFER INST MOL BIOL APPL ECOL IME"/>
    <n v="1"/>
    <s v="0.004"/>
    <m/>
    <x v="0"/>
    <x v="0"/>
  </r>
  <r>
    <s v="FRAUNHOFER INST PROD TECH AUTOMATISIE"/>
    <n v="1"/>
    <s v="0.004"/>
    <m/>
    <x v="0"/>
    <x v="0"/>
  </r>
  <r>
    <s v="FRAUNHOFER INST PROD TECH AUTOMATISIERUNG"/>
    <n v="1"/>
    <s v="0.004"/>
    <m/>
    <x v="0"/>
    <x v="0"/>
  </r>
  <r>
    <s v="FRAUNHOFER INST PROD TECHNOL IPT"/>
    <n v="1"/>
    <s v="0.004"/>
    <m/>
    <x v="0"/>
    <x v="0"/>
  </r>
  <r>
    <s v="FRAUNHOFER INST TOXICOL EXPT MED"/>
    <n v="1"/>
    <s v="0.004"/>
    <m/>
    <x v="0"/>
    <x v="0"/>
  </r>
  <r>
    <s v="FRAUNHOFER ITWM"/>
    <n v="1"/>
    <s v="0.004"/>
    <m/>
    <x v="0"/>
    <x v="0"/>
  </r>
  <r>
    <s v="FRAUNHOFER RES INST MARINE BIOTECHNOL CELL TECH"/>
    <n v="1"/>
    <s v="0.004"/>
    <m/>
    <x v="0"/>
    <x v="0"/>
  </r>
  <r>
    <s v="FREE UNIV BOZEN"/>
    <n v="1"/>
    <s v="0.004"/>
    <m/>
    <x v="0"/>
    <x v="0"/>
  </r>
  <r>
    <s v="FREELANCE EPIDEMIOLOGIST"/>
    <n v="1"/>
    <s v="0.004"/>
    <m/>
    <x v="0"/>
    <x v="0"/>
  </r>
  <r>
    <s v="FREIBURG INST ADV STUDIES FRIAS"/>
    <n v="1"/>
    <s v="0.004"/>
    <m/>
    <x v="0"/>
    <x v="0"/>
  </r>
  <r>
    <s v="FREIBURGER MAT FORSCHUNGZENTRUM FMF"/>
    <n v="1"/>
    <s v="0.004"/>
    <m/>
    <x v="0"/>
    <x v="0"/>
  </r>
  <r>
    <s v="FREIE UNIV BERLIN SEISMOL FACHRICHTUNG"/>
    <n v="1"/>
    <s v="0.004"/>
    <m/>
    <x v="0"/>
    <x v="0"/>
  </r>
  <r>
    <s v="FREILANDFORSCHUNG ZOOL GUTACHTEN"/>
    <n v="1"/>
    <s v="0.004"/>
    <m/>
    <x v="0"/>
    <x v="0"/>
  </r>
  <r>
    <s v="FRENCH INST PONDICHERRY"/>
    <n v="1"/>
    <s v="0.004"/>
    <m/>
    <x v="0"/>
    <x v="0"/>
  </r>
  <r>
    <s v="FRENCH METEOROL SERV"/>
    <n v="1"/>
    <s v="0.004"/>
    <m/>
    <x v="0"/>
    <x v="0"/>
  </r>
  <r>
    <s v="FRENCH MONITORING CTR DRUGS DRUG ADDICT"/>
    <n v="1"/>
    <s v="0.004"/>
    <m/>
    <x v="0"/>
    <x v="0"/>
  </r>
  <r>
    <s v="FRENCH MONITORING CTR DRUGS DRUG ADDICT OFDT"/>
    <n v="1"/>
    <s v="0.004"/>
    <m/>
    <x v="0"/>
    <x v="0"/>
  </r>
  <r>
    <s v="FRENCH NATL AGCY MED HLTH PROD SAFETY"/>
    <n v="1"/>
    <s v="0.004"/>
    <m/>
    <x v="0"/>
    <x v="0"/>
  </r>
  <r>
    <s v="FRENCH NATL INST AGR RES INRA"/>
    <n v="1"/>
    <s v="0.004"/>
    <m/>
    <x v="0"/>
    <x v="0"/>
  </r>
  <r>
    <s v="FRENCH NATL MUSEUM NAT HIST"/>
    <n v="1"/>
    <s v="0.004"/>
    <m/>
    <x v="0"/>
    <x v="0"/>
  </r>
  <r>
    <s v="FRENCH PUBL HLTH AGCY SANTE PUBL FRANCE"/>
    <n v="1"/>
    <s v="0.004"/>
    <m/>
    <x v="0"/>
    <x v="0"/>
  </r>
  <r>
    <s v="FRENCH PUBL HLTH AGENCY"/>
    <n v="1"/>
    <s v="0.004"/>
    <m/>
    <x v="0"/>
    <x v="0"/>
  </r>
  <r>
    <s v="FRENCH SPEAKING BELGIUM RENAL REGISTRY"/>
    <n v="1"/>
    <s v="0.004"/>
    <m/>
    <x v="0"/>
    <x v="0"/>
  </r>
  <r>
    <s v="FRESHWATER AQUACULTURE COLLABORAT INNOVAT CTR HUB"/>
    <n v="1"/>
    <s v="0.004"/>
    <m/>
    <x v="0"/>
    <x v="0"/>
  </r>
  <r>
    <s v="FRIEDRICH ALEXANDER UNIV EVLANGEN NUMBERG"/>
    <n v="1"/>
    <s v="0.004"/>
    <m/>
    <x v="0"/>
    <x v="0"/>
  </r>
  <r>
    <s v="FRIEDRICH LOFFLER INST"/>
    <n v="1"/>
    <s v="0.004"/>
    <m/>
    <x v="0"/>
    <x v="0"/>
  </r>
  <r>
    <s v="FRIEDRICH SCHILLER UNIV"/>
    <n v="1"/>
    <s v="0.004"/>
    <m/>
    <x v="0"/>
    <x v="0"/>
  </r>
  <r>
    <s v="FRIGORIF ANSELMO"/>
    <n v="1"/>
    <s v="0.004"/>
    <m/>
    <x v="0"/>
    <x v="0"/>
  </r>
  <r>
    <s v="FRONTIER LIFELINE"/>
    <n v="1"/>
    <s v="0.004"/>
    <m/>
    <x v="0"/>
    <x v="0"/>
  </r>
  <r>
    <s v="FRONTIER SCI FDN"/>
    <n v="1"/>
    <s v="0.004"/>
    <m/>
    <x v="0"/>
    <x v="0"/>
  </r>
  <r>
    <s v="FRS MARINE LAB"/>
    <n v="1"/>
    <s v="0.004"/>
    <m/>
    <x v="0"/>
    <x v="0"/>
  </r>
  <r>
    <s v="FSBSI SCI RES INST RHEUMATOL"/>
    <n v="1"/>
    <s v="0.004"/>
    <m/>
    <x v="0"/>
    <x v="0"/>
  </r>
  <r>
    <s v="FTH ZURICH"/>
    <n v="1"/>
    <s v="0.004"/>
    <m/>
    <x v="0"/>
    <x v="0"/>
  </r>
  <r>
    <s v="FU BERLIN"/>
    <n v="1"/>
    <s v="0.004"/>
    <m/>
    <x v="0"/>
    <x v="0"/>
  </r>
  <r>
    <s v="FUJIAN NORMAL UNIV"/>
    <n v="1"/>
    <s v="0.004"/>
    <m/>
    <x v="0"/>
    <x v="0"/>
  </r>
  <r>
    <s v="FUJIAN PROV HOSP"/>
    <n v="1"/>
    <s v="0.004"/>
    <m/>
    <x v="0"/>
    <x v="0"/>
  </r>
  <r>
    <s v="FUJIAN UNIV TRADIT CHINESE MED"/>
    <n v="1"/>
    <s v="0.004"/>
    <m/>
    <x v="0"/>
    <x v="0"/>
  </r>
  <r>
    <s v="FUJIANG AGR FOREST UNIV"/>
    <n v="1"/>
    <s v="0.004"/>
    <m/>
    <x v="0"/>
    <x v="0"/>
  </r>
  <r>
    <s v="FUKUSHIMA MED UNIV"/>
    <n v="1"/>
    <s v="0.004"/>
    <m/>
    <x v="0"/>
    <x v="0"/>
  </r>
  <r>
    <s v="FULBOURN HOSP"/>
    <n v="1"/>
    <s v="0.004"/>
    <m/>
    <x v="0"/>
    <x v="0"/>
  </r>
  <r>
    <s v="FUND KREDEX"/>
    <n v="1"/>
    <s v="0.004"/>
    <m/>
    <x v="0"/>
    <x v="0"/>
  </r>
  <r>
    <s v="FUNDAC CARIBE INVEST BIOMED"/>
    <n v="1"/>
    <s v="0.004"/>
    <m/>
    <x v="0"/>
    <x v="0"/>
  </r>
  <r>
    <s v="FUNDAC CTR INVEST CLIN CIC"/>
    <n v="1"/>
    <s v="0.004"/>
    <m/>
    <x v="0"/>
    <x v="0"/>
  </r>
  <r>
    <s v="FUNDACAO CHAMPALIMAUD"/>
    <n v="1"/>
    <s v="0.004"/>
    <m/>
    <x v="0"/>
    <x v="0"/>
  </r>
  <r>
    <s v="FUNDACAO MUSEU HOMEM AMER"/>
    <n v="1"/>
    <s v="0.004"/>
    <m/>
    <x v="0"/>
    <x v="0"/>
  </r>
  <r>
    <s v="FUNDACAO OSWALDO CRUZ FIOCRUZ"/>
    <n v="1"/>
    <s v="0.004"/>
    <m/>
    <x v="0"/>
    <x v="0"/>
  </r>
  <r>
    <s v="FUNDACIO ALTHAIA"/>
    <n v="1"/>
    <s v="0.004"/>
    <m/>
    <x v="0"/>
    <x v="0"/>
  </r>
  <r>
    <s v="FUNDACIO DOCENCIA RECERCA MUTUATERRASSA"/>
    <n v="1"/>
    <s v="0.004"/>
    <m/>
    <x v="0"/>
    <x v="0"/>
  </r>
  <r>
    <s v="FUNDACIO PUIGVERT"/>
    <n v="1"/>
    <s v="0.004"/>
    <m/>
    <x v="0"/>
    <x v="0"/>
  </r>
  <r>
    <s v="FUNDACIO ST JOAN DE DEU"/>
    <n v="1"/>
    <s v="0.004"/>
    <m/>
    <x v="0"/>
    <x v="0"/>
  </r>
  <r>
    <s v="FUNDERS UNIV"/>
    <n v="1"/>
    <s v="0.004"/>
    <m/>
    <x v="0"/>
    <x v="0"/>
  </r>
  <r>
    <s v="FURTBACH HOSP PSYCHIAT PSYCHOTHERAPY"/>
    <n v="1"/>
    <s v="0.004"/>
    <m/>
    <x v="0"/>
    <x v="0"/>
  </r>
  <r>
    <s v="FUS ENERGY JOINT UNDERTAKING"/>
    <n v="1"/>
    <s v="0.004"/>
    <m/>
    <x v="0"/>
    <x v="0"/>
  </r>
  <r>
    <s v="FUSION ENERGY JOINT UNDERTAKING"/>
    <n v="1"/>
    <s v="0.004"/>
    <m/>
    <x v="0"/>
    <x v="0"/>
  </r>
  <r>
    <s v="FUUSIKA KEEMIATEADUSKOND"/>
    <n v="1"/>
    <s v="0.004"/>
    <m/>
    <x v="0"/>
    <x v="0"/>
  </r>
  <r>
    <s v="FUWAI HOSP CARDIOVASC INST"/>
    <n v="1"/>
    <s v="0.004"/>
    <m/>
    <x v="0"/>
    <x v="0"/>
  </r>
  <r>
    <s v="FUZHOU UNIV"/>
    <n v="1"/>
    <s v="0.004"/>
    <m/>
    <x v="0"/>
    <x v="0"/>
  </r>
  <r>
    <s v="FZI RES CTR"/>
    <n v="1"/>
    <s v="0.004"/>
    <m/>
    <x v="0"/>
    <x v="0"/>
  </r>
  <r>
    <s v="G3 PHARMACEUT"/>
    <n v="1"/>
    <s v="0.004"/>
    <m/>
    <x v="0"/>
    <x v="0"/>
  </r>
  <r>
    <s v="GABRICHEVSKY GN RES INST EPIDEMIOL MICROBIOL"/>
    <n v="1"/>
    <s v="0.004"/>
    <m/>
    <x v="0"/>
    <x v="0"/>
  </r>
  <r>
    <s v="GABRIELE DANNUNZIO UNIV"/>
    <n v="1"/>
    <s v="0.004"/>
    <m/>
    <x v="0"/>
    <x v="0"/>
  </r>
  <r>
    <s v="GADJAH MADA UNIV"/>
    <n v="1"/>
    <s v="0.004"/>
    <m/>
    <x v="0"/>
    <x v="0"/>
  </r>
  <r>
    <s v="GAIN MED CTR"/>
    <n v="1"/>
    <s v="0.004"/>
    <m/>
    <x v="0"/>
    <x v="0"/>
  </r>
  <r>
    <s v="GAKUSHUIN UNIV"/>
    <n v="1"/>
    <s v="0.004"/>
    <m/>
    <x v="0"/>
    <x v="0"/>
  </r>
  <r>
    <s v="GALACTOSEMIA SUPPORT GRP"/>
    <n v="1"/>
    <s v="0.004"/>
    <m/>
    <x v="0"/>
    <x v="0"/>
  </r>
  <r>
    <s v="GALEN RES"/>
    <n v="1"/>
    <s v="0.004"/>
    <m/>
    <x v="0"/>
    <x v="0"/>
  </r>
  <r>
    <s v="GALENIKA AD"/>
    <n v="1"/>
    <s v="0.004"/>
    <m/>
    <x v="0"/>
    <x v="0"/>
  </r>
  <r>
    <s v="GALICIAN AGCY HLTH TECHNOL ASSESSMENT"/>
    <n v="1"/>
    <s v="0.004"/>
    <m/>
    <x v="0"/>
    <x v="0"/>
  </r>
  <r>
    <s v="GALLAUDET UNIV"/>
    <n v="1"/>
    <s v="0.004"/>
    <m/>
    <x v="0"/>
    <x v="0"/>
  </r>
  <r>
    <s v="GALWAY UNIV HOSP"/>
    <n v="1"/>
    <s v="0.004"/>
    <m/>
    <x v="0"/>
    <x v="0"/>
  </r>
  <r>
    <s v="GARCIA DE ORTA HOSP"/>
    <n v="1"/>
    <s v="0.004"/>
    <m/>
    <x v="0"/>
    <x v="0"/>
  </r>
  <r>
    <s v="GARDNER WEBB UNIV"/>
    <n v="1"/>
    <s v="0.004"/>
    <m/>
    <x v="0"/>
    <x v="0"/>
  </r>
  <r>
    <s v="GARTNAVEL ROYAL HOSP"/>
    <n v="1"/>
    <s v="0.004"/>
    <m/>
    <x v="0"/>
    <x v="0"/>
  </r>
  <r>
    <s v="GARVAN INST MED RES"/>
    <n v="1"/>
    <s v="0.004"/>
    <m/>
    <x v="0"/>
    <x v="0"/>
  </r>
  <r>
    <s v="GASLINI CHILDRENS HOSP"/>
    <n v="1"/>
    <s v="0.004"/>
    <m/>
    <x v="0"/>
    <x v="0"/>
  </r>
  <r>
    <s v="GASTROENTEROL UNIT"/>
    <n v="1"/>
    <s v="0.004"/>
    <m/>
    <x v="0"/>
    <x v="0"/>
  </r>
  <r>
    <s v="GASTROINTESTINAL LIVER DIS RES CTR GILDRC"/>
    <n v="1"/>
    <s v="0.004"/>
    <m/>
    <x v="0"/>
    <x v="0"/>
  </r>
  <r>
    <s v="GAT"/>
    <n v="1"/>
    <s v="0.004"/>
    <m/>
    <x v="0"/>
    <x v="0"/>
  </r>
  <r>
    <s v="GATINEAU"/>
    <n v="1"/>
    <s v="0.004"/>
    <m/>
    <x v="0"/>
    <x v="0"/>
  </r>
  <r>
    <s v="GAVLE UNIV"/>
    <n v="1"/>
    <s v="0.004"/>
    <m/>
    <x v="0"/>
    <x v="0"/>
  </r>
  <r>
    <s v="GAZIANTEP UNIV"/>
    <n v="1"/>
    <s v="0.004"/>
    <m/>
    <x v="0"/>
    <x v="0"/>
  </r>
  <r>
    <s v="GAZIOSINANPASA UNIV"/>
    <n v="1"/>
    <s v="0.004"/>
    <m/>
    <x v="0"/>
    <x v="0"/>
  </r>
  <r>
    <s v="GAZIOSMANPASI UNIV"/>
    <n v="1"/>
    <s v="0.004"/>
    <m/>
    <x v="0"/>
    <x v="0"/>
  </r>
  <r>
    <s v="GBIF SECRETARIAT"/>
    <n v="1"/>
    <s v="0.004"/>
    <m/>
    <x v="0"/>
    <x v="0"/>
  </r>
  <r>
    <s v="GCRC"/>
    <n v="1"/>
    <s v="0.004"/>
    <m/>
    <x v="0"/>
    <x v="0"/>
  </r>
  <r>
    <s v="GDANSK MED UNIV"/>
    <n v="1"/>
    <s v="0.004"/>
    <m/>
    <x v="0"/>
    <x v="0"/>
  </r>
  <r>
    <s v="GDYNIA MARITIME ACAD"/>
    <n v="1"/>
    <s v="0.004"/>
    <m/>
    <x v="0"/>
    <x v="0"/>
  </r>
  <r>
    <s v="GE CO"/>
    <n v="1"/>
    <s v="0.004"/>
    <m/>
    <x v="0"/>
    <x v="0"/>
  </r>
  <r>
    <s v="GE HEALTHCARE BIOSCI"/>
    <n v="1"/>
    <s v="0.004"/>
    <m/>
    <x v="0"/>
    <x v="0"/>
  </r>
  <r>
    <s v="GE HEALTHCARE FINLAND"/>
    <n v="1"/>
    <s v="0.004"/>
    <m/>
    <x v="0"/>
    <x v="0"/>
  </r>
  <r>
    <s v="GE LIGHTING"/>
    <n v="1"/>
    <s v="0.004"/>
    <m/>
    <x v="0"/>
    <x v="0"/>
  </r>
  <r>
    <s v="GECONSULT"/>
    <n v="1"/>
    <s v="0.004"/>
    <m/>
    <x v="0"/>
    <x v="0"/>
  </r>
  <r>
    <s v="GEELONG HOSP"/>
    <n v="1"/>
    <s v="0.004"/>
    <m/>
    <x v="0"/>
    <x v="0"/>
  </r>
  <r>
    <s v="GEISEL SCH MED"/>
    <n v="1"/>
    <s v="0.004"/>
    <m/>
    <x v="0"/>
    <x v="0"/>
  </r>
  <r>
    <s v="GEISINGER MED CTR"/>
    <n v="1"/>
    <s v="0.004"/>
    <m/>
    <x v="0"/>
    <x v="0"/>
  </r>
  <r>
    <s v="GELDERSE VALLEI HOSP"/>
    <n v="1"/>
    <s v="0.004"/>
    <m/>
    <x v="0"/>
    <x v="0"/>
  </r>
  <r>
    <s v="GEM PRAXIS DRS NUSCH KALHORI"/>
    <n v="1"/>
    <s v="0.004"/>
    <m/>
    <x v="0"/>
    <x v="0"/>
  </r>
  <r>
    <s v="GEMBLOUX AGR UNIV"/>
    <n v="1"/>
    <s v="0.004"/>
    <m/>
    <x v="0"/>
    <x v="0"/>
  </r>
  <r>
    <s v="GEMBLOUX AGROBIO TECH UNIV LIEGE"/>
    <n v="1"/>
    <s v="0.004"/>
    <m/>
    <x v="0"/>
    <x v="0"/>
  </r>
  <r>
    <s v="GEN ARMY HOSP ATHENS"/>
    <n v="1"/>
    <s v="0.004"/>
    <m/>
    <x v="0"/>
    <x v="0"/>
  </r>
  <r>
    <s v="GEN ARMY HOSP ATHENSBRATISLAVA"/>
    <n v="1"/>
    <s v="0.004"/>
    <m/>
    <x v="0"/>
    <x v="0"/>
  </r>
  <r>
    <s v="GEN ATOM"/>
    <n v="1"/>
    <s v="0.004"/>
    <m/>
    <x v="0"/>
    <x v="0"/>
  </r>
  <r>
    <s v="GEN ATOM CO"/>
    <n v="1"/>
    <s v="0.004"/>
    <m/>
    <x v="0"/>
    <x v="0"/>
  </r>
  <r>
    <s v="GEN DENTAL PRACTICE"/>
    <n v="1"/>
    <s v="0.004"/>
    <m/>
    <x v="0"/>
    <x v="0"/>
  </r>
  <r>
    <s v="GEN DIRECT ENVIRONM"/>
    <n v="1"/>
    <s v="0.004"/>
    <m/>
    <x v="0"/>
    <x v="0"/>
  </r>
  <r>
    <s v="GEN DIRECTORATE INTERVENT ADDICT BEHAV DEPENDEN"/>
    <n v="1"/>
    <s v="0.004"/>
    <m/>
    <x v="0"/>
    <x v="0"/>
  </r>
  <r>
    <s v="GEN DIRECTORY NAT RESOURCES ENVIRONM"/>
    <n v="1"/>
    <s v="0.004"/>
    <m/>
    <x v="0"/>
    <x v="0"/>
  </r>
  <r>
    <s v="GEN EMERGENCY SURG SG BOSCO HOSP"/>
    <n v="1"/>
    <s v="0.004"/>
    <m/>
    <x v="0"/>
    <x v="0"/>
  </r>
  <r>
    <s v="GEN HOSP BOLZANO"/>
    <n v="1"/>
    <s v="0.004"/>
    <m/>
    <x v="0"/>
    <x v="0"/>
  </r>
  <r>
    <s v="GEN HOSP BRUNECK BRUNICO"/>
    <n v="1"/>
    <s v="0.004"/>
    <m/>
    <x v="0"/>
    <x v="0"/>
  </r>
  <r>
    <s v="GEN HOSP DR IRFAN LJUBIJANKIC"/>
    <n v="1"/>
    <s v="0.004"/>
    <m/>
    <x v="0"/>
    <x v="0"/>
  </r>
  <r>
    <s v="GEN HOSP DR J BENCEVIC"/>
    <n v="1"/>
    <s v="0.004"/>
    <m/>
    <x v="0"/>
    <x v="0"/>
  </r>
  <r>
    <s v="GEN HOSP DR TOMISLAV BARDEK"/>
    <n v="1"/>
    <s v="0.004"/>
    <m/>
    <x v="0"/>
    <x v="0"/>
  </r>
  <r>
    <s v="GEN HOSP DUBROVNIK"/>
    <n v="1"/>
    <s v="0.004"/>
    <m/>
    <x v="0"/>
    <x v="0"/>
  </r>
  <r>
    <s v="GEN HOSP GEORGE PAPANIKOALOU"/>
    <n v="1"/>
    <s v="0.004"/>
    <m/>
    <x v="0"/>
    <x v="0"/>
  </r>
  <r>
    <s v="GEN HOSP KARLOVAC"/>
    <n v="1"/>
    <s v="0.004"/>
    <m/>
    <x v="0"/>
    <x v="0"/>
  </r>
  <r>
    <s v="GEN HOSP KAVALA"/>
    <n v="1"/>
    <s v="0.004"/>
    <m/>
    <x v="0"/>
    <x v="0"/>
  </r>
  <r>
    <s v="GEN HOSP MARIBOR"/>
    <n v="1"/>
    <s v="0.004"/>
    <m/>
    <x v="0"/>
    <x v="0"/>
  </r>
  <r>
    <s v="GEN HOSP NUERNBERG"/>
    <n v="1"/>
    <s v="0.004"/>
    <m/>
    <x v="0"/>
    <x v="0"/>
  </r>
  <r>
    <s v="GEN HOSP PRIM DR ABDULAH NAKAS"/>
    <n v="1"/>
    <s v="0.004"/>
    <m/>
    <x v="0"/>
    <x v="0"/>
  </r>
  <r>
    <s v="GEN HOSP RIMAVSKA"/>
    <n v="1"/>
    <s v="0.004"/>
    <m/>
    <x v="0"/>
    <x v="0"/>
  </r>
  <r>
    <s v="GEN HOSP RIMAVSKA SOTOBA"/>
    <n v="1"/>
    <s v="0.004"/>
    <m/>
    <x v="0"/>
    <x v="0"/>
  </r>
  <r>
    <s v="GEN HOSP VARAZDIN"/>
    <n v="1"/>
    <s v="0.004"/>
    <m/>
    <x v="0"/>
    <x v="0"/>
  </r>
  <r>
    <s v="GEN MOTORS GLOBAL R D"/>
    <n v="1"/>
    <s v="0.004"/>
    <m/>
    <x v="0"/>
    <x v="0"/>
  </r>
  <r>
    <s v="GEN REG HOSP"/>
    <n v="1"/>
    <s v="0.004"/>
    <m/>
    <x v="0"/>
    <x v="0"/>
  </r>
  <r>
    <s v="GEN REG HOSP GEORGE PAPANIKOLAOU"/>
    <n v="1"/>
    <s v="0.004"/>
    <m/>
    <x v="0"/>
    <x v="0"/>
  </r>
  <r>
    <s v="GEN STAFF ESTONIAN DEF FORCES"/>
    <n v="1"/>
    <s v="0.004"/>
    <m/>
    <x v="0"/>
    <x v="0"/>
  </r>
  <r>
    <s v="GEN TEACHING HOSP"/>
    <n v="1"/>
    <s v="0.004"/>
    <m/>
    <x v="0"/>
    <x v="0"/>
  </r>
  <r>
    <s v="GEN UNIV HOSP LARISSA"/>
    <n v="1"/>
    <s v="0.004"/>
    <m/>
    <x v="0"/>
    <x v="0"/>
  </r>
  <r>
    <s v="GENE GENE"/>
    <n v="1"/>
    <s v="0.004"/>
    <m/>
    <x v="0"/>
    <x v="0"/>
  </r>
  <r>
    <s v="GENEDX"/>
    <n v="1"/>
    <s v="0.004"/>
    <m/>
    <x v="0"/>
    <x v="0"/>
  </r>
  <r>
    <s v="GENERAL PRACTITIONER SRO"/>
    <n v="1"/>
    <s v="0.004"/>
    <m/>
    <x v="0"/>
    <x v="0"/>
  </r>
  <r>
    <s v="GENERAT SCOTLAND"/>
    <n v="1"/>
    <s v="0.004"/>
    <m/>
    <x v="0"/>
    <x v="0"/>
  </r>
  <r>
    <s v="GENET BIOBANK"/>
    <n v="1"/>
    <s v="0.004"/>
    <s v="GENET BIOBANK"/>
    <x v="60"/>
    <x v="1"/>
  </r>
  <r>
    <s v="GENET PK OGLIASTRA"/>
    <n v="1"/>
    <s v="0.004"/>
    <m/>
    <x v="0"/>
    <x v="0"/>
  </r>
  <r>
    <s v="GENET TARGET SCI"/>
    <n v="1"/>
    <s v="0.004"/>
    <m/>
    <x v="0"/>
    <x v="0"/>
  </r>
  <r>
    <s v="GENEVA CHILDRENS HOSP"/>
    <n v="1"/>
    <s v="0.004"/>
    <m/>
    <x v="0"/>
    <x v="0"/>
  </r>
  <r>
    <s v="GENEVA FDN DIS TROP"/>
    <n v="1"/>
    <s v="0.004"/>
    <m/>
    <x v="0"/>
    <x v="0"/>
  </r>
  <r>
    <s v="GENIZON BIOSCI"/>
    <n v="1"/>
    <s v="0.004"/>
    <m/>
    <x v="0"/>
    <x v="0"/>
  </r>
  <r>
    <s v="GENIZON BIOSCI INC"/>
    <n v="1"/>
    <s v="0.004"/>
    <m/>
    <x v="0"/>
    <x v="0"/>
  </r>
  <r>
    <s v="GENOCEA BIOSCI"/>
    <n v="1"/>
    <s v="0.004"/>
    <m/>
    <x v="0"/>
    <x v="0"/>
  </r>
  <r>
    <s v="GENOM INITIAT NGI"/>
    <n v="1"/>
    <s v="0.004"/>
    <m/>
    <x v="0"/>
    <x v="0"/>
  </r>
  <r>
    <s v="GENOM MED INST"/>
    <n v="1"/>
    <s v="0.004"/>
    <m/>
    <x v="0"/>
    <x v="0"/>
  </r>
  <r>
    <s v="GENOM RES CTR FIORENZUOLA ARDA PC"/>
    <n v="1"/>
    <s v="0.004"/>
    <m/>
    <x v="0"/>
    <x v="0"/>
  </r>
  <r>
    <s v="GENOME CANADA"/>
    <n v="1"/>
    <s v="0.004"/>
    <m/>
    <x v="0"/>
    <x v="0"/>
  </r>
  <r>
    <s v="GENOMED MED CTR"/>
    <n v="1"/>
    <s v="0.004"/>
    <m/>
    <x v="0"/>
    <x v="0"/>
  </r>
  <r>
    <s v="GENOS DNA LAB"/>
    <n v="1"/>
    <s v="0.004"/>
    <m/>
    <x v="0"/>
    <x v="0"/>
  </r>
  <r>
    <s v="GENOS GLYCOSCI RES LAB"/>
    <n v="1"/>
    <s v="0.004"/>
    <m/>
    <x v="0"/>
    <x v="0"/>
  </r>
  <r>
    <s v="GENOSCREEN"/>
    <n v="1"/>
    <s v="0.004"/>
    <m/>
    <x v="0"/>
    <x v="0"/>
  </r>
  <r>
    <s v="GENZYME CORP"/>
    <n v="1"/>
    <s v="0.004"/>
    <m/>
    <x v="0"/>
    <x v="0"/>
  </r>
  <r>
    <s v="GENZYME EUROPE"/>
    <n v="1"/>
    <s v="0.004"/>
    <m/>
    <x v="0"/>
    <x v="0"/>
  </r>
  <r>
    <s v="GEO SECRETARIAT"/>
    <n v="1"/>
    <s v="0.004"/>
    <m/>
    <x v="0"/>
    <x v="0"/>
  </r>
  <r>
    <s v="GEOBIOCTR LMU"/>
    <n v="1"/>
    <s v="0.004"/>
    <m/>
    <x v="0"/>
    <x v="0"/>
  </r>
  <r>
    <s v="GEODE UNIV LYON 1"/>
    <n v="1"/>
    <s v="0.004"/>
    <m/>
    <x v="0"/>
    <x v="0"/>
  </r>
  <r>
    <s v="GEOEIGHT AS"/>
    <n v="1"/>
    <s v="0.004"/>
    <m/>
    <x v="0"/>
    <x v="0"/>
  </r>
  <r>
    <s v="GEOL INST ROMANIA"/>
    <n v="1"/>
    <s v="0.004"/>
    <m/>
    <x v="0"/>
    <x v="0"/>
  </r>
  <r>
    <s v="GEOL METEOROL AGCY"/>
    <n v="1"/>
    <s v="0.004"/>
    <m/>
    <x v="0"/>
    <x v="0"/>
  </r>
  <r>
    <s v="GEOL SURVEY AUSTRIA"/>
    <n v="1"/>
    <s v="0.004"/>
    <m/>
    <x v="0"/>
    <x v="0"/>
  </r>
  <r>
    <s v="GEOL SURVEY BELGIUM"/>
    <n v="1"/>
    <s v="0.004"/>
    <m/>
    <x v="0"/>
    <x v="0"/>
  </r>
  <r>
    <s v="GEOL SURVEY HUNGARY"/>
    <n v="1"/>
    <s v="0.004"/>
    <m/>
    <x v="0"/>
    <x v="0"/>
  </r>
  <r>
    <s v="GEOL SURVEY IRELAND"/>
    <n v="1"/>
    <s v="0.004"/>
    <m/>
    <x v="0"/>
    <x v="0"/>
  </r>
  <r>
    <s v="GEOL SURVEY ITALY"/>
    <n v="1"/>
    <s v="0.004"/>
    <m/>
    <x v="0"/>
    <x v="0"/>
  </r>
  <r>
    <s v="GEOL SURVEY LITHUANIA"/>
    <n v="1"/>
    <s v="0.004"/>
    <m/>
    <x v="0"/>
    <x v="0"/>
  </r>
  <r>
    <s v="GEOL SURVEY NEW SOUTH WALES"/>
    <n v="1"/>
    <s v="0.004"/>
    <m/>
    <x v="0"/>
    <x v="0"/>
  </r>
  <r>
    <s v="GEOL SURVEY NORWAY NGU"/>
    <n v="1"/>
    <s v="0.004"/>
    <m/>
    <x v="0"/>
    <x v="0"/>
  </r>
  <r>
    <s v="GEOL SURVEY REPUBL SRPSKA"/>
    <n v="1"/>
    <s v="0.004"/>
    <m/>
    <x v="0"/>
    <x v="0"/>
  </r>
  <r>
    <s v="GEOL SURVEY SLOVAK REPUBL"/>
    <n v="1"/>
    <s v="0.004"/>
    <m/>
    <x v="0"/>
    <x v="0"/>
  </r>
  <r>
    <s v="GEOL SURVEY SLOVAKIA"/>
    <n v="1"/>
    <s v="0.004"/>
    <m/>
    <x v="0"/>
    <x v="0"/>
  </r>
  <r>
    <s v="GEOL SURVEY SLOVENIA"/>
    <n v="1"/>
    <s v="0.004"/>
    <m/>
    <x v="0"/>
    <x v="0"/>
  </r>
  <r>
    <s v="GEOL SURVEY SPAIN IGME"/>
    <n v="1"/>
    <s v="0.004"/>
    <m/>
    <x v="0"/>
    <x v="0"/>
  </r>
  <r>
    <s v="GEOLOGISK MUSEUM"/>
    <n v="1"/>
    <s v="0.004"/>
    <m/>
    <x v="0"/>
    <x v="0"/>
  </r>
  <r>
    <s v="GEOLOGY METEOROL CTR"/>
    <n v="1"/>
    <s v="0.004"/>
    <m/>
    <x v="0"/>
    <x v="0"/>
  </r>
  <r>
    <s v="GEOMAR HELMHOLTZ CTR OCEAN RES"/>
    <n v="1"/>
    <s v="0.004"/>
    <m/>
    <x v="0"/>
    <x v="0"/>
  </r>
  <r>
    <s v="GEOMAR HELMHOLTZ ZENTRUM OZEANFORSCH"/>
    <n v="1"/>
    <s v="0.004"/>
    <m/>
    <x v="0"/>
    <x v="0"/>
  </r>
  <r>
    <s v="GEOMEDIA"/>
    <n v="1"/>
    <s v="0.004"/>
    <m/>
    <x v="0"/>
    <x v="0"/>
  </r>
  <r>
    <s v="GEOMEDIA LTD"/>
    <n v="1"/>
    <s v="0.004"/>
    <m/>
    <x v="0"/>
    <x v="0"/>
  </r>
  <r>
    <s v="GEORG AUGUST UNIV GOETTINGEN"/>
    <n v="1"/>
    <s v="0.004"/>
    <m/>
    <x v="0"/>
    <x v="0"/>
  </r>
  <r>
    <s v="GEORGETOWN HOWARD UNIV"/>
    <n v="1"/>
    <s v="0.004"/>
    <m/>
    <x v="0"/>
    <x v="0"/>
  </r>
  <r>
    <s v="GEORGIA REAGENTS UNIV"/>
    <n v="1"/>
    <s v="0.004"/>
    <m/>
    <x v="0"/>
    <x v="0"/>
  </r>
  <r>
    <s v="GEORGIA REGENTS UNIV"/>
    <n v="1"/>
    <s v="0.004"/>
    <m/>
    <x v="0"/>
    <x v="0"/>
  </r>
  <r>
    <s v="GEORGIA SO UNIV"/>
    <n v="1"/>
    <s v="0.004"/>
    <m/>
    <x v="0"/>
    <x v="0"/>
  </r>
  <r>
    <s v="GEORGIA TECH INST"/>
    <n v="1"/>
    <s v="0.004"/>
    <m/>
    <x v="0"/>
    <x v="0"/>
  </r>
  <r>
    <s v="GEORGIA TECH UNIV"/>
    <n v="1"/>
    <s v="0.004"/>
    <m/>
    <x v="0"/>
    <x v="0"/>
  </r>
  <r>
    <s v="GEORGIA TECHNOL UNIV"/>
    <n v="1"/>
    <s v="0.004"/>
    <m/>
    <x v="0"/>
    <x v="0"/>
  </r>
  <r>
    <s v="GEORGIAN INST TECHNOL"/>
    <n v="1"/>
    <s v="0.004"/>
    <m/>
    <x v="0"/>
    <x v="0"/>
  </r>
  <r>
    <s v="GEOTOP"/>
    <n v="1"/>
    <s v="0.004"/>
    <m/>
    <x v="0"/>
    <x v="0"/>
  </r>
  <r>
    <s v="GEOZENTRUM NORDBAYERN"/>
    <n v="1"/>
    <s v="0.004"/>
    <m/>
    <x v="0"/>
    <x v="0"/>
  </r>
  <r>
    <s v="GERENCIA ATENC PRIMARIA GRAN CANARIA"/>
    <n v="1"/>
    <s v="0.004"/>
    <m/>
    <x v="0"/>
    <x v="0"/>
  </r>
  <r>
    <s v="GERIATR RES EDUC CLIN CTR GRECC"/>
    <n v="1"/>
    <s v="0.004"/>
    <m/>
    <x v="0"/>
    <x v="0"/>
  </r>
  <r>
    <s v="GERINNUNGSZENTRUM RHEIN RUHR GZRR"/>
    <n v="1"/>
    <s v="0.004"/>
    <m/>
    <x v="0"/>
    <x v="0"/>
  </r>
  <r>
    <s v="GERMAN ACAD PAEDIAT ADOLESCENT MED"/>
    <n v="1"/>
    <s v="0.004"/>
    <m/>
    <x v="0"/>
    <x v="0"/>
  </r>
  <r>
    <s v="GERMAN ACAD PEDIAT"/>
    <n v="1"/>
    <s v="0.004"/>
    <m/>
    <x v="0"/>
    <x v="0"/>
  </r>
  <r>
    <s v="GERMAN ASSOC PEDIATRICIANS"/>
    <n v="1"/>
    <s v="0.004"/>
    <m/>
    <x v="0"/>
    <x v="0"/>
  </r>
  <r>
    <s v="GERMAN CENT COMM TB DZK"/>
    <n v="1"/>
    <s v="0.004"/>
    <m/>
    <x v="0"/>
    <x v="0"/>
  </r>
  <r>
    <s v="GERMAN CTR CARDIOVASC DIS RES"/>
    <n v="1"/>
    <s v="0.004"/>
    <m/>
    <x v="0"/>
    <x v="0"/>
  </r>
  <r>
    <s v="GERMAN CTR CARDIOVASC DIS RES DZHK"/>
    <n v="1"/>
    <s v="0.004"/>
    <m/>
    <x v="0"/>
    <x v="0"/>
  </r>
  <r>
    <s v="GERMAN CTR CARDIOVASC RES PARTNER SITE MUNICH"/>
    <n v="1"/>
    <s v="0.004"/>
    <m/>
    <x v="0"/>
    <x v="0"/>
  </r>
  <r>
    <s v="GERMAN CTR CARDIOVASCULAR RES DZHK"/>
    <n v="1"/>
    <s v="0.004"/>
    <m/>
    <x v="0"/>
    <x v="0"/>
  </r>
  <r>
    <s v="GERMAN CTR DIABET RES D7D"/>
    <n v="1"/>
    <s v="0.004"/>
    <m/>
    <x v="0"/>
    <x v="0"/>
  </r>
  <r>
    <s v="GERMAN CTR DIABET RES DZD V"/>
    <n v="1"/>
    <s v="0.004"/>
    <m/>
    <x v="0"/>
    <x v="0"/>
  </r>
  <r>
    <s v="GERMAN CTR DIABET RES DZDEV"/>
    <n v="1"/>
    <s v="0.004"/>
    <m/>
    <x v="0"/>
    <x v="0"/>
  </r>
  <r>
    <s v="GERMAN CTR ENVIRONM HLTH HMGU"/>
    <n v="1"/>
    <s v="0.004"/>
    <m/>
    <x v="0"/>
    <x v="0"/>
  </r>
  <r>
    <s v="GERMAN CTR INTEGRAT BIODIVERS RES HALLE JENA LEIP"/>
    <n v="1"/>
    <s v="0.004"/>
    <m/>
    <x v="0"/>
    <x v="0"/>
  </r>
  <r>
    <s v="GERMAN CTR INTEGRAT BIOIDVERS RES IDIV HALLE JENA"/>
    <n v="1"/>
    <s v="0.004"/>
    <m/>
    <x v="0"/>
    <x v="0"/>
  </r>
  <r>
    <s v="GERMAN CTR LUNG RES"/>
    <n v="1"/>
    <s v="0.004"/>
    <m/>
    <x v="0"/>
    <x v="0"/>
  </r>
  <r>
    <s v="GERMAN CTR NEURODEGENERAT DIS"/>
    <n v="1"/>
    <s v="0.004"/>
    <m/>
    <x v="0"/>
    <x v="0"/>
  </r>
  <r>
    <s v="GERMAN DEPRESS FDN"/>
    <n v="1"/>
    <s v="0.004"/>
    <m/>
    <x v="0"/>
    <x v="0"/>
  </r>
  <r>
    <s v="GERMAN FED INST HYDROL BFG"/>
    <n v="1"/>
    <s v="0.004"/>
    <m/>
    <x v="0"/>
    <x v="0"/>
  </r>
  <r>
    <s v="GERMAN FED INST RISK ASSESSMENT BFR"/>
    <n v="1"/>
    <s v="0.004"/>
    <m/>
    <x v="0"/>
    <x v="0"/>
  </r>
  <r>
    <s v="GERMAN HEART CTR"/>
    <n v="1"/>
    <s v="0.004"/>
    <m/>
    <x v="0"/>
    <x v="0"/>
  </r>
  <r>
    <s v="GERMAN INST HUMAN NUTR POTSDAM REHBRUCKE DIFE"/>
    <n v="1"/>
    <s v="0.004"/>
    <m/>
    <x v="0"/>
    <x v="0"/>
  </r>
  <r>
    <s v="GERMAN LIVER FDN"/>
    <n v="1"/>
    <s v="0.004"/>
    <m/>
    <x v="0"/>
    <x v="0"/>
  </r>
  <r>
    <s v="GERMAN METEOROL SERV DWD"/>
    <n v="1"/>
    <s v="0.004"/>
    <m/>
    <x v="0"/>
    <x v="0"/>
  </r>
  <r>
    <s v="GERMAN RED CROSS BLOOD TRANSFUS SERV"/>
    <n v="1"/>
    <s v="0.004"/>
    <m/>
    <x v="0"/>
    <x v="0"/>
  </r>
  <r>
    <s v="GERMAN RES CTR ENVIRONM"/>
    <n v="1"/>
    <s v="0.004"/>
    <m/>
    <x v="0"/>
    <x v="0"/>
  </r>
  <r>
    <s v="GERMAN RES INST PSYCHIAT"/>
    <n v="1"/>
    <s v="0.004"/>
    <m/>
    <x v="0"/>
    <x v="0"/>
  </r>
  <r>
    <s v="GERMAN SOC CHEM"/>
    <n v="1"/>
    <s v="0.004"/>
    <m/>
    <x v="0"/>
    <x v="0"/>
  </r>
  <r>
    <s v="GERMAN UNIV CAIRO"/>
    <n v="1"/>
    <s v="0.004"/>
    <m/>
    <x v="0"/>
    <x v="0"/>
  </r>
  <r>
    <s v="GERMANS TRIAS PUJOL RES INST"/>
    <n v="1"/>
    <s v="0.004"/>
    <m/>
    <x v="0"/>
    <x v="0"/>
  </r>
  <r>
    <s v="GERMANS TRIAS PUJOL UNIV HOSP RES INST"/>
    <n v="1"/>
    <s v="0.004"/>
    <m/>
    <x v="0"/>
    <x v="0"/>
  </r>
  <r>
    <s v="GERMANY PARTNER INST COMPUTAT BIOL"/>
    <n v="1"/>
    <s v="0.004"/>
    <m/>
    <x v="0"/>
    <x v="0"/>
  </r>
  <r>
    <s v="GERONTOL RES CTR"/>
    <n v="1"/>
    <s v="0.004"/>
    <m/>
    <x v="0"/>
    <x v="0"/>
  </r>
  <r>
    <s v="GESELL PSYCH GESUNDHEIT PRO MENTE TIROL"/>
    <n v="1"/>
    <s v="0.004"/>
    <m/>
    <x v="0"/>
    <x v="0"/>
  </r>
  <r>
    <s v="GESELL SCHWERIONENFORSCH MBH"/>
    <n v="1"/>
    <s v="0.004"/>
    <m/>
    <x v="0"/>
    <x v="0"/>
  </r>
  <r>
    <s v="GEUS"/>
    <n v="1"/>
    <s v="0.004"/>
    <m/>
    <x v="0"/>
    <x v="0"/>
  </r>
  <r>
    <s v="GEZ GERMAN RES CTR GEOSCI"/>
    <n v="1"/>
    <s v="0.004"/>
    <m/>
    <x v="0"/>
    <x v="0"/>
  </r>
  <r>
    <s v="GGD UNIV"/>
    <n v="1"/>
    <s v="0.004"/>
    <m/>
    <x v="0"/>
    <x v="0"/>
  </r>
  <r>
    <s v="GGSIPU"/>
    <n v="1"/>
    <s v="0.004"/>
    <m/>
    <x v="0"/>
    <x v="0"/>
  </r>
  <r>
    <s v="GGZ INGEEST VU MED CTR"/>
    <n v="1"/>
    <s v="0.004"/>
    <m/>
    <x v="0"/>
    <x v="0"/>
  </r>
  <r>
    <s v="GH ST LOUIS LARIBOISIERE F WIDAL"/>
    <n v="1"/>
    <s v="0.004"/>
    <m/>
    <x v="0"/>
    <x v="0"/>
  </r>
  <r>
    <s v="GHICL"/>
    <n v="1"/>
    <s v="0.004"/>
    <m/>
    <x v="0"/>
    <x v="0"/>
  </r>
  <r>
    <s v="GHZ EISENSTADT"/>
    <n v="1"/>
    <s v="0.004"/>
    <m/>
    <x v="0"/>
    <x v="0"/>
  </r>
  <r>
    <s v="GIA"/>
    <n v="1"/>
    <s v="0.004"/>
    <m/>
    <x v="0"/>
    <x v="0"/>
  </r>
  <r>
    <s v="GIANNINA GASLINI CHILDRENS RES HOSP"/>
    <n v="1"/>
    <s v="0.004"/>
    <m/>
    <x v="0"/>
    <x v="0"/>
  </r>
  <r>
    <s v="GIANT"/>
    <n v="1"/>
    <s v="0.004"/>
    <m/>
    <x v="0"/>
    <x v="0"/>
  </r>
  <r>
    <s v="GIDROTEKHPROEKT LTD"/>
    <n v="1"/>
    <s v="0.004"/>
    <m/>
    <x v="0"/>
    <x v="0"/>
  </r>
  <r>
    <s v="GIE SELECTIONNEURS FEVEROLE"/>
    <n v="1"/>
    <s v="0.004"/>
    <m/>
    <x v="0"/>
    <x v="0"/>
  </r>
  <r>
    <s v="GIFT LIFE DONOR PROGRAM"/>
    <n v="1"/>
    <s v="0.004"/>
    <m/>
    <x v="0"/>
    <x v="0"/>
  </r>
  <r>
    <s v="GIFU UNIV"/>
    <n v="1"/>
    <s v="0.004"/>
    <m/>
    <x v="0"/>
    <x v="0"/>
  </r>
  <r>
    <s v="GILAT RES CTR"/>
    <n v="1"/>
    <s v="0.004"/>
    <m/>
    <x v="0"/>
    <x v="0"/>
  </r>
  <r>
    <s v="GILLETTE CHILDREN SPECIALTY HEALTHCARE"/>
    <n v="1"/>
    <s v="0.004"/>
    <m/>
    <x v="0"/>
    <x v="0"/>
  </r>
  <r>
    <s v="GILLETTE CHILDRENS SPECIALTY HEALTHCARE"/>
    <n v="1"/>
    <s v="0.004"/>
    <m/>
    <x v="0"/>
    <x v="0"/>
  </r>
  <r>
    <s v="GIOME INST"/>
    <n v="1"/>
    <s v="0.004"/>
    <m/>
    <x v="0"/>
    <x v="0"/>
  </r>
  <r>
    <s v="GIRO JOINT RES UNIT IRTA UPC"/>
    <n v="1"/>
    <s v="0.004"/>
    <m/>
    <x v="0"/>
    <x v="0"/>
  </r>
  <r>
    <s v="GIRONA BIOMED RES INST IDIBGI"/>
    <n v="1"/>
    <s v="0.004"/>
    <m/>
    <x v="0"/>
    <x v="0"/>
  </r>
  <r>
    <s v="GIRONA CANC REGISTRY"/>
    <n v="1"/>
    <s v="0.004"/>
    <m/>
    <x v="0"/>
    <x v="0"/>
  </r>
  <r>
    <s v="GIZ"/>
    <n v="1"/>
    <s v="0.004"/>
    <m/>
    <x v="0"/>
    <x v="0"/>
  </r>
  <r>
    <s v="GK SKRYABIN INST BIOCHEM PHYSIOL MICROORGANISMS"/>
    <n v="1"/>
    <s v="0.004"/>
    <m/>
    <x v="0"/>
    <x v="0"/>
  </r>
  <r>
    <s v="GLADSTONE INST NEUROL DIS"/>
    <n v="1"/>
    <s v="0.004"/>
    <m/>
    <x v="0"/>
    <x v="0"/>
  </r>
  <r>
    <s v="GLAXOSMITHKLEIN"/>
    <n v="1"/>
    <s v="0.004"/>
    <m/>
    <x v="0"/>
    <x v="0"/>
  </r>
  <r>
    <s v="GLAXOSMITHKLINE RES DEV LTD"/>
    <n v="1"/>
    <s v="0.004"/>
    <m/>
    <x v="0"/>
    <x v="0"/>
  </r>
  <r>
    <s v="GLAXOSMITHKLINE SPA"/>
    <n v="1"/>
    <s v="0.004"/>
    <m/>
    <x v="0"/>
    <x v="0"/>
  </r>
  <r>
    <s v="GLAXOSMITHKLINE VACCINES"/>
    <n v="1"/>
    <s v="0.004"/>
    <m/>
    <x v="0"/>
    <x v="0"/>
  </r>
  <r>
    <s v="GLAXOSMITHLAINE"/>
    <n v="1"/>
    <s v="0.004"/>
    <m/>
    <x v="0"/>
    <x v="0"/>
  </r>
  <r>
    <s v="GLIWICE GEN HOSP"/>
    <n v="1"/>
    <s v="0.004"/>
    <m/>
    <x v="0"/>
    <x v="0"/>
  </r>
  <r>
    <s v="GLOBAL ALLIANCE INFECT SURG"/>
    <n v="1"/>
    <s v="0.004"/>
    <m/>
    <x v="0"/>
    <x v="0"/>
  </r>
  <r>
    <s v="GLOBAL BIODIVERS INFORMAT FACIL"/>
    <n v="1"/>
    <s v="0.004"/>
    <m/>
    <x v="0"/>
    <x v="0"/>
  </r>
  <r>
    <s v="GLOBAL BLOOD PRESSURE GENET CONSORTIUM"/>
    <n v="1"/>
    <s v="0.004"/>
    <m/>
    <x v="0"/>
    <x v="0"/>
  </r>
  <r>
    <s v="GLOBAL CHANGE RES CTR"/>
    <n v="1"/>
    <s v="0.004"/>
    <m/>
    <x v="0"/>
    <x v="0"/>
  </r>
  <r>
    <s v="GLOBAL CHANGE RES INST"/>
    <n v="1"/>
    <s v="0.004"/>
    <m/>
    <x v="0"/>
    <x v="0"/>
  </r>
  <r>
    <s v="GLOBAL DEV NETWORK GDN"/>
    <n v="1"/>
    <s v="0.004"/>
    <m/>
    <x v="0"/>
    <x v="0"/>
  </r>
  <r>
    <s v="GLOBAL ECOL UNIT CREAF CEAB CSIC UAB"/>
    <n v="1"/>
    <s v="0.004"/>
    <m/>
    <x v="0"/>
    <x v="0"/>
  </r>
  <r>
    <s v="GLOBAL HLTH INST"/>
    <n v="1"/>
    <s v="0.004"/>
    <m/>
    <x v="0"/>
    <x v="0"/>
  </r>
  <r>
    <s v="GLOBAL HOSP"/>
    <n v="1"/>
    <s v="0.004"/>
    <m/>
    <x v="0"/>
    <x v="0"/>
  </r>
  <r>
    <s v="GLOBAL LIPIDS GENET CONSORTIUM"/>
    <n v="1"/>
    <s v="0.004"/>
    <m/>
    <x v="0"/>
    <x v="0"/>
  </r>
  <r>
    <s v="GLOBAL TELESCOPE NETWORK INC"/>
    <n v="1"/>
    <s v="0.004"/>
    <m/>
    <x v="0"/>
    <x v="0"/>
  </r>
  <r>
    <s v="GLOBAL WILDLIFE CONSERVAT"/>
    <n v="1"/>
    <s v="0.004"/>
    <m/>
    <x v="0"/>
    <x v="0"/>
  </r>
  <r>
    <s v="GLOBALFOUNDRIES"/>
    <n v="1"/>
    <s v="0.004"/>
    <m/>
    <x v="0"/>
    <x v="0"/>
  </r>
  <r>
    <s v="GLOSSOPTERIS WEB DESIGN DEV"/>
    <n v="1"/>
    <s v="0.004"/>
    <m/>
    <x v="0"/>
    <x v="0"/>
  </r>
  <r>
    <s v="GLOUCESTERSHIRE ROYAL HOSP"/>
    <n v="1"/>
    <s v="0.004"/>
    <m/>
    <x v="0"/>
    <x v="0"/>
  </r>
  <r>
    <s v="GMR INST TECHNOL"/>
    <n v="1"/>
    <s v="0.004"/>
    <m/>
    <x v="0"/>
    <x v="0"/>
  </r>
  <r>
    <s v="GNS HEALTHCARE"/>
    <n v="1"/>
    <s v="0.004"/>
    <m/>
    <x v="0"/>
    <x v="0"/>
  </r>
  <r>
    <s v="GOBIEMO VASCO HOSP"/>
    <n v="1"/>
    <s v="0.004"/>
    <m/>
    <x v="0"/>
    <x v="0"/>
  </r>
  <r>
    <s v="GOBIERNO AUTONOMO DEPT SANTA CRUZ"/>
    <n v="1"/>
    <s v="0.004"/>
    <m/>
    <x v="0"/>
    <x v="0"/>
  </r>
  <r>
    <s v="GOBIERNO CANTABRIA"/>
    <n v="1"/>
    <s v="0.004"/>
    <m/>
    <x v="0"/>
    <x v="0"/>
  </r>
  <r>
    <s v="GOBIERNO EXTREMADURA"/>
    <n v="1"/>
    <s v="0.004"/>
    <m/>
    <x v="0"/>
    <x v="0"/>
  </r>
  <r>
    <s v="GOBIERNO VASCO"/>
    <n v="1"/>
    <s v="0.004"/>
    <m/>
    <x v="0"/>
    <x v="0"/>
  </r>
  <r>
    <s v="GOBIERNO VASCO EUSKO JAURLARITZA"/>
    <n v="1"/>
    <s v="0.004"/>
    <m/>
    <x v="0"/>
    <x v="0"/>
  </r>
  <r>
    <s v="GOLD NSW"/>
    <n v="1"/>
    <s v="0.004"/>
    <m/>
    <x v="0"/>
    <x v="0"/>
  </r>
  <r>
    <s v="GOLDEN JUBILEE NATL HOSP"/>
    <n v="1"/>
    <s v="0.004"/>
    <m/>
    <x v="0"/>
    <x v="0"/>
  </r>
  <r>
    <s v="GOLDFIELDS LAND SEA COUNCIL ABORIGINAL CORP"/>
    <n v="1"/>
    <s v="0.004"/>
    <m/>
    <x v="0"/>
    <x v="0"/>
  </r>
  <r>
    <s v="GOMEL REG CTR HYG"/>
    <n v="1"/>
    <s v="0.004"/>
    <m/>
    <x v="0"/>
    <x v="0"/>
  </r>
  <r>
    <s v="GOMEL STATE MED UNIV"/>
    <n v="1"/>
    <s v="0.004"/>
    <m/>
    <x v="0"/>
    <x v="0"/>
  </r>
  <r>
    <s v="GOMSPACE APS"/>
    <n v="1"/>
    <s v="0.004"/>
    <m/>
    <x v="0"/>
    <x v="0"/>
  </r>
  <r>
    <s v="GONZAGA UNIV"/>
    <n v="1"/>
    <s v="0.004"/>
    <m/>
    <x v="0"/>
    <x v="0"/>
  </r>
  <r>
    <s v="GOOD CLIN PRACTICE ALLIANCE EUROPE"/>
    <n v="1"/>
    <s v="0.004"/>
    <m/>
    <x v="0"/>
    <x v="0"/>
  </r>
  <r>
    <s v="GOODMAYES HOSP"/>
    <n v="1"/>
    <s v="0.004"/>
    <m/>
    <x v="0"/>
    <x v="0"/>
  </r>
  <r>
    <s v="GORDON NORRIE CTR GENET EYE DIS"/>
    <n v="1"/>
    <s v="0.004"/>
    <m/>
    <x v="0"/>
    <x v="0"/>
  </r>
  <r>
    <s v="GORGAS MEMORIAL INST PUBL HLTH"/>
    <n v="1"/>
    <s v="0.004"/>
    <m/>
    <x v="0"/>
    <x v="0"/>
  </r>
  <r>
    <s v="GORNO ALTAISK STATE UNIV"/>
    <n v="1"/>
    <s v="0.004"/>
    <m/>
    <x v="0"/>
    <x v="0"/>
  </r>
  <r>
    <s v="GORRIZ HERNANDO MED"/>
    <n v="1"/>
    <s v="0.004"/>
    <m/>
    <x v="0"/>
    <x v="0"/>
  </r>
  <r>
    <s v="GOSNIORH"/>
    <n v="1"/>
    <s v="0.004"/>
    <m/>
    <x v="0"/>
    <x v="0"/>
  </r>
  <r>
    <s v="GOTHENBERG UNIV"/>
    <n v="1"/>
    <s v="0.004"/>
    <m/>
    <x v="0"/>
    <x v="0"/>
  </r>
  <r>
    <s v="GOTHENBURG BOT GARDEN"/>
    <n v="1"/>
    <s v="0.004"/>
    <m/>
    <x v="0"/>
    <x v="0"/>
  </r>
  <r>
    <s v="GOTHENBURG MUSEUM NAT HIST"/>
    <n v="1"/>
    <s v="0.004"/>
    <m/>
    <x v="0"/>
    <x v="0"/>
  </r>
  <r>
    <s v="GOTLAND UNIV"/>
    <n v="1"/>
    <s v="0.004"/>
    <m/>
    <x v="0"/>
    <x v="0"/>
  </r>
  <r>
    <s v="GOTTFRIED WILHELM LEIBNIZ UNIV LUH"/>
    <n v="1"/>
    <s v="0.004"/>
    <m/>
    <x v="0"/>
    <x v="0"/>
  </r>
  <r>
    <s v="GOVERNM MED COLL"/>
    <n v="1"/>
    <s v="0.004"/>
    <m/>
    <x v="0"/>
    <x v="0"/>
  </r>
  <r>
    <s v="GOVERNMENT"/>
    <n v="1"/>
    <s v="0.004"/>
    <m/>
    <x v="0"/>
    <x v="0"/>
  </r>
  <r>
    <s v="GOVT ALAND"/>
    <n v="1"/>
    <s v="0.004"/>
    <m/>
    <x v="0"/>
    <x v="0"/>
  </r>
  <r>
    <s v="GOVT COLL MUNNAR"/>
    <n v="1"/>
    <s v="0.004"/>
    <m/>
    <x v="0"/>
    <x v="0"/>
  </r>
  <r>
    <s v="GOVT DUBAI"/>
    <n v="1"/>
    <s v="0.004"/>
    <m/>
    <x v="0"/>
    <x v="0"/>
  </r>
  <r>
    <s v="GOVT INDIA"/>
    <n v="1"/>
    <s v="0.004"/>
    <m/>
    <x v="0"/>
    <x v="0"/>
  </r>
  <r>
    <s v="GOVT MED COLL HOSP MYSORE"/>
    <n v="1"/>
    <s v="0.004"/>
    <m/>
    <x v="0"/>
    <x v="0"/>
  </r>
  <r>
    <s v="GOVT MOTILAL VIGYAN MAHAVIDYALAYA"/>
    <n v="1"/>
    <s v="0.004"/>
    <m/>
    <x v="0"/>
    <x v="0"/>
  </r>
  <r>
    <s v="GOVT SAKHA REPUBL"/>
    <n v="1"/>
    <s v="0.004"/>
    <m/>
    <x v="0"/>
    <x v="0"/>
  </r>
  <r>
    <s v="GOVT SPAIN"/>
    <n v="1"/>
    <s v="0.004"/>
    <m/>
    <x v="0"/>
    <x v="0"/>
  </r>
  <r>
    <s v="GOVT WESTERN AUSTRALIA"/>
    <n v="1"/>
    <s v="0.004"/>
    <m/>
    <x v="0"/>
    <x v="0"/>
  </r>
  <r>
    <s v="GOVT YUKON"/>
    <n v="1"/>
    <s v="0.004"/>
    <m/>
    <x v="0"/>
    <x v="0"/>
  </r>
  <r>
    <s v="GPI"/>
    <n v="1"/>
    <s v="0.004"/>
    <m/>
    <x v="0"/>
    <x v="0"/>
  </r>
  <r>
    <s v="GR T POPA UNIV MED PHARM"/>
    <n v="1"/>
    <s v="0.004"/>
    <m/>
    <x v="0"/>
    <x v="0"/>
  </r>
  <r>
    <s v="GR1F"/>
    <n v="1"/>
    <s v="0.004"/>
    <m/>
    <x v="0"/>
    <x v="0"/>
  </r>
  <r>
    <s v="GRAD CTR"/>
    <n v="1"/>
    <s v="0.004"/>
    <m/>
    <x v="0"/>
    <x v="0"/>
  </r>
  <r>
    <s v="GRAD INST"/>
    <n v="1"/>
    <s v="0.004"/>
    <m/>
    <x v="0"/>
    <x v="0"/>
  </r>
  <r>
    <s v="GRAD INST BIOMED SCI"/>
    <n v="1"/>
    <s v="0.004"/>
    <m/>
    <x v="0"/>
    <x v="0"/>
  </r>
  <r>
    <s v="GRAD SCH ADV SCI TECH"/>
    <n v="1"/>
    <s v="0.004"/>
    <m/>
    <x v="0"/>
    <x v="0"/>
  </r>
  <r>
    <s v="GRAD SCH ADV SCI TECH TDU"/>
    <n v="1"/>
    <s v="0.004"/>
    <m/>
    <x v="0"/>
    <x v="0"/>
  </r>
  <r>
    <s v="GRAD SCH CANC SCI POLICY"/>
    <n v="1"/>
    <s v="0.004"/>
    <m/>
    <x v="0"/>
    <x v="0"/>
  </r>
  <r>
    <s v="GRAD SCH HLTH ECON MANAGEMENT"/>
    <n v="1"/>
    <s v="0.004"/>
    <m/>
    <x v="0"/>
    <x v="0"/>
  </r>
  <r>
    <s v="GRAD UNIV ADV STUDIES SOKENDAI"/>
    <n v="1"/>
    <s v="0.004"/>
    <m/>
    <x v="0"/>
    <x v="0"/>
  </r>
  <r>
    <s v="GRAFITEK"/>
    <n v="1"/>
    <s v="0.004"/>
    <m/>
    <x v="0"/>
    <x v="0"/>
  </r>
  <r>
    <s v="GRAMINOR AS"/>
    <n v="1"/>
    <s v="0.004"/>
    <m/>
    <x v="0"/>
    <x v="0"/>
  </r>
  <r>
    <s v="GRANADA CANC REGISTRY"/>
    <n v="1"/>
    <s v="0.004"/>
    <m/>
    <x v="0"/>
    <x v="0"/>
  </r>
  <r>
    <s v="GRAND HOP CHARLEROI"/>
    <n v="1"/>
    <s v="0.004"/>
    <m/>
    <x v="0"/>
    <x v="0"/>
  </r>
  <r>
    <s v="GRANDE INT HOSP"/>
    <n v="1"/>
    <s v="0.004"/>
    <m/>
    <x v="0"/>
    <x v="0"/>
  </r>
  <r>
    <s v="GRANOLLERS GEN HOSP"/>
    <n v="1"/>
    <s v="0.004"/>
    <m/>
    <x v="0"/>
    <x v="0"/>
  </r>
  <r>
    <s v="GRANT MED COLL"/>
    <n v="1"/>
    <s v="0.004"/>
    <m/>
    <x v="0"/>
    <x v="0"/>
  </r>
  <r>
    <s v="GRANTECAN"/>
    <n v="1"/>
    <s v="0.004"/>
    <m/>
    <x v="0"/>
    <x v="0"/>
  </r>
  <r>
    <s v="GRANTECAN SA"/>
    <n v="1"/>
    <s v="0.004"/>
    <m/>
    <x v="0"/>
    <x v="0"/>
  </r>
  <r>
    <s v="GRANTHAM HOSP"/>
    <n v="1"/>
    <s v="0.004"/>
    <m/>
    <x v="0"/>
    <x v="0"/>
  </r>
  <r>
    <s v="GRAZYNA PULKA SPECJALISTY OSRODEK ALL MED"/>
    <n v="1"/>
    <s v="0.004"/>
    <m/>
    <x v="0"/>
    <x v="0"/>
  </r>
  <r>
    <s v="GREAT LAKES ENVIRONM RES LAB"/>
    <n v="1"/>
    <s v="0.004"/>
    <m/>
    <x v="0"/>
    <x v="0"/>
  </r>
  <r>
    <s v="GREAT ORMOND ST HOSP NHS FDN TRUST"/>
    <n v="1"/>
    <s v="0.004"/>
    <m/>
    <x v="0"/>
    <x v="0"/>
  </r>
  <r>
    <s v="GREATER NEW YORK CITY AREA PHARMACEUT"/>
    <n v="1"/>
    <s v="0.004"/>
    <m/>
    <x v="0"/>
    <x v="0"/>
  </r>
  <r>
    <s v="GREATER POLAND CANC CTR"/>
    <n v="1"/>
    <s v="0.004"/>
    <m/>
    <x v="0"/>
    <x v="0"/>
  </r>
  <r>
    <s v="GRECC"/>
    <n v="1"/>
    <s v="0.004"/>
    <m/>
    <x v="0"/>
    <x v="0"/>
  </r>
  <r>
    <s v="GREEK BIOTOPE WETLAND CTR"/>
    <n v="1"/>
    <s v="0.004"/>
    <m/>
    <x v="0"/>
    <x v="0"/>
  </r>
  <r>
    <s v="GREEK CTR DIS PREVENT CONTROL"/>
    <n v="1"/>
    <s v="0.004"/>
    <m/>
    <x v="0"/>
    <x v="0"/>
  </r>
  <r>
    <s v="GREEN INFRASTRUCT LTD"/>
    <n v="1"/>
    <s v="0.004"/>
    <m/>
    <x v="0"/>
    <x v="0"/>
  </r>
  <r>
    <s v="GREEN INFRASTRUCTURE LTD"/>
    <n v="1"/>
    <s v="0.004"/>
    <m/>
    <x v="0"/>
    <x v="0"/>
  </r>
  <r>
    <s v="GREENLAND NATL MUSEUM ARCHIVES"/>
    <n v="1"/>
    <s v="0.004"/>
    <m/>
    <x v="0"/>
    <x v="0"/>
  </r>
  <r>
    <s v="GREENVILLE HOSP SYST"/>
    <n v="1"/>
    <s v="0.004"/>
    <m/>
    <x v="0"/>
    <x v="0"/>
  </r>
  <r>
    <s v="GREGE"/>
    <n v="1"/>
    <s v="0.004"/>
    <m/>
    <x v="0"/>
    <x v="0"/>
  </r>
  <r>
    <s v="GREGORIO MARANON UNIV HOSP"/>
    <n v="1"/>
    <s v="0.004"/>
    <m/>
    <x v="0"/>
    <x v="0"/>
  </r>
  <r>
    <s v="GREIFSWALD MED SCH"/>
    <n v="1"/>
    <s v="0.004"/>
    <m/>
    <x v="0"/>
    <x v="0"/>
  </r>
  <r>
    <s v="GRENOBLE INST NEUROSCI"/>
    <n v="1"/>
    <s v="0.004"/>
    <m/>
    <x v="0"/>
    <x v="0"/>
  </r>
  <r>
    <s v="GRENOBLE INST TECHNOL"/>
    <n v="1"/>
    <s v="0.004"/>
    <m/>
    <x v="0"/>
    <x v="0"/>
  </r>
  <r>
    <s v="GRIGORIEV INST MED RADIOL NAMS UKRAINE"/>
    <n v="1"/>
    <s v="0.004"/>
    <m/>
    <x v="0"/>
    <x v="0"/>
  </r>
  <r>
    <s v="GRIO"/>
    <n v="1"/>
    <s v="0.004"/>
    <m/>
    <x v="0"/>
    <x v="0"/>
  </r>
  <r>
    <s v="GRM INT"/>
    <n v="1"/>
    <s v="0.004"/>
    <m/>
    <x v="0"/>
    <x v="0"/>
  </r>
  <r>
    <s v="GRODNO STATE UNIV"/>
    <n v="1"/>
    <s v="0.004"/>
    <m/>
    <x v="0"/>
    <x v="0"/>
  </r>
  <r>
    <s v="GROENE HART HOSP"/>
    <n v="1"/>
    <s v="0.004"/>
    <m/>
    <x v="0"/>
    <x v="0"/>
  </r>
  <r>
    <s v="GRONTMIJ"/>
    <n v="1"/>
    <s v="0.004"/>
    <m/>
    <x v="0"/>
    <x v="0"/>
  </r>
  <r>
    <s v="GRONTMIJ AS"/>
    <n v="1"/>
    <s v="0.004"/>
    <m/>
    <x v="0"/>
    <x v="0"/>
  </r>
  <r>
    <s v="GROSSHADERN CLIN"/>
    <n v="1"/>
    <s v="0.004"/>
    <m/>
    <x v="0"/>
    <x v="0"/>
  </r>
  <r>
    <s v="GROUPEMENT DEFENSE SANITAIRE APICOLE BOUCHES RHON"/>
    <n v="1"/>
    <s v="0.004"/>
    <m/>
    <x v="0"/>
    <x v="0"/>
  </r>
  <r>
    <s v="GROUPEMENT DEFENSE SANITAIRE APICOLE FINISTERE"/>
    <n v="1"/>
    <s v="0.004"/>
    <m/>
    <x v="0"/>
    <x v="0"/>
  </r>
  <r>
    <s v="GROUPEMENT DEFENSE SANITAIRE CANTAL"/>
    <n v="1"/>
    <s v="0.004"/>
    <m/>
    <x v="0"/>
    <x v="0"/>
  </r>
  <r>
    <s v="GROUPEMENT DEFENSE SANITAIRE DROME"/>
    <n v="1"/>
    <s v="0.004"/>
    <m/>
    <x v="0"/>
    <x v="0"/>
  </r>
  <r>
    <s v="GROUPEMENT DEFENSE SANITAIRE INDRE LOIRE"/>
    <n v="1"/>
    <s v="0.004"/>
    <m/>
    <x v="0"/>
    <x v="0"/>
  </r>
  <r>
    <s v="GROW SCH ONCOL DEV BIOL"/>
    <n v="1"/>
    <s v="0.004"/>
    <m/>
    <x v="0"/>
    <x v="0"/>
  </r>
  <r>
    <s v="GRP ALMADA SEIXAL"/>
    <n v="1"/>
    <s v="0.004"/>
    <m/>
    <x v="0"/>
    <x v="0"/>
  </r>
  <r>
    <s v="GRP ASSOC MICOLOG BRESADOLA BELLUNO"/>
    <n v="1"/>
    <s v="0.004"/>
    <m/>
    <x v="0"/>
    <x v="0"/>
  </r>
  <r>
    <s v="GRP ASSOCIAZ MICOL BRESADOLA BELLUNO"/>
    <n v="1"/>
    <s v="0.004"/>
    <m/>
    <x v="0"/>
    <x v="0"/>
  </r>
  <r>
    <s v="GRP BALEARES"/>
    <n v="1"/>
    <s v="0.004"/>
    <m/>
    <x v="0"/>
    <x v="0"/>
  </r>
  <r>
    <s v="GRP BOHIO ESTUDIO"/>
    <n v="1"/>
    <s v="0.004"/>
    <m/>
    <x v="0"/>
    <x v="0"/>
  </r>
  <r>
    <s v="GRP DEF SANIT APICOLE BOUCHES RHONE"/>
    <n v="1"/>
    <s v="0.004"/>
    <m/>
    <x v="0"/>
    <x v="0"/>
  </r>
  <r>
    <s v="GRP DEF SANIT APICOLE FINISTERE"/>
    <n v="1"/>
    <s v="0.004"/>
    <m/>
    <x v="0"/>
    <x v="0"/>
  </r>
  <r>
    <s v="GRP DEF SANIT CANTAL"/>
    <n v="1"/>
    <s v="0.004"/>
    <m/>
    <x v="0"/>
    <x v="0"/>
  </r>
  <r>
    <s v="GRP DEF SANIT DROME"/>
    <n v="1"/>
    <s v="0.004"/>
    <m/>
    <x v="0"/>
    <x v="0"/>
  </r>
  <r>
    <s v="GRP DEF SANIT INDRE LOIRE"/>
    <n v="1"/>
    <s v="0.004"/>
    <m/>
    <x v="0"/>
    <x v="0"/>
  </r>
  <r>
    <s v="GRP ETUDE PREVENTOL"/>
    <n v="1"/>
    <s v="0.004"/>
    <m/>
    <x v="0"/>
    <x v="0"/>
  </r>
  <r>
    <s v="GRP HLTH COOPERAT"/>
    <n v="1"/>
    <s v="0.004"/>
    <m/>
    <x v="0"/>
    <x v="0"/>
  </r>
  <r>
    <s v="GRP HOSP COCHIN"/>
    <n v="1"/>
    <s v="0.004"/>
    <m/>
    <x v="0"/>
    <x v="0"/>
  </r>
  <r>
    <s v="GRP HOSP HAVRE"/>
    <n v="1"/>
    <s v="0.004"/>
    <m/>
    <x v="0"/>
    <x v="0"/>
  </r>
  <r>
    <s v="GRP HOSP PITIE SALPETRIERE CHARLES FOIX"/>
    <n v="1"/>
    <s v="0.004"/>
    <m/>
    <x v="0"/>
    <x v="0"/>
  </r>
  <r>
    <s v="GRP HOSP UNIV EST PARISIEN"/>
    <n v="1"/>
    <s v="0.004"/>
    <m/>
    <x v="0"/>
    <x v="0"/>
  </r>
  <r>
    <s v="GRT POPA UNIV MED PHARM REHABIL HOSP"/>
    <n v="1"/>
    <s v="0.004"/>
    <m/>
    <x v="0"/>
    <x v="0"/>
  </r>
  <r>
    <s v="GRU COLLEGATO INFN SIENA"/>
    <n v="1"/>
    <s v="0.004"/>
    <m/>
    <x v="0"/>
    <x v="0"/>
  </r>
  <r>
    <s v="GS CARDIAC LAB MED PROFESS CORP"/>
    <n v="1"/>
    <s v="0.004"/>
    <m/>
    <x v="0"/>
    <x v="0"/>
  </r>
  <r>
    <s v="GSF"/>
    <n v="1"/>
    <s v="0.004"/>
    <m/>
    <x v="0"/>
    <x v="0"/>
  </r>
  <r>
    <s v="GSI DARMSTADT"/>
    <n v="1"/>
    <s v="0.004"/>
    <m/>
    <x v="0"/>
    <x v="0"/>
  </r>
  <r>
    <s v="GSI HELMHOLTZZENTRUM SCHWERIONENFORSCH GSI"/>
    <n v="1"/>
    <s v="0.004"/>
    <m/>
    <x v="0"/>
    <x v="0"/>
  </r>
  <r>
    <s v="GSK ESTONIA"/>
    <n v="1"/>
    <s v="0.004"/>
    <m/>
    <x v="0"/>
    <x v="0"/>
  </r>
  <r>
    <s v="GSK NORD"/>
    <n v="1"/>
    <s v="0.004"/>
    <m/>
    <x v="0"/>
    <x v="0"/>
  </r>
  <r>
    <s v="GTC PROJECT OFF"/>
    <n v="1"/>
    <s v="0.004"/>
    <m/>
    <x v="0"/>
    <x v="0"/>
  </r>
  <r>
    <s v="GUANGDONG ACAD MED SCI"/>
    <n v="1"/>
    <s v="0.004"/>
    <m/>
    <x v="0"/>
    <x v="0"/>
  </r>
  <r>
    <s v="GUANGDONG GEN HOSP"/>
    <n v="1"/>
    <s v="0.004"/>
    <m/>
    <x v="0"/>
    <x v="0"/>
  </r>
  <r>
    <s v="GUANGDONG INST MICROBIOL"/>
    <n v="1"/>
    <s v="0.004"/>
    <m/>
    <x v="0"/>
    <x v="0"/>
  </r>
  <r>
    <s v="GUANGDONG MED COLL"/>
    <n v="1"/>
    <s v="0.004"/>
    <m/>
    <x v="0"/>
    <x v="0"/>
  </r>
  <r>
    <s v="GUANGDONG PROV PEOPLES HOSP"/>
    <n v="1"/>
    <s v="0.004"/>
    <m/>
    <x v="0"/>
    <x v="0"/>
  </r>
  <r>
    <s v="GUANGDONG UNIV FOREIGN STUDIES"/>
    <n v="1"/>
    <s v="0.004"/>
    <m/>
    <x v="0"/>
    <x v="0"/>
  </r>
  <r>
    <s v="GUANGDONG UNIV TECHNOL"/>
    <n v="1"/>
    <s v="0.004"/>
    <m/>
    <x v="0"/>
    <x v="0"/>
  </r>
  <r>
    <s v="GUANGXI MED UNIV"/>
    <n v="1"/>
    <s v="0.004"/>
    <m/>
    <x v="0"/>
    <x v="0"/>
  </r>
  <r>
    <s v="GUANGZHOU UNIV"/>
    <n v="1"/>
    <s v="0.004"/>
    <m/>
    <x v="0"/>
    <x v="0"/>
  </r>
  <r>
    <s v="GUARDTIME AS"/>
    <n v="1"/>
    <s v="0.004"/>
    <m/>
    <x v="0"/>
    <x v="0"/>
  </r>
  <r>
    <s v="GUI DE CHAULIAC HOSP"/>
    <n v="1"/>
    <s v="0.004"/>
    <m/>
    <x v="0"/>
    <x v="0"/>
  </r>
  <r>
    <s v="GUILAN UNIV MED SCI"/>
    <n v="1"/>
    <s v="0.004"/>
    <m/>
    <x v="0"/>
    <x v="0"/>
  </r>
  <r>
    <s v="GUILDHALL SCH MUS DRAMA"/>
    <n v="1"/>
    <s v="0.004"/>
    <m/>
    <x v="0"/>
    <x v="0"/>
  </r>
  <r>
    <s v="GUIZHOU ACAD AGR SCI"/>
    <n v="1"/>
    <s v="0.004"/>
    <m/>
    <x v="0"/>
    <x v="0"/>
  </r>
  <r>
    <s v="GUM"/>
    <n v="1"/>
    <s v="0.004"/>
    <m/>
    <x v="0"/>
    <x v="0"/>
  </r>
  <r>
    <s v="GUMILYOV EURASIAN NATL UNIV"/>
    <n v="1"/>
    <s v="0.004"/>
    <m/>
    <x v="0"/>
    <x v="0"/>
  </r>
  <r>
    <s v="GURUKULA KANGRI UNIV"/>
    <n v="1"/>
    <s v="0.004"/>
    <m/>
    <x v="0"/>
    <x v="0"/>
  </r>
  <r>
    <s v="GUSTAVE ROUSSY CANC CAMPUS"/>
    <n v="1"/>
    <s v="0.004"/>
    <m/>
    <x v="0"/>
    <x v="0"/>
  </r>
  <r>
    <s v="GUSTAVE ROUSSY COMPREHENS CANC CTR"/>
    <n v="1"/>
    <s v="0.004"/>
    <m/>
    <x v="0"/>
    <x v="0"/>
  </r>
  <r>
    <s v="GUSTAVE ROUSSY INST"/>
    <n v="1"/>
    <s v="0.004"/>
    <m/>
    <x v="0"/>
    <x v="0"/>
  </r>
  <r>
    <s v="GUSTAVUS ADOLPHUS COLL"/>
    <n v="1"/>
    <s v="0.004"/>
    <m/>
    <x v="0"/>
    <x v="0"/>
  </r>
  <r>
    <s v="GUYS ST THOMAS HOSP NHS TRUST"/>
    <n v="1"/>
    <s v="0.004"/>
    <m/>
    <x v="0"/>
    <x v="0"/>
  </r>
  <r>
    <s v="GUYS ST THOMAS NATL HLTH SERV FDN TRUST"/>
    <n v="1"/>
    <s v="0.004"/>
    <m/>
    <x v="0"/>
    <x v="0"/>
  </r>
  <r>
    <s v="GUYS ST THOMAS NHS FDN"/>
    <n v="1"/>
    <s v="0.004"/>
    <m/>
    <x v="0"/>
    <x v="0"/>
  </r>
  <r>
    <s v="GUYS ST THOMAS NHS FDN TRUST KINGS COLL"/>
    <n v="1"/>
    <s v="0.004"/>
    <m/>
    <x v="0"/>
    <x v="0"/>
  </r>
  <r>
    <s v="GUYS ST THOMAS NHS FDN TRUST KINGS COLL LONDON"/>
    <n v="1"/>
    <s v="0.004"/>
    <m/>
    <x v="0"/>
    <x v="0"/>
  </r>
  <r>
    <s v="GVA"/>
    <n v="1"/>
    <s v="0.004"/>
    <m/>
    <x v="0"/>
    <x v="0"/>
  </r>
  <r>
    <s v="GVM CARE RES"/>
    <n v="1"/>
    <s v="0.004"/>
    <m/>
    <x v="0"/>
    <x v="0"/>
  </r>
  <r>
    <s v="GWT TUD GMBH"/>
    <n v="1"/>
    <s v="0.004"/>
    <m/>
    <x v="0"/>
    <x v="0"/>
  </r>
  <r>
    <s v="GYNAEKOL GEBURTSHILFE VERBUND KRAGES BURGENLAND"/>
    <n v="1"/>
    <s v="0.004"/>
    <m/>
    <x v="0"/>
    <x v="0"/>
  </r>
  <r>
    <s v="GZA SINT AUGUSTINUS"/>
    <n v="1"/>
    <s v="0.004"/>
    <m/>
    <x v="0"/>
    <x v="0"/>
  </r>
  <r>
    <s v="H LEE MOFFITT CANC CTR RES INST"/>
    <n v="1"/>
    <s v="0.004"/>
    <m/>
    <x v="0"/>
    <x v="0"/>
  </r>
  <r>
    <s v="HAAGA HELIA AMMATTIKORKEAKOULU"/>
    <n v="1"/>
    <s v="0.004"/>
    <m/>
    <x v="0"/>
    <x v="0"/>
  </r>
  <r>
    <s v="HAAPSALU VOCAT EDUC TRAINING CTR"/>
    <n v="1"/>
    <s v="0.004"/>
    <m/>
    <x v="0"/>
    <x v="0"/>
  </r>
  <r>
    <s v="HABILITAT UNIT FOLKHALSAN"/>
    <n v="1"/>
    <s v="0.004"/>
    <m/>
    <x v="0"/>
    <x v="0"/>
  </r>
  <r>
    <s v="HACCETEPE UNIV"/>
    <n v="1"/>
    <s v="0.004"/>
    <m/>
    <x v="0"/>
    <x v="0"/>
  </r>
  <r>
    <s v="HADASSAH EIN KEREM UNIV HOSP"/>
    <n v="1"/>
    <s v="0.004"/>
    <m/>
    <x v="0"/>
    <x v="0"/>
  </r>
  <r>
    <s v="HADASSAH UNIV HOSP"/>
    <n v="1"/>
    <s v="0.004"/>
    <m/>
    <x v="0"/>
    <x v="0"/>
  </r>
  <r>
    <s v="HAEMATOL ONCOL CLIN"/>
    <n v="1"/>
    <s v="0.004"/>
    <m/>
    <x v="0"/>
    <x v="0"/>
  </r>
  <r>
    <s v="HAEPA UNIV HOSP"/>
    <n v="1"/>
    <s v="0.004"/>
    <m/>
    <x v="0"/>
    <x v="0"/>
  </r>
  <r>
    <s v="HAFENCITY UNIV HAMBURG"/>
    <n v="1"/>
    <s v="0.004"/>
    <m/>
    <x v="0"/>
    <x v="0"/>
  </r>
  <r>
    <s v="HAGUE UNIV APPL SCI"/>
    <n v="1"/>
    <s v="0.004"/>
    <m/>
    <x v="0"/>
    <x v="0"/>
  </r>
  <r>
    <s v="HAHN SCHICKARD GESELL ANGEW FORSCH EV"/>
    <n v="1"/>
    <s v="0.004"/>
    <m/>
    <x v="0"/>
    <x v="0"/>
  </r>
  <r>
    <s v="HAHN SCHICKARD GESELL EV"/>
    <n v="1"/>
    <s v="0.004"/>
    <m/>
    <x v="0"/>
    <x v="0"/>
  </r>
  <r>
    <s v="HAI PHONG UNIV MED PHARM"/>
    <n v="1"/>
    <s v="0.004"/>
    <m/>
    <x v="0"/>
    <x v="0"/>
  </r>
  <r>
    <s v="HAIFA UNIV MT CARMEL"/>
    <n v="1"/>
    <s v="0.004"/>
    <m/>
    <x v="0"/>
    <x v="0"/>
  </r>
  <r>
    <s v="HAINAN MED COLL"/>
    <n v="1"/>
    <s v="0.004"/>
    <m/>
    <x v="0"/>
    <x v="0"/>
  </r>
  <r>
    <s v="HAKIM SABZEVARI UNIV"/>
    <n v="1"/>
    <s v="0.004"/>
    <m/>
    <x v="0"/>
    <x v="0"/>
  </r>
  <r>
    <s v="HALLE INST ECON RES IWH"/>
    <n v="1"/>
    <s v="0.004"/>
    <m/>
    <x v="0"/>
    <x v="0"/>
  </r>
  <r>
    <s v="HALLE JENA LEIPZIG"/>
    <n v="1"/>
    <s v="0.004"/>
    <m/>
    <x v="0"/>
    <x v="0"/>
  </r>
  <r>
    <s v="HALSOOCH SJUKVARDSFORVALTNINGEN"/>
    <n v="1"/>
    <s v="0.004"/>
    <m/>
    <x v="0"/>
    <x v="0"/>
  </r>
  <r>
    <s v="HAMAD MED CORP HAMAD GEN HOSP"/>
    <n v="1"/>
    <s v="0.004"/>
    <m/>
    <x v="0"/>
    <x v="0"/>
  </r>
  <r>
    <s v="HAMBURG CTR PEDIAT ADOLESCENT RHEUMATOL"/>
    <n v="1"/>
    <s v="0.004"/>
    <m/>
    <x v="0"/>
    <x v="0"/>
  </r>
  <r>
    <s v="HAMBURG KIEL LUBECK"/>
    <n v="1"/>
    <s v="0.004"/>
    <m/>
    <x v="0"/>
    <x v="0"/>
  </r>
  <r>
    <s v="HAMBURG UNIV APPL SCI"/>
    <n v="1"/>
    <s v="0.004"/>
    <m/>
    <x v="0"/>
    <x v="0"/>
  </r>
  <r>
    <s v="HAMBURG UNIV APPL SCI HAW HAMBURG"/>
    <n v="1"/>
    <s v="0.004"/>
    <m/>
    <x v="0"/>
    <x v="0"/>
  </r>
  <r>
    <s v="HAMBURGER SYNCHRONTRONSTSCHLUNGSLAB HASYLAB"/>
    <n v="1"/>
    <s v="0.004"/>
    <m/>
    <x v="0"/>
    <x v="0"/>
  </r>
  <r>
    <s v="HAMILTON GEN HOSP"/>
    <n v="1"/>
    <s v="0.004"/>
    <m/>
    <x v="0"/>
    <x v="0"/>
  </r>
  <r>
    <s v="HANGZHOU DIANZI UNIV"/>
    <n v="1"/>
    <s v="0.004"/>
    <m/>
    <x v="0"/>
    <x v="0"/>
  </r>
  <r>
    <s v="HANKINSON CONSULTING"/>
    <n v="1"/>
    <s v="0.004"/>
    <m/>
    <x v="0"/>
    <x v="0"/>
  </r>
  <r>
    <s v="HANNOVER BRAUNSCHWEIG SITE"/>
    <n v="1"/>
    <s v="0.004"/>
    <m/>
    <x v="0"/>
    <x v="0"/>
  </r>
  <r>
    <s v="HANOI UNIV PHARM"/>
    <n v="1"/>
    <s v="0.004"/>
    <m/>
    <x v="0"/>
    <x v="0"/>
  </r>
  <r>
    <s v="HANOI UNIV PUBL HLTH"/>
    <n v="1"/>
    <s v="0.004"/>
    <m/>
    <x v="0"/>
    <x v="0"/>
  </r>
  <r>
    <s v="HANOI UNIV SCI"/>
    <n v="1"/>
    <s v="0.004"/>
    <m/>
    <x v="0"/>
    <x v="0"/>
  </r>
  <r>
    <s v="HANOVER MED SCH"/>
    <n v="1"/>
    <s v="0.004"/>
    <m/>
    <x v="0"/>
    <x v="0"/>
  </r>
  <r>
    <s v="HANS GEORG LEMBKE KG"/>
    <n v="1"/>
    <s v="0.004"/>
    <m/>
    <x v="0"/>
    <x v="0"/>
  </r>
  <r>
    <s v="HANSABANK"/>
    <n v="1"/>
    <s v="0.004"/>
    <s v="HANSABANK"/>
    <x v="47"/>
    <x v="2"/>
  </r>
  <r>
    <s v="HANSABIOMED LTD"/>
    <n v="1"/>
    <s v="0.004"/>
    <m/>
    <x v="0"/>
    <x v="0"/>
  </r>
  <r>
    <s v="HANSABIOMED OU"/>
    <n v="1"/>
    <s v="0.004"/>
    <m/>
    <x v="0"/>
    <x v="0"/>
  </r>
  <r>
    <s v="HANSE KLIN"/>
    <n v="1"/>
    <s v="0.004"/>
    <m/>
    <x v="0"/>
    <x v="0"/>
  </r>
  <r>
    <s v="HANSHAN NORMAL UNIV"/>
    <n v="1"/>
    <s v="0.004"/>
    <m/>
    <x v="0"/>
    <x v="0"/>
  </r>
  <r>
    <s v="HANUSCH HOSP"/>
    <n v="1"/>
    <s v="0.004"/>
    <m/>
    <x v="0"/>
    <x v="0"/>
  </r>
  <r>
    <s v="HAO DEMETER"/>
    <n v="1"/>
    <s v="0.004"/>
    <m/>
    <x v="0"/>
    <x v="0"/>
  </r>
  <r>
    <s v="HARALDSPLASS DEACONESS HOSP"/>
    <n v="1"/>
    <s v="0.004"/>
    <m/>
    <x v="0"/>
    <x v="0"/>
  </r>
  <r>
    <s v="HARBORVIEW"/>
    <n v="1"/>
    <s v="0.004"/>
    <m/>
    <x v="0"/>
    <x v="0"/>
  </r>
  <r>
    <s v="HARBORVIEW HOSP"/>
    <n v="1"/>
    <s v="0.004"/>
    <m/>
    <x v="0"/>
    <x v="0"/>
  </r>
  <r>
    <s v="HARCOURT MANAGEMENT CONSULTING"/>
    <n v="1"/>
    <s v="0.004"/>
    <m/>
    <x v="0"/>
    <x v="0"/>
  </r>
  <r>
    <s v="HARISINGH GOUR CENT UNIV"/>
    <n v="1"/>
    <s v="0.004"/>
    <m/>
    <x v="0"/>
    <x v="0"/>
  </r>
  <r>
    <s v="HART"/>
    <n v="1"/>
    <s v="0.004"/>
    <m/>
    <x v="0"/>
    <x v="0"/>
  </r>
  <r>
    <s v="HARTWICK COLL"/>
    <n v="1"/>
    <s v="0.004"/>
    <m/>
    <x v="0"/>
    <x v="0"/>
  </r>
  <r>
    <s v="HARVARD"/>
    <n v="1"/>
    <s v="0.004"/>
    <m/>
    <x v="0"/>
    <x v="0"/>
  </r>
  <r>
    <s v="HARVARD BIOINFORMAT INTEGRAT GEN"/>
    <n v="1"/>
    <s v="0.004"/>
    <m/>
    <x v="0"/>
    <x v="0"/>
  </r>
  <r>
    <s v="HARVARD LAW SCH"/>
    <n v="1"/>
    <s v="0.004"/>
    <m/>
    <x v="0"/>
    <x v="0"/>
  </r>
  <r>
    <s v="HARVARD MIT"/>
    <n v="1"/>
    <s v="0.004"/>
    <m/>
    <x v="0"/>
    <x v="0"/>
  </r>
  <r>
    <s v="HARVARD SCH MED"/>
    <n v="1"/>
    <s v="0.004"/>
    <m/>
    <x v="0"/>
    <x v="0"/>
  </r>
  <r>
    <s v="HARVARD STEM CELL INST"/>
    <n v="1"/>
    <s v="0.004"/>
    <m/>
    <x v="0"/>
    <x v="0"/>
  </r>
  <r>
    <s v="HARZ NATL PK"/>
    <n v="1"/>
    <s v="0.004"/>
    <m/>
    <x v="0"/>
    <x v="0"/>
  </r>
  <r>
    <s v="HASANUDDIN UNIV"/>
    <n v="1"/>
    <s v="0.004"/>
    <m/>
    <x v="0"/>
    <x v="0"/>
  </r>
  <r>
    <s v="HASSAN INT ISLAMIC UNIV"/>
    <n v="1"/>
    <s v="0.004"/>
    <m/>
    <x v="0"/>
    <x v="0"/>
  </r>
  <r>
    <s v="HAUKELAND SYKEHUS UNIV BERGEN"/>
    <n v="1"/>
    <s v="0.004"/>
    <m/>
    <x v="0"/>
    <x v="0"/>
  </r>
  <r>
    <s v="HAUKELAND UNIV"/>
    <n v="1"/>
    <s v="0.004"/>
    <m/>
    <x v="0"/>
    <x v="0"/>
  </r>
  <r>
    <s v="HAUPTVERBAND OSTERREICHEN SOZIALVERSICHERUNGSTRAG"/>
    <n v="1"/>
    <s v="0.004"/>
    <m/>
    <x v="0"/>
    <x v="0"/>
  </r>
  <r>
    <s v="HAUPTVERBAND OSTERREICHISCHEN SOZIALVERSICHERUNG"/>
    <n v="1"/>
    <s v="0.004"/>
    <m/>
    <x v="0"/>
    <x v="0"/>
  </r>
  <r>
    <s v="HAUS NAT"/>
    <n v="1"/>
    <s v="0.004"/>
    <m/>
    <x v="0"/>
    <x v="0"/>
  </r>
  <r>
    <s v="HAUT CONSEIL SANTE PUBL"/>
    <n v="1"/>
    <s v="0.004"/>
    <m/>
    <x v="0"/>
    <x v="0"/>
  </r>
  <r>
    <s v="HAUTE AUTORITE SANTE"/>
    <n v="1"/>
    <s v="0.004"/>
    <m/>
    <x v="0"/>
    <x v="0"/>
  </r>
  <r>
    <s v="HAUTE ECOLE SANTE VAUD"/>
    <n v="1"/>
    <s v="0.004"/>
    <m/>
    <x v="0"/>
    <x v="0"/>
  </r>
  <r>
    <s v="HAYGRP"/>
    <n v="1"/>
    <s v="0.004"/>
    <m/>
    <x v="0"/>
    <x v="0"/>
  </r>
  <r>
    <s v="HAYKELAND SYKEHUS UNIV BERGEN"/>
    <n v="1"/>
    <s v="0.004"/>
    <m/>
    <x v="0"/>
    <x v="0"/>
  </r>
  <r>
    <s v="HCL"/>
    <n v="1"/>
    <s v="0.004"/>
    <m/>
    <x v="0"/>
    <x v="0"/>
  </r>
  <r>
    <s v="HCL UNIV CLAUDE BERNARD"/>
    <n v="1"/>
    <s v="0.004"/>
    <m/>
    <x v="0"/>
    <x v="0"/>
  </r>
  <r>
    <s v="HE SPACE OPERAT BV"/>
    <n v="1"/>
    <s v="0.004"/>
    <m/>
    <x v="0"/>
    <x v="0"/>
  </r>
  <r>
    <s v="HE SPACE OPERAT BV ESA ESAC"/>
    <n v="1"/>
    <s v="0.004"/>
    <m/>
    <x v="0"/>
    <x v="0"/>
  </r>
  <r>
    <s v="HEAD NECK SURG HOSP"/>
    <n v="1"/>
    <s v="0.004"/>
    <m/>
    <x v="0"/>
    <x v="0"/>
  </r>
  <r>
    <s v="HEALTHCARE IMPROVEMENT SCOTLAND"/>
    <n v="1"/>
    <s v="0.004"/>
    <m/>
    <x v="0"/>
    <x v="0"/>
  </r>
  <r>
    <s v="HEALTHCARE MINIST RUSSIAN FEDERAT"/>
    <n v="1"/>
    <s v="0.004"/>
    <m/>
    <x v="0"/>
    <x v="0"/>
  </r>
  <r>
    <s v="HEALTHY AGEING CTR MED SYST BIOL"/>
    <n v="1"/>
    <s v="0.004"/>
    <m/>
    <x v="0"/>
    <x v="0"/>
  </r>
  <r>
    <s v="HEART CARE RES"/>
    <n v="1"/>
    <s v="0.004"/>
    <m/>
    <x v="0"/>
    <x v="0"/>
  </r>
  <r>
    <s v="HEART CLIN"/>
    <n v="1"/>
    <s v="0.004"/>
    <m/>
    <x v="0"/>
    <x v="0"/>
  </r>
  <r>
    <s v="HEART DIABET INST"/>
    <n v="1"/>
    <s v="0.004"/>
    <m/>
    <x v="0"/>
    <x v="0"/>
  </r>
  <r>
    <s v="HEART ENGLAND NATL HLTH SERV NHS FDN TRUST"/>
    <n v="1"/>
    <s v="0.004"/>
    <m/>
    <x v="0"/>
    <x v="0"/>
  </r>
  <r>
    <s v="HEART HLTH INST"/>
    <n v="1"/>
    <s v="0.004"/>
    <m/>
    <x v="0"/>
    <x v="0"/>
  </r>
  <r>
    <s v="HEART HOSP"/>
    <n v="1"/>
    <s v="0.004"/>
    <m/>
    <x v="0"/>
    <x v="0"/>
  </r>
  <r>
    <s v="HEART INST"/>
    <n v="1"/>
    <s v="0.004"/>
    <m/>
    <x v="0"/>
    <x v="0"/>
  </r>
  <r>
    <s v="HEART INST INCOR"/>
    <n v="1"/>
    <s v="0.004"/>
    <m/>
    <x v="0"/>
    <x v="0"/>
  </r>
  <r>
    <s v="HEART LUNG CTR HUCH"/>
    <n v="1"/>
    <s v="0.004"/>
    <m/>
    <x v="0"/>
    <x v="0"/>
  </r>
  <r>
    <s v="HEBEI ACAD AGR FORESTRY SCI"/>
    <n v="1"/>
    <s v="0.004"/>
    <m/>
    <x v="0"/>
    <x v="0"/>
  </r>
  <r>
    <s v="HEBEI MED UNIV"/>
    <n v="1"/>
    <s v="0.004"/>
    <m/>
    <x v="0"/>
    <x v="0"/>
  </r>
  <r>
    <s v="HEBEI NORMAL UNIV"/>
    <n v="1"/>
    <s v="0.004"/>
    <m/>
    <x v="0"/>
    <x v="0"/>
  </r>
  <r>
    <s v="HEBREW SENIOR LIFE"/>
    <n v="1"/>
    <s v="0.004"/>
    <m/>
    <x v="0"/>
    <x v="0"/>
  </r>
  <r>
    <s v="HEDI CHAKER UNIV HOSP"/>
    <n v="1"/>
    <s v="0.004"/>
    <m/>
    <x v="0"/>
    <x v="0"/>
  </r>
  <r>
    <s v="HEFEI NATL LAB PHYS SCI MICROSCALE"/>
    <n v="1"/>
    <s v="0.004"/>
    <m/>
    <x v="0"/>
    <x v="0"/>
  </r>
  <r>
    <s v="HEIDELBERG ACAD SCI"/>
    <n v="1"/>
    <s v="0.004"/>
    <m/>
    <x v="0"/>
    <x v="0"/>
  </r>
  <r>
    <s v="HEIDELBERG ACAD SCI HUMANITIES"/>
    <n v="1"/>
    <s v="0.004"/>
    <m/>
    <x v="0"/>
    <x v="0"/>
  </r>
  <r>
    <s v="HEILONGJIANG TRADIT MED UNIV"/>
    <n v="1"/>
    <s v="0.004"/>
    <m/>
    <x v="0"/>
    <x v="0"/>
  </r>
  <r>
    <s v="HEINRICH HEINE UNIV HOSP DUESSELDORF"/>
    <n v="1"/>
    <s v="0.004"/>
    <m/>
    <x v="0"/>
    <x v="0"/>
  </r>
  <r>
    <s v="HEINRICH HEINE UNIV HOSP DUSSELDORF"/>
    <n v="1"/>
    <s v="0.004"/>
    <m/>
    <x v="0"/>
    <x v="0"/>
  </r>
  <r>
    <s v="HELCOM"/>
    <n v="1"/>
    <s v="0.004"/>
    <m/>
    <x v="0"/>
    <x v="0"/>
  </r>
  <r>
    <s v="HELCOM SECRETARIAT"/>
    <n v="1"/>
    <s v="0.004"/>
    <m/>
    <x v="0"/>
    <x v="0"/>
  </r>
  <r>
    <s v="HELEN F GRAHAM CANC CTR"/>
    <n v="1"/>
    <s v="0.004"/>
    <m/>
    <x v="0"/>
    <x v="0"/>
  </r>
  <r>
    <s v="HELIOS CLIN BERLIN"/>
    <n v="1"/>
    <s v="0.004"/>
    <m/>
    <x v="0"/>
    <x v="0"/>
  </r>
  <r>
    <s v="HELIOS KLIN"/>
    <n v="1"/>
    <s v="0.004"/>
    <m/>
    <x v="0"/>
    <x v="0"/>
  </r>
  <r>
    <s v="HELIOS KLINIKUM KREFELD"/>
    <n v="1"/>
    <s v="0.004"/>
    <m/>
    <x v="0"/>
    <x v="0"/>
  </r>
  <r>
    <s v="HELIOS UNIV CLIN WUPPERTAL"/>
    <n v="1"/>
    <s v="0.004"/>
    <m/>
    <x v="0"/>
    <x v="0"/>
  </r>
  <r>
    <s v="HELLEN CANC SOC"/>
    <n v="1"/>
    <s v="0.004"/>
    <m/>
    <x v="0"/>
    <x v="0"/>
  </r>
  <r>
    <s v="HELLEN CTR DIS CONTROL PREVENT KEELPNO GREECE"/>
    <n v="1"/>
    <s v="0.004"/>
    <m/>
    <x v="0"/>
    <x v="0"/>
  </r>
  <r>
    <s v="HELLEN INST METROL EIM"/>
    <n v="1"/>
    <s v="0.004"/>
    <m/>
    <x v="0"/>
    <x v="0"/>
  </r>
  <r>
    <s v="HELLEN MED ASSOCIAT OBES"/>
    <n v="1"/>
    <s v="0.004"/>
    <m/>
    <x v="0"/>
    <x v="0"/>
  </r>
  <r>
    <s v="HELLEN OPEN UNIV"/>
    <n v="1"/>
    <s v="0.004"/>
    <m/>
    <x v="0"/>
    <x v="0"/>
  </r>
  <r>
    <s v="HELLEN SOC CARDIOL"/>
    <n v="1"/>
    <s v="0.004"/>
    <m/>
    <x v="0"/>
    <x v="0"/>
  </r>
  <r>
    <s v="HELLENIC COORDINATING HAEMOVIGILANCE CTR"/>
    <n v="1"/>
    <s v="0.004"/>
    <m/>
    <x v="0"/>
    <x v="0"/>
  </r>
  <r>
    <s v="HELLENIC CTR MARINE RES"/>
    <n v="1"/>
    <s v="0.004"/>
    <m/>
    <x v="0"/>
    <x v="0"/>
  </r>
  <r>
    <s v="HELLENIC HLTH FDN"/>
    <n v="1"/>
    <s v="0.004"/>
    <m/>
    <x v="0"/>
    <x v="0"/>
  </r>
  <r>
    <s v="HELLENIC MED ASSOCIAT OBES"/>
    <n v="1"/>
    <s v="0.004"/>
    <m/>
    <x v="0"/>
    <x v="0"/>
  </r>
  <r>
    <s v="HELLER SCH SOCIAL POLICY MANAGEMENT"/>
    <n v="1"/>
    <s v="0.004"/>
    <m/>
    <x v="0"/>
    <x v="0"/>
  </r>
  <r>
    <s v="HELMES AS"/>
    <n v="1"/>
    <s v="0.004"/>
    <m/>
    <x v="0"/>
    <x v="0"/>
  </r>
  <r>
    <s v="HELMHOLTZ CTR"/>
    <n v="1"/>
    <s v="0.004"/>
    <m/>
    <x v="0"/>
    <x v="0"/>
  </r>
  <r>
    <s v="HELMHOLTZ CTR BERLIN"/>
    <n v="1"/>
    <s v="0.004"/>
    <m/>
    <x v="0"/>
    <x v="0"/>
  </r>
  <r>
    <s v="HELMHOLTZ CTR BERLIN MAT ENERGY"/>
    <n v="1"/>
    <s v="0.004"/>
    <m/>
    <x v="0"/>
    <x v="0"/>
  </r>
  <r>
    <s v="HELMHOLTZ CTR ENVIRONM RES UFZ PERMOSERSTR"/>
    <n v="1"/>
    <s v="0.004"/>
    <m/>
    <x v="0"/>
    <x v="0"/>
  </r>
  <r>
    <s v="HELMHOLTZ CTR MUNCHEN"/>
    <n v="1"/>
    <s v="0.004"/>
    <m/>
    <x v="0"/>
    <x v="0"/>
  </r>
  <r>
    <s v="HELMHOLTZ CTR OCEAN RES GEOMAR"/>
    <n v="1"/>
    <s v="0.004"/>
    <m/>
    <x v="0"/>
    <x v="0"/>
  </r>
  <r>
    <s v="HELMHOLTZ CTR OCEAN RES KIEL GEOMAR"/>
    <n v="1"/>
    <s v="0.004"/>
    <m/>
    <x v="0"/>
    <x v="0"/>
  </r>
  <r>
    <s v="HELMHOLTZ CTR POLAR MARINE RES"/>
    <n v="1"/>
    <s v="0.004"/>
    <m/>
    <x v="0"/>
    <x v="0"/>
  </r>
  <r>
    <s v="HELMHOLTZ INST ULM"/>
    <n v="1"/>
    <s v="0.004"/>
    <m/>
    <x v="0"/>
    <x v="0"/>
  </r>
  <r>
    <s v="HELMHOLTZ INST ULM ELECTROCHEM ENERGY STORAGE"/>
    <n v="1"/>
    <s v="0.004"/>
    <m/>
    <x v="0"/>
    <x v="0"/>
  </r>
  <r>
    <s v="HELMHOLTZ INST ULM ELECTROCHEM ENERGY STORAGE HIU"/>
    <n v="1"/>
    <s v="0.004"/>
    <m/>
    <x v="0"/>
    <x v="0"/>
  </r>
  <r>
    <s v="HELMHOLTZ INST ULM HIU ELECTROCHEM ENERGY STORAGE"/>
    <n v="1"/>
    <s v="0.004"/>
    <m/>
    <x v="0"/>
    <x v="0"/>
  </r>
  <r>
    <s v="HELMHOLTZ ZENRUM MUNCHEN"/>
    <n v="1"/>
    <s v="0.004"/>
    <m/>
    <x v="0"/>
    <x v="0"/>
  </r>
  <r>
    <s v="HELMHOLTZ ZENTRUM BERLIN MAT ENERGY"/>
    <n v="1"/>
    <s v="0.004"/>
    <m/>
    <x v="0"/>
    <x v="0"/>
  </r>
  <r>
    <s v="HELMHOLTZ ZENTRUM M NCHEN"/>
    <n v="1"/>
    <s v="0.004"/>
    <m/>
    <x v="0"/>
    <x v="0"/>
  </r>
  <r>
    <s v="HELMHOLTZ ZENTRUM MIINCHEN"/>
    <n v="1"/>
    <s v="0.004"/>
    <m/>
    <x v="0"/>
    <x v="0"/>
  </r>
  <r>
    <s v="HELMHOLTZ ZENTRUM MUNCHEN DEUTSCH"/>
    <n v="1"/>
    <s v="0.004"/>
    <m/>
    <x v="0"/>
    <x v="0"/>
  </r>
  <r>
    <s v="HELMHOLTZ ZENTRUM MUNCHEN GERMAN RES CTR ENVIRON"/>
    <n v="1"/>
    <s v="0.004"/>
    <m/>
    <x v="0"/>
    <x v="0"/>
  </r>
  <r>
    <s v="HELMHOLZ ZENTRUM BERLIN MAT ENERGIE GMBH"/>
    <n v="1"/>
    <s v="0.004"/>
    <m/>
    <x v="0"/>
    <x v="0"/>
  </r>
  <r>
    <s v="HELMOHOLTZ CTR ENVIRONM RES UFZ"/>
    <n v="1"/>
    <s v="0.004"/>
    <m/>
    <x v="0"/>
    <x v="0"/>
  </r>
  <r>
    <s v="HELP ME SEE"/>
    <n v="1"/>
    <s v="0.004"/>
    <m/>
    <x v="0"/>
    <x v="0"/>
  </r>
  <r>
    <s v="HELP UNIV"/>
    <n v="1"/>
    <s v="0.004"/>
    <m/>
    <x v="0"/>
    <x v="0"/>
  </r>
  <r>
    <s v="HELSE BERGEN HF"/>
    <n v="1"/>
    <s v="0.004"/>
    <m/>
    <x v="0"/>
    <x v="0"/>
  </r>
  <r>
    <s v="HELSINGIN UNIV"/>
    <n v="1"/>
    <s v="0.004"/>
    <m/>
    <x v="0"/>
    <x v="0"/>
  </r>
  <r>
    <s v="HELSINGIN YLIOPISTO"/>
    <n v="1"/>
    <s v="0.004"/>
    <m/>
    <x v="0"/>
    <x v="0"/>
  </r>
  <r>
    <s v="HELSINKI HOSP"/>
    <n v="1"/>
    <s v="0.004"/>
    <m/>
    <x v="0"/>
    <x v="0"/>
  </r>
  <r>
    <s v="HELSINKI METROPOLIA UNIV APPL SCI METROPOLIA"/>
    <n v="1"/>
    <s v="0.004"/>
    <m/>
    <x v="0"/>
    <x v="0"/>
  </r>
  <r>
    <s v="HELSINKI POLYTECH METROPOLIA"/>
    <n v="1"/>
    <s v="0.004"/>
    <m/>
    <x v="0"/>
    <x v="0"/>
  </r>
  <r>
    <s v="HELSINKI SCH ECON"/>
    <n v="1"/>
    <s v="0.004"/>
    <m/>
    <x v="0"/>
    <x v="0"/>
  </r>
  <r>
    <s v="HELSINKI UNIV CENT HOSPITA"/>
    <n v="1"/>
    <s v="0.004"/>
    <m/>
    <x v="0"/>
    <x v="0"/>
  </r>
  <r>
    <s v="HELSINKI UNIV HOSP LAB HUSLAB"/>
    <n v="1"/>
    <s v="0.004"/>
    <m/>
    <x v="0"/>
    <x v="0"/>
  </r>
  <r>
    <s v="HELSINKI UNIV TECHNOL TKK"/>
    <n v="1"/>
    <s v="0.004"/>
    <m/>
    <x v="0"/>
    <x v="0"/>
  </r>
  <r>
    <s v="HELSINKI UUSIMAA HOSP DIST"/>
    <n v="1"/>
    <s v="0.004"/>
    <m/>
    <x v="0"/>
    <x v="0"/>
  </r>
  <r>
    <s v="HELWAN UNIV UNIV"/>
    <n v="1"/>
    <s v="0.004"/>
    <m/>
    <x v="0"/>
    <x v="0"/>
  </r>
  <r>
    <s v="HEMATOL HOSP CLIN"/>
    <n v="1"/>
    <s v="0.004"/>
    <m/>
    <x v="0"/>
    <x v="0"/>
  </r>
  <r>
    <s v="HEMATOL ONCOL CLIN"/>
    <n v="1"/>
    <s v="0.004"/>
    <m/>
    <x v="0"/>
    <x v="0"/>
  </r>
  <r>
    <s v="HENRY FORD HOSP SYST"/>
    <n v="1"/>
    <s v="0.004"/>
    <m/>
    <x v="0"/>
    <x v="0"/>
  </r>
  <r>
    <s v="HENRY WELLCOME BLDG GENOM MED"/>
    <n v="1"/>
    <s v="0.004"/>
    <m/>
    <x v="0"/>
    <x v="0"/>
  </r>
  <r>
    <s v="HEPATOGASTROENTEROL UNIT"/>
    <n v="1"/>
    <s v="0.004"/>
    <m/>
    <x v="0"/>
    <x v="0"/>
  </r>
  <r>
    <s v="HERANTIS PHARMA PLC"/>
    <n v="1"/>
    <s v="0.004"/>
    <m/>
    <x v="0"/>
    <x v="0"/>
  </r>
  <r>
    <s v="HERDER INST"/>
    <n v="1"/>
    <s v="0.004"/>
    <m/>
    <x v="0"/>
    <x v="0"/>
  </r>
  <r>
    <s v="HERTFORDSHIRE COMMUN"/>
    <n v="1"/>
    <s v="0.004"/>
    <m/>
    <x v="0"/>
    <x v="0"/>
  </r>
  <r>
    <s v="HERTFORDSHIRE COMMUNITY NATL HLTH SYST TRUST"/>
    <n v="1"/>
    <s v="0.004"/>
    <m/>
    <x v="0"/>
    <x v="0"/>
  </r>
  <r>
    <s v="HERZ DIABET ZENTRUM BAD OEYNHAUSEN"/>
    <n v="1"/>
    <s v="0.004"/>
    <m/>
    <x v="0"/>
    <x v="0"/>
  </r>
  <r>
    <s v="HERZ DIABET ZENTRUM NORTH RHINE WESTPHALIA"/>
    <n v="1"/>
    <s v="0.004"/>
    <m/>
    <x v="0"/>
    <x v="0"/>
  </r>
  <r>
    <s v="HERZ DIABETESZENTRUM BAD OEYNHAUSEN"/>
    <n v="1"/>
    <s v="0.004"/>
    <m/>
    <x v="0"/>
    <x v="0"/>
  </r>
  <r>
    <s v="HERZ DIABETZENTRUM"/>
    <n v="1"/>
    <s v="0.004"/>
    <m/>
    <x v="0"/>
    <x v="0"/>
  </r>
  <r>
    <s v="HERZ KREISLAUF ZENTRUM"/>
    <n v="1"/>
    <s v="0.004"/>
    <m/>
    <x v="0"/>
    <x v="0"/>
  </r>
  <r>
    <s v="HERZEN STATE PEDAG UNIV RUSSIA"/>
    <n v="1"/>
    <s v="0.004"/>
    <m/>
    <x v="0"/>
    <x v="0"/>
  </r>
  <r>
    <s v="HERZEN STATE PEDAGOG UNIV RUSSIA"/>
    <n v="1"/>
    <s v="0.004"/>
    <m/>
    <x v="0"/>
    <x v="0"/>
  </r>
  <r>
    <s v="HERZEN STATE UNIV"/>
    <n v="1"/>
    <s v="0.004"/>
    <m/>
    <x v="0"/>
    <x v="0"/>
  </r>
  <r>
    <s v="HERZEN UNIV"/>
    <n v="1"/>
    <s v="0.004"/>
    <m/>
    <x v="0"/>
    <x v="0"/>
  </r>
  <r>
    <s v="HERZLIYA MED CTR"/>
    <n v="1"/>
    <s v="0.004"/>
    <m/>
    <x v="0"/>
    <x v="0"/>
  </r>
  <r>
    <s v="HESS LANDGESELLSCHAFT MBH"/>
    <n v="1"/>
    <s v="0.004"/>
    <m/>
    <x v="0"/>
    <x v="0"/>
  </r>
  <r>
    <s v="HEVAC OU"/>
    <n v="1"/>
    <s v="0.004"/>
    <m/>
    <x v="0"/>
    <x v="0"/>
  </r>
  <r>
    <s v="HEXAL AG"/>
    <n v="1"/>
    <s v="0.004"/>
    <m/>
    <x v="0"/>
    <x v="0"/>
  </r>
  <r>
    <s v="HEXAL AG SANDOZ"/>
    <n v="1"/>
    <s v="0.004"/>
    <m/>
    <x v="0"/>
    <x v="0"/>
  </r>
  <r>
    <s v="HFEA"/>
    <n v="1"/>
    <s v="0.004"/>
    <m/>
    <x v="0"/>
    <x v="0"/>
  </r>
  <r>
    <s v="HGSK AMSTERDAM"/>
    <n v="1"/>
    <s v="0.004"/>
    <m/>
    <x v="0"/>
    <x v="0"/>
  </r>
  <r>
    <s v="HGSK SOROST NORGE"/>
    <n v="1"/>
    <s v="0.004"/>
    <m/>
    <x v="0"/>
    <x v="0"/>
  </r>
  <r>
    <s v="HHK TECHNOL"/>
    <n v="1"/>
    <s v="0.004"/>
    <m/>
    <x v="0"/>
    <x v="0"/>
  </r>
  <r>
    <s v="HIGH ENERGY ACCELERATOR RES ORG"/>
    <n v="1"/>
    <s v="0.004"/>
    <m/>
    <x v="0"/>
    <x v="0"/>
  </r>
  <r>
    <s v="HIGH NORTH RES CTR CLIMATE ENVIRONM"/>
    <n v="1"/>
    <s v="0.004"/>
    <m/>
    <x v="0"/>
    <x v="0"/>
  </r>
  <r>
    <s v="HIGHCROFT VET REFERRALS"/>
    <n v="1"/>
    <s v="0.004"/>
    <m/>
    <x v="0"/>
    <x v="0"/>
  </r>
  <r>
    <s v="HIGHER INST NURSING PROFESS TECH"/>
    <n v="1"/>
    <s v="0.004"/>
    <m/>
    <x v="0"/>
    <x v="0"/>
  </r>
  <r>
    <s v="HIGHER INST NURSING PROFESS TECH HLTH MOROCCO"/>
    <n v="1"/>
    <s v="0.004"/>
    <m/>
    <x v="0"/>
    <x v="0"/>
  </r>
  <r>
    <s v="HIGHER SCH PSYCHOL"/>
    <n v="1"/>
    <s v="0.004"/>
    <m/>
    <x v="0"/>
    <x v="0"/>
  </r>
  <r>
    <s v="HIP"/>
    <n v="1"/>
    <s v="0.004"/>
    <m/>
    <x v="0"/>
    <x v="0"/>
  </r>
  <r>
    <s v="HIPPOCRAT GEN HOSP"/>
    <n v="1"/>
    <s v="0.004"/>
    <m/>
    <x v="0"/>
    <x v="0"/>
  </r>
  <r>
    <s v="HIPPOKRATEION GEN HOSP THESSALONIKI"/>
    <n v="1"/>
    <s v="0.004"/>
    <m/>
    <x v="0"/>
    <x v="0"/>
  </r>
  <r>
    <s v="HIROSHIMA CITY UNIV"/>
    <n v="1"/>
    <s v="0.004"/>
    <m/>
    <x v="0"/>
    <x v="0"/>
  </r>
  <r>
    <s v="HIROSHIMA INST TECHNOL"/>
    <n v="1"/>
    <s v="0.004"/>
    <m/>
    <x v="0"/>
    <x v="0"/>
  </r>
  <r>
    <s v="HIRSZFELD INST IMMUNOL EXPT THERAPY"/>
    <n v="1"/>
    <s v="0.004"/>
    <m/>
    <x v="0"/>
    <x v="0"/>
  </r>
  <r>
    <s v="HIST CONTRACT RES"/>
    <n v="1"/>
    <s v="0.004"/>
    <m/>
    <x v="0"/>
    <x v="0"/>
  </r>
  <r>
    <s v="HIST FAC"/>
    <n v="1"/>
    <s v="0.004"/>
    <m/>
    <x v="0"/>
    <x v="0"/>
  </r>
  <r>
    <s v="HIST INST"/>
    <n v="1"/>
    <s v="0.004"/>
    <m/>
    <x v="0"/>
    <x v="0"/>
  </r>
  <r>
    <s v="HISTOGEN"/>
    <n v="1"/>
    <s v="0.004"/>
    <m/>
    <x v="0"/>
    <x v="0"/>
  </r>
  <r>
    <s v="HITACHI LTD"/>
    <n v="1"/>
    <s v="0.004"/>
    <m/>
    <x v="0"/>
    <x v="0"/>
  </r>
  <r>
    <s v="HITACHI ZOSEN INOVA AG"/>
    <n v="1"/>
    <s v="0.004"/>
    <m/>
    <x v="0"/>
    <x v="0"/>
  </r>
  <r>
    <s v="HIU"/>
    <n v="1"/>
    <s v="0.004"/>
    <m/>
    <x v="0"/>
    <x v="0"/>
  </r>
  <r>
    <s v="HIV OUTPATIENT CLIN"/>
    <n v="1"/>
    <s v="0.004"/>
    <m/>
    <x v="0"/>
    <x v="0"/>
  </r>
  <r>
    <s v="HIV VERENIGING"/>
    <n v="1"/>
    <s v="0.004"/>
    <m/>
    <x v="0"/>
    <x v="0"/>
  </r>
  <r>
    <s v="HK AGRI SATAFOOD DEV ASSOC"/>
    <n v="1"/>
    <s v="0.004"/>
    <m/>
    <x v="0"/>
    <x v="0"/>
  </r>
  <r>
    <s v="HKSCAN FINLAND OY"/>
    <n v="1"/>
    <s v="0.004"/>
    <m/>
    <x v="0"/>
    <x v="0"/>
  </r>
  <r>
    <s v="HKSCAN OYJ"/>
    <n v="1"/>
    <s v="0.004"/>
    <m/>
    <x v="0"/>
    <x v="0"/>
  </r>
  <r>
    <s v="HKU"/>
    <n v="1"/>
    <s v="0.004"/>
    <m/>
    <x v="0"/>
    <x v="0"/>
  </r>
  <r>
    <s v="HLA"/>
    <n v="1"/>
    <s v="0.004"/>
    <m/>
    <x v="0"/>
    <x v="0"/>
  </r>
  <r>
    <s v="HLNUG"/>
    <n v="1"/>
    <s v="0.004"/>
    <m/>
    <x v="0"/>
    <x v="0"/>
  </r>
  <r>
    <s v="HLTH DEPT"/>
    <n v="1"/>
    <s v="0.004"/>
    <m/>
    <x v="0"/>
    <x v="0"/>
  </r>
  <r>
    <s v="HLTH DEV INST"/>
    <n v="1"/>
    <s v="0.004"/>
    <m/>
    <x v="0"/>
    <x v="0"/>
  </r>
  <r>
    <s v="HLTH DIRECTORATE LUXEMBOURG"/>
    <n v="1"/>
    <s v="0.004"/>
    <m/>
    <x v="0"/>
    <x v="0"/>
  </r>
  <r>
    <s v="HLTH ECON OUTCOMES RES"/>
    <n v="1"/>
    <s v="0.004"/>
    <m/>
    <x v="0"/>
    <x v="0"/>
  </r>
  <r>
    <s v="HLTH EFF ECTS INST"/>
    <n v="1"/>
    <s v="0.004"/>
    <m/>
    <x v="0"/>
    <x v="0"/>
  </r>
  <r>
    <s v="HLTH ENVIRONM ALLIANCE"/>
    <n v="1"/>
    <s v="0.004"/>
    <m/>
    <x v="0"/>
    <x v="0"/>
  </r>
  <r>
    <s v="HLTH FIRST EUROPE"/>
    <n v="1"/>
    <s v="0.004"/>
    <m/>
    <x v="0"/>
    <x v="0"/>
  </r>
  <r>
    <s v="HLTH INFORMAT MANAGEMENT SA"/>
    <n v="1"/>
    <s v="0.004"/>
    <m/>
    <x v="0"/>
    <x v="0"/>
  </r>
  <r>
    <s v="HLTH INST USTI LABEM"/>
    <n v="1"/>
    <s v="0.004"/>
    <m/>
    <x v="0"/>
    <x v="0"/>
  </r>
  <r>
    <s v="HLTH POLYTECH JAKARTA II INST"/>
    <n v="1"/>
    <s v="0.004"/>
    <m/>
    <x v="0"/>
    <x v="0"/>
  </r>
  <r>
    <s v="HLTH POPULAT TRANSIT RES GRP"/>
    <n v="1"/>
    <s v="0.004"/>
    <m/>
    <x v="0"/>
    <x v="0"/>
  </r>
  <r>
    <s v="HLTH PROTECT AGCY CTR INFECT"/>
    <n v="1"/>
    <s v="0.004"/>
    <m/>
    <x v="0"/>
    <x v="0"/>
  </r>
  <r>
    <s v="HLTH PROTECT INSPECTORATE ESTONIA"/>
    <n v="1"/>
    <s v="0.004"/>
    <m/>
    <x v="0"/>
    <x v="0"/>
  </r>
  <r>
    <s v="HLTH PROTECT RES UNIT EMERGING INFECT ZOONOSES"/>
    <n v="1"/>
    <s v="0.004"/>
    <m/>
    <x v="0"/>
    <x v="0"/>
  </r>
  <r>
    <s v="HLTH RES ASSOCIATES"/>
    <n v="1"/>
    <s v="0.004"/>
    <m/>
    <x v="0"/>
    <x v="0"/>
  </r>
  <r>
    <s v="HLTH RES INST GERMANS TRIAS PUJOL"/>
    <n v="1"/>
    <s v="0.004"/>
    <m/>
    <x v="0"/>
    <x v="0"/>
  </r>
  <r>
    <s v="HLTH SCOTLAND"/>
    <n v="1"/>
    <s v="0.004"/>
    <m/>
    <x v="0"/>
    <x v="0"/>
  </r>
  <r>
    <s v="HLTH SERV EXECUT"/>
    <n v="1"/>
    <s v="0.004"/>
    <m/>
    <x v="0"/>
    <x v="0"/>
  </r>
  <r>
    <s v="HLTH SERV EXECUT SOUTH"/>
    <n v="1"/>
    <s v="0.004"/>
    <m/>
    <x v="0"/>
    <x v="0"/>
  </r>
  <r>
    <s v="HLTH SERV MURCIA"/>
    <n v="1"/>
    <s v="0.004"/>
    <m/>
    <x v="0"/>
    <x v="0"/>
  </r>
  <r>
    <s v="HLTH SERV RES UNIT"/>
    <n v="1"/>
    <s v="0.004"/>
    <m/>
    <x v="0"/>
    <x v="0"/>
  </r>
  <r>
    <s v="HLTH SOCIAL DEV FDN"/>
    <n v="1"/>
    <s v="0.004"/>
    <m/>
    <x v="0"/>
    <x v="0"/>
  </r>
  <r>
    <s v="HMI"/>
    <n v="1"/>
    <s v="0.004"/>
    <m/>
    <x v="0"/>
    <x v="0"/>
  </r>
  <r>
    <s v="HNLU"/>
    <n v="1"/>
    <s v="0.004"/>
    <m/>
    <x v="0"/>
    <x v="0"/>
  </r>
  <r>
    <s v="HNO ZENTUM LANDSBERG"/>
    <n v="1"/>
    <s v="0.004"/>
    <m/>
    <x v="0"/>
    <x v="0"/>
  </r>
  <r>
    <s v="HOBART WILLIAM SMITH COLL"/>
    <n v="1"/>
    <s v="0.004"/>
    <m/>
    <x v="0"/>
    <x v="0"/>
  </r>
  <r>
    <s v="HOBBITON HOME OU"/>
    <n v="1"/>
    <s v="0.004"/>
    <m/>
    <x v="0"/>
    <x v="0"/>
  </r>
  <r>
    <s v="HOBROVEJ"/>
    <n v="1"/>
    <s v="0.004"/>
    <m/>
    <x v="0"/>
    <x v="0"/>
  </r>
  <r>
    <s v="HOFSTRA NS LIJ SCH MED"/>
    <n v="1"/>
    <s v="0.004"/>
    <m/>
    <x v="0"/>
    <x v="0"/>
  </r>
  <r>
    <s v="HOFSTRA UNIV"/>
    <n v="1"/>
    <s v="0.004"/>
    <m/>
    <x v="0"/>
    <x v="0"/>
  </r>
  <r>
    <s v="HOKKAIDO INST ENVIRONM SCI"/>
    <n v="1"/>
    <s v="0.004"/>
    <m/>
    <x v="0"/>
    <x v="0"/>
  </r>
  <r>
    <s v="HOLBAEK SYGEHUS"/>
    <n v="1"/>
    <s v="0.004"/>
    <m/>
    <x v="0"/>
    <x v="0"/>
  </r>
  <r>
    <s v="HOLCIM BADEN WURTTEMBERG GMBH"/>
    <n v="1"/>
    <s v="0.004"/>
    <m/>
    <x v="0"/>
    <x v="0"/>
  </r>
  <r>
    <s v="HOLLEY CLIN"/>
    <n v="1"/>
    <s v="0.004"/>
    <m/>
    <x v="0"/>
    <x v="0"/>
  </r>
  <r>
    <s v="HOLTZ CTR INFECT RES"/>
    <n v="1"/>
    <s v="0.004"/>
    <m/>
    <x v="0"/>
    <x v="0"/>
  </r>
  <r>
    <s v="HOLY CROSS ONCOL CTR"/>
    <n v="1"/>
    <s v="0.004"/>
    <m/>
    <x v="0"/>
    <x v="0"/>
  </r>
  <r>
    <s v="HOLY NAMES UNIV"/>
    <n v="1"/>
    <s v="0.004"/>
    <m/>
    <x v="0"/>
    <x v="0"/>
  </r>
  <r>
    <s v="HONG KONG RED CROSS BLOOD TRANSFUS SERV"/>
    <n v="1"/>
    <s v="0.004"/>
    <m/>
    <x v="0"/>
    <x v="0"/>
  </r>
  <r>
    <s v="HOP ARGHET"/>
    <n v="1"/>
    <s v="0.004"/>
    <m/>
    <x v="0"/>
    <x v="0"/>
  </r>
  <r>
    <s v="HOP ARMAND TROUSSEAU"/>
    <n v="1"/>
    <s v="0.004"/>
    <m/>
    <x v="0"/>
    <x v="0"/>
  </r>
  <r>
    <s v="HOP ARNAUD DE VILLENEUVE"/>
    <n v="1"/>
    <s v="0.004"/>
    <m/>
    <x v="0"/>
    <x v="0"/>
  </r>
  <r>
    <s v="HOP BELLEVUE"/>
    <n v="1"/>
    <s v="0.004"/>
    <m/>
    <x v="0"/>
    <x v="0"/>
  </r>
  <r>
    <s v="HOP BICETRE"/>
    <n v="1"/>
    <s v="0.004"/>
    <m/>
    <x v="0"/>
    <x v="0"/>
  </r>
  <r>
    <s v="HOP BRABOIS"/>
    <n v="1"/>
    <s v="0.004"/>
    <m/>
    <x v="0"/>
    <x v="0"/>
  </r>
  <r>
    <s v="HOP CHARCOT"/>
    <n v="1"/>
    <s v="0.004"/>
    <m/>
    <x v="0"/>
    <x v="0"/>
  </r>
  <r>
    <s v="HOP CHARLES NICOLLE"/>
    <n v="1"/>
    <s v="0.004"/>
    <m/>
    <x v="0"/>
    <x v="0"/>
  </r>
  <r>
    <s v="HOP CLAUDE HURIEZ"/>
    <n v="1"/>
    <s v="0.004"/>
    <m/>
    <x v="0"/>
    <x v="0"/>
  </r>
  <r>
    <s v="HOP DEBROUSSE"/>
    <n v="1"/>
    <s v="0.004"/>
    <m/>
    <x v="0"/>
    <x v="0"/>
  </r>
  <r>
    <s v="HOP EDOUARD HERRIOT"/>
    <n v="1"/>
    <s v="0.004"/>
    <m/>
    <x v="0"/>
    <x v="0"/>
  </r>
  <r>
    <s v="HOP ENFANTS MALAD"/>
    <n v="1"/>
    <s v="0.004"/>
    <m/>
    <x v="0"/>
    <x v="0"/>
  </r>
  <r>
    <s v="HOP EUROPEEN GEORGES PAMPIDOU"/>
    <n v="1"/>
    <s v="0.004"/>
    <m/>
    <x v="0"/>
    <x v="0"/>
  </r>
  <r>
    <s v="HOP GUIDE CHAULIAC"/>
    <n v="1"/>
    <s v="0.004"/>
    <m/>
    <x v="0"/>
    <x v="0"/>
  </r>
  <r>
    <s v="HOP HAUT EVEQUE CARDIOL"/>
    <n v="1"/>
    <s v="0.004"/>
    <m/>
    <x v="0"/>
    <x v="0"/>
  </r>
  <r>
    <s v="HOP HENRI GASTAUT"/>
    <n v="1"/>
    <s v="0.004"/>
    <m/>
    <x v="0"/>
    <x v="0"/>
  </r>
  <r>
    <s v="HOP HOTEL DIEU"/>
    <n v="1"/>
    <s v="0.004"/>
    <m/>
    <x v="0"/>
    <x v="0"/>
  </r>
  <r>
    <s v="HOP INSTRUCT ARMEES PERCY"/>
    <n v="1"/>
    <s v="0.004"/>
    <m/>
    <x v="0"/>
    <x v="0"/>
  </r>
  <r>
    <s v="HOP JEANNE DE FLANDRE"/>
    <n v="1"/>
    <s v="0.004"/>
    <m/>
    <x v="0"/>
    <x v="0"/>
  </r>
  <r>
    <s v="HOP JOUR F VILLON"/>
    <n v="1"/>
    <s v="0.004"/>
    <m/>
    <x v="0"/>
    <x v="0"/>
  </r>
  <r>
    <s v="HOP KIRCHBERG"/>
    <n v="1"/>
    <s v="0.004"/>
    <m/>
    <x v="0"/>
    <x v="0"/>
  </r>
  <r>
    <s v="HOP LA TIMONE"/>
    <n v="1"/>
    <s v="0.004"/>
    <m/>
    <x v="0"/>
    <x v="0"/>
  </r>
  <r>
    <s v="HOP LAPEYRONIE"/>
    <n v="1"/>
    <s v="0.004"/>
    <m/>
    <x v="0"/>
    <x v="0"/>
  </r>
  <r>
    <s v="HOP LARREY"/>
    <n v="1"/>
    <s v="0.004"/>
    <m/>
    <x v="0"/>
    <x v="0"/>
  </r>
  <r>
    <s v="HOP MONTFORT"/>
    <n v="1"/>
    <s v="0.004"/>
    <m/>
    <x v="0"/>
    <x v="0"/>
  </r>
  <r>
    <s v="HOP NORD"/>
    <n v="1"/>
    <s v="0.004"/>
    <m/>
    <x v="0"/>
    <x v="0"/>
  </r>
  <r>
    <s v="HOP NORD AMIENS"/>
    <n v="1"/>
    <s v="0.004"/>
    <m/>
    <x v="0"/>
    <x v="0"/>
  </r>
  <r>
    <s v="HOP NORD MARSEILLE"/>
    <n v="1"/>
    <s v="0.004"/>
    <m/>
    <x v="0"/>
    <x v="0"/>
  </r>
  <r>
    <s v="HOP PAUL BROUSSE"/>
    <n v="1"/>
    <s v="0.004"/>
    <m/>
    <x v="0"/>
    <x v="0"/>
  </r>
  <r>
    <s v="HOP PEDIATR NICE CHU LENVAL"/>
    <n v="1"/>
    <s v="0.004"/>
    <m/>
    <x v="0"/>
    <x v="0"/>
  </r>
  <r>
    <s v="HOP PELLEGRIN ENFANTS"/>
    <n v="1"/>
    <s v="0.004"/>
    <m/>
    <x v="0"/>
    <x v="0"/>
  </r>
  <r>
    <s v="HOP PRIVE VILLENEUVE DASCQ"/>
    <n v="1"/>
    <s v="0.004"/>
    <m/>
    <x v="0"/>
    <x v="0"/>
  </r>
  <r>
    <s v="HOP RABTA"/>
    <n v="1"/>
    <s v="0.004"/>
    <m/>
    <x v="0"/>
    <x v="0"/>
  </r>
  <r>
    <s v="HOP RAYMOND POINCARE"/>
    <n v="1"/>
    <s v="0.004"/>
    <m/>
    <x v="0"/>
    <x v="0"/>
  </r>
  <r>
    <s v="HOP RENE DUBOS"/>
    <n v="1"/>
    <s v="0.004"/>
    <m/>
    <x v="0"/>
    <x v="0"/>
  </r>
  <r>
    <s v="HOP SACRE COEUR MONTREAL"/>
    <n v="1"/>
    <s v="0.004"/>
    <m/>
    <x v="0"/>
    <x v="0"/>
  </r>
  <r>
    <s v="HOP ST ANDRE"/>
    <n v="1"/>
    <s v="0.004"/>
    <m/>
    <x v="0"/>
    <x v="0"/>
  </r>
  <r>
    <s v="HOP ST ELOI"/>
    <n v="1"/>
    <s v="0.004"/>
    <m/>
    <x v="0"/>
    <x v="0"/>
  </r>
  <r>
    <s v="HOP ST VINCENT DE PAUL"/>
    <n v="1"/>
    <s v="0.004"/>
    <m/>
    <x v="0"/>
    <x v="0"/>
  </r>
  <r>
    <s v="HOP UNIV CRUCES"/>
    <n v="1"/>
    <s v="0.004"/>
    <m/>
    <x v="0"/>
    <x v="0"/>
  </r>
  <r>
    <s v="HOP UNIV ENFANTS REINE FABIOLA ULB"/>
    <n v="1"/>
    <s v="0.004"/>
    <m/>
    <x v="0"/>
    <x v="0"/>
  </r>
  <r>
    <s v="HOP UNIV GENEVE"/>
    <n v="1"/>
    <s v="0.004"/>
    <m/>
    <x v="0"/>
    <x v="0"/>
  </r>
  <r>
    <s v="HOP UNIV HENRI MONDOR"/>
    <n v="1"/>
    <s v="0.004"/>
    <m/>
    <x v="0"/>
    <x v="0"/>
  </r>
  <r>
    <s v="HOP UNIV LARIBOISIERE"/>
    <n v="1"/>
    <s v="0.004"/>
    <m/>
    <x v="0"/>
    <x v="0"/>
  </r>
  <r>
    <s v="HOP UNIV PARIS SUD"/>
    <n v="1"/>
    <s v="0.004"/>
    <m/>
    <x v="0"/>
    <x v="0"/>
  </r>
  <r>
    <s v="HOP UNIV PARIS SUD BIOCHIM ONCOGENET"/>
    <n v="1"/>
    <s v="0.004"/>
    <m/>
    <x v="0"/>
    <x v="0"/>
  </r>
  <r>
    <s v="HOP VILLENEUVE"/>
    <n v="1"/>
    <s v="0.004"/>
    <m/>
    <x v="0"/>
    <x v="0"/>
  </r>
  <r>
    <s v="HOPE COLL"/>
    <n v="1"/>
    <s v="0.004"/>
    <m/>
    <x v="0"/>
    <x v="0"/>
  </r>
  <r>
    <s v="HOPS CLIN FMRP"/>
    <n v="1"/>
    <s v="0.004"/>
    <m/>
    <x v="0"/>
    <x v="0"/>
  </r>
  <r>
    <s v="HOPS UNIV CRUCES"/>
    <n v="1"/>
    <s v="0.004"/>
    <m/>
    <x v="0"/>
    <x v="0"/>
  </r>
  <r>
    <s v="HORIA HULUBEI NATL INST PHYS NUCL ENGN IFIN HIH"/>
    <n v="1"/>
    <s v="0.004"/>
    <m/>
    <x v="0"/>
    <x v="0"/>
  </r>
  <r>
    <s v="HORSENS SYGEHUS"/>
    <n v="1"/>
    <s v="0.004"/>
    <m/>
    <x v="0"/>
    <x v="0"/>
  </r>
  <r>
    <s v="HOSEI UNIV"/>
    <n v="1"/>
    <s v="0.004"/>
    <m/>
    <x v="0"/>
    <x v="0"/>
  </r>
  <r>
    <s v="HOSP ALEMAN"/>
    <n v="1"/>
    <s v="0.004"/>
    <m/>
    <x v="0"/>
    <x v="0"/>
  </r>
  <r>
    <s v="HOSP ALTA COMPLEJIDAD PRESIDENTE JUAN DOMINGO PER"/>
    <n v="1"/>
    <s v="0.004"/>
    <m/>
    <x v="0"/>
    <x v="0"/>
  </r>
  <r>
    <s v="HOSP ANGELES PEDREGAL"/>
    <n v="1"/>
    <s v="0.004"/>
    <m/>
    <x v="0"/>
    <x v="0"/>
  </r>
  <r>
    <s v="HOSP ANGELINA CARON"/>
    <n v="1"/>
    <s v="0.004"/>
    <m/>
    <x v="0"/>
    <x v="0"/>
  </r>
  <r>
    <s v="HOSP ARAUJO JORGE"/>
    <n v="1"/>
    <s v="0.004"/>
    <m/>
    <x v="0"/>
    <x v="0"/>
  </r>
  <r>
    <s v="HOSP ARNAU VILANOVA"/>
    <n v="1"/>
    <s v="0.004"/>
    <m/>
    <x v="0"/>
    <x v="0"/>
  </r>
  <r>
    <s v="HOSP ARS VET"/>
    <n v="1"/>
    <s v="0.004"/>
    <m/>
    <x v="0"/>
    <x v="0"/>
  </r>
  <r>
    <s v="HOSP ASCHAFFENBURG"/>
    <n v="1"/>
    <s v="0.004"/>
    <m/>
    <x v="0"/>
    <x v="0"/>
  </r>
  <r>
    <s v="HOSP AUGSBURG"/>
    <n v="1"/>
    <s v="0.004"/>
    <m/>
    <x v="0"/>
    <x v="0"/>
  </r>
  <r>
    <s v="HOSP BARROS LUCO"/>
    <n v="1"/>
    <s v="0.004"/>
    <m/>
    <x v="0"/>
    <x v="0"/>
  </r>
  <r>
    <s v="HOSP BAYREUTH"/>
    <n v="1"/>
    <s v="0.004"/>
    <m/>
    <x v="0"/>
    <x v="0"/>
  </r>
  <r>
    <s v="HOSP BEATRIZ ANGELO"/>
    <n v="1"/>
    <s v="0.004"/>
    <m/>
    <x v="0"/>
    <x v="0"/>
  </r>
  <r>
    <s v="HOSP BRITAN BUENOS AIRES"/>
    <n v="1"/>
    <s v="0.004"/>
    <m/>
    <x v="0"/>
    <x v="0"/>
  </r>
  <r>
    <s v="HOSP BRUNO BORN"/>
    <n v="1"/>
    <s v="0.004"/>
    <m/>
    <x v="0"/>
    <x v="0"/>
  </r>
  <r>
    <s v="HOSP CABUENES"/>
    <n v="1"/>
    <s v="0.004"/>
    <m/>
    <x v="0"/>
    <x v="0"/>
  </r>
  <r>
    <s v="HOSP CARDIOL CHRU LILLE"/>
    <n v="1"/>
    <s v="0.004"/>
    <m/>
    <x v="0"/>
    <x v="0"/>
  </r>
  <r>
    <s v="HOSP CARDIOL COSTANTINI"/>
    <n v="1"/>
    <s v="0.004"/>
    <m/>
    <x v="0"/>
    <x v="0"/>
  </r>
  <r>
    <s v="HOSP CARLOS HAYA MALAGA"/>
    <n v="1"/>
    <s v="0.004"/>
    <m/>
    <x v="0"/>
    <x v="0"/>
  </r>
  <r>
    <s v="HOSP CATOLICA"/>
    <n v="1"/>
    <s v="0.004"/>
    <m/>
    <x v="0"/>
    <x v="0"/>
  </r>
  <r>
    <s v="HOSP CENT MONDOZA"/>
    <n v="1"/>
    <s v="0.004"/>
    <m/>
    <x v="0"/>
    <x v="0"/>
  </r>
  <r>
    <s v="HOSP CHU TIVOLI"/>
    <n v="1"/>
    <s v="0.004"/>
    <m/>
    <x v="0"/>
    <x v="0"/>
  </r>
  <r>
    <s v="HOSP CITY COLOGNE"/>
    <n v="1"/>
    <s v="0.004"/>
    <m/>
    <x v="0"/>
    <x v="0"/>
  </r>
  <r>
    <s v="HOSP CIVIL DR JUAN I MENCHACA"/>
    <n v="1"/>
    <s v="0.004"/>
    <m/>
    <x v="0"/>
    <x v="0"/>
  </r>
  <r>
    <s v="HOSP CIVIL GUADALAJARA"/>
    <n v="1"/>
    <s v="0.004"/>
    <m/>
    <x v="0"/>
    <x v="0"/>
  </r>
  <r>
    <s v="HOSP CIVIL GUADALAJARA DR JUAN I MENCHACA"/>
    <n v="1"/>
    <s v="0.004"/>
    <m/>
    <x v="0"/>
    <x v="0"/>
  </r>
  <r>
    <s v="HOSP CLIN"/>
    <n v="1"/>
    <s v="0.004"/>
    <m/>
    <x v="0"/>
    <x v="0"/>
  </r>
  <r>
    <s v="HOSP CLIN BARCELONA IDIBAPS"/>
    <n v="1"/>
    <s v="0.004"/>
    <m/>
    <x v="0"/>
    <x v="0"/>
  </r>
  <r>
    <s v="HOSP CLIN ISGLOBAL"/>
    <n v="1"/>
    <s v="0.004"/>
    <m/>
    <x v="0"/>
    <x v="0"/>
  </r>
  <r>
    <s v="HOSP CLIN SAN MARTIN"/>
    <n v="1"/>
    <s v="0.004"/>
    <m/>
    <x v="0"/>
    <x v="0"/>
  </r>
  <r>
    <s v="HOSP CLIN UNIV DE SANTIAGO"/>
    <n v="1"/>
    <s v="0.004"/>
    <m/>
    <x v="0"/>
    <x v="0"/>
  </r>
  <r>
    <s v="HOSP CLIN UNIV RIO SANTIAGO"/>
    <n v="1"/>
    <s v="0.004"/>
    <m/>
    <x v="0"/>
    <x v="0"/>
  </r>
  <r>
    <s v="HOSP CLIN UNIV SAN JUAN ALICANTE"/>
    <n v="1"/>
    <s v="0.004"/>
    <m/>
    <x v="0"/>
    <x v="0"/>
  </r>
  <r>
    <s v="HOSP CLIN UNIV VALENCIA"/>
    <n v="1"/>
    <s v="0.004"/>
    <m/>
    <x v="0"/>
    <x v="0"/>
  </r>
  <r>
    <s v="HOSP COCHIN"/>
    <n v="1"/>
    <s v="0.004"/>
    <m/>
    <x v="0"/>
    <x v="0"/>
  </r>
  <r>
    <s v="HOSP COMPLEX JAEN"/>
    <n v="1"/>
    <s v="0.004"/>
    <m/>
    <x v="0"/>
    <x v="0"/>
  </r>
  <r>
    <s v="HOSP COMPREHENS CANC CTR NOVY JICIN"/>
    <n v="1"/>
    <s v="0.004"/>
    <m/>
    <x v="0"/>
    <x v="0"/>
  </r>
  <r>
    <s v="HOSP CORDOBA"/>
    <n v="1"/>
    <s v="0.004"/>
    <m/>
    <x v="0"/>
    <x v="0"/>
  </r>
  <r>
    <s v="HOSP CRUCES"/>
    <n v="1"/>
    <s v="0.004"/>
    <m/>
    <x v="0"/>
    <x v="0"/>
  </r>
  <r>
    <s v="HOSP CTR MED CAMPINAS"/>
    <n v="1"/>
    <s v="0.004"/>
    <m/>
    <x v="0"/>
    <x v="0"/>
  </r>
  <r>
    <s v="HOSP CTR TONDELA VISEU"/>
    <n v="1"/>
    <s v="0.004"/>
    <m/>
    <x v="0"/>
    <x v="0"/>
  </r>
  <r>
    <s v="HOSP D ESTEFANIA"/>
    <n v="1"/>
    <s v="0.004"/>
    <m/>
    <x v="0"/>
    <x v="0"/>
  </r>
  <r>
    <s v="HOSP DANILO I"/>
    <n v="1"/>
    <s v="0.004"/>
    <m/>
    <x v="0"/>
    <x v="0"/>
  </r>
  <r>
    <s v="HOSP DE VALE DE SOUSA"/>
    <n v="1"/>
    <s v="0.004"/>
    <m/>
    <x v="0"/>
    <x v="0"/>
  </r>
  <r>
    <s v="HOSP DENIA"/>
    <n v="1"/>
    <s v="0.004"/>
    <m/>
    <x v="0"/>
    <x v="0"/>
  </r>
  <r>
    <s v="HOSP DIST HELSINKI UUSIMA"/>
    <n v="1"/>
    <s v="0.004"/>
    <m/>
    <x v="0"/>
    <x v="0"/>
  </r>
  <r>
    <s v="HOSP DIST HELSINKI UUSIMAA"/>
    <n v="1"/>
    <s v="0.004"/>
    <m/>
    <x v="0"/>
    <x v="0"/>
  </r>
  <r>
    <s v="HOSP DIST HELSINKI UUSIMAA HUSLAB"/>
    <n v="1"/>
    <s v="0.004"/>
    <m/>
    <x v="0"/>
    <x v="0"/>
  </r>
  <r>
    <s v="HOSP DIST SOUTHWEST"/>
    <n v="1"/>
    <s v="0.004"/>
    <m/>
    <x v="0"/>
    <x v="0"/>
  </r>
  <r>
    <s v="HOSP DIST SOUTHWEST FINLAND"/>
    <n v="1"/>
    <s v="0.004"/>
    <m/>
    <x v="0"/>
    <x v="0"/>
  </r>
  <r>
    <s v="HOSP DIST SW FINLAND"/>
    <n v="1"/>
    <s v="0.004"/>
    <m/>
    <x v="0"/>
    <x v="0"/>
  </r>
  <r>
    <s v="HOSP DIVINO ESPIRITO SANTO PONTA DELGADA"/>
    <n v="1"/>
    <s v="0.004"/>
    <m/>
    <x v="0"/>
    <x v="0"/>
  </r>
  <r>
    <s v="HOSP DON BENITOVILLANUEVA SERENA"/>
    <n v="1"/>
    <s v="0.004"/>
    <m/>
    <x v="0"/>
    <x v="0"/>
  </r>
  <r>
    <s v="HOSP DONA ESTEFANIA"/>
    <n v="1"/>
    <s v="0.004"/>
    <m/>
    <x v="0"/>
    <x v="0"/>
  </r>
  <r>
    <s v="HOSP DR EXEQUIEL GONZALEZ CORTES"/>
    <n v="1"/>
    <s v="0.004"/>
    <m/>
    <x v="0"/>
    <x v="0"/>
  </r>
  <r>
    <s v="HOSP DR HERNAN HENRIQUEZ ARAVENA"/>
    <n v="1"/>
    <s v="0.004"/>
    <m/>
    <x v="0"/>
    <x v="0"/>
  </r>
  <r>
    <s v="HOSP DR NEGRIN"/>
    <n v="1"/>
    <s v="0.004"/>
    <m/>
    <x v="0"/>
    <x v="0"/>
  </r>
  <r>
    <s v="HOSP DR PESET"/>
    <n v="1"/>
    <s v="0.004"/>
    <m/>
    <x v="0"/>
    <x v="0"/>
  </r>
  <r>
    <s v="HOSP DR RAFAEL A CALDERON GUARDIA"/>
    <n v="1"/>
    <s v="0.004"/>
    <m/>
    <x v="0"/>
    <x v="0"/>
  </r>
  <r>
    <s v="HOSP DR SHECHTEREV"/>
    <n v="1"/>
    <s v="0.004"/>
    <m/>
    <x v="0"/>
    <x v="0"/>
  </r>
  <r>
    <s v="HOSP DR SOTERO DEL RIO"/>
    <n v="1"/>
    <s v="0.004"/>
    <m/>
    <x v="0"/>
    <x v="0"/>
  </r>
  <r>
    <s v="HOSP DURAN REYNALS"/>
    <n v="1"/>
    <s v="0.004"/>
    <m/>
    <x v="0"/>
    <x v="0"/>
  </r>
  <r>
    <s v="HOSP EESKE BUDIJOVICE"/>
    <n v="1"/>
    <s v="0.004"/>
    <m/>
    <x v="0"/>
    <x v="0"/>
  </r>
  <r>
    <s v="HOSP EL PINO"/>
    <n v="1"/>
    <s v="0.004"/>
    <m/>
    <x v="0"/>
    <x v="0"/>
  </r>
  <r>
    <s v="HOSP ESPANHOL"/>
    <n v="1"/>
    <s v="0.004"/>
    <m/>
    <x v="0"/>
    <x v="0"/>
  </r>
  <r>
    <s v="HOSP ESPANOL"/>
    <n v="1"/>
    <s v="0.004"/>
    <m/>
    <x v="0"/>
    <x v="0"/>
  </r>
  <r>
    <s v="HOSP ESPANOL MENDOZA"/>
    <n v="1"/>
    <s v="0.004"/>
    <m/>
    <x v="0"/>
    <x v="0"/>
  </r>
  <r>
    <s v="HOSP ESTADUAL MARIO COVAS SP"/>
    <n v="1"/>
    <s v="0.004"/>
    <m/>
    <x v="0"/>
    <x v="0"/>
  </r>
  <r>
    <s v="HOSP EUROPEEN GEORGES POMPIDOU"/>
    <n v="1"/>
    <s v="0.004"/>
    <m/>
    <x v="0"/>
    <x v="0"/>
  </r>
  <r>
    <s v="HOSP EYE"/>
    <n v="1"/>
    <s v="0.004"/>
    <m/>
    <x v="0"/>
    <x v="0"/>
  </r>
  <r>
    <s v="HOSP FARO"/>
    <n v="1"/>
    <s v="0.004"/>
    <m/>
    <x v="0"/>
    <x v="0"/>
  </r>
  <r>
    <s v="HOSP FDN JIMENEZ DIAZ"/>
    <n v="1"/>
    <s v="0.004"/>
    <m/>
    <x v="0"/>
    <x v="0"/>
  </r>
  <r>
    <s v="HOSP FERNANDO FONSECA"/>
    <n v="1"/>
    <s v="0.004"/>
    <m/>
    <x v="0"/>
    <x v="0"/>
  </r>
  <r>
    <s v="HOSP FJ MUNIZ"/>
    <n v="1"/>
    <s v="0.004"/>
    <m/>
    <x v="0"/>
    <x v="0"/>
  </r>
  <r>
    <s v="HOSP FRANCISCO JAVIER MUNIZ"/>
    <n v="1"/>
    <s v="0.004"/>
    <m/>
    <x v="0"/>
    <x v="0"/>
  </r>
  <r>
    <s v="HOSP FRIEDBERG"/>
    <n v="1"/>
    <s v="0.004"/>
    <m/>
    <x v="0"/>
    <x v="0"/>
  </r>
  <r>
    <s v="HOSP FUENLABRADA"/>
    <n v="1"/>
    <s v="0.004"/>
    <m/>
    <x v="0"/>
    <x v="0"/>
  </r>
  <r>
    <s v="HOSP GARCIA DE ORTA"/>
    <n v="1"/>
    <s v="0.004"/>
    <m/>
    <x v="0"/>
    <x v="0"/>
  </r>
  <r>
    <s v="HOSP GEN AGUDOS DONAC E SCAPELLATO"/>
    <n v="1"/>
    <s v="0.004"/>
    <m/>
    <x v="0"/>
    <x v="0"/>
  </r>
  <r>
    <s v="HOSP GEN AGUDOS DONAC FRANCISCO SANTOJANNI"/>
    <n v="1"/>
    <s v="0.004"/>
    <m/>
    <x v="0"/>
    <x v="0"/>
  </r>
  <r>
    <s v="HOSP GEN ASTURIAS"/>
    <n v="1"/>
    <s v="0.004"/>
    <m/>
    <x v="0"/>
    <x v="0"/>
  </r>
  <r>
    <s v="HOSP GEN CASTELLON"/>
    <n v="1"/>
    <s v="0.004"/>
    <m/>
    <x v="0"/>
    <x v="0"/>
  </r>
  <r>
    <s v="HOSP GEN DR MANUEL GEA GONZALEZ"/>
    <n v="1"/>
    <s v="0.004"/>
    <m/>
    <x v="0"/>
    <x v="0"/>
  </r>
  <r>
    <s v="HOSP GEN GRAN CANARIA DR NEGRIN"/>
    <n v="1"/>
    <s v="0.004"/>
    <m/>
    <x v="0"/>
    <x v="0"/>
  </r>
  <r>
    <s v="HOSP GEN HUELVA"/>
    <n v="1"/>
    <s v="0.004"/>
    <m/>
    <x v="0"/>
    <x v="0"/>
  </r>
  <r>
    <s v="HOSP GEN LA PALMA BRENA ALTA"/>
    <n v="1"/>
    <s v="0.004"/>
    <m/>
    <x v="0"/>
    <x v="0"/>
  </r>
  <r>
    <s v="HOSP GEN REG 1 IMSS"/>
    <n v="1"/>
    <s v="0.004"/>
    <m/>
    <x v="0"/>
    <x v="0"/>
  </r>
  <r>
    <s v="HOSP GEN REG LEON CAPACITS"/>
    <n v="1"/>
    <s v="0.004"/>
    <m/>
    <x v="0"/>
    <x v="0"/>
  </r>
  <r>
    <s v="HOSP GEN SIERRALLANA"/>
    <n v="1"/>
    <s v="0.004"/>
    <m/>
    <x v="0"/>
    <x v="0"/>
  </r>
  <r>
    <s v="HOSP GEN UNIV GREGORIO MARANON"/>
    <n v="1"/>
    <s v="0.004"/>
    <m/>
    <x v="0"/>
    <x v="0"/>
  </r>
  <r>
    <s v="HOSP GEN UNIV LA PAZ"/>
    <n v="1"/>
    <s v="0.004"/>
    <m/>
    <x v="0"/>
    <x v="0"/>
  </r>
  <r>
    <s v="HOSP GEN UNIV VALENCIA"/>
    <n v="1"/>
    <s v="0.004"/>
    <m/>
    <x v="0"/>
    <x v="0"/>
  </r>
  <r>
    <s v="HOSP GERAL BONSUCESSO"/>
    <n v="1"/>
    <s v="0.004"/>
    <m/>
    <x v="0"/>
    <x v="0"/>
  </r>
  <r>
    <s v="HOSP GREGORIO MARANON"/>
    <n v="1"/>
    <s v="0.004"/>
    <m/>
    <x v="0"/>
    <x v="0"/>
  </r>
  <r>
    <s v="HOSP GUADALAJARA"/>
    <n v="1"/>
    <s v="0.004"/>
    <m/>
    <x v="0"/>
    <x v="0"/>
  </r>
  <r>
    <s v="HOSP HABIB BOUGUEFA BIZERTE"/>
    <n v="1"/>
    <s v="0.004"/>
    <m/>
    <x v="0"/>
    <x v="0"/>
  </r>
  <r>
    <s v="HOSP HELIOPOLIS"/>
    <n v="1"/>
    <s v="0.004"/>
    <m/>
    <x v="0"/>
    <x v="0"/>
  </r>
  <r>
    <s v="HOSP HELSINGBORG"/>
    <n v="1"/>
    <s v="0.004"/>
    <m/>
    <x v="0"/>
    <x v="0"/>
  </r>
  <r>
    <s v="HOSP INTERZONAL AGUDOS GEN SAN MARTIN"/>
    <n v="1"/>
    <s v="0.004"/>
    <m/>
    <x v="0"/>
    <x v="0"/>
  </r>
  <r>
    <s v="HOSP INTERZONAL GEN AGUDOS DR JOSE PENNA"/>
    <n v="1"/>
    <s v="0.004"/>
    <m/>
    <x v="0"/>
    <x v="0"/>
  </r>
  <r>
    <s v="HOSP INTERZONAL GEN AGUDOS GEN SAN MARTIN DE LA P"/>
    <n v="1"/>
    <s v="0.004"/>
    <m/>
    <x v="0"/>
    <x v="0"/>
  </r>
  <r>
    <s v="HOSP ITALIANO LA PLATA"/>
    <n v="1"/>
    <s v="0.004"/>
    <m/>
    <x v="0"/>
    <x v="0"/>
  </r>
  <r>
    <s v="HOSP ITALIANO REG SUR"/>
    <n v="1"/>
    <s v="0.004"/>
    <m/>
    <x v="0"/>
    <x v="0"/>
  </r>
  <r>
    <s v="HOSP JARVAMAA"/>
    <n v="1"/>
    <s v="0.004"/>
    <m/>
    <x v="0"/>
    <x v="0"/>
  </r>
  <r>
    <s v="HOSP JOSE MARIA RAMOS MEJIA"/>
    <n v="1"/>
    <s v="0.004"/>
    <m/>
    <x v="0"/>
    <x v="0"/>
  </r>
  <r>
    <s v="HOSP JUAN RAMON JIMENEZ"/>
    <n v="1"/>
    <s v="0.004"/>
    <m/>
    <x v="0"/>
    <x v="0"/>
  </r>
  <r>
    <s v="HOSP JUJUY"/>
    <n v="1"/>
    <s v="0.004"/>
    <m/>
    <x v="0"/>
    <x v="0"/>
  </r>
  <r>
    <s v="HOSP KRALOVSKE VINOHRADY"/>
    <n v="1"/>
    <s v="0.004"/>
    <m/>
    <x v="0"/>
    <x v="0"/>
  </r>
  <r>
    <s v="HOSP LITHUANIAN UNIV HLTH SCI KAUNAS CLIN"/>
    <n v="1"/>
    <s v="0.004"/>
    <m/>
    <x v="0"/>
    <x v="0"/>
  </r>
  <r>
    <s v="HOSP LITHUANIAN UNIV HLTH SCI KAUNO KLIN"/>
    <n v="1"/>
    <s v="0.004"/>
    <m/>
    <x v="0"/>
    <x v="0"/>
  </r>
  <r>
    <s v="HOSP LOBREGAT"/>
    <n v="1"/>
    <s v="0.004"/>
    <m/>
    <x v="0"/>
    <x v="0"/>
  </r>
  <r>
    <s v="HOSP LUGANO"/>
    <n v="1"/>
    <s v="0.004"/>
    <m/>
    <x v="0"/>
    <x v="0"/>
  </r>
  <r>
    <s v="HOSP LUZ LISBON"/>
    <n v="1"/>
    <s v="0.004"/>
    <m/>
    <x v="0"/>
    <x v="0"/>
  </r>
  <r>
    <s v="HOSP MADRID NORTE SANCHINARRO"/>
    <n v="1"/>
    <s v="0.004"/>
    <m/>
    <x v="0"/>
    <x v="0"/>
  </r>
  <r>
    <s v="HOSP MAE DE DEUS"/>
    <n v="1"/>
    <s v="0.004"/>
    <m/>
    <x v="0"/>
    <x v="0"/>
  </r>
  <r>
    <s v="HOSP MAGALHAES LEMOS"/>
    <n v="1"/>
    <s v="0.004"/>
    <m/>
    <x v="0"/>
    <x v="0"/>
  </r>
  <r>
    <s v="HOSP MAGALHES LEMOS"/>
    <n v="1"/>
    <s v="0.004"/>
    <m/>
    <x v="0"/>
    <x v="0"/>
  </r>
  <r>
    <s v="HOSP MAR MED RES INST"/>
    <n v="1"/>
    <s v="0.004"/>
    <m/>
    <x v="0"/>
    <x v="0"/>
  </r>
  <r>
    <s v="HOSP MAR RES INST"/>
    <n v="1"/>
    <s v="0.004"/>
    <m/>
    <x v="0"/>
    <x v="0"/>
  </r>
  <r>
    <s v="HOSP MARQUES DE VALDECILLA"/>
    <n v="1"/>
    <s v="0.004"/>
    <m/>
    <x v="0"/>
    <x v="0"/>
  </r>
  <r>
    <s v="HOSP MARQUES VALDECILLA"/>
    <n v="1"/>
    <s v="0.004"/>
    <m/>
    <x v="0"/>
    <x v="0"/>
  </r>
  <r>
    <s v="HOSP MATERNIDADE DR CELSO PIERRO PUC CAMPINAS"/>
    <n v="1"/>
    <s v="0.004"/>
    <m/>
    <x v="0"/>
    <x v="0"/>
  </r>
  <r>
    <s v="HOSP MOINHOS VENTOS"/>
    <n v="1"/>
    <s v="0.004"/>
    <m/>
    <x v="0"/>
    <x v="0"/>
  </r>
  <r>
    <s v="HOSP MUNICIPAL DR JOSE CARVALHO FLORENCE"/>
    <n v="1"/>
    <s v="0.004"/>
    <m/>
    <x v="0"/>
    <x v="0"/>
  </r>
  <r>
    <s v="HOSP NACL"/>
    <n v="1"/>
    <s v="0.004"/>
    <m/>
    <x v="0"/>
    <x v="0"/>
  </r>
  <r>
    <s v="HOSP NACL PROFESOR ALEJANDRO POSADAS"/>
    <n v="1"/>
    <s v="0.004"/>
    <m/>
    <x v="0"/>
    <x v="0"/>
  </r>
  <r>
    <s v="HOSP NACL ROS"/>
    <n v="1"/>
    <s v="0.004"/>
    <m/>
    <x v="0"/>
    <x v="0"/>
  </r>
  <r>
    <s v="HOSP NACL SERGIO E BERN"/>
    <n v="1"/>
    <s v="0.004"/>
    <m/>
    <x v="0"/>
    <x v="0"/>
  </r>
  <r>
    <s v="HOSP NACL SERGIO E BERNALES"/>
    <n v="1"/>
    <s v="0.004"/>
    <m/>
    <x v="0"/>
    <x v="0"/>
  </r>
  <r>
    <s v="HOSP NAVAL ALMIRANTE NEF"/>
    <n v="1"/>
    <s v="0.004"/>
    <m/>
    <x v="0"/>
    <x v="0"/>
  </r>
  <r>
    <s v="HOSP NECKER ENFANTS MALAD"/>
    <n v="1"/>
    <s v="0.004"/>
    <m/>
    <x v="0"/>
    <x v="0"/>
  </r>
  <r>
    <s v="HOSP NINOS BENJAMIN BLOOM"/>
    <n v="1"/>
    <s v="0.004"/>
    <m/>
    <x v="0"/>
    <x v="0"/>
  </r>
  <r>
    <s v="HOSP NOSSA SENHORA PAZ"/>
    <n v="1"/>
    <s v="0.004"/>
    <m/>
    <x v="0"/>
    <x v="0"/>
  </r>
  <r>
    <s v="HOSP NS PRADO"/>
    <n v="1"/>
    <s v="0.004"/>
    <m/>
    <x v="0"/>
    <x v="0"/>
  </r>
  <r>
    <s v="HOSP OLOMOUC"/>
    <n v="1"/>
    <s v="0.004"/>
    <m/>
    <x v="0"/>
    <x v="0"/>
  </r>
  <r>
    <s v="HOSP ONCOL CTR MED NACL"/>
    <n v="1"/>
    <s v="0.004"/>
    <m/>
    <x v="0"/>
    <x v="0"/>
  </r>
  <r>
    <s v="HOSP ONE"/>
    <n v="1"/>
    <s v="0.004"/>
    <m/>
    <x v="0"/>
    <x v="0"/>
  </r>
  <r>
    <s v="HOSP PAEDIAT DEPT"/>
    <n v="1"/>
    <s v="0.004"/>
    <m/>
    <x v="0"/>
    <x v="0"/>
  </r>
  <r>
    <s v="HOSP PAPA GIOVANNI XXIII BERGAMO BG"/>
    <n v="1"/>
    <s v="0.004"/>
    <m/>
    <x v="0"/>
    <x v="0"/>
  </r>
  <r>
    <s v="HOSP PAROISSIEN"/>
    <n v="1"/>
    <s v="0.004"/>
    <m/>
    <x v="0"/>
    <x v="0"/>
  </r>
  <r>
    <s v="HOSP PEDIAT CHUC"/>
    <n v="1"/>
    <s v="0.004"/>
    <m/>
    <x v="0"/>
    <x v="0"/>
  </r>
  <r>
    <s v="HOSP PEDIAT COIMBRA"/>
    <n v="1"/>
    <s v="0.004"/>
    <m/>
    <x v="0"/>
    <x v="0"/>
  </r>
  <r>
    <s v="HOSP PEDRO HISPANO"/>
    <n v="1"/>
    <s v="0.004"/>
    <m/>
    <x v="0"/>
    <x v="0"/>
  </r>
  <r>
    <s v="HOSP PEDRO HISPANO ULS MATOSINHOS"/>
    <n v="1"/>
    <s v="0.004"/>
    <m/>
    <x v="0"/>
    <x v="0"/>
  </r>
  <r>
    <s v="HOSP PEDRO VICENTE MALDONADO"/>
    <n v="1"/>
    <s v="0.004"/>
    <m/>
    <x v="0"/>
    <x v="0"/>
  </r>
  <r>
    <s v="HOSP PHARM"/>
    <n v="1"/>
    <s v="0.004"/>
    <m/>
    <x v="0"/>
    <x v="0"/>
  </r>
  <r>
    <s v="HOSP PHYSIOTHERAPY INST"/>
    <n v="1"/>
    <s v="0.004"/>
    <m/>
    <x v="0"/>
    <x v="0"/>
  </r>
  <r>
    <s v="HOSP POVISA"/>
    <n v="1"/>
    <s v="0.004"/>
    <m/>
    <x v="0"/>
    <x v="0"/>
  </r>
  <r>
    <s v="HOSP PRIVADO"/>
    <n v="1"/>
    <s v="0.004"/>
    <m/>
    <x v="0"/>
    <x v="0"/>
  </r>
  <r>
    <s v="HOSP PRIVADO CTR MED CORDOBA"/>
    <n v="1"/>
    <s v="0.004"/>
    <m/>
    <x v="0"/>
    <x v="0"/>
  </r>
  <r>
    <s v="HOSP PROV CENTENARIO"/>
    <n v="1"/>
    <s v="0.004"/>
    <m/>
    <x v="0"/>
    <x v="0"/>
  </r>
  <r>
    <s v="HOSP PUERTA HIERRO"/>
    <n v="1"/>
    <s v="0.004"/>
    <m/>
    <x v="0"/>
    <x v="0"/>
  </r>
  <r>
    <s v="HOSP RAMOS MEJIA"/>
    <n v="1"/>
    <s v="0.004"/>
    <m/>
    <x v="0"/>
    <x v="0"/>
  </r>
  <r>
    <s v="HOSP RAWSON"/>
    <n v="1"/>
    <s v="0.004"/>
    <m/>
    <x v="0"/>
    <x v="0"/>
  </r>
  <r>
    <s v="HOSP REG RANCAGUA"/>
    <n v="1"/>
    <s v="0.004"/>
    <m/>
    <x v="0"/>
    <x v="0"/>
  </r>
  <r>
    <s v="HOSP REG UNIV JOSE MA CABRAL BAEZ"/>
    <n v="1"/>
    <s v="0.004"/>
    <m/>
    <x v="0"/>
    <x v="0"/>
  </r>
  <r>
    <s v="HOSP REG UNIV MALAGA"/>
    <n v="1"/>
    <s v="0.004"/>
    <m/>
    <x v="0"/>
    <x v="0"/>
  </r>
  <r>
    <s v="HOSP REG UNIV VIRGEN DE LA VICTORIA MALAGA"/>
    <n v="1"/>
    <s v="0.004"/>
    <m/>
    <x v="0"/>
    <x v="0"/>
  </r>
  <r>
    <s v="HOSP REHABIL CARE DEPT"/>
    <n v="1"/>
    <s v="0.004"/>
    <m/>
    <x v="0"/>
    <x v="0"/>
  </r>
  <r>
    <s v="HOSP RIBERA"/>
    <n v="1"/>
    <s v="0.004"/>
    <m/>
    <x v="0"/>
    <x v="0"/>
  </r>
  <r>
    <s v="HOSP RIM HIPERTENSAO"/>
    <n v="1"/>
    <s v="0.004"/>
    <m/>
    <x v="0"/>
    <x v="0"/>
  </r>
  <r>
    <s v="HOSP ROME"/>
    <n v="1"/>
    <s v="0.004"/>
    <m/>
    <x v="0"/>
    <x v="0"/>
  </r>
  <r>
    <s v="HOSP RUBENJOE"/>
    <n v="1"/>
    <s v="0.004"/>
    <m/>
    <x v="0"/>
    <x v="0"/>
  </r>
  <r>
    <s v="HOSP RUBER INT"/>
    <n v="1"/>
    <s v="0.004"/>
    <m/>
    <x v="0"/>
    <x v="0"/>
  </r>
  <r>
    <s v="HOSP S BASSIANO"/>
    <n v="1"/>
    <s v="0.004"/>
    <m/>
    <x v="0"/>
    <x v="0"/>
  </r>
  <r>
    <s v="HOSP S JOSE"/>
    <n v="1"/>
    <s v="0.004"/>
    <m/>
    <x v="0"/>
    <x v="0"/>
  </r>
  <r>
    <s v="HOSP SALVADOR"/>
    <n v="1"/>
    <s v="0.004"/>
    <m/>
    <x v="0"/>
    <x v="0"/>
  </r>
  <r>
    <s v="HOSP SAN AGUSTIN AVILES"/>
    <n v="1"/>
    <s v="0.004"/>
    <m/>
    <x v="0"/>
    <x v="0"/>
  </r>
  <r>
    <s v="HOSP SAN BERNARDO"/>
    <n v="1"/>
    <s v="0.004"/>
    <m/>
    <x v="0"/>
    <x v="0"/>
  </r>
  <r>
    <s v="HOSP SAN BORJA ARRIARAN"/>
    <n v="1"/>
    <s v="0.004"/>
    <m/>
    <x v="0"/>
    <x v="0"/>
  </r>
  <r>
    <s v="HOSP SAN JOAN DE DEU"/>
    <n v="1"/>
    <s v="0.004"/>
    <m/>
    <x v="0"/>
    <x v="0"/>
  </r>
  <r>
    <s v="HOSP SAN JORGE"/>
    <n v="1"/>
    <s v="0.004"/>
    <m/>
    <x v="0"/>
    <x v="0"/>
  </r>
  <r>
    <s v="HOSP SAN JUAN DE DIOS LA SERENA"/>
    <n v="1"/>
    <s v="0.004"/>
    <m/>
    <x v="0"/>
    <x v="0"/>
  </r>
  <r>
    <s v="HOSP SANAT CREU ST PAU"/>
    <n v="1"/>
    <s v="0.004"/>
    <m/>
    <x v="0"/>
    <x v="0"/>
  </r>
  <r>
    <s v="HOSP SANT PAU"/>
    <n v="1"/>
    <s v="0.004"/>
    <m/>
    <x v="0"/>
    <x v="0"/>
  </r>
  <r>
    <s v="HOSP SANTA CREU I SANT PAU"/>
    <n v="1"/>
    <s v="0.004"/>
    <m/>
    <x v="0"/>
    <x v="0"/>
  </r>
  <r>
    <s v="HOSP SANTA CREU SANTA PAU"/>
    <n v="1"/>
    <s v="0.004"/>
    <m/>
    <x v="0"/>
    <x v="0"/>
  </r>
  <r>
    <s v="HOSP SANTA CREY SANT PAU"/>
    <n v="1"/>
    <s v="0.004"/>
    <m/>
    <x v="0"/>
    <x v="0"/>
  </r>
  <r>
    <s v="HOSP SANTA SOFIA"/>
    <n v="1"/>
    <s v="0.004"/>
    <m/>
    <x v="0"/>
    <x v="0"/>
  </r>
  <r>
    <s v="HOSP SANTAREM"/>
    <n v="1"/>
    <s v="0.004"/>
    <m/>
    <x v="0"/>
    <x v="0"/>
  </r>
  <r>
    <s v="HOSP SANTIAGO"/>
    <n v="1"/>
    <s v="0.004"/>
    <m/>
    <x v="0"/>
    <x v="0"/>
  </r>
  <r>
    <s v="HOSP SANTO ANDRE"/>
    <n v="1"/>
    <s v="0.004"/>
    <m/>
    <x v="0"/>
    <x v="0"/>
  </r>
  <r>
    <s v="HOSP SANTO ANTONIO CAPUCHOS"/>
    <n v="1"/>
    <s v="0.004"/>
    <m/>
    <x v="0"/>
    <x v="0"/>
  </r>
  <r>
    <s v="HOSP SAO LUCAS PUCRS"/>
    <n v="1"/>
    <s v="0.004"/>
    <m/>
    <x v="0"/>
    <x v="0"/>
  </r>
  <r>
    <s v="HOSP SAO VICENTE PAULO"/>
    <n v="1"/>
    <s v="0.004"/>
    <m/>
    <x v="0"/>
    <x v="0"/>
  </r>
  <r>
    <s v="HOSP SERV PUBL ESTADUAL SAO PAULO"/>
    <n v="1"/>
    <s v="0.004"/>
    <m/>
    <x v="0"/>
    <x v="0"/>
  </r>
  <r>
    <s v="HOSP SICK CHILDREN RES INST"/>
    <n v="1"/>
    <s v="0.004"/>
    <m/>
    <x v="0"/>
    <x v="0"/>
  </r>
  <r>
    <s v="HOSP SIRIO LIBANES"/>
    <n v="1"/>
    <s v="0.004"/>
    <m/>
    <x v="0"/>
    <x v="0"/>
  </r>
  <r>
    <s v="HOSP SMZ SUD KAISER FRANZ JOSEF SPITAL"/>
    <n v="1"/>
    <s v="0.004"/>
    <m/>
    <x v="0"/>
    <x v="0"/>
  </r>
  <r>
    <s v="HOSP SOCIO MED CTR SMZ SUD KAISER FRANZ JOSEF SPI"/>
    <n v="1"/>
    <s v="0.004"/>
    <m/>
    <x v="0"/>
    <x v="0"/>
  </r>
  <r>
    <s v="HOSP SON ESPASES"/>
    <n v="1"/>
    <s v="0.004"/>
    <m/>
    <x v="0"/>
    <x v="0"/>
  </r>
  <r>
    <s v="HOSP SON LLATZER"/>
    <n v="1"/>
    <s v="0.004"/>
    <m/>
    <x v="0"/>
    <x v="0"/>
  </r>
  <r>
    <s v="HOSP SOUTHERN NORWAY"/>
    <n v="1"/>
    <s v="0.004"/>
    <m/>
    <x v="0"/>
    <x v="0"/>
  </r>
  <r>
    <s v="HOSP SPECIAL SURG"/>
    <n v="1"/>
    <s v="0.004"/>
    <m/>
    <x v="0"/>
    <x v="0"/>
  </r>
  <r>
    <s v="HOSP ST PANTELIMON"/>
    <n v="1"/>
    <s v="0.004"/>
    <m/>
    <x v="0"/>
    <x v="0"/>
  </r>
  <r>
    <s v="HOSP ST PAU SANTA CREU"/>
    <n v="1"/>
    <s v="0.004"/>
    <m/>
    <x v="0"/>
    <x v="0"/>
  </r>
  <r>
    <s v="HOSP STA CREU ST PAU"/>
    <n v="1"/>
    <s v="0.004"/>
    <m/>
    <x v="0"/>
    <x v="0"/>
  </r>
  <r>
    <s v="HOSP TAJO ARANJUEZ"/>
    <n v="1"/>
    <s v="0.004"/>
    <m/>
    <x v="0"/>
    <x v="0"/>
  </r>
  <r>
    <s v="HOSP TARTU UNIV"/>
    <n v="1"/>
    <s v="0.004"/>
    <m/>
    <x v="0"/>
    <x v="0"/>
  </r>
  <r>
    <s v="HOSP TOLEDO"/>
    <n v="1"/>
    <s v="0.004"/>
    <m/>
    <x v="0"/>
    <x v="0"/>
  </r>
  <r>
    <s v="HOSP U M VALDECILLA"/>
    <n v="1"/>
    <s v="0.004"/>
    <m/>
    <x v="0"/>
    <x v="0"/>
  </r>
  <r>
    <s v="HOSP UNIT WEST"/>
    <n v="1"/>
    <s v="0.004"/>
    <m/>
    <x v="0"/>
    <x v="0"/>
  </r>
  <r>
    <s v="HOSP UNIV A CORUNA"/>
    <n v="1"/>
    <s v="0.004"/>
    <m/>
    <x v="0"/>
    <x v="0"/>
  </r>
  <r>
    <s v="HOSP UNIV ARABA"/>
    <n v="1"/>
    <s v="0.004"/>
    <m/>
    <x v="0"/>
    <x v="0"/>
  </r>
  <r>
    <s v="HOSP UNIV BRASILIA"/>
    <n v="1"/>
    <s v="0.004"/>
    <m/>
    <x v="0"/>
    <x v="0"/>
  </r>
  <r>
    <s v="HOSP UNIV CINCIAS MED"/>
    <n v="1"/>
    <s v="0.004"/>
    <m/>
    <x v="0"/>
    <x v="0"/>
  </r>
  <r>
    <s v="HOSP UNIV COIMBRA"/>
    <n v="1"/>
    <s v="0.004"/>
    <m/>
    <x v="0"/>
    <x v="0"/>
  </r>
  <r>
    <s v="HOSP UNIV DOCE OCTUBRE"/>
    <n v="1"/>
    <s v="0.004"/>
    <m/>
    <x v="0"/>
    <x v="0"/>
  </r>
  <r>
    <s v="HOSP UNIV FMUSP"/>
    <n v="1"/>
    <s v="0.004"/>
    <m/>
    <x v="0"/>
    <x v="0"/>
  </r>
  <r>
    <s v="HOSP UNIV GETAFE"/>
    <n v="1"/>
    <s v="0.004"/>
    <m/>
    <x v="0"/>
    <x v="0"/>
  </r>
  <r>
    <s v="HOSP UNIV GETAFE SERV MADRILENO SALUD"/>
    <n v="1"/>
    <s v="0.004"/>
    <m/>
    <x v="0"/>
    <x v="0"/>
  </r>
  <r>
    <s v="HOSP UNIV GIRONA DR JOSEP TRUETA"/>
    <n v="1"/>
    <s v="0.004"/>
    <m/>
    <x v="0"/>
    <x v="0"/>
  </r>
  <r>
    <s v="HOSP UNIV GRAN CANARIA DR NEGRIN"/>
    <n v="1"/>
    <s v="0.004"/>
    <m/>
    <x v="0"/>
    <x v="0"/>
  </r>
  <r>
    <s v="HOSP UNIV GREGORIO MORANON"/>
    <n v="1"/>
    <s v="0.004"/>
    <m/>
    <x v="0"/>
    <x v="0"/>
  </r>
  <r>
    <s v="HOSP UNIV GRENOBLE ALPES"/>
    <n v="1"/>
    <s v="0.004"/>
    <m/>
    <x v="0"/>
    <x v="0"/>
  </r>
  <r>
    <s v="HOSP UNIV HM SANCHINARRO"/>
    <n v="1"/>
    <s v="0.004"/>
    <m/>
    <x v="0"/>
    <x v="0"/>
  </r>
  <r>
    <s v="HOSP UNIV LA FE"/>
    <n v="1"/>
    <s v="0.004"/>
    <m/>
    <x v="0"/>
    <x v="0"/>
  </r>
  <r>
    <s v="HOSP UNIV LA PAZ MADRID"/>
    <n v="1"/>
    <s v="0.004"/>
    <m/>
    <x v="0"/>
    <x v="0"/>
  </r>
  <r>
    <s v="HOSP UNIV LA PAZ UAM"/>
    <n v="1"/>
    <s v="0.004"/>
    <m/>
    <x v="0"/>
    <x v="0"/>
  </r>
  <r>
    <s v="HOSP UNIV MADRID NORTE SANCHINARRO"/>
    <n v="1"/>
    <s v="0.004"/>
    <m/>
    <x v="0"/>
    <x v="0"/>
  </r>
  <r>
    <s v="HOSP UNIV MAR PARC DE SALUT MAR"/>
    <n v="1"/>
    <s v="0.004"/>
    <m/>
    <x v="0"/>
    <x v="0"/>
  </r>
  <r>
    <s v="HOSP UNIV MARQUES DE VALDECILLA"/>
    <n v="1"/>
    <s v="0.004"/>
    <m/>
    <x v="0"/>
    <x v="0"/>
  </r>
  <r>
    <s v="HOSP UNIV MARQUES DE VALDECILLA IFIMAV SANTANDER"/>
    <n v="1"/>
    <s v="0.004"/>
    <m/>
    <x v="0"/>
    <x v="0"/>
  </r>
  <r>
    <s v="HOSP UNIV MED QUIRURGICO JAEN"/>
    <n v="1"/>
    <s v="0.004"/>
    <m/>
    <x v="0"/>
    <x v="0"/>
  </r>
  <r>
    <s v="HOSP UNIV MOSTOLES"/>
    <n v="1"/>
    <s v="0.004"/>
    <m/>
    <x v="0"/>
    <x v="0"/>
  </r>
  <r>
    <s v="HOSP UNIV NUESTRA SENORA CANDELARIA"/>
    <n v="1"/>
    <s v="0.004"/>
    <m/>
    <x v="0"/>
    <x v="0"/>
  </r>
  <r>
    <s v="HOSP UNIV PAZ MADRID"/>
    <n v="1"/>
    <s v="0.004"/>
    <m/>
    <x v="0"/>
    <x v="0"/>
  </r>
  <r>
    <s v="HOSP UNIV PEDRO ERNESTO"/>
    <n v="1"/>
    <s v="0.004"/>
    <m/>
    <x v="0"/>
    <x v="0"/>
  </r>
  <r>
    <s v="HOSP UNIV POLITECN LA FE"/>
    <n v="1"/>
    <s v="0.004"/>
    <m/>
    <x v="0"/>
    <x v="0"/>
  </r>
  <r>
    <s v="HOSP UNIV PUERTA HIERRO MAJADAHONDA"/>
    <n v="1"/>
    <s v="0.004"/>
    <m/>
    <x v="0"/>
    <x v="0"/>
  </r>
  <r>
    <s v="HOSP UNIV PUERTA MAR"/>
    <n v="1"/>
    <s v="0.004"/>
    <m/>
    <x v="0"/>
    <x v="0"/>
  </r>
  <r>
    <s v="HOSP UNIV RAMON CAJAL"/>
    <n v="1"/>
    <s v="0.004"/>
    <m/>
    <x v="0"/>
    <x v="0"/>
  </r>
  <r>
    <s v="HOSP UNIV REINA SOFIA"/>
    <n v="1"/>
    <s v="0.004"/>
    <m/>
    <x v="0"/>
    <x v="0"/>
  </r>
  <r>
    <s v="HOSP UNIV RIO HORTGEA"/>
    <n v="1"/>
    <s v="0.004"/>
    <m/>
    <x v="0"/>
    <x v="0"/>
  </r>
  <r>
    <s v="HOSP UNIV SAN AGUSTIN"/>
    <n v="1"/>
    <s v="0.004"/>
    <m/>
    <x v="0"/>
    <x v="0"/>
  </r>
  <r>
    <s v="HOSP UNIV SAN CECILIO"/>
    <n v="1"/>
    <s v="0.004"/>
    <m/>
    <x v="0"/>
    <x v="0"/>
  </r>
  <r>
    <s v="HOSP UNIV SANTA CREU ST PAU"/>
    <n v="1"/>
    <s v="0.004"/>
    <m/>
    <x v="0"/>
    <x v="0"/>
  </r>
  <r>
    <s v="HOSP UNIV TEREZINHA DE JESUS"/>
    <n v="1"/>
    <s v="0.004"/>
    <m/>
    <x v="0"/>
    <x v="0"/>
  </r>
  <r>
    <s v="HOSP UNIV VIRGEN MACARENA"/>
    <n v="1"/>
    <s v="0.004"/>
    <m/>
    <x v="0"/>
    <x v="0"/>
  </r>
  <r>
    <s v="HOSP UNIV VIRGEN MACARENA VIRGE DEL ROCIO IBIS"/>
    <n v="1"/>
    <s v="0.004"/>
    <m/>
    <x v="0"/>
    <x v="0"/>
  </r>
  <r>
    <s v="HOSP UNIV VIRGEN MACARENA VIRGEN ROCIO IBIS"/>
    <n v="1"/>
    <s v="0.004"/>
    <m/>
    <x v="0"/>
    <x v="0"/>
  </r>
  <r>
    <s v="HOSP VARNA"/>
    <n v="1"/>
    <s v="0.004"/>
    <m/>
    <x v="0"/>
    <x v="0"/>
  </r>
  <r>
    <s v="HOSP VICTORIA"/>
    <n v="1"/>
    <s v="0.004"/>
    <m/>
    <x v="0"/>
    <x v="0"/>
  </r>
  <r>
    <s v="HOSP VILJANDI"/>
    <n v="1"/>
    <s v="0.004"/>
    <m/>
    <x v="0"/>
    <x v="0"/>
  </r>
  <r>
    <s v="HOSP VIRGEN DE LA SALUD"/>
    <n v="1"/>
    <s v="0.004"/>
    <m/>
    <x v="0"/>
    <x v="0"/>
  </r>
  <r>
    <s v="HOSP VIRGEN ROCIO"/>
    <n v="1"/>
    <s v="0.004"/>
    <m/>
    <x v="0"/>
    <x v="0"/>
  </r>
  <r>
    <s v="HOSP VIRGENDE NIEVES"/>
    <n v="1"/>
    <s v="0.004"/>
    <m/>
    <x v="0"/>
    <x v="0"/>
  </r>
  <r>
    <s v="HOSPICE AFRICA UGANDA"/>
    <n v="1"/>
    <s v="0.004"/>
    <m/>
    <x v="0"/>
    <x v="0"/>
  </r>
  <r>
    <s v="HOSPITALISAT HLTH CARE BURLOGAROFOLO"/>
    <n v="1"/>
    <s v="0.004"/>
    <m/>
    <x v="0"/>
    <x v="0"/>
  </r>
  <r>
    <s v="HOSPITALLER BROS ST JOHN GOD BUDAPEST"/>
    <n v="1"/>
    <s v="0.004"/>
    <m/>
    <x v="0"/>
    <x v="0"/>
  </r>
  <r>
    <s v="HOSPITALLER BROS ST JOHN GOD HOSP"/>
    <n v="1"/>
    <s v="0.004"/>
    <m/>
    <x v="0"/>
    <x v="0"/>
  </r>
  <r>
    <s v="HOSPL UNIV VALL DHEBRON"/>
    <n v="1"/>
    <s v="0.004"/>
    <m/>
    <x v="0"/>
    <x v="0"/>
  </r>
  <r>
    <s v="HOSVALDO CRUZ HOSP"/>
    <n v="1"/>
    <s v="0.004"/>
    <m/>
    <x v="0"/>
    <x v="0"/>
  </r>
  <r>
    <s v="HOTEL DIEU ST JACQUES"/>
    <n v="1"/>
    <s v="0.004"/>
    <m/>
    <x v="0"/>
    <x v="0"/>
  </r>
  <r>
    <s v="HOUSE EAR RES INST"/>
    <n v="1"/>
    <s v="0.004"/>
    <m/>
    <x v="0"/>
    <x v="0"/>
  </r>
  <r>
    <s v="HOUSTON ADV RES CTR HARC"/>
    <n v="1"/>
    <s v="0.004"/>
    <m/>
    <x v="0"/>
    <x v="0"/>
  </r>
  <r>
    <s v="HOUSTON METHODIST HOSP"/>
    <n v="1"/>
    <s v="0.004"/>
    <m/>
    <x v="0"/>
    <x v="0"/>
  </r>
  <r>
    <s v="HRVATSKO ZAGORJE POLYTECHN"/>
    <n v="1"/>
    <s v="0.004"/>
    <m/>
    <x v="0"/>
    <x v="0"/>
  </r>
  <r>
    <s v="HRYSHKO NATL BOT GARDEN"/>
    <n v="1"/>
    <s v="0.004"/>
    <m/>
    <x v="0"/>
    <x v="0"/>
  </r>
  <r>
    <s v="HSCH FURTWANGEN UNIV"/>
    <n v="1"/>
    <s v="0.004"/>
    <m/>
    <x v="0"/>
    <x v="0"/>
  </r>
  <r>
    <s v="HSCH GEISENHEIM UNIV"/>
    <n v="1"/>
    <s v="0.004"/>
    <m/>
    <x v="0"/>
    <x v="0"/>
  </r>
  <r>
    <s v="HSCH NIEDERRHEIN"/>
    <n v="1"/>
    <s v="0.004"/>
    <m/>
    <x v="0"/>
    <x v="0"/>
  </r>
  <r>
    <s v="HSCH ZUYD"/>
    <n v="1"/>
    <s v="0.004"/>
    <m/>
    <x v="0"/>
    <x v="0"/>
  </r>
  <r>
    <s v="HSCT UNIT"/>
    <n v="1"/>
    <s v="0.004"/>
    <m/>
    <x v="0"/>
    <x v="0"/>
  </r>
  <r>
    <s v="HSSD GUERNSEY"/>
    <n v="1"/>
    <s v="0.004"/>
    <m/>
    <x v="0"/>
    <x v="0"/>
  </r>
  <r>
    <s v="HU UTRECHT UNIV APPL SCI"/>
    <n v="1"/>
    <s v="0.004"/>
    <m/>
    <x v="0"/>
    <x v="0"/>
  </r>
  <r>
    <s v="HUAZHONG UNIV TECHOL SCI"/>
    <n v="1"/>
    <s v="0.004"/>
    <m/>
    <x v="0"/>
    <x v="0"/>
  </r>
  <r>
    <s v="HUBRECHT INST KNAW"/>
    <n v="1"/>
    <s v="0.004"/>
    <m/>
    <x v="0"/>
    <x v="0"/>
  </r>
  <r>
    <s v="HUCH"/>
    <n v="1"/>
    <s v="0.004"/>
    <m/>
    <x v="0"/>
    <x v="0"/>
  </r>
  <r>
    <s v="HUDDINGE HOSP"/>
    <n v="1"/>
    <s v="0.004"/>
    <m/>
    <x v="0"/>
    <x v="0"/>
  </r>
  <r>
    <s v="HUDDINGE UNIV HOSP"/>
    <n v="1"/>
    <s v="0.004"/>
    <m/>
    <x v="0"/>
    <x v="0"/>
  </r>
  <r>
    <s v="HUE UNIV MED PHARM HUE"/>
    <n v="1"/>
    <s v="0.004"/>
    <m/>
    <x v="0"/>
    <x v="0"/>
  </r>
  <r>
    <s v="HUGEF FDN"/>
    <n v="1"/>
    <s v="0.004"/>
    <m/>
    <x v="0"/>
    <x v="0"/>
  </r>
  <r>
    <s v="HULL E YORKSHIRE NHS TRUST HULL YORK"/>
    <n v="1"/>
    <s v="0.004"/>
    <m/>
    <x v="0"/>
    <x v="0"/>
  </r>
  <r>
    <s v="HULL EAST YORKSHIRE HNS TRUST"/>
    <n v="1"/>
    <s v="0.004"/>
    <m/>
    <x v="0"/>
    <x v="0"/>
  </r>
  <r>
    <s v="HULL EAST YORKSHIRE HOSP"/>
    <n v="1"/>
    <s v="0.004"/>
    <m/>
    <x v="0"/>
    <x v="0"/>
  </r>
  <r>
    <s v="HULL YORK MED SCH"/>
    <n v="1"/>
    <s v="0.004"/>
    <m/>
    <x v="0"/>
    <x v="0"/>
  </r>
  <r>
    <s v="HUMAN ASSISTED REPROD IRELAND ROTUNDA HOSP"/>
    <n v="1"/>
    <s v="0.004"/>
    <m/>
    <x v="0"/>
    <x v="0"/>
  </r>
  <r>
    <s v="HUMAN GENET"/>
    <n v="1"/>
    <s v="0.004"/>
    <m/>
    <x v="0"/>
    <x v="0"/>
  </r>
  <r>
    <s v="HUMAN GENET CTR"/>
    <n v="1"/>
    <s v="0.004"/>
    <m/>
    <x v="0"/>
    <x v="0"/>
  </r>
  <r>
    <s v="HUMAN GENET FDN TORINO"/>
    <n v="1"/>
    <s v="0.004"/>
    <m/>
    <x v="0"/>
    <x v="0"/>
  </r>
  <r>
    <s v="HUMANITAS"/>
    <n v="1"/>
    <s v="0.004"/>
    <m/>
    <x v="0"/>
    <x v="0"/>
  </r>
  <r>
    <s v="HUMANITAS CLIN RES INST"/>
    <n v="1"/>
    <s v="0.004"/>
    <m/>
    <x v="0"/>
    <x v="0"/>
  </r>
  <r>
    <s v="HUMANITAS RES HOSP"/>
    <n v="1"/>
    <s v="0.004"/>
    <m/>
    <x v="0"/>
    <x v="0"/>
  </r>
  <r>
    <s v="HUMUS"/>
    <n v="1"/>
    <s v="0.004"/>
    <m/>
    <x v="0"/>
    <x v="0"/>
  </r>
  <r>
    <s v="HUNAN UNIV"/>
    <n v="1"/>
    <s v="0.004"/>
    <m/>
    <x v="0"/>
    <x v="0"/>
  </r>
  <r>
    <s v="HUNGARIAN ACAD SCI MTA ATOMKI"/>
    <n v="1"/>
    <s v="0.004"/>
    <m/>
    <x v="0"/>
    <x v="0"/>
  </r>
  <r>
    <s v="HUNGARIAN CENT STAT OFF"/>
    <n v="1"/>
    <s v="0.004"/>
    <m/>
    <x v="0"/>
    <x v="0"/>
  </r>
  <r>
    <s v="HUNGARIAN DEMOG RES INST"/>
    <n v="1"/>
    <s v="0.004"/>
    <m/>
    <x v="0"/>
    <x v="0"/>
  </r>
  <r>
    <s v="HUNGARIAN FOREST RES INST"/>
    <n v="1"/>
    <s v="0.004"/>
    <m/>
    <x v="0"/>
    <x v="0"/>
  </r>
  <r>
    <s v="HUNGARIAN INST FORENS SCI"/>
    <n v="1"/>
    <s v="0.004"/>
    <m/>
    <x v="0"/>
    <x v="0"/>
  </r>
  <r>
    <s v="HUNGARIAN NATL MUSEUM"/>
    <n v="1"/>
    <s v="0.004"/>
    <m/>
    <x v="0"/>
    <x v="0"/>
  </r>
  <r>
    <s v="HUNGARIAN PAEDIAT CANC REGISTRY"/>
    <n v="1"/>
    <s v="0.004"/>
    <m/>
    <x v="0"/>
    <x v="0"/>
  </r>
  <r>
    <s v="HUNGARIAN SOC CARDIOL"/>
    <n v="1"/>
    <s v="0.004"/>
    <m/>
    <x v="0"/>
    <x v="0"/>
  </r>
  <r>
    <s v="HUNGARIAN SOC CARDIOLOGY"/>
    <n v="1"/>
    <s v="0.004"/>
    <m/>
    <x v="0"/>
    <x v="0"/>
  </r>
  <r>
    <s v="HUNGARIAN SOC SPORTS MED"/>
    <n v="1"/>
    <s v="0.004"/>
    <m/>
    <x v="0"/>
    <x v="0"/>
  </r>
  <r>
    <s v="HUNGARIAN TRADE LICENSING OFF MKEH"/>
    <n v="1"/>
    <s v="0.004"/>
    <m/>
    <x v="0"/>
    <x v="0"/>
  </r>
  <r>
    <s v="HUNTER GENET HUNTER NEW ENGLAND LOCAL HLTH DIST"/>
    <n v="1"/>
    <s v="0.004"/>
    <m/>
    <x v="0"/>
    <x v="0"/>
  </r>
  <r>
    <s v="HUNTSMAN CANC INST"/>
    <n v="1"/>
    <s v="0.004"/>
    <m/>
    <x v="0"/>
    <x v="0"/>
  </r>
  <r>
    <s v="HUS MED IMAGING CTR"/>
    <n v="1"/>
    <s v="0.004"/>
    <m/>
    <x v="0"/>
    <x v="0"/>
  </r>
  <r>
    <s v="HUTAN KINABATANGAN ORANG UTAN CONSERVAT PROGRAMME"/>
    <n v="1"/>
    <s v="0.004"/>
    <m/>
    <x v="0"/>
    <x v="0"/>
  </r>
  <r>
    <s v="HUV ROCIO"/>
    <n v="1"/>
    <s v="0.004"/>
    <m/>
    <x v="0"/>
    <x v="0"/>
  </r>
  <r>
    <s v="HVB"/>
    <n v="1"/>
    <s v="0.004"/>
    <m/>
    <x v="0"/>
    <x v="0"/>
  </r>
  <r>
    <s v="HVL"/>
    <n v="1"/>
    <s v="0.004"/>
    <m/>
    <x v="0"/>
    <x v="0"/>
  </r>
  <r>
    <s v="HYDRO GMBH"/>
    <n v="1"/>
    <s v="0.004"/>
    <m/>
    <x v="0"/>
    <x v="0"/>
  </r>
  <r>
    <s v="HYDROQUEBEC"/>
    <n v="1"/>
    <s v="0.004"/>
    <m/>
    <x v="0"/>
    <x v="0"/>
  </r>
  <r>
    <s v="HYEIN E C CO LTD"/>
    <n v="1"/>
    <s v="0.004"/>
    <m/>
    <x v="0"/>
    <x v="0"/>
  </r>
  <r>
    <s v="HYG GEN HOSP"/>
    <n v="1"/>
    <s v="0.004"/>
    <m/>
    <x v="0"/>
    <x v="0"/>
  </r>
  <r>
    <s v="HYLAB"/>
    <n v="1"/>
    <s v="0.004"/>
    <m/>
    <x v="0"/>
    <x v="0"/>
  </r>
  <r>
    <s v="HYOGO CANC CTR"/>
    <n v="1"/>
    <s v="0.004"/>
    <m/>
    <x v="0"/>
    <x v="0"/>
  </r>
  <r>
    <s v="HYPERTENS NORTHWEST UNIV"/>
    <n v="1"/>
    <s v="0.004"/>
    <m/>
    <x v="0"/>
    <x v="0"/>
  </r>
  <r>
    <s v="HYVINKAA HORSE HOSP"/>
    <n v="1"/>
    <s v="0.004"/>
    <m/>
    <x v="0"/>
    <x v="0"/>
  </r>
  <r>
    <s v="HYVINKAAN HEVOSSAIRAALA"/>
    <n v="1"/>
    <s v="0.004"/>
    <m/>
    <x v="0"/>
    <x v="0"/>
  </r>
  <r>
    <s v="HYYTIALA FOREST STN"/>
    <n v="1"/>
    <s v="0.004"/>
    <m/>
    <x v="0"/>
    <x v="0"/>
  </r>
  <r>
    <s v="HYYTIALA FORESTRY FIELD STN"/>
    <n v="1"/>
    <s v="0.004"/>
    <m/>
    <x v="0"/>
    <x v="0"/>
  </r>
  <r>
    <s v="HZG GEESTHACHT"/>
    <n v="1"/>
    <s v="0.004"/>
    <m/>
    <x v="0"/>
    <x v="0"/>
  </r>
  <r>
    <s v="I AM HYDRO"/>
    <n v="1"/>
    <s v="0.004"/>
    <m/>
    <x v="0"/>
    <x v="0"/>
  </r>
  <r>
    <s v="I AM HYDRO GMBH INVEST MONITORING HYDROSYST"/>
    <n v="1"/>
    <s v="0.004"/>
    <m/>
    <x v="0"/>
    <x v="0"/>
  </r>
  <r>
    <s v="I BIOSTAT"/>
    <n v="1"/>
    <s v="0.004"/>
    <m/>
    <x v="0"/>
    <x v="0"/>
  </r>
  <r>
    <s v="I CHIRICUTA CANC INST"/>
    <n v="1"/>
    <s v="0.004"/>
    <m/>
    <x v="0"/>
    <x v="0"/>
  </r>
  <r>
    <s v="I FRANKO NATL UNIV LVIV"/>
    <n v="1"/>
    <s v="0.004"/>
    <m/>
    <x v="0"/>
    <x v="0"/>
  </r>
  <r>
    <s v="I KANT BALT FED UNIV"/>
    <n v="1"/>
    <s v="0.004"/>
    <m/>
    <x v="0"/>
    <x v="0"/>
  </r>
  <r>
    <s v="I SERVE DELHI CHAPTER"/>
    <n v="1"/>
    <s v="0.004"/>
    <m/>
    <x v="0"/>
    <x v="0"/>
  </r>
  <r>
    <s v="I SGLOBAL"/>
    <n v="1"/>
    <s v="0.004"/>
    <m/>
    <x v="0"/>
    <x v="0"/>
  </r>
  <r>
    <s v="IAAC"/>
    <n v="1"/>
    <s v="0.004"/>
    <m/>
    <x v="0"/>
    <x v="0"/>
  </r>
  <r>
    <s v="IAB"/>
    <n v="1"/>
    <s v="0.004"/>
    <m/>
    <x v="0"/>
    <x v="0"/>
  </r>
  <r>
    <s v="IAC"/>
    <n v="1"/>
    <s v="0.004"/>
    <m/>
    <x v="0"/>
    <x v="0"/>
  </r>
  <r>
    <s v="IACCHOS UNIV CATHOLIQUE LOUVAIN"/>
    <n v="1"/>
    <s v="0.004"/>
    <m/>
    <x v="0"/>
    <x v="0"/>
  </r>
  <r>
    <s v="IAE MARSEILLE UNIV"/>
    <n v="1"/>
    <s v="0.004"/>
    <m/>
    <x v="0"/>
    <x v="0"/>
  </r>
  <r>
    <s v="IAMC CNR"/>
    <n v="1"/>
    <s v="0.004"/>
    <m/>
    <x v="0"/>
    <x v="0"/>
  </r>
  <r>
    <s v="IAMCR"/>
    <n v="1"/>
    <s v="0.004"/>
    <m/>
    <x v="0"/>
    <x v="0"/>
  </r>
  <r>
    <s v="IARC WHO"/>
    <n v="1"/>
    <s v="0.004"/>
    <m/>
    <x v="0"/>
    <x v="0"/>
  </r>
  <r>
    <s v="IASLC"/>
    <n v="1"/>
    <s v="0.004"/>
    <m/>
    <x v="0"/>
    <x v="0"/>
  </r>
  <r>
    <s v="IASS"/>
    <n v="1"/>
    <s v="0.004"/>
    <m/>
    <x v="0"/>
    <x v="0"/>
  </r>
  <r>
    <s v="IB SALUT"/>
    <n v="1"/>
    <s v="0.004"/>
    <m/>
    <x v="0"/>
    <x v="0"/>
  </r>
  <r>
    <s v="IBA LIFESCI"/>
    <n v="1"/>
    <s v="0.004"/>
    <m/>
    <x v="0"/>
    <x v="0"/>
  </r>
  <r>
    <s v="IBAF CNR"/>
    <n v="1"/>
    <s v="0.004"/>
    <m/>
    <x v="0"/>
    <x v="0"/>
  </r>
  <r>
    <s v="IBB UNESP"/>
    <n v="1"/>
    <s v="0.004"/>
    <m/>
    <x v="0"/>
    <x v="0"/>
  </r>
  <r>
    <s v="IBM RES DEV GMBH"/>
    <n v="1"/>
    <s v="0.004"/>
    <m/>
    <x v="0"/>
    <x v="0"/>
  </r>
  <r>
    <s v="IBM RES LAB"/>
    <n v="1"/>
    <s v="0.004"/>
    <m/>
    <x v="0"/>
    <x v="0"/>
  </r>
  <r>
    <s v="IBMCC USAL CSIC"/>
    <n v="1"/>
    <s v="0.004"/>
    <m/>
    <x v="0"/>
    <x v="0"/>
  </r>
  <r>
    <s v="ICAHN INST GENOM MULTISCALE BIOL"/>
    <n v="1"/>
    <s v="0.004"/>
    <m/>
    <x v="0"/>
    <x v="0"/>
  </r>
  <r>
    <s v="ICAHN SCH MED MT SINAI NEW YORK"/>
    <n v="1"/>
    <s v="0.004"/>
    <m/>
    <x v="0"/>
    <x v="0"/>
  </r>
  <r>
    <s v="ICAN"/>
    <n v="1"/>
    <s v="0.004"/>
    <m/>
    <x v="0"/>
    <x v="0"/>
  </r>
  <r>
    <s v="ICAR NATL BUR AGR IMPORTANT MICROORGANISMS"/>
    <n v="1"/>
    <s v="0.004"/>
    <m/>
    <x v="0"/>
    <x v="0"/>
  </r>
  <r>
    <s v="ICAROLINSKA INST"/>
    <n v="1"/>
    <s v="0.004"/>
    <m/>
    <x v="0"/>
    <x v="0"/>
  </r>
  <r>
    <s v="ICAS"/>
    <n v="1"/>
    <s v="0.004"/>
    <m/>
    <x v="0"/>
    <x v="0"/>
  </r>
  <r>
    <s v="ICDDR"/>
    <n v="1"/>
    <s v="0.004"/>
    <m/>
    <x v="0"/>
    <x v="0"/>
  </r>
  <r>
    <s v="ICEG EUROPEAN CTR"/>
    <n v="1"/>
    <s v="0.004"/>
    <m/>
    <x v="0"/>
    <x v="0"/>
  </r>
  <r>
    <s v="ICELAND FOREST SERV"/>
    <n v="1"/>
    <s v="0.004"/>
    <m/>
    <x v="0"/>
    <x v="0"/>
  </r>
  <r>
    <s v="ICELAND HEART ASSOCIAT"/>
    <n v="1"/>
    <s v="0.004"/>
    <m/>
    <x v="0"/>
    <x v="0"/>
  </r>
  <r>
    <s v="ICELAND RES INST"/>
    <n v="1"/>
    <s v="0.004"/>
    <m/>
    <x v="0"/>
    <x v="0"/>
  </r>
  <r>
    <s v="ICELAND SOC CARDIOL"/>
    <n v="1"/>
    <s v="0.004"/>
    <m/>
    <x v="0"/>
    <x v="0"/>
  </r>
  <r>
    <s v="ICELANDIC CANC REGISTRY"/>
    <n v="1"/>
    <s v="0.004"/>
    <m/>
    <x v="0"/>
    <x v="0"/>
  </r>
  <r>
    <s v="ICELANDIC INST NAT HIST"/>
    <n v="1"/>
    <s v="0.004"/>
    <m/>
    <x v="0"/>
    <x v="0"/>
  </r>
  <r>
    <s v="ICELANDIC SOC CARDIOL"/>
    <n v="1"/>
    <s v="0.004"/>
    <m/>
    <x v="0"/>
    <x v="0"/>
  </r>
  <r>
    <s v="ICF INT"/>
    <n v="1"/>
    <s v="0.004"/>
    <m/>
    <x v="0"/>
    <x v="0"/>
  </r>
  <r>
    <s v="ICG UNIV PORTSMOUTH"/>
    <n v="1"/>
    <s v="0.004"/>
    <m/>
    <x v="0"/>
    <x v="0"/>
  </r>
  <r>
    <s v="ICHAN SCH MED"/>
    <n v="1"/>
    <s v="0.004"/>
    <m/>
    <x v="0"/>
    <x v="0"/>
  </r>
  <r>
    <s v="ICHILOV HOSP"/>
    <n v="1"/>
    <s v="0.004"/>
    <m/>
    <x v="0"/>
    <x v="0"/>
  </r>
  <r>
    <s v="ICIN NETERLANDS HEART INST"/>
    <n v="1"/>
    <s v="0.004"/>
    <m/>
    <x v="0"/>
    <x v="0"/>
  </r>
  <r>
    <s v="ICIN NETHERLAND HEART INST"/>
    <n v="1"/>
    <s v="0.004"/>
    <m/>
    <x v="0"/>
    <x v="0"/>
  </r>
  <r>
    <s v="ICIN NETHERLANDS"/>
    <n v="1"/>
    <s v="0.004"/>
    <m/>
    <x v="0"/>
    <x v="0"/>
  </r>
  <r>
    <s v="ICIS CNR"/>
    <n v="1"/>
    <s v="0.004"/>
    <m/>
    <x v="0"/>
    <x v="0"/>
  </r>
  <r>
    <s v="ICMR NATL INST EPIDEMIOL"/>
    <n v="1"/>
    <s v="0.004"/>
    <m/>
    <x v="0"/>
    <x v="0"/>
  </r>
  <r>
    <s v="ICO IDIBELL"/>
    <n v="1"/>
    <s v="0.004"/>
    <m/>
    <x v="0"/>
    <x v="0"/>
  </r>
  <r>
    <s v="ICOSAGE"/>
    <n v="1"/>
    <s v="0.004"/>
    <m/>
    <x v="0"/>
    <x v="0"/>
  </r>
  <r>
    <s v="ICOSAGEN LTD"/>
    <n v="1"/>
    <s v="0.004"/>
    <m/>
    <x v="0"/>
    <x v="0"/>
  </r>
  <r>
    <s v="ICPS"/>
    <n v="1"/>
    <s v="0.004"/>
    <m/>
    <x v="0"/>
    <x v="0"/>
  </r>
  <r>
    <s v="ICRAF"/>
    <n v="1"/>
    <s v="0.004"/>
    <m/>
    <x v="0"/>
    <x v="0"/>
  </r>
  <r>
    <s v="ICTA UAB"/>
    <n v="1"/>
    <s v="0.004"/>
    <m/>
    <x v="0"/>
    <x v="0"/>
  </r>
  <r>
    <s v="ID QUANT SA"/>
    <n v="1"/>
    <s v="0.004"/>
    <m/>
    <x v="0"/>
    <x v="0"/>
  </r>
  <r>
    <s v="IDEA CONSULTANTS INC"/>
    <n v="1"/>
    <s v="0.004"/>
    <m/>
    <x v="0"/>
    <x v="0"/>
  </r>
  <r>
    <s v="IDIAP JORDI GOL INST PRIMARY HLTH CARE RES"/>
    <n v="1"/>
    <s v="0.004"/>
    <m/>
    <x v="0"/>
    <x v="0"/>
  </r>
  <r>
    <s v="IDIBELL"/>
    <n v="1"/>
    <s v="0.004"/>
    <m/>
    <x v="0"/>
    <x v="0"/>
  </r>
  <r>
    <s v="IDIBELL HOSP LLOBREGAT"/>
    <n v="1"/>
    <s v="0.004"/>
    <m/>
    <x v="0"/>
    <x v="0"/>
  </r>
  <r>
    <s v="IDIV GERMAN CTR INTEGRAT BIODIVERS RES HALLE JENA"/>
    <n v="1"/>
    <s v="0.004"/>
    <m/>
    <x v="0"/>
    <x v="0"/>
  </r>
  <r>
    <s v="IDOCAL"/>
    <n v="1"/>
    <s v="0.004"/>
    <m/>
    <x v="0"/>
    <x v="0"/>
  </r>
  <r>
    <s v="IDOXSOLUTIONS INC"/>
    <n v="1"/>
    <s v="0.004"/>
    <m/>
    <x v="0"/>
    <x v="0"/>
  </r>
  <r>
    <s v="IECN"/>
    <n v="1"/>
    <s v="0.004"/>
    <m/>
    <x v="0"/>
    <x v="0"/>
  </r>
  <r>
    <s v="IEEE"/>
    <n v="1"/>
    <s v="0.004"/>
    <m/>
    <x v="0"/>
    <x v="0"/>
  </r>
  <r>
    <s v="IEES"/>
    <n v="1"/>
    <s v="0.004"/>
    <m/>
    <x v="0"/>
    <x v="0"/>
  </r>
  <r>
    <s v="IEI"/>
    <n v="1"/>
    <s v="0.004"/>
    <m/>
    <x v="0"/>
    <x v="0"/>
  </r>
  <r>
    <s v="IEOS"/>
    <n v="1"/>
    <s v="0.004"/>
    <m/>
    <x v="0"/>
    <x v="0"/>
  </r>
  <r>
    <s v="IES ZIZUR"/>
    <n v="1"/>
    <s v="0.004"/>
    <m/>
    <x v="0"/>
    <x v="0"/>
  </r>
  <r>
    <s v="IESL"/>
    <n v="1"/>
    <s v="0.004"/>
    <m/>
    <x v="0"/>
    <x v="0"/>
  </r>
  <r>
    <s v="IFAN"/>
    <n v="1"/>
    <s v="0.004"/>
    <m/>
    <x v="0"/>
    <x v="0"/>
  </r>
  <r>
    <s v="IFAPA CTR ALAMEDA OBISPO"/>
    <n v="1"/>
    <s v="0.004"/>
    <m/>
    <x v="0"/>
    <x v="0"/>
  </r>
  <r>
    <s v="IFCA"/>
    <n v="1"/>
    <s v="0.004"/>
    <m/>
    <x v="0"/>
    <x v="0"/>
  </r>
  <r>
    <s v="IFER INST FOREST ECOSYST RES LTD"/>
    <n v="1"/>
    <s v="0.004"/>
    <m/>
    <x v="0"/>
    <x v="0"/>
  </r>
  <r>
    <s v="IFIBYNE UBA CONICET"/>
    <n v="1"/>
    <s v="0.004"/>
    <m/>
    <x v="0"/>
    <x v="0"/>
  </r>
  <r>
    <s v="IFO INST ECON RES"/>
    <n v="1"/>
    <s v="0.004"/>
    <m/>
    <x v="0"/>
    <x v="0"/>
  </r>
  <r>
    <s v="IFOM FIRC INST MOL ONCOL"/>
    <n v="1"/>
    <s v="0.004"/>
    <m/>
    <x v="0"/>
    <x v="0"/>
  </r>
  <r>
    <s v="IFP CNR"/>
    <n v="1"/>
    <s v="0.004"/>
    <m/>
    <x v="0"/>
    <x v="0"/>
  </r>
  <r>
    <s v="IFSTTAR FRENCH INST SCI TECHNOL TRANSPORT DEV"/>
    <n v="1"/>
    <s v="0.004"/>
    <m/>
    <x v="0"/>
    <x v="0"/>
  </r>
  <r>
    <s v="IFT NORD"/>
    <n v="1"/>
    <s v="0.004"/>
    <m/>
    <x v="0"/>
    <x v="0"/>
  </r>
  <r>
    <s v="IFW"/>
    <n v="1"/>
    <s v="0.004"/>
    <m/>
    <x v="0"/>
    <x v="0"/>
  </r>
  <r>
    <s v="IGE3 INST GENET GENOM GENEVA"/>
    <n v="1"/>
    <s v="0.004"/>
    <m/>
    <x v="0"/>
    <x v="0"/>
  </r>
  <r>
    <s v="IGMP UNIV TARTU"/>
    <n v="1"/>
    <s v="0.004"/>
    <m/>
    <x v="0"/>
    <x v="0"/>
  </r>
  <r>
    <s v="IGN"/>
    <n v="1"/>
    <s v="0.004"/>
    <m/>
    <x v="0"/>
    <x v="0"/>
  </r>
  <r>
    <s v="IHL NATL INST HLTH WELF"/>
    <n v="1"/>
    <s v="0.004"/>
    <m/>
    <x v="0"/>
    <x v="0"/>
  </r>
  <r>
    <s v="II MECHNIKOV ODESSA NATL UNIV"/>
    <n v="1"/>
    <s v="0.004"/>
    <m/>
    <x v="0"/>
    <x v="0"/>
  </r>
  <r>
    <s v="IIAS"/>
    <n v="1"/>
    <s v="0.004"/>
    <m/>
    <x v="0"/>
    <x v="0"/>
  </r>
  <r>
    <s v="IIASA"/>
    <n v="1"/>
    <s v="0.004"/>
    <m/>
    <x v="0"/>
    <x v="0"/>
  </r>
  <r>
    <s v="III INTERNI KLINIKA FN OLOMOUC"/>
    <n v="1"/>
    <s v="0.004"/>
    <m/>
    <x v="0"/>
    <x v="0"/>
  </r>
  <r>
    <s v="IIS ARAGON"/>
    <n v="1"/>
    <s v="0.004"/>
    <m/>
    <x v="0"/>
    <x v="0"/>
  </r>
  <r>
    <s v="IIS ARAGON ARAGON HLTH RES INST"/>
    <n v="1"/>
    <s v="0.004"/>
    <m/>
    <x v="0"/>
    <x v="0"/>
  </r>
  <r>
    <s v="IISD EXPT LAKES AREA"/>
    <n v="1"/>
    <s v="0.004"/>
    <m/>
    <x v="0"/>
    <x v="0"/>
  </r>
  <r>
    <s v="IIT UNIV"/>
    <n v="1"/>
    <s v="0.004"/>
    <m/>
    <x v="0"/>
    <x v="0"/>
  </r>
  <r>
    <s v="IK4 CIDETEC"/>
    <n v="1"/>
    <s v="0.004"/>
    <m/>
    <x v="0"/>
    <x v="0"/>
  </r>
  <r>
    <s v="IK4 TEKNIKER"/>
    <n v="1"/>
    <s v="0.004"/>
    <m/>
    <x v="0"/>
    <x v="0"/>
  </r>
  <r>
    <s v="IKAZIA ZIEKENHUIS"/>
    <n v="1"/>
    <s v="0.004"/>
    <m/>
    <x v="0"/>
    <x v="0"/>
  </r>
  <r>
    <s v="IKERBASQUE BASQUE FDN SCI"/>
    <n v="1"/>
    <s v="0.004"/>
    <m/>
    <x v="0"/>
    <x v="0"/>
  </r>
  <r>
    <s v="IKIFIT OY"/>
    <n v="1"/>
    <s v="0.004"/>
    <m/>
    <x v="0"/>
    <x v="0"/>
  </r>
  <r>
    <s v="ILL GRENOBLE"/>
    <n v="1"/>
    <s v="0.004"/>
    <m/>
    <x v="0"/>
    <x v="0"/>
  </r>
  <r>
    <s v="ILMENAU UNIV TECHNOL"/>
    <n v="1"/>
    <s v="0.004"/>
    <m/>
    <x v="0"/>
    <x v="0"/>
  </r>
  <r>
    <s v="ILMENAU UT"/>
    <n v="1"/>
    <s v="0.004"/>
    <m/>
    <x v="0"/>
    <x v="0"/>
  </r>
  <r>
    <s v="ILNST BIOMED VALENCIA IBV CSIC"/>
    <n v="1"/>
    <s v="0.004"/>
    <m/>
    <x v="0"/>
    <x v="0"/>
  </r>
  <r>
    <s v="ILS RES INST REG URBAN DEV"/>
    <n v="1"/>
    <s v="0.004"/>
    <m/>
    <x v="0"/>
    <x v="0"/>
  </r>
  <r>
    <s v="ILSONG INST LIFE SCI"/>
    <n v="1"/>
    <s v="0.004"/>
    <m/>
    <x v="0"/>
    <x v="0"/>
  </r>
  <r>
    <s v="IMABIS FDN"/>
    <n v="1"/>
    <s v="0.004"/>
    <m/>
    <x v="0"/>
    <x v="0"/>
  </r>
  <r>
    <s v="IMAGERIVE"/>
    <n v="1"/>
    <s v="0.004"/>
    <m/>
    <x v="0"/>
    <x v="0"/>
  </r>
  <r>
    <s v="IMAGING FRONTIER CTR"/>
    <n v="1"/>
    <s v="0.004"/>
    <m/>
    <x v="0"/>
    <x v="0"/>
  </r>
  <r>
    <s v="IMARES"/>
    <n v="1"/>
    <s v="0.004"/>
    <m/>
    <x v="0"/>
    <x v="0"/>
  </r>
  <r>
    <s v="IMAS CONICET"/>
    <n v="1"/>
    <s v="0.004"/>
    <m/>
    <x v="0"/>
    <x v="0"/>
  </r>
  <r>
    <s v="IMBICE"/>
    <n v="1"/>
    <s v="0.004"/>
    <m/>
    <x v="0"/>
    <x v="0"/>
  </r>
  <r>
    <s v="IMCS UL"/>
    <n v="1"/>
    <s v="0.004"/>
    <m/>
    <x v="0"/>
    <x v="0"/>
  </r>
  <r>
    <s v="IMDEA ALIMENTAC"/>
    <n v="1"/>
    <s v="0.004"/>
    <m/>
    <x v="0"/>
    <x v="0"/>
  </r>
  <r>
    <s v="IMDEA NANOSCI"/>
    <n v="1"/>
    <s v="0.004"/>
    <m/>
    <x v="0"/>
    <x v="0"/>
  </r>
  <r>
    <s v="IMEC VZW"/>
    <n v="1"/>
    <s v="0.004"/>
    <m/>
    <x v="0"/>
    <x v="0"/>
  </r>
  <r>
    <s v="IMECC"/>
    <n v="1"/>
    <s v="0.004"/>
    <m/>
    <x v="0"/>
    <x v="0"/>
  </r>
  <r>
    <s v="IMEDEA"/>
    <n v="1"/>
    <s v="0.004"/>
    <m/>
    <x v="0"/>
    <x v="0"/>
  </r>
  <r>
    <s v="IMEHPS RES"/>
    <n v="1"/>
    <s v="0.004"/>
    <m/>
    <x v="0"/>
    <x v="0"/>
  </r>
  <r>
    <s v="IMEM CNR"/>
    <n v="1"/>
    <s v="0.004"/>
    <m/>
    <x v="0"/>
    <x v="0"/>
  </r>
  <r>
    <s v="IMGW"/>
    <n v="1"/>
    <s v="0.004"/>
    <m/>
    <x v="0"/>
    <x v="0"/>
  </r>
  <r>
    <s v="IMIM HOSP MAR MED RES INST"/>
    <n v="1"/>
    <s v="0.004"/>
    <m/>
    <x v="0"/>
    <x v="0"/>
  </r>
  <r>
    <s v="IMIM INST HOSP MAR INVEST MED"/>
    <n v="1"/>
    <s v="0.004"/>
    <m/>
    <x v="0"/>
    <x v="0"/>
  </r>
  <r>
    <s v="IMISE"/>
    <n v="1"/>
    <s v="0.004"/>
    <m/>
    <x v="0"/>
    <x v="0"/>
  </r>
  <r>
    <s v="IML"/>
    <n v="1"/>
    <s v="0.004"/>
    <m/>
    <x v="0"/>
    <x v="0"/>
  </r>
  <r>
    <s v="IML ASKLEPIOS CLIN MUNICH GAUTING"/>
    <n v="1"/>
    <s v="0.004"/>
    <m/>
    <x v="0"/>
    <x v="0"/>
  </r>
  <r>
    <s v="IMLAND KLIN RENDSBURG"/>
    <n v="1"/>
    <s v="0.004"/>
    <m/>
    <x v="0"/>
    <x v="0"/>
  </r>
  <r>
    <s v="IMMANUEL KANT BALTIC FED UNIV"/>
    <n v="1"/>
    <s v="0.004"/>
    <m/>
    <x v="0"/>
    <x v="0"/>
  </r>
  <r>
    <s v="IMMUNOQURE RES AG"/>
    <n v="1"/>
    <s v="0.004"/>
    <m/>
    <x v="0"/>
    <x v="0"/>
  </r>
  <r>
    <s v="IMMUNOTRON LTD"/>
    <n v="1"/>
    <s v="0.004"/>
    <m/>
    <x v="0"/>
    <x v="0"/>
  </r>
  <r>
    <s v="IMPCOLL LONDON"/>
    <n v="1"/>
    <s v="0.004"/>
    <m/>
    <x v="0"/>
    <x v="0"/>
  </r>
  <r>
    <s v="IMPER COLL LONDON"/>
    <n v="1"/>
    <s v="0.004"/>
    <m/>
    <x v="0"/>
    <x v="0"/>
  </r>
  <r>
    <s v="IMPERIAL COLL HEALTHCARE NATL HLTH SERV TRUST"/>
    <n v="1"/>
    <s v="0.004"/>
    <m/>
    <x v="0"/>
    <x v="0"/>
  </r>
  <r>
    <s v="IMPERIAL COLL MED"/>
    <n v="1"/>
    <s v="0.004"/>
    <m/>
    <x v="0"/>
    <x v="0"/>
  </r>
  <r>
    <s v="IMPERIAL COLLEGE LONDON"/>
    <n v="1"/>
    <s v="0.004"/>
    <m/>
    <x v="0"/>
    <x v="0"/>
  </r>
  <r>
    <s v="IMPPC"/>
    <n v="1"/>
    <s v="0.004"/>
    <m/>
    <x v="0"/>
    <x v="0"/>
  </r>
  <r>
    <s v="IMS"/>
    <n v="1"/>
    <s v="0.004"/>
    <m/>
    <x v="0"/>
    <x v="0"/>
  </r>
  <r>
    <s v="IMS HLTH"/>
    <n v="1"/>
    <s v="0.004"/>
    <m/>
    <x v="0"/>
    <x v="0"/>
  </r>
  <r>
    <s v="IMSL"/>
    <n v="1"/>
    <s v="0.004"/>
    <m/>
    <x v="0"/>
    <x v="0"/>
  </r>
  <r>
    <s v="IMSS"/>
    <n v="1"/>
    <s v="0.004"/>
    <m/>
    <x v="0"/>
    <x v="0"/>
  </r>
  <r>
    <s v="IMT BUCHAREST"/>
    <n v="1"/>
    <s v="0.004"/>
    <m/>
    <x v="0"/>
    <x v="0"/>
  </r>
  <r>
    <s v="IMTEK DEPT MICROSYST ENGN"/>
    <n v="1"/>
    <s v="0.004"/>
    <m/>
    <x v="0"/>
    <x v="0"/>
  </r>
  <r>
    <s v="IMUZ MRC KRAKOW"/>
    <n v="1"/>
    <s v="0.004"/>
    <m/>
    <x v="0"/>
    <x v="0"/>
  </r>
  <r>
    <s v="IN INST NANOSCI NANOTECHNOL"/>
    <n v="1"/>
    <s v="0.004"/>
    <m/>
    <x v="0"/>
    <x v="0"/>
  </r>
  <r>
    <s v="IN Q TEL"/>
    <n v="1"/>
    <s v="0.004"/>
    <m/>
    <x v="0"/>
    <x v="0"/>
  </r>
  <r>
    <s v="IN3 UOC"/>
    <n v="1"/>
    <s v="0.004"/>
    <m/>
    <x v="0"/>
    <x v="0"/>
  </r>
  <r>
    <s v="INAF IASF MILANO"/>
    <n v="1"/>
    <s v="0.004"/>
    <m/>
    <x v="0"/>
    <x v="0"/>
  </r>
  <r>
    <s v="INAF IST RADIOASTRON"/>
    <n v="1"/>
    <s v="0.004"/>
    <m/>
    <x v="0"/>
    <x v="0"/>
  </r>
  <r>
    <s v="INAF OSSERVATORIO ASTRON ROMA"/>
    <n v="1"/>
    <s v="0.004"/>
    <m/>
    <x v="0"/>
    <x v="0"/>
  </r>
  <r>
    <s v="INAF OSSERVATORIO ASTRON TORINO"/>
    <n v="1"/>
    <s v="0.004"/>
    <m/>
    <x v="0"/>
    <x v="0"/>
  </r>
  <r>
    <s v="INAF OSSERVATORIO RADIOASTRON"/>
    <n v="1"/>
    <s v="0.004"/>
    <m/>
    <x v="0"/>
    <x v="0"/>
  </r>
  <r>
    <s v="INAGRO"/>
    <n v="1"/>
    <s v="0.004"/>
    <m/>
    <x v="0"/>
    <x v="0"/>
  </r>
  <r>
    <s v="INBCH"/>
    <n v="1"/>
    <s v="0.004"/>
    <m/>
    <x v="0"/>
    <x v="0"/>
  </r>
  <r>
    <s v="INCHEON NATL UNIV"/>
    <n v="1"/>
    <s v="0.004"/>
    <m/>
    <x v="0"/>
    <x v="0"/>
  </r>
  <r>
    <s v="INCOGNITO BALLIST"/>
    <n v="1"/>
    <s v="0.004"/>
    <m/>
    <x v="0"/>
    <x v="0"/>
  </r>
  <r>
    <s v="INCOGNITO BALLIST LLC"/>
    <n v="1"/>
    <s v="0.004"/>
    <m/>
    <x v="0"/>
    <x v="0"/>
  </r>
  <r>
    <s v="IND INST SCI EDUC RES"/>
    <n v="1"/>
    <s v="0.004"/>
    <m/>
    <x v="0"/>
    <x v="0"/>
  </r>
  <r>
    <s v="IND SOFTWARE SYST"/>
    <n v="1"/>
    <s v="0.004"/>
    <m/>
    <x v="0"/>
    <x v="0"/>
  </r>
  <r>
    <s v="IND TECHNOL INST MADRAS"/>
    <n v="1"/>
    <s v="0.004"/>
    <m/>
    <x v="0"/>
    <x v="0"/>
  </r>
  <r>
    <s v="IND UNIV SANTANDER"/>
    <n v="1"/>
    <s v="0.004"/>
    <m/>
    <x v="0"/>
    <x v="0"/>
  </r>
  <r>
    <s v="INDEPENDENT PUBL HLTH SPECIALIST"/>
    <n v="1"/>
    <s v="0.004"/>
    <m/>
    <x v="0"/>
    <x v="0"/>
  </r>
  <r>
    <s v="INDEPENDENT RESEARCHER"/>
    <n v="1"/>
    <s v="0.004"/>
    <m/>
    <x v="0"/>
    <x v="0"/>
  </r>
  <r>
    <s v="INDEPENDENT UNIV"/>
    <n v="1"/>
    <s v="0.004"/>
    <m/>
    <x v="0"/>
    <x v="0"/>
  </r>
  <r>
    <s v="INDIA HABITAT CTR"/>
    <n v="1"/>
    <s v="0.004"/>
    <m/>
    <x v="0"/>
    <x v="0"/>
  </r>
  <r>
    <s v="INDIAN INST MANAGEMENT BANGALORE ORG BEHAV HUMA"/>
    <n v="1"/>
    <s v="0.004"/>
    <m/>
    <x v="0"/>
    <x v="0"/>
  </r>
  <r>
    <s v="INDIAN INST SCHIENCE"/>
    <n v="1"/>
    <s v="0.004"/>
    <m/>
    <x v="0"/>
    <x v="0"/>
  </r>
  <r>
    <s v="INDIAN INST SCI EDUC RES MOHALI"/>
    <n v="1"/>
    <s v="0.004"/>
    <m/>
    <x v="0"/>
    <x v="0"/>
  </r>
  <r>
    <s v="INDIAN INST SCI MICROBIOL CELL BIOL"/>
    <n v="1"/>
    <s v="0.004"/>
    <m/>
    <x v="0"/>
    <x v="0"/>
  </r>
  <r>
    <s v="INDIAN INST TECHNOL BHU"/>
    <n v="1"/>
    <s v="0.004"/>
    <m/>
    <x v="0"/>
    <x v="0"/>
  </r>
  <r>
    <s v="INDIAN INST TECHNOL DELHI"/>
    <n v="1"/>
    <s v="0.004"/>
    <m/>
    <x v="0"/>
    <x v="0"/>
  </r>
  <r>
    <s v="INDIAN INST TECHNOL GANDHINAGAR"/>
    <n v="1"/>
    <s v="0.004"/>
    <m/>
    <x v="0"/>
    <x v="0"/>
  </r>
  <r>
    <s v="INDIANA U NW FIELD MUSEUM"/>
    <n v="1"/>
    <s v="0.004"/>
    <m/>
    <x v="0"/>
    <x v="0"/>
  </r>
  <r>
    <s v="INDIANA UNIV BLOOMINGTON"/>
    <n v="1"/>
    <s v="0.004"/>
    <m/>
    <x v="0"/>
    <x v="0"/>
  </r>
  <r>
    <s v="INDICIUM RES"/>
    <n v="1"/>
    <s v="0.004"/>
    <m/>
    <x v="0"/>
    <x v="0"/>
  </r>
  <r>
    <s v="INDIRE"/>
    <n v="1"/>
    <s v="0.004"/>
    <m/>
    <x v="0"/>
    <x v="0"/>
  </r>
  <r>
    <s v="INDIVIDUAL PARTICIPANT MTA KFKI RMKI"/>
    <n v="1"/>
    <s v="0.004"/>
    <m/>
    <x v="0"/>
    <x v="0"/>
  </r>
  <r>
    <s v="INDONESIAN INST SCI"/>
    <n v="1"/>
    <s v="0.004"/>
    <m/>
    <x v="0"/>
    <x v="0"/>
  </r>
  <r>
    <s v="INDRAPRASTHA APOLLO HOSP"/>
    <n v="1"/>
    <s v="0.004"/>
    <m/>
    <x v="0"/>
    <x v="0"/>
  </r>
  <r>
    <s v="INESC ID"/>
    <n v="1"/>
    <s v="0.004"/>
    <m/>
    <x v="0"/>
    <x v="0"/>
  </r>
  <r>
    <s v="INESC MICROSISTEMAS NANOTECNOL"/>
    <n v="1"/>
    <s v="0.004"/>
    <m/>
    <x v="0"/>
    <x v="0"/>
  </r>
  <r>
    <s v="INFANTA SOFIA UNIV HOSP"/>
    <n v="1"/>
    <s v="0.004"/>
    <m/>
    <x v="0"/>
    <x v="0"/>
  </r>
  <r>
    <s v="INFARMED NATL AUTHOR MED HLTH PROD IP"/>
    <n v="1"/>
    <s v="0.004"/>
    <m/>
    <x v="0"/>
    <x v="0"/>
  </r>
  <r>
    <s v="INFECT DIS CONTROL ROTTERDAM"/>
    <n v="1"/>
    <s v="0.004"/>
    <m/>
    <x v="0"/>
    <x v="0"/>
  </r>
  <r>
    <s v="INFECT DIS STATE AGCY PUBL HLTH AGCY"/>
    <n v="1"/>
    <s v="0.004"/>
    <m/>
    <x v="0"/>
    <x v="0"/>
  </r>
  <r>
    <s v="INFERO LOGIST LLC"/>
    <n v="1"/>
    <s v="0.004"/>
    <m/>
    <x v="0"/>
    <x v="0"/>
  </r>
  <r>
    <s v="INFERTIL CLIN"/>
    <n v="1"/>
    <s v="0.004"/>
    <m/>
    <x v="0"/>
    <x v="0"/>
  </r>
  <r>
    <s v="INFINEON TECHNOL AG"/>
    <n v="1"/>
    <s v="0.004"/>
    <m/>
    <x v="0"/>
    <x v="0"/>
  </r>
  <r>
    <s v="INFN CAGLIARI"/>
    <n v="1"/>
    <s v="0.004"/>
    <m/>
    <x v="0"/>
    <x v="0"/>
  </r>
  <r>
    <s v="INFN CNAF"/>
    <n v="1"/>
    <s v="0.004"/>
    <m/>
    <x v="0"/>
    <x v="0"/>
  </r>
  <r>
    <s v="INFN FRASCATI"/>
    <n v="1"/>
    <s v="0.004"/>
    <m/>
    <x v="0"/>
    <x v="0"/>
  </r>
  <r>
    <s v="INFN LAB NAZ FRASCATI"/>
    <n v="1"/>
    <s v="0.004"/>
    <m/>
    <x v="0"/>
    <x v="0"/>
  </r>
  <r>
    <s v="INFN LAB NAZIONALI FRASCATI"/>
    <n v="1"/>
    <s v="0.004"/>
    <m/>
    <x v="0"/>
    <x v="0"/>
  </r>
  <r>
    <s v="INFN LABO NAZL FRASCATI"/>
    <n v="1"/>
    <s v="0.004"/>
    <m/>
    <x v="0"/>
    <x v="0"/>
  </r>
  <r>
    <s v="INFN LABORATORI NAZIONALI FRASCATI"/>
    <n v="1"/>
    <s v="0.004"/>
    <m/>
    <x v="0"/>
    <x v="0"/>
  </r>
  <r>
    <s v="INFN PISA"/>
    <n v="1"/>
    <s v="0.004"/>
    <m/>
    <x v="0"/>
    <x v="0"/>
  </r>
  <r>
    <s v="INFN SEZ BAN"/>
    <n v="1"/>
    <s v="0.004"/>
    <m/>
    <x v="0"/>
    <x v="0"/>
  </r>
  <r>
    <s v="INFN SEZ GENOVAA"/>
    <n v="1"/>
    <s v="0.004"/>
    <m/>
    <x v="0"/>
    <x v="0"/>
  </r>
  <r>
    <s v="INFN SEZ MILANO BICOCC"/>
    <n v="1"/>
    <s v="0.004"/>
    <m/>
    <x v="0"/>
    <x v="0"/>
  </r>
  <r>
    <s v="INFN SEZ PISAA"/>
    <n v="1"/>
    <s v="0.004"/>
    <m/>
    <x v="0"/>
    <x v="0"/>
  </r>
  <r>
    <s v="INFN SEZ ROMA UNIV ROMA"/>
    <n v="1"/>
    <s v="0.004"/>
    <m/>
    <x v="0"/>
    <x v="0"/>
  </r>
  <r>
    <s v="INFN SEZI PADOVA"/>
    <n v="1"/>
    <s v="0.004"/>
    <m/>
    <x v="0"/>
    <x v="0"/>
  </r>
  <r>
    <s v="INFN SEZI PAVIA"/>
    <n v="1"/>
    <s v="0.004"/>
    <m/>
    <x v="0"/>
    <x v="0"/>
  </r>
  <r>
    <s v="INFN SEZI PERUGIA"/>
    <n v="1"/>
    <s v="0.004"/>
    <m/>
    <x v="0"/>
    <x v="0"/>
  </r>
  <r>
    <s v="INFN SEZI TRIESTE"/>
    <n v="1"/>
    <s v="0.004"/>
    <m/>
    <x v="0"/>
    <x v="0"/>
  </r>
  <r>
    <s v="INFOREST JRU"/>
    <n v="1"/>
    <s v="0.004"/>
    <m/>
    <x v="0"/>
    <x v="0"/>
  </r>
  <r>
    <s v="INFORMAT SCI INST"/>
    <n v="1"/>
    <s v="0.004"/>
    <m/>
    <x v="0"/>
    <x v="0"/>
  </r>
  <r>
    <s v="INFORMAT SECUR RES DIV CYBERNET AS"/>
    <n v="1"/>
    <s v="0.004"/>
    <m/>
    <x v="0"/>
    <x v="0"/>
  </r>
  <r>
    <s v="INFORMAT SYST AUTHOR"/>
    <n v="1"/>
    <s v="0.004"/>
    <m/>
    <x v="0"/>
    <x v="0"/>
  </r>
  <r>
    <s v="INFORMAT SYST REG TRANSPLANT COORDIANAT ANDALUCIA"/>
    <n v="1"/>
    <s v="0.004"/>
    <m/>
    <x v="0"/>
    <x v="0"/>
  </r>
  <r>
    <s v="INFORMAT SYST REG TRANSPLANT COORDINAT ANDALUCI S"/>
    <n v="1"/>
    <s v="0.004"/>
    <m/>
    <x v="0"/>
    <x v="0"/>
  </r>
  <r>
    <s v="INFORMAT TECHNOL COLL"/>
    <n v="1"/>
    <s v="0.004"/>
    <m/>
    <x v="0"/>
    <x v="0"/>
  </r>
  <r>
    <s v="INFORMAT TECHNOL FDN EDUC"/>
    <n v="1"/>
    <s v="0.004"/>
    <m/>
    <x v="0"/>
    <x v="0"/>
  </r>
  <r>
    <s v="INFORMAT TECHNOL FDN EDUC HITSA"/>
    <n v="1"/>
    <s v="0.004"/>
    <m/>
    <x v="0"/>
    <x v="0"/>
  </r>
  <r>
    <s v="INFORMAT TECHNOL INNOVAT FDN"/>
    <n v="1"/>
    <s v="0.004"/>
    <m/>
    <x v="0"/>
    <x v="0"/>
  </r>
  <r>
    <s v="INGENIATR TECNOL SL"/>
    <n v="1"/>
    <s v="0.004"/>
    <m/>
    <x v="0"/>
    <x v="0"/>
  </r>
  <r>
    <s v="INHSU"/>
    <n v="1"/>
    <s v="0.004"/>
    <m/>
    <x v="0"/>
    <x v="0"/>
  </r>
  <r>
    <s v="INIBIC HOSP UNIV A CORUNA"/>
    <n v="1"/>
    <s v="0.004"/>
    <m/>
    <x v="0"/>
    <x v="0"/>
  </r>
  <r>
    <s v="INIBIOMA"/>
    <n v="1"/>
    <s v="0.004"/>
    <m/>
    <x v="0"/>
    <x v="0"/>
  </r>
  <r>
    <s v="INMETRO"/>
    <n v="1"/>
    <s v="0.004"/>
    <m/>
    <x v="0"/>
    <x v="0"/>
  </r>
  <r>
    <s v="INMI IRCCS L SPALLANZANI"/>
    <n v="1"/>
    <s v="0.004"/>
    <m/>
    <x v="0"/>
    <x v="0"/>
  </r>
  <r>
    <s v="INMI LAZZARO SPALLANZANI IRCCS"/>
    <n v="1"/>
    <s v="0.004"/>
    <m/>
    <x v="0"/>
    <x v="0"/>
  </r>
  <r>
    <s v="INNCMZS"/>
    <n v="1"/>
    <s v="0.004"/>
    <m/>
    <x v="0"/>
    <x v="0"/>
  </r>
  <r>
    <s v="INNERA SRO"/>
    <n v="1"/>
    <s v="0.004"/>
    <m/>
    <x v="0"/>
    <x v="0"/>
  </r>
  <r>
    <s v="INNOVAT CANC MED INST"/>
    <n v="1"/>
    <s v="0.004"/>
    <m/>
    <x v="0"/>
    <x v="0"/>
  </r>
  <r>
    <s v="INNOVAT MED CTR"/>
    <n v="1"/>
    <s v="0.004"/>
    <m/>
    <x v="0"/>
    <x v="0"/>
  </r>
  <r>
    <s v="INNSBRUCK MED UNIV3"/>
    <n v="1"/>
    <s v="0.004"/>
    <m/>
    <x v="0"/>
    <x v="0"/>
  </r>
  <r>
    <s v="INP"/>
    <n v="1"/>
    <s v="0.004"/>
    <m/>
    <x v="0"/>
    <x v="0"/>
  </r>
  <r>
    <s v="INPA"/>
    <n v="1"/>
    <s v="0.004"/>
    <m/>
    <x v="0"/>
    <x v="0"/>
  </r>
  <r>
    <s v="INPE"/>
    <n v="1"/>
    <s v="0.004"/>
    <m/>
    <x v="0"/>
    <x v="0"/>
  </r>
  <r>
    <s v="INR"/>
    <n v="1"/>
    <s v="0.004"/>
    <m/>
    <x v="0"/>
    <x v="0"/>
  </r>
  <r>
    <s v="INRA AGROPARISTECH"/>
    <n v="1"/>
    <s v="0.004"/>
    <m/>
    <x v="0"/>
    <x v="0"/>
  </r>
  <r>
    <s v="INRA NANCY"/>
    <n v="1"/>
    <s v="0.004"/>
    <m/>
    <x v="0"/>
    <x v="0"/>
  </r>
  <r>
    <s v="INRA UMR LEG"/>
    <n v="1"/>
    <s v="0.004"/>
    <m/>
    <x v="0"/>
    <x v="0"/>
  </r>
  <r>
    <s v="INRH"/>
    <n v="1"/>
    <s v="0.004"/>
    <m/>
    <x v="0"/>
    <x v="0"/>
  </r>
  <r>
    <s v="INRIA ROCQUENCOURT"/>
    <n v="1"/>
    <s v="0.004"/>
    <m/>
    <x v="0"/>
    <x v="0"/>
  </r>
  <r>
    <s v="INRIA SOPHIA ANTIPOLIS"/>
    <n v="1"/>
    <s v="0.004"/>
    <m/>
    <x v="0"/>
    <x v="0"/>
  </r>
  <r>
    <s v="INS ST QUIRZE"/>
    <n v="1"/>
    <s v="0.004"/>
    <m/>
    <x v="0"/>
    <x v="0"/>
  </r>
  <r>
    <s v="INSERM CEPIDC"/>
    <n v="1"/>
    <s v="0.004"/>
    <m/>
    <x v="0"/>
    <x v="0"/>
  </r>
  <r>
    <s v="INSERM CESP U1018"/>
    <n v="1"/>
    <s v="0.004"/>
    <m/>
    <x v="0"/>
    <x v="0"/>
  </r>
  <r>
    <s v="INSERM CTR RECH EPIDEMIOL SANTE POPULAT CESP"/>
    <n v="1"/>
    <s v="0.004"/>
    <m/>
    <x v="0"/>
    <x v="0"/>
  </r>
  <r>
    <s v="INSERM FRENCH NATL INST HLTH MED RES"/>
    <n v="1"/>
    <s v="0.004"/>
    <m/>
    <x v="0"/>
    <x v="0"/>
  </r>
  <r>
    <s v="INSERM NATL INST HLTH MED RES"/>
    <n v="1"/>
    <s v="0.004"/>
    <m/>
    <x v="0"/>
    <x v="0"/>
  </r>
  <r>
    <s v="INSERM SC10"/>
    <n v="1"/>
    <s v="0.004"/>
    <m/>
    <x v="0"/>
    <x v="0"/>
  </r>
  <r>
    <s v="INSERM SC10 US 019"/>
    <n v="1"/>
    <s v="0.004"/>
    <m/>
    <x v="0"/>
    <x v="0"/>
  </r>
  <r>
    <s v="INSERM U1078"/>
    <n v="1"/>
    <s v="0.004"/>
    <m/>
    <x v="0"/>
    <x v="0"/>
  </r>
  <r>
    <s v="INSERM U1079"/>
    <n v="1"/>
    <s v="0.004"/>
    <m/>
    <x v="0"/>
    <x v="0"/>
  </r>
  <r>
    <s v="INSERM U1168"/>
    <n v="1"/>
    <s v="0.004"/>
    <m/>
    <x v="0"/>
    <x v="0"/>
  </r>
  <r>
    <s v="INSERM U558"/>
    <n v="1"/>
    <s v="0.004"/>
    <m/>
    <x v="0"/>
    <x v="0"/>
  </r>
  <r>
    <s v="INSERM U844"/>
    <n v="1"/>
    <s v="0.004"/>
    <m/>
    <x v="0"/>
    <x v="0"/>
  </r>
  <r>
    <s v="INSERM U846"/>
    <n v="1"/>
    <s v="0.004"/>
    <m/>
    <x v="0"/>
    <x v="0"/>
  </r>
  <r>
    <s v="INSERM U862"/>
    <n v="1"/>
    <s v="0.004"/>
    <m/>
    <x v="0"/>
    <x v="0"/>
  </r>
  <r>
    <s v="INSERM U872"/>
    <n v="1"/>
    <s v="0.004"/>
    <m/>
    <x v="0"/>
    <x v="0"/>
  </r>
  <r>
    <s v="INSERM U896"/>
    <n v="1"/>
    <s v="0.004"/>
    <m/>
    <x v="0"/>
    <x v="0"/>
  </r>
  <r>
    <s v="INSERM U940"/>
    <n v="1"/>
    <s v="0.004"/>
    <m/>
    <x v="0"/>
    <x v="0"/>
  </r>
  <r>
    <s v="INSERM U955"/>
    <n v="1"/>
    <s v="0.004"/>
    <m/>
    <x v="0"/>
    <x v="0"/>
  </r>
  <r>
    <s v="INSERM UMR 970"/>
    <n v="1"/>
    <s v="0.004"/>
    <m/>
    <x v="0"/>
    <x v="0"/>
  </r>
  <r>
    <s v="INSERM UMRS 1166"/>
    <n v="1"/>
    <s v="0.004"/>
    <m/>
    <x v="0"/>
    <x v="0"/>
  </r>
  <r>
    <s v="INSLY OU"/>
    <n v="1"/>
    <s v="0.004"/>
    <m/>
    <x v="0"/>
    <x v="0"/>
  </r>
  <r>
    <s v="INSP"/>
    <n v="1"/>
    <s v="0.004"/>
    <m/>
    <x v="0"/>
    <x v="0"/>
  </r>
  <r>
    <s v="INST ADV MFG TECHNOL"/>
    <n v="1"/>
    <s v="0.004"/>
    <m/>
    <x v="0"/>
    <x v="0"/>
  </r>
  <r>
    <s v="INST ADV STUDY"/>
    <n v="1"/>
    <s v="0.004"/>
    <m/>
    <x v="0"/>
    <x v="0"/>
  </r>
  <r>
    <s v="INST ADV SUSTAINABIL STUDIES"/>
    <n v="1"/>
    <s v="0.004"/>
    <m/>
    <x v="0"/>
    <x v="0"/>
  </r>
  <r>
    <s v="INST AGEING"/>
    <n v="1"/>
    <s v="0.004"/>
    <m/>
    <x v="0"/>
    <x v="0"/>
  </r>
  <r>
    <s v="INST AGING RES HEBREW SENIOR LIFE"/>
    <n v="1"/>
    <s v="0.004"/>
    <m/>
    <x v="0"/>
    <x v="0"/>
  </r>
  <r>
    <s v="INST AGR"/>
    <n v="1"/>
    <s v="0.004"/>
    <m/>
    <x v="0"/>
    <x v="0"/>
  </r>
  <r>
    <s v="INST AGR CLIMATE RES"/>
    <n v="1"/>
    <s v="0.004"/>
    <m/>
    <x v="0"/>
    <x v="0"/>
  </r>
  <r>
    <s v="INST AGR RES DEV IRAD"/>
    <n v="1"/>
    <s v="0.004"/>
    <m/>
    <x v="0"/>
    <x v="0"/>
  </r>
  <r>
    <s v="INST AGR RESOURCES ECON"/>
    <n v="1"/>
    <s v="0.004"/>
    <m/>
    <x v="0"/>
    <x v="0"/>
  </r>
  <r>
    <s v="INST AGRAROKOL"/>
    <n v="1"/>
    <s v="0.004"/>
    <m/>
    <x v="0"/>
    <x v="0"/>
  </r>
  <r>
    <s v="INST AGROBIOTECHNOL"/>
    <n v="1"/>
    <s v="0.004"/>
    <m/>
    <x v="0"/>
    <x v="0"/>
  </r>
  <r>
    <s v="INST AGROCHEM FOOD TECHNOL"/>
    <n v="1"/>
    <s v="0.004"/>
    <m/>
    <x v="0"/>
    <x v="0"/>
  </r>
  <r>
    <s v="INST AMAZON INVEST CIENT SINCHI"/>
    <n v="1"/>
    <s v="0.004"/>
    <m/>
    <x v="0"/>
    <x v="0"/>
  </r>
  <r>
    <s v="INST ANGEW BODENBIOL GMBH"/>
    <n v="1"/>
    <s v="0.004"/>
    <m/>
    <x v="0"/>
    <x v="0"/>
  </r>
  <r>
    <s v="INST ANTHROPOL"/>
    <n v="1"/>
    <s v="0.004"/>
    <m/>
    <x v="0"/>
    <x v="0"/>
  </r>
  <r>
    <s v="INST APPL INFORMAT PROC COMMUN"/>
    <n v="1"/>
    <s v="0.004"/>
    <m/>
    <x v="0"/>
    <x v="0"/>
  </r>
  <r>
    <s v="INST APPL MAGNETISM UCM RENFE"/>
    <n v="1"/>
    <s v="0.004"/>
    <m/>
    <x v="0"/>
    <x v="0"/>
  </r>
  <r>
    <s v="INST APPL MATH"/>
    <n v="1"/>
    <s v="0.004"/>
    <m/>
    <x v="0"/>
    <x v="0"/>
  </r>
  <r>
    <s v="INST APPL PLANT BIOL IAP"/>
    <n v="1"/>
    <s v="0.004"/>
    <m/>
    <x v="0"/>
    <x v="0"/>
  </r>
  <r>
    <s v="INST APPL RES"/>
    <n v="1"/>
    <s v="0.004"/>
    <m/>
    <x v="0"/>
    <x v="0"/>
  </r>
  <r>
    <s v="INST APPL SOIL BIOL"/>
    <n v="1"/>
    <s v="0.004"/>
    <m/>
    <x v="0"/>
    <x v="0"/>
  </r>
  <r>
    <s v="INST ARAGONES CIENCIAS SALUD"/>
    <n v="1"/>
    <s v="0.004"/>
    <m/>
    <x v="0"/>
    <x v="0"/>
  </r>
  <r>
    <s v="INST ARCHAEOL UCL"/>
    <n v="1"/>
    <s v="0.004"/>
    <m/>
    <x v="0"/>
    <x v="0"/>
  </r>
  <r>
    <s v="INST ARGENTINO OCEANOG UNS CONICET"/>
    <n v="1"/>
    <s v="0.004"/>
    <m/>
    <x v="0"/>
    <x v="0"/>
  </r>
  <r>
    <s v="INST ARGENTINO RADIOASTRON"/>
    <n v="1"/>
    <s v="0.004"/>
    <m/>
    <x v="0"/>
    <x v="0"/>
  </r>
  <r>
    <s v="INST ASTHMA ALLERGY"/>
    <n v="1"/>
    <s v="0.004"/>
    <m/>
    <x v="0"/>
    <x v="0"/>
  </r>
  <r>
    <s v="INST ASTROFIS ANDALUCIA"/>
    <n v="1"/>
    <s v="0.004"/>
    <m/>
    <x v="0"/>
    <x v="0"/>
  </r>
  <r>
    <s v="INST ASTROFIS CANAR"/>
    <n v="1"/>
    <s v="0.004"/>
    <m/>
    <x v="0"/>
    <x v="0"/>
  </r>
  <r>
    <s v="INST ASTROFS CANARIAS"/>
    <n v="1"/>
    <s v="0.004"/>
    <m/>
    <x v="0"/>
    <x v="0"/>
  </r>
  <r>
    <s v="INST ASTRON UNAM"/>
    <n v="1"/>
    <s v="0.004"/>
    <m/>
    <x v="0"/>
    <x v="0"/>
  </r>
  <r>
    <s v="INST ASTROPHYS ANDALUCIA"/>
    <n v="1"/>
    <s v="0.004"/>
    <m/>
    <x v="0"/>
    <x v="0"/>
  </r>
  <r>
    <s v="INST ATMOSPHER PHYS"/>
    <n v="1"/>
    <s v="0.004"/>
    <m/>
    <x v="0"/>
    <x v="0"/>
  </r>
  <r>
    <s v="INST AVIAN RES"/>
    <n v="1"/>
    <s v="0.004"/>
    <m/>
    <x v="0"/>
    <x v="0"/>
  </r>
  <r>
    <s v="INST AVIAT"/>
    <n v="1"/>
    <s v="0.004"/>
    <m/>
    <x v="0"/>
    <x v="0"/>
  </r>
  <r>
    <s v="INST BALT SEA REG HIST ARCHAEOL"/>
    <n v="1"/>
    <s v="0.004"/>
    <m/>
    <x v="0"/>
    <x v="0"/>
  </r>
  <r>
    <s v="INST BASIC PSYCHIAT RES"/>
    <n v="1"/>
    <s v="0.004"/>
    <m/>
    <x v="0"/>
    <x v="0"/>
  </r>
  <r>
    <s v="INST BIOCHEM BIOPHYS"/>
    <n v="1"/>
    <s v="0.004"/>
    <m/>
    <x v="0"/>
    <x v="0"/>
  </r>
  <r>
    <s v="INST BIOCHEM GENET"/>
    <n v="1"/>
    <s v="0.004"/>
    <m/>
    <x v="0"/>
    <x v="0"/>
  </r>
  <r>
    <s v="INST BIOCHEM GENET USC RAS"/>
    <n v="1"/>
    <s v="0.004"/>
    <m/>
    <x v="0"/>
    <x v="0"/>
  </r>
  <r>
    <s v="INST BIODIVERS ECOSYST DYNAM"/>
    <n v="1"/>
    <s v="0.004"/>
    <m/>
    <x v="0"/>
    <x v="0"/>
  </r>
  <r>
    <s v="INST BIOL EDUC"/>
    <n v="1"/>
    <s v="0.004"/>
    <m/>
    <x v="0"/>
    <x v="0"/>
  </r>
  <r>
    <s v="INST BIOL ENVIRONM RURAL SCI"/>
    <n v="1"/>
    <s v="0.004"/>
    <m/>
    <x v="0"/>
    <x v="0"/>
  </r>
  <r>
    <s v="INST BIOL EVOLUT UPF CSIC"/>
    <n v="1"/>
    <s v="0.004"/>
    <m/>
    <x v="0"/>
    <x v="0"/>
  </r>
  <r>
    <s v="INST BIOL GEOBOT BOT GARDEN"/>
    <n v="1"/>
    <s v="0.004"/>
    <m/>
    <x v="0"/>
    <x v="0"/>
  </r>
  <r>
    <s v="INST BIOL INTEGRAT PLANTES"/>
    <n v="1"/>
    <s v="0.004"/>
    <m/>
    <x v="0"/>
    <x v="0"/>
  </r>
  <r>
    <s v="INST BIOL LANDWIRTSCHAFT AGR KULTUR ASBL IBLA LUX"/>
    <n v="1"/>
    <s v="0.004"/>
    <m/>
    <x v="0"/>
    <x v="0"/>
  </r>
  <r>
    <s v="INST BIOL MOL CELULAR"/>
    <n v="1"/>
    <s v="0.004"/>
    <m/>
    <x v="0"/>
    <x v="0"/>
  </r>
  <r>
    <s v="INST BIOL MOL CELULAR ROSARIO IBR CONICET"/>
    <n v="1"/>
    <s v="0.004"/>
    <m/>
    <x v="0"/>
    <x v="0"/>
  </r>
  <r>
    <s v="INST BIOL RES"/>
    <n v="1"/>
    <s v="0.004"/>
    <m/>
    <x v="0"/>
    <x v="0"/>
  </r>
  <r>
    <s v="INST BIOL SOUTHERN SEAS"/>
    <n v="1"/>
    <s v="0.004"/>
    <m/>
    <x v="0"/>
    <x v="0"/>
  </r>
  <r>
    <s v="INST BIOL STRUCT"/>
    <n v="1"/>
    <s v="0.004"/>
    <m/>
    <x v="0"/>
    <x v="0"/>
  </r>
  <r>
    <s v="INST BIOMED"/>
    <n v="1"/>
    <s v="0.004"/>
    <m/>
    <x v="0"/>
    <x v="0"/>
  </r>
  <r>
    <s v="INST BIOMED AGING"/>
    <n v="1"/>
    <s v="0.004"/>
    <m/>
    <x v="0"/>
    <x v="0"/>
  </r>
  <r>
    <s v="INST BIOMED INVEST INIBIC"/>
    <n v="1"/>
    <s v="0.004"/>
    <m/>
    <x v="0"/>
    <x v="0"/>
  </r>
  <r>
    <s v="INST BIOMED RES IIB ST PAU"/>
    <n v="1"/>
    <s v="0.004"/>
    <m/>
    <x v="0"/>
    <x v="0"/>
  </r>
  <r>
    <s v="INST BIOMED RES PROGRAM GENOME SCALE BIOL"/>
    <n v="1"/>
    <s v="0.004"/>
    <m/>
    <x v="0"/>
    <x v="0"/>
  </r>
  <r>
    <s v="INST BIOMED TECHNOL"/>
    <n v="1"/>
    <s v="0.004"/>
    <m/>
    <x v="0"/>
    <x v="0"/>
  </r>
  <r>
    <s v="INST BIOMED TECHNOL NATL CTR RES SEGRATE"/>
    <n v="1"/>
    <s v="0.004"/>
    <m/>
    <x v="0"/>
    <x v="0"/>
  </r>
  <r>
    <s v="INST BIOMETEOROL"/>
    <n v="1"/>
    <s v="0.004"/>
    <m/>
    <x v="0"/>
    <x v="0"/>
  </r>
  <r>
    <s v="INST BIOPHYS"/>
    <n v="1"/>
    <s v="0.004"/>
    <m/>
    <x v="0"/>
    <x v="0"/>
  </r>
  <r>
    <s v="INST BIOPROC ANALYT MEASUREMENT TECH EV"/>
    <n v="1"/>
    <s v="0.004"/>
    <m/>
    <x v="0"/>
    <x v="0"/>
  </r>
  <r>
    <s v="INST BIOPROCE ANALYT MEASURE"/>
    <n v="1"/>
    <s v="0.004"/>
    <m/>
    <x v="0"/>
    <x v="0"/>
  </r>
  <r>
    <s v="INST BIOPROZESS ANALYSENMESSTECH EV"/>
    <n v="1"/>
    <s v="0.004"/>
    <m/>
    <x v="0"/>
    <x v="0"/>
  </r>
  <r>
    <s v="INST BIOTECHNOL"/>
    <n v="1"/>
    <s v="0.004"/>
    <m/>
    <x v="0"/>
    <x v="0"/>
  </r>
  <r>
    <s v="INST BLOOD PATHOL TRANSFUS MED"/>
    <n v="1"/>
    <s v="0.004"/>
    <m/>
    <x v="0"/>
    <x v="0"/>
  </r>
  <r>
    <s v="INST BONE JOINT RES"/>
    <n v="1"/>
    <s v="0.004"/>
    <m/>
    <x v="0"/>
    <x v="0"/>
  </r>
  <r>
    <s v="INST BOT AS CR"/>
    <n v="1"/>
    <s v="0.004"/>
    <m/>
    <x v="0"/>
    <x v="0"/>
  </r>
  <r>
    <s v="INST BOTAN"/>
    <n v="1"/>
    <s v="0.004"/>
    <m/>
    <x v="0"/>
    <x v="0"/>
  </r>
  <r>
    <s v="INST CANC MONTPELLIER"/>
    <n v="1"/>
    <s v="0.004"/>
    <m/>
    <x v="0"/>
    <x v="0"/>
  </r>
  <r>
    <s v="INST CANC STUDY PREVENT"/>
    <n v="1"/>
    <s v="0.004"/>
    <m/>
    <x v="0"/>
    <x v="0"/>
  </r>
  <r>
    <s v="INST CANCEROL LORRAINE"/>
    <n v="1"/>
    <s v="0.004"/>
    <m/>
    <x v="0"/>
    <x v="0"/>
  </r>
  <r>
    <s v="INST CANCEROL OUEST"/>
    <n v="1"/>
    <s v="0.004"/>
    <m/>
    <x v="0"/>
    <x v="0"/>
  </r>
  <r>
    <s v="INST CARDIOL CORRIENTES JUANA FRANCISCA CABRAL"/>
    <n v="1"/>
    <s v="0.004"/>
    <m/>
    <x v="0"/>
    <x v="0"/>
  </r>
  <r>
    <s v="INST CARDIOL DISTRITO FED"/>
    <n v="1"/>
    <s v="0.004"/>
    <m/>
    <x v="0"/>
    <x v="0"/>
  </r>
  <r>
    <s v="INST CARDIOL RIO GRANDE DO SUL"/>
    <n v="1"/>
    <s v="0.004"/>
    <m/>
    <x v="0"/>
    <x v="0"/>
  </r>
  <r>
    <s v="INST CARDIOL SANTA CATARINA"/>
    <n v="1"/>
    <s v="0.004"/>
    <m/>
    <x v="0"/>
    <x v="0"/>
  </r>
  <r>
    <s v="INST CARDIOMETAB NUTR ICAN"/>
    <n v="1"/>
    <s v="0.004"/>
    <m/>
    <x v="0"/>
    <x v="0"/>
  </r>
  <r>
    <s v="INST CARDIOVASC PARIS S"/>
    <n v="1"/>
    <s v="0.004"/>
    <m/>
    <x v="0"/>
    <x v="0"/>
  </r>
  <r>
    <s v="INST CARDIOVASC PARIS SUD"/>
    <n v="1"/>
    <s v="0.004"/>
    <m/>
    <x v="0"/>
    <x v="0"/>
  </r>
  <r>
    <s v="INST CARDIOVASC SAN LUIS"/>
    <n v="1"/>
    <s v="0.004"/>
    <m/>
    <x v="0"/>
    <x v="0"/>
  </r>
  <r>
    <s v="INST CARTOG GEOL CATALUNYA"/>
    <n v="1"/>
    <s v="0.004"/>
    <m/>
    <x v="0"/>
    <x v="0"/>
  </r>
  <r>
    <s v="INST CATALA CIENCIES CLIMA IC3"/>
    <n v="1"/>
    <s v="0.004"/>
    <m/>
    <x v="0"/>
    <x v="0"/>
  </r>
  <r>
    <s v="INST CATALA ONCOL"/>
    <n v="1"/>
    <s v="0.004"/>
    <m/>
    <x v="0"/>
    <x v="0"/>
  </r>
  <r>
    <s v="INST CATALANA RECERCA ESTUDIS AVANCATS"/>
    <n v="1"/>
    <s v="0.004"/>
    <m/>
    <x v="0"/>
    <x v="0"/>
  </r>
  <r>
    <s v="INST CATALANA RECERCA ESTUDIS AVANCATS ICREA"/>
    <n v="1"/>
    <s v="0.004"/>
    <m/>
    <x v="0"/>
    <x v="0"/>
  </r>
  <r>
    <s v="INST CELLULAR BIOL PATHOL NICOLAE SIMIONESCU"/>
    <n v="1"/>
    <s v="0.004"/>
    <m/>
    <x v="0"/>
    <x v="0"/>
  </r>
  <r>
    <s v="INST CELLULAR MED"/>
    <n v="1"/>
    <s v="0.004"/>
    <m/>
    <x v="0"/>
    <x v="0"/>
  </r>
  <r>
    <s v="INST CHEM BIOL PHYS"/>
    <n v="1"/>
    <s v="0.004"/>
    <m/>
    <x v="0"/>
    <x v="0"/>
  </r>
  <r>
    <s v="INST CHEM BIOPHYS"/>
    <n v="1"/>
    <s v="0.004"/>
    <m/>
    <x v="0"/>
    <x v="0"/>
  </r>
  <r>
    <s v="INST CHEM KINET COMBUST SB RAS"/>
    <n v="1"/>
    <s v="0.004"/>
    <m/>
    <x v="0"/>
    <x v="0"/>
  </r>
  <r>
    <s v="INST CHEM PHYS"/>
    <n v="1"/>
    <s v="0.004"/>
    <m/>
    <x v="0"/>
    <x v="0"/>
  </r>
  <r>
    <s v="INST CIENCIES ESPAI IEEC CSIC"/>
    <n v="1"/>
    <s v="0.004"/>
    <m/>
    <x v="0"/>
    <x v="0"/>
  </r>
  <r>
    <s v="INST CIENCIES MAR CMIMA CSIC"/>
    <n v="1"/>
    <s v="0.004"/>
    <m/>
    <x v="0"/>
    <x v="0"/>
  </r>
  <r>
    <s v="INST CIENCIES MAR ICM CSIC"/>
    <n v="1"/>
    <s v="0.004"/>
    <m/>
    <x v="0"/>
    <x v="0"/>
  </r>
  <r>
    <s v="INST CLIN CHEM"/>
    <n v="1"/>
    <s v="0.004"/>
    <m/>
    <x v="0"/>
    <x v="0"/>
  </r>
  <r>
    <s v="INST CLIN EFFECT HLTH POLICY"/>
    <n v="1"/>
    <s v="0.004"/>
    <m/>
    <x v="0"/>
    <x v="0"/>
  </r>
  <r>
    <s v="INST CLIN EXP MED"/>
    <n v="1"/>
    <s v="0.004"/>
    <m/>
    <x v="0"/>
    <x v="0"/>
  </r>
  <r>
    <s v="INST CLIN EXPT MED PRAGUE"/>
    <n v="1"/>
    <s v="0.004"/>
    <m/>
    <x v="0"/>
    <x v="0"/>
  </r>
  <r>
    <s v="INST COASTAL MARINE ENVIRONM"/>
    <n v="1"/>
    <s v="0.004"/>
    <m/>
    <x v="0"/>
    <x v="0"/>
  </r>
  <r>
    <s v="INST COASTAL RES"/>
    <n v="1"/>
    <s v="0.004"/>
    <m/>
    <x v="0"/>
    <x v="0"/>
  </r>
  <r>
    <s v="INST COGNIT TRAINING"/>
    <n v="1"/>
    <s v="0.004"/>
    <m/>
    <x v="0"/>
    <x v="0"/>
  </r>
  <r>
    <s v="INST COMMUNITY DEV"/>
    <n v="1"/>
    <s v="0.004"/>
    <m/>
    <x v="0"/>
    <x v="0"/>
  </r>
  <r>
    <s v="INST CONMEMORAT GORGAS ESTUDIOS SALUD"/>
    <n v="1"/>
    <s v="0.004"/>
    <m/>
    <x v="0"/>
    <x v="0"/>
  </r>
  <r>
    <s v="INST CONMEMORATIVO GORGAS ESTUDIOS SALUD"/>
    <n v="1"/>
    <s v="0.004"/>
    <m/>
    <x v="0"/>
    <x v="0"/>
  </r>
  <r>
    <s v="INST CORACAO INCOR"/>
    <n v="1"/>
    <s v="0.004"/>
    <m/>
    <x v="0"/>
    <x v="0"/>
  </r>
  <r>
    <s v="INST CORACAO TRIANGULO MINEIRO"/>
    <n v="1"/>
    <s v="0.004"/>
    <m/>
    <x v="0"/>
    <x v="0"/>
  </r>
  <r>
    <s v="INST CORAZON BUCARAMANGA"/>
    <n v="1"/>
    <s v="0.004"/>
    <m/>
    <x v="0"/>
    <x v="0"/>
  </r>
  <r>
    <s v="INST CORBIC"/>
    <n v="1"/>
    <s v="0.004"/>
    <m/>
    <x v="0"/>
    <x v="0"/>
  </r>
  <r>
    <s v="INST CROSS DISCIPLINARY PHYS COMPLEX SYST UIB C"/>
    <n v="1"/>
    <s v="0.004"/>
    <m/>
    <x v="0"/>
    <x v="0"/>
  </r>
  <r>
    <s v="INST DE VEILLE SANITAIRE"/>
    <n v="1"/>
    <s v="0.004"/>
    <m/>
    <x v="0"/>
    <x v="0"/>
  </r>
  <r>
    <s v="INST DERMATOVENEREOL"/>
    <n v="1"/>
    <s v="0.004"/>
    <m/>
    <x v="0"/>
    <x v="0"/>
  </r>
  <r>
    <s v="INST DOLOMIEU"/>
    <n v="1"/>
    <s v="0.004"/>
    <m/>
    <x v="0"/>
    <x v="0"/>
  </r>
  <r>
    <s v="INST DRUG INSTRUMENTS CONTROL JOINT LOGIST"/>
    <n v="1"/>
    <s v="0.004"/>
    <m/>
    <x v="0"/>
    <x v="0"/>
  </r>
  <r>
    <s v="INST ECOL BOLIVIA"/>
    <n v="1"/>
    <s v="0.004"/>
    <m/>
    <x v="0"/>
    <x v="0"/>
  </r>
  <r>
    <s v="INST ECOL CHEM"/>
    <n v="1"/>
    <s v="0.004"/>
    <m/>
    <x v="0"/>
    <x v="0"/>
  </r>
  <r>
    <s v="INST ECOL ENVIRONM SCI"/>
    <n v="1"/>
    <s v="0.004"/>
    <m/>
    <x v="0"/>
    <x v="0"/>
  </r>
  <r>
    <s v="INST ECOL EVOLUT RAS"/>
    <n v="1"/>
    <s v="0.004"/>
    <m/>
    <x v="0"/>
    <x v="0"/>
  </r>
  <r>
    <s v="INST ECON"/>
    <n v="1"/>
    <s v="0.004"/>
    <m/>
    <x v="0"/>
    <x v="0"/>
  </r>
  <r>
    <s v="INST ECOSYST STUDY"/>
    <n v="1"/>
    <s v="0.004"/>
    <m/>
    <x v="0"/>
    <x v="0"/>
  </r>
  <r>
    <s v="INST EDUC SCI"/>
    <n v="1"/>
    <s v="0.004"/>
    <m/>
    <x v="0"/>
    <x v="0"/>
  </r>
  <r>
    <s v="INST ELECT TECHNOL"/>
    <n v="1"/>
    <s v="0.004"/>
    <m/>
    <x v="0"/>
    <x v="0"/>
  </r>
  <r>
    <s v="INST ELECTROMAGNET SENSING ENVIRONM CNR"/>
    <n v="1"/>
    <s v="0.004"/>
    <m/>
    <x v="0"/>
    <x v="0"/>
  </r>
  <r>
    <s v="INST ELECTROPHYS UBRAS"/>
    <n v="1"/>
    <s v="0.004"/>
    <m/>
    <x v="0"/>
    <x v="0"/>
  </r>
  <r>
    <s v="INST EMPLOYMENT RES IAB"/>
    <n v="1"/>
    <s v="0.004"/>
    <m/>
    <x v="0"/>
    <x v="0"/>
  </r>
  <r>
    <s v="INST ENDOCRINOL"/>
    <n v="1"/>
    <s v="0.004"/>
    <m/>
    <x v="0"/>
    <x v="0"/>
  </r>
  <r>
    <s v="INST ENVIRONM ASSESSMENT WATER RES IDAEA CSIC"/>
    <n v="1"/>
    <s v="0.004"/>
    <m/>
    <x v="0"/>
    <x v="0"/>
  </r>
  <r>
    <s v="INST ENVIRONM MEDI CINE"/>
    <n v="1"/>
    <s v="0.004"/>
    <m/>
    <x v="0"/>
    <x v="0"/>
  </r>
  <r>
    <s v="INST ENVIRONM PROTECT NAT RES INST"/>
    <n v="1"/>
    <s v="0.004"/>
    <m/>
    <x v="0"/>
    <x v="0"/>
  </r>
  <r>
    <s v="INST ENVIRONM PROTECT RES ISPRA"/>
    <n v="1"/>
    <s v="0.004"/>
    <m/>
    <x v="0"/>
    <x v="0"/>
  </r>
  <r>
    <s v="INST ENVIRONM RES"/>
    <n v="1"/>
    <s v="0.004"/>
    <m/>
    <x v="0"/>
    <x v="0"/>
  </r>
  <r>
    <s v="INST ENVIRONM SOLUT LIDLAUKS"/>
    <n v="1"/>
    <s v="0.004"/>
    <m/>
    <x v="0"/>
    <x v="0"/>
  </r>
  <r>
    <s v="INST ENVIRONM STUDIES"/>
    <n v="1"/>
    <s v="0.004"/>
    <m/>
    <x v="0"/>
    <x v="0"/>
  </r>
  <r>
    <s v="INST EPIDEMIOL II"/>
    <n v="1"/>
    <s v="0.004"/>
    <m/>
    <x v="0"/>
    <x v="0"/>
  </r>
  <r>
    <s v="INST EPIDEMIOL NEUHERBERG"/>
    <n v="1"/>
    <s v="0.004"/>
    <m/>
    <x v="0"/>
    <x v="0"/>
  </r>
  <r>
    <s v="INST ESPANOL OCEANOGRAFIA"/>
    <n v="1"/>
    <s v="0.004"/>
    <m/>
    <x v="0"/>
    <x v="0"/>
  </r>
  <r>
    <s v="INST ESTADIST IES ILLES BALEARS IBESTAT"/>
    <n v="1"/>
    <s v="0.004"/>
    <m/>
    <x v="0"/>
    <x v="0"/>
  </r>
  <r>
    <s v="INST ESTONIAN ENVIRONM"/>
    <n v="1"/>
    <s v="0.004"/>
    <m/>
    <x v="0"/>
    <x v="0"/>
  </r>
  <r>
    <s v="INST ESTONIAN EVANGEL CHURCH"/>
    <n v="1"/>
    <s v="0.004"/>
    <m/>
    <x v="0"/>
    <x v="0"/>
  </r>
  <r>
    <s v="INST ESTONIAN LANGUAGE CULTURE TALLINN UNIV"/>
    <n v="1"/>
    <s v="0.004"/>
    <m/>
    <x v="0"/>
    <x v="0"/>
  </r>
  <r>
    <s v="INST ETHNOL ANTHROPOL RAS"/>
    <n v="1"/>
    <s v="0.004"/>
    <m/>
    <x v="0"/>
    <x v="0"/>
  </r>
  <r>
    <s v="INST EXERCISE BIOL PHYSEOTHERAPY"/>
    <n v="1"/>
    <s v="0.004"/>
    <m/>
    <x v="0"/>
    <x v="0"/>
  </r>
  <r>
    <s v="INST EXPERIMENT KERNPHYS"/>
    <n v="1"/>
    <s v="0.004"/>
    <m/>
    <x v="0"/>
    <x v="0"/>
  </r>
  <r>
    <s v="INST EXPERIMENTELLE KERNPHY"/>
    <n v="1"/>
    <s v="0.004"/>
    <m/>
    <x v="0"/>
    <x v="0"/>
  </r>
  <r>
    <s v="INST EXPT IMMUNOL"/>
    <n v="1"/>
    <s v="0.004"/>
    <m/>
    <x v="0"/>
    <x v="0"/>
  </r>
  <r>
    <s v="INST EXPT KERNPHYSIK"/>
    <n v="1"/>
    <s v="0.004"/>
    <m/>
    <x v="0"/>
    <x v="0"/>
  </r>
  <r>
    <s v="INST EXPTE KERNPHYS"/>
    <n v="1"/>
    <s v="0.004"/>
    <m/>
    <x v="0"/>
    <x v="0"/>
  </r>
  <r>
    <s v="INST EXTRAMURAL RES"/>
    <n v="1"/>
    <s v="0.004"/>
    <m/>
    <x v="0"/>
    <x v="0"/>
  </r>
  <r>
    <s v="INST FED MINAS GERAIS"/>
    <n v="1"/>
    <s v="0.004"/>
    <m/>
    <x v="0"/>
    <x v="0"/>
  </r>
  <r>
    <s v="INST FED TRIANGULO MINEIRO"/>
    <n v="1"/>
    <s v="0.004"/>
    <m/>
    <x v="0"/>
    <x v="0"/>
  </r>
  <r>
    <s v="INST FIS CANTABRIA"/>
    <n v="1"/>
    <s v="0.004"/>
    <m/>
    <x v="0"/>
    <x v="0"/>
  </r>
  <r>
    <s v="INST FIS CANTABRIA IFCA"/>
    <n v="1"/>
    <s v="0.004"/>
    <m/>
    <x v="0"/>
    <x v="0"/>
  </r>
  <r>
    <s v="INST FIS CORPUSCULAR CSIC UVEG"/>
    <n v="1"/>
    <s v="0.004"/>
    <m/>
    <x v="0"/>
    <x v="0"/>
  </r>
  <r>
    <s v="INST FIS INTERDISCIPLINARY SISTEMAS COMPLEJOS CSI"/>
    <n v="1"/>
    <s v="0.004"/>
    <m/>
    <x v="0"/>
    <x v="0"/>
  </r>
  <r>
    <s v="INST FISCHEREIOKOL"/>
    <n v="1"/>
    <s v="0.004"/>
    <m/>
    <x v="0"/>
    <x v="0"/>
  </r>
  <r>
    <s v="INST FISHERIES"/>
    <n v="1"/>
    <s v="0.004"/>
    <m/>
    <x v="0"/>
    <x v="0"/>
  </r>
  <r>
    <s v="INST FOOD SAFETY ANIM HLTH ENVIRONM BIOR ANIM D"/>
    <n v="1"/>
    <s v="0.004"/>
    <m/>
    <x v="0"/>
    <x v="0"/>
  </r>
  <r>
    <s v="INST FOOD SAFETY ANIM HLTH ENVIRONM BIOR ZI BIO"/>
    <n v="1"/>
    <s v="0.004"/>
    <m/>
    <x v="0"/>
    <x v="0"/>
  </r>
  <r>
    <s v="INST FORENS GENET"/>
    <n v="1"/>
    <s v="0.004"/>
    <m/>
    <x v="0"/>
    <x v="0"/>
  </r>
  <r>
    <s v="INST FOREST ECOL"/>
    <n v="1"/>
    <s v="0.004"/>
    <m/>
    <x v="0"/>
    <x v="0"/>
  </r>
  <r>
    <s v="INST FOREST ECOSYST RES"/>
    <n v="1"/>
    <s v="0.004"/>
    <m/>
    <x v="0"/>
    <x v="0"/>
  </r>
  <r>
    <s v="INST FOREST NAT RES"/>
    <n v="1"/>
    <s v="0.004"/>
    <m/>
    <x v="0"/>
    <x v="0"/>
  </r>
  <r>
    <s v="INST FORESTRY BELGRADE"/>
    <n v="1"/>
    <s v="0.004"/>
    <m/>
    <x v="0"/>
    <x v="0"/>
  </r>
  <r>
    <s v="INST FORMAC AGROAMBIENTAL JACA"/>
    <n v="1"/>
    <s v="0.004"/>
    <m/>
    <x v="0"/>
    <x v="0"/>
  </r>
  <r>
    <s v="INST FRESHWATER ECOL INLAND FISHERIES BERLIN"/>
    <n v="1"/>
    <s v="0.004"/>
    <m/>
    <x v="0"/>
    <x v="0"/>
  </r>
  <r>
    <s v="INST FUNDAMENTAL RES"/>
    <n v="1"/>
    <s v="0.004"/>
    <m/>
    <x v="0"/>
    <x v="0"/>
  </r>
  <r>
    <s v="INST FUNDAMENTAL TECHNOL SCI IPM"/>
    <n v="1"/>
    <s v="0.004"/>
    <m/>
    <x v="0"/>
    <x v="0"/>
  </r>
  <r>
    <s v="INST GEN INORGAN CHEM"/>
    <n v="1"/>
    <s v="0.004"/>
    <m/>
    <x v="0"/>
    <x v="0"/>
  </r>
  <r>
    <s v="INST GEN PHYS"/>
    <n v="1"/>
    <s v="0.004"/>
    <m/>
    <x v="0"/>
    <x v="0"/>
  </r>
  <r>
    <s v="INST GENE BIOL"/>
    <n v="1"/>
    <s v="0.004"/>
    <m/>
    <x v="0"/>
    <x v="0"/>
  </r>
  <r>
    <s v="INST GENET BIOL MOL CELLULAIRE"/>
    <n v="1"/>
    <s v="0.004"/>
    <m/>
    <x v="0"/>
    <x v="0"/>
  </r>
  <r>
    <s v="INST GENET BIOMED RES"/>
    <n v="1"/>
    <s v="0.004"/>
    <m/>
    <x v="0"/>
    <x v="0"/>
  </r>
  <r>
    <s v="INST GENET BIOPHYS"/>
    <n v="1"/>
    <s v="0.004"/>
    <m/>
    <x v="0"/>
    <x v="0"/>
  </r>
  <r>
    <s v="INST GENET BIOPHYS A BUZZATI TRAVERSO CNR"/>
    <n v="1"/>
    <s v="0.004"/>
    <m/>
    <x v="0"/>
    <x v="0"/>
  </r>
  <r>
    <s v="INST GENET BIOPHYS ADRIANO BUZZATI TRAVERSO"/>
    <n v="1"/>
    <s v="0.004"/>
    <m/>
    <x v="0"/>
    <x v="0"/>
  </r>
  <r>
    <s v="INST GENET GENOM GENEVA IGE3"/>
    <n v="1"/>
    <s v="0.004"/>
    <m/>
    <x v="0"/>
    <x v="0"/>
  </r>
  <r>
    <s v="INST GENOM"/>
    <n v="1"/>
    <s v="0.004"/>
    <m/>
    <x v="0"/>
    <x v="0"/>
  </r>
  <r>
    <s v="INST GENOM COMMISSARIAT ENERGIE ATOM"/>
    <n v="1"/>
    <s v="0.004"/>
    <m/>
    <x v="0"/>
    <x v="0"/>
  </r>
  <r>
    <s v="INST GEO UMWELTNAT WISSENSCH"/>
    <n v="1"/>
    <s v="0.004"/>
    <m/>
    <x v="0"/>
    <x v="0"/>
  </r>
  <r>
    <s v="INST GEOCHEM GEOPHYS"/>
    <n v="1"/>
    <s v="0.004"/>
    <m/>
    <x v="0"/>
    <x v="0"/>
  </r>
  <r>
    <s v="INST GEOG"/>
    <n v="1"/>
    <s v="0.004"/>
    <m/>
    <x v="0"/>
    <x v="0"/>
  </r>
  <r>
    <s v="INST GEOL"/>
    <n v="1"/>
    <s v="0.004"/>
    <m/>
    <x v="0"/>
    <x v="0"/>
  </r>
  <r>
    <s v="INST GEOL GEOG LITHUANIA"/>
    <n v="1"/>
    <s v="0.004"/>
    <m/>
    <x v="0"/>
    <x v="0"/>
  </r>
  <r>
    <s v="INST GEOL GEOGRAPHY"/>
    <n v="1"/>
    <s v="0.004"/>
    <m/>
    <x v="0"/>
    <x v="0"/>
  </r>
  <r>
    <s v="INST GEOL MINERAL EXPLORAT"/>
    <n v="1"/>
    <s v="0.004"/>
    <m/>
    <x v="0"/>
    <x v="0"/>
  </r>
  <r>
    <s v="INST GEOL MINERO ESPANA IGME"/>
    <n v="1"/>
    <s v="0.004"/>
    <m/>
    <x v="0"/>
    <x v="0"/>
  </r>
  <r>
    <s v="INST GEOL SCI PAN"/>
    <n v="1"/>
    <s v="0.004"/>
    <m/>
    <x v="0"/>
    <x v="0"/>
  </r>
  <r>
    <s v="INST GERMANS TRIAS PUJOL"/>
    <n v="1"/>
    <s v="0.004"/>
    <m/>
    <x v="0"/>
    <x v="0"/>
  </r>
  <r>
    <s v="INST GERONTOL"/>
    <n v="1"/>
    <s v="0.004"/>
    <m/>
    <x v="0"/>
    <x v="0"/>
  </r>
  <r>
    <s v="INST GLOBAL ENVIRONM STRATEGIES"/>
    <n v="1"/>
    <s v="0.004"/>
    <m/>
    <x v="0"/>
    <x v="0"/>
  </r>
  <r>
    <s v="INST GRASSLAND ENVIRONM RES"/>
    <n v="1"/>
    <s v="0.004"/>
    <m/>
    <x v="0"/>
    <x v="0"/>
  </r>
  <r>
    <s v="INST HAEMATOL TRANSFUS MED"/>
    <n v="1"/>
    <s v="0.004"/>
    <m/>
    <x v="0"/>
    <x v="0"/>
  </r>
  <r>
    <s v="INST HAEMATOLOGIJU"/>
    <n v="1"/>
    <s v="0.004"/>
    <m/>
    <x v="0"/>
    <x v="0"/>
  </r>
  <r>
    <s v="INST HEMATOL TRANSFUS MED"/>
    <n v="1"/>
    <s v="0.004"/>
    <m/>
    <x v="0"/>
    <x v="0"/>
  </r>
  <r>
    <s v="INST HIGH ENERGY"/>
    <n v="1"/>
    <s v="0.004"/>
    <m/>
    <x v="0"/>
    <x v="0"/>
  </r>
  <r>
    <s v="INST HLTH CARLOS III"/>
    <n v="1"/>
    <s v="0.004"/>
    <m/>
    <x v="0"/>
    <x v="0"/>
  </r>
  <r>
    <s v="INST HLTH INFORMAT STAT"/>
    <n v="1"/>
    <s v="0.004"/>
    <m/>
    <x v="0"/>
    <x v="0"/>
  </r>
  <r>
    <s v="INST HLTH INFORMAT STAT CZECH REPUBL"/>
    <n v="1"/>
    <s v="0.004"/>
    <m/>
    <x v="0"/>
    <x v="0"/>
  </r>
  <r>
    <s v="INST HLTH POLICY"/>
    <n v="1"/>
    <s v="0.004"/>
    <m/>
    <x v="0"/>
    <x v="0"/>
  </r>
  <r>
    <s v="INST HLTH RES INCLIVA"/>
    <n v="1"/>
    <s v="0.004"/>
    <m/>
    <x v="0"/>
    <x v="0"/>
  </r>
  <r>
    <s v="INST HLTH WELF"/>
    <n v="1"/>
    <s v="0.004"/>
    <m/>
    <x v="0"/>
    <x v="0"/>
  </r>
  <r>
    <s v="INST HOCHENERGIE PHYS"/>
    <n v="1"/>
    <s v="0.004"/>
    <m/>
    <x v="0"/>
    <x v="0"/>
  </r>
  <r>
    <s v="INST HOCHENERGIEPHY OEAW"/>
    <n v="1"/>
    <s v="0.004"/>
    <m/>
    <x v="0"/>
    <x v="0"/>
  </r>
  <r>
    <s v="INST HOCHENERGIEPHYS DER OEAW"/>
    <n v="1"/>
    <s v="0.004"/>
    <m/>
    <x v="0"/>
    <x v="0"/>
  </r>
  <r>
    <s v="INST HOCHENERIEPHYS OEAW"/>
    <n v="1"/>
    <s v="0.004"/>
    <m/>
    <x v="0"/>
    <x v="0"/>
  </r>
  <r>
    <s v="INST HORT RES"/>
    <n v="1"/>
    <s v="0.004"/>
    <m/>
    <x v="0"/>
    <x v="0"/>
  </r>
  <r>
    <s v="INST HOSP INVEST MED"/>
    <n v="1"/>
    <s v="0.004"/>
    <m/>
    <x v="0"/>
    <x v="0"/>
  </r>
  <r>
    <s v="INST HOSP MAR INVEST MAR"/>
    <n v="1"/>
    <s v="0.004"/>
    <m/>
    <x v="0"/>
    <x v="0"/>
  </r>
  <r>
    <s v="INST HOSP MARD INVEST MED"/>
    <n v="1"/>
    <s v="0.004"/>
    <m/>
    <x v="0"/>
    <x v="0"/>
  </r>
  <r>
    <s v="INST HUMAN MACHINE COGNIT"/>
    <n v="1"/>
    <s v="0.004"/>
    <m/>
    <x v="0"/>
    <x v="0"/>
  </r>
  <r>
    <s v="INST HUMAN VIROL"/>
    <n v="1"/>
    <s v="0.004"/>
    <m/>
    <x v="0"/>
    <x v="0"/>
  </r>
  <r>
    <s v="INST HUMANITIES RES REPUBL BASHKORTOSTAN"/>
    <n v="1"/>
    <s v="0.004"/>
    <m/>
    <x v="0"/>
    <x v="0"/>
  </r>
  <r>
    <s v="INST HYG EPIDEMIOL"/>
    <n v="1"/>
    <s v="0.004"/>
    <m/>
    <x v="0"/>
    <x v="0"/>
  </r>
  <r>
    <s v="INST HYG PUBL HLTH"/>
    <n v="1"/>
    <s v="0.004"/>
    <m/>
    <x v="0"/>
    <x v="0"/>
  </r>
  <r>
    <s v="INST IMMUNOL GENET"/>
    <n v="1"/>
    <s v="0.004"/>
    <m/>
    <x v="0"/>
    <x v="0"/>
  </r>
  <r>
    <s v="INST IND PROMOT KAWASAKI"/>
    <n v="1"/>
    <s v="0.004"/>
    <m/>
    <x v="0"/>
    <x v="0"/>
  </r>
  <r>
    <s v="INST INFECT TROP DIS"/>
    <n v="1"/>
    <s v="0.004"/>
    <m/>
    <x v="0"/>
    <x v="0"/>
  </r>
  <r>
    <s v="INST INLAND FISHERIES"/>
    <n v="1"/>
    <s v="0.004"/>
    <m/>
    <x v="0"/>
    <x v="0"/>
  </r>
  <r>
    <s v="INST INORGAN CHEM SB RUSSIAN ACAD SCI"/>
    <n v="1"/>
    <s v="0.004"/>
    <m/>
    <x v="0"/>
    <x v="0"/>
  </r>
  <r>
    <s v="INST INT FINANCE IIF"/>
    <n v="1"/>
    <s v="0.004"/>
    <m/>
    <x v="0"/>
    <x v="0"/>
  </r>
  <r>
    <s v="INST INT RELAT"/>
    <n v="1"/>
    <s v="0.004"/>
    <m/>
    <x v="0"/>
    <x v="0"/>
  </r>
  <r>
    <s v="INST INTERCULTURAL COMMUN MANAGEMENT"/>
    <n v="1"/>
    <s v="0.004"/>
    <m/>
    <x v="0"/>
    <x v="0"/>
  </r>
  <r>
    <s v="INST INTERREG SANTE"/>
    <n v="1"/>
    <s v="0.004"/>
    <m/>
    <x v="0"/>
    <x v="0"/>
  </r>
  <r>
    <s v="INST INVEST BIOL CLEMENTE ESTABLE"/>
    <n v="1"/>
    <s v="0.004"/>
    <m/>
    <x v="0"/>
    <x v="0"/>
  </r>
  <r>
    <s v="INST INVEST BIOMED ALBERTO SOLS"/>
    <n v="1"/>
    <s v="0.004"/>
    <m/>
    <x v="0"/>
    <x v="0"/>
  </r>
  <r>
    <s v="INST INVEST BIOMED AUGUST PI SUNYER"/>
    <n v="1"/>
    <s v="0.004"/>
    <m/>
    <x v="0"/>
    <x v="0"/>
  </r>
  <r>
    <s v="INST INVEST BIOMED AUGUST PI SUNYER IDIBAPS"/>
    <n v="1"/>
    <s v="0.004"/>
    <m/>
    <x v="0"/>
    <x v="0"/>
  </r>
  <r>
    <s v="INST INVEST BIOMED MALAGA IBIMA"/>
    <n v="1"/>
    <s v="0.004"/>
    <m/>
    <x v="0"/>
    <x v="0"/>
  </r>
  <r>
    <s v="INST INVEST BIOSANITARIA GRANADA"/>
    <n v="1"/>
    <s v="0.004"/>
    <m/>
    <x v="0"/>
    <x v="0"/>
  </r>
  <r>
    <s v="INST INVEST BIOSANITARIA GRANADA IBS"/>
    <n v="1"/>
    <s v="0.004"/>
    <m/>
    <x v="0"/>
    <x v="0"/>
  </r>
  <r>
    <s v="INST INVEST CIENCIES SALUT GERMANS TRIAS PUJOL"/>
    <n v="1"/>
    <s v="0.004"/>
    <m/>
    <x v="0"/>
    <x v="0"/>
  </r>
  <r>
    <s v="INST INVEST CIENT SERVICIOS ALTA TECNOL INDICAS"/>
    <n v="1"/>
    <s v="0.004"/>
    <m/>
    <x v="0"/>
    <x v="0"/>
  </r>
  <r>
    <s v="INST INVEST CIENTIFICAS SERV ALTA TECNOL INDICA"/>
    <n v="1"/>
    <s v="0.004"/>
    <m/>
    <x v="0"/>
    <x v="0"/>
  </r>
  <r>
    <s v="INST INVEST CLIN BAHIA BLANCA"/>
    <n v="1"/>
    <s v="0.004"/>
    <m/>
    <x v="0"/>
    <x v="0"/>
  </r>
  <r>
    <s v="INST INVEST CLIN MAR DEL PLATA"/>
    <n v="1"/>
    <s v="0.004"/>
    <m/>
    <x v="0"/>
    <x v="0"/>
  </r>
  <r>
    <s v="INST INVEST CLIN SAN NICOLAS"/>
    <n v="1"/>
    <s v="0.004"/>
    <m/>
    <x v="0"/>
    <x v="0"/>
  </r>
  <r>
    <s v="INST INVEST CLIN ZARATE"/>
    <n v="1"/>
    <s v="0.004"/>
    <m/>
    <x v="0"/>
    <x v="0"/>
  </r>
  <r>
    <s v="INST INVEST EPIDEMIOL"/>
    <n v="1"/>
    <s v="0.004"/>
    <m/>
    <x v="0"/>
    <x v="0"/>
  </r>
  <r>
    <s v="INST INVEST FUNDAMENTALES AGR TROP ALEJANDRO HUMB"/>
    <n v="1"/>
    <s v="0.004"/>
    <m/>
    <x v="0"/>
    <x v="0"/>
  </r>
  <r>
    <s v="INST INVEST HOSP UNIV PRINCESA IISP"/>
    <n v="1"/>
    <s v="0.004"/>
    <m/>
    <x v="0"/>
    <x v="0"/>
  </r>
  <r>
    <s v="INST INVEST MARINAS COSTERAS UNMDP CONICET"/>
    <n v="1"/>
    <s v="0.004"/>
    <m/>
    <x v="0"/>
    <x v="0"/>
  </r>
  <r>
    <s v="INST INVEST METABOL CLIN TRIALS"/>
    <n v="1"/>
    <s v="0.004"/>
    <m/>
    <x v="0"/>
    <x v="0"/>
  </r>
  <r>
    <s v="INST INVEST PESCAS MAR IPIMAR INRB"/>
    <n v="1"/>
    <s v="0.004"/>
    <m/>
    <x v="0"/>
    <x v="0"/>
  </r>
  <r>
    <s v="INST INVEST RECURSOS BIOL ALEXANDER VON HUMBOLD"/>
    <n v="1"/>
    <s v="0.004"/>
    <m/>
    <x v="0"/>
    <x v="0"/>
  </r>
  <r>
    <s v="INST INVEST RECURSOS BIOL ALEXANDER VON HUMBOLDT"/>
    <n v="1"/>
    <s v="0.004"/>
    <m/>
    <x v="0"/>
    <x v="0"/>
  </r>
  <r>
    <s v="INST INVEST RECURSOS CINEGET IREC CSIC UCLM JCCM"/>
    <n v="1"/>
    <s v="0.004"/>
    <m/>
    <x v="0"/>
    <x v="0"/>
  </r>
  <r>
    <s v="INST INVEST SANITARIA"/>
    <n v="1"/>
    <s v="0.004"/>
    <m/>
    <x v="0"/>
    <x v="0"/>
  </r>
  <r>
    <s v="INST INVEST SANITARIA GALICIA"/>
    <n v="1"/>
    <s v="0.004"/>
    <m/>
    <x v="0"/>
    <x v="0"/>
  </r>
  <r>
    <s v="INST INVEST SANITARIA HOSP CLIN SAN CARLOS"/>
    <n v="1"/>
    <s v="0.004"/>
    <m/>
    <x v="0"/>
    <x v="0"/>
  </r>
  <r>
    <s v="INST INVEST SANITARIA PALMA IDISPA"/>
    <n v="1"/>
    <s v="0.004"/>
    <m/>
    <x v="0"/>
    <x v="0"/>
  </r>
  <r>
    <s v="INST INVESTIGAC HOSP 12 OCTUBRE"/>
    <n v="1"/>
    <s v="0.004"/>
    <m/>
    <x v="0"/>
    <x v="0"/>
  </r>
  <r>
    <s v="INST INVESTIGAC NEUROL RAUL CARREA FLENI"/>
    <n v="1"/>
    <s v="0.004"/>
    <m/>
    <x v="0"/>
    <x v="0"/>
  </r>
  <r>
    <s v="INST INVET CLIN CIPOLLETTI"/>
    <n v="1"/>
    <s v="0.004"/>
    <m/>
    <x v="0"/>
    <x v="0"/>
  </r>
  <r>
    <s v="INST JEROME LEJEUNE"/>
    <n v="1"/>
    <s v="0.004"/>
    <m/>
    <x v="0"/>
    <x v="0"/>
  </r>
  <r>
    <s v="INST JULES BORDET"/>
    <n v="1"/>
    <s v="0.004"/>
    <m/>
    <x v="0"/>
    <x v="0"/>
  </r>
  <r>
    <s v="INST LAND USE SYST LANDSCAPE ECOL"/>
    <n v="1"/>
    <s v="0.004"/>
    <m/>
    <x v="0"/>
    <x v="0"/>
  </r>
  <r>
    <s v="INST LANDSCAPE ECOL SAS"/>
    <n v="1"/>
    <s v="0.004"/>
    <m/>
    <x v="0"/>
    <x v="0"/>
  </r>
  <r>
    <s v="INST LEIBNIZ ASSOC"/>
    <n v="1"/>
    <s v="0.004"/>
    <m/>
    <x v="0"/>
    <x v="0"/>
  </r>
  <r>
    <s v="INST LELOIR"/>
    <n v="1"/>
    <s v="0.004"/>
    <m/>
    <x v="0"/>
    <x v="0"/>
  </r>
  <r>
    <s v="INST LIFE SCI"/>
    <n v="1"/>
    <s v="0.004"/>
    <m/>
    <x v="0"/>
    <x v="0"/>
  </r>
  <r>
    <s v="INST LIMNOL RAS"/>
    <n v="1"/>
    <s v="0.004"/>
    <m/>
    <x v="0"/>
    <x v="0"/>
  </r>
  <r>
    <s v="INST LITHUANIAN LITERATURE FOLKLORE"/>
    <n v="1"/>
    <s v="0.004"/>
    <m/>
    <x v="0"/>
    <x v="0"/>
  </r>
  <r>
    <s v="INST LOWLAND FORESTRY ENVIRONM"/>
    <n v="1"/>
    <s v="0.004"/>
    <m/>
    <x v="0"/>
    <x v="0"/>
  </r>
  <r>
    <s v="INST MADRILEFIO ESTUDIOS AVANZADOS NANOCIENCIA"/>
    <n v="1"/>
    <s v="0.004"/>
    <m/>
    <x v="0"/>
    <x v="0"/>
  </r>
  <r>
    <s v="INST MADRILENO ESTUDIOS AVANZADOS ALIMENTAC"/>
    <n v="1"/>
    <s v="0.004"/>
    <m/>
    <x v="0"/>
    <x v="0"/>
  </r>
  <r>
    <s v="INST MADRILENO INVEST DESARROLLO RURAL AGR AL"/>
    <n v="1"/>
    <s v="0.004"/>
    <m/>
    <x v="0"/>
    <x v="0"/>
  </r>
  <r>
    <s v="INST MADRILENO INVEST DESARROLLO RURAL AGR ALIM"/>
    <n v="1"/>
    <s v="0.004"/>
    <m/>
    <x v="0"/>
    <x v="0"/>
  </r>
  <r>
    <s v="INST MAR PERU"/>
    <n v="1"/>
    <s v="0.004"/>
    <m/>
    <x v="0"/>
    <x v="0"/>
  </r>
  <r>
    <s v="INST MARINE RESOURCES ECOSYST STUDIES"/>
    <n v="1"/>
    <s v="0.004"/>
    <m/>
    <x v="0"/>
    <x v="0"/>
  </r>
  <r>
    <s v="INST MARINE SCI ANCONA L GO FIERA PESCA SNC"/>
    <n v="1"/>
    <s v="0.004"/>
    <m/>
    <x v="0"/>
    <x v="0"/>
  </r>
  <r>
    <s v="INST MAT"/>
    <n v="1"/>
    <s v="0.004"/>
    <m/>
    <x v="0"/>
    <x v="0"/>
  </r>
  <r>
    <s v="INST MAT SCI AGH"/>
    <n v="1"/>
    <s v="0.004"/>
    <m/>
    <x v="0"/>
    <x v="0"/>
  </r>
  <r>
    <s v="INST MAT SCI MADRID ICMM CSIC"/>
    <n v="1"/>
    <s v="0.004"/>
    <m/>
    <x v="0"/>
    <x v="0"/>
  </r>
  <r>
    <s v="INST MATERNAL CHILD HLTH IRCCS BURLO GAROFO"/>
    <n v="1"/>
    <s v="0.004"/>
    <m/>
    <x v="0"/>
    <x v="0"/>
  </r>
  <r>
    <s v="INST MATERNAL CHILD HLTH IRCCS BURLO GAROFOL"/>
    <n v="1"/>
    <s v="0.004"/>
    <m/>
    <x v="0"/>
    <x v="0"/>
  </r>
  <r>
    <s v="INST MATH"/>
    <n v="1"/>
    <s v="0.004"/>
    <m/>
    <x v="0"/>
    <x v="0"/>
  </r>
  <r>
    <s v="INST MATH SCI"/>
    <n v="1"/>
    <s v="0.004"/>
    <m/>
    <x v="0"/>
    <x v="0"/>
  </r>
  <r>
    <s v="INST MATH TALLINN UT"/>
    <n v="1"/>
    <s v="0.004"/>
    <m/>
    <x v="0"/>
    <x v="0"/>
  </r>
  <r>
    <s v="INST MAURICE LAMONTAGNE PECHES OCEANS CANADA"/>
    <n v="1"/>
    <s v="0.004"/>
    <m/>
    <x v="0"/>
    <x v="0"/>
  </r>
  <r>
    <s v="INST MECHATRON INFORMAT SYST"/>
    <n v="1"/>
    <s v="0.004"/>
    <m/>
    <x v="0"/>
    <x v="0"/>
  </r>
  <r>
    <s v="INST MED AGUERO"/>
    <n v="1"/>
    <s v="0.004"/>
    <m/>
    <x v="0"/>
    <x v="0"/>
  </r>
  <r>
    <s v="INST MED ANBIENTE"/>
    <n v="1"/>
    <s v="0.004"/>
    <m/>
    <x v="0"/>
    <x v="0"/>
  </r>
  <r>
    <s v="INST MED CENESA"/>
    <n v="1"/>
    <s v="0.004"/>
    <m/>
    <x v="0"/>
    <x v="0"/>
  </r>
  <r>
    <s v="INST MED GENET"/>
    <n v="1"/>
    <s v="0.004"/>
    <m/>
    <x v="0"/>
    <x v="0"/>
  </r>
  <r>
    <s v="INST MED HUMAN GENET"/>
    <n v="1"/>
    <s v="0.004"/>
    <m/>
    <x v="0"/>
    <x v="0"/>
  </r>
  <r>
    <s v="INST MED MOL"/>
    <n v="1"/>
    <s v="0.004"/>
    <m/>
    <x v="0"/>
    <x v="0"/>
  </r>
  <r>
    <s v="INST MED VET MED"/>
    <n v="1"/>
    <s v="0.004"/>
    <m/>
    <x v="0"/>
    <x v="0"/>
  </r>
  <r>
    <s v="INST MEDITERRANEAN FOREST ECOSYST"/>
    <n v="1"/>
    <s v="0.004"/>
    <m/>
    <x v="0"/>
    <x v="0"/>
  </r>
  <r>
    <s v="INST MEDITERRANEEN BIODIVERS ECOL MARINE CONT"/>
    <n v="1"/>
    <s v="0.004"/>
    <m/>
    <x v="0"/>
    <x v="0"/>
  </r>
  <r>
    <s v="INST MENTALES"/>
    <n v="1"/>
    <s v="0.004"/>
    <m/>
    <x v="0"/>
    <x v="0"/>
  </r>
  <r>
    <s v="INST METEOROL CLIMATE RES"/>
    <n v="1"/>
    <s v="0.004"/>
    <m/>
    <x v="0"/>
    <x v="0"/>
  </r>
  <r>
    <s v="INST METEOROL CLIMATE RES IMK IFU"/>
    <n v="1"/>
    <s v="0.004"/>
    <m/>
    <x v="0"/>
    <x v="0"/>
  </r>
  <r>
    <s v="INST METEOROL WATER"/>
    <n v="1"/>
    <s v="0.004"/>
    <m/>
    <x v="0"/>
    <x v="0"/>
  </r>
  <r>
    <s v="INST MICROBIAL TECHNOL CSIR IMTECH"/>
    <n v="1"/>
    <s v="0.004"/>
    <m/>
    <x v="0"/>
    <x v="0"/>
  </r>
  <r>
    <s v="INST MICROBIAL TECHNOL IMTECH"/>
    <n v="1"/>
    <s v="0.004"/>
    <m/>
    <x v="0"/>
    <x v="0"/>
  </r>
  <r>
    <s v="INST MICROBIOL AS CR"/>
    <n v="1"/>
    <s v="0.004"/>
    <m/>
    <x v="0"/>
    <x v="0"/>
  </r>
  <r>
    <s v="INST MICROELECT OPTOELECT"/>
    <n v="1"/>
    <s v="0.004"/>
    <m/>
    <x v="0"/>
    <x v="0"/>
  </r>
  <r>
    <s v="INST MIGRAT ETHN STUDIES"/>
    <n v="1"/>
    <s v="0.004"/>
    <m/>
    <x v="0"/>
    <x v="0"/>
  </r>
  <r>
    <s v="INST MIKRO INFORMAT"/>
    <n v="1"/>
    <s v="0.004"/>
    <m/>
    <x v="0"/>
    <x v="0"/>
  </r>
  <r>
    <s v="INST MIKROTECH MAINZ"/>
    <n v="1"/>
    <s v="0.004"/>
    <m/>
    <x v="0"/>
    <x v="0"/>
  </r>
  <r>
    <s v="INST MINES TELECOM"/>
    <n v="1"/>
    <s v="0.004"/>
    <m/>
    <x v="0"/>
    <x v="0"/>
  </r>
  <r>
    <s v="INST MOL CELLULAR BIOL"/>
    <n v="1"/>
    <s v="0.004"/>
    <m/>
    <x v="0"/>
    <x v="0"/>
  </r>
  <r>
    <s v="INST MOL GENET"/>
    <n v="1"/>
    <s v="0.004"/>
    <m/>
    <x v="0"/>
    <x v="0"/>
  </r>
  <r>
    <s v="INST MOL MED FINLAND BIOMEDICUM"/>
    <n v="1"/>
    <s v="0.004"/>
    <m/>
    <x v="0"/>
    <x v="0"/>
  </r>
  <r>
    <s v="INST MOL PHARMACOL"/>
    <n v="1"/>
    <s v="0.004"/>
    <m/>
    <x v="0"/>
    <x v="0"/>
  </r>
  <r>
    <s v="INST MULTIDISCIPLINARIO BIOL CELULAR"/>
    <n v="1"/>
    <s v="0.004"/>
    <m/>
    <x v="0"/>
    <x v="0"/>
  </r>
  <r>
    <s v="INST MUNICIPAL INVEST MEDICA CIBER EPIDEMIOL"/>
    <n v="1"/>
    <s v="0.004"/>
    <m/>
    <x v="0"/>
    <x v="0"/>
  </r>
  <r>
    <s v="INST MURCIANO INVEST BIOSANITARIA VIRGEN DE LA AR"/>
    <n v="1"/>
    <s v="0.004"/>
    <m/>
    <x v="0"/>
    <x v="0"/>
  </r>
  <r>
    <s v="INST NACL ANTROPOL HIST"/>
    <n v="1"/>
    <s v="0.004"/>
    <m/>
    <x v="0"/>
    <x v="0"/>
  </r>
  <r>
    <s v="INST NACL ASTROFIS OPT ELECT INAOE"/>
    <n v="1"/>
    <s v="0.004"/>
    <m/>
    <x v="0"/>
    <x v="0"/>
  </r>
  <r>
    <s v="INST NACL ENFERMEDADES RESP"/>
    <n v="1"/>
    <s v="0.004"/>
    <m/>
    <x v="0"/>
    <x v="0"/>
  </r>
  <r>
    <s v="INST NACL EPIDEMIOL DRJUAN H JARA"/>
    <n v="1"/>
    <s v="0.004"/>
    <m/>
    <x v="0"/>
    <x v="0"/>
  </r>
  <r>
    <s v="INST NACL FARMACIA MED"/>
    <n v="1"/>
    <s v="0.004"/>
    <m/>
    <x v="0"/>
    <x v="0"/>
  </r>
  <r>
    <s v="INST NACL INVEST AGR"/>
    <n v="1"/>
    <s v="0.004"/>
    <m/>
    <x v="0"/>
    <x v="0"/>
  </r>
  <r>
    <s v="INST NACL INVEST TECNOL AGR ALIMENTARIA"/>
    <n v="1"/>
    <s v="0.004"/>
    <m/>
    <x v="0"/>
    <x v="0"/>
  </r>
  <r>
    <s v="INST NACL PEDIAT"/>
    <n v="1"/>
    <s v="0.004"/>
    <m/>
    <x v="0"/>
    <x v="0"/>
  </r>
  <r>
    <s v="INST NACL PERINATOL"/>
    <n v="1"/>
    <s v="0.004"/>
    <m/>
    <x v="0"/>
    <x v="0"/>
  </r>
  <r>
    <s v="INST NACL PSIQUIATRIA"/>
    <n v="1"/>
    <s v="0.004"/>
    <m/>
    <x v="0"/>
    <x v="0"/>
  </r>
  <r>
    <s v="INST NACL RECURSOS BIOL"/>
    <n v="1"/>
    <s v="0.004"/>
    <m/>
    <x v="0"/>
    <x v="0"/>
  </r>
  <r>
    <s v="INST NACL SAUDE DOUTOR RICARDO JORGE"/>
    <n v="1"/>
    <s v="0.004"/>
    <m/>
    <x v="0"/>
    <x v="0"/>
  </r>
  <r>
    <s v="INST NACL SAUDE DR RICARDO JORGE"/>
    <n v="1"/>
    <s v="0.004"/>
    <m/>
    <x v="0"/>
    <x v="0"/>
  </r>
  <r>
    <s v="INST NACL SAUDE DR RICARDO JORGE IP"/>
    <n v="1"/>
    <s v="0.004"/>
    <m/>
    <x v="0"/>
    <x v="0"/>
  </r>
  <r>
    <s v="INST NACL TECNOL IND"/>
    <n v="1"/>
    <s v="0.004"/>
    <m/>
    <x v="0"/>
    <x v="0"/>
  </r>
  <r>
    <s v="INST NANOTECNOL ARAGON"/>
    <n v="1"/>
    <s v="0.004"/>
    <m/>
    <x v="0"/>
    <x v="0"/>
  </r>
  <r>
    <s v="INST NAT FIBRES MED PLANTS"/>
    <n v="1"/>
    <s v="0.004"/>
    <m/>
    <x v="0"/>
    <x v="0"/>
  </r>
  <r>
    <s v="INST NATL ENVIRON IND RISQUES INERIS"/>
    <n v="1"/>
    <s v="0.004"/>
    <m/>
    <x v="0"/>
    <x v="0"/>
  </r>
  <r>
    <s v="INST NATL ENVIRONM IND RISQUES"/>
    <n v="1"/>
    <s v="0.004"/>
    <m/>
    <x v="0"/>
    <x v="0"/>
  </r>
  <r>
    <s v="INST NATL INFORMAT GEOG FORESTIERE IGN"/>
    <n v="1"/>
    <s v="0.004"/>
    <m/>
    <x v="0"/>
    <x v="0"/>
  </r>
  <r>
    <s v="INST NATL LANGUES CIVILISAT ORIENT"/>
    <n v="1"/>
    <s v="0.004"/>
    <m/>
    <x v="0"/>
    <x v="0"/>
  </r>
  <r>
    <s v="INST NATL PHYS NUCL PHYS PARTICULES CNRS IN2P3"/>
    <n v="1"/>
    <s v="0.004"/>
    <m/>
    <x v="0"/>
    <x v="0"/>
  </r>
  <r>
    <s v="INST NATL PHYS NUCLEAIRE PHYS PARTICULES"/>
    <n v="1"/>
    <s v="0.004"/>
    <m/>
    <x v="0"/>
    <x v="0"/>
  </r>
  <r>
    <s v="INST NATL RECH AGRON"/>
    <n v="1"/>
    <s v="0.004"/>
    <m/>
    <x v="0"/>
    <x v="0"/>
  </r>
  <r>
    <s v="INST NATL RECH AGRON BIOL DEV REPROD"/>
    <n v="1"/>
    <s v="0.004"/>
    <m/>
    <x v="0"/>
    <x v="0"/>
  </r>
  <r>
    <s v="INST NATL RECH AGRON VIROL IMMUNOL MOL"/>
    <n v="1"/>
    <s v="0.004"/>
    <m/>
    <x v="0"/>
    <x v="0"/>
  </r>
  <r>
    <s v="INST NATL RECH INFORMAT AUTOMAT RHONE ALPES"/>
    <n v="1"/>
    <s v="0.004"/>
    <m/>
    <x v="0"/>
    <x v="0"/>
  </r>
  <r>
    <s v="INST NATL RECH SCI"/>
    <n v="1"/>
    <s v="0.004"/>
    <m/>
    <x v="0"/>
    <x v="0"/>
  </r>
  <r>
    <s v="INST NATL RECH SECUR"/>
    <n v="1"/>
    <s v="0.004"/>
    <m/>
    <x v="0"/>
    <x v="0"/>
  </r>
  <r>
    <s v="INST NATL SCI APPL"/>
    <n v="1"/>
    <s v="0.004"/>
    <m/>
    <x v="0"/>
    <x v="0"/>
  </r>
  <r>
    <s v="INST NEOTROP PESQUISA CONSERVACAO"/>
    <n v="1"/>
    <s v="0.004"/>
    <m/>
    <x v="0"/>
    <x v="0"/>
  </r>
  <r>
    <s v="INST NEUROL"/>
    <n v="1"/>
    <s v="0.004"/>
    <m/>
    <x v="0"/>
    <x v="0"/>
  </r>
  <r>
    <s v="INST NEUROL ANTIOQUIA"/>
    <n v="1"/>
    <s v="0.004"/>
    <m/>
    <x v="0"/>
    <x v="0"/>
  </r>
  <r>
    <s v="INST NEUROPSYCHIAT CARE INEP"/>
    <n v="1"/>
    <s v="0.004"/>
    <m/>
    <x v="0"/>
    <x v="0"/>
  </r>
  <r>
    <s v="INST NEUROSCI"/>
    <n v="1"/>
    <s v="0.004"/>
    <m/>
    <x v="0"/>
    <x v="0"/>
  </r>
  <r>
    <s v="INST NEUROSCI MONTPELLIER"/>
    <n v="1"/>
    <s v="0.004"/>
    <m/>
    <x v="0"/>
    <x v="0"/>
  </r>
  <r>
    <s v="INST NEUROVIDENSKAB FARMAKOL"/>
    <n v="1"/>
    <s v="0.004"/>
    <m/>
    <x v="0"/>
    <x v="0"/>
  </r>
  <r>
    <s v="INST NUCL PHYS DEMOKRITOS AGHIA PARASKEVI"/>
    <n v="1"/>
    <s v="0.004"/>
    <m/>
    <x v="0"/>
    <x v="0"/>
  </r>
  <r>
    <s v="INST NUCL RES ATOM"/>
    <n v="1"/>
    <s v="0.004"/>
    <m/>
    <x v="0"/>
    <x v="0"/>
  </r>
  <r>
    <s v="INST NUCL RES ATOMIC"/>
    <n v="1"/>
    <s v="0.004"/>
    <m/>
    <x v="0"/>
    <x v="0"/>
  </r>
  <r>
    <s v="INST NUCL RES ATOMIK"/>
    <n v="1"/>
    <s v="0.004"/>
    <m/>
    <x v="0"/>
    <x v="0"/>
  </r>
  <r>
    <s v="INST NUCL RES ATOMK1"/>
    <n v="1"/>
    <s v="0.004"/>
    <m/>
    <x v="0"/>
    <x v="0"/>
  </r>
  <r>
    <s v="INST NUCL RES NAS UKRAINE"/>
    <n v="1"/>
    <s v="0.004"/>
    <m/>
    <x v="0"/>
    <x v="0"/>
  </r>
  <r>
    <s v="INST NUCL RES NUCL ENERGY BULGARIA ACAD SCI"/>
    <n v="1"/>
    <s v="0.004"/>
    <m/>
    <x v="0"/>
    <x v="0"/>
  </r>
  <r>
    <s v="INST NUCL SCI"/>
    <n v="1"/>
    <s v="0.004"/>
    <m/>
    <x v="0"/>
    <x v="0"/>
  </r>
  <r>
    <s v="INST NUCL TECH"/>
    <n v="1"/>
    <s v="0.004"/>
    <m/>
    <x v="0"/>
    <x v="0"/>
  </r>
  <r>
    <s v="INST NUMER MATH RAS"/>
    <n v="1"/>
    <s v="0.004"/>
    <m/>
    <x v="0"/>
    <x v="0"/>
  </r>
  <r>
    <s v="INST NUMER MATH RUSSIAN ACAD SCI"/>
    <n v="1"/>
    <s v="0.004"/>
    <m/>
    <x v="0"/>
    <x v="0"/>
  </r>
  <r>
    <s v="INST OBSTET GYNECOL"/>
    <n v="1"/>
    <s v="0.004"/>
    <m/>
    <x v="0"/>
    <x v="0"/>
  </r>
  <r>
    <s v="INST OCCUPAT ENVIRONM HLTH MED ACAD LATVIA"/>
    <n v="1"/>
    <s v="0.004"/>
    <m/>
    <x v="0"/>
    <x v="0"/>
  </r>
  <r>
    <s v="INST OCCUPAT ENVIRONM MED"/>
    <n v="1"/>
    <s v="0.004"/>
    <m/>
    <x v="0"/>
    <x v="0"/>
  </r>
  <r>
    <s v="INST OCCUPAT MARITIME MED"/>
    <n v="1"/>
    <s v="0.004"/>
    <m/>
    <x v="0"/>
    <x v="0"/>
  </r>
  <r>
    <s v="INST OCEANOG"/>
    <n v="1"/>
    <s v="0.004"/>
    <m/>
    <x v="0"/>
    <x v="0"/>
  </r>
  <r>
    <s v="INST OCEANOG HYDROBIOL STN RHODES"/>
    <n v="1"/>
    <s v="0.004"/>
    <m/>
    <x v="0"/>
    <x v="0"/>
  </r>
  <r>
    <s v="INST ONCOL I CHIRIUTA"/>
    <n v="1"/>
    <s v="0.004"/>
    <m/>
    <x v="0"/>
    <x v="0"/>
  </r>
  <r>
    <s v="INST ONCOL ION CHIRICUTA"/>
    <n v="1"/>
    <s v="0.004"/>
    <m/>
    <x v="0"/>
    <x v="0"/>
  </r>
  <r>
    <s v="INST ONCOL PROF DR ION CHIRICUTA"/>
    <n v="1"/>
    <s v="0.004"/>
    <m/>
    <x v="0"/>
    <x v="0"/>
  </r>
  <r>
    <s v="INST OPTIMIZING HLTH OUTCOMES"/>
    <n v="1"/>
    <s v="0.004"/>
    <m/>
    <x v="0"/>
    <x v="0"/>
  </r>
  <r>
    <s v="INST ORGAN BIOORGAN CHEM"/>
    <n v="1"/>
    <s v="0.004"/>
    <m/>
    <x v="0"/>
    <x v="0"/>
  </r>
  <r>
    <s v="INST ORTHOPAED SURG BANJICA"/>
    <n v="1"/>
    <s v="0.004"/>
    <m/>
    <x v="0"/>
    <x v="0"/>
  </r>
  <r>
    <s v="INST OSWALDO CRUZ"/>
    <n v="1"/>
    <s v="0.004"/>
    <m/>
    <x v="0"/>
    <x v="0"/>
  </r>
  <r>
    <s v="INST PAEDIAT ENDOCRINOL"/>
    <n v="1"/>
    <s v="0.004"/>
    <m/>
    <x v="0"/>
    <x v="0"/>
  </r>
  <r>
    <s v="INST PASTEUR HELLEN"/>
    <n v="1"/>
    <s v="0.004"/>
    <m/>
    <x v="0"/>
    <x v="0"/>
  </r>
  <r>
    <s v="INST PASTEUR ST PETERSBURG"/>
    <n v="1"/>
    <s v="0.004"/>
    <m/>
    <x v="0"/>
    <x v="0"/>
  </r>
  <r>
    <s v="INST PATA PREVENC ENFEREDADES MENTALES"/>
    <n v="1"/>
    <s v="0.004"/>
    <m/>
    <x v="0"/>
    <x v="0"/>
  </r>
  <r>
    <s v="INST PATHOL GENET"/>
    <n v="1"/>
    <s v="0.004"/>
    <m/>
    <x v="0"/>
    <x v="0"/>
  </r>
  <r>
    <s v="INST PERUANO ENERGIA NUCL"/>
    <n v="1"/>
    <s v="0.004"/>
    <m/>
    <x v="0"/>
    <x v="0"/>
  </r>
  <r>
    <s v="INST PESQUISAS ESTUDOS MULTICENTR"/>
    <n v="1"/>
    <s v="0.004"/>
    <m/>
    <x v="0"/>
    <x v="0"/>
  </r>
  <r>
    <s v="INST PHARMAKOL PRAVENT MED"/>
    <n v="1"/>
    <s v="0.004"/>
    <m/>
    <x v="0"/>
    <x v="0"/>
  </r>
  <r>
    <s v="INST PHILOL JOURNALISM"/>
    <n v="1"/>
    <s v="0.004"/>
    <m/>
    <x v="0"/>
    <x v="0"/>
  </r>
  <r>
    <s v="INST PHILOSOPHY SEMIOT"/>
    <n v="1"/>
    <s v="0.004"/>
    <m/>
    <x v="0"/>
    <x v="0"/>
  </r>
  <r>
    <s v="INST PHTISIOPNEUMOL"/>
    <n v="1"/>
    <s v="0.004"/>
    <m/>
    <x v="0"/>
    <x v="0"/>
  </r>
  <r>
    <s v="INST PHYS ACAD SCI"/>
    <n v="1"/>
    <s v="0.004"/>
    <m/>
    <x v="0"/>
    <x v="0"/>
  </r>
  <r>
    <s v="INST PHYS ASCR"/>
    <n v="1"/>
    <s v="0.004"/>
    <m/>
    <x v="0"/>
    <x v="0"/>
  </r>
  <r>
    <s v="INST PHYS CAS"/>
    <n v="1"/>
    <s v="0.004"/>
    <m/>
    <x v="0"/>
    <x v="0"/>
  </r>
  <r>
    <s v="INST PHYS CHEM ELEKTROCHEM"/>
    <n v="1"/>
    <s v="0.004"/>
    <m/>
    <x v="0"/>
    <x v="0"/>
  </r>
  <r>
    <s v="INST PHYS CHEM ROCASOLANO"/>
    <n v="1"/>
    <s v="0.004"/>
    <m/>
    <x v="0"/>
    <x v="0"/>
  </r>
  <r>
    <s v="INST PHYS EXPT"/>
    <n v="1"/>
    <s v="0.004"/>
    <m/>
    <x v="0"/>
    <x v="0"/>
  </r>
  <r>
    <s v="INST PHYS NAS UKRAINE"/>
    <n v="1"/>
    <s v="0.004"/>
    <m/>
    <x v="0"/>
    <x v="0"/>
  </r>
  <r>
    <s v="INST PHYS POWER ENGN"/>
    <n v="1"/>
    <s v="0.004"/>
    <m/>
    <x v="0"/>
    <x v="0"/>
  </r>
  <r>
    <s v="INST PHYS UKRAINIAN NAS"/>
    <n v="1"/>
    <s v="0.004"/>
    <m/>
    <x v="0"/>
    <x v="0"/>
  </r>
  <r>
    <s v="INST PHYSICOTECH PROBLEMS"/>
    <n v="1"/>
    <s v="0.004"/>
    <m/>
    <x v="0"/>
    <x v="0"/>
  </r>
  <r>
    <s v="INST PHYSIOL BASIC MED"/>
    <n v="1"/>
    <s v="0.004"/>
    <m/>
    <x v="0"/>
    <x v="0"/>
  </r>
  <r>
    <s v="INST PIRENAICO ECOL"/>
    <n v="1"/>
    <s v="0.004"/>
    <m/>
    <x v="0"/>
    <x v="0"/>
  </r>
  <r>
    <s v="INST PIRENAICO ECOL CSIC"/>
    <n v="1"/>
    <s v="0.004"/>
    <m/>
    <x v="0"/>
    <x v="0"/>
  </r>
  <r>
    <s v="INST PLANT PHYSIOL ECOL"/>
    <n v="1"/>
    <s v="0.004"/>
    <m/>
    <x v="0"/>
    <x v="0"/>
  </r>
  <r>
    <s v="INST PLANT PROTECT"/>
    <n v="1"/>
    <s v="0.004"/>
    <m/>
    <x v="0"/>
    <x v="0"/>
  </r>
  <r>
    <s v="INST PLASMA PHYS"/>
    <n v="1"/>
    <s v="0.004"/>
    <m/>
    <x v="0"/>
    <x v="0"/>
  </r>
  <r>
    <s v="INST PLASMA PHYS AS CR"/>
    <n v="1"/>
    <s v="0.004"/>
    <m/>
    <x v="0"/>
    <x v="0"/>
  </r>
  <r>
    <s v="INST POLIT SCI"/>
    <n v="1"/>
    <s v="0.004"/>
    <m/>
    <x v="0"/>
    <x v="0"/>
  </r>
  <r>
    <s v="INST POLITECN LISBOA ESTESL IPL"/>
    <n v="1"/>
    <s v="0.004"/>
    <m/>
    <x v="0"/>
    <x v="0"/>
  </r>
  <r>
    <s v="INST POLITECN PORTALEGRE"/>
    <n v="1"/>
    <s v="0.004"/>
    <m/>
    <x v="0"/>
    <x v="0"/>
  </r>
  <r>
    <s v="INST POLYMER MECH"/>
    <n v="1"/>
    <s v="0.004"/>
    <m/>
    <x v="0"/>
    <x v="0"/>
  </r>
  <r>
    <s v="INST POPULATION BASED CANC RES"/>
    <n v="1"/>
    <s v="0.004"/>
    <m/>
    <x v="0"/>
    <x v="0"/>
  </r>
  <r>
    <s v="INST PORTUGUES ONCOL FRANCISCO GENTIL"/>
    <n v="1"/>
    <s v="0.004"/>
    <m/>
    <x v="0"/>
    <x v="0"/>
  </r>
  <r>
    <s v="INST PORTUGUES ONCOL LISBOA"/>
    <n v="1"/>
    <s v="0.004"/>
    <m/>
    <x v="0"/>
    <x v="0"/>
  </r>
  <r>
    <s v="INST PORTUGUS ONCOL LISBOA"/>
    <n v="1"/>
    <s v="0.004"/>
    <m/>
    <x v="0"/>
    <x v="0"/>
  </r>
  <r>
    <s v="INST POSTGRAD MED EDUC"/>
    <n v="1"/>
    <s v="0.004"/>
    <m/>
    <x v="0"/>
    <x v="0"/>
  </r>
  <r>
    <s v="INST PREDICT PERSONALIZED MED CANC"/>
    <n v="1"/>
    <s v="0.004"/>
    <m/>
    <x v="0"/>
    <x v="0"/>
  </r>
  <r>
    <s v="INST PREVENC ENFERMEDADES MENTALES"/>
    <n v="1"/>
    <s v="0.004"/>
    <m/>
    <x v="0"/>
    <x v="0"/>
  </r>
  <r>
    <s v="INST PREVENT MED PUBL HLTH"/>
    <n v="1"/>
    <s v="0.004"/>
    <m/>
    <x v="0"/>
    <x v="0"/>
  </r>
  <r>
    <s v="INST PREVENT TREATMENT REHABIL RHEUMAT CARDIO"/>
    <n v="1"/>
    <s v="0.004"/>
    <m/>
    <x v="0"/>
    <x v="0"/>
  </r>
  <r>
    <s v="INST PROBLEMS MAT SCI"/>
    <n v="1"/>
    <s v="0.004"/>
    <m/>
    <x v="0"/>
    <x v="0"/>
  </r>
  <r>
    <s v="INST PUBL FINANCE"/>
    <n v="1"/>
    <s v="0.004"/>
    <m/>
    <x v="0"/>
    <x v="0"/>
  </r>
  <r>
    <s v="INST PUBL HLTH REPUBL MACEDONIA"/>
    <n v="1"/>
    <s v="0.004"/>
    <m/>
    <x v="0"/>
    <x v="0"/>
  </r>
  <r>
    <s v="INST PUBL HLTH VOJVODINA"/>
    <n v="1"/>
    <s v="0.004"/>
    <m/>
    <x v="0"/>
    <x v="0"/>
  </r>
  <r>
    <s v="INST PULM DIS VOJVODINA"/>
    <n v="1"/>
    <s v="0.004"/>
    <m/>
    <x v="0"/>
    <x v="0"/>
  </r>
  <r>
    <s v="INST RADIO ASTRON MILLIMETR"/>
    <n v="1"/>
    <s v="0.004"/>
    <m/>
    <x v="0"/>
    <x v="0"/>
  </r>
  <r>
    <s v="INST RADIOPROTECAO DOSIMETRIA"/>
    <n v="1"/>
    <s v="0.004"/>
    <m/>
    <x v="0"/>
    <x v="0"/>
  </r>
  <r>
    <s v="INST RADIOTHERAPY NUCL MED IRNUM"/>
    <n v="1"/>
    <s v="0.004"/>
    <m/>
    <x v="0"/>
    <x v="0"/>
  </r>
  <r>
    <s v="INST RAMON CAJAL INVEST SANITARIA IRYCIS"/>
    <n v="1"/>
    <s v="0.004"/>
    <m/>
    <x v="0"/>
    <x v="0"/>
  </r>
  <r>
    <s v="INST RAMS"/>
    <n v="1"/>
    <s v="0.004"/>
    <m/>
    <x v="0"/>
    <x v="0"/>
  </r>
  <r>
    <s v="INST RECENT HIST SERBIA"/>
    <n v="1"/>
    <s v="0.004"/>
    <m/>
    <x v="0"/>
    <x v="0"/>
  </r>
  <r>
    <s v="INST RECH CANCEROL MONTPELLIER"/>
    <n v="1"/>
    <s v="0.004"/>
    <m/>
    <x v="0"/>
    <x v="0"/>
  </r>
  <r>
    <s v="INST RECH CLIN BENIN IRCB"/>
    <n v="1"/>
    <s v="0.004"/>
    <m/>
    <x v="0"/>
    <x v="0"/>
  </r>
  <r>
    <s v="INST RECH COMMUN CYBERNET NANTES"/>
    <n v="1"/>
    <s v="0.004"/>
    <m/>
    <x v="0"/>
    <x v="0"/>
  </r>
  <r>
    <s v="INST RECH DEVELOPPEMENT"/>
    <n v="1"/>
    <s v="0.004"/>
    <m/>
    <x v="0"/>
    <x v="0"/>
  </r>
  <r>
    <s v="INST RECH DOCUMENTAL ECON SANTE"/>
    <n v="1"/>
    <s v="0.004"/>
    <m/>
    <x v="0"/>
    <x v="0"/>
  </r>
  <r>
    <s v="INST RECH DOCUMENTAT ECON SANTE"/>
    <n v="1"/>
    <s v="0.004"/>
    <m/>
    <x v="0"/>
    <x v="0"/>
  </r>
  <r>
    <s v="INST RECH DOCUMENTAT ECON ST"/>
    <n v="1"/>
    <s v="0.004"/>
    <m/>
    <x v="0"/>
    <x v="0"/>
  </r>
  <r>
    <s v="INST RECH HOP MONTTFORT"/>
    <n v="1"/>
    <s v="0.004"/>
    <m/>
    <x v="0"/>
    <x v="0"/>
  </r>
  <r>
    <s v="INST RECH IHOPITAL MONTTFORT"/>
    <n v="1"/>
    <s v="0.004"/>
    <m/>
    <x v="0"/>
    <x v="0"/>
  </r>
  <r>
    <s v="INST RECH SCI SANTE"/>
    <n v="1"/>
    <s v="0.004"/>
    <m/>
    <x v="0"/>
    <x v="0"/>
  </r>
  <r>
    <s v="INST RECH TECHNOL ANTOINE DE ST EXUPERY"/>
    <n v="1"/>
    <s v="0.004"/>
    <m/>
    <x v="0"/>
    <x v="0"/>
  </r>
  <r>
    <s v="INST RECH TOUR DU VALAT"/>
    <n v="1"/>
    <s v="0.004"/>
    <m/>
    <x v="0"/>
    <x v="0"/>
  </r>
  <r>
    <s v="INST REFRIGERAT"/>
    <n v="1"/>
    <s v="0.004"/>
    <m/>
    <x v="0"/>
    <x v="0"/>
  </r>
  <r>
    <s v="INST REG HLTH SERV RES"/>
    <n v="1"/>
    <s v="0.004"/>
    <m/>
    <x v="0"/>
    <x v="0"/>
  </r>
  <r>
    <s v="INST RES"/>
    <n v="1"/>
    <s v="0.004"/>
    <m/>
    <x v="0"/>
    <x v="0"/>
  </r>
  <r>
    <s v="INST RES INFORMAT QUAL ASSURANCE"/>
    <n v="1"/>
    <s v="0.004"/>
    <m/>
    <x v="0"/>
    <x v="0"/>
  </r>
  <r>
    <s v="INST RES TECHNOL THESSALY"/>
    <n v="1"/>
    <s v="0.004"/>
    <m/>
    <x v="0"/>
    <x v="0"/>
  </r>
  <r>
    <s v="INST REUMATOLOGIJU"/>
    <n v="1"/>
    <s v="0.004"/>
    <m/>
    <x v="0"/>
    <x v="0"/>
  </r>
  <r>
    <s v="INST RHEUMATOL NISKA BANJA"/>
    <n v="1"/>
    <s v="0.004"/>
    <m/>
    <x v="0"/>
    <x v="0"/>
  </r>
  <r>
    <s v="INST RIC BIOL MOL"/>
    <n v="1"/>
    <s v="0.004"/>
    <m/>
    <x v="0"/>
    <x v="0"/>
  </r>
  <r>
    <s v="INST RICOVERO CURA CARATTERE SCI MULTIMED"/>
    <n v="1"/>
    <s v="0.004"/>
    <m/>
    <x v="0"/>
    <x v="0"/>
  </r>
  <r>
    <s v="INST RICOVEROE CURA CARATTERE SCI"/>
    <n v="1"/>
    <s v="0.004"/>
    <m/>
    <x v="0"/>
    <x v="0"/>
  </r>
  <r>
    <s v="INST RUHR UNIV BOCHUM IPA"/>
    <n v="1"/>
    <s v="0.004"/>
    <m/>
    <x v="0"/>
    <x v="0"/>
  </r>
  <r>
    <s v="INST SAFETY PROBLEMS NUCL POWER PLANTS"/>
    <n v="1"/>
    <s v="0.004"/>
    <m/>
    <x v="0"/>
    <x v="0"/>
  </r>
  <r>
    <s v="INST SAFETY PROBLEMS NUCL POWER PLANTS NAS UKRAIN"/>
    <n v="1"/>
    <s v="0.004"/>
    <m/>
    <x v="0"/>
    <x v="0"/>
  </r>
  <r>
    <s v="INST SALUD ESTADO AGUASCALIENTES"/>
    <n v="1"/>
    <s v="0.004"/>
    <m/>
    <x v="0"/>
    <x v="0"/>
  </r>
  <r>
    <s v="INST SALUD GLOBAL BARCELONA"/>
    <n v="1"/>
    <s v="0.004"/>
    <m/>
    <x v="0"/>
    <x v="0"/>
  </r>
  <r>
    <s v="INST SALUD GLOBAL BARCELONA ISGLOBAL"/>
    <n v="1"/>
    <s v="0.004"/>
    <m/>
    <x v="0"/>
    <x v="0"/>
  </r>
  <r>
    <s v="INST SALUD NINO"/>
    <n v="1"/>
    <s v="0.004"/>
    <m/>
    <x v="0"/>
    <x v="0"/>
  </r>
  <r>
    <s v="INST SANTE PUBL"/>
    <n v="1"/>
    <s v="0.004"/>
    <m/>
    <x v="0"/>
    <x v="0"/>
  </r>
  <r>
    <s v="INST SCI INTERCHANGE"/>
    <n v="1"/>
    <s v="0.004"/>
    <m/>
    <x v="0"/>
    <x v="0"/>
  </r>
  <r>
    <s v="INST SCI MAT MULHOUSE"/>
    <n v="1"/>
    <s v="0.004"/>
    <m/>
    <x v="0"/>
    <x v="0"/>
  </r>
  <r>
    <s v="INST SCINTILLAT MAT NAS UKRAINE"/>
    <n v="1"/>
    <s v="0.004"/>
    <m/>
    <x v="0"/>
    <x v="0"/>
  </r>
  <r>
    <s v="INST SCINTILLAT MAT NASU"/>
    <n v="1"/>
    <s v="0.004"/>
    <m/>
    <x v="0"/>
    <x v="0"/>
  </r>
  <r>
    <s v="INST SEED PLANT IMPROVEMENT"/>
    <n v="1"/>
    <s v="0.004"/>
    <m/>
    <x v="0"/>
    <x v="0"/>
  </r>
  <r>
    <s v="INST SEMICOND PHYS"/>
    <n v="1"/>
    <s v="0.004"/>
    <m/>
    <x v="0"/>
    <x v="0"/>
  </r>
  <r>
    <s v="INST SOCIAL PREVENT"/>
    <n v="1"/>
    <s v="0.004"/>
    <m/>
    <x v="0"/>
    <x v="0"/>
  </r>
  <r>
    <s v="INST SOCIAL SCI IVO PILAR"/>
    <n v="1"/>
    <s v="0.004"/>
    <m/>
    <x v="0"/>
    <x v="0"/>
  </r>
  <r>
    <s v="INST SOCIAL STUDIES"/>
    <n v="1"/>
    <s v="0.004"/>
    <m/>
    <x v="0"/>
    <x v="0"/>
  </r>
  <r>
    <s v="INST SOIL SCI"/>
    <n v="1"/>
    <s v="0.004"/>
    <m/>
    <x v="0"/>
    <x v="0"/>
  </r>
  <r>
    <s v="INST SPACE SCI"/>
    <n v="1"/>
    <s v="0.004"/>
    <m/>
    <x v="0"/>
    <x v="0"/>
  </r>
  <r>
    <s v="INST SPORT SCI PHYSIOTHERAPY"/>
    <n v="1"/>
    <s v="0.004"/>
    <m/>
    <x v="0"/>
    <x v="0"/>
  </r>
  <r>
    <s v="INST STAND"/>
    <n v="1"/>
    <s v="0.004"/>
    <m/>
    <x v="0"/>
    <x v="0"/>
  </r>
  <r>
    <s v="INST STAT EPIDEMIOL CANC RES"/>
    <n v="1"/>
    <s v="0.004"/>
    <m/>
    <x v="0"/>
    <x v="0"/>
  </r>
  <r>
    <s v="INST STUDY LABOR IZA"/>
    <n v="1"/>
    <s v="0.004"/>
    <m/>
    <x v="0"/>
    <x v="0"/>
  </r>
  <r>
    <s v="INST SUPER AGRON"/>
    <n v="1"/>
    <s v="0.004"/>
    <m/>
    <x v="0"/>
    <x v="0"/>
  </r>
  <r>
    <s v="INST SUPER CIENCIAS TRABALHO EMPRESA"/>
    <n v="1"/>
    <s v="0.004"/>
    <m/>
    <x v="0"/>
    <x v="0"/>
  </r>
  <r>
    <s v="INST SUPER ELECT COMMUN SFAX"/>
    <n v="1"/>
    <s v="0.004"/>
    <m/>
    <x v="0"/>
    <x v="0"/>
  </r>
  <r>
    <s v="INST SUSTAINABLE AGR IAS CSIC"/>
    <n v="1"/>
    <s v="0.004"/>
    <m/>
    <x v="0"/>
    <x v="0"/>
  </r>
  <r>
    <s v="INST SVILUPPO FORMAZ PROFESS LAVORATORI ISFOL"/>
    <n v="1"/>
    <s v="0.004"/>
    <m/>
    <x v="0"/>
    <x v="0"/>
  </r>
  <r>
    <s v="INST SYST INTELLIGENTS ROBOT"/>
    <n v="1"/>
    <s v="0.004"/>
    <m/>
    <x v="0"/>
    <x v="0"/>
  </r>
  <r>
    <s v="INST SYSTEMAT ECOL ANIM SB RAS"/>
    <n v="1"/>
    <s v="0.004"/>
    <m/>
    <x v="0"/>
    <x v="0"/>
  </r>
  <r>
    <s v="INST T R NUCL RES"/>
    <n v="1"/>
    <s v="0.004"/>
    <m/>
    <x v="0"/>
    <x v="0"/>
  </r>
  <r>
    <s v="INST TECH AGR BIOL"/>
    <n v="1"/>
    <s v="0.004"/>
    <m/>
    <x v="0"/>
    <x v="0"/>
  </r>
  <r>
    <s v="INST TECHNOL MANAGEMENT"/>
    <n v="1"/>
    <s v="0.004"/>
    <m/>
    <x v="0"/>
    <x v="0"/>
  </r>
  <r>
    <s v="INST TECHNOL UNIV"/>
    <n v="1"/>
    <s v="0.004"/>
    <m/>
    <x v="0"/>
    <x v="0"/>
  </r>
  <r>
    <s v="INST TECNOL NUCL"/>
    <n v="1"/>
    <s v="0.004"/>
    <m/>
    <x v="0"/>
    <x v="0"/>
  </r>
  <r>
    <s v="INST TEE 11"/>
    <n v="1"/>
    <s v="0.004"/>
    <m/>
    <x v="0"/>
    <x v="0"/>
  </r>
  <r>
    <s v="INST TELECOMUNICACOES"/>
    <n v="1"/>
    <s v="0.004"/>
    <m/>
    <x v="0"/>
    <x v="0"/>
  </r>
  <r>
    <s v="INST THEOL EELC"/>
    <n v="1"/>
    <s v="0.004"/>
    <m/>
    <x v="0"/>
    <x v="0"/>
  </r>
  <r>
    <s v="INST THERAPY HLTH RES"/>
    <n v="1"/>
    <s v="0.004"/>
    <m/>
    <x v="0"/>
    <x v="0"/>
  </r>
  <r>
    <s v="INST THORAX"/>
    <n v="1"/>
    <s v="0.004"/>
    <m/>
    <x v="0"/>
    <x v="0"/>
  </r>
  <r>
    <s v="INST TRADIT MED"/>
    <n v="1"/>
    <s v="0.004"/>
    <m/>
    <x v="0"/>
    <x v="0"/>
  </r>
  <r>
    <s v="INST TUSCANY REG"/>
    <n v="1"/>
    <s v="0.004"/>
    <m/>
    <x v="0"/>
    <x v="0"/>
  </r>
  <r>
    <s v="INST UNIV SANTE MENTALE MONTREAL"/>
    <n v="1"/>
    <s v="0.004"/>
    <m/>
    <x v="0"/>
    <x v="0"/>
  </r>
  <r>
    <s v="INST UNIV VALLADOLID"/>
    <n v="1"/>
    <s v="0.004"/>
    <m/>
    <x v="0"/>
    <x v="0"/>
  </r>
  <r>
    <s v="INST VEILLE SANIT"/>
    <n v="1"/>
    <s v="0.004"/>
    <m/>
    <x v="0"/>
    <x v="0"/>
  </r>
  <r>
    <s v="INST VET MED ANIM SC"/>
    <n v="1"/>
    <s v="0.004"/>
    <m/>
    <x v="0"/>
    <x v="0"/>
  </r>
  <r>
    <s v="INST VISUALLY IMPAIRED"/>
    <n v="1"/>
    <s v="0.004"/>
    <m/>
    <x v="0"/>
    <x v="0"/>
  </r>
  <r>
    <s v="INST VOLCANOL SEISMOL"/>
    <n v="1"/>
    <s v="0.004"/>
    <m/>
    <x v="0"/>
    <x v="0"/>
  </r>
  <r>
    <s v="INST WATER"/>
    <n v="1"/>
    <s v="0.004"/>
    <m/>
    <x v="0"/>
    <x v="0"/>
  </r>
  <r>
    <s v="INST WATER REPUBL SLOVENIA"/>
    <n v="1"/>
    <s v="0.004"/>
    <m/>
    <x v="0"/>
    <x v="0"/>
  </r>
  <r>
    <s v="INST WORLD POLIT"/>
    <n v="1"/>
    <s v="0.004"/>
    <m/>
    <x v="0"/>
    <x v="0"/>
  </r>
  <r>
    <s v="INSTI RES FUNDAMENTAL SCI IPM"/>
    <n v="1"/>
    <s v="0.004"/>
    <m/>
    <x v="0"/>
    <x v="0"/>
  </r>
  <r>
    <s v="INSTM"/>
    <n v="1"/>
    <s v="0.004"/>
    <m/>
    <x v="0"/>
    <x v="0"/>
  </r>
  <r>
    <s v="INSTR HOCHENERGIEPHYS OEAW"/>
    <n v="1"/>
    <s v="0.004"/>
    <m/>
    <x v="0"/>
    <x v="0"/>
  </r>
  <r>
    <s v="INSTT NATL PHYS NUCL PHYS PARTICULES"/>
    <n v="1"/>
    <s v="0.004"/>
    <m/>
    <x v="0"/>
    <x v="0"/>
  </r>
  <r>
    <s v="INSU"/>
    <n v="1"/>
    <s v="0.004"/>
    <m/>
    <x v="0"/>
    <x v="0"/>
  </r>
  <r>
    <s v="INSUBRIA UNIV HOSP"/>
    <n v="1"/>
    <s v="0.004"/>
    <m/>
    <x v="0"/>
    <x v="0"/>
  </r>
  <r>
    <s v="INSUE CONICET"/>
    <n v="1"/>
    <s v="0.004"/>
    <m/>
    <x v="0"/>
    <x v="0"/>
  </r>
  <r>
    <s v="INSULAR UNIV"/>
    <n v="1"/>
    <s v="0.004"/>
    <m/>
    <x v="0"/>
    <x v="0"/>
  </r>
  <r>
    <s v="INSULAR UNIV HOSP GRAN CANARIA"/>
    <n v="1"/>
    <s v="0.004"/>
    <m/>
    <x v="0"/>
    <x v="0"/>
  </r>
  <r>
    <s v="INT ACAD LEGAL MED"/>
    <n v="1"/>
    <s v="0.004"/>
    <m/>
    <x v="0"/>
    <x v="0"/>
  </r>
  <r>
    <s v="INT ACAD NOOSPHERE"/>
    <n v="1"/>
    <s v="0.004"/>
    <m/>
    <x v="0"/>
    <x v="0"/>
  </r>
  <r>
    <s v="INT AGCY PREVENT BLINDNESS VIS 2020"/>
    <n v="1"/>
    <s v="0.004"/>
    <m/>
    <x v="0"/>
    <x v="0"/>
  </r>
  <r>
    <s v="INT AGENCY RES CANC"/>
    <n v="1"/>
    <s v="0.004"/>
    <m/>
    <x v="0"/>
    <x v="0"/>
  </r>
  <r>
    <s v="INT AIDS VACCINE INITIAT"/>
    <n v="1"/>
    <s v="0.004"/>
    <m/>
    <x v="0"/>
    <x v="0"/>
  </r>
  <r>
    <s v="INT ASSOC ENERGY ECON IAEE"/>
    <n v="1"/>
    <s v="0.004"/>
    <m/>
    <x v="0"/>
    <x v="0"/>
  </r>
  <r>
    <s v="INT ASSOC PAREMIOL"/>
    <n v="1"/>
    <s v="0.004"/>
    <m/>
    <x v="0"/>
    <x v="0"/>
  </r>
  <r>
    <s v="INT COMM BIONOMENCLATURE"/>
    <n v="1"/>
    <s v="0.004"/>
    <m/>
    <x v="0"/>
    <x v="0"/>
  </r>
  <r>
    <s v="INT COMMISS ZOOL NOMENCLATURE"/>
    <n v="1"/>
    <s v="0.004"/>
    <m/>
    <x v="0"/>
    <x v="0"/>
  </r>
  <r>
    <s v="INT COMP SCI INST"/>
    <n v="1"/>
    <s v="0.004"/>
    <m/>
    <x v="0"/>
    <x v="0"/>
  </r>
  <r>
    <s v="INT CONSORTIUM BLOOD PRESSURE"/>
    <n v="1"/>
    <s v="0.004"/>
    <m/>
    <x v="0"/>
    <x v="0"/>
  </r>
  <r>
    <s v="INT CROPS RES INST SEMI ARID TROP"/>
    <n v="1"/>
    <s v="0.004"/>
    <m/>
    <x v="0"/>
    <x v="0"/>
  </r>
  <r>
    <s v="INT CTR ASTRON MED ECOL RES"/>
    <n v="1"/>
    <s v="0.004"/>
    <m/>
    <x v="0"/>
    <x v="0"/>
  </r>
  <r>
    <s v="INT CTR DEF SECUR"/>
    <n v="1"/>
    <s v="0.004"/>
    <m/>
    <x v="0"/>
    <x v="0"/>
  </r>
  <r>
    <s v="INT CTR DIARRHOEA DIS RES"/>
    <n v="1"/>
    <s v="0.004"/>
    <m/>
    <x v="0"/>
    <x v="0"/>
  </r>
  <r>
    <s v="INT CTR DIARRHOEAL DIS RES ICDDR"/>
    <n v="1"/>
    <s v="0.004"/>
    <m/>
    <x v="0"/>
    <x v="0"/>
  </r>
  <r>
    <s v="INT CTR GENET ENGN BIOTECHNOL"/>
    <n v="1"/>
    <s v="0.004"/>
    <m/>
    <x v="0"/>
    <x v="0"/>
  </r>
  <r>
    <s v="INT CTR LIFE"/>
    <n v="1"/>
    <s v="0.004"/>
    <m/>
    <x v="0"/>
    <x v="0"/>
  </r>
  <r>
    <s v="INT CTR REPROD MED"/>
    <n v="1"/>
    <s v="0.004"/>
    <m/>
    <x v="0"/>
    <x v="0"/>
  </r>
  <r>
    <s v="INT CTR RES ORGAN FOOD SYST"/>
    <n v="1"/>
    <s v="0.004"/>
    <m/>
    <x v="0"/>
    <x v="0"/>
  </r>
  <r>
    <s v="INT DEV ECON ASSOCIATES"/>
    <n v="1"/>
    <s v="0.004"/>
    <m/>
    <x v="0"/>
    <x v="0"/>
  </r>
  <r>
    <s v="INT DIABET FEDERAT"/>
    <n v="1"/>
    <s v="0.004"/>
    <m/>
    <x v="0"/>
    <x v="0"/>
  </r>
  <r>
    <s v="INT FDN INTEGRATED CARE"/>
    <n v="1"/>
    <s v="0.004"/>
    <m/>
    <x v="0"/>
    <x v="0"/>
  </r>
  <r>
    <s v="INT FEDERAT SCHOLARLY ASSOC MANAGEMENT"/>
    <n v="1"/>
    <s v="0.004"/>
    <m/>
    <x v="0"/>
    <x v="0"/>
  </r>
  <r>
    <s v="INT FOOD POLICY RES INST"/>
    <n v="1"/>
    <s v="0.004"/>
    <m/>
    <x v="0"/>
    <x v="0"/>
  </r>
  <r>
    <s v="INT GRAD PROGRAM BALT BORDERLANDS"/>
    <n v="1"/>
    <s v="0.004"/>
    <m/>
    <x v="0"/>
    <x v="0"/>
  </r>
  <r>
    <s v="INT GRAD PROGRAMME BALT BORDERLANDS"/>
    <n v="1"/>
    <s v="0.004"/>
    <m/>
    <x v="0"/>
    <x v="0"/>
  </r>
  <r>
    <s v="INT HLTH ECON ASSOC IHEA"/>
    <n v="1"/>
    <s v="0.004"/>
    <m/>
    <x v="0"/>
    <x v="0"/>
  </r>
  <r>
    <s v="INT HLTH POLICY PROGRAM"/>
    <n v="1"/>
    <s v="0.004"/>
    <m/>
    <x v="0"/>
    <x v="0"/>
  </r>
  <r>
    <s v="INT IBERIAN NANOTECHNOL LAB"/>
    <n v="1"/>
    <s v="0.004"/>
    <m/>
    <x v="0"/>
    <x v="0"/>
  </r>
  <r>
    <s v="INT INST APPL SYST ANAL LAXENBURG"/>
    <n v="1"/>
    <s v="0.004"/>
    <m/>
    <x v="0"/>
    <x v="0"/>
  </r>
  <r>
    <s v="INT INST POLISH ACAD SCI"/>
    <n v="1"/>
    <s v="0.004"/>
    <m/>
    <x v="0"/>
    <x v="0"/>
  </r>
  <r>
    <s v="INT JOINT LAB SYSU POLYU HK NOVEL ANTIDEMENITA DR"/>
    <n v="1"/>
    <s v="0.004"/>
    <m/>
    <x v="0"/>
    <x v="0"/>
  </r>
  <r>
    <s v="INT LASER CTR"/>
    <n v="1"/>
    <s v="0.004"/>
    <m/>
    <x v="0"/>
    <x v="0"/>
  </r>
  <r>
    <s v="INT MANAGEMENT CTR"/>
    <n v="1"/>
    <s v="0.004"/>
    <m/>
    <x v="0"/>
    <x v="0"/>
  </r>
  <r>
    <s v="INT MAX PLANCK RES SCH EARTH SYST MODELLING"/>
    <n v="1"/>
    <s v="0.004"/>
    <m/>
    <x v="0"/>
    <x v="0"/>
  </r>
  <r>
    <s v="INT MYCOL ASSOC"/>
    <n v="1"/>
    <s v="0.004"/>
    <m/>
    <x v="0"/>
    <x v="0"/>
  </r>
  <r>
    <s v="INT OSTEOPOROSIS FDN"/>
    <n v="1"/>
    <s v="0.004"/>
    <m/>
    <x v="0"/>
    <x v="0"/>
  </r>
  <r>
    <s v="INT OZONE ASSOC"/>
    <n v="1"/>
    <s v="0.004"/>
    <m/>
    <x v="0"/>
    <x v="0"/>
  </r>
  <r>
    <s v="INT PERFORMANCE RES INST GGMBH"/>
    <n v="1"/>
    <s v="0.004"/>
    <m/>
    <x v="0"/>
    <x v="0"/>
  </r>
  <r>
    <s v="INT PROGRAM COMM 1990 INT FEDERAT AUTOMAT CONTROL"/>
    <n v="1"/>
    <s v="0.004"/>
    <m/>
    <x v="0"/>
    <x v="0"/>
  </r>
  <r>
    <s v="INT RES CTR MATH MECH COMPLEX SYST MEMOCS"/>
    <n v="1"/>
    <s v="0.004"/>
    <m/>
    <x v="0"/>
    <x v="0"/>
  </r>
  <r>
    <s v="INT RICE RES INST"/>
    <n v="1"/>
    <s v="0.004"/>
    <m/>
    <x v="0"/>
    <x v="0"/>
  </r>
  <r>
    <s v="INT SCH ADV STUDIES SISSA"/>
    <n v="1"/>
    <s v="0.004"/>
    <m/>
    <x v="0"/>
    <x v="0"/>
  </r>
  <r>
    <s v="INT SCIENCEPK ODENSE"/>
    <n v="1"/>
    <s v="0.004"/>
    <m/>
    <x v="0"/>
    <x v="0"/>
  </r>
  <r>
    <s v="INT SOC BIOL ENVIRONM REPOSITORIES ISBER"/>
    <n v="1"/>
    <s v="0.004"/>
    <m/>
    <x v="0"/>
    <x v="0"/>
  </r>
  <r>
    <s v="INT SOC PHYS EDUC SPORT HIST"/>
    <n v="1"/>
    <s v="0.004"/>
    <m/>
    <x v="0"/>
    <x v="0"/>
  </r>
  <r>
    <s v="INT STRESS MANAGEMENT ASSOC"/>
    <n v="1"/>
    <s v="0.004"/>
    <m/>
    <x v="0"/>
    <x v="0"/>
  </r>
  <r>
    <s v="INT TECHNOL CTR"/>
    <n v="1"/>
    <s v="0.004"/>
    <m/>
    <x v="0"/>
    <x v="0"/>
  </r>
  <r>
    <s v="INT TRYPANOTOLERANCE CTR"/>
    <n v="1"/>
    <s v="0.004"/>
    <m/>
    <x v="0"/>
    <x v="0"/>
  </r>
  <r>
    <s v="INT UNIV APPL SCI BAD HONNEF"/>
    <n v="1"/>
    <s v="0.004"/>
    <m/>
    <x v="0"/>
    <x v="0"/>
  </r>
  <r>
    <s v="INT UNIV APPL SCI BAD HONNEF BONN"/>
    <n v="1"/>
    <s v="0.004"/>
    <m/>
    <x v="0"/>
    <x v="0"/>
  </r>
  <r>
    <s v="INT UNIV COLL"/>
    <n v="1"/>
    <s v="0.004"/>
    <m/>
    <x v="0"/>
    <x v="0"/>
  </r>
  <r>
    <s v="INT UNIV LOYOLA ANDALUCIA"/>
    <n v="1"/>
    <s v="0.004"/>
    <m/>
    <x v="0"/>
    <x v="0"/>
  </r>
  <r>
    <s v="INT UNIV MALAYA WALES"/>
    <n v="1"/>
    <s v="0.004"/>
    <m/>
    <x v="0"/>
    <x v="0"/>
  </r>
  <r>
    <s v="INT UNIV NAT SOC MAN DUBNA"/>
    <n v="1"/>
    <s v="0.004"/>
    <m/>
    <x v="0"/>
    <x v="0"/>
  </r>
  <r>
    <s v="INT VITILIGO CTR"/>
    <n v="1"/>
    <s v="0.004"/>
    <m/>
    <x v="0"/>
    <x v="0"/>
  </r>
  <r>
    <s v="INTA"/>
    <n v="1"/>
    <s v="0.004"/>
    <m/>
    <x v="0"/>
    <x v="0"/>
  </r>
  <r>
    <s v="INTE LIGAND GMBH"/>
    <n v="1"/>
    <s v="0.004"/>
    <m/>
    <x v="0"/>
    <x v="0"/>
  </r>
  <r>
    <s v="INTEGRAAL KANKERCTR NEDERLAND IKNL"/>
    <n v="1"/>
    <s v="0.004"/>
    <m/>
    <x v="0"/>
    <x v="0"/>
  </r>
  <r>
    <s v="INTEGRAAL KANKERCTR NOORD"/>
    <n v="1"/>
    <s v="0.004"/>
    <m/>
    <x v="0"/>
    <x v="0"/>
  </r>
  <r>
    <s v="INTEGRAL UNIV"/>
    <n v="1"/>
    <s v="0.004"/>
    <m/>
    <x v="0"/>
    <x v="0"/>
  </r>
  <r>
    <s v="INTEGRAT RES CTR SCI EDUC"/>
    <n v="1"/>
    <s v="0.004"/>
    <m/>
    <x v="0"/>
    <x v="0"/>
  </r>
  <r>
    <s v="INTEL CORP"/>
    <n v="1"/>
    <s v="0.004"/>
    <m/>
    <x v="0"/>
    <x v="0"/>
  </r>
  <r>
    <s v="INTELLIA THERAPEUT INC"/>
    <n v="1"/>
    <s v="0.004"/>
    <m/>
    <x v="0"/>
    <x v="0"/>
  </r>
  <r>
    <s v="INTERCAMBIOS CIVIL ASSOC"/>
    <n v="1"/>
    <s v="0.004"/>
    <m/>
    <x v="0"/>
    <x v="0"/>
  </r>
  <r>
    <s v="INTERCHEM EESTI AS"/>
    <n v="1"/>
    <s v="0.004"/>
    <m/>
    <x v="0"/>
    <x v="0"/>
  </r>
  <r>
    <s v="INTERCHEM ESTONIA LTD"/>
    <n v="1"/>
    <s v="0.004"/>
    <m/>
    <x v="0"/>
    <x v="0"/>
  </r>
  <r>
    <s v="INTERDISCIPLINARY CTR CLIN RES LEIPZIG"/>
    <n v="1"/>
    <s v="0.004"/>
    <m/>
    <x v="0"/>
    <x v="0"/>
  </r>
  <r>
    <s v="INTERDISCIPLINARY CTR IDC"/>
    <n v="1"/>
    <s v="0.004"/>
    <m/>
    <x v="0"/>
    <x v="0"/>
  </r>
  <r>
    <s v="INTERDISCIPLINARY CTR MARINE ENVIRONM RES"/>
    <n v="1"/>
    <s v="0.004"/>
    <m/>
    <x v="0"/>
    <x v="0"/>
  </r>
  <r>
    <s v="INTERDISCIPLINARY RES CTR KU LEUVEN KORTRIJK"/>
    <n v="1"/>
    <s v="0.004"/>
    <m/>
    <x v="0"/>
    <x v="0"/>
  </r>
  <r>
    <s v="INTERGEN GENET DIS DIAGNOST CTR"/>
    <n v="1"/>
    <s v="0.004"/>
    <m/>
    <x v="0"/>
    <x v="0"/>
  </r>
  <r>
    <s v="INTERGOVT OCEANOG COMMISS UNESCO"/>
    <n v="1"/>
    <s v="0.004"/>
    <m/>
    <x v="0"/>
    <x v="0"/>
  </r>
  <r>
    <s v="INTERKARDIOML SRO"/>
    <n v="1"/>
    <s v="0.004"/>
    <m/>
    <x v="0"/>
    <x v="0"/>
  </r>
  <r>
    <s v="INTERMED DISCOVERY GMBH"/>
    <n v="1"/>
    <s v="0.004"/>
    <m/>
    <x v="0"/>
    <x v="0"/>
  </r>
  <r>
    <s v="INTERMT HEALTHCARE"/>
    <n v="1"/>
    <s v="0.004"/>
    <m/>
    <x v="0"/>
    <x v="0"/>
  </r>
  <r>
    <s v="INTERMT MED CTR"/>
    <n v="1"/>
    <s v="0.004"/>
    <m/>
    <x v="0"/>
    <x v="0"/>
  </r>
  <r>
    <s v="INTERNI AMBULANCE"/>
    <n v="1"/>
    <s v="0.004"/>
    <m/>
    <x v="0"/>
    <x v="0"/>
  </r>
  <r>
    <s v="INTERNI ORDINACE"/>
    <n v="1"/>
    <s v="0.004"/>
    <m/>
    <x v="0"/>
    <x v="0"/>
  </r>
  <r>
    <s v="INTERREG NONGOVT ORG LENINGRAD ASSOC HUNTERS FI"/>
    <n v="1"/>
    <s v="0.004"/>
    <m/>
    <x v="0"/>
    <x v="0"/>
  </r>
  <r>
    <s v="INTERSPECTRUM OU"/>
    <n v="1"/>
    <s v="0.004"/>
    <m/>
    <x v="0"/>
    <x v="0"/>
  </r>
  <r>
    <s v="INTERUX USABIL ENGN STUDIO OU"/>
    <n v="1"/>
    <s v="0.004"/>
    <m/>
    <x v="0"/>
    <x v="0"/>
  </r>
  <r>
    <s v="INTI"/>
    <n v="1"/>
    <s v="0.004"/>
    <m/>
    <x v="0"/>
    <x v="0"/>
  </r>
  <r>
    <s v="INTITUTO SUPER SANITA"/>
    <n v="1"/>
    <s v="0.004"/>
    <m/>
    <x v="0"/>
    <x v="0"/>
  </r>
  <r>
    <s v="INVAS BIOSECUR"/>
    <n v="1"/>
    <s v="0.004"/>
    <m/>
    <x v="0"/>
    <x v="0"/>
  </r>
  <r>
    <s v="INVENT BALT OU"/>
    <n v="1"/>
    <s v="0.004"/>
    <m/>
    <x v="0"/>
    <x v="0"/>
  </r>
  <r>
    <s v="INVES CLIN TUCUMAN"/>
    <n v="1"/>
    <s v="0.004"/>
    <m/>
    <x v="0"/>
    <x v="0"/>
  </r>
  <r>
    <s v="INVEST COLEGIO FONTERA NORTE"/>
    <n v="1"/>
    <s v="0.004"/>
    <m/>
    <x v="0"/>
    <x v="0"/>
  </r>
  <r>
    <s v="INVEST RECERCA ATENCIO PRIMARIA JORDI GOL"/>
    <n v="1"/>
    <s v="0.004"/>
    <m/>
    <x v="0"/>
    <x v="0"/>
  </r>
  <r>
    <s v="INVEST SANITARIA PALMA IDISPA"/>
    <n v="1"/>
    <s v="0.004"/>
    <m/>
    <x v="0"/>
    <x v="0"/>
  </r>
  <r>
    <s v="INVESTMENT DEV AGCY LATVIA"/>
    <n v="1"/>
    <s v="0.004"/>
    <m/>
    <x v="0"/>
    <x v="0"/>
  </r>
  <r>
    <s v="INVIS SOFTWARE AG"/>
    <n v="1"/>
    <s v="0.004"/>
    <m/>
    <x v="0"/>
    <x v="0"/>
  </r>
  <r>
    <s v="IOANNINA SCH MED"/>
    <n v="1"/>
    <s v="0.004"/>
    <m/>
    <x v="0"/>
    <x v="0"/>
  </r>
  <r>
    <s v="IOFFE INST RAS"/>
    <n v="1"/>
    <s v="0.004"/>
    <m/>
    <x v="0"/>
    <x v="0"/>
  </r>
  <r>
    <s v="IOFFE PHYS TECH INST RAS"/>
    <n v="1"/>
    <s v="0.004"/>
    <m/>
    <x v="0"/>
    <x v="0"/>
  </r>
  <r>
    <s v="IOLR"/>
    <n v="1"/>
    <s v="0.004"/>
    <m/>
    <x v="0"/>
    <x v="0"/>
  </r>
  <r>
    <s v="ION CHIRICUTA ONCOL INST IOCN"/>
    <n v="1"/>
    <s v="0.004"/>
    <m/>
    <x v="0"/>
    <x v="0"/>
  </r>
  <r>
    <s v="IONA TECHNOL PROGRESS CO"/>
    <n v="1"/>
    <s v="0.004"/>
    <m/>
    <x v="0"/>
    <x v="0"/>
  </r>
  <r>
    <s v="IONIS PHARMACEUT"/>
    <n v="1"/>
    <s v="0.004"/>
    <m/>
    <x v="0"/>
    <x v="0"/>
  </r>
  <r>
    <s v="IOSTE"/>
    <n v="1"/>
    <s v="0.004"/>
    <m/>
    <x v="0"/>
    <x v="0"/>
  </r>
  <r>
    <s v="IP DEPT SAUDE PUBL"/>
    <n v="1"/>
    <s v="0.004"/>
    <m/>
    <x v="0"/>
    <x v="0"/>
  </r>
  <r>
    <s v="IP PAVLOV PHYSIOL INST"/>
    <n v="1"/>
    <s v="0.004"/>
    <m/>
    <x v="0"/>
    <x v="0"/>
  </r>
  <r>
    <s v="IPAS HOSP"/>
    <n v="1"/>
    <s v="0.004"/>
    <m/>
    <x v="0"/>
    <x v="0"/>
  </r>
  <r>
    <s v="IPDX IMMUNOPROFILING DIAGNOST GMBH"/>
    <n v="1"/>
    <s v="0.004"/>
    <m/>
    <x v="0"/>
    <x v="0"/>
  </r>
  <r>
    <s v="IPG AUTOMOT GMBH"/>
    <n v="1"/>
    <s v="0.004"/>
    <m/>
    <x v="0"/>
    <x v="0"/>
  </r>
  <r>
    <s v="IPM RAN"/>
    <n v="1"/>
    <s v="0.004"/>
    <m/>
    <x v="0"/>
    <x v="0"/>
  </r>
  <r>
    <s v="IPMA"/>
    <n v="1"/>
    <s v="0.004"/>
    <m/>
    <x v="0"/>
    <x v="0"/>
  </r>
  <r>
    <s v="IPN LYON"/>
    <n v="1"/>
    <s v="0.004"/>
    <m/>
    <x v="0"/>
    <x v="0"/>
  </r>
  <r>
    <s v="IPOFG"/>
    <n v="1"/>
    <s v="0.004"/>
    <m/>
    <x v="0"/>
    <x v="0"/>
  </r>
  <r>
    <s v="IPOLFG"/>
    <n v="1"/>
    <s v="0.004"/>
    <m/>
    <x v="0"/>
    <x v="0"/>
  </r>
  <r>
    <s v="IPOPFG"/>
    <n v="1"/>
    <s v="0.004"/>
    <m/>
    <x v="0"/>
    <x v="0"/>
  </r>
  <r>
    <s v="IPRI GGMBH"/>
    <n v="1"/>
    <s v="0.004"/>
    <m/>
    <x v="0"/>
    <x v="0"/>
  </r>
  <r>
    <s v="IPSAT THERAPIES"/>
    <n v="1"/>
    <s v="0.004"/>
    <m/>
    <x v="0"/>
    <x v="0"/>
  </r>
  <r>
    <s v="IPSAT THERAPIES OY LTD"/>
    <n v="1"/>
    <s v="0.004"/>
    <m/>
    <x v="0"/>
    <x v="0"/>
  </r>
  <r>
    <s v="IPT PROJEKTIJUHTIRNINE OU"/>
    <n v="1"/>
    <s v="0.004"/>
    <m/>
    <x v="0"/>
    <x v="0"/>
  </r>
  <r>
    <s v="IPTE AUTOMAT LTD"/>
    <n v="1"/>
    <s v="0.004"/>
    <m/>
    <x v="0"/>
    <x v="0"/>
  </r>
  <r>
    <s v="IPVF"/>
    <n v="1"/>
    <s v="0.004"/>
    <m/>
    <x v="0"/>
    <x v="0"/>
  </r>
  <r>
    <s v="IQM CSIC"/>
    <n v="1"/>
    <s v="0.004"/>
    <m/>
    <x v="0"/>
    <x v="0"/>
  </r>
  <r>
    <s v="IRAN UNIV SCI TECHNOL"/>
    <n v="1"/>
    <s v="0.004"/>
    <m/>
    <x v="0"/>
    <x v="0"/>
  </r>
  <r>
    <s v="IRANIAN MINIST HLTH"/>
    <n v="1"/>
    <s v="0.004"/>
    <m/>
    <x v="0"/>
    <x v="0"/>
  </r>
  <r>
    <s v="IRANIAN RES ORG SCI TECHNOL"/>
    <n v="1"/>
    <s v="0.004"/>
    <m/>
    <x v="0"/>
    <x v="0"/>
  </r>
  <r>
    <s v="IRCAN"/>
    <n v="1"/>
    <s v="0.004"/>
    <m/>
    <x v="0"/>
    <x v="0"/>
  </r>
  <r>
    <s v="IRCCS AOU SAN MARTINO IST"/>
    <n v="1"/>
    <s v="0.004"/>
    <m/>
    <x v="0"/>
    <x v="0"/>
  </r>
  <r>
    <s v="IRCCS ASSOC OASI MARIA SS"/>
    <n v="1"/>
    <s v="0.004"/>
    <m/>
    <x v="0"/>
    <x v="0"/>
  </r>
  <r>
    <s v="IRCCS BAMBINO GESU CHILDRENS HOSP"/>
    <n v="1"/>
    <s v="0.004"/>
    <m/>
    <x v="0"/>
    <x v="0"/>
  </r>
  <r>
    <s v="IRCCS BURLO"/>
    <n v="1"/>
    <s v="0.004"/>
    <m/>
    <x v="0"/>
    <x v="0"/>
  </r>
  <r>
    <s v="IRCCS BURLO GAROFOLO CHILDREN HOSP"/>
    <n v="1"/>
    <s v="0.004"/>
    <m/>
    <x v="0"/>
    <x v="0"/>
  </r>
  <r>
    <s v="IRCCS C MONDINO NATL NEUROL INST"/>
    <n v="1"/>
    <s v="0.004"/>
    <m/>
    <x v="0"/>
    <x v="0"/>
  </r>
  <r>
    <s v="IRCCS CASA SOLLIEVO SOFFERENZ"/>
    <n v="1"/>
    <s v="0.004"/>
    <m/>
    <x v="0"/>
    <x v="0"/>
  </r>
  <r>
    <s v="IRCCS FDN C BESTA NEUROL INST"/>
    <n v="1"/>
    <s v="0.004"/>
    <m/>
    <x v="0"/>
    <x v="0"/>
  </r>
  <r>
    <s v="IRCCS G GASLINI"/>
    <n v="1"/>
    <s v="0.004"/>
    <m/>
    <x v="0"/>
    <x v="0"/>
  </r>
  <r>
    <s v="IRCCS GIANNINA GASLINI CHILDRENS RES HOSP"/>
    <n v="1"/>
    <s v="0.004"/>
    <m/>
    <x v="0"/>
    <x v="0"/>
  </r>
  <r>
    <s v="IRCCS HOSP CASA SOLLIEVO DELLA SOFFERENZA"/>
    <n v="1"/>
    <s v="0.004"/>
    <m/>
    <x v="0"/>
    <x v="0"/>
  </r>
  <r>
    <s v="IRCCS IST AUXOL ITALIANO"/>
    <n v="1"/>
    <s v="0.004"/>
    <m/>
    <x v="0"/>
    <x v="0"/>
  </r>
  <r>
    <s v="IRCCS IST CLIN HUMANITAS"/>
    <n v="1"/>
    <s v="0.004"/>
    <m/>
    <x v="0"/>
    <x v="0"/>
  </r>
  <r>
    <s v="IRCCS IST G GASLINI"/>
    <n v="1"/>
    <s v="0.004"/>
    <m/>
    <x v="0"/>
    <x v="0"/>
  </r>
  <r>
    <s v="IRCCS IST RIC FARMACOL"/>
    <n v="1"/>
    <s v="0.004"/>
    <m/>
    <x v="0"/>
    <x v="0"/>
  </r>
  <r>
    <s v="IRCCS IST RIC FARMACOLOGICHE MARIO NEGRI"/>
    <n v="1"/>
    <s v="0.004"/>
    <m/>
    <x v="0"/>
    <x v="0"/>
  </r>
  <r>
    <s v="IRCCS L SPALLANZANI"/>
    <n v="1"/>
    <s v="0.004"/>
    <m/>
    <x v="0"/>
    <x v="0"/>
  </r>
  <r>
    <s v="IRCCS LIDO"/>
    <n v="1"/>
    <s v="0.004"/>
    <m/>
    <x v="0"/>
    <x v="0"/>
  </r>
  <r>
    <s v="IRCCS LIDO VENICE"/>
    <n v="1"/>
    <s v="0.004"/>
    <m/>
    <x v="0"/>
    <x v="0"/>
  </r>
  <r>
    <s v="IRCCS MEDEA SCI INST"/>
    <n v="1"/>
    <s v="0.004"/>
    <m/>
    <x v="0"/>
    <x v="0"/>
  </r>
  <r>
    <s v="IRCCS OSPED SAN RAFFAELE"/>
    <n v="1"/>
    <s v="0.004"/>
    <m/>
    <x v="0"/>
    <x v="0"/>
  </r>
  <r>
    <s v="IRCCS POLICLIN S MATTEO"/>
    <n v="1"/>
    <s v="0.004"/>
    <m/>
    <x v="0"/>
    <x v="0"/>
  </r>
  <r>
    <s v="IRCCS S MARTINO IST NATL CANC RES INST"/>
    <n v="1"/>
    <s v="0.004"/>
    <m/>
    <x v="0"/>
    <x v="0"/>
  </r>
  <r>
    <s v="IRCCS SAN MARTINO"/>
    <n v="1"/>
    <s v="0.004"/>
    <m/>
    <x v="0"/>
    <x v="0"/>
  </r>
  <r>
    <s v="IRCCS SAN MARTINO IST"/>
    <n v="1"/>
    <s v="0.004"/>
    <m/>
    <x v="0"/>
    <x v="0"/>
  </r>
  <r>
    <s v="IRCCS SAN RAFFAELE HOSP"/>
    <n v="1"/>
    <s v="0.004"/>
    <m/>
    <x v="0"/>
    <x v="0"/>
  </r>
  <r>
    <s v="IRCCS SAVERIO BELLIS"/>
    <n v="1"/>
    <s v="0.004"/>
    <m/>
    <x v="0"/>
    <x v="0"/>
  </r>
  <r>
    <s v="IRCCS STELLA MARIS"/>
    <n v="1"/>
    <s v="0.004"/>
    <m/>
    <x v="0"/>
    <x v="0"/>
  </r>
  <r>
    <s v="IRCCYN"/>
    <n v="1"/>
    <s v="0.004"/>
    <m/>
    <x v="0"/>
    <x v="0"/>
  </r>
  <r>
    <s v="IRCSS MULTIMED"/>
    <n v="1"/>
    <s v="0.004"/>
    <m/>
    <x v="0"/>
    <x v="0"/>
  </r>
  <r>
    <s v="IRCSS SANTA LUCIA FDN"/>
    <n v="1"/>
    <s v="0.004"/>
    <m/>
    <x v="0"/>
    <x v="0"/>
  </r>
  <r>
    <s v="IRD IFREMER UM2"/>
    <n v="1"/>
    <s v="0.004"/>
    <m/>
    <x v="0"/>
    <x v="0"/>
  </r>
  <r>
    <s v="IRD UMR 208 PALOC IRD MNHN"/>
    <n v="1"/>
    <s v="0.004"/>
    <m/>
    <x v="0"/>
    <x v="0"/>
  </r>
  <r>
    <s v="IRDEP CNRS"/>
    <n v="1"/>
    <s v="0.004"/>
    <m/>
    <x v="0"/>
    <x v="0"/>
  </r>
  <r>
    <s v="IRES"/>
    <n v="1"/>
    <s v="0.004"/>
    <m/>
    <x v="0"/>
    <x v="0"/>
  </r>
  <r>
    <s v="IRFM"/>
    <n v="1"/>
    <s v="0.004"/>
    <m/>
    <x v="0"/>
    <x v="0"/>
  </r>
  <r>
    <s v="IRFU"/>
    <n v="1"/>
    <s v="0.004"/>
    <m/>
    <x v="0"/>
    <x v="0"/>
  </r>
  <r>
    <s v="IRIO"/>
    <n v="1"/>
    <s v="0.004"/>
    <m/>
    <x v="0"/>
    <x v="0"/>
  </r>
  <r>
    <s v="IRIS BIOMILJO"/>
    <n v="1"/>
    <s v="0.004"/>
    <m/>
    <x v="0"/>
    <x v="0"/>
  </r>
  <r>
    <s v="IRISA"/>
    <n v="1"/>
    <s v="0.004"/>
    <m/>
    <x v="0"/>
    <x v="0"/>
  </r>
  <r>
    <s v="IRISH ACAD MANAGEMENT"/>
    <n v="1"/>
    <s v="0.004"/>
    <m/>
    <x v="0"/>
    <x v="0"/>
  </r>
  <r>
    <s v="IRISH CARDIAC SOC"/>
    <n v="1"/>
    <s v="0.004"/>
    <m/>
    <x v="0"/>
    <x v="0"/>
  </r>
  <r>
    <s v="IRISH COUNCIL SCI TECHNOL INNOVAT"/>
    <n v="1"/>
    <s v="0.004"/>
    <m/>
    <x v="0"/>
    <x v="0"/>
  </r>
  <r>
    <s v="IRNAS CSIC"/>
    <n v="1"/>
    <s v="0.004"/>
    <m/>
    <x v="0"/>
    <x v="0"/>
  </r>
  <r>
    <s v="IRPHE"/>
    <n v="1"/>
    <s v="0.004"/>
    <m/>
    <x v="0"/>
    <x v="0"/>
  </r>
  <r>
    <s v="IRSA"/>
    <n v="1"/>
    <s v="0.004"/>
    <m/>
    <x v="0"/>
    <x v="0"/>
  </r>
  <r>
    <s v="IRSICAIXA FDN"/>
    <n v="1"/>
    <s v="0.004"/>
    <m/>
    <x v="0"/>
    <x v="0"/>
  </r>
  <r>
    <s v="IRSTEA UR RECOVER"/>
    <n v="1"/>
    <s v="0.004"/>
    <m/>
    <x v="0"/>
    <x v="0"/>
  </r>
  <r>
    <s v="IRT SYSTEMX"/>
    <n v="1"/>
    <s v="0.004"/>
    <m/>
    <x v="0"/>
    <x v="0"/>
  </r>
  <r>
    <s v="IRTA TORRE MARIMON"/>
    <n v="1"/>
    <s v="0.004"/>
    <m/>
    <x v="0"/>
    <x v="0"/>
  </r>
  <r>
    <s v="IS GRAMBERG ALL RUSSIA SCI RES INST GEOL MINERA"/>
    <n v="1"/>
    <s v="0.004"/>
    <m/>
    <x v="0"/>
    <x v="0"/>
  </r>
  <r>
    <s v="ISAC"/>
    <n v="1"/>
    <s v="0.004"/>
    <m/>
    <x v="0"/>
    <x v="0"/>
  </r>
  <r>
    <s v="ISAS"/>
    <n v="1"/>
    <s v="0.004"/>
    <m/>
    <x v="0"/>
    <x v="0"/>
  </r>
  <r>
    <s v="ISCIII"/>
    <n v="1"/>
    <s v="0.004"/>
    <m/>
    <x v="0"/>
    <x v="0"/>
  </r>
  <r>
    <s v="ISCTE INST UNIV LISBOA"/>
    <n v="1"/>
    <s v="0.004"/>
    <m/>
    <x v="0"/>
    <x v="0"/>
  </r>
  <r>
    <s v="ISCTE LISBON UNIV INST"/>
    <n v="1"/>
    <s v="0.004"/>
    <m/>
    <x v="0"/>
    <x v="0"/>
  </r>
  <r>
    <s v="ISD SCOTLAND"/>
    <n v="1"/>
    <s v="0.004"/>
    <m/>
    <x v="0"/>
    <x v="0"/>
  </r>
  <r>
    <s v="ISDEFE"/>
    <n v="1"/>
    <s v="0.004"/>
    <m/>
    <x v="0"/>
    <x v="0"/>
  </r>
  <r>
    <s v="ISE CNR"/>
    <n v="1"/>
    <s v="0.004"/>
    <m/>
    <x v="0"/>
    <x v="0"/>
  </r>
  <r>
    <s v="ISEL"/>
    <n v="1"/>
    <s v="0.004"/>
    <m/>
    <x v="0"/>
    <x v="0"/>
  </r>
  <r>
    <s v="ISETA"/>
    <n v="1"/>
    <s v="0.004"/>
    <m/>
    <x v="0"/>
    <x v="0"/>
  </r>
  <r>
    <s v="ISFAHAN UNIV TECHNOL ISFAHAN IRAN"/>
    <n v="1"/>
    <s v="0.004"/>
    <m/>
    <x v="0"/>
    <x v="0"/>
  </r>
  <r>
    <s v="ISGLOBAL BARCELONA INST GLOBAL HLTH"/>
    <n v="1"/>
    <s v="0.004"/>
    <m/>
    <x v="0"/>
    <x v="0"/>
  </r>
  <r>
    <s v="ISGLOBAL CTR RES ENVIRONM EPIDEMOL"/>
    <n v="1"/>
    <s v="0.004"/>
    <m/>
    <x v="0"/>
    <x v="0"/>
  </r>
  <r>
    <s v="ISI FDN INST SCI INTERCHANGE"/>
    <n v="1"/>
    <s v="0.004"/>
    <m/>
    <x v="0"/>
    <x v="0"/>
  </r>
  <r>
    <s v="ISLAMIA UNIV BAHAWALPUR"/>
    <n v="1"/>
    <s v="0.004"/>
    <m/>
    <x v="0"/>
    <x v="0"/>
  </r>
  <r>
    <s v="ISLAND CONSERVAT"/>
    <n v="1"/>
    <s v="0.004"/>
    <m/>
    <x v="0"/>
    <x v="0"/>
  </r>
  <r>
    <s v="ISPAAM"/>
    <n v="1"/>
    <s v="0.004"/>
    <m/>
    <x v="0"/>
    <x v="0"/>
  </r>
  <r>
    <s v="ISPRA INST ENVIRONM PROTECT RES"/>
    <n v="1"/>
    <s v="0.004"/>
    <m/>
    <x v="0"/>
    <x v="0"/>
  </r>
  <r>
    <s v="ISRAEL CTR FOR DIS CONTROL"/>
    <n v="1"/>
    <s v="0.004"/>
    <m/>
    <x v="0"/>
    <x v="0"/>
  </r>
  <r>
    <s v="ISRAEL NAT PK AUTHOR"/>
    <n v="1"/>
    <s v="0.004"/>
    <m/>
    <x v="0"/>
    <x v="0"/>
  </r>
  <r>
    <s v="ISRIC WORLD SOIL INFORMAT"/>
    <n v="1"/>
    <s v="0.004"/>
    <m/>
    <x v="0"/>
    <x v="0"/>
  </r>
  <r>
    <s v="ISSAC NEWTON GRP TELESCOPE"/>
    <n v="1"/>
    <s v="0.004"/>
    <m/>
    <x v="0"/>
    <x v="0"/>
  </r>
  <r>
    <s v="ISSYK STATE HIST CULTURAL RESERVE MUSEUM"/>
    <n v="1"/>
    <s v="0.004"/>
    <m/>
    <x v="0"/>
    <x v="0"/>
  </r>
  <r>
    <s v="IST AGR S MICHELE ADIGE FDN E MACH"/>
    <n v="1"/>
    <s v="0.004"/>
    <m/>
    <x v="0"/>
    <x v="0"/>
  </r>
  <r>
    <s v="IST AMBIENTE MARINO COSTIERO CNR IAMC"/>
    <n v="1"/>
    <s v="0.004"/>
    <m/>
    <x v="0"/>
    <x v="0"/>
  </r>
  <r>
    <s v="IST ASTROFIS CANARIAS"/>
    <n v="1"/>
    <s v="0.004"/>
    <m/>
    <x v="0"/>
    <x v="0"/>
  </r>
  <r>
    <s v="IST ASTROFIS PLANETOL SPAZIALI INAF IAPS"/>
    <n v="1"/>
    <s v="0.004"/>
    <m/>
    <x v="0"/>
    <x v="0"/>
  </r>
  <r>
    <s v="IST AUXOLOG ITALIANO"/>
    <n v="1"/>
    <s v="0.004"/>
    <m/>
    <x v="0"/>
    <x v="0"/>
  </r>
  <r>
    <s v="IST AUXOLOGICO ITALIANO"/>
    <n v="1"/>
    <s v="0.004"/>
    <m/>
    <x v="0"/>
    <x v="0"/>
  </r>
  <r>
    <s v="IST CANTONALE PATOL"/>
    <n v="1"/>
    <s v="0.004"/>
    <m/>
    <x v="0"/>
    <x v="0"/>
  </r>
  <r>
    <s v="IST CLIN HUMANITAS"/>
    <n v="1"/>
    <s v="0.004"/>
    <m/>
    <x v="0"/>
    <x v="0"/>
  </r>
  <r>
    <s v="IST CLIN PERFEZIONAMENTO"/>
    <n v="1"/>
    <s v="0.004"/>
    <m/>
    <x v="0"/>
    <x v="0"/>
  </r>
  <r>
    <s v="IST CLIN SAN ROCCO DI FRANCIACORTA"/>
    <n v="1"/>
    <s v="0.004"/>
    <m/>
    <x v="0"/>
    <x v="0"/>
  </r>
  <r>
    <s v="IST CLIN SAN ROCCO FRANCIACORTA"/>
    <n v="1"/>
    <s v="0.004"/>
    <m/>
    <x v="0"/>
    <x v="0"/>
  </r>
  <r>
    <s v="IST DERMATOL S MARIA S GALLICANO"/>
    <n v="1"/>
    <s v="0.004"/>
    <m/>
    <x v="0"/>
    <x v="0"/>
  </r>
  <r>
    <s v="IST ECOL APPLICATA"/>
    <n v="1"/>
    <s v="0.004"/>
    <m/>
    <x v="0"/>
    <x v="0"/>
  </r>
  <r>
    <s v="IST EUROPEO ONCOL IEO"/>
    <n v="1"/>
    <s v="0.004"/>
    <m/>
    <x v="0"/>
    <x v="0"/>
  </r>
  <r>
    <s v="IST FISIOL CLIN"/>
    <n v="1"/>
    <s v="0.004"/>
    <m/>
    <x v="0"/>
    <x v="0"/>
  </r>
  <r>
    <s v="IST GAETANO PINI"/>
    <n v="1"/>
    <s v="0.004"/>
    <m/>
    <x v="0"/>
    <x v="0"/>
  </r>
  <r>
    <s v="IST GENOVA UNIV"/>
    <n v="1"/>
    <s v="0.004"/>
    <m/>
    <x v="0"/>
    <x v="0"/>
  </r>
  <r>
    <s v="IST ITALIANO ANTROPOL"/>
    <n v="1"/>
    <s v="0.004"/>
    <m/>
    <x v="0"/>
    <x v="0"/>
  </r>
  <r>
    <s v="IST NANOSCI CNR"/>
    <n v="1"/>
    <s v="0.004"/>
    <m/>
    <x v="0"/>
    <x v="0"/>
  </r>
  <r>
    <s v="IST NAZL ASTROFIS"/>
    <n v="1"/>
    <s v="0.004"/>
    <m/>
    <x v="0"/>
    <x v="0"/>
  </r>
  <r>
    <s v="IST NAZL ASTROFIS INAF"/>
    <n v="1"/>
    <s v="0.004"/>
    <m/>
    <x v="0"/>
    <x v="0"/>
  </r>
  <r>
    <s v="IST NAZL FIS NUC"/>
    <n v="1"/>
    <s v="0.004"/>
    <m/>
    <x v="0"/>
    <x v="0"/>
  </r>
  <r>
    <s v="IST NAZL GENET MOLECOLARE ROMEO ENRICA INVERNIZZI"/>
    <n v="1"/>
    <s v="0.004"/>
    <m/>
    <x v="0"/>
    <x v="0"/>
  </r>
  <r>
    <s v="IST NAZL MALATTIE INFETT LAZZARO SPALLANZANI"/>
    <n v="1"/>
    <s v="0.004"/>
    <m/>
    <x v="0"/>
    <x v="0"/>
  </r>
  <r>
    <s v="IST NAZL OCEANOGRAFIA GEOFIS SPERIMENTALE OGS"/>
    <n v="1"/>
    <s v="0.004"/>
    <m/>
    <x v="0"/>
    <x v="0"/>
  </r>
  <r>
    <s v="IST NAZL RIC CANC"/>
    <n v="1"/>
    <s v="0.004"/>
    <m/>
    <x v="0"/>
    <x v="0"/>
  </r>
  <r>
    <s v="IST NAZL STUDIO CURA TUMORI"/>
    <n v="1"/>
    <s v="0.004"/>
    <m/>
    <x v="0"/>
    <x v="0"/>
  </r>
  <r>
    <s v="IST NEUROGENET NEUROFARMACOL"/>
    <n v="1"/>
    <s v="0.004"/>
    <m/>
    <x v="0"/>
    <x v="0"/>
  </r>
  <r>
    <s v="IST NEUROL MEDITERRANEO NEUROMED"/>
    <n v="1"/>
    <s v="0.004"/>
    <m/>
    <x v="0"/>
    <x v="0"/>
  </r>
  <r>
    <s v="IST ONCOL VENETO IRCCS"/>
    <n v="1"/>
    <s v="0.004"/>
    <m/>
    <x v="0"/>
    <x v="0"/>
  </r>
  <r>
    <s v="IST ORTOPED GAETANO PINI"/>
    <n v="1"/>
    <s v="0.004"/>
    <m/>
    <x v="0"/>
    <x v="0"/>
  </r>
  <r>
    <s v="IST ORTOPED RIZZOLI"/>
    <n v="1"/>
    <s v="0.004"/>
    <m/>
    <x v="0"/>
    <x v="0"/>
  </r>
  <r>
    <s v="IST ORTOPEDICO RIZZOLI IOR IRCCS"/>
    <n v="1"/>
    <s v="0.004"/>
    <m/>
    <x v="0"/>
    <x v="0"/>
  </r>
  <r>
    <s v="IST PIANTE LEGNO AMBIENTE IPLA SPA"/>
    <n v="1"/>
    <s v="0.004"/>
    <m/>
    <x v="0"/>
    <x v="0"/>
  </r>
  <r>
    <s v="IST RIC BIOL MOL P ANGELETTI"/>
    <n v="1"/>
    <s v="0.004"/>
    <m/>
    <x v="0"/>
    <x v="0"/>
  </r>
  <r>
    <s v="IST RIC CURA CARATTERE SCI"/>
    <n v="1"/>
    <s v="0.004"/>
    <m/>
    <x v="0"/>
    <x v="0"/>
  </r>
  <r>
    <s v="IST RIC GENET BIOMED IRGB CNR"/>
    <n v="1"/>
    <s v="0.004"/>
    <m/>
    <x v="0"/>
    <x v="0"/>
  </r>
  <r>
    <s v="IST RICOVERO CURA CARATTERE SCI"/>
    <n v="1"/>
    <s v="0.004"/>
    <m/>
    <x v="0"/>
    <x v="0"/>
  </r>
  <r>
    <s v="IST RICOVERO CURA CARATTERE SCI BURLO GAROFOLO"/>
    <n v="1"/>
    <s v="0.004"/>
    <m/>
    <x v="0"/>
    <x v="0"/>
  </r>
  <r>
    <s v="IST RICOVERO CURA CARATTERE SCI CASA SOLLIEVO S"/>
    <n v="1"/>
    <s v="0.004"/>
    <m/>
    <x v="0"/>
    <x v="0"/>
  </r>
  <r>
    <s v="IST RICOVERO CURA CARATTERE SCI IRCCS"/>
    <n v="1"/>
    <s v="0.004"/>
    <m/>
    <x v="0"/>
    <x v="0"/>
  </r>
  <r>
    <s v="IST RICOVERO CURA CARATTERE SCI IRCCS BURLO GAROF"/>
    <n v="1"/>
    <s v="0.004"/>
    <m/>
    <x v="0"/>
    <x v="0"/>
  </r>
  <r>
    <s v="IST RICOVERO CURA CARATTERE SCI MATERNO INFANTI"/>
    <n v="1"/>
    <s v="0.004"/>
    <m/>
    <x v="0"/>
    <x v="0"/>
  </r>
  <r>
    <s v="IST SCI MARINE CNR ISMAR"/>
    <n v="1"/>
    <s v="0.004"/>
    <m/>
    <x v="0"/>
    <x v="0"/>
  </r>
  <r>
    <s v="IST SUPER SANITA ALLIANCE CANC"/>
    <n v="1"/>
    <s v="0.004"/>
    <m/>
    <x v="0"/>
    <x v="0"/>
  </r>
  <r>
    <s v="IST TOSCANO TUMORI"/>
    <n v="1"/>
    <s v="0.004"/>
    <m/>
    <x v="0"/>
    <x v="0"/>
  </r>
  <r>
    <s v="IST UNIGE"/>
    <n v="1"/>
    <s v="0.004"/>
    <m/>
    <x v="0"/>
    <x v="0"/>
  </r>
  <r>
    <s v="IST VALORIZZAZ LEGNO SPECIE ARBOREE"/>
    <n v="1"/>
    <s v="0.004"/>
    <m/>
    <x v="0"/>
    <x v="0"/>
  </r>
  <r>
    <s v="IST ZOOPROFILATT SPERIMENTALE ABRUZZO MOLISE G"/>
    <n v="1"/>
    <s v="0.004"/>
    <m/>
    <x v="0"/>
    <x v="0"/>
  </r>
  <r>
    <s v="IST ZOOPROFILATTICO SPERIMENTALE MEZZOGIO"/>
    <n v="1"/>
    <s v="0.004"/>
    <m/>
    <x v="0"/>
    <x v="0"/>
  </r>
  <r>
    <s v="IST ZOOPROFILATTICO SPERIMENTALE VENEZIE"/>
    <n v="1"/>
    <s v="0.004"/>
    <m/>
    <x v="0"/>
    <x v="0"/>
  </r>
  <r>
    <s v="ISTANBUL BILIM UNIV"/>
    <n v="1"/>
    <s v="0.004"/>
    <m/>
    <x v="0"/>
    <x v="0"/>
  </r>
  <r>
    <s v="ISTANBUL FAC PSYCHIAT"/>
    <n v="1"/>
    <s v="0.004"/>
    <m/>
    <x v="0"/>
    <x v="0"/>
  </r>
  <r>
    <s v="ISTANBUL MED FAC"/>
    <n v="1"/>
    <s v="0.004"/>
    <m/>
    <x v="0"/>
    <x v="0"/>
  </r>
  <r>
    <s v="ISTANBUL TRAINING RES HOSP"/>
    <n v="1"/>
    <s v="0.004"/>
    <m/>
    <x v="0"/>
    <x v="0"/>
  </r>
  <r>
    <s v="ISTI SCI ATMOSFERA CLIMA"/>
    <n v="1"/>
    <s v="0.004"/>
    <m/>
    <x v="0"/>
    <x v="0"/>
  </r>
  <r>
    <s v="ISUL"/>
    <n v="1"/>
    <s v="0.004"/>
    <m/>
    <x v="0"/>
    <x v="0"/>
  </r>
  <r>
    <s v="IT COLL"/>
    <n v="1"/>
    <s v="0.004"/>
    <m/>
    <x v="0"/>
    <x v="0"/>
  </r>
  <r>
    <s v="IT MATTERS"/>
    <n v="1"/>
    <s v="0.004"/>
    <m/>
    <x v="0"/>
    <x v="0"/>
  </r>
  <r>
    <s v="IT MATTERS UG"/>
    <n v="1"/>
    <s v="0.004"/>
    <m/>
    <x v="0"/>
    <x v="0"/>
  </r>
  <r>
    <s v="ITA SUOMEN YLIOPISTO KUOPION KAMPUS"/>
    <n v="1"/>
    <s v="0.004"/>
    <m/>
    <x v="0"/>
    <x v="0"/>
  </r>
  <r>
    <s v="ITALIAN ASSOC BECKWITH WIEDEMANN SYNDROME AIBWS"/>
    <n v="1"/>
    <s v="0.004"/>
    <m/>
    <x v="0"/>
    <x v="0"/>
  </r>
  <r>
    <s v="ITALIAN INST GENOM MED"/>
    <n v="1"/>
    <s v="0.004"/>
    <m/>
    <x v="0"/>
    <x v="0"/>
  </r>
  <r>
    <s v="ITALIAN INST TECHNOL"/>
    <n v="1"/>
    <s v="0.004"/>
    <m/>
    <x v="0"/>
    <x v="0"/>
  </r>
  <r>
    <s v="ITALIAN LEAGUE CANC"/>
    <n v="1"/>
    <s v="0.004"/>
    <m/>
    <x v="0"/>
    <x v="0"/>
  </r>
  <r>
    <s v="ITALIAN MS FDN"/>
    <n v="1"/>
    <s v="0.004"/>
    <m/>
    <x v="0"/>
    <x v="0"/>
  </r>
  <r>
    <s v="ITALIAN MULTIPLE SCLEROSIS SOC"/>
    <n v="1"/>
    <s v="0.004"/>
    <m/>
    <x v="0"/>
    <x v="0"/>
  </r>
  <r>
    <s v="ITALIAN NATL BLOOD CENT"/>
    <n v="1"/>
    <s v="0.004"/>
    <m/>
    <x v="0"/>
    <x v="0"/>
  </r>
  <r>
    <s v="ITALIAN NATL BLOOD CTR"/>
    <n v="1"/>
    <s v="0.004"/>
    <m/>
    <x v="0"/>
    <x v="0"/>
  </r>
  <r>
    <s v="ITALIAN NATL INST ENVIRONM PROTECT RES"/>
    <n v="1"/>
    <s v="0.004"/>
    <m/>
    <x v="0"/>
    <x v="0"/>
  </r>
  <r>
    <s v="ITALIAN NETWORK CANC REGISTRIES"/>
    <n v="1"/>
    <s v="0.004"/>
    <m/>
    <x v="0"/>
    <x v="0"/>
  </r>
  <r>
    <s v="ITALIAN RENAL REGISTRY"/>
    <n v="1"/>
    <s v="0.004"/>
    <m/>
    <x v="0"/>
    <x v="0"/>
  </r>
  <r>
    <s v="ITALIAN RES COUNCIL"/>
    <n v="1"/>
    <s v="0.004"/>
    <m/>
    <x v="0"/>
    <x v="0"/>
  </r>
  <r>
    <s v="ITAP"/>
    <n v="1"/>
    <s v="0.004"/>
    <m/>
    <x v="0"/>
    <x v="0"/>
  </r>
  <r>
    <s v="ITCV"/>
    <n v="1"/>
    <s v="0.004"/>
    <m/>
    <x v="0"/>
    <x v="0"/>
  </r>
  <r>
    <s v="ITEP"/>
    <n v="1"/>
    <s v="0.004"/>
    <m/>
    <x v="0"/>
    <x v="0"/>
  </r>
  <r>
    <s v="ITHACA COLL"/>
    <n v="1"/>
    <s v="0.004"/>
    <m/>
    <x v="0"/>
    <x v="0"/>
  </r>
  <r>
    <s v="ITP INST TECHNOL LIFE SCI"/>
    <n v="1"/>
    <s v="0.004"/>
    <m/>
    <x v="0"/>
    <x v="0"/>
  </r>
  <r>
    <s v="ITSAP INST ABEILLE"/>
    <n v="1"/>
    <s v="0.004"/>
    <m/>
    <x v="0"/>
    <x v="0"/>
  </r>
  <r>
    <s v="ITWM"/>
    <n v="1"/>
    <s v="0.004"/>
    <m/>
    <x v="0"/>
    <x v="0"/>
  </r>
  <r>
    <s v="IUCN 64"/>
    <n v="1"/>
    <s v="0.004"/>
    <m/>
    <x v="0"/>
    <x v="0"/>
  </r>
  <r>
    <s v="IUCN CTR MEDITERRANEAN COOPERAT"/>
    <n v="1"/>
    <s v="0.004"/>
    <m/>
    <x v="0"/>
    <x v="0"/>
  </r>
  <r>
    <s v="IUCT ONCOPOLE"/>
    <n v="1"/>
    <s v="0.004"/>
    <m/>
    <x v="0"/>
    <x v="0"/>
  </r>
  <r>
    <s v="IUF LEIBNIZ RES INST ENVIRONM MED"/>
    <n v="1"/>
    <s v="0.004"/>
    <m/>
    <x v="0"/>
    <x v="0"/>
  </r>
  <r>
    <s v="IUIN"/>
    <n v="1"/>
    <s v="0.004"/>
    <m/>
    <x v="0"/>
    <x v="0"/>
  </r>
  <r>
    <s v="IUL"/>
    <n v="1"/>
    <s v="0.004"/>
    <m/>
    <x v="0"/>
    <x v="0"/>
  </r>
  <r>
    <s v="IUNIV PADUA"/>
    <n v="1"/>
    <s v="0.004"/>
    <m/>
    <x v="0"/>
    <x v="0"/>
  </r>
  <r>
    <s v="IV JAVAKHISHVILI TBILISI STATE UNIV"/>
    <n v="1"/>
    <s v="0.004"/>
    <m/>
    <x v="0"/>
    <x v="0"/>
  </r>
  <r>
    <s v="IVAN FRANCO NATL UNIV LVIV"/>
    <n v="1"/>
    <s v="0.004"/>
    <m/>
    <x v="0"/>
    <x v="0"/>
  </r>
  <r>
    <s v="IVAN RAKOVEC INST PALAEONTOL"/>
    <n v="1"/>
    <s v="0.004"/>
    <m/>
    <x v="0"/>
    <x v="0"/>
  </r>
  <r>
    <s v="IVAN RAKOVEC INST PALAEONTOL ZRC SAZU"/>
    <n v="1"/>
    <s v="0.004"/>
    <m/>
    <x v="0"/>
    <x v="0"/>
  </r>
  <r>
    <s v="IVEC"/>
    <n v="1"/>
    <s v="0.004"/>
    <m/>
    <x v="0"/>
    <x v="0"/>
  </r>
  <r>
    <s v="IVEX LAB"/>
    <n v="1"/>
    <s v="0.004"/>
    <m/>
    <x v="0"/>
    <x v="0"/>
  </r>
  <r>
    <s v="IVF CLIN IMPLANT LTD"/>
    <n v="1"/>
    <s v="0.004"/>
    <m/>
    <x v="0"/>
    <x v="0"/>
  </r>
  <r>
    <s v="IVIOMICS"/>
    <n v="1"/>
    <s v="0.004"/>
    <m/>
    <x v="0"/>
    <x v="0"/>
  </r>
  <r>
    <s v="IVIOMICS SL"/>
    <n v="1"/>
    <s v="0.004"/>
    <m/>
    <x v="0"/>
    <x v="0"/>
  </r>
  <r>
    <s v="IVO PILAR INST SOCIAL SCI"/>
    <n v="1"/>
    <s v="0.004"/>
    <m/>
    <x v="0"/>
    <x v="0"/>
  </r>
  <r>
    <s v="IWOKRAMA INT CTR RAINFOREST CONSERVAT DEV"/>
    <n v="1"/>
    <s v="0.004"/>
    <m/>
    <x v="0"/>
    <x v="0"/>
  </r>
  <r>
    <s v="IZHEVSK STATE TECHONL UNIV"/>
    <n v="1"/>
    <s v="0.004"/>
    <m/>
    <x v="0"/>
    <x v="0"/>
  </r>
  <r>
    <s v="IZMIR D SUAT SEREN TRAINING RES HOSP THORAC MED"/>
    <n v="1"/>
    <s v="0.004"/>
    <m/>
    <x v="0"/>
    <x v="0"/>
  </r>
  <r>
    <s v="J CRAIG VENTER INST"/>
    <n v="1"/>
    <s v="0.004"/>
    <m/>
    <x v="0"/>
    <x v="0"/>
  </r>
  <r>
    <s v="J DLUGOSZ ACAD"/>
    <n v="1"/>
    <s v="0.004"/>
    <m/>
    <x v="0"/>
    <x v="0"/>
  </r>
  <r>
    <s v="J KEPLER UNIV"/>
    <n v="1"/>
    <s v="0.004"/>
    <m/>
    <x v="0"/>
    <x v="0"/>
  </r>
  <r>
    <s v="J PARNA"/>
    <n v="1"/>
    <s v="0.004"/>
    <m/>
    <x v="0"/>
    <x v="0"/>
  </r>
  <r>
    <s v="J W GOETHE UNIV"/>
    <n v="1"/>
    <s v="0.004"/>
    <m/>
    <x v="0"/>
    <x v="0"/>
  </r>
  <r>
    <s v="JAANSON PSYCHIAT CTR"/>
    <n v="1"/>
    <s v="0.004"/>
    <m/>
    <x v="0"/>
    <x v="0"/>
  </r>
  <r>
    <s v="JADAVPUR UNIV"/>
    <n v="1"/>
    <s v="0.004"/>
    <m/>
    <x v="0"/>
    <x v="0"/>
  </r>
  <r>
    <s v="JAGIELLONIAN UNIV HOSP"/>
    <n v="1"/>
    <s v="0.004"/>
    <m/>
    <x v="0"/>
    <x v="0"/>
  </r>
  <r>
    <s v="JAIPUR HOSP"/>
    <n v="1"/>
    <s v="0.004"/>
    <m/>
    <x v="0"/>
    <x v="0"/>
  </r>
  <r>
    <s v="JALISCO INST DIABET OBES RES SC"/>
    <n v="1"/>
    <s v="0.004"/>
    <m/>
    <x v="0"/>
    <x v="0"/>
  </r>
  <r>
    <s v="JAMES CONNOLLY MEM HOSP"/>
    <n v="1"/>
    <s v="0.004"/>
    <m/>
    <x v="0"/>
    <x v="0"/>
  </r>
  <r>
    <s v="JAMTLAND CTY ADM BOARD"/>
    <n v="1"/>
    <s v="0.004"/>
    <m/>
    <x v="0"/>
    <x v="0"/>
  </r>
  <r>
    <s v="JAN KOCHANOWSKI UNIV HUMANITIES SCI KIELCE"/>
    <n v="1"/>
    <s v="0.004"/>
    <m/>
    <x v="0"/>
    <x v="0"/>
  </r>
  <r>
    <s v="JAN VAN BREEMEN INST"/>
    <n v="1"/>
    <s v="0.004"/>
    <m/>
    <x v="0"/>
    <x v="0"/>
  </r>
  <r>
    <s v="JANAKPURI SUPER SPECIALTY HOSP"/>
    <n v="1"/>
    <s v="0.004"/>
    <m/>
    <x v="0"/>
    <x v="0"/>
  </r>
  <r>
    <s v="JANSSEN"/>
    <n v="1"/>
    <s v="0.004"/>
    <m/>
    <x v="0"/>
    <x v="0"/>
  </r>
  <r>
    <s v="JANSSEN CILAG BV"/>
    <n v="1"/>
    <s v="0.004"/>
    <m/>
    <x v="0"/>
    <x v="0"/>
  </r>
  <r>
    <s v="JANSSEN CILAG EMEA MED AFFAIRS"/>
    <n v="1"/>
    <s v="0.004"/>
    <m/>
    <x v="0"/>
    <x v="0"/>
  </r>
  <r>
    <s v="JANSSEN CILAG GERMANY"/>
    <n v="1"/>
    <s v="0.004"/>
    <m/>
    <x v="0"/>
    <x v="0"/>
  </r>
  <r>
    <s v="JANSSEN CILAG MED AFFAIRS EMEA"/>
    <n v="1"/>
    <s v="0.004"/>
    <m/>
    <x v="0"/>
    <x v="0"/>
  </r>
  <r>
    <s v="JANSSEN CILAG NETHERLANDS"/>
    <n v="1"/>
    <s v="0.004"/>
    <m/>
    <x v="0"/>
    <x v="0"/>
  </r>
  <r>
    <s v="JANSSEN CILAG PHARMACEUT"/>
    <n v="1"/>
    <s v="0.004"/>
    <m/>
    <x v="0"/>
    <x v="0"/>
  </r>
  <r>
    <s v="JANSSEN CILAG PHARMACEUT NV"/>
    <n v="1"/>
    <s v="0.004"/>
    <m/>
    <x v="0"/>
    <x v="0"/>
  </r>
  <r>
    <s v="JANSSEN CILAG SAS"/>
    <n v="1"/>
    <s v="0.004"/>
    <m/>
    <x v="0"/>
    <x v="0"/>
  </r>
  <r>
    <s v="JANSSEN INFECT DIS BVBA"/>
    <n v="1"/>
    <s v="0.004"/>
    <m/>
    <x v="0"/>
    <x v="0"/>
  </r>
  <r>
    <s v="JANSSEN PHARTMACEUT NV"/>
    <n v="1"/>
    <s v="0.004"/>
    <m/>
    <x v="0"/>
    <x v="0"/>
  </r>
  <r>
    <s v="JAPAN AEROSP EXPLORAT AGCY"/>
    <n v="1"/>
    <s v="0.004"/>
    <m/>
    <x v="0"/>
    <x v="0"/>
  </r>
  <r>
    <s v="JAPAN AEROSP EXPLORING AGCY"/>
    <n v="1"/>
    <s v="0.004"/>
    <m/>
    <x v="0"/>
    <x v="0"/>
  </r>
  <r>
    <s v="JAPAN ANTI TB ASSOC"/>
    <n v="1"/>
    <s v="0.004"/>
    <m/>
    <x v="0"/>
    <x v="0"/>
  </r>
  <r>
    <s v="JAPAN ANTITB ASSOC"/>
    <n v="1"/>
    <s v="0.004"/>
    <m/>
    <x v="0"/>
    <x v="0"/>
  </r>
  <r>
    <s v="JAPAN SOC PROMOT SCI"/>
    <n v="1"/>
    <s v="0.004"/>
    <m/>
    <x v="0"/>
    <x v="0"/>
  </r>
  <r>
    <s v="JAPAN SYNCHROTRON RADIAT RES INST JASRI"/>
    <n v="1"/>
    <s v="0.004"/>
    <m/>
    <x v="0"/>
    <x v="0"/>
  </r>
  <r>
    <s v="JAPANESE RED CROSS SOC"/>
    <n v="1"/>
    <s v="0.004"/>
    <m/>
    <x v="0"/>
    <x v="0"/>
  </r>
  <r>
    <s v="JARAMOGI OGINGA ODINGA UNIV SCI TECHNOL"/>
    <n v="1"/>
    <s v="0.004"/>
    <m/>
    <x v="0"/>
    <x v="0"/>
  </r>
  <r>
    <s v="JARDI BOT SOLLER"/>
    <n v="1"/>
    <s v="0.004"/>
    <m/>
    <x v="0"/>
    <x v="0"/>
  </r>
  <r>
    <s v="JARDIM BOT UNIV LISBOA"/>
    <n v="1"/>
    <s v="0.004"/>
    <m/>
    <x v="0"/>
    <x v="0"/>
  </r>
  <r>
    <s v="JARDIN BOT NATL BELGIQUE"/>
    <n v="1"/>
    <s v="0.004"/>
    <m/>
    <x v="0"/>
    <x v="0"/>
  </r>
  <r>
    <s v="JARLMAN HB"/>
    <n v="1"/>
    <s v="0.004"/>
    <m/>
    <x v="0"/>
    <x v="0"/>
  </r>
  <r>
    <s v="JASNAJA POLJANA SRO"/>
    <n v="1"/>
    <s v="0.004"/>
    <m/>
    <x v="0"/>
    <x v="0"/>
  </r>
  <r>
    <s v="JAUME I UNIV"/>
    <n v="1"/>
    <s v="0.004"/>
    <m/>
    <x v="0"/>
    <x v="0"/>
  </r>
  <r>
    <s v="JAYPEE UNIV"/>
    <n v="1"/>
    <s v="0.004"/>
    <m/>
    <x v="0"/>
    <x v="0"/>
  </r>
  <r>
    <s v="JE PURKYNE UNIV USTI NAD LABEM"/>
    <n v="1"/>
    <s v="0.004"/>
    <m/>
    <x v="0"/>
    <x v="0"/>
  </r>
  <r>
    <s v="JEAN MAYER USDA HUMAN NUTR RES CTR AGING"/>
    <n v="1"/>
    <s v="0.004"/>
    <m/>
    <x v="0"/>
    <x v="0"/>
  </r>
  <r>
    <s v="JEFFERSON SCH MED"/>
    <n v="1"/>
    <s v="0.004"/>
    <m/>
    <x v="0"/>
    <x v="0"/>
  </r>
  <r>
    <s v="JEJU NATL UNIV"/>
    <n v="1"/>
    <s v="0.004"/>
    <m/>
    <x v="0"/>
    <x v="0"/>
  </r>
  <r>
    <s v="JELD WEN EESTI AS"/>
    <n v="1"/>
    <s v="0.004"/>
    <m/>
    <x v="0"/>
    <x v="0"/>
  </r>
  <r>
    <s v="JENA UNIV CLIN"/>
    <n v="1"/>
    <s v="0.004"/>
    <m/>
    <x v="0"/>
    <x v="0"/>
  </r>
  <r>
    <s v="JEROEN BOSCH HOSP"/>
    <n v="1"/>
    <s v="0.004"/>
    <m/>
    <x v="0"/>
    <x v="0"/>
  </r>
  <r>
    <s v="JERSEY GEN HOSP"/>
    <n v="1"/>
    <s v="0.004"/>
    <m/>
    <x v="0"/>
    <x v="0"/>
  </r>
  <r>
    <s v="JESSA HOSP"/>
    <n v="1"/>
    <s v="0.004"/>
    <m/>
    <x v="0"/>
    <x v="0"/>
  </r>
  <r>
    <s v="JESSA ZIEKENHUIS"/>
    <n v="1"/>
    <s v="0.004"/>
    <m/>
    <x v="0"/>
    <x v="0"/>
  </r>
  <r>
    <s v="JESSE BROWN VA MED CTR"/>
    <n v="1"/>
    <s v="0.004"/>
    <m/>
    <x v="0"/>
    <x v="0"/>
  </r>
  <r>
    <s v="JEWISH GEN HOSP"/>
    <n v="1"/>
    <s v="0.004"/>
    <m/>
    <x v="0"/>
    <x v="0"/>
  </r>
  <r>
    <s v="JIANGSU INST NUCL MED"/>
    <n v="1"/>
    <s v="0.004"/>
    <m/>
    <x v="0"/>
    <x v="0"/>
  </r>
  <r>
    <s v="JIAO TONG UNIV"/>
    <n v="1"/>
    <s v="0.004"/>
    <m/>
    <x v="0"/>
    <x v="0"/>
  </r>
  <r>
    <s v="JILIN AGR UNIV"/>
    <n v="1"/>
    <s v="0.004"/>
    <m/>
    <x v="0"/>
    <x v="0"/>
  </r>
  <r>
    <s v="JILIN MED UNIV"/>
    <n v="1"/>
    <s v="0.004"/>
    <m/>
    <x v="0"/>
    <x v="0"/>
  </r>
  <r>
    <s v="JILIN PROV CANC HOSP"/>
    <n v="1"/>
    <s v="0.004"/>
    <m/>
    <x v="0"/>
    <x v="0"/>
  </r>
  <r>
    <s v="JIMENEZ DIAZ UNIV HOSP"/>
    <n v="1"/>
    <s v="0.004"/>
    <m/>
    <x v="0"/>
    <x v="0"/>
  </r>
  <r>
    <s v="JINAN UNIV"/>
    <n v="1"/>
    <s v="0.004"/>
    <m/>
    <x v="0"/>
    <x v="0"/>
  </r>
  <r>
    <s v="JINING MED UNIV"/>
    <n v="1"/>
    <s v="0.004"/>
    <m/>
    <x v="0"/>
    <x v="0"/>
  </r>
  <r>
    <s v="JINR DUBNA"/>
    <n v="1"/>
    <s v="0.004"/>
    <m/>
    <x v="0"/>
    <x v="0"/>
  </r>
  <r>
    <s v="JIVANDEEP HOSP"/>
    <n v="1"/>
    <s v="0.004"/>
    <m/>
    <x v="0"/>
    <x v="0"/>
  </r>
  <r>
    <s v="JJ COLL ARTS SCI"/>
    <n v="1"/>
    <s v="0.004"/>
    <m/>
    <x v="0"/>
    <x v="0"/>
  </r>
  <r>
    <s v="JJ DIG RES"/>
    <n v="1"/>
    <s v="0.004"/>
    <m/>
    <x v="0"/>
    <x v="0"/>
  </r>
  <r>
    <s v="JJ PETERS VIRGINIA MED CTR"/>
    <n v="1"/>
    <s v="0.004"/>
    <m/>
    <x v="0"/>
    <x v="0"/>
  </r>
  <r>
    <s v="JLU GIESSEN"/>
    <n v="1"/>
    <s v="0.004"/>
    <m/>
    <x v="0"/>
    <x v="0"/>
  </r>
  <r>
    <s v="JMA"/>
    <n v="1"/>
    <s v="0.004"/>
    <m/>
    <x v="0"/>
    <x v="0"/>
  </r>
  <r>
    <s v="JNCC"/>
    <n v="1"/>
    <s v="0.004"/>
    <m/>
    <x v="0"/>
    <x v="0"/>
  </r>
  <r>
    <s v="JNKVV"/>
    <n v="1"/>
    <s v="0.004"/>
    <m/>
    <x v="0"/>
    <x v="0"/>
  </r>
  <r>
    <s v="JOBS TRANSPORT RESOURCES"/>
    <n v="1"/>
    <s v="0.004"/>
    <m/>
    <x v="0"/>
    <x v="0"/>
  </r>
  <r>
    <s v="JOE DIMAGGIO CHILDRENS HOSP"/>
    <n v="1"/>
    <s v="0.004"/>
    <m/>
    <x v="0"/>
    <x v="0"/>
  </r>
  <r>
    <s v="JOENSUU OFF"/>
    <n v="1"/>
    <s v="0.004"/>
    <m/>
    <x v="0"/>
    <x v="0"/>
  </r>
  <r>
    <s v="JOGEVA TARTU REG STATE NAT CONSERVAT CTR"/>
    <n v="1"/>
    <s v="0.004"/>
    <m/>
    <x v="0"/>
    <x v="0"/>
  </r>
  <r>
    <s v="JOGEVA TARTU REG STATE NAT PROTECT CTR"/>
    <n v="1"/>
    <s v="0.004"/>
    <m/>
    <x v="0"/>
    <x v="0"/>
  </r>
  <r>
    <s v="JOGGINS FOSSIL CTR"/>
    <n v="1"/>
    <s v="0.004"/>
    <m/>
    <x v="0"/>
    <x v="0"/>
  </r>
  <r>
    <s v="JOHAN NATL INST PUBL HLTH"/>
    <n v="1"/>
    <s v="0.004"/>
    <m/>
    <x v="0"/>
    <x v="0"/>
  </r>
  <r>
    <s v="JOHANN HEINRICH VON THUNEN INST"/>
    <n v="1"/>
    <s v="0.004"/>
    <m/>
    <x v="0"/>
    <x v="0"/>
  </r>
  <r>
    <s v="JOHANN HEINRICH VON THUNEN INST VTI"/>
    <n v="1"/>
    <s v="0.004"/>
    <m/>
    <x v="0"/>
    <x v="0"/>
  </r>
  <r>
    <s v="JOHANN WOLFGANG GOETHE UNIV HOSP"/>
    <n v="1"/>
    <s v="0.004"/>
    <m/>
    <x v="0"/>
    <x v="0"/>
  </r>
  <r>
    <s v="JOHANNES WESLING HOSP MINDEN"/>
    <n v="1"/>
    <s v="0.004"/>
    <m/>
    <x v="0"/>
    <x v="0"/>
  </r>
  <r>
    <s v="JOHN CABOT UNIV"/>
    <n v="1"/>
    <s v="0.004"/>
    <m/>
    <x v="0"/>
    <x v="0"/>
  </r>
  <r>
    <s v="JOHN DAY FOSSIL BEDS NATL MONUMENT"/>
    <n v="1"/>
    <s v="0.004"/>
    <m/>
    <x v="0"/>
    <x v="0"/>
  </r>
  <r>
    <s v="JOHN PAUL 2 HOSP"/>
    <n v="1"/>
    <s v="0.004"/>
    <m/>
    <x v="0"/>
    <x v="0"/>
  </r>
  <r>
    <s v="JOHN PAUL II CATHOL UNIV LUBLIN"/>
    <n v="1"/>
    <s v="0.004"/>
    <m/>
    <x v="0"/>
    <x v="0"/>
  </r>
  <r>
    <s v="JOHN PAUL II HOSP KRAKOW"/>
    <n v="1"/>
    <s v="0.004"/>
    <m/>
    <x v="0"/>
    <x v="0"/>
  </r>
  <r>
    <s v="JOHN WAYNE CANC INST"/>
    <n v="1"/>
    <s v="0.004"/>
    <m/>
    <x v="0"/>
    <x v="0"/>
  </r>
  <r>
    <s v="JOHNS HOPKINS"/>
    <n v="1"/>
    <s v="0.004"/>
    <m/>
    <x v="0"/>
    <x v="0"/>
  </r>
  <r>
    <s v="JOHNS HOPKINS BLOOMBERG SCH MED"/>
    <n v="1"/>
    <s v="0.004"/>
    <m/>
    <x v="0"/>
    <x v="0"/>
  </r>
  <r>
    <s v="JOHNS HOPKINS MALARIA RES INST"/>
    <n v="1"/>
    <s v="0.004"/>
    <m/>
    <x v="0"/>
    <x v="0"/>
  </r>
  <r>
    <s v="JOHNS HOPKINS MED"/>
    <n v="1"/>
    <s v="0.004"/>
    <m/>
    <x v="0"/>
    <x v="0"/>
  </r>
  <r>
    <s v="JOHNS HOPKINS MED INST"/>
    <n v="1"/>
    <s v="0.004"/>
    <m/>
    <x v="0"/>
    <x v="0"/>
  </r>
  <r>
    <s v="JOHNS HOPKINS MED INST NEUROL PEDIAT"/>
    <n v="1"/>
    <s v="0.004"/>
    <m/>
    <x v="0"/>
    <x v="0"/>
  </r>
  <r>
    <s v="JOHNS HOPKINS SCH MED"/>
    <n v="1"/>
    <s v="0.004"/>
    <m/>
    <x v="0"/>
    <x v="0"/>
  </r>
  <r>
    <s v="JOHNS HOPKINS SCH PUBL HLTH"/>
    <n v="1"/>
    <s v="0.004"/>
    <m/>
    <x v="0"/>
    <x v="0"/>
  </r>
  <r>
    <s v="JOHNSON MATTHEY TECHNOL CTR"/>
    <n v="1"/>
    <s v="0.004"/>
    <m/>
    <x v="0"/>
    <x v="0"/>
  </r>
  <r>
    <s v="JOIN STOCK CO VECTOR BEST"/>
    <n v="1"/>
    <s v="0.004"/>
    <m/>
    <x v="0"/>
    <x v="0"/>
  </r>
  <r>
    <s v="JOINT INST VLBI ERIC"/>
    <n v="1"/>
    <s v="0.004"/>
    <m/>
    <x v="0"/>
    <x v="0"/>
  </r>
  <r>
    <s v="JOINT NAT CONSERVAT COMM"/>
    <n v="1"/>
    <s v="0.004"/>
    <m/>
    <x v="0"/>
    <x v="0"/>
  </r>
  <r>
    <s v="JOINT RES CTR INST ENVIRONM SUSTAINABIL"/>
    <n v="1"/>
    <s v="0.004"/>
    <m/>
    <x v="0"/>
    <x v="0"/>
  </r>
  <r>
    <s v="JOINT RES UNIT DIVERS ADAPTAT DEV PLANTS UMR DI"/>
    <n v="1"/>
    <s v="0.004"/>
    <m/>
    <x v="0"/>
    <x v="0"/>
  </r>
  <r>
    <s v="JOINT STOCK CO OPHTHALM SURG"/>
    <n v="1"/>
    <s v="0.004"/>
    <m/>
    <x v="0"/>
    <x v="0"/>
  </r>
  <r>
    <s v="JOMO KENYATTA UNIV AGR TECHNOL"/>
    <n v="1"/>
    <s v="0.004"/>
    <m/>
    <x v="0"/>
    <x v="0"/>
  </r>
  <r>
    <s v="JONAH VENTURES"/>
    <n v="1"/>
    <s v="0.004"/>
    <m/>
    <x v="0"/>
    <x v="0"/>
  </r>
  <r>
    <s v="JOONDALUP CARDIOVASC TRIALS FDN"/>
    <n v="1"/>
    <s v="0.004"/>
    <m/>
    <x v="0"/>
    <x v="0"/>
  </r>
  <r>
    <s v="JOPEF STEFAN INST"/>
    <n v="1"/>
    <s v="0.004"/>
    <m/>
    <x v="0"/>
    <x v="0"/>
  </r>
  <r>
    <s v="JORDAN CTR ADV STUDY RUSSIA"/>
    <n v="1"/>
    <s v="0.004"/>
    <m/>
    <x v="0"/>
    <x v="0"/>
  </r>
  <r>
    <s v="JORDAN MINIST HLTH"/>
    <n v="1"/>
    <s v="0.004"/>
    <m/>
    <x v="0"/>
    <x v="0"/>
  </r>
  <r>
    <s v="JORDAN ROYAL MED SERV"/>
    <n v="1"/>
    <s v="0.004"/>
    <m/>
    <x v="0"/>
    <x v="0"/>
  </r>
  <r>
    <s v="JORDAN UNIV TECHNOL"/>
    <n v="1"/>
    <s v="0.004"/>
    <m/>
    <x v="0"/>
    <x v="0"/>
  </r>
  <r>
    <s v="JORDI GOL FDN"/>
    <n v="1"/>
    <s v="0.004"/>
    <m/>
    <x v="0"/>
    <x v="0"/>
  </r>
  <r>
    <s v="JORDI GOL UNIV"/>
    <n v="1"/>
    <s v="0.004"/>
    <m/>
    <x v="0"/>
    <x v="0"/>
  </r>
  <r>
    <s v="JOS UNIV TEACHING HOSP"/>
    <n v="1"/>
    <s v="0.004"/>
    <m/>
    <x v="0"/>
    <x v="0"/>
  </r>
  <r>
    <s v="JOSA ANDRAS CTY HOSP"/>
    <n v="1"/>
    <s v="0.004"/>
    <m/>
    <x v="0"/>
    <x v="0"/>
  </r>
  <r>
    <s v="JOSA ANDRAS TEACHING HOSP"/>
    <n v="1"/>
    <s v="0.004"/>
    <m/>
    <x v="0"/>
    <x v="0"/>
  </r>
  <r>
    <s v="JOSEP CARRERAS LEUKAEMIA RES INST"/>
    <n v="1"/>
    <s v="0.004"/>
    <m/>
    <x v="0"/>
    <x v="0"/>
  </r>
  <r>
    <s v="JOSEP CARRERAS LEUKEMIA RES INST"/>
    <n v="1"/>
    <s v="0.004"/>
    <m/>
    <x v="0"/>
    <x v="0"/>
  </r>
  <r>
    <s v="JOSLIN DIABET CTR"/>
    <n v="1"/>
    <s v="0.004"/>
    <m/>
    <x v="0"/>
    <x v="0"/>
  </r>
  <r>
    <s v="JOT AUTOMAT LTD"/>
    <n v="1"/>
    <s v="0.004"/>
    <m/>
    <x v="0"/>
    <x v="0"/>
  </r>
  <r>
    <s v="JOVAN HADZI INST BIOL"/>
    <n v="1"/>
    <s v="0.004"/>
    <m/>
    <x v="0"/>
    <x v="0"/>
  </r>
  <r>
    <s v="JOZEF STEFANS INT POSTGRAD SCH IPS"/>
    <n v="1"/>
    <s v="0.004"/>
    <m/>
    <x v="0"/>
    <x v="0"/>
  </r>
  <r>
    <s v="JOZEF STRUS MULTIDISCIPLINARY CITY HOSP"/>
    <n v="1"/>
    <s v="0.004"/>
    <m/>
    <x v="0"/>
    <x v="0"/>
  </r>
  <r>
    <s v="JR TECHNOCONSULT"/>
    <n v="1"/>
    <s v="0.004"/>
    <m/>
    <x v="0"/>
    <x v="0"/>
  </r>
  <r>
    <s v="JRC"/>
    <n v="1"/>
    <s v="0.004"/>
    <m/>
    <x v="0"/>
    <x v="0"/>
  </r>
  <r>
    <s v="JRC EUROPEAN COMMISS"/>
    <n v="1"/>
    <s v="0.004"/>
    <m/>
    <x v="0"/>
    <x v="0"/>
  </r>
  <r>
    <s v="JSC EESTI GAAS"/>
    <n v="1"/>
    <s v="0.004"/>
    <m/>
    <x v="0"/>
    <x v="0"/>
  </r>
  <r>
    <s v="JSC KELPROJEKTAS"/>
    <n v="1"/>
    <s v="0.004"/>
    <m/>
    <x v="0"/>
    <x v="0"/>
  </r>
  <r>
    <s v="JSC VECTOR BEST"/>
    <n v="1"/>
    <s v="0.004"/>
    <m/>
    <x v="0"/>
    <x v="0"/>
  </r>
  <r>
    <s v="JSC VILNIUS METROL CTR"/>
    <n v="1"/>
    <s v="0.004"/>
    <m/>
    <x v="0"/>
    <x v="0"/>
  </r>
  <r>
    <s v="JSI RES TRAINING"/>
    <n v="1"/>
    <s v="0.004"/>
    <m/>
    <x v="0"/>
    <x v="0"/>
  </r>
  <r>
    <s v="JST"/>
    <n v="1"/>
    <s v="0.004"/>
    <m/>
    <x v="0"/>
    <x v="0"/>
  </r>
  <r>
    <s v="JUAN P GARRAHAN PEDIAT HOSP"/>
    <n v="1"/>
    <s v="0.004"/>
    <m/>
    <x v="0"/>
    <x v="0"/>
  </r>
  <r>
    <s v="JUAN PEDRO GARRAHAN NATL HOSP PEDIAT"/>
    <n v="1"/>
    <s v="0.004"/>
    <m/>
    <x v="0"/>
    <x v="0"/>
  </r>
  <r>
    <s v="JUBILEE MISS MED COLL RES INST"/>
    <n v="1"/>
    <s v="0.004"/>
    <m/>
    <x v="0"/>
    <x v="0"/>
  </r>
  <r>
    <s v="JUDEA REG R D CTR"/>
    <n v="1"/>
    <s v="0.004"/>
    <m/>
    <x v="0"/>
    <x v="0"/>
  </r>
  <r>
    <s v="JUDICIAL COMMISS PROKARYOTE NOMENCLATURE"/>
    <n v="1"/>
    <s v="0.004"/>
    <m/>
    <x v="0"/>
    <x v="0"/>
  </r>
  <r>
    <s v="JULES GONIN EYE HOSP"/>
    <n v="1"/>
    <s v="0.004"/>
    <m/>
    <x v="0"/>
    <x v="0"/>
  </r>
  <r>
    <s v="JULES VERNE UNIV PICARDY"/>
    <n v="1"/>
    <s v="0.004"/>
    <m/>
    <x v="0"/>
    <x v="0"/>
  </r>
  <r>
    <s v="JUNSHIN GAKUEN UNIV"/>
    <n v="1"/>
    <s v="0.004"/>
    <m/>
    <x v="0"/>
    <x v="0"/>
  </r>
  <r>
    <s v="JUNTENDO UNIV HOSP"/>
    <n v="1"/>
    <s v="0.004"/>
    <m/>
    <x v="0"/>
    <x v="0"/>
  </r>
  <r>
    <s v="JW GOETHE UNIV HOSP"/>
    <n v="1"/>
    <s v="0.004"/>
    <m/>
    <x v="0"/>
    <x v="0"/>
  </r>
  <r>
    <s v="JWG UNIV"/>
    <n v="1"/>
    <s v="0.004"/>
    <m/>
    <x v="0"/>
    <x v="0"/>
  </r>
  <r>
    <s v="JYVASKYA CENT HOSP"/>
    <n v="1"/>
    <s v="0.004"/>
    <m/>
    <x v="0"/>
    <x v="0"/>
  </r>
  <r>
    <s v="K BUROO MKT OU"/>
    <n v="1"/>
    <s v="0.004"/>
    <m/>
    <x v="0"/>
    <x v="0"/>
  </r>
  <r>
    <s v="K S CONSULTING"/>
    <n v="1"/>
    <s v="0.004"/>
    <m/>
    <x v="0"/>
    <x v="0"/>
  </r>
  <r>
    <s v="KABUL MED UNIV"/>
    <n v="1"/>
    <s v="0.004"/>
    <m/>
    <x v="0"/>
    <x v="0"/>
  </r>
  <r>
    <s v="KADRIORG ART MUSEUM"/>
    <n v="1"/>
    <s v="0.004"/>
    <m/>
    <x v="0"/>
    <x v="0"/>
  </r>
  <r>
    <s v="KAFKAS UNIV KARS"/>
    <n v="1"/>
    <s v="0.004"/>
    <m/>
    <x v="0"/>
    <x v="0"/>
  </r>
  <r>
    <s v="KAFLKAS UNIV"/>
    <n v="1"/>
    <s v="0.004"/>
    <m/>
    <x v="0"/>
    <x v="0"/>
  </r>
  <r>
    <s v="KAHRAMANMARAS SUCTU IMAM UNIV"/>
    <n v="1"/>
    <s v="0.004"/>
    <m/>
    <x v="0"/>
    <x v="0"/>
  </r>
  <r>
    <s v="KAIE PRUUNSILD TALLINN CHILDRENS HOSP"/>
    <n v="1"/>
    <s v="0.004"/>
    <m/>
    <x v="0"/>
    <x v="0"/>
  </r>
  <r>
    <s v="KAILUAN GENERAL HOSPITAL"/>
    <n v="1"/>
    <s v="0.004"/>
    <m/>
    <x v="0"/>
    <x v="0"/>
  </r>
  <r>
    <s v="KAILUN GEN HOSP"/>
    <n v="1"/>
    <s v="0.004"/>
    <m/>
    <x v="0"/>
    <x v="0"/>
  </r>
  <r>
    <s v="KAISER FRANZ JOSEF SPITAL"/>
    <n v="1"/>
    <s v="0.004"/>
    <m/>
    <x v="0"/>
    <x v="0"/>
  </r>
  <r>
    <s v="KAISER FRANZ JOSEPH HOSP"/>
    <n v="1"/>
    <s v="0.004"/>
    <m/>
    <x v="0"/>
    <x v="0"/>
  </r>
  <r>
    <s v="KAISER PERMANENT"/>
    <n v="1"/>
    <s v="0.004"/>
    <m/>
    <x v="0"/>
    <x v="0"/>
  </r>
  <r>
    <s v="KAISER PERMANENTE DIV RES"/>
    <n v="1"/>
    <s v="0.004"/>
    <m/>
    <x v="0"/>
    <x v="0"/>
  </r>
  <r>
    <s v="KAISER PERMANENTE GRP"/>
    <n v="1"/>
    <s v="0.004"/>
    <m/>
    <x v="0"/>
    <x v="0"/>
  </r>
  <r>
    <s v="KAISER PERMANENTE NOTHERN CALIF"/>
    <n v="1"/>
    <s v="0.004"/>
    <m/>
    <x v="0"/>
    <x v="0"/>
  </r>
  <r>
    <s v="KAISER PERMANENTE SAN FRANCISCO MED CTR"/>
    <n v="1"/>
    <s v="0.004"/>
    <m/>
    <x v="0"/>
    <x v="0"/>
  </r>
  <r>
    <s v="KAITEK LABS"/>
    <n v="1"/>
    <s v="0.004"/>
    <m/>
    <x v="0"/>
    <x v="0"/>
  </r>
  <r>
    <s v="KALAMALKA FORESTRY CTR"/>
    <n v="1"/>
    <s v="0.004"/>
    <m/>
    <x v="0"/>
    <x v="0"/>
  </r>
  <r>
    <s v="KALININGRAD REG CTR ENVIRONM TOURISM"/>
    <n v="1"/>
    <s v="0.004"/>
    <m/>
    <x v="0"/>
    <x v="0"/>
  </r>
  <r>
    <s v="KALININGRAD STATE TECH UNIV"/>
    <n v="1"/>
    <s v="0.004"/>
    <m/>
    <x v="0"/>
    <x v="0"/>
  </r>
  <r>
    <s v="KALLAVERE HOSP"/>
    <n v="1"/>
    <s v="0.004"/>
    <m/>
    <x v="0"/>
    <x v="0"/>
  </r>
  <r>
    <s v="KALMAR CTY HOSP"/>
    <n v="1"/>
    <s v="0.004"/>
    <m/>
    <x v="0"/>
    <x v="0"/>
  </r>
  <r>
    <s v="KANAGAWA CHILDRENS MED CTR"/>
    <n v="1"/>
    <s v="0.004"/>
    <m/>
    <x v="0"/>
    <x v="0"/>
  </r>
  <r>
    <s v="KANAGAWA UNIV"/>
    <n v="1"/>
    <s v="0.004"/>
    <m/>
    <x v="0"/>
    <x v="0"/>
  </r>
  <r>
    <s v="KANGWEON NATL UNIV"/>
    <n v="1"/>
    <s v="0.004"/>
    <m/>
    <x v="0"/>
    <x v="0"/>
  </r>
  <r>
    <s v="KANSAI ELECT POWER HOSP"/>
    <n v="1"/>
    <s v="0.004"/>
    <m/>
    <x v="0"/>
    <x v="0"/>
  </r>
  <r>
    <s v="KANSAI ELECT POWER MED RES INST"/>
    <n v="1"/>
    <s v="0.004"/>
    <m/>
    <x v="0"/>
    <x v="0"/>
  </r>
  <r>
    <s v="KANSAI RES CTR"/>
    <n v="1"/>
    <s v="0.004"/>
    <m/>
    <x v="0"/>
    <x v="0"/>
  </r>
  <r>
    <s v="KANSAI UNIV"/>
    <n v="1"/>
    <s v="0.004"/>
    <m/>
    <x v="0"/>
    <x v="0"/>
  </r>
  <r>
    <s v="KANT BALT FED UNIV"/>
    <n v="1"/>
    <s v="0.004"/>
    <m/>
    <x v="0"/>
    <x v="0"/>
  </r>
  <r>
    <s v="KANTON ZURICH"/>
    <n v="1"/>
    <s v="0.004"/>
    <m/>
    <x v="0"/>
    <x v="0"/>
  </r>
  <r>
    <s v="KAOHSIUNG VET GEN HOSP"/>
    <n v="1"/>
    <s v="0.004"/>
    <m/>
    <x v="0"/>
    <x v="0"/>
  </r>
  <r>
    <s v="KAPITZA INST PHYS PROBLEMS RAS"/>
    <n v="1"/>
    <s v="0.004"/>
    <m/>
    <x v="0"/>
    <x v="0"/>
  </r>
  <r>
    <s v="KAPOSVAR UNIV"/>
    <n v="1"/>
    <s v="0.004"/>
    <m/>
    <x v="0"/>
    <x v="0"/>
  </r>
  <r>
    <s v="KARABUK UNIV"/>
    <n v="1"/>
    <s v="0.004"/>
    <m/>
    <x v="0"/>
    <x v="0"/>
  </r>
  <r>
    <s v="KARADAG GEOPHYS RES OBSERV"/>
    <n v="1"/>
    <s v="0.004"/>
    <m/>
    <x v="0"/>
    <x v="0"/>
  </r>
  <r>
    <s v="KARDIOL"/>
    <n v="1"/>
    <s v="0.004"/>
    <m/>
    <x v="0"/>
    <x v="0"/>
  </r>
  <r>
    <s v="KARDIOL AMBULANCE"/>
    <n v="1"/>
    <s v="0.004"/>
    <m/>
    <x v="0"/>
    <x v="0"/>
  </r>
  <r>
    <s v="KARDIOL INTERNI AMBULANCE"/>
    <n v="1"/>
    <s v="0.004"/>
    <m/>
    <x v="0"/>
    <x v="0"/>
  </r>
  <r>
    <s v="KARDIOL ORDINACE"/>
    <n v="1"/>
    <s v="0.004"/>
    <m/>
    <x v="0"/>
    <x v="0"/>
  </r>
  <r>
    <s v="KARELIAN RES CTR RAS"/>
    <n v="1"/>
    <s v="0.004"/>
    <m/>
    <x v="0"/>
    <x v="0"/>
  </r>
  <r>
    <s v="KARELIAN SCI CTR"/>
    <n v="1"/>
    <s v="0.004"/>
    <m/>
    <x v="0"/>
    <x v="0"/>
  </r>
  <r>
    <s v="KARELIAN STATE PEDAG UNIV"/>
    <n v="1"/>
    <s v="0.004"/>
    <m/>
    <x v="0"/>
    <x v="0"/>
  </r>
  <r>
    <s v="KARIUS INC"/>
    <n v="1"/>
    <s v="0.004"/>
    <m/>
    <x v="0"/>
    <x v="0"/>
  </r>
  <r>
    <s v="KARLSRUHE UNIV APPL SCI"/>
    <n v="1"/>
    <s v="0.004"/>
    <m/>
    <x v="0"/>
    <x v="0"/>
  </r>
  <r>
    <s v="KARLSRUHER INST TECHNOL"/>
    <n v="1"/>
    <s v="0.004"/>
    <m/>
    <x v="0"/>
    <x v="0"/>
  </r>
  <r>
    <s v="KARLSTADS UNIV"/>
    <n v="1"/>
    <s v="0.004"/>
    <m/>
    <x v="0"/>
    <x v="0"/>
  </r>
  <r>
    <s v="KARNATAKA STATE OPEN UNIV"/>
    <n v="1"/>
    <s v="0.004"/>
    <m/>
    <x v="0"/>
    <x v="0"/>
  </r>
  <r>
    <s v="KARNATAKA VET ANIM FISHERIES SCI UNIV"/>
    <n v="1"/>
    <s v="0.004"/>
    <m/>
    <x v="0"/>
    <x v="0"/>
  </r>
  <r>
    <s v="KARNSJUKHUSET SKOVDE"/>
    <n v="1"/>
    <s v="0.004"/>
    <m/>
    <x v="0"/>
    <x v="0"/>
  </r>
  <r>
    <s v="KAROLINKSA UNIV"/>
    <n v="1"/>
    <s v="0.004"/>
    <m/>
    <x v="0"/>
    <x v="0"/>
  </r>
  <r>
    <s v="KAROLINSKA HOSP"/>
    <n v="1"/>
    <s v="0.004"/>
    <m/>
    <x v="0"/>
    <x v="0"/>
  </r>
  <r>
    <s v="KAROLINSKA HOSP INST"/>
    <n v="1"/>
    <s v="0.004"/>
    <m/>
    <x v="0"/>
    <x v="0"/>
  </r>
  <r>
    <s v="KAROLINSKA INST HUDDINGE"/>
    <n v="1"/>
    <s v="0.004"/>
    <m/>
    <x v="0"/>
    <x v="0"/>
  </r>
  <r>
    <s v="KAROLINSKA INST KI"/>
    <n v="1"/>
    <s v="0.004"/>
    <m/>
    <x v="0"/>
    <x v="0"/>
  </r>
  <r>
    <s v="KAROLINSKA INST SODERSJUKHUSET"/>
    <n v="1"/>
    <s v="0.004"/>
    <m/>
    <x v="0"/>
    <x v="0"/>
  </r>
  <r>
    <s v="KAROLINSKA INST STOCKHOLM"/>
    <n v="1"/>
    <s v="0.004"/>
    <m/>
    <x v="0"/>
    <x v="0"/>
  </r>
  <r>
    <s v="KAROLINSKA INST TUTET"/>
    <n v="1"/>
    <s v="0.004"/>
    <m/>
    <x v="0"/>
    <x v="0"/>
  </r>
  <r>
    <s v="KAROLINSKA INSTUTUE"/>
    <n v="1"/>
    <s v="0.004"/>
    <m/>
    <x v="0"/>
    <x v="0"/>
  </r>
  <r>
    <s v="KAROLINSKA INTITUTET"/>
    <n v="1"/>
    <s v="0.004"/>
    <m/>
    <x v="0"/>
    <x v="0"/>
  </r>
  <r>
    <s v="KAROLINSKA UNIV LAB"/>
    <n v="1"/>
    <s v="0.004"/>
    <m/>
    <x v="0"/>
    <x v="0"/>
  </r>
  <r>
    <s v="KAROLINSKA UNIV LAB HUDDINGE"/>
    <n v="1"/>
    <s v="0.004"/>
    <m/>
    <x v="0"/>
    <x v="0"/>
  </r>
  <r>
    <s v="KAROLINSKA UNIV SSJUKHUSET"/>
    <n v="1"/>
    <s v="0.004"/>
    <m/>
    <x v="0"/>
    <x v="0"/>
  </r>
  <r>
    <s v="KARPINSKII ALL RUSSIA RES INST GEOL"/>
    <n v="1"/>
    <s v="0.004"/>
    <m/>
    <x v="0"/>
    <x v="0"/>
  </r>
  <r>
    <s v="KARPINSKY RUSSIAN GEOL RES INST"/>
    <n v="1"/>
    <s v="0.004"/>
    <m/>
    <x v="0"/>
    <x v="0"/>
  </r>
  <r>
    <s v="KARPOV INST PHYS CHEM"/>
    <n v="1"/>
    <s v="0.004"/>
    <m/>
    <x v="0"/>
    <x v="0"/>
  </r>
  <r>
    <s v="KARR CONSULTANCY LTD"/>
    <n v="1"/>
    <s v="0.004"/>
    <m/>
    <x v="0"/>
    <x v="0"/>
  </r>
  <r>
    <s v="KARST RES INST ZRC SAZU"/>
    <n v="1"/>
    <s v="0.004"/>
    <m/>
    <x v="0"/>
    <x v="0"/>
  </r>
  <r>
    <s v="KARTINI CLIN"/>
    <n v="1"/>
    <s v="0.004"/>
    <m/>
    <x v="0"/>
    <x v="0"/>
  </r>
  <r>
    <s v="KARTVERKET"/>
    <n v="1"/>
    <s v="0.004"/>
    <m/>
    <x v="0"/>
    <x v="0"/>
  </r>
  <r>
    <s v="KASR EL AINI UNIV"/>
    <n v="1"/>
    <s v="0.004"/>
    <m/>
    <x v="0"/>
    <x v="0"/>
  </r>
  <r>
    <s v="KATANOV STATE UNIV"/>
    <n v="1"/>
    <s v="0.004"/>
    <m/>
    <x v="0"/>
    <x v="0"/>
  </r>
  <r>
    <s v="KATHMANDU UNIV"/>
    <n v="1"/>
    <s v="0.004"/>
    <m/>
    <x v="0"/>
    <x v="0"/>
  </r>
  <r>
    <s v="KATHOLIEKE UNIV LEUVEN KU LEUVEN"/>
    <n v="1"/>
    <s v="0.004"/>
    <m/>
    <x v="0"/>
    <x v="0"/>
  </r>
  <r>
    <s v="KATHOLIEKE UNIV LEUVEN VIB"/>
    <n v="1"/>
    <s v="0.004"/>
    <m/>
    <x v="0"/>
    <x v="0"/>
  </r>
  <r>
    <s v="KATKAS UNIV"/>
    <n v="1"/>
    <s v="0.004"/>
    <m/>
    <x v="0"/>
    <x v="0"/>
  </r>
  <r>
    <s v="KAUNAS COLL"/>
    <n v="1"/>
    <s v="0.004"/>
    <m/>
    <x v="0"/>
    <x v="0"/>
  </r>
  <r>
    <s v="KAUNAS CTY HOSP"/>
    <n v="1"/>
    <s v="0.004"/>
    <m/>
    <x v="0"/>
    <x v="0"/>
  </r>
  <r>
    <s v="KAUNAS FORESTRY ENVIRONM ENGN UNIV APPL SCI"/>
    <n v="1"/>
    <s v="0.004"/>
    <m/>
    <x v="0"/>
    <x v="0"/>
  </r>
  <r>
    <s v="KAUNAS SECOND CLIN HOSP"/>
    <n v="1"/>
    <s v="0.004"/>
    <m/>
    <x v="0"/>
    <x v="0"/>
  </r>
  <r>
    <s v="KAUNAS T IVANAUSKAS ZOOL MUSEUM"/>
    <n v="1"/>
    <s v="0.004"/>
    <m/>
    <x v="0"/>
    <x v="0"/>
  </r>
  <r>
    <s v="KAUNAS TECHNOL UNIV"/>
    <n v="1"/>
    <s v="0.004"/>
    <m/>
    <x v="0"/>
    <x v="0"/>
  </r>
  <r>
    <s v="KAUNAS UNIV APPL SCI"/>
    <n v="1"/>
    <s v="0.004"/>
    <m/>
    <x v="0"/>
    <x v="0"/>
  </r>
  <r>
    <s v="KAUNAS UNIV HOSP"/>
    <n v="1"/>
    <s v="0.004"/>
    <m/>
    <x v="0"/>
    <x v="0"/>
  </r>
  <r>
    <s v="KAUNAS UNIV MED HOSP"/>
    <n v="1"/>
    <s v="0.004"/>
    <m/>
    <x v="0"/>
    <x v="0"/>
  </r>
  <r>
    <s v="KAUST"/>
    <n v="1"/>
    <s v="0.004"/>
    <m/>
    <x v="0"/>
    <x v="0"/>
  </r>
  <r>
    <s v="KAVLI INST PARTICLE ASTROPHYS COSMOL"/>
    <n v="1"/>
    <s v="0.004"/>
    <m/>
    <x v="0"/>
    <x v="0"/>
  </r>
  <r>
    <s v="KAVOSH PAY MASHHAD RES CTR"/>
    <n v="1"/>
    <s v="0.004"/>
    <m/>
    <x v="0"/>
    <x v="0"/>
  </r>
  <r>
    <s v="KAWASAKI MED UNIV"/>
    <n v="1"/>
    <s v="0.004"/>
    <m/>
    <x v="0"/>
    <x v="0"/>
  </r>
  <r>
    <s v="KAZAKH AGROTECH UNIV"/>
    <n v="1"/>
    <s v="0.004"/>
    <m/>
    <x v="0"/>
    <x v="0"/>
  </r>
  <r>
    <s v="KAZAKH BRITISH TECH UNIV"/>
    <n v="1"/>
    <s v="0.004"/>
    <m/>
    <x v="0"/>
    <x v="0"/>
  </r>
  <r>
    <s v="KAZAKH NATL AGRARIAN UNIV"/>
    <n v="1"/>
    <s v="0.004"/>
    <m/>
    <x v="0"/>
    <x v="0"/>
  </r>
  <r>
    <s v="KAZAKH NATL PEDAG UNIV"/>
    <n v="1"/>
    <s v="0.004"/>
    <m/>
    <x v="0"/>
    <x v="0"/>
  </r>
  <r>
    <s v="KAZAN STATE TECHNOL UNIV"/>
    <n v="1"/>
    <s v="0.004"/>
    <m/>
    <x v="0"/>
    <x v="0"/>
  </r>
  <r>
    <s v="KAZAN STATE UNIV POWER ENGN"/>
    <n v="1"/>
    <s v="0.004"/>
    <m/>
    <x v="0"/>
    <x v="0"/>
  </r>
  <r>
    <s v="KAZAN STATE UNIV TECHNOL"/>
    <n v="1"/>
    <s v="0.004"/>
    <m/>
    <x v="0"/>
    <x v="0"/>
  </r>
  <r>
    <s v="KBO INN SALZACH KLINIKUM WASSERBURG INN"/>
    <n v="1"/>
    <s v="0.004"/>
    <m/>
    <x v="0"/>
    <x v="0"/>
  </r>
  <r>
    <s v="KEAN UNIV"/>
    <n v="1"/>
    <s v="0.004"/>
    <m/>
    <x v="0"/>
    <x v="0"/>
  </r>
  <r>
    <s v="KECK GRAD INST APPL SCI"/>
    <n v="1"/>
    <s v="0.004"/>
    <m/>
    <x v="0"/>
    <x v="0"/>
  </r>
  <r>
    <s v="KEDGE BUSINESS SCH BORDEAUX"/>
    <n v="1"/>
    <s v="0.004"/>
    <m/>
    <x v="0"/>
    <x v="0"/>
  </r>
  <r>
    <s v="KEEL TRANSLAT OU"/>
    <n v="1"/>
    <s v="0.004"/>
    <m/>
    <x v="0"/>
    <x v="0"/>
  </r>
  <r>
    <s v="KEELUNG CHANG GUNG MEM HOSP"/>
    <n v="1"/>
    <s v="0.004"/>
    <m/>
    <x v="0"/>
    <x v="0"/>
  </r>
  <r>
    <s v="KEEP SOLUT"/>
    <n v="1"/>
    <s v="0.004"/>
    <m/>
    <x v="0"/>
    <x v="0"/>
  </r>
  <r>
    <s v="KEIMYUNG UNIV"/>
    <n v="1"/>
    <s v="0.004"/>
    <m/>
    <x v="0"/>
    <x v="0"/>
  </r>
  <r>
    <s v="KELDYSH INST APPL MATH"/>
    <n v="1"/>
    <s v="0.004"/>
    <m/>
    <x v="0"/>
    <x v="0"/>
  </r>
  <r>
    <s v="KELLY SERV"/>
    <n v="1"/>
    <s v="0.004"/>
    <m/>
    <x v="0"/>
    <x v="0"/>
  </r>
  <r>
    <s v="KELM UNIV"/>
    <n v="1"/>
    <s v="0.004"/>
    <m/>
    <x v="0"/>
    <x v="0"/>
  </r>
  <r>
    <s v="KELOWNA CARDIOL RES"/>
    <n v="1"/>
    <s v="0.004"/>
    <m/>
    <x v="0"/>
    <x v="0"/>
  </r>
  <r>
    <s v="KEM HOSP PAREL"/>
    <n v="1"/>
    <s v="0.004"/>
    <m/>
    <x v="0"/>
    <x v="0"/>
  </r>
  <r>
    <s v="KEMRI WELLCOME TRUST RES PROGRAM"/>
    <n v="1"/>
    <s v="0.004"/>
    <m/>
    <x v="0"/>
    <x v="0"/>
  </r>
  <r>
    <s v="KENNEDY KRIEGER INST"/>
    <n v="1"/>
    <s v="0.004"/>
    <m/>
    <x v="0"/>
    <x v="0"/>
  </r>
  <r>
    <s v="KENT STATE UNIV"/>
    <n v="1"/>
    <s v="0.004"/>
    <m/>
    <x v="0"/>
    <x v="0"/>
  </r>
  <r>
    <s v="KENYATTA HOSP"/>
    <n v="1"/>
    <s v="0.004"/>
    <m/>
    <x v="0"/>
    <x v="0"/>
  </r>
  <r>
    <s v="KENYON COLL"/>
    <n v="1"/>
    <s v="0.004"/>
    <m/>
    <x v="0"/>
    <x v="0"/>
  </r>
  <r>
    <s v="KEPLER UNIV HOSP"/>
    <n v="1"/>
    <s v="0.004"/>
    <m/>
    <x v="0"/>
    <x v="0"/>
  </r>
  <r>
    <s v="KERALA AGR UNIV"/>
    <n v="1"/>
    <s v="0.004"/>
    <m/>
    <x v="0"/>
    <x v="0"/>
  </r>
  <r>
    <s v="KESHIKETENG QI FORESTRY ADM"/>
    <n v="1"/>
    <s v="0.004"/>
    <m/>
    <x v="0"/>
    <x v="0"/>
  </r>
  <r>
    <s v="KESKI SUOMEN KESKUSSAIRAALA"/>
    <n v="1"/>
    <s v="0.004"/>
    <m/>
    <x v="0"/>
    <x v="0"/>
  </r>
  <r>
    <s v="KEW GARDENS"/>
    <n v="1"/>
    <s v="0.004"/>
    <m/>
    <x v="0"/>
    <x v="0"/>
  </r>
  <r>
    <s v="KF UNIV"/>
    <n v="1"/>
    <s v="0.004"/>
    <m/>
    <x v="0"/>
    <x v="0"/>
  </r>
  <r>
    <s v="KFKI"/>
    <n v="1"/>
    <s v="0.004"/>
    <m/>
    <x v="0"/>
    <x v="0"/>
  </r>
  <r>
    <s v="KHABAROVSK ANTIPLAGUE STN"/>
    <n v="1"/>
    <s v="0.004"/>
    <m/>
    <x v="0"/>
    <x v="0"/>
  </r>
  <r>
    <s v="KHANTY MANSIYSK CLIN PSYCHONEUROL HOSP"/>
    <n v="1"/>
    <s v="0.004"/>
    <m/>
    <x v="0"/>
    <x v="0"/>
  </r>
  <r>
    <s v="KHARKIV NATL MED UNIV"/>
    <n v="1"/>
    <s v="0.004"/>
    <m/>
    <x v="0"/>
    <x v="0"/>
  </r>
  <r>
    <s v="KHARKIV PHYSICOTECH INST"/>
    <n v="1"/>
    <s v="0.004"/>
    <m/>
    <x v="0"/>
    <x v="0"/>
  </r>
  <r>
    <s v="KHARKIV ZOOVET ACAD"/>
    <n v="1"/>
    <s v="0.004"/>
    <m/>
    <x v="0"/>
    <x v="0"/>
  </r>
  <r>
    <s v="KHARKOV AM GORKII STATE UNIV"/>
    <n v="1"/>
    <s v="0.004"/>
    <m/>
    <x v="0"/>
    <x v="0"/>
  </r>
  <r>
    <s v="KHARTOUM TEACHING HOSP"/>
    <n v="1"/>
    <s v="0.004"/>
    <m/>
    <x v="0"/>
    <x v="0"/>
  </r>
  <r>
    <s v="KHOO TECK PUAT NATL UNIV"/>
    <n v="1"/>
    <s v="0.004"/>
    <m/>
    <x v="0"/>
    <x v="0"/>
  </r>
  <r>
    <s v="KHUZESTAN RAMIN AGR NAT RESOURCES UNIV"/>
    <n v="1"/>
    <s v="0.004"/>
    <m/>
    <x v="0"/>
    <x v="0"/>
  </r>
  <r>
    <s v="KIANG WU HOSP"/>
    <n v="1"/>
    <s v="0.004"/>
    <m/>
    <x v="0"/>
    <x v="0"/>
  </r>
  <r>
    <s v="KICT"/>
    <n v="1"/>
    <s v="0.004"/>
    <m/>
    <x v="0"/>
    <x v="0"/>
  </r>
  <r>
    <s v="KIDNEY RES INST"/>
    <n v="1"/>
    <s v="0.004"/>
    <m/>
    <x v="0"/>
    <x v="0"/>
  </r>
  <r>
    <s v="KIDWAI MEM INST ONCOL"/>
    <n v="1"/>
    <s v="0.004"/>
    <m/>
    <x v="0"/>
    <x v="0"/>
  </r>
  <r>
    <s v="KIDWAY MEM INST ONCOL"/>
    <n v="1"/>
    <s v="0.004"/>
    <m/>
    <x v="0"/>
    <x v="0"/>
  </r>
  <r>
    <s v="KIEL PAIN HEADACHE CTR"/>
    <n v="1"/>
    <s v="0.004"/>
    <m/>
    <x v="0"/>
    <x v="0"/>
  </r>
  <r>
    <s v="KIEL UNIV IFM GEOMAR"/>
    <n v="1"/>
    <s v="0.004"/>
    <m/>
    <x v="0"/>
    <x v="0"/>
  </r>
  <r>
    <s v="KIILI VALLAVALITSUS"/>
    <n v="1"/>
    <s v="0.004"/>
    <m/>
    <x v="0"/>
    <x v="0"/>
  </r>
  <r>
    <s v="KILTE AWLAELOHEALTH DEMOG SURVEILLANCE SITE"/>
    <n v="1"/>
    <s v="0.004"/>
    <m/>
    <x v="0"/>
    <x v="0"/>
  </r>
  <r>
    <s v="KIMRON VET INST"/>
    <n v="1"/>
    <s v="0.004"/>
    <m/>
    <x v="0"/>
    <x v="0"/>
  </r>
  <r>
    <s v="KIMS HOSP"/>
    <n v="1"/>
    <s v="0.004"/>
    <m/>
    <x v="0"/>
    <x v="0"/>
  </r>
  <r>
    <s v="KINANTHROPOMETRY"/>
    <n v="1"/>
    <s v="0.004"/>
    <m/>
    <x v="0"/>
    <x v="0"/>
  </r>
  <r>
    <s v="KINASEDETECT APS"/>
    <n v="1"/>
    <s v="0.004"/>
    <m/>
    <x v="0"/>
    <x v="0"/>
  </r>
  <r>
    <s v="KINASERA OU"/>
    <n v="1"/>
    <s v="0.004"/>
    <m/>
    <x v="0"/>
    <x v="0"/>
  </r>
  <r>
    <s v="KINDER JUGENDKRANKENHAUS AUF DER BULT"/>
    <n v="1"/>
    <s v="0.004"/>
    <m/>
    <x v="0"/>
    <x v="0"/>
  </r>
  <r>
    <s v="KINDERHOSP LUZERN"/>
    <n v="1"/>
    <s v="0.004"/>
    <m/>
    <x v="0"/>
    <x v="0"/>
  </r>
  <r>
    <s v="KINDERKRANKENHAUS SANKT MARIEN"/>
    <n v="1"/>
    <s v="0.004"/>
    <m/>
    <x v="0"/>
    <x v="0"/>
  </r>
  <r>
    <s v="KINDERSPITAL LUZERN"/>
    <n v="1"/>
    <s v="0.004"/>
    <m/>
    <x v="0"/>
    <x v="0"/>
  </r>
  <r>
    <s v="KINDERZENTRUM ST MARTIN"/>
    <n v="1"/>
    <s v="0.004"/>
    <m/>
    <x v="0"/>
    <x v="0"/>
  </r>
  <r>
    <s v="KINDRAL LAIDONERI MUUSEUM"/>
    <n v="1"/>
    <s v="0.004"/>
    <m/>
    <x v="0"/>
    <x v="0"/>
  </r>
  <r>
    <s v="KING ADBULAZIZ UNIV"/>
    <n v="1"/>
    <s v="0.004"/>
    <m/>
    <x v="0"/>
    <x v="0"/>
  </r>
  <r>
    <s v="KING CHRISTIAN XTH HOSP"/>
    <n v="1"/>
    <s v="0.004"/>
    <m/>
    <x v="0"/>
    <x v="0"/>
  </r>
  <r>
    <s v="KING FAISAL UNIV"/>
    <n v="1"/>
    <s v="0.004"/>
    <m/>
    <x v="0"/>
    <x v="0"/>
  </r>
  <r>
    <s v="KING HASSAN II UNIV"/>
    <n v="1"/>
    <s v="0.004"/>
    <m/>
    <x v="0"/>
    <x v="0"/>
  </r>
  <r>
    <s v="KING HUSSEIN CANC CTR"/>
    <n v="1"/>
    <s v="0.004"/>
    <m/>
    <x v="0"/>
    <x v="0"/>
  </r>
  <r>
    <s v="KING HUSSEIN INST CANC BIOTECHNOL"/>
    <n v="1"/>
    <s v="0.004"/>
    <m/>
    <x v="0"/>
    <x v="0"/>
  </r>
  <r>
    <s v="KING MONGKUTS UNIV TECHNOL"/>
    <n v="1"/>
    <s v="0.004"/>
    <m/>
    <x v="0"/>
    <x v="0"/>
  </r>
  <r>
    <s v="KINGS BRITISH HEART FDN CTR"/>
    <n v="1"/>
    <s v="0.004"/>
    <m/>
    <x v="0"/>
    <x v="0"/>
  </r>
  <r>
    <s v="KINGS CROSS"/>
    <n v="1"/>
    <s v="0.004"/>
    <m/>
    <x v="0"/>
    <x v="0"/>
  </r>
  <r>
    <s v="KINGS CTR GLOBAL HLTH"/>
    <n v="1"/>
    <s v="0.004"/>
    <m/>
    <x v="0"/>
    <x v="0"/>
  </r>
  <r>
    <s v="KINGS PK BOT GARDENS"/>
    <n v="1"/>
    <s v="0.004"/>
    <m/>
    <x v="0"/>
    <x v="0"/>
  </r>
  <r>
    <s v="KINGSTON GEN HOSP"/>
    <n v="1"/>
    <s v="0.004"/>
    <m/>
    <x v="0"/>
    <x v="0"/>
  </r>
  <r>
    <s v="KINGSTON UNIV LONDON"/>
    <n v="1"/>
    <s v="0.004"/>
    <m/>
    <x v="0"/>
    <x v="0"/>
  </r>
  <r>
    <s v="KINNERET LIMNOL LAB"/>
    <n v="1"/>
    <s v="0.004"/>
    <m/>
    <x v="0"/>
    <x v="0"/>
  </r>
  <r>
    <s v="KIRBY INST"/>
    <n v="1"/>
    <s v="0.004"/>
    <m/>
    <x v="0"/>
    <x v="0"/>
  </r>
  <r>
    <s v="KIRENSKY INST PHYS SB RAS"/>
    <n v="1"/>
    <s v="0.004"/>
    <m/>
    <x v="0"/>
    <x v="0"/>
  </r>
  <r>
    <s v="KIRJASTUSE NORNBERG CO"/>
    <n v="1"/>
    <s v="0.004"/>
    <m/>
    <x v="0"/>
    <x v="0"/>
  </r>
  <r>
    <s v="KIRSTENBOSCH RES CTR"/>
    <n v="1"/>
    <s v="0.004"/>
    <m/>
    <x v="0"/>
    <x v="0"/>
  </r>
  <r>
    <s v="KIRYAT HADASSAH"/>
    <n v="1"/>
    <s v="0.004"/>
    <m/>
    <x v="0"/>
    <x v="0"/>
  </r>
  <r>
    <s v="KITTNER DAVIDAI INST CARDIOL CTR"/>
    <n v="1"/>
    <s v="0.004"/>
    <m/>
    <x v="0"/>
    <x v="0"/>
  </r>
  <r>
    <s v="KIVION MTU"/>
    <n v="1"/>
    <s v="0.004"/>
    <m/>
    <x v="0"/>
    <x v="0"/>
  </r>
  <r>
    <s v="KK HOSP"/>
    <n v="1"/>
    <s v="0.004"/>
    <m/>
    <x v="0"/>
    <x v="0"/>
  </r>
  <r>
    <s v="KL UNIV"/>
    <n v="1"/>
    <s v="0.004"/>
    <m/>
    <x v="0"/>
    <x v="0"/>
  </r>
  <r>
    <s v="KLAGENFURT UNIV"/>
    <n v="1"/>
    <s v="0.004"/>
    <m/>
    <x v="0"/>
    <x v="0"/>
  </r>
  <r>
    <s v="KLAIPEDA UNIV HOSP"/>
    <n v="1"/>
    <s v="0.004"/>
    <m/>
    <x v="0"/>
    <x v="0"/>
  </r>
  <r>
    <s v="KLAIPEDOS UNIV LIGONINE"/>
    <n v="1"/>
    <s v="0.004"/>
    <m/>
    <x v="0"/>
    <x v="0"/>
  </r>
  <r>
    <s v="KLASTER BALT"/>
    <n v="1"/>
    <s v="0.004"/>
    <m/>
    <x v="0"/>
    <x v="0"/>
  </r>
  <r>
    <s v="KLASTER BALTIC"/>
    <n v="1"/>
    <s v="0.004"/>
    <m/>
    <x v="0"/>
    <x v="0"/>
  </r>
  <r>
    <s v="KLEINTIERKLIN RIGIPL"/>
    <n v="1"/>
    <s v="0.004"/>
    <m/>
    <x v="0"/>
    <x v="0"/>
  </r>
  <r>
    <s v="KLEINTIERPRAXIS"/>
    <n v="1"/>
    <s v="0.004"/>
    <m/>
    <x v="0"/>
    <x v="0"/>
  </r>
  <r>
    <s v="KLIIN UURINGUTE KESKUS"/>
    <n v="1"/>
    <s v="0.004"/>
    <m/>
    <x v="0"/>
    <x v="0"/>
  </r>
  <r>
    <s v="KLIMA ENERGIETECH GGMBH INFORMATIONSZENTRUM KALTE"/>
    <n v="1"/>
    <s v="0.004"/>
    <m/>
    <x v="0"/>
    <x v="0"/>
  </r>
  <r>
    <s v="KLIN BOLNICKI CTR"/>
    <n v="1"/>
    <s v="0.004"/>
    <m/>
    <x v="0"/>
    <x v="0"/>
  </r>
  <r>
    <s v="KLIN CHEM"/>
    <n v="1"/>
    <s v="0.004"/>
    <m/>
    <x v="0"/>
    <x v="0"/>
  </r>
  <r>
    <s v="KLIN CTR VOJVODINE"/>
    <n v="1"/>
    <s v="0.004"/>
    <m/>
    <x v="0"/>
    <x v="0"/>
  </r>
  <r>
    <s v="KLIN HALLERWIESE"/>
    <n v="1"/>
    <s v="0.004"/>
    <m/>
    <x v="0"/>
    <x v="0"/>
  </r>
  <r>
    <s v="KLIN HALLERWIESE CNOPF SCHE KINDERKLINIK"/>
    <n v="1"/>
    <s v="0.004"/>
    <m/>
    <x v="0"/>
    <x v="0"/>
  </r>
  <r>
    <s v="KLIN HAMATOL ONKOL KLIN IMMUNOL"/>
    <n v="1"/>
    <s v="0.004"/>
    <m/>
    <x v="0"/>
    <x v="0"/>
  </r>
  <r>
    <s v="KLIN IMMUNOL KERCKHOFF"/>
    <n v="1"/>
    <s v="0.004"/>
    <m/>
    <x v="0"/>
    <x v="0"/>
  </r>
  <r>
    <s v="KLIN PK"/>
    <n v="1"/>
    <s v="0.004"/>
    <m/>
    <x v="0"/>
    <x v="0"/>
  </r>
  <r>
    <s v="KLINICKI CENTAR NIS"/>
    <n v="1"/>
    <s v="0.004"/>
    <m/>
    <x v="0"/>
    <x v="0"/>
  </r>
  <r>
    <s v="KLINIEKI CTR NIS"/>
    <n v="1"/>
    <s v="0.004"/>
    <m/>
    <x v="0"/>
    <x v="0"/>
  </r>
  <r>
    <s v="KLINIKUM AMBERG"/>
    <n v="1"/>
    <s v="0.004"/>
    <m/>
    <x v="0"/>
    <x v="0"/>
  </r>
  <r>
    <s v="KLINIKUM ASCHAFFENBURG"/>
    <n v="1"/>
    <s v="0.004"/>
    <m/>
    <x v="0"/>
    <x v="0"/>
  </r>
  <r>
    <s v="KLINIKUM AUGSBURG"/>
    <n v="1"/>
    <s v="0.004"/>
    <m/>
    <x v="0"/>
    <x v="0"/>
  </r>
  <r>
    <s v="KLINIKUM BIELEFELD"/>
    <n v="1"/>
    <s v="0.004"/>
    <m/>
    <x v="0"/>
    <x v="0"/>
  </r>
  <r>
    <s v="KLINIKUM DARMSTADT GMBH"/>
    <n v="1"/>
    <s v="0.004"/>
    <m/>
    <x v="0"/>
    <x v="0"/>
  </r>
  <r>
    <s v="KLINIKUM ERNST MORITZ ARNDT UNIV GREIFSWALD"/>
    <n v="1"/>
    <s v="0.004"/>
    <m/>
    <x v="0"/>
    <x v="0"/>
  </r>
  <r>
    <s v="KLINIKUM FRANKFURT HOECHST"/>
    <n v="1"/>
    <s v="0.004"/>
    <m/>
    <x v="0"/>
    <x v="0"/>
  </r>
  <r>
    <s v="KLINIKUM HARLACHING"/>
    <n v="1"/>
    <s v="0.004"/>
    <m/>
    <x v="0"/>
    <x v="0"/>
  </r>
  <r>
    <s v="KLINIKUM JOHANN WOLFGANG GOETHE UNIV"/>
    <n v="1"/>
    <s v="0.004"/>
    <m/>
    <x v="0"/>
    <x v="0"/>
  </r>
  <r>
    <s v="KLINIKUM KASSEL"/>
    <n v="1"/>
    <s v="0.004"/>
    <m/>
    <x v="0"/>
    <x v="0"/>
  </r>
  <r>
    <s v="KLINIKUM KLAGENFURT"/>
    <n v="1"/>
    <s v="0.004"/>
    <m/>
    <x v="0"/>
    <x v="0"/>
  </r>
  <r>
    <s v="KLINIKUM KLAGENFURT WS"/>
    <n v="1"/>
    <s v="0.004"/>
    <m/>
    <x v="0"/>
    <x v="0"/>
  </r>
  <r>
    <s v="KLINIKUM LIPPE GMBH"/>
    <n v="1"/>
    <s v="0.004"/>
    <m/>
    <x v="0"/>
    <x v="0"/>
  </r>
  <r>
    <s v="KLINIKUM NUERNBERG"/>
    <n v="1"/>
    <s v="0.004"/>
    <m/>
    <x v="0"/>
    <x v="0"/>
  </r>
  <r>
    <s v="KLINIKUM OLDENBURG GGMBH"/>
    <n v="1"/>
    <s v="0.004"/>
    <m/>
    <x v="0"/>
    <x v="0"/>
  </r>
  <r>
    <s v="KLINIKUM RECHTS DER ISAR"/>
    <n v="1"/>
    <s v="0.004"/>
    <m/>
    <x v="0"/>
    <x v="0"/>
  </r>
  <r>
    <s v="KLINIKUM RECHTS ISAR TECHN UNIV MU NCHEN"/>
    <n v="1"/>
    <s v="0.004"/>
    <m/>
    <x v="0"/>
    <x v="0"/>
  </r>
  <r>
    <s v="KLINIKUM SAARBRUECKEN"/>
    <n v="1"/>
    <s v="0.004"/>
    <m/>
    <x v="0"/>
    <x v="0"/>
  </r>
  <r>
    <s v="KLINIKUM TRAUNSTEIN"/>
    <n v="1"/>
    <s v="0.004"/>
    <m/>
    <x v="0"/>
    <x v="0"/>
  </r>
  <r>
    <s v="KLINIKUM WEIDEN"/>
    <n v="1"/>
    <s v="0.004"/>
    <m/>
    <x v="0"/>
    <x v="0"/>
  </r>
  <r>
    <s v="KLINIKVERBUND KEMPTEN OBERALLGAU GGMBH"/>
    <n v="1"/>
    <s v="0.004"/>
    <m/>
    <x v="0"/>
    <x v="0"/>
  </r>
  <r>
    <s v="KN GOVT PG COLL"/>
    <n v="1"/>
    <s v="0.004"/>
    <m/>
    <x v="0"/>
    <x v="0"/>
  </r>
  <r>
    <s v="KNMI"/>
    <n v="1"/>
    <s v="0.004"/>
    <m/>
    <x v="0"/>
    <x v="0"/>
  </r>
  <r>
    <s v="KNOW CTR"/>
    <n v="1"/>
    <s v="0.004"/>
    <m/>
    <x v="0"/>
    <x v="0"/>
  </r>
  <r>
    <s v="KNOWLEDGE CTR AGR"/>
    <n v="1"/>
    <s v="0.004"/>
    <m/>
    <x v="0"/>
    <x v="0"/>
  </r>
  <r>
    <s v="KNUST"/>
    <n v="1"/>
    <s v="0.004"/>
    <m/>
    <x v="0"/>
    <x v="0"/>
  </r>
  <r>
    <s v="KOBRAS LTD"/>
    <n v="1"/>
    <s v="0.004"/>
    <m/>
    <x v="0"/>
    <x v="0"/>
  </r>
  <r>
    <s v="KOBUS"/>
    <n v="1"/>
    <s v="0.004"/>
    <m/>
    <x v="0"/>
    <x v="0"/>
  </r>
  <r>
    <s v="KOC UNIV HOSP"/>
    <n v="1"/>
    <s v="0.004"/>
    <m/>
    <x v="0"/>
    <x v="0"/>
  </r>
  <r>
    <s v="KOGAKUIN UNIV"/>
    <n v="1"/>
    <s v="0.004"/>
    <m/>
    <x v="0"/>
    <x v="0"/>
  </r>
  <r>
    <s v="KOHILA GYMNASIUM"/>
    <n v="1"/>
    <s v="0.004"/>
    <m/>
    <x v="0"/>
    <x v="0"/>
  </r>
  <r>
    <s v="KOKKOLA CENT HOSP"/>
    <n v="1"/>
    <s v="0.004"/>
    <m/>
    <x v="0"/>
    <x v="0"/>
  </r>
  <r>
    <s v="KOLLEEGID TALLINNA ULIKOOLI"/>
    <n v="1"/>
    <s v="0.004"/>
    <m/>
    <x v="0"/>
    <x v="0"/>
  </r>
  <r>
    <s v="KOLLING INST"/>
    <n v="1"/>
    <s v="0.004"/>
    <m/>
    <x v="0"/>
    <x v="0"/>
  </r>
  <r>
    <s v="KOMAROV BOT INST"/>
    <n v="1"/>
    <s v="0.004"/>
    <m/>
    <x v="0"/>
    <x v="0"/>
  </r>
  <r>
    <s v="KOMAROV BOT INST RAS"/>
    <n v="1"/>
    <s v="0.004"/>
    <m/>
    <x v="0"/>
    <x v="0"/>
  </r>
  <r>
    <s v="KOMI SCI CTR"/>
    <n v="1"/>
    <s v="0.004"/>
    <m/>
    <x v="0"/>
    <x v="0"/>
  </r>
  <r>
    <s v="KOMPEST LTD"/>
    <n v="1"/>
    <s v="0.004"/>
    <m/>
    <x v="0"/>
    <x v="0"/>
  </r>
  <r>
    <s v="KONARKA GMBH"/>
    <n v="1"/>
    <s v="0.004"/>
    <m/>
    <x v="0"/>
    <x v="0"/>
  </r>
  <r>
    <s v="KONGWON NATL UNIV"/>
    <n v="1"/>
    <s v="0.004"/>
    <m/>
    <x v="0"/>
    <x v="0"/>
  </r>
  <r>
    <s v="KONINKLIJKE MILITAIRE SCH ECOLE ROYALE MILITAIRE"/>
    <n v="1"/>
    <s v="0.004"/>
    <m/>
    <x v="0"/>
    <x v="0"/>
  </r>
  <r>
    <s v="KONKOLY OBSERV BUDAPEST"/>
    <n v="1"/>
    <s v="0.004"/>
    <m/>
    <x v="0"/>
    <x v="0"/>
  </r>
  <r>
    <s v="KONSTANTOPOULEIO GEN HOSP"/>
    <n v="1"/>
    <s v="0.004"/>
    <m/>
    <x v="0"/>
    <x v="0"/>
  </r>
  <r>
    <s v="KONSTANTOPOULIO HOSP"/>
    <n v="1"/>
    <s v="0.004"/>
    <m/>
    <x v="0"/>
    <x v="0"/>
  </r>
  <r>
    <s v="KONVENTHOSP BARMHERZIGE BRUEDER LINZ"/>
    <n v="1"/>
    <s v="0.004"/>
    <m/>
    <x v="0"/>
    <x v="0"/>
  </r>
  <r>
    <s v="KORA"/>
    <n v="1"/>
    <s v="0.004"/>
    <m/>
    <x v="0"/>
    <x v="0"/>
  </r>
  <r>
    <s v="KORDIN BUSINESS INCUBATION CTR"/>
    <n v="1"/>
    <s v="0.004"/>
    <m/>
    <x v="0"/>
    <x v="0"/>
  </r>
  <r>
    <s v="KOREA ATOM ENERGY RES INST"/>
    <n v="1"/>
    <s v="0.004"/>
    <m/>
    <x v="0"/>
    <x v="0"/>
  </r>
  <r>
    <s v="KOREA BASIC SCI INST"/>
    <n v="1"/>
    <s v="0.004"/>
    <m/>
    <x v="0"/>
    <x v="0"/>
  </r>
  <r>
    <s v="KOREA BASIC SCI INST UNIV"/>
    <n v="1"/>
    <s v="0.004"/>
    <m/>
    <x v="0"/>
    <x v="0"/>
  </r>
  <r>
    <s v="KOREA CTR DIS CONTROL PREVNT"/>
    <n v="1"/>
    <s v="0.004"/>
    <m/>
    <x v="0"/>
    <x v="0"/>
  </r>
  <r>
    <s v="KOREA FOREST RES INST"/>
    <n v="1"/>
    <s v="0.004"/>
    <m/>
    <x v="0"/>
    <x v="0"/>
  </r>
  <r>
    <s v="KOREA INST GEOSCI MINERAL RESOURCES KIGAM"/>
    <n v="1"/>
    <s v="0.004"/>
    <m/>
    <x v="0"/>
    <x v="0"/>
  </r>
  <r>
    <s v="KOREA INST OCEAN SCI TECHNOL"/>
    <n v="1"/>
    <s v="0.004"/>
    <m/>
    <x v="0"/>
    <x v="0"/>
  </r>
  <r>
    <s v="KOREA INST SCI TECHNOL"/>
    <n v="1"/>
    <s v="0.004"/>
    <m/>
    <x v="0"/>
    <x v="0"/>
  </r>
  <r>
    <s v="KOREA NATL RES INST HLTH"/>
    <n v="1"/>
    <s v="0.004"/>
    <m/>
    <x v="0"/>
    <x v="0"/>
  </r>
  <r>
    <s v="KOREA POLAR RES INST"/>
    <n v="1"/>
    <s v="0.004"/>
    <m/>
    <x v="0"/>
    <x v="0"/>
  </r>
  <r>
    <s v="KOREA RES INST BIOSCI BIOTECHNOL"/>
    <n v="1"/>
    <s v="0.004"/>
    <m/>
    <x v="0"/>
    <x v="0"/>
  </r>
  <r>
    <s v="KOREA RES INST STAND SCI"/>
    <n v="1"/>
    <s v="0.004"/>
    <m/>
    <x v="0"/>
    <x v="0"/>
  </r>
  <r>
    <s v="KORGKOOLIDEVAHELISES DEMOUURINGUTE KESKUSES"/>
    <n v="1"/>
    <s v="0.004"/>
    <m/>
    <x v="0"/>
    <x v="0"/>
  </r>
  <r>
    <s v="KORINDO GRP"/>
    <n v="1"/>
    <s v="0.004"/>
    <m/>
    <x v="0"/>
    <x v="0"/>
  </r>
  <r>
    <s v="KOS GENET SRL"/>
    <n v="1"/>
    <s v="0.004"/>
    <m/>
    <x v="0"/>
    <x v="0"/>
  </r>
  <r>
    <s v="KOSAGEN CELL FACTORY OU"/>
    <n v="1"/>
    <s v="0.004"/>
    <m/>
    <x v="0"/>
    <x v="0"/>
  </r>
  <r>
    <s v="KOSOVO SOC CARDIOL"/>
    <n v="1"/>
    <s v="0.004"/>
    <m/>
    <x v="0"/>
    <x v="0"/>
  </r>
  <r>
    <s v="KOTKA MARITIME RES CTR"/>
    <n v="1"/>
    <s v="0.004"/>
    <m/>
    <x v="0"/>
    <x v="0"/>
  </r>
  <r>
    <s v="KPMG BALT OU"/>
    <n v="1"/>
    <s v="0.004"/>
    <m/>
    <x v="0"/>
    <x v="0"/>
  </r>
  <r>
    <s v="KR HOSP"/>
    <n v="1"/>
    <s v="0.004"/>
    <m/>
    <x v="0"/>
    <x v="0"/>
  </r>
  <r>
    <s v="KRAJOWE FORUM CHLODNICTWA"/>
    <n v="1"/>
    <s v="0.004"/>
    <m/>
    <x v="0"/>
    <x v="0"/>
  </r>
  <r>
    <s v="KRAJSKA ZDRAVOTNI AS NEMOCNICE TEPLICE PO"/>
    <n v="1"/>
    <s v="0.004"/>
    <m/>
    <x v="0"/>
    <x v="0"/>
  </r>
  <r>
    <s v="KRAKOW PEDAG UNIV"/>
    <n v="1"/>
    <s v="0.004"/>
    <m/>
    <x v="0"/>
    <x v="0"/>
  </r>
  <r>
    <s v="KRAKOW SPECIALIST HOSP"/>
    <n v="1"/>
    <s v="0.004"/>
    <m/>
    <x v="0"/>
    <x v="0"/>
  </r>
  <r>
    <s v="KRALOVSKE VINOHRADY UNIV HOSP"/>
    <n v="1"/>
    <s v="0.004"/>
    <m/>
    <x v="0"/>
    <x v="0"/>
  </r>
  <r>
    <s v="KRANKENHAUS ST ELISABETH ST BARBARA HALLE"/>
    <n v="1"/>
    <s v="0.004"/>
    <m/>
    <x v="0"/>
    <x v="0"/>
  </r>
  <r>
    <s v="KRASNOYARSK STATE MED UNIV"/>
    <n v="1"/>
    <s v="0.004"/>
    <m/>
    <x v="0"/>
    <x v="0"/>
  </r>
  <r>
    <s v="KRF UNIV COLL"/>
    <n v="1"/>
    <s v="0.004"/>
    <m/>
    <x v="0"/>
    <x v="0"/>
  </r>
  <r>
    <s v="KRISHNA ENGN COLL"/>
    <n v="1"/>
    <s v="0.004"/>
    <m/>
    <x v="0"/>
    <x v="0"/>
  </r>
  <r>
    <s v="KRISHNA HOSP"/>
    <n v="1"/>
    <s v="0.004"/>
    <m/>
    <x v="0"/>
    <x v="0"/>
  </r>
  <r>
    <s v="KRISS"/>
    <n v="1"/>
    <s v="0.004"/>
    <m/>
    <x v="0"/>
    <x v="0"/>
  </r>
  <r>
    <s v="KRISTIANSTAD UNIV COLL"/>
    <n v="1"/>
    <s v="0.004"/>
    <m/>
    <x v="0"/>
    <x v="0"/>
  </r>
  <r>
    <s v="KRITIKA EXPLORAT RUSSIAN EURASIAN HIST"/>
    <n v="1"/>
    <s v="0.004"/>
    <m/>
    <x v="0"/>
    <x v="0"/>
  </r>
  <r>
    <s v="KROMERIZSKA NEMOCNICE A S"/>
    <n v="1"/>
    <s v="0.004"/>
    <m/>
    <x v="0"/>
    <x v="0"/>
  </r>
  <r>
    <s v="KROMPACHY AGEL HOSP"/>
    <n v="1"/>
    <s v="0.004"/>
    <m/>
    <x v="0"/>
    <x v="0"/>
  </r>
  <r>
    <s v="KSMGC"/>
    <n v="1"/>
    <s v="0.004"/>
    <m/>
    <x v="0"/>
    <x v="0"/>
  </r>
  <r>
    <s v="KTH CCGEX"/>
    <n v="1"/>
    <s v="0.004"/>
    <m/>
    <x v="0"/>
    <x v="0"/>
  </r>
  <r>
    <s v="KU"/>
    <n v="1"/>
    <s v="0.004"/>
    <m/>
    <x v="0"/>
    <x v="0"/>
  </r>
  <r>
    <s v="KU EICHSTATT INGOLSTADT"/>
    <n v="1"/>
    <s v="0.004"/>
    <m/>
    <x v="0"/>
    <x v="0"/>
  </r>
  <r>
    <s v="KU LEUVEN LEUVEN UNIV"/>
    <n v="1"/>
    <s v="0.004"/>
    <m/>
    <x v="0"/>
    <x v="0"/>
  </r>
  <r>
    <s v="KU LEUVEN LUCAS"/>
    <n v="1"/>
    <s v="0.004"/>
    <m/>
    <x v="0"/>
    <x v="0"/>
  </r>
  <r>
    <s v="KUBAN MED ACAD"/>
    <n v="1"/>
    <s v="0.004"/>
    <m/>
    <x v="0"/>
    <x v="0"/>
  </r>
  <r>
    <s v="KUBAN MED UNIV"/>
    <n v="1"/>
    <s v="0.004"/>
    <m/>
    <x v="0"/>
    <x v="0"/>
  </r>
  <r>
    <s v="KUBAN STATE UNIV"/>
    <n v="1"/>
    <s v="0.004"/>
    <m/>
    <x v="0"/>
    <x v="0"/>
  </r>
  <r>
    <s v="KUBAN STATE UNIV PHYS EDUC SPORT TOURISM"/>
    <n v="1"/>
    <s v="0.004"/>
    <m/>
    <x v="0"/>
    <x v="0"/>
  </r>
  <r>
    <s v="KUL LEUVEN"/>
    <n v="1"/>
    <s v="0.004"/>
    <m/>
    <x v="0"/>
    <x v="0"/>
  </r>
  <r>
    <s v="KUL UNIV LEUVEN"/>
    <n v="1"/>
    <s v="0.004"/>
    <m/>
    <x v="0"/>
    <x v="0"/>
  </r>
  <r>
    <s v="KULEUVEN UNIV LEUVEN"/>
    <n v="1"/>
    <s v="0.004"/>
    <m/>
    <x v="0"/>
    <x v="0"/>
  </r>
  <r>
    <s v="KUMAMOTO UNIV"/>
    <n v="1"/>
    <s v="0.004"/>
    <m/>
    <x v="0"/>
    <x v="0"/>
  </r>
  <r>
    <s v="KUNDA GYMNASIUM"/>
    <n v="1"/>
    <s v="0.004"/>
    <m/>
    <x v="0"/>
    <x v="0"/>
  </r>
  <r>
    <s v="KUNGLIGA TEKNISKA HOGSKOLAN"/>
    <n v="1"/>
    <s v="0.004"/>
    <m/>
    <x v="0"/>
    <x v="0"/>
  </r>
  <r>
    <s v="KUNINGLIK TEHNIKAULIKOOL"/>
    <n v="1"/>
    <s v="0.004"/>
    <m/>
    <x v="0"/>
    <x v="0"/>
  </r>
  <r>
    <s v="KUNMING UNIV SCI TECHNOL"/>
    <n v="1"/>
    <s v="0.004"/>
    <m/>
    <x v="0"/>
    <x v="0"/>
  </r>
  <r>
    <s v="KURESAARE HOSP"/>
    <n v="1"/>
    <s v="0.004"/>
    <m/>
    <x v="0"/>
    <x v="0"/>
  </r>
  <r>
    <s v="KURGAN STATE UNIV"/>
    <n v="1"/>
    <s v="0.004"/>
    <m/>
    <x v="0"/>
    <x v="0"/>
  </r>
  <r>
    <s v="KURNAKOV INST"/>
    <n v="1"/>
    <s v="0.004"/>
    <m/>
    <x v="0"/>
    <x v="0"/>
  </r>
  <r>
    <s v="KURSK STATE UNIV"/>
    <n v="1"/>
    <s v="0.004"/>
    <m/>
    <x v="0"/>
    <x v="0"/>
  </r>
  <r>
    <s v="KURUME UNIV"/>
    <n v="1"/>
    <s v="0.004"/>
    <m/>
    <x v="0"/>
    <x v="0"/>
  </r>
  <r>
    <s v="KUWAIT INST SCIENTIFI C RES"/>
    <n v="1"/>
    <s v="0.004"/>
    <m/>
    <x v="0"/>
    <x v="0"/>
  </r>
  <r>
    <s v="KVUNGPOOK NATL UNIV"/>
    <n v="1"/>
    <s v="0.004"/>
    <m/>
    <x v="0"/>
    <x v="0"/>
  </r>
  <r>
    <s v="KVUOA KEELEKESKUS"/>
    <n v="1"/>
    <s v="0.004"/>
    <m/>
    <x v="0"/>
    <x v="0"/>
  </r>
  <r>
    <s v="KWAME NKRUMAH UNIV SCI"/>
    <n v="1"/>
    <s v="0.004"/>
    <m/>
    <x v="0"/>
    <x v="0"/>
  </r>
  <r>
    <s v="KWANSEI GAKUIN UNIV"/>
    <n v="1"/>
    <s v="0.004"/>
    <m/>
    <x v="0"/>
    <x v="0"/>
  </r>
  <r>
    <s v="KWATA NGO"/>
    <n v="1"/>
    <s v="0.004"/>
    <m/>
    <x v="0"/>
    <x v="0"/>
  </r>
  <r>
    <s v="KWAZULU RES INST TB HIV K RITH"/>
    <n v="1"/>
    <s v="0.004"/>
    <m/>
    <x v="0"/>
    <x v="0"/>
  </r>
  <r>
    <s v="KYIV NATL UNIV"/>
    <n v="1"/>
    <s v="0.004"/>
    <m/>
    <x v="0"/>
    <x v="0"/>
  </r>
  <r>
    <s v="KYIV TARAS SHEVCHENKO NATL UNIV"/>
    <n v="1"/>
    <s v="0.004"/>
    <m/>
    <x v="0"/>
    <x v="0"/>
  </r>
  <r>
    <s v="KYMI DALE KYMENLAAKSO HLTH CARE DIST"/>
    <n v="1"/>
    <s v="0.004"/>
    <m/>
    <x v="0"/>
    <x v="0"/>
  </r>
  <r>
    <s v="KYOTO FIRST RED CROSS HOSP"/>
    <n v="1"/>
    <s v="0.004"/>
    <m/>
    <x v="0"/>
    <x v="0"/>
  </r>
  <r>
    <s v="KYOTO PREFECTURAL UNIV MED"/>
    <n v="1"/>
    <s v="0.004"/>
    <m/>
    <x v="0"/>
    <x v="0"/>
  </r>
  <r>
    <s v="KYOWA KAKO CO LTD"/>
    <n v="1"/>
    <s v="0.004"/>
    <m/>
    <x v="0"/>
    <x v="0"/>
  </r>
  <r>
    <s v="KYUNG HEE UNVERS"/>
    <n v="1"/>
    <s v="0.004"/>
    <m/>
    <x v="0"/>
    <x v="0"/>
  </r>
  <r>
    <s v="KYUSHU DENT COLL"/>
    <n v="1"/>
    <s v="0.004"/>
    <m/>
    <x v="0"/>
    <x v="0"/>
  </r>
  <r>
    <s v="KYUSHU INST TECHNOL"/>
    <n v="1"/>
    <s v="0.004"/>
    <m/>
    <x v="0"/>
    <x v="0"/>
  </r>
  <r>
    <s v="L N GUMILYOV EURASIAN NATL UNIV"/>
    <n v="1"/>
    <s v="0.004"/>
    <m/>
    <x v="0"/>
    <x v="0"/>
  </r>
  <r>
    <s v="L PASTEUR UNIV HOSP"/>
    <n v="1"/>
    <s v="0.004"/>
    <m/>
    <x v="0"/>
    <x v="0"/>
  </r>
  <r>
    <s v="L SPALLANZANI NATL INST INFECT DIS"/>
    <n v="1"/>
    <s v="0.004"/>
    <m/>
    <x v="0"/>
    <x v="0"/>
  </r>
  <r>
    <s v="L STUR INST LINGUIST"/>
    <n v="1"/>
    <s v="0.004"/>
    <m/>
    <x v="0"/>
    <x v="0"/>
  </r>
  <r>
    <s v="L2EP"/>
    <n v="1"/>
    <s v="0.004"/>
    <m/>
    <x v="0"/>
    <x v="0"/>
  </r>
  <r>
    <s v="LA JOLLA CANC RES FDN"/>
    <n v="1"/>
    <s v="0.004"/>
    <m/>
    <x v="0"/>
    <x v="0"/>
  </r>
  <r>
    <s v="LA LAGUNA UNIV ULL"/>
    <n v="1"/>
    <s v="0.004"/>
    <m/>
    <x v="0"/>
    <x v="0"/>
  </r>
  <r>
    <s v="LA PAZ UNIV HOSP"/>
    <n v="1"/>
    <s v="0.004"/>
    <m/>
    <x v="0"/>
    <x v="0"/>
  </r>
  <r>
    <s v="LA TIMONE CHILDREN HOSP"/>
    <n v="1"/>
    <s v="0.004"/>
    <m/>
    <x v="0"/>
    <x v="0"/>
  </r>
  <r>
    <s v="LA TIMONE HOSP"/>
    <n v="1"/>
    <s v="0.004"/>
    <m/>
    <x v="0"/>
    <x v="0"/>
  </r>
  <r>
    <s v="LAANE VIRU COLL"/>
    <n v="1"/>
    <s v="0.004"/>
    <m/>
    <x v="0"/>
    <x v="0"/>
  </r>
  <r>
    <s v="LAB AEROL"/>
    <n v="1"/>
    <s v="0.004"/>
    <m/>
    <x v="0"/>
    <x v="0"/>
  </r>
  <r>
    <s v="LAB AGING NERVOUS DIS"/>
    <n v="1"/>
    <s v="0.004"/>
    <m/>
    <x v="0"/>
    <x v="0"/>
  </r>
  <r>
    <s v="LAB ATMOSPHER SPACE PHYS"/>
    <n v="1"/>
    <s v="0.004"/>
    <m/>
    <x v="0"/>
    <x v="0"/>
  </r>
  <r>
    <s v="LAB CLIN BON PASTOR"/>
    <n v="1"/>
    <s v="0.004"/>
    <m/>
    <x v="0"/>
    <x v="0"/>
  </r>
  <r>
    <s v="LAB CLIN EXPT IMMUNOL"/>
    <n v="1"/>
    <s v="0.004"/>
    <m/>
    <x v="0"/>
    <x v="0"/>
  </r>
  <r>
    <s v="LAB CLRIC BON PASTOR BARCELONA"/>
    <n v="1"/>
    <s v="0.004"/>
    <m/>
    <x v="0"/>
    <x v="0"/>
  </r>
  <r>
    <s v="LAB DEPT ANAL PAS DE CALAIS"/>
    <n v="1"/>
    <s v="0.004"/>
    <m/>
    <x v="0"/>
    <x v="0"/>
  </r>
  <r>
    <s v="LAB DETUD RECH ACTION SANTE LERAS AFR"/>
    <n v="1"/>
    <s v="0.004"/>
    <m/>
    <x v="0"/>
    <x v="0"/>
  </r>
  <r>
    <s v="LAB ECOBIO UNIV RENNES"/>
    <n v="1"/>
    <s v="0.004"/>
    <m/>
    <x v="0"/>
    <x v="0"/>
  </r>
  <r>
    <s v="LAB ECOSYST MARINS EXPLOITES"/>
    <n v="1"/>
    <s v="0.004"/>
    <m/>
    <x v="0"/>
    <x v="0"/>
  </r>
  <r>
    <s v="LAB ELECTROMAGNET FIELDS MICROWAVE ELECT"/>
    <n v="1"/>
    <s v="0.004"/>
    <m/>
    <x v="0"/>
    <x v="0"/>
  </r>
  <r>
    <s v="LAB ETUD RECH ACT SANTE"/>
    <n v="1"/>
    <s v="0.004"/>
    <m/>
    <x v="0"/>
    <x v="0"/>
  </r>
  <r>
    <s v="LAB ETUD RECH ACT SANTE LERAS AFRIQUE"/>
    <n v="1"/>
    <s v="0.004"/>
    <m/>
    <x v="0"/>
    <x v="0"/>
  </r>
  <r>
    <s v="LAB ETUD RECH ACTION SANT LERAS AFRIQUE"/>
    <n v="1"/>
    <s v="0.004"/>
    <m/>
    <x v="0"/>
    <x v="0"/>
  </r>
  <r>
    <s v="LAB ETUD RECH ACTION ST LERAS AFRIQUE"/>
    <n v="1"/>
    <s v="0.004"/>
    <m/>
    <x v="0"/>
    <x v="0"/>
  </r>
  <r>
    <s v="LAB ETUDE RECH ACT ST LERAS AFRIQUE"/>
    <n v="1"/>
    <s v="0.004"/>
    <m/>
    <x v="0"/>
    <x v="0"/>
  </r>
  <r>
    <s v="LAB ETUDES RECH ACTION SANTE LERAS AFRIQUE"/>
    <n v="1"/>
    <s v="0.004"/>
    <m/>
    <x v="0"/>
    <x v="0"/>
  </r>
  <r>
    <s v="LAB ETUDES RECHERCHE ACT ST LERAS AFR"/>
    <n v="1"/>
    <s v="0.004"/>
    <m/>
    <x v="0"/>
    <x v="0"/>
  </r>
  <r>
    <s v="LAB EXCELLENCE CORAIL"/>
    <n v="1"/>
    <s v="0.004"/>
    <m/>
    <x v="0"/>
    <x v="0"/>
  </r>
  <r>
    <s v="LAB GENET METAB ENDOCRINE DIS"/>
    <n v="1"/>
    <s v="0.004"/>
    <m/>
    <x v="0"/>
    <x v="0"/>
  </r>
  <r>
    <s v="LAB GENOTYPING DEV RCFIMS"/>
    <n v="1"/>
    <s v="0.004"/>
    <m/>
    <x v="0"/>
    <x v="0"/>
  </r>
  <r>
    <s v="LAB HIGH ENERGY COMPUTAT PHYS"/>
    <n v="1"/>
    <s v="0.004"/>
    <m/>
    <x v="0"/>
    <x v="0"/>
  </r>
  <r>
    <s v="LAB INORGANIC MAT"/>
    <n v="1"/>
    <s v="0.004"/>
    <m/>
    <x v="0"/>
    <x v="0"/>
  </r>
  <r>
    <s v="LAB INSTRUMENT FIS EXPT"/>
    <n v="1"/>
    <s v="0.004"/>
    <m/>
    <x v="0"/>
    <x v="0"/>
  </r>
  <r>
    <s v="LAB INSTRUMENTA FIS EXP PARTICULAS"/>
    <n v="1"/>
    <s v="0.004"/>
    <m/>
    <x v="0"/>
    <x v="0"/>
  </r>
  <r>
    <s v="LAB INSTRUMENTA FIS EXPT PARTICULAS LIP"/>
    <n v="1"/>
    <s v="0.004"/>
    <m/>
    <x v="0"/>
    <x v="0"/>
  </r>
  <r>
    <s v="LAB INSTRUMENTAC FIS EXPT PARTICUAS"/>
    <n v="1"/>
    <s v="0.004"/>
    <m/>
    <x v="0"/>
    <x v="0"/>
  </r>
  <r>
    <s v="LAB INSTRUMENTACAAO FIS EXPT PARTICULAS"/>
    <n v="1"/>
    <s v="0.004"/>
    <m/>
    <x v="0"/>
    <x v="0"/>
  </r>
  <r>
    <s v="LAB INSTRUMENTACAO FIS EXP"/>
    <n v="1"/>
    <s v="0.004"/>
    <m/>
    <x v="0"/>
    <x v="0"/>
  </r>
  <r>
    <s v="LAB INSTRUMENTACAO FIS EXP PARTICLE"/>
    <n v="1"/>
    <s v="0.004"/>
    <m/>
    <x v="0"/>
    <x v="0"/>
  </r>
  <r>
    <s v="LAB INSTRUMENTACAO FIS EXPT PARTICLAS"/>
    <n v="1"/>
    <s v="0.004"/>
    <m/>
    <x v="0"/>
    <x v="0"/>
  </r>
  <r>
    <s v="LAB INSTRUMENTACAO FIS EXPT PARTICUL"/>
    <n v="1"/>
    <s v="0.004"/>
    <m/>
    <x v="0"/>
    <x v="0"/>
  </r>
  <r>
    <s v="LAB INSTRUMENTACAO FIS EXPT PARTICULA"/>
    <n v="1"/>
    <s v="0.004"/>
    <m/>
    <x v="0"/>
    <x v="0"/>
  </r>
  <r>
    <s v="LAB INSTRUMENTACAO FIS EXPT PARTUICULAS"/>
    <n v="1"/>
    <s v="0.004"/>
    <m/>
    <x v="0"/>
    <x v="0"/>
  </r>
  <r>
    <s v="LAB INSTRUMENTACAO FISICA EXP PARTICULAS"/>
    <n v="1"/>
    <s v="0.004"/>
    <m/>
    <x v="0"/>
    <x v="0"/>
  </r>
  <r>
    <s v="LAB INSTRUMENTACCAO FIS EXPT PARTICULAS"/>
    <n v="1"/>
    <s v="0.004"/>
    <m/>
    <x v="0"/>
    <x v="0"/>
  </r>
  <r>
    <s v="LAB INSTRUMENTACDO FIS EXPT PARTICULAS"/>
    <n v="1"/>
    <s v="0.004"/>
    <m/>
    <x v="0"/>
    <x v="0"/>
  </r>
  <r>
    <s v="LAB INSTRUMENTACO FIS EXPT PARTICULAS"/>
    <n v="1"/>
    <s v="0.004"/>
    <m/>
    <x v="0"/>
    <x v="0"/>
  </r>
  <r>
    <s v="LAB INSTRUMENTACTAO FIS EXPT PARTICULAS"/>
    <n v="1"/>
    <s v="0.004"/>
    <m/>
    <x v="0"/>
    <x v="0"/>
  </r>
  <r>
    <s v="LAB INSTRUMENTARCIO FIS EXPT PARTICULAS"/>
    <n v="1"/>
    <s v="0.004"/>
    <m/>
    <x v="0"/>
    <x v="0"/>
  </r>
  <r>
    <s v="LAB INTENS CARE MED"/>
    <n v="1"/>
    <s v="0.004"/>
    <m/>
    <x v="0"/>
    <x v="0"/>
  </r>
  <r>
    <s v="LAB MED"/>
    <n v="1"/>
    <s v="0.004"/>
    <m/>
    <x v="0"/>
    <x v="0"/>
  </r>
  <r>
    <s v="LAB NACL ENERGIA GEOL"/>
    <n v="1"/>
    <s v="0.004"/>
    <m/>
    <x v="0"/>
    <x v="0"/>
  </r>
  <r>
    <s v="LAB NACL SANTE"/>
    <n v="1"/>
    <s v="0.004"/>
    <m/>
    <x v="0"/>
    <x v="0"/>
  </r>
  <r>
    <s v="LAB NANOSCALE MAT SCI"/>
    <n v="1"/>
    <s v="0.004"/>
    <m/>
    <x v="0"/>
    <x v="0"/>
  </r>
  <r>
    <s v="LAB NATL METROL DESSAIS LNE"/>
    <n v="1"/>
    <s v="0.004"/>
    <m/>
    <x v="0"/>
    <x v="0"/>
  </r>
  <r>
    <s v="LAB NAZ LEGNARO INFN"/>
    <n v="1"/>
    <s v="0.004"/>
    <m/>
    <x v="0"/>
    <x v="0"/>
  </r>
  <r>
    <s v="LAB NAZL CONSORZIO INTERUNIV"/>
    <n v="1"/>
    <s v="0.004"/>
    <m/>
    <x v="0"/>
    <x v="0"/>
  </r>
  <r>
    <s v="LAB NAZL FRASCATI"/>
    <n v="1"/>
    <s v="0.004"/>
    <m/>
    <x v="0"/>
    <x v="0"/>
  </r>
  <r>
    <s v="LAB OCEANOG VILLEFRANCHE"/>
    <n v="1"/>
    <s v="0.004"/>
    <m/>
    <x v="0"/>
    <x v="0"/>
  </r>
  <r>
    <s v="LAB PHOTOELASTIC"/>
    <n v="1"/>
    <s v="0.004"/>
    <m/>
    <x v="0"/>
    <x v="0"/>
  </r>
  <r>
    <s v="LAB PHOTOELASTICITY"/>
    <n v="1"/>
    <s v="0.004"/>
    <m/>
    <x v="0"/>
    <x v="0"/>
  </r>
  <r>
    <s v="LAB PIERRE FABRE"/>
    <n v="1"/>
    <s v="0.004"/>
    <m/>
    <x v="0"/>
    <x v="0"/>
  </r>
  <r>
    <s v="LAB RADIAT PROTECT MED"/>
    <n v="1"/>
    <s v="0.004"/>
    <m/>
    <x v="0"/>
    <x v="0"/>
  </r>
  <r>
    <s v="LAB SAUDE PUBL"/>
    <n v="1"/>
    <s v="0.004"/>
    <m/>
    <x v="0"/>
    <x v="0"/>
  </r>
  <r>
    <s v="LAB SCI CLIMAT ENVIRONM"/>
    <n v="1"/>
    <s v="0.004"/>
    <m/>
    <x v="0"/>
    <x v="0"/>
  </r>
  <r>
    <s v="LAB SYST BIOL"/>
    <n v="1"/>
    <s v="0.004"/>
    <m/>
    <x v="0"/>
    <x v="0"/>
  </r>
  <r>
    <s v="LAB SYST BIOL GENET"/>
    <n v="1"/>
    <s v="0.004"/>
    <m/>
    <x v="0"/>
    <x v="0"/>
  </r>
  <r>
    <s v="LAB TIMC IMAG"/>
    <n v="1"/>
    <s v="0.004"/>
    <m/>
    <x v="0"/>
    <x v="0"/>
  </r>
  <r>
    <s v="LAB TIMC IMAG EQUIPE DYCTIM"/>
    <n v="1"/>
    <s v="0.004"/>
    <m/>
    <x v="0"/>
    <x v="0"/>
  </r>
  <r>
    <s v="LAB ZERAH TAAR PFEFFER"/>
    <n v="1"/>
    <s v="0.004"/>
    <m/>
    <x v="0"/>
    <x v="0"/>
  </r>
  <r>
    <s v="LAB ZTP"/>
    <n v="1"/>
    <s v="0.004"/>
    <m/>
    <x v="0"/>
    <x v="0"/>
  </r>
  <r>
    <s v="LABEP AO IRD IFAN"/>
    <n v="1"/>
    <s v="0.004"/>
    <m/>
    <x v="0"/>
    <x v="0"/>
  </r>
  <r>
    <s v="LABO INSTRUMENTAC FIS EXPT PARTICULAS"/>
    <n v="1"/>
    <s v="0.004"/>
    <m/>
    <x v="0"/>
    <x v="0"/>
  </r>
  <r>
    <s v="LABO INSTRUMENTACAO FIS EXPT PARTICULAS"/>
    <n v="1"/>
    <s v="0.004"/>
    <m/>
    <x v="0"/>
    <x v="0"/>
  </r>
  <r>
    <s v="LABOR BERLIN"/>
    <n v="1"/>
    <s v="0.004"/>
    <m/>
    <x v="0"/>
    <x v="0"/>
  </r>
  <r>
    <s v="LABORATORIO BIOLOG FUNC BIOTECNOLOG BIOLAB CICBA"/>
    <n v="1"/>
    <s v="0.004"/>
    <m/>
    <x v="0"/>
    <x v="0"/>
  </r>
  <r>
    <s v="LABS CLIN HOSP VALL DHEBRON ICS BARCELONA"/>
    <n v="1"/>
    <s v="0.004"/>
    <m/>
    <x v="0"/>
    <x v="0"/>
  </r>
  <r>
    <s v="LABS CLIN HOSP VALL HEBRON"/>
    <n v="1"/>
    <s v="0.004"/>
    <m/>
    <x v="0"/>
    <x v="0"/>
  </r>
  <r>
    <s v="LABTIUM"/>
    <n v="1"/>
    <s v="0.004"/>
    <m/>
    <x v="0"/>
    <x v="0"/>
  </r>
  <r>
    <s v="LAC USC"/>
    <n v="1"/>
    <s v="0.004"/>
    <m/>
    <x v="0"/>
    <x v="0"/>
  </r>
  <r>
    <s v="LACEY SOLUT LTD"/>
    <n v="1"/>
    <s v="0.004"/>
    <m/>
    <x v="0"/>
    <x v="0"/>
  </r>
  <r>
    <s v="LADY RIDGEWAY HOSP CHILDREN"/>
    <n v="1"/>
    <s v="0.004"/>
    <m/>
    <x v="0"/>
    <x v="0"/>
  </r>
  <r>
    <s v="LAEKNING MED CLIN"/>
    <n v="1"/>
    <s v="0.004"/>
    <m/>
    <x v="0"/>
    <x v="0"/>
  </r>
  <r>
    <s v="LAGH UGENT"/>
    <n v="1"/>
    <s v="0.004"/>
    <m/>
    <x v="0"/>
    <x v="0"/>
  </r>
  <r>
    <s v="LAGOS UNIV"/>
    <n v="1"/>
    <s v="0.004"/>
    <m/>
    <x v="0"/>
    <x v="0"/>
  </r>
  <r>
    <s v="LAGOS UNIV TEACHING HOSP PMB"/>
    <n v="1"/>
    <s v="0.004"/>
    <m/>
    <x v="0"/>
    <x v="0"/>
  </r>
  <r>
    <s v="LAIKO HOSP"/>
    <n v="1"/>
    <s v="0.004"/>
    <m/>
    <x v="0"/>
    <x v="0"/>
  </r>
  <r>
    <s v="LAIKON GEN HOSP"/>
    <n v="1"/>
    <s v="0.004"/>
    <m/>
    <x v="0"/>
    <x v="0"/>
  </r>
  <r>
    <s v="LAKE BIWA ENVIRONM RES INST"/>
    <n v="1"/>
    <s v="0.004"/>
    <m/>
    <x v="0"/>
    <x v="0"/>
  </r>
  <r>
    <s v="LAKE PENTLAND RES CTR"/>
    <n v="1"/>
    <s v="0.004"/>
    <m/>
    <x v="0"/>
    <x v="0"/>
  </r>
  <r>
    <s v="LAKEMEDELSVERKET MED PROD AGCY"/>
    <n v="1"/>
    <s v="0.004"/>
    <m/>
    <x v="0"/>
    <x v="0"/>
  </r>
  <r>
    <s v="LAKES INST"/>
    <n v="1"/>
    <s v="0.004"/>
    <m/>
    <x v="0"/>
    <x v="0"/>
  </r>
  <r>
    <s v="LAM RES CORP"/>
    <n v="1"/>
    <s v="0.004"/>
    <m/>
    <x v="0"/>
    <x v="0"/>
  </r>
  <r>
    <s v="LAMPRECHT STAMM SOZIALFORSCH BERATUNG AG"/>
    <n v="1"/>
    <s v="0.004"/>
    <m/>
    <x v="0"/>
    <x v="0"/>
  </r>
  <r>
    <s v="LANA SCH PUBL HLTH"/>
    <n v="1"/>
    <s v="0.004"/>
    <m/>
    <x v="0"/>
    <x v="0"/>
  </r>
  <r>
    <s v="LANCASHIRE COMMISSIONING SUPPORT UNIT"/>
    <n v="1"/>
    <s v="0.004"/>
    <m/>
    <x v="0"/>
    <x v="0"/>
  </r>
  <r>
    <s v="LANCASHIRE TEACHING HOSP FDN TRUST"/>
    <n v="1"/>
    <s v="0.004"/>
    <m/>
    <x v="0"/>
    <x v="0"/>
  </r>
  <r>
    <s v="LANCASHIRE TEACHING HOSP NHS FDN TRUST"/>
    <n v="1"/>
    <s v="0.004"/>
    <m/>
    <x v="0"/>
    <x v="0"/>
  </r>
  <r>
    <s v="LANCET LABS"/>
    <n v="1"/>
    <s v="0.004"/>
    <m/>
    <x v="0"/>
    <x v="0"/>
  </r>
  <r>
    <s v="LAND DEV DEPT"/>
    <n v="1"/>
    <s v="0.004"/>
    <m/>
    <x v="0"/>
    <x v="0"/>
  </r>
  <r>
    <s v="LAND USE ENVIRONM GREEN AREA UNIT"/>
    <n v="1"/>
    <s v="0.004"/>
    <m/>
    <x v="0"/>
    <x v="0"/>
  </r>
  <r>
    <s v="LAND WARFARE"/>
    <n v="1"/>
    <s v="0.004"/>
    <m/>
    <x v="0"/>
    <x v="0"/>
  </r>
  <r>
    <s v="LANDAU INST THEORET PHYS"/>
    <n v="1"/>
    <s v="0.004"/>
    <m/>
    <x v="0"/>
    <x v="0"/>
  </r>
  <r>
    <s v="LANDCARE RES MANAAKI WHENUA"/>
    <n v="1"/>
    <s v="0.004"/>
    <m/>
    <x v="0"/>
    <x v="0"/>
  </r>
  <r>
    <s v="LANDESAMT DENKMALPFLEGE ARCHAEOL"/>
    <n v="1"/>
    <s v="0.004"/>
    <m/>
    <x v="0"/>
    <x v="0"/>
  </r>
  <r>
    <s v="LANDESAMT DENKMALPFLEGE ARCHAOL SACHSEN ANHALT"/>
    <n v="1"/>
    <s v="0.004"/>
    <m/>
    <x v="0"/>
    <x v="0"/>
  </r>
  <r>
    <s v="LANDESAMT VERBRAUCHERSCHUTZ SACHSEN ANHALT"/>
    <n v="1"/>
    <s v="0.004"/>
    <m/>
    <x v="0"/>
    <x v="0"/>
  </r>
  <r>
    <s v="LANDESKLINIKUM BADEN MODLING"/>
    <n v="1"/>
    <s v="0.004"/>
    <m/>
    <x v="0"/>
    <x v="0"/>
  </r>
  <r>
    <s v="LANDESKLINIKUM HAINBURG"/>
    <n v="1"/>
    <s v="0.004"/>
    <m/>
    <x v="0"/>
    <x v="0"/>
  </r>
  <r>
    <s v="LANDESKLINIKUM WALDVIERTEL ZWETTL"/>
    <n v="1"/>
    <s v="0.004"/>
    <m/>
    <x v="0"/>
    <x v="0"/>
  </r>
  <r>
    <s v="LANDESKRANKENHAUS FELDKIRCH"/>
    <n v="1"/>
    <s v="0.004"/>
    <m/>
    <x v="0"/>
    <x v="0"/>
  </r>
  <r>
    <s v="LANDESKRANKENHAUS UNIV KLINIKEN INNSBRUCK"/>
    <n v="1"/>
    <s v="0.004"/>
    <m/>
    <x v="0"/>
    <x v="0"/>
  </r>
  <r>
    <s v="LANDESLAB BERLIN BRANDENBURG"/>
    <n v="1"/>
    <s v="0.004"/>
    <m/>
    <x v="0"/>
    <x v="0"/>
  </r>
  <r>
    <s v="LANDSCAPE CTR"/>
    <n v="1"/>
    <s v="0.004"/>
    <m/>
    <x v="0"/>
    <x v="0"/>
  </r>
  <r>
    <s v="LANDSCAPE RES GRP"/>
    <n v="1"/>
    <s v="0.004"/>
    <m/>
    <x v="0"/>
    <x v="0"/>
  </r>
  <r>
    <s v="LANDSCAPE RES GRP LTD"/>
    <n v="1"/>
    <s v="0.004"/>
    <m/>
    <x v="0"/>
    <x v="0"/>
  </r>
  <r>
    <s v="LANDSPITALI NATL UNIV HOSP ICELAND LSH"/>
    <n v="1"/>
    <s v="0.004"/>
    <m/>
    <x v="0"/>
    <x v="0"/>
  </r>
  <r>
    <s v="LANDSPITALI UNIV HOSP E7"/>
    <n v="1"/>
    <s v="0.004"/>
    <m/>
    <x v="0"/>
    <x v="0"/>
  </r>
  <r>
    <s v="LANDSPITALINN UNIV HOSP"/>
    <n v="1"/>
    <s v="0.004"/>
    <m/>
    <x v="0"/>
    <x v="0"/>
  </r>
  <r>
    <s v="LANDSSYGEHUSET"/>
    <n v="1"/>
    <s v="0.004"/>
    <m/>
    <x v="0"/>
    <x v="0"/>
  </r>
  <r>
    <s v="LANTMATERIET"/>
    <n v="1"/>
    <s v="0.004"/>
    <m/>
    <x v="0"/>
    <x v="0"/>
  </r>
  <r>
    <s v="LAPEYRONIE HOSP"/>
    <n v="1"/>
    <s v="0.004"/>
    <m/>
    <x v="0"/>
    <x v="0"/>
  </r>
  <r>
    <s v="LAPEYRONIE UNIV HOSP"/>
    <n v="1"/>
    <s v="0.004"/>
    <m/>
    <x v="0"/>
    <x v="0"/>
  </r>
  <r>
    <s v="LAPLAND UNIV APPL SCI"/>
    <n v="1"/>
    <s v="0.004"/>
    <m/>
    <x v="0"/>
    <x v="0"/>
  </r>
  <r>
    <s v="LAPPEENRUNTA UNIV TECHNOL"/>
    <n v="1"/>
    <s v="0.004"/>
    <m/>
    <x v="0"/>
    <x v="0"/>
  </r>
  <r>
    <s v="LAPUAN PSYKIATRINEN POLIKLINIKAA"/>
    <n v="1"/>
    <s v="0.004"/>
    <m/>
    <x v="0"/>
    <x v="0"/>
  </r>
  <r>
    <s v="LARIBOISIERE HOSP"/>
    <n v="1"/>
    <s v="0.004"/>
    <m/>
    <x v="0"/>
    <x v="0"/>
  </r>
  <r>
    <s v="LARKIN UNIV"/>
    <n v="1"/>
    <s v="0.004"/>
    <m/>
    <x v="0"/>
    <x v="0"/>
  </r>
  <r>
    <s v="LARSYS ASSOCIATED LAB"/>
    <n v="1"/>
    <s v="0.004"/>
    <m/>
    <x v="0"/>
    <x v="0"/>
  </r>
  <r>
    <s v="LAS CUMBRES OBSERV"/>
    <n v="1"/>
    <s v="0.004"/>
    <m/>
    <x v="0"/>
    <x v="0"/>
  </r>
  <r>
    <s v="LAS CUMBRES OBSERV GLOBAL TELESCOPE NETWORK INC"/>
    <n v="1"/>
    <s v="0.004"/>
    <m/>
    <x v="0"/>
    <x v="0"/>
  </r>
  <r>
    <s v="LASER DIAGNOST INSTRUMENTS"/>
    <n v="1"/>
    <s v="0.004"/>
    <m/>
    <x v="0"/>
    <x v="0"/>
  </r>
  <r>
    <s v="LASER DIAGNOST INSTRUMENTS AS LDI"/>
    <n v="1"/>
    <s v="0.004"/>
    <m/>
    <x v="0"/>
    <x v="0"/>
  </r>
  <r>
    <s v="LASERAGE LTD"/>
    <n v="1"/>
    <s v="0.004"/>
    <m/>
    <x v="0"/>
    <x v="0"/>
  </r>
  <r>
    <s v="LASHKAREV INST SEMICOND PHYS UKRAINIAN NAS"/>
    <n v="1"/>
    <s v="0.004"/>
    <m/>
    <x v="0"/>
    <x v="0"/>
  </r>
  <r>
    <s v="LASTEHAIGLA CHILDRENS HOSP"/>
    <n v="1"/>
    <s v="0.004"/>
    <m/>
    <x v="0"/>
    <x v="0"/>
  </r>
  <r>
    <s v="LATVIA LAB"/>
    <n v="1"/>
    <s v="0.004"/>
    <m/>
    <x v="0"/>
    <x v="0"/>
  </r>
  <r>
    <s v="LATVIA STATE FOREST RES INST SILAVA"/>
    <n v="1"/>
    <s v="0.004"/>
    <m/>
    <x v="0"/>
    <x v="0"/>
  </r>
  <r>
    <s v="LATVIA UNIV"/>
    <n v="1"/>
    <s v="0.004"/>
    <m/>
    <x v="0"/>
    <x v="0"/>
  </r>
  <r>
    <s v="LATVIAN ACAD SPORT EDUC"/>
    <n v="1"/>
    <s v="0.004"/>
    <m/>
    <x v="0"/>
    <x v="0"/>
  </r>
  <r>
    <s v="LATVIAN ASSOC PEDIAT SURG"/>
    <n v="1"/>
    <s v="0.004"/>
    <m/>
    <x v="0"/>
    <x v="0"/>
  </r>
  <r>
    <s v="LATVIAN ENVIRONM GEOL METEOROL AGENC"/>
    <n v="1"/>
    <s v="0.004"/>
    <m/>
    <x v="0"/>
    <x v="0"/>
  </r>
  <r>
    <s v="LATVIAN ENVIRONM GEOL METEOROL CTR"/>
    <n v="1"/>
    <s v="0.004"/>
    <m/>
    <x v="0"/>
    <x v="0"/>
  </r>
  <r>
    <s v="LATVIAN FAMILY PHYS ASSOC"/>
    <n v="1"/>
    <s v="0.004"/>
    <m/>
    <x v="0"/>
    <x v="0"/>
  </r>
  <r>
    <s v="LATVIAN FISH RESOURCE AGCY"/>
    <n v="1"/>
    <s v="0.004"/>
    <m/>
    <x v="0"/>
    <x v="0"/>
  </r>
  <r>
    <s v="LATVIAN FISH RESOURCES AGNCY"/>
    <n v="1"/>
    <s v="0.004"/>
    <m/>
    <x v="0"/>
    <x v="0"/>
  </r>
  <r>
    <s v="LATVIAN INST FOOD SAFETY"/>
    <n v="1"/>
    <s v="0.004"/>
    <m/>
    <x v="0"/>
    <x v="0"/>
  </r>
  <r>
    <s v="LATVIAN INST ORGAN SNTH"/>
    <n v="1"/>
    <s v="0.004"/>
    <m/>
    <x v="0"/>
    <x v="0"/>
  </r>
  <r>
    <s v="LATVIAN MUSEUM NAT HIST"/>
    <n v="1"/>
    <s v="0.004"/>
    <m/>
    <x v="0"/>
    <x v="0"/>
  </r>
  <r>
    <s v="LATVIAN ONCOL CTR RIGA EASTERN HOSP"/>
    <n v="1"/>
    <s v="0.004"/>
    <m/>
    <x v="0"/>
    <x v="0"/>
  </r>
  <r>
    <s v="LATVIAN PEAT PRODUCERS ASSOC"/>
    <n v="1"/>
    <s v="0.004"/>
    <m/>
    <x v="0"/>
    <x v="0"/>
  </r>
  <r>
    <s v="LATVIAN SHEEP BREEDERS ASSOC"/>
    <n v="1"/>
    <s v="0.004"/>
    <m/>
    <x v="0"/>
    <x v="0"/>
  </r>
  <r>
    <s v="LATVIAN SOC CARDIOL"/>
    <n v="1"/>
    <s v="0.004"/>
    <m/>
    <x v="0"/>
    <x v="0"/>
  </r>
  <r>
    <s v="LATVIAS ASSOC FAMILY PLANNING SEXUAL HLTH"/>
    <n v="1"/>
    <s v="0.004"/>
    <m/>
    <x v="0"/>
    <x v="0"/>
  </r>
  <r>
    <s v="LATVIJAS UNIV"/>
    <n v="1"/>
    <s v="0.004"/>
    <m/>
    <x v="0"/>
    <x v="0"/>
  </r>
  <r>
    <s v="LATVIJAS VALSTS MEZI"/>
    <n v="1"/>
    <s v="0.004"/>
    <m/>
    <x v="0"/>
    <x v="0"/>
  </r>
  <r>
    <s v="LAULASMAA ELEMENTARY SCH"/>
    <n v="1"/>
    <s v="0.004"/>
    <m/>
    <x v="0"/>
    <x v="0"/>
  </r>
  <r>
    <s v="LAURENTIAN FORESTRY CTR"/>
    <n v="1"/>
    <s v="0.004"/>
    <m/>
    <x v="0"/>
    <x v="0"/>
  </r>
  <r>
    <s v="LAURENTIAN UNIV SUDBURY"/>
    <n v="1"/>
    <s v="0.004"/>
    <m/>
    <x v="0"/>
    <x v="0"/>
  </r>
  <r>
    <s v="LAUSANNE EGYET"/>
    <n v="1"/>
    <s v="0.004"/>
    <m/>
    <x v="0"/>
    <x v="0"/>
  </r>
  <r>
    <s v="LAUTECH"/>
    <n v="1"/>
    <s v="0.004"/>
    <m/>
    <x v="0"/>
    <x v="0"/>
  </r>
  <r>
    <s v="LAVAL UNIV HOSP RES CTR"/>
    <n v="1"/>
    <s v="0.004"/>
    <m/>
    <x v="0"/>
    <x v="0"/>
  </r>
  <r>
    <s v="LAWRENCE BERKELEY LAB"/>
    <n v="1"/>
    <s v="0.004"/>
    <m/>
    <x v="0"/>
    <x v="0"/>
  </r>
  <r>
    <s v="LAWRENCE UNIV"/>
    <n v="1"/>
    <s v="0.004"/>
    <m/>
    <x v="0"/>
    <x v="0"/>
  </r>
  <r>
    <s v="LAZZARO SPALLANZANI NATL INST INFECT DIS"/>
    <n v="1"/>
    <s v="0.004"/>
    <m/>
    <x v="0"/>
    <x v="0"/>
  </r>
  <r>
    <s v="LBEG STATE AUTHOR MIN ENERGY GEOL"/>
    <n v="1"/>
    <s v="0.004"/>
    <m/>
    <x v="0"/>
    <x v="0"/>
  </r>
  <r>
    <s v="LBH"/>
    <n v="1"/>
    <s v="0.004"/>
    <m/>
    <x v="0"/>
    <x v="0"/>
  </r>
  <r>
    <s v="LBNL"/>
    <n v="1"/>
    <s v="0.004"/>
    <m/>
    <x v="0"/>
    <x v="0"/>
  </r>
  <r>
    <s v="LD LANDAU THEORET PHYS INST"/>
    <n v="1"/>
    <s v="0.004"/>
    <m/>
    <x v="0"/>
    <x v="0"/>
  </r>
  <r>
    <s v="LDI"/>
    <n v="1"/>
    <s v="0.004"/>
    <m/>
    <x v="0"/>
    <x v="0"/>
  </r>
  <r>
    <s v="LDI AS"/>
    <n v="1"/>
    <s v="0.004"/>
    <m/>
    <x v="0"/>
    <x v="0"/>
  </r>
  <r>
    <s v="LDI LTD"/>
    <n v="1"/>
    <s v="0.004"/>
    <m/>
    <x v="0"/>
    <x v="0"/>
  </r>
  <r>
    <s v="LE BATEAU BLANC IMM A"/>
    <n v="1"/>
    <s v="0.004"/>
    <m/>
    <x v="0"/>
    <x v="0"/>
  </r>
  <r>
    <s v="LE SCOTTE HOSP"/>
    <n v="1"/>
    <s v="0.004"/>
    <m/>
    <x v="0"/>
    <x v="0"/>
  </r>
  <r>
    <s v="LE STUDIUM INST ADV STUDIES"/>
    <n v="1"/>
    <s v="0.004"/>
    <m/>
    <x v="0"/>
    <x v="0"/>
  </r>
  <r>
    <s v="LEANNTA EDUC ASSOCIATES"/>
    <n v="1"/>
    <s v="0.004"/>
    <m/>
    <x v="0"/>
    <x v="0"/>
  </r>
  <r>
    <s v="LEARNED ESTONIAN SOC"/>
    <n v="1"/>
    <s v="0.004"/>
    <m/>
    <x v="0"/>
    <x v="0"/>
  </r>
  <r>
    <s v="LEBANESE ATOM ENEREGY COMMISS"/>
    <n v="1"/>
    <s v="0.004"/>
    <m/>
    <x v="0"/>
    <x v="0"/>
  </r>
  <r>
    <s v="LEBANESE UNIV"/>
    <n v="1"/>
    <s v="0.004"/>
    <m/>
    <x v="0"/>
    <x v="0"/>
  </r>
  <r>
    <s v="LEE KONG CHIAN SCH MED"/>
    <n v="1"/>
    <s v="0.004"/>
    <m/>
    <x v="0"/>
    <x v="0"/>
  </r>
  <r>
    <s v="LEEDS BECKETT UNIV"/>
    <n v="1"/>
    <s v="0.004"/>
    <m/>
    <x v="0"/>
    <x v="0"/>
  </r>
  <r>
    <s v="LEEDS MUSCULOSKELETAL BIOMED RES UNIT"/>
    <n v="1"/>
    <s v="0.004"/>
    <m/>
    <x v="0"/>
    <x v="0"/>
  </r>
  <r>
    <s v="LEEDS TEACHING HOSP TRUST"/>
    <n v="1"/>
    <s v="0.004"/>
    <m/>
    <x v="0"/>
    <x v="0"/>
  </r>
  <r>
    <s v="LEGACY HLTH SYST CYTOGENET MOL PATHOL"/>
    <n v="1"/>
    <s v="0.004"/>
    <m/>
    <x v="0"/>
    <x v="0"/>
  </r>
  <r>
    <s v="LEGAL PATHWAYS INST HLTH BIOLAW"/>
    <n v="1"/>
    <s v="0.004"/>
    <m/>
    <x v="0"/>
    <x v="0"/>
  </r>
  <r>
    <s v="LEGNANO GEN HOSP"/>
    <n v="1"/>
    <s v="0.004"/>
    <m/>
    <x v="0"/>
    <x v="0"/>
  </r>
  <r>
    <s v="LEIBNIZ CTR TROP MARINE ECOL"/>
    <n v="1"/>
    <s v="0.004"/>
    <m/>
    <x v="0"/>
    <x v="0"/>
  </r>
  <r>
    <s v="LEIBNIZ INST"/>
    <n v="1"/>
    <s v="0.004"/>
    <m/>
    <x v="0"/>
    <x v="0"/>
  </r>
  <r>
    <s v="LEIBNIZ INST AGR ENGN BIOECON"/>
    <n v="1"/>
    <s v="0.004"/>
    <m/>
    <x v="0"/>
    <x v="0"/>
  </r>
  <r>
    <s v="LEIBNIZ INST AGRARENTWICKLUNG TRANSFORMATIONSOKON"/>
    <n v="1"/>
    <s v="0.004"/>
    <m/>
    <x v="0"/>
    <x v="0"/>
  </r>
  <r>
    <s v="LEIBNIZ INST APPL GEOPHYS"/>
    <n v="1"/>
    <s v="0.004"/>
    <m/>
    <x v="0"/>
    <x v="0"/>
  </r>
  <r>
    <s v="LEIBNIZ INST APPL GEOPHYS LIAG"/>
    <n v="1"/>
    <s v="0.004"/>
    <m/>
    <x v="0"/>
    <x v="0"/>
  </r>
  <r>
    <s v="LEIBNIZ INST AQUAT ECOL INLAND FISHERY"/>
    <n v="1"/>
    <s v="0.004"/>
    <m/>
    <x v="0"/>
    <x v="0"/>
  </r>
  <r>
    <s v="LEIBNIZ INST BALT SEA RES IOW"/>
    <n v="1"/>
    <s v="0.004"/>
    <m/>
    <x v="0"/>
    <x v="0"/>
  </r>
  <r>
    <s v="LEIBNIZ INST BALTIC SEA RES"/>
    <n v="1"/>
    <s v="0.004"/>
    <m/>
    <x v="0"/>
    <x v="0"/>
  </r>
  <r>
    <s v="LEIBNIZ INST DSMZ GERMAN COLLECT MICROORGANISMS"/>
    <n v="1"/>
    <s v="0.004"/>
    <m/>
    <x v="0"/>
    <x v="0"/>
  </r>
  <r>
    <s v="LEIBNIZ INST EVOLUTIONSUND BIODIVERSITATSFORSCH"/>
    <n v="1"/>
    <s v="0.004"/>
    <m/>
    <x v="0"/>
    <x v="0"/>
  </r>
  <r>
    <s v="LEIBNIZ INST FRESHWATER ECOL INLAND FISHERI IGB"/>
    <n v="1"/>
    <s v="0.004"/>
    <m/>
    <x v="0"/>
    <x v="0"/>
  </r>
  <r>
    <s v="LEIBNIZ INST IPK"/>
    <n v="1"/>
    <s v="0.004"/>
    <m/>
    <x v="0"/>
    <x v="0"/>
  </r>
  <r>
    <s v="LEIBNIZ INST KRISTALLZUCHTUNG"/>
    <n v="1"/>
    <s v="0.004"/>
    <m/>
    <x v="0"/>
    <x v="0"/>
  </r>
  <r>
    <s v="LEIBNIZ INST MARINE SCI"/>
    <n v="1"/>
    <s v="0.004"/>
    <m/>
    <x v="0"/>
    <x v="0"/>
  </r>
  <r>
    <s v="LEIBNIZ INST MOL PHARMACOL"/>
    <n v="1"/>
    <s v="0.004"/>
    <m/>
    <x v="0"/>
    <x v="0"/>
  </r>
  <r>
    <s v="LEIBNIZ INST NAT PROD RES INFECT BIOL"/>
    <n v="1"/>
    <s v="0.004"/>
    <m/>
    <x v="0"/>
    <x v="0"/>
  </r>
  <r>
    <s v="LEIBNIZ INST NEUROBIOL MAGDEBURG"/>
    <n v="1"/>
    <s v="0.004"/>
    <m/>
    <x v="0"/>
    <x v="0"/>
  </r>
  <r>
    <s v="LEIBNIZ INST OSTSEEFORSCH"/>
    <n v="1"/>
    <s v="0.004"/>
    <m/>
    <x v="0"/>
    <x v="0"/>
  </r>
  <r>
    <s v="LEIBNIZ INST RES SOC SPACE"/>
    <n v="1"/>
    <s v="0.004"/>
    <m/>
    <x v="0"/>
    <x v="0"/>
  </r>
  <r>
    <s v="LEIBNIZ INST ZOO WILDLIFE RES IZW"/>
    <n v="1"/>
    <s v="0.004"/>
    <m/>
    <x v="0"/>
    <x v="0"/>
  </r>
  <r>
    <s v="LEIBNIZ INSTITUTE FOR PREVENTION RESEARCH AND EPI"/>
    <n v="1"/>
    <s v="0.004"/>
    <m/>
    <x v="0"/>
    <x v="0"/>
  </r>
  <r>
    <s v="LEIBNIZ NSTITUTE TROPOSPHARENFORSCH"/>
    <n v="1"/>
    <s v="0.004"/>
    <m/>
    <x v="0"/>
    <x v="0"/>
  </r>
  <r>
    <s v="LEIBNIZ RES CTR WORKING ENVIRONM HUMAN FACTORS"/>
    <n v="1"/>
    <s v="0.004"/>
    <m/>
    <x v="0"/>
    <x v="0"/>
  </r>
  <r>
    <s v="LEIBNIZ RES INST ENVIRONM MED"/>
    <n v="1"/>
    <s v="0.004"/>
    <m/>
    <x v="0"/>
    <x v="0"/>
  </r>
  <r>
    <s v="LEIBUR LTD"/>
    <n v="1"/>
    <s v="0.004"/>
    <m/>
    <x v="0"/>
    <x v="0"/>
  </r>
  <r>
    <s v="LEICA GEOSYST OY"/>
    <n v="1"/>
    <s v="0.004"/>
    <m/>
    <x v="0"/>
    <x v="0"/>
  </r>
  <r>
    <s v="LEICESTER NATL INST HLTH RES"/>
    <n v="1"/>
    <s v="0.004"/>
    <m/>
    <x v="0"/>
    <x v="0"/>
  </r>
  <r>
    <s v="LEICLOS BIOMED RES INC"/>
    <n v="1"/>
    <s v="0.004"/>
    <m/>
    <x v="0"/>
    <x v="0"/>
  </r>
  <r>
    <s v="LEIDEN ACAD CTR RES"/>
    <n v="1"/>
    <s v="0.004"/>
    <m/>
    <x v="0"/>
    <x v="0"/>
  </r>
  <r>
    <s v="LEIDEN INST BRAIN COGNIT"/>
    <n v="1"/>
    <s v="0.004"/>
    <m/>
    <x v="0"/>
    <x v="0"/>
  </r>
  <r>
    <s v="LEIDEN UMC"/>
    <n v="1"/>
    <s v="0.004"/>
    <m/>
    <x v="0"/>
    <x v="0"/>
  </r>
  <r>
    <s v="LEIDEN UNIV COLL"/>
    <n v="1"/>
    <s v="0.004"/>
    <m/>
    <x v="0"/>
    <x v="0"/>
  </r>
  <r>
    <s v="LEIDOS BIOMED RES INC"/>
    <n v="1"/>
    <s v="0.004"/>
    <m/>
    <x v="0"/>
    <x v="0"/>
  </r>
  <r>
    <s v="LEIDOS BIOMEDICAL RES INC"/>
    <n v="1"/>
    <s v="0.004"/>
    <m/>
    <x v="0"/>
    <x v="0"/>
  </r>
  <r>
    <s v="LEIDS UNIV"/>
    <n v="1"/>
    <s v="0.004"/>
    <m/>
    <x v="0"/>
    <x v="0"/>
  </r>
  <r>
    <s v="LEIF BJORKMAN"/>
    <n v="1"/>
    <s v="0.004"/>
    <m/>
    <x v="0"/>
    <x v="0"/>
  </r>
  <r>
    <s v="LEITER BIOWISSENSCHAFT"/>
    <n v="1"/>
    <s v="0.004"/>
    <m/>
    <x v="0"/>
    <x v="0"/>
  </r>
  <r>
    <s v="LENICARE HOSP ESPIRITO SANTO"/>
    <n v="1"/>
    <s v="0.004"/>
    <m/>
    <x v="0"/>
    <x v="0"/>
  </r>
  <r>
    <s v="LENINGRAD ASSOC HUNTERS FISHERMEN"/>
    <n v="1"/>
    <s v="0.004"/>
    <m/>
    <x v="0"/>
    <x v="0"/>
  </r>
  <r>
    <s v="LEO PHARMA"/>
    <n v="1"/>
    <s v="0.004"/>
    <m/>
    <x v="0"/>
    <x v="0"/>
  </r>
  <r>
    <s v="LEOPOLD FRANZENS UNIV"/>
    <n v="1"/>
    <s v="0.004"/>
    <m/>
    <x v="0"/>
    <x v="0"/>
  </r>
  <r>
    <s v="LERAS AFR"/>
    <n v="1"/>
    <s v="0.004"/>
    <m/>
    <x v="0"/>
    <x v="0"/>
  </r>
  <r>
    <s v="LETTERKENNY GEN HOSP"/>
    <n v="1"/>
    <s v="0.004"/>
    <m/>
    <x v="0"/>
    <x v="0"/>
  </r>
  <r>
    <s v="LETTERKENNY UNIV HOSP"/>
    <n v="1"/>
    <s v="0.004"/>
    <m/>
    <x v="0"/>
    <x v="0"/>
  </r>
  <r>
    <s v="LEUKOCARE AG"/>
    <n v="1"/>
    <s v="0.004"/>
    <m/>
    <x v="0"/>
    <x v="0"/>
  </r>
  <r>
    <s v="LEUVEN CATHOLIC UNIV"/>
    <n v="1"/>
    <s v="0.004"/>
    <m/>
    <x v="0"/>
    <x v="0"/>
  </r>
  <r>
    <s v="LEUVEN UNIV"/>
    <n v="1"/>
    <s v="0.004"/>
    <m/>
    <x v="0"/>
    <x v="0"/>
  </r>
  <r>
    <s v="LEVANGER HOSP"/>
    <n v="1"/>
    <s v="0.004"/>
    <m/>
    <x v="0"/>
    <x v="0"/>
  </r>
  <r>
    <s v="LEVINSKY COLL EDUC"/>
    <n v="1"/>
    <s v="0.004"/>
    <m/>
    <x v="0"/>
    <x v="0"/>
  </r>
  <r>
    <s v="LEVITEDNA ORG"/>
    <n v="1"/>
    <s v="0.004"/>
    <m/>
    <x v="0"/>
    <x v="0"/>
  </r>
  <r>
    <s v="LEVY ECON INST"/>
    <n v="1"/>
    <s v="0.004"/>
    <m/>
    <x v="0"/>
    <x v="0"/>
  </r>
  <r>
    <s v="LGI OPEN SOC INST"/>
    <n v="1"/>
    <s v="0.004"/>
    <m/>
    <x v="0"/>
    <x v="0"/>
  </r>
  <r>
    <s v="LGL LTD"/>
    <n v="1"/>
    <s v="0.004"/>
    <m/>
    <x v="0"/>
    <x v="0"/>
  </r>
  <r>
    <s v="LHL KLIN BERGEN"/>
    <n v="1"/>
    <s v="0.004"/>
    <m/>
    <x v="0"/>
    <x v="0"/>
  </r>
  <r>
    <s v="LHOSP"/>
    <n v="1"/>
    <s v="0.004"/>
    <m/>
    <x v="0"/>
    <x v="0"/>
  </r>
  <r>
    <s v="LHV"/>
    <n v="1"/>
    <s v="0.004"/>
    <m/>
    <x v="0"/>
    <x v="0"/>
  </r>
  <r>
    <s v="LI KA SHING CTR"/>
    <n v="1"/>
    <s v="0.004"/>
    <m/>
    <x v="0"/>
    <x v="0"/>
  </r>
  <r>
    <s v="LIAONING MED COLL"/>
    <n v="1"/>
    <s v="0.004"/>
    <m/>
    <x v="0"/>
    <x v="0"/>
  </r>
  <r>
    <s v="LIAONING NORMAL UNIV"/>
    <n v="1"/>
    <s v="0.004"/>
    <m/>
    <x v="0"/>
    <x v="0"/>
  </r>
  <r>
    <s v="LIBOURNE HOSP"/>
    <n v="1"/>
    <s v="0.004"/>
    <m/>
    <x v="0"/>
    <x v="0"/>
  </r>
  <r>
    <s v="LIBRE UNIV BRUXELLES"/>
    <n v="1"/>
    <s v="0.004"/>
    <m/>
    <x v="0"/>
    <x v="0"/>
  </r>
  <r>
    <s v="LIBYAN EMERGENCY MED ASSOC"/>
    <n v="1"/>
    <s v="0.004"/>
    <m/>
    <x v="0"/>
    <x v="0"/>
  </r>
  <r>
    <s v="LIEBER INST BRAIN DEV"/>
    <n v="1"/>
    <s v="0.004"/>
    <m/>
    <x v="0"/>
    <x v="0"/>
  </r>
  <r>
    <s v="LIFANDIS AS"/>
    <n v="1"/>
    <s v="0.004"/>
    <m/>
    <x v="0"/>
    <x v="0"/>
  </r>
  <r>
    <s v="LIFE BRAIN CTR BONN"/>
    <n v="1"/>
    <s v="0.004"/>
    <m/>
    <x v="0"/>
    <x v="0"/>
  </r>
  <r>
    <s v="LIFENET HLTH"/>
    <n v="1"/>
    <s v="0.004"/>
    <m/>
    <x v="0"/>
    <x v="0"/>
  </r>
  <r>
    <s v="LIFESCI KRAKOW KLASTER"/>
    <n v="1"/>
    <s v="0.004"/>
    <m/>
    <x v="0"/>
    <x v="0"/>
  </r>
  <r>
    <s v="LIFEWATCH ITALY"/>
    <n v="1"/>
    <s v="0.004"/>
    <m/>
    <x v="0"/>
    <x v="0"/>
  </r>
  <r>
    <s v="LIGUE PROTECT OISEAUX"/>
    <n v="1"/>
    <s v="0.004"/>
    <m/>
    <x v="0"/>
    <x v="0"/>
  </r>
  <r>
    <s v="LIGUE PROTECT OISEAUX AQUITAINE"/>
    <n v="1"/>
    <s v="0.004"/>
    <m/>
    <x v="0"/>
    <x v="0"/>
  </r>
  <r>
    <s v="LILLE INST BIOL"/>
    <n v="1"/>
    <s v="0.004"/>
    <m/>
    <x v="0"/>
    <x v="0"/>
  </r>
  <r>
    <s v="LILLEBAELT HOSP VEJLE"/>
    <n v="1"/>
    <s v="0.004"/>
    <m/>
    <x v="0"/>
    <x v="0"/>
  </r>
  <r>
    <s v="LIMBURG CATHOLIC UNIV COLL"/>
    <n v="1"/>
    <s v="0.004"/>
    <m/>
    <x v="0"/>
    <x v="0"/>
  </r>
  <r>
    <s v="LIMSI CNRS IMMI"/>
    <n v="1"/>
    <s v="0.004"/>
    <m/>
    <x v="0"/>
    <x v="0"/>
  </r>
  <r>
    <s v="LINCGLOBAL"/>
    <n v="1"/>
    <s v="0.004"/>
    <m/>
    <x v="0"/>
    <x v="0"/>
  </r>
  <r>
    <s v="LINDPAINTNER BIOBANKS CONSULTING"/>
    <n v="1"/>
    <s v="0.004"/>
    <m/>
    <x v="0"/>
    <x v="0"/>
  </r>
  <r>
    <s v="LINGUIST UNIV"/>
    <n v="1"/>
    <s v="0.004"/>
    <m/>
    <x v="0"/>
    <x v="0"/>
  </r>
  <r>
    <s v="LINNAEUS UNIV LNU"/>
    <n v="1"/>
    <s v="0.004"/>
    <m/>
    <x v="0"/>
    <x v="0"/>
  </r>
  <r>
    <s v="LINNEAN CTR PLANT BIOL"/>
    <n v="1"/>
    <s v="0.004"/>
    <m/>
    <x v="0"/>
    <x v="0"/>
  </r>
  <r>
    <s v="LIPID CLIN"/>
    <n v="1"/>
    <s v="0.004"/>
    <m/>
    <x v="0"/>
    <x v="0"/>
  </r>
  <r>
    <s v="LIS MATERN HOSP"/>
    <n v="1"/>
    <s v="0.004"/>
    <m/>
    <x v="0"/>
    <x v="0"/>
  </r>
  <r>
    <s v="LISBON UNIV"/>
    <n v="1"/>
    <s v="0.004"/>
    <m/>
    <x v="0"/>
    <x v="0"/>
  </r>
  <r>
    <s v="LISBON UNIV INST ISCTE IUL"/>
    <n v="1"/>
    <s v="0.004"/>
    <m/>
    <x v="0"/>
    <x v="0"/>
  </r>
  <r>
    <s v="LISBP"/>
    <n v="1"/>
    <s v="0.004"/>
    <m/>
    <x v="0"/>
    <x v="0"/>
  </r>
  <r>
    <s v="LISER"/>
    <n v="1"/>
    <s v="0.004"/>
    <m/>
    <x v="0"/>
    <x v="0"/>
  </r>
  <r>
    <s v="LITHUANAIN VET ACAD"/>
    <n v="1"/>
    <s v="0.004"/>
    <m/>
    <x v="0"/>
    <x v="0"/>
  </r>
  <r>
    <s v="LITHUANIAN BIOMASS ENERGY ASSOC LITBIOMA"/>
    <n v="1"/>
    <s v="0.004"/>
    <m/>
    <x v="0"/>
    <x v="0"/>
  </r>
  <r>
    <s v="LITHUANIAN FREE MKT INST"/>
    <n v="1"/>
    <s v="0.004"/>
    <m/>
    <x v="0"/>
    <x v="0"/>
  </r>
  <r>
    <s v="LITHUANIAN FUND NAT"/>
    <n v="1"/>
    <s v="0.004"/>
    <m/>
    <x v="0"/>
    <x v="0"/>
  </r>
  <r>
    <s v="LITHUANIAN HYDROMETEOROL SERV"/>
    <n v="1"/>
    <s v="0.004"/>
    <m/>
    <x v="0"/>
    <x v="0"/>
  </r>
  <r>
    <s v="LITHUANIAN INST HORT"/>
    <n v="1"/>
    <s v="0.004"/>
    <m/>
    <x v="0"/>
    <x v="0"/>
  </r>
  <r>
    <s v="LITHUANIAN MARITIME ACAD"/>
    <n v="1"/>
    <s v="0.004"/>
    <m/>
    <x v="0"/>
    <x v="0"/>
  </r>
  <r>
    <s v="LITHUANIAN NATL VET LAB"/>
    <n v="1"/>
    <s v="0.004"/>
    <m/>
    <x v="0"/>
    <x v="0"/>
  </r>
  <r>
    <s v="LITHUANIAN NEPHROL DIALYSIS TRANSPLANTAT ASSOC"/>
    <n v="1"/>
    <s v="0.004"/>
    <m/>
    <x v="0"/>
    <x v="0"/>
  </r>
  <r>
    <s v="LITHUANIAN ORNITHOL SOCIETY"/>
    <n v="1"/>
    <s v="0.004"/>
    <m/>
    <x v="0"/>
    <x v="0"/>
  </r>
  <r>
    <s v="LITHUANIAN RES CTR"/>
    <n v="1"/>
    <s v="0.004"/>
    <m/>
    <x v="0"/>
    <x v="0"/>
  </r>
  <r>
    <s v="LITHUANIAN SOC CARDIOL"/>
    <n v="1"/>
    <s v="0.004"/>
    <m/>
    <x v="0"/>
    <x v="0"/>
  </r>
  <r>
    <s v="LITHUANIAN SOC PAEDIAT SURG"/>
    <n v="1"/>
    <s v="0.004"/>
    <m/>
    <x v="0"/>
    <x v="0"/>
  </r>
  <r>
    <s v="LITHUANIAN UNIV HLTH SCI KAUNO KLINIKOS"/>
    <n v="1"/>
    <s v="0.004"/>
    <m/>
    <x v="0"/>
    <x v="0"/>
  </r>
  <r>
    <s v="LITHUANIAN UNIV SPORT"/>
    <n v="1"/>
    <s v="0.004"/>
    <m/>
    <x v="0"/>
    <x v="0"/>
  </r>
  <r>
    <s v="LITHUANIAN VET ACAD"/>
    <n v="1"/>
    <s v="0.004"/>
    <m/>
    <x v="0"/>
    <x v="0"/>
  </r>
  <r>
    <s v="LIVERPOOL HEART CHEST HOSP"/>
    <n v="1"/>
    <s v="0.004"/>
    <m/>
    <x v="0"/>
    <x v="0"/>
  </r>
  <r>
    <s v="LJUBLJANA CHILDRENS HOSP"/>
    <n v="1"/>
    <s v="0.004"/>
    <m/>
    <x v="0"/>
    <x v="0"/>
  </r>
  <r>
    <s v="LK CONSULTANCY"/>
    <n v="1"/>
    <s v="0.004"/>
    <m/>
    <x v="0"/>
    <x v="0"/>
  </r>
  <r>
    <s v="LLC RIGA EAST UNIV HOSP"/>
    <n v="1"/>
    <s v="0.004"/>
    <m/>
    <x v="0"/>
    <x v="0"/>
  </r>
  <r>
    <s v="LLOYDS REGISTER EMEA"/>
    <n v="1"/>
    <s v="0.004"/>
    <m/>
    <x v="0"/>
    <x v="0"/>
  </r>
  <r>
    <s v="LMEC"/>
    <n v="1"/>
    <s v="0.004"/>
    <m/>
    <x v="0"/>
    <x v="0"/>
  </r>
  <r>
    <s v="LMU MUNCHEN"/>
    <n v="1"/>
    <s v="0.004"/>
    <m/>
    <x v="0"/>
    <x v="0"/>
  </r>
  <r>
    <s v="LNE"/>
    <n v="1"/>
    <s v="0.004"/>
    <m/>
    <x v="0"/>
    <x v="0"/>
  </r>
  <r>
    <s v="LNIV"/>
    <n v="1"/>
    <s v="0.004"/>
    <m/>
    <x v="0"/>
    <x v="0"/>
  </r>
  <r>
    <s v="LNMC"/>
    <n v="1"/>
    <s v="0.004"/>
    <m/>
    <x v="0"/>
    <x v="0"/>
  </r>
  <r>
    <s v="LNR ABEILLES ANSES SOPHIA ANTIPOLIS"/>
    <n v="1"/>
    <s v="0.004"/>
    <m/>
    <x v="0"/>
    <x v="0"/>
  </r>
  <r>
    <s v="LOBACHEVSKY STATE UNIV NIZHNY NOVGOROD"/>
    <n v="1"/>
    <s v="0.004"/>
    <m/>
    <x v="0"/>
    <x v="0"/>
  </r>
  <r>
    <s v="LOCAL HLTH AGCY COLLEGNO PINEROLO"/>
    <n v="1"/>
    <s v="0.004"/>
    <m/>
    <x v="0"/>
    <x v="0"/>
  </r>
  <r>
    <s v="LOCAL HLTH AGCY TURIN 2"/>
    <n v="1"/>
    <s v="0.004"/>
    <m/>
    <x v="0"/>
    <x v="0"/>
  </r>
  <r>
    <s v="LOCAL HLTH AUTHOR"/>
    <n v="1"/>
    <s v="0.004"/>
    <m/>
    <x v="0"/>
    <x v="0"/>
  </r>
  <r>
    <s v="LOCAL HLTH AUTHOR 16"/>
    <n v="1"/>
    <s v="0.004"/>
    <m/>
    <x v="0"/>
    <x v="0"/>
  </r>
  <r>
    <s v="LOCAL HLTH AUTHOR 20"/>
    <n v="1"/>
    <s v="0.004"/>
    <m/>
    <x v="0"/>
    <x v="0"/>
  </r>
  <r>
    <s v="LOCAL HLTH AUTHOR ROME"/>
    <n v="1"/>
    <s v="0.004"/>
    <m/>
    <x v="0"/>
    <x v="0"/>
  </r>
  <r>
    <s v="LOCAL HLTH AUTHOR ROME E"/>
    <n v="1"/>
    <s v="0.004"/>
    <m/>
    <x v="0"/>
    <x v="0"/>
  </r>
  <r>
    <s v="LOCAL HLTH AUTHOR TO3 PIEDMONT REG"/>
    <n v="1"/>
    <s v="0.004"/>
    <m/>
    <x v="0"/>
    <x v="0"/>
  </r>
  <r>
    <s v="LOCAL HLTH UNIT MATOSINHOS"/>
    <n v="1"/>
    <s v="0.004"/>
    <m/>
    <x v="0"/>
    <x v="0"/>
  </r>
  <r>
    <s v="LOCAL HLTH UNIT VERONA"/>
    <n v="1"/>
    <s v="0.004"/>
    <m/>
    <x v="0"/>
    <x v="0"/>
  </r>
  <r>
    <s v="LOEMA INST PESQUISA CLIN"/>
    <n v="1"/>
    <s v="0.004"/>
    <m/>
    <x v="0"/>
    <x v="0"/>
  </r>
  <r>
    <s v="LOEWE BIODIVERS CLIMATE RES CTR"/>
    <n v="1"/>
    <s v="0.004"/>
    <m/>
    <x v="0"/>
    <x v="0"/>
  </r>
  <r>
    <s v="LOEWE BIODIVERS CLIMATE RES CTR BIK F"/>
    <n v="1"/>
    <s v="0.004"/>
    <m/>
    <x v="0"/>
    <x v="0"/>
  </r>
  <r>
    <s v="LOEWE ZENTRUM ADRIA"/>
    <n v="1"/>
    <s v="0.004"/>
    <m/>
    <x v="0"/>
    <x v="0"/>
  </r>
  <r>
    <s v="LOMA LINDA UNIV CHILDRENS HOSP"/>
    <n v="1"/>
    <s v="0.004"/>
    <m/>
    <x v="0"/>
    <x v="0"/>
  </r>
  <r>
    <s v="LOMA LINDA UNIV MED CTR"/>
    <n v="1"/>
    <s v="0.004"/>
    <m/>
    <x v="0"/>
    <x v="0"/>
  </r>
  <r>
    <s v="LOMBARDY CANC REGISTRY"/>
    <n v="1"/>
    <s v="0.004"/>
    <m/>
    <x v="0"/>
    <x v="0"/>
  </r>
  <r>
    <s v="LOMONOSOV MOSCOW STATE UNAV"/>
    <n v="1"/>
    <s v="0.004"/>
    <m/>
    <x v="0"/>
    <x v="0"/>
  </r>
  <r>
    <s v="LOMONOSOV MOSCOW UNIV"/>
    <n v="1"/>
    <s v="0.004"/>
    <m/>
    <x v="0"/>
    <x v="0"/>
  </r>
  <r>
    <s v="LONDON HLTH SCI"/>
    <n v="1"/>
    <s v="0.004"/>
    <m/>
    <x v="0"/>
    <x v="0"/>
  </r>
  <r>
    <s v="LONDON SCH ECON POLIT SCI LSE"/>
    <n v="1"/>
    <s v="0.004"/>
    <m/>
    <x v="0"/>
    <x v="0"/>
  </r>
  <r>
    <s v="LONDON SOUTH BANK UNIV"/>
    <n v="1"/>
    <s v="0.004"/>
    <m/>
    <x v="0"/>
    <x v="0"/>
  </r>
  <r>
    <s v="LOPETANUD TARTU ULIKOOLI"/>
    <n v="1"/>
    <s v="0.004"/>
    <m/>
    <x v="0"/>
    <x v="0"/>
  </r>
  <r>
    <s v="LOPETANUD TARTU ULIKOOLI AJALOO"/>
    <n v="1"/>
    <s v="0.004"/>
    <m/>
    <x v="0"/>
    <x v="0"/>
  </r>
  <r>
    <s v="LOPETANUD TARTU ULIKOOLI AJALOO ALAL"/>
    <n v="1"/>
    <s v="0.004"/>
    <m/>
    <x v="0"/>
    <x v="0"/>
  </r>
  <r>
    <s v="LORAND EOTVOS UNIV"/>
    <n v="1"/>
    <s v="0.004"/>
    <m/>
    <x v="0"/>
    <x v="0"/>
  </r>
  <r>
    <s v="LORME MERISIERS"/>
    <n v="1"/>
    <s v="0.004"/>
    <m/>
    <x v="0"/>
    <x v="0"/>
  </r>
  <r>
    <s v="LOS ANGELES COUNTY USC"/>
    <n v="1"/>
    <s v="0.004"/>
    <m/>
    <x v="0"/>
    <x v="0"/>
  </r>
  <r>
    <s v="LOS ANGELES CTY FORENS MED DIV"/>
    <n v="1"/>
    <s v="0.004"/>
    <m/>
    <x v="0"/>
    <x v="0"/>
  </r>
  <r>
    <s v="LOS ANGELES CTY UNIV SO CALIF MED CTR"/>
    <n v="1"/>
    <s v="0.004"/>
    <m/>
    <x v="0"/>
    <x v="0"/>
  </r>
  <r>
    <s v="LOS ANGELES CTY UNIV SOUTHERN CALIF"/>
    <n v="1"/>
    <s v="0.004"/>
    <m/>
    <x v="0"/>
    <x v="0"/>
  </r>
  <r>
    <s v="LOS ANGELES CTY UNIV SOUTHERN CALIF MED CTR"/>
    <n v="1"/>
    <s v="0.004"/>
    <m/>
    <x v="0"/>
    <x v="0"/>
  </r>
  <r>
    <s v="LOS ANGELES CTY UNIV SOUTHERN CALIFORNIA"/>
    <n v="1"/>
    <s v="0.004"/>
    <m/>
    <x v="0"/>
    <x v="0"/>
  </r>
  <r>
    <s v="LOUGH DERG SCI GRP"/>
    <n v="1"/>
    <s v="0.004"/>
    <m/>
    <x v="0"/>
    <x v="0"/>
  </r>
  <r>
    <s v="LOUISIANA STATE U AGR CTR"/>
    <n v="1"/>
    <s v="0.004"/>
    <m/>
    <x v="0"/>
    <x v="0"/>
  </r>
  <r>
    <s v="LOUISIANA TECH UNIV"/>
    <n v="1"/>
    <s v="0.004"/>
    <m/>
    <x v="0"/>
    <x v="0"/>
  </r>
  <r>
    <s v="LOVELACE RESP RES INST"/>
    <n v="1"/>
    <s v="0.004"/>
    <m/>
    <x v="0"/>
    <x v="0"/>
  </r>
  <r>
    <s v="LOVISENBERG DIAKONAL COLL"/>
    <n v="1"/>
    <s v="0.004"/>
    <m/>
    <x v="0"/>
    <x v="0"/>
  </r>
  <r>
    <s v="LOWELL OBSERV"/>
    <n v="1"/>
    <s v="0.004"/>
    <m/>
    <x v="0"/>
    <x v="0"/>
  </r>
  <r>
    <s v="LOWER SILESIAN CTR CELLULAR TRANSPLANTAT"/>
    <n v="1"/>
    <s v="0.004"/>
    <m/>
    <x v="0"/>
    <x v="0"/>
  </r>
  <r>
    <s v="LOWESTOFT LAB"/>
    <n v="1"/>
    <s v="0.004"/>
    <m/>
    <x v="0"/>
    <x v="0"/>
  </r>
  <r>
    <s v="LOYOLA COLL"/>
    <n v="1"/>
    <s v="0.004"/>
    <m/>
    <x v="0"/>
    <x v="0"/>
  </r>
  <r>
    <s v="LOYOLA MED CTR"/>
    <n v="1"/>
    <s v="0.004"/>
    <m/>
    <x v="0"/>
    <x v="0"/>
  </r>
  <r>
    <s v="LPMD"/>
    <n v="1"/>
    <s v="0.004"/>
    <m/>
    <x v="0"/>
    <x v="0"/>
  </r>
  <r>
    <s v="LPTPM"/>
    <n v="1"/>
    <s v="0.004"/>
    <m/>
    <x v="0"/>
    <x v="0"/>
  </r>
  <r>
    <s v="LSE SPACE GMBH"/>
    <n v="1"/>
    <s v="0.004"/>
    <m/>
    <x v="0"/>
    <x v="0"/>
  </r>
  <r>
    <s v="LSEHEALTH"/>
    <n v="1"/>
    <s v="0.004"/>
    <m/>
    <x v="0"/>
    <x v="0"/>
  </r>
  <r>
    <s v="LSHTM"/>
    <n v="1"/>
    <s v="0.004"/>
    <m/>
    <x v="0"/>
    <x v="0"/>
  </r>
  <r>
    <s v="LSPM"/>
    <n v="1"/>
    <s v="0.004"/>
    <m/>
    <x v="0"/>
    <x v="0"/>
  </r>
  <r>
    <s v="LSTUR INST LINGUIST"/>
    <n v="1"/>
    <s v="0.004"/>
    <m/>
    <x v="0"/>
    <x v="0"/>
  </r>
  <r>
    <s v="LSU"/>
    <n v="1"/>
    <s v="0.004"/>
    <m/>
    <x v="0"/>
    <x v="0"/>
  </r>
  <r>
    <s v="LTD LIABIL CO"/>
    <n v="1"/>
    <s v="0.004"/>
    <m/>
    <x v="0"/>
    <x v="0"/>
  </r>
  <r>
    <s v="LUA"/>
    <n v="1"/>
    <s v="0.004"/>
    <m/>
    <x v="0"/>
    <x v="0"/>
  </r>
  <r>
    <s v="LUBECK UNIV"/>
    <n v="1"/>
    <s v="0.004"/>
    <m/>
    <x v="0"/>
    <x v="0"/>
  </r>
  <r>
    <s v="LUBW LANDESANSTALT UMWELT MESSUNGEN NAT SCHUTZ"/>
    <n v="1"/>
    <s v="0.004"/>
    <m/>
    <x v="0"/>
    <x v="0"/>
  </r>
  <r>
    <s v="LUCIO BINI MOOD DISORDER CTR"/>
    <n v="1"/>
    <s v="0.004"/>
    <m/>
    <x v="0"/>
    <x v="0"/>
  </r>
  <r>
    <s v="LUDWIG BOLTZMAN INST HTA"/>
    <n v="1"/>
    <s v="0.004"/>
    <m/>
    <x v="0"/>
    <x v="0"/>
  </r>
  <r>
    <s v="LUDWIG BOLTZMANN INST COPD RESP EPIDEMIOL"/>
    <n v="1"/>
    <s v="0.004"/>
    <m/>
    <x v="0"/>
    <x v="0"/>
  </r>
  <r>
    <s v="LUDWIG BOLTZMANN INST HLTH PROMOT RES"/>
    <n v="1"/>
    <s v="0.004"/>
    <m/>
    <x v="0"/>
    <x v="0"/>
  </r>
  <r>
    <s v="LUDWIG BOLTZMANN INST SOCIAL PSYCHIAT"/>
    <n v="1"/>
    <s v="0.004"/>
    <m/>
    <x v="0"/>
    <x v="0"/>
  </r>
  <r>
    <s v="LUDWIG INST CANC RES"/>
    <n v="1"/>
    <s v="0.004"/>
    <m/>
    <x v="0"/>
    <x v="0"/>
  </r>
  <r>
    <s v="LUDWIG MAXIMILIANS UNIV LMU MUNCHEN"/>
    <n v="1"/>
    <s v="0.004"/>
    <m/>
    <x v="0"/>
    <x v="0"/>
  </r>
  <r>
    <s v="LUDWIG MAXIMILLIANS UNIV MUNICH"/>
    <n v="1"/>
    <s v="0.004"/>
    <m/>
    <x v="0"/>
    <x v="0"/>
  </r>
  <r>
    <s v="LUDZAS BIOENERGIJA"/>
    <n v="1"/>
    <s v="0.004"/>
    <m/>
    <x v="0"/>
    <x v="0"/>
  </r>
  <r>
    <s v="LUFA ITL GMBH"/>
    <n v="1"/>
    <s v="0.004"/>
    <m/>
    <x v="0"/>
    <x v="0"/>
  </r>
  <r>
    <s v="LUKE NAT RESOURCES INST FINLAND"/>
    <n v="1"/>
    <s v="0.004"/>
    <m/>
    <x v="0"/>
    <x v="0"/>
  </r>
  <r>
    <s v="LUKES INT UNIV"/>
    <n v="1"/>
    <s v="0.004"/>
    <m/>
    <x v="0"/>
    <x v="0"/>
  </r>
  <r>
    <s v="LULIU HATIEGANU UNIV MED PHARM"/>
    <n v="1"/>
    <s v="0.004"/>
    <m/>
    <x v="0"/>
    <x v="0"/>
  </r>
  <r>
    <s v="LUM UNIV"/>
    <n v="1"/>
    <s v="0.004"/>
    <m/>
    <x v="0"/>
    <x v="0"/>
  </r>
  <r>
    <s v="LUMIDERM"/>
    <n v="1"/>
    <s v="0.004"/>
    <m/>
    <x v="0"/>
    <x v="0"/>
  </r>
  <r>
    <s v="LUNAM UNIV"/>
    <n v="1"/>
    <s v="0.004"/>
    <m/>
    <x v="0"/>
    <x v="0"/>
  </r>
  <r>
    <s v="LUND MUNICIPAL"/>
    <n v="1"/>
    <s v="0.004"/>
    <m/>
    <x v="0"/>
    <x v="0"/>
  </r>
  <r>
    <s v="LUNDBECK FDN INITIAT PSYCHIAT RES"/>
    <n v="1"/>
    <s v="0.004"/>
    <m/>
    <x v="0"/>
    <x v="0"/>
  </r>
  <r>
    <s v="LUNDBY HOSP"/>
    <n v="1"/>
    <s v="0.004"/>
    <m/>
    <x v="0"/>
    <x v="0"/>
  </r>
  <r>
    <s v="LUNDIN NORWAY"/>
    <n v="1"/>
    <s v="0.004"/>
    <m/>
    <x v="0"/>
    <x v="0"/>
  </r>
  <r>
    <s v="LUNG HOSP"/>
    <n v="1"/>
    <s v="0.004"/>
    <m/>
    <x v="0"/>
    <x v="0"/>
  </r>
  <r>
    <s v="LUNG INFECT IMMUN UNIT"/>
    <n v="1"/>
    <s v="0.004"/>
    <m/>
    <x v="0"/>
    <x v="0"/>
  </r>
  <r>
    <s v="LUNG INST WESTERN AUSTRALIA"/>
    <n v="1"/>
    <s v="0.004"/>
    <m/>
    <x v="0"/>
    <x v="0"/>
  </r>
  <r>
    <s v="LUNGENKLIN"/>
    <n v="1"/>
    <s v="0.004"/>
    <m/>
    <x v="0"/>
    <x v="0"/>
  </r>
  <r>
    <s v="LUODE CONSULTING OY"/>
    <n v="1"/>
    <s v="0.004"/>
    <m/>
    <x v="0"/>
    <x v="0"/>
  </r>
  <r>
    <s v="LUPO GMBH"/>
    <n v="1"/>
    <s v="0.004"/>
    <m/>
    <x v="0"/>
    <x v="0"/>
  </r>
  <r>
    <s v="LUPUS GERMAN INST WOLF MNITORING RES"/>
    <n v="1"/>
    <s v="0.004"/>
    <m/>
    <x v="0"/>
    <x v="0"/>
  </r>
  <r>
    <s v="LUPUS SCI"/>
    <n v="1"/>
    <s v="0.004"/>
    <m/>
    <x v="0"/>
    <x v="0"/>
  </r>
  <r>
    <s v="LURIC STUDY"/>
    <n v="1"/>
    <s v="0.004"/>
    <m/>
    <x v="0"/>
    <x v="0"/>
  </r>
  <r>
    <s v="LUSOFONA UNIV"/>
    <n v="1"/>
    <s v="0.004"/>
    <m/>
    <x v="0"/>
    <x v="0"/>
  </r>
  <r>
    <s v="LUT"/>
    <n v="1"/>
    <s v="0.004"/>
    <m/>
    <x v="0"/>
    <x v="0"/>
  </r>
  <r>
    <s v="LUXEMBOURG CENT HOSP"/>
    <n v="1"/>
    <s v="0.004"/>
    <m/>
    <x v="0"/>
    <x v="0"/>
  </r>
  <r>
    <s v="LUXEMBOURG HLTH INST"/>
    <n v="1"/>
    <s v="0.004"/>
    <m/>
    <x v="0"/>
    <x v="0"/>
  </r>
  <r>
    <s v="LUZERNER KANTONSSPITAL"/>
    <n v="1"/>
    <s v="0.004"/>
    <m/>
    <x v="0"/>
    <x v="0"/>
  </r>
  <r>
    <s v="LVIV CANC CTR"/>
    <n v="1"/>
    <s v="0.004"/>
    <m/>
    <x v="0"/>
    <x v="0"/>
  </r>
  <r>
    <s v="LVIV EMERGENCY HOSP"/>
    <n v="1"/>
    <s v="0.004"/>
    <m/>
    <x v="0"/>
    <x v="0"/>
  </r>
  <r>
    <s v="LVIV NATL MED UNIV"/>
    <n v="1"/>
    <s v="0.004"/>
    <m/>
    <x v="0"/>
    <x v="0"/>
  </r>
  <r>
    <s v="LVIV NATL UNIV"/>
    <n v="1"/>
    <s v="0.004"/>
    <m/>
    <x v="0"/>
    <x v="0"/>
  </r>
  <r>
    <s v="LVIV SPECIALIZED CHILDRENS CLIN"/>
    <n v="1"/>
    <s v="0.004"/>
    <m/>
    <x v="0"/>
    <x v="0"/>
  </r>
  <r>
    <s v="LVIV STATE ONCOL REG TREATMENT DIAGNOST CTR"/>
    <n v="1"/>
    <s v="0.004"/>
    <m/>
    <x v="0"/>
    <x v="0"/>
  </r>
  <r>
    <s v="LVIV STATE ONCOL REG TREATMENT DIAGNOST CTR HOS"/>
    <n v="1"/>
    <s v="0.004"/>
    <m/>
    <x v="0"/>
    <x v="0"/>
  </r>
  <r>
    <s v="LVIV STATE UNIV INTERNAL AFFAIRS"/>
    <n v="1"/>
    <s v="0.004"/>
    <m/>
    <x v="0"/>
    <x v="0"/>
  </r>
  <r>
    <s v="LVOV UNIV"/>
    <n v="1"/>
    <s v="0.004"/>
    <m/>
    <x v="0"/>
    <x v="0"/>
  </r>
  <r>
    <s v="LYCEE CLASS DIEKIRCH"/>
    <n v="1"/>
    <s v="0.004"/>
    <m/>
    <x v="0"/>
    <x v="0"/>
  </r>
  <r>
    <s v="LYELL MCEWIN HOSP"/>
    <n v="1"/>
    <s v="0.004"/>
    <m/>
    <x v="0"/>
    <x v="0"/>
  </r>
  <r>
    <s v="LYNN UNIV"/>
    <n v="1"/>
    <s v="0.004"/>
    <m/>
    <x v="0"/>
    <x v="0"/>
  </r>
  <r>
    <s v="LYNX EDIC"/>
    <n v="1"/>
    <s v="0.004"/>
    <m/>
    <x v="0"/>
    <x v="0"/>
  </r>
  <r>
    <s v="LYNX PROJECT AUSTRIA NORTHWEST"/>
    <n v="1"/>
    <s v="0.004"/>
    <m/>
    <x v="0"/>
    <x v="0"/>
  </r>
  <r>
    <s v="LYNX PROJECT BAVARIA"/>
    <n v="1"/>
    <s v="0.004"/>
    <m/>
    <x v="0"/>
    <x v="0"/>
  </r>
  <r>
    <s v="LYON 1 UNIV"/>
    <n v="1"/>
    <s v="0.004"/>
    <m/>
    <x v="0"/>
    <x v="0"/>
  </r>
  <r>
    <s v="M SKLODOWSKA CURIE CANC CTR"/>
    <n v="1"/>
    <s v="0.004"/>
    <m/>
    <x v="0"/>
    <x v="0"/>
  </r>
  <r>
    <s v="M SKLODOWSKA CURIE MEM CANC CTR INST ONCOL"/>
    <n v="1"/>
    <s v="0.004"/>
    <m/>
    <x v="0"/>
    <x v="0"/>
  </r>
  <r>
    <s v="M SKODOWSKA CURIE MEM INST"/>
    <n v="1"/>
    <s v="0.004"/>
    <m/>
    <x v="0"/>
    <x v="0"/>
  </r>
  <r>
    <s v="MA GEN HOSP"/>
    <n v="1"/>
    <s v="0.004"/>
    <m/>
    <x v="0"/>
    <x v="0"/>
  </r>
  <r>
    <s v="MA INST TECHNOL"/>
    <n v="1"/>
    <s v="0.004"/>
    <m/>
    <x v="0"/>
    <x v="0"/>
  </r>
  <r>
    <s v="MAANTEEAMET"/>
    <n v="1"/>
    <s v="0.004"/>
    <m/>
    <x v="0"/>
    <x v="0"/>
  </r>
  <r>
    <s v="MACCABI HEALTHCARE SERV"/>
    <n v="1"/>
    <s v="0.004"/>
    <m/>
    <x v="0"/>
    <x v="0"/>
  </r>
  <r>
    <s v="MACDIANNID INST ADV MAT NANOTECHNOL"/>
    <n v="1"/>
    <s v="0.004"/>
    <m/>
    <x v="0"/>
    <x v="0"/>
  </r>
  <r>
    <s v="MACDIARMID INST ADV MAT NANOTECHNOL"/>
    <n v="1"/>
    <s v="0.004"/>
    <m/>
    <x v="0"/>
    <x v="0"/>
  </r>
  <r>
    <s v="MACEDONIAN ECOL SOC"/>
    <n v="1"/>
    <s v="0.004"/>
    <m/>
    <x v="0"/>
    <x v="0"/>
  </r>
  <r>
    <s v="MACEDONIAN RENAL REGISTRY"/>
    <n v="1"/>
    <s v="0.004"/>
    <m/>
    <x v="0"/>
    <x v="0"/>
  </r>
  <r>
    <s v="MACVIA LR"/>
    <n v="1"/>
    <s v="0.004"/>
    <m/>
    <x v="0"/>
    <x v="0"/>
  </r>
  <r>
    <s v="MADARAS DIABET RES FDN"/>
    <n v="1"/>
    <s v="0.004"/>
    <m/>
    <x v="0"/>
    <x v="0"/>
  </r>
  <r>
    <s v="MADONA STATE GYMNASIUM"/>
    <n v="1"/>
    <s v="0.004"/>
    <m/>
    <x v="0"/>
    <x v="0"/>
  </r>
  <r>
    <s v="MADRID INST ADV STUDIES ALIMENTAC"/>
    <n v="1"/>
    <s v="0.004"/>
    <m/>
    <x v="0"/>
    <x v="0"/>
  </r>
  <r>
    <s v="MADURAI KAMARAJ UNIV"/>
    <n v="1"/>
    <s v="0.004"/>
    <m/>
    <x v="0"/>
    <x v="0"/>
  </r>
  <r>
    <s v="MAETAGUSE RURAL MUNICIPAL GOVT"/>
    <n v="1"/>
    <s v="0.004"/>
    <m/>
    <x v="0"/>
    <x v="0"/>
  </r>
  <r>
    <s v="MAF BIOSECUR NEW ZEALAND"/>
    <n v="1"/>
    <s v="0.004"/>
    <m/>
    <x v="0"/>
    <x v="0"/>
  </r>
  <r>
    <s v="MAFRAQ HOSP SEHA"/>
    <n v="1"/>
    <s v="0.004"/>
    <m/>
    <x v="0"/>
    <x v="0"/>
  </r>
  <r>
    <s v="MAGDEBURG STENDAL UNIV APPL SCI"/>
    <n v="1"/>
    <s v="0.004"/>
    <m/>
    <x v="0"/>
    <x v="0"/>
  </r>
  <r>
    <s v="MAGGIORE POLICLIN"/>
    <n v="1"/>
    <s v="0.004"/>
    <m/>
    <x v="0"/>
    <x v="0"/>
  </r>
  <r>
    <s v="MAGNET SENSOR LAB LPNU"/>
    <n v="1"/>
    <s v="0.004"/>
    <m/>
    <x v="0"/>
    <x v="0"/>
  </r>
  <r>
    <s v="MAHARAJNAKORN CHIANGMAI HOSP"/>
    <n v="1"/>
    <s v="0.004"/>
    <m/>
    <x v="0"/>
    <x v="0"/>
  </r>
  <r>
    <s v="MAHATMA GANDHI UNIV"/>
    <n v="1"/>
    <s v="0.004"/>
    <m/>
    <x v="0"/>
    <x v="0"/>
  </r>
  <r>
    <s v="MAHYD CO"/>
    <n v="1"/>
    <s v="0.004"/>
    <m/>
    <x v="0"/>
    <x v="0"/>
  </r>
  <r>
    <s v="MAICHIN DOM UNIV HOSP"/>
    <n v="1"/>
    <s v="0.004"/>
    <m/>
    <x v="0"/>
    <x v="0"/>
  </r>
  <r>
    <s v="MAIDSTONE HLTH AUTHOR"/>
    <n v="1"/>
    <s v="0.004"/>
    <m/>
    <x v="0"/>
    <x v="0"/>
  </r>
  <r>
    <s v="MAILMAN SCH PUBL HLTH"/>
    <n v="1"/>
    <s v="0.004"/>
    <m/>
    <x v="0"/>
    <x v="0"/>
  </r>
  <r>
    <s v="MAINE RES ASSOCIATES"/>
    <n v="1"/>
    <s v="0.004"/>
    <m/>
    <x v="0"/>
    <x v="0"/>
  </r>
  <r>
    <s v="MAINOR BUSINESS SCH"/>
    <n v="1"/>
    <s v="0.004"/>
    <m/>
    <x v="0"/>
    <x v="0"/>
  </r>
  <r>
    <s v="MAINZ MUSEUM NAT HIST"/>
    <n v="1"/>
    <s v="0.004"/>
    <m/>
    <x v="0"/>
    <x v="0"/>
  </r>
  <r>
    <s v="MAINZ UNIV"/>
    <n v="1"/>
    <s v="0.004"/>
    <m/>
    <x v="0"/>
    <x v="0"/>
  </r>
  <r>
    <s v="MAKARIOS HOSP"/>
    <n v="1"/>
    <s v="0.004"/>
    <m/>
    <x v="0"/>
    <x v="0"/>
  </r>
  <r>
    <s v="MAKARIOS III HOSP"/>
    <n v="1"/>
    <s v="0.004"/>
    <m/>
    <x v="0"/>
    <x v="0"/>
  </r>
  <r>
    <s v="MAKERERE UNIV BUSINESS SCH"/>
    <n v="1"/>
    <s v="0.004"/>
    <m/>
    <x v="0"/>
    <x v="0"/>
  </r>
  <r>
    <s v="MAKING BEHAV ECON"/>
    <n v="1"/>
    <s v="0.004"/>
    <m/>
    <x v="0"/>
    <x v="0"/>
  </r>
  <r>
    <s v="MALAGHAN INST MED RES"/>
    <n v="1"/>
    <s v="0.004"/>
    <m/>
    <x v="0"/>
    <x v="0"/>
  </r>
  <r>
    <s v="MALARDALENS UNIV"/>
    <n v="1"/>
    <s v="0.004"/>
    <m/>
    <x v="0"/>
    <x v="0"/>
  </r>
  <r>
    <s v="MALARIA OTHER PARASIT DIS DIV"/>
    <n v="1"/>
    <s v="0.004"/>
    <m/>
    <x v="0"/>
    <x v="0"/>
  </r>
  <r>
    <s v="MALAYSIA UNIV PERLIS"/>
    <n v="1"/>
    <s v="0.004"/>
    <m/>
    <x v="0"/>
    <x v="0"/>
  </r>
  <r>
    <s v="MALAYSIAN INST PHARMACEUT NUTRACEUTICALS"/>
    <n v="1"/>
    <s v="0.004"/>
    <m/>
    <x v="0"/>
    <x v="0"/>
  </r>
  <r>
    <s v="MALETA CYCL DISTILLAT LLC OU"/>
    <n v="1"/>
    <s v="0.004"/>
    <m/>
    <x v="0"/>
    <x v="0"/>
  </r>
  <r>
    <s v="MALLORCA CANC REGISTRY"/>
    <n v="1"/>
    <s v="0.004"/>
    <m/>
    <x v="0"/>
    <x v="0"/>
  </r>
  <r>
    <s v="MALMO LUND UNIV"/>
    <n v="1"/>
    <s v="0.004"/>
    <m/>
    <x v="0"/>
    <x v="0"/>
  </r>
  <r>
    <s v="MALMO MUSEER"/>
    <n v="1"/>
    <s v="0.004"/>
    <m/>
    <x v="0"/>
    <x v="0"/>
  </r>
  <r>
    <s v="MALMSKA MUNICIPAL HLTH CARE CTR HOSP"/>
    <n v="1"/>
    <s v="0.004"/>
    <m/>
    <x v="0"/>
    <x v="0"/>
  </r>
  <r>
    <s v="MALOPOLSKI OSRODEK BADAWCZY IMUZ"/>
    <n v="1"/>
    <s v="0.004"/>
    <m/>
    <x v="0"/>
    <x v="0"/>
  </r>
  <r>
    <s v="MALOPOLSKIE CTR MED"/>
    <n v="1"/>
    <s v="0.004"/>
    <m/>
    <x v="0"/>
    <x v="0"/>
  </r>
  <r>
    <s v="MALTA NATL BLOOD TRANSFUS SERV"/>
    <n v="1"/>
    <s v="0.004"/>
    <m/>
    <x v="0"/>
    <x v="0"/>
  </r>
  <r>
    <s v="MAMELOK CONSULTING"/>
    <n v="1"/>
    <s v="0.004"/>
    <m/>
    <x v="0"/>
    <x v="0"/>
  </r>
  <r>
    <s v="MAMMAL RES INST"/>
    <n v="1"/>
    <s v="0.004"/>
    <m/>
    <x v="0"/>
    <x v="0"/>
  </r>
  <r>
    <s v="MAMMALIAN GENET UNIT"/>
    <n v="1"/>
    <s v="0.004"/>
    <m/>
    <x v="0"/>
    <x v="0"/>
  </r>
  <r>
    <s v="MANAGEMENT BODY MT PARNON MOUSTOS WETLAND"/>
    <n v="1"/>
    <s v="0.004"/>
    <m/>
    <x v="0"/>
    <x v="0"/>
  </r>
  <r>
    <s v="MANFRED KRAUS"/>
    <n v="1"/>
    <s v="0.004"/>
    <m/>
    <x v="0"/>
    <x v="0"/>
  </r>
  <r>
    <s v="MANGALORE UNIV"/>
    <n v="1"/>
    <s v="0.004"/>
    <m/>
    <x v="0"/>
    <x v="0"/>
  </r>
  <r>
    <s v="MANH HLTH RES CTR"/>
    <n v="1"/>
    <s v="0.004"/>
    <m/>
    <x v="0"/>
    <x v="0"/>
  </r>
  <r>
    <s v="MANHATTAN COLL"/>
    <n v="1"/>
    <s v="0.004"/>
    <m/>
    <x v="0"/>
    <x v="0"/>
  </r>
  <r>
    <s v="MANHICAA HLTH RES CTR"/>
    <n v="1"/>
    <s v="0.004"/>
    <m/>
    <x v="0"/>
    <x v="0"/>
  </r>
  <r>
    <s v="MANITOBA INST CELL BIOL"/>
    <n v="1"/>
    <s v="0.004"/>
    <m/>
    <x v="0"/>
    <x v="0"/>
  </r>
  <r>
    <s v="MANJRASOFT PTY LTD"/>
    <n v="1"/>
    <s v="0.004"/>
    <m/>
    <x v="0"/>
    <x v="0"/>
  </r>
  <r>
    <s v="MANNHEIM UNIV APPL SCI"/>
    <n v="1"/>
    <s v="0.004"/>
    <m/>
    <x v="0"/>
    <x v="0"/>
  </r>
  <r>
    <s v="MANNHEIM UNIV MED CTR"/>
    <n v="1"/>
    <s v="0.004"/>
    <m/>
    <x v="0"/>
    <x v="0"/>
  </r>
  <r>
    <s v="MANSOURA SCH MED"/>
    <n v="1"/>
    <s v="0.004"/>
    <m/>
    <x v="0"/>
    <x v="0"/>
  </r>
  <r>
    <s v="MAPIGROUP"/>
    <n v="1"/>
    <s v="0.004"/>
    <m/>
    <x v="0"/>
    <x v="0"/>
  </r>
  <r>
    <s v="MAPMYGENOME"/>
    <n v="1"/>
    <s v="0.004"/>
    <m/>
    <x v="0"/>
    <x v="0"/>
  </r>
  <r>
    <s v="MAR DEL PLATA NATL UNIV"/>
    <n v="1"/>
    <s v="0.004"/>
    <m/>
    <x v="0"/>
    <x v="0"/>
  </r>
  <r>
    <s v="MARCHE POLYTECHN UNIV"/>
    <n v="1"/>
    <s v="0.004"/>
    <m/>
    <x v="0"/>
    <x v="0"/>
  </r>
  <r>
    <s v="MARCZELL GYORGY MAIN OBSERV"/>
    <n v="1"/>
    <s v="0.004"/>
    <m/>
    <x v="0"/>
    <x v="0"/>
  </r>
  <r>
    <s v="MARGEN CLIN"/>
    <n v="1"/>
    <s v="0.004"/>
    <m/>
    <x v="0"/>
    <x v="0"/>
  </r>
  <r>
    <s v="MARI STATE UNIV"/>
    <n v="1"/>
    <s v="0.004"/>
    <m/>
    <x v="0"/>
    <x v="0"/>
  </r>
  <r>
    <s v="MARIA CECILIA HOSP"/>
    <n v="1"/>
    <s v="0.004"/>
    <m/>
    <x v="0"/>
    <x v="0"/>
  </r>
  <r>
    <s v="MARIA CURIE SKLODOWSKA UNIV LUBLIN"/>
    <n v="1"/>
    <s v="0.004"/>
    <m/>
    <x v="0"/>
    <x v="0"/>
  </r>
  <r>
    <s v="MARIANO MARCOS MEM HOSP"/>
    <n v="1"/>
    <s v="0.004"/>
    <m/>
    <x v="0"/>
    <x v="0"/>
  </r>
  <r>
    <s v="MARIE CURIE SKLODOWSKA MEM CANC CTR INST ONCOL"/>
    <n v="1"/>
    <s v="0.004"/>
    <m/>
    <x v="0"/>
    <x v="0"/>
  </r>
  <r>
    <s v="MARIE SKLODOWSKA CURIE CANC CTR"/>
    <n v="1"/>
    <s v="0.004"/>
    <m/>
    <x v="0"/>
    <x v="0"/>
  </r>
  <r>
    <s v="MARIE SKTODOWSKA CURIE MEM CANC INST"/>
    <n v="1"/>
    <s v="0.004"/>
    <m/>
    <x v="0"/>
    <x v="0"/>
  </r>
  <r>
    <s v="MARIENHOSP STUTTGART"/>
    <n v="1"/>
    <s v="0.004"/>
    <m/>
    <x v="0"/>
    <x v="0"/>
  </r>
  <r>
    <s v="MARIENHOSPITAL OSNABRUECK"/>
    <n v="1"/>
    <s v="0.004"/>
    <m/>
    <x v="0"/>
    <x v="0"/>
  </r>
  <r>
    <s v="MARIENTHAL PSYCHIAT PSYCHOL CTR"/>
    <n v="1"/>
    <s v="0.004"/>
    <m/>
    <x v="0"/>
    <x v="0"/>
  </r>
  <r>
    <s v="MARIKANI"/>
    <n v="1"/>
    <s v="0.004"/>
    <m/>
    <x v="0"/>
    <x v="0"/>
  </r>
  <r>
    <s v="MARILIM AQUAT RES GMBH"/>
    <n v="1"/>
    <s v="0.004"/>
    <m/>
    <x v="0"/>
    <x v="0"/>
  </r>
  <r>
    <s v="MARINE BIOL ASS"/>
    <n v="1"/>
    <s v="0.004"/>
    <m/>
    <x v="0"/>
    <x v="0"/>
  </r>
  <r>
    <s v="MARINE BIOL ASSOC UNITED KINGDOM LAB"/>
    <n v="1"/>
    <s v="0.004"/>
    <m/>
    <x v="0"/>
    <x v="0"/>
  </r>
  <r>
    <s v="MARINE BIOL LAB"/>
    <n v="1"/>
    <s v="0.004"/>
    <m/>
    <x v="0"/>
    <x v="0"/>
  </r>
  <r>
    <s v="MARINE FISHERIES INST"/>
    <n v="1"/>
    <s v="0.004"/>
    <m/>
    <x v="0"/>
    <x v="0"/>
  </r>
  <r>
    <s v="MARINE MONITORING CTR"/>
    <n v="1"/>
    <s v="0.004"/>
    <m/>
    <x v="0"/>
    <x v="0"/>
  </r>
  <r>
    <s v="MARINE ORGANISM INVESTIGAT"/>
    <n v="1"/>
    <s v="0.004"/>
    <m/>
    <x v="0"/>
    <x v="0"/>
  </r>
  <r>
    <s v="MARINE RES CTR"/>
    <n v="1"/>
    <s v="0.004"/>
    <m/>
    <x v="0"/>
    <x v="0"/>
  </r>
  <r>
    <s v="MARINE SCOTLAND SCI MARINE LAB"/>
    <n v="1"/>
    <s v="0.004"/>
    <m/>
    <x v="0"/>
    <x v="0"/>
  </r>
  <r>
    <s v="MARINE SYST INST TUT TALLINN"/>
    <n v="1"/>
    <s v="0.004"/>
    <m/>
    <x v="0"/>
    <x v="0"/>
  </r>
  <r>
    <s v="MARIO NEGRI"/>
    <n v="1"/>
    <s v="0.004"/>
    <m/>
    <x v="0"/>
    <x v="0"/>
  </r>
  <r>
    <s v="MARITIME INST GDANSK"/>
    <n v="1"/>
    <s v="0.004"/>
    <m/>
    <x v="0"/>
    <x v="0"/>
  </r>
  <r>
    <s v="MARITIME UNIV SZCZECIN"/>
    <n v="1"/>
    <s v="0.004"/>
    <m/>
    <x v="0"/>
    <x v="0"/>
  </r>
  <r>
    <s v="MARIUS NASTA PNEUMOPHTISIOL INST"/>
    <n v="1"/>
    <s v="0.004"/>
    <m/>
    <x v="0"/>
    <x v="0"/>
  </r>
  <r>
    <s v="MARKOS UNIV"/>
    <n v="1"/>
    <s v="0.004"/>
    <m/>
    <x v="0"/>
    <x v="0"/>
  </r>
  <r>
    <s v="MARQUES VALDECILLA UNIV HOSP"/>
    <n v="1"/>
    <s v="0.004"/>
    <m/>
    <x v="0"/>
    <x v="0"/>
  </r>
  <r>
    <s v="MARS CTR"/>
    <n v="1"/>
    <s v="0.004"/>
    <m/>
    <x v="0"/>
    <x v="0"/>
  </r>
  <r>
    <s v="MARSEILLE UNIV"/>
    <n v="1"/>
    <s v="0.004"/>
    <m/>
    <x v="0"/>
    <x v="0"/>
  </r>
  <r>
    <s v="MARSHALL AGROECOL LTD"/>
    <n v="1"/>
    <s v="0.004"/>
    <m/>
    <x v="0"/>
    <x v="0"/>
  </r>
  <r>
    <s v="MARSHFIELD CLIN RES INST"/>
    <n v="1"/>
    <s v="0.004"/>
    <m/>
    <x v="0"/>
    <x v="0"/>
  </r>
  <r>
    <s v="MARTECH GMBH"/>
    <n v="1"/>
    <s v="0.004"/>
    <m/>
    <x v="0"/>
    <x v="0"/>
  </r>
  <r>
    <s v="MARTEM LTD"/>
    <n v="1"/>
    <s v="0.004"/>
    <m/>
    <x v="0"/>
    <x v="0"/>
  </r>
  <r>
    <s v="MARTIN COMENIUS UNIV"/>
    <n v="1"/>
    <s v="0.004"/>
    <m/>
    <x v="0"/>
    <x v="0"/>
  </r>
  <r>
    <s v="MARTYNAS MAZVYDAS NATL LIB LITHUANIA"/>
    <n v="1"/>
    <s v="0.004"/>
    <m/>
    <x v="0"/>
    <x v="0"/>
  </r>
  <r>
    <s v="MARY UNIV LONDON"/>
    <n v="1"/>
    <s v="0.004"/>
    <m/>
    <x v="0"/>
    <x v="0"/>
  </r>
  <r>
    <s v="MARYLAND PHYS ASSOCIATES"/>
    <n v="1"/>
    <s v="0.004"/>
    <m/>
    <x v="0"/>
    <x v="0"/>
  </r>
  <r>
    <s v="MAS SYST"/>
    <n v="1"/>
    <s v="0.004"/>
    <m/>
    <x v="0"/>
    <x v="0"/>
  </r>
  <r>
    <s v="MASARYKOVA UNIV"/>
    <n v="1"/>
    <s v="0.004"/>
    <m/>
    <x v="0"/>
    <x v="0"/>
  </r>
  <r>
    <s v="MASARYKS HOSP USTI NAD LABEM"/>
    <n v="1"/>
    <s v="0.004"/>
    <m/>
    <x v="0"/>
    <x v="0"/>
  </r>
  <r>
    <s v="MASARYKUV ONKOL USTAV"/>
    <n v="1"/>
    <s v="0.004"/>
    <m/>
    <x v="0"/>
    <x v="0"/>
  </r>
  <r>
    <s v="MASSACHUSETTS EYE EAR"/>
    <n v="1"/>
    <s v="0.004"/>
    <m/>
    <x v="0"/>
    <x v="0"/>
  </r>
  <r>
    <s v="MATEMAATIKA INST"/>
    <n v="1"/>
    <s v="0.004"/>
    <m/>
    <x v="0"/>
    <x v="0"/>
  </r>
  <r>
    <s v="MATER ADULT HOSP SOUTH BRISBANE"/>
    <n v="1"/>
    <s v="0.004"/>
    <m/>
    <x v="0"/>
    <x v="0"/>
  </r>
  <r>
    <s v="MATER DIE HOSP"/>
    <n v="1"/>
    <s v="0.004"/>
    <m/>
    <x v="0"/>
    <x v="0"/>
  </r>
  <r>
    <s v="MATER NATURA INST ESTUDOS AMBIENTAIS"/>
    <n v="1"/>
    <s v="0.004"/>
    <m/>
    <x v="0"/>
    <x v="0"/>
  </r>
  <r>
    <s v="MATER UNIV HOSP"/>
    <n v="1"/>
    <s v="0.004"/>
    <m/>
    <x v="0"/>
    <x v="0"/>
  </r>
  <r>
    <s v="MATERN HOSP 1"/>
    <n v="1"/>
    <s v="0.004"/>
    <m/>
    <x v="0"/>
    <x v="0"/>
  </r>
  <r>
    <s v="MATERNIDADE DR ALFREDO COSTA"/>
    <n v="1"/>
    <s v="0.004"/>
    <m/>
    <x v="0"/>
    <x v="0"/>
  </r>
  <r>
    <s v="MATERNIDADE DR ALFREDO DA COSTA"/>
    <n v="1"/>
    <s v="0.004"/>
    <m/>
    <x v="0"/>
    <x v="0"/>
  </r>
  <r>
    <s v="MATERNITE PORT ROYAL"/>
    <n v="1"/>
    <s v="0.004"/>
    <m/>
    <x v="0"/>
    <x v="0"/>
  </r>
  <r>
    <s v="MATRAI GYOGYINTEZET"/>
    <n v="1"/>
    <s v="0.004"/>
    <m/>
    <x v="0"/>
    <x v="0"/>
  </r>
  <r>
    <s v="MATRICA MUSEUM"/>
    <n v="1"/>
    <s v="0.004"/>
    <m/>
    <x v="0"/>
    <x v="0"/>
  </r>
  <r>
    <s v="MAUDSLEY NHS FDN TRUST"/>
    <n v="1"/>
    <s v="0.004"/>
    <m/>
    <x v="0"/>
    <x v="0"/>
  </r>
  <r>
    <s v="MAURITANIAN RES INST IMROP"/>
    <n v="1"/>
    <s v="0.004"/>
    <m/>
    <x v="0"/>
    <x v="0"/>
  </r>
  <r>
    <s v="MAVES LTD"/>
    <n v="1"/>
    <s v="0.004"/>
    <m/>
    <x v="0"/>
    <x v="0"/>
  </r>
  <r>
    <s v="MAX DELBRUCK CENTRUM MDC MOL MED"/>
    <n v="1"/>
    <s v="0.004"/>
    <m/>
    <x v="0"/>
    <x v="0"/>
  </r>
  <r>
    <s v="MAX DELBRUCK CTR MOL MED BERLIN BUCH"/>
    <n v="1"/>
    <s v="0.004"/>
    <m/>
    <x v="0"/>
    <x v="0"/>
  </r>
  <r>
    <s v="MAX DELBRUCK CTR MOL MED HELMHOLTZ ASSOC MDC"/>
    <n v="1"/>
    <s v="0.004"/>
    <m/>
    <x v="0"/>
    <x v="0"/>
  </r>
  <r>
    <s v="MAX DELBRUCK CTR MOL MED MDC"/>
    <n v="1"/>
    <s v="0.004"/>
    <m/>
    <x v="0"/>
    <x v="0"/>
  </r>
  <r>
    <s v="MAX DELBRUECK CTR MOL MED BERLIN BUCH"/>
    <n v="1"/>
    <s v="0.004"/>
    <m/>
    <x v="0"/>
    <x v="0"/>
  </r>
  <r>
    <s v="MAX DELBRUECK CTR MOL MED MDC"/>
    <n v="1"/>
    <s v="0.004"/>
    <m/>
    <x v="0"/>
    <x v="0"/>
  </r>
  <r>
    <s v="MAX PLANCK EVOLUTIONARY ANTHROPOL"/>
    <n v="1"/>
    <s v="0.004"/>
    <m/>
    <x v="0"/>
    <x v="0"/>
  </r>
  <r>
    <s v="MAX PLANCK INST"/>
    <n v="1"/>
    <s v="0.004"/>
    <m/>
    <x v="0"/>
    <x v="0"/>
  </r>
  <r>
    <s v="MAX PLANCK INST BIOPHYS"/>
    <n v="1"/>
    <s v="0.004"/>
    <m/>
    <x v="0"/>
    <x v="0"/>
  </r>
  <r>
    <s v="MAX PLANCK INST DEMOGRAF FORSCH"/>
    <n v="1"/>
    <s v="0.004"/>
    <m/>
    <x v="0"/>
    <x v="0"/>
  </r>
  <r>
    <s v="MAX PLANCK INST DYNAM SELBSTORG"/>
    <n v="1"/>
    <s v="0.004"/>
    <m/>
    <x v="0"/>
    <x v="0"/>
  </r>
  <r>
    <s v="MAX PLANCK INST DYNAM SELBSTORGANISAT"/>
    <n v="1"/>
    <s v="0.004"/>
    <m/>
    <x v="0"/>
    <x v="0"/>
  </r>
  <r>
    <s v="MAX PLANCK INST DYNAM SELF ORG"/>
    <n v="1"/>
    <s v="0.004"/>
    <m/>
    <x v="0"/>
    <x v="0"/>
  </r>
  <r>
    <s v="MAX PLANCK INST DYNAM SELF ORG MPIDS"/>
    <n v="1"/>
    <s v="0.004"/>
    <m/>
    <x v="0"/>
    <x v="0"/>
  </r>
  <r>
    <s v="MAX PLANCK INST EVOLUTIONARE ANTHROPOL"/>
    <n v="1"/>
    <s v="0.004"/>
    <m/>
    <x v="0"/>
    <x v="0"/>
  </r>
  <r>
    <s v="MAX PLANCK INST GESCHICHTE NAT WISSENSCH"/>
    <n v="1"/>
    <s v="0.004"/>
    <m/>
    <x v="0"/>
    <x v="0"/>
  </r>
  <r>
    <s v="MAX PLANCK INST INFEKT BIOL"/>
    <n v="1"/>
    <s v="0.004"/>
    <m/>
    <x v="0"/>
    <x v="0"/>
  </r>
  <r>
    <s v="MAX PLANCK INST INTELLIGENT SYST"/>
    <n v="1"/>
    <s v="0.004"/>
    <m/>
    <x v="0"/>
    <x v="0"/>
  </r>
  <r>
    <s v="MAX PLANCK INST MATH SCI"/>
    <n v="1"/>
    <s v="0.004"/>
    <m/>
    <x v="0"/>
    <x v="0"/>
  </r>
  <r>
    <s v="MAX PLANCK INST MED RES"/>
    <n v="1"/>
    <s v="0.004"/>
    <m/>
    <x v="0"/>
    <x v="0"/>
  </r>
  <r>
    <s v="MAX PLANCK INST MOL BIOMED"/>
    <n v="1"/>
    <s v="0.004"/>
    <m/>
    <x v="0"/>
    <x v="0"/>
  </r>
  <r>
    <s v="MAX PLANCK INST PHYS KOMPLEXER SYST"/>
    <n v="1"/>
    <s v="0.004"/>
    <m/>
    <x v="0"/>
    <x v="0"/>
  </r>
  <r>
    <s v="MAX PLANCK INST POLYMER RES"/>
    <n v="1"/>
    <s v="0.004"/>
    <m/>
    <x v="0"/>
    <x v="0"/>
  </r>
  <r>
    <s v="MAX PLANCK INST RADIOASTRONOMIE"/>
    <n v="1"/>
    <s v="0.004"/>
    <m/>
    <x v="0"/>
    <x v="0"/>
  </r>
  <r>
    <s v="MAX PLANCK INST SOCIAL ANTHROPOL"/>
    <n v="1"/>
    <s v="0.004"/>
    <m/>
    <x v="0"/>
    <x v="0"/>
  </r>
  <r>
    <s v="MAX PLANCK INST SOCIAL ANTHROPOL HALLE"/>
    <n v="1"/>
    <s v="0.004"/>
    <m/>
    <x v="0"/>
    <x v="0"/>
  </r>
  <r>
    <s v="MAX PLANCK INST STROMUNGSFORSCH"/>
    <n v="1"/>
    <s v="0.004"/>
    <m/>
    <x v="0"/>
    <x v="0"/>
  </r>
  <r>
    <s v="MAX PLANCK INST TERR MICROBIOL"/>
    <n v="1"/>
    <s v="0.004"/>
    <m/>
    <x v="0"/>
    <x v="0"/>
  </r>
  <r>
    <s v="MAX PLANCK POSTECH"/>
    <n v="1"/>
    <s v="0.004"/>
    <m/>
    <x v="0"/>
    <x v="0"/>
  </r>
  <r>
    <s v="MAX PLANCK RES UNIT ENZYMOL PROT FOLDING"/>
    <n v="1"/>
    <s v="0.004"/>
    <m/>
    <x v="0"/>
    <x v="0"/>
  </r>
  <r>
    <s v="MAX PLANCK UCL CTR COMPUTAT PSYCHIAT AGEING RES"/>
    <n v="1"/>
    <s v="0.004"/>
    <m/>
    <x v="0"/>
    <x v="0"/>
  </r>
  <r>
    <s v="MAX PLANK INST CHEM PHYS SOLIDS"/>
    <n v="1"/>
    <s v="0.004"/>
    <m/>
    <x v="0"/>
    <x v="0"/>
  </r>
  <r>
    <s v="MAYO CANC CTR"/>
    <n v="1"/>
    <s v="0.004"/>
    <m/>
    <x v="0"/>
    <x v="0"/>
  </r>
  <r>
    <s v="MAZARYK UNIV"/>
    <n v="1"/>
    <s v="0.004"/>
    <m/>
    <x v="0"/>
    <x v="0"/>
  </r>
  <r>
    <s v="MBARARA UNIV SCI TECHNOL"/>
    <n v="1"/>
    <s v="0.004"/>
    <m/>
    <x v="0"/>
    <x v="0"/>
  </r>
  <r>
    <s v="MBEYA MED RES CTR NIMR MMRC"/>
    <n v="1"/>
    <s v="0.004"/>
    <m/>
    <x v="0"/>
    <x v="0"/>
  </r>
  <r>
    <s v="MBM"/>
    <n v="1"/>
    <s v="0.004"/>
    <m/>
    <x v="0"/>
    <x v="0"/>
  </r>
  <r>
    <s v="MC CONSULT"/>
    <n v="1"/>
    <s v="0.004"/>
    <m/>
    <x v="0"/>
    <x v="0"/>
  </r>
  <r>
    <s v="MCCA SMI"/>
    <n v="1"/>
    <s v="0.004"/>
    <m/>
    <x v="0"/>
    <x v="0"/>
  </r>
  <r>
    <s v="MCCRONE INST"/>
    <n v="1"/>
    <s v="0.004"/>
    <m/>
    <x v="0"/>
    <x v="0"/>
  </r>
  <r>
    <s v="MCDONNELL CTR SPACE SCI"/>
    <n v="1"/>
    <s v="0.004"/>
    <m/>
    <x v="0"/>
    <x v="0"/>
  </r>
  <r>
    <s v="MCGOVERN MED SCH"/>
    <n v="1"/>
    <s v="0.004"/>
    <m/>
    <x v="0"/>
    <x v="0"/>
  </r>
  <r>
    <s v="MCHT"/>
    <n v="1"/>
    <s v="0.004"/>
    <m/>
    <x v="0"/>
    <x v="0"/>
  </r>
  <r>
    <s v="MCKINSEY CO INC"/>
    <n v="1"/>
    <s v="0.004"/>
    <m/>
    <x v="0"/>
    <x v="0"/>
  </r>
  <r>
    <s v="MCKUSICK NATHANS INST GENET MED"/>
    <n v="1"/>
    <s v="0.004"/>
    <m/>
    <x v="0"/>
    <x v="0"/>
  </r>
  <r>
    <s v="MCROBERTS"/>
    <n v="1"/>
    <s v="0.004"/>
    <m/>
    <x v="0"/>
    <x v="0"/>
  </r>
  <r>
    <s v="MCROBERTS BV"/>
    <n v="1"/>
    <s v="0.004"/>
    <m/>
    <x v="0"/>
    <x v="0"/>
  </r>
  <r>
    <s v="MCT MUSEU PARAENSE EMILIO GOELDI"/>
    <n v="1"/>
    <s v="0.004"/>
    <m/>
    <x v="0"/>
    <x v="0"/>
  </r>
  <r>
    <s v="MDC BERLIN"/>
    <n v="1"/>
    <s v="0.004"/>
    <m/>
    <x v="0"/>
    <x v="0"/>
  </r>
  <r>
    <s v="MEANDER MED CTR"/>
    <n v="1"/>
    <s v="0.004"/>
    <m/>
    <x v="0"/>
    <x v="0"/>
  </r>
  <r>
    <s v="MEASUREPOLIS DEV LTD"/>
    <n v="1"/>
    <s v="0.004"/>
    <m/>
    <x v="0"/>
    <x v="0"/>
  </r>
  <r>
    <s v="MEC INSENERILAHENDUSED OU"/>
    <n v="1"/>
    <s v="0.004"/>
    <m/>
    <x v="0"/>
    <x v="0"/>
  </r>
  <r>
    <s v="MECH COORDINATED ACCESS ORPHAN MED PROD"/>
    <n v="1"/>
    <s v="0.004"/>
    <m/>
    <x v="0"/>
    <x v="0"/>
  </r>
  <r>
    <s v="MECH COORDINATED ACCESS ORPHAN MED PROD MOCA"/>
    <n v="1"/>
    <s v="0.004"/>
    <m/>
    <x v="0"/>
    <x v="0"/>
  </r>
  <r>
    <s v="MECHNIKOV ODESSA NATL UNIV"/>
    <n v="1"/>
    <s v="0.004"/>
    <m/>
    <x v="0"/>
    <x v="0"/>
  </r>
  <r>
    <s v="MECKLENBURG VORPOMMERN"/>
    <n v="1"/>
    <s v="0.004"/>
    <m/>
    <x v="0"/>
    <x v="0"/>
  </r>
  <r>
    <s v="MED ACAD GDANSK"/>
    <n v="1"/>
    <s v="0.004"/>
    <m/>
    <x v="0"/>
    <x v="0"/>
  </r>
  <r>
    <s v="MED ACAD LATVIA"/>
    <n v="1"/>
    <s v="0.004"/>
    <m/>
    <x v="0"/>
    <x v="0"/>
  </r>
  <r>
    <s v="MED ACAD POSTGRAD STUDIES"/>
    <n v="1"/>
    <s v="0.004"/>
    <m/>
    <x v="0"/>
    <x v="0"/>
  </r>
  <r>
    <s v="MED ACAD UNIV"/>
    <n v="1"/>
    <s v="0.004"/>
    <m/>
    <x v="0"/>
    <x v="0"/>
  </r>
  <r>
    <s v="MED ARTS HLTH RES GRP"/>
    <n v="1"/>
    <s v="0.004"/>
    <m/>
    <x v="0"/>
    <x v="0"/>
  </r>
  <r>
    <s v="MED BIOL AB"/>
    <n v="1"/>
    <s v="0.004"/>
    <m/>
    <x v="0"/>
    <x v="0"/>
  </r>
  <r>
    <s v="MED CLIN 3"/>
    <n v="1"/>
    <s v="0.004"/>
    <m/>
    <x v="0"/>
    <x v="0"/>
  </r>
  <r>
    <s v="MED CLIN SCI IMMUNOL IST"/>
    <n v="1"/>
    <s v="0.004"/>
    <m/>
    <x v="0"/>
    <x v="0"/>
  </r>
  <r>
    <s v="MED CTR ALKMAAR"/>
    <n v="1"/>
    <s v="0.004"/>
    <m/>
    <x v="0"/>
    <x v="0"/>
  </r>
  <r>
    <s v="MED CTR CETINJE"/>
    <n v="1"/>
    <s v="0.004"/>
    <m/>
    <x v="0"/>
    <x v="0"/>
  </r>
  <r>
    <s v="MED CTR POSTGRAD EDUCAT"/>
    <n v="1"/>
    <s v="0.004"/>
    <m/>
    <x v="0"/>
    <x v="0"/>
  </r>
  <r>
    <s v="MED DENT UNIV"/>
    <n v="1"/>
    <s v="0.004"/>
    <m/>
    <x v="0"/>
    <x v="0"/>
  </r>
  <r>
    <s v="MED DIAG CTR"/>
    <n v="1"/>
    <s v="0.004"/>
    <m/>
    <x v="0"/>
    <x v="0"/>
  </r>
  <r>
    <s v="MED EUROPE"/>
    <n v="1"/>
    <s v="0.004"/>
    <m/>
    <x v="0"/>
    <x v="0"/>
  </r>
  <r>
    <s v="MED FAC MANNHEIM"/>
    <n v="1"/>
    <s v="0.004"/>
    <m/>
    <x v="0"/>
    <x v="0"/>
  </r>
  <r>
    <s v="MED GENET UNIT"/>
    <n v="1"/>
    <s v="0.004"/>
    <m/>
    <x v="0"/>
    <x v="0"/>
  </r>
  <r>
    <s v="MED INFORMAT CTR"/>
    <n v="1"/>
    <s v="0.004"/>
    <m/>
    <x v="0"/>
    <x v="0"/>
  </r>
  <r>
    <s v="MED KLIN POLIKLIN 2"/>
    <n v="1"/>
    <s v="0.004"/>
    <m/>
    <x v="0"/>
    <x v="0"/>
  </r>
  <r>
    <s v="MED LABOR BERG"/>
    <n v="1"/>
    <s v="0.004"/>
    <m/>
    <x v="0"/>
    <x v="0"/>
  </r>
  <r>
    <s v="MED LABOR SRO"/>
    <n v="1"/>
    <s v="0.004"/>
    <m/>
    <x v="0"/>
    <x v="0"/>
  </r>
  <r>
    <s v="MED PK BERLIN"/>
    <n v="1"/>
    <s v="0.004"/>
    <m/>
    <x v="0"/>
    <x v="0"/>
  </r>
  <r>
    <s v="MED RES COUNCIL HUNGARY"/>
    <n v="1"/>
    <s v="0.004"/>
    <m/>
    <x v="0"/>
    <x v="0"/>
  </r>
  <r>
    <s v="MED RES COUNIL CLIN TRIALS UNIT"/>
    <n v="1"/>
    <s v="0.004"/>
    <m/>
    <x v="0"/>
    <x v="0"/>
  </r>
  <r>
    <s v="MED RES COUNIL GEN PRACTICE RES FRAMEWORK"/>
    <n v="1"/>
    <s v="0.004"/>
    <m/>
    <x v="0"/>
    <x v="0"/>
  </r>
  <r>
    <s v="MED RES CTR"/>
    <n v="1"/>
    <s v="0.004"/>
    <m/>
    <x v="0"/>
    <x v="0"/>
  </r>
  <r>
    <s v="MED RES CTR VERITAS"/>
    <n v="1"/>
    <s v="0.004"/>
    <m/>
    <x v="0"/>
    <x v="0"/>
  </r>
  <r>
    <s v="MED RES FDN ETHIOPIA"/>
    <n v="1"/>
    <s v="0.004"/>
    <m/>
    <x v="0"/>
    <x v="0"/>
  </r>
  <r>
    <s v="MED RES INST"/>
    <n v="1"/>
    <s v="0.004"/>
    <m/>
    <x v="0"/>
    <x v="0"/>
  </r>
  <r>
    <s v="MED SANS FRONTIERES INT"/>
    <n v="1"/>
    <s v="0.004"/>
    <m/>
    <x v="0"/>
    <x v="0"/>
  </r>
  <r>
    <s v="MED SANS FRONTIERES OPERAT CTR"/>
    <n v="1"/>
    <s v="0.004"/>
    <m/>
    <x v="0"/>
    <x v="0"/>
  </r>
  <r>
    <s v="MED SANS FRONTIERES SWITZERLAND"/>
    <n v="1"/>
    <s v="0.004"/>
    <m/>
    <x v="0"/>
    <x v="0"/>
  </r>
  <r>
    <s v="MED SCH"/>
    <n v="1"/>
    <s v="0.004"/>
    <m/>
    <x v="0"/>
    <x v="0"/>
  </r>
  <r>
    <s v="MED SCH ST ANTOINE"/>
    <n v="1"/>
    <s v="0.004"/>
    <m/>
    <x v="0"/>
    <x v="0"/>
  </r>
  <r>
    <s v="MED SCH UNIV PECS"/>
    <n v="1"/>
    <s v="0.004"/>
    <m/>
    <x v="0"/>
    <x v="0"/>
  </r>
  <r>
    <s v="MED SCI CTR DERMATOL"/>
    <n v="1"/>
    <s v="0.004"/>
    <m/>
    <x v="0"/>
    <x v="0"/>
  </r>
  <r>
    <s v="MED SPECTRUM TWENTE"/>
    <n v="1"/>
    <s v="0.004"/>
    <m/>
    <x v="0"/>
    <x v="0"/>
  </r>
  <r>
    <s v="MED STAT BIOMETRY"/>
    <n v="1"/>
    <s v="0.004"/>
    <m/>
    <x v="0"/>
    <x v="0"/>
  </r>
  <r>
    <s v="MED SUR CLIN FDN"/>
    <n v="1"/>
    <s v="0.004"/>
    <m/>
    <x v="0"/>
    <x v="0"/>
  </r>
  <r>
    <s v="MED TARTU"/>
    <n v="1"/>
    <s v="0.004"/>
    <m/>
    <x v="0"/>
    <x v="0"/>
  </r>
  <r>
    <s v="MED TECHNOL INFORMAT ADM MANAGEMENT HLTH"/>
    <n v="1"/>
    <s v="0.004"/>
    <m/>
    <x v="0"/>
    <x v="0"/>
  </r>
  <r>
    <s v="MED TRUST HOSP"/>
    <n v="1"/>
    <s v="0.004"/>
    <m/>
    <x v="0"/>
    <x v="0"/>
  </r>
  <r>
    <s v="MED UNI GRAZ"/>
    <n v="1"/>
    <s v="0.004"/>
    <m/>
    <x v="0"/>
    <x v="0"/>
  </r>
  <r>
    <s v="MED UNIV CTR MAINZ"/>
    <n v="1"/>
    <s v="0.004"/>
    <m/>
    <x v="0"/>
    <x v="0"/>
  </r>
  <r>
    <s v="MED UNIV HANOVER"/>
    <n v="1"/>
    <s v="0.004"/>
    <m/>
    <x v="0"/>
    <x v="0"/>
  </r>
  <r>
    <s v="MED UNIV POLIKLIN"/>
    <n v="1"/>
    <s v="0.004"/>
    <m/>
    <x v="0"/>
    <x v="0"/>
  </r>
  <r>
    <s v="MED UNIV POVOLJSKIY FED REG"/>
    <n v="1"/>
    <s v="0.004"/>
    <m/>
    <x v="0"/>
    <x v="0"/>
  </r>
  <r>
    <s v="MED UNIV TEACHING HOSP"/>
    <n v="1"/>
    <s v="0.004"/>
    <m/>
    <x v="0"/>
    <x v="0"/>
  </r>
  <r>
    <s v="MED X RES INST"/>
    <n v="1"/>
    <s v="0.004"/>
    <m/>
    <x v="0"/>
    <x v="0"/>
  </r>
  <r>
    <s v="MEDC EURATOM ASSOC MAGURELE BUCHAREST"/>
    <n v="1"/>
    <s v="0.004"/>
    <m/>
    <x v="0"/>
    <x v="0"/>
  </r>
  <r>
    <s v="MEDFILES LTD"/>
    <n v="1"/>
    <s v="0.004"/>
    <m/>
    <x v="0"/>
    <x v="0"/>
  </r>
  <r>
    <s v="MEDIA DOC LTD"/>
    <n v="1"/>
    <s v="0.004"/>
    <m/>
    <x v="0"/>
    <x v="0"/>
  </r>
  <r>
    <s v="MEDIAN"/>
    <n v="1"/>
    <s v="0.004"/>
    <m/>
    <x v="0"/>
    <x v="0"/>
  </r>
  <r>
    <s v="MEDIAN INC"/>
    <n v="1"/>
    <s v="0.004"/>
    <m/>
    <x v="0"/>
    <x v="0"/>
  </r>
  <r>
    <s v="MEDICOR RES INC"/>
    <n v="1"/>
    <s v="0.004"/>
    <m/>
    <x v="0"/>
    <x v="0"/>
  </r>
  <r>
    <s v="MEDICXI VENTURES"/>
    <n v="1"/>
    <s v="0.004"/>
    <m/>
    <x v="0"/>
    <x v="0"/>
  </r>
  <r>
    <s v="MEDIENHAUS WIEN"/>
    <n v="1"/>
    <s v="0.004"/>
    <m/>
    <x v="0"/>
    <x v="0"/>
  </r>
  <r>
    <s v="MEDIEVAL HIST"/>
    <n v="1"/>
    <s v="0.004"/>
    <m/>
    <x v="0"/>
    <x v="0"/>
  </r>
  <r>
    <s v="MEDIMMUNE"/>
    <n v="1"/>
    <s v="0.004"/>
    <m/>
    <x v="0"/>
    <x v="0"/>
  </r>
  <r>
    <s v="MEDINFOMAT LTD"/>
    <n v="1"/>
    <s v="0.004"/>
    <m/>
    <x v="0"/>
    <x v="0"/>
  </r>
  <r>
    <s v="MEDIPOL UNIV"/>
    <n v="1"/>
    <s v="0.004"/>
    <m/>
    <x v="0"/>
    <x v="0"/>
  </r>
  <r>
    <s v="MEDISCAN SRO"/>
    <n v="1"/>
    <s v="0.004"/>
    <m/>
    <x v="0"/>
    <x v="0"/>
  </r>
  <r>
    <s v="MEDISOFT AS"/>
    <n v="1"/>
    <s v="0.004"/>
    <m/>
    <x v="0"/>
    <x v="0"/>
  </r>
  <r>
    <s v="MEDISPROF"/>
    <n v="1"/>
    <s v="0.004"/>
    <m/>
    <x v="0"/>
    <x v="0"/>
  </r>
  <r>
    <s v="MEDISPROF SRL"/>
    <n v="1"/>
    <s v="0.004"/>
    <m/>
    <x v="0"/>
    <x v="0"/>
  </r>
  <r>
    <s v="MEDITERRANEA UNIV REGGIO CALABRIA"/>
    <n v="1"/>
    <s v="0.004"/>
    <m/>
    <x v="0"/>
    <x v="0"/>
  </r>
  <r>
    <s v="MEDITERRANEAN UNIV REGGIO CALABRIA"/>
    <n v="1"/>
    <s v="0.004"/>
    <m/>
    <x v="0"/>
    <x v="0"/>
  </r>
  <r>
    <s v="MEDIZIN UNIVERSITAT GRAZ"/>
    <n v="1"/>
    <s v="0.004"/>
    <m/>
    <x v="0"/>
    <x v="0"/>
  </r>
  <r>
    <s v="MEDSTAR RES INST"/>
    <n v="1"/>
    <s v="0.004"/>
    <m/>
    <x v="0"/>
    <x v="0"/>
  </r>
  <r>
    <s v="MEDSTAR WASHINGTON HOSP CTR"/>
    <n v="1"/>
    <s v="0.004"/>
    <m/>
    <x v="0"/>
    <x v="0"/>
  </r>
  <r>
    <s v="MEHILAINEN CLIN"/>
    <n v="1"/>
    <s v="0.004"/>
    <m/>
    <x v="0"/>
    <x v="0"/>
  </r>
  <r>
    <s v="MEHILAINEN LTD"/>
    <n v="1"/>
    <s v="0.004"/>
    <m/>
    <x v="0"/>
    <x v="0"/>
  </r>
  <r>
    <s v="MEIJI UNIV"/>
    <n v="1"/>
    <s v="0.004"/>
    <m/>
    <x v="0"/>
    <x v="0"/>
  </r>
  <r>
    <s v="MEIJO UNIV"/>
    <n v="1"/>
    <s v="0.004"/>
    <m/>
    <x v="0"/>
    <x v="0"/>
  </r>
  <r>
    <s v="MEIKAI UNIV"/>
    <n v="1"/>
    <s v="0.004"/>
    <m/>
    <x v="0"/>
    <x v="0"/>
  </r>
  <r>
    <s v="MEILANDEN SAIRAALAN LAB"/>
    <n v="1"/>
    <s v="0.004"/>
    <m/>
    <x v="0"/>
    <x v="0"/>
  </r>
  <r>
    <s v="MEKE LTD"/>
    <n v="1"/>
    <s v="0.004"/>
    <m/>
    <x v="0"/>
    <x v="0"/>
  </r>
  <r>
    <s v="MEKONG PROGRAM WATER ENVIRONM RESILIENCE"/>
    <n v="1"/>
    <s v="0.004"/>
    <m/>
    <x v="0"/>
    <x v="0"/>
  </r>
  <r>
    <s v="MELBOURNE CTR NANOFABRICAT"/>
    <n v="1"/>
    <s v="0.004"/>
    <m/>
    <x v="0"/>
    <x v="0"/>
  </r>
  <r>
    <s v="MELBOURNE WATER CORP"/>
    <n v="1"/>
    <s v="0.004"/>
    <m/>
    <x v="0"/>
    <x v="0"/>
  </r>
  <r>
    <s v="MELIKSAH UNIV"/>
    <n v="1"/>
    <s v="0.004"/>
    <m/>
    <x v="0"/>
    <x v="0"/>
  </r>
  <r>
    <s v="MELLEN CTR MS"/>
    <n v="1"/>
    <s v="0.004"/>
    <m/>
    <x v="0"/>
    <x v="0"/>
  </r>
  <r>
    <s v="MELVIN BREN SIMON CANC CTR"/>
    <n v="1"/>
    <s v="0.004"/>
    <m/>
    <x v="0"/>
    <x v="0"/>
  </r>
  <r>
    <s v="MEM HLTH GRP STROKE CTR"/>
    <n v="1"/>
    <s v="0.004"/>
    <m/>
    <x v="0"/>
    <x v="0"/>
  </r>
  <r>
    <s v="MEM HOSP"/>
    <n v="1"/>
    <s v="0.004"/>
    <m/>
    <x v="0"/>
    <x v="0"/>
  </r>
  <r>
    <s v="MEM SISLI HOSP ISTANBUL"/>
    <n v="1"/>
    <s v="0.004"/>
    <m/>
    <x v="0"/>
    <x v="0"/>
  </r>
  <r>
    <s v="MEMBER GERMAN CTR LUNG RES DZL"/>
    <n v="1"/>
    <s v="0.004"/>
    <m/>
    <x v="0"/>
    <x v="0"/>
  </r>
  <r>
    <s v="MENARINI INT"/>
    <n v="1"/>
    <s v="0.004"/>
    <m/>
    <x v="0"/>
    <x v="0"/>
  </r>
  <r>
    <s v="MENDELEEV RUSSIAN CHEMICOTECH UNIV"/>
    <n v="1"/>
    <s v="0.004"/>
    <m/>
    <x v="0"/>
    <x v="0"/>
  </r>
  <r>
    <s v="MENDELEJEV UNIV CHEM TECHNOL RUSSIA"/>
    <n v="1"/>
    <s v="0.004"/>
    <m/>
    <x v="0"/>
    <x v="0"/>
  </r>
  <r>
    <s v="MENDELEYEV UNIV CHEM TECHNOL RUSSIA"/>
    <n v="1"/>
    <s v="0.004"/>
    <m/>
    <x v="0"/>
    <x v="0"/>
  </r>
  <r>
    <s v="MENOUFIA UNIV"/>
    <n v="1"/>
    <s v="0.004"/>
    <m/>
    <x v="0"/>
    <x v="0"/>
  </r>
  <r>
    <s v="MENOUFIYA UNIV"/>
    <n v="1"/>
    <s v="0.004"/>
    <m/>
    <x v="0"/>
    <x v="0"/>
  </r>
  <r>
    <s v="MENTAL HLTH CARE CTR"/>
    <n v="1"/>
    <s v="0.004"/>
    <m/>
    <x v="0"/>
    <x v="0"/>
  </r>
  <r>
    <s v="MENTAL HLTH CTR"/>
    <n v="1"/>
    <s v="0.004"/>
    <m/>
    <x v="0"/>
    <x v="0"/>
  </r>
  <r>
    <s v="MENTAL HLTH DEVICES COPENHAGEN"/>
    <n v="1"/>
    <s v="0.004"/>
    <m/>
    <x v="0"/>
    <x v="0"/>
  </r>
  <r>
    <s v="MENTAL HLTH EUROPE SANTE MENTALE EUROPE"/>
    <n v="1"/>
    <s v="0.004"/>
    <m/>
    <x v="0"/>
    <x v="0"/>
  </r>
  <r>
    <s v="MENTAL HLTH FDN"/>
    <n v="1"/>
    <s v="0.004"/>
    <m/>
    <x v="0"/>
    <x v="0"/>
  </r>
  <r>
    <s v="MENTAL HLTH HOSP TRUST ATT DAFNI DROMOKAITEI"/>
    <n v="1"/>
    <s v="0.004"/>
    <m/>
    <x v="0"/>
    <x v="0"/>
  </r>
  <r>
    <s v="MENTAL HLTH RES CTR IUMS"/>
    <n v="1"/>
    <s v="0.004"/>
    <m/>
    <x v="0"/>
    <x v="0"/>
  </r>
  <r>
    <s v="MENTAL HLTH RES INST"/>
    <n v="1"/>
    <s v="0.004"/>
    <m/>
    <x v="0"/>
    <x v="0"/>
  </r>
  <r>
    <s v="MENTAL HLTH SERV CAPITAL REGION DENMARK"/>
    <n v="1"/>
    <s v="0.004"/>
    <m/>
    <x v="0"/>
    <x v="0"/>
  </r>
  <r>
    <s v="MEP"/>
    <n v="1"/>
    <s v="0.004"/>
    <m/>
    <x v="0"/>
    <x v="0"/>
  </r>
  <r>
    <s v="MEPHI"/>
    <n v="1"/>
    <s v="0.004"/>
    <m/>
    <x v="0"/>
    <x v="0"/>
  </r>
  <r>
    <s v="MERCER"/>
    <n v="1"/>
    <s v="0.004"/>
    <m/>
    <x v="0"/>
    <x v="0"/>
  </r>
  <r>
    <s v="MERCK MED AFFAIRS"/>
    <n v="1"/>
    <s v="0.004"/>
    <m/>
    <x v="0"/>
    <x v="0"/>
  </r>
  <r>
    <s v="MERCK MFG DIV"/>
    <n v="1"/>
    <s v="0.004"/>
    <m/>
    <x v="0"/>
    <x v="0"/>
  </r>
  <r>
    <s v="MERCK SHARP DOHME ESPANA SA"/>
    <n v="1"/>
    <s v="0.004"/>
    <m/>
    <x v="0"/>
    <x v="0"/>
  </r>
  <r>
    <s v="MERCY COLL"/>
    <n v="1"/>
    <s v="0.004"/>
    <m/>
    <x v="0"/>
    <x v="0"/>
  </r>
  <r>
    <s v="MERCY HLTH OSTEOPOROSIS BONE HLTH SERV CLIN TRI"/>
    <n v="1"/>
    <s v="0.004"/>
    <m/>
    <x v="0"/>
    <x v="0"/>
  </r>
  <r>
    <s v="MEREKIVI FAMILY DOCTORS CTR"/>
    <n v="1"/>
    <s v="0.004"/>
    <m/>
    <x v="0"/>
    <x v="0"/>
  </r>
  <r>
    <s v="MERIDIAN COURT"/>
    <n v="1"/>
    <s v="0.004"/>
    <m/>
    <x v="0"/>
    <x v="0"/>
  </r>
  <r>
    <s v="MERKATOR NV"/>
    <n v="1"/>
    <s v="0.004"/>
    <m/>
    <x v="0"/>
    <x v="0"/>
  </r>
  <r>
    <s v="MET EIREAM"/>
    <n v="1"/>
    <s v="0.004"/>
    <m/>
    <x v="0"/>
    <x v="0"/>
  </r>
  <r>
    <s v="MET NORWAY"/>
    <n v="1"/>
    <s v="0.004"/>
    <m/>
    <x v="0"/>
    <x v="0"/>
  </r>
  <r>
    <s v="MET POLYMER RES INST NASB"/>
    <n v="1"/>
    <s v="0.004"/>
    <m/>
    <x v="0"/>
    <x v="0"/>
  </r>
  <r>
    <s v="METAANAL GLUCOSE INSULIN RELATED TRAITS CONSORT"/>
    <n v="1"/>
    <s v="0.004"/>
    <m/>
    <x v="0"/>
    <x v="0"/>
  </r>
  <r>
    <s v="METABOLON INC"/>
    <n v="1"/>
    <s v="0.004"/>
    <m/>
    <x v="0"/>
    <x v="0"/>
  </r>
  <r>
    <s v="METALLURG ENG"/>
    <n v="1"/>
    <s v="0.004"/>
    <m/>
    <x v="0"/>
    <x v="0"/>
  </r>
  <r>
    <s v="METALLURG ENGN"/>
    <n v="1"/>
    <s v="0.004"/>
    <m/>
    <x v="0"/>
    <x v="0"/>
  </r>
  <r>
    <s v="METAS"/>
    <n v="1"/>
    <s v="0.004"/>
    <m/>
    <x v="0"/>
    <x v="0"/>
  </r>
  <r>
    <s v="METEK CO LTD"/>
    <n v="1"/>
    <s v="0.004"/>
    <m/>
    <x v="0"/>
    <x v="0"/>
  </r>
  <r>
    <s v="METEOROL HYDROL SERV"/>
    <n v="1"/>
    <s v="0.004"/>
    <m/>
    <x v="0"/>
    <x v="0"/>
  </r>
  <r>
    <s v="METEOROL SERV"/>
    <n v="1"/>
    <s v="0.004"/>
    <m/>
    <x v="0"/>
    <x v="0"/>
  </r>
  <r>
    <s v="METEOROL SYNTHESIZING CTR E EMEP"/>
    <n v="1"/>
    <s v="0.004"/>
    <m/>
    <x v="0"/>
    <x v="0"/>
  </r>
  <r>
    <s v="METEOROL SYNTHESIZING CTR EAST"/>
    <n v="1"/>
    <s v="0.004"/>
    <m/>
    <x v="0"/>
    <x v="0"/>
  </r>
  <r>
    <s v="METEOROWL OU"/>
    <n v="1"/>
    <s v="0.004"/>
    <m/>
    <x v="0"/>
    <x v="0"/>
  </r>
  <r>
    <s v="METHODIST NEUROL INST"/>
    <n v="1"/>
    <s v="0.004"/>
    <m/>
    <x v="0"/>
    <x v="0"/>
  </r>
  <r>
    <s v="METLAKATLA TREATY OFF"/>
    <n v="1"/>
    <s v="0.004"/>
    <m/>
    <x v="0"/>
    <x v="0"/>
  </r>
  <r>
    <s v="METOROL HYDROL INST CROATIA"/>
    <n v="1"/>
    <s v="0.004"/>
    <m/>
    <x v="0"/>
    <x v="0"/>
  </r>
  <r>
    <s v="METROL BUR LATMB"/>
    <n v="1"/>
    <s v="0.004"/>
    <m/>
    <x v="0"/>
    <x v="0"/>
  </r>
  <r>
    <s v="METROPLEX CLIN RES CTR"/>
    <n v="1"/>
    <s v="0.004"/>
    <m/>
    <x v="0"/>
    <x v="0"/>
  </r>
  <r>
    <s v="METROPOLIA POLYTECH"/>
    <n v="1"/>
    <s v="0.004"/>
    <m/>
    <x v="0"/>
    <x v="0"/>
  </r>
  <r>
    <s v="METROPOLIA UNIV APLLIED SCI"/>
    <n v="1"/>
    <s v="0.004"/>
    <m/>
    <x v="0"/>
    <x v="0"/>
  </r>
  <r>
    <s v="METROSERT"/>
    <n v="1"/>
    <s v="0.004"/>
    <m/>
    <x v="0"/>
    <x v="0"/>
  </r>
  <r>
    <s v="METSO MINERALS INC"/>
    <n v="1"/>
    <s v="0.004"/>
    <m/>
    <x v="0"/>
    <x v="0"/>
  </r>
  <r>
    <s v="METSO POWER OY"/>
    <n v="1"/>
    <s v="0.004"/>
    <m/>
    <x v="0"/>
    <x v="0"/>
  </r>
  <r>
    <s v="MEYER CHILDRENS HOSP"/>
    <n v="1"/>
    <s v="0.004"/>
    <m/>
    <x v="0"/>
    <x v="0"/>
  </r>
  <r>
    <s v="MEYERS CHILDREN HOSP"/>
    <n v="1"/>
    <s v="0.004"/>
    <m/>
    <x v="0"/>
    <x v="0"/>
  </r>
  <r>
    <s v="MGH"/>
    <n v="1"/>
    <s v="0.004"/>
    <m/>
    <x v="0"/>
    <x v="0"/>
  </r>
  <r>
    <s v="MHAT BURGAS AD"/>
    <n v="1"/>
    <s v="0.004"/>
    <m/>
    <x v="0"/>
    <x v="0"/>
  </r>
  <r>
    <s v="MHAT HASKOVO AD"/>
    <n v="1"/>
    <s v="0.004"/>
    <m/>
    <x v="0"/>
    <x v="0"/>
  </r>
  <r>
    <s v="MHAT NATL HEART HOSP EAD"/>
    <n v="1"/>
    <s v="0.004"/>
    <m/>
    <x v="0"/>
    <x v="0"/>
  </r>
  <r>
    <s v="MHAT PLOVDIV AD"/>
    <n v="1"/>
    <s v="0.004"/>
    <m/>
    <x v="0"/>
    <x v="0"/>
  </r>
  <r>
    <s v="MHAT RUSE AD"/>
    <n v="1"/>
    <s v="0.004"/>
    <m/>
    <x v="0"/>
    <x v="0"/>
  </r>
  <r>
    <s v="MHAT SVETA EKATERINA EOOD"/>
    <n v="1"/>
    <s v="0.004"/>
    <m/>
    <x v="0"/>
    <x v="0"/>
  </r>
  <r>
    <s v="MHH HANNOVER MED SCH"/>
    <n v="1"/>
    <s v="0.004"/>
    <m/>
    <x v="0"/>
    <x v="0"/>
  </r>
  <r>
    <s v="MI CENT CLIN BASE"/>
    <n v="1"/>
    <s v="0.004"/>
    <m/>
    <x v="0"/>
    <x v="0"/>
  </r>
  <r>
    <s v="MIAMI UNIV OHIO"/>
    <n v="1"/>
    <s v="0.004"/>
    <m/>
    <x v="0"/>
    <x v="0"/>
  </r>
  <r>
    <s v="MIAMI VA HEALTHCARE SYST"/>
    <n v="1"/>
    <s v="0.004"/>
    <m/>
    <x v="0"/>
    <x v="0"/>
  </r>
  <r>
    <s v="MIAMI VET AFFAIRS HEALTHCARE SYST"/>
    <n v="1"/>
    <s v="0.004"/>
    <m/>
    <x v="0"/>
    <x v="0"/>
  </r>
  <r>
    <s v="MICHIGAN TECH UNIV"/>
    <n v="1"/>
    <s v="0.004"/>
    <m/>
    <x v="0"/>
    <x v="0"/>
  </r>
  <r>
    <s v="MICOTECA UNIV MINHO"/>
    <n v="1"/>
    <s v="0.004"/>
    <m/>
    <x v="0"/>
    <x v="0"/>
  </r>
  <r>
    <s v="MICROBIOL LAB GRAM"/>
    <n v="1"/>
    <s v="0.004"/>
    <m/>
    <x v="0"/>
    <x v="0"/>
  </r>
  <r>
    <s v="MICROBIOL SPECIALISTS INC"/>
    <n v="1"/>
    <s v="0.004"/>
    <m/>
    <x v="0"/>
    <x v="0"/>
  </r>
  <r>
    <s v="MICROBIOME"/>
    <n v="1"/>
    <s v="0.004"/>
    <m/>
    <x v="0"/>
    <x v="0"/>
  </r>
  <r>
    <s v="MICRODATA"/>
    <n v="1"/>
    <s v="0.004"/>
    <m/>
    <x v="0"/>
    <x v="0"/>
  </r>
  <r>
    <s v="MICRODATA OU"/>
    <n v="1"/>
    <s v="0.004"/>
    <m/>
    <x v="0"/>
    <x v="0"/>
  </r>
  <r>
    <s v="MICROLA SRL"/>
    <n v="1"/>
    <s v="0.004"/>
    <m/>
    <x v="0"/>
    <x v="0"/>
  </r>
  <r>
    <s v="MICROSOFT CORP"/>
    <n v="1"/>
    <s v="0.004"/>
    <m/>
    <x v="0"/>
    <x v="0"/>
  </r>
  <r>
    <s v="MICROSOFT RES UNIV TRENTO"/>
    <n v="1"/>
    <s v="0.004"/>
    <m/>
    <x v="0"/>
    <x v="0"/>
  </r>
  <r>
    <s v="MIDDELHEIM HOSP"/>
    <n v="1"/>
    <s v="0.004"/>
    <m/>
    <x v="0"/>
    <x v="0"/>
  </r>
  <r>
    <s v="MIDDLE GEORGIA COLL"/>
    <n v="1"/>
    <s v="0.004"/>
    <m/>
    <x v="0"/>
    <x v="0"/>
  </r>
  <r>
    <s v="MIDDLE TENNESSEE STATE UNIV"/>
    <n v="1"/>
    <s v="0.004"/>
    <m/>
    <x v="0"/>
    <x v="0"/>
  </r>
  <r>
    <s v="MIDLANDS STATE UNIV"/>
    <n v="1"/>
    <s v="0.004"/>
    <m/>
    <x v="0"/>
    <x v="0"/>
  </r>
  <r>
    <s v="MIDRIMAA KIDERGARTEN"/>
    <n v="1"/>
    <s v="0.004"/>
    <m/>
    <x v="0"/>
    <x v="0"/>
  </r>
  <r>
    <s v="MIENTRUNG INST SCI RES"/>
    <n v="1"/>
    <s v="0.004"/>
    <m/>
    <x v="0"/>
    <x v="0"/>
  </r>
  <r>
    <s v="MIGUEL HERNANDEZ UNIV"/>
    <n v="1"/>
    <s v="0.004"/>
    <m/>
    <x v="0"/>
    <x v="0"/>
  </r>
  <r>
    <s v="MIKROALG"/>
    <n v="1"/>
    <s v="0.004"/>
    <m/>
    <x v="0"/>
    <x v="0"/>
  </r>
  <r>
    <s v="MIKROMASCH"/>
    <n v="1"/>
    <s v="0.004"/>
    <m/>
    <x v="0"/>
    <x v="0"/>
  </r>
  <r>
    <s v="MIL ACAD"/>
    <n v="1"/>
    <s v="0.004"/>
    <m/>
    <x v="0"/>
    <x v="0"/>
  </r>
  <r>
    <s v="MIL FAC HOSP PRAGUE"/>
    <n v="1"/>
    <s v="0.004"/>
    <m/>
    <x v="0"/>
    <x v="0"/>
  </r>
  <r>
    <s v="MIL HOSP DNSFFAA"/>
    <n v="1"/>
    <s v="0.004"/>
    <m/>
    <x v="0"/>
    <x v="0"/>
  </r>
  <r>
    <s v="MIL INST MED WARSAW"/>
    <n v="1"/>
    <s v="0.004"/>
    <m/>
    <x v="0"/>
    <x v="0"/>
  </r>
  <r>
    <s v="MIL MEDICA ACAD"/>
    <n v="1"/>
    <s v="0.004"/>
    <m/>
    <x v="0"/>
    <x v="0"/>
  </r>
  <r>
    <s v="MIL TEACHING HOSP"/>
    <n v="1"/>
    <s v="0.004"/>
    <m/>
    <x v="0"/>
    <x v="0"/>
  </r>
  <r>
    <s v="MILDMAY UGANDA"/>
    <n v="1"/>
    <s v="0.004"/>
    <m/>
    <x v="0"/>
    <x v="0"/>
  </r>
  <r>
    <s v="MILE HIGH RES CTR"/>
    <n v="1"/>
    <s v="0.004"/>
    <m/>
    <x v="0"/>
    <x v="0"/>
  </r>
  <r>
    <s v="MILITARY MED INST"/>
    <n v="1"/>
    <s v="0.004"/>
    <m/>
    <x v="0"/>
    <x v="0"/>
  </r>
  <r>
    <s v="MILLENNIUM INST ASTROPHYS"/>
    <n v="1"/>
    <s v="0.004"/>
    <m/>
    <x v="0"/>
    <x v="0"/>
  </r>
  <r>
    <s v="MILTENYI BIOTEC GMBH"/>
    <n v="1"/>
    <s v="0.004"/>
    <m/>
    <x v="0"/>
    <x v="0"/>
  </r>
  <r>
    <s v="MILVUS GRP"/>
    <n v="1"/>
    <s v="0.004"/>
    <m/>
    <x v="0"/>
    <x v="0"/>
  </r>
  <r>
    <s v="MIN UNIV"/>
    <n v="1"/>
    <s v="0.004"/>
    <m/>
    <x v="0"/>
    <x v="0"/>
  </r>
  <r>
    <s v="MINDICH CHILD HLTH DEV INST"/>
    <n v="1"/>
    <s v="0.004"/>
    <m/>
    <x v="0"/>
    <x v="0"/>
  </r>
  <r>
    <s v="MINERAL LTD"/>
    <n v="1"/>
    <s v="0.004"/>
    <m/>
    <x v="0"/>
    <x v="0"/>
  </r>
  <r>
    <s v="MINERVA COMMUN UK"/>
    <n v="1"/>
    <s v="0.004"/>
    <m/>
    <x v="0"/>
    <x v="0"/>
  </r>
  <r>
    <s v="MINERVA FDN MED RES INST"/>
    <n v="1"/>
    <s v="0.004"/>
    <m/>
    <x v="0"/>
    <x v="0"/>
  </r>
  <r>
    <s v="MINIS HLTH QUAL LIFE"/>
    <n v="1"/>
    <s v="0.004"/>
    <m/>
    <x v="0"/>
    <x v="0"/>
  </r>
  <r>
    <s v="MINIST AGR FOODS"/>
    <n v="1"/>
    <s v="0.004"/>
    <m/>
    <x v="0"/>
    <x v="0"/>
  </r>
  <r>
    <s v="MINIST AGR PECHERIES ALIMENTAT QUEBEC"/>
    <n v="1"/>
    <s v="0.004"/>
    <m/>
    <x v="0"/>
    <x v="0"/>
  </r>
  <r>
    <s v="MINIST AGR RURAL DEV STATE ISRAEL"/>
    <n v="1"/>
    <s v="0.004"/>
    <m/>
    <x v="0"/>
    <x v="0"/>
  </r>
  <r>
    <s v="MINIST AGR WATER MANAGEMENT"/>
    <n v="1"/>
    <s v="0.004"/>
    <m/>
    <x v="0"/>
    <x v="0"/>
  </r>
  <r>
    <s v="MINIST ANTIQU"/>
    <n v="1"/>
    <s v="0.004"/>
    <m/>
    <x v="0"/>
    <x v="0"/>
  </r>
  <r>
    <s v="MINIST ENVIRONM ESTONIA"/>
    <n v="1"/>
    <s v="0.004"/>
    <m/>
    <x v="0"/>
    <x v="0"/>
  </r>
  <r>
    <s v="MINIST ENVIRONM REPUBL LITHUANIA"/>
    <n v="1"/>
    <s v="0.004"/>
    <m/>
    <x v="0"/>
    <x v="0"/>
  </r>
  <r>
    <s v="MINIST ENVIRONM SPATIAL PLANNING"/>
    <n v="1"/>
    <s v="0.004"/>
    <m/>
    <x v="0"/>
    <x v="0"/>
  </r>
  <r>
    <s v="MINIST ENVIRONM WATER"/>
    <n v="1"/>
    <s v="0.004"/>
    <m/>
    <x v="0"/>
    <x v="0"/>
  </r>
  <r>
    <s v="MINIST FINANCE REPUBL ESTONIA"/>
    <n v="1"/>
    <s v="0.004"/>
    <m/>
    <x v="0"/>
    <x v="0"/>
  </r>
  <r>
    <s v="MINIST FOMENTO"/>
    <n v="1"/>
    <s v="0.004"/>
    <m/>
    <x v="0"/>
    <x v="0"/>
  </r>
  <r>
    <s v="MINIST FOREIGN AFFAIRS LATVIA"/>
    <n v="1"/>
    <s v="0.004"/>
    <m/>
    <x v="0"/>
    <x v="0"/>
  </r>
  <r>
    <s v="MINIST FORESTS RANGE"/>
    <n v="1"/>
    <s v="0.004"/>
    <m/>
    <x v="0"/>
    <x v="0"/>
  </r>
  <r>
    <s v="MINIST HELTH CHILD CARE"/>
    <n v="1"/>
    <s v="0.004"/>
    <m/>
    <x v="0"/>
    <x v="0"/>
  </r>
  <r>
    <s v="MINIST HLTH BASQUE COUNTRY"/>
    <n v="1"/>
    <s v="0.004"/>
    <m/>
    <x v="0"/>
    <x v="0"/>
  </r>
  <r>
    <s v="MINIST HLTH BELARUS"/>
    <n v="1"/>
    <s v="0.004"/>
    <m/>
    <x v="0"/>
    <x v="0"/>
  </r>
  <r>
    <s v="MINIST HLTH CATALONIA"/>
    <n v="1"/>
    <s v="0.004"/>
    <m/>
    <x v="0"/>
    <x v="0"/>
  </r>
  <r>
    <s v="MINIST HLTH CHILD CARE"/>
    <n v="1"/>
    <s v="0.004"/>
    <m/>
    <x v="0"/>
    <x v="0"/>
  </r>
  <r>
    <s v="MINIST HLTH CONSUMER AFFAIRS"/>
    <n v="1"/>
    <s v="0.004"/>
    <m/>
    <x v="0"/>
    <x v="0"/>
  </r>
  <r>
    <s v="MINIST HLTH KYRGYZ REPUBL"/>
    <n v="1"/>
    <s v="0.004"/>
    <m/>
    <x v="0"/>
    <x v="0"/>
  </r>
  <r>
    <s v="MINIST HLTH LUXEMBOURG"/>
    <n v="1"/>
    <s v="0.004"/>
    <m/>
    <x v="0"/>
    <x v="0"/>
  </r>
  <r>
    <s v="MINIST HLTH MED SERV"/>
    <n v="1"/>
    <s v="0.004"/>
    <m/>
    <x v="0"/>
    <x v="0"/>
  </r>
  <r>
    <s v="MINIST HLTH MED TECHNOL INFRASTRUCT ADM"/>
    <n v="1"/>
    <s v="0.004"/>
    <m/>
    <x v="0"/>
    <x v="0"/>
  </r>
  <r>
    <s v="MINIST HLTH REPUBL BELARUS"/>
    <n v="1"/>
    <s v="0.004"/>
    <m/>
    <x v="0"/>
    <x v="0"/>
  </r>
  <r>
    <s v="MINIST HLTH RUSSIA"/>
    <n v="1"/>
    <s v="0.004"/>
    <m/>
    <x v="0"/>
    <x v="0"/>
  </r>
  <r>
    <s v="MINIST HLTH SOCIAL DEV RUSSIAN FEDERAT"/>
    <n v="1"/>
    <s v="0.004"/>
    <m/>
    <x v="0"/>
    <x v="0"/>
  </r>
  <r>
    <s v="MINIST HLTH SOCIAL SERV EQUAL"/>
    <n v="1"/>
    <s v="0.004"/>
    <m/>
    <x v="0"/>
    <x v="0"/>
  </r>
  <r>
    <s v="MINIST HLTH SOLIDAR"/>
    <n v="1"/>
    <s v="0.004"/>
    <m/>
    <x v="0"/>
    <x v="0"/>
  </r>
  <r>
    <s v="MINIST HLTH TULA REG"/>
    <n v="1"/>
    <s v="0.004"/>
    <m/>
    <x v="0"/>
    <x v="0"/>
  </r>
  <r>
    <s v="MINIST HLTH YOUTH SPORT"/>
    <n v="1"/>
    <s v="0.004"/>
    <m/>
    <x v="0"/>
    <x v="0"/>
  </r>
  <r>
    <s v="MINIST JUSTICE"/>
    <n v="1"/>
    <s v="0.004"/>
    <m/>
    <x v="0"/>
    <x v="0"/>
  </r>
  <r>
    <s v="MINIST JUSTICE DIALOGUE FAMILY"/>
    <n v="1"/>
    <s v="0.004"/>
    <m/>
    <x v="0"/>
    <x v="0"/>
  </r>
  <r>
    <s v="MINIST JUSTICE REPUBL AZERBAIJAN"/>
    <n v="1"/>
    <s v="0.004"/>
    <m/>
    <x v="0"/>
    <x v="0"/>
  </r>
  <r>
    <s v="MINIST JUSTICE REPUBL LITHUANIA"/>
    <n v="1"/>
    <s v="0.004"/>
    <m/>
    <x v="0"/>
    <x v="0"/>
  </r>
  <r>
    <s v="MINIST LAND INFRASTRUCT TRANSPORT"/>
    <n v="1"/>
    <s v="0.004"/>
    <m/>
    <x v="0"/>
    <x v="0"/>
  </r>
  <r>
    <s v="MINIST MARINE AFFAIRS FISHERIES"/>
    <n v="1"/>
    <s v="0.004"/>
    <m/>
    <x v="0"/>
    <x v="0"/>
  </r>
  <r>
    <s v="MINIST NAT PROTECT"/>
    <n v="1"/>
    <s v="0.004"/>
    <m/>
    <x v="0"/>
    <x v="0"/>
  </r>
  <r>
    <s v="MINIST NO DEV MINES FORESTRY"/>
    <n v="1"/>
    <s v="0.004"/>
    <m/>
    <x v="0"/>
    <x v="0"/>
  </r>
  <r>
    <s v="MINIST OF AGR"/>
    <n v="1"/>
    <s v="0.004"/>
    <m/>
    <x v="0"/>
    <x v="0"/>
  </r>
  <r>
    <s v="MINIST PLANNING TRAINING"/>
    <n v="1"/>
    <s v="0.004"/>
    <m/>
    <x v="0"/>
    <x v="0"/>
  </r>
  <r>
    <s v="MINIST PUBL ADM REPUBL SLOVENIA"/>
    <n v="1"/>
    <s v="0.004"/>
    <m/>
    <x v="0"/>
    <x v="0"/>
  </r>
  <r>
    <s v="MINIST PUBL HLTH RUSSIAN FEDERAT"/>
    <n v="1"/>
    <s v="0.004"/>
    <m/>
    <x v="0"/>
    <x v="0"/>
  </r>
  <r>
    <s v="MINIST PUBL HLTH UKRAINE"/>
    <n v="1"/>
    <s v="0.004"/>
    <m/>
    <x v="0"/>
    <x v="0"/>
  </r>
  <r>
    <s v="MINIST RURAL AFFAIRS REPUBL ESTONIA"/>
    <n v="1"/>
    <s v="0.004"/>
    <m/>
    <x v="0"/>
    <x v="0"/>
  </r>
  <r>
    <s v="MINIST RUSSIAN FEDERAT"/>
    <n v="1"/>
    <s v="0.004"/>
    <m/>
    <x v="0"/>
    <x v="0"/>
  </r>
  <r>
    <s v="MINIST SALUD PUBL BIENESTAR SOCIAL PETTIROS E"/>
    <n v="1"/>
    <s v="0.004"/>
    <m/>
    <x v="0"/>
    <x v="0"/>
  </r>
  <r>
    <s v="MINIST SALUTE"/>
    <n v="1"/>
    <s v="0.004"/>
    <m/>
    <x v="0"/>
    <x v="0"/>
  </r>
  <r>
    <s v="MINIST SANTE"/>
    <n v="1"/>
    <s v="0.004"/>
    <m/>
    <x v="0"/>
    <x v="0"/>
  </r>
  <r>
    <s v="MINIST SCI TECHNOL GOVT"/>
    <n v="1"/>
    <s v="0.004"/>
    <m/>
    <x v="0"/>
    <x v="0"/>
  </r>
  <r>
    <s v="MINIST SOCIAL AFFAIRS ESTONIA"/>
    <n v="1"/>
    <s v="0.004"/>
    <m/>
    <x v="0"/>
    <x v="0"/>
  </r>
  <r>
    <s v="MINIST SOCIAL AFFAIRS HLTH"/>
    <n v="1"/>
    <s v="0.004"/>
    <m/>
    <x v="0"/>
    <x v="0"/>
  </r>
  <r>
    <s v="MINIST ST LUTTE SIDA"/>
    <n v="1"/>
    <s v="0.004"/>
    <m/>
    <x v="0"/>
    <x v="0"/>
  </r>
  <r>
    <s v="MINIST TOURISM"/>
    <n v="1"/>
    <s v="0.004"/>
    <m/>
    <x v="0"/>
    <x v="0"/>
  </r>
  <r>
    <s v="MINIST TOURISM ENVIRONM"/>
    <n v="1"/>
    <s v="0.004"/>
    <m/>
    <x v="0"/>
    <x v="0"/>
  </r>
  <r>
    <s v="MINIST TRANSPORT COMMUN REPUBL LITHUANIA"/>
    <n v="1"/>
    <s v="0.004"/>
    <m/>
    <x v="0"/>
    <x v="0"/>
  </r>
  <r>
    <s v="MINIST WELF"/>
    <n v="1"/>
    <s v="0.004"/>
    <m/>
    <x v="0"/>
    <x v="0"/>
  </r>
  <r>
    <s v="MINISTERIO SALUD PUBL"/>
    <n v="1"/>
    <s v="0.004"/>
    <m/>
    <x v="0"/>
    <x v="0"/>
  </r>
  <r>
    <s v="MINISTRY HLTH BASQUE COUNTRY"/>
    <n v="1"/>
    <s v="0.004"/>
    <m/>
    <x v="0"/>
    <x v="0"/>
  </r>
  <r>
    <s v="MINISTRY HLTH SOCIAL WELFARE"/>
    <n v="1"/>
    <s v="0.004"/>
    <m/>
    <x v="0"/>
    <x v="0"/>
  </r>
  <r>
    <s v="MINIYA UNIV"/>
    <n v="1"/>
    <s v="0.004"/>
    <m/>
    <x v="0"/>
    <x v="0"/>
  </r>
  <r>
    <s v="MINNESOTA STATE UNIV"/>
    <n v="1"/>
    <s v="0.004"/>
    <m/>
    <x v="0"/>
    <x v="0"/>
  </r>
  <r>
    <s v="MIS BIOL GALICIA MBG CSIC"/>
    <n v="1"/>
    <s v="0.004"/>
    <m/>
    <x v="0"/>
    <x v="0"/>
  </r>
  <r>
    <s v="MISEK KFT"/>
    <n v="1"/>
    <s v="0.004"/>
    <m/>
    <x v="0"/>
    <x v="0"/>
  </r>
  <r>
    <s v="MISR UNIV SCI TECHNOL"/>
    <n v="1"/>
    <s v="0.004"/>
    <m/>
    <x v="0"/>
    <x v="0"/>
  </r>
  <r>
    <s v="MISSION HLTH SYST"/>
    <n v="1"/>
    <s v="0.004"/>
    <m/>
    <x v="0"/>
    <x v="0"/>
  </r>
  <r>
    <s v="MISSUORI STATE UNIV"/>
    <n v="1"/>
    <s v="0.004"/>
    <m/>
    <x v="0"/>
    <x v="0"/>
  </r>
  <r>
    <s v="MISTRA EVIEM"/>
    <n v="1"/>
    <s v="0.004"/>
    <m/>
    <x v="0"/>
    <x v="0"/>
  </r>
  <r>
    <s v="MIT HAYSTACK OBSERV"/>
    <n v="1"/>
    <s v="0.004"/>
    <m/>
    <x v="0"/>
    <x v="0"/>
  </r>
  <r>
    <s v="MIT SEA GRANT COLL PROGRAM"/>
    <n v="1"/>
    <s v="0.004"/>
    <m/>
    <x v="0"/>
    <x v="0"/>
  </r>
  <r>
    <s v="MITILS"/>
    <n v="1"/>
    <s v="0.004"/>
    <m/>
    <x v="0"/>
    <x v="0"/>
  </r>
  <r>
    <s v="MITO2000 NATL COMMITTEE"/>
    <n v="1"/>
    <s v="0.004"/>
    <m/>
    <x v="0"/>
    <x v="0"/>
  </r>
  <r>
    <s v="MITSUBISHI MAT ELECT CHEM CO"/>
    <n v="1"/>
    <s v="0.004"/>
    <m/>
    <x v="0"/>
    <x v="0"/>
  </r>
  <r>
    <s v="MLL MUNICH LEUKEMIA LAB"/>
    <n v="1"/>
    <s v="0.004"/>
    <m/>
    <x v="0"/>
    <x v="0"/>
  </r>
  <r>
    <s v="MLOCHOW RES CTR"/>
    <n v="1"/>
    <s v="0.004"/>
    <m/>
    <x v="0"/>
    <x v="0"/>
  </r>
  <r>
    <s v="MM UNIV"/>
    <n v="1"/>
    <s v="0.004"/>
    <m/>
    <x v="0"/>
    <x v="0"/>
  </r>
  <r>
    <s v="MNHN"/>
    <n v="1"/>
    <s v="0.004"/>
    <m/>
    <x v="0"/>
    <x v="0"/>
  </r>
  <r>
    <s v="MNHN CNRS UPMC"/>
    <n v="1"/>
    <s v="0.004"/>
    <m/>
    <x v="0"/>
    <x v="0"/>
  </r>
  <r>
    <s v="MODELED COMPUTAT LLC"/>
    <n v="1"/>
    <s v="0.004"/>
    <m/>
    <x v="0"/>
    <x v="0"/>
  </r>
  <r>
    <s v="MODENA CANC REGISTRY"/>
    <n v="1"/>
    <s v="0.004"/>
    <m/>
    <x v="0"/>
    <x v="0"/>
  </r>
  <r>
    <s v="MODENA UNIV HOSP"/>
    <n v="1"/>
    <s v="0.004"/>
    <m/>
    <x v="0"/>
    <x v="0"/>
  </r>
  <r>
    <s v="MOESTOPO UNIV"/>
    <n v="1"/>
    <s v="0.004"/>
    <m/>
    <x v="0"/>
    <x v="0"/>
  </r>
  <r>
    <s v="MOFITT CANC CTR"/>
    <n v="1"/>
    <s v="0.004"/>
    <m/>
    <x v="0"/>
    <x v="0"/>
  </r>
  <r>
    <s v="MOH INDONESIA"/>
    <n v="1"/>
    <s v="0.004"/>
    <m/>
    <x v="0"/>
    <x v="0"/>
  </r>
  <r>
    <s v="MOHAMED V SOUISSI UNIV"/>
    <n v="1"/>
    <s v="0.004"/>
    <m/>
    <x v="0"/>
    <x v="0"/>
  </r>
  <r>
    <s v="MOHAMED V UNIV"/>
    <n v="1"/>
    <s v="0.004"/>
    <m/>
    <x v="0"/>
    <x v="0"/>
  </r>
  <r>
    <s v="MOHAMMED 6TH UNIV HLTH SCI"/>
    <n v="1"/>
    <s v="0.004"/>
    <m/>
    <x v="0"/>
    <x v="0"/>
  </r>
  <r>
    <s v="MOL BIOL INST BARCELONA"/>
    <n v="1"/>
    <s v="0.004"/>
    <m/>
    <x v="0"/>
    <x v="0"/>
  </r>
  <r>
    <s v="MOL ECOL AGROSCOPE RECKENHOLZ TANIKON RES STN ART"/>
    <n v="1"/>
    <s v="0.004"/>
    <m/>
    <x v="0"/>
    <x v="0"/>
  </r>
  <r>
    <s v="MOL MYCOBACTERIOL RES CTR BORSTEL"/>
    <n v="1"/>
    <s v="0.004"/>
    <m/>
    <x v="0"/>
    <x v="0"/>
  </r>
  <r>
    <s v="MOLINETTE MAURIZIANO HOSP"/>
    <n v="1"/>
    <s v="0.004"/>
    <m/>
    <x v="0"/>
    <x v="0"/>
  </r>
  <r>
    <s v="MONASH HLTH"/>
    <n v="1"/>
    <s v="0.004"/>
    <m/>
    <x v="0"/>
    <x v="0"/>
  </r>
  <r>
    <s v="MONELL CHEM SENSES CTR"/>
    <n v="1"/>
    <s v="0.004"/>
    <m/>
    <x v="0"/>
    <x v="0"/>
  </r>
  <r>
    <s v="MONGOLIAN ACAD SCI"/>
    <n v="1"/>
    <s v="0.004"/>
    <m/>
    <x v="0"/>
    <x v="0"/>
  </r>
  <r>
    <s v="MONICA KORA MYOCARDIAL INFARCT REGISTRY"/>
    <n v="1"/>
    <s v="0.004"/>
    <m/>
    <x v="0"/>
    <x v="0"/>
  </r>
  <r>
    <s v="MONT DE MARSAN HOSP"/>
    <n v="1"/>
    <s v="0.004"/>
    <m/>
    <x v="0"/>
    <x v="0"/>
  </r>
  <r>
    <s v="MONTANA NAT HERITAGE PROGRAM"/>
    <n v="1"/>
    <s v="0.004"/>
    <m/>
    <x v="0"/>
    <x v="0"/>
  </r>
  <r>
    <s v="MONTCLAIR STATE UNIV"/>
    <n v="1"/>
    <s v="0.004"/>
    <m/>
    <x v="0"/>
    <x v="0"/>
  </r>
  <r>
    <s v="MONTENEGRIN AGCY DRUGS MED DEVICES"/>
    <n v="1"/>
    <s v="0.004"/>
    <m/>
    <x v="0"/>
    <x v="0"/>
  </r>
  <r>
    <s v="MONTEREY BAY AQUARIUM RES INST"/>
    <n v="1"/>
    <s v="0.004"/>
    <m/>
    <x v="0"/>
    <x v="0"/>
  </r>
  <r>
    <s v="MONTICHIARI HOSP"/>
    <n v="1"/>
    <s v="0.004"/>
    <m/>
    <x v="0"/>
    <x v="0"/>
  </r>
  <r>
    <s v="MONTREAL GEN HOSP"/>
    <n v="1"/>
    <s v="0.004"/>
    <m/>
    <x v="0"/>
    <x v="0"/>
  </r>
  <r>
    <s v="MONTREAL HEART INST UNIV"/>
    <n v="1"/>
    <s v="0.004"/>
    <m/>
    <x v="0"/>
    <x v="0"/>
  </r>
  <r>
    <s v="MONTREAL NEUROL HOSP INST"/>
    <n v="1"/>
    <s v="0.004"/>
    <m/>
    <x v="0"/>
    <x v="0"/>
  </r>
  <r>
    <s v="MONUS MINEK LTD"/>
    <n v="1"/>
    <s v="0.004"/>
    <m/>
    <x v="0"/>
    <x v="0"/>
  </r>
  <r>
    <s v="MOOD DISORDER LUCIO BINI CTR"/>
    <n v="1"/>
    <s v="0.004"/>
    <m/>
    <x v="0"/>
    <x v="0"/>
  </r>
  <r>
    <s v="MOONCASCADE OU"/>
    <n v="1"/>
    <s v="0.004"/>
    <m/>
    <x v="0"/>
    <x v="0"/>
  </r>
  <r>
    <s v="MORAVIAN MUSEUM"/>
    <n v="1"/>
    <s v="0.004"/>
    <m/>
    <x v="0"/>
    <x v="0"/>
  </r>
  <r>
    <s v="MORDOVIAN NP OGAREV STATE UNIV"/>
    <n v="1"/>
    <s v="0.004"/>
    <m/>
    <x v="0"/>
    <x v="0"/>
  </r>
  <r>
    <s v="MORE ROMSDAL HLTH TRUST"/>
    <n v="1"/>
    <s v="0.004"/>
    <m/>
    <x v="0"/>
    <x v="0"/>
  </r>
  <r>
    <s v="MOREDUN RES INST"/>
    <n v="1"/>
    <s v="0.004"/>
    <m/>
    <x v="0"/>
    <x v="0"/>
  </r>
  <r>
    <s v="MORELLI REFERENCE HOSP MDR HIV TB"/>
    <n v="1"/>
    <s v="0.004"/>
    <m/>
    <x v="0"/>
    <x v="0"/>
  </r>
  <r>
    <s v="MOROCCAN SOC CARDIOL"/>
    <n v="1"/>
    <s v="0.004"/>
    <m/>
    <x v="0"/>
    <x v="0"/>
  </r>
  <r>
    <s v="MORTIMER MARKET CTR"/>
    <n v="1"/>
    <s v="0.004"/>
    <m/>
    <x v="0"/>
    <x v="0"/>
  </r>
  <r>
    <s v="MOSC MED COLL"/>
    <n v="1"/>
    <s v="0.004"/>
    <m/>
    <x v="0"/>
    <x v="0"/>
  </r>
  <r>
    <s v="MOSCOW CENT SCI INST GASTROENTEROL"/>
    <n v="1"/>
    <s v="0.004"/>
    <m/>
    <x v="0"/>
    <x v="0"/>
  </r>
  <r>
    <s v="MOSCOW CITY NEPHROL CTR"/>
    <n v="1"/>
    <s v="0.004"/>
    <m/>
    <x v="0"/>
    <x v="0"/>
  </r>
  <r>
    <s v="MOSCOW CITY UNIV PSYCHOL EDUC"/>
    <n v="1"/>
    <s v="0.004"/>
    <m/>
    <x v="0"/>
    <x v="0"/>
  </r>
  <r>
    <s v="MOSCOW ENGN PHYS INST"/>
    <n v="1"/>
    <s v="0.004"/>
    <m/>
    <x v="0"/>
    <x v="0"/>
  </r>
  <r>
    <s v="MOSCOW ENGN PHYS INSTT MEPHI"/>
    <n v="1"/>
    <s v="0.004"/>
    <m/>
    <x v="0"/>
    <x v="0"/>
  </r>
  <r>
    <s v="MOSCOW HEALTHCARE DEPT"/>
    <n v="1"/>
    <s v="0.004"/>
    <m/>
    <x v="0"/>
    <x v="0"/>
  </r>
  <r>
    <s v="MOSCOW MED STOMATOL INST"/>
    <n v="1"/>
    <s v="0.004"/>
    <m/>
    <x v="0"/>
    <x v="0"/>
  </r>
  <r>
    <s v="MOSCOW PHYS TECH INST"/>
    <n v="1"/>
    <s v="0.004"/>
    <m/>
    <x v="0"/>
    <x v="0"/>
  </r>
  <r>
    <s v="MOSCOW POWER INST"/>
    <n v="1"/>
    <s v="0.004"/>
    <m/>
    <x v="0"/>
    <x v="0"/>
  </r>
  <r>
    <s v="MOSCOW RES INST PSYCHIAT"/>
    <n v="1"/>
    <s v="0.004"/>
    <m/>
    <x v="0"/>
    <x v="0"/>
  </r>
  <r>
    <s v="MOSCOW STATE IND UNIV"/>
    <n v="1"/>
    <s v="0.004"/>
    <m/>
    <x v="0"/>
    <x v="0"/>
  </r>
  <r>
    <s v="MOSCOW STATE INST INT RELAT MGIMO UNIV"/>
    <n v="1"/>
    <s v="0.004"/>
    <m/>
    <x v="0"/>
    <x v="0"/>
  </r>
  <r>
    <s v="MOSCOW STATE UNIV FOOD TECHNOL"/>
    <n v="1"/>
    <s v="0.004"/>
    <m/>
    <x v="0"/>
    <x v="0"/>
  </r>
  <r>
    <s v="MOSCOW STATE UNIV INSTRUMENT ENGN COMP SCI"/>
    <n v="1"/>
    <s v="0.004"/>
    <m/>
    <x v="0"/>
    <x v="0"/>
  </r>
  <r>
    <s v="MOSKVA FSIKA TEHN INST"/>
    <n v="1"/>
    <s v="0.004"/>
    <m/>
    <x v="0"/>
    <x v="0"/>
  </r>
  <r>
    <s v="MOSS LANDING MARINE LABS"/>
    <n v="1"/>
    <s v="0.004"/>
    <m/>
    <x v="0"/>
    <x v="0"/>
  </r>
  <r>
    <s v="MOSS SURVEY COORDINAT CTR"/>
    <n v="1"/>
    <s v="0.004"/>
    <m/>
    <x v="0"/>
    <x v="0"/>
  </r>
  <r>
    <s v="MOTHER CHILD HLTH CARE INST SERBIA"/>
    <n v="1"/>
    <s v="0.004"/>
    <m/>
    <x v="0"/>
    <x v="0"/>
  </r>
  <r>
    <s v="MOTHER CHILD HLTH INST SERBIA"/>
    <n v="1"/>
    <s v="0.004"/>
    <m/>
    <x v="0"/>
    <x v="0"/>
  </r>
  <r>
    <s v="MOTOL HOSP"/>
    <n v="1"/>
    <s v="0.004"/>
    <m/>
    <x v="0"/>
    <x v="0"/>
  </r>
  <r>
    <s v="MOTOL UNIV HOSP"/>
    <n v="1"/>
    <s v="0.004"/>
    <m/>
    <x v="0"/>
    <x v="0"/>
  </r>
  <r>
    <s v="MOTOL UNIV PRAGUE"/>
    <n v="1"/>
    <s v="0.004"/>
    <m/>
    <x v="0"/>
    <x v="0"/>
  </r>
  <r>
    <s v="MOULTON COLL"/>
    <n v="1"/>
    <s v="0.004"/>
    <m/>
    <x v="0"/>
    <x v="0"/>
  </r>
  <r>
    <s v="MOUNT SINAI SCH MED"/>
    <n v="1"/>
    <s v="0.004"/>
    <m/>
    <x v="0"/>
    <x v="0"/>
  </r>
  <r>
    <s v="MOWCOW UNIV"/>
    <n v="1"/>
    <s v="0.004"/>
    <m/>
    <x v="0"/>
    <x v="0"/>
  </r>
  <r>
    <s v="MP CHUMAKOV INST POLIOMYELITIS VIRAL ENCEPHALIT"/>
    <n v="1"/>
    <s v="0.004"/>
    <m/>
    <x v="0"/>
    <x v="0"/>
  </r>
  <r>
    <s v="MPG RANCH"/>
    <n v="1"/>
    <s v="0.004"/>
    <m/>
    <x v="0"/>
    <x v="0"/>
  </r>
  <r>
    <s v="MPI CBG"/>
    <n v="1"/>
    <s v="0.004"/>
    <m/>
    <x v="0"/>
    <x v="0"/>
  </r>
  <r>
    <s v="MPIFR"/>
    <n v="1"/>
    <s v="0.004"/>
    <m/>
    <x v="0"/>
    <x v="0"/>
  </r>
  <r>
    <s v="MRC BHF CARDIOVASC EPIDEMIOL CTR"/>
    <n v="1"/>
    <s v="0.004"/>
    <m/>
    <x v="0"/>
    <x v="0"/>
  </r>
  <r>
    <s v="MRC CLIN TRIALS UNIT"/>
    <n v="1"/>
    <s v="0.004"/>
    <m/>
    <x v="0"/>
    <x v="0"/>
  </r>
  <r>
    <s v="MRC ELSIE WIDDOWSON LAB"/>
    <n v="1"/>
    <s v="0.004"/>
    <m/>
    <x v="0"/>
    <x v="0"/>
  </r>
  <r>
    <s v="MRC EPIDEMIOL UNIT"/>
    <n v="1"/>
    <s v="0.004"/>
    <m/>
    <x v="0"/>
    <x v="0"/>
  </r>
  <r>
    <s v="MRC HOLLAND BV"/>
    <n v="1"/>
    <s v="0.004"/>
    <m/>
    <x v="0"/>
    <x v="0"/>
  </r>
  <r>
    <s v="MRC HUMAN GENET UNIT"/>
    <n v="1"/>
    <s v="0.004"/>
    <m/>
    <x v="0"/>
    <x v="0"/>
  </r>
  <r>
    <s v="MRC INTEGRAT EPIDEMIOL UNIT"/>
    <n v="1"/>
    <s v="0.004"/>
    <m/>
    <x v="0"/>
    <x v="0"/>
  </r>
  <r>
    <s v="MRC LAB MOL BIOL"/>
    <n v="1"/>
    <s v="0.004"/>
    <m/>
    <x v="0"/>
    <x v="0"/>
  </r>
  <r>
    <s v="MRC NATL INST MED RES"/>
    <n v="1"/>
    <s v="0.004"/>
    <m/>
    <x v="0"/>
    <x v="0"/>
  </r>
  <r>
    <s v="MRC NORTH WEST UNIV"/>
    <n v="1"/>
    <s v="0.004"/>
    <m/>
    <x v="0"/>
    <x v="0"/>
  </r>
  <r>
    <s v="MRC PHE CTR ENVIRONM HLTH"/>
    <n v="1"/>
    <s v="0.004"/>
    <m/>
    <x v="0"/>
    <x v="0"/>
  </r>
  <r>
    <s v="MRC PHE CTR HLTH ENVIRONM"/>
    <n v="1"/>
    <s v="0.004"/>
    <m/>
    <x v="0"/>
    <x v="0"/>
  </r>
  <r>
    <s v="MRC TOXICOL UNIT"/>
    <n v="1"/>
    <s v="0.004"/>
    <m/>
    <x v="0"/>
    <x v="0"/>
  </r>
  <r>
    <s v="MRC UNIV GLASGOW"/>
    <n v="1"/>
    <s v="0.004"/>
    <m/>
    <x v="0"/>
    <x v="0"/>
  </r>
  <r>
    <s v="MRC UVRI UGANDA RES UNIT AIDS"/>
    <n v="1"/>
    <s v="0.004"/>
    <m/>
    <x v="0"/>
    <x v="0"/>
  </r>
  <r>
    <s v="MRL MERCK CO INC"/>
    <n v="1"/>
    <s v="0.004"/>
    <m/>
    <x v="0"/>
    <x v="0"/>
  </r>
  <r>
    <s v="MS AUSTRALIA NEW S WALES"/>
    <n v="1"/>
    <s v="0.004"/>
    <m/>
    <x v="0"/>
    <x v="0"/>
  </r>
  <r>
    <s v="MS CTR CATALONIA"/>
    <n v="1"/>
    <s v="0.004"/>
    <m/>
    <x v="0"/>
    <x v="0"/>
  </r>
  <r>
    <s v="MS RAMAIAH UNIV APPL SCI"/>
    <n v="1"/>
    <s v="0.004"/>
    <m/>
    <x v="0"/>
    <x v="0"/>
  </r>
  <r>
    <s v="MS SOC BOSNIA HERZEGOVINA"/>
    <n v="1"/>
    <s v="0.004"/>
    <m/>
    <x v="0"/>
    <x v="0"/>
  </r>
  <r>
    <s v="MS SOC CZECH REPUBL"/>
    <n v="1"/>
    <s v="0.004"/>
    <m/>
    <x v="0"/>
    <x v="0"/>
  </r>
  <r>
    <s v="MS SOC GREECE"/>
    <n v="1"/>
    <s v="0.004"/>
    <m/>
    <x v="0"/>
    <x v="0"/>
  </r>
  <r>
    <s v="MS SOC IRELAND"/>
    <n v="1"/>
    <s v="0.004"/>
    <m/>
    <x v="0"/>
    <x v="0"/>
  </r>
  <r>
    <s v="MS SOC LUXEMBOURG"/>
    <n v="1"/>
    <s v="0.004"/>
    <m/>
    <x v="0"/>
    <x v="0"/>
  </r>
  <r>
    <s v="MS SOC MALTA"/>
    <n v="1"/>
    <s v="0.004"/>
    <m/>
    <x v="0"/>
    <x v="0"/>
  </r>
  <r>
    <s v="MS SOC NORWAY"/>
    <n v="1"/>
    <s v="0.004"/>
    <m/>
    <x v="0"/>
    <x v="0"/>
  </r>
  <r>
    <s v="MS SOC SERBIA"/>
    <n v="1"/>
    <s v="0.004"/>
    <m/>
    <x v="0"/>
    <x v="0"/>
  </r>
  <r>
    <s v="MS SOC SLOVAKIA"/>
    <n v="1"/>
    <s v="0.004"/>
    <m/>
    <x v="0"/>
    <x v="0"/>
  </r>
  <r>
    <s v="MS SOC SPAIN"/>
    <n v="1"/>
    <s v="0.004"/>
    <m/>
    <x v="0"/>
    <x v="0"/>
  </r>
  <r>
    <s v="MS4 RES INST"/>
    <n v="1"/>
    <s v="0.004"/>
    <m/>
    <x v="0"/>
    <x v="0"/>
  </r>
  <r>
    <s v="MSD UAB"/>
    <n v="1"/>
    <s v="0.004"/>
    <m/>
    <x v="0"/>
    <x v="0"/>
  </r>
  <r>
    <s v="MSU"/>
    <n v="1"/>
    <s v="0.004"/>
    <m/>
    <x v="0"/>
    <x v="0"/>
  </r>
  <r>
    <s v="MT CARMEL HOSP"/>
    <n v="1"/>
    <s v="0.004"/>
    <m/>
    <x v="0"/>
    <x v="0"/>
  </r>
  <r>
    <s v="MT ROYAL UNIV"/>
    <n v="1"/>
    <s v="0.004"/>
    <m/>
    <x v="0"/>
    <x v="0"/>
  </r>
  <r>
    <s v="MT SINAI"/>
    <n v="1"/>
    <s v="0.004"/>
    <m/>
    <x v="0"/>
    <x v="0"/>
  </r>
  <r>
    <s v="MT SINAI BETH ISRAEL MED CTR"/>
    <n v="1"/>
    <s v="0.004"/>
    <m/>
    <x v="0"/>
    <x v="0"/>
  </r>
  <r>
    <s v="MT SINAI HLTH SYST DERMATOL"/>
    <n v="1"/>
    <s v="0.004"/>
    <m/>
    <x v="0"/>
    <x v="0"/>
  </r>
  <r>
    <s v="MT SINAI SCH MED NEW YORK"/>
    <n v="1"/>
    <s v="0.004"/>
    <m/>
    <x v="0"/>
    <x v="0"/>
  </r>
  <r>
    <s v="MT SUHORA OBSERV PEDAG UNIV"/>
    <n v="1"/>
    <s v="0.004"/>
    <m/>
    <x v="0"/>
    <x v="0"/>
  </r>
  <r>
    <s v="MT UNIV LEOBEN"/>
    <n v="1"/>
    <s v="0.004"/>
    <m/>
    <x v="0"/>
    <x v="0"/>
  </r>
  <r>
    <s v="MT VERNON CANC CTR"/>
    <n v="1"/>
    <s v="0.004"/>
    <m/>
    <x v="0"/>
    <x v="0"/>
  </r>
  <r>
    <s v="MTA BIODIVERS ECOSYST SERV RES GRP"/>
    <n v="1"/>
    <s v="0.004"/>
    <m/>
    <x v="0"/>
    <x v="0"/>
  </r>
  <r>
    <s v="MTA BME CONDENSED MATTER RES GRP"/>
    <n v="1"/>
    <s v="0.004"/>
    <m/>
    <x v="0"/>
    <x v="0"/>
  </r>
  <r>
    <s v="MTA ELTE LENDULET CMS PARTICLE NUCL PHYS GRP"/>
    <n v="1"/>
    <s v="0.004"/>
    <m/>
    <x v="0"/>
    <x v="0"/>
  </r>
  <r>
    <s v="MTA PTE CLIN NEUROSCI MR RES GRP"/>
    <n v="1"/>
    <s v="0.004"/>
    <m/>
    <x v="0"/>
    <x v="0"/>
  </r>
  <r>
    <s v="MTA SZTAKI"/>
    <n v="1"/>
    <s v="0.004"/>
    <m/>
    <x v="0"/>
    <x v="0"/>
  </r>
  <r>
    <s v="MTT AGRIFOOD RES"/>
    <n v="1"/>
    <s v="0.004"/>
    <m/>
    <x v="0"/>
    <x v="0"/>
  </r>
  <r>
    <s v="MUBARAK CITY SCI RES TECHNOL APPLICAT"/>
    <n v="1"/>
    <s v="0.004"/>
    <m/>
    <x v="0"/>
    <x v="0"/>
  </r>
  <r>
    <s v="MUCL"/>
    <n v="1"/>
    <s v="0.004"/>
    <m/>
    <x v="0"/>
    <x v="0"/>
  </r>
  <r>
    <s v="MUENSTER UNIV APPL SCI"/>
    <n v="1"/>
    <s v="0.004"/>
    <m/>
    <x v="0"/>
    <x v="0"/>
  </r>
  <r>
    <s v="MUHOS RES STN"/>
    <n v="1"/>
    <s v="0.004"/>
    <m/>
    <x v="0"/>
    <x v="0"/>
  </r>
  <r>
    <s v="MULTIPLE SCLEROSIS RES CTR NEUROSCI INST"/>
    <n v="1"/>
    <s v="0.004"/>
    <m/>
    <x v="0"/>
    <x v="0"/>
  </r>
  <r>
    <s v="MUNICH CLUSTER SYST NEUROL"/>
    <n v="1"/>
    <s v="0.004"/>
    <m/>
    <x v="0"/>
    <x v="0"/>
  </r>
  <r>
    <s v="MUNICH HEARTALLIANCE"/>
    <n v="1"/>
    <s v="0.004"/>
    <m/>
    <x v="0"/>
    <x v="0"/>
  </r>
  <r>
    <s v="MUNICH TECH UNIV MUNCHEN"/>
    <n v="1"/>
    <s v="0.004"/>
    <m/>
    <x v="0"/>
    <x v="0"/>
  </r>
  <r>
    <s v="MUNICH TECH UNIV TUM"/>
    <n v="1"/>
    <s v="0.004"/>
    <m/>
    <x v="0"/>
    <x v="0"/>
  </r>
  <r>
    <s v="MUNICIPAL AALBORG"/>
    <n v="1"/>
    <s v="0.004"/>
    <m/>
    <x v="0"/>
    <x v="0"/>
  </r>
  <r>
    <s v="MUNICIPAL BORNHOLM"/>
    <n v="1"/>
    <s v="0.004"/>
    <m/>
    <x v="0"/>
    <x v="0"/>
  </r>
  <r>
    <s v="MUNICIPAL HLTH SERV"/>
    <n v="1"/>
    <s v="0.004"/>
    <m/>
    <x v="0"/>
    <x v="0"/>
  </r>
  <r>
    <s v="MUNICIPAL HLTH SERV BRABANT ZUIDOOST"/>
    <n v="1"/>
    <s v="0.004"/>
    <m/>
    <x v="0"/>
    <x v="0"/>
  </r>
  <r>
    <s v="MUNICIPAL INST MED RES"/>
    <n v="1"/>
    <s v="0.004"/>
    <m/>
    <x v="0"/>
    <x v="0"/>
  </r>
  <r>
    <s v="MUNICIPAL INST MED RES IMIM HOSP DEL MAR"/>
    <n v="1"/>
    <s v="0.004"/>
    <m/>
    <x v="0"/>
    <x v="0"/>
  </r>
  <r>
    <s v="MUNICIPAL INST MED RES IMIM HOSP MAR"/>
    <n v="1"/>
    <s v="0.004"/>
    <m/>
    <x v="0"/>
    <x v="0"/>
  </r>
  <r>
    <s v="MURCIA HLTH AUTHOR"/>
    <n v="1"/>
    <s v="0.004"/>
    <m/>
    <x v="0"/>
    <x v="0"/>
  </r>
  <r>
    <s v="MURCIA HLTH COUNCIL"/>
    <n v="1"/>
    <s v="0.004"/>
    <m/>
    <x v="0"/>
    <x v="0"/>
  </r>
  <r>
    <s v="MURCIA REG HLTH AUTHOR"/>
    <n v="1"/>
    <s v="0.004"/>
    <m/>
    <x v="0"/>
    <x v="0"/>
  </r>
  <r>
    <s v="MURDOCH PRIVATE HOSP"/>
    <n v="1"/>
    <s v="0.004"/>
    <m/>
    <x v="0"/>
    <x v="0"/>
  </r>
  <r>
    <s v="MURDOCK PRIVATE HOSP"/>
    <n v="1"/>
    <s v="0.004"/>
    <m/>
    <x v="0"/>
    <x v="0"/>
  </r>
  <r>
    <s v="MURRAY STATE UNIV"/>
    <n v="1"/>
    <s v="0.004"/>
    <m/>
    <x v="0"/>
    <x v="0"/>
  </r>
  <r>
    <s v="MUSASHINO ART UNIV"/>
    <n v="1"/>
    <s v="0.004"/>
    <m/>
    <x v="0"/>
    <x v="0"/>
  </r>
  <r>
    <s v="MUSE MUSEO SCI"/>
    <n v="1"/>
    <s v="0.004"/>
    <m/>
    <x v="0"/>
    <x v="0"/>
  </r>
  <r>
    <s v="MUSE MUSEO SCI TRENTO"/>
    <n v="1"/>
    <s v="0.004"/>
    <m/>
    <x v="0"/>
    <x v="0"/>
  </r>
  <r>
    <s v="MUSEO ARGENTINO CIENCIAS NATUR BERNARDINO RIVADAV"/>
    <n v="1"/>
    <s v="0.004"/>
    <m/>
    <x v="0"/>
    <x v="0"/>
  </r>
  <r>
    <s v="MUSEO CIENCIAS NAT ALAVA"/>
    <n v="1"/>
    <s v="0.004"/>
    <m/>
    <x v="0"/>
    <x v="0"/>
  </r>
  <r>
    <s v="MUSEO CIV STORIA NATURALE VERONA"/>
    <n v="1"/>
    <s v="0.004"/>
    <m/>
    <x v="0"/>
    <x v="0"/>
  </r>
  <r>
    <s v="MUSEO NACL CIENCIAS NAT BGC MNCN CSIC"/>
    <n v="1"/>
    <s v="0.004"/>
    <m/>
    <x v="0"/>
    <x v="0"/>
  </r>
  <r>
    <s v="MUSEO NACL CIENCIAS NAT MNCN CSIC"/>
    <n v="1"/>
    <s v="0.004"/>
    <m/>
    <x v="0"/>
    <x v="0"/>
  </r>
  <r>
    <s v="MUSEO NACL HIST NAT"/>
    <n v="1"/>
    <s v="0.004"/>
    <m/>
    <x v="0"/>
    <x v="0"/>
  </r>
  <r>
    <s v="MUSEO NACL HIST NAT CIENCIA"/>
    <n v="1"/>
    <s v="0.004"/>
    <m/>
    <x v="0"/>
    <x v="0"/>
  </r>
  <r>
    <s v="MUSEO SCI NAT ALTO ADIGE"/>
    <n v="1"/>
    <s v="0.004"/>
    <m/>
    <x v="0"/>
    <x v="0"/>
  </r>
  <r>
    <s v="MUSEU CIENCIES NAT GRANOLLERS"/>
    <n v="1"/>
    <s v="0.004"/>
    <m/>
    <x v="0"/>
    <x v="0"/>
  </r>
  <r>
    <s v="MUSEU PARAENSE EMILIO GOELDI"/>
    <n v="1"/>
    <s v="0.004"/>
    <m/>
    <x v="0"/>
    <x v="0"/>
  </r>
  <r>
    <s v="MUSEUM HIST LITHUANIAN MED PHARM"/>
    <n v="1"/>
    <s v="0.004"/>
    <m/>
    <x v="0"/>
    <x v="0"/>
  </r>
  <r>
    <s v="MUSEUM HIST NAT"/>
    <n v="1"/>
    <s v="0.004"/>
    <m/>
    <x v="0"/>
    <x v="0"/>
  </r>
  <r>
    <s v="MUSEUM NAT KUNDE"/>
    <n v="1"/>
    <s v="0.004"/>
    <m/>
    <x v="0"/>
    <x v="0"/>
  </r>
  <r>
    <s v="MUSEUM NAT SCI"/>
    <n v="1"/>
    <s v="0.004"/>
    <m/>
    <x v="0"/>
    <x v="0"/>
  </r>
  <r>
    <s v="MUSEUM NATURKUNDE"/>
    <n v="1"/>
    <s v="0.004"/>
    <m/>
    <x v="0"/>
    <x v="0"/>
  </r>
  <r>
    <s v="MUSEUM UNIV TARTU HIST"/>
    <n v="1"/>
    <s v="0.004"/>
    <m/>
    <x v="0"/>
    <x v="0"/>
  </r>
  <r>
    <s v="MUSEUMS VICTORIA"/>
    <n v="1"/>
    <s v="0.004"/>
    <m/>
    <x v="0"/>
    <x v="0"/>
  </r>
  <r>
    <s v="MUSHROOM RES FDN"/>
    <n v="1"/>
    <s v="0.004"/>
    <m/>
    <x v="0"/>
    <x v="0"/>
  </r>
  <r>
    <s v="MUST"/>
    <n v="1"/>
    <s v="0.004"/>
    <m/>
    <x v="0"/>
    <x v="0"/>
  </r>
  <r>
    <s v="MUTAH UNIV"/>
    <n v="1"/>
    <s v="0.004"/>
    <m/>
    <x v="0"/>
    <x v="0"/>
  </r>
  <r>
    <s v="MUTUA DE TERRASSA"/>
    <n v="1"/>
    <s v="0.004"/>
    <m/>
    <x v="0"/>
    <x v="0"/>
  </r>
  <r>
    <s v="MV KELDYSH APPL MATH INST"/>
    <n v="1"/>
    <s v="0.004"/>
    <m/>
    <x v="0"/>
    <x v="0"/>
  </r>
  <r>
    <s v="MVZ EBERHARD PARTNER LAB MED"/>
    <n v="1"/>
    <s v="0.004"/>
    <m/>
    <x v="0"/>
    <x v="0"/>
  </r>
  <r>
    <s v="MVZ EBERHARD PARTNER LABORATORIUMSMED"/>
    <n v="1"/>
    <s v="0.004"/>
    <m/>
    <x v="0"/>
    <x v="0"/>
  </r>
  <r>
    <s v="MWH UK"/>
    <n v="1"/>
    <s v="0.004"/>
    <m/>
    <x v="0"/>
    <x v="0"/>
  </r>
  <r>
    <s v="MYKOLO ROMERIO UNIV"/>
    <n v="1"/>
    <s v="0.004"/>
    <m/>
    <x v="0"/>
    <x v="0"/>
  </r>
  <r>
    <s v="MYOTON AS"/>
    <n v="1"/>
    <s v="0.004"/>
    <m/>
    <x v="0"/>
    <x v="0"/>
  </r>
  <r>
    <s v="MYOWNMED"/>
    <n v="1"/>
    <s v="0.004"/>
    <m/>
    <x v="0"/>
    <x v="0"/>
  </r>
  <r>
    <s v="MYSENSO OY"/>
    <n v="1"/>
    <s v="0.004"/>
    <m/>
    <x v="0"/>
    <x v="0"/>
  </r>
  <r>
    <s v="MYST SEAPORT"/>
    <n v="1"/>
    <s v="0.004"/>
    <m/>
    <x v="0"/>
    <x v="0"/>
  </r>
  <r>
    <s v="MYTILINEOS SA"/>
    <n v="1"/>
    <s v="0.004"/>
    <m/>
    <x v="0"/>
    <x v="0"/>
  </r>
  <r>
    <s v="MZOS"/>
    <n v="1"/>
    <s v="0.004"/>
    <m/>
    <x v="0"/>
    <x v="0"/>
  </r>
  <r>
    <s v="N AMER SOC SPORT HIST"/>
    <n v="1"/>
    <s v="0.004"/>
    <m/>
    <x v="0"/>
    <x v="0"/>
  </r>
  <r>
    <s v="N DAKOTA GEOL SURVEY"/>
    <n v="1"/>
    <s v="0.004"/>
    <m/>
    <x v="0"/>
    <x v="0"/>
  </r>
  <r>
    <s v="N EASTERN REG HOSP"/>
    <n v="1"/>
    <s v="0.004"/>
    <m/>
    <x v="0"/>
    <x v="0"/>
  </r>
  <r>
    <s v="N ESTONIA CENT HOSP"/>
    <n v="1"/>
    <s v="0.004"/>
    <m/>
    <x v="0"/>
    <x v="0"/>
  </r>
  <r>
    <s v="N ESTONIA MED CEN"/>
    <n v="1"/>
    <s v="0.004"/>
    <m/>
    <x v="0"/>
    <x v="0"/>
  </r>
  <r>
    <s v="N ESTONIA REGIONAL HOSP"/>
    <n v="1"/>
    <s v="0.004"/>
    <m/>
    <x v="0"/>
    <x v="0"/>
  </r>
  <r>
    <s v="N ESTONIAN CENT HOSP"/>
    <n v="1"/>
    <s v="0.004"/>
    <m/>
    <x v="0"/>
    <x v="0"/>
  </r>
  <r>
    <s v="N ESTONIAN REG HOSP CANC CTR"/>
    <n v="1"/>
    <s v="0.004"/>
    <m/>
    <x v="0"/>
    <x v="0"/>
  </r>
  <r>
    <s v="N ESTONIAN REGIONAL HOSP"/>
    <n v="1"/>
    <s v="0.004"/>
    <m/>
    <x v="0"/>
    <x v="0"/>
  </r>
  <r>
    <s v="N SHORE UNIV HOSP"/>
    <n v="1"/>
    <s v="0.004"/>
    <m/>
    <x v="0"/>
    <x v="0"/>
  </r>
  <r>
    <s v="NA BULOVCE HOSP"/>
    <n v="1"/>
    <s v="0.004"/>
    <m/>
    <x v="0"/>
    <x v="0"/>
  </r>
  <r>
    <s v="NA HOMOLCE HOSP"/>
    <n v="1"/>
    <s v="0.004"/>
    <m/>
    <x v="0"/>
    <x v="0"/>
  </r>
  <r>
    <s v="NACHHALTIGKEITS PROJEKTE"/>
    <n v="1"/>
    <s v="0.004"/>
    <m/>
    <x v="0"/>
    <x v="0"/>
  </r>
  <r>
    <s v="NACL INST SPACE RESEARCH"/>
    <n v="1"/>
    <s v="0.004"/>
    <m/>
    <x v="0"/>
    <x v="0"/>
  </r>
  <r>
    <s v="NACOGDOCHES PEDIAT"/>
    <n v="1"/>
    <s v="0.004"/>
    <m/>
    <x v="0"/>
    <x v="0"/>
  </r>
  <r>
    <s v="NAGAHAMA INST BIOSCI TECHNOL"/>
    <n v="1"/>
    <s v="0.004"/>
    <m/>
    <x v="0"/>
    <x v="0"/>
  </r>
  <r>
    <s v="NAGALAND UNIV"/>
    <n v="1"/>
    <s v="0.004"/>
    <m/>
    <x v="0"/>
    <x v="0"/>
  </r>
  <r>
    <s v="NAGASAKI INST APPL SCI"/>
    <n v="1"/>
    <s v="0.004"/>
    <m/>
    <x v="0"/>
    <x v="0"/>
  </r>
  <r>
    <s v="NAGOYA INST TECHNOL"/>
    <n v="1"/>
    <s v="0.004"/>
    <m/>
    <x v="0"/>
    <x v="0"/>
  </r>
  <r>
    <s v="NAGOYA MED CTR"/>
    <n v="1"/>
    <s v="0.004"/>
    <m/>
    <x v="0"/>
    <x v="0"/>
  </r>
  <r>
    <s v="NAGOYA MENTAL CLIN"/>
    <n v="1"/>
    <s v="0.004"/>
    <m/>
    <x v="0"/>
    <x v="0"/>
  </r>
  <r>
    <s v="NAGOYA UNIV COMMERCE BUSINESS"/>
    <n v="1"/>
    <s v="0.004"/>
    <m/>
    <x v="0"/>
    <x v="0"/>
  </r>
  <r>
    <s v="NAGOYA UNIV HOSP"/>
    <n v="1"/>
    <s v="0.004"/>
    <m/>
    <x v="0"/>
    <x v="0"/>
  </r>
  <r>
    <s v="NAGREF SINDOS"/>
    <n v="1"/>
    <s v="0.004"/>
    <m/>
    <x v="0"/>
    <x v="0"/>
  </r>
  <r>
    <s v="NAKA FUS RES ESTAB"/>
    <n v="1"/>
    <s v="0.004"/>
    <m/>
    <x v="0"/>
    <x v="0"/>
  </r>
  <r>
    <s v="NAKHON PHANOM UNIV"/>
    <n v="1"/>
    <s v="0.004"/>
    <m/>
    <x v="0"/>
    <x v="0"/>
  </r>
  <r>
    <s v="NAMS UKRAINE"/>
    <n v="1"/>
    <s v="0.004"/>
    <m/>
    <x v="0"/>
    <x v="0"/>
  </r>
  <r>
    <s v="NAN B"/>
    <n v="1"/>
    <s v="0.004"/>
    <m/>
    <x v="0"/>
    <x v="0"/>
  </r>
  <r>
    <s v="NANCY LAB RABIES WILDLIFE"/>
    <n v="1"/>
    <s v="0.004"/>
    <m/>
    <x v="0"/>
    <x v="0"/>
  </r>
  <r>
    <s v="NANCY UNIV MED CTR"/>
    <n v="1"/>
    <s v="0.004"/>
    <m/>
    <x v="0"/>
    <x v="0"/>
  </r>
  <r>
    <s v="NANJING AGR UNIV"/>
    <n v="1"/>
    <s v="0.004"/>
    <m/>
    <x v="0"/>
    <x v="0"/>
  </r>
  <r>
    <s v="NANJING DRUMTOWER HOSP"/>
    <n v="1"/>
    <s v="0.004"/>
    <m/>
    <x v="0"/>
    <x v="0"/>
  </r>
  <r>
    <s v="NANJING INST GEOG LIMNOL"/>
    <n v="1"/>
    <s v="0.004"/>
    <m/>
    <x v="0"/>
    <x v="0"/>
  </r>
  <r>
    <s v="NANJING INST GEOL PALAEONTOL"/>
    <n v="1"/>
    <s v="0.004"/>
    <m/>
    <x v="0"/>
    <x v="0"/>
  </r>
  <r>
    <s v="NANJING UNIV TECHNOL"/>
    <n v="1"/>
    <s v="0.004"/>
    <m/>
    <x v="0"/>
    <x v="0"/>
  </r>
  <r>
    <s v="NANO OU"/>
    <n v="1"/>
    <s v="0.004"/>
    <m/>
    <x v="0"/>
    <x v="0"/>
  </r>
  <r>
    <s v="NANOSCAN AG"/>
    <n v="1"/>
    <s v="0.004"/>
    <m/>
    <x v="0"/>
    <x v="0"/>
  </r>
  <r>
    <s v="NANOSPACE AB"/>
    <n v="1"/>
    <s v="0.004"/>
    <m/>
    <x v="0"/>
    <x v="0"/>
  </r>
  <r>
    <s v="NAPA"/>
    <n v="1"/>
    <s v="0.004"/>
    <m/>
    <x v="0"/>
    <x v="0"/>
  </r>
  <r>
    <s v="NARA UNIV EDUC"/>
    <n v="1"/>
    <s v="0.004"/>
    <m/>
    <x v="0"/>
    <x v="0"/>
  </r>
  <r>
    <s v="NARHALSAN"/>
    <n v="1"/>
    <s v="0.004"/>
    <m/>
    <x v="0"/>
    <x v="0"/>
  </r>
  <r>
    <s v="NARIC FOREST RES INST"/>
    <n v="1"/>
    <s v="0.004"/>
    <m/>
    <x v="0"/>
    <x v="0"/>
  </r>
  <r>
    <s v="NARO INST FLORICULTURAL SCI"/>
    <n v="1"/>
    <s v="0.004"/>
    <m/>
    <x v="0"/>
    <x v="0"/>
  </r>
  <r>
    <s v="NARST"/>
    <n v="1"/>
    <s v="0.004"/>
    <m/>
    <x v="0"/>
    <x v="0"/>
  </r>
  <r>
    <s v="NARVA HOSP"/>
    <n v="1"/>
    <s v="0.004"/>
    <m/>
    <x v="0"/>
    <x v="0"/>
  </r>
  <r>
    <s v="NARVA MUSEUM"/>
    <n v="1"/>
    <s v="0.004"/>
    <m/>
    <x v="0"/>
    <x v="0"/>
  </r>
  <r>
    <s v="NARVIK UNIV COLL"/>
    <n v="1"/>
    <s v="0.004"/>
    <m/>
    <x v="0"/>
    <x v="0"/>
  </r>
  <r>
    <s v="NAS"/>
    <n v="1"/>
    <s v="0.004"/>
    <m/>
    <x v="0"/>
    <x v="0"/>
  </r>
  <r>
    <s v="NAS UKRAINE ISMA"/>
    <n v="1"/>
    <s v="0.004"/>
    <m/>
    <x v="0"/>
    <x v="0"/>
  </r>
  <r>
    <s v="NASA GSFC"/>
    <n v="1"/>
    <s v="0.004"/>
    <m/>
    <x v="0"/>
    <x v="0"/>
  </r>
  <r>
    <s v="NASA POSTDOCTORAL PROGRAM"/>
    <n v="1"/>
    <s v="0.004"/>
    <m/>
    <x v="0"/>
    <x v="0"/>
  </r>
  <r>
    <s v="NASLEDIE CULTURAL HERITAGE UNIT"/>
    <n v="1"/>
    <s v="0.004"/>
    <m/>
    <x v="0"/>
    <x v="0"/>
  </r>
  <r>
    <s v="NASONOVA RES INST"/>
    <n v="1"/>
    <s v="0.004"/>
    <m/>
    <x v="0"/>
    <x v="0"/>
  </r>
  <r>
    <s v="NAT ACAD MED"/>
    <n v="1"/>
    <s v="0.004"/>
    <m/>
    <x v="0"/>
    <x v="0"/>
  </r>
  <r>
    <s v="NAT AGCY"/>
    <n v="1"/>
    <s v="0.004"/>
    <m/>
    <x v="0"/>
    <x v="0"/>
  </r>
  <r>
    <s v="NAT BIODIVERS CONSERVAT UNION RHINELAND PALATIN"/>
    <n v="1"/>
    <s v="0.004"/>
    <m/>
    <x v="0"/>
    <x v="0"/>
  </r>
  <r>
    <s v="NAT BIODIVERS CONSERVAT UNION SO LOWER SAXONY"/>
    <n v="1"/>
    <s v="0.004"/>
    <m/>
    <x v="0"/>
    <x v="0"/>
  </r>
  <r>
    <s v="NAT CENT UNIV"/>
    <n v="1"/>
    <s v="0.004"/>
    <m/>
    <x v="0"/>
    <x v="0"/>
  </r>
  <r>
    <s v="NAT CONSERVAT AGCY CZECH REPUBL"/>
    <n v="1"/>
    <s v="0.004"/>
    <m/>
    <x v="0"/>
    <x v="0"/>
  </r>
  <r>
    <s v="NAT CONSERVAT AGCY LATVIA"/>
    <n v="1"/>
    <s v="0.004"/>
    <m/>
    <x v="0"/>
    <x v="0"/>
  </r>
  <r>
    <s v="NAT CONSERVAT FDN"/>
    <n v="1"/>
    <s v="0.004"/>
    <m/>
    <x v="0"/>
    <x v="0"/>
  </r>
  <r>
    <s v="NAT CONSERVAT FDN TOLNA CTY"/>
    <n v="1"/>
    <s v="0.004"/>
    <m/>
    <x v="0"/>
    <x v="0"/>
  </r>
  <r>
    <s v="NAT ENGLAND PYDAR HOUSE"/>
    <n v="1"/>
    <s v="0.004"/>
    <m/>
    <x v="0"/>
    <x v="0"/>
  </r>
  <r>
    <s v="NAT HAZARDS LANDSCAPE BFW"/>
    <n v="1"/>
    <s v="0.004"/>
    <m/>
    <x v="0"/>
    <x v="0"/>
  </r>
  <r>
    <s v="NAT HAZARDS LANDSCAPES"/>
    <n v="1"/>
    <s v="0.004"/>
    <m/>
    <x v="0"/>
    <x v="0"/>
  </r>
  <r>
    <s v="NAT HEART LUNG BLOOD INST FRAMINGHAM HEART STUD"/>
    <n v="1"/>
    <s v="0.004"/>
    <m/>
    <x v="0"/>
    <x v="0"/>
  </r>
  <r>
    <s v="NAT HIST MUSEUM FRANKFURT"/>
    <n v="1"/>
    <s v="0.004"/>
    <m/>
    <x v="0"/>
    <x v="0"/>
  </r>
  <r>
    <s v="NAT HIST MUSEUM GENEVA"/>
    <n v="1"/>
    <s v="0.004"/>
    <m/>
    <x v="0"/>
    <x v="0"/>
  </r>
  <r>
    <s v="NAT HIST MUSEUM KOPAVOGUR"/>
    <n v="1"/>
    <s v="0.004"/>
    <m/>
    <x v="0"/>
    <x v="0"/>
  </r>
  <r>
    <s v="NAT HIST MUSEUM LOS ANGELES CTY"/>
    <n v="1"/>
    <s v="0.004"/>
    <m/>
    <x v="0"/>
    <x v="0"/>
  </r>
  <r>
    <s v="NAT HIST MUSEUM MAASTRICHT"/>
    <n v="1"/>
    <s v="0.004"/>
    <m/>
    <x v="0"/>
    <x v="0"/>
  </r>
  <r>
    <s v="NAT HIST MUSEUM THURINGER LANDESMUSEUM"/>
    <n v="1"/>
    <s v="0.004"/>
    <m/>
    <x v="0"/>
    <x v="0"/>
  </r>
  <r>
    <s v="NAT HLTH MED RES COUNCIL"/>
    <n v="1"/>
    <s v="0.004"/>
    <m/>
    <x v="0"/>
    <x v="0"/>
  </r>
  <r>
    <s v="NAT INST AEROSP TECHNOL"/>
    <n v="1"/>
    <s v="0.004"/>
    <m/>
    <x v="0"/>
    <x v="0"/>
  </r>
  <r>
    <s v="NAT INST BIOMED GENOM"/>
    <n v="1"/>
    <s v="0.004"/>
    <m/>
    <x v="0"/>
    <x v="0"/>
  </r>
  <r>
    <s v="NAT INST CHEM BIOL PHYS"/>
    <n v="1"/>
    <s v="0.004"/>
    <m/>
    <x v="0"/>
    <x v="0"/>
  </r>
  <r>
    <s v="NAT INST EPIDEMIOL"/>
    <n v="1"/>
    <s v="0.004"/>
    <m/>
    <x v="0"/>
    <x v="0"/>
  </r>
  <r>
    <s v="NAT INST INFECT DIS L SPALLANZANI INMI"/>
    <n v="1"/>
    <s v="0.004"/>
    <m/>
    <x v="0"/>
    <x v="0"/>
  </r>
  <r>
    <s v="NAT KAPODISTRIAN UNIV ATHENS"/>
    <n v="1"/>
    <s v="0.004"/>
    <m/>
    <x v="0"/>
    <x v="0"/>
  </r>
  <r>
    <s v="NAT KENYA"/>
    <n v="1"/>
    <s v="0.004"/>
    <m/>
    <x v="0"/>
    <x v="0"/>
  </r>
  <r>
    <s v="NAT MUSEUMS SCOTLAND"/>
    <n v="1"/>
    <s v="0.004"/>
    <m/>
    <x v="0"/>
    <x v="0"/>
  </r>
  <r>
    <s v="NAT RES CTR WORKING ENVIRONM"/>
    <n v="1"/>
    <s v="0.004"/>
    <m/>
    <x v="0"/>
    <x v="0"/>
  </r>
  <r>
    <s v="NAT RES UNIV HIGHER SCH ECONOM"/>
    <n v="1"/>
    <s v="0.004"/>
    <m/>
    <x v="0"/>
    <x v="0"/>
  </r>
  <r>
    <s v="NAT RESERVE TEICI"/>
    <n v="1"/>
    <s v="0.004"/>
    <m/>
    <x v="0"/>
    <x v="0"/>
  </r>
  <r>
    <s v="NAT RESOURCES FINLAND"/>
    <n v="1"/>
    <s v="0.004"/>
    <m/>
    <x v="0"/>
    <x v="0"/>
  </r>
  <r>
    <s v="NAT RESOURCES SOUTH EAST"/>
    <n v="1"/>
    <s v="0.004"/>
    <m/>
    <x v="0"/>
    <x v="0"/>
  </r>
  <r>
    <s v="NAT SCI INITIAT"/>
    <n v="1"/>
    <s v="0.004"/>
    <m/>
    <x v="0"/>
    <x v="0"/>
  </r>
  <r>
    <s v="NAT TB REFERENCE LAB"/>
    <n v="1"/>
    <s v="0.004"/>
    <m/>
    <x v="0"/>
    <x v="0"/>
  </r>
  <r>
    <s v="NATHAN S KLINE INST"/>
    <n v="1"/>
    <s v="0.004"/>
    <m/>
    <x v="0"/>
    <x v="0"/>
  </r>
  <r>
    <s v="NATHAN S KLINE INST PSYCHIAT RES"/>
    <n v="1"/>
    <s v="0.004"/>
    <m/>
    <x v="0"/>
    <x v="0"/>
  </r>
  <r>
    <s v="NATIONALPARK ZENTRUM MOLLN"/>
    <n v="1"/>
    <s v="0.004"/>
    <m/>
    <x v="0"/>
    <x v="0"/>
  </r>
  <r>
    <s v="NATIONALUNIV EL LITORAL"/>
    <n v="1"/>
    <s v="0.004"/>
    <m/>
    <x v="0"/>
    <x v="0"/>
  </r>
  <r>
    <s v="NATK INST CHEM PHYS BIOPHYS"/>
    <n v="1"/>
    <s v="0.004"/>
    <m/>
    <x v="0"/>
    <x v="0"/>
  </r>
  <r>
    <s v="NATL ACAD AGR SCI"/>
    <n v="1"/>
    <s v="0.004"/>
    <m/>
    <x v="0"/>
    <x v="0"/>
  </r>
  <r>
    <s v="NATL ACAD SCI KINR"/>
    <n v="1"/>
    <s v="0.004"/>
    <m/>
    <x v="0"/>
    <x v="0"/>
  </r>
  <r>
    <s v="NATL ACAD SCI REPUBL ARMENIA"/>
    <n v="1"/>
    <s v="0.004"/>
    <m/>
    <x v="0"/>
    <x v="0"/>
  </r>
  <r>
    <s v="NATL AEROSP LAB"/>
    <n v="1"/>
    <s v="0.004"/>
    <m/>
    <x v="0"/>
    <x v="0"/>
  </r>
  <r>
    <s v="NATL AGCY EVALUAT UNIV RES INST ANVUR"/>
    <n v="1"/>
    <s v="0.004"/>
    <m/>
    <x v="0"/>
    <x v="0"/>
  </r>
  <r>
    <s v="NATL AGR FOOD RES ORG NARO"/>
    <n v="1"/>
    <s v="0.004"/>
    <m/>
    <x v="0"/>
    <x v="0"/>
  </r>
  <r>
    <s v="NATL AGR RES INNOVAT CTR"/>
    <n v="1"/>
    <s v="0.004"/>
    <m/>
    <x v="0"/>
    <x v="0"/>
  </r>
  <r>
    <s v="NATL ALLERGY ASTHMA BRONCHITIS INST"/>
    <n v="1"/>
    <s v="0.004"/>
    <m/>
    <x v="0"/>
    <x v="0"/>
  </r>
  <r>
    <s v="NATL ARCH DENMARK"/>
    <n v="1"/>
    <s v="0.004"/>
    <m/>
    <x v="0"/>
    <x v="0"/>
  </r>
  <r>
    <s v="NATL ARCHIVES"/>
    <n v="1"/>
    <s v="0.004"/>
    <m/>
    <x v="0"/>
    <x v="0"/>
  </r>
  <r>
    <s v="NATL ARCHIVES ESTONIA"/>
    <n v="1"/>
    <s v="0.004"/>
    <m/>
    <x v="0"/>
    <x v="0"/>
  </r>
  <r>
    <s v="NATL ARMED FORCES LATVIA"/>
    <n v="1"/>
    <s v="0.004"/>
    <m/>
    <x v="0"/>
    <x v="0"/>
  </r>
  <r>
    <s v="NATL ASSOC PHARM"/>
    <n v="1"/>
    <s v="0.004"/>
    <m/>
    <x v="0"/>
    <x v="0"/>
  </r>
  <r>
    <s v="NATL ASTRON OBSERV"/>
    <n v="1"/>
    <s v="0.004"/>
    <m/>
    <x v="0"/>
    <x v="0"/>
  </r>
  <r>
    <s v="NATL AUTHOR MED HLTH PROD IP INFARMED"/>
    <n v="1"/>
    <s v="0.004"/>
    <m/>
    <x v="0"/>
    <x v="0"/>
  </r>
  <r>
    <s v="NATL AVIARY ALLEGHENY COMMONS WEST"/>
    <n v="1"/>
    <s v="0.004"/>
    <m/>
    <x v="0"/>
    <x v="0"/>
  </r>
  <r>
    <s v="NATL BANK BELGIUM"/>
    <n v="1"/>
    <s v="0.004"/>
    <m/>
    <x v="0"/>
    <x v="0"/>
  </r>
  <r>
    <s v="NATL BANK ROMANIA"/>
    <n v="1"/>
    <s v="0.004"/>
    <m/>
    <x v="0"/>
    <x v="0"/>
  </r>
  <r>
    <s v="NATL BANK SLOVAKIA"/>
    <n v="1"/>
    <s v="0.004"/>
    <m/>
    <x v="0"/>
    <x v="0"/>
  </r>
  <r>
    <s v="NATL BIOINFORMAT INFRASTRUCT SWEDEN"/>
    <n v="1"/>
    <s v="0.004"/>
    <m/>
    <x v="0"/>
    <x v="0"/>
  </r>
  <r>
    <s v="NATL BLOOD CTR"/>
    <n v="1"/>
    <s v="0.004"/>
    <m/>
    <x v="0"/>
    <x v="0"/>
  </r>
  <r>
    <s v="NATL BLOOD TRANSFUS SERV"/>
    <n v="1"/>
    <s v="0.004"/>
    <m/>
    <x v="0"/>
    <x v="0"/>
  </r>
  <r>
    <s v="NATL BOARD ANTIQU"/>
    <n v="1"/>
    <s v="0.004"/>
    <m/>
    <x v="0"/>
    <x v="0"/>
  </r>
  <r>
    <s v="NATL BOARD HLTH"/>
    <n v="1"/>
    <s v="0.004"/>
    <m/>
    <x v="0"/>
    <x v="0"/>
  </r>
  <r>
    <s v="NATL BOT GARDEN IRAN"/>
    <n v="1"/>
    <s v="0.004"/>
    <m/>
    <x v="0"/>
    <x v="0"/>
  </r>
  <r>
    <s v="NATL BOT GARDENS IRELAND"/>
    <n v="1"/>
    <s v="0.004"/>
    <m/>
    <x v="0"/>
    <x v="0"/>
  </r>
  <r>
    <s v="NATL BRAIN RES CTR"/>
    <n v="1"/>
    <s v="0.004"/>
    <m/>
    <x v="0"/>
    <x v="0"/>
  </r>
  <r>
    <s v="NATL BUR ECON RES"/>
    <n v="1"/>
    <s v="0.004"/>
    <m/>
    <x v="0"/>
    <x v="0"/>
  </r>
  <r>
    <s v="NATL CANC CONTROL PROGRAMME"/>
    <n v="1"/>
    <s v="0.004"/>
    <m/>
    <x v="0"/>
    <x v="0"/>
  </r>
  <r>
    <s v="NATL CANC CTR HOSP"/>
    <n v="1"/>
    <s v="0.004"/>
    <m/>
    <x v="0"/>
    <x v="0"/>
  </r>
  <r>
    <s v="NATL CANC INST BRAZIL"/>
    <n v="1"/>
    <s v="0.004"/>
    <m/>
    <x v="0"/>
    <x v="0"/>
  </r>
  <r>
    <s v="NATL CANC REGISTRY IRELAND"/>
    <n v="1"/>
    <s v="0.004"/>
    <m/>
    <x v="0"/>
    <x v="0"/>
  </r>
  <r>
    <s v="NATL CANC REGISTRY SLOVAKIA"/>
    <n v="1"/>
    <s v="0.004"/>
    <m/>
    <x v="0"/>
    <x v="0"/>
  </r>
  <r>
    <s v="NATL CARDIOL HOSP"/>
    <n v="1"/>
    <s v="0.004"/>
    <m/>
    <x v="0"/>
    <x v="0"/>
  </r>
  <r>
    <s v="NATL CEREBRAL CARDIOVAS CTR"/>
    <n v="1"/>
    <s v="0.004"/>
    <m/>
    <x v="0"/>
    <x v="0"/>
  </r>
  <r>
    <s v="NATL CEREBRAL CARDIOVASC RES CTR"/>
    <n v="1"/>
    <s v="0.004"/>
    <m/>
    <x v="0"/>
    <x v="0"/>
  </r>
  <r>
    <s v="NATL CERV SCREENING PROGRAMME"/>
    <n v="1"/>
    <s v="0.004"/>
    <m/>
    <x v="0"/>
    <x v="0"/>
  </r>
  <r>
    <s v="NATL CHIAO TUNG UNIV"/>
    <n v="1"/>
    <s v="0.004"/>
    <m/>
    <x v="0"/>
    <x v="0"/>
  </r>
  <r>
    <s v="NATL CHIAYI UNIV"/>
    <n v="1"/>
    <s v="0.004"/>
    <m/>
    <x v="0"/>
    <x v="0"/>
  </r>
  <r>
    <s v="NATL CHILDRENS HOSP"/>
    <n v="1"/>
    <s v="0.004"/>
    <m/>
    <x v="0"/>
    <x v="0"/>
  </r>
  <r>
    <s v="NATL CHUNG CHENG UNIV"/>
    <n v="1"/>
    <s v="0.004"/>
    <m/>
    <x v="0"/>
    <x v="0"/>
  </r>
  <r>
    <s v="NATL CLIN RES CTR RESP DIS"/>
    <n v="1"/>
    <s v="0.004"/>
    <m/>
    <x v="0"/>
    <x v="0"/>
  </r>
  <r>
    <s v="NATL COUNCIL RES"/>
    <n v="1"/>
    <s v="0.004"/>
    <m/>
    <x v="0"/>
    <x v="0"/>
  </r>
  <r>
    <s v="NATL CTR ADDICT"/>
    <n v="1"/>
    <s v="0.004"/>
    <m/>
    <x v="0"/>
    <x v="0"/>
  </r>
  <r>
    <s v="NATL CTR BIOTECHNOL INFORMAT"/>
    <n v="1"/>
    <s v="0.004"/>
    <m/>
    <x v="0"/>
    <x v="0"/>
  </r>
  <r>
    <s v="NATL CTR BIRTH DEFECTS MONITORING CHINA"/>
    <n v="1"/>
    <s v="0.004"/>
    <m/>
    <x v="0"/>
    <x v="0"/>
  </r>
  <r>
    <s v="NATL CTR CARDIOVASC INVESTIGAT"/>
    <n v="1"/>
    <s v="0.004"/>
    <m/>
    <x v="0"/>
    <x v="0"/>
  </r>
  <r>
    <s v="NATL CTR CHRON NONCOMMUNICABLE DIS CONTROL PREV"/>
    <n v="1"/>
    <s v="0.004"/>
    <m/>
    <x v="0"/>
    <x v="0"/>
  </r>
  <r>
    <s v="NATL CTR DIABET ENDOCRINOL"/>
    <n v="1"/>
    <s v="0.004"/>
    <m/>
    <x v="0"/>
    <x v="0"/>
  </r>
  <r>
    <s v="NATL CTR DIABETES ENDOCRINOL"/>
    <n v="1"/>
    <s v="0.004"/>
    <m/>
    <x v="0"/>
    <x v="0"/>
  </r>
  <r>
    <s v="NATL CTR EARTH OBSERVAT"/>
    <n v="1"/>
    <s v="0.004"/>
    <m/>
    <x v="0"/>
    <x v="0"/>
  </r>
  <r>
    <s v="NATL CTR FORENS EXPERTS RES"/>
    <n v="1"/>
    <s v="0.004"/>
    <m/>
    <x v="0"/>
    <x v="0"/>
  </r>
  <r>
    <s v="NATL CTR HEMATOL"/>
    <n v="1"/>
    <s v="0.004"/>
    <m/>
    <x v="0"/>
    <x v="0"/>
  </r>
  <r>
    <s v="NATL CTR INFECT RES"/>
    <n v="1"/>
    <s v="0.004"/>
    <m/>
    <x v="0"/>
    <x v="0"/>
  </r>
  <r>
    <s v="NATL CTR MED GENET OUR LADYS HOSP"/>
    <n v="1"/>
    <s v="0.004"/>
    <m/>
    <x v="0"/>
    <x v="0"/>
  </r>
  <r>
    <s v="NATL CTR NEUROL PSYCHIAT NCNP"/>
    <n v="1"/>
    <s v="0.004"/>
    <m/>
    <x v="0"/>
    <x v="0"/>
  </r>
  <r>
    <s v="NATL CTR NOSOCOMIAL INFECT"/>
    <n v="1"/>
    <s v="0.004"/>
    <m/>
    <x v="0"/>
    <x v="0"/>
  </r>
  <r>
    <s v="NATL CTR NUCL RES NCBJ"/>
    <n v="1"/>
    <s v="0.004"/>
    <m/>
    <x v="0"/>
    <x v="0"/>
  </r>
  <r>
    <s v="NATL CTR PARTICLE"/>
    <n v="1"/>
    <s v="0.004"/>
    <m/>
    <x v="0"/>
    <x v="0"/>
  </r>
  <r>
    <s v="NATL CTR PHARMACOECON"/>
    <n v="1"/>
    <s v="0.004"/>
    <m/>
    <x v="0"/>
    <x v="0"/>
  </r>
  <r>
    <s v="NATL CTR PUBL HLTH"/>
    <n v="1"/>
    <s v="0.004"/>
    <m/>
    <x v="0"/>
    <x v="0"/>
  </r>
  <r>
    <s v="NATL CTR PUBL HLTH ANAL"/>
    <n v="1"/>
    <s v="0.004"/>
    <m/>
    <x v="0"/>
    <x v="0"/>
  </r>
  <r>
    <s v="NATL CTR RADIO ASTROPHYS"/>
    <n v="1"/>
    <s v="0.004"/>
    <m/>
    <x v="0"/>
    <x v="0"/>
  </r>
  <r>
    <s v="NATL CTR SCI RES CNRS"/>
    <n v="1"/>
    <s v="0.004"/>
    <m/>
    <x v="0"/>
    <x v="0"/>
  </r>
  <r>
    <s v="NATL CTR SOCIAL RES NATCEN"/>
    <n v="1"/>
    <s v="0.004"/>
    <m/>
    <x v="0"/>
    <x v="0"/>
  </r>
  <r>
    <s v="NATL CTR TB LUNG DIS GEORGIA"/>
    <n v="1"/>
    <s v="0.004"/>
    <m/>
    <x v="0"/>
    <x v="0"/>
  </r>
  <r>
    <s v="NATL CTR TRANSFUS HAEMATOL"/>
    <n v="1"/>
    <s v="0.004"/>
    <m/>
    <x v="0"/>
    <x v="0"/>
  </r>
  <r>
    <s v="NATL CTR UNIV"/>
    <n v="1"/>
    <s v="0.004"/>
    <m/>
    <x v="0"/>
    <x v="0"/>
  </r>
  <r>
    <s v="NATL CTR UNIV ENTRANCE EXAMINAT"/>
    <n v="1"/>
    <s v="0.004"/>
    <m/>
    <x v="0"/>
    <x v="0"/>
  </r>
  <r>
    <s v="NATL DEF UNIV"/>
    <n v="1"/>
    <s v="0.004"/>
    <m/>
    <x v="0"/>
    <x v="0"/>
  </r>
  <r>
    <s v="NATL DEV RES INST"/>
    <n v="1"/>
    <s v="0.004"/>
    <m/>
    <x v="0"/>
    <x v="0"/>
  </r>
  <r>
    <s v="NATL DIS RES INTERCHANGE"/>
    <n v="1"/>
    <s v="0.004"/>
    <m/>
    <x v="0"/>
    <x v="0"/>
  </r>
  <r>
    <s v="NATL DNA ANAL CTR"/>
    <n v="1"/>
    <s v="0.004"/>
    <m/>
    <x v="0"/>
    <x v="0"/>
  </r>
  <r>
    <s v="NATL ECON ASSOC NEA"/>
    <n v="1"/>
    <s v="0.004"/>
    <m/>
    <x v="0"/>
    <x v="0"/>
  </r>
  <r>
    <s v="NATL ECZEMA ASSOC"/>
    <n v="1"/>
    <s v="0.004"/>
    <m/>
    <x v="0"/>
    <x v="0"/>
  </r>
  <r>
    <s v="NATL ECZEMA SOC"/>
    <n v="1"/>
    <s v="0.004"/>
    <m/>
    <x v="0"/>
    <x v="0"/>
  </r>
  <r>
    <s v="NATL ENVIRONM INST"/>
    <n v="1"/>
    <s v="0.004"/>
    <m/>
    <x v="0"/>
    <x v="0"/>
  </r>
  <r>
    <s v="NATL ESCI CTR"/>
    <n v="1"/>
    <s v="0.004"/>
    <m/>
    <x v="0"/>
    <x v="0"/>
  </r>
  <r>
    <s v="NATL EXAMINAT QUALIFICAT CTR"/>
    <n v="1"/>
    <s v="0.004"/>
    <m/>
    <x v="0"/>
    <x v="0"/>
  </r>
  <r>
    <s v="NATL FISH WILDLIFE FORENS LAB"/>
    <n v="1"/>
    <s v="0.004"/>
    <m/>
    <x v="0"/>
    <x v="0"/>
  </r>
  <r>
    <s v="NATL FISHERIES RES DEV INST NFRDI"/>
    <n v="1"/>
    <s v="0.004"/>
    <m/>
    <x v="0"/>
    <x v="0"/>
  </r>
  <r>
    <s v="NATL FOOD ADM TOXICOL LAB"/>
    <n v="1"/>
    <s v="0.004"/>
    <m/>
    <x v="0"/>
    <x v="0"/>
  </r>
  <r>
    <s v="NATL FOOD AGCY"/>
    <n v="1"/>
    <s v="0.004"/>
    <m/>
    <x v="0"/>
    <x v="0"/>
  </r>
  <r>
    <s v="NATL FOOD VET RISK ASSESSMENT INST LITHUANIA"/>
    <n v="1"/>
    <s v="0.004"/>
    <m/>
    <x v="0"/>
    <x v="0"/>
  </r>
  <r>
    <s v="NATL FORENS LAB"/>
    <n v="1"/>
    <s v="0.004"/>
    <m/>
    <x v="0"/>
    <x v="0"/>
  </r>
  <r>
    <s v="NATL FUS RES INST NFRI"/>
    <n v="1"/>
    <s v="0.004"/>
    <m/>
    <x v="0"/>
    <x v="0"/>
  </r>
  <r>
    <s v="NATL GENET REFERENCE LAB"/>
    <n v="1"/>
    <s v="0.004"/>
    <m/>
    <x v="0"/>
    <x v="0"/>
  </r>
  <r>
    <s v="NATL GRAD SCH INFORMAT STRUCT BIOL"/>
    <n v="1"/>
    <s v="0.004"/>
    <m/>
    <x v="0"/>
    <x v="0"/>
  </r>
  <r>
    <s v="NATL HEART CTR SINGAPORE"/>
    <n v="1"/>
    <s v="0.004"/>
    <m/>
    <x v="0"/>
    <x v="0"/>
  </r>
  <r>
    <s v="NATL HEART FDN HOSP RES INST"/>
    <n v="1"/>
    <s v="0.004"/>
    <m/>
    <x v="0"/>
    <x v="0"/>
  </r>
  <r>
    <s v="NATL HEART INST"/>
    <n v="1"/>
    <s v="0.004"/>
    <m/>
    <x v="0"/>
    <x v="0"/>
  </r>
  <r>
    <s v="NATL HEART LUNG BLOOD RES INST"/>
    <n v="1"/>
    <s v="0.004"/>
    <m/>
    <x v="0"/>
    <x v="0"/>
  </r>
  <r>
    <s v="NATL HELLEN RESEARCHER FDN"/>
    <n v="1"/>
    <s v="0.004"/>
    <m/>
    <x v="0"/>
    <x v="0"/>
  </r>
  <r>
    <s v="NATL HERBARIUM NEW S WALES"/>
    <n v="1"/>
    <s v="0.004"/>
    <m/>
    <x v="0"/>
    <x v="0"/>
  </r>
  <r>
    <s v="NATL HERITAGE SERV"/>
    <n v="1"/>
    <s v="0.004"/>
    <m/>
    <x v="0"/>
    <x v="0"/>
  </r>
  <r>
    <s v="NATL HIGH THROUGHPUT DNA SEQUENCING CTR"/>
    <n v="1"/>
    <s v="0.004"/>
    <m/>
    <x v="0"/>
    <x v="0"/>
  </r>
  <r>
    <s v="NATL HIST MUSEUM"/>
    <n v="1"/>
    <s v="0.004"/>
    <m/>
    <x v="0"/>
    <x v="0"/>
  </r>
  <r>
    <s v="NATL HIST MUSEUM LATVIA"/>
    <n v="1"/>
    <s v="0.004"/>
    <m/>
    <x v="0"/>
    <x v="0"/>
  </r>
  <r>
    <s v="NATL HLH INSURANCE SERV"/>
    <n v="1"/>
    <s v="0.004"/>
    <m/>
    <x v="0"/>
    <x v="0"/>
  </r>
  <r>
    <s v="NATL HLTH CARE INST"/>
    <n v="1"/>
    <s v="0.004"/>
    <m/>
    <x v="0"/>
    <x v="0"/>
  </r>
  <r>
    <s v="NATL HLTH CARE INST ZIN"/>
    <n v="1"/>
    <s v="0.004"/>
    <m/>
    <x v="0"/>
    <x v="0"/>
  </r>
  <r>
    <s v="NATL HLTH COMM"/>
    <n v="1"/>
    <s v="0.004"/>
    <m/>
    <x v="0"/>
    <x v="0"/>
  </r>
  <r>
    <s v="NATL HLTH INST DOUTOR RICARDO JORGE"/>
    <n v="1"/>
    <s v="0.004"/>
    <m/>
    <x v="0"/>
    <x v="0"/>
  </r>
  <r>
    <s v="NATL HLTH INSURANCE FUND HUNGARY"/>
    <n v="1"/>
    <s v="0.004"/>
    <m/>
    <x v="0"/>
    <x v="0"/>
  </r>
  <r>
    <s v="NATL HLTH INSURANCE SERV"/>
    <n v="1"/>
    <s v="0.004"/>
    <m/>
    <x v="0"/>
    <x v="0"/>
  </r>
  <r>
    <s v="NATL HLTH LAB SERV"/>
    <n v="1"/>
    <s v="0.004"/>
    <m/>
    <x v="0"/>
    <x v="0"/>
  </r>
  <r>
    <s v="NATL HLTH OPERAT CTR"/>
    <n v="1"/>
    <s v="0.004"/>
    <m/>
    <x v="0"/>
    <x v="0"/>
  </r>
  <r>
    <s v="NATL HLTH SERV CTR"/>
    <n v="1"/>
    <s v="0.004"/>
    <m/>
    <x v="0"/>
    <x v="0"/>
  </r>
  <r>
    <s v="NATL HLTH SERV FDN TRUST"/>
    <n v="1"/>
    <s v="0.004"/>
    <m/>
    <x v="0"/>
    <x v="0"/>
  </r>
  <r>
    <s v="NATL HLTH SERV LATVIA"/>
    <n v="1"/>
    <s v="0.004"/>
    <m/>
    <x v="0"/>
    <x v="0"/>
  </r>
  <r>
    <s v="NATL HLTH SERV NHS FDN TRUST"/>
    <n v="1"/>
    <s v="0.004"/>
    <m/>
    <x v="0"/>
    <x v="0"/>
  </r>
  <r>
    <s v="NATL HLTH SYST RESOURCE CTR"/>
    <n v="1"/>
    <s v="0.004"/>
    <m/>
    <x v="0"/>
    <x v="0"/>
  </r>
  <r>
    <s v="NATL HLTH WELF INST"/>
    <n v="1"/>
    <s v="0.004"/>
    <m/>
    <x v="0"/>
    <x v="0"/>
  </r>
  <r>
    <s v="NATL HOSP ONCOL"/>
    <n v="1"/>
    <s v="0.004"/>
    <m/>
    <x v="0"/>
    <x v="0"/>
  </r>
  <r>
    <s v="NATL HOSP ORG"/>
    <n v="1"/>
    <s v="0.004"/>
    <m/>
    <x v="0"/>
    <x v="0"/>
  </r>
  <r>
    <s v="NATL HOSP ORG KINKI CHUO CHEST MED CTR"/>
    <n v="1"/>
    <s v="0.004"/>
    <m/>
    <x v="0"/>
    <x v="0"/>
  </r>
  <r>
    <s v="NATL HOSP PEDIAT"/>
    <n v="1"/>
    <s v="0.004"/>
    <m/>
    <x v="0"/>
    <x v="0"/>
  </r>
  <r>
    <s v="NATL HOSP SRI LANKA"/>
    <n v="1"/>
    <s v="0.004"/>
    <m/>
    <x v="0"/>
    <x v="0"/>
  </r>
  <r>
    <s v="NATL HUMAN GENOME CTR BEIJING"/>
    <n v="1"/>
    <s v="0.004"/>
    <m/>
    <x v="0"/>
    <x v="0"/>
  </r>
  <r>
    <s v="NATL ILAN UNIV"/>
    <n v="1"/>
    <s v="0.004"/>
    <m/>
    <x v="0"/>
    <x v="0"/>
  </r>
  <r>
    <s v="NATL INSIT CHEM PHYS BIOPHYS"/>
    <n v="1"/>
    <s v="0.004"/>
    <m/>
    <x v="0"/>
    <x v="0"/>
  </r>
  <r>
    <s v="NATL INST AGR FOOD RES TECHNOL"/>
    <n v="1"/>
    <s v="0.004"/>
    <m/>
    <x v="0"/>
    <x v="0"/>
  </r>
  <r>
    <s v="NATL INST AGR RES"/>
    <n v="1"/>
    <s v="0.004"/>
    <m/>
    <x v="0"/>
    <x v="0"/>
  </r>
  <r>
    <s v="NATL INST AGR RES INRA"/>
    <n v="1"/>
    <s v="0.004"/>
    <m/>
    <x v="0"/>
    <x v="0"/>
  </r>
  <r>
    <s v="NATL INST AGR RES TECHNOL INIA"/>
    <n v="1"/>
    <s v="0.004"/>
    <m/>
    <x v="0"/>
    <x v="0"/>
  </r>
  <r>
    <s v="NATL INST AGR TECHNOL INTA"/>
    <n v="1"/>
    <s v="0.004"/>
    <m/>
    <x v="0"/>
    <x v="0"/>
  </r>
  <r>
    <s v="NATL INST AGROBIOL SCI"/>
    <n v="1"/>
    <s v="0.004"/>
    <m/>
    <x v="0"/>
    <x v="0"/>
  </r>
  <r>
    <s v="NATL INST AMAZON RES"/>
    <n v="1"/>
    <s v="0.004"/>
    <m/>
    <x v="0"/>
    <x v="0"/>
  </r>
  <r>
    <s v="NATL INST BIOL RESOURCES"/>
    <n v="1"/>
    <s v="0.004"/>
    <m/>
    <x v="0"/>
    <x v="0"/>
  </r>
  <r>
    <s v="NATL INST BIOTECHNOL"/>
    <n v="1"/>
    <s v="0.004"/>
    <m/>
    <x v="0"/>
    <x v="0"/>
  </r>
  <r>
    <s v="NATL INST BIOTECHNOL GENET ENGN NIBGE PIEAS"/>
    <n v="1"/>
    <s v="0.004"/>
    <m/>
    <x v="0"/>
    <x v="0"/>
  </r>
  <r>
    <s v="NATL INST CANC RES"/>
    <n v="1"/>
    <s v="0.004"/>
    <m/>
    <x v="0"/>
    <x v="0"/>
  </r>
  <r>
    <s v="NATL INST CANC RES IRCCS AOU SAN MARTINO IST"/>
    <n v="1"/>
    <s v="0.004"/>
    <m/>
    <x v="0"/>
    <x v="0"/>
  </r>
  <r>
    <s v="NATL INST CHEM PHYISCS BIOPHYS"/>
    <n v="1"/>
    <s v="0.004"/>
    <m/>
    <x v="0"/>
    <x v="0"/>
  </r>
  <r>
    <s v="NATL INST CHEM PHYS BIO PHYS"/>
    <n v="1"/>
    <s v="0.004"/>
    <m/>
    <x v="0"/>
    <x v="0"/>
  </r>
  <r>
    <s v="NATL INST CHEM PHYS BIOPHYS KBFI NICPB"/>
    <n v="1"/>
    <s v="0.004"/>
    <m/>
    <x v="0"/>
    <x v="0"/>
  </r>
  <r>
    <s v="NATL INST CHEM PHYS BIOPHYSICS"/>
    <n v="1"/>
    <s v="0.004"/>
    <m/>
    <x v="0"/>
    <x v="0"/>
  </r>
  <r>
    <s v="NATL INST CRYOGEN ISOTOP TECHNOL"/>
    <n v="1"/>
    <s v="0.004"/>
    <m/>
    <x v="0"/>
    <x v="0"/>
  </r>
  <r>
    <s v="NATL INST DIABET DIGEST KIDNEY DIS"/>
    <n v="1"/>
    <s v="0.004"/>
    <m/>
    <x v="0"/>
    <x v="0"/>
  </r>
  <r>
    <s v="NATL INST DRUG ABUSE"/>
    <n v="1"/>
    <s v="0.004"/>
    <m/>
    <x v="0"/>
    <x v="0"/>
  </r>
  <r>
    <s v="NATL INST EDUC PHYS EDUC SPORTS SCI"/>
    <n v="1"/>
    <s v="0.004"/>
    <m/>
    <x v="0"/>
    <x v="0"/>
  </r>
  <r>
    <s v="NATL INST ENDOCRINOL DIABETOL"/>
    <n v="1"/>
    <s v="0.004"/>
    <m/>
    <x v="0"/>
    <x v="0"/>
  </r>
  <r>
    <s v="NATL INST ENVIRONM STUDIES"/>
    <n v="1"/>
    <s v="0.004"/>
    <m/>
    <x v="0"/>
    <x v="0"/>
  </r>
  <r>
    <s v="NATL INST FORENS MED"/>
    <n v="1"/>
    <s v="0.004"/>
    <m/>
    <x v="0"/>
    <x v="0"/>
  </r>
  <r>
    <s v="NATL INST FUNDAMENTAL STUDIES"/>
    <n v="1"/>
    <s v="0.004"/>
    <m/>
    <x v="0"/>
    <x v="0"/>
  </r>
  <r>
    <s v="NATL INST GASTOENTEROL"/>
    <n v="1"/>
    <s v="0.004"/>
    <m/>
    <x v="0"/>
    <x v="0"/>
  </r>
  <r>
    <s v="NATL INST GENET"/>
    <n v="1"/>
    <s v="0.004"/>
    <m/>
    <x v="0"/>
    <x v="0"/>
  </r>
  <r>
    <s v="NATL INST GENET ENGN BIOTECHNOL"/>
    <n v="1"/>
    <s v="0.004"/>
    <m/>
    <x v="0"/>
    <x v="0"/>
  </r>
  <r>
    <s v="NATL INST HIGHER STUDIES IAEN"/>
    <n v="1"/>
    <s v="0.004"/>
    <m/>
    <x v="0"/>
    <x v="0"/>
  </r>
  <r>
    <s v="NATL INST HIGIENE"/>
    <n v="1"/>
    <s v="0.004"/>
    <m/>
    <x v="0"/>
    <x v="0"/>
  </r>
  <r>
    <s v="NATL INST HLTH CARE EXCELLENCE"/>
    <n v="1"/>
    <s v="0.004"/>
    <m/>
    <x v="0"/>
    <x v="0"/>
  </r>
  <r>
    <s v="NATL INST HLTH DOUTOR RICARDO JORGE"/>
    <n v="1"/>
    <s v="0.004"/>
    <m/>
    <x v="0"/>
    <x v="0"/>
  </r>
  <r>
    <s v="NATL INST HLTH INSURANCE FUND MANAGEMENT"/>
    <n v="1"/>
    <s v="0.004"/>
    <m/>
    <x v="0"/>
    <x v="0"/>
  </r>
  <r>
    <s v="NATL INST HLTH MED RES"/>
    <n v="1"/>
    <s v="0.004"/>
    <m/>
    <x v="0"/>
    <x v="0"/>
  </r>
  <r>
    <s v="NATL INST HLTH PERU"/>
    <n v="1"/>
    <s v="0.004"/>
    <m/>
    <x v="0"/>
    <x v="0"/>
  </r>
  <r>
    <s v="NATL INST HLTH PROMOT"/>
    <n v="1"/>
    <s v="0.004"/>
    <m/>
    <x v="0"/>
    <x v="0"/>
  </r>
  <r>
    <s v="NATL INST HLTH RES CAMBRIDGE BIOMED"/>
    <n v="1"/>
    <s v="0.004"/>
    <m/>
    <x v="0"/>
    <x v="0"/>
  </r>
  <r>
    <s v="NATL INST HLTH RES LEICESTER"/>
    <n v="1"/>
    <s v="0.004"/>
    <m/>
    <x v="0"/>
    <x v="0"/>
  </r>
  <r>
    <s v="NATL INST HLTH RES NIHR"/>
    <n v="1"/>
    <s v="0.004"/>
    <m/>
    <x v="0"/>
    <x v="0"/>
  </r>
  <r>
    <s v="NATL INST HLTH RES OXFORD BIOMED RES CTR"/>
    <n v="1"/>
    <s v="0.004"/>
    <m/>
    <x v="0"/>
    <x v="0"/>
  </r>
  <r>
    <s v="NATL INST HLTH WELF GENOM BIOMARKERS"/>
    <n v="1"/>
    <s v="0.004"/>
    <m/>
    <x v="0"/>
    <x v="0"/>
  </r>
  <r>
    <s v="NATL INST HLTH WELFARE PUBL HLTH"/>
    <n v="1"/>
    <s v="0.004"/>
    <m/>
    <x v="0"/>
    <x v="0"/>
  </r>
  <r>
    <s v="NATL INST HYG EPIDEMIOL"/>
    <n v="1"/>
    <s v="0.004"/>
    <m/>
    <x v="0"/>
    <x v="0"/>
  </r>
  <r>
    <s v="NATL INST HYG EPIDERMIOL MICROBIOL"/>
    <n v="1"/>
    <s v="0.004"/>
    <m/>
    <x v="0"/>
    <x v="0"/>
  </r>
  <r>
    <s v="NATL INST HYG NIPH PZH"/>
    <n v="1"/>
    <s v="0.004"/>
    <m/>
    <x v="0"/>
    <x v="0"/>
  </r>
  <r>
    <s v="NATL INST INFECT DIS INMI L SPALLANZANI"/>
    <n v="1"/>
    <s v="0.004"/>
    <m/>
    <x v="0"/>
    <x v="0"/>
  </r>
  <r>
    <s v="NATL INST INFECT DIS L SPALLANZANI IRCCS"/>
    <n v="1"/>
    <s v="0.004"/>
    <m/>
    <x v="0"/>
    <x v="0"/>
  </r>
  <r>
    <s v="NATL INST INFECT DIS LSPALLANZANI"/>
    <n v="1"/>
    <s v="0.004"/>
    <m/>
    <x v="0"/>
    <x v="0"/>
  </r>
  <r>
    <s v="NATL INST INFECT DIS MATEI BALS"/>
    <n v="1"/>
    <s v="0.004"/>
    <m/>
    <x v="0"/>
    <x v="0"/>
  </r>
  <r>
    <s v="NATL INST INFORMAT COMMUN TECHNOL"/>
    <n v="1"/>
    <s v="0.004"/>
    <m/>
    <x v="0"/>
    <x v="0"/>
  </r>
  <r>
    <s v="NATL INST INFORMAT COMMUNICAT TECHNOL"/>
    <n v="1"/>
    <s v="0.004"/>
    <m/>
    <x v="0"/>
    <x v="0"/>
  </r>
  <r>
    <s v="NATL INST LASERS PLASMA RADIAT PHYS"/>
    <n v="1"/>
    <s v="0.004"/>
    <m/>
    <x v="0"/>
    <x v="0"/>
  </r>
  <r>
    <s v="NATL INST MARINE GEOL GEO ECOL"/>
    <n v="1"/>
    <s v="0.004"/>
    <m/>
    <x v="0"/>
    <x v="0"/>
  </r>
  <r>
    <s v="NATL INST MARITIME"/>
    <n v="1"/>
    <s v="0.004"/>
    <m/>
    <x v="0"/>
    <x v="0"/>
  </r>
  <r>
    <s v="NATL INST MED EMERGENCY"/>
    <n v="1"/>
    <s v="0.004"/>
    <m/>
    <x v="0"/>
    <x v="0"/>
  </r>
  <r>
    <s v="NATL INST MED RES"/>
    <n v="1"/>
    <s v="0.004"/>
    <m/>
    <x v="0"/>
    <x v="0"/>
  </r>
  <r>
    <s v="NATL INST METROL"/>
    <n v="1"/>
    <s v="0.004"/>
    <m/>
    <x v="0"/>
    <x v="0"/>
  </r>
  <r>
    <s v="NATL INST METROL BRML INM"/>
    <n v="1"/>
    <s v="0.004"/>
    <m/>
    <x v="0"/>
    <x v="0"/>
  </r>
  <r>
    <s v="NATL INST METROL QUAL TECHNOL"/>
    <n v="1"/>
    <s v="0.004"/>
    <m/>
    <x v="0"/>
    <x v="0"/>
  </r>
  <r>
    <s v="NATL INST NEOPLAST DIS INEN"/>
    <n v="1"/>
    <s v="0.004"/>
    <m/>
    <x v="0"/>
    <x v="0"/>
  </r>
  <r>
    <s v="NATL INST NEUROL CARLO BESTA"/>
    <n v="1"/>
    <s v="0.004"/>
    <m/>
    <x v="0"/>
    <x v="0"/>
  </r>
  <r>
    <s v="NATL INST NEUROSCI"/>
    <n v="1"/>
    <s v="0.004"/>
    <m/>
    <x v="0"/>
    <x v="0"/>
  </r>
  <r>
    <s v="NATL INST NUTR SEAFOOD RES"/>
    <n v="1"/>
    <s v="0.004"/>
    <m/>
    <x v="0"/>
    <x v="0"/>
  </r>
  <r>
    <s v="NATL INST NUTR SEAFOOD RES NIFES"/>
    <n v="1"/>
    <s v="0.004"/>
    <m/>
    <x v="0"/>
    <x v="0"/>
  </r>
  <r>
    <s v="NATL INST OCCUPAT HLTH CONTROL"/>
    <n v="1"/>
    <s v="0.004"/>
    <m/>
    <x v="0"/>
    <x v="0"/>
  </r>
  <r>
    <s v="NATL INST OCCUPAT HLTH ICMR"/>
    <n v="1"/>
    <s v="0.004"/>
    <m/>
    <x v="0"/>
    <x v="0"/>
  </r>
  <r>
    <s v="NATL INST OCCUPAT HLTH POISON CONTROL"/>
    <n v="1"/>
    <s v="0.004"/>
    <m/>
    <x v="0"/>
    <x v="0"/>
  </r>
  <r>
    <s v="NATL INST OCEANOG ISRAEL OCEANOG LIMNOL RES IOL"/>
    <n v="1"/>
    <s v="0.004"/>
    <m/>
    <x v="0"/>
    <x v="0"/>
  </r>
  <r>
    <s v="NATL INST PHARM NUTR"/>
    <n v="1"/>
    <s v="0.004"/>
    <m/>
    <x v="0"/>
    <x v="0"/>
  </r>
  <r>
    <s v="NATL INST PHYSIOL SCI"/>
    <n v="1"/>
    <s v="0.004"/>
    <m/>
    <x v="0"/>
    <x v="0"/>
  </r>
  <r>
    <s v="NATL INST PRIMARY HLTH CARE"/>
    <n v="1"/>
    <s v="0.004"/>
    <m/>
    <x v="0"/>
    <x v="0"/>
  </r>
  <r>
    <s v="NATL INST PSYCHIAT"/>
    <n v="1"/>
    <s v="0.004"/>
    <m/>
    <x v="0"/>
    <x v="0"/>
  </r>
  <r>
    <s v="NATL INST PUBL HEALTH"/>
    <n v="1"/>
    <s v="0.004"/>
    <m/>
    <x v="0"/>
    <x v="0"/>
  </r>
  <r>
    <s v="NATL INST PUBL HLTH CUERNAVACA"/>
    <n v="1"/>
    <s v="0.004"/>
    <m/>
    <x v="0"/>
    <x v="0"/>
  </r>
  <r>
    <s v="NATL INST PUBL HLTH ENVIRON"/>
    <n v="1"/>
    <s v="0.004"/>
    <m/>
    <x v="0"/>
    <x v="0"/>
  </r>
  <r>
    <s v="NATL INST PUBL HLTH MOH"/>
    <n v="1"/>
    <s v="0.004"/>
    <m/>
    <x v="0"/>
    <x v="0"/>
  </r>
  <r>
    <s v="NATL INST PUBL HLTH RIVM"/>
    <n v="1"/>
    <s v="0.004"/>
    <m/>
    <x v="0"/>
    <x v="0"/>
  </r>
  <r>
    <s v="NATL INST R D ISOTOP MOL TECHNOL"/>
    <n v="1"/>
    <s v="0.004"/>
    <m/>
    <x v="0"/>
    <x v="0"/>
  </r>
  <r>
    <s v="NATL INST R D OPTOELECT"/>
    <n v="1"/>
    <s v="0.004"/>
    <m/>
    <x v="0"/>
    <x v="0"/>
  </r>
  <r>
    <s v="NATL INST RADIOL PROTECT NUCL SAFETY"/>
    <n v="1"/>
    <s v="0.004"/>
    <m/>
    <x v="0"/>
    <x v="0"/>
  </r>
  <r>
    <s v="NATL INST RES"/>
    <n v="1"/>
    <s v="0.004"/>
    <m/>
    <x v="0"/>
    <x v="0"/>
  </r>
  <r>
    <s v="NATL INST RES DEV ELECT CONDENSED MATTER"/>
    <n v="1"/>
    <s v="0.004"/>
    <m/>
    <x v="0"/>
    <x v="0"/>
  </r>
  <r>
    <s v="NATL INST RES DEV FORESTRY"/>
    <n v="1"/>
    <s v="0.004"/>
    <m/>
    <x v="0"/>
    <x v="0"/>
  </r>
  <r>
    <s v="NATL INST RES DEV FORESTRY INCDS MARIN DRACEA"/>
    <n v="1"/>
    <s v="0.004"/>
    <m/>
    <x v="0"/>
    <x v="0"/>
  </r>
  <r>
    <s v="NATL INST RES DEV MICROTECHNOL IMT BUCHAREST"/>
    <n v="1"/>
    <s v="0.004"/>
    <m/>
    <x v="0"/>
    <x v="0"/>
  </r>
  <r>
    <s v="NATL INST RES ENVIRONM HLTH"/>
    <n v="1"/>
    <s v="0.004"/>
    <m/>
    <x v="0"/>
    <x v="0"/>
  </r>
  <r>
    <s v="NATL INST SCI COMP"/>
    <n v="1"/>
    <s v="0.004"/>
    <m/>
    <x v="0"/>
    <x v="0"/>
  </r>
  <r>
    <s v="NATL INST SILICOSIS"/>
    <n v="1"/>
    <s v="0.004"/>
    <m/>
    <x v="0"/>
    <x v="0"/>
  </r>
  <r>
    <s v="NATL INST STAND"/>
    <n v="1"/>
    <s v="0.004"/>
    <m/>
    <x v="0"/>
    <x v="0"/>
  </r>
  <r>
    <s v="NATL INST STAND TECHNOL"/>
    <n v="1"/>
    <s v="0.004"/>
    <m/>
    <x v="0"/>
    <x v="0"/>
  </r>
  <r>
    <s v="NATL INST STROKE APPL NEUROSCIENCES"/>
    <n v="1"/>
    <s v="0.004"/>
    <m/>
    <x v="0"/>
    <x v="0"/>
  </r>
  <r>
    <s v="NATL INST TB LUNG DIS"/>
    <n v="1"/>
    <s v="0.004"/>
    <m/>
    <x v="0"/>
    <x v="0"/>
  </r>
  <r>
    <s v="NATL INST TECHNOL"/>
    <n v="1"/>
    <s v="0.004"/>
    <m/>
    <x v="0"/>
    <x v="0"/>
  </r>
  <r>
    <s v="NATL INST TECHNOL EVALUAT"/>
    <n v="1"/>
    <s v="0.004"/>
    <m/>
    <x v="0"/>
    <x v="0"/>
  </r>
  <r>
    <s v="NATL INST TECHNOL ROURKELA"/>
    <n v="1"/>
    <s v="0.004"/>
    <m/>
    <x v="0"/>
    <x v="0"/>
  </r>
  <r>
    <s v="NATL INST WATER ATMOSPHER RES LTD"/>
    <n v="1"/>
    <s v="0.004"/>
    <m/>
    <x v="0"/>
    <x v="0"/>
  </r>
  <r>
    <s v="NATL INSTCHEM PHYS BIOPHYS"/>
    <n v="1"/>
    <s v="0.004"/>
    <m/>
    <x v="0"/>
    <x v="0"/>
  </r>
  <r>
    <s v="NATL KADOPISTRIAN UNIV ATHENS"/>
    <n v="1"/>
    <s v="0.004"/>
    <m/>
    <x v="0"/>
    <x v="0"/>
  </r>
  <r>
    <s v="NATL KAPODISTRIAN UNIV"/>
    <n v="1"/>
    <s v="0.004"/>
    <m/>
    <x v="0"/>
    <x v="0"/>
  </r>
  <r>
    <s v="NATL KAPODSTRIAN UNIV MED SCH"/>
    <n v="1"/>
    <s v="0.004"/>
    <m/>
    <x v="0"/>
    <x v="0"/>
  </r>
  <r>
    <s v="NATL KHARKIV VN KARAZIN UNIV"/>
    <n v="1"/>
    <s v="0.004"/>
    <m/>
    <x v="0"/>
    <x v="0"/>
  </r>
  <r>
    <s v="NATL KNOWLEDGE CTR HLTH SERV"/>
    <n v="1"/>
    <s v="0.004"/>
    <m/>
    <x v="0"/>
    <x v="0"/>
  </r>
  <r>
    <s v="NATL KORANYI INST TB PULMONOL"/>
    <n v="1"/>
    <s v="0.004"/>
    <m/>
    <x v="0"/>
    <x v="0"/>
  </r>
  <r>
    <s v="NATL KYUSYU CANC CTR"/>
    <n v="1"/>
    <s v="0.004"/>
    <m/>
    <x v="0"/>
    <x v="0"/>
  </r>
  <r>
    <s v="NATL LAB CIVIL ENGN"/>
    <n v="1"/>
    <s v="0.004"/>
    <m/>
    <x v="0"/>
    <x v="0"/>
  </r>
  <r>
    <s v="NATL LAND SURVEY FINLAND"/>
    <n v="1"/>
    <s v="0.004"/>
    <m/>
    <x v="0"/>
    <x v="0"/>
  </r>
  <r>
    <s v="NATL LIVER INST"/>
    <n v="1"/>
    <s v="0.004"/>
    <m/>
    <x v="0"/>
    <x v="0"/>
  </r>
  <r>
    <s v="NATL LUNG HOSP"/>
    <n v="1"/>
    <s v="0.004"/>
    <m/>
    <x v="0"/>
    <x v="0"/>
  </r>
  <r>
    <s v="NATL MARINE ENVIRONM MONITOR CTR"/>
    <n v="1"/>
    <s v="0.004"/>
    <m/>
    <x v="0"/>
    <x v="0"/>
  </r>
  <r>
    <s v="NATL MARINE ENVIRONM MONITORING CTR"/>
    <n v="1"/>
    <s v="0.004"/>
    <m/>
    <x v="0"/>
    <x v="0"/>
  </r>
  <r>
    <s v="NATL MARINE FISHERIES INST"/>
    <n v="1"/>
    <s v="0.004"/>
    <m/>
    <x v="0"/>
    <x v="0"/>
  </r>
  <r>
    <s v="NATL MASAN TB HOSP"/>
    <n v="1"/>
    <s v="0.004"/>
    <m/>
    <x v="0"/>
    <x v="0"/>
  </r>
  <r>
    <s v="NATL MED CTR"/>
    <n v="1"/>
    <s v="0.004"/>
    <m/>
    <x v="0"/>
    <x v="0"/>
  </r>
  <r>
    <s v="NATL MED CTR MOTHER CHILD"/>
    <n v="1"/>
    <s v="0.004"/>
    <m/>
    <x v="0"/>
    <x v="0"/>
  </r>
  <r>
    <s v="NATL MENTAL HLTH CTR"/>
    <n v="1"/>
    <s v="0.004"/>
    <m/>
    <x v="0"/>
    <x v="0"/>
  </r>
  <r>
    <s v="NATL MENTAL HLTH CTR ANTIDRUG"/>
    <n v="1"/>
    <s v="0.004"/>
    <m/>
    <x v="0"/>
    <x v="0"/>
  </r>
  <r>
    <s v="NATL METROL LAB NSAI NML"/>
    <n v="1"/>
    <s v="0.004"/>
    <m/>
    <x v="0"/>
    <x v="0"/>
  </r>
  <r>
    <s v="NATL MINERAL RESOURCE UNIV"/>
    <n v="1"/>
    <s v="0.004"/>
    <m/>
    <x v="0"/>
    <x v="0"/>
  </r>
  <r>
    <s v="NATL MINERAL RESOURCES UNIV"/>
    <n v="1"/>
    <s v="0.004"/>
    <m/>
    <x v="0"/>
    <x v="0"/>
  </r>
  <r>
    <s v="NATL MINIST HLTH"/>
    <n v="1"/>
    <s v="0.004"/>
    <m/>
    <x v="0"/>
    <x v="0"/>
  </r>
  <r>
    <s v="NATL MONITORING CTR DRUGS ADDICT"/>
    <n v="1"/>
    <s v="0.004"/>
    <m/>
    <x v="0"/>
    <x v="0"/>
  </r>
  <r>
    <s v="NATL MUSEUM IRAN"/>
    <n v="1"/>
    <s v="0.004"/>
    <m/>
    <x v="0"/>
    <x v="0"/>
  </r>
  <r>
    <s v="NATL MUSEUM PREHISTORY ETHNOG L PIGORINI"/>
    <n v="1"/>
    <s v="0.004"/>
    <m/>
    <x v="0"/>
    <x v="0"/>
  </r>
  <r>
    <s v="NATL MUSEUM SCOTLAND"/>
    <n v="1"/>
    <s v="0.004"/>
    <m/>
    <x v="0"/>
    <x v="0"/>
  </r>
  <r>
    <s v="NATL MYCOL HERBARIUM"/>
    <n v="1"/>
    <s v="0.004"/>
    <m/>
    <x v="0"/>
    <x v="0"/>
  </r>
  <r>
    <s v="NATL NUCL ENERGY COMMISS"/>
    <n v="1"/>
    <s v="0.004"/>
    <m/>
    <x v="0"/>
    <x v="0"/>
  </r>
  <r>
    <s v="NATL O BOHOMOLETS MED UNIV"/>
    <n v="1"/>
    <s v="0.004"/>
    <m/>
    <x v="0"/>
    <x v="0"/>
  </r>
  <r>
    <s v="NATL OBSTET INFORMAT SYST NOIS REGISTER"/>
    <n v="1"/>
    <s v="0.004"/>
    <m/>
    <x v="0"/>
    <x v="0"/>
  </r>
  <r>
    <s v="NATL OLYMP PARALYMP ACAD"/>
    <n v="1"/>
    <s v="0.004"/>
    <m/>
    <x v="0"/>
    <x v="0"/>
  </r>
  <r>
    <s v="NATL ORCHID CONSERVAT CTR CHINA"/>
    <n v="1"/>
    <s v="0.004"/>
    <m/>
    <x v="0"/>
    <x v="0"/>
  </r>
  <r>
    <s v="NATL ORG MED"/>
    <n v="1"/>
    <s v="0.004"/>
    <m/>
    <x v="0"/>
    <x v="0"/>
  </r>
  <r>
    <s v="NATL PARKS BOARD HQ"/>
    <n v="1"/>
    <s v="0.004"/>
    <m/>
    <x v="0"/>
    <x v="0"/>
  </r>
  <r>
    <s v="NATL PARKS WILDLIFE"/>
    <n v="1"/>
    <s v="0.004"/>
    <m/>
    <x v="0"/>
    <x v="0"/>
  </r>
  <r>
    <s v="NATL PREVENT SUICIDE MENTAL ILL HLTH NASP"/>
    <n v="1"/>
    <s v="0.004"/>
    <m/>
    <x v="0"/>
    <x v="0"/>
  </r>
  <r>
    <s v="NATL PSORIASIS FDN"/>
    <n v="1"/>
    <s v="0.004"/>
    <m/>
    <x v="0"/>
    <x v="0"/>
  </r>
  <r>
    <s v="NATL PUBL HLTH INST HELSINKI TURKU"/>
    <n v="1"/>
    <s v="0.004"/>
    <m/>
    <x v="0"/>
    <x v="0"/>
  </r>
  <r>
    <s v="NATL PUBL HLTH INVEST CTR"/>
    <n v="1"/>
    <s v="0.004"/>
    <m/>
    <x v="0"/>
    <x v="0"/>
  </r>
  <r>
    <s v="NATL PUBL HLTH MED OFF SERV"/>
    <n v="1"/>
    <s v="0.004"/>
    <m/>
    <x v="0"/>
    <x v="0"/>
  </r>
  <r>
    <s v="NATL QUAL INFRASTRUCTURE SYST"/>
    <n v="1"/>
    <s v="0.004"/>
    <m/>
    <x v="0"/>
    <x v="0"/>
  </r>
  <r>
    <s v="NATL REF LAB HONEYBEE DIS CODA CERVA VAR"/>
    <n v="1"/>
    <s v="0.004"/>
    <m/>
    <x v="0"/>
    <x v="0"/>
  </r>
  <r>
    <s v="NATL REFERENCE LAB HANTAVIRUS INFECT"/>
    <n v="1"/>
    <s v="0.004"/>
    <m/>
    <x v="0"/>
    <x v="0"/>
  </r>
  <r>
    <s v="NATL REGISTRY CHILDHOOD HEMATOPOIET MALIGNANCIES"/>
    <n v="1"/>
    <s v="0.004"/>
    <m/>
    <x v="0"/>
    <x v="0"/>
  </r>
  <r>
    <s v="NATL RES COUNCIL CNR IREA"/>
    <n v="1"/>
    <s v="0.004"/>
    <m/>
    <x v="0"/>
    <x v="0"/>
  </r>
  <r>
    <s v="NATL RES COUNCIL ITALY CNR IMAA"/>
    <n v="1"/>
    <s v="0.004"/>
    <m/>
    <x v="0"/>
    <x v="0"/>
  </r>
  <r>
    <s v="NATL RES CTR HEMATOL"/>
    <n v="1"/>
    <s v="0.004"/>
    <m/>
    <x v="0"/>
    <x v="0"/>
  </r>
  <r>
    <s v="NATL RES DEV INST SOIL SCI AGROCHEM ENVIRONM"/>
    <n v="1"/>
    <s v="0.004"/>
    <m/>
    <x v="0"/>
    <x v="0"/>
  </r>
  <r>
    <s v="NATL RES FDN"/>
    <n v="1"/>
    <s v="0.004"/>
    <m/>
    <x v="0"/>
    <x v="0"/>
  </r>
  <r>
    <s v="NATL RES INST CHILD HLTH DEV"/>
    <n v="1"/>
    <s v="0.004"/>
    <m/>
    <x v="0"/>
    <x v="0"/>
  </r>
  <r>
    <s v="NATL RES INST FISHERIES SCI"/>
    <n v="1"/>
    <s v="0.004"/>
    <m/>
    <x v="0"/>
    <x v="0"/>
  </r>
  <r>
    <s v="NATL RES INST FOOD NUTR"/>
    <n v="1"/>
    <s v="0.004"/>
    <m/>
    <x v="0"/>
    <x v="0"/>
  </r>
  <r>
    <s v="NATL RES INST IOR PIB"/>
    <n v="1"/>
    <s v="0.004"/>
    <m/>
    <x v="0"/>
    <x v="0"/>
  </r>
  <r>
    <s v="NATL RES INST ITEE PIB"/>
    <n v="1"/>
    <s v="0.004"/>
    <m/>
    <x v="0"/>
    <x v="0"/>
  </r>
  <r>
    <s v="NATL RES INST RADIOBIOL RADIOHYG"/>
    <n v="1"/>
    <s v="0.004"/>
    <m/>
    <x v="0"/>
    <x v="0"/>
  </r>
  <r>
    <s v="NATL RES INST WORKING ENVIRONM"/>
    <n v="1"/>
    <s v="0.004"/>
    <m/>
    <x v="0"/>
    <x v="0"/>
  </r>
  <r>
    <s v="NATL RES NUCL UNIV MOSCOW ENGN PHYS INST"/>
    <n v="1"/>
    <s v="0.004"/>
    <m/>
    <x v="0"/>
    <x v="0"/>
  </r>
  <r>
    <s v="NATL RES NUCL UNIV MOSCOW ENGN PHYS INST MEHI"/>
    <n v="1"/>
    <s v="0.004"/>
    <m/>
    <x v="0"/>
    <x v="0"/>
  </r>
  <r>
    <s v="NATL RES NUCL UNIV QUOT"/>
    <n v="1"/>
    <s v="0.004"/>
    <m/>
    <x v="0"/>
    <x v="0"/>
  </r>
  <r>
    <s v="NATL RES NUCL UNIV QUOT MOSCOW ENGN PHYS INST QUO"/>
    <n v="1"/>
    <s v="0.004"/>
    <m/>
    <x v="0"/>
    <x v="0"/>
  </r>
  <r>
    <s v="NATL RES UNIV ELECT TECHNOL"/>
    <n v="1"/>
    <s v="0.004"/>
    <m/>
    <x v="0"/>
    <x v="0"/>
  </r>
  <r>
    <s v="NATL RESOURCES INST FINLAND"/>
    <n v="1"/>
    <s v="0.004"/>
    <m/>
    <x v="0"/>
    <x v="0"/>
  </r>
  <r>
    <s v="NATL SCH ENGN"/>
    <n v="1"/>
    <s v="0.004"/>
    <m/>
    <x v="0"/>
    <x v="0"/>
  </r>
  <r>
    <s v="NATL SCH PUBL HEALTH"/>
    <n v="1"/>
    <s v="0.004"/>
    <m/>
    <x v="0"/>
    <x v="0"/>
  </r>
  <r>
    <s v="NATL SCH PUBL HEALTH OSWALDO CRUZ FDN"/>
    <n v="1"/>
    <s v="0.004"/>
    <m/>
    <x v="0"/>
    <x v="0"/>
  </r>
  <r>
    <s v="NATL SCH PUBL HLTH ENSP FIOCRUZ"/>
    <n v="1"/>
    <s v="0.004"/>
    <m/>
    <x v="0"/>
    <x v="0"/>
  </r>
  <r>
    <s v="NATL SCH PUBL HLTH FIOCRUZ"/>
    <n v="1"/>
    <s v="0.004"/>
    <m/>
    <x v="0"/>
    <x v="0"/>
  </r>
  <r>
    <s v="NATL SCI CTR KHARKOV INST PHYS TECHNOL"/>
    <n v="1"/>
    <s v="0.004"/>
    <m/>
    <x v="0"/>
    <x v="0"/>
  </r>
  <r>
    <s v="NATL SCI EDUC CTR"/>
    <n v="1"/>
    <s v="0.004"/>
    <m/>
    <x v="0"/>
    <x v="0"/>
  </r>
  <r>
    <s v="NATL SCI FDN"/>
    <n v="1"/>
    <s v="0.004"/>
    <m/>
    <x v="0"/>
    <x v="0"/>
  </r>
  <r>
    <s v="NATL SEMICOND ESTONIA"/>
    <n v="1"/>
    <s v="0.004"/>
    <m/>
    <x v="0"/>
    <x v="0"/>
  </r>
  <r>
    <s v="NATL SERV NHS SCOTLAND"/>
    <n v="1"/>
    <s v="0.004"/>
    <m/>
    <x v="0"/>
    <x v="0"/>
  </r>
  <r>
    <s v="NATL SPECIALIZED HOSP ACT TREATMENT HAEMATOL DIS"/>
    <n v="1"/>
    <s v="0.004"/>
    <m/>
    <x v="0"/>
    <x v="0"/>
  </r>
  <r>
    <s v="NATL SUN YAT SEN UNIV"/>
    <n v="1"/>
    <s v="0.004"/>
    <m/>
    <x v="0"/>
    <x v="0"/>
  </r>
  <r>
    <s v="NATL TAIWAN"/>
    <n v="1"/>
    <s v="0.004"/>
    <m/>
    <x v="0"/>
    <x v="0"/>
  </r>
  <r>
    <s v="NATL TAIWAN NORMAL UNIV"/>
    <n v="1"/>
    <s v="0.004"/>
    <m/>
    <x v="0"/>
    <x v="0"/>
  </r>
  <r>
    <s v="NATL TAURIDA VERNADSKY UNIV"/>
    <n v="1"/>
    <s v="0.004"/>
    <m/>
    <x v="0"/>
    <x v="0"/>
  </r>
  <r>
    <s v="NATL TB PROGRAMME"/>
    <n v="1"/>
    <s v="0.004"/>
    <m/>
    <x v="0"/>
    <x v="0"/>
  </r>
  <r>
    <s v="NATL TECH UNIV KHARKIV POLYTECH INST"/>
    <n v="1"/>
    <s v="0.004"/>
    <m/>
    <x v="0"/>
    <x v="0"/>
  </r>
  <r>
    <s v="NATL TOXICOL INFORMAT CTR"/>
    <n v="1"/>
    <s v="0.004"/>
    <m/>
    <x v="0"/>
    <x v="0"/>
  </r>
  <r>
    <s v="NATL TRANSFUS SERV"/>
    <n v="1"/>
    <s v="0.004"/>
    <m/>
    <x v="0"/>
    <x v="0"/>
  </r>
  <r>
    <s v="NATL TROP BOT GARDEN"/>
    <n v="1"/>
    <s v="0.004"/>
    <m/>
    <x v="0"/>
    <x v="0"/>
  </r>
  <r>
    <s v="NATL UNIV ATHENS"/>
    <n v="1"/>
    <s v="0.004"/>
    <m/>
    <x v="0"/>
    <x v="0"/>
  </r>
  <r>
    <s v="NATL UNIV ENTRE RIOS"/>
    <n v="1"/>
    <s v="0.004"/>
    <m/>
    <x v="0"/>
    <x v="0"/>
  </r>
  <r>
    <s v="NATL UNIV FOOD TECHNOL"/>
    <n v="1"/>
    <s v="0.004"/>
    <m/>
    <x v="0"/>
    <x v="0"/>
  </r>
  <r>
    <s v="NATL UNIV FORESTRY UKRAINE"/>
    <n v="1"/>
    <s v="0.004"/>
    <m/>
    <x v="0"/>
    <x v="0"/>
  </r>
  <r>
    <s v="NATL UNIV FORESTRY WOOD TECHNOL UKRAINE"/>
    <n v="1"/>
    <s v="0.004"/>
    <m/>
    <x v="0"/>
    <x v="0"/>
  </r>
  <r>
    <s v="NATL UNIV IRELAND UNIV COLL GALWAY"/>
    <n v="1"/>
    <s v="0.004"/>
    <m/>
    <x v="0"/>
    <x v="0"/>
  </r>
  <r>
    <s v="NATL UNIV KYIV"/>
    <n v="1"/>
    <s v="0.004"/>
    <m/>
    <x v="0"/>
    <x v="0"/>
  </r>
  <r>
    <s v="NATL UNIV LA PLATA"/>
    <n v="1"/>
    <s v="0.004"/>
    <m/>
    <x v="0"/>
    <x v="0"/>
  </r>
  <r>
    <s v="NATL UNIV LAOS"/>
    <n v="1"/>
    <s v="0.004"/>
    <m/>
    <x v="0"/>
    <x v="0"/>
  </r>
  <r>
    <s v="NATL UNIV LAOS NOUL"/>
    <n v="1"/>
    <s v="0.004"/>
    <m/>
    <x v="0"/>
    <x v="0"/>
  </r>
  <r>
    <s v="NATL UNIV MALAYSIA"/>
    <n v="1"/>
    <s v="0.004"/>
    <m/>
    <x v="0"/>
    <x v="0"/>
  </r>
  <r>
    <s v="NATL UNIV MODERN LANGUAGES"/>
    <n v="1"/>
    <s v="0.004"/>
    <m/>
    <x v="0"/>
    <x v="0"/>
  </r>
  <r>
    <s v="NATL UNIV RIO CUARTO"/>
    <n v="1"/>
    <s v="0.004"/>
    <m/>
    <x v="0"/>
    <x v="0"/>
  </r>
  <r>
    <s v="NATL UNIV ROSARIO"/>
    <n v="1"/>
    <s v="0.004"/>
    <m/>
    <x v="0"/>
    <x v="0"/>
  </r>
  <r>
    <s v="NATL UNIV SCI TECHNOL MISTS"/>
    <n v="1"/>
    <s v="0.004"/>
    <m/>
    <x v="0"/>
    <x v="0"/>
  </r>
  <r>
    <s v="NATL UNIV SINGAPORE HOSP"/>
    <n v="1"/>
    <s v="0.004"/>
    <m/>
    <x v="0"/>
    <x v="0"/>
  </r>
  <r>
    <s v="NATL UNIV SO PATAGONIA UNPA"/>
    <n v="1"/>
    <s v="0.004"/>
    <m/>
    <x v="0"/>
    <x v="0"/>
  </r>
  <r>
    <s v="NATL UNIV TIERRA DEL FUEGO"/>
    <n v="1"/>
    <s v="0.004"/>
    <m/>
    <x v="0"/>
    <x v="0"/>
  </r>
  <r>
    <s v="NATL UNIV WATER MANAGEMENT NAT RESOURCES USE"/>
    <n v="1"/>
    <s v="0.004"/>
    <m/>
    <x v="0"/>
    <x v="0"/>
  </r>
  <r>
    <s v="NATL VET RES INST"/>
    <n v="1"/>
    <s v="0.004"/>
    <m/>
    <x v="0"/>
    <x v="0"/>
  </r>
  <r>
    <s v="NATL ZOOL PK"/>
    <n v="1"/>
    <s v="0.004"/>
    <m/>
    <x v="0"/>
    <x v="0"/>
  </r>
  <r>
    <s v="NATO ASSISTANT SECRETARY GEN EMERGING SECUR CHALL"/>
    <n v="1"/>
    <s v="0.004"/>
    <m/>
    <x v="0"/>
    <x v="0"/>
  </r>
  <r>
    <s v="NATO CCD COE LAW POLICY"/>
    <n v="1"/>
    <s v="0.004"/>
    <m/>
    <x v="0"/>
    <x v="0"/>
  </r>
  <r>
    <s v="NATO CCDCOE"/>
    <n v="1"/>
    <s v="0.004"/>
    <m/>
    <x v="0"/>
    <x v="0"/>
  </r>
  <r>
    <s v="NATO COOPERAT CYBER DEF CTR EXCELLENCE TALLINN"/>
    <n v="1"/>
    <s v="0.004"/>
    <m/>
    <x v="0"/>
    <x v="0"/>
  </r>
  <r>
    <s v="NATO DEF COLL"/>
    <n v="1"/>
    <s v="0.004"/>
    <m/>
    <x v="0"/>
    <x v="0"/>
  </r>
  <r>
    <s v="NATOLIN"/>
    <n v="1"/>
    <s v="0.004"/>
    <m/>
    <x v="0"/>
    <x v="0"/>
  </r>
  <r>
    <s v="NATURALIS"/>
    <n v="1"/>
    <s v="0.004"/>
    <m/>
    <x v="0"/>
    <x v="0"/>
  </r>
  <r>
    <s v="NATURKUNDEMUSEUM"/>
    <n v="1"/>
    <s v="0.004"/>
    <m/>
    <x v="0"/>
    <x v="0"/>
  </r>
  <r>
    <s v="NATURSCHUTZ PLANUNG BERATUNG"/>
    <n v="1"/>
    <s v="0.004"/>
    <m/>
    <x v="0"/>
    <x v="0"/>
  </r>
  <r>
    <s v="NAVAL RES LAB"/>
    <n v="1"/>
    <s v="0.004"/>
    <m/>
    <x v="0"/>
    <x v="0"/>
  </r>
  <r>
    <s v="NAVARRA INST HLTH RES"/>
    <n v="1"/>
    <s v="0.004"/>
    <m/>
    <x v="0"/>
    <x v="0"/>
  </r>
  <r>
    <s v="NAVARRE PUBL HLTH INST ISPN"/>
    <n v="1"/>
    <s v="0.004"/>
    <m/>
    <x v="0"/>
    <x v="0"/>
  </r>
  <r>
    <s v="NAVOI STATE PEDAG INST"/>
    <n v="1"/>
    <s v="0.004"/>
    <m/>
    <x v="0"/>
    <x v="0"/>
  </r>
  <r>
    <s v="NAVY RES LAB"/>
    <n v="1"/>
    <s v="0.004"/>
    <m/>
    <x v="0"/>
    <x v="0"/>
  </r>
  <r>
    <s v="NAXO OU"/>
    <n v="1"/>
    <s v="0.004"/>
    <m/>
    <x v="0"/>
    <x v="0"/>
  </r>
  <r>
    <s v="NBIS"/>
    <n v="1"/>
    <s v="0.004"/>
    <m/>
    <x v="0"/>
    <x v="0"/>
  </r>
  <r>
    <s v="NC STATE UNIV"/>
    <n v="1"/>
    <s v="0.004"/>
    <m/>
    <x v="0"/>
    <x v="0"/>
  </r>
  <r>
    <s v="NCAR"/>
    <n v="1"/>
    <s v="0.004"/>
    <m/>
    <x v="0"/>
    <x v="0"/>
  </r>
  <r>
    <s v="NCAUR ARS USDA"/>
    <n v="1"/>
    <s v="0.004"/>
    <m/>
    <x v="0"/>
    <x v="0"/>
  </r>
  <r>
    <s v="NCB NAT"/>
    <n v="1"/>
    <s v="0.004"/>
    <m/>
    <x v="0"/>
    <x v="0"/>
  </r>
  <r>
    <s v="NCBES NATL UNIV IRELAND GALWAY"/>
    <n v="1"/>
    <s v="0.004"/>
    <m/>
    <x v="0"/>
    <x v="0"/>
  </r>
  <r>
    <s v="NCBES NUI GALWAY"/>
    <n v="1"/>
    <s v="0.004"/>
    <m/>
    <x v="0"/>
    <x v="0"/>
  </r>
  <r>
    <s v="NCBS"/>
    <n v="1"/>
    <s v="0.004"/>
    <m/>
    <x v="0"/>
    <x v="0"/>
  </r>
  <r>
    <s v="NCCR"/>
    <n v="1"/>
    <s v="0.004"/>
    <m/>
    <x v="0"/>
    <x v="0"/>
  </r>
  <r>
    <s v="NCE"/>
    <n v="1"/>
    <s v="0.004"/>
    <m/>
    <x v="0"/>
    <x v="0"/>
  </r>
  <r>
    <s v="NCIS"/>
    <n v="1"/>
    <s v="0.004"/>
    <m/>
    <x v="0"/>
    <x v="0"/>
  </r>
  <r>
    <s v="NCNP"/>
    <n v="1"/>
    <s v="0.004"/>
    <m/>
    <x v="0"/>
    <x v="0"/>
  </r>
  <r>
    <s v="NCPB"/>
    <n v="1"/>
    <s v="0.004"/>
    <m/>
    <x v="0"/>
    <x v="0"/>
  </r>
  <r>
    <s v="NCR BIOTECH SCI CLUSTER"/>
    <n v="1"/>
    <s v="0.004"/>
    <m/>
    <x v="0"/>
    <x v="0"/>
  </r>
  <r>
    <s v="NCTR"/>
    <n v="1"/>
    <s v="0.004"/>
    <m/>
    <x v="0"/>
    <x v="0"/>
  </r>
  <r>
    <s v="NCU"/>
    <n v="1"/>
    <s v="0.004"/>
    <m/>
    <x v="0"/>
    <x v="0"/>
  </r>
  <r>
    <s v="NDM"/>
    <n v="1"/>
    <s v="0.004"/>
    <m/>
    <x v="0"/>
    <x v="0"/>
  </r>
  <r>
    <s v="NE FISHERIES SCI CTR"/>
    <n v="1"/>
    <s v="0.004"/>
    <m/>
    <x v="0"/>
    <x v="0"/>
  </r>
  <r>
    <s v="NE ILLINOIS UNIV"/>
    <n v="1"/>
    <s v="0.004"/>
    <m/>
    <x v="0"/>
    <x v="0"/>
  </r>
  <r>
    <s v="NE STATE UNIV"/>
    <n v="1"/>
    <s v="0.004"/>
    <m/>
    <x v="0"/>
    <x v="0"/>
  </r>
  <r>
    <s v="NE UNIV"/>
    <n v="1"/>
    <s v="0.004"/>
    <m/>
    <x v="0"/>
    <x v="0"/>
  </r>
  <r>
    <s v="NEBC WALLINGFORD"/>
    <n v="1"/>
    <s v="0.004"/>
    <m/>
    <x v="0"/>
    <x v="0"/>
  </r>
  <r>
    <s v="NECKER ENFANTS MALAD HOSP"/>
    <n v="1"/>
    <s v="0.004"/>
    <m/>
    <x v="0"/>
    <x v="0"/>
  </r>
  <r>
    <s v="NECKER ENFANTS MALADES HOSP"/>
    <n v="1"/>
    <s v="0.004"/>
    <m/>
    <x v="0"/>
    <x v="0"/>
  </r>
  <r>
    <s v="NECKER MED SCH"/>
    <n v="1"/>
    <s v="0.004"/>
    <m/>
    <x v="0"/>
    <x v="0"/>
  </r>
  <r>
    <s v="NEDERLANDS CENTRUM BIJENONDERZOEK"/>
    <n v="1"/>
    <s v="0.004"/>
    <m/>
    <x v="0"/>
    <x v="0"/>
  </r>
  <r>
    <s v="NEDERLANDSCHE BANK"/>
    <n v="1"/>
    <s v="0.004"/>
    <m/>
    <x v="0"/>
    <x v="0"/>
  </r>
  <r>
    <s v="NEDERLANDSE ORGANISATIE TOEGEPAST NATUURWETENSCHA"/>
    <n v="1"/>
    <s v="0.004"/>
    <m/>
    <x v="0"/>
    <x v="0"/>
  </r>
  <r>
    <s v="NEDERLANDSE VERENIGING MED BEELDVORMING RADIOTH"/>
    <n v="1"/>
    <s v="0.004"/>
    <m/>
    <x v="0"/>
    <x v="0"/>
  </r>
  <r>
    <s v="NEFROVISIE FDN"/>
    <n v="1"/>
    <s v="0.004"/>
    <m/>
    <x v="0"/>
    <x v="0"/>
  </r>
  <r>
    <s v="NEFTEX PETR CONSULTANTS LTD"/>
    <n v="1"/>
    <s v="0.004"/>
    <m/>
    <x v="0"/>
    <x v="0"/>
  </r>
  <r>
    <s v="NELJA ENERGIA OU"/>
    <n v="1"/>
    <s v="0.004"/>
    <m/>
    <x v="0"/>
    <x v="0"/>
  </r>
  <r>
    <s v="NELSON INST CTR CLIMAT RES"/>
    <n v="1"/>
    <s v="0.004"/>
    <m/>
    <x v="0"/>
    <x v="0"/>
  </r>
  <r>
    <s v="NELSON MANDELA UNIV"/>
    <n v="1"/>
    <s v="0.004"/>
    <m/>
    <x v="0"/>
    <x v="0"/>
  </r>
  <r>
    <s v="NEMOCNICE CESKE BUDEJOVICE"/>
    <n v="1"/>
    <s v="0.004"/>
    <m/>
    <x v="0"/>
    <x v="0"/>
  </r>
  <r>
    <s v="NEMOCNICE CESKY KRUMLOV"/>
    <n v="1"/>
    <s v="0.004"/>
    <m/>
    <x v="0"/>
    <x v="0"/>
  </r>
  <r>
    <s v="NEMOCNICE HAVLICKUV BROD PO"/>
    <n v="1"/>
    <s v="0.004"/>
    <m/>
    <x v="0"/>
    <x v="0"/>
  </r>
  <r>
    <s v="NEMOCNICE HRANICE AS"/>
    <n v="1"/>
    <s v="0.004"/>
    <m/>
    <x v="0"/>
    <x v="0"/>
  </r>
  <r>
    <s v="NEMOCNICE NA FRANTISKU"/>
    <n v="1"/>
    <s v="0.004"/>
    <m/>
    <x v="0"/>
    <x v="0"/>
  </r>
  <r>
    <s v="NEMOCNICE POLIKLIN SEMILY"/>
    <n v="1"/>
    <s v="0.004"/>
    <m/>
    <x v="0"/>
    <x v="0"/>
  </r>
  <r>
    <s v="NEMOCNICE SLANY"/>
    <n v="1"/>
    <s v="0.004"/>
    <m/>
    <x v="0"/>
    <x v="0"/>
  </r>
  <r>
    <s v="NENCKI"/>
    <n v="1"/>
    <s v="0.004"/>
    <m/>
    <x v="0"/>
    <x v="0"/>
  </r>
  <r>
    <s v="NENETS AGRARIAN ECON TECH SCH"/>
    <n v="1"/>
    <s v="0.004"/>
    <m/>
    <x v="0"/>
    <x v="0"/>
  </r>
  <r>
    <s v="NENETS MUSEUM LOCAL HIST"/>
    <n v="1"/>
    <s v="0.004"/>
    <m/>
    <x v="0"/>
    <x v="0"/>
  </r>
  <r>
    <s v="NEOLOCH APS"/>
    <n v="1"/>
    <s v="0.004"/>
    <m/>
    <x v="0"/>
    <x v="0"/>
  </r>
  <r>
    <s v="NEOREM MAGNETS OY"/>
    <n v="1"/>
    <s v="0.004"/>
    <m/>
    <x v="0"/>
    <x v="0"/>
  </r>
  <r>
    <s v="NEOS SRL"/>
    <n v="1"/>
    <s v="0.004"/>
    <m/>
    <x v="0"/>
    <x v="0"/>
  </r>
  <r>
    <s v="NEPHROL DIALYSIS UNIT"/>
    <n v="1"/>
    <s v="0.004"/>
    <m/>
    <x v="0"/>
    <x v="0"/>
  </r>
  <r>
    <s v="NEPI NATVERK LAKEMEDELSEPIDEMIOL"/>
    <n v="1"/>
    <s v="0.004"/>
    <m/>
    <x v="0"/>
    <x v="0"/>
  </r>
  <r>
    <s v="NERC RADIOCARBON FACIL"/>
    <n v="1"/>
    <s v="0.004"/>
    <m/>
    <x v="0"/>
    <x v="0"/>
  </r>
  <r>
    <s v="NEREUS"/>
    <n v="1"/>
    <s v="0.004"/>
    <m/>
    <x v="0"/>
    <x v="0"/>
  </r>
  <r>
    <s v="NEREUS PHARMACEUT"/>
    <n v="1"/>
    <s v="0.004"/>
    <m/>
    <x v="0"/>
    <x v="0"/>
  </r>
  <r>
    <s v="NERVIANO MED SCI SRL"/>
    <n v="1"/>
    <s v="0.004"/>
    <m/>
    <x v="0"/>
    <x v="0"/>
  </r>
  <r>
    <s v="NESNA UNIV COLL"/>
    <n v="1"/>
    <s v="0.004"/>
    <m/>
    <x v="0"/>
    <x v="0"/>
  </r>
  <r>
    <s v="NESTLE RES CTR"/>
    <n v="1"/>
    <s v="0.004"/>
    <m/>
    <x v="0"/>
    <x v="0"/>
  </r>
  <r>
    <s v="NETAJI SUBHAS MAHAVIDYALAYA"/>
    <n v="1"/>
    <s v="0.004"/>
    <m/>
    <x v="0"/>
    <x v="0"/>
  </r>
  <r>
    <s v="NETCARE UNITAS HOSP"/>
    <n v="1"/>
    <s v="0.004"/>
    <m/>
    <x v="0"/>
    <x v="0"/>
  </r>
  <r>
    <s v="NETHERLAND CANC INST"/>
    <n v="1"/>
    <s v="0.004"/>
    <m/>
    <x v="0"/>
    <x v="0"/>
  </r>
  <r>
    <s v="NETHERLAND COMPREHENS CANC ORG"/>
    <n v="1"/>
    <s v="0.004"/>
    <m/>
    <x v="0"/>
    <x v="0"/>
  </r>
  <r>
    <s v="NETHERLANDS ACAD ARTS SCI"/>
    <n v="1"/>
    <s v="0.004"/>
    <m/>
    <x v="0"/>
    <x v="0"/>
  </r>
  <r>
    <s v="NETHERLANDS ARMED FORCES"/>
    <n v="1"/>
    <s v="0.004"/>
    <m/>
    <x v="0"/>
    <x v="0"/>
  </r>
  <r>
    <s v="NETHERLANDS BIOINFORMAT CTR"/>
    <n v="1"/>
    <s v="0.004"/>
    <m/>
    <x v="0"/>
    <x v="0"/>
  </r>
  <r>
    <s v="NETHERLANDS CANC REGISTRY"/>
    <n v="1"/>
    <s v="0.004"/>
    <m/>
    <x v="0"/>
    <x v="0"/>
  </r>
  <r>
    <s v="NETHERLANDS COMPREHENS CANC ORG IKNL"/>
    <n v="1"/>
    <s v="0.004"/>
    <m/>
    <x v="0"/>
    <x v="0"/>
  </r>
  <r>
    <s v="NETHERLANDS CONSORTIUM HLTH AGEING NATL GENOM I"/>
    <n v="1"/>
    <s v="0.004"/>
    <m/>
    <x v="0"/>
    <x v="0"/>
  </r>
  <r>
    <s v="NETHERLANDS CONSORTIUM HLTH AGING NATL GENOM IN"/>
    <n v="1"/>
    <s v="0.004"/>
    <m/>
    <x v="0"/>
    <x v="0"/>
  </r>
  <r>
    <s v="NETHERLANDS CONSORTIUMFOR HEALTHY AGING"/>
    <n v="1"/>
    <s v="0.004"/>
    <m/>
    <x v="0"/>
    <x v="0"/>
  </r>
  <r>
    <s v="NETHERLANDS CTR BEE RES"/>
    <n v="1"/>
    <s v="0.004"/>
    <m/>
    <x v="0"/>
    <x v="0"/>
  </r>
  <r>
    <s v="NETHERLANDS CTR BIODIVERS NATURALIS"/>
    <n v="1"/>
    <s v="0.004"/>
    <m/>
    <x v="0"/>
    <x v="0"/>
  </r>
  <r>
    <s v="NETHERLANDS CTR HLTH AGING"/>
    <n v="1"/>
    <s v="0.004"/>
    <m/>
    <x v="0"/>
    <x v="0"/>
  </r>
  <r>
    <s v="NETHERLANDS DEF ACAD"/>
    <n v="1"/>
    <s v="0.004"/>
    <m/>
    <x v="0"/>
    <x v="0"/>
  </r>
  <r>
    <s v="NETHERLANDS GENOM INITIAT NGI"/>
    <n v="1"/>
    <s v="0.004"/>
    <m/>
    <x v="0"/>
    <x v="0"/>
  </r>
  <r>
    <s v="NETHERLANDS INST CURRICULUM DEV SLO"/>
    <n v="1"/>
    <s v="0.004"/>
    <m/>
    <x v="0"/>
    <x v="0"/>
  </r>
  <r>
    <s v="NETHERLANDS INST HLTH SERV RES"/>
    <n v="1"/>
    <s v="0.004"/>
    <m/>
    <x v="0"/>
    <x v="0"/>
  </r>
  <r>
    <s v="NETHERLANDS INST RADIO ASTRON ASTRON"/>
    <n v="1"/>
    <s v="0.004"/>
    <m/>
    <x v="0"/>
    <x v="0"/>
  </r>
  <r>
    <s v="NETHERLANDS INST SEA RES NIOZ"/>
    <n v="1"/>
    <s v="0.004"/>
    <m/>
    <x v="0"/>
    <x v="0"/>
  </r>
  <r>
    <s v="NETHERLANDS ORG APPL SCI RES TNO"/>
    <n v="1"/>
    <s v="0.004"/>
    <m/>
    <x v="0"/>
    <x v="0"/>
  </r>
  <r>
    <s v="NETHERLANDS ORG HLTH RES DEV"/>
    <n v="1"/>
    <s v="0.004"/>
    <m/>
    <x v="0"/>
    <x v="0"/>
  </r>
  <r>
    <s v="NETHERLANDS PROTE CTR"/>
    <n v="1"/>
    <s v="0.004"/>
    <m/>
    <x v="0"/>
    <x v="0"/>
  </r>
  <r>
    <s v="NETHERLANDS SOC CARDIOL"/>
    <n v="1"/>
    <s v="0.004"/>
    <m/>
    <x v="0"/>
    <x v="0"/>
  </r>
  <r>
    <s v="NETHERLANDS TWIN REGISTER"/>
    <n v="1"/>
    <s v="0.004"/>
    <m/>
    <x v="0"/>
    <x v="0"/>
  </r>
  <r>
    <s v="NETWORK FORENS SCI INST"/>
    <n v="1"/>
    <s v="0.004"/>
    <m/>
    <x v="0"/>
    <x v="0"/>
  </r>
  <r>
    <s v="NEUFORT INC"/>
    <n v="1"/>
    <s v="0.004"/>
    <m/>
    <x v="0"/>
    <x v="0"/>
  </r>
  <r>
    <s v="NEURIX SA"/>
    <n v="1"/>
    <s v="0.004"/>
    <m/>
    <x v="0"/>
    <x v="0"/>
  </r>
  <r>
    <s v="NEUROCONN GMBH"/>
    <n v="1"/>
    <s v="0.004"/>
    <m/>
    <x v="0"/>
    <x v="0"/>
  </r>
  <r>
    <s v="NEURODEGENERAT GRP"/>
    <n v="1"/>
    <s v="0.004"/>
    <m/>
    <x v="0"/>
    <x v="0"/>
  </r>
  <r>
    <s v="NEUROL AMBULANCE BORMED"/>
    <n v="1"/>
    <s v="0.004"/>
    <m/>
    <x v="0"/>
    <x v="0"/>
  </r>
  <r>
    <s v="NEUROL INST C BESTA"/>
    <n v="1"/>
    <s v="0.004"/>
    <m/>
    <x v="0"/>
    <x v="0"/>
  </r>
  <r>
    <s v="NEUROMED"/>
    <n v="1"/>
    <s v="0.004"/>
    <m/>
    <x v="0"/>
    <x v="0"/>
  </r>
  <r>
    <s v="NEUROPEDIAT MED PRACTICE"/>
    <n v="1"/>
    <s v="0.004"/>
    <m/>
    <x v="0"/>
    <x v="0"/>
  </r>
  <r>
    <s v="NEUROPSYCHIATRY CTR ERDING MUNCHEN"/>
    <n v="1"/>
    <s v="0.004"/>
    <m/>
    <x v="0"/>
    <x v="0"/>
  </r>
  <r>
    <s v="NEUROPSYCHOL ASSESSMENT CONSULTANCY"/>
    <n v="1"/>
    <s v="0.004"/>
    <m/>
    <x v="0"/>
    <x v="0"/>
  </r>
  <r>
    <s v="NEUROSCI INST"/>
    <n v="1"/>
    <s v="0.004"/>
    <m/>
    <x v="0"/>
    <x v="0"/>
  </r>
  <r>
    <s v="NEUROSCI RES AUSTRALIA"/>
    <n v="1"/>
    <s v="0.004"/>
    <m/>
    <x v="0"/>
    <x v="0"/>
  </r>
  <r>
    <s v="NEUROSCI RES INST"/>
    <n v="1"/>
    <s v="0.004"/>
    <m/>
    <x v="0"/>
    <x v="0"/>
  </r>
  <r>
    <s v="NEUROUN BIOMED FDN"/>
    <n v="1"/>
    <s v="0.004"/>
    <m/>
    <x v="0"/>
    <x v="0"/>
  </r>
  <r>
    <s v="NEVADA DIV BEHAV PUBL HLTH"/>
    <n v="1"/>
    <s v="0.004"/>
    <m/>
    <x v="0"/>
    <x v="0"/>
  </r>
  <r>
    <s v="NEW BOOKS NETWORK"/>
    <n v="1"/>
    <s v="0.004"/>
    <m/>
    <x v="0"/>
    <x v="0"/>
  </r>
  <r>
    <s v="NEW COLL FLORIDA"/>
    <n v="1"/>
    <s v="0.004"/>
    <m/>
    <x v="0"/>
    <x v="0"/>
  </r>
  <r>
    <s v="NEW CROSS HOSP"/>
    <n v="1"/>
    <s v="0.004"/>
    <m/>
    <x v="0"/>
    <x v="0"/>
  </r>
  <r>
    <s v="NEW DELHI UNIV"/>
    <n v="1"/>
    <s v="0.004"/>
    <m/>
    <x v="0"/>
    <x v="0"/>
  </r>
  <r>
    <s v="NEW ECON SCH"/>
    <n v="1"/>
    <s v="0.004"/>
    <m/>
    <x v="0"/>
    <x v="0"/>
  </r>
  <r>
    <s v="NEW GUINEA BINATANG RES CTR"/>
    <n v="1"/>
    <s v="0.004"/>
    <m/>
    <x v="0"/>
    <x v="0"/>
  </r>
  <r>
    <s v="NEW HAVENI ULIKOOL"/>
    <n v="1"/>
    <s v="0.004"/>
    <m/>
    <x v="0"/>
    <x v="0"/>
  </r>
  <r>
    <s v="NEW JERSEY INST TECHNOL"/>
    <n v="1"/>
    <s v="0.004"/>
    <m/>
    <x v="0"/>
    <x v="0"/>
  </r>
  <r>
    <s v="NEW MEXICO CLIN RES OSTEOPOROSIS CTR"/>
    <n v="1"/>
    <s v="0.004"/>
    <m/>
    <x v="0"/>
    <x v="0"/>
  </r>
  <r>
    <s v="NEW SCH SOCIAL RES"/>
    <n v="1"/>
    <s v="0.004"/>
    <m/>
    <x v="0"/>
    <x v="0"/>
  </r>
  <r>
    <s v="NEW SOUTH WALES HLTH"/>
    <n v="1"/>
    <s v="0.004"/>
    <m/>
    <x v="0"/>
    <x v="0"/>
  </r>
  <r>
    <s v="NEW YORK CITY BUR WATER SUPPLY"/>
    <n v="1"/>
    <s v="0.004"/>
    <m/>
    <x v="0"/>
    <x v="0"/>
  </r>
  <r>
    <s v="NEW YORK CITY DEPT HLTH MENTAL HYG"/>
    <n v="1"/>
    <s v="0.004"/>
    <m/>
    <x v="0"/>
    <x v="0"/>
  </r>
  <r>
    <s v="NEW YORK CITY HLTH MENTAL HYG"/>
    <n v="1"/>
    <s v="0.004"/>
    <m/>
    <x v="0"/>
    <x v="0"/>
  </r>
  <r>
    <s v="NEW YORK INST TECHNOL"/>
    <n v="1"/>
    <s v="0.004"/>
    <m/>
    <x v="0"/>
    <x v="0"/>
  </r>
  <r>
    <s v="NEW YORK UNIV HOSP JOINT DIS"/>
    <n v="1"/>
    <s v="0.004"/>
    <m/>
    <x v="0"/>
    <x v="0"/>
  </r>
  <r>
    <s v="NEW YORK UNIV LANGONE MED CTR"/>
    <n v="1"/>
    <s v="0.004"/>
    <m/>
    <x v="0"/>
    <x v="0"/>
  </r>
  <r>
    <s v="NEW ZEALAND BLOOD SERV"/>
    <n v="1"/>
    <s v="0.004"/>
    <m/>
    <x v="0"/>
    <x v="0"/>
  </r>
  <r>
    <s v="NEW ZEALAND CANC CONTROL TRUST"/>
    <n v="1"/>
    <s v="0.004"/>
    <m/>
    <x v="0"/>
    <x v="0"/>
  </r>
  <r>
    <s v="NEWCASTLE"/>
    <n v="1"/>
    <s v="0.004"/>
    <m/>
    <x v="0"/>
    <x v="0"/>
  </r>
  <r>
    <s v="NEWCASTLE GEN HOSP"/>
    <n v="1"/>
    <s v="0.004"/>
    <m/>
    <x v="0"/>
    <x v="0"/>
  </r>
  <r>
    <s v="NEWCASTLE HOSP NHS FDN TRUST"/>
    <n v="1"/>
    <s v="0.004"/>
    <m/>
    <x v="0"/>
    <x v="0"/>
  </r>
  <r>
    <s v="NEWCASTLE UPON TYNE HOSP NHS TRUST FDN"/>
    <n v="1"/>
    <s v="0.004"/>
    <m/>
    <x v="0"/>
    <x v="0"/>
  </r>
  <r>
    <s v="NEXTBIO"/>
    <n v="1"/>
    <s v="0.004"/>
    <m/>
    <x v="0"/>
    <x v="0"/>
  </r>
  <r>
    <s v="NFCCI"/>
    <n v="1"/>
    <s v="0.004"/>
    <m/>
    <x v="0"/>
    <x v="0"/>
  </r>
  <r>
    <s v="NFN SEZ NAPOLI"/>
    <n v="1"/>
    <s v="0.004"/>
    <m/>
    <x v="0"/>
    <x v="0"/>
  </r>
  <r>
    <s v="NFRDI"/>
    <n v="1"/>
    <s v="0.004"/>
    <m/>
    <x v="0"/>
    <x v="0"/>
  </r>
  <r>
    <s v="NGO ATOLL"/>
    <n v="1"/>
    <s v="0.004"/>
    <m/>
    <x v="0"/>
    <x v="0"/>
  </r>
  <r>
    <s v="NGO CONVICTUS"/>
    <n v="1"/>
    <s v="0.004"/>
    <m/>
    <x v="0"/>
    <x v="0"/>
  </r>
  <r>
    <s v="NGO DIVERS SUPPORTING NEEDS LESBIAN GAY BISEXUAL"/>
    <n v="1"/>
    <s v="0.004"/>
    <m/>
    <x v="0"/>
    <x v="0"/>
  </r>
  <r>
    <s v="NGO ESTONIAN NETWORK PEOPLE LIVING HIV"/>
    <n v="1"/>
    <s v="0.004"/>
    <m/>
    <x v="0"/>
    <x v="0"/>
  </r>
  <r>
    <s v="NGO SOCIAL PROJECTS SPHERE POPULAT WELL BEING STE"/>
    <n v="1"/>
    <s v="0.004"/>
    <m/>
    <x v="0"/>
    <x v="0"/>
  </r>
  <r>
    <s v="NHLB"/>
    <n v="1"/>
    <s v="0.004"/>
    <m/>
    <x v="0"/>
    <x v="0"/>
  </r>
  <r>
    <s v="NHLBI BOSTON UNIV FRAMINGHAM HEART STUDY"/>
    <n v="1"/>
    <s v="0.004"/>
    <m/>
    <x v="0"/>
    <x v="0"/>
  </r>
  <r>
    <s v="NHLBIS BOSTON UNIV FRAMINGHAM HEART STUDY"/>
    <n v="1"/>
    <s v="0.004"/>
    <m/>
    <x v="0"/>
    <x v="0"/>
  </r>
  <r>
    <s v="NHS 24"/>
    <n v="1"/>
    <s v="0.004"/>
    <m/>
    <x v="0"/>
    <x v="0"/>
  </r>
  <r>
    <s v="NHS BLOOD TRANSPLANT OXFORD CTR"/>
    <n v="1"/>
    <s v="0.004"/>
    <m/>
    <x v="0"/>
    <x v="0"/>
  </r>
  <r>
    <s v="NHS BURY"/>
    <n v="1"/>
    <s v="0.004"/>
    <m/>
    <x v="0"/>
    <x v="0"/>
  </r>
  <r>
    <s v="NHS COVENTRY"/>
    <n v="1"/>
    <s v="0.004"/>
    <m/>
    <x v="0"/>
    <x v="0"/>
  </r>
  <r>
    <s v="NHS EDUC SCOTLAND"/>
    <n v="1"/>
    <s v="0.004"/>
    <m/>
    <x v="0"/>
    <x v="0"/>
  </r>
  <r>
    <s v="NHS FDN TRUST"/>
    <n v="1"/>
    <s v="0.004"/>
    <m/>
    <x v="0"/>
    <x v="0"/>
  </r>
  <r>
    <s v="NHS GRAMPIAN"/>
    <n v="1"/>
    <s v="0.004"/>
    <m/>
    <x v="0"/>
    <x v="0"/>
  </r>
  <r>
    <s v="NHS GREATER GLASGOW CLYDE PRESCRIBING MANAGEMEN"/>
    <n v="1"/>
    <s v="0.004"/>
    <m/>
    <x v="0"/>
    <x v="0"/>
  </r>
  <r>
    <s v="NHS GREATER MANCHESTER COMMISSIONING SUPPORT UNIT"/>
    <n v="1"/>
    <s v="0.004"/>
    <m/>
    <x v="0"/>
    <x v="0"/>
  </r>
  <r>
    <s v="NHS NATL SERV"/>
    <n v="1"/>
    <s v="0.004"/>
    <m/>
    <x v="0"/>
    <x v="0"/>
  </r>
  <r>
    <s v="NHS NORTH LANCASHIRE"/>
    <n v="1"/>
    <s v="0.004"/>
    <m/>
    <x v="0"/>
    <x v="0"/>
  </r>
  <r>
    <s v="NHS TAYSIDE"/>
    <n v="1"/>
    <s v="0.004"/>
    <m/>
    <x v="0"/>
    <x v="0"/>
  </r>
  <r>
    <s v="NHV NORD SCH PUBL HLTH"/>
    <n v="1"/>
    <s v="0.004"/>
    <m/>
    <x v="0"/>
    <x v="0"/>
  </r>
  <r>
    <s v="NI VAVILOV INST PLANT BREEDING"/>
    <n v="1"/>
    <s v="0.004"/>
    <m/>
    <x v="0"/>
    <x v="0"/>
  </r>
  <r>
    <s v="NI VAVILOV INST PLANT IND VIR"/>
    <n v="1"/>
    <s v="0.004"/>
    <m/>
    <x v="0"/>
    <x v="0"/>
  </r>
  <r>
    <s v="NIA GATEWAY BLDG"/>
    <n v="1"/>
    <s v="0.004"/>
    <m/>
    <x v="0"/>
    <x v="0"/>
  </r>
  <r>
    <s v="NIAMS"/>
    <n v="1"/>
    <s v="0.004"/>
    <m/>
    <x v="0"/>
    <x v="0"/>
  </r>
  <r>
    <s v="NIAMSD"/>
    <n v="1"/>
    <s v="0.004"/>
    <m/>
    <x v="0"/>
    <x v="0"/>
  </r>
  <r>
    <s v="NIBIO SVANHOVD"/>
    <n v="1"/>
    <s v="0.004"/>
    <m/>
    <x v="0"/>
    <x v="0"/>
  </r>
  <r>
    <s v="NIBR"/>
    <n v="1"/>
    <s v="0.004"/>
    <m/>
    <x v="0"/>
    <x v="0"/>
  </r>
  <r>
    <s v="NICHD"/>
    <n v="1"/>
    <s v="0.004"/>
    <m/>
    <x v="0"/>
    <x v="0"/>
  </r>
  <r>
    <s v="NICHOLAS COPERNICUS UNIV TORUN"/>
    <n v="1"/>
    <s v="0.004"/>
    <m/>
    <x v="0"/>
    <x v="0"/>
  </r>
  <r>
    <s v="NICO JAARSMA E F"/>
    <n v="1"/>
    <s v="0.004"/>
    <m/>
    <x v="0"/>
    <x v="0"/>
  </r>
  <r>
    <s v="NICOLAUS COPERNICUS UNIV TORUN"/>
    <n v="1"/>
    <s v="0.004"/>
    <m/>
    <x v="0"/>
    <x v="0"/>
  </r>
  <r>
    <s v="NICPB NATL INST CHEM PHYS BIOPHYS"/>
    <n v="1"/>
    <s v="0.004"/>
    <m/>
    <x v="0"/>
    <x v="0"/>
  </r>
  <r>
    <s v="NICU MED UNIV INNSBRUCK"/>
    <n v="1"/>
    <s v="0.004"/>
    <m/>
    <x v="0"/>
    <x v="0"/>
  </r>
  <r>
    <s v="NIELS BOHR INT ACAD"/>
    <n v="1"/>
    <s v="0.004"/>
    <m/>
    <x v="0"/>
    <x v="0"/>
  </r>
  <r>
    <s v="NIEPUBLICZNY ZAKLAD OPIEKI ZDROWOTNEJ CENTRUM MED"/>
    <n v="1"/>
    <s v="0.004"/>
    <m/>
    <x v="0"/>
    <x v="0"/>
  </r>
  <r>
    <s v="NIERSC"/>
    <n v="1"/>
    <s v="0.004"/>
    <m/>
    <x v="0"/>
    <x v="0"/>
  </r>
  <r>
    <s v="NIGDE UNIV"/>
    <n v="1"/>
    <s v="0.004"/>
    <m/>
    <x v="0"/>
    <x v="0"/>
  </r>
  <r>
    <s v="NIGEB"/>
    <n v="1"/>
    <s v="0.004"/>
    <m/>
    <x v="0"/>
    <x v="0"/>
  </r>
  <r>
    <s v="NIGER"/>
    <n v="1"/>
    <s v="0.004"/>
    <m/>
    <x v="0"/>
    <x v="0"/>
  </r>
  <r>
    <s v="NIGULA NAT RESERVE ADM"/>
    <n v="1"/>
    <s v="0.004"/>
    <m/>
    <x v="0"/>
    <x v="0"/>
  </r>
  <r>
    <s v="NIHMP"/>
    <n v="1"/>
    <s v="0.004"/>
    <m/>
    <x v="0"/>
    <x v="0"/>
  </r>
  <r>
    <s v="NIHR"/>
    <n v="1"/>
    <s v="0.004"/>
    <m/>
    <x v="0"/>
    <x v="0"/>
  </r>
  <r>
    <s v="NIHR BIOMED RES CTR GUYS"/>
    <n v="1"/>
    <s v="0.004"/>
    <m/>
    <x v="0"/>
    <x v="0"/>
  </r>
  <r>
    <s v="NIHR BIOMED RES CTR MENTAL HLTH MAUDSLEY"/>
    <n v="1"/>
    <s v="0.004"/>
    <m/>
    <x v="0"/>
    <x v="0"/>
  </r>
  <r>
    <s v="NIHR BLOOD TRANSPLANT RES UNIT DONOR HLTH GEN"/>
    <n v="1"/>
    <s v="0.004"/>
    <m/>
    <x v="0"/>
    <x v="0"/>
  </r>
  <r>
    <s v="NIHR CAMBRIDGE"/>
    <n v="1"/>
    <s v="0.004"/>
    <m/>
    <x v="0"/>
    <x v="0"/>
  </r>
  <r>
    <s v="NIHR COMPREHENS BIOMED RES CTR"/>
    <n v="1"/>
    <s v="0.004"/>
    <m/>
    <x v="0"/>
    <x v="0"/>
  </r>
  <r>
    <s v="NIHR GREATER MANCHESTER PRIMARY CARE PATIENT SAFE"/>
    <n v="1"/>
    <s v="0.004"/>
    <m/>
    <x v="0"/>
    <x v="0"/>
  </r>
  <r>
    <s v="NIHR LEEDS MUSCULOSKELETAL BIOMED RES CTR"/>
    <n v="1"/>
    <s v="0.004"/>
    <m/>
    <x v="0"/>
    <x v="0"/>
  </r>
  <r>
    <s v="NIHR LEEDS MUSCULOSKELETAL BIOMED RES UNIT"/>
    <n v="1"/>
    <s v="0.004"/>
    <m/>
    <x v="0"/>
    <x v="0"/>
  </r>
  <r>
    <s v="NIHR OXFORD BIOMED RES CTR"/>
    <n v="1"/>
    <s v="0.004"/>
    <m/>
    <x v="0"/>
    <x v="0"/>
  </r>
  <r>
    <s v="NIILO MAKI INST"/>
    <n v="1"/>
    <s v="0.004"/>
    <m/>
    <x v="0"/>
    <x v="0"/>
  </r>
  <r>
    <s v="NIKHEF H"/>
    <n v="1"/>
    <s v="0.004"/>
    <m/>
    <x v="0"/>
    <x v="0"/>
  </r>
  <r>
    <s v="NIKKARIKESKUS FURNITURE IND DEV CTR"/>
    <n v="1"/>
    <s v="0.004"/>
    <m/>
    <x v="0"/>
    <x v="0"/>
  </r>
  <r>
    <s v="NILU"/>
    <n v="1"/>
    <s v="0.004"/>
    <m/>
    <x v="0"/>
    <x v="0"/>
  </r>
  <r>
    <s v="NIMBIS SERV"/>
    <n v="1"/>
    <s v="0.004"/>
    <m/>
    <x v="0"/>
    <x v="0"/>
  </r>
  <r>
    <s v="NIMBUS INFORMAT LLC"/>
    <n v="1"/>
    <s v="0.004"/>
    <m/>
    <x v="0"/>
    <x v="0"/>
  </r>
  <r>
    <s v="NIMES UNIV HOSP"/>
    <n v="1"/>
    <s v="0.004"/>
    <m/>
    <x v="0"/>
    <x v="0"/>
  </r>
  <r>
    <s v="NIMHANS"/>
    <n v="1"/>
    <s v="0.004"/>
    <m/>
    <x v="0"/>
    <x v="0"/>
  </r>
  <r>
    <s v="NIN"/>
    <n v="1"/>
    <s v="0.004"/>
    <m/>
    <x v="0"/>
    <x v="0"/>
  </r>
  <r>
    <s v="NIOO CL"/>
    <n v="1"/>
    <s v="0.004"/>
    <m/>
    <x v="0"/>
    <x v="0"/>
  </r>
  <r>
    <s v="NIOO CTR LIMNOL"/>
    <n v="1"/>
    <s v="0.004"/>
    <m/>
    <x v="0"/>
    <x v="0"/>
  </r>
  <r>
    <s v="NIOZ"/>
    <n v="1"/>
    <s v="0.004"/>
    <m/>
    <x v="0"/>
    <x v="0"/>
  </r>
  <r>
    <s v="NIT ROURKELA"/>
    <n v="1"/>
    <s v="0.004"/>
    <m/>
    <x v="0"/>
    <x v="0"/>
  </r>
  <r>
    <s v="NIVA ECOTOXICOL RISK ASSESSMENT"/>
    <n v="1"/>
    <s v="0.004"/>
    <m/>
    <x v="0"/>
    <x v="0"/>
  </r>
  <r>
    <s v="NIVEL"/>
    <n v="1"/>
    <s v="0.004"/>
    <m/>
    <x v="0"/>
    <x v="0"/>
  </r>
  <r>
    <s v="NIWA"/>
    <n v="1"/>
    <s v="0.004"/>
    <m/>
    <x v="0"/>
    <x v="0"/>
  </r>
  <r>
    <s v="NIZHNEVARTOVSK STATE HUMANITARIAN UNIV"/>
    <n v="1"/>
    <s v="0.004"/>
    <m/>
    <x v="0"/>
    <x v="0"/>
  </r>
  <r>
    <s v="NIZHNII NOVGOROD BRANCH"/>
    <n v="1"/>
    <s v="0.004"/>
    <m/>
    <x v="0"/>
    <x v="0"/>
  </r>
  <r>
    <s v="NIZHNY NOVGOROD LINGUIST UNIV"/>
    <n v="1"/>
    <s v="0.004"/>
    <m/>
    <x v="0"/>
    <x v="0"/>
  </r>
  <r>
    <s v="NIZHNY NOVGOROD SCI RES INST EPIDEMIOL MICROB"/>
    <n v="1"/>
    <s v="0.004"/>
    <m/>
    <x v="0"/>
    <x v="0"/>
  </r>
  <r>
    <s v="NIZHNY NOVGOROD STATE MED ACAD"/>
    <n v="1"/>
    <s v="0.004"/>
    <m/>
    <x v="0"/>
    <x v="0"/>
  </r>
  <r>
    <s v="NIZHNY NOVGOROD STATE TECH UNIV NAR ALEKSEEV"/>
    <n v="1"/>
    <s v="0.004"/>
    <m/>
    <x v="0"/>
    <x v="0"/>
  </r>
  <r>
    <s v="NIZHNY NOVGOROD STATE TECH UNIV NARE ALEKSEEV"/>
    <n v="1"/>
    <s v="0.004"/>
    <m/>
    <x v="0"/>
    <x v="0"/>
  </r>
  <r>
    <s v="NIZHNY NOVGOROD STATE UNIV ARCHITECTURE CIVIL E"/>
    <n v="1"/>
    <s v="0.004"/>
    <m/>
    <x v="0"/>
    <x v="0"/>
  </r>
  <r>
    <s v="NKS OLAVIKEN HOSP OLD AGE"/>
    <n v="1"/>
    <s v="0.004"/>
    <m/>
    <x v="0"/>
    <x v="0"/>
  </r>
  <r>
    <s v="NM SM GOVT COLL"/>
    <n v="1"/>
    <s v="0.004"/>
    <m/>
    <x v="0"/>
    <x v="0"/>
  </r>
  <r>
    <s v="NMFRI"/>
    <n v="1"/>
    <s v="0.004"/>
    <m/>
    <x v="0"/>
    <x v="0"/>
  </r>
  <r>
    <s v="NMR INST"/>
    <n v="1"/>
    <s v="0.004"/>
    <m/>
    <x v="0"/>
    <x v="0"/>
  </r>
  <r>
    <s v="NN ALEXANDROV NATL CANC CTR BELARUS"/>
    <n v="1"/>
    <s v="0.004"/>
    <m/>
    <x v="0"/>
    <x v="0"/>
  </r>
  <r>
    <s v="NN ALEXANDROV NATL CANC CTR BELARUS NCCB"/>
    <n v="1"/>
    <s v="0.004"/>
    <m/>
    <x v="0"/>
    <x v="0"/>
  </r>
  <r>
    <s v="NN ALEXANDROV RES INST ONCOL MED RADIOL"/>
    <n v="1"/>
    <s v="0.004"/>
    <m/>
    <x v="0"/>
    <x v="0"/>
  </r>
  <r>
    <s v="NN BLOKHIN CANC RES CTR"/>
    <n v="1"/>
    <s v="0.004"/>
    <m/>
    <x v="0"/>
    <x v="0"/>
  </r>
  <r>
    <s v="NN BLOKHIN RUSSIAN CANC RES CTR RAMS"/>
    <n v="1"/>
    <s v="0.004"/>
    <m/>
    <x v="0"/>
    <x v="0"/>
  </r>
  <r>
    <s v="NN BURDENKO NEUROSURGL INST"/>
    <n v="1"/>
    <s v="0.004"/>
    <m/>
    <x v="0"/>
    <x v="0"/>
  </r>
  <r>
    <s v="NN PETROV ONCOL RES INST"/>
    <n v="1"/>
    <s v="0.004"/>
    <m/>
    <x v="0"/>
    <x v="0"/>
  </r>
  <r>
    <s v="NO CALIF CANC CTR"/>
    <n v="1"/>
    <s v="0.004"/>
    <m/>
    <x v="0"/>
    <x v="0"/>
  </r>
  <r>
    <s v="NO GERMAN EPILEPSY CTR CHILDREN ADOLESCENTS"/>
    <n v="1"/>
    <s v="0.004"/>
    <m/>
    <x v="0"/>
    <x v="0"/>
  </r>
  <r>
    <s v="NO ILLINOIS UNIV"/>
    <n v="1"/>
    <s v="0.004"/>
    <m/>
    <x v="0"/>
    <x v="0"/>
  </r>
  <r>
    <s v="NO SERV HLTH BOARD ESTONIA"/>
    <n v="1"/>
    <s v="0.004"/>
    <m/>
    <x v="0"/>
    <x v="0"/>
  </r>
  <r>
    <s v="NO YORKSHIRE CANC REGISTRY INFORMAT SERV"/>
    <n v="1"/>
    <s v="0.004"/>
    <m/>
    <x v="0"/>
    <x v="0"/>
  </r>
  <r>
    <s v="NOA"/>
    <n v="1"/>
    <s v="0.004"/>
    <m/>
    <x v="0"/>
    <x v="0"/>
  </r>
  <r>
    <s v="NOAA ESRL"/>
    <n v="1"/>
    <s v="0.004"/>
    <m/>
    <x v="0"/>
    <x v="0"/>
  </r>
  <r>
    <s v="NOAA FISHERIES"/>
    <n v="1"/>
    <s v="0.004"/>
    <m/>
    <x v="0"/>
    <x v="0"/>
  </r>
  <r>
    <s v="NOFIMA FOOD RES INST"/>
    <n v="1"/>
    <s v="0.004"/>
    <m/>
    <x v="0"/>
    <x v="0"/>
  </r>
  <r>
    <s v="NOGUCHI MEM INST MED RES"/>
    <n v="1"/>
    <s v="0.004"/>
    <m/>
    <x v="0"/>
    <x v="0"/>
  </r>
  <r>
    <s v="NOKC"/>
    <n v="1"/>
    <s v="0.004"/>
    <m/>
    <x v="0"/>
    <x v="0"/>
  </r>
  <r>
    <s v="NOKIA"/>
    <n v="1"/>
    <s v="0.004"/>
    <m/>
    <x v="0"/>
    <x v="0"/>
  </r>
  <r>
    <s v="NOKIA BELL LABS"/>
    <n v="1"/>
    <s v="0.004"/>
    <m/>
    <x v="0"/>
    <x v="0"/>
  </r>
  <r>
    <s v="NOKIA NETWORKS"/>
    <n v="1"/>
    <s v="0.004"/>
    <m/>
    <x v="0"/>
    <x v="0"/>
  </r>
  <r>
    <s v="NOKIA TECHNOL"/>
    <n v="1"/>
    <s v="0.004"/>
    <m/>
    <x v="0"/>
    <x v="0"/>
  </r>
  <r>
    <s v="NONCOMMUN DIS RES CTR"/>
    <n v="1"/>
    <s v="0.004"/>
    <m/>
    <x v="0"/>
    <x v="0"/>
  </r>
  <r>
    <s v="NONCOMMUNICABLE DIS REESEARCH CTR"/>
    <n v="1"/>
    <s v="0.004"/>
    <m/>
    <x v="0"/>
    <x v="0"/>
  </r>
  <r>
    <s v="NONLINEAR WAVES RES CORP"/>
    <n v="1"/>
    <s v="0.004"/>
    <m/>
    <x v="0"/>
    <x v="0"/>
  </r>
  <r>
    <s v="NORD ALCOHOL DRUG POLICY NETWORK NORDAN"/>
    <n v="1"/>
    <s v="0.004"/>
    <m/>
    <x v="0"/>
    <x v="0"/>
  </r>
  <r>
    <s v="NORD BIOSCIENCE"/>
    <n v="1"/>
    <s v="0.004"/>
    <m/>
    <x v="0"/>
    <x v="0"/>
  </r>
  <r>
    <s v="NORD BOT OU"/>
    <n v="1"/>
    <s v="0.004"/>
    <m/>
    <x v="0"/>
    <x v="0"/>
  </r>
  <r>
    <s v="NORD CTR CARDIOVASC RES"/>
    <n v="1"/>
    <s v="0.004"/>
    <m/>
    <x v="0"/>
    <x v="0"/>
  </r>
  <r>
    <s v="NORD FOOD LAB"/>
    <n v="1"/>
    <s v="0.004"/>
    <m/>
    <x v="0"/>
    <x v="0"/>
  </r>
  <r>
    <s v="NORD MARITIME GRP AB"/>
    <n v="1"/>
    <s v="0.004"/>
    <m/>
    <x v="0"/>
    <x v="0"/>
  </r>
  <r>
    <s v="NORD TRONDELAG HOSP TRUST"/>
    <n v="1"/>
    <s v="0.004"/>
    <m/>
    <x v="0"/>
    <x v="0"/>
  </r>
  <r>
    <s v="NORDEA FINANCE ESTONIA AS"/>
    <n v="1"/>
    <s v="0.004"/>
    <m/>
    <x v="0"/>
    <x v="0"/>
  </r>
  <r>
    <s v="NORDIC OPT TELESCOPE"/>
    <n v="1"/>
    <s v="0.004"/>
    <m/>
    <x v="0"/>
    <x v="0"/>
  </r>
  <r>
    <s v="NORDISC SIKKERHET"/>
    <n v="1"/>
    <s v="0.004"/>
    <m/>
    <x v="0"/>
    <x v="0"/>
  </r>
  <r>
    <s v="NORDMAG OY"/>
    <n v="1"/>
    <s v="0.004"/>
    <m/>
    <x v="0"/>
    <x v="0"/>
  </r>
  <r>
    <s v="NORDOST INST LUNEBURG DFG"/>
    <n v="1"/>
    <s v="0.004"/>
    <m/>
    <x v="0"/>
    <x v="0"/>
  </r>
  <r>
    <s v="NORDSJAELLAND HOSP"/>
    <n v="1"/>
    <s v="0.004"/>
    <m/>
    <x v="0"/>
    <x v="0"/>
  </r>
  <r>
    <s v="NORDTLEUTSCHE PFLANZENZUCHT"/>
    <n v="1"/>
    <s v="0.004"/>
    <m/>
    <x v="0"/>
    <x v="0"/>
  </r>
  <r>
    <s v="NORDWESTDEUTSCHE FORSTL VERSUCHSANSTALT"/>
    <n v="1"/>
    <s v="0.004"/>
    <m/>
    <x v="0"/>
    <x v="0"/>
  </r>
  <r>
    <s v="NORFOLK SUFFOLK NHS FDN TRUST"/>
    <n v="1"/>
    <s v="0.004"/>
    <m/>
    <x v="0"/>
    <x v="0"/>
  </r>
  <r>
    <s v="NORMA"/>
    <n v="1"/>
    <s v="0.004"/>
    <m/>
    <x v="0"/>
    <x v="0"/>
  </r>
  <r>
    <s v="NORSAR"/>
    <n v="1"/>
    <s v="0.004"/>
    <m/>
    <x v="0"/>
    <x v="0"/>
  </r>
  <r>
    <s v="NORSK INST VANNFORSKNING"/>
    <n v="1"/>
    <s v="0.004"/>
    <m/>
    <x v="0"/>
    <x v="0"/>
  </r>
  <r>
    <s v="NORSK INST VANNFORSKNING NIVA"/>
    <n v="1"/>
    <s v="0.004"/>
    <m/>
    <x v="0"/>
    <x v="0"/>
  </r>
  <r>
    <s v="NORTH CHINA UNIV SCI TECHNOL"/>
    <n v="1"/>
    <s v="0.004"/>
    <m/>
    <x v="0"/>
    <x v="0"/>
  </r>
  <r>
    <s v="NORTH DIST HOSP"/>
    <n v="1"/>
    <s v="0.004"/>
    <m/>
    <x v="0"/>
    <x v="0"/>
  </r>
  <r>
    <s v="NORTH EAST FED UNIV"/>
    <n v="1"/>
    <s v="0.004"/>
    <m/>
    <x v="0"/>
    <x v="0"/>
  </r>
  <r>
    <s v="NORTH EAST LONDON NHS FDN TRUST"/>
    <n v="1"/>
    <s v="0.004"/>
    <m/>
    <x v="0"/>
    <x v="0"/>
  </r>
  <r>
    <s v="NORTH EASTERN UNIV"/>
    <n v="1"/>
    <s v="0.004"/>
    <m/>
    <x v="0"/>
    <x v="0"/>
  </r>
  <r>
    <s v="NORTH ESTONIA MED CTR BLOOD CTR"/>
    <n v="1"/>
    <s v="0.004"/>
    <m/>
    <x v="0"/>
    <x v="0"/>
  </r>
  <r>
    <s v="NORTH ESTONIAN ASSOC BLIND"/>
    <n v="1"/>
    <s v="0.004"/>
    <m/>
    <x v="0"/>
    <x v="0"/>
  </r>
  <r>
    <s v="NORTH ESTONIAN PATHFINDER CTR"/>
    <n v="1"/>
    <s v="0.004"/>
    <m/>
    <x v="0"/>
    <x v="0"/>
  </r>
  <r>
    <s v="NORTH ESTONIAN UNION BLIND"/>
    <n v="1"/>
    <s v="0.004"/>
    <m/>
    <x v="0"/>
    <x v="0"/>
  </r>
  <r>
    <s v="NORTH FEB RAS"/>
    <n v="1"/>
    <s v="0.004"/>
    <m/>
    <x v="0"/>
    <x v="0"/>
  </r>
  <r>
    <s v="NORTH KARELIAN CTR PUBL HLTH"/>
    <n v="1"/>
    <s v="0.004"/>
    <m/>
    <x v="0"/>
    <x v="0"/>
  </r>
  <r>
    <s v="NORTH MANCHESTER GEN HOSP"/>
    <n v="1"/>
    <s v="0.004"/>
    <m/>
    <x v="0"/>
    <x v="0"/>
  </r>
  <r>
    <s v="NORTH MIDDLESEX UNIV HOSP"/>
    <n v="1"/>
    <s v="0.004"/>
    <m/>
    <x v="0"/>
    <x v="0"/>
  </r>
  <r>
    <s v="NORTH SHORE UNIV HOSP"/>
    <n v="1"/>
    <s v="0.004"/>
    <m/>
    <x v="0"/>
    <x v="0"/>
  </r>
  <r>
    <s v="NORTH WALES CANC TREATMENT CTR BCUHB"/>
    <n v="1"/>
    <s v="0.004"/>
    <m/>
    <x v="0"/>
    <x v="0"/>
  </r>
  <r>
    <s v="NORTH WEST COMMISSIONING SUPPORT UNIT NWCSU"/>
    <n v="1"/>
    <s v="0.004"/>
    <m/>
    <x v="0"/>
    <x v="0"/>
  </r>
  <r>
    <s v="NORTH WEST LONDON HOSP NHS TRUST"/>
    <n v="1"/>
    <s v="0.004"/>
    <m/>
    <x v="0"/>
    <x v="0"/>
  </r>
  <r>
    <s v="NORTH WESTERN FED UNIV"/>
    <n v="1"/>
    <s v="0.004"/>
    <m/>
    <x v="0"/>
    <x v="0"/>
  </r>
  <r>
    <s v="NORTHEASTREN UNIV"/>
    <n v="1"/>
    <s v="0.004"/>
    <m/>
    <x v="0"/>
    <x v="0"/>
  </r>
  <r>
    <s v="NORTHERN BRANCH POLAR RES"/>
    <n v="1"/>
    <s v="0.004"/>
    <m/>
    <x v="0"/>
    <x v="0"/>
  </r>
  <r>
    <s v="NORTHERN GERMAN EPILEPSY CTR CHILDREN ADOLESCEN"/>
    <n v="1"/>
    <s v="0.004"/>
    <m/>
    <x v="0"/>
    <x v="0"/>
  </r>
  <r>
    <s v="NORTHERN HARDWOODS RES INST"/>
    <n v="1"/>
    <s v="0.004"/>
    <m/>
    <x v="0"/>
    <x v="0"/>
  </r>
  <r>
    <s v="NORTHERN RES STN"/>
    <n v="1"/>
    <s v="0.004"/>
    <m/>
    <x v="0"/>
    <x v="0"/>
  </r>
  <r>
    <s v="NORTHERN WATER PROBLEMS INST"/>
    <n v="1"/>
    <s v="0.004"/>
    <m/>
    <x v="0"/>
    <x v="0"/>
  </r>
  <r>
    <s v="NORTHSHORE UNIV HEALTHSYT"/>
    <n v="1"/>
    <s v="0.004"/>
    <m/>
    <x v="0"/>
    <x v="0"/>
  </r>
  <r>
    <s v="NORTHWEST A F UNIV"/>
    <n v="1"/>
    <s v="0.004"/>
    <m/>
    <x v="0"/>
    <x v="0"/>
  </r>
  <r>
    <s v="NORTHWEST AGR FORESTRY UNIV"/>
    <n v="1"/>
    <s v="0.004"/>
    <m/>
    <x v="0"/>
    <x v="0"/>
  </r>
  <r>
    <s v="NORTHWEST ATLANTIC FISHERIES CTR"/>
    <n v="1"/>
    <s v="0.004"/>
    <m/>
    <x v="0"/>
    <x v="0"/>
  </r>
  <r>
    <s v="NORTHWEST COMMUNITY COLL"/>
    <n v="1"/>
    <s v="0.004"/>
    <m/>
    <x v="0"/>
    <x v="0"/>
  </r>
  <r>
    <s v="NORTHWEST RES ASSOCIATES"/>
    <n v="1"/>
    <s v="0.004"/>
    <m/>
    <x v="0"/>
    <x v="0"/>
  </r>
  <r>
    <s v="NORTHWESTERN FEINBERG SCH MED"/>
    <n v="1"/>
    <s v="0.004"/>
    <m/>
    <x v="0"/>
    <x v="0"/>
  </r>
  <r>
    <s v="NORTHWESTREN UNIV"/>
    <n v="1"/>
    <s v="0.004"/>
    <m/>
    <x v="0"/>
    <x v="0"/>
  </r>
  <r>
    <s v="NORUT INFORMAT TECHNOL"/>
    <n v="1"/>
    <s v="0.004"/>
    <m/>
    <x v="0"/>
    <x v="0"/>
  </r>
  <r>
    <s v="NORWAY INST POPULAT BASED CANC RES"/>
    <n v="1"/>
    <s v="0.004"/>
    <m/>
    <x v="0"/>
    <x v="0"/>
  </r>
  <r>
    <s v="NORWAY RENAL REGISTRY"/>
    <n v="1"/>
    <s v="0.004"/>
    <m/>
    <x v="0"/>
    <x v="0"/>
  </r>
  <r>
    <s v="NORWAY UNIV SCI TECH NTNU"/>
    <n v="1"/>
    <s v="0.004"/>
    <m/>
    <x v="0"/>
    <x v="0"/>
  </r>
  <r>
    <s v="NORWEGIAN ACAD MUS"/>
    <n v="1"/>
    <s v="0.004"/>
    <m/>
    <x v="0"/>
    <x v="0"/>
  </r>
  <r>
    <s v="NORWEGIAN DEF RES ESTAB FFI"/>
    <n v="1"/>
    <s v="0.004"/>
    <m/>
    <x v="0"/>
    <x v="0"/>
  </r>
  <r>
    <s v="NORWEGIAN DIRECTORATE HLTH"/>
    <n v="1"/>
    <s v="0.004"/>
    <m/>
    <x v="0"/>
    <x v="0"/>
  </r>
  <r>
    <s v="NORWEGIAN ENVIRONM CTR"/>
    <n v="1"/>
    <s v="0.004"/>
    <m/>
    <x v="0"/>
    <x v="0"/>
  </r>
  <r>
    <s v="NORWEGIAN FOOD SAFETY AUTHOR"/>
    <n v="1"/>
    <s v="0.004"/>
    <m/>
    <x v="0"/>
    <x v="0"/>
  </r>
  <r>
    <s v="NORWEGIAN GEOL SURVEY"/>
    <n v="1"/>
    <s v="0.004"/>
    <m/>
    <x v="0"/>
    <x v="0"/>
  </r>
  <r>
    <s v="NORWEGIAN HOSP PROCUREMENT TRUST"/>
    <n v="1"/>
    <s v="0.004"/>
    <m/>
    <x v="0"/>
    <x v="0"/>
  </r>
  <r>
    <s v="NORWEGIAN INST AIR RES NILU"/>
    <n v="1"/>
    <s v="0.004"/>
    <m/>
    <x v="0"/>
    <x v="0"/>
  </r>
  <r>
    <s v="NORWEGIAN INST NAT REASEARCH"/>
    <n v="1"/>
    <s v="0.004"/>
    <m/>
    <x v="0"/>
    <x v="0"/>
  </r>
  <r>
    <s v="NORWEGIAN INST PUBL"/>
    <n v="1"/>
    <s v="0.004"/>
    <m/>
    <x v="0"/>
    <x v="0"/>
  </r>
  <r>
    <s v="NORWEGIAN INST STRATEG STUDIES"/>
    <n v="1"/>
    <s v="0.004"/>
    <m/>
    <x v="0"/>
    <x v="0"/>
  </r>
  <r>
    <s v="NORWEGIAN MAPPING AUTHOR"/>
    <n v="1"/>
    <s v="0.004"/>
    <m/>
    <x v="0"/>
    <x v="0"/>
  </r>
  <r>
    <s v="NORWEGIAN MED AGENCY"/>
    <n v="1"/>
    <s v="0.004"/>
    <m/>
    <x v="0"/>
    <x v="0"/>
  </r>
  <r>
    <s v="NORWEGIAN MED ASSOC"/>
    <n v="1"/>
    <s v="0.004"/>
    <m/>
    <x v="0"/>
    <x v="0"/>
  </r>
  <r>
    <s v="NORWEGIAN METEOROL INST DNMI"/>
    <n v="1"/>
    <s v="0.004"/>
    <m/>
    <x v="0"/>
    <x v="0"/>
  </r>
  <r>
    <s v="NORWEGIAN METROL SERV JV"/>
    <n v="1"/>
    <s v="0.004"/>
    <m/>
    <x v="0"/>
    <x v="0"/>
  </r>
  <r>
    <s v="NORWEGIAN PAEDIAT ASSOC"/>
    <n v="1"/>
    <s v="0.004"/>
    <m/>
    <x v="0"/>
    <x v="0"/>
  </r>
  <r>
    <s v="NORWEGIAN PSC RES CTR"/>
    <n v="1"/>
    <s v="0.004"/>
    <m/>
    <x v="0"/>
    <x v="0"/>
  </r>
  <r>
    <s v="NORWEGIAN RADIAT PROTECT AUTHOR"/>
    <n v="1"/>
    <s v="0.004"/>
    <m/>
    <x v="0"/>
    <x v="0"/>
  </r>
  <r>
    <s v="NORWEGIAN RADIAT PROTECT AUTHORITY"/>
    <n v="1"/>
    <s v="0.004"/>
    <m/>
    <x v="0"/>
    <x v="0"/>
  </r>
  <r>
    <s v="NORWEGIAN RENAL REGISTRY"/>
    <n v="1"/>
    <s v="0.004"/>
    <m/>
    <x v="0"/>
    <x v="0"/>
  </r>
  <r>
    <s v="NORWEGIAN SCH SPORTS SCI"/>
    <n v="1"/>
    <s v="0.004"/>
    <m/>
    <x v="0"/>
    <x v="0"/>
  </r>
  <r>
    <s v="NORWEGIAN SEA EAGLE PROJECT"/>
    <n v="1"/>
    <s v="0.004"/>
    <m/>
    <x v="0"/>
    <x v="0"/>
  </r>
  <r>
    <s v="NORWEGIAN UNIV COLL AGR RURAL DEV"/>
    <n v="1"/>
    <s v="0.004"/>
    <m/>
    <x v="0"/>
    <x v="0"/>
  </r>
  <r>
    <s v="NORWEGIAN WATER ENERGY DIRECTORATE NORWAY"/>
    <n v="1"/>
    <s v="0.004"/>
    <m/>
    <x v="0"/>
    <x v="0"/>
  </r>
  <r>
    <s v="NORWEIGIAN DIRECTORATE HLTH"/>
    <n v="1"/>
    <s v="0.004"/>
    <m/>
    <x v="0"/>
    <x v="0"/>
  </r>
  <r>
    <s v="NORWICH RES PK"/>
    <n v="1"/>
    <s v="0.004"/>
    <m/>
    <x v="0"/>
    <x v="0"/>
  </r>
  <r>
    <s v="NOTH ESTONIA MED CTR FDN"/>
    <n v="1"/>
    <s v="0.004"/>
    <m/>
    <x v="0"/>
    <x v="0"/>
  </r>
  <r>
    <s v="NOTTINGHAM CITY HASP"/>
    <n v="1"/>
    <s v="0.004"/>
    <m/>
    <x v="0"/>
    <x v="0"/>
  </r>
  <r>
    <s v="NOTTINGHAM UNIV HOSP"/>
    <n v="1"/>
    <s v="0.004"/>
    <m/>
    <x v="0"/>
    <x v="0"/>
  </r>
  <r>
    <s v="NOTTINGHAM UNIV HOSP NATL HLTH SERV TRUST"/>
    <n v="1"/>
    <s v="0.004"/>
    <m/>
    <x v="0"/>
    <x v="0"/>
  </r>
  <r>
    <s v="NOTTINGHAM UNIV HOSP NHS TRUST NOTTINGHAM"/>
    <n v="1"/>
    <s v="0.004"/>
    <m/>
    <x v="0"/>
    <x v="0"/>
  </r>
  <r>
    <s v="NOUVEL HOP CIVIL"/>
    <n v="1"/>
    <s v="0.004"/>
    <m/>
    <x v="0"/>
    <x v="0"/>
  </r>
  <r>
    <s v="NOUVELLES CLIN NANTAISES"/>
    <n v="1"/>
    <s v="0.004"/>
    <m/>
    <x v="0"/>
    <x v="0"/>
  </r>
  <r>
    <s v="NOVA ID FCT"/>
    <n v="1"/>
    <s v="0.004"/>
    <m/>
    <x v="0"/>
    <x v="0"/>
  </r>
  <r>
    <s v="NOVA MED SCH"/>
    <n v="1"/>
    <s v="0.004"/>
    <m/>
    <x v="0"/>
    <x v="0"/>
  </r>
  <r>
    <s v="NOVA UNIV LISBON"/>
    <n v="1"/>
    <s v="0.004"/>
    <m/>
    <x v="0"/>
    <x v="0"/>
  </r>
  <r>
    <s v="NOVARTIS ANIM HLTH"/>
    <n v="1"/>
    <s v="0.004"/>
    <m/>
    <x v="0"/>
    <x v="0"/>
  </r>
  <r>
    <s v="NOVARTIS HEALTHCARE PRIVATE LTD"/>
    <n v="1"/>
    <s v="0.004"/>
    <m/>
    <x v="0"/>
    <x v="0"/>
  </r>
  <r>
    <s v="NOVARTIS HLTH CARE PVT LTD"/>
    <n v="1"/>
    <s v="0.004"/>
    <m/>
    <x v="0"/>
    <x v="0"/>
  </r>
  <r>
    <s v="NOVARTIS INST BIOMED RES INC"/>
    <n v="1"/>
    <s v="0.004"/>
    <m/>
    <x v="0"/>
    <x v="0"/>
  </r>
  <r>
    <s v="NOVARTIS INT AG"/>
    <n v="1"/>
    <s v="0.004"/>
    <m/>
    <x v="0"/>
    <x v="0"/>
  </r>
  <r>
    <s v="NOVARTIS ONCOL EUROPE"/>
    <n v="1"/>
    <s v="0.004"/>
    <m/>
    <x v="0"/>
    <x v="0"/>
  </r>
  <r>
    <s v="NOVARTIS TURKEY"/>
    <n v="1"/>
    <s v="0.004"/>
    <m/>
    <x v="0"/>
    <x v="0"/>
  </r>
  <r>
    <s v="NOVAVITA CLIN"/>
    <n v="1"/>
    <s v="0.004"/>
    <m/>
    <x v="0"/>
    <x v="0"/>
  </r>
  <r>
    <s v="NOVELTIS"/>
    <n v="1"/>
    <s v="0.004"/>
    <m/>
    <x v="0"/>
    <x v="0"/>
  </r>
  <r>
    <s v="NOVGOROD CTR AIDS PREVENT CONTROL"/>
    <n v="1"/>
    <s v="0.004"/>
    <m/>
    <x v="0"/>
    <x v="0"/>
  </r>
  <r>
    <s v="NOVI SAD UNIV"/>
    <n v="1"/>
    <s v="0.004"/>
    <m/>
    <x v="0"/>
    <x v="0"/>
  </r>
  <r>
    <s v="NOVIA UAS"/>
    <n v="1"/>
    <s v="0.004"/>
    <m/>
    <x v="0"/>
    <x v="0"/>
  </r>
  <r>
    <s v="NOVOSIBIRSK STATE PEDAG UNIV"/>
    <n v="1"/>
    <s v="0.004"/>
    <m/>
    <x v="0"/>
    <x v="0"/>
  </r>
  <r>
    <s v="NOVOSIBIRSK UNIV"/>
    <n v="1"/>
    <s v="0.004"/>
    <m/>
    <x v="0"/>
    <x v="0"/>
  </r>
  <r>
    <s v="NOVOSYS HLTH"/>
    <n v="1"/>
    <s v="0.004"/>
    <m/>
    <x v="0"/>
    <x v="0"/>
  </r>
  <r>
    <s v="NOVOTRADE INVEST AS"/>
    <n v="1"/>
    <s v="0.004"/>
    <m/>
    <x v="0"/>
    <x v="0"/>
  </r>
  <r>
    <s v="NOVOZYMES INC"/>
    <n v="1"/>
    <s v="0.004"/>
    <m/>
    <x v="0"/>
    <x v="0"/>
  </r>
  <r>
    <s v="NPC"/>
    <n v="1"/>
    <s v="0.004"/>
    <m/>
    <x v="0"/>
    <x v="0"/>
  </r>
  <r>
    <s v="NRAO"/>
    <n v="1"/>
    <s v="0.004"/>
    <m/>
    <x v="0"/>
    <x v="0"/>
  </r>
  <r>
    <s v="NRC KI"/>
    <n v="1"/>
    <s v="0.004"/>
    <m/>
    <x v="0"/>
    <x v="0"/>
  </r>
  <r>
    <s v="NRL AARHUS UNIV"/>
    <n v="1"/>
    <s v="0.004"/>
    <m/>
    <x v="0"/>
    <x v="0"/>
  </r>
  <r>
    <s v="NRL BEE HLTH"/>
    <n v="1"/>
    <s v="0.004"/>
    <m/>
    <x v="0"/>
    <x v="0"/>
  </r>
  <r>
    <s v="NRL RABIES"/>
    <n v="1"/>
    <s v="0.004"/>
    <m/>
    <x v="0"/>
    <x v="0"/>
  </r>
  <r>
    <s v="NRNU MEPHI"/>
    <n v="1"/>
    <s v="0.004"/>
    <m/>
    <x v="0"/>
    <x v="0"/>
  </r>
  <r>
    <s v="NS KURNAKOV INST GEN INORGAN CHEM RAS"/>
    <n v="1"/>
    <s v="0.004"/>
    <m/>
    <x v="0"/>
    <x v="0"/>
  </r>
  <r>
    <s v="NS UNIV DHAKA"/>
    <n v="1"/>
    <s v="0.004"/>
    <m/>
    <x v="0"/>
    <x v="0"/>
  </r>
  <r>
    <s v="NSACPM"/>
    <n v="1"/>
    <s v="0.004"/>
    <m/>
    <x v="0"/>
    <x v="0"/>
  </r>
  <r>
    <s v="NSAI"/>
    <n v="1"/>
    <s v="0.004"/>
    <m/>
    <x v="0"/>
    <x v="0"/>
  </r>
  <r>
    <s v="NSC NIKITSKY BOT GARDEN"/>
    <n v="1"/>
    <s v="0.004"/>
    <m/>
    <x v="0"/>
    <x v="0"/>
  </r>
  <r>
    <s v="NSF"/>
    <n v="1"/>
    <s v="0.004"/>
    <m/>
    <x v="0"/>
    <x v="0"/>
  </r>
  <r>
    <s v="NSRF"/>
    <n v="1"/>
    <s v="0.004"/>
    <m/>
    <x v="0"/>
    <x v="0"/>
  </r>
  <r>
    <s v="NSRRC"/>
    <n v="1"/>
    <s v="0.004"/>
    <m/>
    <x v="0"/>
    <x v="0"/>
  </r>
  <r>
    <s v="NSV"/>
    <n v="1"/>
    <s v="0.004"/>
    <m/>
    <x v="0"/>
    <x v="0"/>
  </r>
  <r>
    <s v="NTNU UNIV MUSEUM"/>
    <n v="1"/>
    <s v="0.004"/>
    <m/>
    <x v="0"/>
    <x v="0"/>
  </r>
  <r>
    <s v="NUCL ENERGY BULGARIA ACAD SCI"/>
    <n v="1"/>
    <s v="0.004"/>
    <m/>
    <x v="0"/>
    <x v="0"/>
  </r>
  <r>
    <s v="NUCL WASTER MANAGEMENT"/>
    <n v="1"/>
    <s v="0.004"/>
    <m/>
    <x v="0"/>
    <x v="0"/>
  </r>
  <r>
    <s v="NUESTRA SENORA CANDELARIA UNIV HOSP"/>
    <n v="1"/>
    <s v="0.004"/>
    <m/>
    <x v="0"/>
    <x v="0"/>
  </r>
  <r>
    <s v="NUFFIELD DEPT CLIN MED"/>
    <n v="1"/>
    <s v="0.004"/>
    <m/>
    <x v="0"/>
    <x v="0"/>
  </r>
  <r>
    <s v="NUFFIELD TRUST"/>
    <n v="1"/>
    <s v="0.004"/>
    <m/>
    <x v="0"/>
    <x v="0"/>
  </r>
  <r>
    <s v="NURNBERG CHILDRENS HOSP"/>
    <n v="1"/>
    <s v="0.004"/>
    <m/>
    <x v="0"/>
    <x v="0"/>
  </r>
  <r>
    <s v="NURSE SPECIALIST CONTRACEPT"/>
    <n v="1"/>
    <s v="0.004"/>
    <m/>
    <x v="0"/>
    <x v="0"/>
  </r>
  <r>
    <s v="NUS GRAD SCH INTEGRAT SCI ENGN NGS"/>
    <n v="1"/>
    <s v="0.004"/>
    <m/>
    <x v="0"/>
    <x v="0"/>
  </r>
  <r>
    <s v="NUTR RES FDN"/>
    <n v="1"/>
    <s v="0.004"/>
    <m/>
    <x v="0"/>
    <x v="0"/>
  </r>
  <r>
    <s v="NW FRONTIER PROV AGR UNIV"/>
    <n v="1"/>
    <s v="0.004"/>
    <m/>
    <x v="0"/>
    <x v="0"/>
  </r>
  <r>
    <s v="NW GERMAN FOREST RES STN"/>
    <n v="1"/>
    <s v="0.004"/>
    <m/>
    <x v="0"/>
    <x v="0"/>
  </r>
  <r>
    <s v="NW LONDON HOSP NHS TRUST"/>
    <n v="1"/>
    <s v="0.004"/>
    <m/>
    <x v="0"/>
    <x v="0"/>
  </r>
  <r>
    <s v="NW PERMANENTE PC"/>
    <n v="1"/>
    <s v="0.004"/>
    <m/>
    <x v="0"/>
    <x v="0"/>
  </r>
  <r>
    <s v="NW REPROD GENET"/>
    <n v="1"/>
    <s v="0.004"/>
    <m/>
    <x v="0"/>
    <x v="0"/>
  </r>
  <r>
    <s v="NW UNIV FEINBERG SCH MED"/>
    <n v="1"/>
    <s v="0.004"/>
    <m/>
    <x v="0"/>
    <x v="0"/>
  </r>
  <r>
    <s v="NW UNIV NATIONALITIES"/>
    <n v="1"/>
    <s v="0.004"/>
    <m/>
    <x v="0"/>
    <x v="0"/>
  </r>
  <r>
    <s v="NYCOMED"/>
    <n v="1"/>
    <s v="0.004"/>
    <m/>
    <x v="0"/>
    <x v="0"/>
  </r>
  <r>
    <s v="NYCOMED AS"/>
    <n v="1"/>
    <s v="0.004"/>
    <m/>
    <x v="0"/>
    <x v="0"/>
  </r>
  <r>
    <s v="NYCOMED DANMARK"/>
    <n v="1"/>
    <s v="0.004"/>
    <m/>
    <x v="0"/>
    <x v="0"/>
  </r>
  <r>
    <s v="NYCOMED GRP"/>
    <n v="1"/>
    <s v="0.004"/>
    <m/>
    <x v="0"/>
    <x v="0"/>
  </r>
  <r>
    <s v="NYIRO GYULA HOSP"/>
    <n v="1"/>
    <s v="0.004"/>
    <m/>
    <x v="0"/>
    <x v="0"/>
  </r>
  <r>
    <s v="NYKEN"/>
    <n v="1"/>
    <s v="0.004"/>
    <m/>
    <x v="0"/>
    <x v="0"/>
  </r>
  <r>
    <s v="NYKOBING FALSTER HOSP"/>
    <n v="1"/>
    <s v="0.004"/>
    <m/>
    <x v="0"/>
    <x v="0"/>
  </r>
  <r>
    <s v="NYU LANGONE MED CTR"/>
    <n v="1"/>
    <s v="0.004"/>
    <m/>
    <x v="0"/>
    <x v="0"/>
  </r>
  <r>
    <s v="NYU MED CTR"/>
    <n v="1"/>
    <s v="0.004"/>
    <m/>
    <x v="0"/>
    <x v="0"/>
  </r>
  <r>
    <s v="NYU SHANGHAI"/>
    <n v="1"/>
    <s v="0.004"/>
    <m/>
    <x v="0"/>
    <x v="0"/>
  </r>
  <r>
    <s v="OAKLAND UNIV"/>
    <n v="1"/>
    <s v="0.004"/>
    <m/>
    <x v="0"/>
    <x v="0"/>
  </r>
  <r>
    <s v="OASI INST IRCCS"/>
    <n v="1"/>
    <s v="0.004"/>
    <m/>
    <x v="0"/>
    <x v="0"/>
  </r>
  <r>
    <s v="OBIHIRO UNIV AGR VET MED"/>
    <n v="1"/>
    <s v="0.004"/>
    <m/>
    <x v="0"/>
    <x v="0"/>
  </r>
  <r>
    <s v="OBLASTNI NEMOCNICE KOLIN"/>
    <n v="1"/>
    <s v="0.004"/>
    <m/>
    <x v="0"/>
    <x v="0"/>
  </r>
  <r>
    <s v="OBLASTNI NEMOCNICE NACHOD"/>
    <n v="1"/>
    <s v="0.004"/>
    <m/>
    <x v="0"/>
    <x v="0"/>
  </r>
  <r>
    <s v="OBSERV ASTRON NACL IGN"/>
    <n v="1"/>
    <s v="0.004"/>
    <m/>
    <x v="0"/>
    <x v="0"/>
  </r>
  <r>
    <s v="OBSERV BORDEAUX"/>
    <n v="1"/>
    <s v="0.004"/>
    <m/>
    <x v="0"/>
    <x v="0"/>
  </r>
  <r>
    <s v="OBSERV COTE AZUR"/>
    <n v="1"/>
    <s v="0.004"/>
    <m/>
    <x v="0"/>
    <x v="0"/>
  </r>
  <r>
    <s v="OBSERV CUBANO NEUROCI"/>
    <n v="1"/>
    <s v="0.004"/>
    <m/>
    <x v="0"/>
    <x v="0"/>
  </r>
  <r>
    <s v="OBSERV CUBANOS NEUROCIENCIAS"/>
    <n v="1"/>
    <s v="0.004"/>
    <m/>
    <x v="0"/>
    <x v="0"/>
  </r>
  <r>
    <s v="OBSERV GENEVA"/>
    <n v="1"/>
    <s v="0.004"/>
    <m/>
    <x v="0"/>
    <x v="0"/>
  </r>
  <r>
    <s v="OBSERV NACL MCT"/>
    <n v="1"/>
    <s v="0.004"/>
    <m/>
    <x v="0"/>
    <x v="0"/>
  </r>
  <r>
    <s v="OBSERV SCI UNIVERS"/>
    <n v="1"/>
    <s v="0.004"/>
    <m/>
    <x v="0"/>
    <x v="0"/>
  </r>
  <r>
    <s v="OBSERV TARTU UNIV"/>
    <n v="1"/>
    <s v="0.004"/>
    <m/>
    <x v="0"/>
    <x v="0"/>
  </r>
  <r>
    <s v="OBSERVAT SCI UNIVERS"/>
    <n v="1"/>
    <s v="0.004"/>
    <m/>
    <x v="0"/>
    <x v="0"/>
  </r>
  <r>
    <s v="OBSERVATORIO NACL"/>
    <n v="1"/>
    <s v="0.004"/>
    <m/>
    <x v="0"/>
    <x v="0"/>
  </r>
  <r>
    <s v="OBSTETR GYNAECOL UNIV HOSP KOCO GLIOZHENI"/>
    <n v="1"/>
    <s v="0.004"/>
    <m/>
    <x v="0"/>
    <x v="0"/>
  </r>
  <r>
    <s v="OCCUPAT HLTH CLIN"/>
    <n v="1"/>
    <s v="0.004"/>
    <m/>
    <x v="0"/>
    <x v="0"/>
  </r>
  <r>
    <s v="OCDEM"/>
    <n v="1"/>
    <s v="0.004"/>
    <m/>
    <x v="0"/>
    <x v="0"/>
  </r>
  <r>
    <s v="OCEAN FORECASTING RES DEV"/>
    <n v="1"/>
    <s v="0.004"/>
    <m/>
    <x v="0"/>
    <x v="0"/>
  </r>
  <r>
    <s v="OCEAN RD CANC INST"/>
    <n v="1"/>
    <s v="0.004"/>
    <m/>
    <x v="0"/>
    <x v="0"/>
  </r>
  <r>
    <s v="OCEAN VISUALS"/>
    <n v="1"/>
    <s v="0.004"/>
    <m/>
    <x v="0"/>
    <x v="0"/>
  </r>
  <r>
    <s v="OCEAN VISUALS AS"/>
    <n v="1"/>
    <s v="0.004"/>
    <m/>
    <x v="0"/>
    <x v="0"/>
  </r>
  <r>
    <s v="OCEANOG FISHERIES RES MAURITANIAN INST IMROP"/>
    <n v="1"/>
    <s v="0.004"/>
    <m/>
    <x v="0"/>
    <x v="0"/>
  </r>
  <r>
    <s v="OCHANOMIZU UNIV"/>
    <n v="1"/>
    <s v="0.004"/>
    <m/>
    <x v="0"/>
    <x v="0"/>
  </r>
  <r>
    <s v="ODENSE PATIENT DATA EXPLORAT NETWORK OPEN"/>
    <n v="1"/>
    <s v="0.004"/>
    <m/>
    <x v="0"/>
    <x v="0"/>
  </r>
  <r>
    <s v="ODENSE UNIV"/>
    <n v="1"/>
    <s v="0.004"/>
    <m/>
    <x v="0"/>
    <x v="0"/>
  </r>
  <r>
    <s v="ODENSE UNIV HOSPITAL"/>
    <n v="1"/>
    <s v="0.004"/>
    <m/>
    <x v="0"/>
    <x v="0"/>
  </r>
  <r>
    <s v="ODESSA NATL MECHNIKOV UNIV"/>
    <n v="1"/>
    <s v="0.004"/>
    <m/>
    <x v="0"/>
    <x v="0"/>
  </r>
  <r>
    <s v="ODESSA NATL UNIV"/>
    <n v="1"/>
    <s v="0.004"/>
    <m/>
    <x v="0"/>
    <x v="0"/>
  </r>
  <r>
    <s v="OECDS ECON DEPT"/>
    <n v="1"/>
    <s v="0.004"/>
    <m/>
    <x v="0"/>
    <x v="0"/>
  </r>
  <r>
    <s v="OELCHECK GMBH"/>
    <n v="1"/>
    <s v="0.004"/>
    <m/>
    <x v="0"/>
    <x v="0"/>
  </r>
  <r>
    <s v="OERLIKON METCO AG"/>
    <n v="1"/>
    <s v="0.004"/>
    <m/>
    <x v="0"/>
    <x v="0"/>
  </r>
  <r>
    <s v="OESCHGER CTR CLIMATE CHANGE RES"/>
    <n v="1"/>
    <s v="0.004"/>
    <m/>
    <x v="0"/>
    <x v="0"/>
  </r>
  <r>
    <s v="OESTERREICH NATIONALBANK"/>
    <n v="1"/>
    <s v="0.004"/>
    <m/>
    <x v="0"/>
    <x v="0"/>
  </r>
  <r>
    <s v="OFF CHIEF ECONOMIST"/>
    <n v="1"/>
    <s v="0.004"/>
    <m/>
    <x v="0"/>
    <x v="0"/>
  </r>
  <r>
    <s v="OFF CORONER"/>
    <n v="1"/>
    <s v="0.004"/>
    <m/>
    <x v="0"/>
    <x v="0"/>
  </r>
  <r>
    <s v="OFF DIS PREVENT CONTROL"/>
    <n v="1"/>
    <s v="0.004"/>
    <m/>
    <x v="0"/>
    <x v="0"/>
  </r>
  <r>
    <s v="OFF DIS PREVENT CONTROL REG 7"/>
    <n v="1"/>
    <s v="0.004"/>
    <m/>
    <x v="0"/>
    <x v="0"/>
  </r>
  <r>
    <s v="OFF FAUNIST LANDSCAPE ECOL"/>
    <n v="1"/>
    <s v="0.004"/>
    <m/>
    <x v="0"/>
    <x v="0"/>
  </r>
  <r>
    <s v="OFF INST RES PLANNING"/>
    <n v="1"/>
    <s v="0.004"/>
    <m/>
    <x v="0"/>
    <x v="0"/>
  </r>
  <r>
    <s v="OFF INT COIN TERRE JARDINS FAMILIAUX ASBL"/>
    <n v="1"/>
    <s v="0.004"/>
    <m/>
    <x v="0"/>
    <x v="0"/>
  </r>
  <r>
    <s v="OFF NATL CHASSE FAUNE SAUVAGE"/>
    <n v="1"/>
    <s v="0.004"/>
    <m/>
    <x v="0"/>
    <x v="0"/>
  </r>
  <r>
    <s v="OFF NATL ETUD RECH AEROSP"/>
    <n v="1"/>
    <s v="0.004"/>
    <m/>
    <x v="0"/>
    <x v="0"/>
  </r>
  <r>
    <s v="OFF POPULAT STUDIES FDN INC"/>
    <n v="1"/>
    <s v="0.004"/>
    <m/>
    <x v="0"/>
    <x v="0"/>
  </r>
  <r>
    <s v="OFF PUBL HLTH STAT INFORMAT SYST"/>
    <n v="1"/>
    <s v="0.004"/>
    <m/>
    <x v="0"/>
    <x v="0"/>
  </r>
  <r>
    <s v="OFFICE DIS PREVENT CONTROL REG 7"/>
    <n v="1"/>
    <s v="0.004"/>
    <m/>
    <x v="0"/>
    <x v="0"/>
  </r>
  <r>
    <s v="OFICINA REG COORDINAC TRASPLANTES"/>
    <n v="1"/>
    <s v="0.004"/>
    <m/>
    <x v="0"/>
    <x v="0"/>
  </r>
  <r>
    <s v="OGOLNOPOLSKIE TOWARZYSTWO OCHRONY PTAKOW"/>
    <n v="1"/>
    <s v="0.004"/>
    <m/>
    <x v="0"/>
    <x v="0"/>
  </r>
  <r>
    <s v="OGS NATL INST OCEANOG EXPT GEOPHYS"/>
    <n v="1"/>
    <s v="0.004"/>
    <m/>
    <x v="0"/>
    <x v="0"/>
  </r>
  <r>
    <s v="OHIO STATE UNIV NEWARK"/>
    <n v="1"/>
    <s v="0.004"/>
    <m/>
    <x v="0"/>
    <x v="0"/>
  </r>
  <r>
    <s v="OI BOOMING DIAMOND CTR"/>
    <n v="1"/>
    <s v="0.004"/>
    <m/>
    <x v="0"/>
    <x v="0"/>
  </r>
  <r>
    <s v="OIL PLANT NARVA PP"/>
    <n v="1"/>
    <s v="0.004"/>
    <m/>
    <x v="0"/>
    <x v="0"/>
  </r>
  <r>
    <s v="OIST GRAD UNIV"/>
    <n v="1"/>
    <s v="0.004"/>
    <m/>
    <x v="0"/>
    <x v="0"/>
  </r>
  <r>
    <s v="OKAYAMA UNIV HOSP"/>
    <n v="1"/>
    <s v="0.004"/>
    <m/>
    <x v="0"/>
    <x v="0"/>
  </r>
  <r>
    <s v="OKAYAMA UNIV SCI"/>
    <n v="1"/>
    <s v="0.004"/>
    <m/>
    <x v="0"/>
    <x v="0"/>
  </r>
  <r>
    <s v="OKINAWA INST SCI TECHNOL"/>
    <n v="1"/>
    <s v="0.004"/>
    <m/>
    <x v="0"/>
    <x v="0"/>
  </r>
  <r>
    <s v="OKLAHOMA MED RES FDN"/>
    <n v="1"/>
    <s v="0.004"/>
    <m/>
    <x v="0"/>
    <x v="0"/>
  </r>
  <r>
    <s v="OLAINFARM JOINT STOCK CO"/>
    <n v="1"/>
    <s v="0.004"/>
    <m/>
    <x v="0"/>
    <x v="0"/>
  </r>
  <r>
    <s v="OLANIS EXPERT SYST GMBH"/>
    <n v="1"/>
    <s v="0.004"/>
    <m/>
    <x v="0"/>
    <x v="0"/>
  </r>
  <r>
    <s v="OLD COURT"/>
    <n v="1"/>
    <s v="0.004"/>
    <m/>
    <x v="0"/>
    <x v="0"/>
  </r>
  <r>
    <s v="OLD DOMIN UNIV"/>
    <n v="1"/>
    <s v="0.004"/>
    <m/>
    <x v="0"/>
    <x v="0"/>
  </r>
  <r>
    <s v="OLIVIA NEWTON JOHN CANC RES INST"/>
    <n v="1"/>
    <s v="0.004"/>
    <m/>
    <x v="0"/>
    <x v="0"/>
  </r>
  <r>
    <s v="OMEGA RES"/>
    <n v="1"/>
    <s v="0.004"/>
    <m/>
    <x v="0"/>
    <x v="0"/>
  </r>
  <r>
    <s v="OMERACT PATIENT PARTNER"/>
    <n v="1"/>
    <s v="0.004"/>
    <m/>
    <x v="0"/>
    <x v="0"/>
  </r>
  <r>
    <s v="OMICSOFT QIAGEN CO"/>
    <n v="1"/>
    <s v="0.004"/>
    <m/>
    <x v="0"/>
    <x v="0"/>
  </r>
  <r>
    <s v="OMNIA ADULT EDUC CTR"/>
    <n v="1"/>
    <s v="0.004"/>
    <m/>
    <x v="0"/>
    <x v="0"/>
  </r>
  <r>
    <s v="OMPMARE"/>
    <n v="1"/>
    <s v="0.004"/>
    <m/>
    <x v="0"/>
    <x v="0"/>
  </r>
  <r>
    <s v="OMPO"/>
    <n v="1"/>
    <s v="0.004"/>
    <m/>
    <x v="0"/>
    <x v="0"/>
  </r>
  <r>
    <s v="OMSK STATE PEDAG UNIV"/>
    <n v="1"/>
    <s v="0.004"/>
    <m/>
    <x v="0"/>
    <x v="0"/>
  </r>
  <r>
    <s v="OMSK STATE UNIV"/>
    <n v="1"/>
    <s v="0.004"/>
    <m/>
    <x v="0"/>
    <x v="0"/>
  </r>
  <r>
    <s v="ONASSIS CARDIAC SURG"/>
    <n v="1"/>
    <s v="0.004"/>
    <m/>
    <x v="0"/>
    <x v="0"/>
  </r>
  <r>
    <s v="ONASSIS CARDIAC SURG CTR 356"/>
    <n v="1"/>
    <s v="0.004"/>
    <m/>
    <x v="0"/>
    <x v="0"/>
  </r>
  <r>
    <s v="ONCFS CNERA PAD"/>
    <n v="1"/>
    <s v="0.004"/>
    <m/>
    <x v="0"/>
    <x v="0"/>
  </r>
  <r>
    <s v="ONCOL INST ION CHIRICUTA"/>
    <n v="1"/>
    <s v="0.004"/>
    <m/>
    <x v="0"/>
    <x v="0"/>
  </r>
  <r>
    <s v="ONCOL INST PROF DR ION CHIRICUTA"/>
    <n v="1"/>
    <s v="0.004"/>
    <m/>
    <x v="0"/>
    <x v="0"/>
  </r>
  <r>
    <s v="ONCOL UNIT THYM CANC RARE TUMORS SARCOMAS"/>
    <n v="1"/>
    <s v="0.004"/>
    <m/>
    <x v="0"/>
    <x v="0"/>
  </r>
  <r>
    <s v="ONCOTX INC"/>
    <n v="1"/>
    <s v="0.004"/>
    <m/>
    <x v="0"/>
    <x v="0"/>
  </r>
  <r>
    <s v="ONEMA IRSTEA RES GRP"/>
    <n v="1"/>
    <s v="0.004"/>
    <m/>
    <x v="0"/>
    <x v="0"/>
  </r>
  <r>
    <s v="ONF"/>
    <n v="1"/>
    <s v="0.004"/>
    <m/>
    <x v="0"/>
    <x v="0"/>
  </r>
  <r>
    <s v="ONKOL ODDELENF"/>
    <n v="1"/>
    <s v="0.004"/>
    <m/>
    <x v="0"/>
    <x v="0"/>
  </r>
  <r>
    <s v="ONKOLOSKI INST LJUBLJANA"/>
    <n v="1"/>
    <s v="0.004"/>
    <m/>
    <x v="0"/>
    <x v="0"/>
  </r>
  <r>
    <s v="ONKOTHERAPIAS KLIN"/>
    <n v="1"/>
    <s v="0.004"/>
    <m/>
    <x v="0"/>
    <x v="0"/>
  </r>
  <r>
    <s v="ONT"/>
    <n v="1"/>
    <s v="0.004"/>
    <m/>
    <x v="0"/>
    <x v="0"/>
  </r>
  <r>
    <s v="ONTARGET CHEM"/>
    <n v="1"/>
    <s v="0.004"/>
    <m/>
    <x v="0"/>
    <x v="0"/>
  </r>
  <r>
    <s v="ONTARIO AGCY HLTH PROTECT PROMOT"/>
    <n v="1"/>
    <s v="0.004"/>
    <m/>
    <x v="0"/>
    <x v="0"/>
  </r>
  <r>
    <s v="ONTARIO CANC INST RES"/>
    <n v="1"/>
    <s v="0.004"/>
    <m/>
    <x v="0"/>
    <x v="0"/>
  </r>
  <r>
    <s v="ONTARIO MINIST ENVIRONM"/>
    <n v="1"/>
    <s v="0.004"/>
    <m/>
    <x v="0"/>
    <x v="0"/>
  </r>
  <r>
    <s v="ONZE LIEVE VROUWE ZIEKENHUIS"/>
    <n v="1"/>
    <s v="0.004"/>
    <m/>
    <x v="0"/>
    <x v="0"/>
  </r>
  <r>
    <s v="OOO POWER SEMICOND"/>
    <n v="1"/>
    <s v="0.004"/>
    <m/>
    <x v="0"/>
    <x v="0"/>
  </r>
  <r>
    <s v="OPCA BOLNICA BJELOVAR"/>
    <n v="1"/>
    <s v="0.004"/>
    <m/>
    <x v="0"/>
    <x v="0"/>
  </r>
  <r>
    <s v="OPEN ESTONIA FDN"/>
    <n v="1"/>
    <s v="0.004"/>
    <m/>
    <x v="0"/>
    <x v="0"/>
  </r>
  <r>
    <s v="OPEN MINDS CTR MENTAL HLTH RES"/>
    <n v="1"/>
    <s v="0.004"/>
    <m/>
    <x v="0"/>
    <x v="0"/>
  </r>
  <r>
    <s v="OPEN UNIV CYPRUS"/>
    <n v="1"/>
    <s v="0.004"/>
    <m/>
    <x v="0"/>
    <x v="0"/>
  </r>
  <r>
    <s v="OPEN UNIV NETHERLAND"/>
    <n v="1"/>
    <s v="0.004"/>
    <m/>
    <x v="0"/>
    <x v="0"/>
  </r>
  <r>
    <s v="OPEN UNIV SRI LANKA"/>
    <n v="1"/>
    <s v="0.004"/>
    <m/>
    <x v="0"/>
    <x v="0"/>
  </r>
  <r>
    <s v="OPHTHALM RES CTR"/>
    <n v="1"/>
    <s v="0.004"/>
    <m/>
    <x v="0"/>
    <x v="0"/>
  </r>
  <r>
    <s v="OPINAS"/>
    <n v="1"/>
    <s v="0.004"/>
    <m/>
    <x v="0"/>
    <x v="0"/>
  </r>
  <r>
    <s v="OPOLE UNIV TECHNOL"/>
    <n v="1"/>
    <s v="0.004"/>
    <m/>
    <x v="0"/>
    <x v="0"/>
  </r>
  <r>
    <s v="OPT RES CTR"/>
    <n v="1"/>
    <s v="0.004"/>
    <m/>
    <x v="0"/>
    <x v="0"/>
  </r>
  <r>
    <s v="OPTIWATER"/>
    <n v="1"/>
    <s v="0.004"/>
    <m/>
    <x v="0"/>
    <x v="0"/>
  </r>
  <r>
    <s v="ORACLE"/>
    <n v="1"/>
    <s v="0.004"/>
    <m/>
    <x v="0"/>
    <x v="0"/>
  </r>
  <r>
    <s v="ORADEA UNIV"/>
    <n v="1"/>
    <s v="0.004"/>
    <m/>
    <x v="0"/>
    <x v="0"/>
  </r>
  <r>
    <s v="ORAFTI"/>
    <n v="1"/>
    <s v="0.004"/>
    <m/>
    <x v="0"/>
    <x v="0"/>
  </r>
  <r>
    <s v="ORAN UNIV"/>
    <n v="1"/>
    <s v="0.004"/>
    <m/>
    <x v="0"/>
    <x v="0"/>
  </r>
  <r>
    <s v="ORANGE LABS"/>
    <n v="1"/>
    <s v="0.004"/>
    <m/>
    <x v="0"/>
    <x v="0"/>
  </r>
  <r>
    <s v="ORCHID CONSERVAT RES CTR SHENZHEN"/>
    <n v="1"/>
    <s v="0.004"/>
    <m/>
    <x v="0"/>
    <x v="0"/>
  </r>
  <r>
    <s v="ORDINACE INTERNIHO LEKARSTVI"/>
    <n v="1"/>
    <s v="0.004"/>
    <m/>
    <x v="0"/>
    <x v="0"/>
  </r>
  <r>
    <s v="ORDINACE PRO CHOROBY SRDCE CEV"/>
    <n v="1"/>
    <s v="0.004"/>
    <m/>
    <x v="0"/>
    <x v="0"/>
  </r>
  <r>
    <s v="OREAL BALT SIA ESTONIAN SUBSIDIARY"/>
    <n v="1"/>
    <s v="0.004"/>
    <m/>
    <x v="0"/>
    <x v="0"/>
  </r>
  <r>
    <s v="OREBRO SCH PUBL AFFAIRS"/>
    <n v="1"/>
    <s v="0.004"/>
    <m/>
    <x v="0"/>
    <x v="0"/>
  </r>
  <r>
    <s v="OREGON DERMATOL RES CTR"/>
    <n v="1"/>
    <s v="0.004"/>
    <m/>
    <x v="0"/>
    <x v="0"/>
  </r>
  <r>
    <s v="OREL STATE UNIV"/>
    <n v="1"/>
    <s v="0.004"/>
    <m/>
    <x v="0"/>
    <x v="0"/>
  </r>
  <r>
    <s v="ORENBURG MUSEUM FINE ARTS"/>
    <n v="1"/>
    <s v="0.004"/>
    <m/>
    <x v="0"/>
    <x v="0"/>
  </r>
  <r>
    <s v="ORG AER PUR"/>
    <n v="1"/>
    <s v="0.004"/>
    <m/>
    <x v="0"/>
    <x v="0"/>
  </r>
  <r>
    <s v="ORG NACL TRASPLANTES"/>
    <n v="1"/>
    <s v="0.004"/>
    <m/>
    <x v="0"/>
    <x v="0"/>
  </r>
  <r>
    <s v="ORGAN CHEM ROYAL INST TECHNOL"/>
    <n v="1"/>
    <s v="0.004"/>
    <m/>
    <x v="0"/>
    <x v="0"/>
  </r>
  <r>
    <s v="ORGAN INTERMEDIATES DYES INST"/>
    <n v="1"/>
    <s v="0.004"/>
    <m/>
    <x v="0"/>
    <x v="0"/>
  </r>
  <r>
    <s v="ORGAN PRESERVAT ALLIANCE"/>
    <n v="1"/>
    <s v="0.004"/>
    <m/>
    <x v="0"/>
    <x v="0"/>
  </r>
  <r>
    <s v="ORGAN RES CTR"/>
    <n v="1"/>
    <s v="0.004"/>
    <m/>
    <x v="0"/>
    <x v="0"/>
  </r>
  <r>
    <s v="ORGAN WASTE SYST NV"/>
    <n v="1"/>
    <s v="0.004"/>
    <m/>
    <x v="0"/>
    <x v="0"/>
  </r>
  <r>
    <s v="ORGANIZAC NACL TRASPLANTES"/>
    <n v="1"/>
    <s v="0.004"/>
    <m/>
    <x v="0"/>
    <x v="0"/>
  </r>
  <r>
    <s v="ORIENTAL INST SCI TECHNOL"/>
    <n v="1"/>
    <s v="0.004"/>
    <m/>
    <x v="0"/>
    <x v="0"/>
  </r>
  <r>
    <s v="ORIENTALE NOVARA UNIV PIEMONTE"/>
    <n v="1"/>
    <s v="0.004"/>
    <m/>
    <x v="0"/>
    <x v="0"/>
  </r>
  <r>
    <s v="ORION CORP FARMOS"/>
    <n v="1"/>
    <s v="0.004"/>
    <m/>
    <x v="0"/>
    <x v="0"/>
  </r>
  <r>
    <s v="ORLA LEHMANNS GADE"/>
    <n v="1"/>
    <s v="0.004"/>
    <m/>
    <x v="0"/>
    <x v="0"/>
  </r>
  <r>
    <s v="ORLANDO REG MED CTR INC"/>
    <n v="1"/>
    <s v="0.004"/>
    <m/>
    <x v="0"/>
    <x v="0"/>
  </r>
  <r>
    <s v="ORLEANS HOSP"/>
    <n v="1"/>
    <s v="0.004"/>
    <m/>
    <x v="0"/>
    <x v="0"/>
  </r>
  <r>
    <s v="ORNITHOL NOMENCLATURE EXPERT"/>
    <n v="1"/>
    <s v="0.004"/>
    <m/>
    <x v="0"/>
    <x v="0"/>
  </r>
  <r>
    <s v="ORS PACA"/>
    <n v="1"/>
    <s v="0.004"/>
    <m/>
    <x v="0"/>
    <x v="0"/>
  </r>
  <r>
    <s v="ORT BRAUDE COLL"/>
    <n v="1"/>
    <s v="0.004"/>
    <m/>
    <x v="0"/>
    <x v="0"/>
  </r>
  <r>
    <s v="ORTHOPADISCHES SPITAL SPEISING"/>
    <n v="1"/>
    <s v="0.004"/>
    <m/>
    <x v="0"/>
    <x v="0"/>
  </r>
  <r>
    <s v="ORTHOPAED CLIN RES CTR"/>
    <n v="1"/>
    <s v="0.004"/>
    <m/>
    <x v="0"/>
    <x v="0"/>
  </r>
  <r>
    <s v="ORTON ORTHOPAED HOSP INVALID FDN"/>
    <n v="1"/>
    <s v="0.004"/>
    <m/>
    <x v="0"/>
    <x v="0"/>
  </r>
  <r>
    <s v="ORTON ORTHOPED HOSP"/>
    <n v="1"/>
    <s v="0.004"/>
    <m/>
    <x v="0"/>
    <x v="0"/>
  </r>
  <r>
    <s v="ORTOPED KLIN UK 2LF FN MOTOL"/>
    <n v="1"/>
    <s v="0.004"/>
    <m/>
    <x v="0"/>
    <x v="0"/>
  </r>
  <r>
    <s v="ORTOPEEDIA KLIINILISTE UURINGUTE KESKUS"/>
    <n v="1"/>
    <s v="0.004"/>
    <m/>
    <x v="0"/>
    <x v="0"/>
  </r>
  <r>
    <s v="OSAKA GAKUIN UNIV"/>
    <n v="1"/>
    <s v="0.004"/>
    <m/>
    <x v="0"/>
    <x v="0"/>
  </r>
  <r>
    <s v="OSAKA KYOIKU UNIV"/>
    <n v="1"/>
    <s v="0.004"/>
    <m/>
    <x v="0"/>
    <x v="0"/>
  </r>
  <r>
    <s v="OSAKA MED CTR CANC CARDIOVASC DIS"/>
    <n v="1"/>
    <s v="0.004"/>
    <m/>
    <x v="0"/>
    <x v="0"/>
  </r>
  <r>
    <s v="OSAKA NATL HOSP"/>
    <n v="1"/>
    <s v="0.004"/>
    <m/>
    <x v="0"/>
    <x v="0"/>
  </r>
  <r>
    <s v="OSHAWA MED ARTS BLDG"/>
    <n v="1"/>
    <s v="0.004"/>
    <m/>
    <x v="0"/>
    <x v="0"/>
  </r>
  <r>
    <s v="OSIJEK UNIV"/>
    <n v="1"/>
    <s v="0.004"/>
    <m/>
    <x v="0"/>
    <x v="0"/>
  </r>
  <r>
    <s v="OSKAR KLEIN CTR"/>
    <n v="1"/>
    <s v="0.004"/>
    <m/>
    <x v="0"/>
    <x v="0"/>
  </r>
  <r>
    <s v="OSLO AKERSHUS UNIV COLL"/>
    <n v="1"/>
    <s v="0.004"/>
    <m/>
    <x v="0"/>
    <x v="0"/>
  </r>
  <r>
    <s v="OSLO AKERSHUS UNIV COLL APPL SCI HIOA"/>
    <n v="1"/>
    <s v="0.004"/>
    <m/>
    <x v="0"/>
    <x v="0"/>
  </r>
  <r>
    <s v="OSLO UNIV HOSNITAL"/>
    <n v="1"/>
    <s v="0.004"/>
    <m/>
    <x v="0"/>
    <x v="0"/>
  </r>
  <r>
    <s v="OSLO UNIV HOSP ULLEVAL"/>
    <n v="1"/>
    <s v="0.004"/>
    <m/>
    <x v="0"/>
    <x v="0"/>
  </r>
  <r>
    <s v="OSMANGAZI UNIV"/>
    <n v="1"/>
    <s v="0.004"/>
    <m/>
    <x v="0"/>
    <x v="0"/>
  </r>
  <r>
    <s v="OSNABRUCK UNIV"/>
    <n v="1"/>
    <s v="0.004"/>
    <m/>
    <x v="0"/>
    <x v="0"/>
  </r>
  <r>
    <s v="OSONG HLTH TECHNOL ADM COMPLEX"/>
    <n v="1"/>
    <s v="0.004"/>
    <m/>
    <x v="0"/>
    <x v="0"/>
  </r>
  <r>
    <s v="OSPED BAMBINI BRESCIA"/>
    <n v="1"/>
    <s v="0.004"/>
    <m/>
    <x v="0"/>
    <x v="0"/>
  </r>
  <r>
    <s v="OSPED BELLARIA"/>
    <n v="1"/>
    <s v="0.004"/>
    <m/>
    <x v="0"/>
    <x v="0"/>
  </r>
  <r>
    <s v="OSPED CANTONALE"/>
    <n v="1"/>
    <s v="0.004"/>
    <m/>
    <x v="0"/>
    <x v="0"/>
  </r>
  <r>
    <s v="OSPED CITTA CASTELLO"/>
    <n v="1"/>
    <s v="0.004"/>
    <m/>
    <x v="0"/>
    <x v="0"/>
  </r>
  <r>
    <s v="OSPED CIV ARNAS"/>
    <n v="1"/>
    <s v="0.004"/>
    <m/>
    <x v="0"/>
    <x v="0"/>
  </r>
  <r>
    <s v="OSPED CIV M ASCOLI"/>
    <n v="1"/>
    <s v="0.004"/>
    <m/>
    <x v="0"/>
    <x v="0"/>
  </r>
  <r>
    <s v="OSPED G SALESI"/>
    <n v="1"/>
    <s v="0.004"/>
    <m/>
    <x v="0"/>
    <x v="0"/>
  </r>
  <r>
    <s v="OSPED GALLIERA"/>
    <n v="1"/>
    <s v="0.004"/>
    <m/>
    <x v="0"/>
    <x v="0"/>
  </r>
  <r>
    <s v="OSPED INFERMI"/>
    <n v="1"/>
    <s v="0.004"/>
    <m/>
    <x v="0"/>
    <x v="0"/>
  </r>
  <r>
    <s v="OSPED L SPALLANZANI"/>
    <n v="1"/>
    <s v="0.004"/>
    <m/>
    <x v="0"/>
    <x v="0"/>
  </r>
  <r>
    <s v="OSPED MAGGIORE"/>
    <n v="1"/>
    <s v="0.004"/>
    <m/>
    <x v="0"/>
    <x v="0"/>
  </r>
  <r>
    <s v="OSPED MAGGIORE BOLOGNA"/>
    <n v="1"/>
    <s v="0.004"/>
    <m/>
    <x v="0"/>
    <x v="0"/>
  </r>
  <r>
    <s v="OSPED MAGGIORE POLICLIN MANGIAGALLI REGINA ELEN"/>
    <n v="1"/>
    <s v="0.004"/>
    <m/>
    <x v="0"/>
    <x v="0"/>
  </r>
  <r>
    <s v="OSPED MICROCITEMICO"/>
    <n v="1"/>
    <s v="0.004"/>
    <m/>
    <x v="0"/>
    <x v="0"/>
  </r>
  <r>
    <s v="OSPED MORGAGNI"/>
    <n v="1"/>
    <s v="0.004"/>
    <m/>
    <x v="0"/>
    <x v="0"/>
  </r>
  <r>
    <s v="OSPED REG LUGANO"/>
    <n v="1"/>
    <s v="0.004"/>
    <m/>
    <x v="0"/>
    <x v="0"/>
  </r>
  <r>
    <s v="OSPED RIUNITI"/>
    <n v="1"/>
    <s v="0.004"/>
    <m/>
    <x v="0"/>
    <x v="0"/>
  </r>
  <r>
    <s v="OSPED S FILIPPO NERI"/>
    <n v="1"/>
    <s v="0.004"/>
    <m/>
    <x v="0"/>
    <x v="0"/>
  </r>
  <r>
    <s v="OSPED SAN CARLO BORROMEO MILANO"/>
    <n v="1"/>
    <s v="0.004"/>
    <m/>
    <x v="0"/>
    <x v="0"/>
  </r>
  <r>
    <s v="OSPED SAN GIOVANNI BELLINZONA"/>
    <n v="1"/>
    <s v="0.004"/>
    <m/>
    <x v="0"/>
    <x v="0"/>
  </r>
  <r>
    <s v="OSPED SANT ORSOLA MALPIGHI"/>
    <n v="1"/>
    <s v="0.004"/>
    <m/>
    <x v="0"/>
    <x v="0"/>
  </r>
  <r>
    <s v="OSPED SANTA CORONA"/>
    <n v="1"/>
    <s v="0.004"/>
    <m/>
    <x v="0"/>
    <x v="0"/>
  </r>
  <r>
    <s v="OSPED SANTA MARIA MISERICORDIA"/>
    <n v="1"/>
    <s v="0.004"/>
    <m/>
    <x v="0"/>
    <x v="0"/>
  </r>
  <r>
    <s v="OSPED SM ANNUNZIATA AZIENDA SANITARIA FIRENZE"/>
    <n v="1"/>
    <s v="0.004"/>
    <m/>
    <x v="0"/>
    <x v="0"/>
  </r>
  <r>
    <s v="OSPED VET CUNEESE"/>
    <n v="1"/>
    <s v="0.004"/>
    <m/>
    <x v="0"/>
    <x v="0"/>
  </r>
  <r>
    <s v="OSPEDALI CIVILI BRESCIA"/>
    <n v="1"/>
    <s v="0.004"/>
    <m/>
    <x v="0"/>
    <x v="0"/>
  </r>
  <r>
    <s v="OSPEDALI GALLIERA"/>
    <n v="1"/>
    <s v="0.004"/>
    <m/>
    <x v="0"/>
    <x v="0"/>
  </r>
  <r>
    <s v="OSSERV ASTRON BOLOGNA"/>
    <n v="1"/>
    <s v="0.004"/>
    <m/>
    <x v="0"/>
    <x v="0"/>
  </r>
  <r>
    <s v="OSSERV ASTRON TERAMO"/>
    <n v="1"/>
    <s v="0.004"/>
    <m/>
    <x v="0"/>
    <x v="0"/>
  </r>
  <r>
    <s v="OSSERVATORIO ASTRON SIRIO"/>
    <n v="1"/>
    <s v="0.004"/>
    <m/>
    <x v="0"/>
    <x v="0"/>
  </r>
  <r>
    <s v="OSSERVATORIO ASTRONOM REG AUTONOMA VALLE AOSTA"/>
    <n v="1"/>
    <s v="0.004"/>
    <m/>
    <x v="0"/>
    <x v="0"/>
  </r>
  <r>
    <s v="OSSERVATORIO EPIDEMIOL"/>
    <n v="1"/>
    <s v="0.004"/>
    <m/>
    <x v="0"/>
    <x v="0"/>
  </r>
  <r>
    <s v="OSTAVA VITKOVICE HOSP"/>
    <n v="1"/>
    <s v="0.004"/>
    <m/>
    <x v="0"/>
    <x v="0"/>
  </r>
  <r>
    <s v="OSTEOPOROSIS MED CTR"/>
    <n v="1"/>
    <s v="0.004"/>
    <m/>
    <x v="0"/>
    <x v="0"/>
  </r>
  <r>
    <s v="OSTEOPOROSIS RES CTR"/>
    <n v="1"/>
    <s v="0.004"/>
    <m/>
    <x v="0"/>
    <x v="0"/>
  </r>
  <r>
    <s v="OSTERMED LTD"/>
    <n v="1"/>
    <s v="0.004"/>
    <m/>
    <x v="0"/>
    <x v="0"/>
  </r>
  <r>
    <s v="OSTERREICH BUNDESINST GESUNDHEITSWESEN"/>
    <n v="1"/>
    <s v="0.004"/>
    <m/>
    <x v="0"/>
    <x v="0"/>
  </r>
  <r>
    <s v="OSTERREICH GESELL LAB MED"/>
    <n v="1"/>
    <s v="0.004"/>
    <m/>
    <x v="0"/>
    <x v="0"/>
  </r>
  <r>
    <s v="OSTRA HOSP"/>
    <n v="1"/>
    <s v="0.004"/>
    <m/>
    <x v="0"/>
    <x v="0"/>
  </r>
  <r>
    <s v="OSTRAVA VITKOVICE HOSP"/>
    <n v="1"/>
    <s v="0.004"/>
    <m/>
    <x v="0"/>
    <x v="0"/>
  </r>
  <r>
    <s v="OSVALDO CRUZ HOSP RECIFE"/>
    <n v="1"/>
    <s v="0.004"/>
    <m/>
    <x v="0"/>
    <x v="0"/>
  </r>
  <r>
    <s v="OSWALDO CRUZ FDN FIOCRUZ"/>
    <n v="1"/>
    <s v="0.004"/>
    <m/>
    <x v="0"/>
    <x v="0"/>
  </r>
  <r>
    <s v="OTAVIO DE FREITAS HOSP"/>
    <n v="1"/>
    <s v="0.004"/>
    <m/>
    <x v="0"/>
    <x v="0"/>
  </r>
  <r>
    <s v="OTAVIO FREITAS HOSP"/>
    <n v="1"/>
    <s v="0.004"/>
    <m/>
    <x v="0"/>
    <x v="0"/>
  </r>
  <r>
    <s v="OTEPAA NAT PK"/>
    <n v="1"/>
    <s v="0.004"/>
    <m/>
    <x v="0"/>
    <x v="0"/>
  </r>
  <r>
    <s v="OTSELOT LTD"/>
    <n v="1"/>
    <s v="0.004"/>
    <m/>
    <x v="0"/>
    <x v="0"/>
  </r>
  <r>
    <s v="OTSUKA NOVEL PROD OPDC"/>
    <n v="1"/>
    <s v="0.004"/>
    <m/>
    <x v="0"/>
    <x v="0"/>
  </r>
  <r>
    <s v="OTSUKA PHARMACEUT DEV COMMERCIALIZAT INC"/>
    <n v="1"/>
    <s v="0.004"/>
    <m/>
    <x v="0"/>
    <x v="0"/>
  </r>
  <r>
    <s v="OTSUKA SA"/>
    <n v="1"/>
    <s v="0.004"/>
    <m/>
    <x v="0"/>
    <x v="0"/>
  </r>
  <r>
    <s v="OTTAWA HLTH RES INST"/>
    <n v="1"/>
    <s v="0.004"/>
    <m/>
    <x v="0"/>
    <x v="0"/>
  </r>
  <r>
    <s v="OU"/>
    <n v="1"/>
    <s v="0.004"/>
    <m/>
    <x v="0"/>
    <x v="0"/>
  </r>
  <r>
    <s v="OU BASALTEST"/>
    <n v="1"/>
    <s v="0.004"/>
    <m/>
    <x v="0"/>
    <x v="0"/>
  </r>
  <r>
    <s v="OU DENSEL BALT"/>
    <n v="1"/>
    <s v="0.004"/>
    <m/>
    <x v="0"/>
    <x v="0"/>
  </r>
  <r>
    <s v="OU ELIKO"/>
    <n v="1"/>
    <s v="0.004"/>
    <m/>
    <x v="0"/>
    <x v="0"/>
  </r>
  <r>
    <s v="OU LAIERS GRP"/>
    <n v="1"/>
    <s v="0.004"/>
    <m/>
    <x v="0"/>
    <x v="0"/>
  </r>
  <r>
    <s v="OU PEREARST ANU STARKOPF"/>
    <n v="1"/>
    <s v="0.004"/>
    <m/>
    <x v="0"/>
    <x v="0"/>
  </r>
  <r>
    <s v="OU QURETEC"/>
    <n v="1"/>
    <s v="0.004"/>
    <m/>
    <x v="0"/>
    <x v="0"/>
  </r>
  <r>
    <s v="OU QURETEC QURE LTD"/>
    <n v="1"/>
    <s v="0.004"/>
    <m/>
    <x v="0"/>
    <x v="0"/>
  </r>
  <r>
    <s v="OU QURETEC QURE LTD LIABIL CO"/>
    <n v="1"/>
    <s v="0.004"/>
    <m/>
    <x v="0"/>
    <x v="0"/>
  </r>
  <r>
    <s v="OUAS"/>
    <n v="1"/>
    <s v="0.004"/>
    <m/>
    <x v="0"/>
    <x v="0"/>
  </r>
  <r>
    <s v="OULU BUSINESS SCH"/>
    <n v="1"/>
    <s v="0.004"/>
    <m/>
    <x v="0"/>
    <x v="0"/>
  </r>
  <r>
    <s v="OULU DEACONESS INST"/>
    <n v="1"/>
    <s v="0.004"/>
    <m/>
    <x v="0"/>
    <x v="0"/>
  </r>
  <r>
    <s v="OULU EQUINE CLIN"/>
    <n v="1"/>
    <s v="0.004"/>
    <m/>
    <x v="0"/>
    <x v="0"/>
  </r>
  <r>
    <s v="OULU GAME FISHERIES RES"/>
    <n v="1"/>
    <s v="0.004"/>
    <m/>
    <x v="0"/>
    <x v="0"/>
  </r>
  <r>
    <s v="OULU MENTALCARE OY"/>
    <n v="1"/>
    <s v="0.004"/>
    <m/>
    <x v="0"/>
    <x v="0"/>
  </r>
  <r>
    <s v="OULU UNIV APPL SCI OUAS"/>
    <n v="1"/>
    <s v="0.004"/>
    <m/>
    <x v="0"/>
    <x v="0"/>
  </r>
  <r>
    <s v="OULUN YLIOPISTOLLINEN SAIRAALA"/>
    <n v="1"/>
    <s v="0.004"/>
    <m/>
    <x v="0"/>
    <x v="0"/>
  </r>
  <r>
    <s v="OUR LADY LOURDES HOSP"/>
    <n v="1"/>
    <s v="0.004"/>
    <m/>
    <x v="0"/>
    <x v="0"/>
  </r>
  <r>
    <s v="OUR LADYS HOSP CHILDREN"/>
    <n v="1"/>
    <s v="0.004"/>
    <m/>
    <x v="0"/>
    <x v="0"/>
  </r>
  <r>
    <s v="OUR LADYS HOSP CRUMLIN"/>
    <n v="1"/>
    <s v="0.004"/>
    <m/>
    <x v="0"/>
    <x v="0"/>
  </r>
  <r>
    <s v="OUTOTEC PTY LTD"/>
    <n v="1"/>
    <s v="0.004"/>
    <m/>
    <x v="0"/>
    <x v="0"/>
  </r>
  <r>
    <s v="OUTPATIENT CLIN"/>
    <n v="1"/>
    <s v="0.004"/>
    <m/>
    <x v="0"/>
    <x v="0"/>
  </r>
  <r>
    <s v="OUTPATIENT CLIN MEDEX"/>
    <n v="1"/>
    <s v="0.004"/>
    <m/>
    <x v="0"/>
    <x v="0"/>
  </r>
  <r>
    <s v="OVERTIME SCH WRESTLING"/>
    <n v="1"/>
    <s v="0.004"/>
    <m/>
    <x v="0"/>
    <x v="0"/>
  </r>
  <r>
    <s v="OVID THERAPEUT"/>
    <n v="1"/>
    <s v="0.004"/>
    <m/>
    <x v="0"/>
    <x v="0"/>
  </r>
  <r>
    <s v="OVIDIUS CONSTANTA UNIV"/>
    <n v="1"/>
    <s v="0.004"/>
    <m/>
    <x v="0"/>
    <x v="0"/>
  </r>
  <r>
    <s v="OVIEDO UNIV"/>
    <n v="1"/>
    <s v="0.004"/>
    <m/>
    <x v="0"/>
    <x v="0"/>
  </r>
  <r>
    <s v="OWL BIOMED INC"/>
    <n v="1"/>
    <s v="0.004"/>
    <m/>
    <x v="0"/>
    <x v="0"/>
  </r>
  <r>
    <s v="OXBRIDGE BIOTECH ROUNDTABLE"/>
    <n v="1"/>
    <s v="0.004"/>
    <m/>
    <x v="0"/>
    <x v="0"/>
  </r>
  <r>
    <s v="OXFORD ARCHAEOL NORTH"/>
    <n v="1"/>
    <s v="0.004"/>
    <m/>
    <x v="0"/>
    <x v="0"/>
  </r>
  <r>
    <s v="OXFORD BIOMED RES CTR"/>
    <n v="1"/>
    <s v="0.004"/>
    <m/>
    <x v="0"/>
    <x v="0"/>
  </r>
  <r>
    <s v="OXFORD HEART CTR"/>
    <n v="1"/>
    <s v="0.004"/>
    <m/>
    <x v="0"/>
    <x v="0"/>
  </r>
  <r>
    <s v="OXFORD UNIV HOSP FDN TRUST"/>
    <n v="1"/>
    <s v="0.004"/>
    <m/>
    <x v="0"/>
    <x v="0"/>
  </r>
  <r>
    <s v="OXFORD UNIV HOSP TRUSTS"/>
    <n v="1"/>
    <s v="0.004"/>
    <m/>
    <x v="0"/>
    <x v="0"/>
  </r>
  <r>
    <s v="OYEAVDELINGEN HAUKELAND SYKEHUS UNIV BERGEN"/>
    <n v="1"/>
    <s v="0.004"/>
    <m/>
    <x v="0"/>
    <x v="0"/>
  </r>
  <r>
    <s v="OZARA SLOVENIA LIFE QUAL NATL ASSOC"/>
    <n v="1"/>
    <s v="0.004"/>
    <m/>
    <x v="0"/>
    <x v="0"/>
  </r>
  <r>
    <s v="OZEL ANTALYA YASAM HOSP"/>
    <n v="1"/>
    <s v="0.004"/>
    <m/>
    <x v="0"/>
    <x v="0"/>
  </r>
  <r>
    <s v="P CATHOLIC UNIV CHILE"/>
    <n v="1"/>
    <s v="0.004"/>
    <m/>
    <x v="0"/>
    <x v="0"/>
  </r>
  <r>
    <s v="P STRADINA KLIN UNIV SLIMN"/>
    <n v="1"/>
    <s v="0.004"/>
    <m/>
    <x v="0"/>
    <x v="0"/>
  </r>
  <r>
    <s v="PAAVO NURMI CTR"/>
    <n v="1"/>
    <s v="0.004"/>
    <m/>
    <x v="0"/>
    <x v="0"/>
  </r>
  <r>
    <s v="PACER HD"/>
    <n v="1"/>
    <s v="0.004"/>
    <m/>
    <x v="0"/>
    <x v="0"/>
  </r>
  <r>
    <s v="PACIF THEATRES"/>
    <n v="1"/>
    <s v="0.004"/>
    <m/>
    <x v="0"/>
    <x v="0"/>
  </r>
  <r>
    <s v="PACIFIC ADVENTIST UNIV"/>
    <n v="1"/>
    <s v="0.004"/>
    <m/>
    <x v="0"/>
    <x v="0"/>
  </r>
  <r>
    <s v="PACIFIC BIOL STN"/>
    <n v="1"/>
    <s v="0.004"/>
    <m/>
    <x v="0"/>
    <x v="0"/>
  </r>
  <r>
    <s v="PACIFIC NORTHWEST NATL LAB"/>
    <n v="1"/>
    <s v="0.004"/>
    <m/>
    <x v="0"/>
    <x v="0"/>
  </r>
  <r>
    <s v="PACIFIC NORTHWEST RES INST"/>
    <n v="1"/>
    <s v="0.004"/>
    <m/>
    <x v="0"/>
    <x v="0"/>
  </r>
  <r>
    <s v="PACTE EDDEN"/>
    <n v="1"/>
    <s v="0.004"/>
    <m/>
    <x v="0"/>
    <x v="0"/>
  </r>
  <r>
    <s v="PADAG UNIV TALINN"/>
    <n v="1"/>
    <s v="0.004"/>
    <m/>
    <x v="0"/>
    <x v="0"/>
  </r>
  <r>
    <s v="PADOVA UNIV"/>
    <n v="1"/>
    <s v="0.004"/>
    <m/>
    <x v="0"/>
    <x v="0"/>
  </r>
  <r>
    <s v="PADRE HURTADO CLIN ALEMANA SANTIAGO HOSP"/>
    <n v="1"/>
    <s v="0.004"/>
    <m/>
    <x v="0"/>
    <x v="0"/>
  </r>
  <r>
    <s v="PADUA UNIV HOSP"/>
    <n v="1"/>
    <s v="0.004"/>
    <m/>
    <x v="0"/>
    <x v="0"/>
  </r>
  <r>
    <s v="PAEDIAT ASSOC NETHERLANDS"/>
    <n v="1"/>
    <s v="0.004"/>
    <m/>
    <x v="0"/>
    <x v="0"/>
  </r>
  <r>
    <s v="PAEDIAT CLIN DELMENHORST"/>
    <n v="1"/>
    <s v="0.004"/>
    <m/>
    <x v="0"/>
    <x v="0"/>
  </r>
  <r>
    <s v="PAGES"/>
    <n v="1"/>
    <s v="0.004"/>
    <m/>
    <x v="0"/>
    <x v="0"/>
  </r>
  <r>
    <s v="PAIDE MACHINE FACTORY"/>
    <n v="1"/>
    <s v="0.004"/>
    <m/>
    <x v="0"/>
    <x v="0"/>
  </r>
  <r>
    <s v="PAISSI HILENDARSKI UNIV PLOVDIV"/>
    <n v="1"/>
    <s v="0.004"/>
    <m/>
    <x v="0"/>
    <x v="0"/>
  </r>
  <r>
    <s v="PAKLIM"/>
    <n v="1"/>
    <s v="0.004"/>
    <m/>
    <x v="0"/>
    <x v="0"/>
  </r>
  <r>
    <s v="PALLIAT CARE SERV"/>
    <n v="1"/>
    <s v="0.004"/>
    <m/>
    <x v="0"/>
    <x v="0"/>
  </r>
  <r>
    <s v="PALM SPRINGS RES CTR"/>
    <n v="1"/>
    <s v="0.004"/>
    <m/>
    <x v="0"/>
    <x v="0"/>
  </r>
  <r>
    <s v="PAMELA YOUDE NETHERSOLE EASTERN HOSP"/>
    <n v="1"/>
    <s v="0.004"/>
    <m/>
    <x v="0"/>
    <x v="0"/>
  </r>
  <r>
    <s v="PAMGENE INT"/>
    <n v="1"/>
    <s v="0.004"/>
    <m/>
    <x v="0"/>
    <x v="0"/>
  </r>
  <r>
    <s v="PAMI"/>
    <n v="1"/>
    <s v="0.004"/>
    <m/>
    <x v="0"/>
    <x v="0"/>
  </r>
  <r>
    <s v="PANECO YAYASAN EKOSISTEM LESTARI"/>
    <n v="1"/>
    <s v="0.004"/>
    <m/>
    <x v="0"/>
    <x v="0"/>
  </r>
  <r>
    <s v="PANHELLEN ASSOC HOSP PHARMACISTS"/>
    <n v="1"/>
    <s v="0.004"/>
    <m/>
    <x v="0"/>
    <x v="0"/>
  </r>
  <r>
    <s v="PANTE UNIV SOCIAL POLIT SCI"/>
    <n v="1"/>
    <s v="0.004"/>
    <m/>
    <x v="0"/>
    <x v="0"/>
  </r>
  <r>
    <s v="PANTEION UNIV ATHENS"/>
    <n v="1"/>
    <s v="0.004"/>
    <m/>
    <x v="0"/>
    <x v="0"/>
  </r>
  <r>
    <s v="PANTHERA"/>
    <n v="1"/>
    <s v="0.004"/>
    <m/>
    <x v="0"/>
    <x v="0"/>
  </r>
  <r>
    <s v="PAOLI CALMETTES INST"/>
    <n v="1"/>
    <s v="0.004"/>
    <m/>
    <x v="0"/>
    <x v="0"/>
  </r>
  <r>
    <s v="PAPA GIOVANNI XXIII"/>
    <n v="1"/>
    <s v="0.004"/>
    <m/>
    <x v="0"/>
    <x v="0"/>
  </r>
  <r>
    <s v="PARACELSUS ELENA HOSP"/>
    <n v="1"/>
    <s v="0.004"/>
    <m/>
    <x v="0"/>
    <x v="0"/>
  </r>
  <r>
    <s v="PARACELSUS KLIN"/>
    <n v="1"/>
    <s v="0.004"/>
    <m/>
    <x v="0"/>
    <x v="0"/>
  </r>
  <r>
    <s v="PARACELSUS MED PRIVATE UNIV"/>
    <n v="1"/>
    <s v="0.004"/>
    <m/>
    <x v="0"/>
    <x v="0"/>
  </r>
  <r>
    <s v="PARACELSUS MED UNIV NUREMBERG"/>
    <n v="1"/>
    <s v="0.004"/>
    <m/>
    <x v="0"/>
    <x v="0"/>
  </r>
  <r>
    <s v="PARACELSUS MED UNIV SALZBURG"/>
    <n v="1"/>
    <s v="0.004"/>
    <m/>
    <x v="0"/>
    <x v="0"/>
  </r>
  <r>
    <s v="PARC SANITARI ST JOAN DE DEU"/>
    <n v="1"/>
    <s v="0.004"/>
    <m/>
    <x v="0"/>
    <x v="0"/>
  </r>
  <r>
    <s v="PARC SANITARI ST JOAN DEU CIBERSAM"/>
    <n v="1"/>
    <s v="0.004"/>
    <m/>
    <x v="0"/>
    <x v="0"/>
  </r>
  <r>
    <s v="PARDEE RAND GRAD SCH"/>
    <n v="1"/>
    <s v="0.004"/>
    <m/>
    <x v="0"/>
    <x v="0"/>
  </r>
  <r>
    <s v="PARE"/>
    <n v="1"/>
    <s v="0.004"/>
    <m/>
    <x v="0"/>
    <x v="0"/>
  </r>
  <r>
    <s v="PARIS CTR RECH CARDIOVASC"/>
    <n v="1"/>
    <s v="0.004"/>
    <m/>
    <x v="0"/>
    <x v="0"/>
  </r>
  <r>
    <s v="PARIS IDF OUEST UNIV"/>
    <n v="1"/>
    <s v="0.004"/>
    <m/>
    <x v="0"/>
    <x v="0"/>
  </r>
  <r>
    <s v="PARIS SORBONNE UNIV"/>
    <n v="1"/>
    <s v="0.004"/>
    <m/>
    <x v="0"/>
    <x v="0"/>
  </r>
  <r>
    <s v="PARK KLINIKUM BAD KROZINGEN"/>
    <n v="1"/>
    <s v="0.004"/>
    <m/>
    <x v="0"/>
    <x v="0"/>
  </r>
  <r>
    <s v="PARKINSONS DIS MOVEMENT DISORDERS UNIT IRCCS"/>
    <n v="1"/>
    <s v="0.004"/>
    <m/>
    <x v="0"/>
    <x v="0"/>
  </r>
  <r>
    <s v="PARKLANDKLIN"/>
    <n v="1"/>
    <s v="0.004"/>
    <m/>
    <x v="0"/>
    <x v="0"/>
  </r>
  <r>
    <s v="PARMA UNIV HOSP"/>
    <n v="1"/>
    <s v="0.004"/>
    <m/>
    <x v="0"/>
    <x v="0"/>
  </r>
  <r>
    <s v="PARNU GEN PRACTITIONERS CTR"/>
    <n v="1"/>
    <s v="0.004"/>
    <m/>
    <x v="0"/>
    <x v="0"/>
  </r>
  <r>
    <s v="PARQUE JEAN LUC"/>
    <n v="1"/>
    <s v="0.004"/>
    <m/>
    <x v="0"/>
    <x v="0"/>
  </r>
  <r>
    <s v="PARQUE SAUDE LISBOA"/>
    <n v="1"/>
    <s v="0.004"/>
    <m/>
    <x v="0"/>
    <x v="0"/>
  </r>
  <r>
    <s v="PART AGILENT TECHNOL INC"/>
    <n v="1"/>
    <s v="0.004"/>
    <m/>
    <x v="0"/>
    <x v="0"/>
  </r>
  <r>
    <s v="PARTNER DUSSELDORF"/>
    <n v="1"/>
    <s v="0.004"/>
    <m/>
    <x v="0"/>
    <x v="0"/>
  </r>
  <r>
    <s v="PARTNERS HEALTHCARE"/>
    <n v="1"/>
    <s v="0.004"/>
    <m/>
    <x v="0"/>
    <x v="0"/>
  </r>
  <r>
    <s v="PARTNERS HEALTHCARE SYST"/>
    <n v="1"/>
    <s v="0.004"/>
    <m/>
    <x v="0"/>
    <x v="0"/>
  </r>
  <r>
    <s v="PARTNERS HLTH RUSSIA"/>
    <n v="1"/>
    <s v="0.004"/>
    <m/>
    <x v="0"/>
    <x v="0"/>
  </r>
  <r>
    <s v="PARTNERS IN HLTH"/>
    <n v="1"/>
    <s v="0.004"/>
    <m/>
    <x v="0"/>
    <x v="0"/>
  </r>
  <r>
    <s v="PASTEUR INST"/>
    <n v="1"/>
    <s v="0.004"/>
    <m/>
    <x v="0"/>
    <x v="0"/>
  </r>
  <r>
    <s v="PATAN ACAD HLTH SCI"/>
    <n v="1"/>
    <s v="0.004"/>
    <m/>
    <x v="0"/>
    <x v="0"/>
  </r>
  <r>
    <s v="PATAN HOSP"/>
    <n v="1"/>
    <s v="0.004"/>
    <m/>
    <x v="0"/>
    <x v="0"/>
  </r>
  <r>
    <s v="PATERVA"/>
    <n v="1"/>
    <s v="0.004"/>
    <m/>
    <x v="0"/>
    <x v="0"/>
  </r>
  <r>
    <s v="PATHOL NORTH"/>
    <n v="1"/>
    <s v="0.004"/>
    <m/>
    <x v="0"/>
    <x v="0"/>
  </r>
  <r>
    <s v="PATHW LAB MED WA"/>
    <n v="1"/>
    <s v="0.004"/>
    <m/>
    <x v="0"/>
    <x v="0"/>
  </r>
  <r>
    <s v="PATHWEST LAB MED WA"/>
    <n v="1"/>
    <s v="0.004"/>
    <m/>
    <x v="0"/>
    <x v="0"/>
  </r>
  <r>
    <s v="PATHWEST LAB WESTERN AUSTRALIA"/>
    <n v="1"/>
    <s v="0.004"/>
    <m/>
    <x v="0"/>
    <x v="0"/>
  </r>
  <r>
    <s v="PATIENT RES PARTNER"/>
    <n v="1"/>
    <s v="0.004"/>
    <m/>
    <x v="0"/>
    <x v="0"/>
  </r>
  <r>
    <s v="PATIENTSLIKEME AOBIOME"/>
    <n v="1"/>
    <s v="0.004"/>
    <m/>
    <x v="0"/>
    <x v="0"/>
  </r>
  <r>
    <s v="PATOGEN ANAL AS"/>
    <n v="1"/>
    <s v="0.004"/>
    <m/>
    <x v="0"/>
    <x v="0"/>
  </r>
  <r>
    <s v="PATRAS GEN HOSP"/>
    <n v="1"/>
    <s v="0.004"/>
    <m/>
    <x v="0"/>
    <x v="0"/>
  </r>
  <r>
    <s v="PAU HOSP"/>
    <n v="1"/>
    <s v="0.004"/>
    <m/>
    <x v="0"/>
    <x v="0"/>
  </r>
  <r>
    <s v="PAUL LANGERHANS INST DRESDEN"/>
    <n v="1"/>
    <s v="0.004"/>
    <m/>
    <x v="0"/>
    <x v="0"/>
  </r>
  <r>
    <s v="PAUL STRADINS CLIN HOSP"/>
    <n v="1"/>
    <s v="0.004"/>
    <m/>
    <x v="0"/>
    <x v="0"/>
  </r>
  <r>
    <s v="PAUL STRADINS CLIN UNIV HOSP RIGA"/>
    <n v="1"/>
    <s v="0.004"/>
    <m/>
    <x v="0"/>
    <x v="0"/>
  </r>
  <r>
    <s v="PAUL VERLAINE UNIV"/>
    <n v="1"/>
    <s v="0.004"/>
    <m/>
    <x v="0"/>
    <x v="0"/>
  </r>
  <r>
    <s v="PAUL VERLAINE UNIV METZ"/>
    <n v="1"/>
    <s v="0.004"/>
    <m/>
    <x v="0"/>
    <x v="0"/>
  </r>
  <r>
    <s v="PAULA STRADINA UNIV HOSP"/>
    <n v="1"/>
    <s v="0.004"/>
    <m/>
    <x v="0"/>
    <x v="0"/>
  </r>
  <r>
    <s v="PAVLODAR STATE PEDAG INST"/>
    <n v="1"/>
    <s v="0.004"/>
    <m/>
    <x v="0"/>
    <x v="0"/>
  </r>
  <r>
    <s v="PAVLOV MED UNIV"/>
    <n v="1"/>
    <s v="0.004"/>
    <m/>
    <x v="0"/>
    <x v="0"/>
  </r>
  <r>
    <s v="PAVLOV STATE MED UNIV ST PETERSBURG"/>
    <n v="1"/>
    <s v="0.004"/>
    <m/>
    <x v="0"/>
    <x v="0"/>
  </r>
  <r>
    <s v="PAW PRINT GENET GENET VET SCI INC"/>
    <n v="1"/>
    <s v="0.004"/>
    <m/>
    <x v="0"/>
    <x v="0"/>
  </r>
  <r>
    <s v="PBAI NATL PLANT GENET RESOURCES CTR NPGRC"/>
    <n v="1"/>
    <s v="0.004"/>
    <m/>
    <x v="0"/>
    <x v="0"/>
  </r>
  <r>
    <s v="PE CONSULTANT LTD"/>
    <n v="1"/>
    <s v="0.004"/>
    <m/>
    <x v="0"/>
    <x v="0"/>
  </r>
  <r>
    <s v="PE PSO POF PAN EUROPEAN PSORIASIS PATIENTS ORG FO"/>
    <n v="1"/>
    <s v="0.004"/>
    <m/>
    <x v="0"/>
    <x v="0"/>
  </r>
  <r>
    <s v="PEAT INFO LTD"/>
    <n v="1"/>
    <s v="0.004"/>
    <m/>
    <x v="0"/>
    <x v="0"/>
  </r>
  <r>
    <s v="PEDAG CONSULTAT SERV"/>
    <n v="1"/>
    <s v="0.004"/>
    <m/>
    <x v="0"/>
    <x v="0"/>
  </r>
  <r>
    <s v="PEDAG PSYCHOL COUNSEL"/>
    <n v="1"/>
    <s v="0.004"/>
    <m/>
    <x v="0"/>
    <x v="0"/>
  </r>
  <r>
    <s v="PEDAG UNIV CRACOV"/>
    <n v="1"/>
    <s v="0.004"/>
    <m/>
    <x v="0"/>
    <x v="0"/>
  </r>
  <r>
    <s v="PEDAG UNIV CRACOW"/>
    <n v="1"/>
    <s v="0.004"/>
    <m/>
    <x v="0"/>
    <x v="0"/>
  </r>
  <r>
    <s v="PEDEGO RES UNIT"/>
    <n v="1"/>
    <s v="0.004"/>
    <m/>
    <x v="0"/>
    <x v="0"/>
  </r>
  <r>
    <s v="PEDIAT CLIN"/>
    <n v="1"/>
    <s v="0.004"/>
    <m/>
    <x v="0"/>
    <x v="0"/>
  </r>
  <r>
    <s v="PEDIAT NEONATAL INTENS CARE UNIT"/>
    <n v="1"/>
    <s v="0.004"/>
    <m/>
    <x v="0"/>
    <x v="0"/>
  </r>
  <r>
    <s v="PEDRO ERNESTO UNIV HOSP"/>
    <n v="1"/>
    <s v="0.004"/>
    <m/>
    <x v="0"/>
    <x v="0"/>
  </r>
  <r>
    <s v="PEEP SIITAM LTD"/>
    <n v="1"/>
    <s v="0.004"/>
    <m/>
    <x v="0"/>
    <x v="0"/>
  </r>
  <r>
    <s v="PEIJAS HOSP"/>
    <n v="1"/>
    <s v="0.004"/>
    <m/>
    <x v="0"/>
    <x v="0"/>
  </r>
  <r>
    <s v="PEIKING UNIV"/>
    <n v="1"/>
    <s v="0.004"/>
    <m/>
    <x v="0"/>
    <x v="0"/>
  </r>
  <r>
    <s v="PEKING"/>
    <n v="1"/>
    <s v="0.004"/>
    <m/>
    <x v="0"/>
    <x v="0"/>
  </r>
  <r>
    <s v="PEKING CTR ASTHMA RES EDUC"/>
    <n v="1"/>
    <s v="0.004"/>
    <m/>
    <x v="0"/>
    <x v="0"/>
  </r>
  <r>
    <s v="PEKING UNIV CLIN RES INST"/>
    <n v="1"/>
    <s v="0.004"/>
    <m/>
    <x v="0"/>
    <x v="0"/>
  </r>
  <r>
    <s v="PELIN LLC"/>
    <n v="1"/>
    <s v="0.004"/>
    <m/>
    <x v="0"/>
    <x v="0"/>
  </r>
  <r>
    <s v="PENANG MED COLL"/>
    <n v="1"/>
    <s v="0.004"/>
    <m/>
    <x v="0"/>
    <x v="0"/>
  </r>
  <r>
    <s v="PENINSULA PRIVATE HOSP"/>
    <n v="1"/>
    <s v="0.004"/>
    <m/>
    <x v="0"/>
    <x v="0"/>
  </r>
  <r>
    <s v="PENN BIO NANO SYST"/>
    <n v="1"/>
    <s v="0.004"/>
    <m/>
    <x v="0"/>
    <x v="0"/>
  </r>
  <r>
    <s v="PENN STATE ASTROBIOL RES CTR"/>
    <n v="1"/>
    <s v="0.004"/>
    <m/>
    <x v="0"/>
    <x v="0"/>
  </r>
  <r>
    <s v="PENN STATE UNIV BERKS"/>
    <n v="1"/>
    <s v="0.004"/>
    <m/>
    <x v="0"/>
    <x v="0"/>
  </r>
  <r>
    <s v="PENN STATE UNIV HOSP"/>
    <n v="1"/>
    <s v="0.004"/>
    <m/>
    <x v="0"/>
    <x v="0"/>
  </r>
  <r>
    <s v="PENS FUND RUSSIAN FEDERAT"/>
    <n v="1"/>
    <s v="0.004"/>
    <m/>
    <x v="0"/>
    <x v="0"/>
  </r>
  <r>
    <s v="PENSOFT PUBLISHERS BULGARIAN ACAD SCI"/>
    <n v="1"/>
    <s v="0.004"/>
    <m/>
    <x v="0"/>
    <x v="0"/>
  </r>
  <r>
    <s v="PENSOFT PUBLISHERS LTD"/>
    <n v="1"/>
    <s v="0.004"/>
    <m/>
    <x v="0"/>
    <x v="0"/>
  </r>
  <r>
    <s v="PENTICTON REG HOSP"/>
    <n v="1"/>
    <s v="0.004"/>
    <m/>
    <x v="0"/>
    <x v="0"/>
  </r>
  <r>
    <s v="PEOPLE ARTHRIT RHEUMATISM EUROPE"/>
    <n v="1"/>
    <s v="0.004"/>
    <m/>
    <x v="0"/>
    <x v="0"/>
  </r>
  <r>
    <s v="PEOPLE ARTHRIT RHEUMATISM EUROPE PARE"/>
    <n v="1"/>
    <s v="0.004"/>
    <m/>
    <x v="0"/>
    <x v="0"/>
  </r>
  <r>
    <s v="PEOPLES HOSP HAINAN PROV"/>
    <n v="1"/>
    <s v="0.004"/>
    <m/>
    <x v="0"/>
    <x v="0"/>
  </r>
  <r>
    <s v="PEOPLES HOSP LIAONING PROV"/>
    <n v="1"/>
    <s v="0.004"/>
    <m/>
    <x v="0"/>
    <x v="0"/>
  </r>
  <r>
    <s v="PEOPLES LIBERAT ARMY GEN HOSP"/>
    <n v="1"/>
    <s v="0.004"/>
    <m/>
    <x v="0"/>
    <x v="0"/>
  </r>
  <r>
    <s v="PEPSICO INC"/>
    <n v="1"/>
    <s v="0.004"/>
    <m/>
    <x v="0"/>
    <x v="0"/>
  </r>
  <r>
    <s v="PEPSOPOF PAN EUROPEAN PSORIASIS PATIENTS ORG FORU"/>
    <n v="1"/>
    <s v="0.004"/>
    <m/>
    <x v="0"/>
    <x v="0"/>
  </r>
  <r>
    <s v="PERCEPT SOFTWARE"/>
    <n v="1"/>
    <s v="0.004"/>
    <m/>
    <x v="0"/>
    <x v="0"/>
  </r>
  <r>
    <s v="PERE VIRGILI HLTH RES INST"/>
    <n v="1"/>
    <s v="0.004"/>
    <m/>
    <x v="0"/>
    <x v="0"/>
  </r>
  <r>
    <s v="PEREGRINE FUND"/>
    <n v="1"/>
    <s v="0.004"/>
    <m/>
    <x v="0"/>
    <x v="0"/>
  </r>
  <r>
    <s v="PERIGUEUX HOSP"/>
    <n v="1"/>
    <s v="0.004"/>
    <m/>
    <x v="0"/>
    <x v="0"/>
  </r>
  <r>
    <s v="PERINATAL CTR"/>
    <n v="1"/>
    <s v="0.004"/>
    <m/>
    <x v="0"/>
    <x v="0"/>
  </r>
  <r>
    <s v="PERINATAL PREVENT AIDS INITIAT"/>
    <n v="1"/>
    <s v="0.004"/>
    <m/>
    <x v="0"/>
    <x v="0"/>
  </r>
  <r>
    <s v="PERKINEHNER CELLULAR TECHNOL GERMANY GMBH"/>
    <n v="1"/>
    <s v="0.004"/>
    <m/>
    <x v="0"/>
    <x v="0"/>
  </r>
  <r>
    <s v="PERKINELMER INC"/>
    <n v="1"/>
    <s v="0.004"/>
    <m/>
    <x v="0"/>
    <x v="0"/>
  </r>
  <r>
    <s v="PERM STATE UNIV"/>
    <n v="1"/>
    <s v="0.004"/>
    <m/>
    <x v="0"/>
    <x v="0"/>
  </r>
  <r>
    <s v="PERMANENT REPRESENTAT ESTONIA EU"/>
    <n v="1"/>
    <s v="0.004"/>
    <m/>
    <x v="0"/>
    <x v="0"/>
  </r>
  <r>
    <s v="PESARO HOSP"/>
    <n v="1"/>
    <s v="0.004"/>
    <m/>
    <x v="0"/>
    <x v="0"/>
  </r>
  <r>
    <s v="PET CTR"/>
    <n v="1"/>
    <s v="0.004"/>
    <m/>
    <x v="0"/>
    <x v="0"/>
  </r>
  <r>
    <s v="PETA INT SCI CONSORTIUM LTD"/>
    <n v="1"/>
    <s v="0.004"/>
    <m/>
    <x v="0"/>
    <x v="0"/>
  </r>
  <r>
    <s v="PETER BUCKLEY ASSOCIATES"/>
    <n v="1"/>
    <s v="0.004"/>
    <m/>
    <x v="0"/>
    <x v="0"/>
  </r>
  <r>
    <s v="PETER GREAT MUSEUM ANTHROPOL ETHNOG KUNSTKAMERA"/>
    <n v="1"/>
    <s v="0.004"/>
    <m/>
    <x v="0"/>
    <x v="0"/>
  </r>
  <r>
    <s v="PETERBOROUGH STAMFORD HOSP NHS FDN TRUST"/>
    <n v="1"/>
    <s v="0.004"/>
    <m/>
    <x v="0"/>
    <x v="0"/>
  </r>
  <r>
    <s v="PETERFY HOSP"/>
    <n v="1"/>
    <s v="0.004"/>
    <m/>
    <x v="0"/>
    <x v="0"/>
  </r>
  <r>
    <s v="PETR GAS UNIV PLOIESTI"/>
    <n v="1"/>
    <s v="0.004"/>
    <m/>
    <x v="0"/>
    <x v="0"/>
  </r>
  <r>
    <s v="PETRAKO OIL GAS EXPLORAT LTD"/>
    <n v="1"/>
    <s v="0.004"/>
    <m/>
    <x v="0"/>
    <x v="0"/>
  </r>
  <r>
    <s v="PETZ ALADAR CTY TEACHING HOSP"/>
    <n v="1"/>
    <s v="0.004"/>
    <m/>
    <x v="0"/>
    <x v="0"/>
  </r>
  <r>
    <s v="PFIZER GLOBAL PHARMACEUT SCI"/>
    <n v="1"/>
    <s v="0.004"/>
    <m/>
    <x v="0"/>
    <x v="0"/>
  </r>
  <r>
    <s v="PFIZER GLOBAL RES DEV"/>
    <n v="1"/>
    <s v="0.004"/>
    <m/>
    <x v="0"/>
    <x v="0"/>
  </r>
  <r>
    <s v="PFIZER LTD"/>
    <n v="1"/>
    <s v="0.004"/>
    <m/>
    <x v="0"/>
    <x v="0"/>
  </r>
  <r>
    <s v="PGEU"/>
    <n v="1"/>
    <s v="0.004"/>
    <m/>
    <x v="0"/>
    <x v="0"/>
  </r>
  <r>
    <s v="PGIMER"/>
    <n v="1"/>
    <s v="0.004"/>
    <m/>
    <x v="0"/>
    <x v="0"/>
  </r>
  <r>
    <s v="PH2 LLC"/>
    <n v="1"/>
    <s v="0.004"/>
    <m/>
    <x v="0"/>
    <x v="0"/>
  </r>
  <r>
    <s v="PHARE PUBL DEV PROGRAMME"/>
    <n v="1"/>
    <s v="0.004"/>
    <m/>
    <x v="0"/>
    <x v="0"/>
  </r>
  <r>
    <s v="PHARMAC"/>
    <n v="1"/>
    <s v="0.004"/>
    <m/>
    <x v="0"/>
    <x v="0"/>
  </r>
  <r>
    <s v="PHARMACEUT ASSOC SERBIA"/>
    <n v="1"/>
    <s v="0.004"/>
    <m/>
    <x v="0"/>
    <x v="0"/>
  </r>
  <r>
    <s v="PHARMACEUT GRP EUROPEAN UNION"/>
    <n v="1"/>
    <s v="0.004"/>
    <m/>
    <x v="0"/>
    <x v="0"/>
  </r>
  <r>
    <s v="PHARMACEUT INTEGRATED RES CO"/>
    <n v="1"/>
    <s v="0.004"/>
    <m/>
    <x v="0"/>
    <x v="0"/>
  </r>
  <r>
    <s v="PHARMACEUT SCI RES INST"/>
    <n v="1"/>
    <s v="0.004"/>
    <m/>
    <x v="0"/>
    <x v="0"/>
  </r>
  <r>
    <s v="PHARMACOL CONSULTANTS NANCY"/>
    <n v="1"/>
    <s v="0.004"/>
    <m/>
    <x v="0"/>
    <x v="0"/>
  </r>
  <r>
    <s v="PHARMADULE OU"/>
    <n v="1"/>
    <s v="0.004"/>
    <m/>
    <x v="0"/>
    <x v="0"/>
  </r>
  <r>
    <s v="PHARMAHUNGARY GRP"/>
    <n v="1"/>
    <s v="0.004"/>
    <m/>
    <x v="0"/>
    <x v="0"/>
  </r>
  <r>
    <s v="PHARMASERVICE OY"/>
    <n v="1"/>
    <s v="0.004"/>
    <m/>
    <x v="0"/>
    <x v="0"/>
  </r>
  <r>
    <s v="PHARMATICS LTD"/>
    <n v="1"/>
    <s v="0.004"/>
    <m/>
    <x v="0"/>
    <x v="0"/>
  </r>
  <r>
    <s v="PHI UNIV CLIN PULMOL ALLERGY"/>
    <n v="1"/>
    <s v="0.004"/>
    <m/>
    <x v="0"/>
    <x v="0"/>
  </r>
  <r>
    <s v="PHILADELPHIA UNIV"/>
    <n v="1"/>
    <s v="0.004"/>
    <m/>
    <x v="0"/>
    <x v="0"/>
  </r>
  <r>
    <s v="PHILIP MORRIS USA POSTGRAD RES PROGRAM"/>
    <n v="1"/>
    <s v="0.004"/>
    <m/>
    <x v="0"/>
    <x v="0"/>
  </r>
  <r>
    <s v="PHILIP MORRIS USA RES CTR"/>
    <n v="1"/>
    <s v="0.004"/>
    <m/>
    <x v="0"/>
    <x v="0"/>
  </r>
  <r>
    <s v="PHILIPS RES EINDHOVEN"/>
    <n v="1"/>
    <s v="0.004"/>
    <m/>
    <x v="0"/>
    <x v="0"/>
  </r>
  <r>
    <s v="PHL UNIV COLL"/>
    <n v="1"/>
    <s v="0.004"/>
    <m/>
    <x v="0"/>
    <x v="0"/>
  </r>
  <r>
    <s v="PHLOGO APS"/>
    <n v="1"/>
    <s v="0.004"/>
    <m/>
    <x v="0"/>
    <x v="0"/>
  </r>
  <r>
    <s v="PHRENOS CTR EXPERTISE"/>
    <n v="1"/>
    <s v="0.004"/>
    <m/>
    <x v="0"/>
    <x v="0"/>
  </r>
  <r>
    <s v="PHYSIOL SECT"/>
    <n v="1"/>
    <s v="0.004"/>
    <m/>
    <x v="0"/>
    <x v="0"/>
  </r>
  <r>
    <s v="PIC"/>
    <n v="1"/>
    <s v="0.004"/>
    <m/>
    <x v="0"/>
    <x v="0"/>
  </r>
  <r>
    <s v="PICOSUN USA"/>
    <n v="1"/>
    <s v="0.004"/>
    <m/>
    <x v="0"/>
    <x v="0"/>
  </r>
  <r>
    <s v="PIEAS"/>
    <n v="1"/>
    <s v="0.004"/>
    <m/>
    <x v="0"/>
    <x v="0"/>
  </r>
  <r>
    <s v="PIERRE FABRE BIOMETRY"/>
    <n v="1"/>
    <s v="0.004"/>
    <m/>
    <x v="0"/>
    <x v="0"/>
  </r>
  <r>
    <s v="PIERRE MARIE CURIE PARIS VI UNIV UPMC UNIV PARI"/>
    <n v="1"/>
    <s v="0.004"/>
    <m/>
    <x v="0"/>
    <x v="0"/>
  </r>
  <r>
    <s v="PIRC RES OFF BRAMPTON"/>
    <n v="1"/>
    <s v="0.004"/>
    <m/>
    <x v="0"/>
    <x v="0"/>
  </r>
  <r>
    <s v="PIRITA BUSINESS HIGHSCH"/>
    <n v="1"/>
    <s v="0.004"/>
    <m/>
    <x v="0"/>
    <x v="0"/>
  </r>
  <r>
    <s v="PIRKANMAA DIST HOSP"/>
    <n v="1"/>
    <s v="0.004"/>
    <m/>
    <x v="0"/>
    <x v="0"/>
  </r>
  <r>
    <s v="PIRKANMAA HOSP DIST DIABET CTR"/>
    <n v="1"/>
    <s v="0.004"/>
    <m/>
    <x v="0"/>
    <x v="0"/>
  </r>
  <r>
    <s v="PIRKANMAA HOSP DIST FINNISH DIABET ASSOC"/>
    <n v="1"/>
    <s v="0.004"/>
    <m/>
    <x v="0"/>
    <x v="0"/>
  </r>
  <r>
    <s v="PIROGOV RUSSIAN NATL MED SURG CTR"/>
    <n v="1"/>
    <s v="0.004"/>
    <m/>
    <x v="0"/>
    <x v="0"/>
  </r>
  <r>
    <s v="PIROGOV RUSSIAN NATL MED UNIV"/>
    <n v="1"/>
    <s v="0.004"/>
    <m/>
    <x v="0"/>
    <x v="0"/>
  </r>
  <r>
    <s v="PISC"/>
    <n v="1"/>
    <s v="0.004"/>
    <m/>
    <x v="0"/>
    <x v="0"/>
  </r>
  <r>
    <s v="PISSARO PROTE PLATFORM"/>
    <n v="1"/>
    <s v="0.004"/>
    <m/>
    <x v="0"/>
    <x v="0"/>
  </r>
  <r>
    <s v="PITTSBURG STATE UNIV"/>
    <n v="1"/>
    <s v="0.004"/>
    <m/>
    <x v="0"/>
    <x v="0"/>
  </r>
  <r>
    <s v="PIXALYTICS LTD"/>
    <n v="1"/>
    <s v="0.004"/>
    <m/>
    <x v="0"/>
    <x v="0"/>
  </r>
  <r>
    <s v="PK PD INT INC"/>
    <n v="1"/>
    <s v="0.004"/>
    <m/>
    <x v="0"/>
    <x v="0"/>
  </r>
  <r>
    <s v="PKU CHEP"/>
    <n v="1"/>
    <s v="0.004"/>
    <m/>
    <x v="0"/>
    <x v="0"/>
  </r>
  <r>
    <s v="PL KAPITZA INST PHYS PROBLEMS RAS"/>
    <n v="1"/>
    <s v="0.004"/>
    <m/>
    <x v="0"/>
    <x v="0"/>
  </r>
  <r>
    <s v="PLANT BREEDING ACCLIMATIZAT INST IHAR"/>
    <n v="1"/>
    <s v="0.004"/>
    <m/>
    <x v="0"/>
    <x v="0"/>
  </r>
  <r>
    <s v="PLANT FOOD RES"/>
    <n v="1"/>
    <s v="0.004"/>
    <m/>
    <x v="0"/>
    <x v="0"/>
  </r>
  <r>
    <s v="PLANT GATEWAY LTD"/>
    <n v="1"/>
    <s v="0.004"/>
    <m/>
    <x v="0"/>
    <x v="0"/>
  </r>
  <r>
    <s v="PLANT PROTECT SERV"/>
    <n v="1"/>
    <s v="0.004"/>
    <m/>
    <x v="0"/>
    <x v="0"/>
  </r>
  <r>
    <s v="PLANTES SYST CULTURE HORTICOLES"/>
    <n v="1"/>
    <s v="0.004"/>
    <m/>
    <x v="0"/>
    <x v="0"/>
  </r>
  <r>
    <s v="PLASMA CERAM TECHNOL LTD"/>
    <n v="1"/>
    <s v="0.004"/>
    <m/>
    <x v="0"/>
    <x v="0"/>
  </r>
  <r>
    <s v="PLATEFORME CRISTALINNOV SITE MONTMELIAN"/>
    <n v="1"/>
    <s v="0.004"/>
    <m/>
    <x v="0"/>
    <x v="0"/>
  </r>
  <r>
    <s v="PLAYTECH ESTONIA OU"/>
    <n v="1"/>
    <s v="0.004"/>
    <m/>
    <x v="0"/>
    <x v="0"/>
  </r>
  <r>
    <s v="PLEKHANOV ST PETERSBURG MIN INST"/>
    <n v="1"/>
    <s v="0.004"/>
    <m/>
    <x v="0"/>
    <x v="0"/>
  </r>
  <r>
    <s v="PLEXPRESS LTD"/>
    <n v="1"/>
    <s v="0.004"/>
    <m/>
    <x v="0"/>
    <x v="0"/>
  </r>
  <r>
    <s v="PLM GRP"/>
    <n v="1"/>
    <s v="0.004"/>
    <m/>
    <x v="0"/>
    <x v="0"/>
  </r>
  <r>
    <s v="PLOVDIV MED UNIV"/>
    <n v="1"/>
    <s v="0.004"/>
    <m/>
    <x v="0"/>
    <x v="0"/>
  </r>
  <r>
    <s v="PLOY PLU RESIDENCY"/>
    <n v="1"/>
    <s v="0.004"/>
    <m/>
    <x v="0"/>
    <x v="0"/>
  </r>
  <r>
    <s v="PLURYN"/>
    <n v="1"/>
    <s v="0.004"/>
    <m/>
    <x v="0"/>
    <x v="0"/>
  </r>
  <r>
    <s v="PMU"/>
    <n v="1"/>
    <s v="0.004"/>
    <m/>
    <x v="0"/>
    <x v="0"/>
  </r>
  <r>
    <s v="PMU SALZBURG"/>
    <n v="1"/>
    <s v="0.004"/>
    <m/>
    <x v="0"/>
    <x v="0"/>
  </r>
  <r>
    <s v="PN LEBEDEV PHYS INST RAS"/>
    <n v="1"/>
    <s v="0.004"/>
    <m/>
    <x v="0"/>
    <x v="0"/>
  </r>
  <r>
    <s v="PNEUMOL RESP ONCOL UNIT"/>
    <n v="1"/>
    <s v="0.004"/>
    <m/>
    <x v="0"/>
    <x v="0"/>
  </r>
  <r>
    <s v="PNEUMOPHTISIOL HOSP"/>
    <n v="1"/>
    <s v="0.004"/>
    <m/>
    <x v="0"/>
    <x v="0"/>
  </r>
  <r>
    <s v="PNEUMOPHTISIOL INST NASTA"/>
    <n v="1"/>
    <s v="0.004"/>
    <m/>
    <x v="0"/>
    <x v="0"/>
  </r>
  <r>
    <s v="PNPI"/>
    <n v="1"/>
    <s v="0.004"/>
    <m/>
    <x v="0"/>
    <x v="0"/>
  </r>
  <r>
    <s v="PODILSKI TOVTRY NATL NAT PK"/>
    <n v="1"/>
    <s v="0.004"/>
    <m/>
    <x v="0"/>
    <x v="0"/>
  </r>
  <r>
    <s v="POHJA EESTI REGIONAALHAIGLA ONKOLOOGIAKESKUS"/>
    <n v="1"/>
    <s v="0.004"/>
    <m/>
    <x v="0"/>
    <x v="0"/>
  </r>
  <r>
    <s v="POINT MED ROND POINT NATIONMED"/>
    <n v="1"/>
    <s v="0.004"/>
    <m/>
    <x v="0"/>
    <x v="0"/>
  </r>
  <r>
    <s v="POISON CONTROL CTR"/>
    <n v="1"/>
    <s v="0.004"/>
    <m/>
    <x v="0"/>
    <x v="0"/>
  </r>
  <r>
    <s v="POISON INFORMAT CTR"/>
    <n v="1"/>
    <s v="0.004"/>
    <m/>
    <x v="0"/>
    <x v="0"/>
  </r>
  <r>
    <s v="POISONS INFORMAT CTR"/>
    <n v="1"/>
    <s v="0.004"/>
    <m/>
    <x v="0"/>
    <x v="0"/>
  </r>
  <r>
    <s v="POLAR ALPINE BOT GARDEN INST"/>
    <n v="1"/>
    <s v="0.004"/>
    <m/>
    <x v="0"/>
    <x v="0"/>
  </r>
  <r>
    <s v="POLAR ENVIRONM CTR"/>
    <n v="1"/>
    <s v="0.004"/>
    <m/>
    <x v="0"/>
    <x v="0"/>
  </r>
  <r>
    <s v="POLAR RES INST CHINA"/>
    <n v="1"/>
    <s v="0.004"/>
    <m/>
    <x v="0"/>
    <x v="0"/>
  </r>
  <r>
    <s v="POLAR RES INST MARINE FISHERIES OCEANOG"/>
    <n v="1"/>
    <s v="0.004"/>
    <m/>
    <x v="0"/>
    <x v="0"/>
  </r>
  <r>
    <s v="POLE HYDROECOL PLANS EAU ONEMA IRSTEA"/>
    <n v="1"/>
    <s v="0.004"/>
    <m/>
    <x v="0"/>
    <x v="0"/>
  </r>
  <r>
    <s v="POLETAYEV INST THEORET HIST STUDIES HUMANITIES"/>
    <n v="1"/>
    <s v="0.004"/>
    <m/>
    <x v="0"/>
    <x v="0"/>
  </r>
  <r>
    <s v="POLICE CZECH REPUBL"/>
    <n v="1"/>
    <s v="0.004"/>
    <m/>
    <x v="0"/>
    <x v="0"/>
  </r>
  <r>
    <s v="POLICLIN A GEMELLI UNIV CATTOLICA SACRO CUORE"/>
    <n v="1"/>
    <s v="0.004"/>
    <m/>
    <x v="0"/>
    <x v="0"/>
  </r>
  <r>
    <s v="POLICLIN S ORSOLA MALPIGLI"/>
    <n v="1"/>
    <s v="0.004"/>
    <m/>
    <x v="0"/>
    <x v="0"/>
  </r>
  <r>
    <s v="POLIKLIN HUMANITAS"/>
    <n v="1"/>
    <s v="0.004"/>
    <m/>
    <x v="0"/>
    <x v="0"/>
  </r>
  <r>
    <s v="POLIKLIN MALESICE"/>
    <n v="1"/>
    <s v="0.004"/>
    <m/>
    <x v="0"/>
    <x v="0"/>
  </r>
  <r>
    <s v="POLIKLIN MODRANY"/>
    <n v="1"/>
    <s v="0.004"/>
    <m/>
    <x v="0"/>
    <x v="0"/>
  </r>
  <r>
    <s v="POLIKLIN RAVAK"/>
    <n v="1"/>
    <s v="0.004"/>
    <m/>
    <x v="0"/>
    <x v="0"/>
  </r>
  <r>
    <s v="POLISH AMER CHILDRENS HOSP"/>
    <n v="1"/>
    <s v="0.004"/>
    <m/>
    <x v="0"/>
    <x v="0"/>
  </r>
  <r>
    <s v="POLISH AS"/>
    <n v="1"/>
    <s v="0.004"/>
    <m/>
    <x v="0"/>
    <x v="0"/>
  </r>
  <r>
    <s v="POLISH ASSOC PEDIAT SURG"/>
    <n v="1"/>
    <s v="0.004"/>
    <m/>
    <x v="0"/>
    <x v="0"/>
  </r>
  <r>
    <s v="POLISH CARDIAC SOC"/>
    <n v="1"/>
    <s v="0.004"/>
    <m/>
    <x v="0"/>
    <x v="0"/>
  </r>
  <r>
    <s v="POLISH CARDIAC SOCIETY"/>
    <n v="1"/>
    <s v="0.004"/>
    <m/>
    <x v="0"/>
    <x v="0"/>
  </r>
  <r>
    <s v="POLISH GEOL INST NATL RES INST"/>
    <n v="1"/>
    <s v="0.004"/>
    <m/>
    <x v="0"/>
    <x v="0"/>
  </r>
  <r>
    <s v="POLISH MOTHERS MEM HOSP"/>
    <n v="1"/>
    <s v="0.004"/>
    <m/>
    <x v="0"/>
    <x v="0"/>
  </r>
  <r>
    <s v="POLISH MOTHERS MEM HOSP RES INST"/>
    <n v="1"/>
    <s v="0.004"/>
    <m/>
    <x v="0"/>
    <x v="0"/>
  </r>
  <r>
    <s v="POLISH TRANSPLANT COORDINATING CTR"/>
    <n v="1"/>
    <s v="0.004"/>
    <m/>
    <x v="0"/>
    <x v="0"/>
  </r>
  <r>
    <s v="POLITECH MILANO"/>
    <n v="1"/>
    <s v="0.004"/>
    <m/>
    <x v="0"/>
    <x v="0"/>
  </r>
  <r>
    <s v="POLITECN"/>
    <n v="1"/>
    <s v="0.004"/>
    <m/>
    <x v="0"/>
    <x v="0"/>
  </r>
  <r>
    <s v="POLITECNICO MILANO"/>
    <n v="1"/>
    <s v="0.004"/>
    <m/>
    <x v="0"/>
    <x v="0"/>
  </r>
  <r>
    <s v="POLSKA AKAD UMIEJETNOSCI"/>
    <n v="1"/>
    <s v="0.004"/>
    <m/>
    <x v="0"/>
    <x v="0"/>
  </r>
  <r>
    <s v="POLULA FISH REARING CTR"/>
    <n v="1"/>
    <s v="0.004"/>
    <m/>
    <x v="0"/>
    <x v="0"/>
  </r>
  <r>
    <s v="POLYCLIN HOSPITALLER BROS ST JOHN GOD BUDAPEST"/>
    <n v="1"/>
    <s v="0.004"/>
    <m/>
    <x v="0"/>
    <x v="0"/>
  </r>
  <r>
    <s v="POLYCLIN LORMEAU"/>
    <n v="1"/>
    <s v="0.004"/>
    <m/>
    <x v="0"/>
    <x v="0"/>
  </r>
  <r>
    <s v="POLYCLIN REGINA MARIA BANEASA"/>
    <n v="1"/>
    <s v="0.004"/>
    <m/>
    <x v="0"/>
    <x v="0"/>
  </r>
  <r>
    <s v="POLYCLIN SEVIGNE"/>
    <n v="1"/>
    <s v="0.004"/>
    <m/>
    <x v="0"/>
    <x v="0"/>
  </r>
  <r>
    <s v="POLYMER COMPETENCE CTR LEOBEN GMBH"/>
    <n v="1"/>
    <s v="0.004"/>
    <m/>
    <x v="0"/>
    <x v="0"/>
  </r>
  <r>
    <s v="POLYOMICA S HERTOGENBOSCH"/>
    <n v="1"/>
    <s v="0.004"/>
    <m/>
    <x v="0"/>
    <x v="0"/>
  </r>
  <r>
    <s v="POLYTEC GMBH"/>
    <n v="1"/>
    <s v="0.004"/>
    <m/>
    <x v="0"/>
    <x v="0"/>
  </r>
  <r>
    <s v="POLYTECH INST NEW YORK"/>
    <n v="1"/>
    <s v="0.004"/>
    <m/>
    <x v="0"/>
    <x v="0"/>
  </r>
  <r>
    <s v="POLYTECH INST PORTO"/>
    <n v="1"/>
    <s v="0.004"/>
    <m/>
    <x v="0"/>
    <x v="0"/>
  </r>
  <r>
    <s v="POLYTECH MILANO"/>
    <n v="1"/>
    <s v="0.004"/>
    <m/>
    <x v="0"/>
    <x v="0"/>
  </r>
  <r>
    <s v="POLYTECH NAMIBIA"/>
    <n v="1"/>
    <s v="0.004"/>
    <m/>
    <x v="0"/>
    <x v="0"/>
  </r>
  <r>
    <s v="POLYTECH UNIV"/>
    <n v="1"/>
    <s v="0.004"/>
    <m/>
    <x v="0"/>
    <x v="0"/>
  </r>
  <r>
    <s v="POLYTECH UNIV BARI"/>
    <n v="1"/>
    <s v="0.004"/>
    <m/>
    <x v="0"/>
    <x v="0"/>
  </r>
  <r>
    <s v="POMERANIAN CTR TOXICOL"/>
    <n v="1"/>
    <s v="0.004"/>
    <m/>
    <x v="0"/>
    <x v="0"/>
  </r>
  <r>
    <s v="POMERANIAN UNIV"/>
    <n v="1"/>
    <s v="0.004"/>
    <m/>
    <x v="0"/>
    <x v="0"/>
  </r>
  <r>
    <s v="POMOR STATE UNIV"/>
    <n v="1"/>
    <s v="0.004"/>
    <m/>
    <x v="0"/>
    <x v="0"/>
  </r>
  <r>
    <s v="PONCE HLTH SCI UNIV"/>
    <n v="1"/>
    <s v="0.004"/>
    <m/>
    <x v="0"/>
    <x v="0"/>
  </r>
  <r>
    <s v="PONDICHERRRY UNIV"/>
    <n v="1"/>
    <s v="0.004"/>
    <m/>
    <x v="0"/>
    <x v="0"/>
  </r>
  <r>
    <s v="PONTIF CATHOLIC UNIV PARANA"/>
    <n v="1"/>
    <s v="0.004"/>
    <m/>
    <x v="0"/>
    <x v="0"/>
  </r>
  <r>
    <s v="PONTIF CATHOLIC UNIV RIO DE JENEIRO"/>
    <n v="1"/>
    <s v="0.004"/>
    <m/>
    <x v="0"/>
    <x v="0"/>
  </r>
  <r>
    <s v="PONTIF CATHOLIC UNIV SAO PAULO"/>
    <n v="1"/>
    <s v="0.004"/>
    <m/>
    <x v="0"/>
    <x v="0"/>
  </r>
  <r>
    <s v="PONTIFICIA UNIV CATOLICA"/>
    <n v="1"/>
    <s v="0.004"/>
    <m/>
    <x v="0"/>
    <x v="0"/>
  </r>
  <r>
    <s v="PONTIFICIA UNIV CATOLICA ECUADOR"/>
    <n v="1"/>
    <s v="0.004"/>
    <m/>
    <x v="0"/>
    <x v="0"/>
  </r>
  <r>
    <s v="PONTIFICIA UNIV CATOLICA RIO GRANDE SUL PUCRS"/>
    <n v="1"/>
    <s v="0.004"/>
    <m/>
    <x v="0"/>
    <x v="0"/>
  </r>
  <r>
    <s v="PONTIFICIA UNIV CATOLICA SAO PAULO"/>
    <n v="1"/>
    <s v="0.004"/>
    <m/>
    <x v="0"/>
    <x v="0"/>
  </r>
  <r>
    <s v="PONTIFICIA UNIV JAVERIANA BOGOTA"/>
    <n v="1"/>
    <s v="0.004"/>
    <m/>
    <x v="0"/>
    <x v="0"/>
  </r>
  <r>
    <s v="PONTIFICIAL UNIV CATOLIC RIO DE JANEIRO"/>
    <n v="1"/>
    <s v="0.004"/>
    <m/>
    <x v="0"/>
    <x v="0"/>
  </r>
  <r>
    <s v="POPULAT CANC REGISTER GOIANIA"/>
    <n v="1"/>
    <s v="0.004"/>
    <m/>
    <x v="0"/>
    <x v="0"/>
  </r>
  <r>
    <s v="POPULAT HLTH RES INST"/>
    <n v="1"/>
    <s v="0.004"/>
    <m/>
    <x v="0"/>
    <x v="0"/>
  </r>
  <r>
    <s v="POPULAT SCI HUNTSMAN CANC INST"/>
    <n v="1"/>
    <s v="0.004"/>
    <m/>
    <x v="0"/>
    <x v="0"/>
  </r>
  <r>
    <s v="PORT TALLINN"/>
    <n v="1"/>
    <s v="0.004"/>
    <m/>
    <x v="0"/>
    <x v="0"/>
  </r>
  <r>
    <s v="PORTUGUESE INST ONCOL"/>
    <n v="1"/>
    <s v="0.004"/>
    <m/>
    <x v="0"/>
    <x v="0"/>
  </r>
  <r>
    <s v="PORTUGUESE INST ONCOL COIMBRA"/>
    <n v="1"/>
    <s v="0.004"/>
    <m/>
    <x v="0"/>
    <x v="0"/>
  </r>
  <r>
    <s v="POSITIUM LTD"/>
    <n v="1"/>
    <s v="0.004"/>
    <m/>
    <x v="0"/>
    <x v="0"/>
  </r>
  <r>
    <s v="POSTECH"/>
    <n v="1"/>
    <s v="0.004"/>
    <m/>
    <x v="0"/>
    <x v="0"/>
  </r>
  <r>
    <s v="POSTGRAD INST MANAGEMENT"/>
    <n v="1"/>
    <s v="0.004"/>
    <m/>
    <x v="0"/>
    <x v="0"/>
  </r>
  <r>
    <s v="POSTGRAD MED SCH"/>
    <n v="1"/>
    <s v="0.004"/>
    <m/>
    <x v="0"/>
    <x v="0"/>
  </r>
  <r>
    <s v="POSTGRADUATE INST MED EDUC RES"/>
    <n v="1"/>
    <s v="0.004"/>
    <m/>
    <x v="0"/>
    <x v="0"/>
  </r>
  <r>
    <s v="POTENZA UNIV G MARCONI"/>
    <n v="1"/>
    <s v="0.004"/>
    <m/>
    <x v="0"/>
    <x v="0"/>
  </r>
  <r>
    <s v="POWER ELECT"/>
    <n v="1"/>
    <s v="0.004"/>
    <m/>
    <x v="0"/>
    <x v="0"/>
  </r>
  <r>
    <s v="POZNAN RADIOCARBON LAB"/>
    <n v="1"/>
    <s v="0.004"/>
    <m/>
    <x v="0"/>
    <x v="0"/>
  </r>
  <r>
    <s v="POZNAN RHEUMATOL CTR SREM"/>
    <n v="1"/>
    <s v="0.004"/>
    <m/>
    <x v="0"/>
    <x v="0"/>
  </r>
  <r>
    <s v="POZNAN UNIV ECON BUSINESS"/>
    <n v="1"/>
    <s v="0.004"/>
    <m/>
    <x v="0"/>
    <x v="0"/>
  </r>
  <r>
    <s v="POZOB VELDHOVEN"/>
    <n v="1"/>
    <s v="0.004"/>
    <m/>
    <x v="0"/>
    <x v="0"/>
  </r>
  <r>
    <s v="PP SHIRSHOV INST OCEANOL ABIORAS"/>
    <n v="1"/>
    <s v="0.004"/>
    <m/>
    <x v="0"/>
    <x v="0"/>
  </r>
  <r>
    <s v="PP SHIRSHOV INST OCEANOL RAS ABIO RAS"/>
    <n v="1"/>
    <s v="0.004"/>
    <m/>
    <x v="0"/>
    <x v="0"/>
  </r>
  <r>
    <s v="PR LOIC GUILLEVIN HOP COCHIN"/>
    <n v="1"/>
    <s v="0.004"/>
    <m/>
    <x v="0"/>
    <x v="0"/>
  </r>
  <r>
    <s v="PRA HLTH SCI"/>
    <n v="1"/>
    <s v="0.004"/>
    <m/>
    <x v="0"/>
    <x v="0"/>
  </r>
  <r>
    <s v="PRAGUE PSYCHIAT CTR"/>
    <n v="1"/>
    <s v="0.004"/>
    <m/>
    <x v="0"/>
    <x v="0"/>
  </r>
  <r>
    <s v="PRAIRIEFYRE SOFTWARE INC"/>
    <n v="1"/>
    <s v="0.004"/>
    <m/>
    <x v="0"/>
    <x v="0"/>
  </r>
  <r>
    <s v="PRAKASH HOSP TRAUMA CTR"/>
    <n v="1"/>
    <s v="0.004"/>
    <m/>
    <x v="0"/>
    <x v="0"/>
  </r>
  <r>
    <s v="PRANATAL MED MUNCHEN"/>
    <n v="1"/>
    <s v="0.004"/>
    <m/>
    <x v="0"/>
    <x v="0"/>
  </r>
  <r>
    <s v="PRANATALMED GENET NURNBERG"/>
    <n v="1"/>
    <s v="0.004"/>
    <m/>
    <x v="0"/>
    <x v="0"/>
  </r>
  <r>
    <s v="PRASAD HOSP"/>
    <n v="1"/>
    <s v="0.004"/>
    <m/>
    <x v="0"/>
    <x v="0"/>
  </r>
  <r>
    <s v="PRAXAIR INC"/>
    <n v="1"/>
    <s v="0.004"/>
    <m/>
    <x v="0"/>
    <x v="0"/>
  </r>
  <r>
    <s v="PRAXIS CTR POLICY STUDY"/>
    <n v="1"/>
    <s v="0.004"/>
    <m/>
    <x v="0"/>
    <x v="0"/>
  </r>
  <r>
    <s v="PRELCO CO"/>
    <n v="1"/>
    <s v="0.004"/>
    <m/>
    <x v="0"/>
    <x v="0"/>
  </r>
  <r>
    <s v="PRELCO INC"/>
    <n v="1"/>
    <s v="0.004"/>
    <m/>
    <x v="0"/>
    <x v="0"/>
  </r>
  <r>
    <s v="PREPARATORY COMMISS COMPREHENS NUCL TEST BAN TREA"/>
    <n v="1"/>
    <s v="0.004"/>
    <m/>
    <x v="0"/>
    <x v="0"/>
  </r>
  <r>
    <s v="PRES UNIV LILLE NORD FRANCE"/>
    <n v="1"/>
    <s v="0.004"/>
    <m/>
    <x v="0"/>
    <x v="0"/>
  </r>
  <r>
    <s v="PRESBYTERIAN COLL"/>
    <n v="1"/>
    <s v="0.004"/>
    <m/>
    <x v="0"/>
    <x v="0"/>
  </r>
  <r>
    <s v="PRESBYTERIAN UNIV COLL"/>
    <n v="1"/>
    <s v="0.004"/>
    <m/>
    <x v="0"/>
    <x v="0"/>
  </r>
  <r>
    <s v="PRESCH KORVEKULA"/>
    <n v="1"/>
    <s v="0.004"/>
    <m/>
    <x v="0"/>
    <x v="0"/>
  </r>
  <r>
    <s v="PRESIDENT TURKISH RATIONAL DRUG USE PLATFORM"/>
    <n v="1"/>
    <s v="0.004"/>
    <m/>
    <x v="0"/>
    <x v="0"/>
  </r>
  <r>
    <s v="PRESIDIO OSPED SANTA BARBARA"/>
    <n v="1"/>
    <s v="0.004"/>
    <m/>
    <x v="0"/>
    <x v="0"/>
  </r>
  <r>
    <s v="PREVENT MED PUBL HLTH"/>
    <n v="1"/>
    <s v="0.004"/>
    <m/>
    <x v="0"/>
    <x v="0"/>
  </r>
  <r>
    <s v="PRIELCULI PLANT BREEDING INST"/>
    <n v="1"/>
    <s v="0.004"/>
    <m/>
    <x v="0"/>
    <x v="0"/>
  </r>
  <r>
    <s v="PRIFYSGOL ABERYSTWYTH"/>
    <n v="1"/>
    <s v="0.004"/>
    <m/>
    <x v="0"/>
    <x v="0"/>
  </r>
  <r>
    <s v="PRIMARY CARE RES INST IDIAP JORDI GOL"/>
    <n v="1"/>
    <s v="0.004"/>
    <m/>
    <x v="0"/>
    <x v="0"/>
  </r>
  <r>
    <s v="PRIMARY CARE RES INST JORDI GOL IDIAP"/>
    <n v="1"/>
    <s v="0.004"/>
    <m/>
    <x v="0"/>
    <x v="0"/>
  </r>
  <r>
    <s v="PRIMARY HEALTH CARE"/>
    <n v="1"/>
    <s v="0.004"/>
    <m/>
    <x v="0"/>
    <x v="0"/>
  </r>
  <r>
    <s v="PRIMARY HLTH CARE CTR DR MILUTIN IVKOVIC"/>
    <n v="1"/>
    <s v="0.004"/>
    <m/>
    <x v="0"/>
    <x v="0"/>
  </r>
  <r>
    <s v="PRIMARY HLTH CARE GRP ALMADA SEIXAL REG LISBON"/>
    <n v="1"/>
    <s v="0.004"/>
    <m/>
    <x v="0"/>
    <x v="0"/>
  </r>
  <r>
    <s v="PRINCE HENRYS INST MED RES"/>
    <n v="1"/>
    <s v="0.004"/>
    <m/>
    <x v="0"/>
    <x v="0"/>
  </r>
  <r>
    <s v="PRINCE MOHAMED BIN ABDULAZIZ HOSP"/>
    <n v="1"/>
    <s v="0.004"/>
    <m/>
    <x v="0"/>
    <x v="0"/>
  </r>
  <r>
    <s v="PRINCE SONGKLA UNIV HOSP"/>
    <n v="1"/>
    <s v="0.004"/>
    <m/>
    <x v="0"/>
    <x v="0"/>
  </r>
  <r>
    <s v="PRINCE WALES MED RES INST"/>
    <n v="1"/>
    <s v="0.004"/>
    <m/>
    <x v="0"/>
    <x v="0"/>
  </r>
  <r>
    <s v="PRINCESS AI JAWHARA AL BRAHIM CTR EXCELLENCE RES"/>
    <n v="1"/>
    <s v="0.004"/>
    <m/>
    <x v="0"/>
    <x v="0"/>
  </r>
  <r>
    <s v="PRINCESS MARGARET HOSP CHILDREN"/>
    <n v="1"/>
    <s v="0.004"/>
    <m/>
    <x v="0"/>
    <x v="0"/>
  </r>
  <r>
    <s v="PRINCESS NOURAH BINT ABDULRAHMAN UNIV"/>
    <n v="1"/>
    <s v="0.004"/>
    <m/>
    <x v="0"/>
    <x v="0"/>
  </r>
  <r>
    <s v="PRINCIPADO ASTURIAS"/>
    <n v="1"/>
    <s v="0.004"/>
    <m/>
    <x v="0"/>
    <x v="0"/>
  </r>
  <r>
    <s v="PRINTO"/>
    <n v="1"/>
    <s v="0.004"/>
    <m/>
    <x v="0"/>
    <x v="0"/>
  </r>
  <r>
    <s v="PRIVATE CONSULTANT"/>
    <n v="1"/>
    <s v="0.004"/>
    <m/>
    <x v="0"/>
    <x v="0"/>
  </r>
  <r>
    <s v="PRIVATE LAB"/>
    <n v="1"/>
    <s v="0.004"/>
    <m/>
    <x v="0"/>
    <x v="0"/>
  </r>
  <r>
    <s v="PRIVATE MYCOL RES"/>
    <n v="1"/>
    <s v="0.004"/>
    <m/>
    <x v="0"/>
    <x v="0"/>
  </r>
  <r>
    <s v="PRIVATE PLANET"/>
    <n v="1"/>
    <s v="0.004"/>
    <m/>
    <x v="0"/>
    <x v="0"/>
  </r>
  <r>
    <s v="PRIVATE PRACTICE"/>
    <n v="1"/>
    <s v="0.004"/>
    <m/>
    <x v="0"/>
    <x v="0"/>
  </r>
  <r>
    <s v="PRIVATE PSYCHIAT CLIN"/>
    <n v="1"/>
    <s v="0.004"/>
    <m/>
    <x v="0"/>
    <x v="0"/>
  </r>
  <r>
    <s v="PRIVATE ULTRASOUND CTR VIENNA"/>
    <n v="1"/>
    <s v="0.004"/>
    <m/>
    <x v="0"/>
    <x v="0"/>
  </r>
  <r>
    <s v="PRIVATE UNIV SANTA CRUZ SIERRA"/>
    <n v="1"/>
    <s v="0.004"/>
    <m/>
    <x v="0"/>
    <x v="0"/>
  </r>
  <r>
    <s v="PRIVATE UNIV WITTEN"/>
    <n v="1"/>
    <s v="0.004"/>
    <m/>
    <x v="0"/>
    <x v="0"/>
  </r>
  <r>
    <s v="PRIVATE UNIV WITTEN HERDECKE GGMBH"/>
    <n v="1"/>
    <s v="0.004"/>
    <m/>
    <x v="0"/>
    <x v="0"/>
  </r>
  <r>
    <s v="PRIVATNI INTERNI AMBULANCE"/>
    <n v="1"/>
    <s v="0.004"/>
    <m/>
    <x v="0"/>
    <x v="0"/>
  </r>
  <r>
    <s v="PRIZZTECH OY"/>
    <n v="1"/>
    <s v="0.004"/>
    <m/>
    <x v="0"/>
    <x v="0"/>
  </r>
  <r>
    <s v="PRO MENTE TIROL"/>
    <n v="1"/>
    <s v="0.004"/>
    <m/>
    <x v="0"/>
    <x v="0"/>
  </r>
  <r>
    <s v="PROB MED RES"/>
    <n v="1"/>
    <s v="0.004"/>
    <m/>
    <x v="0"/>
    <x v="0"/>
  </r>
  <r>
    <s v="PROBOS FDN"/>
    <n v="1"/>
    <s v="0.004"/>
    <m/>
    <x v="0"/>
    <x v="0"/>
  </r>
  <r>
    <s v="PROF DR I CHIRICUTA CANC INST"/>
    <n v="1"/>
    <s v="0.004"/>
    <m/>
    <x v="0"/>
    <x v="0"/>
  </r>
  <r>
    <s v="PROGRESS SOFTWARE"/>
    <n v="1"/>
    <s v="0.004"/>
    <m/>
    <x v="0"/>
    <x v="0"/>
  </r>
  <r>
    <s v="PROJECT CTR MT FORESTS MOUNTFOR"/>
    <n v="1"/>
    <s v="0.004"/>
    <m/>
    <x v="0"/>
    <x v="0"/>
  </r>
  <r>
    <s v="PROJECT MEMORY YOUTH POLIT LEGACY CIV ENGAGEMEN"/>
    <n v="1"/>
    <s v="0.004"/>
    <m/>
    <x v="0"/>
    <x v="0"/>
  </r>
  <r>
    <s v="PROKHOROV GEN PHYS INST"/>
    <n v="1"/>
    <s v="0.004"/>
    <m/>
    <x v="0"/>
    <x v="0"/>
  </r>
  <r>
    <s v="PROKHOROV INST GEN PHYS RAS"/>
    <n v="1"/>
    <s v="0.004"/>
    <m/>
    <x v="0"/>
    <x v="0"/>
  </r>
  <r>
    <s v="PROMETRIS GMBH"/>
    <n v="1"/>
    <s v="0.004"/>
    <m/>
    <x v="0"/>
    <x v="0"/>
  </r>
  <r>
    <s v="PROMOTORA MED LAS AM SA"/>
    <n v="1"/>
    <s v="0.004"/>
    <m/>
    <x v="0"/>
    <x v="0"/>
  </r>
  <r>
    <s v="PROPLANT GMBH"/>
    <n v="1"/>
    <s v="0.004"/>
    <m/>
    <x v="0"/>
    <x v="0"/>
  </r>
  <r>
    <s v="PROTECT PRESERVAT NAT ENVIRONM ALBANIA"/>
    <n v="1"/>
    <s v="0.004"/>
    <m/>
    <x v="0"/>
    <x v="0"/>
  </r>
  <r>
    <s v="PROTEOSYS"/>
    <n v="1"/>
    <s v="0.004"/>
    <m/>
    <x v="0"/>
    <x v="0"/>
  </r>
  <r>
    <s v="PROTOBIOS"/>
    <n v="1"/>
    <s v="0.004"/>
    <m/>
    <x v="0"/>
    <x v="0"/>
  </r>
  <r>
    <s v="PROTOBIOS LIC"/>
    <n v="1"/>
    <s v="0.004"/>
    <m/>
    <x v="0"/>
    <x v="0"/>
  </r>
  <r>
    <s v="PROTOBIOS LTD"/>
    <n v="1"/>
    <s v="0.004"/>
    <m/>
    <x v="0"/>
    <x v="0"/>
  </r>
  <r>
    <s v="PROTOPRO WEBSITES OU"/>
    <n v="1"/>
    <s v="0.004"/>
    <m/>
    <x v="0"/>
    <x v="0"/>
  </r>
  <r>
    <s v="PROVIDENCE PORTLAND MED CTR"/>
    <n v="1"/>
    <s v="0.004"/>
    <m/>
    <x v="0"/>
    <x v="0"/>
  </r>
  <r>
    <s v="PROVIDENDE REG MED CTR EVERETT"/>
    <n v="1"/>
    <s v="0.004"/>
    <m/>
    <x v="0"/>
    <x v="0"/>
  </r>
  <r>
    <s v="PROVINCE DRENTHE"/>
    <n v="1"/>
    <s v="0.004"/>
    <m/>
    <x v="0"/>
    <x v="0"/>
  </r>
  <r>
    <s v="PRRM ENGN COLL"/>
    <n v="1"/>
    <s v="0.004"/>
    <m/>
    <x v="0"/>
    <x v="0"/>
  </r>
  <r>
    <s v="PRUFSTELLE WURZEN"/>
    <n v="1"/>
    <s v="0.004"/>
    <m/>
    <x v="0"/>
    <x v="0"/>
  </r>
  <r>
    <s v="PRYAZOVSKYI STATE TECH UNIV"/>
    <n v="1"/>
    <s v="0.004"/>
    <m/>
    <x v="0"/>
    <x v="0"/>
  </r>
  <r>
    <s v="PSI"/>
    <n v="1"/>
    <s v="0.004"/>
    <m/>
    <x v="0"/>
    <x v="0"/>
  </r>
  <r>
    <s v="PSORIASIS ECZEMA ASSOC NORWAY"/>
    <n v="1"/>
    <s v="0.004"/>
    <m/>
    <x v="0"/>
    <x v="0"/>
  </r>
  <r>
    <s v="PSORIASIS REHABIL HOSP"/>
    <n v="1"/>
    <s v="0.004"/>
    <m/>
    <x v="0"/>
    <x v="0"/>
  </r>
  <r>
    <s v="PSYCHIAT CLIN VRAPCE"/>
    <n v="1"/>
    <s v="0.004"/>
    <m/>
    <x v="0"/>
    <x v="0"/>
  </r>
  <r>
    <s v="PSYCHIAT HOSP JELGAVA"/>
    <n v="1"/>
    <s v="0.004"/>
    <m/>
    <x v="0"/>
    <x v="0"/>
  </r>
  <r>
    <s v="PSYCHIAT HOSP UGLJAN"/>
    <n v="1"/>
    <s v="0.004"/>
    <m/>
    <x v="0"/>
    <x v="0"/>
  </r>
  <r>
    <s v="PSYCHIAT HOSP VRAPCE"/>
    <n v="1"/>
    <s v="0.004"/>
    <m/>
    <x v="0"/>
    <x v="0"/>
  </r>
  <r>
    <s v="PSYCHIAT SERV TIRANA"/>
    <n v="1"/>
    <s v="0.004"/>
    <m/>
    <x v="0"/>
    <x v="0"/>
  </r>
  <r>
    <s v="PSYCHIAT UNIV HOSP ZURICH"/>
    <n v="1"/>
    <s v="0.004"/>
    <m/>
    <x v="0"/>
    <x v="0"/>
  </r>
  <r>
    <s v="PSYCHLINX"/>
    <n v="1"/>
    <s v="0.004"/>
    <m/>
    <x v="0"/>
    <x v="0"/>
  </r>
  <r>
    <s v="PSYCHOL SCI UNIV MELBOURNE"/>
    <n v="1"/>
    <s v="0.004"/>
    <m/>
    <x v="0"/>
    <x v="0"/>
  </r>
  <r>
    <s v="PT BDS POSTGRAD INST MED SCI"/>
    <n v="1"/>
    <s v="0.004"/>
    <m/>
    <x v="0"/>
    <x v="0"/>
  </r>
  <r>
    <s v="PT JNM MED COLL"/>
    <n v="1"/>
    <s v="0.004"/>
    <m/>
    <x v="0"/>
    <x v="0"/>
  </r>
  <r>
    <s v="PT RAVISHANKAR SHUKLA UNIV"/>
    <n v="1"/>
    <s v="0.004"/>
    <m/>
    <x v="0"/>
    <x v="0"/>
  </r>
  <r>
    <s v="PTUJ TEACHING HOSP"/>
    <n v="1"/>
    <s v="0.004"/>
    <m/>
    <x v="0"/>
    <x v="0"/>
  </r>
  <r>
    <s v="PU RCSI SCH MED"/>
    <n v="1"/>
    <s v="0.004"/>
    <m/>
    <x v="0"/>
    <x v="0"/>
  </r>
  <r>
    <s v="PUBL COMMUN SCI TECHNOL NETWORK"/>
    <n v="1"/>
    <s v="0.004"/>
    <m/>
    <x v="0"/>
    <x v="0"/>
  </r>
  <r>
    <s v="PUBL HLTH CONSULTING GRP"/>
    <n v="1"/>
    <s v="0.004"/>
    <m/>
    <x v="0"/>
    <x v="0"/>
  </r>
  <r>
    <s v="PUBL HLTH DEPT BIZKAIA"/>
    <n v="1"/>
    <s v="0.004"/>
    <m/>
    <x v="0"/>
    <x v="0"/>
  </r>
  <r>
    <s v="PUBL HLTH DEPT CASTILLA LA MANCHA"/>
    <n v="1"/>
    <s v="0.004"/>
    <m/>
    <x v="0"/>
    <x v="0"/>
  </r>
  <r>
    <s v="PUBL HLTH DIV GIPUZKOA"/>
    <n v="1"/>
    <s v="0.004"/>
    <m/>
    <x v="0"/>
    <x v="0"/>
  </r>
  <r>
    <s v="PUBL HLTH EPIDEMIOL NETWORK BIOMED RES CTR CIBE"/>
    <n v="1"/>
    <s v="0.004"/>
    <m/>
    <x v="0"/>
    <x v="0"/>
  </r>
  <r>
    <s v="PUBL HLTH EXPERTISE"/>
    <n v="1"/>
    <s v="0.004"/>
    <m/>
    <x v="0"/>
    <x v="0"/>
  </r>
  <r>
    <s v="PUBL HLTH INST ICELAND"/>
    <n v="1"/>
    <s v="0.004"/>
    <m/>
    <x v="0"/>
    <x v="0"/>
  </r>
  <r>
    <s v="PUBL HLTH INST ISTRIAN REG"/>
    <n v="1"/>
    <s v="0.004"/>
    <m/>
    <x v="0"/>
    <x v="0"/>
  </r>
  <r>
    <s v="PUBL HLTH INST SUDAN"/>
    <n v="1"/>
    <s v="0.004"/>
    <m/>
    <x v="0"/>
    <x v="0"/>
  </r>
  <r>
    <s v="PUBL HLTH ONTARIO"/>
    <n v="1"/>
    <s v="0.004"/>
    <m/>
    <x v="0"/>
    <x v="0"/>
  </r>
  <r>
    <s v="PUBL HLTH RES"/>
    <n v="1"/>
    <s v="0.004"/>
    <m/>
    <x v="0"/>
    <x v="0"/>
  </r>
  <r>
    <s v="PUBL HLTH RES INST"/>
    <n v="1"/>
    <s v="0.004"/>
    <m/>
    <x v="0"/>
    <x v="0"/>
  </r>
  <r>
    <s v="PUBL HLTH SERV"/>
    <n v="1"/>
    <s v="0.004"/>
    <m/>
    <x v="0"/>
    <x v="0"/>
  </r>
  <r>
    <s v="PUBL HLTH SUBDELEGATE OFF"/>
    <n v="1"/>
    <s v="0.004"/>
    <m/>
    <x v="0"/>
    <x v="0"/>
  </r>
  <r>
    <s v="PUBL HLTH UNIT PRIMARY HLTH CARE GRP ALMADA SEIXA"/>
    <n v="1"/>
    <s v="0.004"/>
    <m/>
    <x v="0"/>
    <x v="0"/>
  </r>
  <r>
    <s v="PUBL HLTHCARE SERV COMM"/>
    <n v="1"/>
    <s v="0.004"/>
    <m/>
    <x v="0"/>
    <x v="0"/>
  </r>
  <r>
    <s v="PUBL RES CTR GABRIEL LIPPMANN"/>
    <n v="1"/>
    <s v="0.004"/>
    <m/>
    <x v="0"/>
    <x v="0"/>
  </r>
  <r>
    <s v="PUBL RES CTR HLTH CRP SANTE"/>
    <n v="1"/>
    <s v="0.004"/>
    <m/>
    <x v="0"/>
    <x v="0"/>
  </r>
  <r>
    <s v="PUBL SERV WALLONIA"/>
    <n v="1"/>
    <s v="0.004"/>
    <m/>
    <x v="0"/>
    <x v="0"/>
  </r>
  <r>
    <s v="PUBL VET INST REPUBL SRPSKA DR VASO BUTOZAN"/>
    <n v="1"/>
    <s v="0.004"/>
    <m/>
    <x v="0"/>
    <x v="0"/>
  </r>
  <r>
    <s v="PUBLIC RES CTR HENRI TUDOR"/>
    <n v="1"/>
    <s v="0.004"/>
    <m/>
    <x v="0"/>
    <x v="0"/>
  </r>
  <r>
    <s v="PUERTOS ESTADO"/>
    <n v="1"/>
    <s v="0.004"/>
    <m/>
    <x v="0"/>
    <x v="0"/>
  </r>
  <r>
    <s v="PULKOVO OBSERV"/>
    <n v="1"/>
    <s v="0.004"/>
    <m/>
    <x v="0"/>
    <x v="0"/>
  </r>
  <r>
    <s v="PULM RES INST LUNG CLIN GROSSHANSDORF"/>
    <n v="1"/>
    <s v="0.004"/>
    <m/>
    <x v="0"/>
    <x v="0"/>
  </r>
  <r>
    <s v="PULMONOL CLIN"/>
    <n v="1"/>
    <s v="0.004"/>
    <m/>
    <x v="0"/>
    <x v="0"/>
  </r>
  <r>
    <s v="PULMONOLORY RES INST FMBA"/>
    <n v="1"/>
    <s v="0.004"/>
    <m/>
    <x v="0"/>
    <x v="0"/>
  </r>
  <r>
    <s v="PUNJAB INST CARDIOL"/>
    <n v="1"/>
    <s v="0.004"/>
    <m/>
    <x v="0"/>
    <x v="0"/>
  </r>
  <r>
    <s v="PURDUE UNIV NORTWEST"/>
    <n v="1"/>
    <s v="0.004"/>
    <m/>
    <x v="0"/>
    <x v="0"/>
  </r>
  <r>
    <s v="PURETECH HLTH"/>
    <n v="1"/>
    <s v="0.004"/>
    <m/>
    <x v="0"/>
    <x v="0"/>
  </r>
  <r>
    <s v="PUSHCHINO BRANCH"/>
    <n v="1"/>
    <s v="0.004"/>
    <m/>
    <x v="0"/>
    <x v="0"/>
  </r>
  <r>
    <s v="PUSHKAROV INST SOIL SCI"/>
    <n v="1"/>
    <s v="0.004"/>
    <m/>
    <x v="0"/>
    <x v="0"/>
  </r>
  <r>
    <s v="PUSHPAGIRI INST MED SCI"/>
    <n v="1"/>
    <s v="0.004"/>
    <m/>
    <x v="0"/>
    <x v="0"/>
  </r>
  <r>
    <s v="PYHAJARVI INST"/>
    <n v="1"/>
    <s v="0.004"/>
    <m/>
    <x v="0"/>
    <x v="0"/>
  </r>
  <r>
    <s v="PYRENEAN INST ECOL CSIC"/>
    <n v="1"/>
    <s v="0.004"/>
    <m/>
    <x v="0"/>
    <x v="0"/>
  </r>
  <r>
    <s v="PZB AACHEN"/>
    <n v="1"/>
    <s v="0.004"/>
    <m/>
    <x v="0"/>
    <x v="0"/>
  </r>
  <r>
    <s v="QARC"/>
    <n v="1"/>
    <s v="0.004"/>
    <m/>
    <x v="0"/>
    <x v="0"/>
  </r>
  <r>
    <s v="QE II HLTH SCI CTR"/>
    <n v="1"/>
    <s v="0.004"/>
    <m/>
    <x v="0"/>
    <x v="0"/>
  </r>
  <r>
    <s v="QIAGEN"/>
    <n v="1"/>
    <s v="0.004"/>
    <m/>
    <x v="0"/>
    <x v="0"/>
  </r>
  <r>
    <s v="QIMONDA DRESDEN GMBH CO"/>
    <n v="1"/>
    <s v="0.004"/>
    <m/>
    <x v="0"/>
    <x v="0"/>
  </r>
  <r>
    <s v="QIMR"/>
    <n v="1"/>
    <s v="0.004"/>
    <m/>
    <x v="0"/>
    <x v="0"/>
  </r>
  <r>
    <s v="QIMR BERGOFER MED RES INST"/>
    <n v="1"/>
    <s v="0.004"/>
    <m/>
    <x v="0"/>
    <x v="0"/>
  </r>
  <r>
    <s v="QIMR BERHGOFER INST MED RES"/>
    <n v="1"/>
    <s v="0.004"/>
    <m/>
    <x v="0"/>
    <x v="0"/>
  </r>
  <r>
    <s v="QINGDAO NATL LAB MARINE SCI TECHNOL"/>
    <n v="1"/>
    <s v="0.004"/>
    <m/>
    <x v="0"/>
    <x v="0"/>
  </r>
  <r>
    <s v="QINGDAO UNIV"/>
    <n v="1"/>
    <s v="0.004"/>
    <m/>
    <x v="0"/>
    <x v="0"/>
  </r>
  <r>
    <s v="QINGHAI UNIV"/>
    <n v="1"/>
    <s v="0.004"/>
    <m/>
    <x v="0"/>
    <x v="0"/>
  </r>
  <r>
    <s v="QUAID 1 AZAM UNIV"/>
    <n v="1"/>
    <s v="0.004"/>
    <m/>
    <x v="0"/>
    <x v="0"/>
  </r>
  <r>
    <s v="QUALIFICAT CURRICULUM AUTHOR"/>
    <n v="1"/>
    <s v="0.004"/>
    <m/>
    <x v="0"/>
    <x v="0"/>
  </r>
  <r>
    <s v="QUANTINUUM RES LLC"/>
    <n v="1"/>
    <s v="0.004"/>
    <m/>
    <x v="0"/>
    <x v="0"/>
  </r>
  <r>
    <s v="QUARTIER UNIL DORIGNY"/>
    <n v="1"/>
    <s v="0.004"/>
    <m/>
    <x v="0"/>
    <x v="0"/>
  </r>
  <r>
    <s v="QUATTROMED CELL FACTORY"/>
    <n v="1"/>
    <s v="0.004"/>
    <m/>
    <x v="0"/>
    <x v="0"/>
  </r>
  <r>
    <s v="QUATTROMED HTI LABORID"/>
    <n v="1"/>
    <s v="0.004"/>
    <m/>
    <x v="0"/>
    <x v="0"/>
  </r>
  <r>
    <s v="QUATTROMED LTD"/>
    <n v="1"/>
    <s v="0.004"/>
    <m/>
    <x v="0"/>
    <x v="0"/>
  </r>
  <r>
    <s v="QUEBEC HEART INST"/>
    <n v="1"/>
    <s v="0.004"/>
    <m/>
    <x v="0"/>
    <x v="0"/>
  </r>
  <r>
    <s v="QUEBEC INNOVAT CTR"/>
    <n v="1"/>
    <s v="0.004"/>
    <m/>
    <x v="0"/>
    <x v="0"/>
  </r>
  <r>
    <s v="QUEEN ELIZABETH II HOSP"/>
    <n v="1"/>
    <s v="0.004"/>
    <m/>
    <x v="0"/>
    <x v="0"/>
  </r>
  <r>
    <s v="QUEEN ELIZABETH II QEII MED CTR"/>
    <n v="1"/>
    <s v="0.004"/>
    <m/>
    <x v="0"/>
    <x v="0"/>
  </r>
  <r>
    <s v="QUEEN FABIOLA CHILDRENS UNIV HOSP"/>
    <n v="1"/>
    <s v="0.004"/>
    <m/>
    <x v="0"/>
    <x v="0"/>
  </r>
  <r>
    <s v="QUEEN GIOVANNA UNIV HOSP"/>
    <n v="1"/>
    <s v="0.004"/>
    <m/>
    <x v="0"/>
    <x v="0"/>
  </r>
  <r>
    <s v="QUEEN MARY HOSP"/>
    <n v="1"/>
    <s v="0.004"/>
    <m/>
    <x v="0"/>
    <x v="0"/>
  </r>
  <r>
    <s v="QUEEN MARYS UNIV HOSP"/>
    <n v="1"/>
    <s v="0.004"/>
    <m/>
    <x v="0"/>
    <x v="0"/>
  </r>
  <r>
    <s v="QUEEN PAOLA CHILDRENS HOSP"/>
    <n v="1"/>
    <s v="0.004"/>
    <m/>
    <x v="0"/>
    <x v="0"/>
  </r>
  <r>
    <s v="QUEEN SILVIAS CHILDRES HOSP"/>
    <n v="1"/>
    <s v="0.004"/>
    <m/>
    <x v="0"/>
    <x v="0"/>
  </r>
  <r>
    <s v="QUEENS SCH BUSINESS"/>
    <n v="1"/>
    <s v="0.004"/>
    <m/>
    <x v="0"/>
    <x v="0"/>
  </r>
  <r>
    <s v="QUEENSLAND HERBARIUM DSITIA"/>
    <n v="1"/>
    <s v="0.004"/>
    <m/>
    <x v="0"/>
    <x v="0"/>
  </r>
  <r>
    <s v="QUEENSLAND INST TECHNOL"/>
    <n v="1"/>
    <s v="0.004"/>
    <m/>
    <x v="0"/>
    <x v="0"/>
  </r>
  <r>
    <s v="QUEST UNIV"/>
    <n v="1"/>
    <s v="0.004"/>
    <m/>
    <x v="0"/>
    <x v="0"/>
  </r>
  <r>
    <s v="QUIET OCEANS"/>
    <n v="1"/>
    <s v="0.004"/>
    <m/>
    <x v="0"/>
    <x v="0"/>
  </r>
  <r>
    <s v="QUINTILES"/>
    <n v="1"/>
    <s v="0.004"/>
    <m/>
    <x v="0"/>
    <x v="0"/>
  </r>
  <r>
    <s v="QUJING NORMAL UNIV"/>
    <n v="1"/>
    <s v="0.004"/>
    <m/>
    <x v="0"/>
    <x v="0"/>
  </r>
  <r>
    <s v="QUOT"/>
    <n v="1"/>
    <s v="0.004"/>
    <m/>
    <x v="0"/>
    <x v="0"/>
  </r>
  <r>
    <s v="QURE LTD"/>
    <n v="1"/>
    <s v="0.004"/>
    <m/>
    <x v="0"/>
    <x v="0"/>
  </r>
  <r>
    <s v="QURETEC INC"/>
    <n v="1"/>
    <s v="0.004"/>
    <m/>
    <x v="0"/>
    <x v="0"/>
  </r>
  <r>
    <s v="QURETEC LLC"/>
    <n v="1"/>
    <s v="0.004"/>
    <m/>
    <x v="0"/>
    <x v="0"/>
  </r>
  <r>
    <s v="R CSI DUBLIN"/>
    <n v="1"/>
    <s v="0.004"/>
    <m/>
    <x v="0"/>
    <x v="0"/>
  </r>
  <r>
    <s v="R GORBACHEVA INST CHILDRENS HAEMATOL TRANSPLANT"/>
    <n v="1"/>
    <s v="0.004"/>
    <m/>
    <x v="0"/>
    <x v="0"/>
  </r>
  <r>
    <s v="RA FILMIARH"/>
    <n v="1"/>
    <s v="0.004"/>
    <m/>
    <x v="0"/>
    <x v="0"/>
  </r>
  <r>
    <s v="RADBOUD UNIV TEACHER ACAD"/>
    <n v="1"/>
    <s v="0.004"/>
    <m/>
    <x v="0"/>
    <x v="0"/>
  </r>
  <r>
    <s v="RADBOUND UNIV MED CTR"/>
    <n v="1"/>
    <s v="0.004"/>
    <m/>
    <x v="0"/>
    <x v="0"/>
  </r>
  <r>
    <s v="RADBOUND UNIV NIJMEGEN CTR"/>
    <n v="1"/>
    <s v="0.004"/>
    <m/>
    <x v="0"/>
    <x v="0"/>
  </r>
  <r>
    <s v="RADCLIFFE INFIRM"/>
    <n v="1"/>
    <s v="0.004"/>
    <m/>
    <x v="0"/>
    <x v="0"/>
  </r>
  <r>
    <s v="RADCLIFFE OBSERV QUARTER"/>
    <n v="1"/>
    <s v="0.004"/>
    <m/>
    <x v="0"/>
    <x v="0"/>
  </r>
  <r>
    <s v="RADFORD UNIV"/>
    <n v="1"/>
    <s v="0.004"/>
    <m/>
    <x v="0"/>
    <x v="0"/>
  </r>
  <r>
    <s v="RADIAT INSPECT CONTROL SERV"/>
    <n v="1"/>
    <s v="0.004"/>
    <m/>
    <x v="0"/>
    <x v="0"/>
  </r>
  <r>
    <s v="RADIAT PROTECT CTR"/>
    <n v="1"/>
    <s v="0.004"/>
    <m/>
    <x v="0"/>
    <x v="0"/>
  </r>
  <r>
    <s v="RADIOL UNIV HOSP WEST INDIES KINGSTON"/>
    <n v="1"/>
    <s v="0.004"/>
    <m/>
    <x v="0"/>
    <x v="0"/>
  </r>
  <r>
    <s v="RADIUMHOSP"/>
    <n v="1"/>
    <s v="0.004"/>
    <m/>
    <x v="0"/>
    <x v="0"/>
  </r>
  <r>
    <s v="RADIUS HLTH"/>
    <n v="1"/>
    <s v="0.004"/>
    <m/>
    <x v="0"/>
    <x v="0"/>
  </r>
  <r>
    <s v="RADY CHILDRENS HOSP"/>
    <n v="1"/>
    <s v="0.004"/>
    <m/>
    <x v="0"/>
    <x v="0"/>
  </r>
  <r>
    <s v="RAF AKROTIRI"/>
    <n v="1"/>
    <s v="0.004"/>
    <m/>
    <x v="0"/>
    <x v="0"/>
  </r>
  <r>
    <s v="RAFFL HOSP"/>
    <n v="1"/>
    <s v="0.004"/>
    <m/>
    <x v="0"/>
    <x v="0"/>
  </r>
  <r>
    <s v="RAGN SELLS AB"/>
    <n v="1"/>
    <s v="0.004"/>
    <m/>
    <x v="0"/>
    <x v="0"/>
  </r>
  <r>
    <s v="RAGNAR VIIR LTD PARTNERSHIP"/>
    <n v="1"/>
    <s v="0.004"/>
    <m/>
    <x v="0"/>
    <x v="0"/>
  </r>
  <r>
    <s v="RAGUSA CANC REGISTRY"/>
    <n v="1"/>
    <s v="0.004"/>
    <m/>
    <x v="0"/>
    <x v="0"/>
  </r>
  <r>
    <s v="RAHVUSARH"/>
    <n v="1"/>
    <s v="0.004"/>
    <m/>
    <x v="0"/>
    <x v="0"/>
  </r>
  <r>
    <s v="RAHVUSARHIIVI TEADUS PUBLITSEERIMISBROO PEASP"/>
    <n v="1"/>
    <s v="0.004"/>
    <m/>
    <x v="0"/>
    <x v="0"/>
  </r>
  <r>
    <s v="RAHVUSARHIIVI TEADUS PUBLITSEERIMISBUROO TOIMET"/>
    <n v="1"/>
    <s v="0.004"/>
    <m/>
    <x v="0"/>
    <x v="0"/>
  </r>
  <r>
    <s v="RAHVUSRAAMATUKOGU"/>
    <n v="1"/>
    <s v="0.004"/>
    <m/>
    <x v="0"/>
    <x v="0"/>
  </r>
  <r>
    <s v="RAIDLA PARTNERS"/>
    <n v="1"/>
    <s v="0.004"/>
    <m/>
    <x v="0"/>
    <x v="0"/>
  </r>
  <r>
    <s v="RAINBOW BABIES CHILDRENS HOSP"/>
    <n v="1"/>
    <s v="0.004"/>
    <m/>
    <x v="0"/>
    <x v="0"/>
  </r>
  <r>
    <s v="RAINFOREST ALLIANCE"/>
    <n v="1"/>
    <s v="0.004"/>
    <m/>
    <x v="0"/>
    <x v="0"/>
  </r>
  <r>
    <s v="RAJA ISTERI PENGIRAN ANAK SALEHA RIPAS HOSP"/>
    <n v="1"/>
    <s v="0.004"/>
    <m/>
    <x v="0"/>
    <x v="0"/>
  </r>
  <r>
    <s v="RAJAMANGALA UNIV TECHNOL LANNA"/>
    <n v="1"/>
    <s v="0.004"/>
    <m/>
    <x v="0"/>
    <x v="0"/>
  </r>
  <r>
    <s v="RAJENDRA INST MED SCI"/>
    <n v="1"/>
    <s v="0.004"/>
    <m/>
    <x v="0"/>
    <x v="0"/>
  </r>
  <r>
    <s v="RAJENDRA MEM RES INST MED SCI ICMR"/>
    <n v="1"/>
    <s v="0.004"/>
    <m/>
    <x v="0"/>
    <x v="0"/>
  </r>
  <r>
    <s v="RAKUS"/>
    <n v="1"/>
    <s v="0.004"/>
    <m/>
    <x v="0"/>
    <x v="0"/>
  </r>
  <r>
    <s v="RAKVERE CITY GOVT"/>
    <n v="1"/>
    <s v="0.004"/>
    <m/>
    <x v="0"/>
    <x v="0"/>
  </r>
  <r>
    <s v="RAL"/>
    <n v="1"/>
    <s v="0.004"/>
    <m/>
    <x v="0"/>
    <x v="0"/>
  </r>
  <r>
    <s v="RALPH M PARSONS LAB"/>
    <n v="1"/>
    <s v="0.004"/>
    <m/>
    <x v="0"/>
    <x v="0"/>
  </r>
  <r>
    <s v="RAM LOSE DK"/>
    <n v="1"/>
    <s v="0.004"/>
    <m/>
    <x v="0"/>
    <x v="0"/>
  </r>
  <r>
    <s v="RAMAZZINI HOSP"/>
    <n v="1"/>
    <s v="0.004"/>
    <m/>
    <x v="0"/>
    <x v="0"/>
  </r>
  <r>
    <s v="RAMBAM MED HLTH CTR"/>
    <n v="1"/>
    <s v="0.004"/>
    <m/>
    <x v="0"/>
    <x v="0"/>
  </r>
  <r>
    <s v="RAMBOLL FINLAND OY"/>
    <n v="1"/>
    <s v="0.004"/>
    <m/>
    <x v="0"/>
    <x v="0"/>
  </r>
  <r>
    <s v="RAMC"/>
    <n v="1"/>
    <s v="0.004"/>
    <m/>
    <x v="0"/>
    <x v="0"/>
  </r>
  <r>
    <s v="RAMKHAMHANG UNIV"/>
    <n v="1"/>
    <s v="0.004"/>
    <m/>
    <x v="0"/>
    <x v="0"/>
  </r>
  <r>
    <s v="RAMON CAJAL UNIV HOSP"/>
    <n v="1"/>
    <s v="0.004"/>
    <m/>
    <x v="0"/>
    <x v="0"/>
  </r>
  <r>
    <s v="RAMON LLULL UNIV"/>
    <n v="1"/>
    <s v="0.004"/>
    <m/>
    <x v="0"/>
    <x v="0"/>
  </r>
  <r>
    <s v="RAMOS MEJIA HOSP"/>
    <n v="1"/>
    <s v="0.004"/>
    <m/>
    <x v="0"/>
    <x v="0"/>
  </r>
  <r>
    <s v="RANADA PRASAD SHAHA UNIV"/>
    <n v="1"/>
    <s v="0.004"/>
    <m/>
    <x v="0"/>
    <x v="0"/>
  </r>
  <r>
    <s v="RANDERS REG HOSP"/>
    <n v="1"/>
    <s v="0.004"/>
    <m/>
    <x v="0"/>
    <x v="0"/>
  </r>
  <r>
    <s v="RANDVERE SCH"/>
    <n v="1"/>
    <s v="0.004"/>
    <m/>
    <x v="0"/>
    <x v="0"/>
  </r>
  <r>
    <s v="RANEPA"/>
    <n v="1"/>
    <s v="0.004"/>
    <m/>
    <x v="0"/>
    <x v="0"/>
  </r>
  <r>
    <s v="RAP ID PARTICLE SYST GMBH"/>
    <n v="1"/>
    <s v="0.004"/>
    <m/>
    <x v="0"/>
    <x v="0"/>
  </r>
  <r>
    <s v="RASHTRASANT TUKADOJI MAHARAJ NAGPUR UNIV"/>
    <n v="1"/>
    <s v="0.004"/>
    <m/>
    <x v="0"/>
    <x v="0"/>
  </r>
  <r>
    <s v="RAUNI POLLUMAJANDUSE OU"/>
    <n v="1"/>
    <s v="0.004"/>
    <m/>
    <x v="0"/>
    <x v="0"/>
  </r>
  <r>
    <s v="RAYMOND POINCARE UNIV HOSP"/>
    <n v="1"/>
    <s v="0.004"/>
    <m/>
    <x v="0"/>
    <x v="0"/>
  </r>
  <r>
    <s v="RBINS"/>
    <n v="1"/>
    <s v="0.004"/>
    <m/>
    <x v="0"/>
    <x v="0"/>
  </r>
  <r>
    <s v="RCCS POLICLIN SAN MATTEO FDN"/>
    <n v="1"/>
    <s v="0.004"/>
    <m/>
    <x v="0"/>
    <x v="0"/>
  </r>
  <r>
    <s v="RCPA QUAL ASSURANCE PROGRAM"/>
    <n v="1"/>
    <s v="0.004"/>
    <m/>
    <x v="0"/>
    <x v="0"/>
  </r>
  <r>
    <s v="RDA"/>
    <n v="1"/>
    <s v="0.004"/>
    <m/>
    <x v="0"/>
    <x v="0"/>
  </r>
  <r>
    <s v="RDS CONSERVAT"/>
    <n v="1"/>
    <s v="0.004"/>
    <m/>
    <x v="0"/>
    <x v="0"/>
  </r>
  <r>
    <s v="REAF"/>
    <n v="1"/>
    <s v="0.004"/>
    <m/>
    <x v="0"/>
    <x v="0"/>
  </r>
  <r>
    <s v="REAL JARDIN BOT RJB CSIC"/>
    <n v="1"/>
    <s v="0.004"/>
    <m/>
    <x v="0"/>
    <x v="0"/>
  </r>
  <r>
    <s v="REAL JARDIN BOTAN CSIC"/>
    <n v="1"/>
    <s v="0.004"/>
    <m/>
    <x v="0"/>
    <x v="0"/>
  </r>
  <r>
    <s v="REALEYES"/>
    <n v="1"/>
    <s v="0.004"/>
    <m/>
    <x v="0"/>
    <x v="0"/>
  </r>
  <r>
    <s v="REBRO UNIV"/>
    <n v="1"/>
    <s v="0.004"/>
    <m/>
    <x v="0"/>
    <x v="0"/>
  </r>
  <r>
    <s v="RECH MED ST JEROME INC"/>
    <n v="1"/>
    <s v="0.004"/>
    <m/>
    <x v="0"/>
    <x v="0"/>
  </r>
  <r>
    <s v="RECINTE HOSP JOAN MARCH"/>
    <n v="1"/>
    <s v="0.004"/>
    <m/>
    <x v="0"/>
    <x v="0"/>
  </r>
  <r>
    <s v="RECONSTRUCT SURG CLIN"/>
    <n v="1"/>
    <s v="0.004"/>
    <m/>
    <x v="0"/>
    <x v="0"/>
  </r>
  <r>
    <s v="RECORE SYST"/>
    <n v="1"/>
    <s v="0.004"/>
    <m/>
    <x v="0"/>
    <x v="0"/>
  </r>
  <r>
    <s v="RED CRESCENT INST CARDIOL"/>
    <n v="1"/>
    <s v="0.004"/>
    <m/>
    <x v="0"/>
    <x v="0"/>
  </r>
  <r>
    <s v="RED CROSS HOSP"/>
    <n v="1"/>
    <s v="0.004"/>
    <m/>
    <x v="0"/>
    <x v="0"/>
  </r>
  <r>
    <s v="RED SAMID"/>
    <n v="1"/>
    <s v="0.004"/>
    <m/>
    <x v="0"/>
    <x v="0"/>
  </r>
  <r>
    <s v="REDE SARAH HOSP REABILITACAO"/>
    <n v="1"/>
    <s v="0.004"/>
    <m/>
    <x v="0"/>
    <x v="0"/>
  </r>
  <r>
    <s v="REER"/>
    <n v="1"/>
    <s v="0.004"/>
    <m/>
    <x v="0"/>
    <x v="0"/>
  </r>
  <r>
    <s v="REF"/>
    <n v="1"/>
    <s v="0.004"/>
    <m/>
    <x v="0"/>
    <x v="0"/>
  </r>
  <r>
    <s v="REFERENZZENTRUM MAMMOG MUNCHEN"/>
    <n v="1"/>
    <s v="0.004"/>
    <m/>
    <x v="0"/>
    <x v="0"/>
  </r>
  <r>
    <s v="REFIK SAYDAM NATL HYG CTR"/>
    <n v="1"/>
    <s v="0.004"/>
    <m/>
    <x v="0"/>
    <x v="0"/>
  </r>
  <r>
    <s v="REFIK SAYDAM NATL HYG INST"/>
    <n v="1"/>
    <s v="0.004"/>
    <m/>
    <x v="0"/>
    <x v="0"/>
  </r>
  <r>
    <s v="REFIK SAYDAM NATL PUBL HLTH AGCY"/>
    <n v="1"/>
    <s v="0.004"/>
    <m/>
    <x v="0"/>
    <x v="0"/>
  </r>
  <r>
    <s v="REG ASSOC HLTH ANIM IDENTIFICAT"/>
    <n v="1"/>
    <s v="0.004"/>
    <m/>
    <x v="0"/>
    <x v="0"/>
  </r>
  <r>
    <s v="REG AUTHOR PUBL HLTH BANSKA BYSTRICA"/>
    <n v="1"/>
    <s v="0.004"/>
    <m/>
    <x v="0"/>
    <x v="0"/>
  </r>
  <r>
    <s v="REG CANC CTR"/>
    <n v="1"/>
    <s v="0.004"/>
    <m/>
    <x v="0"/>
    <x v="0"/>
  </r>
  <r>
    <s v="REG CLIN HOSP"/>
    <n v="1"/>
    <s v="0.004"/>
    <m/>
    <x v="0"/>
    <x v="0"/>
  </r>
  <r>
    <s v="REG EUROASIAN BIOL INVAS"/>
    <n v="1"/>
    <s v="0.004"/>
    <m/>
    <x v="0"/>
    <x v="0"/>
  </r>
  <r>
    <s v="REG EUROASIAN BIOL INVAS CTR REABIC"/>
    <n v="1"/>
    <s v="0.004"/>
    <m/>
    <x v="0"/>
    <x v="0"/>
  </r>
  <r>
    <s v="REG HLTH ADM CENT PORTUGAL"/>
    <n v="1"/>
    <s v="0.004"/>
    <m/>
    <x v="0"/>
    <x v="0"/>
  </r>
  <r>
    <s v="REG HLTH SOCIAL AGCY"/>
    <n v="1"/>
    <s v="0.004"/>
    <m/>
    <x v="0"/>
    <x v="0"/>
  </r>
  <r>
    <s v="REG HOSP CTR"/>
    <n v="1"/>
    <s v="0.004"/>
    <m/>
    <x v="0"/>
    <x v="0"/>
  </r>
  <r>
    <s v="REG HOSP TIENEN"/>
    <n v="1"/>
    <s v="0.004"/>
    <m/>
    <x v="0"/>
    <x v="0"/>
  </r>
  <r>
    <s v="REG INST PUBL HLTH"/>
    <n v="1"/>
    <s v="0.004"/>
    <m/>
    <x v="0"/>
    <x v="0"/>
  </r>
  <r>
    <s v="REG KLINIKEN HOLDING NECKAR SCHWARZWALD GMBH"/>
    <n v="1"/>
    <s v="0.004"/>
    <m/>
    <x v="0"/>
    <x v="0"/>
  </r>
  <r>
    <s v="REG KLINKEN HOLDING NECKER SCHWARZWALD GMBH"/>
    <n v="1"/>
    <s v="0.004"/>
    <m/>
    <x v="0"/>
    <x v="0"/>
  </r>
  <r>
    <s v="REG LABS"/>
    <n v="1"/>
    <s v="0.004"/>
    <m/>
    <x v="0"/>
    <x v="0"/>
  </r>
  <r>
    <s v="REG LAZIO"/>
    <n v="1"/>
    <s v="0.004"/>
    <m/>
    <x v="0"/>
    <x v="0"/>
  </r>
  <r>
    <s v="REG MATERN UNIV"/>
    <n v="1"/>
    <s v="0.004"/>
    <m/>
    <x v="0"/>
    <x v="0"/>
  </r>
  <r>
    <s v="REG ONCOL CTR"/>
    <n v="1"/>
    <s v="0.004"/>
    <m/>
    <x v="0"/>
    <x v="0"/>
  </r>
  <r>
    <s v="REG ONCOL DISPENSARY MEDGORODOK"/>
    <n v="1"/>
    <s v="0.004"/>
    <m/>
    <x v="0"/>
    <x v="0"/>
  </r>
  <r>
    <s v="REG PUBL HLTH AUTHOR"/>
    <n v="1"/>
    <s v="0.004"/>
    <m/>
    <x v="0"/>
    <x v="0"/>
  </r>
  <r>
    <s v="REG PUBL HLTH AUTHOR TRENCIN"/>
    <n v="1"/>
    <s v="0.004"/>
    <m/>
    <x v="0"/>
    <x v="0"/>
  </r>
  <r>
    <s v="REG RES SUPPORT OSLO"/>
    <n v="1"/>
    <s v="0.004"/>
    <m/>
    <x v="0"/>
    <x v="0"/>
  </r>
  <r>
    <s v="REG SKANE"/>
    <n v="1"/>
    <s v="0.004"/>
    <m/>
    <x v="0"/>
    <x v="0"/>
  </r>
  <r>
    <s v="REG VET LAB HERACLIO"/>
    <n v="1"/>
    <s v="0.004"/>
    <m/>
    <x v="0"/>
    <x v="0"/>
  </r>
  <r>
    <s v="REGA INST UNIV HOSP"/>
    <n v="1"/>
    <s v="0.004"/>
    <m/>
    <x v="0"/>
    <x v="0"/>
  </r>
  <r>
    <s v="REGADO BIOSCI"/>
    <n v="1"/>
    <s v="0.004"/>
    <m/>
    <x v="0"/>
    <x v="0"/>
  </r>
  <r>
    <s v="REGGIO EMILIA SCH MED"/>
    <n v="1"/>
    <s v="0.004"/>
    <m/>
    <x v="0"/>
    <x v="0"/>
  </r>
  <r>
    <s v="REGIERUNGSPRASIDIUM STUTTGART"/>
    <n v="1"/>
    <s v="0.004"/>
    <m/>
    <x v="0"/>
    <x v="0"/>
  </r>
  <r>
    <s v="REGINA ELENA INST CANC RES"/>
    <n v="1"/>
    <s v="0.004"/>
    <m/>
    <x v="0"/>
    <x v="0"/>
  </r>
  <r>
    <s v="REGINA MARGHERITA CHILDRENS HOSP"/>
    <n v="1"/>
    <s v="0.004"/>
    <m/>
    <x v="0"/>
    <x v="0"/>
  </r>
  <r>
    <s v="REGIO"/>
    <n v="1"/>
    <s v="0.004"/>
    <m/>
    <x v="0"/>
    <x v="0"/>
  </r>
  <r>
    <s v="REGIO AS"/>
    <n v="1"/>
    <s v="0.004"/>
    <m/>
    <x v="0"/>
    <x v="0"/>
  </r>
  <r>
    <s v="REGION SOUTHERN DENMARK"/>
    <n v="1"/>
    <s v="0.004"/>
    <m/>
    <x v="0"/>
    <x v="0"/>
  </r>
  <r>
    <s v="REGIONAALHAIGLA"/>
    <n v="1"/>
    <s v="0.004"/>
    <m/>
    <x v="0"/>
    <x v="0"/>
  </r>
  <r>
    <s v="REGIONAL VET LAB HERACLIO"/>
    <n v="1"/>
    <s v="0.004"/>
    <m/>
    <x v="0"/>
    <x v="0"/>
  </r>
  <r>
    <s v="REGISTRE CANC ISERE"/>
    <n v="1"/>
    <s v="0.004"/>
    <m/>
    <x v="0"/>
    <x v="0"/>
  </r>
  <r>
    <s v="REGISTRE CANC SOMME"/>
    <n v="1"/>
    <s v="0.004"/>
    <m/>
    <x v="0"/>
    <x v="0"/>
  </r>
  <r>
    <s v="REGISTRE GENEVOIS TUMEURS"/>
    <n v="1"/>
    <s v="0.004"/>
    <m/>
    <x v="0"/>
    <x v="0"/>
  </r>
  <r>
    <s v="REGISTRO ENFERMOS RENALES CASTILLA LEON"/>
    <n v="1"/>
    <s v="0.004"/>
    <m/>
    <x v="0"/>
    <x v="0"/>
  </r>
  <r>
    <s v="REGISTRO ENFERMOS RENALES REG MURCIA"/>
    <n v="1"/>
    <s v="0.004"/>
    <m/>
    <x v="0"/>
    <x v="0"/>
  </r>
  <r>
    <s v="REGISTRO ENFERMOS RENALES TRATAMIENTO SUSTITUTIVO"/>
    <n v="1"/>
    <s v="0.004"/>
    <m/>
    <x v="0"/>
    <x v="0"/>
  </r>
  <r>
    <s v="REGISTROS INFORMAC SANITARIA"/>
    <n v="1"/>
    <s v="0.004"/>
    <m/>
    <x v="0"/>
    <x v="0"/>
  </r>
  <r>
    <s v="REHABIL SERV HLTH"/>
    <n v="1"/>
    <s v="0.004"/>
    <m/>
    <x v="0"/>
    <x v="0"/>
  </r>
  <r>
    <s v="REHABIL UNIT"/>
    <n v="1"/>
    <s v="0.004"/>
    <m/>
    <x v="0"/>
    <x v="0"/>
  </r>
  <r>
    <s v="REIN REGISTRY"/>
    <n v="1"/>
    <s v="0.004"/>
    <m/>
    <x v="0"/>
    <x v="0"/>
  </r>
  <r>
    <s v="REIN REGISTRY BOURGOGNE"/>
    <n v="1"/>
    <s v="0.004"/>
    <m/>
    <x v="0"/>
    <x v="0"/>
  </r>
  <r>
    <s v="REIN REGISTRY LORRAINE"/>
    <n v="1"/>
    <s v="0.004"/>
    <m/>
    <x v="0"/>
    <x v="0"/>
  </r>
  <r>
    <s v="REIN REGISTRY NORD PAS CALAIS"/>
    <n v="1"/>
    <s v="0.004"/>
    <m/>
    <x v="0"/>
    <x v="0"/>
  </r>
  <r>
    <s v="REIN TEESALU TARTU UNIV CLIN"/>
    <n v="1"/>
    <s v="0.004"/>
    <m/>
    <x v="0"/>
    <x v="0"/>
  </r>
  <r>
    <s v="REINA SOFIA HOSP"/>
    <n v="1"/>
    <s v="0.004"/>
    <m/>
    <x v="0"/>
    <x v="0"/>
  </r>
  <r>
    <s v="REMOTE SENSING APPLICAT CTR"/>
    <n v="1"/>
    <s v="0.004"/>
    <m/>
    <x v="0"/>
    <x v="0"/>
  </r>
  <r>
    <s v="RENAL FDN MOLDOVA"/>
    <n v="1"/>
    <s v="0.004"/>
    <m/>
    <x v="0"/>
    <x v="0"/>
  </r>
  <r>
    <s v="RENE DESCARTES UNIV"/>
    <n v="1"/>
    <s v="0.004"/>
    <m/>
    <x v="0"/>
    <x v="0"/>
  </r>
  <r>
    <s v="RENMIN HOSP JIANG XI PROV"/>
    <n v="1"/>
    <s v="0.004"/>
    <m/>
    <x v="0"/>
    <x v="0"/>
  </r>
  <r>
    <s v="RENNES SCH BUSINESS"/>
    <n v="1"/>
    <s v="0.004"/>
    <m/>
    <x v="0"/>
    <x v="0"/>
  </r>
  <r>
    <s v="REPARTO CARDIOL UTIC MERCATO S"/>
    <n v="1"/>
    <s v="0.004"/>
    <m/>
    <x v="0"/>
    <x v="0"/>
  </r>
  <r>
    <s v="REPEAT DIAGNOST INC"/>
    <n v="1"/>
    <s v="0.004"/>
    <m/>
    <x v="0"/>
    <x v="0"/>
  </r>
  <r>
    <s v="REPROGENET RES INC"/>
    <n v="1"/>
    <s v="0.004"/>
    <m/>
    <x v="0"/>
    <x v="0"/>
  </r>
  <r>
    <s v="REPUBL CTR TECH CREAT PUPILS"/>
    <n v="1"/>
    <s v="0.004"/>
    <m/>
    <x v="0"/>
    <x v="0"/>
  </r>
  <r>
    <s v="REPUBL DERMATOVENEROL DISPENSARY"/>
    <n v="1"/>
    <s v="0.004"/>
    <m/>
    <x v="0"/>
    <x v="0"/>
  </r>
  <r>
    <s v="REPUBL FUND HLTH INSURANCE"/>
    <n v="1"/>
    <s v="0.004"/>
    <m/>
    <x v="0"/>
    <x v="0"/>
  </r>
  <r>
    <s v="REPUBL INST CARDIOL INTERNAL DIS"/>
    <n v="1"/>
    <s v="0.004"/>
    <m/>
    <x v="0"/>
    <x v="0"/>
  </r>
  <r>
    <s v="REPUBL KOREA ARMYS PROFESS MIL EDUC PROGRAMMES"/>
    <n v="1"/>
    <s v="0.004"/>
    <m/>
    <x v="0"/>
    <x v="0"/>
  </r>
  <r>
    <s v="REPUBL LITHUANIA"/>
    <n v="1"/>
    <s v="0.004"/>
    <m/>
    <x v="0"/>
    <x v="0"/>
  </r>
  <r>
    <s v="REPUBL SCI PRACT CTR MED TECHNOL INFORMAT ADM"/>
    <n v="1"/>
    <s v="0.004"/>
    <m/>
    <x v="0"/>
    <x v="0"/>
  </r>
  <r>
    <s v="REPUBLICAN DISPENSARY DERMATOL VENEROL"/>
    <n v="1"/>
    <s v="0.004"/>
    <m/>
    <x v="0"/>
    <x v="0"/>
  </r>
  <r>
    <s v="REPUBLICAN RES PRACTICE CTR MENTAL HLTH"/>
    <n v="1"/>
    <s v="0.004"/>
    <m/>
    <x v="0"/>
    <x v="0"/>
  </r>
  <r>
    <s v="REPUBLICAN SCI PRACT CTR MED TECHNOL INFORMATIZ"/>
    <n v="1"/>
    <s v="0.004"/>
    <m/>
    <x v="0"/>
    <x v="0"/>
  </r>
  <r>
    <s v="REPUBLICAN SKIN VENEREAL DIS DISPENSARY"/>
    <n v="1"/>
    <s v="0.004"/>
    <m/>
    <x v="0"/>
    <x v="0"/>
  </r>
  <r>
    <s v="REPUBLICAN UNITARY ENTERPRISE RES PROD GEOL"/>
    <n v="1"/>
    <s v="0.004"/>
    <m/>
    <x v="0"/>
    <x v="0"/>
  </r>
  <r>
    <s v="REPUBLICAN VILNIUS UNIV HOSP SANTARISKIU CLIN"/>
    <n v="1"/>
    <s v="0.004"/>
    <m/>
    <x v="0"/>
    <x v="0"/>
  </r>
  <r>
    <s v="RES BIOMED INST MURCIA IMIB"/>
    <n v="1"/>
    <s v="0.004"/>
    <m/>
    <x v="0"/>
    <x v="0"/>
  </r>
  <r>
    <s v="RES BOARD"/>
    <n v="1"/>
    <s v="0.004"/>
    <m/>
    <x v="0"/>
    <x v="0"/>
  </r>
  <r>
    <s v="RES CLIN CTR PEDIAT HEMATOL"/>
    <n v="1"/>
    <s v="0.004"/>
    <m/>
    <x v="0"/>
    <x v="0"/>
  </r>
  <r>
    <s v="RES CLIN CTR PEDIAT HEMATOL ONCOL IMMUNOL"/>
    <n v="1"/>
    <s v="0.004"/>
    <m/>
    <x v="0"/>
    <x v="0"/>
  </r>
  <r>
    <s v="RES CTR AGR FOREST ENVIRONM"/>
    <n v="1"/>
    <s v="0.004"/>
    <m/>
    <x v="0"/>
    <x v="0"/>
  </r>
  <r>
    <s v="RES CTR BIODIVERS GENET RESOURCES"/>
    <n v="1"/>
    <s v="0.004"/>
    <m/>
    <x v="0"/>
    <x v="0"/>
  </r>
  <r>
    <s v="RES CTR BIODIVERS GENET RESOURCES CIBIO"/>
    <n v="1"/>
    <s v="0.004"/>
    <m/>
    <x v="0"/>
    <x v="0"/>
  </r>
  <r>
    <s v="RES CTR ENERGY ENVIRONM TECHNOL"/>
    <n v="1"/>
    <s v="0.004"/>
    <m/>
    <x v="0"/>
    <x v="0"/>
  </r>
  <r>
    <s v="RES CTR ENVIRONM HLTH"/>
    <n v="1"/>
    <s v="0.004"/>
    <m/>
    <x v="0"/>
    <x v="0"/>
  </r>
  <r>
    <s v="RES CTR KARLSRUHE"/>
    <n v="1"/>
    <s v="0.004"/>
    <m/>
    <x v="0"/>
    <x v="0"/>
  </r>
  <r>
    <s v="RES CTR KARLSRUHE GMBH"/>
    <n v="1"/>
    <s v="0.004"/>
    <m/>
    <x v="0"/>
    <x v="0"/>
  </r>
  <r>
    <s v="RES CTR MOL MED"/>
    <n v="1"/>
    <s v="0.004"/>
    <m/>
    <x v="0"/>
    <x v="0"/>
  </r>
  <r>
    <s v="RES CTR OBSTET GYNECOL PERINATOL"/>
    <n v="1"/>
    <s v="0.004"/>
    <m/>
    <x v="0"/>
    <x v="0"/>
  </r>
  <r>
    <s v="RES CTR PANIC DISORDER"/>
    <n v="1"/>
    <s v="0.004"/>
    <m/>
    <x v="0"/>
    <x v="0"/>
  </r>
  <r>
    <s v="RES CTR PEDIAT"/>
    <n v="1"/>
    <s v="0.004"/>
    <m/>
    <x v="0"/>
    <x v="0"/>
  </r>
  <r>
    <s v="RES CTR RADIAT MED"/>
    <n v="1"/>
    <s v="0.004"/>
    <m/>
    <x v="0"/>
    <x v="0"/>
  </r>
  <r>
    <s v="RES CTR RADIAT MED AMS UKRAINE"/>
    <n v="1"/>
    <s v="0.004"/>
    <m/>
    <x v="0"/>
    <x v="0"/>
  </r>
  <r>
    <s v="RES CTR RADIAT MED BURNS"/>
    <n v="1"/>
    <s v="0.004"/>
    <m/>
    <x v="0"/>
    <x v="0"/>
  </r>
  <r>
    <s v="RES DEPT"/>
    <n v="1"/>
    <s v="0.004"/>
    <m/>
    <x v="0"/>
    <x v="0"/>
  </r>
  <r>
    <s v="RES DEPT EESTI PANK"/>
    <n v="1"/>
    <s v="0.004"/>
    <m/>
    <x v="0"/>
    <x v="0"/>
  </r>
  <r>
    <s v="RES DEPT STAT"/>
    <n v="1"/>
    <s v="0.004"/>
    <m/>
    <x v="0"/>
    <x v="0"/>
  </r>
  <r>
    <s v="RES DEV AUREL VLAICU UNIV"/>
    <n v="1"/>
    <s v="0.004"/>
    <m/>
    <x v="0"/>
    <x v="0"/>
  </r>
  <r>
    <s v="RES DEV UNIT"/>
    <n v="1"/>
    <s v="0.004"/>
    <m/>
    <x v="0"/>
    <x v="0"/>
  </r>
  <r>
    <s v="RES EDUC INST"/>
    <n v="1"/>
    <s v="0.004"/>
    <m/>
    <x v="0"/>
    <x v="0"/>
  </r>
  <r>
    <s v="RES EDUC INST CHILD HEALTH"/>
    <n v="1"/>
    <s v="0.004"/>
    <m/>
    <x v="0"/>
    <x v="0"/>
  </r>
  <r>
    <s v="RES EDUC INST CHILD HLTH STROVOLOS"/>
    <n v="1"/>
    <s v="0.004"/>
    <m/>
    <x v="0"/>
    <x v="0"/>
  </r>
  <r>
    <s v="RES EXPERTISE CTR PHARMACOTHERAPY EDUC RECIPE"/>
    <n v="1"/>
    <s v="0.004"/>
    <m/>
    <x v="0"/>
    <x v="0"/>
  </r>
  <r>
    <s v="RES FDN"/>
    <n v="1"/>
    <s v="0.004"/>
    <m/>
    <x v="0"/>
    <x v="0"/>
  </r>
  <r>
    <s v="RES INST ANIM SCI BIOCHEM TOXICOL"/>
    <n v="1"/>
    <s v="0.004"/>
    <m/>
    <x v="0"/>
    <x v="0"/>
  </r>
  <r>
    <s v="RES INST CHILD NUTR FKE"/>
    <n v="1"/>
    <s v="0.004"/>
    <m/>
    <x v="0"/>
    <x v="0"/>
  </r>
  <r>
    <s v="RES INST CROP PROD"/>
    <n v="1"/>
    <s v="0.004"/>
    <m/>
    <x v="0"/>
    <x v="0"/>
  </r>
  <r>
    <s v="RES INST FOREST ECOL FORESTRY RHEINLAND PFALZ"/>
    <n v="1"/>
    <s v="0.004"/>
    <m/>
    <x v="0"/>
    <x v="0"/>
  </r>
  <r>
    <s v="RES INST FORESTS RANGELANDS"/>
    <n v="1"/>
    <s v="0.004"/>
    <m/>
    <x v="0"/>
    <x v="0"/>
  </r>
  <r>
    <s v="RES INST FRUIT GROWING PITESTI"/>
    <n v="1"/>
    <s v="0.004"/>
    <m/>
    <x v="0"/>
    <x v="0"/>
  </r>
  <r>
    <s v="RES INST GEODESY"/>
    <n v="1"/>
    <s v="0.004"/>
    <m/>
    <x v="0"/>
    <x v="0"/>
  </r>
  <r>
    <s v="RES INST HUMANITY NAT"/>
    <n v="1"/>
    <s v="0.004"/>
    <m/>
    <x v="0"/>
    <x v="0"/>
  </r>
  <r>
    <s v="RES INST MCGILL UNIV HLTH CTR"/>
    <n v="1"/>
    <s v="0.004"/>
    <m/>
    <x v="0"/>
    <x v="0"/>
  </r>
  <r>
    <s v="RES INST MED GENET"/>
    <n v="1"/>
    <s v="0.004"/>
    <m/>
    <x v="0"/>
    <x v="0"/>
  </r>
  <r>
    <s v="RES INST NAT HIST MUSEUM"/>
    <n v="1"/>
    <s v="0.004"/>
    <m/>
    <x v="0"/>
    <x v="0"/>
  </r>
  <r>
    <s v="RES INST NATURE FOREST"/>
    <n v="1"/>
    <s v="0.004"/>
    <m/>
    <x v="0"/>
    <x v="0"/>
  </r>
  <r>
    <s v="RES INST ORGAN AGR"/>
    <n v="1"/>
    <s v="0.004"/>
    <m/>
    <x v="0"/>
    <x v="0"/>
  </r>
  <r>
    <s v="RES INST PARTICLE NUCL PHYS"/>
    <n v="1"/>
    <s v="0.004"/>
    <m/>
    <x v="0"/>
    <x v="0"/>
  </r>
  <r>
    <s v="RES INST POMOL FLORICULTURE"/>
    <n v="1"/>
    <s v="0.004"/>
    <m/>
    <x v="0"/>
    <x v="0"/>
  </r>
  <r>
    <s v="RES INST PRIMORDIAL PREVENT OF NONCOMMUNICABL DIS"/>
    <n v="1"/>
    <s v="0.004"/>
    <m/>
    <x v="0"/>
    <x v="0"/>
  </r>
  <r>
    <s v="RES INST SKIN VENEREAL DIS DISPENSARY"/>
    <n v="1"/>
    <s v="0.004"/>
    <m/>
    <x v="0"/>
    <x v="0"/>
  </r>
  <r>
    <s v="RES INST SPECIAL SURG TRAUMA"/>
    <n v="1"/>
    <s v="0.004"/>
    <m/>
    <x v="0"/>
    <x v="0"/>
  </r>
  <r>
    <s v="RES INST TB"/>
    <n v="1"/>
    <s v="0.004"/>
    <m/>
    <x v="0"/>
    <x v="0"/>
  </r>
  <r>
    <s v="RES INST WILDLIFE ECOL"/>
    <n v="1"/>
    <s v="0.004"/>
    <m/>
    <x v="0"/>
    <x v="0"/>
  </r>
  <r>
    <s v="RES LAB VECTOR BORNE DIS"/>
    <n v="1"/>
    <s v="0.004"/>
    <m/>
    <x v="0"/>
    <x v="0"/>
  </r>
  <r>
    <s v="RES LEICESTER BIOMED RES CTR"/>
    <n v="1"/>
    <s v="0.004"/>
    <m/>
    <x v="0"/>
    <x v="0"/>
  </r>
  <r>
    <s v="RES MEDICA SWEDEN"/>
    <n v="1"/>
    <s v="0.004"/>
    <m/>
    <x v="0"/>
    <x v="0"/>
  </r>
  <r>
    <s v="RES SCH TECHNOL MEDIATED KNOWLEDGE PROC"/>
    <n v="1"/>
    <s v="0.004"/>
    <m/>
    <x v="0"/>
    <x v="0"/>
  </r>
  <r>
    <s v="RES STN AGROSCOPE RECKENHOLZ TANIKON ART"/>
    <n v="1"/>
    <s v="0.004"/>
    <m/>
    <x v="0"/>
    <x v="0"/>
  </r>
  <r>
    <s v="RES SUPPORT"/>
    <n v="1"/>
    <s v="0.004"/>
    <m/>
    <x v="0"/>
    <x v="0"/>
  </r>
  <r>
    <s v="RES TRIANGLE INST"/>
    <n v="1"/>
    <s v="0.004"/>
    <m/>
    <x v="0"/>
    <x v="0"/>
  </r>
  <r>
    <s v="RES UNIT BIODIVERS UO CSIC PA"/>
    <n v="1"/>
    <s v="0.004"/>
    <m/>
    <x v="0"/>
    <x v="0"/>
  </r>
  <r>
    <s v="RESAD"/>
    <n v="1"/>
    <s v="0.004"/>
    <m/>
    <x v="0"/>
    <x v="0"/>
  </r>
  <r>
    <s v="RESAD RES DEV DRUG EPIDEMIOL POLICY"/>
    <n v="1"/>
    <s v="0.004"/>
    <m/>
    <x v="0"/>
    <x v="0"/>
  </r>
  <r>
    <s v="RESOFT OU"/>
    <n v="1"/>
    <s v="0.004"/>
    <m/>
    <x v="0"/>
    <x v="0"/>
  </r>
  <r>
    <s v="RETIRED LUXEMBOURG BLOOD SERV"/>
    <n v="1"/>
    <s v="0.004"/>
    <m/>
    <x v="0"/>
    <x v="0"/>
  </r>
  <r>
    <s v="REUMATIKERFORBUNDET"/>
    <n v="1"/>
    <s v="0.004"/>
    <m/>
    <x v="0"/>
    <x v="0"/>
  </r>
  <r>
    <s v="REVENTROPY ASSOCIATES"/>
    <n v="1"/>
    <s v="0.004"/>
    <m/>
    <x v="0"/>
    <x v="0"/>
  </r>
  <r>
    <s v="REVLUM SAS"/>
    <n v="1"/>
    <s v="0.004"/>
    <m/>
    <x v="0"/>
    <x v="0"/>
  </r>
  <r>
    <s v="REYKJAVIC UNIV"/>
    <n v="1"/>
    <s v="0.004"/>
    <m/>
    <x v="0"/>
    <x v="0"/>
  </r>
  <r>
    <s v="REYKJAVIK HLTH CARE SERV ICELAND"/>
    <n v="1"/>
    <s v="0.004"/>
    <m/>
    <x v="0"/>
    <x v="0"/>
  </r>
  <r>
    <s v="REZEKNE HIGHER EDUC INST"/>
    <n v="1"/>
    <s v="0.004"/>
    <m/>
    <x v="0"/>
    <x v="0"/>
  </r>
  <r>
    <s v="REZEKNE UNIV COLL"/>
    <n v="1"/>
    <s v="0.004"/>
    <m/>
    <x v="0"/>
    <x v="0"/>
  </r>
  <r>
    <s v="RGK"/>
    <n v="1"/>
    <s v="0.004"/>
    <m/>
    <x v="0"/>
    <x v="0"/>
  </r>
  <r>
    <s v="RHEA SYST"/>
    <n v="1"/>
    <s v="0.004"/>
    <m/>
    <x v="0"/>
    <x v="0"/>
  </r>
  <r>
    <s v="RHEIN FRIEDRICH WILHELMS UNIV"/>
    <n v="1"/>
    <s v="0.004"/>
    <m/>
    <x v="0"/>
    <x v="0"/>
  </r>
  <r>
    <s v="RHEIN FRIEDRICH WILHELMS UNIV BONN"/>
    <n v="1"/>
    <s v="0.004"/>
    <m/>
    <x v="0"/>
    <x v="0"/>
  </r>
  <r>
    <s v="RHEIN WESTFAL INST"/>
    <n v="1"/>
    <s v="0.004"/>
    <m/>
    <x v="0"/>
    <x v="0"/>
  </r>
  <r>
    <s v="RHEIN WESTFAL INST WIRTSCHAFTSFORORSCHUNG"/>
    <n v="1"/>
    <s v="0.004"/>
    <m/>
    <x v="0"/>
    <x v="0"/>
  </r>
  <r>
    <s v="RHEIN WESTFAL INST WIRTSCHAFTSFORSCH ESSEN"/>
    <n v="1"/>
    <s v="0.004"/>
    <m/>
    <x v="0"/>
    <x v="0"/>
  </r>
  <r>
    <s v="RHEINISCHE FRIEDRICH WILHELMS UNIV BONN"/>
    <n v="1"/>
    <s v="0.004"/>
    <m/>
    <x v="0"/>
    <x v="0"/>
  </r>
  <r>
    <s v="RHEUMATISM FDN"/>
    <n v="1"/>
    <s v="0.004"/>
    <m/>
    <x v="0"/>
    <x v="0"/>
  </r>
  <r>
    <s v="RHINE WAAL UNIV APPL SCI"/>
    <n v="1"/>
    <s v="0.004"/>
    <m/>
    <x v="0"/>
    <x v="0"/>
  </r>
  <r>
    <s v="RHJ DEPT VET ADM MED CTR"/>
    <n v="1"/>
    <s v="0.004"/>
    <m/>
    <x v="0"/>
    <x v="0"/>
  </r>
  <r>
    <s v="RHODE ISL HOSP"/>
    <n v="1"/>
    <s v="0.004"/>
    <m/>
    <x v="0"/>
    <x v="0"/>
  </r>
  <r>
    <s v="RIBESCO P0 MTT AGRIFOOD RES FINLAND"/>
    <n v="1"/>
    <s v="0.004"/>
    <m/>
    <x v="0"/>
    <x v="0"/>
  </r>
  <r>
    <s v="RIBESCO P1 ESTONIAN UNIV LIFE SCI"/>
    <n v="1"/>
    <s v="0.004"/>
    <m/>
    <x v="0"/>
    <x v="0"/>
  </r>
  <r>
    <s v="RIBESCO P2 LATVIAN STATE INST FRUIT GROWING"/>
    <n v="1"/>
    <s v="0.004"/>
    <m/>
    <x v="0"/>
    <x v="0"/>
  </r>
  <r>
    <s v="RIBESCO P5 INST HORT"/>
    <n v="1"/>
    <s v="0.004"/>
    <m/>
    <x v="0"/>
    <x v="0"/>
  </r>
  <r>
    <s v="RIBESCO P7 SWEDISH UNIV AGR SCI SLU"/>
    <n v="1"/>
    <s v="0.004"/>
    <m/>
    <x v="0"/>
    <x v="0"/>
  </r>
  <r>
    <s v="RIBESCO P8 VILNIUS UNIV"/>
    <n v="1"/>
    <s v="0.004"/>
    <m/>
    <x v="0"/>
    <x v="0"/>
  </r>
  <r>
    <s v="RIDGEWAY BIOL LTD"/>
    <n v="1"/>
    <s v="0.004"/>
    <m/>
    <x v="0"/>
    <x v="0"/>
  </r>
  <r>
    <s v="RIGA CITY COUNCIL"/>
    <n v="1"/>
    <s v="0.004"/>
    <m/>
    <x v="0"/>
    <x v="0"/>
  </r>
  <r>
    <s v="RIGA CTR PSYCHIAT ADDICT DISORDERS"/>
    <n v="1"/>
    <s v="0.004"/>
    <m/>
    <x v="0"/>
    <x v="0"/>
  </r>
  <r>
    <s v="RIGA E CLIN UNIV"/>
    <n v="1"/>
    <s v="0.004"/>
    <m/>
    <x v="0"/>
    <x v="0"/>
  </r>
  <r>
    <s v="RIGA EAST UNIV"/>
    <n v="1"/>
    <s v="0.004"/>
    <m/>
    <x v="0"/>
    <x v="0"/>
  </r>
  <r>
    <s v="RIGA EASTEN UNIV HOSP"/>
    <n v="1"/>
    <s v="0.004"/>
    <m/>
    <x v="0"/>
    <x v="0"/>
  </r>
  <r>
    <s v="RIGA EASTERN UNIV HOSP"/>
    <n v="1"/>
    <s v="0.004"/>
    <m/>
    <x v="0"/>
    <x v="0"/>
  </r>
  <r>
    <s v="RIGA GRAD SCH LAW"/>
    <n v="1"/>
    <s v="0.004"/>
    <m/>
    <x v="0"/>
    <x v="0"/>
  </r>
  <r>
    <s v="RIGA STRADIN UNIV"/>
    <n v="1"/>
    <s v="0.004"/>
    <m/>
    <x v="0"/>
    <x v="0"/>
  </r>
  <r>
    <s v="RIGSHOSP BLEGDAMSVEJ GLOSTRUP"/>
    <n v="1"/>
    <s v="0.004"/>
    <m/>
    <x v="0"/>
    <x v="0"/>
  </r>
  <r>
    <s v="RIHBT"/>
    <n v="1"/>
    <s v="0.004"/>
    <m/>
    <x v="0"/>
    <x v="0"/>
  </r>
  <r>
    <s v="RIIA 185A"/>
    <n v="1"/>
    <s v="0.004"/>
    <m/>
    <x v="0"/>
    <x v="0"/>
  </r>
  <r>
    <s v="RIIGIAMETNIK"/>
    <n v="1"/>
    <s v="0.004"/>
    <m/>
    <x v="0"/>
    <x v="0"/>
  </r>
  <r>
    <s v="RIJKSWATERSTAAT CTR WATER MANAGEMENT"/>
    <n v="1"/>
    <s v="0.004"/>
    <m/>
    <x v="0"/>
    <x v="0"/>
  </r>
  <r>
    <s v="RIJNSTATE ZIEKENHUIS"/>
    <n v="1"/>
    <s v="0.004"/>
    <m/>
    <x v="0"/>
    <x v="0"/>
  </r>
  <r>
    <s v="RIKEN ADV SCI INST"/>
    <n v="1"/>
    <s v="0.004"/>
    <m/>
    <x v="0"/>
    <x v="0"/>
  </r>
  <r>
    <s v="RIKEN CTR GENOM MED"/>
    <n v="1"/>
    <s v="0.004"/>
    <m/>
    <x v="0"/>
    <x v="0"/>
  </r>
  <r>
    <s v="RIKKYO UNIV"/>
    <n v="1"/>
    <s v="0.004"/>
    <m/>
    <x v="0"/>
    <x v="0"/>
  </r>
  <r>
    <s v="RIKSHOSP RADIUMHOSP HF"/>
    <n v="1"/>
    <s v="0.004"/>
    <m/>
    <x v="0"/>
    <x v="0"/>
  </r>
  <r>
    <s v="RINNEKOTI RES FDN"/>
    <n v="1"/>
    <s v="0.004"/>
    <m/>
    <x v="0"/>
    <x v="0"/>
  </r>
  <r>
    <s v="RIO DE JANEIRO STATE UNIV UERJ"/>
    <n v="1"/>
    <s v="0.004"/>
    <m/>
    <x v="0"/>
    <x v="0"/>
  </r>
  <r>
    <s v="RISAGER CONSULT"/>
    <n v="1"/>
    <s v="0.004"/>
    <m/>
    <x v="0"/>
    <x v="0"/>
  </r>
  <r>
    <s v="RISO NATL LAB SUSTAINABLE ENERGY"/>
    <n v="1"/>
    <s v="0.004"/>
    <m/>
    <x v="0"/>
    <x v="0"/>
  </r>
  <r>
    <s v="RISOE TECH UNIV DENMARK"/>
    <n v="1"/>
    <s v="0.004"/>
    <m/>
    <x v="0"/>
    <x v="0"/>
  </r>
  <r>
    <s v="RIVM"/>
    <n v="1"/>
    <s v="0.004"/>
    <m/>
    <x v="0"/>
    <x v="0"/>
  </r>
  <r>
    <s v="RIVNE STATE TECH UNIV"/>
    <n v="1"/>
    <s v="0.004"/>
    <m/>
    <x v="0"/>
    <x v="0"/>
  </r>
  <r>
    <s v="RIZZOLI ORTHOPAED INST"/>
    <n v="1"/>
    <s v="0.004"/>
    <m/>
    <x v="0"/>
    <x v="0"/>
  </r>
  <r>
    <s v="RKI"/>
    <n v="1"/>
    <s v="0.004"/>
    <m/>
    <x v="0"/>
    <x v="0"/>
  </r>
  <r>
    <s v="RMCA"/>
    <n v="1"/>
    <s v="0.004"/>
    <m/>
    <x v="0"/>
    <x v="0"/>
  </r>
  <r>
    <s v="RNSA"/>
    <n v="1"/>
    <s v="0.004"/>
    <m/>
    <x v="0"/>
    <x v="0"/>
  </r>
  <r>
    <s v="RNT CONSULTING INC"/>
    <n v="1"/>
    <s v="0.004"/>
    <m/>
    <x v="0"/>
    <x v="0"/>
  </r>
  <r>
    <s v="ROBERT BOSCH GMBH"/>
    <n v="1"/>
    <s v="0.004"/>
    <m/>
    <x v="0"/>
    <x v="0"/>
  </r>
  <r>
    <s v="ROBERT BOSCH KRANKENHAUS"/>
    <n v="1"/>
    <s v="0.004"/>
    <m/>
    <x v="0"/>
    <x v="0"/>
  </r>
  <r>
    <s v="ROBERT WOOD JOHNSON MED SCH"/>
    <n v="1"/>
    <s v="0.004"/>
    <m/>
    <x v="0"/>
    <x v="0"/>
  </r>
  <r>
    <s v="ROCHE DIAGNOST"/>
    <n v="1"/>
    <s v="0.004"/>
    <m/>
    <x v="0"/>
    <x v="0"/>
  </r>
  <r>
    <s v="ROCHE MOL SYST"/>
    <n v="1"/>
    <s v="0.004"/>
    <m/>
    <x v="0"/>
    <x v="0"/>
  </r>
  <r>
    <s v="ROLLINS SCH PUBL HLTH"/>
    <n v="1"/>
    <s v="0.004"/>
    <m/>
    <x v="0"/>
    <x v="0"/>
  </r>
  <r>
    <s v="ROMA TRE UNIV"/>
    <n v="1"/>
    <s v="0.004"/>
    <m/>
    <x v="0"/>
    <x v="0"/>
  </r>
  <r>
    <s v="ROMANCE PHILOL"/>
    <n v="1"/>
    <s v="0.004"/>
    <m/>
    <x v="0"/>
    <x v="0"/>
  </r>
  <r>
    <s v="ROMANIAN ACAD AGR FORESTRY SCI"/>
    <n v="1"/>
    <s v="0.004"/>
    <m/>
    <x v="0"/>
    <x v="0"/>
  </r>
  <r>
    <s v="ROMANIAN ACAD EMIL RACOVITA"/>
    <n v="1"/>
    <s v="0.004"/>
    <m/>
    <x v="0"/>
    <x v="0"/>
  </r>
  <r>
    <s v="ROMANIAN ASSOC AIDS"/>
    <n v="1"/>
    <s v="0.004"/>
    <m/>
    <x v="0"/>
    <x v="0"/>
  </r>
  <r>
    <s v="ROMANIAN ASSOC AIDS ARAS"/>
    <n v="1"/>
    <s v="0.004"/>
    <m/>
    <x v="0"/>
    <x v="0"/>
  </r>
  <r>
    <s v="ROMANIAN MS SOC"/>
    <n v="1"/>
    <s v="0.004"/>
    <m/>
    <x v="0"/>
    <x v="0"/>
  </r>
  <r>
    <s v="ROMANIAN RENAL REGISTRY"/>
    <n v="1"/>
    <s v="0.004"/>
    <m/>
    <x v="0"/>
    <x v="0"/>
  </r>
  <r>
    <s v="ROMANIAN SOC CARDIOL"/>
    <n v="1"/>
    <s v="0.004"/>
    <m/>
    <x v="0"/>
    <x v="0"/>
  </r>
  <r>
    <s v="ROMBERG TIBURON CTR"/>
    <n v="1"/>
    <s v="0.004"/>
    <m/>
    <x v="0"/>
    <x v="0"/>
  </r>
  <r>
    <s v="ROMED KLINIKUM"/>
    <n v="1"/>
    <s v="0.004"/>
    <m/>
    <x v="0"/>
    <x v="0"/>
  </r>
  <r>
    <s v="ROMISCH GERMAN ZENT MUSEUM"/>
    <n v="1"/>
    <s v="0.004"/>
    <m/>
    <x v="0"/>
    <x v="0"/>
  </r>
  <r>
    <s v="RONALD REAGAN UCLA MED CTR"/>
    <n v="1"/>
    <s v="0.004"/>
    <m/>
    <x v="0"/>
    <x v="0"/>
  </r>
  <r>
    <s v="ROND POINT NATION"/>
    <n v="1"/>
    <s v="0.004"/>
    <m/>
    <x v="0"/>
    <x v="0"/>
  </r>
  <r>
    <s v="ROSETTA INPHARMAT WHOLLY OWNED SUBSIDIARY MERCK C"/>
    <n v="1"/>
    <s v="0.004"/>
    <m/>
    <x v="0"/>
    <x v="0"/>
  </r>
  <r>
    <s v="ROSKILDE UNIV HOSP"/>
    <n v="1"/>
    <s v="0.004"/>
    <m/>
    <x v="0"/>
    <x v="0"/>
  </r>
  <r>
    <s v="ROSLIN INST"/>
    <n v="1"/>
    <s v="0.004"/>
    <m/>
    <x v="0"/>
    <x v="0"/>
  </r>
  <r>
    <s v="ROSS UNIV"/>
    <n v="1"/>
    <s v="0.004"/>
    <m/>
    <x v="0"/>
    <x v="0"/>
  </r>
  <r>
    <s v="ROSSI AS"/>
    <n v="1"/>
    <s v="0.004"/>
    <m/>
    <x v="0"/>
    <x v="0"/>
  </r>
  <r>
    <s v="ROSTOCK UNIV"/>
    <n v="1"/>
    <s v="0.004"/>
    <m/>
    <x v="0"/>
    <x v="0"/>
  </r>
  <r>
    <s v="ROTHSCHILD FDN"/>
    <n v="1"/>
    <s v="0.004"/>
    <m/>
    <x v="0"/>
    <x v="0"/>
  </r>
  <r>
    <s v="ROTMAN RES INST"/>
    <n v="1"/>
    <s v="0.004"/>
    <m/>
    <x v="0"/>
    <x v="0"/>
  </r>
  <r>
    <s v="ROTTERDAM RIJNMOND PUBL HLTH SERV"/>
    <n v="1"/>
    <s v="0.004"/>
    <m/>
    <x v="0"/>
    <x v="0"/>
  </r>
  <r>
    <s v="ROTUNDA HOSP"/>
    <n v="1"/>
    <s v="0.004"/>
    <m/>
    <x v="0"/>
    <x v="0"/>
  </r>
  <r>
    <s v="ROYAL BELGIAN INST NAT SCI RBINS"/>
    <n v="1"/>
    <s v="0.004"/>
    <m/>
    <x v="0"/>
    <x v="0"/>
  </r>
  <r>
    <s v="ROYAL BELGIAN INST SPACE AERON"/>
    <n v="1"/>
    <s v="0.004"/>
    <m/>
    <x v="0"/>
    <x v="0"/>
  </r>
  <r>
    <s v="ROYAL BOLTON HOSP"/>
    <n v="1"/>
    <s v="0.004"/>
    <m/>
    <x v="0"/>
    <x v="0"/>
  </r>
  <r>
    <s v="ROYAL BOT GARDEN EDINBURGH"/>
    <n v="1"/>
    <s v="0.004"/>
    <m/>
    <x v="0"/>
    <x v="0"/>
  </r>
  <r>
    <s v="ROYAL BOT GARDENS MELBOURNE"/>
    <n v="1"/>
    <s v="0.004"/>
    <m/>
    <x v="0"/>
    <x v="0"/>
  </r>
  <r>
    <s v="ROYAL BOTAN GARDENS"/>
    <n v="1"/>
    <s v="0.004"/>
    <m/>
    <x v="0"/>
    <x v="0"/>
  </r>
  <r>
    <s v="ROYAL BROMPTON HAREFIELD HOSP NHS TRUST"/>
    <n v="1"/>
    <s v="0.004"/>
    <m/>
    <x v="0"/>
    <x v="0"/>
  </r>
  <r>
    <s v="ROYAL COLL MUS"/>
    <n v="1"/>
    <s v="0.004"/>
    <m/>
    <x v="0"/>
    <x v="0"/>
  </r>
  <r>
    <s v="ROYAL COLL SURGEONS ENGLAND"/>
    <n v="1"/>
    <s v="0.004"/>
    <m/>
    <x v="0"/>
    <x v="0"/>
  </r>
  <r>
    <s v="ROYAL DEVON EXETER FDN NHS TRUST"/>
    <n v="1"/>
    <s v="0.004"/>
    <m/>
    <x v="0"/>
    <x v="0"/>
  </r>
  <r>
    <s v="ROYAL DEVON EXETER NHS FDN TRUST"/>
    <n v="1"/>
    <s v="0.004"/>
    <m/>
    <x v="0"/>
    <x v="0"/>
  </r>
  <r>
    <s v="ROYAL FREE"/>
    <n v="1"/>
    <s v="0.004"/>
    <m/>
    <x v="0"/>
    <x v="0"/>
  </r>
  <r>
    <s v="ROYAL FREE HAMPSTEAD NHS TRUST"/>
    <n v="1"/>
    <s v="0.004"/>
    <m/>
    <x v="0"/>
    <x v="0"/>
  </r>
  <r>
    <s v="ROYAL FREE HOSP NHS FDN"/>
    <n v="1"/>
    <s v="0.004"/>
    <m/>
    <x v="0"/>
    <x v="0"/>
  </r>
  <r>
    <s v="ROYAL FREE LONDON NHS FDN TRUST"/>
    <n v="1"/>
    <s v="0.004"/>
    <m/>
    <x v="0"/>
    <x v="0"/>
  </r>
  <r>
    <s v="ROYAL HASKONING DHV"/>
    <n v="1"/>
    <s v="0.004"/>
    <m/>
    <x v="0"/>
    <x v="0"/>
  </r>
  <r>
    <s v="ROYAL HORT SOC"/>
    <n v="1"/>
    <s v="0.004"/>
    <m/>
    <x v="0"/>
    <x v="0"/>
  </r>
  <r>
    <s v="ROYAL INST TECHNOL KM"/>
    <n v="1"/>
    <s v="0.004"/>
    <m/>
    <x v="0"/>
    <x v="0"/>
  </r>
  <r>
    <s v="ROYAL INST TECHNOLOGY KTH"/>
    <n v="1"/>
    <s v="0.004"/>
    <m/>
    <x v="0"/>
    <x v="0"/>
  </r>
  <r>
    <s v="ROYAL LIVERPOOL CHILDRENS HOSP"/>
    <n v="1"/>
    <s v="0.004"/>
    <m/>
    <x v="0"/>
    <x v="0"/>
  </r>
  <r>
    <s v="ROYAL MARSDEN NHS FDN TRUST"/>
    <n v="1"/>
    <s v="0.004"/>
    <m/>
    <x v="0"/>
    <x v="0"/>
  </r>
  <r>
    <s v="ROYAL METEOROL INST BELGIUM"/>
    <n v="1"/>
    <s v="0.004"/>
    <m/>
    <x v="0"/>
    <x v="0"/>
  </r>
  <r>
    <s v="ROYAL MIL COLL CANADA"/>
    <n v="1"/>
    <s v="0.004"/>
    <m/>
    <x v="0"/>
    <x v="0"/>
  </r>
  <r>
    <s v="ROYAL MIL COLL CHEM CHEM ENGN"/>
    <n v="1"/>
    <s v="0.004"/>
    <m/>
    <x v="0"/>
    <x v="0"/>
  </r>
  <r>
    <s v="ROYAL NATL HOSP RHEUMAT DIS"/>
    <n v="1"/>
    <s v="0.004"/>
    <m/>
    <x v="0"/>
    <x v="0"/>
  </r>
  <r>
    <s v="ROYAL NETHERLANDS INST SOUTHEAST ASIAN CARIBBEA"/>
    <n v="1"/>
    <s v="0.004"/>
    <m/>
    <x v="0"/>
    <x v="0"/>
  </r>
  <r>
    <s v="ROYAL NETHERLANDS METEOROL INST KNMI"/>
    <n v="1"/>
    <s v="0.004"/>
    <m/>
    <x v="0"/>
    <x v="0"/>
  </r>
  <r>
    <s v="ROYAL NHS FDN TRUST NHS ENGLAND NORTH"/>
    <n v="1"/>
    <s v="0.004"/>
    <m/>
    <x v="0"/>
    <x v="0"/>
  </r>
  <r>
    <s v="ROYAL OBSERV"/>
    <n v="1"/>
    <s v="0.004"/>
    <m/>
    <x v="0"/>
    <x v="0"/>
  </r>
  <r>
    <s v="ROYAL OTTAWA MENTAL HLTH CTR"/>
    <n v="1"/>
    <s v="0.004"/>
    <m/>
    <x v="0"/>
    <x v="0"/>
  </r>
  <r>
    <s v="ROYAL SOC SEARRP"/>
    <n v="1"/>
    <s v="0.004"/>
    <m/>
    <x v="0"/>
    <x v="0"/>
  </r>
  <r>
    <s v="ROYAL SURREY CTY HOSP"/>
    <n v="1"/>
    <s v="0.004"/>
    <m/>
    <x v="0"/>
    <x v="0"/>
  </r>
  <r>
    <s v="ROYAL SWEDISH ACAD SCI"/>
    <n v="1"/>
    <s v="0.004"/>
    <m/>
    <x v="0"/>
    <x v="0"/>
  </r>
  <r>
    <s v="ROYAL UNITED HOSP"/>
    <n v="1"/>
    <s v="0.004"/>
    <m/>
    <x v="0"/>
    <x v="0"/>
  </r>
  <r>
    <s v="RSM ERASMUS UNIV"/>
    <n v="1"/>
    <s v="0.004"/>
    <m/>
    <x v="0"/>
    <x v="0"/>
  </r>
  <r>
    <s v="RSPB"/>
    <n v="1"/>
    <s v="0.004"/>
    <m/>
    <x v="0"/>
    <x v="0"/>
  </r>
  <r>
    <s v="RSPB SCOTLAND"/>
    <n v="1"/>
    <s v="0.004"/>
    <m/>
    <x v="0"/>
    <x v="0"/>
  </r>
  <r>
    <s v="RSR LTD"/>
    <n v="1"/>
    <s v="0.004"/>
    <m/>
    <x v="0"/>
    <x v="0"/>
  </r>
  <r>
    <s v="RSTEA"/>
    <n v="1"/>
    <s v="0.004"/>
    <m/>
    <x v="0"/>
    <x v="0"/>
  </r>
  <r>
    <s v="RSUH"/>
    <n v="1"/>
    <s v="0.004"/>
    <m/>
    <x v="0"/>
    <x v="0"/>
  </r>
  <r>
    <s v="RTI HLTH SOLUT"/>
    <n v="1"/>
    <s v="0.004"/>
    <m/>
    <x v="0"/>
    <x v="0"/>
  </r>
  <r>
    <s v="RTI INT"/>
    <n v="1"/>
    <s v="0.004"/>
    <m/>
    <x v="0"/>
    <x v="0"/>
  </r>
  <r>
    <s v="RTM NAGPUR UNIV"/>
    <n v="1"/>
    <s v="0.004"/>
    <m/>
    <x v="0"/>
    <x v="0"/>
  </r>
  <r>
    <s v="RUDBECK LAB"/>
    <n v="1"/>
    <s v="0.004"/>
    <m/>
    <x v="0"/>
    <x v="0"/>
  </r>
  <r>
    <s v="RUDOLFSTIFTUNG HOSP"/>
    <n v="1"/>
    <s v="0.004"/>
    <m/>
    <x v="0"/>
    <x v="0"/>
  </r>
  <r>
    <s v="RUHR UNIV"/>
    <n v="1"/>
    <s v="0.004"/>
    <m/>
    <x v="0"/>
    <x v="0"/>
  </r>
  <r>
    <s v="RUHRGEBIET"/>
    <n v="1"/>
    <s v="0.004"/>
    <m/>
    <x v="0"/>
    <x v="0"/>
  </r>
  <r>
    <s v="RUNMC"/>
    <n v="1"/>
    <s v="0.004"/>
    <m/>
    <x v="0"/>
    <x v="0"/>
  </r>
  <r>
    <s v="RUPRECHT KARLS UNIV HEIDELBERG"/>
    <n v="1"/>
    <s v="0.004"/>
    <m/>
    <x v="0"/>
    <x v="0"/>
  </r>
  <r>
    <s v="RUS ACAD SCI"/>
    <n v="1"/>
    <s v="0.004"/>
    <m/>
    <x v="0"/>
    <x v="0"/>
  </r>
  <r>
    <s v="RUSSELLS HALL HOSP"/>
    <n v="1"/>
    <s v="0.004"/>
    <m/>
    <x v="0"/>
    <x v="0"/>
  </r>
  <r>
    <s v="RUSSIA STATE PROFESS PEDAG UNIV"/>
    <n v="1"/>
    <s v="0.004"/>
    <m/>
    <x v="0"/>
    <x v="0"/>
  </r>
  <r>
    <s v="RUSSIAN ACAD EDUC"/>
    <n v="1"/>
    <s v="0.004"/>
    <m/>
    <x v="0"/>
    <x v="0"/>
  </r>
  <r>
    <s v="RUSSIAN ACAD MED SCI MRRC RAMC"/>
    <n v="1"/>
    <s v="0.004"/>
    <m/>
    <x v="0"/>
    <x v="0"/>
  </r>
  <r>
    <s v="RUSSIAN ACAD MED SCI NOVOSIBIRSK"/>
    <n v="1"/>
    <s v="0.004"/>
    <m/>
    <x v="0"/>
    <x v="0"/>
  </r>
  <r>
    <s v="RUSSIAN ACAD SCI LPI RAS"/>
    <n v="1"/>
    <s v="0.004"/>
    <m/>
    <x v="0"/>
    <x v="0"/>
  </r>
  <r>
    <s v="RUSSIAN ACAD SCI STR"/>
    <n v="1"/>
    <s v="0.004"/>
    <m/>
    <x v="0"/>
    <x v="0"/>
  </r>
  <r>
    <s v="RUSSIAN CARDIOL RES PROD COMPLEX ROSMEDTECHNOL"/>
    <n v="1"/>
    <s v="0.004"/>
    <m/>
    <x v="0"/>
    <x v="0"/>
  </r>
  <r>
    <s v="RUSSIAN CHILDRENS CLIN HOSP"/>
    <n v="1"/>
    <s v="0.004"/>
    <m/>
    <x v="0"/>
    <x v="0"/>
  </r>
  <r>
    <s v="RUSSIAN DIALYSIS SOC"/>
    <n v="1"/>
    <s v="0.004"/>
    <m/>
    <x v="0"/>
    <x v="0"/>
  </r>
  <r>
    <s v="RUSSIAN HYDROMETEOROL UNIV"/>
    <n v="1"/>
    <s v="0.004"/>
    <m/>
    <x v="0"/>
    <x v="0"/>
  </r>
  <r>
    <s v="RUSSIAN MED TECHNOL"/>
    <n v="1"/>
    <s v="0.004"/>
    <m/>
    <x v="0"/>
    <x v="0"/>
  </r>
  <r>
    <s v="RUSSIAN RES INST CHEM TECHNOL"/>
    <n v="1"/>
    <s v="0.004"/>
    <m/>
    <x v="0"/>
    <x v="0"/>
  </r>
  <r>
    <s v="RUSSIAN RES INST GAME MANAGEMENT FARMING"/>
    <n v="1"/>
    <s v="0.004"/>
    <m/>
    <x v="0"/>
    <x v="0"/>
  </r>
  <r>
    <s v="RUSSIAN RES INST GAME MANAGEMENT FUR FARMING"/>
    <n v="1"/>
    <s v="0.004"/>
    <m/>
    <x v="0"/>
    <x v="0"/>
  </r>
  <r>
    <s v="RUSSIAN SOC CARDIOL"/>
    <n v="1"/>
    <s v="0.004"/>
    <m/>
    <x v="0"/>
    <x v="0"/>
  </r>
  <r>
    <s v="RUSTENBURG LOCAL MUNICIPAL"/>
    <n v="1"/>
    <s v="0.004"/>
    <m/>
    <x v="0"/>
    <x v="0"/>
  </r>
  <r>
    <s v="RUTGERS STATE UNIV N4W JERSEY"/>
    <n v="1"/>
    <s v="0.004"/>
    <m/>
    <x v="0"/>
    <x v="0"/>
  </r>
  <r>
    <s v="RUTGERS UNIV STATE UNIV NEW JERSEY"/>
    <n v="1"/>
    <s v="0.004"/>
    <m/>
    <x v="0"/>
    <x v="0"/>
  </r>
  <r>
    <s v="RUTH L DAVID S GOTTESMAN INST STEM CELL REGEN"/>
    <n v="1"/>
    <s v="0.004"/>
    <m/>
    <x v="0"/>
    <x v="0"/>
  </r>
  <r>
    <s v="RVVTH AACHEN UNIV"/>
    <n v="1"/>
    <s v="0.004"/>
    <m/>
    <x v="0"/>
    <x v="0"/>
  </r>
  <r>
    <s v="RWANDA MINIST HLTH"/>
    <n v="1"/>
    <s v="0.004"/>
    <m/>
    <x v="0"/>
    <x v="0"/>
  </r>
  <r>
    <s v="RWTH AACHEN UNIV"/>
    <n v="1"/>
    <s v="0.004"/>
    <m/>
    <x v="0"/>
    <x v="0"/>
  </r>
  <r>
    <s v="RWTH AACHEN UNIV 1"/>
    <n v="1"/>
    <s v="0.004"/>
    <m/>
    <x v="0"/>
    <x v="0"/>
  </r>
  <r>
    <s v="RWTHAACHEN UNIV"/>
    <n v="1"/>
    <s v="0.004"/>
    <m/>
    <x v="0"/>
    <x v="0"/>
  </r>
  <r>
    <s v="RYAZAN STATE UNIV"/>
    <n v="1"/>
    <s v="0.004"/>
    <m/>
    <x v="0"/>
    <x v="0"/>
  </r>
  <r>
    <s v="RYERSON UNIV"/>
    <n v="1"/>
    <s v="0.004"/>
    <m/>
    <x v="0"/>
    <x v="0"/>
  </r>
  <r>
    <s v="S AFRICAN ASTRON OBSERV"/>
    <n v="1"/>
    <s v="0.004"/>
    <m/>
    <x v="0"/>
    <x v="0"/>
  </r>
  <r>
    <s v="S AFRICAN NATL BLOOD SERV"/>
    <n v="1"/>
    <s v="0.004"/>
    <m/>
    <x v="0"/>
    <x v="0"/>
  </r>
  <r>
    <s v="S ANNA TEACHING HOSP"/>
    <n v="1"/>
    <s v="0.004"/>
    <m/>
    <x v="0"/>
    <x v="0"/>
  </r>
  <r>
    <s v="S AUSTRALIAN AQUAT SCI CTR"/>
    <n v="1"/>
    <s v="0.004"/>
    <m/>
    <x v="0"/>
    <x v="0"/>
  </r>
  <r>
    <s v="S AUSTRALIAN MUSEUM"/>
    <n v="1"/>
    <s v="0.004"/>
    <m/>
    <x v="0"/>
    <x v="0"/>
  </r>
  <r>
    <s v="S CAROLINA CENT CANC REGISTRY"/>
    <n v="1"/>
    <s v="0.004"/>
    <m/>
    <x v="0"/>
    <x v="0"/>
  </r>
  <r>
    <s v="S CHINA UNIV TECHNOL"/>
    <n v="1"/>
    <s v="0.004"/>
    <m/>
    <x v="0"/>
    <x v="0"/>
  </r>
  <r>
    <s v="S DAKOTA SCH MINES TECHNOL"/>
    <n v="1"/>
    <s v="0.004"/>
    <m/>
    <x v="0"/>
    <x v="0"/>
  </r>
  <r>
    <s v="S ESTONIAN HOSP"/>
    <n v="1"/>
    <s v="0.004"/>
    <m/>
    <x v="0"/>
    <x v="0"/>
  </r>
  <r>
    <s v="S KARELIA SOCIAL HLTH CARE DIST"/>
    <n v="1"/>
    <s v="0.004"/>
    <m/>
    <x v="0"/>
    <x v="0"/>
  </r>
  <r>
    <s v="S LONDON MAUDSLEY NHS FDN TRUST"/>
    <n v="1"/>
    <s v="0.004"/>
    <m/>
    <x v="0"/>
    <x v="0"/>
  </r>
  <r>
    <s v="S LUCA HOSP"/>
    <n v="1"/>
    <s v="0.004"/>
    <m/>
    <x v="0"/>
    <x v="0"/>
  </r>
  <r>
    <s v="S LUCA HPT IST AUXOL ITALIANO"/>
    <n v="1"/>
    <s v="0.004"/>
    <m/>
    <x v="0"/>
    <x v="0"/>
  </r>
  <r>
    <s v="S OSTROBOTHNIAN HEALT CARE DIST"/>
    <n v="1"/>
    <s v="0.004"/>
    <m/>
    <x v="0"/>
    <x v="0"/>
  </r>
  <r>
    <s v="S RAJARATNAM SCH INT STUDIES"/>
    <n v="1"/>
    <s v="0.004"/>
    <m/>
    <x v="0"/>
    <x v="0"/>
  </r>
  <r>
    <s v="S TORAIGHYRCV PAVLODAR STATE UNIV"/>
    <n v="1"/>
    <s v="0.004"/>
    <m/>
    <x v="0"/>
    <x v="0"/>
  </r>
  <r>
    <s v="SA TALLINNA LASTEHAIGLA"/>
    <n v="1"/>
    <s v="0.004"/>
    <m/>
    <x v="0"/>
    <x v="0"/>
  </r>
  <r>
    <s v="SA WATER CORP"/>
    <n v="1"/>
    <s v="0.004"/>
    <m/>
    <x v="0"/>
    <x v="0"/>
  </r>
  <r>
    <s v="SAARE EQUINE REPROD CTR"/>
    <n v="1"/>
    <s v="0.004"/>
    <m/>
    <x v="0"/>
    <x v="0"/>
  </r>
  <r>
    <s v="SAARLAND UNIV"/>
    <n v="1"/>
    <s v="0.004"/>
    <m/>
    <x v="0"/>
    <x v="0"/>
  </r>
  <r>
    <s v="SAATZUCHT GLEISDORF GESMH"/>
    <n v="1"/>
    <s v="0.004"/>
    <m/>
    <x v="0"/>
    <x v="0"/>
  </r>
  <r>
    <s v="SAC"/>
    <n v="1"/>
    <s v="0.004"/>
    <m/>
    <x v="0"/>
    <x v="0"/>
  </r>
  <r>
    <s v="SACHS CHILDREN YOUTH HOSP"/>
    <n v="1"/>
    <s v="0.004"/>
    <m/>
    <x v="0"/>
    <x v="0"/>
  </r>
  <r>
    <s v="SACHS EPILEPSIEZENTRUM RADEBERG"/>
    <n v="1"/>
    <s v="0.004"/>
    <m/>
    <x v="0"/>
    <x v="0"/>
  </r>
  <r>
    <s v="SACKLER FAC MED"/>
    <n v="1"/>
    <s v="0.004"/>
    <m/>
    <x v="0"/>
    <x v="0"/>
  </r>
  <r>
    <s v="SACKLER SCH MED"/>
    <n v="1"/>
    <s v="0.004"/>
    <m/>
    <x v="0"/>
    <x v="0"/>
  </r>
  <r>
    <s v="SAFAR CTR RESUSCITAT RES"/>
    <n v="1"/>
    <s v="0.004"/>
    <m/>
    <x v="0"/>
    <x v="0"/>
  </r>
  <r>
    <s v="SAFC HITECH"/>
    <n v="1"/>
    <s v="0.004"/>
    <m/>
    <x v="0"/>
    <x v="0"/>
  </r>
  <r>
    <s v="SAFE"/>
    <n v="1"/>
    <s v="0.004"/>
    <m/>
    <x v="0"/>
    <x v="0"/>
  </r>
  <r>
    <s v="SAFRA CHILDRENS HOSP"/>
    <n v="1"/>
    <s v="0.004"/>
    <m/>
    <x v="0"/>
    <x v="0"/>
  </r>
  <r>
    <s v="SAHA INST NUCL PHYS KOLKATA INDIA"/>
    <n v="1"/>
    <s v="0.004"/>
    <m/>
    <x v="0"/>
    <x v="0"/>
  </r>
  <r>
    <s v="SAHGRENSKA UNIV HOSP"/>
    <n v="1"/>
    <s v="0.004"/>
    <m/>
    <x v="0"/>
    <x v="0"/>
  </r>
  <r>
    <s v="SAHLGRENSKA SWEDEN"/>
    <n v="1"/>
    <s v="0.004"/>
    <m/>
    <x v="0"/>
    <x v="0"/>
  </r>
  <r>
    <s v="SAHLGRENSKA UNIV"/>
    <n v="1"/>
    <s v="0.004"/>
    <m/>
    <x v="0"/>
    <x v="0"/>
  </r>
  <r>
    <s v="SAINSBURY LAB"/>
    <n v="1"/>
    <s v="0.004"/>
    <m/>
    <x v="0"/>
    <x v="0"/>
  </r>
  <r>
    <s v="SAITAMA MED UNIV"/>
    <n v="1"/>
    <s v="0.004"/>
    <m/>
    <x v="0"/>
    <x v="0"/>
  </r>
  <r>
    <s v="SAKAE SEIJINKAI HOSP"/>
    <n v="1"/>
    <s v="0.004"/>
    <m/>
    <x v="0"/>
    <x v="0"/>
  </r>
  <r>
    <s v="SAKARYA TEACHING RES HOSP"/>
    <n v="1"/>
    <s v="0.004"/>
    <m/>
    <x v="0"/>
    <x v="0"/>
  </r>
  <r>
    <s v="SAKHALIN STATE UNIV"/>
    <n v="1"/>
    <s v="0.004"/>
    <m/>
    <x v="0"/>
    <x v="0"/>
  </r>
  <r>
    <s v="SAL HOSP"/>
    <n v="1"/>
    <s v="0.004"/>
    <m/>
    <x v="0"/>
    <x v="0"/>
  </r>
  <r>
    <s v="SALAHADDIN UNIV"/>
    <n v="1"/>
    <s v="0.004"/>
    <m/>
    <x v="0"/>
    <x v="0"/>
  </r>
  <r>
    <s v="SALEM COLL HERBARIUM"/>
    <n v="1"/>
    <s v="0.004"/>
    <m/>
    <x v="0"/>
    <x v="0"/>
  </r>
  <r>
    <s v="SALFORD BUSINESS SCH"/>
    <n v="1"/>
    <s v="0.004"/>
    <m/>
    <x v="0"/>
    <x v="0"/>
  </r>
  <r>
    <s v="SALFORD ROYAL NHS FDN TRUST NHS ENGLAND NORTH"/>
    <n v="1"/>
    <s v="0.004"/>
    <m/>
    <x v="0"/>
    <x v="0"/>
  </r>
  <r>
    <s v="SALISBURY UNIV"/>
    <n v="1"/>
    <s v="0.004"/>
    <m/>
    <x v="0"/>
    <x v="0"/>
  </r>
  <r>
    <s v="SALK INST BIOL STUDIES"/>
    <n v="1"/>
    <s v="0.004"/>
    <m/>
    <x v="0"/>
    <x v="0"/>
  </r>
  <r>
    <s v="SALL RES MED CTR"/>
    <n v="1"/>
    <s v="0.004"/>
    <m/>
    <x v="0"/>
    <x v="0"/>
  </r>
  <r>
    <s v="SALMANIYA MED COMPLEX"/>
    <n v="1"/>
    <s v="0.004"/>
    <m/>
    <x v="0"/>
    <x v="0"/>
  </r>
  <r>
    <s v="SALUD PUBL CIBERESP"/>
    <n v="1"/>
    <s v="0.004"/>
    <m/>
    <x v="0"/>
    <x v="0"/>
  </r>
  <r>
    <s v="SALVADOR UNIV UNIFACS"/>
    <n v="1"/>
    <s v="0.004"/>
    <m/>
    <x v="0"/>
    <x v="0"/>
  </r>
  <r>
    <s v="SAM HIGGINBOTTOM INST AGR TECHNOL SCI"/>
    <n v="1"/>
    <s v="0.004"/>
    <m/>
    <x v="0"/>
    <x v="0"/>
  </r>
  <r>
    <s v="SAMARA OBLAST CLIN TB DISPENSARY"/>
    <n v="1"/>
    <s v="0.004"/>
    <m/>
    <x v="0"/>
    <x v="0"/>
  </r>
  <r>
    <s v="SAMARA OBLAST TB DISPENSARY"/>
    <n v="1"/>
    <s v="0.004"/>
    <m/>
    <x v="0"/>
    <x v="0"/>
  </r>
  <r>
    <s v="SAMARA OBLAST TB SERV"/>
    <n v="1"/>
    <s v="0.004"/>
    <m/>
    <x v="0"/>
    <x v="0"/>
  </r>
  <r>
    <s v="SAMARA STATE ACAD SOCIAL SCI HUMANITIES"/>
    <n v="1"/>
    <s v="0.004"/>
    <m/>
    <x v="0"/>
    <x v="0"/>
  </r>
  <r>
    <s v="SAMARA STATE PEDAG UNIV"/>
    <n v="1"/>
    <s v="0.004"/>
    <m/>
    <x v="0"/>
    <x v="0"/>
  </r>
  <r>
    <s v="SAMARA STATE UNIV SOCIAL SCI EDUC"/>
    <n v="1"/>
    <s v="0.004"/>
    <m/>
    <x v="0"/>
    <x v="0"/>
  </r>
  <r>
    <s v="SAMPSON INST AGEING RES"/>
    <n v="1"/>
    <s v="0.004"/>
    <m/>
    <x v="0"/>
    <x v="0"/>
  </r>
  <r>
    <s v="SAMRC"/>
    <n v="1"/>
    <s v="0.004"/>
    <m/>
    <x v="0"/>
    <x v="0"/>
  </r>
  <r>
    <s v="SAMSUN TRAINING RES HOSP"/>
    <n v="1"/>
    <s v="0.004"/>
    <m/>
    <x v="0"/>
    <x v="0"/>
  </r>
  <r>
    <s v="SAMSUNG SDI"/>
    <n v="1"/>
    <s v="0.004"/>
    <m/>
    <x v="0"/>
    <x v="0"/>
  </r>
  <r>
    <s v="SAMUEL LUNENFELD RES INST"/>
    <n v="1"/>
    <s v="0.004"/>
    <m/>
    <x v="0"/>
    <x v="0"/>
  </r>
  <r>
    <s v="SAN CAMILLO FORLANINI HOSP"/>
    <n v="1"/>
    <s v="0.004"/>
    <m/>
    <x v="0"/>
    <x v="0"/>
  </r>
  <r>
    <s v="SAN CARLO BORROMEO HOSP"/>
    <n v="1"/>
    <s v="0.004"/>
    <m/>
    <x v="0"/>
    <x v="0"/>
  </r>
  <r>
    <s v="SAN CARLO HOSP"/>
    <n v="1"/>
    <s v="0.004"/>
    <m/>
    <x v="0"/>
    <x v="0"/>
  </r>
  <r>
    <s v="SAN CARLOS CLIN HOSP"/>
    <n v="1"/>
    <s v="0.004"/>
    <m/>
    <x v="0"/>
    <x v="0"/>
  </r>
  <r>
    <s v="SAN FILIPPO NERI HOSP"/>
    <n v="1"/>
    <s v="0.004"/>
    <m/>
    <x v="0"/>
    <x v="0"/>
  </r>
  <r>
    <s v="SAN FILIPPO NERIS HOSP"/>
    <n v="1"/>
    <s v="0.004"/>
    <m/>
    <x v="0"/>
    <x v="0"/>
  </r>
  <r>
    <s v="SAN FRANCISCO DEPT PUBL HLTH"/>
    <n v="1"/>
    <s v="0.004"/>
    <m/>
    <x v="0"/>
    <x v="0"/>
  </r>
  <r>
    <s v="SAN GERARDO HOSP"/>
    <n v="1"/>
    <s v="0.004"/>
    <m/>
    <x v="0"/>
    <x v="0"/>
  </r>
  <r>
    <s v="SAN GIOVANNI BATTISTA HOSP"/>
    <n v="1"/>
    <s v="0.004"/>
    <m/>
    <x v="0"/>
    <x v="0"/>
  </r>
  <r>
    <s v="SAN GIOVANNI BOSCO HOSP"/>
    <n v="1"/>
    <s v="0.004"/>
    <m/>
    <x v="0"/>
    <x v="0"/>
  </r>
  <r>
    <s v="SAN JORGE HOSP"/>
    <n v="1"/>
    <s v="0.004"/>
    <m/>
    <x v="0"/>
    <x v="0"/>
  </r>
  <r>
    <s v="SAN JOSE SATELITE HOSP"/>
    <n v="1"/>
    <s v="0.004"/>
    <m/>
    <x v="0"/>
    <x v="0"/>
  </r>
  <r>
    <s v="SAN LUCA HOSP"/>
    <n v="1"/>
    <s v="0.004"/>
    <m/>
    <x v="0"/>
    <x v="0"/>
  </r>
  <r>
    <s v="SAN MARINO SOC CARDIOL"/>
    <n v="1"/>
    <s v="0.004"/>
    <m/>
    <x v="0"/>
    <x v="0"/>
  </r>
  <r>
    <s v="SAN MAURIZIO HOSP"/>
    <n v="1"/>
    <s v="0.004"/>
    <m/>
    <x v="0"/>
    <x v="0"/>
  </r>
  <r>
    <s v="SAN PAOLO UNIV HOSP"/>
    <n v="1"/>
    <s v="0.004"/>
    <m/>
    <x v="0"/>
    <x v="0"/>
  </r>
  <r>
    <s v="SAN PIETRO HOSP"/>
    <n v="1"/>
    <s v="0.004"/>
    <m/>
    <x v="0"/>
    <x v="0"/>
  </r>
  <r>
    <s v="SAN RAFFAELE INST"/>
    <n v="1"/>
    <s v="0.004"/>
    <m/>
    <x v="0"/>
    <x v="0"/>
  </r>
  <r>
    <s v="SAN RAFFAELE SULMONA INST"/>
    <n v="1"/>
    <s v="0.004"/>
    <m/>
    <x v="0"/>
    <x v="0"/>
  </r>
  <r>
    <s v="SAN RAFFAELE VITA SALUTE UNIV"/>
    <n v="1"/>
    <s v="0.004"/>
    <m/>
    <x v="0"/>
    <x v="0"/>
  </r>
  <r>
    <s v="SANADOR SA CLIN"/>
    <n v="1"/>
    <s v="0.004"/>
    <m/>
    <x v="0"/>
    <x v="0"/>
  </r>
  <r>
    <s v="SANATORIO BRITAN"/>
    <n v="1"/>
    <s v="0.004"/>
    <m/>
    <x v="0"/>
    <x v="0"/>
  </r>
  <r>
    <s v="SANATORIO CARMEN"/>
    <n v="1"/>
    <s v="0.004"/>
    <m/>
    <x v="0"/>
    <x v="0"/>
  </r>
  <r>
    <s v="SANATORIO GUEMES"/>
    <n v="1"/>
    <s v="0.004"/>
    <m/>
    <x v="0"/>
    <x v="0"/>
  </r>
  <r>
    <s v="SANATORIO JULIO CORZO"/>
    <n v="1"/>
    <s v="0.004"/>
    <m/>
    <x v="0"/>
    <x v="0"/>
  </r>
  <r>
    <s v="SANATORIO NUESTRA SENORA ROSARIO"/>
    <n v="1"/>
    <s v="0.004"/>
    <m/>
    <x v="0"/>
    <x v="0"/>
  </r>
  <r>
    <s v="SANATORIO PLAZA"/>
    <n v="1"/>
    <s v="0.004"/>
    <m/>
    <x v="0"/>
    <x v="0"/>
  </r>
  <r>
    <s v="SANDWELL W BIRMINGHAM HOSP NNS TRUST"/>
    <n v="1"/>
    <s v="0.004"/>
    <m/>
    <x v="0"/>
    <x v="0"/>
  </r>
  <r>
    <s v="SANFORD BURNHAM MED RESEACH INST"/>
    <n v="1"/>
    <s v="0.004"/>
    <m/>
    <x v="0"/>
    <x v="0"/>
  </r>
  <r>
    <s v="SANFORD BURNHAM PREBYS MED DIS INST"/>
    <n v="1"/>
    <s v="0.004"/>
    <m/>
    <x v="0"/>
    <x v="0"/>
  </r>
  <r>
    <s v="SANFORD BURNHAM PREBYS NCI CANC CTR"/>
    <n v="1"/>
    <s v="0.004"/>
    <m/>
    <x v="0"/>
    <x v="0"/>
  </r>
  <r>
    <s v="SANFORD CONSORTIUM REGENERAT MED"/>
    <n v="1"/>
    <s v="0.004"/>
    <m/>
    <x v="0"/>
    <x v="0"/>
  </r>
  <r>
    <s v="SANGAMO BIOSCI"/>
    <n v="1"/>
    <s v="0.004"/>
    <m/>
    <x v="0"/>
    <x v="0"/>
  </r>
  <r>
    <s v="SANIPEDIA SRL"/>
    <n v="1"/>
    <s v="0.004"/>
    <m/>
    <x v="0"/>
    <x v="0"/>
  </r>
  <r>
    <s v="SANJAY GANDHI POSTGRADUATE INST MED SCI"/>
    <n v="1"/>
    <s v="0.004"/>
    <m/>
    <x v="0"/>
    <x v="0"/>
  </r>
  <r>
    <s v="SANKHAL CHAND PATEL UNIV"/>
    <n v="1"/>
    <s v="0.004"/>
    <m/>
    <x v="0"/>
    <x v="0"/>
  </r>
  <r>
    <s v="SANKT PETERBURG STATE UNIV"/>
    <n v="1"/>
    <s v="0.004"/>
    <m/>
    <x v="0"/>
    <x v="0"/>
  </r>
  <r>
    <s v="SANKT PETERSBURG STATE PEDIAT MED UNIV"/>
    <n v="1"/>
    <s v="0.004"/>
    <m/>
    <x v="0"/>
    <x v="0"/>
  </r>
  <r>
    <s v="SANNO HOSP"/>
    <n v="1"/>
    <s v="0.004"/>
    <m/>
    <x v="0"/>
    <x v="0"/>
  </r>
  <r>
    <s v="SANOFI AVENTIS R D"/>
    <n v="1"/>
    <s v="0.004"/>
    <m/>
    <x v="0"/>
    <x v="0"/>
  </r>
  <r>
    <s v="SANOFI R D"/>
    <n v="1"/>
    <s v="0.004"/>
    <m/>
    <x v="0"/>
    <x v="0"/>
  </r>
  <r>
    <s v="SANOFI RES DEV"/>
    <n v="1"/>
    <s v="0.004"/>
    <m/>
    <x v="0"/>
    <x v="0"/>
  </r>
  <r>
    <s v="SANOFI STRASBOURG"/>
    <n v="1"/>
    <s v="0.004"/>
    <m/>
    <x v="0"/>
    <x v="0"/>
  </r>
  <r>
    <s v="SANQUIN"/>
    <n v="1"/>
    <s v="0.004"/>
    <m/>
    <x v="0"/>
    <x v="0"/>
  </r>
  <r>
    <s v="SANQUIN BLOOD SUPPLY FDN"/>
    <n v="1"/>
    <s v="0.004"/>
    <m/>
    <x v="0"/>
    <x v="0"/>
  </r>
  <r>
    <s v="SANQUIN RES LANDSTEINER LAB"/>
    <n v="1"/>
    <s v="0.004"/>
    <m/>
    <x v="0"/>
    <x v="0"/>
  </r>
  <r>
    <s v="SANQUIN RES LEIDEN"/>
    <n v="1"/>
    <s v="0.004"/>
    <m/>
    <x v="0"/>
    <x v="0"/>
  </r>
  <r>
    <s v="SANT ORSOLA UNIV HOSP"/>
    <n v="1"/>
    <s v="0.004"/>
    <m/>
    <x v="0"/>
    <x v="0"/>
  </r>
  <r>
    <s v="SANTA BARBARA MUSEUM NAT HIST"/>
    <n v="1"/>
    <s v="0.004"/>
    <m/>
    <x v="0"/>
    <x v="0"/>
  </r>
  <r>
    <s v="SANTA CASA HOSP"/>
    <n v="1"/>
    <s v="0.004"/>
    <m/>
    <x v="0"/>
    <x v="0"/>
  </r>
  <r>
    <s v="SANTA CASA MISERICORDIA BELO HORIZONTE"/>
    <n v="1"/>
    <s v="0.004"/>
    <m/>
    <x v="0"/>
    <x v="0"/>
  </r>
  <r>
    <s v="SANTA CASA MISERICORDIA CURITIBA PUCPR"/>
    <n v="1"/>
    <s v="0.004"/>
    <m/>
    <x v="0"/>
    <x v="0"/>
  </r>
  <r>
    <s v="SANTA CASA MISERICORDIA SAO PAULO"/>
    <n v="1"/>
    <s v="0.004"/>
    <m/>
    <x v="0"/>
    <x v="0"/>
  </r>
  <r>
    <s v="SANTA CASA PORTO ALEGRE"/>
    <n v="1"/>
    <s v="0.004"/>
    <m/>
    <x v="0"/>
    <x v="0"/>
  </r>
  <r>
    <s v="SANTA CRISTINA UNIV HOSP"/>
    <n v="1"/>
    <s v="0.004"/>
    <m/>
    <x v="0"/>
    <x v="0"/>
  </r>
  <r>
    <s v="SANTA MARIA ANNUNZIATA HOSP"/>
    <n v="1"/>
    <s v="0.004"/>
    <m/>
    <x v="0"/>
    <x v="0"/>
  </r>
  <r>
    <s v="SANTA MARIA NUOVA HOSP"/>
    <n v="1"/>
    <s v="0.004"/>
    <m/>
    <x v="0"/>
    <x v="0"/>
  </r>
  <r>
    <s v="SANTANTONIO ABATE HOSP"/>
    <n v="1"/>
    <s v="0.004"/>
    <m/>
    <x v="0"/>
    <x v="0"/>
  </r>
  <r>
    <s v="SANTE STAT ANALYT RES INST"/>
    <n v="1"/>
    <s v="0.004"/>
    <m/>
    <x v="0"/>
    <x v="0"/>
  </r>
  <r>
    <s v="SANTO ANDRES HOSP"/>
    <n v="1"/>
    <s v="0.004"/>
    <m/>
    <x v="0"/>
    <x v="0"/>
  </r>
  <r>
    <s v="SANTO TOMAS UNIV"/>
    <n v="1"/>
    <s v="0.004"/>
    <m/>
    <x v="0"/>
    <x v="0"/>
  </r>
  <r>
    <s v="SANTORSOLA UNIV HOSP"/>
    <n v="1"/>
    <s v="0.004"/>
    <m/>
    <x v="0"/>
    <x v="0"/>
  </r>
  <r>
    <s v="SAP SE"/>
    <n v="1"/>
    <s v="0.004"/>
    <m/>
    <x v="0"/>
    <x v="0"/>
  </r>
  <r>
    <s v="SAPIENT GOVT SERV"/>
    <n v="1"/>
    <s v="0.004"/>
    <m/>
    <x v="0"/>
    <x v="0"/>
  </r>
  <r>
    <s v="SAPIENTIA HUNGARIAN UNIV TRANSYLVANIA"/>
    <n v="1"/>
    <s v="0.004"/>
    <m/>
    <x v="0"/>
    <x v="0"/>
  </r>
  <r>
    <s v="SARAH LAWRENCE COLL"/>
    <n v="1"/>
    <s v="0.004"/>
    <m/>
    <x v="0"/>
    <x v="0"/>
  </r>
  <r>
    <s v="SARAJEVO CHILDRENS HOSP"/>
    <n v="1"/>
    <s v="0.004"/>
    <m/>
    <x v="0"/>
    <x v="0"/>
  </r>
  <r>
    <s v="SARATOV CHERNYSHEVSKY STATE UNIV"/>
    <n v="1"/>
    <s v="0.004"/>
    <m/>
    <x v="0"/>
    <x v="0"/>
  </r>
  <r>
    <s v="SARNARA OBLAST TB SERV"/>
    <n v="1"/>
    <s v="0.004"/>
    <m/>
    <x v="0"/>
    <x v="0"/>
  </r>
  <r>
    <s v="SARNIA RES INST"/>
    <n v="1"/>
    <s v="0.004"/>
    <m/>
    <x v="0"/>
    <x v="0"/>
  </r>
  <r>
    <s v="SAUDE JUIZ FORA SUPREMA"/>
    <n v="1"/>
    <s v="0.004"/>
    <m/>
    <x v="0"/>
    <x v="0"/>
  </r>
  <r>
    <s v="SAUDI ARABIAL WORLDFISH"/>
    <n v="1"/>
    <s v="0.004"/>
    <m/>
    <x v="0"/>
    <x v="0"/>
  </r>
  <r>
    <s v="SAUDI ARAMCO"/>
    <n v="1"/>
    <s v="0.004"/>
    <m/>
    <x v="0"/>
    <x v="0"/>
  </r>
  <r>
    <s v="SAUE RURAL MUNICIPAL"/>
    <n v="1"/>
    <s v="0.004"/>
    <m/>
    <x v="0"/>
    <x v="0"/>
  </r>
  <r>
    <s v="SAVANNAH STATE UNIV"/>
    <n v="1"/>
    <s v="0.004"/>
    <m/>
    <x v="0"/>
    <x v="0"/>
  </r>
  <r>
    <s v="SAVE FROGS GHANA"/>
    <n v="1"/>
    <s v="0.004"/>
    <m/>
    <x v="0"/>
    <x v="0"/>
  </r>
  <r>
    <s v="SAVEKATE OU"/>
    <n v="1"/>
    <s v="0.004"/>
    <m/>
    <x v="0"/>
    <x v="0"/>
  </r>
  <r>
    <s v="SAVO CONSORTIUM EDUCSAVO"/>
    <n v="1"/>
    <s v="0.004"/>
    <m/>
    <x v="0"/>
    <x v="0"/>
  </r>
  <r>
    <s v="SAXON ACAD SCI"/>
    <n v="1"/>
    <s v="0.004"/>
    <m/>
    <x v="0"/>
    <x v="0"/>
  </r>
  <r>
    <s v="SAXONIAN STATE OFF ENVIRONM AGR GEOL"/>
    <n v="1"/>
    <s v="0.004"/>
    <m/>
    <x v="0"/>
    <x v="0"/>
  </r>
  <r>
    <s v="SB RAMS"/>
    <n v="1"/>
    <s v="0.004"/>
    <m/>
    <x v="0"/>
    <x v="0"/>
  </r>
  <r>
    <s v="SC NARVA ELEKTRIJAAMAD"/>
    <n v="1"/>
    <s v="0.004"/>
    <m/>
    <x v="0"/>
    <x v="0"/>
  </r>
  <r>
    <s v="SCARBOROUGH CARDIOL RES"/>
    <n v="1"/>
    <s v="0.004"/>
    <m/>
    <x v="0"/>
    <x v="0"/>
  </r>
  <r>
    <s v="SCB MED COLL"/>
    <n v="1"/>
    <s v="0.004"/>
    <m/>
    <x v="0"/>
    <x v="0"/>
  </r>
  <r>
    <s v="SCH AGR FOOD SCI"/>
    <n v="1"/>
    <s v="0.004"/>
    <m/>
    <x v="0"/>
    <x v="0"/>
  </r>
  <r>
    <s v="SCH ART DESIGN"/>
    <n v="1"/>
    <s v="0.004"/>
    <m/>
    <x v="0"/>
    <x v="0"/>
  </r>
  <r>
    <s v="SCH BIOMED"/>
    <n v="1"/>
    <s v="0.004"/>
    <m/>
    <x v="0"/>
    <x v="0"/>
  </r>
  <r>
    <s v="SCH CHEM MOL BIOSCI"/>
    <n v="1"/>
    <s v="0.004"/>
    <m/>
    <x v="0"/>
    <x v="0"/>
  </r>
  <r>
    <s v="SCH DENT"/>
    <n v="1"/>
    <s v="0.004"/>
    <m/>
    <x v="0"/>
    <x v="0"/>
  </r>
  <r>
    <s v="SCH DIGITAL TECHNOL"/>
    <n v="1"/>
    <s v="0.004"/>
    <m/>
    <x v="0"/>
    <x v="0"/>
  </r>
  <r>
    <s v="SCH ECON MANAGEMENT PUBL ADM"/>
    <n v="1"/>
    <s v="0.004"/>
    <m/>
    <x v="0"/>
    <x v="0"/>
  </r>
  <r>
    <s v="SCH GEOG ARCHAEOL"/>
    <n v="1"/>
    <s v="0.004"/>
    <m/>
    <x v="0"/>
    <x v="0"/>
  </r>
  <r>
    <s v="SCH GEOL SCI"/>
    <n v="1"/>
    <s v="0.004"/>
    <m/>
    <x v="0"/>
    <x v="0"/>
  </r>
  <r>
    <s v="SCH HLTH SCI"/>
    <n v="1"/>
    <s v="0.004"/>
    <m/>
    <x v="0"/>
    <x v="0"/>
  </r>
  <r>
    <s v="SCH HUMANITIES"/>
    <n v="1"/>
    <s v="0.004"/>
    <m/>
    <x v="0"/>
    <x v="0"/>
  </r>
  <r>
    <s v="SCH LIFE MED SCI"/>
    <n v="1"/>
    <s v="0.004"/>
    <m/>
    <x v="0"/>
    <x v="0"/>
  </r>
  <r>
    <s v="SCH LIFE SCI"/>
    <n v="1"/>
    <s v="0.004"/>
    <m/>
    <x v="0"/>
    <x v="0"/>
  </r>
  <r>
    <s v="SCH MANAGEMENT"/>
    <n v="1"/>
    <s v="0.004"/>
    <m/>
    <x v="0"/>
    <x v="0"/>
  </r>
  <r>
    <s v="SCH OPTOMETRY VIS SCI"/>
    <n v="1"/>
    <s v="0.004"/>
    <m/>
    <x v="0"/>
    <x v="0"/>
  </r>
  <r>
    <s v="SCH POPULAT PUBL HLTH"/>
    <n v="1"/>
    <s v="0.004"/>
    <m/>
    <x v="0"/>
    <x v="0"/>
  </r>
  <r>
    <s v="SCH PSYCHOL"/>
    <n v="1"/>
    <s v="0.004"/>
    <m/>
    <x v="0"/>
    <x v="0"/>
  </r>
  <r>
    <s v="SCH PUBL POLICY"/>
    <n v="1"/>
    <s v="0.004"/>
    <m/>
    <x v="0"/>
    <x v="0"/>
  </r>
  <r>
    <s v="SCH TRAINING WILDLIFE SPECIALISTS GAROUA"/>
    <n v="1"/>
    <s v="0.004"/>
    <m/>
    <x v="0"/>
    <x v="0"/>
  </r>
  <r>
    <s v="SCH VET MED BIOMED SCI"/>
    <n v="1"/>
    <s v="0.004"/>
    <m/>
    <x v="0"/>
    <x v="0"/>
  </r>
  <r>
    <s v="SCHLESWIG HOLSTEIN STATE MUSEUMS FDN SCHLOSS GOTT"/>
    <n v="1"/>
    <s v="0.004"/>
    <m/>
    <x v="0"/>
    <x v="0"/>
  </r>
  <r>
    <s v="SCHNEIDER CHILDRENS MED CTR"/>
    <n v="1"/>
    <s v="0.004"/>
    <m/>
    <x v="0"/>
    <x v="0"/>
  </r>
  <r>
    <s v="SCHNEIDER CHILDRENS MED CTR ISRAEL"/>
    <n v="1"/>
    <s v="0.004"/>
    <m/>
    <x v="0"/>
    <x v="0"/>
  </r>
  <r>
    <s v="SCHOEN CLIN VOGTAREUTH"/>
    <n v="1"/>
    <s v="0.004"/>
    <m/>
    <x v="0"/>
    <x v="0"/>
  </r>
  <r>
    <s v="SCHOEN KLIN"/>
    <n v="1"/>
    <s v="0.004"/>
    <m/>
    <x v="0"/>
    <x v="0"/>
  </r>
  <r>
    <s v="SCHON KLIN"/>
    <n v="1"/>
    <s v="0.004"/>
    <m/>
    <x v="0"/>
    <x v="0"/>
  </r>
  <r>
    <s v="SCHWER EPILEPSIEKLIN"/>
    <n v="1"/>
    <s v="0.004"/>
    <m/>
    <x v="0"/>
    <x v="0"/>
  </r>
  <r>
    <s v="SCI AGR SOC FINLAND"/>
    <n v="1"/>
    <s v="0.004"/>
    <m/>
    <x v="0"/>
    <x v="0"/>
  </r>
  <r>
    <s v="SCI APPLICAT INT CORP"/>
    <n v="1"/>
    <s v="0.004"/>
    <m/>
    <x v="0"/>
    <x v="0"/>
  </r>
  <r>
    <s v="SCI CARE INC"/>
    <n v="1"/>
    <s v="0.004"/>
    <m/>
    <x v="0"/>
    <x v="0"/>
  </r>
  <r>
    <s v="SCI CTR LOW TEMP"/>
    <n v="1"/>
    <s v="0.004"/>
    <m/>
    <x v="0"/>
    <x v="0"/>
  </r>
  <r>
    <s v="SCI CTR OBSTET GYNECOL PERINATOL"/>
    <n v="1"/>
    <s v="0.004"/>
    <m/>
    <x v="0"/>
    <x v="0"/>
  </r>
  <r>
    <s v="SCI CTR PIRKANMAA HOSP DIST"/>
    <n v="1"/>
    <s v="0.004"/>
    <m/>
    <x v="0"/>
    <x v="0"/>
  </r>
  <r>
    <s v="SCI CTR RADIAT MED"/>
    <n v="1"/>
    <s v="0.004"/>
    <m/>
    <x v="0"/>
    <x v="0"/>
  </r>
  <r>
    <s v="SCI HIGH IMPACT TECHNOL LTD"/>
    <n v="1"/>
    <s v="0.004"/>
    <m/>
    <x v="0"/>
    <x v="0"/>
  </r>
  <r>
    <s v="SCI INST IRCCS EUGENIO MEDEA"/>
    <n v="1"/>
    <s v="0.004"/>
    <m/>
    <x v="0"/>
    <x v="0"/>
  </r>
  <r>
    <s v="SCI INST RES HOSPITALISAT HLTH CARE BURLO GAROF"/>
    <n v="1"/>
    <s v="0.004"/>
    <m/>
    <x v="0"/>
    <x v="0"/>
  </r>
  <r>
    <s v="SCI MFG ENTERPRISE IMPULSE"/>
    <n v="1"/>
    <s v="0.004"/>
    <m/>
    <x v="0"/>
    <x v="0"/>
  </r>
  <r>
    <s v="SCI PO LYON"/>
    <n v="1"/>
    <s v="0.004"/>
    <m/>
    <x v="0"/>
    <x v="0"/>
  </r>
  <r>
    <s v="SCI PRACT CTR WILDLIFE RESOURCES MANAGEMENT BOR"/>
    <n v="1"/>
    <s v="0.004"/>
    <m/>
    <x v="0"/>
    <x v="0"/>
  </r>
  <r>
    <s v="SCI RES GEOTECH CTR UNICONE"/>
    <n v="1"/>
    <s v="0.004"/>
    <m/>
    <x v="0"/>
    <x v="0"/>
  </r>
  <r>
    <s v="SCI RES INST EMERGENCY CARE"/>
    <n v="1"/>
    <s v="0.004"/>
    <m/>
    <x v="0"/>
    <x v="0"/>
  </r>
  <r>
    <s v="SCI RES INST PHYS CHEM MED"/>
    <n v="1"/>
    <s v="0.004"/>
    <m/>
    <x v="0"/>
    <x v="0"/>
  </r>
  <r>
    <s v="SCI RES INST RHEUMATOL VA NASONOVA"/>
    <n v="1"/>
    <s v="0.004"/>
    <m/>
    <x v="0"/>
    <x v="0"/>
  </r>
  <r>
    <s v="SCI SPANISH COUNCIL ICM CSIC"/>
    <n v="1"/>
    <s v="0.004"/>
    <m/>
    <x v="0"/>
    <x v="0"/>
  </r>
  <r>
    <s v="SCIDERM GMBH"/>
    <n v="1"/>
    <s v="0.004"/>
    <m/>
    <x v="0"/>
    <x v="0"/>
  </r>
  <r>
    <s v="SCIDERM RES INST"/>
    <n v="1"/>
    <s v="0.004"/>
    <m/>
    <x v="0"/>
    <x v="0"/>
  </r>
  <r>
    <s v="SCITE BV"/>
    <n v="1"/>
    <s v="0.004"/>
    <m/>
    <x v="0"/>
    <x v="0"/>
  </r>
  <r>
    <s v="SCOTLAND RURAL COLL"/>
    <n v="1"/>
    <s v="0.004"/>
    <m/>
    <x v="0"/>
    <x v="0"/>
  </r>
  <r>
    <s v="SCOTTISH AGR COLL"/>
    <n v="1"/>
    <s v="0.004"/>
    <m/>
    <x v="0"/>
    <x v="0"/>
  </r>
  <r>
    <s v="SCOTTISH CANC REGISTRY"/>
    <n v="1"/>
    <s v="0.004"/>
    <m/>
    <x v="0"/>
    <x v="0"/>
  </r>
  <r>
    <s v="SCOTTISH CITIES KNOWLEDGE CTR"/>
    <n v="1"/>
    <s v="0.004"/>
    <m/>
    <x v="0"/>
    <x v="0"/>
  </r>
  <r>
    <s v="SCOTTISH ENVIRONM PROTECT AGCY"/>
    <n v="1"/>
    <s v="0.004"/>
    <m/>
    <x v="0"/>
    <x v="0"/>
  </r>
  <r>
    <s v="SCOTTISH EXECUT HLTH DEPT"/>
    <n v="1"/>
    <s v="0.004"/>
    <m/>
    <x v="0"/>
    <x v="0"/>
  </r>
  <r>
    <s v="SCOTTISH GOVT"/>
    <n v="1"/>
    <s v="0.004"/>
    <m/>
    <x v="0"/>
    <x v="0"/>
  </r>
  <r>
    <s v="SCOTTISH GOVT HLTH DEPT"/>
    <n v="1"/>
    <s v="0.004"/>
    <m/>
    <x v="0"/>
    <x v="0"/>
  </r>
  <r>
    <s v="SCOTTISH GOVT HLTH DEPT EHLTH PHARMACEUT"/>
    <n v="1"/>
    <s v="0.004"/>
    <m/>
    <x v="0"/>
    <x v="0"/>
  </r>
  <r>
    <s v="SCOULA NORMALE SEZ INFN"/>
    <n v="1"/>
    <s v="0.004"/>
    <m/>
    <x v="0"/>
    <x v="0"/>
  </r>
  <r>
    <s v="SCRI"/>
    <n v="1"/>
    <s v="0.004"/>
    <m/>
    <x v="0"/>
    <x v="0"/>
  </r>
  <r>
    <s v="SCRIPPS GENOM MED"/>
    <n v="1"/>
    <s v="0.004"/>
    <m/>
    <x v="0"/>
    <x v="0"/>
  </r>
  <r>
    <s v="SCRIPPS TRANSLAT SCI INST"/>
    <n v="1"/>
    <s v="0.004"/>
    <m/>
    <x v="0"/>
    <x v="0"/>
  </r>
  <r>
    <s v="SCUOLA NORMA SEZ"/>
    <n v="1"/>
    <s v="0.004"/>
    <m/>
    <x v="0"/>
    <x v="0"/>
  </r>
  <r>
    <s v="SCUOLA NORMALE SEZ DELL INFN"/>
    <n v="1"/>
    <s v="0.004"/>
    <m/>
    <x v="0"/>
    <x v="0"/>
  </r>
  <r>
    <s v="SCUOLA NORMALE SEZ LINFN"/>
    <n v="1"/>
    <s v="0.004"/>
    <m/>
    <x v="0"/>
    <x v="0"/>
  </r>
  <r>
    <s v="SCUOLA NORMALE SEZIONE DELLINFN"/>
    <n v="1"/>
    <s v="0.004"/>
    <m/>
    <x v="0"/>
    <x v="0"/>
  </r>
  <r>
    <s v="SCUOLA NORMALE SUPER PISAC"/>
    <n v="1"/>
    <s v="0.004"/>
    <m/>
    <x v="0"/>
    <x v="0"/>
  </r>
  <r>
    <s v="SD M"/>
    <n v="1"/>
    <s v="0.004"/>
    <m/>
    <x v="0"/>
    <x v="0"/>
  </r>
  <r>
    <s v="SDIX INC"/>
    <n v="1"/>
    <s v="0.004"/>
    <m/>
    <x v="0"/>
    <x v="0"/>
  </r>
  <r>
    <s v="SE MISSOURI ST U"/>
    <n v="1"/>
    <s v="0.004"/>
    <m/>
    <x v="0"/>
    <x v="0"/>
  </r>
  <r>
    <s v="SEAGATE TECHNOL IRELAND"/>
    <n v="1"/>
    <s v="0.004"/>
    <m/>
    <x v="0"/>
    <x v="0"/>
  </r>
  <r>
    <s v="SEALASKA HERITAGE INST"/>
    <n v="1"/>
    <s v="0.004"/>
    <m/>
    <x v="0"/>
    <x v="0"/>
  </r>
  <r>
    <s v="SEATTLE CHILDREN HOSP"/>
    <n v="1"/>
    <s v="0.004"/>
    <m/>
    <x v="0"/>
    <x v="0"/>
  </r>
  <r>
    <s v="SEATTLE CHILDRENS HOSP RES INST"/>
    <n v="1"/>
    <s v="0.004"/>
    <m/>
    <x v="0"/>
    <x v="0"/>
  </r>
  <r>
    <s v="SEATTLE CHILDRENS RES INST"/>
    <n v="1"/>
    <s v="0.004"/>
    <m/>
    <x v="0"/>
    <x v="0"/>
  </r>
  <r>
    <s v="SEATTLE EPIDEMIOL RES INFORMAT CTR"/>
    <n v="1"/>
    <s v="0.004"/>
    <m/>
    <x v="0"/>
    <x v="0"/>
  </r>
  <r>
    <s v="SEATTLE GENET"/>
    <n v="1"/>
    <s v="0.004"/>
    <m/>
    <x v="0"/>
    <x v="0"/>
  </r>
  <r>
    <s v="SEATTLE RHEUMATOL ASSOCIATES"/>
    <n v="1"/>
    <s v="0.004"/>
    <m/>
    <x v="0"/>
    <x v="0"/>
  </r>
  <r>
    <s v="SEB"/>
    <n v="1"/>
    <s v="0.004"/>
    <m/>
    <x v="0"/>
    <x v="0"/>
  </r>
  <r>
    <s v="SECOND MED FAC"/>
    <n v="1"/>
    <s v="0.004"/>
    <m/>
    <x v="0"/>
    <x v="0"/>
  </r>
  <r>
    <s v="SECOND MHAT SOFIA AD"/>
    <n v="1"/>
    <s v="0.004"/>
    <m/>
    <x v="0"/>
    <x v="0"/>
  </r>
  <r>
    <s v="SECOND UNIV NAPOLI"/>
    <n v="1"/>
    <s v="0.004"/>
    <m/>
    <x v="0"/>
    <x v="0"/>
  </r>
  <r>
    <s v="SECRETARIA REG AGR PESCAS"/>
    <n v="1"/>
    <s v="0.004"/>
    <m/>
    <x v="0"/>
    <x v="0"/>
  </r>
  <r>
    <s v="SECRETARIA SALUD MEXICO"/>
    <n v="1"/>
    <s v="0.004"/>
    <m/>
    <x v="0"/>
    <x v="0"/>
  </r>
  <r>
    <s v="SECRETARIAT NATL ELECTORAL COMM"/>
    <n v="1"/>
    <s v="0.004"/>
    <m/>
    <x v="0"/>
    <x v="0"/>
  </r>
  <r>
    <s v="SECT EXPOSURE ASSESSMENT ENVIRONM HLTH INDICATO"/>
    <n v="1"/>
    <s v="0.004"/>
    <m/>
    <x v="0"/>
    <x v="0"/>
  </r>
  <r>
    <s v="SECT HEMATOL"/>
    <n v="1"/>
    <s v="0.004"/>
    <m/>
    <x v="0"/>
    <x v="0"/>
  </r>
  <r>
    <s v="SEDQA SUBSTANCE MISUSE OUTPATIENT UNIT"/>
    <n v="1"/>
    <s v="0.004"/>
    <m/>
    <x v="0"/>
    <x v="0"/>
  </r>
  <r>
    <s v="SEED CONSULTING SERV"/>
    <n v="1"/>
    <s v="0.004"/>
    <m/>
    <x v="0"/>
    <x v="0"/>
  </r>
  <r>
    <s v="SEED PLANT SERV"/>
    <n v="1"/>
    <s v="0.004"/>
    <m/>
    <x v="0"/>
    <x v="0"/>
  </r>
  <r>
    <s v="SEGAWA NEUROL CLIN CHILDREN"/>
    <n v="1"/>
    <s v="0.004"/>
    <m/>
    <x v="0"/>
    <x v="0"/>
  </r>
  <r>
    <s v="SEI TALLINN"/>
    <n v="1"/>
    <s v="0.004"/>
    <m/>
    <x v="0"/>
    <x v="0"/>
  </r>
  <r>
    <s v="SEINAJOEN KESKUSSAIRAALA"/>
    <n v="1"/>
    <s v="0.004"/>
    <m/>
    <x v="0"/>
    <x v="0"/>
  </r>
  <r>
    <s v="SEITEK50"/>
    <n v="1"/>
    <s v="0.004"/>
    <m/>
    <x v="0"/>
    <x v="0"/>
  </r>
  <r>
    <s v="SEKHSARIA INST PUBL HLTH"/>
    <n v="1"/>
    <s v="0.004"/>
    <m/>
    <x v="0"/>
    <x v="0"/>
  </r>
  <r>
    <s v="SELAYANG HOSP"/>
    <n v="1"/>
    <s v="0.004"/>
    <m/>
    <x v="0"/>
    <x v="0"/>
  </r>
  <r>
    <s v="SELCUK UNIV"/>
    <n v="1"/>
    <s v="0.004"/>
    <m/>
    <x v="0"/>
    <x v="0"/>
  </r>
  <r>
    <s v="SELFDIAGNOST OU"/>
    <n v="1"/>
    <s v="0.004"/>
    <m/>
    <x v="0"/>
    <x v="0"/>
  </r>
  <r>
    <s v="SEMASHKO NATL RES INST PUBL HLTH"/>
    <n v="1"/>
    <s v="0.004"/>
    <m/>
    <x v="0"/>
    <x v="0"/>
  </r>
  <r>
    <s v="SEMMELWEIS EGYET"/>
    <n v="1"/>
    <s v="0.004"/>
    <m/>
    <x v="0"/>
    <x v="0"/>
  </r>
  <r>
    <s v="SEMPR"/>
    <n v="1"/>
    <s v="0.004"/>
    <m/>
    <x v="0"/>
    <x v="0"/>
  </r>
  <r>
    <s v="SEN SOK INT UNIV HOSP"/>
    <n v="1"/>
    <s v="0.004"/>
    <m/>
    <x v="0"/>
    <x v="0"/>
  </r>
  <r>
    <s v="SENCKENBERG BIODIVERS CLIMATE RES CTR"/>
    <n v="1"/>
    <s v="0.004"/>
    <m/>
    <x v="0"/>
    <x v="0"/>
  </r>
  <r>
    <s v="SENCKENBERG DEUTSCH ENTOMOLOG INST"/>
    <n v="1"/>
    <s v="0.004"/>
    <m/>
    <x v="0"/>
    <x v="0"/>
  </r>
  <r>
    <s v="SENCKENBERG GERMAN ENTOMOL INST"/>
    <n v="1"/>
    <s v="0.004"/>
    <m/>
    <x v="0"/>
    <x v="0"/>
  </r>
  <r>
    <s v="SENCKENBERG GERMAN ENTOMOL INTITUTE"/>
    <n v="1"/>
    <s v="0.004"/>
    <m/>
    <x v="0"/>
    <x v="0"/>
  </r>
  <r>
    <s v="SENCKENBERG GESELL NATURFORSCH"/>
    <n v="1"/>
    <s v="0.004"/>
    <m/>
    <x v="0"/>
    <x v="0"/>
  </r>
  <r>
    <s v="SENCKENBERG MUSEUM NAT HIST GORLITZ"/>
    <n v="1"/>
    <s v="0.004"/>
    <m/>
    <x v="0"/>
    <x v="0"/>
  </r>
  <r>
    <s v="SENCKENBERG MUSEUM NAT KUNDE GORLITZ"/>
    <n v="1"/>
    <s v="0.004"/>
    <m/>
    <x v="0"/>
    <x v="0"/>
  </r>
  <r>
    <s v="SENCKENBERG NAT HIST COLLECT"/>
    <n v="1"/>
    <s v="0.004"/>
    <m/>
    <x v="0"/>
    <x v="0"/>
  </r>
  <r>
    <s v="SENCKENBERG NATURHISTOR SAMMLUNGEN"/>
    <n v="1"/>
    <s v="0.004"/>
    <m/>
    <x v="0"/>
    <x v="0"/>
  </r>
  <r>
    <s v="SENCKENBERG RES INST NAT HIST MUSEUM"/>
    <n v="1"/>
    <s v="0.004"/>
    <m/>
    <x v="0"/>
    <x v="0"/>
  </r>
  <r>
    <s v="SENFINO"/>
    <n v="1"/>
    <s v="0.004"/>
    <m/>
    <x v="0"/>
    <x v="0"/>
  </r>
  <r>
    <s v="SENTECH INSTRUMENTS GMBH"/>
    <n v="1"/>
    <s v="0.004"/>
    <m/>
    <x v="0"/>
    <x v="0"/>
  </r>
  <r>
    <s v="SEONAM UNIV"/>
    <n v="1"/>
    <s v="0.004"/>
    <m/>
    <x v="0"/>
    <x v="0"/>
  </r>
  <r>
    <s v="SEOUL NATL UNIV COLL MED"/>
    <n v="1"/>
    <s v="0.004"/>
    <m/>
    <x v="0"/>
    <x v="0"/>
  </r>
  <r>
    <s v="SEOUL ST MARYS HOSP"/>
    <n v="1"/>
    <s v="0.004"/>
    <m/>
    <x v="0"/>
    <x v="0"/>
  </r>
  <r>
    <s v="SEQUENTIAL MED LTD"/>
    <n v="1"/>
    <s v="0.004"/>
    <m/>
    <x v="0"/>
    <x v="0"/>
  </r>
  <r>
    <s v="SERBIAN ACAD ARTS SCI"/>
    <n v="1"/>
    <s v="0.004"/>
    <m/>
    <x v="0"/>
    <x v="0"/>
  </r>
  <r>
    <s v="SERBIAN ASSOC GERIATRICIANS GERONTOLOGISTS"/>
    <n v="1"/>
    <s v="0.004"/>
    <m/>
    <x v="0"/>
    <x v="0"/>
  </r>
  <r>
    <s v="SERCO GEST NEGOCIOS ESA ESAC"/>
    <n v="1"/>
    <s v="0.004"/>
    <m/>
    <x v="0"/>
    <x v="0"/>
  </r>
  <r>
    <s v="SERCO GESTION NEGOCIOS"/>
    <n v="1"/>
    <s v="0.004"/>
    <m/>
    <x v="0"/>
    <x v="0"/>
  </r>
  <r>
    <s v="SERCO GESTION NEGOCIOS ESA ESAC"/>
    <n v="1"/>
    <s v="0.004"/>
    <m/>
    <x v="0"/>
    <x v="0"/>
  </r>
  <r>
    <s v="SERCO SERV GMBH"/>
    <n v="1"/>
    <s v="0.004"/>
    <m/>
    <x v="0"/>
    <x v="0"/>
  </r>
  <r>
    <s v="SERI SUSTAINABLE EUROPE RES INST SERI DEUTSCHLAND"/>
    <n v="1"/>
    <s v="0.004"/>
    <m/>
    <x v="0"/>
    <x v="0"/>
  </r>
  <r>
    <s v="SERIDA SOMIO"/>
    <n v="1"/>
    <s v="0.004"/>
    <m/>
    <x v="0"/>
    <x v="0"/>
  </r>
  <r>
    <s v="SERV CLIN PATHOL"/>
    <n v="1"/>
    <s v="0.004"/>
    <m/>
    <x v="0"/>
    <x v="0"/>
  </r>
  <r>
    <s v="SERV EPIDEMIOL"/>
    <n v="1"/>
    <s v="0.004"/>
    <m/>
    <x v="0"/>
    <x v="0"/>
  </r>
  <r>
    <s v="SERV GALLEGO SALUD SERGAS"/>
    <n v="1"/>
    <s v="0.004"/>
    <m/>
    <x v="0"/>
    <x v="0"/>
  </r>
  <r>
    <s v="SERV GASTROENTEROL HEPATOL"/>
    <n v="1"/>
    <s v="0.004"/>
    <m/>
    <x v="0"/>
    <x v="0"/>
  </r>
  <r>
    <s v="SERV GENET CLIN"/>
    <n v="1"/>
    <s v="0.004"/>
    <m/>
    <x v="0"/>
    <x v="0"/>
  </r>
  <r>
    <s v="SERV HOSP SAN JUSTO SA"/>
    <n v="1"/>
    <s v="0.004"/>
    <m/>
    <x v="0"/>
    <x v="0"/>
  </r>
  <r>
    <s v="SERV MADRILENO SALUD"/>
    <n v="1"/>
    <s v="0.004"/>
    <m/>
    <x v="0"/>
    <x v="0"/>
  </r>
  <r>
    <s v="SERV PARCHI"/>
    <n v="1"/>
    <s v="0.004"/>
    <m/>
    <x v="0"/>
    <x v="0"/>
  </r>
  <r>
    <s v="SERV PEDIAT NEONATALE REANIMAT NEUROPEDIAT"/>
    <n v="1"/>
    <s v="0.004"/>
    <m/>
    <x v="0"/>
    <x v="0"/>
  </r>
  <r>
    <s v="SERV REG EPIDEMIOL"/>
    <n v="1"/>
    <s v="0.004"/>
    <m/>
    <x v="0"/>
    <x v="0"/>
  </r>
  <r>
    <s v="SERV RIOJANO SALUD"/>
    <n v="1"/>
    <s v="0.004"/>
    <m/>
    <x v="0"/>
    <x v="0"/>
  </r>
  <r>
    <s v="SERV SALUD CASTILLA LA MANCHA"/>
    <n v="1"/>
    <s v="0.004"/>
    <m/>
    <x v="0"/>
    <x v="0"/>
  </r>
  <r>
    <s v="SERV TUTELA PAESAGGIO BIODIVERSITA"/>
    <n v="1"/>
    <s v="0.004"/>
    <m/>
    <x v="0"/>
    <x v="0"/>
  </r>
  <r>
    <s v="SERVIER RES INST MED CHEM"/>
    <n v="1"/>
    <s v="0.004"/>
    <m/>
    <x v="0"/>
    <x v="0"/>
  </r>
  <r>
    <s v="SERVIER RES INST MEDICIAL CHEM"/>
    <n v="1"/>
    <s v="0.004"/>
    <m/>
    <x v="0"/>
    <x v="0"/>
  </r>
  <r>
    <s v="SESTRE MILOSRDNICE UNIV HOSP CNTR"/>
    <n v="1"/>
    <s v="0.004"/>
    <m/>
    <x v="0"/>
    <x v="0"/>
  </r>
  <r>
    <s v="SESTRE MILOSRRDNICE UHC"/>
    <n v="1"/>
    <s v="0.004"/>
    <m/>
    <x v="0"/>
    <x v="0"/>
  </r>
  <r>
    <s v="SETH GS MED COLL"/>
    <n v="1"/>
    <s v="0.004"/>
    <m/>
    <x v="0"/>
    <x v="0"/>
  </r>
  <r>
    <s v="SETO"/>
    <n v="1"/>
    <s v="0.004"/>
    <m/>
    <x v="0"/>
    <x v="0"/>
  </r>
  <r>
    <s v="SEVILLA FOOTBALL CLUB"/>
    <n v="1"/>
    <s v="0.004"/>
    <m/>
    <x v="0"/>
    <x v="0"/>
  </r>
  <r>
    <s v="SEXUAL HLTH CLIN"/>
    <n v="1"/>
    <s v="0.004"/>
    <m/>
    <x v="0"/>
    <x v="0"/>
  </r>
  <r>
    <s v="SEXUAL HLTH CLIN ESTONIAN SEXUAL HLTH ASSOC"/>
    <n v="1"/>
    <s v="0.004"/>
    <m/>
    <x v="0"/>
    <x v="0"/>
  </r>
  <r>
    <s v="SEXUAL MED UNIT"/>
    <n v="1"/>
    <s v="0.004"/>
    <m/>
    <x v="0"/>
    <x v="0"/>
  </r>
  <r>
    <s v="SEZ BARI"/>
    <n v="1"/>
    <s v="0.004"/>
    <m/>
    <x v="0"/>
    <x v="0"/>
  </r>
  <r>
    <s v="SEZ BOLOGNA"/>
    <n v="1"/>
    <s v="0.004"/>
    <m/>
    <x v="0"/>
    <x v="0"/>
  </r>
  <r>
    <s v="SEZ CATANIA"/>
    <n v="1"/>
    <s v="0.004"/>
    <m/>
    <x v="0"/>
    <x v="0"/>
  </r>
  <r>
    <s v="SEZ FIRENZE"/>
    <n v="1"/>
    <s v="0.004"/>
    <m/>
    <x v="0"/>
    <x v="0"/>
  </r>
  <r>
    <s v="SEZ GENOVA"/>
    <n v="1"/>
    <s v="0.004"/>
    <m/>
    <x v="0"/>
    <x v="0"/>
  </r>
  <r>
    <s v="SEZ INEN"/>
    <n v="1"/>
    <s v="0.004"/>
    <m/>
    <x v="0"/>
    <x v="0"/>
  </r>
  <r>
    <s v="SEZ INFN BARI"/>
    <n v="1"/>
    <s v="0.004"/>
    <m/>
    <x v="0"/>
    <x v="0"/>
  </r>
  <r>
    <s v="SEZ INFN BOLOGNA"/>
    <n v="1"/>
    <s v="0.004"/>
    <m/>
    <x v="0"/>
    <x v="0"/>
  </r>
  <r>
    <s v="SEZ INFN CAGLIARI"/>
    <n v="1"/>
    <s v="0.004"/>
    <m/>
    <x v="0"/>
    <x v="0"/>
  </r>
  <r>
    <s v="SEZ INFN FERRARA"/>
    <n v="1"/>
    <s v="0.004"/>
    <m/>
    <x v="0"/>
    <x v="0"/>
  </r>
  <r>
    <s v="SEZ INFN FIRENZE"/>
    <n v="1"/>
    <s v="0.004"/>
    <m/>
    <x v="0"/>
    <x v="0"/>
  </r>
  <r>
    <s v="SEZ INFN MILANO"/>
    <n v="1"/>
    <s v="0.004"/>
    <m/>
    <x v="0"/>
    <x v="0"/>
  </r>
  <r>
    <s v="SEZ INFN MILANO BICOCCA"/>
    <n v="1"/>
    <s v="0.004"/>
    <m/>
    <x v="0"/>
    <x v="0"/>
  </r>
  <r>
    <s v="SEZ INFN PADOVA"/>
    <n v="1"/>
    <s v="0.004"/>
    <m/>
    <x v="0"/>
    <x v="0"/>
  </r>
  <r>
    <s v="SEZ INFN ROMA LA SAPIENZA"/>
    <n v="1"/>
    <s v="0.004"/>
    <m/>
    <x v="0"/>
    <x v="0"/>
  </r>
  <r>
    <s v="SEZ INFN ROMA TOR VERGATA"/>
    <n v="1"/>
    <s v="0.004"/>
    <m/>
    <x v="0"/>
    <x v="0"/>
  </r>
  <r>
    <s v="SEZ MILANO BICOCCA"/>
    <n v="1"/>
    <s v="0.004"/>
    <m/>
    <x v="0"/>
    <x v="0"/>
  </r>
  <r>
    <s v="SEZ NAPOLI"/>
    <n v="1"/>
    <s v="0.004"/>
    <m/>
    <x v="0"/>
    <x v="0"/>
  </r>
  <r>
    <s v="SEZ PADOVA"/>
    <n v="1"/>
    <s v="0.004"/>
    <m/>
    <x v="0"/>
    <x v="0"/>
  </r>
  <r>
    <s v="SEZ PAVIA"/>
    <n v="1"/>
    <s v="0.004"/>
    <m/>
    <x v="0"/>
    <x v="0"/>
  </r>
  <r>
    <s v="SEZ PERUGIA"/>
    <n v="1"/>
    <s v="0.004"/>
    <m/>
    <x v="0"/>
    <x v="0"/>
  </r>
  <r>
    <s v="SEZ PISA"/>
    <n v="1"/>
    <s v="0.004"/>
    <m/>
    <x v="0"/>
    <x v="0"/>
  </r>
  <r>
    <s v="SEZ ROMA"/>
    <n v="1"/>
    <s v="0.004"/>
    <m/>
    <x v="0"/>
    <x v="0"/>
  </r>
  <r>
    <s v="SEZ ROMA II"/>
    <n v="1"/>
    <s v="0.004"/>
    <m/>
    <x v="0"/>
    <x v="0"/>
  </r>
  <r>
    <s v="SEZ ROMA TRE"/>
    <n v="1"/>
    <s v="0.004"/>
    <m/>
    <x v="0"/>
    <x v="0"/>
  </r>
  <r>
    <s v="SEZ TORINO"/>
    <n v="1"/>
    <s v="0.004"/>
    <m/>
    <x v="0"/>
    <x v="0"/>
  </r>
  <r>
    <s v="SF MED CTR"/>
    <n v="1"/>
    <s v="0.004"/>
    <m/>
    <x v="0"/>
    <x v="0"/>
  </r>
  <r>
    <s v="SG COWAN"/>
    <n v="1"/>
    <s v="0.004"/>
    <m/>
    <x v="0"/>
    <x v="0"/>
  </r>
  <r>
    <s v="SGLUX GMBH"/>
    <n v="1"/>
    <s v="0.004"/>
    <m/>
    <x v="0"/>
    <x v="0"/>
  </r>
  <r>
    <s v="SHAANXI NORMAL UNIV"/>
    <n v="1"/>
    <s v="0.004"/>
    <m/>
    <x v="0"/>
    <x v="0"/>
  </r>
  <r>
    <s v="SHAANXI UNIV SCI TECHNOL"/>
    <n v="1"/>
    <s v="0.004"/>
    <m/>
    <x v="0"/>
    <x v="0"/>
  </r>
  <r>
    <s v="SHAHED UNIV"/>
    <n v="1"/>
    <s v="0.004"/>
    <m/>
    <x v="0"/>
    <x v="0"/>
  </r>
  <r>
    <s v="SHAHEED BEHESHTI MED UNIV"/>
    <n v="1"/>
    <s v="0.004"/>
    <m/>
    <x v="0"/>
    <x v="0"/>
  </r>
  <r>
    <s v="SHAHID BEHESHTI MED UNIV"/>
    <n v="1"/>
    <s v="0.004"/>
    <m/>
    <x v="0"/>
    <x v="0"/>
  </r>
  <r>
    <s v="SHAHID RAJAEE TEACHER TRAINING UNIV"/>
    <n v="1"/>
    <s v="0.004"/>
    <m/>
    <x v="0"/>
    <x v="0"/>
  </r>
  <r>
    <s v="SHAHID RAJGURU COLL APPL SCI WOMEN"/>
    <n v="1"/>
    <s v="0.004"/>
    <m/>
    <x v="0"/>
    <x v="0"/>
  </r>
  <r>
    <s v="SHAIKH ZAYED POSTGRAD MED INST"/>
    <n v="1"/>
    <s v="0.004"/>
    <m/>
    <x v="0"/>
    <x v="0"/>
  </r>
  <r>
    <s v="SHAMOON COLL ENGN"/>
    <n v="1"/>
    <s v="0.004"/>
    <m/>
    <x v="0"/>
    <x v="0"/>
  </r>
  <r>
    <s v="SHANDONG ACAD MED SCI"/>
    <n v="1"/>
    <s v="0.004"/>
    <m/>
    <x v="0"/>
    <x v="0"/>
  </r>
  <r>
    <s v="SHANDONG AGR UNIV"/>
    <n v="1"/>
    <s v="0.004"/>
    <m/>
    <x v="0"/>
    <x v="0"/>
  </r>
  <r>
    <s v="SHANDONG NEW TIME PHARMACEUT CO LTD"/>
    <n v="1"/>
    <s v="0.004"/>
    <m/>
    <x v="0"/>
    <x v="0"/>
  </r>
  <r>
    <s v="SHANDONG POLYTECH UNIV"/>
    <n v="1"/>
    <s v="0.004"/>
    <m/>
    <x v="0"/>
    <x v="0"/>
  </r>
  <r>
    <s v="SHANDONG PROV KEY LAB DERMATOVENEREOL"/>
    <n v="1"/>
    <s v="0.004"/>
    <m/>
    <x v="0"/>
    <x v="0"/>
  </r>
  <r>
    <s v="SHANDONG PROV MED CTR DERMATOVENEREOL"/>
    <n v="1"/>
    <s v="0.004"/>
    <m/>
    <x v="0"/>
    <x v="0"/>
  </r>
  <r>
    <s v="SHANGHAI ACAD SOCIAL SCI"/>
    <n v="1"/>
    <s v="0.004"/>
    <m/>
    <x v="0"/>
    <x v="0"/>
  </r>
  <r>
    <s v="SHANGHAI ASTRON OBSERV"/>
    <n v="1"/>
    <s v="0.004"/>
    <m/>
    <x v="0"/>
    <x v="0"/>
  </r>
  <r>
    <s v="SHANGHAI BLOOD CTR"/>
    <n v="1"/>
    <s v="0.004"/>
    <m/>
    <x v="0"/>
    <x v="0"/>
  </r>
  <r>
    <s v="SHANGHAI CHEST HOSP"/>
    <n v="1"/>
    <s v="0.004"/>
    <m/>
    <x v="0"/>
    <x v="0"/>
  </r>
  <r>
    <s v="SHANGHAI CLIN RES CTR"/>
    <n v="1"/>
    <s v="0.004"/>
    <m/>
    <x v="0"/>
    <x v="0"/>
  </r>
  <r>
    <s v="SHANGHAI CTR BIOINFORMAT TECHNOL"/>
    <n v="1"/>
    <s v="0.004"/>
    <m/>
    <x v="0"/>
    <x v="0"/>
  </r>
  <r>
    <s v="SHANGHAI INST HEMATOL"/>
    <n v="1"/>
    <s v="0.004"/>
    <m/>
    <x v="0"/>
    <x v="0"/>
  </r>
  <r>
    <s v="SHANGHAI INST MAT MED"/>
    <n v="1"/>
    <s v="0.004"/>
    <m/>
    <x v="0"/>
    <x v="0"/>
  </r>
  <r>
    <s v="SHANGHAI KIDNEY DIALYSIS INST"/>
    <n v="1"/>
    <s v="0.004"/>
    <m/>
    <x v="0"/>
    <x v="0"/>
  </r>
  <r>
    <s v="SHANGHAI PEOPLES HOSP 6"/>
    <n v="1"/>
    <s v="0.004"/>
    <m/>
    <x v="0"/>
    <x v="0"/>
  </r>
  <r>
    <s v="SHANGHAI RES INST HYPERTENS"/>
    <n v="1"/>
    <s v="0.004"/>
    <m/>
    <x v="0"/>
    <x v="0"/>
  </r>
  <r>
    <s v="SHANGHAI RUI JIN HOSP"/>
    <n v="1"/>
    <s v="0.004"/>
    <m/>
    <x v="0"/>
    <x v="0"/>
  </r>
  <r>
    <s v="SHANGHAI TECH UNIV"/>
    <n v="1"/>
    <s v="0.004"/>
    <m/>
    <x v="0"/>
    <x v="0"/>
  </r>
  <r>
    <s v="SHANGHAI UNIV MED HLTH SCI"/>
    <n v="1"/>
    <s v="0.004"/>
    <m/>
    <x v="0"/>
    <x v="0"/>
  </r>
  <r>
    <s v="SHANGHAI UNIV TRADIT CHINESE MEDI"/>
    <n v="1"/>
    <s v="0.004"/>
    <m/>
    <x v="0"/>
    <x v="0"/>
  </r>
  <r>
    <s v="SHANGHAI VET RES INST"/>
    <n v="1"/>
    <s v="0.004"/>
    <m/>
    <x v="0"/>
    <x v="0"/>
  </r>
  <r>
    <s v="SHANTOU UNIV"/>
    <n v="1"/>
    <s v="0.004"/>
    <m/>
    <x v="0"/>
    <x v="0"/>
  </r>
  <r>
    <s v="SHARDNA LIFE SCI"/>
    <n v="1"/>
    <s v="0.004"/>
    <m/>
    <x v="0"/>
    <x v="0"/>
  </r>
  <r>
    <s v="SHEBA HLTH CTR"/>
    <n v="1"/>
    <s v="0.004"/>
    <m/>
    <x v="0"/>
    <x v="0"/>
  </r>
  <r>
    <s v="SHEFFIELD CHILDRENS NATL HLTH SERV NHS FDN TRUST"/>
    <n v="1"/>
    <s v="0.004"/>
    <m/>
    <x v="0"/>
    <x v="0"/>
  </r>
  <r>
    <s v="SHEFFIELD CHILDRENS NHS FDN TRUST"/>
    <n v="1"/>
    <s v="0.004"/>
    <m/>
    <x v="0"/>
    <x v="0"/>
  </r>
  <r>
    <s v="SHEFFIELD CHILDRENS NHS TRUST"/>
    <n v="1"/>
    <s v="0.004"/>
    <m/>
    <x v="0"/>
    <x v="0"/>
  </r>
  <r>
    <s v="SHEFFIELD TEACHING HOSP"/>
    <n v="1"/>
    <s v="0.004"/>
    <m/>
    <x v="0"/>
    <x v="0"/>
  </r>
  <r>
    <s v="SHEFFIELD TEACHING HOSP NHS FDN TRUST"/>
    <n v="1"/>
    <s v="0.004"/>
    <m/>
    <x v="0"/>
    <x v="0"/>
  </r>
  <r>
    <s v="SHEJIRE DNA PROJECT"/>
    <n v="1"/>
    <s v="0.004"/>
    <m/>
    <x v="0"/>
    <x v="0"/>
  </r>
  <r>
    <s v="SHELL GLOBAL SOLUT INT BV"/>
    <n v="1"/>
    <s v="0.004"/>
    <m/>
    <x v="0"/>
    <x v="0"/>
  </r>
  <r>
    <s v="SHEMYAKIN OVCHINNIKOV INST BIOORGAN CHEM"/>
    <n v="1"/>
    <s v="0.004"/>
    <m/>
    <x v="0"/>
    <x v="0"/>
  </r>
  <r>
    <s v="SHIFA COLL MED"/>
    <n v="1"/>
    <s v="0.004"/>
    <m/>
    <x v="0"/>
    <x v="0"/>
  </r>
  <r>
    <s v="SHIN KONG WU HO MEM HOSP"/>
    <n v="1"/>
    <s v="0.004"/>
    <m/>
    <x v="0"/>
    <x v="0"/>
  </r>
  <r>
    <s v="SHIPPENSBURG UNIV"/>
    <n v="1"/>
    <s v="0.004"/>
    <m/>
    <x v="0"/>
    <x v="0"/>
  </r>
  <r>
    <s v="SHIRAZ UNIV MED SCINCES"/>
    <n v="1"/>
    <s v="0.004"/>
    <m/>
    <x v="0"/>
    <x v="0"/>
  </r>
  <r>
    <s v="SHIZUOKA CANC CTR"/>
    <n v="1"/>
    <s v="0.004"/>
    <m/>
    <x v="0"/>
    <x v="0"/>
  </r>
  <r>
    <s v="SHM"/>
    <n v="1"/>
    <s v="0.004"/>
    <m/>
    <x v="0"/>
    <x v="0"/>
  </r>
  <r>
    <s v="SHODAIR CHILDRENS HOSP"/>
    <n v="1"/>
    <s v="0.004"/>
    <m/>
    <x v="0"/>
    <x v="0"/>
  </r>
  <r>
    <s v="SHONO RHEUMATISM CLIN"/>
    <n v="1"/>
    <s v="0.004"/>
    <m/>
    <x v="0"/>
    <x v="0"/>
  </r>
  <r>
    <s v="SHRI MATA VAISHNO DEVI UNIV"/>
    <n v="1"/>
    <s v="0.004"/>
    <m/>
    <x v="0"/>
    <x v="0"/>
  </r>
  <r>
    <s v="SHUBNIKOV INST CRYSTALLOG"/>
    <n v="1"/>
    <s v="0.004"/>
    <m/>
    <x v="0"/>
    <x v="0"/>
  </r>
  <r>
    <s v="SI VAVILOV STATE OPTIC INST ALL RUSSIA SCI CTR"/>
    <n v="1"/>
    <s v="0.004"/>
    <m/>
    <x v="0"/>
    <x v="0"/>
  </r>
  <r>
    <s v="SIA MNKC"/>
    <n v="1"/>
    <s v="0.004"/>
    <m/>
    <x v="0"/>
    <x v="0"/>
  </r>
  <r>
    <s v="SIB SWISS INST BIOINFORMAT"/>
    <n v="1"/>
    <s v="0.004"/>
    <m/>
    <x v="0"/>
    <x v="0"/>
  </r>
  <r>
    <s v="SIBERIAN BRANCH RUSSIAN ACAD SCI"/>
    <n v="1"/>
    <s v="0.004"/>
    <m/>
    <x v="0"/>
    <x v="0"/>
  </r>
  <r>
    <s v="SIBERIAN RES INST GEOL GEOPHYS MINERAL RESOURCE"/>
    <n v="1"/>
    <s v="0.004"/>
    <m/>
    <x v="0"/>
    <x v="0"/>
  </r>
  <r>
    <s v="SICKKIDS RES INST"/>
    <n v="1"/>
    <s v="0.004"/>
    <m/>
    <x v="0"/>
    <x v="0"/>
  </r>
  <r>
    <s v="SIDKKIDS HOSP"/>
    <n v="1"/>
    <s v="0.004"/>
    <m/>
    <x v="0"/>
    <x v="0"/>
  </r>
  <r>
    <s v="SIDKKIDS HOSP INST HLTH POLICY MANAGEMENT EVA"/>
    <n v="1"/>
    <s v="0.004"/>
    <m/>
    <x v="0"/>
    <x v="0"/>
  </r>
  <r>
    <s v="SIDRABE INC"/>
    <n v="1"/>
    <s v="0.004"/>
    <m/>
    <x v="0"/>
    <x v="0"/>
  </r>
  <r>
    <s v="SIEMENS AG"/>
    <n v="1"/>
    <s v="0.004"/>
    <m/>
    <x v="0"/>
    <x v="0"/>
  </r>
  <r>
    <s v="SIEMENS HEALTHCARE"/>
    <n v="1"/>
    <s v="0.004"/>
    <m/>
    <x v="0"/>
    <x v="0"/>
  </r>
  <r>
    <s v="SIENA COLL"/>
    <n v="1"/>
    <s v="0.004"/>
    <m/>
    <x v="0"/>
    <x v="0"/>
  </r>
  <r>
    <s v="SIERRA GUADARRAMA NATL PK"/>
    <n v="1"/>
    <s v="0.004"/>
    <m/>
    <x v="0"/>
    <x v="0"/>
  </r>
  <r>
    <s v="SIFA HOSP"/>
    <n v="1"/>
    <s v="0.004"/>
    <m/>
    <x v="0"/>
    <x v="0"/>
  </r>
  <r>
    <s v="SIGFRIED JANET WEIS CTR RES"/>
    <n v="1"/>
    <s v="0.004"/>
    <m/>
    <x v="0"/>
    <x v="0"/>
  </r>
  <r>
    <s v="SIGMUND FREUD PRIVATE UNIV VIENNA"/>
    <n v="1"/>
    <s v="0.004"/>
    <m/>
    <x v="0"/>
    <x v="0"/>
  </r>
  <r>
    <s v="SIGMUND FREUD UNIV"/>
    <n v="1"/>
    <s v="0.004"/>
    <m/>
    <x v="0"/>
    <x v="0"/>
  </r>
  <r>
    <s v="SIGNATURE GENOM LABS PERKINELMER INC"/>
    <n v="1"/>
    <s v="0.004"/>
    <m/>
    <x v="0"/>
    <x v="0"/>
  </r>
  <r>
    <s v="SIGULDA CTY COUNCIL"/>
    <n v="1"/>
    <s v="0.004"/>
    <m/>
    <x v="0"/>
    <x v="0"/>
  </r>
  <r>
    <s v="SIHTASUTUS TARTU EULIKOOLI KLINIKUM"/>
    <n v="1"/>
    <s v="0.004"/>
    <m/>
    <x v="0"/>
    <x v="0"/>
  </r>
  <r>
    <s v="SILAVA"/>
    <n v="1"/>
    <s v="0.004"/>
    <m/>
    <x v="0"/>
    <x v="0"/>
  </r>
  <r>
    <s v="SILESIAN HOSP"/>
    <n v="1"/>
    <s v="0.004"/>
    <m/>
    <x v="0"/>
    <x v="0"/>
  </r>
  <r>
    <s v="SILLIMAN UNIV"/>
    <n v="1"/>
    <s v="0.004"/>
    <m/>
    <x v="0"/>
    <x v="0"/>
  </r>
  <r>
    <s v="SILMET AS"/>
    <n v="1"/>
    <s v="0.004"/>
    <m/>
    <x v="0"/>
    <x v="0"/>
  </r>
  <r>
    <s v="SIMONS FDN"/>
    <n v="1"/>
    <s v="0.004"/>
    <m/>
    <x v="0"/>
    <x v="0"/>
  </r>
  <r>
    <s v="SIMULA UIB"/>
    <n v="1"/>
    <s v="0.004"/>
    <m/>
    <x v="0"/>
    <x v="0"/>
  </r>
  <r>
    <s v="SINE THETA LTD"/>
    <n v="1"/>
    <s v="0.004"/>
    <m/>
    <x v="0"/>
    <x v="0"/>
  </r>
  <r>
    <s v="SINEBRYCHOFF ART MUSEUM"/>
    <n v="1"/>
    <s v="0.004"/>
    <m/>
    <x v="0"/>
    <x v="0"/>
  </r>
  <r>
    <s v="SINERGISE"/>
    <n v="1"/>
    <s v="0.004"/>
    <m/>
    <x v="0"/>
    <x v="0"/>
  </r>
  <r>
    <s v="SINGAPORE BOT GARDENS"/>
    <n v="1"/>
    <s v="0.004"/>
    <m/>
    <x v="0"/>
    <x v="0"/>
  </r>
  <r>
    <s v="SINGAPORE GEN HOSP"/>
    <n v="1"/>
    <s v="0.004"/>
    <m/>
    <x v="0"/>
    <x v="0"/>
  </r>
  <r>
    <s v="SINGAPORE IMMUNOL NETWORK"/>
    <n v="1"/>
    <s v="0.004"/>
    <m/>
    <x v="0"/>
    <x v="0"/>
  </r>
  <r>
    <s v="SINGAPORE IMMUNOL NETWORK SIGN"/>
    <n v="1"/>
    <s v="0.004"/>
    <m/>
    <x v="0"/>
    <x v="0"/>
  </r>
  <r>
    <s v="SINGAPORE UNIV TECHNOL DESIGN"/>
    <n v="1"/>
    <s v="0.004"/>
    <m/>
    <x v="0"/>
    <x v="0"/>
  </r>
  <r>
    <s v="SINO DANISH RES CTR"/>
    <n v="1"/>
    <s v="0.004"/>
    <m/>
    <x v="0"/>
    <x v="0"/>
  </r>
  <r>
    <s v="SINP MSU"/>
    <n v="1"/>
    <s v="0.004"/>
    <m/>
    <x v="0"/>
    <x v="0"/>
  </r>
  <r>
    <s v="SINT ANTONIUS ZIEKENHUIS"/>
    <n v="1"/>
    <s v="0.004"/>
    <m/>
    <x v="0"/>
    <x v="0"/>
  </r>
  <r>
    <s v="SINT AUGUSTINUSKLIN"/>
    <n v="1"/>
    <s v="0.004"/>
    <m/>
    <x v="0"/>
    <x v="0"/>
  </r>
  <r>
    <s v="SINT VINCENTIUSHOSP"/>
    <n v="1"/>
    <s v="0.004"/>
    <m/>
    <x v="0"/>
    <x v="0"/>
  </r>
  <r>
    <s v="SINTEF"/>
    <n v="1"/>
    <s v="0.004"/>
    <m/>
    <x v="0"/>
    <x v="0"/>
  </r>
  <r>
    <s v="SINTEF DIGITAL"/>
    <n v="1"/>
    <s v="0.004"/>
    <m/>
    <x v="0"/>
    <x v="0"/>
  </r>
  <r>
    <s v="SINTEF FISHERIES AQUACULTURE"/>
    <n v="1"/>
    <s v="0.004"/>
    <m/>
    <x v="0"/>
    <x v="0"/>
  </r>
  <r>
    <s v="SINTEF TECHNOL SOC"/>
    <n v="1"/>
    <s v="0.004"/>
    <m/>
    <x v="0"/>
    <x v="0"/>
  </r>
  <r>
    <s v="SIR ALISTER HARDY FDN OCEAN SCI"/>
    <n v="1"/>
    <s v="0.004"/>
    <m/>
    <x v="0"/>
    <x v="0"/>
  </r>
  <r>
    <s v="SIR ALISTER HARDY FDN OCEAN SCI SAHFOS"/>
    <n v="1"/>
    <s v="0.004"/>
    <m/>
    <x v="0"/>
    <x v="0"/>
  </r>
  <r>
    <s v="SIR INST GENOM INTEGRAT BIOL"/>
    <n v="1"/>
    <s v="0.004"/>
    <m/>
    <x v="0"/>
    <x v="0"/>
  </r>
  <r>
    <s v="SIR JAMSHEDJEE JEEJEEBHOY GRP HOSP"/>
    <n v="1"/>
    <s v="0.004"/>
    <m/>
    <x v="0"/>
    <x v="0"/>
  </r>
  <r>
    <s v="SIR MORTIMER B DAVIS JEWISH HOSP"/>
    <n v="1"/>
    <s v="0.004"/>
    <m/>
    <x v="0"/>
    <x v="0"/>
  </r>
  <r>
    <s v="SIREL PARTNERS ATTORNEYS LAW"/>
    <n v="1"/>
    <s v="0.004"/>
    <m/>
    <x v="0"/>
    <x v="0"/>
  </r>
  <r>
    <s v="SIRENIAN INT"/>
    <n v="1"/>
    <s v="0.004"/>
    <m/>
    <x v="0"/>
    <x v="0"/>
  </r>
  <r>
    <s v="SIRIRAJ HOSP"/>
    <n v="1"/>
    <s v="0.004"/>
    <m/>
    <x v="0"/>
    <x v="0"/>
  </r>
  <r>
    <s v="SISEMINIST VALISMAALASTE OSAKONNA"/>
    <n v="1"/>
    <s v="0.004"/>
    <m/>
    <x v="0"/>
    <x v="0"/>
  </r>
  <r>
    <s v="SISEMINISTEERIUMI VALISMAALASTE OSAKONNA"/>
    <n v="1"/>
    <s v="0.004"/>
    <m/>
    <x v="0"/>
    <x v="0"/>
  </r>
  <r>
    <s v="SISTERS MERCY CLIN HOSP CTR UNIV"/>
    <n v="1"/>
    <s v="0.004"/>
    <m/>
    <x v="0"/>
    <x v="0"/>
  </r>
  <r>
    <s v="SITE GREIFSWALD"/>
    <n v="1"/>
    <s v="0.004"/>
    <m/>
    <x v="0"/>
    <x v="0"/>
  </r>
  <r>
    <s v="SITE ROSTOCK GREIFSWALD"/>
    <n v="1"/>
    <s v="0.004"/>
    <m/>
    <x v="0"/>
    <x v="0"/>
  </r>
  <r>
    <s v="SIWI"/>
    <n v="1"/>
    <s v="0.004"/>
    <m/>
    <x v="0"/>
    <x v="0"/>
  </r>
  <r>
    <s v="SIWPS COLUMBIA UNIV"/>
    <n v="1"/>
    <s v="0.004"/>
    <m/>
    <x v="0"/>
    <x v="0"/>
  </r>
  <r>
    <s v="SJE ECOHYDRAUL ENGN"/>
    <n v="1"/>
    <s v="0.004"/>
    <m/>
    <x v="0"/>
    <x v="0"/>
  </r>
  <r>
    <s v="SJE ECOHYDRAUL ENGN BW"/>
    <n v="1"/>
    <s v="0.004"/>
    <m/>
    <x v="0"/>
    <x v="0"/>
  </r>
  <r>
    <s v="SK FORTUNA"/>
    <n v="1"/>
    <s v="0.004"/>
    <m/>
    <x v="0"/>
    <x v="0"/>
  </r>
  <r>
    <s v="SKA SA"/>
    <n v="1"/>
    <s v="0.004"/>
    <m/>
    <x v="0"/>
    <x v="0"/>
  </r>
  <r>
    <s v="SKANE UNIV"/>
    <n v="1"/>
    <s v="0.004"/>
    <m/>
    <x v="0"/>
    <x v="0"/>
  </r>
  <r>
    <s v="SKEJBY SYGEHUS AARHUS UNIV HOSP"/>
    <n v="1"/>
    <s v="0.004"/>
    <m/>
    <x v="0"/>
    <x v="0"/>
  </r>
  <r>
    <s v="SKELETON TECHNOL"/>
    <n v="1"/>
    <s v="0.004"/>
    <m/>
    <x v="0"/>
    <x v="0"/>
  </r>
  <r>
    <s v="SKEPAST PUHKIM AS"/>
    <n v="1"/>
    <s v="0.004"/>
    <m/>
    <x v="0"/>
    <x v="0"/>
  </r>
  <r>
    <s v="SKIN VENEREAL DIS DISPENSARY"/>
    <n v="1"/>
    <s v="0.004"/>
    <m/>
    <x v="0"/>
    <x v="0"/>
  </r>
  <r>
    <s v="SKODA AUTO AS"/>
    <n v="1"/>
    <s v="0.004"/>
    <m/>
    <x v="0"/>
    <x v="0"/>
  </r>
  <r>
    <s v="SKODA AUTO UNIV"/>
    <n v="1"/>
    <s v="0.004"/>
    <m/>
    <x v="0"/>
    <x v="0"/>
  </r>
  <r>
    <s v="SKOGBY SLEEP CLIN RINNEKOTI RES CTR"/>
    <n v="1"/>
    <s v="0.004"/>
    <m/>
    <x v="0"/>
    <x v="0"/>
  </r>
  <r>
    <s v="SKOLTECH CTR ELECTROCHEM ENERGY STORAGE"/>
    <n v="1"/>
    <s v="0.004"/>
    <m/>
    <x v="0"/>
    <x v="0"/>
  </r>
  <r>
    <s v="SKULDTECH"/>
    <n v="1"/>
    <s v="0.004"/>
    <m/>
    <x v="0"/>
    <x v="0"/>
  </r>
  <r>
    <s v="SKYPE"/>
    <n v="1"/>
    <s v="0.004"/>
    <m/>
    <x v="0"/>
    <x v="0"/>
  </r>
  <r>
    <s v="SKYPE LABS"/>
    <n v="1"/>
    <s v="0.004"/>
    <m/>
    <x v="0"/>
    <x v="0"/>
  </r>
  <r>
    <s v="SKYPE LABS MICROSOFT"/>
    <n v="1"/>
    <s v="0.004"/>
    <m/>
    <x v="0"/>
    <x v="0"/>
  </r>
  <r>
    <s v="SKYPE TECHNOL LTD"/>
    <n v="1"/>
    <s v="0.004"/>
    <m/>
    <x v="0"/>
    <x v="0"/>
  </r>
  <r>
    <s v="SKYTRON"/>
    <n v="1"/>
    <s v="0.004"/>
    <m/>
    <x v="0"/>
    <x v="0"/>
  </r>
  <r>
    <s v="SKZ GERMAN PLAST CTR"/>
    <n v="1"/>
    <s v="0.004"/>
    <m/>
    <x v="0"/>
    <x v="0"/>
  </r>
  <r>
    <s v="SL JAIN HOSP"/>
    <n v="1"/>
    <s v="0.004"/>
    <m/>
    <x v="0"/>
    <x v="0"/>
  </r>
  <r>
    <s v="SLAC"/>
    <n v="1"/>
    <s v="0.004"/>
    <m/>
    <x v="0"/>
    <x v="0"/>
  </r>
  <r>
    <s v="SLAGLE PHOTON"/>
    <n v="1"/>
    <s v="0.004"/>
    <m/>
    <x v="0"/>
    <x v="0"/>
  </r>
  <r>
    <s v="SLB"/>
    <n v="1"/>
    <s v="0.004"/>
    <m/>
    <x v="0"/>
    <x v="0"/>
  </r>
  <r>
    <s v="SLEEP WAKE CTR SEIN"/>
    <n v="1"/>
    <s v="0.004"/>
    <m/>
    <x v="0"/>
    <x v="0"/>
  </r>
  <r>
    <s v="SLOVAK MED UNIV BRATISLAVA"/>
    <n v="1"/>
    <s v="0.004"/>
    <m/>
    <x v="0"/>
    <x v="0"/>
  </r>
  <r>
    <s v="SLOVAK ORG SPACE ACT"/>
    <n v="1"/>
    <s v="0.004"/>
    <m/>
    <x v="0"/>
    <x v="0"/>
  </r>
  <r>
    <s v="SLOVAK UNIV TECHNOL"/>
    <n v="1"/>
    <s v="0.004"/>
    <m/>
    <x v="0"/>
    <x v="0"/>
  </r>
  <r>
    <s v="SLOVAKIA UNIV AGR"/>
    <n v="1"/>
    <s v="0.004"/>
    <m/>
    <x v="0"/>
    <x v="0"/>
  </r>
  <r>
    <s v="SLOVAKIAN ACAD SCI"/>
    <n v="1"/>
    <s v="0.004"/>
    <m/>
    <x v="0"/>
    <x v="0"/>
  </r>
  <r>
    <s v="SLOVENIA FOREST SERV"/>
    <n v="1"/>
    <s v="0.004"/>
    <m/>
    <x v="0"/>
    <x v="0"/>
  </r>
  <r>
    <s v="SLOVENIAN ACAD SCI"/>
    <n v="1"/>
    <s v="0.004"/>
    <m/>
    <x v="0"/>
    <x v="0"/>
  </r>
  <r>
    <s v="SLOVENIAN ACAD SCI ARTS ZRC SAZU"/>
    <n v="1"/>
    <s v="0.004"/>
    <m/>
    <x v="0"/>
    <x v="0"/>
  </r>
  <r>
    <s v="SLOVENIAN ENVIRONM AGCY"/>
    <n v="1"/>
    <s v="0.004"/>
    <m/>
    <x v="0"/>
    <x v="0"/>
  </r>
  <r>
    <s v="SLOVENIAN FORESTY INST"/>
    <n v="1"/>
    <s v="0.004"/>
    <m/>
    <x v="0"/>
    <x v="0"/>
  </r>
  <r>
    <s v="SLOVENIAN FUS ASSOC SFA"/>
    <n v="1"/>
    <s v="0.004"/>
    <m/>
    <x v="0"/>
    <x v="0"/>
  </r>
  <r>
    <s v="SLOVENIAN SOC CARDIOL"/>
    <n v="1"/>
    <s v="0.004"/>
    <m/>
    <x v="0"/>
    <x v="0"/>
  </r>
  <r>
    <s v="SLU SWEDISH UNIV AGR SCI"/>
    <n v="1"/>
    <s v="0.004"/>
    <m/>
    <x v="0"/>
    <x v="0"/>
  </r>
  <r>
    <s v="SMALL ANIM CLIN"/>
    <n v="1"/>
    <s v="0.004"/>
    <m/>
    <x v="0"/>
    <x v="0"/>
  </r>
  <r>
    <s v="SMALL ANIM CLIN BILLY"/>
    <n v="1"/>
    <s v="0.004"/>
    <m/>
    <x v="0"/>
    <x v="0"/>
  </r>
  <r>
    <s v="SMARTBRAIN AS"/>
    <n v="1"/>
    <s v="0.004"/>
    <m/>
    <x v="0"/>
    <x v="0"/>
  </r>
  <r>
    <s v="SMC UNIKLIN"/>
    <n v="1"/>
    <s v="0.004"/>
    <m/>
    <x v="0"/>
    <x v="0"/>
  </r>
  <r>
    <s v="SMITHSONIAN MARINE STN"/>
    <n v="1"/>
    <s v="0.004"/>
    <m/>
    <x v="0"/>
    <x v="0"/>
  </r>
  <r>
    <s v="SMITTSKYDDSINST"/>
    <n v="1"/>
    <s v="0.004"/>
    <m/>
    <x v="0"/>
    <x v="0"/>
  </r>
  <r>
    <s v="SMN"/>
    <n v="1"/>
    <s v="0.004"/>
    <m/>
    <x v="0"/>
    <x v="0"/>
  </r>
  <r>
    <s v="SMNK"/>
    <n v="1"/>
    <s v="0.004"/>
    <m/>
    <x v="0"/>
    <x v="0"/>
  </r>
  <r>
    <s v="SMO BRAZIL"/>
    <n v="1"/>
    <s v="0.004"/>
    <m/>
    <x v="0"/>
    <x v="0"/>
  </r>
  <r>
    <s v="SMOLENSK REG HOSP"/>
    <n v="1"/>
    <s v="0.004"/>
    <m/>
    <x v="0"/>
    <x v="0"/>
  </r>
  <r>
    <s v="SMOLENSK STATE MED UNIV"/>
    <n v="1"/>
    <s v="0.004"/>
    <m/>
    <x v="0"/>
    <x v="0"/>
  </r>
  <r>
    <s v="SMS HOSP"/>
    <n v="1"/>
    <s v="0.004"/>
    <m/>
    <x v="0"/>
    <x v="0"/>
  </r>
  <r>
    <s v="SMS MED COLL HOSP"/>
    <n v="1"/>
    <s v="0.004"/>
    <m/>
    <x v="0"/>
    <x v="0"/>
  </r>
  <r>
    <s v="SMW ENGN LATVIA"/>
    <n v="1"/>
    <s v="0.004"/>
    <m/>
    <x v="0"/>
    <x v="0"/>
  </r>
  <r>
    <s v="SN BOSE NATL CTR BASIC SCI"/>
    <n v="1"/>
    <s v="0.004"/>
    <m/>
    <x v="0"/>
    <x v="0"/>
  </r>
  <r>
    <s v="SNC PROMEX LTD"/>
    <n v="1"/>
    <s v="0.004"/>
    <m/>
    <x v="0"/>
    <x v="0"/>
  </r>
  <r>
    <s v="SNEHA"/>
    <n v="1"/>
    <s v="0.004"/>
    <m/>
    <x v="0"/>
    <x v="0"/>
  </r>
  <r>
    <s v="SNOW LANDSCAPE RES"/>
    <n v="1"/>
    <s v="0.004"/>
    <m/>
    <x v="0"/>
    <x v="0"/>
  </r>
  <r>
    <s v="SNOW LANDSCAPE RES WSL"/>
    <n v="1"/>
    <s v="0.004"/>
    <m/>
    <x v="0"/>
    <x v="0"/>
  </r>
  <r>
    <s v="SNSB ZOOL STAATSSAMMLUNG MUNCHEN"/>
    <n v="1"/>
    <s v="0.004"/>
    <m/>
    <x v="0"/>
    <x v="0"/>
  </r>
  <r>
    <s v="SO CROSS HOSP"/>
    <n v="1"/>
    <s v="0.004"/>
    <m/>
    <x v="0"/>
    <x v="0"/>
  </r>
  <r>
    <s v="SOA TRADER LTD"/>
    <n v="1"/>
    <s v="0.004"/>
    <m/>
    <x v="0"/>
    <x v="0"/>
  </r>
  <r>
    <s v="SOBA NAT NIEVRE"/>
    <n v="1"/>
    <s v="0.004"/>
    <m/>
    <x v="0"/>
    <x v="0"/>
  </r>
  <r>
    <s v="SOC ACAD CERCETARE RELIGIILOR IDEOL"/>
    <n v="1"/>
    <s v="0.004"/>
    <m/>
    <x v="0"/>
    <x v="0"/>
  </r>
  <r>
    <s v="SOC BERGBAUKUNDE"/>
    <n v="1"/>
    <s v="0.004"/>
    <m/>
    <x v="0"/>
    <x v="0"/>
  </r>
  <r>
    <s v="SOC CANADIENNE IECZEMA"/>
    <n v="1"/>
    <s v="0.004"/>
    <m/>
    <x v="0"/>
    <x v="0"/>
  </r>
  <r>
    <s v="SOC CINEMA MEDIA STUDIES SCMS"/>
    <n v="1"/>
    <s v="0.004"/>
    <m/>
    <x v="0"/>
    <x v="0"/>
  </r>
  <r>
    <s v="SOC COLL RADIOGRAPHERS"/>
    <n v="1"/>
    <s v="0.004"/>
    <m/>
    <x v="0"/>
    <x v="0"/>
  </r>
  <r>
    <s v="SOC ESPANOLA ORNITOL"/>
    <n v="1"/>
    <s v="0.004"/>
    <m/>
    <x v="0"/>
    <x v="0"/>
  </r>
  <r>
    <s v="SOC ETUDE PROTECT NAT THIERACHE"/>
    <n v="1"/>
    <s v="0.004"/>
    <m/>
    <x v="0"/>
    <x v="0"/>
  </r>
  <r>
    <s v="SOC FRANCAISE ORCHIDOPHILIE"/>
    <n v="1"/>
    <s v="0.004"/>
    <m/>
    <x v="0"/>
    <x v="0"/>
  </r>
  <r>
    <s v="SOC HIST NAT ALCIDE ORBIGNY"/>
    <n v="1"/>
    <s v="0.004"/>
    <m/>
    <x v="0"/>
    <x v="0"/>
  </r>
  <r>
    <s v="SOC MENTAL HLTH"/>
    <n v="1"/>
    <s v="0.004"/>
    <m/>
    <x v="0"/>
    <x v="0"/>
  </r>
  <r>
    <s v="SOC MENTAL HLTH PRO MENTE TIROL"/>
    <n v="1"/>
    <s v="0.004"/>
    <m/>
    <x v="0"/>
    <x v="0"/>
  </r>
  <r>
    <s v="SOC PHARMACOECN OUTCOMES RES BOSNIA HERZEGOVI"/>
    <n v="1"/>
    <s v="0.004"/>
    <m/>
    <x v="0"/>
    <x v="0"/>
  </r>
  <r>
    <s v="SOC RES RELIG IDEOL"/>
    <n v="1"/>
    <s v="0.004"/>
    <m/>
    <x v="0"/>
    <x v="0"/>
  </r>
  <r>
    <s v="SOCIAL IMPACT"/>
    <n v="1"/>
    <s v="0.004"/>
    <m/>
    <x v="0"/>
    <x v="0"/>
  </r>
  <r>
    <s v="SOCIAL SCI RES NETWORK SSRN"/>
    <n v="1"/>
    <s v="0.004"/>
    <m/>
    <x v="0"/>
    <x v="0"/>
  </r>
  <r>
    <s v="SOCIAL SECUR ORG"/>
    <n v="1"/>
    <s v="0.004"/>
    <m/>
    <x v="0"/>
    <x v="0"/>
  </r>
  <r>
    <s v="SOCIAL WORK SOCIAL ADM DEPT"/>
    <n v="1"/>
    <s v="0.004"/>
    <m/>
    <x v="0"/>
    <x v="0"/>
  </r>
  <r>
    <s v="SOCIEDAD MADRILENA NEFROL"/>
    <n v="1"/>
    <s v="0.004"/>
    <m/>
    <x v="0"/>
    <x v="0"/>
  </r>
  <r>
    <s v="SOCIEDADE PORTUGUESA QUIM CLIN"/>
    <n v="1"/>
    <s v="0.004"/>
    <m/>
    <x v="0"/>
    <x v="0"/>
  </r>
  <r>
    <s v="SOCIO ECON DEV COMMUN"/>
    <n v="1"/>
    <s v="0.004"/>
    <m/>
    <x v="0"/>
    <x v="0"/>
  </r>
  <r>
    <s v="SOCIOS SALUD"/>
    <n v="1"/>
    <s v="0.004"/>
    <m/>
    <x v="0"/>
    <x v="0"/>
  </r>
  <r>
    <s v="SOCIOS SALUD SUCURSAL PERU"/>
    <n v="1"/>
    <s v="0.004"/>
    <m/>
    <x v="0"/>
    <x v="0"/>
  </r>
  <r>
    <s v="SODERTOM UNIV"/>
    <n v="1"/>
    <s v="0.004"/>
    <m/>
    <x v="0"/>
    <x v="0"/>
  </r>
  <r>
    <s v="SODRA ESTONIA"/>
    <n v="1"/>
    <s v="0.004"/>
    <m/>
    <x v="0"/>
    <x v="0"/>
  </r>
  <r>
    <s v="SOFIA TECH PK"/>
    <n v="1"/>
    <s v="0.004"/>
    <m/>
    <x v="0"/>
    <x v="0"/>
  </r>
  <r>
    <s v="SOFIA UNIV HOSP"/>
    <n v="1"/>
    <s v="0.004"/>
    <m/>
    <x v="0"/>
    <x v="0"/>
  </r>
  <r>
    <s v="SOFIA UNIV ST KLIMENTOHRIDSKI"/>
    <n v="1"/>
    <s v="0.004"/>
    <m/>
    <x v="0"/>
    <x v="0"/>
  </r>
  <r>
    <s v="SOFTWARE TECHNOL APPL COMPETENCE CTR"/>
    <n v="1"/>
    <s v="0.004"/>
    <m/>
    <x v="0"/>
    <x v="0"/>
  </r>
  <r>
    <s v="SOFTWARE TECHNOL APPLICAT CTR STACC"/>
    <n v="1"/>
    <s v="0.004"/>
    <m/>
    <x v="0"/>
    <x v="0"/>
  </r>
  <r>
    <s v="SOFTWARE TECHNOL COMPETENCE CTR"/>
    <n v="1"/>
    <s v="0.004"/>
    <m/>
    <x v="0"/>
    <x v="0"/>
  </r>
  <r>
    <s v="SOGANG UNIV"/>
    <n v="1"/>
    <s v="0.004"/>
    <m/>
    <x v="0"/>
    <x v="0"/>
  </r>
  <r>
    <s v="SOHAG UNIV"/>
    <n v="1"/>
    <s v="0.004"/>
    <m/>
    <x v="0"/>
    <x v="0"/>
  </r>
  <r>
    <s v="SOIL CONSERVAT SERV ICELAND"/>
    <n v="1"/>
    <s v="0.004"/>
    <m/>
    <x v="0"/>
    <x v="0"/>
  </r>
  <r>
    <s v="SOIL SCI CONSERVAT RES INST"/>
    <n v="1"/>
    <s v="0.004"/>
    <m/>
    <x v="0"/>
    <x v="0"/>
  </r>
  <r>
    <s v="SOLAGRO"/>
    <n v="1"/>
    <s v="0.004"/>
    <m/>
    <x v="0"/>
    <x v="0"/>
  </r>
  <r>
    <s v="SOLAR ENERGY RES CTR"/>
    <n v="1"/>
    <s v="0.004"/>
    <m/>
    <x v="0"/>
    <x v="0"/>
  </r>
  <r>
    <s v="SOLARONIX SA"/>
    <n v="1"/>
    <s v="0.004"/>
    <m/>
    <x v="0"/>
    <x v="0"/>
  </r>
  <r>
    <s v="SOLEMS SA"/>
    <n v="1"/>
    <s v="0.004"/>
    <m/>
    <x v="0"/>
    <x v="0"/>
  </r>
  <r>
    <s v="SOLID BIOSCI"/>
    <n v="1"/>
    <s v="0.004"/>
    <m/>
    <x v="0"/>
    <x v="0"/>
  </r>
  <r>
    <s v="SOLID GT"/>
    <n v="1"/>
    <s v="0.004"/>
    <m/>
    <x v="0"/>
    <x v="0"/>
  </r>
  <r>
    <s v="SOLIS BIODYNE OU"/>
    <n v="1"/>
    <s v="0.004"/>
    <m/>
    <x v="0"/>
    <x v="0"/>
  </r>
  <r>
    <s v="SOLNA KAROLINSKA INST"/>
    <n v="1"/>
    <s v="0.004"/>
    <m/>
    <x v="0"/>
    <x v="0"/>
  </r>
  <r>
    <s v="SOLVAY INST"/>
    <n v="1"/>
    <s v="0.004"/>
    <m/>
    <x v="0"/>
    <x v="0"/>
  </r>
  <r>
    <s v="SON ESPASES UNIV HOSP"/>
    <n v="1"/>
    <s v="0.004"/>
    <m/>
    <x v="0"/>
    <x v="0"/>
  </r>
  <r>
    <s v="SONDA SCH"/>
    <n v="1"/>
    <s v="0.004"/>
    <m/>
    <x v="0"/>
    <x v="0"/>
  </r>
  <r>
    <s v="SONDERBORG HOSP"/>
    <n v="1"/>
    <s v="0.004"/>
    <m/>
    <x v="0"/>
    <x v="0"/>
  </r>
  <r>
    <s v="SONNEBERG OBSERV"/>
    <n v="1"/>
    <s v="0.004"/>
    <m/>
    <x v="0"/>
    <x v="0"/>
  </r>
  <r>
    <s v="SONY EUROPE LTD"/>
    <n v="1"/>
    <s v="0.004"/>
    <m/>
    <x v="0"/>
    <x v="0"/>
  </r>
  <r>
    <s v="SOONGSIL UNIV"/>
    <n v="1"/>
    <s v="0.004"/>
    <m/>
    <x v="0"/>
    <x v="0"/>
  </r>
  <r>
    <s v="SOPHIA UNIV"/>
    <n v="1"/>
    <s v="0.004"/>
    <m/>
    <x v="0"/>
    <x v="0"/>
  </r>
  <r>
    <s v="SORAINEN"/>
    <n v="1"/>
    <s v="0.004"/>
    <m/>
    <x v="0"/>
    <x v="0"/>
  </r>
  <r>
    <s v="SORAINEN ESTONIA"/>
    <n v="1"/>
    <s v="0.004"/>
    <m/>
    <x v="0"/>
    <x v="0"/>
  </r>
  <r>
    <s v="SORAINEN LAW FIRM"/>
    <n v="1"/>
    <s v="0.004"/>
    <m/>
    <x v="0"/>
    <x v="0"/>
  </r>
  <r>
    <s v="SORBONNE PARIS CITE RES CTR"/>
    <n v="1"/>
    <s v="0.004"/>
    <m/>
    <x v="0"/>
    <x v="0"/>
  </r>
  <r>
    <s v="SOROKA HOSP"/>
    <n v="1"/>
    <s v="0.004"/>
    <m/>
    <x v="0"/>
    <x v="0"/>
  </r>
  <r>
    <s v="SOROKA UNIV MED CTR"/>
    <n v="1"/>
    <s v="0.004"/>
    <m/>
    <x v="0"/>
    <x v="0"/>
  </r>
  <r>
    <s v="SOTIRIA CHEST DIS HOSP"/>
    <n v="1"/>
    <s v="0.004"/>
    <m/>
    <x v="0"/>
    <x v="0"/>
  </r>
  <r>
    <s v="SOUS SOL CHIROPTRES LORRAINE"/>
    <n v="1"/>
    <s v="0.004"/>
    <m/>
    <x v="0"/>
    <x v="0"/>
  </r>
  <r>
    <s v="SOUTH AFRICA MED RES COUNCIL"/>
    <n v="1"/>
    <s v="0.004"/>
    <m/>
    <x v="0"/>
    <x v="0"/>
  </r>
  <r>
    <s v="SOUTH AFRICA NATL SPACE AGCY"/>
    <n v="1"/>
    <s v="0.004"/>
    <m/>
    <x v="0"/>
    <x v="0"/>
  </r>
  <r>
    <s v="SOUTH AFRICA UNIV KWAZULU NATAL"/>
    <n v="1"/>
    <s v="0.004"/>
    <m/>
    <x v="0"/>
    <x v="0"/>
  </r>
  <r>
    <s v="SOUTH AFRICAN MED RES COUNCIL UNIT ANXIETY STR"/>
    <n v="1"/>
    <s v="0.004"/>
    <m/>
    <x v="0"/>
    <x v="0"/>
  </r>
  <r>
    <s v="SOUTH AFRICAN NATL COLLECT INSECTS"/>
    <n v="1"/>
    <s v="0.004"/>
    <m/>
    <x v="0"/>
    <x v="0"/>
  </r>
  <r>
    <s v="SOUTH BOHEMIAN UNIV"/>
    <n v="1"/>
    <s v="0.004"/>
    <m/>
    <x v="0"/>
    <x v="0"/>
  </r>
  <r>
    <s v="SOUTH CENTRAL UNIV NATIONALITIES"/>
    <n v="1"/>
    <s v="0.004"/>
    <m/>
    <x v="0"/>
    <x v="0"/>
  </r>
  <r>
    <s v="SOUTH CHINA INST ENDANGERED ANIMALS"/>
    <n v="1"/>
    <s v="0.004"/>
    <m/>
    <x v="0"/>
    <x v="0"/>
  </r>
  <r>
    <s v="SOUTH CHINA NORMAL UNIV"/>
    <n v="1"/>
    <s v="0.004"/>
    <m/>
    <x v="0"/>
    <x v="0"/>
  </r>
  <r>
    <s v="SOUTH EASTERN FINLAND UNIV APPL SCI"/>
    <n v="1"/>
    <s v="0.004"/>
    <m/>
    <x v="0"/>
    <x v="0"/>
  </r>
  <r>
    <s v="SOUTH ESTONIAN HOSP"/>
    <n v="1"/>
    <s v="0.004"/>
    <m/>
    <x v="0"/>
    <x v="0"/>
  </r>
  <r>
    <s v="SOUTH ESTONIAN HOSP LTD"/>
    <n v="1"/>
    <s v="0.004"/>
    <m/>
    <x v="0"/>
    <x v="0"/>
  </r>
  <r>
    <s v="SOUTH GEN HOSP"/>
    <n v="1"/>
    <s v="0.004"/>
    <m/>
    <x v="0"/>
    <x v="0"/>
  </r>
  <r>
    <s v="SOUTH LONDON MAUDSLEY HOSP"/>
    <n v="1"/>
    <s v="0.004"/>
    <m/>
    <x v="0"/>
    <x v="0"/>
  </r>
  <r>
    <s v="SOUTH UNIV SCI TECHNOL CHINA"/>
    <n v="1"/>
    <s v="0.004"/>
    <m/>
    <x v="0"/>
    <x v="0"/>
  </r>
  <r>
    <s v="SOUTH URAL STATE MED UNIV"/>
    <n v="1"/>
    <s v="0.004"/>
    <m/>
    <x v="0"/>
    <x v="0"/>
  </r>
  <r>
    <s v="SOUTH WEST LONDON ST GEORGES MENTAL HLTH TRUST"/>
    <n v="1"/>
    <s v="0.004"/>
    <m/>
    <x v="0"/>
    <x v="0"/>
  </r>
  <r>
    <s v="SOUTH WEST THAMES REG GENET SERV"/>
    <n v="1"/>
    <s v="0.004"/>
    <m/>
    <x v="0"/>
    <x v="0"/>
  </r>
  <r>
    <s v="SOUTH WESTERN SYDNEY LOCAL HLTH DIST"/>
    <n v="1"/>
    <s v="0.004"/>
    <m/>
    <x v="0"/>
    <x v="0"/>
  </r>
  <r>
    <s v="SOUTHAMPTON SOLENT UNIV"/>
    <n v="1"/>
    <s v="0.004"/>
    <m/>
    <x v="0"/>
    <x v="0"/>
  </r>
  <r>
    <s v="SOUTHAMPTON UNIV HOSP FDN TRUST"/>
    <n v="1"/>
    <s v="0.004"/>
    <m/>
    <x v="0"/>
    <x v="0"/>
  </r>
  <r>
    <s v="SOUTHERN AFRICAN LARGE TELESCOPE FDN"/>
    <n v="1"/>
    <s v="0.004"/>
    <m/>
    <x v="0"/>
    <x v="0"/>
  </r>
  <r>
    <s v="SOUTHERN CROSS UNIV"/>
    <n v="1"/>
    <s v="0.004"/>
    <m/>
    <x v="0"/>
    <x v="0"/>
  </r>
  <r>
    <s v="SOUTHERN ILLINOIS UNIV"/>
    <n v="1"/>
    <s v="0.004"/>
    <m/>
    <x v="0"/>
    <x v="0"/>
  </r>
  <r>
    <s v="SOUTHERN ILLINOIS UNIV CARBONDALE"/>
    <n v="1"/>
    <s v="0.004"/>
    <m/>
    <x v="0"/>
    <x v="0"/>
  </r>
  <r>
    <s v="SOUTHERN MED DAY CARE CTR"/>
    <n v="1"/>
    <s v="0.004"/>
    <m/>
    <x v="0"/>
    <x v="0"/>
  </r>
  <r>
    <s v="SOUTHERNUNIV COLL"/>
    <n v="1"/>
    <s v="0.004"/>
    <m/>
    <x v="0"/>
    <x v="0"/>
  </r>
  <r>
    <s v="SOUTHLAKE REG HLTH CTR"/>
    <n v="1"/>
    <s v="0.004"/>
    <m/>
    <x v="0"/>
    <x v="0"/>
  </r>
  <r>
    <s v="SOUTHWEST FORESTRY UNIV"/>
    <n v="1"/>
    <s v="0.004"/>
    <m/>
    <x v="0"/>
    <x v="0"/>
  </r>
  <r>
    <s v="SOUTHWEST MED UNIV"/>
    <n v="1"/>
    <s v="0.004"/>
    <m/>
    <x v="0"/>
    <x v="0"/>
  </r>
  <r>
    <s v="SOUTHWEST RES INST SWRI 1050"/>
    <n v="1"/>
    <s v="0.004"/>
    <m/>
    <x v="0"/>
    <x v="0"/>
  </r>
  <r>
    <s v="SOVIET PSYCHONEUROL HOSP"/>
    <n v="1"/>
    <s v="0.004"/>
    <m/>
    <x v="0"/>
    <x v="0"/>
  </r>
  <r>
    <s v="SOZIALPADIATR ZENTRUM EVK DUSSELDORF"/>
    <n v="1"/>
    <s v="0.004"/>
    <m/>
    <x v="0"/>
    <x v="0"/>
  </r>
  <r>
    <s v="SP TRATEK"/>
    <n v="1"/>
    <s v="0.004"/>
    <m/>
    <x v="0"/>
    <x v="0"/>
  </r>
  <r>
    <s v="SPACE RES CTR PAS"/>
    <n v="1"/>
    <s v="0.004"/>
    <m/>
    <x v="0"/>
    <x v="0"/>
  </r>
  <r>
    <s v="SPACE SOLAR TERR RES INST"/>
    <n v="1"/>
    <s v="0.004"/>
    <m/>
    <x v="0"/>
    <x v="0"/>
  </r>
  <r>
    <s v="SPANISH AGCY CONSUMER AFFAIRS SOCIAL SERV NUTR"/>
    <n v="1"/>
    <s v="0.004"/>
    <m/>
    <x v="0"/>
    <x v="0"/>
  </r>
  <r>
    <s v="SPANISH BIOMED RES CTR DIABET ASSOCIATED METAB"/>
    <n v="1"/>
    <s v="0.004"/>
    <m/>
    <x v="0"/>
    <x v="0"/>
  </r>
  <r>
    <s v="SPANISH CANC RES CTR"/>
    <n v="1"/>
    <s v="0.004"/>
    <m/>
    <x v="0"/>
    <x v="0"/>
  </r>
  <r>
    <s v="SPANISH COUNCIL SCI RES"/>
    <n v="1"/>
    <s v="0.004"/>
    <m/>
    <x v="0"/>
    <x v="0"/>
  </r>
  <r>
    <s v="SPANISH CYCLING FEDERAT"/>
    <n v="1"/>
    <s v="0.004"/>
    <m/>
    <x v="0"/>
    <x v="0"/>
  </r>
  <r>
    <s v="SPANISH METEOROL AGCY"/>
    <n v="1"/>
    <s v="0.004"/>
    <m/>
    <x v="0"/>
    <x v="0"/>
  </r>
  <r>
    <s v="SPANISH NATL BIOINFORMAT INST"/>
    <n v="1"/>
    <s v="0.004"/>
    <m/>
    <x v="0"/>
    <x v="0"/>
  </r>
  <r>
    <s v="SPANISH NATL BIOINFORMAT INST INB"/>
    <n v="1"/>
    <s v="0.004"/>
    <m/>
    <x v="0"/>
    <x v="0"/>
  </r>
  <r>
    <s v="SPANISH NATL CANC CTR CNIO"/>
    <n v="1"/>
    <s v="0.004"/>
    <m/>
    <x v="0"/>
    <x v="0"/>
  </r>
  <r>
    <s v="SPANISH NATL RES COUNCIL IPE CSIC"/>
    <n v="1"/>
    <s v="0.004"/>
    <m/>
    <x v="0"/>
    <x v="0"/>
  </r>
  <r>
    <s v="SPANISH OBSERV DRUGS"/>
    <n v="1"/>
    <s v="0.004"/>
    <m/>
    <x v="0"/>
    <x v="0"/>
  </r>
  <r>
    <s v="SPANISH RES COUNCIL IQAC CSIC"/>
    <n v="1"/>
    <s v="0.004"/>
    <m/>
    <x v="0"/>
    <x v="0"/>
  </r>
  <r>
    <s v="SPANISH SOC NEPHROL"/>
    <n v="1"/>
    <s v="0.004"/>
    <m/>
    <x v="0"/>
    <x v="0"/>
  </r>
  <r>
    <s v="SPECIAL HOSP MED REHABIL"/>
    <n v="1"/>
    <s v="0.004"/>
    <m/>
    <x v="0"/>
    <x v="0"/>
  </r>
  <r>
    <s v="SPECIALISED HOSP ACT TREATMENT ONCOL"/>
    <n v="1"/>
    <s v="0.004"/>
    <m/>
    <x v="0"/>
    <x v="0"/>
  </r>
  <r>
    <s v="SPECIALISED HOSP ST ZOERARDUS ZOBOR"/>
    <n v="1"/>
    <s v="0.004"/>
    <m/>
    <x v="0"/>
    <x v="0"/>
  </r>
  <r>
    <s v="SPECIALIZED HOSP ACTIVE TREATMENT ONCOL"/>
    <n v="1"/>
    <s v="0.004"/>
    <m/>
    <x v="0"/>
    <x v="0"/>
  </r>
  <r>
    <s v="SPECIALIZED TREATMENT INST DETAINEES TB AZERBAIJA"/>
    <n v="1"/>
    <s v="0.004"/>
    <m/>
    <x v="0"/>
    <x v="0"/>
  </r>
  <r>
    <s v="SPECJALISTYCZNE GABINETY LEKARSKIE DERMED"/>
    <n v="1"/>
    <s v="0.004"/>
    <m/>
    <x v="0"/>
    <x v="0"/>
  </r>
  <r>
    <s v="SPECJALISTYCZNY ORODEK MEDYCYNY WIEKU DOJRZAEGO S"/>
    <n v="1"/>
    <s v="0.004"/>
    <m/>
    <x v="0"/>
    <x v="0"/>
  </r>
  <r>
    <s v="SPEDALI CIVIL BRESCIA"/>
    <n v="1"/>
    <s v="0.004"/>
    <m/>
    <x v="0"/>
    <x v="0"/>
  </r>
  <r>
    <s v="SPH II"/>
    <n v="1"/>
    <s v="0.004"/>
    <m/>
    <x v="0"/>
    <x v="0"/>
  </r>
  <r>
    <s v="SPI FORSCH GGMBH"/>
    <n v="1"/>
    <s v="0.004"/>
    <m/>
    <x v="0"/>
    <x v="0"/>
  </r>
  <r>
    <s v="SPIBER TECHNOL AB"/>
    <n v="1"/>
    <s v="0.004"/>
    <m/>
    <x v="0"/>
    <x v="0"/>
  </r>
  <r>
    <s v="SPIEZ LAB"/>
    <n v="1"/>
    <s v="0.004"/>
    <m/>
    <x v="0"/>
    <x v="0"/>
  </r>
  <r>
    <s v="SPIRAL GENET"/>
    <n v="1"/>
    <s v="0.004"/>
    <m/>
    <x v="0"/>
    <x v="0"/>
  </r>
  <r>
    <s v="SPIRE SCI INC"/>
    <n v="1"/>
    <s v="0.004"/>
    <m/>
    <x v="0"/>
    <x v="0"/>
  </r>
  <r>
    <s v="SPITALUL CLIN SFANTA MARIA"/>
    <n v="1"/>
    <s v="0.004"/>
    <m/>
    <x v="0"/>
    <x v="0"/>
  </r>
  <r>
    <s v="SPITALUL CLIN URGENTA BACURESTI"/>
    <n v="1"/>
    <s v="0.004"/>
    <m/>
    <x v="0"/>
    <x v="0"/>
  </r>
  <r>
    <s v="SPITALUL SF MARIA"/>
    <n v="1"/>
    <s v="0.004"/>
    <m/>
    <x v="0"/>
    <x v="0"/>
  </r>
  <r>
    <s v="SPOL SRO"/>
    <n v="1"/>
    <s v="0.004"/>
    <m/>
    <x v="0"/>
    <x v="0"/>
  </r>
  <r>
    <s v="SPONSORED NETHERLANDS CONSORTIUM HEALTHY AGING"/>
    <n v="1"/>
    <s v="0.004"/>
    <m/>
    <x v="0"/>
    <x v="0"/>
  </r>
  <r>
    <s v="SPONSORED NETHERLANDS CONSORTIUM HLTH AGING NCHA"/>
    <n v="1"/>
    <s v="0.004"/>
    <m/>
    <x v="0"/>
    <x v="0"/>
  </r>
  <r>
    <s v="SPOROMETRICS"/>
    <n v="1"/>
    <s v="0.004"/>
    <m/>
    <x v="0"/>
    <x v="0"/>
  </r>
  <r>
    <s v="SPOROMETRICS INC"/>
    <n v="1"/>
    <s v="0.004"/>
    <m/>
    <x v="0"/>
    <x v="0"/>
  </r>
  <r>
    <s v="SPORTS UNIV TIRANA"/>
    <n v="1"/>
    <s v="0.004"/>
    <m/>
    <x v="0"/>
    <x v="0"/>
  </r>
  <r>
    <s v="SPORTSCOTLAND INST SPORT"/>
    <n v="1"/>
    <s v="0.004"/>
    <m/>
    <x v="0"/>
    <x v="0"/>
  </r>
  <r>
    <s v="SPRACE"/>
    <n v="1"/>
    <s v="0.004"/>
    <m/>
    <x v="0"/>
    <x v="0"/>
  </r>
  <r>
    <s v="SPRING 8"/>
    <n v="1"/>
    <s v="0.004"/>
    <m/>
    <x v="0"/>
    <x v="0"/>
  </r>
  <r>
    <s v="SQRRL DATA INC"/>
    <n v="1"/>
    <s v="0.004"/>
    <m/>
    <x v="0"/>
    <x v="0"/>
  </r>
  <r>
    <s v="SRI GURU GRANTH SAHIB WORLD UNIV"/>
    <n v="1"/>
    <s v="0.004"/>
    <m/>
    <x v="0"/>
    <x v="0"/>
  </r>
  <r>
    <s v="SRI INT"/>
    <n v="1"/>
    <s v="0.004"/>
    <m/>
    <x v="0"/>
    <x v="0"/>
  </r>
  <r>
    <s v="SRK CONSULTING"/>
    <n v="1"/>
    <s v="0.004"/>
    <m/>
    <x v="0"/>
    <x v="0"/>
  </r>
  <r>
    <s v="SRR ENGN COLL JNTUH"/>
    <n v="1"/>
    <s v="0.004"/>
    <m/>
    <x v="0"/>
    <x v="0"/>
  </r>
  <r>
    <s v="SSC"/>
    <n v="1"/>
    <s v="0.004"/>
    <m/>
    <x v="0"/>
    <x v="0"/>
  </r>
  <r>
    <s v="ST ANDREA HOSP"/>
    <n v="1"/>
    <s v="0.004"/>
    <m/>
    <x v="0"/>
    <x v="0"/>
  </r>
  <r>
    <s v="ST ANNA HOSP"/>
    <n v="1"/>
    <s v="0.004"/>
    <m/>
    <x v="0"/>
    <x v="0"/>
  </r>
  <r>
    <s v="ST ANNA KINDERKREBSFORSCHUNG"/>
    <n v="1"/>
    <s v="0.004"/>
    <m/>
    <x v="0"/>
    <x v="0"/>
  </r>
  <r>
    <s v="ST ANNES UNIV HOSP BRNO"/>
    <n v="1"/>
    <s v="0.004"/>
    <m/>
    <x v="0"/>
    <x v="0"/>
  </r>
  <r>
    <s v="ST ANNS UNIV HOSP BRNO"/>
    <n v="1"/>
    <s v="0.004"/>
    <m/>
    <x v="0"/>
    <x v="0"/>
  </r>
  <r>
    <s v="ST ANTOINE HOSP"/>
    <n v="1"/>
    <s v="0.004"/>
    <m/>
    <x v="0"/>
    <x v="0"/>
  </r>
  <r>
    <s v="ST ANTONYS COLL"/>
    <n v="1"/>
    <s v="0.004"/>
    <m/>
    <x v="0"/>
    <x v="0"/>
  </r>
  <r>
    <s v="ST AUGUSTINUSZIEKENHUIS"/>
    <n v="1"/>
    <s v="0.004"/>
    <m/>
    <x v="0"/>
    <x v="0"/>
  </r>
  <r>
    <s v="ST BARTHOLOMEWS HOSP"/>
    <n v="1"/>
    <s v="0.004"/>
    <m/>
    <x v="0"/>
    <x v="0"/>
  </r>
  <r>
    <s v="ST BERNARDS HOSP"/>
    <n v="1"/>
    <s v="0.004"/>
    <m/>
    <x v="0"/>
    <x v="0"/>
  </r>
  <r>
    <s v="ST CLOUD STATE UNIV"/>
    <n v="1"/>
    <s v="0.004"/>
    <m/>
    <x v="0"/>
    <x v="0"/>
  </r>
  <r>
    <s v="ST CROIX WATERSHED RES STN"/>
    <n v="1"/>
    <s v="0.004"/>
    <m/>
    <x v="0"/>
    <x v="0"/>
  </r>
  <r>
    <s v="ST ELISABETH HOSP TILBURG"/>
    <n v="1"/>
    <s v="0.004"/>
    <m/>
    <x v="0"/>
    <x v="0"/>
  </r>
  <r>
    <s v="ST ELIZABETH INST ONCOL"/>
    <n v="1"/>
    <s v="0.004"/>
    <m/>
    <x v="0"/>
    <x v="0"/>
  </r>
  <r>
    <s v="ST FRANCIS XAVIER UNIV"/>
    <n v="1"/>
    <s v="0.004"/>
    <m/>
    <x v="0"/>
    <x v="0"/>
  </r>
  <r>
    <s v="ST FRANCISCUS GASTHUIS"/>
    <n v="1"/>
    <s v="0.004"/>
    <m/>
    <x v="0"/>
    <x v="0"/>
  </r>
  <r>
    <s v="ST GEORGES MED CTR"/>
    <n v="1"/>
    <s v="0.004"/>
    <m/>
    <x v="0"/>
    <x v="0"/>
  </r>
  <r>
    <s v="ST GEORGES UNIV"/>
    <n v="1"/>
    <s v="0.004"/>
    <m/>
    <x v="0"/>
    <x v="0"/>
  </r>
  <r>
    <s v="ST IMRE UNIV"/>
    <n v="1"/>
    <s v="0.004"/>
    <m/>
    <x v="0"/>
    <x v="0"/>
  </r>
  <r>
    <s v="ST ISTVAN UNIV"/>
    <n v="1"/>
    <s v="0.004"/>
    <m/>
    <x v="0"/>
    <x v="0"/>
  </r>
  <r>
    <s v="ST IVAN LASZLO HOSP BUDAPEST"/>
    <n v="1"/>
    <s v="0.004"/>
    <m/>
    <x v="0"/>
    <x v="0"/>
  </r>
  <r>
    <s v="ST IVAN RILSKI CLIN RHEUMATOL"/>
    <n v="1"/>
    <s v="0.004"/>
    <m/>
    <x v="0"/>
    <x v="0"/>
  </r>
  <r>
    <s v="ST IVAN RILSKI UNIV HOSP"/>
    <n v="1"/>
    <s v="0.004"/>
    <m/>
    <x v="0"/>
    <x v="0"/>
  </r>
  <r>
    <s v="ST JAMESS HOSP DUBLIN"/>
    <n v="1"/>
    <s v="0.004"/>
    <m/>
    <x v="0"/>
    <x v="0"/>
  </r>
  <r>
    <s v="ST JAN HOSP DEPT CARDIOL"/>
    <n v="1"/>
    <s v="0.004"/>
    <m/>
    <x v="0"/>
    <x v="0"/>
  </r>
  <r>
    <s v="ST JANS HOSP"/>
    <n v="1"/>
    <s v="0.004"/>
    <m/>
    <x v="0"/>
    <x v="0"/>
  </r>
  <r>
    <s v="ST JOHN GOD CLIN RES CTR"/>
    <n v="1"/>
    <s v="0.004"/>
    <m/>
    <x v="0"/>
    <x v="0"/>
  </r>
  <r>
    <s v="ST JOHNS MED COLLAGE"/>
    <n v="1"/>
    <s v="0.004"/>
    <m/>
    <x v="0"/>
    <x v="0"/>
  </r>
  <r>
    <s v="ST JOHNS MERCY MED CTR"/>
    <n v="1"/>
    <s v="0.004"/>
    <m/>
    <x v="0"/>
    <x v="0"/>
  </r>
  <r>
    <s v="ST JOSEPH HOSP"/>
    <n v="1"/>
    <s v="0.004"/>
    <m/>
    <x v="0"/>
    <x v="0"/>
  </r>
  <r>
    <s v="ST JOSPHS PG COLL"/>
    <n v="1"/>
    <s v="0.004"/>
    <m/>
    <x v="0"/>
    <x v="0"/>
  </r>
  <r>
    <s v="ST JOZEFZIEKENHUIS"/>
    <n v="1"/>
    <s v="0.004"/>
    <m/>
    <x v="0"/>
    <x v="0"/>
  </r>
  <r>
    <s v="ST JUDE MED BELGIUM"/>
    <n v="1"/>
    <s v="0.004"/>
    <m/>
    <x v="0"/>
    <x v="0"/>
  </r>
  <r>
    <s v="ST KATHERINE HOSP CARDIOL"/>
    <n v="1"/>
    <s v="0.004"/>
    <m/>
    <x v="0"/>
    <x v="0"/>
  </r>
  <r>
    <s v="ST KLIMENT OKHRIDSKY SOFIA UNIV"/>
    <n v="1"/>
    <s v="0.004"/>
    <m/>
    <x v="0"/>
    <x v="0"/>
  </r>
  <r>
    <s v="ST LAWRENCE UNIV"/>
    <n v="1"/>
    <s v="0.004"/>
    <m/>
    <x v="0"/>
    <x v="0"/>
  </r>
  <r>
    <s v="ST LOUIS HOSP"/>
    <n v="1"/>
    <s v="0.004"/>
    <m/>
    <x v="0"/>
    <x v="0"/>
  </r>
  <r>
    <s v="ST LUCAS ANDREAS HOSP"/>
    <n v="1"/>
    <s v="0.004"/>
    <m/>
    <x v="0"/>
    <x v="0"/>
  </r>
  <r>
    <s v="ST LUKES PEDIAT ASSOCIATES"/>
    <n v="1"/>
    <s v="0.004"/>
    <m/>
    <x v="0"/>
    <x v="0"/>
  </r>
  <r>
    <s v="ST MARIA HOSP"/>
    <n v="1"/>
    <s v="0.004"/>
    <m/>
    <x v="0"/>
    <x v="0"/>
  </r>
  <r>
    <s v="ST MARIANNA UNIV"/>
    <n v="1"/>
    <s v="0.004"/>
    <m/>
    <x v="0"/>
    <x v="0"/>
  </r>
  <r>
    <s v="ST MARIEN HOSP SIEGEN"/>
    <n v="1"/>
    <s v="0.004"/>
    <m/>
    <x v="0"/>
    <x v="0"/>
  </r>
  <r>
    <s v="ST MARKS ACAD INST"/>
    <n v="1"/>
    <s v="0.004"/>
    <m/>
    <x v="0"/>
    <x v="0"/>
  </r>
  <r>
    <s v="ST MICHELLE HOSP"/>
    <n v="1"/>
    <s v="0.004"/>
    <m/>
    <x v="0"/>
    <x v="0"/>
  </r>
  <r>
    <s v="ST OLAYS HOSP"/>
    <n v="1"/>
    <s v="0.004"/>
    <m/>
    <x v="0"/>
    <x v="0"/>
  </r>
  <r>
    <s v="ST ORSOLA HOSP"/>
    <n v="1"/>
    <s v="0.004"/>
    <m/>
    <x v="0"/>
    <x v="0"/>
  </r>
  <r>
    <s v="ST PAUL HOSP"/>
    <n v="1"/>
    <s v="0.004"/>
    <m/>
    <x v="0"/>
    <x v="0"/>
  </r>
  <r>
    <s v="ST PAUL RHEUMATOL"/>
    <n v="1"/>
    <s v="0.004"/>
    <m/>
    <x v="0"/>
    <x v="0"/>
  </r>
  <r>
    <s v="ST PETERS HOSP"/>
    <n v="1"/>
    <s v="0.004"/>
    <m/>
    <x v="0"/>
    <x v="0"/>
  </r>
  <r>
    <s v="ST PETERS MED ACAD POSTGRAD STUDIES"/>
    <n v="1"/>
    <s v="0.004"/>
    <m/>
    <x v="0"/>
    <x v="0"/>
  </r>
  <r>
    <s v="ST PETERS UNIV HOSP"/>
    <n v="1"/>
    <s v="0.004"/>
    <m/>
    <x v="0"/>
    <x v="0"/>
  </r>
  <r>
    <s v="ST PETERSBURG CTR HYDROMETEOROL ENVIRONM MONITO"/>
    <n v="1"/>
    <s v="0.004"/>
    <m/>
    <x v="0"/>
    <x v="0"/>
  </r>
  <r>
    <s v="ST PETERSBURG ELECTROTECH UNIV LETI"/>
    <n v="1"/>
    <s v="0.004"/>
    <m/>
    <x v="0"/>
    <x v="0"/>
  </r>
  <r>
    <s v="ST PETERSBURG HOSP 31"/>
    <n v="1"/>
    <s v="0.004"/>
    <m/>
    <x v="0"/>
    <x v="0"/>
  </r>
  <r>
    <s v="ST PETERSBURG HOSP 40"/>
    <n v="1"/>
    <s v="0.004"/>
    <m/>
    <x v="0"/>
    <x v="0"/>
  </r>
  <r>
    <s v="ST PETERSBURG NN PETROV RES INST"/>
    <n v="1"/>
    <s v="0.004"/>
    <m/>
    <x v="0"/>
    <x v="0"/>
  </r>
  <r>
    <s v="ST PETERSBURG PAVLOV STATE MED UNIV"/>
    <n v="1"/>
    <s v="0.004"/>
    <m/>
    <x v="0"/>
    <x v="0"/>
  </r>
  <r>
    <s v="ST PETERSBURG POLYCLIN 74"/>
    <n v="1"/>
    <s v="0.004"/>
    <m/>
    <x v="0"/>
    <x v="0"/>
  </r>
  <r>
    <s v="ST PETERSBURG POLYTECH STATE UNIV"/>
    <n v="1"/>
    <s v="0.004"/>
    <m/>
    <x v="0"/>
    <x v="0"/>
  </r>
  <r>
    <s v="ST PETERSBURG STATE AGRARIAN UNIV"/>
    <n v="1"/>
    <s v="0.004"/>
    <m/>
    <x v="0"/>
    <x v="0"/>
  </r>
  <r>
    <s v="ST PETERSBURG STATE FOREST ACAD"/>
    <n v="1"/>
    <s v="0.004"/>
    <m/>
    <x v="0"/>
    <x v="0"/>
  </r>
  <r>
    <s v="ST PETERSBURG STATE UNIV ECON"/>
    <n v="1"/>
    <s v="0.004"/>
    <m/>
    <x v="0"/>
    <x v="0"/>
  </r>
  <r>
    <s v="ST PETERSBURG STATE UNIV SPBSU"/>
    <n v="1"/>
    <s v="0.004"/>
    <m/>
    <x v="0"/>
    <x v="0"/>
  </r>
  <r>
    <s v="ST PETERSBURG TECH UNIV"/>
    <n v="1"/>
    <s v="0.004"/>
    <m/>
    <x v="0"/>
    <x v="0"/>
  </r>
  <r>
    <s v="ST PIETER UNIV MED CTR"/>
    <n v="1"/>
    <s v="0.004"/>
    <m/>
    <x v="0"/>
    <x v="0"/>
  </r>
  <r>
    <s v="ST PK DIV"/>
    <n v="1"/>
    <s v="0.004"/>
    <m/>
    <x v="0"/>
    <x v="0"/>
  </r>
  <r>
    <s v="ST RADBOUD UNIV NIJMEGEN MED CTR"/>
    <n v="1"/>
    <s v="0.004"/>
    <m/>
    <x v="0"/>
    <x v="0"/>
  </r>
  <r>
    <s v="ST SPIRIDON HOSP"/>
    <n v="1"/>
    <s v="0.004"/>
    <m/>
    <x v="0"/>
    <x v="0"/>
  </r>
  <r>
    <s v="ST SPIRIDON UNIV HOSP"/>
    <n v="1"/>
    <s v="0.004"/>
    <m/>
    <x v="0"/>
    <x v="0"/>
  </r>
  <r>
    <s v="ST STEPHAN HOSP"/>
    <n v="1"/>
    <s v="0.004"/>
    <m/>
    <x v="0"/>
    <x v="0"/>
  </r>
  <r>
    <s v="ST THOMAS FDN TRUST"/>
    <n v="1"/>
    <s v="0.004"/>
    <m/>
    <x v="0"/>
    <x v="0"/>
  </r>
  <r>
    <s v="ST THOMAS HOSP"/>
    <n v="1"/>
    <s v="0.004"/>
    <m/>
    <x v="0"/>
    <x v="0"/>
  </r>
  <r>
    <s v="STAATL MUSEUM NAT KUNDE STUTTGART"/>
    <n v="1"/>
    <s v="0.004"/>
    <m/>
    <x v="0"/>
    <x v="0"/>
  </r>
  <r>
    <s v="STAATL NAT WISSENSCH SAMMLUNGEN BAYERNS"/>
    <n v="1"/>
    <s v="0.004"/>
    <m/>
    <x v="0"/>
    <x v="0"/>
  </r>
  <r>
    <s v="STAATLICHE NATURWISSENSCHATTL SAMMLUNGEN BAYERNS"/>
    <n v="1"/>
    <s v="0.004"/>
    <m/>
    <x v="0"/>
    <x v="0"/>
  </r>
  <r>
    <s v="STAATLICHES MUSEUM NAT KUNDE STUTTGART"/>
    <n v="1"/>
    <s v="0.004"/>
    <m/>
    <x v="0"/>
    <x v="0"/>
  </r>
  <r>
    <s v="STAATLICHES MUSEUM NATURKUNDE STUTTGART"/>
    <n v="1"/>
    <s v="0.004"/>
    <m/>
    <x v="0"/>
    <x v="0"/>
  </r>
  <r>
    <s v="STACC CYBERNET LTD"/>
    <n v="1"/>
    <s v="0.004"/>
    <m/>
    <x v="0"/>
    <x v="0"/>
  </r>
  <r>
    <s v="STADT KLIN BIELEFELD"/>
    <n v="1"/>
    <s v="0.004"/>
    <m/>
    <x v="0"/>
    <x v="0"/>
  </r>
  <r>
    <s v="STADT KLINIKEN BIELEFELD"/>
    <n v="1"/>
    <s v="0.004"/>
    <m/>
    <x v="0"/>
    <x v="0"/>
  </r>
  <r>
    <s v="STADT KLINIKUM KARLSRUHE"/>
    <n v="1"/>
    <s v="0.004"/>
    <m/>
    <x v="0"/>
    <x v="0"/>
  </r>
  <r>
    <s v="STADT KRANKENHAUS"/>
    <n v="1"/>
    <s v="0.004"/>
    <m/>
    <x v="0"/>
    <x v="0"/>
  </r>
  <r>
    <s v="STAEDT KLINIKEN"/>
    <n v="1"/>
    <s v="0.004"/>
    <m/>
    <x v="0"/>
    <x v="0"/>
  </r>
  <r>
    <s v="STANFORD"/>
    <n v="1"/>
    <s v="0.004"/>
    <m/>
    <x v="0"/>
    <x v="0"/>
  </r>
  <r>
    <s v="STANFORD CTR COMPUTAT EVOLUTIONARY HUMAN GEN"/>
    <n v="1"/>
    <s v="0.004"/>
    <m/>
    <x v="0"/>
    <x v="0"/>
  </r>
  <r>
    <s v="STANFORD GENOME TECHNOL CTR"/>
    <n v="1"/>
    <s v="0.004"/>
    <m/>
    <x v="0"/>
    <x v="0"/>
  </r>
  <r>
    <s v="STANFORD INST THEORET PHYS"/>
    <n v="1"/>
    <s v="0.004"/>
    <m/>
    <x v="0"/>
    <x v="0"/>
  </r>
  <r>
    <s v="STANFORD NANOFABRICAT FACIL"/>
    <n v="1"/>
    <s v="0.004"/>
    <m/>
    <x v="0"/>
    <x v="0"/>
  </r>
  <r>
    <s v="STANFORD PREVENT RES CTR"/>
    <n v="1"/>
    <s v="0.004"/>
    <m/>
    <x v="0"/>
    <x v="0"/>
  </r>
  <r>
    <s v="STANFORD UNIV SCH MED"/>
    <n v="1"/>
    <s v="0.004"/>
    <m/>
    <x v="0"/>
    <x v="0"/>
  </r>
  <r>
    <s v="STAT CANADA"/>
    <n v="1"/>
    <s v="0.004"/>
    <m/>
    <x v="0"/>
    <x v="0"/>
  </r>
  <r>
    <s v="STAT ECOL LAMTO"/>
    <n v="1"/>
    <s v="0.004"/>
    <m/>
    <x v="0"/>
    <x v="0"/>
  </r>
  <r>
    <s v="STAT NETHERLANDS"/>
    <n v="1"/>
    <s v="0.004"/>
    <m/>
    <x v="0"/>
    <x v="0"/>
  </r>
  <r>
    <s v="STAT OFF ESTONIA"/>
    <n v="1"/>
    <s v="0.004"/>
    <m/>
    <x v="0"/>
    <x v="0"/>
  </r>
  <r>
    <s v="STAT RES"/>
    <n v="1"/>
    <s v="0.004"/>
    <m/>
    <x v="0"/>
    <x v="0"/>
  </r>
  <r>
    <s v="STAT SWEDEN"/>
    <n v="1"/>
    <s v="0.004"/>
    <m/>
    <x v="0"/>
    <x v="0"/>
  </r>
  <r>
    <s v="STATCON LTD"/>
    <n v="1"/>
    <s v="0.004"/>
    <m/>
    <x v="0"/>
    <x v="0"/>
  </r>
  <r>
    <s v="STATE AGCY"/>
    <n v="1"/>
    <s v="0.004"/>
    <m/>
    <x v="0"/>
    <x v="0"/>
  </r>
  <r>
    <s v="STATE AGCY AGR ENVIRONM RURAL AREAS SCHLESWIG H"/>
    <n v="1"/>
    <s v="0.004"/>
    <m/>
    <x v="0"/>
    <x v="0"/>
  </r>
  <r>
    <s v="STATE AGCY ENVIRONM NAT CONSERVAT GEOL MECKLENB"/>
    <n v="1"/>
    <s v="0.004"/>
    <m/>
    <x v="0"/>
    <x v="0"/>
  </r>
  <r>
    <s v="STATE AGCY INFECTOL CTR"/>
    <n v="1"/>
    <s v="0.004"/>
    <m/>
    <x v="0"/>
    <x v="0"/>
  </r>
  <r>
    <s v="STATE AGCY TB LUNG DIS TPSVA"/>
    <n v="1"/>
    <s v="0.004"/>
    <m/>
    <x v="0"/>
    <x v="0"/>
  </r>
  <r>
    <s v="STATE AGENCY MED"/>
    <n v="1"/>
    <s v="0.004"/>
    <m/>
    <x v="0"/>
    <x v="0"/>
  </r>
  <r>
    <s v="STATE ATOM ENERGY COMMISS"/>
    <n v="1"/>
    <s v="0.004"/>
    <m/>
    <x v="0"/>
    <x v="0"/>
  </r>
  <r>
    <s v="STATE BLOOD DONOR CTR"/>
    <n v="1"/>
    <s v="0.004"/>
    <m/>
    <x v="0"/>
    <x v="0"/>
  </r>
  <r>
    <s v="STATE CHANCELLERY OFF PRIME MINISTER"/>
    <n v="1"/>
    <s v="0.004"/>
    <m/>
    <x v="0"/>
    <x v="0"/>
  </r>
  <r>
    <s v="STATE CTR FORENS MED EXAMINAT REPUBL LATVIA"/>
    <n v="1"/>
    <s v="0.004"/>
    <m/>
    <x v="0"/>
    <x v="0"/>
  </r>
  <r>
    <s v="STATE CTR TB LUNG DIS"/>
    <n v="1"/>
    <s v="0.004"/>
    <m/>
    <x v="0"/>
    <x v="0"/>
  </r>
  <r>
    <s v="STATE DIAGNOST COUNSELING CTR"/>
    <n v="1"/>
    <s v="0.004"/>
    <m/>
    <x v="0"/>
    <x v="0"/>
  </r>
  <r>
    <s v="STATE ELECTROECH UNIV"/>
    <n v="1"/>
    <s v="0.004"/>
    <m/>
    <x v="0"/>
    <x v="0"/>
  </r>
  <r>
    <s v="STATE ELECTROTECH UNIV"/>
    <n v="1"/>
    <s v="0.004"/>
    <m/>
    <x v="0"/>
    <x v="0"/>
  </r>
  <r>
    <s v="STATE FIRE SERV"/>
    <n v="1"/>
    <s v="0.004"/>
    <m/>
    <x v="0"/>
    <x v="0"/>
  </r>
  <r>
    <s v="STATE FORENS SCI LAB"/>
    <n v="1"/>
    <s v="0.004"/>
    <m/>
    <x v="0"/>
    <x v="0"/>
  </r>
  <r>
    <s v="STATE FOREST SERV"/>
    <n v="1"/>
    <s v="0.004"/>
    <m/>
    <x v="0"/>
    <x v="0"/>
  </r>
  <r>
    <s v="STATE FORESTRY ADM"/>
    <n v="1"/>
    <s v="0.004"/>
    <m/>
    <x v="0"/>
    <x v="0"/>
  </r>
  <r>
    <s v="STATE FORESTS"/>
    <n v="1"/>
    <s v="0.004"/>
    <m/>
    <x v="0"/>
    <x v="0"/>
  </r>
  <r>
    <s v="STATE HEALTHCARE INST ALTAI REG ONCOL DISPENSARY"/>
    <n v="1"/>
    <s v="0.004"/>
    <m/>
    <x v="0"/>
    <x v="0"/>
  </r>
  <r>
    <s v="STATE HEALTHCARE INST INFECT CLIN HOSP 2 MOSCOW C"/>
    <n v="1"/>
    <s v="0.004"/>
    <m/>
    <x v="0"/>
    <x v="0"/>
  </r>
  <r>
    <s v="STATE HERMITAGE MUSEUM"/>
    <n v="1"/>
    <s v="0.004"/>
    <m/>
    <x v="0"/>
    <x v="0"/>
  </r>
  <r>
    <s v="STATE HIST MUSEUM"/>
    <n v="1"/>
    <s v="0.004"/>
    <m/>
    <x v="0"/>
    <x v="0"/>
  </r>
  <r>
    <s v="STATE HOSP"/>
    <n v="1"/>
    <s v="0.004"/>
    <m/>
    <x v="0"/>
    <x v="0"/>
  </r>
  <r>
    <s v="STATE HOSP HALL"/>
    <n v="1"/>
    <s v="0.004"/>
    <m/>
    <x v="0"/>
    <x v="0"/>
  </r>
  <r>
    <s v="STATE HOSP HALL IN TIROL"/>
    <n v="1"/>
    <s v="0.004"/>
    <m/>
    <x v="0"/>
    <x v="0"/>
  </r>
  <r>
    <s v="STATE HOSP HALL TIROL"/>
    <n v="1"/>
    <s v="0.004"/>
    <m/>
    <x v="0"/>
    <x v="0"/>
  </r>
  <r>
    <s v="STATE HYDROL INST"/>
    <n v="1"/>
    <s v="0.004"/>
    <m/>
    <x v="0"/>
    <x v="0"/>
  </r>
  <r>
    <s v="STATE INST EARLY CHILDHOOD EDUC RES IFP"/>
    <n v="1"/>
    <s v="0.004"/>
    <m/>
    <x v="0"/>
    <x v="0"/>
  </r>
  <r>
    <s v="STATE INST NAT PROTECT"/>
    <n v="1"/>
    <s v="0.004"/>
    <m/>
    <x v="0"/>
    <x v="0"/>
  </r>
  <r>
    <s v="STATE INST RUSSIAN SCI ONCOL CTR NN BLOKHIN RAMS"/>
    <n v="1"/>
    <s v="0.004"/>
    <m/>
    <x v="0"/>
    <x v="0"/>
  </r>
  <r>
    <s v="STATE KEY LAB AGROBIOTECHNOL"/>
    <n v="1"/>
    <s v="0.004"/>
    <m/>
    <x v="0"/>
    <x v="0"/>
  </r>
  <r>
    <s v="STATE KEY LAB MED GENOM"/>
    <n v="1"/>
    <s v="0.004"/>
    <m/>
    <x v="0"/>
    <x v="0"/>
  </r>
  <r>
    <s v="STATE KEY LAB PHARMACEUT BIOTECHNOL"/>
    <n v="1"/>
    <s v="0.004"/>
    <m/>
    <x v="0"/>
    <x v="0"/>
  </r>
  <r>
    <s v="STATE LTD"/>
    <n v="1"/>
    <s v="0.004"/>
    <m/>
    <x v="0"/>
    <x v="0"/>
  </r>
  <r>
    <s v="STATE LTD LATVIAN ENVIRONM"/>
    <n v="1"/>
    <s v="0.004"/>
    <m/>
    <x v="0"/>
    <x v="0"/>
  </r>
  <r>
    <s v="STATE LTD LATVIAN ENVIRONM GEOL METEOROL CTR"/>
    <n v="1"/>
    <s v="0.004"/>
    <m/>
    <x v="0"/>
    <x v="0"/>
  </r>
  <r>
    <s v="STATE MED ACAD"/>
    <n v="1"/>
    <s v="0.004"/>
    <m/>
    <x v="0"/>
    <x v="0"/>
  </r>
  <r>
    <s v="STATE MED PHARMACEUT UNIV N TESTEMITANU"/>
    <n v="1"/>
    <s v="0.004"/>
    <m/>
    <x v="0"/>
    <x v="0"/>
  </r>
  <r>
    <s v="STATE MUSEUM ORIENTAL ART"/>
    <n v="1"/>
    <s v="0.004"/>
    <m/>
    <x v="0"/>
    <x v="0"/>
  </r>
  <r>
    <s v="STATE NAT CONSERVAT CTR PARNU VILJANDI REG"/>
    <n v="1"/>
    <s v="0.004"/>
    <m/>
    <x v="0"/>
    <x v="0"/>
  </r>
  <r>
    <s v="STATE OCEAN ADM"/>
    <n v="1"/>
    <s v="0.004"/>
    <m/>
    <x v="0"/>
    <x v="0"/>
  </r>
  <r>
    <s v="STATE OCEANOG INST"/>
    <n v="1"/>
    <s v="0.004"/>
    <m/>
    <x v="0"/>
    <x v="0"/>
  </r>
  <r>
    <s v="STATE OFF CULTURAL HERITAGE BADEN WUERTTEMBERG"/>
    <n v="1"/>
    <s v="0.004"/>
    <m/>
    <x v="0"/>
    <x v="0"/>
  </r>
  <r>
    <s v="STATE OFF CULTURAL HERITAGE BADEN WURTTEMBERG"/>
    <n v="1"/>
    <s v="0.004"/>
    <m/>
    <x v="0"/>
    <x v="0"/>
  </r>
  <r>
    <s v="STATE OFF CULTURAL HERITAGE MANAGEMENT BADEN WURT"/>
    <n v="1"/>
    <s v="0.004"/>
    <m/>
    <x v="0"/>
    <x v="0"/>
  </r>
  <r>
    <s v="STATE PLANT PROTECT SERV"/>
    <n v="1"/>
    <s v="0.004"/>
    <m/>
    <x v="0"/>
    <x v="0"/>
  </r>
  <r>
    <s v="STATE PLANT SERV MINISTRY AGR LITHUANIA"/>
    <n v="1"/>
    <s v="0.004"/>
    <m/>
    <x v="0"/>
    <x v="0"/>
  </r>
  <r>
    <s v="STATE RES INST CTR INNOVAT MED"/>
    <n v="1"/>
    <s v="0.004"/>
    <m/>
    <x v="0"/>
    <x v="0"/>
  </r>
  <r>
    <s v="STATE SCI COLOPROCTOL CTR MOHSD RF"/>
    <n v="1"/>
    <s v="0.004"/>
    <m/>
    <x v="0"/>
    <x v="0"/>
  </r>
  <r>
    <s v="STATE SCI RES INST CTR PHYS SCI TECHNOL"/>
    <n v="1"/>
    <s v="0.004"/>
    <m/>
    <x v="0"/>
    <x v="0"/>
  </r>
  <r>
    <s v="STATE SERUM INST"/>
    <n v="1"/>
    <s v="0.004"/>
    <m/>
    <x v="0"/>
    <x v="0"/>
  </r>
  <r>
    <s v="STATE SUPERVIS MINES"/>
    <n v="1"/>
    <s v="0.004"/>
    <m/>
    <x v="0"/>
    <x v="0"/>
  </r>
  <r>
    <s v="STATE UNIV HIGHER SCH ECON"/>
    <n v="1"/>
    <s v="0.004"/>
    <m/>
    <x v="0"/>
    <x v="0"/>
  </r>
  <r>
    <s v="STATE UNIV ITMO"/>
    <n v="1"/>
    <s v="0.004"/>
    <m/>
    <x v="0"/>
    <x v="0"/>
  </r>
  <r>
    <s v="STATE UNIV LIB STUDIES INFORMAT TECHNOL"/>
    <n v="1"/>
    <s v="0.004"/>
    <m/>
    <x v="0"/>
    <x v="0"/>
  </r>
  <r>
    <s v="STATE UNIV MED PHARM"/>
    <n v="1"/>
    <s v="0.004"/>
    <m/>
    <x v="0"/>
    <x v="0"/>
  </r>
  <r>
    <s v="STATE UNIV MED PHARM NICOLAE TESTEMITANU"/>
    <n v="1"/>
    <s v="0.004"/>
    <m/>
    <x v="0"/>
    <x v="0"/>
  </r>
  <r>
    <s v="STATE UNIV MILANO BICOCCA"/>
    <n v="1"/>
    <s v="0.004"/>
    <m/>
    <x v="0"/>
    <x v="0"/>
  </r>
  <r>
    <s v="STATE UNIVERSITY NEW YORK"/>
    <n v="1"/>
    <s v="0.004"/>
    <m/>
    <x v="0"/>
    <x v="0"/>
  </r>
  <r>
    <s v="STATE VET INST ZVOLEN"/>
    <n v="1"/>
    <s v="0.004"/>
    <m/>
    <x v="0"/>
    <x v="0"/>
  </r>
  <r>
    <s v="STATEN SERUM INST"/>
    <n v="1"/>
    <s v="0.004"/>
    <m/>
    <x v="0"/>
    <x v="0"/>
  </r>
  <r>
    <s v="STATENS STRALEVERN"/>
    <n v="1"/>
    <s v="0.004"/>
    <m/>
    <x v="0"/>
    <x v="0"/>
  </r>
  <r>
    <s v="STATFINN ESTONIA OU"/>
    <n v="1"/>
    <s v="0.004"/>
    <m/>
    <x v="0"/>
    <x v="0"/>
  </r>
  <r>
    <s v="STATNETT SF"/>
    <n v="1"/>
    <s v="0.004"/>
    <m/>
    <x v="0"/>
    <x v="0"/>
  </r>
  <r>
    <s v="STATOIL FUEL RETAIL AS"/>
    <n v="1"/>
    <s v="0.004"/>
    <m/>
    <x v="0"/>
    <x v="0"/>
  </r>
  <r>
    <s v="STATOILHYDRO"/>
    <n v="1"/>
    <s v="0.004"/>
    <m/>
    <x v="0"/>
    <x v="0"/>
  </r>
  <r>
    <s v="STATTIS LLC"/>
    <n v="1"/>
    <s v="0.004"/>
    <m/>
    <x v="0"/>
    <x v="0"/>
  </r>
  <r>
    <s v="STAVROPOL REG CLIN CTR SPECIAL MED CARE"/>
    <n v="1"/>
    <s v="0.004"/>
    <m/>
    <x v="0"/>
    <x v="0"/>
  </r>
  <r>
    <s v="STEERING COMM"/>
    <n v="1"/>
    <s v="0.004"/>
    <m/>
    <x v="0"/>
    <x v="0"/>
  </r>
  <r>
    <s v="STEIGER LTD"/>
    <n v="1"/>
    <s v="0.004"/>
    <m/>
    <x v="0"/>
    <x v="0"/>
  </r>
  <r>
    <s v="STEINBEIS FORSCH ZENTRUM GMBH"/>
    <n v="1"/>
    <s v="0.004"/>
    <m/>
    <x v="0"/>
    <x v="0"/>
  </r>
  <r>
    <s v="STEINBEIS INNOVAT GGMBH"/>
    <n v="1"/>
    <s v="0.004"/>
    <m/>
    <x v="0"/>
    <x v="0"/>
  </r>
  <r>
    <s v="STEINBEIS INNOVAT ZENTRUM"/>
    <n v="1"/>
    <s v="0.004"/>
    <m/>
    <x v="0"/>
    <x v="0"/>
  </r>
  <r>
    <s v="STEMCELL TECHNOL INC"/>
    <n v="1"/>
    <s v="0.004"/>
    <m/>
    <x v="0"/>
    <x v="0"/>
  </r>
  <r>
    <s v="STEPHEN A WYNN INST VIS RES"/>
    <n v="1"/>
    <s v="0.004"/>
    <m/>
    <x v="0"/>
    <x v="0"/>
  </r>
  <r>
    <s v="STEVENS INST TECHNOL"/>
    <n v="1"/>
    <s v="0.004"/>
    <m/>
    <x v="0"/>
    <x v="0"/>
  </r>
  <r>
    <s v="STFC"/>
    <n v="1"/>
    <s v="0.004"/>
    <m/>
    <x v="0"/>
    <x v="0"/>
  </r>
  <r>
    <s v="STI"/>
    <n v="1"/>
    <s v="0.004"/>
    <m/>
    <x v="0"/>
    <x v="0"/>
  </r>
  <r>
    <s v="STI AIDS FDN"/>
    <n v="1"/>
    <s v="0.004"/>
    <m/>
    <x v="0"/>
    <x v="0"/>
  </r>
  <r>
    <s v="STICHT CTR AGING"/>
    <n v="1"/>
    <s v="0.004"/>
    <m/>
    <x v="0"/>
    <x v="0"/>
  </r>
  <r>
    <s v="STICHTING DELTARES DELTARES"/>
    <n v="1"/>
    <s v="0.004"/>
    <m/>
    <x v="0"/>
    <x v="0"/>
  </r>
  <r>
    <s v="STIFTUNG DEUTSCH DEPRESSIONSHILFE"/>
    <n v="1"/>
    <s v="0.004"/>
    <m/>
    <x v="0"/>
    <x v="0"/>
  </r>
  <r>
    <s v="STIFTUNG GESUNDHEIT"/>
    <n v="1"/>
    <s v="0.004"/>
    <m/>
    <x v="0"/>
    <x v="0"/>
  </r>
  <r>
    <s v="STIVORO SMOKEFREE FUTURE"/>
    <n v="1"/>
    <s v="0.004"/>
    <m/>
    <x v="0"/>
    <x v="0"/>
  </r>
  <r>
    <s v="STN LINNE"/>
    <n v="1"/>
    <s v="0.004"/>
    <m/>
    <x v="0"/>
    <x v="0"/>
  </r>
  <r>
    <s v="STN RECH AGROSCOPE CHANGINS WADENSWIL"/>
    <n v="1"/>
    <s v="0.004"/>
    <m/>
    <x v="0"/>
    <x v="0"/>
  </r>
  <r>
    <s v="STOCKHOLM CTR HLTH SOCIAL CHANGE"/>
    <n v="1"/>
    <s v="0.004"/>
    <m/>
    <x v="0"/>
    <x v="0"/>
  </r>
  <r>
    <s v="STOCKHOLM CTY COUNCIL SURVEILLANCE ANAL CTR EPI"/>
    <n v="1"/>
    <s v="0.004"/>
    <m/>
    <x v="0"/>
    <x v="0"/>
  </r>
  <r>
    <s v="STOCKHOLM ENVIRONM HLTH ADM"/>
    <n v="1"/>
    <s v="0.004"/>
    <m/>
    <x v="0"/>
    <x v="0"/>
  </r>
  <r>
    <s v="STOCKHOLM ENVIRONM INST ASIA CTR"/>
    <n v="1"/>
    <s v="0.004"/>
    <m/>
    <x v="0"/>
    <x v="0"/>
  </r>
  <r>
    <s v="STOCKHOLM ENVIRONM INST TALLINN"/>
    <n v="1"/>
    <s v="0.004"/>
    <m/>
    <x v="0"/>
    <x v="0"/>
  </r>
  <r>
    <s v="STOCKHOLM KAROLINSKA INST"/>
    <n v="1"/>
    <s v="0.004"/>
    <m/>
    <x v="0"/>
    <x v="0"/>
  </r>
  <r>
    <s v="STOCKHOLM SODER HOSP"/>
    <n v="1"/>
    <s v="0.004"/>
    <m/>
    <x v="0"/>
    <x v="0"/>
  </r>
  <r>
    <s v="STOCKHOLM VATTEN"/>
    <n v="1"/>
    <s v="0.004"/>
    <m/>
    <x v="0"/>
    <x v="0"/>
  </r>
  <r>
    <s v="STOCKHOLMI ULIKOOLI"/>
    <n v="1"/>
    <s v="0.004"/>
    <m/>
    <x v="0"/>
    <x v="0"/>
  </r>
  <r>
    <s v="STOCKHOLMS UNIV"/>
    <n v="1"/>
    <s v="0.004"/>
    <m/>
    <x v="0"/>
    <x v="0"/>
  </r>
  <r>
    <s v="STOKE MANDEVILLE HOSP"/>
    <n v="1"/>
    <s v="0.004"/>
    <m/>
    <x v="0"/>
    <x v="0"/>
  </r>
  <r>
    <s v="STOP SMOKING NGO"/>
    <n v="1"/>
    <s v="0.004"/>
    <m/>
    <x v="0"/>
    <x v="0"/>
  </r>
  <r>
    <s v="STORKBIO LTD"/>
    <n v="1"/>
    <s v="0.004"/>
    <m/>
    <x v="0"/>
    <x v="0"/>
  </r>
  <r>
    <s v="STRADINS UNIV"/>
    <n v="1"/>
    <s v="0.004"/>
    <m/>
    <x v="0"/>
    <x v="0"/>
  </r>
  <r>
    <s v="STRATA ENVIRONM"/>
    <n v="1"/>
    <s v="0.004"/>
    <m/>
    <x v="0"/>
    <x v="0"/>
  </r>
  <r>
    <s v="STRATHCLYDE INST PHARM BIOMED SCI"/>
    <n v="1"/>
    <s v="0.004"/>
    <m/>
    <x v="0"/>
    <x v="0"/>
  </r>
  <r>
    <s v="STRATHCLYDE UNIV"/>
    <n v="1"/>
    <s v="0.004"/>
    <m/>
    <x v="0"/>
    <x v="0"/>
  </r>
  <r>
    <s v="STRATICELL SCREENING TECHNOL SA"/>
    <n v="1"/>
    <s v="0.004"/>
    <m/>
    <x v="0"/>
    <x v="0"/>
  </r>
  <r>
    <s v="STRATUM"/>
    <n v="1"/>
    <s v="0.004"/>
    <m/>
    <x v="0"/>
    <x v="0"/>
  </r>
  <r>
    <s v="STRATUM OU"/>
    <n v="1"/>
    <s v="0.004"/>
    <m/>
    <x v="0"/>
    <x v="0"/>
  </r>
  <r>
    <s v="STSCI"/>
    <n v="1"/>
    <s v="0.004"/>
    <m/>
    <x v="0"/>
    <x v="0"/>
  </r>
  <r>
    <s v="STUK RADIAT NUCL SAFETY AUTHOR"/>
    <n v="1"/>
    <s v="0.004"/>
    <m/>
    <x v="0"/>
    <x v="0"/>
  </r>
  <r>
    <s v="STUTTGART MEDIA UNIV"/>
    <n v="1"/>
    <s v="0.004"/>
    <m/>
    <x v="0"/>
    <x v="0"/>
  </r>
  <r>
    <s v="STUTTGART UNIV APPL SCI"/>
    <n v="1"/>
    <s v="0.004"/>
    <m/>
    <x v="0"/>
    <x v="0"/>
  </r>
  <r>
    <s v="STX EUROPE"/>
    <n v="1"/>
    <s v="0.004"/>
    <m/>
    <x v="0"/>
    <x v="0"/>
  </r>
  <r>
    <s v="SUD CHEM ZEOLITES GMBH"/>
    <n v="1"/>
    <s v="0.004"/>
    <m/>
    <x v="0"/>
    <x v="0"/>
  </r>
  <r>
    <s v="SUDANESE PUBL HLTH CONSULTANCY GRP"/>
    <n v="1"/>
    <s v="0.004"/>
    <m/>
    <x v="0"/>
    <x v="0"/>
  </r>
  <r>
    <s v="SUHORA OBSERV"/>
    <n v="1"/>
    <s v="0.004"/>
    <m/>
    <x v="0"/>
    <x v="0"/>
  </r>
  <r>
    <s v="SUL ROSS STATE UNIV"/>
    <n v="1"/>
    <s v="0.004"/>
    <m/>
    <x v="0"/>
    <x v="0"/>
  </r>
  <r>
    <s v="SULEMAN DEMIREL UNIV"/>
    <n v="1"/>
    <s v="0.004"/>
    <m/>
    <x v="0"/>
    <x v="0"/>
  </r>
  <r>
    <s v="SULTAN QABOOS UNIV HOSP"/>
    <n v="1"/>
    <s v="0.004"/>
    <m/>
    <x v="0"/>
    <x v="0"/>
  </r>
  <r>
    <s v="SUMMA SEMICOND OY"/>
    <n v="1"/>
    <s v="0.004"/>
    <m/>
    <x v="0"/>
    <x v="0"/>
  </r>
  <r>
    <s v="SUNCHON NATL UNIV"/>
    <n v="1"/>
    <s v="0.004"/>
    <m/>
    <x v="0"/>
    <x v="0"/>
  </r>
  <r>
    <s v="SUNDERBY CENT HOSP"/>
    <n v="1"/>
    <s v="0.004"/>
    <m/>
    <x v="0"/>
    <x v="0"/>
  </r>
  <r>
    <s v="SUNGLS SIA"/>
    <n v="1"/>
    <s v="0.004"/>
    <m/>
    <x v="0"/>
    <x v="0"/>
  </r>
  <r>
    <s v="SUNNYBROOK ODETTE CANC CTR"/>
    <n v="1"/>
    <s v="0.004"/>
    <m/>
    <x v="0"/>
    <x v="0"/>
  </r>
  <r>
    <s v="SUNNYBROOK RES INST"/>
    <n v="1"/>
    <s v="0.004"/>
    <m/>
    <x v="0"/>
    <x v="0"/>
  </r>
  <r>
    <s v="SUNRISE ENERGY"/>
    <n v="1"/>
    <s v="0.004"/>
    <m/>
    <x v="0"/>
    <x v="0"/>
  </r>
  <r>
    <s v="SUNRISE HOSP"/>
    <n v="1"/>
    <s v="0.004"/>
    <m/>
    <x v="0"/>
    <x v="0"/>
  </r>
  <r>
    <s v="SUNY"/>
    <n v="1"/>
    <s v="0.004"/>
    <m/>
    <x v="0"/>
    <x v="0"/>
  </r>
  <r>
    <s v="SUNY BIFFALO"/>
    <n v="1"/>
    <s v="0.004"/>
    <m/>
    <x v="0"/>
    <x v="0"/>
  </r>
  <r>
    <s v="SUNY BUFFALO STATE"/>
    <n v="1"/>
    <s v="0.004"/>
    <m/>
    <x v="0"/>
    <x v="0"/>
  </r>
  <r>
    <s v="SUNY COLL"/>
    <n v="1"/>
    <s v="0.004"/>
    <m/>
    <x v="0"/>
    <x v="0"/>
  </r>
  <r>
    <s v="SUNY COLL PURCHASE"/>
    <n v="1"/>
    <s v="0.004"/>
    <m/>
    <x v="0"/>
    <x v="0"/>
  </r>
  <r>
    <s v="SUNY ESF"/>
    <n v="1"/>
    <s v="0.004"/>
    <m/>
    <x v="0"/>
    <x v="0"/>
  </r>
  <r>
    <s v="SUNY SYRACUSE"/>
    <n v="1"/>
    <s v="0.004"/>
    <m/>
    <x v="0"/>
    <x v="0"/>
  </r>
  <r>
    <s v="SUOMEN NEUROLAB OY"/>
    <n v="1"/>
    <s v="0.004"/>
    <m/>
    <x v="0"/>
    <x v="0"/>
  </r>
  <r>
    <s v="SUOMEN YMPARISTOPALVELU OY"/>
    <n v="1"/>
    <s v="0.004"/>
    <m/>
    <x v="0"/>
    <x v="0"/>
  </r>
  <r>
    <s v="SUONENJOKI RES UNIT"/>
    <n v="1"/>
    <s v="0.004"/>
    <m/>
    <x v="0"/>
    <x v="0"/>
  </r>
  <r>
    <s v="SUPRA NATL REFERENCE LAB"/>
    <n v="1"/>
    <s v="0.004"/>
    <m/>
    <x v="0"/>
    <x v="0"/>
  </r>
  <r>
    <s v="SUPREME COURT ESTONIA"/>
    <n v="1"/>
    <s v="0.004"/>
    <m/>
    <x v="0"/>
    <x v="0"/>
  </r>
  <r>
    <s v="SURESNES UNIV VERSAILLES SAINT QUENTIN"/>
    <n v="1"/>
    <s v="0.004"/>
    <m/>
    <x v="0"/>
    <x v="0"/>
  </r>
  <r>
    <s v="SURESNES UNIV VERSAILLES ST QUENTIN"/>
    <n v="1"/>
    <s v="0.004"/>
    <m/>
    <x v="0"/>
    <x v="0"/>
  </r>
  <r>
    <s v="SURFSARA"/>
    <n v="1"/>
    <s v="0.004"/>
    <m/>
    <x v="0"/>
    <x v="0"/>
  </r>
  <r>
    <s v="SURG HOSP"/>
    <n v="1"/>
    <s v="0.004"/>
    <m/>
    <x v="0"/>
    <x v="0"/>
  </r>
  <r>
    <s v="SURG UNIV HOSP"/>
    <n v="1"/>
    <s v="0.004"/>
    <m/>
    <x v="0"/>
    <x v="0"/>
  </r>
  <r>
    <s v="SURVEILLANCE HLTH SERV RES PROGRAM AMER CANC SO"/>
    <n v="1"/>
    <s v="0.004"/>
    <m/>
    <x v="0"/>
    <x v="0"/>
  </r>
  <r>
    <s v="SURVEYING ENTERPRISE GEO ST LTD"/>
    <n v="1"/>
    <s v="0.004"/>
    <m/>
    <x v="0"/>
    <x v="0"/>
  </r>
  <r>
    <s v="SUSSEX CARDIAC CTR"/>
    <n v="1"/>
    <s v="0.004"/>
    <m/>
    <x v="0"/>
    <x v="0"/>
  </r>
  <r>
    <s v="SUSSEX CTR GLOBAL HLTH RES"/>
    <n v="1"/>
    <s v="0.004"/>
    <m/>
    <x v="0"/>
    <x v="0"/>
  </r>
  <r>
    <s v="SUSTAINABLE FOREST MANAGEMENT RES INST"/>
    <n v="1"/>
    <s v="0.004"/>
    <m/>
    <x v="0"/>
    <x v="0"/>
  </r>
  <r>
    <s v="SV LIFE SCI"/>
    <n v="1"/>
    <s v="0.004"/>
    <m/>
    <x v="0"/>
    <x v="0"/>
  </r>
  <r>
    <s v="SVENSKA HANDELSHGSK"/>
    <n v="1"/>
    <s v="0.004"/>
    <m/>
    <x v="0"/>
    <x v="0"/>
  </r>
  <r>
    <s v="SVERDLOVSK REG CLIN HOSP 1"/>
    <n v="1"/>
    <s v="0.004"/>
    <m/>
    <x v="0"/>
    <x v="0"/>
  </r>
  <r>
    <s v="SVETI DUH UNIV HOSP"/>
    <n v="1"/>
    <s v="0.004"/>
    <m/>
    <x v="0"/>
    <x v="0"/>
  </r>
  <r>
    <s v="SVKMS NMIMS"/>
    <n v="1"/>
    <s v="0.004"/>
    <m/>
    <x v="0"/>
    <x v="0"/>
  </r>
  <r>
    <s v="SVT LUKAS INST CHILD NEUROL EPILEPSY"/>
    <n v="1"/>
    <s v="0.004"/>
    <m/>
    <x v="0"/>
    <x v="0"/>
  </r>
  <r>
    <s v="SW FINLAND REG ENVIRONM CTR"/>
    <n v="1"/>
    <s v="0.004"/>
    <m/>
    <x v="0"/>
    <x v="0"/>
  </r>
  <r>
    <s v="SW HOSP DIST FINLAND"/>
    <n v="1"/>
    <s v="0.004"/>
    <m/>
    <x v="0"/>
    <x v="0"/>
  </r>
  <r>
    <s v="SW JIAOTONG UNIV"/>
    <n v="1"/>
    <s v="0.004"/>
    <m/>
    <x v="0"/>
    <x v="0"/>
  </r>
  <r>
    <s v="SW MISSOURI STATE UNIV"/>
    <n v="1"/>
    <s v="0.004"/>
    <m/>
    <x v="0"/>
    <x v="0"/>
  </r>
  <r>
    <s v="SW SYDNEY LOCAL HLTH DIST INGHAM INST"/>
    <n v="1"/>
    <s v="0.004"/>
    <m/>
    <x v="0"/>
    <x v="0"/>
  </r>
  <r>
    <s v="SWEDEN BEEKEEPERS ASSOC"/>
    <n v="1"/>
    <s v="0.004"/>
    <m/>
    <x v="0"/>
    <x v="0"/>
  </r>
  <r>
    <s v="SWEDISH AGCY WATER MANAGEMENT"/>
    <n v="1"/>
    <s v="0.004"/>
    <m/>
    <x v="0"/>
    <x v="0"/>
  </r>
  <r>
    <s v="SWEDISH BEEKEEPERS ASSOC"/>
    <n v="1"/>
    <s v="0.004"/>
    <m/>
    <x v="0"/>
    <x v="0"/>
  </r>
  <r>
    <s v="SWEDISH BOARD AGR"/>
    <n v="1"/>
    <s v="0.004"/>
    <m/>
    <x v="0"/>
    <x v="0"/>
  </r>
  <r>
    <s v="SWEDISH DAIRY ASSOC"/>
    <n v="1"/>
    <s v="0.004"/>
    <m/>
    <x v="0"/>
    <x v="0"/>
  </r>
  <r>
    <s v="SWEDISH DEF RES AGCY"/>
    <n v="1"/>
    <s v="0.004"/>
    <m/>
    <x v="0"/>
    <x v="0"/>
  </r>
  <r>
    <s v="SWEDISH FOREST AGCY"/>
    <n v="1"/>
    <s v="0.004"/>
    <m/>
    <x v="0"/>
    <x v="0"/>
  </r>
  <r>
    <s v="SWEDISH INST INFECT DIS"/>
    <n v="1"/>
    <s v="0.004"/>
    <m/>
    <x v="0"/>
    <x v="0"/>
  </r>
  <r>
    <s v="SWEDISH INST INFECT DIS CTRL"/>
    <n v="1"/>
    <s v="0.004"/>
    <m/>
    <x v="0"/>
    <x v="0"/>
  </r>
  <r>
    <s v="SWEDISH NATL STOCKHOLM CTY CTR SUICIDE RES PR"/>
    <n v="1"/>
    <s v="0.004"/>
    <m/>
    <x v="0"/>
    <x v="0"/>
  </r>
  <r>
    <s v="SWEDISH PAEDIAT SOC"/>
    <n v="1"/>
    <s v="0.004"/>
    <m/>
    <x v="0"/>
    <x v="0"/>
  </r>
  <r>
    <s v="SWEDISH PEDIAT SOC"/>
    <n v="1"/>
    <s v="0.004"/>
    <m/>
    <x v="0"/>
    <x v="0"/>
  </r>
  <r>
    <s v="SWEDISH POISONS INFORMAT CTR"/>
    <n v="1"/>
    <s v="0.004"/>
    <m/>
    <x v="0"/>
    <x v="0"/>
  </r>
  <r>
    <s v="SWEDISH RADIAT SAFETY AUTHOR SSM"/>
    <n v="1"/>
    <s v="0.004"/>
    <m/>
    <x v="0"/>
    <x v="0"/>
  </r>
  <r>
    <s v="SWEDISH RES COUNCIL"/>
    <n v="1"/>
    <s v="0.004"/>
    <m/>
    <x v="0"/>
    <x v="0"/>
  </r>
  <r>
    <s v="SWEDISH SOC PEDIAT SURG"/>
    <n v="1"/>
    <s v="0.004"/>
    <m/>
    <x v="0"/>
    <x v="0"/>
  </r>
  <r>
    <s v="SWEIDI HOSP"/>
    <n v="1"/>
    <s v="0.004"/>
    <m/>
    <x v="0"/>
    <x v="0"/>
  </r>
  <r>
    <s v="SWISS FED FOREST SNOW LANDSCAPE RES"/>
    <n v="1"/>
    <s v="0.004"/>
    <m/>
    <x v="0"/>
    <x v="0"/>
  </r>
  <r>
    <s v="SWISS FED INST TECHNOL EPFL"/>
    <n v="1"/>
    <s v="0.004"/>
    <m/>
    <x v="0"/>
    <x v="0"/>
  </r>
  <r>
    <s v="SWISS FED LABS MAT SCI TECHNOL EMPA"/>
    <n v="1"/>
    <s v="0.004"/>
    <m/>
    <x v="0"/>
    <x v="0"/>
  </r>
  <r>
    <s v="SWISS FED LABS MAT TESTING RES"/>
    <n v="1"/>
    <s v="0.004"/>
    <m/>
    <x v="0"/>
    <x v="0"/>
  </r>
  <r>
    <s v="SWISS FED OFF ENVIRONM"/>
    <n v="1"/>
    <s v="0.004"/>
    <m/>
    <x v="0"/>
    <x v="0"/>
  </r>
  <r>
    <s v="SWISS FED STAT OFF"/>
    <n v="1"/>
    <s v="0.004"/>
    <m/>
    <x v="0"/>
    <x v="0"/>
  </r>
  <r>
    <s v="SWISS INST ALLERGY ASTHMA RES"/>
    <n v="1"/>
    <s v="0.004"/>
    <m/>
    <x v="0"/>
    <x v="0"/>
  </r>
  <r>
    <s v="SWISS INST BIOINFORMAT SIB"/>
    <n v="1"/>
    <s v="0.004"/>
    <m/>
    <x v="0"/>
    <x v="0"/>
  </r>
  <r>
    <s v="SWISS INST BIOINFORRNAT"/>
    <n v="1"/>
    <s v="0.004"/>
    <m/>
    <x v="0"/>
    <x v="0"/>
  </r>
  <r>
    <s v="SWISS PLASMA CTR"/>
    <n v="1"/>
    <s v="0.004"/>
    <m/>
    <x v="0"/>
    <x v="0"/>
  </r>
  <r>
    <s v="SWISS REINSURANCE"/>
    <n v="1"/>
    <s v="0.004"/>
    <m/>
    <x v="0"/>
    <x v="0"/>
  </r>
  <r>
    <s v="SWISS TROP PUBL HLTH"/>
    <n v="1"/>
    <s v="0.004"/>
    <m/>
    <x v="0"/>
    <x v="0"/>
  </r>
  <r>
    <s v="SYDNEY CATCHMENT AUTHOR"/>
    <n v="1"/>
    <s v="0.004"/>
    <m/>
    <x v="0"/>
    <x v="0"/>
  </r>
  <r>
    <s v="SYDNEY CHILDREN HOSP NETWORK"/>
    <n v="1"/>
    <s v="0.004"/>
    <m/>
    <x v="0"/>
    <x v="0"/>
  </r>
  <r>
    <s v="SYDNEY MED SCH"/>
    <n v="1"/>
    <s v="0.004"/>
    <m/>
    <x v="0"/>
    <x v="0"/>
  </r>
  <r>
    <s v="SYDVATTEN"/>
    <n v="1"/>
    <s v="0.004"/>
    <m/>
    <x v="0"/>
    <x v="0"/>
  </r>
  <r>
    <s v="SYDVESTJYDS SYGEHUS ESBJERG"/>
    <n v="1"/>
    <s v="0.004"/>
    <m/>
    <x v="0"/>
    <x v="0"/>
  </r>
  <r>
    <s v="SYDVESTJYSK HOSP"/>
    <n v="1"/>
    <s v="0.004"/>
    <m/>
    <x v="0"/>
    <x v="0"/>
  </r>
  <r>
    <s v="SYLVAN RES"/>
    <n v="1"/>
    <s v="0.004"/>
    <m/>
    <x v="0"/>
    <x v="0"/>
  </r>
  <r>
    <s v="SYNARC"/>
    <n v="1"/>
    <s v="0.004"/>
    <m/>
    <x v="0"/>
    <x v="0"/>
  </r>
  <r>
    <s v="SYNCONA PARTNERS LLP"/>
    <n v="1"/>
    <s v="0.004"/>
    <m/>
    <x v="0"/>
    <x v="0"/>
  </r>
  <r>
    <s v="SYNLAB CTR LAB DIAGNOST"/>
    <n v="1"/>
    <s v="0.004"/>
    <m/>
    <x v="0"/>
    <x v="0"/>
  </r>
  <r>
    <s v="SYNLAB EESTI"/>
    <n v="1"/>
    <s v="0.004"/>
    <m/>
    <x v="0"/>
    <x v="0"/>
  </r>
  <r>
    <s v="SYNLAB EESTI OU"/>
    <n v="1"/>
    <s v="0.004"/>
    <m/>
    <x v="0"/>
    <x v="0"/>
  </r>
  <r>
    <s v="SYNLAB SERV LLC"/>
    <n v="1"/>
    <s v="0.004"/>
    <m/>
    <x v="0"/>
    <x v="0"/>
  </r>
  <r>
    <s v="SYNPROMICS LTD"/>
    <n v="1"/>
    <s v="0.004"/>
    <m/>
    <x v="0"/>
    <x v="0"/>
  </r>
  <r>
    <s v="SYST BIOL INST"/>
    <n v="1"/>
    <s v="0.004"/>
    <m/>
    <x v="0"/>
    <x v="0"/>
  </r>
  <r>
    <s v="SYSTEK GMBH"/>
    <n v="1"/>
    <s v="0.004"/>
    <m/>
    <x v="0"/>
    <x v="0"/>
  </r>
  <r>
    <s v="SYSTEMA GMBH"/>
    <n v="1"/>
    <s v="0.004"/>
    <m/>
    <x v="0"/>
    <x v="0"/>
  </r>
  <r>
    <s v="SZECHENYI UNIV"/>
    <n v="1"/>
    <s v="0.004"/>
    <m/>
    <x v="0"/>
    <x v="0"/>
  </r>
  <r>
    <s v="SZEGEDI TUD EGYET"/>
    <n v="1"/>
    <s v="0.004"/>
    <m/>
    <x v="0"/>
    <x v="0"/>
  </r>
  <r>
    <s v="SZENT GYORGYI MED UNIV CTR"/>
    <n v="1"/>
    <s v="0.004"/>
    <m/>
    <x v="0"/>
    <x v="0"/>
  </r>
  <r>
    <s v="SZENT ISTVAN HOSP"/>
    <n v="1"/>
    <s v="0.004"/>
    <m/>
    <x v="0"/>
    <x v="0"/>
  </r>
  <r>
    <s v="SZENT ISTVAN SZENT LASZLO HOSP"/>
    <n v="1"/>
    <s v="0.004"/>
    <m/>
    <x v="0"/>
    <x v="0"/>
  </r>
  <r>
    <s v="SZENT LASZLO HOSP"/>
    <n v="1"/>
    <s v="0.004"/>
    <m/>
    <x v="0"/>
    <x v="0"/>
  </r>
  <r>
    <s v="SZIE UNIV"/>
    <n v="1"/>
    <s v="0.004"/>
    <m/>
    <x v="0"/>
    <x v="0"/>
  </r>
  <r>
    <s v="SZPITAL KOPERNIK"/>
    <n v="1"/>
    <s v="0.004"/>
    <m/>
    <x v="0"/>
    <x v="0"/>
  </r>
  <r>
    <s v="SZPITAL KOPERNIKA"/>
    <n v="1"/>
    <s v="0.004"/>
    <m/>
    <x v="0"/>
    <x v="0"/>
  </r>
  <r>
    <s v="SZPITAL SPECJALISTYCZNY WROCLAWIU"/>
    <n v="1"/>
    <s v="0.004"/>
    <m/>
    <x v="0"/>
    <x v="0"/>
  </r>
  <r>
    <s v="SZT ISTVAN HOSP"/>
    <n v="1"/>
    <s v="0.004"/>
    <m/>
    <x v="0"/>
    <x v="0"/>
  </r>
  <r>
    <s v="T IVANAUSKAS ZOOL MUSEUM"/>
    <n v="1"/>
    <s v="0.004"/>
    <m/>
    <x v="0"/>
    <x v="0"/>
  </r>
  <r>
    <s v="TA AJALOO INST"/>
    <n v="1"/>
    <s v="0.004"/>
    <m/>
    <x v="0"/>
    <x v="0"/>
  </r>
  <r>
    <s v="TABRIZ HLTH SERV MANAGEMNET CTR"/>
    <n v="1"/>
    <s v="0.004"/>
    <m/>
    <x v="0"/>
    <x v="0"/>
  </r>
  <r>
    <s v="TACHIKAWA GEN HOSP"/>
    <n v="1"/>
    <s v="0.004"/>
    <m/>
    <x v="0"/>
    <x v="0"/>
  </r>
  <r>
    <s v="TAFIINN UNIV TECHNOL"/>
    <n v="1"/>
    <s v="0.004"/>
    <m/>
    <x v="0"/>
    <x v="0"/>
  </r>
  <r>
    <s v="TAGANROG INST MANAGEMENT ECON"/>
    <n v="1"/>
    <s v="0.004"/>
    <m/>
    <x v="0"/>
    <x v="0"/>
  </r>
  <r>
    <s v="TAI"/>
    <n v="1"/>
    <s v="0.004"/>
    <m/>
    <x v="0"/>
    <x v="0"/>
  </r>
  <r>
    <s v="TAIHO PHARMA USA INC"/>
    <n v="1"/>
    <s v="0.004"/>
    <m/>
    <x v="0"/>
    <x v="0"/>
  </r>
  <r>
    <s v="TAINAN HOSP"/>
    <n v="1"/>
    <s v="0.004"/>
    <m/>
    <x v="0"/>
    <x v="0"/>
  </r>
  <r>
    <s v="TAIPEI MED UNIV HOSP"/>
    <n v="1"/>
    <s v="0.004"/>
    <m/>
    <x v="0"/>
    <x v="0"/>
  </r>
  <r>
    <s v="TAKEDA PHARMACEUT INT CO"/>
    <n v="1"/>
    <s v="0.004"/>
    <m/>
    <x v="0"/>
    <x v="0"/>
  </r>
  <r>
    <s v="TALENTED ATHLETES SCHOLARSHIP SCHEME"/>
    <n v="1"/>
    <s v="0.004"/>
    <m/>
    <x v="0"/>
    <x v="0"/>
  </r>
  <r>
    <s v="TALINN INST TECHNOL"/>
    <n v="1"/>
    <s v="0.004"/>
    <m/>
    <x v="0"/>
    <x v="0"/>
  </r>
  <r>
    <s v="TALINN UNIV TECHONOL"/>
    <n v="1"/>
    <s v="0.004"/>
    <m/>
    <x v="0"/>
    <x v="0"/>
  </r>
  <r>
    <s v="TALIS 2013 OECD TEACHING LEARNING INT SURVEY"/>
    <n v="1"/>
    <s v="0.004"/>
    <m/>
    <x v="0"/>
    <x v="0"/>
  </r>
  <r>
    <s v="TALL TIMBERS RES STN"/>
    <n v="1"/>
    <s v="0.004"/>
    <m/>
    <x v="0"/>
    <x v="0"/>
  </r>
  <r>
    <s v="TALLIINNA ULIKOOL"/>
    <n v="1"/>
    <s v="0.004"/>
    <m/>
    <x v="0"/>
    <x v="0"/>
  </r>
  <r>
    <s v="TALLIN SCH ECON BUSINESS ADM"/>
    <n v="1"/>
    <s v="0.004"/>
    <m/>
    <x v="0"/>
    <x v="0"/>
  </r>
  <r>
    <s v="TALLIN TECH UNIV"/>
    <n v="1"/>
    <s v="0.004"/>
    <m/>
    <x v="0"/>
    <x v="0"/>
  </r>
  <r>
    <s v="TALLINN ADM COURT"/>
    <n v="1"/>
    <s v="0.004"/>
    <m/>
    <x v="0"/>
    <x v="0"/>
  </r>
  <r>
    <s v="TALLINN CHIDRENS HOSP"/>
    <n v="1"/>
    <s v="0.004"/>
    <m/>
    <x v="0"/>
    <x v="0"/>
  </r>
  <r>
    <s v="TALLINN CHILDRES HOSP"/>
    <n v="1"/>
    <s v="0.004"/>
    <m/>
    <x v="0"/>
    <x v="0"/>
  </r>
  <r>
    <s v="TALLINN CITY ARCH"/>
    <n v="1"/>
    <s v="0.004"/>
    <m/>
    <x v="0"/>
    <x v="0"/>
  </r>
  <r>
    <s v="TALLINN CITY GOVT"/>
    <n v="1"/>
    <s v="0.004"/>
    <m/>
    <x v="0"/>
    <x v="0"/>
  </r>
  <r>
    <s v="TALLINN COLL ENGN"/>
    <n v="1"/>
    <s v="0.004"/>
    <m/>
    <x v="0"/>
    <x v="0"/>
  </r>
  <r>
    <s v="TALLINN EMERGENCY MED SERV"/>
    <n v="1"/>
    <s v="0.004"/>
    <m/>
    <x v="0"/>
    <x v="0"/>
  </r>
  <r>
    <s v="TALLINN IND EDUC CTR"/>
    <n v="1"/>
    <s v="0.004"/>
    <m/>
    <x v="0"/>
    <x v="0"/>
  </r>
  <r>
    <s v="TALLINN INST TECHNOL"/>
    <n v="1"/>
    <s v="0.004"/>
    <m/>
    <x v="0"/>
    <x v="0"/>
  </r>
  <r>
    <s v="TALLINN MANUAL 2 0 PROJECT"/>
    <n v="1"/>
    <s v="0.004"/>
    <m/>
    <x v="0"/>
    <x v="0"/>
  </r>
  <r>
    <s v="TALLINN NOMME GYMNASIUM"/>
    <n v="1"/>
    <s v="0.004"/>
    <m/>
    <x v="0"/>
    <x v="0"/>
  </r>
  <r>
    <s v="TALLINN PEDAG SEMINAR"/>
    <n v="1"/>
    <s v="0.004"/>
    <m/>
    <x v="0"/>
    <x v="0"/>
  </r>
  <r>
    <s v="TALLINN PSYCHIAT CLIN"/>
    <n v="1"/>
    <s v="0.004"/>
    <m/>
    <x v="0"/>
    <x v="0"/>
  </r>
  <r>
    <s v="TALLINN RES INST EPIDEMIOL MICROBIOL HYG"/>
    <n v="1"/>
    <s v="0.004"/>
    <m/>
    <x v="0"/>
    <x v="0"/>
  </r>
  <r>
    <s v="TALLINN SCH ECON"/>
    <n v="1"/>
    <s v="0.004"/>
    <m/>
    <x v="0"/>
    <x v="0"/>
  </r>
  <r>
    <s v="TALLINN SOCIAL WELF HLTH CARE BOARD"/>
    <n v="1"/>
    <s v="0.004"/>
    <m/>
    <x v="0"/>
    <x v="0"/>
  </r>
  <r>
    <s v="TALLINN TECH"/>
    <n v="1"/>
    <s v="0.004"/>
    <m/>
    <x v="0"/>
    <x v="0"/>
  </r>
  <r>
    <s v="TALLINN TECH UNIV ESTONIA"/>
    <n v="1"/>
    <s v="0.004"/>
    <m/>
    <x v="0"/>
    <x v="0"/>
  </r>
  <r>
    <s v="TALLINN TECHNOL UNIV TECHNOL"/>
    <n v="1"/>
    <s v="0.004"/>
    <m/>
    <x v="0"/>
    <x v="0"/>
  </r>
  <r>
    <s v="TALLINN TECKHNOL UNIV"/>
    <n v="1"/>
    <s v="0.004"/>
    <m/>
    <x v="0"/>
    <x v="0"/>
  </r>
  <r>
    <s v="TALLINN TUT"/>
    <n v="1"/>
    <s v="0.004"/>
    <m/>
    <x v="0"/>
    <x v="0"/>
  </r>
  <r>
    <s v="TALLINN UINV TECHOL"/>
    <n v="1"/>
    <s v="0.004"/>
    <m/>
    <x v="0"/>
    <x v="0"/>
  </r>
  <r>
    <s v="TALLINN ULIKOOLI AJALOO INST"/>
    <n v="1"/>
    <s v="0.004"/>
    <m/>
    <x v="0"/>
    <x v="0"/>
  </r>
  <r>
    <s v="TALLINN UNI TECHNOL"/>
    <n v="1"/>
    <s v="0.004"/>
    <m/>
    <x v="0"/>
    <x v="0"/>
  </r>
  <r>
    <s v="TALLINN UNIV CTR EDUC TECHNOL"/>
    <n v="1"/>
    <s v="0.004"/>
    <m/>
    <x v="0"/>
    <x v="0"/>
  </r>
  <r>
    <s v="TALLINN UNIV ESTONIA"/>
    <n v="1"/>
    <s v="0.004"/>
    <m/>
    <x v="0"/>
    <x v="0"/>
  </r>
  <r>
    <s v="TALLINN UNIV F TECHNOL"/>
    <n v="1"/>
    <s v="0.004"/>
    <m/>
    <x v="0"/>
    <x v="0"/>
  </r>
  <r>
    <s v="TALLINN UNIV LAW SCH"/>
    <n v="1"/>
    <s v="0.004"/>
    <m/>
    <x v="0"/>
    <x v="0"/>
  </r>
  <r>
    <s v="TALLINN UNIV PEDAG COLL"/>
    <n v="1"/>
    <s v="0.004"/>
    <m/>
    <x v="0"/>
    <x v="0"/>
  </r>
  <r>
    <s v="TALLINN UNIV TECHNOL EHITAJATE TEE"/>
    <n v="1"/>
    <s v="0.004"/>
    <m/>
    <x v="0"/>
    <x v="0"/>
  </r>
  <r>
    <s v="TALLINN UNIV TECHNOL INFORMAT TECHNOL"/>
    <n v="1"/>
    <s v="0.004"/>
    <m/>
    <x v="0"/>
    <x v="0"/>
  </r>
  <r>
    <s v="TALLINN UNIV TECHNOL LIB"/>
    <n v="1"/>
    <s v="0.004"/>
    <m/>
    <x v="0"/>
    <x v="0"/>
  </r>
  <r>
    <s v="TALLINN UNIV TECHNOL MUSEUM"/>
    <n v="1"/>
    <s v="0.004"/>
    <m/>
    <x v="0"/>
    <x v="0"/>
  </r>
  <r>
    <s v="TALLINN UNIV TECHNOL TED TUT"/>
    <n v="1"/>
    <s v="0.004"/>
    <m/>
    <x v="0"/>
    <x v="0"/>
  </r>
  <r>
    <s v="TALLINN UNIV TECHNOL UNIV"/>
    <n v="1"/>
    <s v="0.004"/>
    <m/>
    <x v="0"/>
    <x v="0"/>
  </r>
  <r>
    <s v="TALLINN UNIV TECHNOL WORKING ENVIRONM SAFETY"/>
    <n v="1"/>
    <s v="0.004"/>
    <m/>
    <x v="0"/>
    <x v="0"/>
  </r>
  <r>
    <s v="TALLINN UNIV TECHNOLOGY"/>
    <n v="1"/>
    <s v="0.004"/>
    <m/>
    <x v="0"/>
    <x v="0"/>
  </r>
  <r>
    <s v="TALLINN UNIV TECHOL"/>
    <n v="1"/>
    <s v="0.004"/>
    <m/>
    <x v="0"/>
    <x v="0"/>
  </r>
  <r>
    <s v="TALLINN UNVERS"/>
    <n v="1"/>
    <s v="0.004"/>
    <m/>
    <x v="0"/>
    <x v="0"/>
  </r>
  <r>
    <s v="TALLINN UNVIERS"/>
    <n v="1"/>
    <s v="0.004"/>
    <m/>
    <x v="0"/>
    <x v="0"/>
  </r>
  <r>
    <s v="TALLINN W CENT HOSP"/>
    <n v="1"/>
    <s v="0.004"/>
    <m/>
    <x v="0"/>
    <x v="0"/>
  </r>
  <r>
    <s v="TALLINN WATER CO"/>
    <n v="1"/>
    <s v="0.004"/>
    <m/>
    <x v="0"/>
    <x v="0"/>
  </r>
  <r>
    <s v="TALLINNA EESLINNA UURIMISBUROO"/>
    <n v="1"/>
    <s v="0.004"/>
    <m/>
    <x v="0"/>
    <x v="0"/>
  </r>
  <r>
    <s v="TALLINNA ELEKTRIJAAM OU"/>
    <n v="1"/>
    <s v="0.004"/>
    <m/>
    <x v="0"/>
    <x v="0"/>
  </r>
  <r>
    <s v="TALLINNA LINNAARHIIVI JUHATAJA"/>
    <n v="1"/>
    <s v="0.004"/>
    <m/>
    <x v="0"/>
    <x v="0"/>
  </r>
  <r>
    <s v="TALLINNA OFIKOOLI EESTI"/>
    <n v="1"/>
    <s v="0.004"/>
    <m/>
    <x v="0"/>
    <x v="0"/>
  </r>
  <r>
    <s v="TALLINNA TEHN ULIKOOL"/>
    <n v="1"/>
    <s v="0.004"/>
    <m/>
    <x v="0"/>
    <x v="0"/>
  </r>
  <r>
    <s v="TALLINNA TEHN ULIKOOLI"/>
    <n v="1"/>
    <s v="0.004"/>
    <m/>
    <x v="0"/>
    <x v="0"/>
  </r>
  <r>
    <s v="TALLINNA TEHNIKAALIKOOLI MAJANDUSTEADUSKOND"/>
    <n v="1"/>
    <s v="0.004"/>
    <m/>
    <x v="0"/>
    <x v="0"/>
  </r>
  <r>
    <s v="TALLINNA TEHNIKAULIKOOLI MAJANDUSTEADUSKOND"/>
    <n v="1"/>
    <s v="0.004"/>
    <m/>
    <x v="0"/>
    <x v="0"/>
  </r>
  <r>
    <s v="TALLINNA TEHNIKAULIKOOLI TARTU KOLLEDZ"/>
    <n v="1"/>
    <s v="0.004"/>
    <m/>
    <x v="0"/>
    <x v="0"/>
  </r>
  <r>
    <s v="TALLINNA TERVISHOIU KORGKOOL"/>
    <n v="1"/>
    <s v="0.004"/>
    <m/>
    <x v="0"/>
    <x v="0"/>
  </r>
  <r>
    <s v="TALLINNA ULIKOOL HUMANITAARTEADUSTE INST"/>
    <n v="1"/>
    <s v="0.004"/>
    <m/>
    <x v="0"/>
    <x v="0"/>
  </r>
  <r>
    <s v="TALLINNA ULIKOOLI EESTI"/>
    <n v="1"/>
    <s v="0.004"/>
    <m/>
    <x v="0"/>
    <x v="0"/>
  </r>
  <r>
    <s v="TALLINNA ULIKOOLI NUUDISKULTUURI UURIMISKESKUS"/>
    <n v="1"/>
    <s v="0.004"/>
    <m/>
    <x v="0"/>
    <x v="0"/>
  </r>
  <r>
    <s v="TALLINNA ULIKOOLI OKOL"/>
    <n v="1"/>
    <s v="0.004"/>
    <m/>
    <x v="0"/>
    <x v="0"/>
  </r>
  <r>
    <s v="TALLINNI MUSZAKI EGYET"/>
    <n v="1"/>
    <s v="0.004"/>
    <m/>
    <x v="0"/>
    <x v="0"/>
  </r>
  <r>
    <s v="TALLINNS CHILDRENS HOSP"/>
    <n v="1"/>
    <s v="0.004"/>
    <m/>
    <x v="0"/>
    <x v="0"/>
  </r>
  <r>
    <s v="TALLLINN UNIV TECHNOL"/>
    <n v="1"/>
    <s v="0.004"/>
    <m/>
    <x v="0"/>
    <x v="0"/>
  </r>
  <r>
    <s v="TALLNIN UNIV"/>
    <n v="1"/>
    <s v="0.004"/>
    <m/>
    <x v="0"/>
    <x v="0"/>
  </r>
  <r>
    <s v="TAMBOV STATE UNIV"/>
    <n v="1"/>
    <s v="0.004"/>
    <m/>
    <x v="0"/>
    <x v="0"/>
  </r>
  <r>
    <s v="TAMIL NADU AGR UNIV"/>
    <n v="1"/>
    <s v="0.004"/>
    <m/>
    <x v="0"/>
    <x v="0"/>
  </r>
  <r>
    <s v="TAMKANG UNIV"/>
    <n v="1"/>
    <s v="0.004"/>
    <m/>
    <x v="0"/>
    <x v="0"/>
  </r>
  <r>
    <s v="TAMMA IND ALIMENTARI CAPITANATA FG"/>
    <n v="1"/>
    <s v="0.004"/>
    <m/>
    <x v="0"/>
    <x v="0"/>
  </r>
  <r>
    <s v="TAMPERE PEACE RES INST"/>
    <n v="1"/>
    <s v="0.004"/>
    <m/>
    <x v="0"/>
    <x v="0"/>
  </r>
  <r>
    <s v="TAMPERE UNIV HOP"/>
    <n v="1"/>
    <s v="0.004"/>
    <m/>
    <x v="0"/>
    <x v="0"/>
  </r>
  <r>
    <s v="TAMPERE UNIV TECHNOLGY"/>
    <n v="1"/>
    <s v="0.004"/>
    <m/>
    <x v="0"/>
    <x v="0"/>
  </r>
  <r>
    <s v="TANZANIA FISHERIES RES INST TAFIRI"/>
    <n v="1"/>
    <s v="0.004"/>
    <m/>
    <x v="0"/>
    <x v="0"/>
  </r>
  <r>
    <s v="TANZICT PROJECT"/>
    <n v="1"/>
    <s v="0.004"/>
    <m/>
    <x v="0"/>
    <x v="0"/>
  </r>
  <r>
    <s v="TARAS CHEVSHENKO KIEV NATL UNIV"/>
    <n v="1"/>
    <s v="0.004"/>
    <m/>
    <x v="0"/>
    <x v="0"/>
  </r>
  <r>
    <s v="TARAS SHEVCHENKO KYIV NATL UNIV"/>
    <n v="1"/>
    <s v="0.004"/>
    <m/>
    <x v="0"/>
    <x v="0"/>
  </r>
  <r>
    <s v="TARAS SHEVCHENKO NATL UNIV"/>
    <n v="1"/>
    <s v="0.004"/>
    <m/>
    <x v="0"/>
    <x v="0"/>
  </r>
  <r>
    <s v="TARBIAT MODARRES UNIV"/>
    <n v="1"/>
    <s v="0.004"/>
    <m/>
    <x v="0"/>
    <x v="0"/>
  </r>
  <r>
    <s v="TARGETEX"/>
    <n v="1"/>
    <s v="0.004"/>
    <m/>
    <x v="0"/>
    <x v="0"/>
  </r>
  <r>
    <s v="TARLA BITKILERI MERKEZ ARASTIRMA ENSTITUSU"/>
    <n v="1"/>
    <s v="0.004"/>
    <m/>
    <x v="0"/>
    <x v="0"/>
  </r>
  <r>
    <s v="TARRAGONA CANC REGISTRY"/>
    <n v="1"/>
    <s v="0.004"/>
    <m/>
    <x v="0"/>
    <x v="0"/>
  </r>
  <r>
    <s v="TARTRU UNIV HOSP"/>
    <n v="1"/>
    <s v="0.004"/>
    <m/>
    <x v="0"/>
    <x v="0"/>
  </r>
  <r>
    <s v="TARTU ART MUSEUM"/>
    <n v="1"/>
    <s v="0.004"/>
    <m/>
    <x v="0"/>
    <x v="0"/>
  </r>
  <r>
    <s v="TARTU CHILDRENS CLIN"/>
    <n v="1"/>
    <s v="0.004"/>
    <m/>
    <x v="0"/>
    <x v="0"/>
  </r>
  <r>
    <s v="TARTU COLL HEALTHCARE"/>
    <n v="1"/>
    <s v="0.004"/>
    <m/>
    <x v="0"/>
    <x v="0"/>
  </r>
  <r>
    <s v="TARTU COURT APPEAL"/>
    <n v="1"/>
    <s v="0.004"/>
    <m/>
    <x v="0"/>
    <x v="0"/>
  </r>
  <r>
    <s v="TARTU ESTONIAN UNIV LIFE SCI"/>
    <n v="1"/>
    <s v="0.004"/>
    <m/>
    <x v="0"/>
    <x v="0"/>
  </r>
  <r>
    <s v="TARTU HEALTHCARE COLL"/>
    <n v="1"/>
    <s v="0.004"/>
    <m/>
    <x v="0"/>
    <x v="0"/>
  </r>
  <r>
    <s v="TARTU HERBERT MASINGU KOOL"/>
    <n v="1"/>
    <s v="0.004"/>
    <m/>
    <x v="0"/>
    <x v="0"/>
  </r>
  <r>
    <s v="TARTU HIIE KOOL"/>
    <n v="1"/>
    <s v="0.004"/>
    <m/>
    <x v="0"/>
    <x v="0"/>
  </r>
  <r>
    <s v="TARTU HLTH CARE COLL THCC"/>
    <n v="1"/>
    <s v="0.004"/>
    <m/>
    <x v="0"/>
    <x v="0"/>
  </r>
  <r>
    <s v="TARTU KRISTJAN JAAK PETERSONS GYMNASIUM"/>
    <n v="1"/>
    <s v="0.004"/>
    <m/>
    <x v="0"/>
    <x v="0"/>
  </r>
  <r>
    <s v="TARTU MAARJA SUPPORT CTR"/>
    <n v="1"/>
    <s v="0.004"/>
    <m/>
    <x v="0"/>
    <x v="0"/>
  </r>
  <r>
    <s v="TARTU MOSCOW SCH SEMIOT"/>
    <n v="1"/>
    <s v="0.004"/>
    <m/>
    <x v="0"/>
    <x v="0"/>
  </r>
  <r>
    <s v="TARTU OBESERV"/>
    <n v="1"/>
    <s v="0.004"/>
    <m/>
    <x v="0"/>
    <x v="0"/>
  </r>
  <r>
    <s v="TARTU OBSERV 61602"/>
    <n v="1"/>
    <s v="0.004"/>
    <m/>
    <x v="0"/>
    <x v="0"/>
  </r>
  <r>
    <s v="TARTU OBSERV OBSERV 1"/>
    <n v="1"/>
    <s v="0.004"/>
    <m/>
    <x v="0"/>
    <x v="0"/>
  </r>
  <r>
    <s v="TARTU OBSERV OBSERVATOORIUMI"/>
    <n v="1"/>
    <s v="0.004"/>
    <m/>
    <x v="0"/>
    <x v="0"/>
  </r>
  <r>
    <s v="TARTU OBSERVATORY"/>
    <n v="1"/>
    <s v="0.004"/>
    <m/>
    <x v="0"/>
    <x v="0"/>
  </r>
  <r>
    <s v="TARTU OLIKOOLI KLIINIKUM"/>
    <n v="1"/>
    <s v="0.004"/>
    <m/>
    <x v="0"/>
    <x v="0"/>
  </r>
  <r>
    <s v="TARTU PARKINSONS DIS SOC"/>
    <n v="1"/>
    <s v="0.004"/>
    <m/>
    <x v="0"/>
    <x v="0"/>
  </r>
  <r>
    <s v="TARTU PRISON"/>
    <n v="1"/>
    <s v="0.004"/>
    <m/>
    <x v="0"/>
    <x v="0"/>
  </r>
  <r>
    <s v="TARTU PRISON HOSP"/>
    <n v="1"/>
    <s v="0.004"/>
    <m/>
    <x v="0"/>
    <x v="0"/>
  </r>
  <r>
    <s v="TARTU RHEUMATISM SOC"/>
    <n v="1"/>
    <s v="0.004"/>
    <m/>
    <x v="0"/>
    <x v="0"/>
  </r>
  <r>
    <s v="TARTU SCH HLTH CARE"/>
    <n v="1"/>
    <s v="0.004"/>
    <m/>
    <x v="0"/>
    <x v="0"/>
  </r>
  <r>
    <s v="TARTU STATE UNIV"/>
    <n v="1"/>
    <s v="0.004"/>
    <m/>
    <x v="0"/>
    <x v="0"/>
  </r>
  <r>
    <s v="TARTU SUPPORT CTR ABUSED CHILDREN"/>
    <n v="1"/>
    <s v="0.004"/>
    <m/>
    <x v="0"/>
    <x v="0"/>
  </r>
  <r>
    <s v="TARTU TECHNOL"/>
    <n v="1"/>
    <s v="0.004"/>
    <m/>
    <x v="0"/>
    <x v="0"/>
  </r>
  <r>
    <s v="TARTU ULIKOOLI AJALOO ARHEOL"/>
    <n v="1"/>
    <s v="0.004"/>
    <m/>
    <x v="0"/>
    <x v="0"/>
  </r>
  <r>
    <s v="TARTU ULIKOOLI AJALOO ARHEOL INST"/>
    <n v="1"/>
    <s v="0.004"/>
    <m/>
    <x v="0"/>
    <x v="0"/>
  </r>
  <r>
    <s v="TARTU ULIKOOLI EESTI"/>
    <n v="1"/>
    <s v="0.004"/>
    <m/>
    <x v="0"/>
    <x v="0"/>
  </r>
  <r>
    <s v="TARTU ULIKOOLI EESTI JA SOOME UGRI KEELETEADUSE I"/>
    <n v="1"/>
    <s v="0.004"/>
    <m/>
    <x v="0"/>
    <x v="0"/>
  </r>
  <r>
    <s v="TARTU ULIKOOLI FUUSIKA INST"/>
    <n v="1"/>
    <s v="0.004"/>
    <m/>
    <x v="0"/>
    <x v="0"/>
  </r>
  <r>
    <s v="TARTU ULIKOOLI KOGNIT PSUHHOL LAB"/>
    <n v="1"/>
    <s v="0.004"/>
    <m/>
    <x v="0"/>
    <x v="0"/>
  </r>
  <r>
    <s v="TARTU ULIKOOLI KULTUURITEADUSTE JA KUNSTIDE INST"/>
    <n v="1"/>
    <s v="0.004"/>
    <m/>
    <x v="0"/>
    <x v="0"/>
  </r>
  <r>
    <s v="TARTU ULIKOOLI MOL RAKUBIOL INST"/>
    <n v="1"/>
    <s v="0.004"/>
    <m/>
    <x v="0"/>
    <x v="0"/>
  </r>
  <r>
    <s v="TARTU ULIKOOLI TEOREETILISE FUUS INST"/>
    <n v="1"/>
    <s v="0.004"/>
    <m/>
    <x v="0"/>
    <x v="0"/>
  </r>
  <r>
    <s v="TARTU ULIKOOLI TEOREETILISE FUUSIKA INST"/>
    <n v="1"/>
    <s v="0.004"/>
    <m/>
    <x v="0"/>
    <x v="0"/>
  </r>
  <r>
    <s v="TARTU ULIKOOLI USUTEADUSKOND"/>
    <n v="1"/>
    <s v="0.004"/>
    <m/>
    <x v="0"/>
    <x v="0"/>
  </r>
  <r>
    <s v="TARTU ULIKOOLIS MAGISTRANTUURIS"/>
    <n v="1"/>
    <s v="0.004"/>
    <m/>
    <x v="0"/>
    <x v="0"/>
  </r>
  <r>
    <s v="TARTU UNIV CLIN FDN"/>
    <n v="1"/>
    <s v="0.004"/>
    <m/>
    <x v="0"/>
    <x v="0"/>
  </r>
  <r>
    <s v="TARTU UNIV CLINS"/>
    <n v="1"/>
    <s v="0.004"/>
    <m/>
    <x v="0"/>
    <x v="0"/>
  </r>
  <r>
    <s v="TARTU UNIV DOWNTOWN PHARM"/>
    <n v="1"/>
    <s v="0.004"/>
    <m/>
    <x v="0"/>
    <x v="0"/>
  </r>
  <r>
    <s v="TARTU UNIV HOSP CLIN"/>
    <n v="1"/>
    <s v="0.004"/>
    <m/>
    <x v="0"/>
    <x v="0"/>
  </r>
  <r>
    <s v="TARTU UNIV HOSP PUUSEPA 8"/>
    <n v="1"/>
    <s v="0.004"/>
    <m/>
    <x v="0"/>
    <x v="0"/>
  </r>
  <r>
    <s v="TARTU UNIV HOSP TALLINN"/>
    <n v="1"/>
    <s v="0.004"/>
    <m/>
    <x v="0"/>
    <x v="0"/>
  </r>
  <r>
    <s v="TARTU UNIV HOSPITAL"/>
    <n v="1"/>
    <s v="0.004"/>
    <m/>
    <x v="0"/>
    <x v="0"/>
  </r>
  <r>
    <s v="TARTU UNIV LIFE SCI"/>
    <n v="1"/>
    <s v="0.004"/>
    <m/>
    <x v="0"/>
    <x v="0"/>
  </r>
  <r>
    <s v="TARTU UNIV LUNG HOSP"/>
    <n v="1"/>
    <s v="0.004"/>
    <m/>
    <x v="0"/>
    <x v="0"/>
  </r>
  <r>
    <s v="TARTU YOUTH COUNSELLING CTR"/>
    <n v="1"/>
    <s v="0.004"/>
    <m/>
    <x v="0"/>
    <x v="0"/>
  </r>
  <r>
    <s v="TARTUU UNIV HOSP"/>
    <n v="1"/>
    <s v="0.004"/>
    <m/>
    <x v="0"/>
    <x v="0"/>
  </r>
  <r>
    <s v="TARTY TIIKLIKU ULIKOOLI"/>
    <n v="1"/>
    <s v="0.004"/>
    <m/>
    <x v="0"/>
    <x v="0"/>
  </r>
  <r>
    <s v="TARU UNIV CLIN"/>
    <n v="1"/>
    <s v="0.004"/>
    <m/>
    <x v="0"/>
    <x v="0"/>
  </r>
  <r>
    <s v="TARUM OBSERV"/>
    <n v="1"/>
    <s v="0.004"/>
    <m/>
    <x v="0"/>
    <x v="0"/>
  </r>
  <r>
    <s v="TASMANIAN AQUACULTURE FISHERIES INST"/>
    <n v="1"/>
    <s v="0.004"/>
    <m/>
    <x v="0"/>
    <x v="0"/>
  </r>
  <r>
    <s v="TASMANIAN HERBARIUM"/>
    <n v="1"/>
    <s v="0.004"/>
    <m/>
    <x v="0"/>
    <x v="0"/>
  </r>
  <r>
    <s v="TASMANIAN INST AGR"/>
    <n v="1"/>
    <s v="0.004"/>
    <m/>
    <x v="0"/>
    <x v="0"/>
  </r>
  <r>
    <s v="TATA ENERGY RES INST"/>
    <n v="1"/>
    <s v="0.004"/>
    <m/>
    <x v="0"/>
    <x v="0"/>
  </r>
  <r>
    <s v="TATA INST FUNDAMENTAL RES EHER"/>
    <n v="1"/>
    <s v="0.004"/>
    <m/>
    <x v="0"/>
    <x v="0"/>
  </r>
  <r>
    <s v="TATA INST FUNDAMENTAL RES SHEP"/>
    <n v="1"/>
    <s v="0.004"/>
    <m/>
    <x v="0"/>
    <x v="0"/>
  </r>
  <r>
    <s v="TATA INST FUNDAMENTAL RESEARCH"/>
    <n v="1"/>
    <s v="0.004"/>
    <m/>
    <x v="0"/>
    <x v="0"/>
  </r>
  <r>
    <s v="TATA INST FUNDAMENTAL RESEARCH HECR"/>
    <n v="1"/>
    <s v="0.004"/>
    <m/>
    <x v="0"/>
    <x v="0"/>
  </r>
  <r>
    <s v="TATA INST SOCIAL SCI"/>
    <n v="1"/>
    <s v="0.004"/>
    <m/>
    <x v="0"/>
    <x v="0"/>
  </r>
  <r>
    <s v="TATAA BIOCTR"/>
    <n v="1"/>
    <s v="0.004"/>
    <m/>
    <x v="0"/>
    <x v="0"/>
  </r>
  <r>
    <s v="TATAR STATE HUMANITARIAN PEDAG UNIV"/>
    <n v="1"/>
    <s v="0.004"/>
    <m/>
    <x v="0"/>
    <x v="0"/>
  </r>
  <r>
    <s v="TAU CONSULTANTS"/>
    <n v="1"/>
    <s v="0.004"/>
    <m/>
    <x v="0"/>
    <x v="0"/>
  </r>
  <r>
    <s v="TAURIDE AGROTECHNOL STATE UNIV"/>
    <n v="1"/>
    <s v="0.004"/>
    <m/>
    <x v="0"/>
    <x v="0"/>
  </r>
  <r>
    <s v="TAUSSIG CANC INST"/>
    <n v="1"/>
    <s v="0.004"/>
    <m/>
    <x v="0"/>
    <x v="0"/>
  </r>
  <r>
    <s v="TAYLOR HOSP"/>
    <n v="1"/>
    <s v="0.004"/>
    <m/>
    <x v="0"/>
    <x v="0"/>
  </r>
  <r>
    <s v="TB CHEST SERV"/>
    <n v="1"/>
    <s v="0.004"/>
    <m/>
    <x v="0"/>
    <x v="0"/>
  </r>
  <r>
    <s v="TB CTR"/>
    <n v="1"/>
    <s v="0.004"/>
    <m/>
    <x v="0"/>
    <x v="0"/>
  </r>
  <r>
    <s v="TB CTR BEATRIXOORD"/>
    <n v="1"/>
    <s v="0.004"/>
    <m/>
    <x v="0"/>
    <x v="0"/>
  </r>
  <r>
    <s v="TB CTR BORSTEL"/>
    <n v="1"/>
    <s v="0.004"/>
    <m/>
    <x v="0"/>
    <x v="0"/>
  </r>
  <r>
    <s v="TB DISPENSARY"/>
    <n v="1"/>
    <s v="0.004"/>
    <m/>
    <x v="0"/>
    <x v="0"/>
  </r>
  <r>
    <s v="TB HOSP 2"/>
    <n v="1"/>
    <s v="0.004"/>
    <m/>
    <x v="0"/>
    <x v="0"/>
  </r>
  <r>
    <s v="TB MYCOBACTERIA SCI INST PUBL HLTH"/>
    <n v="1"/>
    <s v="0.004"/>
    <m/>
    <x v="0"/>
    <x v="0"/>
  </r>
  <r>
    <s v="TB NETWORK EUROPEAN TRIAL GRP TBNET"/>
    <n v="1"/>
    <s v="0.004"/>
    <m/>
    <x v="0"/>
    <x v="0"/>
  </r>
  <r>
    <s v="TBILISI CANC CTR"/>
    <n v="1"/>
    <s v="0.004"/>
    <m/>
    <x v="0"/>
    <x v="0"/>
  </r>
  <r>
    <s v="TBILISI STATE MED UNIV TSMU"/>
    <n v="1"/>
    <s v="0.004"/>
    <m/>
    <x v="0"/>
    <x v="0"/>
  </r>
  <r>
    <s v="TBILISI UNIV"/>
    <n v="1"/>
    <s v="0.004"/>
    <m/>
    <x v="0"/>
    <x v="0"/>
  </r>
  <r>
    <s v="TBLISI STATE MED UNIV"/>
    <n v="1"/>
    <s v="0.004"/>
    <m/>
    <x v="0"/>
    <x v="0"/>
  </r>
  <r>
    <s v="TCM MED TK SDN BHD TCM"/>
    <n v="1"/>
    <s v="0.004"/>
    <m/>
    <x v="0"/>
    <x v="0"/>
  </r>
  <r>
    <s v="TCM MEDICAL TK SDN BHD"/>
    <n v="1"/>
    <s v="0.004"/>
    <m/>
    <x v="0"/>
    <x v="0"/>
  </r>
  <r>
    <s v="TCM MEDICALTK"/>
    <n v="1"/>
    <s v="0.004"/>
    <m/>
    <x v="0"/>
    <x v="0"/>
  </r>
  <r>
    <s v="TDK GRP CO"/>
    <n v="1"/>
    <s v="0.004"/>
    <m/>
    <x v="0"/>
    <x v="0"/>
  </r>
  <r>
    <s v="TEACHING HOSP YALGADO OUEDRAOGO"/>
    <n v="1"/>
    <s v="0.004"/>
    <m/>
    <x v="0"/>
    <x v="0"/>
  </r>
  <r>
    <s v="TEADUSNOUNIK"/>
    <n v="1"/>
    <s v="0.004"/>
    <m/>
    <x v="0"/>
    <x v="0"/>
  </r>
  <r>
    <s v="TEAGASC ASHTOWN FOOD RES CTR"/>
    <n v="1"/>
    <s v="0.004"/>
    <m/>
    <x v="0"/>
    <x v="0"/>
  </r>
  <r>
    <s v="TEATRITEADUSE OPPETOOL"/>
    <n v="1"/>
    <s v="0.004"/>
    <m/>
    <x v="0"/>
    <x v="0"/>
  </r>
  <r>
    <s v="TECH 142 UNIV DENMARK"/>
    <n v="1"/>
    <s v="0.004"/>
    <m/>
    <x v="0"/>
    <x v="0"/>
  </r>
  <r>
    <s v="TECH HSCH MITTELHESSEN"/>
    <n v="1"/>
    <s v="0.004"/>
    <m/>
    <x v="0"/>
    <x v="0"/>
  </r>
  <r>
    <s v="TECH REGULATORY AUTHOR"/>
    <n v="1"/>
    <s v="0.004"/>
    <m/>
    <x v="0"/>
    <x v="0"/>
  </r>
  <r>
    <s v="TECH RES CTR FINLAND"/>
    <n v="1"/>
    <s v="0.004"/>
    <m/>
    <x v="0"/>
    <x v="0"/>
  </r>
  <r>
    <s v="TECH UNIV AACHEN"/>
    <n v="1"/>
    <s v="0.004"/>
    <m/>
    <x v="0"/>
    <x v="0"/>
  </r>
  <r>
    <s v="TECH UNIV BARI"/>
    <n v="1"/>
    <s v="0.004"/>
    <m/>
    <x v="0"/>
    <x v="0"/>
  </r>
  <r>
    <s v="TECH UNIV BRANDENBURG"/>
    <n v="1"/>
    <s v="0.004"/>
    <m/>
    <x v="0"/>
    <x v="0"/>
  </r>
  <r>
    <s v="TECH UNIV DORTMUND IFADO"/>
    <n v="1"/>
    <s v="0.004"/>
    <m/>
    <x v="0"/>
    <x v="0"/>
  </r>
  <r>
    <s v="TECH UNIV GEORGIA"/>
    <n v="1"/>
    <s v="0.004"/>
    <m/>
    <x v="0"/>
    <x v="0"/>
  </r>
  <r>
    <s v="TECH UNIV KAISERSLAUTERN"/>
    <n v="1"/>
    <s v="0.004"/>
    <m/>
    <x v="0"/>
    <x v="0"/>
  </r>
  <r>
    <s v="TECH UNIV MADRID UPM"/>
    <n v="1"/>
    <s v="0.004"/>
    <m/>
    <x v="0"/>
    <x v="0"/>
  </r>
  <r>
    <s v="TECH UNIV MUNCHEN FREISING"/>
    <n v="1"/>
    <s v="0.004"/>
    <m/>
    <x v="0"/>
    <x v="0"/>
  </r>
  <r>
    <s v="TECH UNIV MUNCHEN TUM"/>
    <n v="1"/>
    <s v="0.004"/>
    <m/>
    <x v="0"/>
    <x v="0"/>
  </r>
  <r>
    <s v="TECH UNIV POLITECN BARI"/>
    <n v="1"/>
    <s v="0.004"/>
    <m/>
    <x v="0"/>
    <x v="0"/>
  </r>
  <r>
    <s v="TECH UNIV RIGA"/>
    <n v="1"/>
    <s v="0.004"/>
    <m/>
    <x v="0"/>
    <x v="0"/>
  </r>
  <r>
    <s v="TECH UNIV TECHNOL"/>
    <n v="1"/>
    <s v="0.004"/>
    <m/>
    <x v="0"/>
    <x v="0"/>
  </r>
  <r>
    <s v="TECH UNIV WARSAW"/>
    <n v="1"/>
    <s v="0.004"/>
    <m/>
    <x v="0"/>
    <x v="0"/>
  </r>
  <r>
    <s v="TECH UNIV WIEN"/>
    <n v="1"/>
    <s v="0.004"/>
    <m/>
    <x v="0"/>
    <x v="0"/>
  </r>
  <r>
    <s v="TECH VOCAT TRAINING ORG"/>
    <n v="1"/>
    <s v="0.004"/>
    <m/>
    <x v="0"/>
    <x v="0"/>
  </r>
  <r>
    <s v="TECHINSIGHTS"/>
    <n v="1"/>
    <s v="0.004"/>
    <m/>
    <x v="0"/>
    <x v="0"/>
  </r>
  <r>
    <s v="TECHN UNIV MUNCHEN"/>
    <n v="1"/>
    <s v="0.004"/>
    <m/>
    <x v="0"/>
    <x v="0"/>
  </r>
  <r>
    <s v="TECHNION ISRAELI INST TECHNOL"/>
    <n v="1"/>
    <s v="0.004"/>
    <m/>
    <x v="0"/>
    <x v="0"/>
  </r>
  <r>
    <s v="TECHNOL EDUC INST ATHENS"/>
    <n v="1"/>
    <s v="0.004"/>
    <m/>
    <x v="0"/>
    <x v="0"/>
  </r>
  <r>
    <s v="TECHNOL EDUC INST CRETE"/>
    <n v="1"/>
    <s v="0.004"/>
    <m/>
    <x v="0"/>
    <x v="0"/>
  </r>
  <r>
    <s v="TECHNOL EDUC INST TEI STEREAS ELLADAS"/>
    <n v="1"/>
    <s v="0.004"/>
    <m/>
    <x v="0"/>
    <x v="0"/>
  </r>
  <r>
    <s v="TECHNOL INST"/>
    <n v="1"/>
    <s v="0.004"/>
    <m/>
    <x v="0"/>
    <x v="0"/>
  </r>
  <r>
    <s v="TECHNOL INST FURNITURE ENVIRONM ECON PRIMARY PROC"/>
    <n v="1"/>
    <s v="0.004"/>
    <m/>
    <x v="0"/>
    <x v="0"/>
  </r>
  <r>
    <s v="TECHNOL UNIV TALLINN"/>
    <n v="1"/>
    <s v="0.004"/>
    <m/>
    <x v="0"/>
    <x v="0"/>
  </r>
  <r>
    <s v="TECHNOMEDICUM TUT"/>
    <n v="1"/>
    <s v="0.004"/>
    <m/>
    <x v="0"/>
    <x v="0"/>
  </r>
  <r>
    <s v="TECHNOSURUGA CO LTD"/>
    <n v="1"/>
    <s v="0.004"/>
    <m/>
    <x v="0"/>
    <x v="0"/>
  </r>
  <r>
    <s v="TECMENA"/>
    <n v="1"/>
    <s v="0.004"/>
    <m/>
    <x v="0"/>
    <x v="0"/>
  </r>
  <r>
    <s v="TECN COORDINAC AUTON TRASPLANTES CASTILLA LEON"/>
    <n v="1"/>
    <s v="0.004"/>
    <m/>
    <x v="0"/>
    <x v="0"/>
  </r>
  <r>
    <s v="TECN REGISTRO ENFERMOS RENALES COMUNITAT VALENCIA"/>
    <n v="1"/>
    <s v="0.004"/>
    <m/>
    <x v="0"/>
    <x v="0"/>
  </r>
  <r>
    <s v="TECNALIA"/>
    <n v="1"/>
    <s v="0.004"/>
    <m/>
    <x v="0"/>
    <x v="0"/>
  </r>
  <r>
    <s v="TECNOL MONTERREY"/>
    <n v="1"/>
    <s v="0.004"/>
    <m/>
    <x v="0"/>
    <x v="0"/>
  </r>
  <r>
    <s v="TEESSIDE UNIV"/>
    <n v="1"/>
    <s v="0.004"/>
    <m/>
    <x v="0"/>
    <x v="0"/>
  </r>
  <r>
    <s v="TEHINVEST JSC"/>
    <n v="1"/>
    <s v="0.004"/>
    <m/>
    <x v="0"/>
    <x v="0"/>
  </r>
  <r>
    <s v="TEHNOMED TALLINN UNIV TECHNOL"/>
    <n v="1"/>
    <s v="0.004"/>
    <m/>
    <x v="0"/>
    <x v="0"/>
  </r>
  <r>
    <s v="TEHRAN PSYCHIAT INST"/>
    <n v="1"/>
    <s v="0.004"/>
    <m/>
    <x v="0"/>
    <x v="0"/>
  </r>
  <r>
    <s v="TEIKYO ACAD RES CTR"/>
    <n v="1"/>
    <s v="0.004"/>
    <m/>
    <x v="0"/>
    <x v="0"/>
  </r>
  <r>
    <s v="TELCORDIA TECHNOL"/>
    <n v="1"/>
    <s v="0.004"/>
    <m/>
    <x v="0"/>
    <x v="0"/>
  </r>
  <r>
    <s v="TELECOM ECOLE MANAGEMENT"/>
    <n v="1"/>
    <s v="0.004"/>
    <m/>
    <x v="0"/>
    <x v="0"/>
  </r>
  <r>
    <s v="TELEKOM INNOVAT LABS"/>
    <n v="1"/>
    <s v="0.004"/>
    <m/>
    <x v="0"/>
    <x v="0"/>
  </r>
  <r>
    <s v="TELETHON INST GENET MED TIGEM"/>
    <n v="1"/>
    <s v="0.004"/>
    <m/>
    <x v="0"/>
    <x v="0"/>
  </r>
  <r>
    <s v="TELETHON INST GENOM MED"/>
    <n v="1"/>
    <s v="0.004"/>
    <m/>
    <x v="0"/>
    <x v="0"/>
  </r>
  <r>
    <s v="TELIA EESTI AS"/>
    <n v="1"/>
    <s v="0.004"/>
    <m/>
    <x v="0"/>
    <x v="0"/>
  </r>
  <r>
    <s v="TEMA BV"/>
    <n v="1"/>
    <s v="0.004"/>
    <m/>
    <x v="0"/>
    <x v="0"/>
  </r>
  <r>
    <s v="TEMASEK LIFE SCI LAB"/>
    <n v="1"/>
    <s v="0.004"/>
    <m/>
    <x v="0"/>
    <x v="0"/>
  </r>
  <r>
    <s v="TENNESSEE TECHNOL UNIV"/>
    <n v="1"/>
    <s v="0.004"/>
    <m/>
    <x v="0"/>
    <x v="0"/>
  </r>
  <r>
    <s v="TENNET TSO BV"/>
    <n v="1"/>
    <s v="0.004"/>
    <m/>
    <x v="0"/>
    <x v="0"/>
  </r>
  <r>
    <s v="TENNET TSO GMBH"/>
    <n v="1"/>
    <s v="0.004"/>
    <m/>
    <x v="0"/>
    <x v="0"/>
  </r>
  <r>
    <s v="TEOR FUUSIKA INST"/>
    <n v="1"/>
    <s v="0.004"/>
    <m/>
    <x v="0"/>
    <x v="0"/>
  </r>
  <r>
    <s v="TEOREETILISE FUUSIKA INST"/>
    <n v="1"/>
    <s v="0.004"/>
    <m/>
    <x v="0"/>
    <x v="0"/>
  </r>
  <r>
    <s v="TEPI UNIV"/>
    <n v="1"/>
    <s v="0.004"/>
    <m/>
    <x v="0"/>
    <x v="0"/>
  </r>
  <r>
    <s v="TERAPII AIDS"/>
    <n v="1"/>
    <s v="0.004"/>
    <m/>
    <x v="0"/>
    <x v="0"/>
  </r>
  <r>
    <s v="TERAVIEV LTD"/>
    <n v="1"/>
    <s v="0.004"/>
    <m/>
    <x v="0"/>
    <x v="0"/>
  </r>
  <r>
    <s v="TERR ECOL"/>
    <n v="1"/>
    <s v="0.004"/>
    <m/>
    <x v="0"/>
    <x v="0"/>
  </r>
  <r>
    <s v="TERROUX OBSERV"/>
    <n v="1"/>
    <s v="0.004"/>
    <m/>
    <x v="0"/>
    <x v="0"/>
  </r>
  <r>
    <s v="TERUMO EUROPE NV"/>
    <n v="1"/>
    <s v="0.004"/>
    <m/>
    <x v="0"/>
    <x v="0"/>
  </r>
  <r>
    <s v="TERVEYSTALO HEALTHCARE"/>
    <n v="1"/>
    <s v="0.004"/>
    <m/>
    <x v="0"/>
    <x v="0"/>
  </r>
  <r>
    <s v="TERVEYSTALO TAMPERE"/>
    <n v="1"/>
    <s v="0.004"/>
    <m/>
    <x v="0"/>
    <x v="0"/>
  </r>
  <r>
    <s v="TERVISEARENGUINST"/>
    <n v="1"/>
    <s v="0.004"/>
    <m/>
    <x v="0"/>
    <x v="0"/>
  </r>
  <r>
    <s v="TERVISETEHNOLOOGIATE ARENGUSKESKUS AS"/>
    <n v="1"/>
    <s v="0.004"/>
    <m/>
    <x v="0"/>
    <x v="0"/>
  </r>
  <r>
    <s v="TESTON LAB TALLINN"/>
    <n v="1"/>
    <s v="0.004"/>
    <m/>
    <x v="0"/>
    <x v="0"/>
  </r>
  <r>
    <s v="TESTONICA LAB"/>
    <n v="1"/>
    <s v="0.004"/>
    <m/>
    <x v="0"/>
    <x v="0"/>
  </r>
  <r>
    <s v="TETHYS AQUACULTURE LTD"/>
    <n v="1"/>
    <s v="0.004"/>
    <m/>
    <x v="0"/>
    <x v="0"/>
  </r>
  <r>
    <s v="TEVERE RIVER BASIN AUTHOR"/>
    <n v="1"/>
    <s v="0.004"/>
    <m/>
    <x v="0"/>
    <x v="0"/>
  </r>
  <r>
    <s v="TEXAS A M INST BIOSCI TECHNOL"/>
    <n v="1"/>
    <s v="0.004"/>
    <m/>
    <x v="0"/>
    <x v="0"/>
  </r>
  <r>
    <s v="TEXAS A M UNIV DOHA"/>
    <n v="1"/>
    <s v="0.004"/>
    <m/>
    <x v="0"/>
    <x v="0"/>
  </r>
  <r>
    <s v="TEXAS CHRISTIAN UNIV"/>
    <n v="1"/>
    <s v="0.004"/>
    <m/>
    <x v="0"/>
    <x v="0"/>
  </r>
  <r>
    <s v="TEXAS INSTRUMENTS INC"/>
    <n v="1"/>
    <s v="0.004"/>
    <m/>
    <x v="0"/>
    <x v="0"/>
  </r>
  <r>
    <s v="TEXAS SCOTTISH RITE HOSP CHILDREN"/>
    <n v="1"/>
    <s v="0.004"/>
    <m/>
    <x v="0"/>
    <x v="0"/>
  </r>
  <r>
    <s v="TEXAS STATE UNIV SAN MARCOS"/>
    <n v="1"/>
    <s v="0.004"/>
    <m/>
    <x v="0"/>
    <x v="0"/>
  </r>
  <r>
    <s v="TFTAK"/>
    <n v="1"/>
    <s v="0.004"/>
    <m/>
    <x v="0"/>
    <x v="0"/>
  </r>
  <r>
    <s v="TG MURES UNIV MED PHARM"/>
    <n v="1"/>
    <s v="0.004"/>
    <m/>
    <x v="0"/>
    <x v="0"/>
  </r>
  <r>
    <s v="TGEN"/>
    <n v="1"/>
    <s v="0.004"/>
    <m/>
    <x v="0"/>
    <x v="0"/>
  </r>
  <r>
    <s v="THAILAND MOPH US CDC COLLABORAT"/>
    <n v="1"/>
    <s v="0.004"/>
    <m/>
    <x v="0"/>
    <x v="0"/>
  </r>
  <r>
    <s v="THALES ALENIA SPACE"/>
    <n v="1"/>
    <s v="0.004"/>
    <m/>
    <x v="0"/>
    <x v="0"/>
  </r>
  <r>
    <s v="THAMMASAT UNIV HOSP"/>
    <n v="1"/>
    <s v="0.004"/>
    <m/>
    <x v="0"/>
    <x v="0"/>
  </r>
  <r>
    <s v="THCC"/>
    <n v="1"/>
    <s v="0.004"/>
    <m/>
    <x v="0"/>
    <x v="0"/>
  </r>
  <r>
    <s v="THE GAMBIA"/>
    <n v="1"/>
    <s v="0.004"/>
    <m/>
    <x v="0"/>
    <x v="0"/>
  </r>
  <r>
    <s v="THE PARK"/>
    <n v="1"/>
    <s v="0.004"/>
    <m/>
    <x v="0"/>
    <x v="0"/>
  </r>
  <r>
    <s v="THEMIS"/>
    <n v="1"/>
    <s v="0.004"/>
    <m/>
    <x v="0"/>
    <x v="0"/>
  </r>
  <r>
    <s v="THERAGEN ETEX BIO INST"/>
    <n v="1"/>
    <s v="0.004"/>
    <m/>
    <x v="0"/>
    <x v="0"/>
  </r>
  <r>
    <s v="THERAPEIA"/>
    <n v="1"/>
    <s v="0.004"/>
    <m/>
    <x v="0"/>
    <x v="0"/>
  </r>
  <r>
    <s v="THEREZINHA JESUS UNIV HOSP"/>
    <n v="1"/>
    <s v="0.004"/>
    <m/>
    <x v="0"/>
    <x v="0"/>
  </r>
  <r>
    <s v="THERMO FISHER SCI LTD"/>
    <n v="1"/>
    <s v="0.004"/>
    <m/>
    <x v="0"/>
    <x v="0"/>
  </r>
  <r>
    <s v="THL NATL INST HLTH WELFARE"/>
    <n v="1"/>
    <s v="0.004"/>
    <m/>
    <x v="0"/>
    <x v="0"/>
  </r>
  <r>
    <s v="THOMAS J WATSON RES CTR"/>
    <n v="1"/>
    <s v="0.004"/>
    <m/>
    <x v="0"/>
    <x v="0"/>
  </r>
  <r>
    <s v="THOMAS JEFFERSON MED COLL"/>
    <n v="1"/>
    <s v="0.004"/>
    <m/>
    <x v="0"/>
    <x v="0"/>
  </r>
  <r>
    <s v="THOMAYER TEACHING HOSP"/>
    <n v="1"/>
    <s v="0.004"/>
    <m/>
    <x v="0"/>
    <x v="0"/>
  </r>
  <r>
    <s v="THORAC SURG ALLERGY UNIV HOSP LEICESTER NHS TRU"/>
    <n v="1"/>
    <s v="0.004"/>
    <m/>
    <x v="0"/>
    <x v="0"/>
  </r>
  <r>
    <s v="THORAXKLIN HEIDELBERG GGMBH"/>
    <n v="1"/>
    <s v="0.004"/>
    <m/>
    <x v="0"/>
    <x v="0"/>
  </r>
  <r>
    <s v="THORAXKLIN HEIDELBERG UNIV HOSP HEIDELBERG"/>
    <n v="1"/>
    <s v="0.004"/>
    <m/>
    <x v="0"/>
    <x v="0"/>
  </r>
  <r>
    <s v="THORAXKLIN UNIV HOSP HEIDELBERG"/>
    <n v="1"/>
    <s v="0.004"/>
    <m/>
    <x v="0"/>
    <x v="0"/>
  </r>
  <r>
    <s v="THORLEIFSSON"/>
    <n v="1"/>
    <s v="0.004"/>
    <m/>
    <x v="0"/>
    <x v="0"/>
  </r>
  <r>
    <s v="THROMBOSIS SERV CTR"/>
    <n v="1"/>
    <s v="0.004"/>
    <m/>
    <x v="0"/>
    <x v="0"/>
  </r>
  <r>
    <s v="THULE INST"/>
    <n v="1"/>
    <s v="0.004"/>
    <m/>
    <x v="0"/>
    <x v="0"/>
  </r>
  <r>
    <s v="THUNEN INST FISHERIES ECOL"/>
    <n v="1"/>
    <s v="0.004"/>
    <m/>
    <x v="0"/>
    <x v="0"/>
  </r>
  <r>
    <s v="THUNEN INST FOREST ECOSYST"/>
    <n v="1"/>
    <s v="0.004"/>
    <m/>
    <x v="0"/>
    <x v="0"/>
  </r>
  <r>
    <s v="THUNEN INST INT FORESTRY FOREST ECON"/>
    <n v="1"/>
    <s v="0.004"/>
    <m/>
    <x v="0"/>
    <x v="0"/>
  </r>
  <r>
    <s v="TIERAERZTLICHE SPEZIALISTE"/>
    <n v="1"/>
    <s v="0.004"/>
    <m/>
    <x v="0"/>
    <x v="0"/>
  </r>
  <r>
    <s v="TIERAERZTLICHE SPEZIALISTEN"/>
    <n v="1"/>
    <s v="0.004"/>
    <m/>
    <x v="0"/>
    <x v="0"/>
  </r>
  <r>
    <s v="TIERARZTLICHEN HSCH HANNOVER"/>
    <n v="1"/>
    <s v="0.004"/>
    <m/>
    <x v="0"/>
    <x v="0"/>
  </r>
  <r>
    <s v="TIFR"/>
    <n v="1"/>
    <s v="0.004"/>
    <m/>
    <x v="0"/>
    <x v="0"/>
  </r>
  <r>
    <s v="TIGEM"/>
    <n v="1"/>
    <s v="0.004"/>
    <m/>
    <x v="0"/>
    <x v="0"/>
  </r>
  <r>
    <s v="TIGENIX"/>
    <n v="1"/>
    <s v="0.004"/>
    <m/>
    <x v="0"/>
    <x v="0"/>
  </r>
  <r>
    <s v="TIGRAY HLTH RES INST"/>
    <n v="1"/>
    <s v="0.004"/>
    <m/>
    <x v="0"/>
    <x v="0"/>
  </r>
  <r>
    <s v="TIJUANA RIVER NATL ESTUARINE RES RESERVE"/>
    <n v="1"/>
    <s v="0.004"/>
    <m/>
    <x v="0"/>
    <x v="0"/>
  </r>
  <r>
    <s v="TILSI SECONDARY SCH"/>
    <n v="1"/>
    <s v="0.004"/>
    <m/>
    <x v="0"/>
    <x v="0"/>
  </r>
  <r>
    <s v="TIRANA UNIV"/>
    <n v="1"/>
    <s v="0.004"/>
    <m/>
    <x v="0"/>
    <x v="0"/>
  </r>
  <r>
    <s v="TLRC H"/>
    <n v="1"/>
    <s v="0.004"/>
    <m/>
    <x v="0"/>
    <x v="0"/>
  </r>
  <r>
    <s v="TLU"/>
    <n v="1"/>
    <s v="0.004"/>
    <m/>
    <x v="0"/>
    <x v="0"/>
  </r>
  <r>
    <s v="TLU AL EESTI"/>
    <n v="1"/>
    <s v="0.004"/>
    <m/>
    <x v="0"/>
    <x v="0"/>
  </r>
  <r>
    <s v="TLU EESTI HUMANITAARINST LAHIS IDA AASIA"/>
    <n v="1"/>
    <s v="0.004"/>
    <m/>
    <x v="0"/>
    <x v="0"/>
  </r>
  <r>
    <s v="TLV"/>
    <n v="1"/>
    <s v="0.004"/>
    <m/>
    <x v="0"/>
    <x v="0"/>
  </r>
  <r>
    <s v="TM BHAGALPUR UNIV"/>
    <n v="1"/>
    <s v="0.004"/>
    <m/>
    <x v="0"/>
    <x v="0"/>
  </r>
  <r>
    <s v="TNO BEHAV SOCIETAL SCI"/>
    <n v="1"/>
    <s v="0.004"/>
    <m/>
    <x v="0"/>
    <x v="0"/>
  </r>
  <r>
    <s v="TOFT PLANT BREEDING"/>
    <n v="1"/>
    <s v="0.004"/>
    <m/>
    <x v="0"/>
    <x v="0"/>
  </r>
  <r>
    <s v="TOKUDA HOSP"/>
    <n v="1"/>
    <s v="0.004"/>
    <m/>
    <x v="0"/>
    <x v="0"/>
  </r>
  <r>
    <s v="TOKUDA HOSP SOFIA"/>
    <n v="1"/>
    <s v="0.004"/>
    <m/>
    <x v="0"/>
    <x v="0"/>
  </r>
  <r>
    <s v="TOKUSHIMA BUNRI UNIV"/>
    <n v="1"/>
    <s v="0.004"/>
    <m/>
    <x v="0"/>
    <x v="0"/>
  </r>
  <r>
    <s v="TOKUYAMA CO LTD"/>
    <n v="1"/>
    <s v="0.004"/>
    <m/>
    <x v="0"/>
    <x v="0"/>
  </r>
  <r>
    <s v="TOKYO CITY UNIV"/>
    <n v="1"/>
    <s v="0.004"/>
    <m/>
    <x v="0"/>
    <x v="0"/>
  </r>
  <r>
    <s v="TOKYO GAKUGEI UNIV"/>
    <n v="1"/>
    <s v="0.004"/>
    <m/>
    <x v="0"/>
    <x v="0"/>
  </r>
  <r>
    <s v="TOKYO UNIV ARTS"/>
    <n v="1"/>
    <s v="0.004"/>
    <m/>
    <x v="0"/>
    <x v="0"/>
  </r>
  <r>
    <s v="TOKYO WOMENS MED COLL"/>
    <n v="1"/>
    <s v="0.004"/>
    <m/>
    <x v="0"/>
    <x v="0"/>
  </r>
  <r>
    <s v="TOMESA CLIN"/>
    <n v="1"/>
    <s v="0.004"/>
    <m/>
    <x v="0"/>
    <x v="0"/>
  </r>
  <r>
    <s v="TOMSK OBLAST TB DISPENSARY"/>
    <n v="1"/>
    <s v="0.004"/>
    <m/>
    <x v="0"/>
    <x v="0"/>
  </r>
  <r>
    <s v="TOMSK POLYTECH UNIV"/>
    <n v="1"/>
    <s v="0.004"/>
    <m/>
    <x v="0"/>
    <x v="0"/>
  </r>
  <r>
    <s v="TOMSK TB PULM MED CTR"/>
    <n v="1"/>
    <s v="0.004"/>
    <m/>
    <x v="0"/>
    <x v="0"/>
  </r>
  <r>
    <s v="TONDI ELECT"/>
    <n v="1"/>
    <s v="0.004"/>
    <m/>
    <x v="0"/>
    <x v="0"/>
  </r>
  <r>
    <s v="TONDI TULEKAITSE OU"/>
    <n v="1"/>
    <s v="0.004"/>
    <m/>
    <x v="0"/>
    <x v="0"/>
  </r>
  <r>
    <s v="TONIS KANGERS GRP"/>
    <n v="1"/>
    <s v="0.004"/>
    <m/>
    <x v="0"/>
    <x v="0"/>
  </r>
  <r>
    <s v="TOOTAB TARTU ULIKOOLI"/>
    <n v="1"/>
    <s v="0.004"/>
    <m/>
    <x v="0"/>
    <x v="0"/>
  </r>
  <r>
    <s v="TORAVERE OBSERV"/>
    <n v="1"/>
    <s v="0.004"/>
    <m/>
    <x v="0"/>
    <x v="0"/>
  </r>
  <r>
    <s v="TORBAY HOSP NHS FDN TRUST"/>
    <n v="1"/>
    <s v="0.004"/>
    <m/>
    <x v="0"/>
    <x v="0"/>
  </r>
  <r>
    <s v="TORI STUD"/>
    <n v="1"/>
    <s v="0.004"/>
    <m/>
    <x v="0"/>
    <x v="0"/>
  </r>
  <r>
    <s v="TORLAK INST IMMUNOL VIROL"/>
    <n v="1"/>
    <s v="0.004"/>
    <m/>
    <x v="0"/>
    <x v="0"/>
  </r>
  <r>
    <s v="TORONTO GEN RES INST"/>
    <n v="1"/>
    <s v="0.004"/>
    <m/>
    <x v="0"/>
    <x v="0"/>
  </r>
  <r>
    <s v="TORONTO WESTERN HOSP"/>
    <n v="1"/>
    <s v="0.004"/>
    <m/>
    <x v="0"/>
    <x v="0"/>
  </r>
  <r>
    <s v="TORRE MARIMON"/>
    <n v="1"/>
    <s v="0.004"/>
    <m/>
    <x v="0"/>
    <x v="0"/>
  </r>
  <r>
    <s v="TORRO BULGARIA"/>
    <n v="1"/>
    <s v="0.004"/>
    <m/>
    <x v="0"/>
    <x v="0"/>
  </r>
  <r>
    <s v="TORRO ESTONIA"/>
    <n v="1"/>
    <s v="0.004"/>
    <m/>
    <x v="0"/>
    <x v="0"/>
  </r>
  <r>
    <s v="TORRO GREECE"/>
    <n v="1"/>
    <s v="0.004"/>
    <m/>
    <x v="0"/>
    <x v="0"/>
  </r>
  <r>
    <s v="TORRO LITHUANIA"/>
    <n v="1"/>
    <s v="0.004"/>
    <m/>
    <x v="0"/>
    <x v="0"/>
  </r>
  <r>
    <s v="TORRO ROMANIA HUNGARY"/>
    <n v="1"/>
    <s v="0.004"/>
    <m/>
    <x v="0"/>
    <x v="0"/>
  </r>
  <r>
    <s v="TORTU OBSERVAT"/>
    <n v="1"/>
    <s v="0.004"/>
    <m/>
    <x v="0"/>
    <x v="0"/>
  </r>
  <r>
    <s v="TOTAL E P UK LTD"/>
    <n v="1"/>
    <s v="0.004"/>
    <m/>
    <x v="0"/>
    <x v="0"/>
  </r>
  <r>
    <s v="TOULOUSE MIDI PYRENEES GENOPOLE"/>
    <n v="1"/>
    <s v="0.004"/>
    <m/>
    <x v="0"/>
    <x v="0"/>
  </r>
  <r>
    <s v="TOULOUSE UNIV MIRAIL"/>
    <n v="1"/>
    <s v="0.004"/>
    <m/>
    <x v="0"/>
    <x v="0"/>
  </r>
  <r>
    <s v="TOUR VALAT"/>
    <n v="1"/>
    <s v="0.004"/>
    <m/>
    <x v="0"/>
    <x v="0"/>
  </r>
  <r>
    <s v="TOWNSVILLE HOSP"/>
    <n v="1"/>
    <s v="0.004"/>
    <m/>
    <x v="0"/>
    <x v="0"/>
  </r>
  <r>
    <s v="TOXIN FDN"/>
    <n v="1"/>
    <s v="0.004"/>
    <m/>
    <x v="0"/>
    <x v="0"/>
  </r>
  <r>
    <s v="TOYAMA MED PHARMACEUT UNIV"/>
    <n v="1"/>
    <s v="0.004"/>
    <m/>
    <x v="0"/>
    <x v="0"/>
  </r>
  <r>
    <s v="TOYOHASHI UNIV TECHNOL"/>
    <n v="1"/>
    <s v="0.004"/>
    <m/>
    <x v="0"/>
    <x v="0"/>
  </r>
  <r>
    <s v="TRABZON KANUNI TRAINING RES HOSP"/>
    <n v="1"/>
    <s v="0.004"/>
    <m/>
    <x v="0"/>
    <x v="0"/>
  </r>
  <r>
    <s v="TRAINYARDS HLTH WELLNESS CTR"/>
    <n v="1"/>
    <s v="0.004"/>
    <m/>
    <x v="0"/>
    <x v="0"/>
  </r>
  <r>
    <s v="TRAKYA UNIV"/>
    <n v="1"/>
    <s v="0.004"/>
    <m/>
    <x v="0"/>
    <x v="0"/>
  </r>
  <r>
    <s v="TRANSILVANIA UNIV UNITVBV"/>
    <n v="1"/>
    <s v="0.004"/>
    <m/>
    <x v="0"/>
    <x v="0"/>
  </r>
  <r>
    <s v="TRANSLAT GENOM RES INST"/>
    <n v="1"/>
    <s v="0.004"/>
    <m/>
    <x v="0"/>
    <x v="0"/>
  </r>
  <r>
    <s v="TRANSLAT HLTH SCI TECHNOL INST"/>
    <n v="1"/>
    <s v="0.004"/>
    <m/>
    <x v="0"/>
    <x v="0"/>
  </r>
  <r>
    <s v="TRANSLAT LAB GENET MED TLGM"/>
    <n v="1"/>
    <s v="0.004"/>
    <m/>
    <x v="0"/>
    <x v="0"/>
  </r>
  <r>
    <s v="TRANSMED SYST INC"/>
    <n v="1"/>
    <s v="0.004"/>
    <m/>
    <x v="0"/>
    <x v="0"/>
  </r>
  <r>
    <s v="TRANSPLANTCTR IKEM"/>
    <n v="1"/>
    <s v="0.004"/>
    <m/>
    <x v="0"/>
    <x v="0"/>
  </r>
  <r>
    <s v="TRANSYLVANIA UNIV"/>
    <n v="1"/>
    <s v="0.004"/>
    <m/>
    <x v="0"/>
    <x v="0"/>
  </r>
  <r>
    <s v="TREE COUNCIL IRELAND"/>
    <n v="1"/>
    <s v="0.004"/>
    <m/>
    <x v="0"/>
    <x v="0"/>
  </r>
  <r>
    <s v="TREES TIMBER INST"/>
    <n v="1"/>
    <s v="0.004"/>
    <m/>
    <x v="0"/>
    <x v="0"/>
  </r>
  <r>
    <s v="TRENCIN UNIV AD"/>
    <n v="1"/>
    <s v="0.004"/>
    <m/>
    <x v="0"/>
    <x v="0"/>
  </r>
  <r>
    <s v="TRENTO UNIV"/>
    <n v="1"/>
    <s v="0.004"/>
    <m/>
    <x v="0"/>
    <x v="0"/>
  </r>
  <r>
    <s v="TREV JOYCE DEELEY RES CTR"/>
    <n v="1"/>
    <s v="0.004"/>
    <m/>
    <x v="0"/>
    <x v="0"/>
  </r>
  <r>
    <s v="TRIAGNOSYS GMBH"/>
    <n v="1"/>
    <s v="0.004"/>
    <m/>
    <x v="0"/>
    <x v="0"/>
  </r>
  <r>
    <s v="TRIBHUVAN UNIV TEACHING HOSP"/>
    <n v="1"/>
    <s v="0.004"/>
    <m/>
    <x v="0"/>
    <x v="0"/>
  </r>
  <r>
    <s v="TRIBO FLOW SEPARAT"/>
    <n v="1"/>
    <s v="0.004"/>
    <m/>
    <x v="0"/>
    <x v="0"/>
  </r>
  <r>
    <s v="TRILATERAL EUREGIO CLUSTER"/>
    <n v="1"/>
    <s v="0.004"/>
    <m/>
    <x v="0"/>
    <x v="0"/>
  </r>
  <r>
    <s v="TRILLIUM HLTH CTR"/>
    <n v="1"/>
    <s v="0.004"/>
    <m/>
    <x v="0"/>
    <x v="0"/>
  </r>
  <r>
    <s v="TRINIDAD CONSULTING OU"/>
    <n v="1"/>
    <s v="0.004"/>
    <m/>
    <x v="0"/>
    <x v="0"/>
  </r>
  <r>
    <s v="TRINITY COLL SCH DENT SCI"/>
    <n v="1"/>
    <s v="0.004"/>
    <m/>
    <x v="0"/>
    <x v="0"/>
  </r>
  <r>
    <s v="TRINITY CTR HLTH SCI"/>
    <n v="1"/>
    <s v="0.004"/>
    <m/>
    <x v="0"/>
    <x v="0"/>
  </r>
  <r>
    <s v="TRIOLAB OY"/>
    <n v="1"/>
    <s v="0.004"/>
    <m/>
    <x v="0"/>
    <x v="0"/>
  </r>
  <r>
    <s v="TRIPHASE ACCELERATOR CORP"/>
    <n v="1"/>
    <s v="0.004"/>
    <m/>
    <x v="0"/>
    <x v="0"/>
  </r>
  <r>
    <s v="TRIPOLI CENT HOSP"/>
    <n v="1"/>
    <s v="0.004"/>
    <m/>
    <x v="0"/>
    <x v="0"/>
  </r>
  <r>
    <s v="TRISERV GEN HOSP"/>
    <n v="1"/>
    <s v="0.004"/>
    <m/>
    <x v="0"/>
    <x v="0"/>
  </r>
  <r>
    <s v="TRIUMF"/>
    <n v="1"/>
    <s v="0.004"/>
    <m/>
    <x v="0"/>
    <x v="0"/>
  </r>
  <r>
    <s v="TROBE UNIV"/>
    <n v="1"/>
    <s v="0.004"/>
    <m/>
    <x v="0"/>
    <x v="0"/>
  </r>
  <r>
    <s v="TROP AGR CTR RES HIGHER EDUC CATIE"/>
    <n v="1"/>
    <s v="0.004"/>
    <m/>
    <x v="0"/>
    <x v="0"/>
  </r>
  <r>
    <s v="TROPENMED GRUNDLAGENFORSCH"/>
    <n v="1"/>
    <s v="0.004"/>
    <m/>
    <x v="0"/>
    <x v="0"/>
  </r>
  <r>
    <s v="TRUMP TRADING LTD"/>
    <n v="1"/>
    <s v="0.004"/>
    <m/>
    <x v="0"/>
    <x v="0"/>
  </r>
  <r>
    <s v="TSAOTUN PSYCHIAT CTR"/>
    <n v="1"/>
    <s v="0.004"/>
    <m/>
    <x v="0"/>
    <x v="0"/>
  </r>
  <r>
    <s v="TTTECH GERMANY GMBH"/>
    <n v="1"/>
    <s v="0.004"/>
    <m/>
    <x v="0"/>
    <x v="0"/>
  </r>
  <r>
    <s v="TTU IICH"/>
    <n v="1"/>
    <s v="0.004"/>
    <m/>
    <x v="0"/>
    <x v="0"/>
  </r>
  <r>
    <s v="TTZ"/>
    <n v="1"/>
    <s v="0.004"/>
    <m/>
    <x v="0"/>
    <x v="0"/>
  </r>
  <r>
    <s v="TU"/>
    <n v="1"/>
    <s v="0.004"/>
    <m/>
    <x v="0"/>
    <x v="0"/>
  </r>
  <r>
    <s v="TU AJALOO ARHEOL INST"/>
    <n v="1"/>
    <s v="0.004"/>
    <m/>
    <x v="0"/>
    <x v="0"/>
  </r>
  <r>
    <s v="TU ILMENAU"/>
    <n v="1"/>
    <s v="0.004"/>
    <m/>
    <x v="0"/>
    <x v="0"/>
  </r>
  <r>
    <s v="TU USUTEADUSKOND"/>
    <n v="1"/>
    <s v="0.004"/>
    <m/>
    <x v="0"/>
    <x v="0"/>
  </r>
  <r>
    <s v="TUBITAK"/>
    <n v="1"/>
    <s v="0.004"/>
    <m/>
    <x v="0"/>
    <x v="0"/>
  </r>
  <r>
    <s v="TUBITAK MAM MAT INST"/>
    <n v="1"/>
    <s v="0.004"/>
    <m/>
    <x v="0"/>
    <x v="0"/>
  </r>
  <r>
    <s v="TUBITAK ULUSAL METROL ENSTITUSU UME"/>
    <n v="1"/>
    <s v="0.004"/>
    <m/>
    <x v="0"/>
    <x v="0"/>
  </r>
  <r>
    <s v="TUBITAK ULUSAL METROLOJI ENSTITUSU"/>
    <n v="1"/>
    <s v="0.004"/>
    <m/>
    <x v="0"/>
    <x v="0"/>
  </r>
  <r>
    <s v="TUBITAK UME"/>
    <n v="1"/>
    <s v="0.004"/>
    <m/>
    <x v="0"/>
    <x v="0"/>
  </r>
  <r>
    <s v="TUE EINDHOVEN UNIV TECHNOL"/>
    <n v="1"/>
    <s v="0.004"/>
    <m/>
    <x v="0"/>
    <x v="0"/>
  </r>
  <r>
    <s v="TUEN MUN HOSP"/>
    <n v="1"/>
    <s v="0.004"/>
    <m/>
    <x v="0"/>
    <x v="0"/>
  </r>
  <r>
    <s v="TUGLASE KIRJANDUSKESKUSE"/>
    <n v="1"/>
    <s v="0.004"/>
    <m/>
    <x v="0"/>
    <x v="0"/>
  </r>
  <r>
    <s v="TULANE SCH PUBL HLTH TROP MED"/>
    <n v="1"/>
    <s v="0.004"/>
    <m/>
    <x v="0"/>
    <x v="0"/>
  </r>
  <r>
    <s v="TULANE SURG INTENS CARE UNIT"/>
    <n v="1"/>
    <s v="0.004"/>
    <m/>
    <x v="0"/>
    <x v="0"/>
  </r>
  <r>
    <s v="TUNISIAN SOC CARDIOL CARDIOVASCULAR SURG"/>
    <n v="1"/>
    <s v="0.004"/>
    <m/>
    <x v="0"/>
    <x v="0"/>
  </r>
  <r>
    <s v="TUNISIAN SOC CARDIOL CARDIOVASCULAR SURGERY"/>
    <n v="1"/>
    <s v="0.004"/>
    <m/>
    <x v="0"/>
    <x v="0"/>
  </r>
  <r>
    <s v="TURK HAVA KURUMU UNIV"/>
    <n v="1"/>
    <s v="0.004"/>
    <m/>
    <x v="0"/>
    <x v="0"/>
  </r>
  <r>
    <s v="TURKISH STATE METEOROL SERV"/>
    <n v="1"/>
    <s v="0.004"/>
    <m/>
    <x v="0"/>
    <x v="0"/>
  </r>
  <r>
    <s v="TURKU CITY HOSP"/>
    <n v="1"/>
    <s v="0.004"/>
    <m/>
    <x v="0"/>
    <x v="0"/>
  </r>
  <r>
    <s v="TURKU DOCTORAL PROGRAMME BIOMED SCI"/>
    <n v="1"/>
    <s v="0.004"/>
    <m/>
    <x v="0"/>
    <x v="0"/>
  </r>
  <r>
    <s v="TURKU SCH ECON BUSINESS ADM"/>
    <n v="1"/>
    <s v="0.004"/>
    <m/>
    <x v="0"/>
    <x v="0"/>
  </r>
  <r>
    <s v="TURKU UNIV CTR MAT SURFACES MATSURF"/>
    <n v="1"/>
    <s v="0.004"/>
    <m/>
    <x v="0"/>
    <x v="0"/>
  </r>
  <r>
    <s v="TURNING POINT"/>
    <n v="1"/>
    <s v="0.004"/>
    <m/>
    <x v="0"/>
    <x v="0"/>
  </r>
  <r>
    <s v="TURTLE CONSERVANCY"/>
    <n v="1"/>
    <s v="0.004"/>
    <m/>
    <x v="0"/>
    <x v="0"/>
  </r>
  <r>
    <s v="TUT ELECT DRIVES POWER ELECT"/>
    <n v="1"/>
    <s v="0.004"/>
    <m/>
    <x v="0"/>
    <x v="0"/>
  </r>
  <r>
    <s v="TUT TEHNOMEEDIKUM"/>
    <n v="1"/>
    <s v="0.004"/>
    <m/>
    <x v="0"/>
    <x v="0"/>
  </r>
  <r>
    <s v="TUVA STATE UNIV"/>
    <n v="1"/>
    <s v="0.004"/>
    <m/>
    <x v="0"/>
    <x v="0"/>
  </r>
  <r>
    <s v="TWEESTEDEN HOSP"/>
    <n v="1"/>
    <s v="0.004"/>
    <m/>
    <x v="0"/>
    <x v="0"/>
  </r>
  <r>
    <s v="TWI LTD"/>
    <n v="1"/>
    <s v="0.004"/>
    <m/>
    <x v="0"/>
    <x v="0"/>
  </r>
  <r>
    <s v="TXT E SOLUTIONS"/>
    <n v="1"/>
    <s v="0.004"/>
    <m/>
    <x v="0"/>
    <x v="0"/>
  </r>
  <r>
    <s v="TYGERBERG ACAD HOSP"/>
    <n v="1"/>
    <s v="0.004"/>
    <m/>
    <x v="0"/>
    <x v="0"/>
  </r>
  <r>
    <s v="TYKS LASTENKLIN"/>
    <n v="1"/>
    <s v="0.004"/>
    <m/>
    <x v="0"/>
    <x v="0"/>
  </r>
  <r>
    <s v="TYKSLAB"/>
    <n v="1"/>
    <s v="0.004"/>
    <m/>
    <x v="0"/>
    <x v="0"/>
  </r>
  <r>
    <s v="TZANEIO HOSP"/>
    <n v="1"/>
    <s v="0.004"/>
    <m/>
    <x v="0"/>
    <x v="0"/>
  </r>
  <r>
    <s v="U CAT TEAM"/>
    <n v="1"/>
    <s v="0.004"/>
    <m/>
    <x v="0"/>
    <x v="0"/>
  </r>
  <r>
    <s v="U1125 INRA"/>
    <n v="1"/>
    <s v="0.004"/>
    <m/>
    <x v="0"/>
    <x v="0"/>
  </r>
  <r>
    <s v="U1219"/>
    <n v="1"/>
    <s v="0.004"/>
    <m/>
    <x v="0"/>
    <x v="0"/>
  </r>
  <r>
    <s v="UACH"/>
    <n v="1"/>
    <s v="0.004"/>
    <m/>
    <x v="0"/>
    <x v="0"/>
  </r>
  <r>
    <s v="UAM CSIC"/>
    <n v="1"/>
    <s v="0.004"/>
    <m/>
    <x v="0"/>
    <x v="0"/>
  </r>
  <r>
    <s v="UANL"/>
    <n v="1"/>
    <s v="0.004"/>
    <m/>
    <x v="0"/>
    <x v="0"/>
  </r>
  <r>
    <s v="UAS"/>
    <n v="1"/>
    <s v="0.004"/>
    <m/>
    <x v="0"/>
    <x v="0"/>
  </r>
  <r>
    <s v="UASM"/>
    <n v="1"/>
    <s v="0.004"/>
    <m/>
    <x v="0"/>
    <x v="0"/>
  </r>
  <r>
    <s v="UB"/>
    <n v="1"/>
    <s v="0.004"/>
    <m/>
    <x v="0"/>
    <x v="0"/>
  </r>
  <r>
    <s v="UBIK SOLUT"/>
    <n v="1"/>
    <s v="0.004"/>
    <m/>
    <x v="0"/>
    <x v="0"/>
  </r>
  <r>
    <s v="UBIK SOLUT LTD"/>
    <n v="1"/>
    <s v="0.004"/>
    <m/>
    <x v="0"/>
    <x v="0"/>
  </r>
  <r>
    <s v="UBO"/>
    <n v="1"/>
    <s v="0.004"/>
    <m/>
    <x v="0"/>
    <x v="0"/>
  </r>
  <r>
    <s v="UBT KOSOVO"/>
    <n v="1"/>
    <s v="0.004"/>
    <m/>
    <x v="0"/>
    <x v="0"/>
  </r>
  <r>
    <s v="UC"/>
    <n v="1"/>
    <s v="0.004"/>
    <m/>
    <x v="0"/>
    <x v="0"/>
  </r>
  <r>
    <s v="UC BERKELEY"/>
    <n v="1"/>
    <s v="0.004"/>
    <m/>
    <x v="0"/>
    <x v="0"/>
  </r>
  <r>
    <s v="UC DAVIS DEPT PSYCHIAT BEHAV SCI"/>
    <n v="1"/>
    <s v="0.004"/>
    <m/>
    <x v="0"/>
    <x v="0"/>
  </r>
  <r>
    <s v="UC DAVIS SCH MED"/>
    <n v="1"/>
    <s v="0.004"/>
    <m/>
    <x v="0"/>
    <x v="0"/>
  </r>
  <r>
    <s v="UC DAVIS TAHOE ENVIRONM RES CTR"/>
    <n v="1"/>
    <s v="0.004"/>
    <m/>
    <x v="0"/>
    <x v="0"/>
  </r>
  <r>
    <s v="UC SAN DIEGO HLTH SYST"/>
    <n v="1"/>
    <s v="0.004"/>
    <m/>
    <x v="0"/>
    <x v="0"/>
  </r>
  <r>
    <s v="UCB LYON 1"/>
    <n v="1"/>
    <s v="0.004"/>
    <m/>
    <x v="0"/>
    <x v="0"/>
  </r>
  <r>
    <s v="UCBL"/>
    <n v="1"/>
    <s v="0.004"/>
    <m/>
    <x v="0"/>
    <x v="0"/>
  </r>
  <r>
    <s v="UCBL1"/>
    <n v="1"/>
    <s v="0.004"/>
    <m/>
    <x v="0"/>
    <x v="0"/>
  </r>
  <r>
    <s v="UCD DUBLIN"/>
    <n v="1"/>
    <s v="0.004"/>
    <m/>
    <x v="0"/>
    <x v="0"/>
  </r>
  <r>
    <s v="UCD SCH GEOG"/>
    <n v="1"/>
    <s v="0.004"/>
    <m/>
    <x v="0"/>
    <x v="0"/>
  </r>
  <r>
    <s v="UCL DEPT MATH"/>
    <n v="1"/>
    <s v="0.004"/>
    <m/>
    <x v="0"/>
    <x v="0"/>
  </r>
  <r>
    <s v="UCL GENET INST"/>
    <n v="1"/>
    <s v="0.004"/>
    <m/>
    <x v="0"/>
    <x v="0"/>
  </r>
  <r>
    <s v="UCL INST LIVER DIGEST HLTH"/>
    <n v="1"/>
    <s v="0.004"/>
    <m/>
    <x v="0"/>
    <x v="0"/>
  </r>
  <r>
    <s v="UCL ROYAL FREE UCL MED SCH"/>
    <n v="1"/>
    <s v="0.004"/>
    <m/>
    <x v="0"/>
    <x v="0"/>
  </r>
  <r>
    <s v="UCLAN CYPRUS"/>
    <n v="1"/>
    <s v="0.004"/>
    <m/>
    <x v="0"/>
    <x v="0"/>
  </r>
  <r>
    <s v="UCSD"/>
    <n v="1"/>
    <s v="0.004"/>
    <m/>
    <x v="0"/>
    <x v="0"/>
  </r>
  <r>
    <s v="UCSF SCH MED"/>
    <n v="1"/>
    <s v="0.004"/>
    <m/>
    <x v="0"/>
    <x v="0"/>
  </r>
  <r>
    <s v="UCSF SCH PHARM"/>
    <n v="1"/>
    <s v="0.004"/>
    <m/>
    <x v="0"/>
    <x v="0"/>
  </r>
  <r>
    <s v="UEMS SP"/>
    <n v="1"/>
    <s v="0.004"/>
    <m/>
    <x v="0"/>
    <x v="0"/>
  </r>
  <r>
    <s v="UFA STATE AVIAT TECH UNIV"/>
    <n v="1"/>
    <s v="0.004"/>
    <m/>
    <x v="0"/>
    <x v="0"/>
  </r>
  <r>
    <s v="UFC"/>
    <n v="1"/>
    <s v="0.004"/>
    <m/>
    <x v="0"/>
    <x v="0"/>
  </r>
  <r>
    <s v="UFES"/>
    <n v="1"/>
    <s v="0.004"/>
    <m/>
    <x v="0"/>
    <x v="0"/>
  </r>
  <r>
    <s v="UFR SANTE UNIV BOURGOGNE FRANCHE COMTE"/>
    <n v="1"/>
    <s v="0.004"/>
    <m/>
    <x v="0"/>
    <x v="0"/>
  </r>
  <r>
    <s v="UFZ HELMHOLTZ CTR ENVIRONM"/>
    <n v="1"/>
    <s v="0.004"/>
    <m/>
    <x v="0"/>
    <x v="0"/>
  </r>
  <r>
    <s v="UFZ HELMHOLZ CTR ENVIRONM RES"/>
    <n v="1"/>
    <s v="0.004"/>
    <m/>
    <x v="0"/>
    <x v="0"/>
  </r>
  <r>
    <s v="UG GHENT UNIV"/>
    <n v="1"/>
    <s v="0.004"/>
    <m/>
    <x v="0"/>
    <x v="0"/>
  </r>
  <r>
    <s v="UGANDA TB RES CONSORTIUM"/>
    <n v="1"/>
    <s v="0.004"/>
    <m/>
    <x v="0"/>
    <x v="0"/>
  </r>
  <r>
    <s v="UH HUCH"/>
    <n v="1"/>
    <s v="0.004"/>
    <m/>
    <x v="0"/>
    <x v="0"/>
  </r>
  <r>
    <s v="UHASSELT"/>
    <n v="1"/>
    <s v="0.004"/>
    <m/>
    <x v="0"/>
    <x v="0"/>
  </r>
  <r>
    <s v="UHKT"/>
    <n v="1"/>
    <s v="0.004"/>
    <m/>
    <x v="0"/>
    <x v="0"/>
  </r>
  <r>
    <s v="UHL LINKOPING UNIV"/>
    <n v="1"/>
    <s v="0.004"/>
    <m/>
    <x v="0"/>
    <x v="0"/>
  </r>
  <r>
    <s v="UHN"/>
    <n v="1"/>
    <s v="0.004"/>
    <m/>
    <x v="0"/>
    <x v="0"/>
  </r>
  <r>
    <s v="UHSM"/>
    <n v="1"/>
    <s v="0.004"/>
    <m/>
    <x v="0"/>
    <x v="0"/>
  </r>
  <r>
    <s v="UIAIVERS GOTHENBURG"/>
    <n v="1"/>
    <s v="0.004"/>
    <m/>
    <x v="0"/>
    <x v="0"/>
  </r>
  <r>
    <s v="UIB CSIC"/>
    <n v="1"/>
    <s v="0.004"/>
    <m/>
    <x v="0"/>
    <x v="0"/>
  </r>
  <r>
    <s v="UIPS"/>
    <n v="1"/>
    <s v="0.004"/>
    <m/>
    <x v="0"/>
    <x v="0"/>
  </r>
  <r>
    <s v="UIT ARCT UNIV NORWAY"/>
    <n v="1"/>
    <s v="0.004"/>
    <m/>
    <x v="0"/>
    <x v="0"/>
  </r>
  <r>
    <s v="UIT ARCT UNIV TROMSO"/>
    <n v="1"/>
    <s v="0.004"/>
    <m/>
    <x v="0"/>
    <x v="0"/>
  </r>
  <r>
    <s v="UJCM"/>
    <n v="1"/>
    <s v="0.004"/>
    <m/>
    <x v="0"/>
    <x v="0"/>
  </r>
  <r>
    <s v="UJF GRENOBLE 1"/>
    <n v="1"/>
    <s v="0.004"/>
    <m/>
    <x v="0"/>
    <x v="0"/>
  </r>
  <r>
    <s v="UK BIOBANK"/>
    <n v="1"/>
    <s v="0.004"/>
    <m/>
    <x v="0"/>
    <x v="0"/>
  </r>
  <r>
    <s v="UK NEQAS BLOOD COAGULAT"/>
    <n v="1"/>
    <s v="0.004"/>
    <m/>
    <x v="0"/>
    <x v="0"/>
  </r>
  <r>
    <s v="UK RENAL REGISTRY"/>
    <n v="1"/>
    <s v="0.004"/>
    <m/>
    <x v="0"/>
    <x v="0"/>
  </r>
  <r>
    <s v="UK UNESCO MAN BIOSPHERE MAB URBAN FORUM"/>
    <n v="1"/>
    <s v="0.004"/>
    <m/>
    <x v="0"/>
    <x v="0"/>
  </r>
  <r>
    <s v="UKGM"/>
    <n v="1"/>
    <s v="0.004"/>
    <m/>
    <x v="0"/>
    <x v="0"/>
  </r>
  <r>
    <s v="UKK INST HLTH PROMOT"/>
    <n v="1"/>
    <s v="0.004"/>
    <m/>
    <x v="0"/>
    <x v="0"/>
  </r>
  <r>
    <s v="UKM MED CTR"/>
    <n v="1"/>
    <s v="0.004"/>
    <m/>
    <x v="0"/>
    <x v="0"/>
  </r>
  <r>
    <s v="UKRAINE BUKOVINA STATE MED UNIV"/>
    <n v="1"/>
    <s v="0.004"/>
    <m/>
    <x v="0"/>
    <x v="0"/>
  </r>
  <r>
    <s v="UKRAINE NATL SCI CTR"/>
    <n v="1"/>
    <s v="0.004"/>
    <m/>
    <x v="0"/>
    <x v="0"/>
  </r>
  <r>
    <s v="UKRAINIAN ACAD MED SCI"/>
    <n v="1"/>
    <s v="0.004"/>
    <m/>
    <x v="0"/>
    <x v="0"/>
  </r>
  <r>
    <s v="UKRAINIAN AS"/>
    <n v="1"/>
    <s v="0.004"/>
    <m/>
    <x v="0"/>
    <x v="0"/>
  </r>
  <r>
    <s v="UKRAINIAN ASSOC CARDIOL"/>
    <n v="1"/>
    <s v="0.004"/>
    <m/>
    <x v="0"/>
    <x v="0"/>
  </r>
  <r>
    <s v="UKRAINIAN NATL ACAD SCI"/>
    <n v="1"/>
    <s v="0.004"/>
    <m/>
    <x v="0"/>
    <x v="0"/>
  </r>
  <r>
    <s v="UKRAINIAN STATE FOREST PROTECT SERV"/>
    <n v="1"/>
    <s v="0.004"/>
    <m/>
    <x v="0"/>
    <x v="0"/>
  </r>
  <r>
    <s v="UKZN"/>
    <n v="1"/>
    <s v="0.004"/>
    <m/>
    <x v="0"/>
    <x v="0"/>
  </r>
  <r>
    <s v="ULAANBAATAR STATE UNIV"/>
    <n v="1"/>
    <s v="0.004"/>
    <m/>
    <x v="0"/>
    <x v="0"/>
  </r>
  <r>
    <s v="ULB"/>
    <n v="1"/>
    <s v="0.004"/>
    <m/>
    <x v="0"/>
    <x v="0"/>
  </r>
  <r>
    <s v="ULCO"/>
    <n v="1"/>
    <s v="0.004"/>
    <m/>
    <x v="0"/>
    <x v="0"/>
  </r>
  <r>
    <s v="ULIKOOLI AJALOO INST"/>
    <n v="1"/>
    <s v="0.004"/>
    <m/>
    <x v="0"/>
    <x v="0"/>
  </r>
  <r>
    <s v="ULL"/>
    <n v="1"/>
    <s v="0.004"/>
    <m/>
    <x v="0"/>
    <x v="0"/>
  </r>
  <r>
    <s v="ULMER MUSEUM"/>
    <n v="1"/>
    <s v="0.004"/>
    <m/>
    <x v="0"/>
    <x v="0"/>
  </r>
  <r>
    <s v="ULP"/>
    <n v="1"/>
    <s v="0.004"/>
    <m/>
    <x v="0"/>
    <x v="0"/>
  </r>
  <r>
    <s v="ULR"/>
    <n v="1"/>
    <s v="0.004"/>
    <m/>
    <x v="0"/>
    <x v="0"/>
  </r>
  <r>
    <s v="ULSAN NATL INST SCI TECHNOL"/>
    <n v="1"/>
    <s v="0.004"/>
    <m/>
    <x v="0"/>
    <x v="0"/>
  </r>
  <r>
    <s v="ULSS19 VENETO"/>
    <n v="1"/>
    <s v="0.004"/>
    <m/>
    <x v="0"/>
    <x v="0"/>
  </r>
  <r>
    <s v="ULUGH BEG ASTRON INST"/>
    <n v="1"/>
    <s v="0.004"/>
    <m/>
    <x v="0"/>
    <x v="0"/>
  </r>
  <r>
    <s v="UM FS"/>
    <n v="1"/>
    <s v="0.004"/>
    <m/>
    <x v="0"/>
    <x v="0"/>
  </r>
  <r>
    <s v="UMBERTO I HOSP"/>
    <n v="1"/>
    <s v="0.004"/>
    <m/>
    <x v="0"/>
    <x v="0"/>
  </r>
  <r>
    <s v="UMBERTO I UNIV HOSP"/>
    <n v="1"/>
    <s v="0.004"/>
    <m/>
    <x v="0"/>
    <x v="0"/>
  </r>
  <r>
    <s v="UMC"/>
    <n v="1"/>
    <s v="0.004"/>
    <m/>
    <x v="0"/>
    <x v="0"/>
  </r>
  <r>
    <s v="UMCU"/>
    <n v="1"/>
    <s v="0.004"/>
    <m/>
    <x v="0"/>
    <x v="0"/>
  </r>
  <r>
    <s v="UMEAA UNIV"/>
    <n v="1"/>
    <s v="0.004"/>
    <m/>
    <x v="0"/>
    <x v="0"/>
  </r>
  <r>
    <s v="UMHAT ALEXANDROVSKA EAD"/>
    <n v="1"/>
    <s v="0.004"/>
    <m/>
    <x v="0"/>
    <x v="0"/>
  </r>
  <r>
    <s v="UMHAT DR GEORGI STRANSKI EAD"/>
    <n v="1"/>
    <s v="0.004"/>
    <m/>
    <x v="0"/>
    <x v="0"/>
  </r>
  <r>
    <s v="UMHAT GEORGI STRANSKI"/>
    <n v="1"/>
    <s v="0.004"/>
    <m/>
    <x v="0"/>
    <x v="0"/>
  </r>
  <r>
    <s v="UMHAT SV GEORGI EAD"/>
    <n v="1"/>
    <s v="0.004"/>
    <m/>
    <x v="0"/>
    <x v="0"/>
  </r>
  <r>
    <s v="UMHAT SVETI GEORGI PLOVDIV"/>
    <n v="1"/>
    <s v="0.004"/>
    <m/>
    <x v="0"/>
    <x v="0"/>
  </r>
  <r>
    <s v="UMHAT TZARITZA YOANNA ISUL EAD"/>
    <n v="1"/>
    <s v="0.004"/>
    <m/>
    <x v="0"/>
    <x v="0"/>
  </r>
  <r>
    <s v="UMHATEM PIROGOV"/>
    <n v="1"/>
    <s v="0.004"/>
    <m/>
    <x v="0"/>
    <x v="0"/>
  </r>
  <r>
    <s v="UMR 1184"/>
    <n v="1"/>
    <s v="0.004"/>
    <m/>
    <x v="0"/>
    <x v="0"/>
  </r>
  <r>
    <s v="UMR 1280"/>
    <n v="1"/>
    <s v="0.004"/>
    <m/>
    <x v="0"/>
    <x v="0"/>
  </r>
  <r>
    <s v="UMR 224 IRD CNRS UM1"/>
    <n v="1"/>
    <s v="0.004"/>
    <m/>
    <x v="0"/>
    <x v="0"/>
  </r>
  <r>
    <s v="UMR 6110 CNRS"/>
    <n v="1"/>
    <s v="0.004"/>
    <m/>
    <x v="0"/>
    <x v="0"/>
  </r>
  <r>
    <s v="UMR 7093"/>
    <n v="1"/>
    <s v="0.004"/>
    <m/>
    <x v="0"/>
    <x v="0"/>
  </r>
  <r>
    <s v="UMR CIRED"/>
    <n v="1"/>
    <s v="0.004"/>
    <m/>
    <x v="0"/>
    <x v="0"/>
  </r>
  <r>
    <s v="UMR CNRS 6226"/>
    <n v="1"/>
    <s v="0.004"/>
    <m/>
    <x v="0"/>
    <x v="0"/>
  </r>
  <r>
    <s v="UMR INRA"/>
    <n v="1"/>
    <s v="0.004"/>
    <m/>
    <x v="0"/>
    <x v="0"/>
  </r>
  <r>
    <s v="UMR INSERM U1122"/>
    <n v="1"/>
    <s v="0.004"/>
    <m/>
    <x v="0"/>
    <x v="0"/>
  </r>
  <r>
    <s v="UMR SYST"/>
    <n v="1"/>
    <s v="0.004"/>
    <m/>
    <x v="0"/>
    <x v="0"/>
  </r>
  <r>
    <s v="UMR1152"/>
    <n v="1"/>
    <s v="0.004"/>
    <m/>
    <x v="0"/>
    <x v="0"/>
  </r>
  <r>
    <s v="UMWELTFORSCHUNGSZENTRUM"/>
    <n v="1"/>
    <s v="0.004"/>
    <m/>
    <x v="0"/>
    <x v="0"/>
  </r>
  <r>
    <s v="UN FINANCING DEV OFF"/>
    <n v="1"/>
    <s v="0.004"/>
    <m/>
    <x v="0"/>
    <x v="0"/>
  </r>
  <r>
    <s v="UN POPULAT FUND"/>
    <n v="1"/>
    <s v="0.004"/>
    <m/>
    <x v="0"/>
    <x v="0"/>
  </r>
  <r>
    <s v="UNAM"/>
    <n v="1"/>
    <s v="0.004"/>
    <m/>
    <x v="0"/>
    <x v="0"/>
  </r>
  <r>
    <s v="UNAM UNIV"/>
    <n v="1"/>
    <s v="0.004"/>
    <m/>
    <x v="0"/>
    <x v="0"/>
  </r>
  <r>
    <s v="UNC"/>
    <n v="1"/>
    <s v="0.004"/>
    <m/>
    <x v="0"/>
    <x v="0"/>
  </r>
  <r>
    <s v="UNC SCH MED"/>
    <n v="1"/>
    <s v="0.004"/>
    <m/>
    <x v="0"/>
    <x v="0"/>
  </r>
  <r>
    <s v="UNCG"/>
    <n v="1"/>
    <s v="0.004"/>
    <m/>
    <x v="0"/>
    <x v="0"/>
  </r>
  <r>
    <s v="UNDERSTANDING SERV DELA SEMEYNYE"/>
    <n v="1"/>
    <s v="0.004"/>
    <m/>
    <x v="0"/>
    <x v="0"/>
  </r>
  <r>
    <s v="UNDP SWAZILAND"/>
    <n v="1"/>
    <s v="0.004"/>
    <m/>
    <x v="0"/>
    <x v="0"/>
  </r>
  <r>
    <s v="UNESCO IHE"/>
    <n v="1"/>
    <s v="0.004"/>
    <m/>
    <x v="0"/>
    <x v="0"/>
  </r>
  <r>
    <s v="UNESCO REG BUR SCI ASIA PACIFIC"/>
    <n v="1"/>
    <s v="0.004"/>
    <m/>
    <x v="0"/>
    <x v="0"/>
  </r>
  <r>
    <s v="UNESP"/>
    <n v="1"/>
    <s v="0.004"/>
    <m/>
    <x v="0"/>
    <x v="0"/>
  </r>
  <r>
    <s v="UNESTA RES CTR"/>
    <n v="1"/>
    <s v="0.004"/>
    <m/>
    <x v="0"/>
    <x v="0"/>
  </r>
  <r>
    <s v="UNFPA ASIA PACIFIC REG OFF"/>
    <n v="1"/>
    <s v="0.004"/>
    <m/>
    <x v="0"/>
    <x v="0"/>
  </r>
  <r>
    <s v="UNI C"/>
    <n v="1"/>
    <s v="0.004"/>
    <m/>
    <x v="0"/>
    <x v="0"/>
  </r>
  <r>
    <s v="UNI G MARCONI"/>
    <n v="1"/>
    <s v="0.004"/>
    <m/>
    <x v="0"/>
    <x v="0"/>
  </r>
  <r>
    <s v="UNI G MARCONI ROMA"/>
    <n v="1"/>
    <s v="0.004"/>
    <m/>
    <x v="0"/>
    <x v="0"/>
  </r>
  <r>
    <s v="UNI MED CTR"/>
    <n v="1"/>
    <s v="0.004"/>
    <m/>
    <x v="0"/>
    <x v="0"/>
  </r>
  <r>
    <s v="UNI RES BJERKNES CTR CLIMATE RES"/>
    <n v="1"/>
    <s v="0.004"/>
    <m/>
    <x v="0"/>
    <x v="0"/>
  </r>
  <r>
    <s v="UNI RES ENVIRONM"/>
    <n v="1"/>
    <s v="0.004"/>
    <m/>
    <x v="0"/>
    <x v="0"/>
  </r>
  <r>
    <s v="UNI RES ROKKAN CTR"/>
    <n v="1"/>
    <s v="0.004"/>
    <m/>
    <x v="0"/>
    <x v="0"/>
  </r>
  <r>
    <s v="UNI TRENTO"/>
    <n v="1"/>
    <s v="0.004"/>
    <m/>
    <x v="0"/>
    <x v="0"/>
  </r>
  <r>
    <s v="UNIDAD ASOCIADA CSIC"/>
    <n v="1"/>
    <s v="0.004"/>
    <m/>
    <x v="0"/>
    <x v="0"/>
  </r>
  <r>
    <s v="UNIDAD ASOCIADA OBSERV ASTRON IFCA UV"/>
    <n v="1"/>
    <s v="0.004"/>
    <m/>
    <x v="0"/>
    <x v="0"/>
  </r>
  <r>
    <s v="UNIDAD CARDIOL CLIN"/>
    <n v="1"/>
    <s v="0.004"/>
    <m/>
    <x v="0"/>
    <x v="0"/>
  </r>
  <r>
    <s v="UNIDAD DOCENTE MED FAMILIAR COMUNITARIA LA RIOJ"/>
    <n v="1"/>
    <s v="0.004"/>
    <m/>
    <x v="0"/>
    <x v="0"/>
  </r>
  <r>
    <s v="UNIDADE RADIOTERAPIA ALGARVE QUADRANTES FARO"/>
    <n v="1"/>
    <s v="0.004"/>
    <m/>
    <x v="0"/>
    <x v="0"/>
  </r>
  <r>
    <s v="UNILASALLE"/>
    <n v="1"/>
    <s v="0.004"/>
    <m/>
    <x v="0"/>
    <x v="0"/>
  </r>
  <r>
    <s v="UNILEVER R D"/>
    <n v="1"/>
    <s v="0.004"/>
    <m/>
    <x v="0"/>
    <x v="0"/>
  </r>
  <r>
    <s v="UNIMAS 94300 KOTA SAMARAHAN"/>
    <n v="1"/>
    <s v="0.004"/>
    <m/>
    <x v="0"/>
    <x v="0"/>
  </r>
  <r>
    <s v="UNINOVAFAPI UNIV CTR"/>
    <n v="1"/>
    <s v="0.004"/>
    <m/>
    <x v="0"/>
    <x v="0"/>
  </r>
  <r>
    <s v="UNION ESTONIAN DANCE EDUC DANCE ARTISTS"/>
    <n v="1"/>
    <s v="0.004"/>
    <m/>
    <x v="0"/>
    <x v="0"/>
  </r>
  <r>
    <s v="UNION GRAD COLL"/>
    <n v="1"/>
    <s v="0.004"/>
    <m/>
    <x v="0"/>
    <x v="0"/>
  </r>
  <r>
    <s v="UNION SANITAIRE SOCIALE AUDE PYRENEES"/>
    <n v="1"/>
    <s v="0.004"/>
    <m/>
    <x v="0"/>
    <x v="0"/>
  </r>
  <r>
    <s v="UNIONHEALTH ASSOCIATES LLC"/>
    <n v="1"/>
    <s v="0.004"/>
    <m/>
    <x v="0"/>
    <x v="0"/>
  </r>
  <r>
    <s v="UNIQUER SARL"/>
    <n v="1"/>
    <s v="0.004"/>
    <m/>
    <x v="0"/>
    <x v="0"/>
  </r>
  <r>
    <s v="UNIROUEN"/>
    <n v="1"/>
    <s v="0.004"/>
    <m/>
    <x v="0"/>
    <x v="0"/>
  </r>
  <r>
    <s v="UNIS"/>
    <n v="1"/>
    <s v="0.004"/>
    <m/>
    <x v="0"/>
    <x v="0"/>
  </r>
  <r>
    <s v="UNISPITAL BASEL"/>
    <n v="1"/>
    <s v="0.004"/>
    <m/>
    <x v="0"/>
    <x v="0"/>
  </r>
  <r>
    <s v="UNIT CHILD ADOLESCENT MENTAL HLTH"/>
    <n v="1"/>
    <s v="0.004"/>
    <m/>
    <x v="0"/>
    <x v="0"/>
  </r>
  <r>
    <s v="UNIT COORDINAT SUPPORT SURVEILLANCE"/>
    <n v="1"/>
    <s v="0.004"/>
    <m/>
    <x v="0"/>
    <x v="0"/>
  </r>
  <r>
    <s v="UNIT HONEY BEE PATHOL"/>
    <n v="1"/>
    <s v="0.004"/>
    <m/>
    <x v="0"/>
    <x v="0"/>
  </r>
  <r>
    <s v="UNITEC"/>
    <n v="1"/>
    <s v="0.004"/>
    <m/>
    <x v="0"/>
    <x v="0"/>
  </r>
  <r>
    <s v="UNITEC INST TECHNOL"/>
    <n v="1"/>
    <s v="0.004"/>
    <m/>
    <x v="0"/>
    <x v="0"/>
  </r>
  <r>
    <s v="UNITED ENTERPRISE GEOSERV"/>
    <n v="1"/>
    <s v="0.004"/>
    <m/>
    <x v="0"/>
    <x v="0"/>
  </r>
  <r>
    <s v="UNITED KINGDOM GARNER CONSULTING"/>
    <n v="1"/>
    <s v="0.004"/>
    <m/>
    <x v="0"/>
    <x v="0"/>
  </r>
  <r>
    <s v="UNITED LAB INC"/>
    <n v="1"/>
    <s v="0.004"/>
    <m/>
    <x v="0"/>
    <x v="0"/>
  </r>
  <r>
    <s v="UNITED LABS"/>
    <n v="1"/>
    <s v="0.004"/>
    <m/>
    <x v="0"/>
    <x v="0"/>
  </r>
  <r>
    <s v="UNITED MEDIX LABS LTD"/>
    <n v="1"/>
    <s v="0.004"/>
    <m/>
    <x v="0"/>
    <x v="0"/>
  </r>
  <r>
    <s v="UNITED NATIONS DEPT ECON SOCIAL AFFAIRS"/>
    <n v="1"/>
    <s v="0.004"/>
    <m/>
    <x v="0"/>
    <x v="0"/>
  </r>
  <r>
    <s v="UNITED NATIONS ENVIRONM PROGRAMME WORLD CONSERVA"/>
    <n v="1"/>
    <s v="0.004"/>
    <m/>
    <x v="0"/>
    <x v="0"/>
  </r>
  <r>
    <s v="UNITED NATIONS UNIV"/>
    <n v="1"/>
    <s v="0.004"/>
    <m/>
    <x v="0"/>
    <x v="0"/>
  </r>
  <r>
    <s v="UNITELMA SAPIENZA"/>
    <n v="1"/>
    <s v="0.004"/>
    <m/>
    <x v="0"/>
    <x v="0"/>
  </r>
  <r>
    <s v="UNITING MEDICALLY SUPERVISED INJECTING CTR"/>
    <n v="1"/>
    <s v="0.004"/>
    <m/>
    <x v="0"/>
    <x v="0"/>
  </r>
  <r>
    <s v="UNITY UNIV"/>
    <n v="1"/>
    <s v="0.004"/>
    <m/>
    <x v="0"/>
    <x v="0"/>
  </r>
  <r>
    <s v="UNIV AALBORG"/>
    <n v="1"/>
    <s v="0.004"/>
    <m/>
    <x v="0"/>
    <x v="0"/>
  </r>
  <r>
    <s v="UNIV ABDELMALEK ESSAADI"/>
    <n v="1"/>
    <s v="0.004"/>
    <m/>
    <x v="0"/>
    <x v="0"/>
  </r>
  <r>
    <s v="UNIV ABERTAY"/>
    <n v="1"/>
    <s v="0.004"/>
    <m/>
    <x v="0"/>
    <x v="0"/>
  </r>
  <r>
    <s v="UNIV AGR LUBLIN"/>
    <n v="1"/>
    <s v="0.004"/>
    <m/>
    <x v="0"/>
    <x v="0"/>
  </r>
  <r>
    <s v="UNIV AIX MARSEILLE 1"/>
    <n v="1"/>
    <s v="0.004"/>
    <m/>
    <x v="0"/>
    <x v="0"/>
  </r>
  <r>
    <s v="UNIV AIX MARSEILLE III"/>
    <n v="1"/>
    <s v="0.004"/>
    <m/>
    <x v="0"/>
    <x v="0"/>
  </r>
  <r>
    <s v="UNIV AIX PROVENCE"/>
    <n v="1"/>
    <s v="0.004"/>
    <m/>
    <x v="0"/>
    <x v="0"/>
  </r>
  <r>
    <s v="UNIV ALASKA MUSEUM NORTH"/>
    <n v="1"/>
    <s v="0.004"/>
    <m/>
    <x v="0"/>
    <x v="0"/>
  </r>
  <r>
    <s v="UNIV ALBACETE"/>
    <n v="1"/>
    <s v="0.004"/>
    <m/>
    <x v="0"/>
    <x v="0"/>
  </r>
  <r>
    <s v="UNIV ALBERTO HURTADO"/>
    <n v="1"/>
    <s v="0.004"/>
    <m/>
    <x v="0"/>
    <x v="0"/>
  </r>
  <r>
    <s v="UNIV AMERICAS PUEBLA"/>
    <n v="1"/>
    <s v="0.004"/>
    <m/>
    <x v="0"/>
    <x v="0"/>
  </r>
  <r>
    <s v="UNIV ANAHUAC"/>
    <n v="1"/>
    <s v="0.004"/>
    <m/>
    <x v="0"/>
    <x v="0"/>
  </r>
  <r>
    <s v="UNIV ANCONA"/>
    <n v="1"/>
    <s v="0.004"/>
    <m/>
    <x v="0"/>
    <x v="0"/>
  </r>
  <r>
    <s v="UNIV ANGLIA"/>
    <n v="1"/>
    <s v="0.004"/>
    <m/>
    <x v="0"/>
    <x v="0"/>
  </r>
  <r>
    <s v="UNIV ANTILLES"/>
    <n v="1"/>
    <s v="0.004"/>
    <m/>
    <x v="0"/>
    <x v="0"/>
  </r>
  <r>
    <s v="UNIV ANTOFAGASTA"/>
    <n v="1"/>
    <s v="0.004"/>
    <m/>
    <x v="0"/>
    <x v="0"/>
  </r>
  <r>
    <s v="UNIV ANTWERPN"/>
    <n v="1"/>
    <s v="0.004"/>
    <m/>
    <x v="0"/>
    <x v="0"/>
  </r>
  <r>
    <s v="UNIV APPL SCI AACHEN"/>
    <n v="1"/>
    <s v="0.004"/>
    <m/>
    <x v="0"/>
    <x v="0"/>
  </r>
  <r>
    <s v="UNIV APPL SCI ARTS WESTERN"/>
    <n v="1"/>
    <s v="0.004"/>
    <m/>
    <x v="0"/>
    <x v="0"/>
  </r>
  <r>
    <s v="UNIV APPL SCI ARTS WESTERN SWITZERLAND HES SO"/>
    <n v="1"/>
    <s v="0.004"/>
    <m/>
    <x v="0"/>
    <x v="0"/>
  </r>
  <r>
    <s v="UNIV APPL SCI FH CAMPUS WIEN"/>
    <n v="1"/>
    <s v="0.004"/>
    <m/>
    <x v="0"/>
    <x v="0"/>
  </r>
  <r>
    <s v="UNIV APPL SCI GIESSEN FRIEDBERG"/>
    <n v="1"/>
    <s v="0.004"/>
    <m/>
    <x v="0"/>
    <x v="0"/>
  </r>
  <r>
    <s v="UNIV APPL SCI NORTHWESTERN SWIZERLAND"/>
    <n v="1"/>
    <s v="0.004"/>
    <m/>
    <x v="0"/>
    <x v="0"/>
  </r>
  <r>
    <s v="UNIV APPL SCI NW SWITZERLAND"/>
    <n v="1"/>
    <s v="0.004"/>
    <m/>
    <x v="0"/>
    <x v="0"/>
  </r>
  <r>
    <s v="UNIV APPL SCI TECHNOL BUSINESS DESIGN"/>
    <n v="1"/>
    <s v="0.004"/>
    <m/>
    <x v="0"/>
    <x v="0"/>
  </r>
  <r>
    <s v="UNIV ARNHEM"/>
    <n v="1"/>
    <s v="0.004"/>
    <m/>
    <x v="0"/>
    <x v="0"/>
  </r>
  <r>
    <s v="UNIV ART DESIGN"/>
    <n v="1"/>
    <s v="0.004"/>
    <m/>
    <x v="0"/>
    <x v="0"/>
  </r>
  <r>
    <s v="UNIV ARTOIS"/>
    <n v="1"/>
    <s v="0.004"/>
    <m/>
    <x v="0"/>
    <x v="0"/>
  </r>
  <r>
    <s v="UNIV ATHENS SCH MED"/>
    <n v="1"/>
    <s v="0.004"/>
    <m/>
    <x v="0"/>
    <x v="0"/>
  </r>
  <r>
    <s v="UNIV ATLANTICO"/>
    <n v="1"/>
    <s v="0.004"/>
    <m/>
    <x v="0"/>
    <x v="0"/>
  </r>
  <r>
    <s v="UNIV AUONOMA DE SAN LUIS POTOSI"/>
    <n v="1"/>
    <s v="0.004"/>
    <m/>
    <x v="0"/>
    <x v="0"/>
  </r>
  <r>
    <s v="UNIV AUT BARCELONA"/>
    <n v="1"/>
    <s v="0.004"/>
    <m/>
    <x v="0"/>
    <x v="0"/>
  </r>
  <r>
    <s v="UNIV AUTO NOMA BARCELONA"/>
    <n v="1"/>
    <s v="0.004"/>
    <m/>
    <x v="0"/>
    <x v="0"/>
  </r>
  <r>
    <s v="UNIV AUTONOM TLAXCALA"/>
    <n v="1"/>
    <s v="0.004"/>
    <m/>
    <x v="0"/>
    <x v="0"/>
  </r>
  <r>
    <s v="UNIV AUTONOMA"/>
    <n v="1"/>
    <s v="0.004"/>
    <m/>
    <x v="0"/>
    <x v="0"/>
  </r>
  <r>
    <s v="UNIV AUTONOMA BUCARAMANGA"/>
    <n v="1"/>
    <s v="0.004"/>
    <m/>
    <x v="0"/>
    <x v="0"/>
  </r>
  <r>
    <s v="UNIV AUTONOMA ESTADO MEXICO"/>
    <n v="1"/>
    <s v="0.004"/>
    <m/>
    <x v="0"/>
    <x v="0"/>
  </r>
  <r>
    <s v="UNIV AUTONOMA GUERRERO"/>
    <n v="1"/>
    <s v="0.004"/>
    <m/>
    <x v="0"/>
    <x v="0"/>
  </r>
  <r>
    <s v="UNIV AUTONOMA LISBOA"/>
    <n v="1"/>
    <s v="0.004"/>
    <m/>
    <x v="0"/>
    <x v="0"/>
  </r>
  <r>
    <s v="UNIV AUTONOMA METROPOLITANA IZTAPALAPA"/>
    <n v="1"/>
    <s v="0.004"/>
    <m/>
    <x v="0"/>
    <x v="0"/>
  </r>
  <r>
    <s v="UNIV AUTONOMA NAYARIT"/>
    <n v="1"/>
    <s v="0.004"/>
    <m/>
    <x v="0"/>
    <x v="0"/>
  </r>
  <r>
    <s v="UNIV AUTONOMA SAN LUIS"/>
    <n v="1"/>
    <s v="0.004"/>
    <m/>
    <x v="0"/>
    <x v="0"/>
  </r>
  <r>
    <s v="UNIV AUTONOMA SAN THIS POTOSI"/>
    <n v="1"/>
    <s v="0.004"/>
    <m/>
    <x v="0"/>
    <x v="0"/>
  </r>
  <r>
    <s v="UNIV AUTONOMA SANTO DOMINGO"/>
    <n v="1"/>
    <s v="0.004"/>
    <m/>
    <x v="0"/>
    <x v="0"/>
  </r>
  <r>
    <s v="UNIV AUTONOMA TLAXCALA"/>
    <n v="1"/>
    <s v="0.004"/>
    <m/>
    <x v="0"/>
    <x v="0"/>
  </r>
  <r>
    <s v="UNIV AUTONOMA TOMAS FRIAS"/>
    <n v="1"/>
    <s v="0.004"/>
    <m/>
    <x v="0"/>
    <x v="0"/>
  </r>
  <r>
    <s v="UNIV AVEIRO QOPNA"/>
    <n v="1"/>
    <s v="0.004"/>
    <m/>
    <x v="0"/>
    <x v="0"/>
  </r>
  <r>
    <s v="UNIV BALEAR ISLANDS UIB"/>
    <n v="1"/>
    <s v="0.004"/>
    <m/>
    <x v="0"/>
    <x v="0"/>
  </r>
  <r>
    <s v="UNIV BALEARIC ISL UIB"/>
    <n v="1"/>
    <s v="0.004"/>
    <m/>
    <x v="0"/>
    <x v="0"/>
  </r>
  <r>
    <s v="UNIV BALOCHISTAN"/>
    <n v="1"/>
    <s v="0.004"/>
    <m/>
    <x v="0"/>
    <x v="0"/>
  </r>
  <r>
    <s v="UNIV BALTIMORE"/>
    <n v="1"/>
    <s v="0.004"/>
    <m/>
    <x v="0"/>
    <x v="0"/>
  </r>
  <r>
    <s v="UNIV BALUCHISTAN"/>
    <n v="1"/>
    <s v="0.004"/>
    <m/>
    <x v="0"/>
    <x v="0"/>
  </r>
  <r>
    <s v="UNIV BAMENDA"/>
    <n v="1"/>
    <s v="0.004"/>
    <m/>
    <x v="0"/>
    <x v="0"/>
  </r>
  <r>
    <s v="UNIV BANJA LUKA REPUBL SRPSKA"/>
    <n v="1"/>
    <s v="0.004"/>
    <m/>
    <x v="0"/>
    <x v="0"/>
  </r>
  <r>
    <s v="UNIV BANJO LUKA"/>
    <n v="1"/>
    <s v="0.004"/>
    <m/>
    <x v="0"/>
    <x v="0"/>
  </r>
  <r>
    <s v="UNIV BASEL CHILDRENS HOSP UKBB"/>
    <n v="1"/>
    <s v="0.004"/>
    <m/>
    <x v="0"/>
    <x v="0"/>
  </r>
  <r>
    <s v="UNIV BASQUE"/>
    <n v="1"/>
    <s v="0.004"/>
    <m/>
    <x v="0"/>
    <x v="0"/>
  </r>
  <r>
    <s v="UNIV BASQUE COUNTRY EHU"/>
    <n v="1"/>
    <s v="0.004"/>
    <m/>
    <x v="0"/>
    <x v="0"/>
  </r>
  <r>
    <s v="UNIV BASQUE COUNTRY EHU UPV"/>
    <n v="1"/>
    <s v="0.004"/>
    <m/>
    <x v="0"/>
    <x v="0"/>
  </r>
  <r>
    <s v="UNIV BASQUE COUNTRY UPV EIIU"/>
    <n v="1"/>
    <s v="0.004"/>
    <m/>
    <x v="0"/>
    <x v="0"/>
  </r>
  <r>
    <s v="UNIV BEDFORDSHIRE"/>
    <n v="1"/>
    <s v="0.004"/>
    <m/>
    <x v="0"/>
    <x v="0"/>
  </r>
  <r>
    <s v="UNIV BELGRADE 8"/>
    <n v="1"/>
    <s v="0.004"/>
    <m/>
    <x v="0"/>
    <x v="0"/>
  </r>
  <r>
    <s v="UNIV BELGRADE SERBIA"/>
    <n v="1"/>
    <s v="0.004"/>
    <m/>
    <x v="0"/>
    <x v="0"/>
  </r>
  <r>
    <s v="UNIV BELLERMINE"/>
    <n v="1"/>
    <s v="0.004"/>
    <m/>
    <x v="0"/>
    <x v="0"/>
  </r>
  <r>
    <s v="UNIV BLOEMFONTEIN"/>
    <n v="1"/>
    <s v="0.004"/>
    <m/>
    <x v="0"/>
    <x v="0"/>
  </r>
  <r>
    <s v="UNIV BOCHUM"/>
    <n v="1"/>
    <s v="0.004"/>
    <m/>
    <x v="0"/>
    <x v="0"/>
  </r>
  <r>
    <s v="UNIV BOCHUM IPA"/>
    <n v="1"/>
    <s v="0.004"/>
    <m/>
    <x v="0"/>
    <x v="0"/>
  </r>
  <r>
    <s v="UNIV BODENKULTUR"/>
    <n v="1"/>
    <s v="0.004"/>
    <m/>
    <x v="0"/>
    <x v="0"/>
  </r>
  <r>
    <s v="UNIV BODENKULTUR BOKU"/>
    <n v="1"/>
    <s v="0.004"/>
    <m/>
    <x v="0"/>
    <x v="0"/>
  </r>
  <r>
    <s v="UNIV BOLNITZA TZARITZA IOANNA"/>
    <n v="1"/>
    <s v="0.004"/>
    <m/>
    <x v="0"/>
    <x v="0"/>
  </r>
  <r>
    <s v="UNIV BOLONIA"/>
    <n v="1"/>
    <s v="0.004"/>
    <m/>
    <x v="0"/>
    <x v="0"/>
  </r>
  <r>
    <s v="UNIV BOLZANO"/>
    <n v="1"/>
    <s v="0.004"/>
    <m/>
    <x v="0"/>
    <x v="0"/>
  </r>
  <r>
    <s v="UNIV BOMBAY"/>
    <n v="1"/>
    <s v="0.004"/>
    <m/>
    <x v="0"/>
    <x v="0"/>
  </r>
  <r>
    <s v="UNIV BONN MED CTR"/>
    <n v="1"/>
    <s v="0.004"/>
    <m/>
    <x v="0"/>
    <x v="0"/>
  </r>
  <r>
    <s v="UNIV BORDEAUX 3"/>
    <n v="1"/>
    <s v="0.004"/>
    <m/>
    <x v="0"/>
    <x v="0"/>
  </r>
  <r>
    <s v="UNIV BRASOV"/>
    <n v="1"/>
    <s v="0.004"/>
    <m/>
    <x v="0"/>
    <x v="0"/>
  </r>
  <r>
    <s v="UNIV BRAZIL"/>
    <n v="1"/>
    <s v="0.004"/>
    <m/>
    <x v="0"/>
    <x v="0"/>
  </r>
  <r>
    <s v="UNIV BREST"/>
    <n v="1"/>
    <s v="0.004"/>
    <m/>
    <x v="0"/>
    <x v="0"/>
  </r>
  <r>
    <s v="UNIV BRISTOL MED RES COUNCIL INTEGRAT EPIDEMIOL"/>
    <n v="1"/>
    <s v="0.004"/>
    <m/>
    <x v="0"/>
    <x v="0"/>
  </r>
  <r>
    <s v="UNIV BRUSSELS"/>
    <n v="1"/>
    <s v="0.004"/>
    <m/>
    <x v="0"/>
    <x v="0"/>
  </r>
  <r>
    <s v="UNIV BRUXELLES"/>
    <n v="1"/>
    <s v="0.004"/>
    <m/>
    <x v="0"/>
    <x v="0"/>
  </r>
  <r>
    <s v="UNIV BUDAPEST"/>
    <n v="1"/>
    <s v="0.004"/>
    <m/>
    <x v="0"/>
    <x v="0"/>
  </r>
  <r>
    <s v="UNIV BUFFALO NEW YORK STATE UNIV"/>
    <n v="1"/>
    <s v="0.004"/>
    <m/>
    <x v="0"/>
    <x v="0"/>
  </r>
  <r>
    <s v="UNIV CA FOSCAN"/>
    <n v="1"/>
    <s v="0.004"/>
    <m/>
    <x v="0"/>
    <x v="0"/>
  </r>
  <r>
    <s v="UNIV CA FOSCARI VENEZIA"/>
    <n v="1"/>
    <s v="0.004"/>
    <m/>
    <x v="0"/>
    <x v="0"/>
  </r>
  <r>
    <s v="UNIV CAEN"/>
    <n v="1"/>
    <s v="0.004"/>
    <m/>
    <x v="0"/>
    <x v="0"/>
  </r>
  <r>
    <s v="UNIV CALABAR"/>
    <n v="1"/>
    <s v="0.004"/>
    <m/>
    <x v="0"/>
    <x v="0"/>
  </r>
  <r>
    <s v="UNIV CALGARY QATAR"/>
    <n v="1"/>
    <s v="0.004"/>
    <m/>
    <x v="0"/>
    <x v="0"/>
  </r>
  <r>
    <s v="UNIV CALIF DAVIS LIB"/>
    <n v="1"/>
    <s v="0.004"/>
    <m/>
    <x v="0"/>
    <x v="0"/>
  </r>
  <r>
    <s v="UNIV CALIF HERBARIUM"/>
    <n v="1"/>
    <s v="0.004"/>
    <m/>
    <x v="0"/>
    <x v="0"/>
  </r>
  <r>
    <s v="UNIV CALIF LAWRENCE LIVERMORE NATL LAB"/>
    <n v="1"/>
    <s v="0.004"/>
    <m/>
    <x v="0"/>
    <x v="0"/>
  </r>
  <r>
    <s v="UNIV CALIF LOS ANGELES SCH PUBL HLTH"/>
    <n v="1"/>
    <s v="0.004"/>
    <m/>
    <x v="0"/>
    <x v="0"/>
  </r>
  <r>
    <s v="UNIV CALIF MERCED"/>
    <n v="1"/>
    <s v="0.004"/>
    <m/>
    <x v="0"/>
    <x v="0"/>
  </r>
  <r>
    <s v="UNIV CAMBRIDGE NHS BLOOD TRANSPLANT"/>
    <n v="1"/>
    <s v="0.004"/>
    <m/>
    <x v="0"/>
    <x v="0"/>
  </r>
  <r>
    <s v="UNIV CAMPANIA LUIGI VANVITELLI"/>
    <n v="1"/>
    <s v="0.004"/>
    <m/>
    <x v="0"/>
    <x v="0"/>
  </r>
  <r>
    <s v="UNIV CAMPUS BIOMED"/>
    <n v="1"/>
    <s v="0.004"/>
    <m/>
    <x v="0"/>
    <x v="0"/>
  </r>
  <r>
    <s v="UNIV CAMPUS BIOMED ROME"/>
    <n v="1"/>
    <s v="0.004"/>
    <m/>
    <x v="0"/>
    <x v="0"/>
  </r>
  <r>
    <s v="UNIV CARABOBO"/>
    <n v="1"/>
    <s v="0.004"/>
    <m/>
    <x v="0"/>
    <x v="0"/>
  </r>
  <r>
    <s v="UNIV CARDIFF"/>
    <n v="1"/>
    <s v="0.004"/>
    <m/>
    <x v="0"/>
    <x v="0"/>
  </r>
  <r>
    <s v="UNIV CASSINO"/>
    <n v="1"/>
    <s v="0.004"/>
    <m/>
    <x v="0"/>
    <x v="0"/>
  </r>
  <r>
    <s v="UNIV CASSINO LAZIO MERIDIONALE"/>
    <n v="1"/>
    <s v="0.004"/>
    <m/>
    <x v="0"/>
    <x v="0"/>
  </r>
  <r>
    <s v="UNIV CATHOLIQUE"/>
    <n v="1"/>
    <s v="0.004"/>
    <m/>
    <x v="0"/>
    <x v="0"/>
  </r>
  <r>
    <s v="UNIV CATOLICA BOLIVIANA"/>
    <n v="1"/>
    <s v="0.004"/>
    <m/>
    <x v="0"/>
    <x v="0"/>
  </r>
  <r>
    <s v="UNIV CATOLICA CHILE"/>
    <n v="1"/>
    <s v="0.004"/>
    <m/>
    <x v="0"/>
    <x v="0"/>
  </r>
  <r>
    <s v="UNIV CATOLICA NUESTRA SENORA ASUNCION"/>
    <n v="1"/>
    <s v="0.004"/>
    <m/>
    <x v="0"/>
    <x v="0"/>
  </r>
  <r>
    <s v="UNIV CATOLICA PORTUGUESA PORTO"/>
    <n v="1"/>
    <s v="0.004"/>
    <m/>
    <x v="0"/>
    <x v="0"/>
  </r>
  <r>
    <s v="UNIV CATOLICA TEMUCO"/>
    <n v="1"/>
    <s v="0.004"/>
    <m/>
    <x v="0"/>
    <x v="0"/>
  </r>
  <r>
    <s v="UNIV CATOLICA URUGUAY"/>
    <n v="1"/>
    <s v="0.004"/>
    <m/>
    <x v="0"/>
    <x v="0"/>
  </r>
  <r>
    <s v="UNIV CATTOLICA"/>
    <n v="1"/>
    <s v="0.004"/>
    <m/>
    <x v="0"/>
    <x v="0"/>
  </r>
  <r>
    <s v="UNIV CATTOLICA DEL SACRO CUORE"/>
    <n v="1"/>
    <s v="0.004"/>
    <m/>
    <x v="0"/>
    <x v="0"/>
  </r>
  <r>
    <s v="UNIV CATTOLICA SACRO CUORE SEDE PIACENZA"/>
    <n v="1"/>
    <s v="0.004"/>
    <m/>
    <x v="0"/>
    <x v="0"/>
  </r>
  <r>
    <s v="UNIV CENT HOSP HELSINKI"/>
    <n v="1"/>
    <s v="0.004"/>
    <m/>
    <x v="0"/>
    <x v="0"/>
  </r>
  <r>
    <s v="UNIV CENT MARTA ABREU LAS VILLAS"/>
    <n v="1"/>
    <s v="0.004"/>
    <m/>
    <x v="0"/>
    <x v="0"/>
  </r>
  <r>
    <s v="UNIV CENT OKLAHOMA"/>
    <n v="1"/>
    <s v="0.004"/>
    <m/>
    <x v="0"/>
    <x v="0"/>
  </r>
  <r>
    <s v="UNIV CENT VENEZUELA"/>
    <n v="1"/>
    <s v="0.004"/>
    <m/>
    <x v="0"/>
    <x v="0"/>
  </r>
  <r>
    <s v="UNIV CEU SAN PABLO"/>
    <n v="1"/>
    <s v="0.004"/>
    <m/>
    <x v="0"/>
    <x v="0"/>
  </r>
  <r>
    <s v="UNIV CEU UCH"/>
    <n v="1"/>
    <s v="0.004"/>
    <m/>
    <x v="0"/>
    <x v="0"/>
  </r>
  <r>
    <s v="UNIV CHICAGO HOSP"/>
    <n v="1"/>
    <s v="0.004"/>
    <m/>
    <x v="0"/>
    <x v="0"/>
  </r>
  <r>
    <s v="UNIV CHILDRENS HOSP BASEL"/>
    <n v="1"/>
    <s v="0.004"/>
    <m/>
    <x v="0"/>
    <x v="0"/>
  </r>
  <r>
    <s v="UNIV CHILDRENS HOSP BRNO"/>
    <n v="1"/>
    <s v="0.004"/>
    <m/>
    <x v="0"/>
    <x v="0"/>
  </r>
  <r>
    <s v="UNIV CHILDRENS HOSP HEIDELBERG"/>
    <n v="1"/>
    <s v="0.004"/>
    <m/>
    <x v="0"/>
    <x v="0"/>
  </r>
  <r>
    <s v="UNIV CHILDRENS HOSP UMC UTRECHT"/>
    <n v="1"/>
    <s v="0.004"/>
    <m/>
    <x v="0"/>
    <x v="0"/>
  </r>
  <r>
    <s v="UNIV CHILDRENS HOSP ZURICH"/>
    <n v="1"/>
    <s v="0.004"/>
    <m/>
    <x v="0"/>
    <x v="0"/>
  </r>
  <r>
    <s v="UNIV CIENCIAS APLICADAS AMBIENT UCDA"/>
    <n v="1"/>
    <s v="0.004"/>
    <m/>
    <x v="0"/>
    <x v="0"/>
  </r>
  <r>
    <s v="UNIV CIENCIAS APLICADAS AMBIENT UDCA"/>
    <n v="1"/>
    <s v="0.004"/>
    <m/>
    <x v="0"/>
    <x v="0"/>
  </r>
  <r>
    <s v="UNIV CLAUDE BERNAD LYON 1"/>
    <n v="1"/>
    <s v="0.004"/>
    <m/>
    <x v="0"/>
    <x v="0"/>
  </r>
  <r>
    <s v="UNIV CLAUDE BERNARD LYON"/>
    <n v="1"/>
    <s v="0.004"/>
    <m/>
    <x v="0"/>
    <x v="0"/>
  </r>
  <r>
    <s v="UNIV CLAUDE BERNARD LYON I"/>
    <n v="1"/>
    <s v="0.004"/>
    <m/>
    <x v="0"/>
    <x v="0"/>
  </r>
  <r>
    <s v="UNIV CLAUDE BERNARD LYON1"/>
    <n v="1"/>
    <s v="0.004"/>
    <m/>
    <x v="0"/>
    <x v="0"/>
  </r>
  <r>
    <s v="UNIV CLERMONT FERRAND 2"/>
    <n v="1"/>
    <s v="0.004"/>
    <m/>
    <x v="0"/>
    <x v="0"/>
  </r>
  <r>
    <s v="UNIV CLIN CTR BANJALUKA"/>
    <n v="1"/>
    <s v="0.004"/>
    <m/>
    <x v="0"/>
    <x v="0"/>
  </r>
  <r>
    <s v="UNIV CLIN CTR REPUBL SRPSKA"/>
    <n v="1"/>
    <s v="0.004"/>
    <m/>
    <x v="0"/>
    <x v="0"/>
  </r>
  <r>
    <s v="UNIV CLIN CTR SERBIA"/>
    <n v="1"/>
    <s v="0.004"/>
    <m/>
    <x v="0"/>
    <x v="0"/>
  </r>
  <r>
    <s v="UNIV CLIN EMERGENCY SURG"/>
    <n v="1"/>
    <s v="0.004"/>
    <m/>
    <x v="0"/>
    <x v="0"/>
  </r>
  <r>
    <s v="UNIV CLIN GOLNIK"/>
    <n v="1"/>
    <s v="0.004"/>
    <m/>
    <x v="0"/>
    <x v="0"/>
  </r>
  <r>
    <s v="UNIV CLIN HEIDELBERG"/>
    <n v="1"/>
    <s v="0.004"/>
    <m/>
    <x v="0"/>
    <x v="0"/>
  </r>
  <r>
    <s v="UNIV CLIN NEPHROL"/>
    <n v="1"/>
    <s v="0.004"/>
    <m/>
    <x v="0"/>
    <x v="0"/>
  </r>
  <r>
    <s v="UNIV CLIN OSIJEK"/>
    <n v="1"/>
    <s v="0.004"/>
    <m/>
    <x v="0"/>
    <x v="0"/>
  </r>
  <r>
    <s v="UNIV CLIN PSYCHIAT"/>
    <n v="1"/>
    <s v="0.004"/>
    <m/>
    <x v="0"/>
    <x v="0"/>
  </r>
  <r>
    <s v="UNIV CLIN PULM ALLERG DIS GOLNIK"/>
    <n v="1"/>
    <s v="0.004"/>
    <m/>
    <x v="0"/>
    <x v="0"/>
  </r>
  <r>
    <s v="UNIV CLIN PULMOL ALLERGY"/>
    <n v="1"/>
    <s v="0.004"/>
    <m/>
    <x v="0"/>
    <x v="0"/>
  </r>
  <r>
    <s v="UNIV CLIN PULMONOL ALLERGY"/>
    <n v="1"/>
    <s v="0.004"/>
    <m/>
    <x v="0"/>
    <x v="0"/>
  </r>
  <r>
    <s v="UNIV CLIN RADIOL"/>
    <n v="1"/>
    <s v="0.004"/>
    <m/>
    <x v="0"/>
    <x v="0"/>
  </r>
  <r>
    <s v="UNIV CLIN RADIOTHERAPY ONCOL"/>
    <n v="1"/>
    <s v="0.004"/>
    <m/>
    <x v="0"/>
    <x v="0"/>
  </r>
  <r>
    <s v="UNIV CLIN ROSTOCK"/>
    <n v="1"/>
    <s v="0.004"/>
    <m/>
    <x v="0"/>
    <x v="0"/>
  </r>
  <r>
    <s v="UNIV CLIN RWTH AACHEN"/>
    <n v="1"/>
    <s v="0.004"/>
    <m/>
    <x v="0"/>
    <x v="0"/>
  </r>
  <r>
    <s v="UNIV CLIN SCHLESWIG HOLSTEIN"/>
    <n v="1"/>
    <s v="0.004"/>
    <m/>
    <x v="0"/>
    <x v="0"/>
  </r>
  <r>
    <s v="UNIV CLIN TOXICOL"/>
    <n v="1"/>
    <s v="0.004"/>
    <m/>
    <x v="0"/>
    <x v="0"/>
  </r>
  <r>
    <s v="UNIV CLIN TUBINGEN"/>
    <n v="1"/>
    <s v="0.004"/>
    <m/>
    <x v="0"/>
    <x v="0"/>
  </r>
  <r>
    <s v="UNIV CLUJ"/>
    <n v="1"/>
    <s v="0.004"/>
    <m/>
    <x v="0"/>
    <x v="0"/>
  </r>
  <r>
    <s v="UNIV COLL"/>
    <n v="1"/>
    <s v="0.004"/>
    <m/>
    <x v="0"/>
    <x v="0"/>
  </r>
  <r>
    <s v="UNIV COLL CAPITAL"/>
    <n v="1"/>
    <s v="0.004"/>
    <m/>
    <x v="0"/>
    <x v="0"/>
  </r>
  <r>
    <s v="UNIV COLL CORK UCC"/>
    <n v="1"/>
    <s v="0.004"/>
    <m/>
    <x v="0"/>
    <x v="0"/>
  </r>
  <r>
    <s v="UNIV COLL GJOVIK"/>
    <n v="1"/>
    <s v="0.004"/>
    <m/>
    <x v="0"/>
    <x v="0"/>
  </r>
  <r>
    <s v="UNIV COLL HOSP GALWAY"/>
    <n v="1"/>
    <s v="0.004"/>
    <m/>
    <x v="0"/>
    <x v="0"/>
  </r>
  <r>
    <s v="UNIV COLL HOSP MED SCH"/>
    <n v="1"/>
    <s v="0.004"/>
    <m/>
    <x v="0"/>
    <x v="0"/>
  </r>
  <r>
    <s v="UNIV COLL IBADAN HOSP"/>
    <n v="1"/>
    <s v="0.004"/>
    <m/>
    <x v="0"/>
    <x v="0"/>
  </r>
  <r>
    <s v="UNIV COLL LEUVEN LIMBURG"/>
    <n v="1"/>
    <s v="0.004"/>
    <m/>
    <x v="0"/>
    <x v="0"/>
  </r>
  <r>
    <s v="UNIV COLL LONDON HOSP NHS FDN TRUST"/>
    <n v="1"/>
    <s v="0.004"/>
    <m/>
    <x v="0"/>
    <x v="0"/>
  </r>
  <r>
    <s v="UNIV COLL LONDON UCL"/>
    <n v="1"/>
    <s v="0.004"/>
    <m/>
    <x v="0"/>
    <x v="0"/>
  </r>
  <r>
    <s v="UNIV COLL MED SCH"/>
    <n v="1"/>
    <s v="0.004"/>
    <m/>
    <x v="0"/>
    <x v="0"/>
  </r>
  <r>
    <s v="UNIV COLL OSTFOLD"/>
    <n v="1"/>
    <s v="0.004"/>
    <m/>
    <x v="0"/>
    <x v="0"/>
  </r>
  <r>
    <s v="UNIV COLL S STOCKHOLM"/>
    <n v="1"/>
    <s v="0.004"/>
    <m/>
    <x v="0"/>
    <x v="0"/>
  </r>
  <r>
    <s v="UNIV COLL SWANSEA"/>
    <n v="1"/>
    <s v="0.004"/>
    <m/>
    <x v="0"/>
    <x v="0"/>
  </r>
  <r>
    <s v="UNIV COLL UCC"/>
    <n v="1"/>
    <s v="0.004"/>
    <m/>
    <x v="0"/>
    <x v="0"/>
  </r>
  <r>
    <s v="UNIV COLL WALES"/>
    <n v="1"/>
    <s v="0.004"/>
    <m/>
    <x v="0"/>
    <x v="0"/>
  </r>
  <r>
    <s v="UNIV COMAHUE"/>
    <n v="1"/>
    <s v="0.004"/>
    <m/>
    <x v="0"/>
    <x v="0"/>
  </r>
  <r>
    <s v="UNIV CORUNA UDC INST"/>
    <n v="1"/>
    <s v="0.004"/>
    <m/>
    <x v="0"/>
    <x v="0"/>
  </r>
  <r>
    <s v="UNIV COTE DAZUR"/>
    <n v="1"/>
    <s v="0.004"/>
    <m/>
    <x v="0"/>
    <x v="0"/>
  </r>
  <r>
    <s v="UNIV CREETEIL"/>
    <n v="1"/>
    <s v="0.004"/>
    <m/>
    <x v="0"/>
    <x v="0"/>
  </r>
  <r>
    <s v="UNIV CTR FORENS SCI"/>
    <n v="1"/>
    <s v="0.004"/>
    <m/>
    <x v="0"/>
    <x v="0"/>
  </r>
  <r>
    <s v="UNIV CTR MED AGING REHABIL BASEL"/>
    <n v="1"/>
    <s v="0.004"/>
    <m/>
    <x v="0"/>
    <x v="0"/>
  </r>
  <r>
    <s v="UNIV DALLAS"/>
    <n v="1"/>
    <s v="0.004"/>
    <m/>
    <x v="0"/>
    <x v="0"/>
  </r>
  <r>
    <s v="UNIV DANNUNZIO FDN"/>
    <n v="1"/>
    <s v="0.004"/>
    <m/>
    <x v="0"/>
    <x v="0"/>
  </r>
  <r>
    <s v="UNIV DE CRETEIL"/>
    <n v="1"/>
    <s v="0.004"/>
    <m/>
    <x v="0"/>
    <x v="0"/>
  </r>
  <r>
    <s v="UNIV DELAWARE WILMINGTON"/>
    <n v="1"/>
    <s v="0.004"/>
    <m/>
    <x v="0"/>
    <x v="0"/>
  </r>
  <r>
    <s v="UNIV DENMARK"/>
    <n v="1"/>
    <s v="0.004"/>
    <m/>
    <x v="0"/>
    <x v="0"/>
  </r>
  <r>
    <s v="UNIV DENVER"/>
    <n v="1"/>
    <s v="0.004"/>
    <m/>
    <x v="0"/>
    <x v="0"/>
  </r>
  <r>
    <s v="UNIV DERBY"/>
    <n v="1"/>
    <s v="0.004"/>
    <m/>
    <x v="0"/>
    <x v="0"/>
  </r>
  <r>
    <s v="UNIV DICLE"/>
    <n v="1"/>
    <s v="0.004"/>
    <m/>
    <x v="0"/>
    <x v="0"/>
  </r>
  <r>
    <s v="UNIV DIST COLUMBIA"/>
    <n v="1"/>
    <s v="0.004"/>
    <m/>
    <x v="0"/>
    <x v="0"/>
  </r>
  <r>
    <s v="UNIV DIST FRANCISCO JOSE DE CALDAS"/>
    <n v="1"/>
    <s v="0.004"/>
    <m/>
    <x v="0"/>
    <x v="0"/>
  </r>
  <r>
    <s v="UNIV DOHUK"/>
    <n v="1"/>
    <s v="0.004"/>
    <m/>
    <x v="0"/>
    <x v="0"/>
  </r>
  <r>
    <s v="UNIV DORTMUND"/>
    <n v="1"/>
    <s v="0.004"/>
    <m/>
    <x v="0"/>
    <x v="0"/>
  </r>
  <r>
    <s v="UNIV DSCHANG"/>
    <n v="1"/>
    <s v="0.004"/>
    <m/>
    <x v="0"/>
    <x v="0"/>
  </r>
  <r>
    <s v="UNIV DUBROVNIK"/>
    <n v="1"/>
    <s v="0.004"/>
    <m/>
    <x v="0"/>
    <x v="0"/>
  </r>
  <r>
    <s v="UNIV DUISDURG ESSEN"/>
    <n v="1"/>
    <s v="0.004"/>
    <m/>
    <x v="0"/>
    <x v="0"/>
  </r>
  <r>
    <s v="UNIV E LONDON"/>
    <n v="1"/>
    <s v="0.004"/>
    <m/>
    <x v="0"/>
    <x v="0"/>
  </r>
  <r>
    <s v="UNIV E RAMON MAGSAYSAY MEM MED CTR"/>
    <n v="1"/>
    <s v="0.004"/>
    <m/>
    <x v="0"/>
    <x v="0"/>
  </r>
  <r>
    <s v="UNIV EARTH SCI"/>
    <n v="1"/>
    <s v="0.004"/>
    <m/>
    <x v="0"/>
    <x v="0"/>
  </r>
  <r>
    <s v="UNIV EAST RAMON MAGSAYSAY MED CTR"/>
    <n v="1"/>
    <s v="0.004"/>
    <m/>
    <x v="0"/>
    <x v="0"/>
  </r>
  <r>
    <s v="UNIV EAST RAMON MAGSAYSAY MEM"/>
    <n v="1"/>
    <s v="0.004"/>
    <m/>
    <x v="0"/>
    <x v="0"/>
  </r>
  <r>
    <s v="UNIV EAST RAMON MAGSAYSAY MEMORIAL"/>
    <n v="1"/>
    <s v="0.004"/>
    <m/>
    <x v="0"/>
    <x v="0"/>
  </r>
  <r>
    <s v="UNIV EASTERN FINIAND"/>
    <n v="1"/>
    <s v="0.004"/>
    <m/>
    <x v="0"/>
    <x v="0"/>
  </r>
  <r>
    <s v="UNIV ECON BRATISLAVA"/>
    <n v="1"/>
    <s v="0.004"/>
    <m/>
    <x v="0"/>
    <x v="0"/>
  </r>
  <r>
    <s v="UNIV ELDORET"/>
    <n v="1"/>
    <s v="0.004"/>
    <m/>
    <x v="0"/>
    <x v="0"/>
  </r>
  <r>
    <s v="UNIV ELECT SCI TECHNOL CHINA"/>
    <n v="1"/>
    <s v="0.004"/>
    <m/>
    <x v="0"/>
    <x v="0"/>
  </r>
  <r>
    <s v="UNIV EMERGENCY HOSP"/>
    <n v="1"/>
    <s v="0.004"/>
    <m/>
    <x v="0"/>
    <x v="0"/>
  </r>
  <r>
    <s v="UNIV ERFURT"/>
    <n v="1"/>
    <s v="0.004"/>
    <m/>
    <x v="0"/>
    <x v="0"/>
  </r>
  <r>
    <s v="UNIV ERLANGEN NURENBERG"/>
    <n v="1"/>
    <s v="0.004"/>
    <m/>
    <x v="0"/>
    <x v="0"/>
  </r>
  <r>
    <s v="UNIV ESSEN GESAMTHSCH"/>
    <n v="1"/>
    <s v="0.004"/>
    <m/>
    <x v="0"/>
    <x v="0"/>
  </r>
  <r>
    <s v="UNIV ESTADUAL FEIRA DE SANTANA"/>
    <n v="1"/>
    <s v="0.004"/>
    <m/>
    <x v="0"/>
    <x v="0"/>
  </r>
  <r>
    <s v="UNIV ESTADUAL NORTE FLUMINENSE"/>
    <n v="1"/>
    <s v="0.004"/>
    <m/>
    <x v="0"/>
    <x v="0"/>
  </r>
  <r>
    <s v="UNIV ESTADUAL PAULISTA SAO PAULO"/>
    <n v="1"/>
    <s v="0.004"/>
    <m/>
    <x v="0"/>
    <x v="0"/>
  </r>
  <r>
    <s v="UNIV ESTADUAL PAULISTA UNESP"/>
    <n v="1"/>
    <s v="0.004"/>
    <m/>
    <x v="0"/>
    <x v="0"/>
  </r>
  <r>
    <s v="UNIV ESTADUAL SANTA CRUZ"/>
    <n v="1"/>
    <s v="0.004"/>
    <m/>
    <x v="0"/>
    <x v="0"/>
  </r>
  <r>
    <s v="UNIV ESTONIA"/>
    <n v="1"/>
    <s v="0.004"/>
    <m/>
    <x v="0"/>
    <x v="0"/>
  </r>
  <r>
    <s v="UNIV ETAT MOSCOU"/>
    <n v="1"/>
    <s v="0.004"/>
    <m/>
    <x v="0"/>
    <x v="0"/>
  </r>
  <r>
    <s v="UNIV EXETER MED SCH"/>
    <n v="1"/>
    <s v="0.004"/>
    <m/>
    <x v="0"/>
    <x v="0"/>
  </r>
  <r>
    <s v="UNIV EYE CLIN"/>
    <n v="1"/>
    <s v="0.004"/>
    <m/>
    <x v="0"/>
    <x v="0"/>
  </r>
  <r>
    <s v="UNIV FED AMAZONAS"/>
    <n v="1"/>
    <s v="0.004"/>
    <m/>
    <x v="0"/>
    <x v="0"/>
  </r>
  <r>
    <s v="UNIV FED CAMPINA GRANDE"/>
    <n v="1"/>
    <s v="0.004"/>
    <m/>
    <x v="0"/>
    <x v="0"/>
  </r>
  <r>
    <s v="UNIV FED CEARA"/>
    <n v="1"/>
    <s v="0.004"/>
    <m/>
    <x v="0"/>
    <x v="0"/>
  </r>
  <r>
    <s v="UNIV FED FLUMINENSE"/>
    <n v="1"/>
    <s v="0.004"/>
    <m/>
    <x v="0"/>
    <x v="0"/>
  </r>
  <r>
    <s v="UNIV FED JUIZ FORA"/>
    <n v="1"/>
    <s v="0.004"/>
    <m/>
    <x v="0"/>
    <x v="0"/>
  </r>
  <r>
    <s v="UNIV FED OESTE PARA"/>
    <n v="1"/>
    <s v="0.004"/>
    <m/>
    <x v="0"/>
    <x v="0"/>
  </r>
  <r>
    <s v="UNIV FED OURO PRET"/>
    <n v="1"/>
    <s v="0.004"/>
    <m/>
    <x v="0"/>
    <x v="0"/>
  </r>
  <r>
    <s v="UNIV FED RECONCAVO BAHIA"/>
    <n v="1"/>
    <s v="0.004"/>
    <m/>
    <x v="0"/>
    <x v="0"/>
  </r>
  <r>
    <s v="UNIV FED SANTA CATARIN"/>
    <n v="1"/>
    <s v="0.004"/>
    <m/>
    <x v="0"/>
    <x v="0"/>
  </r>
  <r>
    <s v="UNIV FED SAO PAULO UNIFESP"/>
    <n v="1"/>
    <s v="0.004"/>
    <m/>
    <x v="0"/>
    <x v="0"/>
  </r>
  <r>
    <s v="UNIV FED TRIANGULO MINEIRO"/>
    <n v="1"/>
    <s v="0.004"/>
    <m/>
    <x v="0"/>
    <x v="0"/>
  </r>
  <r>
    <s v="UNIV FED VALES JEQUITINHONHA MUCURI"/>
    <n v="1"/>
    <s v="0.004"/>
    <m/>
    <x v="0"/>
    <x v="0"/>
  </r>
  <r>
    <s v="UNIV FEDERAL ABC"/>
    <n v="1"/>
    <s v="0.004"/>
    <m/>
    <x v="0"/>
    <x v="0"/>
  </r>
  <r>
    <s v="UNIV FELLOW INT RES CONSORTIUM"/>
    <n v="1"/>
    <s v="0.004"/>
    <m/>
    <x v="0"/>
    <x v="0"/>
  </r>
  <r>
    <s v="UNIV FELLOWS INT RES CONSORTIUM"/>
    <n v="1"/>
    <s v="0.004"/>
    <m/>
    <x v="0"/>
    <x v="0"/>
  </r>
  <r>
    <s v="UNIV FLORIDA JACKSONVILLE"/>
    <n v="1"/>
    <s v="0.004"/>
    <m/>
    <x v="0"/>
    <x v="0"/>
  </r>
  <r>
    <s v="UNIV FORVIE SITE"/>
    <n v="1"/>
    <s v="0.004"/>
    <m/>
    <x v="0"/>
    <x v="0"/>
  </r>
  <r>
    <s v="UNIV FREIBURG KLINIKUM"/>
    <n v="1"/>
    <s v="0.004"/>
    <m/>
    <x v="0"/>
    <x v="0"/>
  </r>
  <r>
    <s v="UNIV FRENCH W INDIES GUIANA"/>
    <n v="1"/>
    <s v="0.004"/>
    <m/>
    <x v="0"/>
    <x v="0"/>
  </r>
  <r>
    <s v="UNIV FRIEDBERG UNIV APPL SCI"/>
    <n v="1"/>
    <s v="0.004"/>
    <m/>
    <x v="0"/>
    <x v="0"/>
  </r>
  <r>
    <s v="UNIV FT HARE"/>
    <n v="1"/>
    <s v="0.004"/>
    <m/>
    <x v="0"/>
    <x v="0"/>
  </r>
  <r>
    <s v="UNIV G MARCONID"/>
    <n v="1"/>
    <s v="0.004"/>
    <m/>
    <x v="0"/>
    <x v="0"/>
  </r>
  <r>
    <s v="UNIV GABRIELE DANNUNZIO CHIETI"/>
    <n v="1"/>
    <s v="0.004"/>
    <m/>
    <x v="0"/>
    <x v="0"/>
  </r>
  <r>
    <s v="UNIV GABRIELE DANNUNZIO FDN"/>
    <n v="1"/>
    <s v="0.004"/>
    <m/>
    <x v="0"/>
    <x v="0"/>
  </r>
  <r>
    <s v="UNIV GALATZI"/>
    <n v="1"/>
    <s v="0.004"/>
    <m/>
    <x v="0"/>
    <x v="0"/>
  </r>
  <r>
    <s v="UNIV GEN HOSP ALEXANDROUPOLIS"/>
    <n v="1"/>
    <s v="0.004"/>
    <m/>
    <x v="0"/>
    <x v="0"/>
  </r>
  <r>
    <s v="UNIV GEN HOSP PATRAS"/>
    <n v="1"/>
    <s v="0.004"/>
    <m/>
    <x v="0"/>
    <x v="0"/>
  </r>
  <r>
    <s v="UNIV GENEVA MED SCH"/>
    <n v="1"/>
    <s v="0.004"/>
    <m/>
    <x v="0"/>
    <x v="0"/>
  </r>
  <r>
    <s v="UNIV GHENT HOSP"/>
    <n v="1"/>
    <s v="0.004"/>
    <m/>
    <x v="0"/>
    <x v="0"/>
  </r>
  <r>
    <s v="UNIV GIORGIA"/>
    <n v="1"/>
    <s v="0.004"/>
    <m/>
    <x v="0"/>
    <x v="0"/>
  </r>
  <r>
    <s v="UNIV GLAMORGAN"/>
    <n v="1"/>
    <s v="0.004"/>
    <m/>
    <x v="0"/>
    <x v="0"/>
  </r>
  <r>
    <s v="UNIV GLASGOW DENT SCH"/>
    <n v="1"/>
    <s v="0.004"/>
    <m/>
    <x v="0"/>
    <x v="0"/>
  </r>
  <r>
    <s v="UNIV GMARCONI"/>
    <n v="1"/>
    <s v="0.004"/>
    <m/>
    <x v="0"/>
    <x v="0"/>
  </r>
  <r>
    <s v="UNIV GOETHENBURG"/>
    <n v="1"/>
    <s v="0.004"/>
    <m/>
    <x v="0"/>
    <x v="0"/>
  </r>
  <r>
    <s v="UNIV GOETTINGEN"/>
    <n v="1"/>
    <s v="0.004"/>
    <m/>
    <x v="0"/>
    <x v="0"/>
  </r>
  <r>
    <s v="UNIV GOTEBORG"/>
    <n v="1"/>
    <s v="0.004"/>
    <m/>
    <x v="0"/>
    <x v="0"/>
  </r>
  <r>
    <s v="UNIV GOTHENBERG"/>
    <n v="1"/>
    <s v="0.004"/>
    <m/>
    <x v="0"/>
    <x v="0"/>
  </r>
  <r>
    <s v="UNIV GUGLIELMO MARCONI ROMA"/>
    <n v="1"/>
    <s v="0.004"/>
    <m/>
    <x v="0"/>
    <x v="0"/>
  </r>
  <r>
    <s v="UNIV HAMBURG HOSP"/>
    <n v="1"/>
    <s v="0.004"/>
    <m/>
    <x v="0"/>
    <x v="0"/>
  </r>
  <r>
    <s v="UNIV HANSEN FAMILY PRACTICE"/>
    <n v="1"/>
    <s v="0.004"/>
    <m/>
    <x v="0"/>
    <x v="0"/>
  </r>
  <r>
    <s v="UNIV HASSAN 2"/>
    <n v="1"/>
    <s v="0.004"/>
    <m/>
    <x v="0"/>
    <x v="0"/>
  </r>
  <r>
    <s v="UNIV HAUTE"/>
    <n v="1"/>
    <s v="0.004"/>
    <m/>
    <x v="0"/>
    <x v="0"/>
  </r>
  <r>
    <s v="UNIV HELSINKI HOSP"/>
    <n v="1"/>
    <s v="0.004"/>
    <m/>
    <x v="0"/>
    <x v="0"/>
  </r>
  <r>
    <s v="UNIV HENRI POINCAR NANCY 1"/>
    <n v="1"/>
    <s v="0.004"/>
    <m/>
    <x v="0"/>
    <x v="0"/>
  </r>
  <r>
    <s v="UNIV HENRI POINCARE NANCYTOM"/>
    <n v="1"/>
    <s v="0.004"/>
    <m/>
    <x v="0"/>
    <x v="0"/>
  </r>
  <r>
    <s v="UNIV HILDESHEIM"/>
    <n v="1"/>
    <s v="0.004"/>
    <m/>
    <x v="0"/>
    <x v="0"/>
  </r>
  <r>
    <s v="UNIV HLTH ALLIED SCI"/>
    <n v="1"/>
    <s v="0.004"/>
    <m/>
    <x v="0"/>
    <x v="0"/>
  </r>
  <r>
    <s v="UNIV HLTH NEM ORK"/>
    <n v="1"/>
    <s v="0.004"/>
    <m/>
    <x v="0"/>
    <x v="0"/>
  </r>
  <r>
    <s v="UNIV HOPSITAL"/>
    <n v="1"/>
    <s v="0.004"/>
    <m/>
    <x v="0"/>
    <x v="0"/>
  </r>
  <r>
    <s v="UNIV HOSP A GEMELLI"/>
    <n v="1"/>
    <s v="0.004"/>
    <m/>
    <x v="0"/>
    <x v="0"/>
  </r>
  <r>
    <s v="UNIV HOSP ACT TREATMENT NEUROL PSYCHIAT SVET NA"/>
    <n v="1"/>
    <s v="0.004"/>
    <m/>
    <x v="0"/>
    <x v="0"/>
  </r>
  <r>
    <s v="UNIV HOSP ACT TREATMENT NEUROL PSYCHIAT SVETI N"/>
    <n v="1"/>
    <s v="0.004"/>
    <m/>
    <x v="0"/>
    <x v="0"/>
  </r>
  <r>
    <s v="UNIV HOSP ALBACETE"/>
    <n v="1"/>
    <s v="0.004"/>
    <m/>
    <x v="0"/>
    <x v="0"/>
  </r>
  <r>
    <s v="UNIV HOSP ALEXANDROVSKA"/>
    <n v="1"/>
    <s v="0.004"/>
    <m/>
    <x v="0"/>
    <x v="0"/>
  </r>
  <r>
    <s v="UNIV HOSP ANTWERP"/>
    <n v="1"/>
    <s v="0.004"/>
    <m/>
    <x v="0"/>
    <x v="0"/>
  </r>
  <r>
    <s v="UNIV HOSP ANTWERP UZA"/>
    <n v="1"/>
    <s v="0.004"/>
    <m/>
    <x v="0"/>
    <x v="0"/>
  </r>
  <r>
    <s v="UNIV HOSP ARNAU DE VILANOVA"/>
    <n v="1"/>
    <s v="0.004"/>
    <m/>
    <x v="0"/>
    <x v="0"/>
  </r>
  <r>
    <s v="UNIV HOSP BELLVITGE"/>
    <n v="1"/>
    <s v="0.004"/>
    <m/>
    <x v="0"/>
    <x v="0"/>
  </r>
  <r>
    <s v="UNIV HOSP BERNE INSELSPITAL"/>
    <n v="1"/>
    <s v="0.004"/>
    <m/>
    <x v="0"/>
    <x v="0"/>
  </r>
  <r>
    <s v="UNIV HOSP BESANCON"/>
    <n v="1"/>
    <s v="0.004"/>
    <m/>
    <x v="0"/>
    <x v="0"/>
  </r>
  <r>
    <s v="UNIV HOSP BIRMINGHAM FDN NHS TRUST"/>
    <n v="1"/>
    <s v="0.004"/>
    <m/>
    <x v="0"/>
    <x v="0"/>
  </r>
  <r>
    <s v="UNIV HOSP BONN"/>
    <n v="1"/>
    <s v="0.004"/>
    <m/>
    <x v="0"/>
    <x v="0"/>
  </r>
  <r>
    <s v="UNIV HOSP BORGO TRENTO"/>
    <n v="1"/>
    <s v="0.004"/>
    <m/>
    <x v="0"/>
    <x v="0"/>
  </r>
  <r>
    <s v="UNIV HOSP BRUSSEL UZ BRUSSEL"/>
    <n v="1"/>
    <s v="0.004"/>
    <m/>
    <x v="0"/>
    <x v="0"/>
  </r>
  <r>
    <s v="UNIV HOSP BRUSSELS UZB"/>
    <n v="1"/>
    <s v="0.004"/>
    <m/>
    <x v="0"/>
    <x v="0"/>
  </r>
  <r>
    <s v="UNIV HOSP BUCHAREST"/>
    <n v="1"/>
    <s v="0.004"/>
    <m/>
    <x v="0"/>
    <x v="0"/>
  </r>
  <r>
    <s v="UNIV HOSP CARL GUSTAV CARUS"/>
    <n v="1"/>
    <s v="0.004"/>
    <m/>
    <x v="0"/>
    <x v="0"/>
  </r>
  <r>
    <s v="UNIV HOSP CASE MED CTR"/>
    <n v="1"/>
    <s v="0.004"/>
    <m/>
    <x v="0"/>
    <x v="0"/>
  </r>
  <r>
    <s v="UNIV HOSP CHARITE BERLIN"/>
    <n v="1"/>
    <s v="0.004"/>
    <m/>
    <x v="0"/>
    <x v="0"/>
  </r>
  <r>
    <s v="UNIV HOSP CHILDREN YOUTH"/>
    <n v="1"/>
    <s v="0.004"/>
    <m/>
    <x v="0"/>
    <x v="0"/>
  </r>
  <r>
    <s v="UNIV HOSP CLEVELAND"/>
    <n v="1"/>
    <s v="0.004"/>
    <m/>
    <x v="0"/>
    <x v="0"/>
  </r>
  <r>
    <s v="UNIV HOSP CM UMK"/>
    <n v="1"/>
    <s v="0.004"/>
    <m/>
    <x v="0"/>
    <x v="0"/>
  </r>
  <r>
    <s v="UNIV HOSP COCHIN"/>
    <n v="1"/>
    <s v="0.004"/>
    <m/>
    <x v="0"/>
    <x v="0"/>
  </r>
  <r>
    <s v="UNIV HOSP COMPLEX"/>
    <n v="1"/>
    <s v="0.004"/>
    <m/>
    <x v="0"/>
    <x v="0"/>
  </r>
  <r>
    <s v="UNIV HOSP COMPLEX VIGO"/>
    <n v="1"/>
    <s v="0.004"/>
    <m/>
    <x v="0"/>
    <x v="0"/>
  </r>
  <r>
    <s v="UNIV HOSP COVENTRY WARWICKSHIRE"/>
    <n v="1"/>
    <s v="0.004"/>
    <m/>
    <x v="0"/>
    <x v="0"/>
  </r>
  <r>
    <s v="UNIV HOSP CTR MOTHER TERESA"/>
    <n v="1"/>
    <s v="0.004"/>
    <m/>
    <x v="0"/>
    <x v="0"/>
  </r>
  <r>
    <s v="UNIV HOSP CTR MOTHER TEREZA"/>
    <n v="1"/>
    <s v="0.004"/>
    <m/>
    <x v="0"/>
    <x v="0"/>
  </r>
  <r>
    <s v="UNIV HOSP DUISBURG ESSEN"/>
    <n v="1"/>
    <s v="0.004"/>
    <m/>
    <x v="0"/>
    <x v="0"/>
  </r>
  <r>
    <s v="UNIV HOSP EMERGENCY MED PIGOROV"/>
    <n v="1"/>
    <s v="0.004"/>
    <m/>
    <x v="0"/>
    <x v="0"/>
  </r>
  <r>
    <s v="UNIV HOSP EMERGENCY MED PIROGOV"/>
    <n v="1"/>
    <s v="0.004"/>
    <m/>
    <x v="0"/>
    <x v="0"/>
  </r>
  <r>
    <s v="UNIV HOSP FDN TRUST"/>
    <n v="1"/>
    <s v="0.004"/>
    <m/>
    <x v="0"/>
    <x v="0"/>
  </r>
  <r>
    <s v="UNIV HOSP FRANKFURT MAIN"/>
    <n v="1"/>
    <s v="0.004"/>
    <m/>
    <x v="0"/>
    <x v="0"/>
  </r>
  <r>
    <s v="UNIV HOSP GASTHUISBERG LEUVEN"/>
    <n v="1"/>
    <s v="0.004"/>
    <m/>
    <x v="0"/>
    <x v="0"/>
  </r>
  <r>
    <s v="UNIV HOSP GENTOFTE"/>
    <n v="1"/>
    <s v="0.004"/>
    <m/>
    <x v="0"/>
    <x v="0"/>
  </r>
  <r>
    <s v="UNIV HOSP GIESSEN MARBURG"/>
    <n v="1"/>
    <s v="0.004"/>
    <m/>
    <x v="0"/>
    <x v="0"/>
  </r>
  <r>
    <s v="UNIV HOSP GOTTINGEN"/>
    <n v="1"/>
    <s v="0.004"/>
    <m/>
    <x v="0"/>
    <x v="0"/>
  </r>
  <r>
    <s v="UNIV HOSP GRANADA"/>
    <n v="1"/>
    <s v="0.004"/>
    <m/>
    <x v="0"/>
    <x v="0"/>
  </r>
  <r>
    <s v="UNIV HOSP GRENOBLE"/>
    <n v="1"/>
    <s v="0.004"/>
    <m/>
    <x v="0"/>
    <x v="0"/>
  </r>
  <r>
    <s v="UNIV HOSP GRENOBLE CHU"/>
    <n v="1"/>
    <s v="0.004"/>
    <m/>
    <x v="0"/>
    <x v="0"/>
  </r>
  <r>
    <s v="UNIV HOSP GYNECOL OBSTET"/>
    <n v="1"/>
    <s v="0.004"/>
    <m/>
    <x v="0"/>
    <x v="0"/>
  </r>
  <r>
    <s v="UNIV HOSP HAMBURG EPPENDORF"/>
    <n v="1"/>
    <s v="0.004"/>
    <m/>
    <x v="0"/>
    <x v="0"/>
  </r>
  <r>
    <s v="UNIV HOSP HASSAN II"/>
    <n v="1"/>
    <s v="0.004"/>
    <m/>
    <x v="0"/>
    <x v="0"/>
  </r>
  <r>
    <s v="UNIV HOSP HOTEL DIEU"/>
    <n v="1"/>
    <s v="0.004"/>
    <m/>
    <x v="0"/>
    <x v="0"/>
  </r>
  <r>
    <s v="UNIV HOSP HRADEC"/>
    <n v="1"/>
    <s v="0.004"/>
    <m/>
    <x v="0"/>
    <x v="0"/>
  </r>
  <r>
    <s v="UNIV HOSP HUELVA"/>
    <n v="1"/>
    <s v="0.004"/>
    <m/>
    <x v="0"/>
    <x v="0"/>
  </r>
  <r>
    <s v="UNIV HOSP INNSBRUCK"/>
    <n v="1"/>
    <s v="0.004"/>
    <m/>
    <x v="0"/>
    <x v="0"/>
  </r>
  <r>
    <s v="UNIV HOSP JEAN MINJOZ"/>
    <n v="1"/>
    <s v="0.004"/>
    <m/>
    <x v="0"/>
    <x v="0"/>
  </r>
  <r>
    <s v="UNIV HOSP LA CORUNA"/>
    <n v="1"/>
    <s v="0.004"/>
    <m/>
    <x v="0"/>
    <x v="0"/>
  </r>
  <r>
    <s v="UNIV HOSP LA FE"/>
    <n v="1"/>
    <s v="0.004"/>
    <m/>
    <x v="0"/>
    <x v="0"/>
  </r>
  <r>
    <s v="UNIV HOSP LA PAZ IDIPAZ"/>
    <n v="1"/>
    <s v="0.004"/>
    <m/>
    <x v="0"/>
    <x v="0"/>
  </r>
  <r>
    <s v="UNIV HOSP LEICESTER NHSTRUST"/>
    <n v="1"/>
    <s v="0.004"/>
    <m/>
    <x v="0"/>
    <x v="0"/>
  </r>
  <r>
    <s v="UNIV HOSP LLANDOUGH"/>
    <n v="1"/>
    <s v="0.004"/>
    <m/>
    <x v="0"/>
    <x v="0"/>
  </r>
  <r>
    <s v="UNIV HOSP LUIGI SACCO"/>
    <n v="1"/>
    <s v="0.004"/>
    <m/>
    <x v="0"/>
    <x v="0"/>
  </r>
  <r>
    <s v="UNIV HOSP MAINZ"/>
    <n v="1"/>
    <s v="0.004"/>
    <m/>
    <x v="0"/>
    <x v="0"/>
  </r>
  <r>
    <s v="UNIV HOSP MODENA REGGIO EMILIA"/>
    <n v="1"/>
    <s v="0.004"/>
    <m/>
    <x v="0"/>
    <x v="0"/>
  </r>
  <r>
    <s v="UNIV HOSP MOTHER THERESA"/>
    <n v="1"/>
    <s v="0.004"/>
    <m/>
    <x v="0"/>
    <x v="0"/>
  </r>
  <r>
    <s v="UNIV HOSP NANCY"/>
    <n v="1"/>
    <s v="0.004"/>
    <m/>
    <x v="0"/>
    <x v="0"/>
  </r>
  <r>
    <s v="UNIV HOSP NEUROL PSYCHIAT"/>
    <n v="1"/>
    <s v="0.004"/>
    <m/>
    <x v="0"/>
    <x v="0"/>
  </r>
  <r>
    <s v="UNIV HOSP NHS FDN TRUST"/>
    <n v="1"/>
    <s v="0.004"/>
    <m/>
    <x v="0"/>
    <x v="0"/>
  </r>
  <r>
    <s v="UNIV HOSP NORTHERN NORWAY"/>
    <n v="1"/>
    <s v="0.004"/>
    <m/>
    <x v="0"/>
    <x v="0"/>
  </r>
  <r>
    <s v="UNIV HOSP OLMOUC"/>
    <n v="1"/>
    <s v="0.004"/>
    <m/>
    <x v="0"/>
    <x v="0"/>
  </r>
  <r>
    <s v="UNIV HOSP ORAN"/>
    <n v="1"/>
    <s v="0.004"/>
    <m/>
    <x v="0"/>
    <x v="0"/>
  </r>
  <r>
    <s v="UNIV HOSP OSTRAVA"/>
    <n v="1"/>
    <s v="0.004"/>
    <m/>
    <x v="0"/>
    <x v="0"/>
  </r>
  <r>
    <s v="UNIV HOSP PARC SALUT MAR"/>
    <n v="1"/>
    <s v="0.004"/>
    <m/>
    <x v="0"/>
    <x v="0"/>
  </r>
  <r>
    <s v="UNIV HOSP PLZEN"/>
    <n v="1"/>
    <s v="0.004"/>
    <m/>
    <x v="0"/>
    <x v="0"/>
  </r>
  <r>
    <s v="UNIV HOSP POITIERS"/>
    <n v="1"/>
    <s v="0.004"/>
    <m/>
    <x v="0"/>
    <x v="0"/>
  </r>
  <r>
    <s v="UNIV HOSP PSYCHIAT ZURICH PUK"/>
    <n v="1"/>
    <s v="0.004"/>
    <m/>
    <x v="0"/>
    <x v="0"/>
  </r>
  <r>
    <s v="UNIV HOSP QUEEN GIOVANNA"/>
    <n v="1"/>
    <s v="0.004"/>
    <m/>
    <x v="0"/>
    <x v="0"/>
  </r>
  <r>
    <s v="UNIV HOSP QUEEN JOANNA"/>
    <n v="1"/>
    <s v="0.004"/>
    <m/>
    <x v="0"/>
    <x v="0"/>
  </r>
  <r>
    <s v="UNIV HOSP REBRO"/>
    <n v="1"/>
    <s v="0.004"/>
    <m/>
    <x v="0"/>
    <x v="0"/>
  </r>
  <r>
    <s v="UNIV HOSP RIGSHOSP"/>
    <n v="1"/>
    <s v="0.004"/>
    <m/>
    <x v="0"/>
    <x v="0"/>
  </r>
  <r>
    <s v="UNIV HOSP RWTH AACHEN"/>
    <n v="1"/>
    <s v="0.004"/>
    <m/>
    <x v="0"/>
    <x v="0"/>
  </r>
  <r>
    <s v="UNIV HOSP SANTARISKIU CLIN"/>
    <n v="1"/>
    <s v="0.004"/>
    <m/>
    <x v="0"/>
    <x v="0"/>
  </r>
  <r>
    <s v="UNIV HOSP SARAJEVO"/>
    <n v="1"/>
    <s v="0.004"/>
    <m/>
    <x v="0"/>
    <x v="0"/>
  </r>
  <r>
    <s v="UNIV HOSP SCHLESWIG HOLSTEIN UKSH"/>
    <n v="1"/>
    <s v="0.004"/>
    <m/>
    <x v="0"/>
    <x v="0"/>
  </r>
  <r>
    <s v="UNIV HOSP SCHLESWIGHOLSTEIN"/>
    <n v="1"/>
    <s v="0.004"/>
    <m/>
    <x v="0"/>
    <x v="0"/>
  </r>
  <r>
    <s v="UNIV HOSP SH UKSH"/>
    <n v="1"/>
    <s v="0.004"/>
    <m/>
    <x v="0"/>
    <x v="0"/>
  </r>
  <r>
    <s v="UNIV HOSP SOFIA"/>
    <n v="1"/>
    <s v="0.004"/>
    <m/>
    <x v="0"/>
    <x v="0"/>
  </r>
  <r>
    <s v="UNIV HOSP SOGNSVANNVEIEN"/>
    <n v="1"/>
    <s v="0.004"/>
    <m/>
    <x v="0"/>
    <x v="0"/>
  </r>
  <r>
    <s v="UNIV HOSP SON ESPASES"/>
    <n v="1"/>
    <s v="0.004"/>
    <m/>
    <x v="0"/>
    <x v="0"/>
  </r>
  <r>
    <s v="UNIV HOSP SOUTHAMPTON NHS TRUST"/>
    <n v="1"/>
    <s v="0.004"/>
    <m/>
    <x v="0"/>
    <x v="0"/>
  </r>
  <r>
    <s v="UNIV HOSP ST IV RILSKI"/>
    <n v="1"/>
    <s v="0.004"/>
    <m/>
    <x v="0"/>
    <x v="0"/>
  </r>
  <r>
    <s v="UNIV HOSP ST IVAN"/>
    <n v="1"/>
    <s v="0.004"/>
    <m/>
    <x v="0"/>
    <x v="0"/>
  </r>
  <r>
    <s v="UNIV HOSP ST MARINA"/>
    <n v="1"/>
    <s v="0.004"/>
    <m/>
    <x v="0"/>
    <x v="0"/>
  </r>
  <r>
    <s v="UNIV HOSP TUBINGEN"/>
    <n v="1"/>
    <s v="0.004"/>
    <m/>
    <x v="0"/>
    <x v="0"/>
  </r>
  <r>
    <s v="UNIV HOSP TUEBINGEN"/>
    <n v="1"/>
    <s v="0.004"/>
    <m/>
    <x v="0"/>
    <x v="0"/>
  </r>
  <r>
    <s v="UNIV HOSP TURKU"/>
    <n v="1"/>
    <s v="0.004"/>
    <m/>
    <x v="0"/>
    <x v="0"/>
  </r>
  <r>
    <s v="UNIV HOSP UMBAL ST GEORGE PLOVDIV"/>
    <n v="1"/>
    <s v="0.004"/>
    <m/>
    <x v="0"/>
    <x v="0"/>
  </r>
  <r>
    <s v="UNIV HOSP UMEA"/>
    <n v="1"/>
    <s v="0.004"/>
    <m/>
    <x v="0"/>
    <x v="0"/>
  </r>
  <r>
    <s v="UNIV HOSP UNIV ANTWERP"/>
    <n v="1"/>
    <s v="0.004"/>
    <m/>
    <x v="0"/>
    <x v="0"/>
  </r>
  <r>
    <s v="UNIV HOSP VALL HEBRON"/>
    <n v="1"/>
    <s v="0.004"/>
    <m/>
    <x v="0"/>
    <x v="0"/>
  </r>
  <r>
    <s v="UNIV HOSP VINOHRADY"/>
    <n v="1"/>
    <s v="0.004"/>
    <m/>
    <x v="0"/>
    <x v="0"/>
  </r>
  <r>
    <s v="UNIV HOSP VIRGEN MACARENA"/>
    <n v="1"/>
    <s v="0.004"/>
    <m/>
    <x v="0"/>
    <x v="0"/>
  </r>
  <r>
    <s v="UNIV HOSP WALES"/>
    <n v="1"/>
    <s v="0.004"/>
    <m/>
    <x v="0"/>
    <x v="0"/>
  </r>
  <r>
    <s v="UNIV HOSP ZEALAND"/>
    <n v="1"/>
    <s v="0.004"/>
    <m/>
    <x v="0"/>
    <x v="0"/>
  </r>
  <r>
    <s v="UNIV HOSPIAL LOZENETS"/>
    <n v="1"/>
    <s v="0.004"/>
    <m/>
    <x v="0"/>
    <x v="0"/>
  </r>
  <r>
    <s v="UNIV HOSPITA"/>
    <n v="1"/>
    <s v="0.004"/>
    <m/>
    <x v="0"/>
    <x v="0"/>
  </r>
  <r>
    <s v="UNIV HUMANIST STUDIES"/>
    <n v="1"/>
    <s v="0.004"/>
    <m/>
    <x v="0"/>
    <x v="0"/>
  </r>
  <r>
    <s v="UNIV HYDERABAD"/>
    <n v="1"/>
    <s v="0.004"/>
    <m/>
    <x v="0"/>
    <x v="0"/>
  </r>
  <r>
    <s v="UNIV IBEROAMER CIUDAD MEXICO"/>
    <n v="1"/>
    <s v="0.004"/>
    <m/>
    <x v="0"/>
    <x v="0"/>
  </r>
  <r>
    <s v="UNIV ILLINOIS CHICAGO ULC"/>
    <n v="1"/>
    <s v="0.004"/>
    <m/>
    <x v="0"/>
    <x v="0"/>
  </r>
  <r>
    <s v="UNIV INCHEON"/>
    <n v="1"/>
    <s v="0.004"/>
    <m/>
    <x v="0"/>
    <x v="0"/>
  </r>
  <r>
    <s v="UNIV INFORMAT TECHNOL MECH OPT"/>
    <n v="1"/>
    <s v="0.004"/>
    <m/>
    <x v="0"/>
    <x v="0"/>
  </r>
  <r>
    <s v="UNIV INST INTELLIGENT SYST NUMER APPLICAT"/>
    <n v="1"/>
    <s v="0.004"/>
    <m/>
    <x v="0"/>
    <x v="0"/>
  </r>
  <r>
    <s v="UNIV INST LISBON"/>
    <n v="1"/>
    <s v="0.004"/>
    <m/>
    <x v="0"/>
    <x v="0"/>
  </r>
  <r>
    <s v="UNIV INSUBRIA CHIEF RENZO DIONIGI"/>
    <n v="1"/>
    <s v="0.004"/>
    <m/>
    <x v="0"/>
    <x v="0"/>
  </r>
  <r>
    <s v="UNIV INSULAR HOSP"/>
    <n v="1"/>
    <s v="0.004"/>
    <m/>
    <x v="0"/>
    <x v="0"/>
  </r>
  <r>
    <s v="UNIV INT CATALUNYA"/>
    <n v="1"/>
    <s v="0.004"/>
    <m/>
    <x v="0"/>
    <x v="0"/>
  </r>
  <r>
    <s v="UNIV IOAINNINA"/>
    <n v="1"/>
    <s v="0.004"/>
    <m/>
    <x v="0"/>
    <x v="0"/>
  </r>
  <r>
    <s v="UNIV IRELAND"/>
    <n v="1"/>
    <s v="0.004"/>
    <m/>
    <x v="0"/>
    <x v="0"/>
  </r>
  <r>
    <s v="UNIV IRELAND TRINITY COLL"/>
    <n v="1"/>
    <s v="0.004"/>
    <m/>
    <x v="0"/>
    <x v="0"/>
  </r>
  <r>
    <s v="UNIV ISFAHAN"/>
    <n v="1"/>
    <s v="0.004"/>
    <m/>
    <x v="0"/>
    <x v="0"/>
  </r>
  <r>
    <s v="UNIV ISLAMABAD"/>
    <n v="1"/>
    <s v="0.004"/>
    <m/>
    <x v="0"/>
    <x v="0"/>
  </r>
  <r>
    <s v="UNIV ITMO"/>
    <n v="1"/>
    <s v="0.004"/>
    <m/>
    <x v="0"/>
    <x v="0"/>
  </r>
  <r>
    <s v="UNIV JAFFNA"/>
    <n v="1"/>
    <s v="0.004"/>
    <m/>
    <x v="0"/>
    <x v="0"/>
  </r>
  <r>
    <s v="UNIV JOINVILLE"/>
    <n v="1"/>
    <s v="0.004"/>
    <m/>
    <x v="0"/>
    <x v="0"/>
  </r>
  <r>
    <s v="UNIV JOINVILLE UNIVILLE"/>
    <n v="1"/>
    <s v="0.004"/>
    <m/>
    <x v="0"/>
    <x v="0"/>
  </r>
  <r>
    <s v="UNIV JOS"/>
    <n v="1"/>
    <s v="0.004"/>
    <m/>
    <x v="0"/>
    <x v="0"/>
  </r>
  <r>
    <s v="UNIV JUAREZ AUTONOMA TABASCO"/>
    <n v="1"/>
    <s v="0.004"/>
    <m/>
    <x v="0"/>
    <x v="0"/>
  </r>
  <r>
    <s v="UNIV JUAREZ ESTADO DURANGO"/>
    <n v="1"/>
    <s v="0.004"/>
    <m/>
    <x v="0"/>
    <x v="0"/>
  </r>
  <r>
    <s v="UNIV JUIZ FORA"/>
    <n v="1"/>
    <s v="0.004"/>
    <m/>
    <x v="0"/>
    <x v="0"/>
  </r>
  <r>
    <s v="UNIV JYVASKULA"/>
    <n v="1"/>
    <s v="0.004"/>
    <m/>
    <x v="0"/>
    <x v="0"/>
  </r>
  <r>
    <s v="UNIV KAOHSIUNG"/>
    <n v="1"/>
    <s v="0.004"/>
    <m/>
    <x v="0"/>
    <x v="0"/>
  </r>
  <r>
    <s v="UNIV KAWAZULU NATAL"/>
    <n v="1"/>
    <s v="0.004"/>
    <m/>
    <x v="0"/>
    <x v="0"/>
  </r>
  <r>
    <s v="UNIV KAZAN"/>
    <n v="1"/>
    <s v="0.004"/>
    <m/>
    <x v="0"/>
    <x v="0"/>
  </r>
  <r>
    <s v="UNIV KLIN"/>
    <n v="1"/>
    <s v="0.004"/>
    <m/>
    <x v="0"/>
    <x v="0"/>
  </r>
  <r>
    <s v="UNIV KLIN GOLNIK"/>
    <n v="1"/>
    <s v="0.004"/>
    <m/>
    <x v="0"/>
    <x v="0"/>
  </r>
  <r>
    <s v="UNIV KLIN INNSBRUCK INNERE MED 5"/>
    <n v="1"/>
    <s v="0.004"/>
    <m/>
    <x v="0"/>
    <x v="0"/>
  </r>
  <r>
    <s v="UNIV KLIN INNSBRUCK INNERE MED HAEMATOL ONKOL 5"/>
    <n v="1"/>
    <s v="0.004"/>
    <m/>
    <x v="0"/>
    <x v="0"/>
  </r>
  <r>
    <s v="UNIV KLIN INNSBRUCK INNERE MED V HAEMATOL ONKOL"/>
    <n v="1"/>
    <s v="0.004"/>
    <m/>
    <x v="0"/>
    <x v="0"/>
  </r>
  <r>
    <s v="UNIV KLINICNI CTR"/>
    <n v="1"/>
    <s v="0.004"/>
    <m/>
    <x v="0"/>
    <x v="0"/>
  </r>
  <r>
    <s v="UNIV KLINIKUM ESSEN"/>
    <n v="1"/>
    <s v="0.004"/>
    <m/>
    <x v="0"/>
    <x v="0"/>
  </r>
  <r>
    <s v="UNIV KLINIKUM HAMBURG EPPENDORLF"/>
    <n v="1"/>
    <s v="0.004"/>
    <m/>
    <x v="0"/>
    <x v="0"/>
  </r>
  <r>
    <s v="UNIV KLINIKUM LEIPZIG AOR"/>
    <n v="1"/>
    <s v="0.004"/>
    <m/>
    <x v="0"/>
    <x v="0"/>
  </r>
  <r>
    <s v="UNIV KLINIKUM TARTU"/>
    <n v="1"/>
    <s v="0.004"/>
    <m/>
    <x v="0"/>
    <x v="0"/>
  </r>
  <r>
    <s v="UNIV LA ROCHELLE POLE SCI TECHNOL"/>
    <n v="1"/>
    <s v="0.004"/>
    <m/>
    <x v="0"/>
    <x v="0"/>
  </r>
  <r>
    <s v="UNIV LAGUNA"/>
    <n v="1"/>
    <s v="0.004"/>
    <m/>
    <x v="0"/>
    <x v="0"/>
  </r>
  <r>
    <s v="UNIV LAPLAND METHOD SCI"/>
    <n v="1"/>
    <s v="0.004"/>
    <m/>
    <x v="0"/>
    <x v="0"/>
  </r>
  <r>
    <s v="UNIV LAS PALMAS"/>
    <n v="1"/>
    <s v="0.004"/>
    <m/>
    <x v="0"/>
    <x v="0"/>
  </r>
  <r>
    <s v="UNIV LATIVA"/>
    <n v="1"/>
    <s v="0.004"/>
    <m/>
    <x v="0"/>
    <x v="0"/>
  </r>
  <r>
    <s v="UNIV LATVIA LATVIA"/>
    <n v="1"/>
    <s v="0.004"/>
    <m/>
    <x v="0"/>
    <x v="0"/>
  </r>
  <r>
    <s v="UNIV LATVIA LU PMI"/>
    <n v="1"/>
    <s v="0.004"/>
    <m/>
    <x v="0"/>
    <x v="0"/>
  </r>
  <r>
    <s v="UNIV LATVIA RIGA"/>
    <n v="1"/>
    <s v="0.004"/>
    <m/>
    <x v="0"/>
    <x v="0"/>
  </r>
  <r>
    <s v="UNIV LAUSANNE GENEVA"/>
    <n v="1"/>
    <s v="0.004"/>
    <m/>
    <x v="0"/>
    <x v="0"/>
  </r>
  <r>
    <s v="UNIV LAVAL CHUL"/>
    <n v="1"/>
    <s v="0.004"/>
    <m/>
    <x v="0"/>
    <x v="0"/>
  </r>
  <r>
    <s v="UNIV LE HAVRE"/>
    <n v="1"/>
    <s v="0.004"/>
    <m/>
    <x v="0"/>
    <x v="0"/>
  </r>
  <r>
    <s v="UNIV LEEDS CTR EPIDEMIOL BIOSTAT"/>
    <n v="1"/>
    <s v="0.004"/>
    <m/>
    <x v="0"/>
    <x v="0"/>
  </r>
  <r>
    <s v="UNIV LEIPZIGER"/>
    <n v="1"/>
    <s v="0.004"/>
    <m/>
    <x v="0"/>
    <x v="0"/>
  </r>
  <r>
    <s v="UNIV LEONIA"/>
    <n v="1"/>
    <s v="0.004"/>
    <m/>
    <x v="0"/>
    <x v="0"/>
  </r>
  <r>
    <s v="UNIV LIAISON"/>
    <n v="1"/>
    <s v="0.004"/>
    <m/>
    <x v="0"/>
    <x v="0"/>
  </r>
  <r>
    <s v="UNIV LIECHTENSTEIN"/>
    <n v="1"/>
    <s v="0.004"/>
    <m/>
    <x v="0"/>
    <x v="0"/>
  </r>
  <r>
    <s v="UNIV LIEGE SART TILMAN"/>
    <n v="1"/>
    <s v="0.004"/>
    <m/>
    <x v="0"/>
    <x v="0"/>
  </r>
  <r>
    <s v="UNIV LIFE SCI BEHAV MODELLING TITANIUM 15 3"/>
    <n v="1"/>
    <s v="0.004"/>
    <m/>
    <x v="0"/>
    <x v="0"/>
  </r>
  <r>
    <s v="UNIV LIFE SCI LUBLIN"/>
    <n v="1"/>
    <s v="0.004"/>
    <m/>
    <x v="0"/>
    <x v="0"/>
  </r>
  <r>
    <s v="UNIV LILLE 1 LAB GEOSYST"/>
    <n v="1"/>
    <s v="0.004"/>
    <m/>
    <x v="0"/>
    <x v="0"/>
  </r>
  <r>
    <s v="UNIV LILLE 1 SCI TERRE"/>
    <n v="1"/>
    <s v="0.004"/>
    <m/>
    <x v="0"/>
    <x v="0"/>
  </r>
  <r>
    <s v="UNIV LILLE NORD"/>
    <n v="1"/>
    <s v="0.004"/>
    <m/>
    <x v="0"/>
    <x v="0"/>
  </r>
  <r>
    <s v="UNIV LILLE SCI TECHNOL"/>
    <n v="1"/>
    <s v="0.004"/>
    <m/>
    <x v="0"/>
    <x v="0"/>
  </r>
  <r>
    <s v="UNIV LISBON ULISBOA"/>
    <n v="1"/>
    <s v="0.004"/>
    <m/>
    <x v="0"/>
    <x v="0"/>
  </r>
  <r>
    <s v="UNIV LIVERPOOL CANC RES CTR"/>
    <n v="1"/>
    <s v="0.004"/>
    <m/>
    <x v="0"/>
    <x v="0"/>
  </r>
  <r>
    <s v="UNIV LIVERPOOL LIVERPOOL SCH TROP MED"/>
    <n v="1"/>
    <s v="0.004"/>
    <m/>
    <x v="0"/>
    <x v="0"/>
  </r>
  <r>
    <s v="UNIV LJUBLIANA"/>
    <n v="1"/>
    <s v="0.004"/>
    <m/>
    <x v="0"/>
    <x v="0"/>
  </r>
  <r>
    <s v="UNIV LO ANDES"/>
    <n v="1"/>
    <s v="0.004"/>
    <m/>
    <x v="0"/>
    <x v="0"/>
  </r>
  <r>
    <s v="UNIV LONDON GOLDSMITHS COLL"/>
    <n v="1"/>
    <s v="0.004"/>
    <m/>
    <x v="0"/>
    <x v="0"/>
  </r>
  <r>
    <s v="UNIV LONDON ICR2UL"/>
    <n v="1"/>
    <s v="0.004"/>
    <m/>
    <x v="0"/>
    <x v="0"/>
  </r>
  <r>
    <s v="UNIV LONDON QUEEN MARY COLL"/>
    <n v="1"/>
    <s v="0.004"/>
    <m/>
    <x v="0"/>
    <x v="0"/>
  </r>
  <r>
    <s v="UNIV LONDON ROYAL FREE HOSP"/>
    <n v="1"/>
    <s v="0.004"/>
    <m/>
    <x v="0"/>
    <x v="0"/>
  </r>
  <r>
    <s v="UNIV LONDON ROYAL VET COLL"/>
    <n v="1"/>
    <s v="0.004"/>
    <m/>
    <x v="0"/>
    <x v="0"/>
  </r>
  <r>
    <s v="UNIV LONDON SCH ORIENTAL AFRICAN STUDIES"/>
    <n v="1"/>
    <s v="0.004"/>
    <m/>
    <x v="0"/>
    <x v="0"/>
  </r>
  <r>
    <s v="UNIV LONDON SCH PHARM"/>
    <n v="1"/>
    <s v="0.004"/>
    <m/>
    <x v="0"/>
    <x v="0"/>
  </r>
  <r>
    <s v="UNIV LORAND EOTVOS"/>
    <n v="1"/>
    <s v="0.004"/>
    <m/>
    <x v="0"/>
    <x v="0"/>
  </r>
  <r>
    <s v="UNIV LORRAINE INTERACT ARBRES MICROORGANISMES"/>
    <n v="1"/>
    <s v="0.004"/>
    <m/>
    <x v="0"/>
    <x v="0"/>
  </r>
  <r>
    <s v="UNIV LORRAINE UHP NANCY"/>
    <n v="1"/>
    <s v="0.004"/>
    <m/>
    <x v="0"/>
    <x v="0"/>
  </r>
  <r>
    <s v="UNIV LOUISIANA LAFAYETTE"/>
    <n v="1"/>
    <s v="0.004"/>
    <m/>
    <x v="0"/>
    <x v="0"/>
  </r>
  <r>
    <s v="UNIV LOUISIANA MONROE"/>
    <n v="1"/>
    <s v="0.004"/>
    <m/>
    <x v="0"/>
    <x v="0"/>
  </r>
  <r>
    <s v="UNIV LUBLJANA"/>
    <n v="1"/>
    <s v="0.004"/>
    <m/>
    <x v="0"/>
    <x v="0"/>
  </r>
  <r>
    <s v="UNIV LUGANO"/>
    <n v="1"/>
    <s v="0.004"/>
    <m/>
    <x v="0"/>
    <x v="0"/>
  </r>
  <r>
    <s v="UNIV MA LOWELL"/>
    <n v="1"/>
    <s v="0.004"/>
    <m/>
    <x v="0"/>
    <x v="0"/>
  </r>
  <r>
    <s v="UNIV MADISON WISCONSIN"/>
    <n v="1"/>
    <s v="0.004"/>
    <m/>
    <x v="0"/>
    <x v="0"/>
  </r>
  <r>
    <s v="UNIV MAGDALENA"/>
    <n v="1"/>
    <s v="0.004"/>
    <m/>
    <x v="0"/>
    <x v="0"/>
  </r>
  <r>
    <s v="UNIV MAINZ KLINIKUM"/>
    <n v="1"/>
    <s v="0.004"/>
    <m/>
    <x v="0"/>
    <x v="0"/>
  </r>
  <r>
    <s v="UNIV MALARDALEN SWEDEN"/>
    <n v="1"/>
    <s v="0.004"/>
    <m/>
    <x v="0"/>
    <x v="0"/>
  </r>
  <r>
    <s v="UNIV MALAWI"/>
    <n v="1"/>
    <s v="0.004"/>
    <m/>
    <x v="0"/>
    <x v="0"/>
  </r>
  <r>
    <s v="UNIV MANCHESTE"/>
    <n v="1"/>
    <s v="0.004"/>
    <m/>
    <x v="0"/>
    <x v="0"/>
  </r>
  <r>
    <s v="UNIV MARIA CURIE SKLODOWSKA"/>
    <n v="1"/>
    <s v="0.004"/>
    <m/>
    <x v="0"/>
    <x v="0"/>
  </r>
  <r>
    <s v="UNIV MARIEN GOUABI"/>
    <n v="1"/>
    <s v="0.004"/>
    <m/>
    <x v="0"/>
    <x v="0"/>
  </r>
  <r>
    <s v="UNIV MARINE SCI TECHNOL"/>
    <n v="1"/>
    <s v="0.004"/>
    <m/>
    <x v="0"/>
    <x v="0"/>
  </r>
  <r>
    <s v="UNIV MARMARA"/>
    <n v="1"/>
    <s v="0.004"/>
    <m/>
    <x v="0"/>
    <x v="0"/>
  </r>
  <r>
    <s v="UNIV MARYLAND SCH MED"/>
    <n v="1"/>
    <s v="0.004"/>
    <m/>
    <x v="0"/>
    <x v="0"/>
  </r>
  <r>
    <s v="UNIV MAYOR CHILE"/>
    <n v="1"/>
    <s v="0.004"/>
    <m/>
    <x v="0"/>
    <x v="0"/>
  </r>
  <r>
    <s v="UNIV MAYOR SAN ANDRES"/>
    <n v="1"/>
    <s v="0.004"/>
    <m/>
    <x v="0"/>
    <x v="0"/>
  </r>
  <r>
    <s v="UNIV MED CNTR LJUBLJANA"/>
    <n v="1"/>
    <s v="0.004"/>
    <m/>
    <x v="0"/>
    <x v="0"/>
  </r>
  <r>
    <s v="UNIV MED CTR AMSTERDAM"/>
    <n v="1"/>
    <s v="0.004"/>
    <m/>
    <x v="0"/>
    <x v="0"/>
  </r>
  <r>
    <s v="UNIV MED CTR GIESSEN MARBURG"/>
    <n v="1"/>
    <s v="0.004"/>
    <m/>
    <x v="0"/>
    <x v="0"/>
  </r>
  <r>
    <s v="UNIV MED CTR HAMBURG"/>
    <n v="1"/>
    <s v="0.004"/>
    <m/>
    <x v="0"/>
    <x v="0"/>
  </r>
  <r>
    <s v="UNIV MED CTR LJUBLIJANA"/>
    <n v="1"/>
    <s v="0.004"/>
    <m/>
    <x v="0"/>
    <x v="0"/>
  </r>
  <r>
    <s v="UNIV MED CTR MARIBOR"/>
    <n v="1"/>
    <s v="0.004"/>
    <m/>
    <x v="0"/>
    <x v="0"/>
  </r>
  <r>
    <s v="UNIV MED CTR MUNSTER"/>
    <n v="1"/>
    <s v="0.004"/>
    <m/>
    <x v="0"/>
    <x v="0"/>
  </r>
  <r>
    <s v="UNIV MED CTR NIJMEGEN"/>
    <n v="1"/>
    <s v="0.004"/>
    <m/>
    <x v="0"/>
    <x v="0"/>
  </r>
  <r>
    <s v="UNIV MED CTR SCHLESWIG HOLSTEIN UKSH"/>
    <n v="1"/>
    <s v="0.004"/>
    <m/>
    <x v="0"/>
    <x v="0"/>
  </r>
  <r>
    <s v="UNIV MED CTR UTRECHT REGENERAT MED CTR"/>
    <n v="1"/>
    <s v="0.004"/>
    <m/>
    <x v="0"/>
    <x v="0"/>
  </r>
  <r>
    <s v="UNIV MED FAC"/>
    <n v="1"/>
    <s v="0.004"/>
    <m/>
    <x v="0"/>
    <x v="0"/>
  </r>
  <r>
    <s v="UNIV MED FAC GIESSEN MARBURG"/>
    <n v="1"/>
    <s v="0.004"/>
    <m/>
    <x v="0"/>
    <x v="0"/>
  </r>
  <r>
    <s v="UNIV MED HOSP TUBINGEN"/>
    <n v="1"/>
    <s v="0.004"/>
    <m/>
    <x v="0"/>
    <x v="0"/>
  </r>
  <r>
    <s v="UNIV MED MANNHEIM"/>
    <n v="1"/>
    <s v="0.004"/>
    <m/>
    <x v="0"/>
    <x v="0"/>
  </r>
  <r>
    <s v="UNIV MED PHARM GR T POPA"/>
    <n v="1"/>
    <s v="0.004"/>
    <m/>
    <x v="0"/>
    <x v="0"/>
  </r>
  <r>
    <s v="UNIV MED PHARM IASI"/>
    <n v="1"/>
    <s v="0.004"/>
    <m/>
    <x v="0"/>
    <x v="0"/>
  </r>
  <r>
    <s v="UNIV MED PHARM IULIU HAIEGANU"/>
    <n v="1"/>
    <s v="0.004"/>
    <m/>
    <x v="0"/>
    <x v="0"/>
  </r>
  <r>
    <s v="UNIV MED PHARM TARGU MUREA"/>
    <n v="1"/>
    <s v="0.004"/>
    <m/>
    <x v="0"/>
    <x v="0"/>
  </r>
  <r>
    <s v="UNIV MED PHARM TARGU MURES"/>
    <n v="1"/>
    <s v="0.004"/>
    <m/>
    <x v="0"/>
    <x v="0"/>
  </r>
  <r>
    <s v="UNIV MED SCH PECS"/>
    <n v="1"/>
    <s v="0.004"/>
    <m/>
    <x v="0"/>
    <x v="0"/>
  </r>
  <r>
    <s v="UNIV MEDITERRANEE"/>
    <n v="1"/>
    <s v="0.004"/>
    <m/>
    <x v="0"/>
    <x v="0"/>
  </r>
  <r>
    <s v="UNIV MELBOURNE AUSTIN HLTH"/>
    <n v="1"/>
    <s v="0.004"/>
    <m/>
    <x v="0"/>
    <x v="0"/>
  </r>
  <r>
    <s v="UNIV MENTAL HLTH"/>
    <n v="1"/>
    <s v="0.004"/>
    <m/>
    <x v="0"/>
    <x v="0"/>
  </r>
  <r>
    <s v="UNIV MENTAL HLTH RES INST"/>
    <n v="1"/>
    <s v="0.004"/>
    <m/>
    <x v="0"/>
    <x v="0"/>
  </r>
  <r>
    <s v="UNIV MHAMED BOUGARA"/>
    <n v="1"/>
    <s v="0.004"/>
    <m/>
    <x v="0"/>
    <x v="0"/>
  </r>
  <r>
    <s v="UNIV MICHIGAN MED CTR"/>
    <n v="1"/>
    <s v="0.004"/>
    <m/>
    <x v="0"/>
    <x v="0"/>
  </r>
  <r>
    <s v="UNIV MICHOACANA NICOLAS HIDALGO"/>
    <n v="1"/>
    <s v="0.004"/>
    <m/>
    <x v="0"/>
    <x v="0"/>
  </r>
  <r>
    <s v="UNIV MICHOACANA SAN NICOLAS HIDALGO MORELIA"/>
    <n v="1"/>
    <s v="0.004"/>
    <m/>
    <x v="0"/>
    <x v="0"/>
  </r>
  <r>
    <s v="UNIV MIGUEL HERNANDEZ ELCHE"/>
    <n v="1"/>
    <s v="0.004"/>
    <m/>
    <x v="0"/>
    <x v="0"/>
  </r>
  <r>
    <s v="UNIV MILANO BICOCCAE"/>
    <n v="1"/>
    <s v="0.004"/>
    <m/>
    <x v="0"/>
    <x v="0"/>
  </r>
  <r>
    <s v="UNIV MILANOBICOCCA"/>
    <n v="1"/>
    <s v="0.004"/>
    <m/>
    <x v="0"/>
    <x v="0"/>
  </r>
  <r>
    <s v="UNIV MINNESOTA DULUTH"/>
    <n v="1"/>
    <s v="0.004"/>
    <m/>
    <x v="0"/>
    <x v="0"/>
  </r>
  <r>
    <s v="UNIV MINNESOTAM 1530"/>
    <n v="1"/>
    <s v="0.004"/>
    <m/>
    <x v="0"/>
    <x v="0"/>
  </r>
  <r>
    <s v="UNIV MINNESOTTA"/>
    <n v="1"/>
    <s v="0.004"/>
    <m/>
    <x v="0"/>
    <x v="0"/>
  </r>
  <r>
    <s v="UNIV MISKOLC"/>
    <n v="1"/>
    <s v="0.004"/>
    <m/>
    <x v="0"/>
    <x v="0"/>
  </r>
  <r>
    <s v="UNIV MISSOURI HLTH CARE"/>
    <n v="1"/>
    <s v="0.004"/>
    <m/>
    <x v="0"/>
    <x v="0"/>
  </r>
  <r>
    <s v="UNIV MN"/>
    <n v="1"/>
    <s v="0.004"/>
    <m/>
    <x v="0"/>
    <x v="0"/>
  </r>
  <r>
    <s v="UNIV MODENA REGGIN EMILIA"/>
    <n v="1"/>
    <s v="0.004"/>
    <m/>
    <x v="0"/>
    <x v="0"/>
  </r>
  <r>
    <s v="UNIV MODENA REGIO EMILIA"/>
    <n v="1"/>
    <s v="0.004"/>
    <m/>
    <x v="0"/>
    <x v="0"/>
  </r>
  <r>
    <s v="UNIV MOGI DAS CRUZES"/>
    <n v="1"/>
    <s v="0.004"/>
    <m/>
    <x v="0"/>
    <x v="0"/>
  </r>
  <r>
    <s v="UNIV MOHAMED PREMIER"/>
    <n v="1"/>
    <s v="0.004"/>
    <m/>
    <x v="0"/>
    <x v="0"/>
  </r>
  <r>
    <s v="UNIV MOHAMED V SOUISSI"/>
    <n v="1"/>
    <s v="0.004"/>
    <m/>
    <x v="0"/>
    <x v="0"/>
  </r>
  <r>
    <s v="UNIV MOHAMMED 5"/>
    <n v="1"/>
    <s v="0.004"/>
    <m/>
    <x v="0"/>
    <x v="0"/>
  </r>
  <r>
    <s v="UNIV MONS HAINAUT"/>
    <n v="1"/>
    <s v="0.004"/>
    <m/>
    <x v="0"/>
    <x v="0"/>
  </r>
  <r>
    <s v="UNIV MONTPELLIER 1 2"/>
    <n v="1"/>
    <s v="0.004"/>
    <m/>
    <x v="0"/>
    <x v="0"/>
  </r>
  <r>
    <s v="UNIV MORATUWA"/>
    <n v="1"/>
    <s v="0.004"/>
    <m/>
    <x v="0"/>
    <x v="0"/>
  </r>
  <r>
    <s v="UNIV MOSUL"/>
    <n v="1"/>
    <s v="0.004"/>
    <m/>
    <x v="0"/>
    <x v="0"/>
  </r>
  <r>
    <s v="UNIV MUNICH MD CTR"/>
    <n v="1"/>
    <s v="0.004"/>
    <m/>
    <x v="0"/>
    <x v="0"/>
  </r>
  <r>
    <s v="UNIV MUSEUM ZOOL CAMBRIDGE"/>
    <n v="1"/>
    <s v="0.004"/>
    <m/>
    <x v="0"/>
    <x v="0"/>
  </r>
  <r>
    <s v="UNIV N CAROLINA CHAPEL HILL"/>
    <n v="1"/>
    <s v="0.004"/>
    <m/>
    <x v="0"/>
    <x v="0"/>
  </r>
  <r>
    <s v="UNIV N CAROLINA PEMBROKE"/>
    <n v="1"/>
    <s v="0.004"/>
    <m/>
    <x v="0"/>
    <x v="0"/>
  </r>
  <r>
    <s v="UNIV N DAKOTA"/>
    <n v="1"/>
    <s v="0.004"/>
    <m/>
    <x v="0"/>
    <x v="0"/>
  </r>
  <r>
    <s v="UNIV N HOSP"/>
    <n v="1"/>
    <s v="0.004"/>
    <m/>
    <x v="0"/>
    <x v="0"/>
  </r>
  <r>
    <s v="UNIV N NORWAY"/>
    <n v="1"/>
    <s v="0.004"/>
    <m/>
    <x v="0"/>
    <x v="0"/>
  </r>
  <r>
    <s v="UNIV NAANGUI ABROGOUA"/>
    <n v="1"/>
    <s v="0.004"/>
    <m/>
    <x v="0"/>
    <x v="0"/>
  </r>
  <r>
    <s v="UNIV NACL ASUNC"/>
    <n v="1"/>
    <s v="0.004"/>
    <m/>
    <x v="0"/>
    <x v="0"/>
  </r>
  <r>
    <s v="UNIV NACL CHILECITO"/>
    <n v="1"/>
    <s v="0.004"/>
    <m/>
    <x v="0"/>
    <x v="0"/>
  </r>
  <r>
    <s v="UNIV NACL CUYO"/>
    <n v="1"/>
    <s v="0.004"/>
    <m/>
    <x v="0"/>
    <x v="0"/>
  </r>
  <r>
    <s v="UNIV NACL CUYO FCM UNCUYO"/>
    <n v="1"/>
    <s v="0.004"/>
    <m/>
    <x v="0"/>
    <x v="0"/>
  </r>
  <r>
    <s v="UNIV NACL EDUC DISTANCIA UNED"/>
    <n v="1"/>
    <s v="0.004"/>
    <m/>
    <x v="0"/>
    <x v="0"/>
  </r>
  <r>
    <s v="UNIV NACL EXPT GUAYANA"/>
    <n v="1"/>
    <s v="0.004"/>
    <m/>
    <x v="0"/>
    <x v="0"/>
  </r>
  <r>
    <s v="UNIV NACL PAMPA"/>
    <n v="1"/>
    <s v="0.004"/>
    <m/>
    <x v="0"/>
    <x v="0"/>
  </r>
  <r>
    <s v="UNIV NACL PATAGONIA AUSTRAL"/>
    <n v="1"/>
    <s v="0.004"/>
    <m/>
    <x v="0"/>
    <x v="0"/>
  </r>
  <r>
    <s v="UNIV NACL PATAGONIA SJB"/>
    <n v="1"/>
    <s v="0.004"/>
    <m/>
    <x v="0"/>
    <x v="0"/>
  </r>
  <r>
    <s v="UNIV NACL SALTA"/>
    <n v="1"/>
    <s v="0.004"/>
    <m/>
    <x v="0"/>
    <x v="0"/>
  </r>
  <r>
    <s v="UNIV NACL SAN LUIS POTOSI"/>
    <n v="1"/>
    <s v="0.004"/>
    <m/>
    <x v="0"/>
    <x v="0"/>
  </r>
  <r>
    <s v="UNIV NACL SUR"/>
    <n v="1"/>
    <s v="0.004"/>
    <m/>
    <x v="0"/>
    <x v="0"/>
  </r>
  <r>
    <s v="UNIV NAMUR UNAMUR"/>
    <n v="1"/>
    <s v="0.004"/>
    <m/>
    <x v="0"/>
    <x v="0"/>
  </r>
  <r>
    <s v="UNIV NANCY"/>
    <n v="1"/>
    <s v="0.004"/>
    <m/>
    <x v="0"/>
    <x v="0"/>
  </r>
  <r>
    <s v="UNIV NANCY 1"/>
    <n v="1"/>
    <s v="0.004"/>
    <m/>
    <x v="0"/>
    <x v="0"/>
  </r>
  <r>
    <s v="UNIV NANCY 2"/>
    <n v="1"/>
    <s v="0.004"/>
    <m/>
    <x v="0"/>
    <x v="0"/>
  </r>
  <r>
    <s v="UNIV NAPLES FED II"/>
    <n v="1"/>
    <s v="0.004"/>
    <m/>
    <x v="0"/>
    <x v="0"/>
  </r>
  <r>
    <s v="UNIV NAPOLI"/>
    <n v="1"/>
    <s v="0.004"/>
    <m/>
    <x v="0"/>
    <x v="0"/>
  </r>
  <r>
    <s v="UNIV NAPOLI FED 2"/>
    <n v="1"/>
    <s v="0.004"/>
    <m/>
    <x v="0"/>
    <x v="0"/>
  </r>
  <r>
    <s v="UNIV NAPOLI FEDER 2"/>
    <n v="1"/>
    <s v="0.004"/>
    <m/>
    <x v="0"/>
    <x v="0"/>
  </r>
  <r>
    <s v="UNIV NAPOLI FEDER II"/>
    <n v="1"/>
    <s v="0.004"/>
    <m/>
    <x v="0"/>
    <x v="0"/>
  </r>
  <r>
    <s v="UNIV NAT RESOURCES LIVE SCI BOKU"/>
    <n v="1"/>
    <s v="0.004"/>
    <m/>
    <x v="0"/>
    <x v="0"/>
  </r>
  <r>
    <s v="UNIV NATL RESOURCES LIFE SCI VIENNA"/>
    <n v="1"/>
    <s v="0.004"/>
    <m/>
    <x v="0"/>
    <x v="0"/>
  </r>
  <r>
    <s v="UNIV NEW HAVEN"/>
    <n v="1"/>
    <s v="0.004"/>
    <m/>
    <x v="0"/>
    <x v="0"/>
  </r>
  <r>
    <s v="UNIV NEW SOUTHW"/>
    <n v="1"/>
    <s v="0.004"/>
    <m/>
    <x v="0"/>
    <x v="0"/>
  </r>
  <r>
    <s v="UNIV NEWCASTLE DENT SCH"/>
    <n v="1"/>
    <s v="0.004"/>
    <m/>
    <x v="0"/>
    <x v="0"/>
  </r>
  <r>
    <s v="UNIV NEWCASTLE UPON TYNE"/>
    <n v="1"/>
    <s v="0.004"/>
    <m/>
    <x v="0"/>
    <x v="0"/>
  </r>
  <r>
    <s v="UNIV NIAMEY"/>
    <n v="1"/>
    <s v="0.004"/>
    <m/>
    <x v="0"/>
    <x v="0"/>
  </r>
  <r>
    <s v="UNIV NIJMEGEN"/>
    <n v="1"/>
    <s v="0.004"/>
    <m/>
    <x v="0"/>
    <x v="0"/>
  </r>
  <r>
    <s v="UNIV NIZHNY NOVGOROD"/>
    <n v="1"/>
    <s v="0.004"/>
    <m/>
    <x v="0"/>
    <x v="0"/>
  </r>
  <r>
    <s v="UNIV NO BRITISH COLUMBIA"/>
    <n v="1"/>
    <s v="0.004"/>
    <m/>
    <x v="0"/>
    <x v="0"/>
  </r>
  <r>
    <s v="UNIV NORDLAND"/>
    <n v="1"/>
    <s v="0.004"/>
    <m/>
    <x v="0"/>
    <x v="0"/>
  </r>
  <r>
    <s v="UNIV NORTH"/>
    <n v="1"/>
    <s v="0.004"/>
    <m/>
    <x v="0"/>
    <x v="0"/>
  </r>
  <r>
    <s v="UNIV NORTH CAROLINA CHARLOTTE"/>
    <n v="1"/>
    <s v="0.004"/>
    <m/>
    <x v="0"/>
    <x v="0"/>
  </r>
  <r>
    <s v="UNIV NORTH CAROLINA GREENSBORO"/>
    <n v="1"/>
    <s v="0.004"/>
    <m/>
    <x v="0"/>
    <x v="0"/>
  </r>
  <r>
    <s v="UNIV NORTH DAKOTA"/>
    <n v="1"/>
    <s v="0.004"/>
    <m/>
    <x v="0"/>
    <x v="0"/>
  </r>
  <r>
    <s v="UNIV NORTH NORWAY"/>
    <n v="1"/>
    <s v="0.004"/>
    <m/>
    <x v="0"/>
    <x v="0"/>
  </r>
  <r>
    <s v="UNIV NORTHERN NORWAY"/>
    <n v="1"/>
    <s v="0.004"/>
    <m/>
    <x v="0"/>
    <x v="0"/>
  </r>
  <r>
    <s v="UNIV NOTRE DAME LAC"/>
    <n v="1"/>
    <s v="0.004"/>
    <m/>
    <x v="0"/>
    <x v="0"/>
  </r>
  <r>
    <s v="UNIV NOVA"/>
    <n v="1"/>
    <s v="0.004"/>
    <m/>
    <x v="0"/>
    <x v="0"/>
  </r>
  <r>
    <s v="UNIV NOVA GOR"/>
    <n v="1"/>
    <s v="0.004"/>
    <m/>
    <x v="0"/>
    <x v="0"/>
  </r>
  <r>
    <s v="UNIV NOVA LISBOA UNINOVA CTS"/>
    <n v="1"/>
    <s v="0.004"/>
    <m/>
    <x v="0"/>
    <x v="0"/>
  </r>
  <r>
    <s v="UNIV NW"/>
    <n v="1"/>
    <s v="0.004"/>
    <m/>
    <x v="0"/>
    <x v="0"/>
  </r>
  <r>
    <s v="UNIV NYIREGYHAZA"/>
    <n v="1"/>
    <s v="0.004"/>
    <m/>
    <x v="0"/>
    <x v="0"/>
  </r>
  <r>
    <s v="UNIV ORADEA"/>
    <n v="1"/>
    <s v="0.004"/>
    <m/>
    <x v="0"/>
    <x v="0"/>
  </r>
  <r>
    <s v="UNIV OSNABRUECK"/>
    <n v="1"/>
    <s v="0.004"/>
    <m/>
    <x v="0"/>
    <x v="0"/>
  </r>
  <r>
    <s v="UNIV OTAGO MED SCH"/>
    <n v="1"/>
    <s v="0.004"/>
    <m/>
    <x v="0"/>
    <x v="0"/>
  </r>
  <r>
    <s v="UNIV OTAGO SCH MED"/>
    <n v="1"/>
    <s v="0.004"/>
    <m/>
    <x v="0"/>
    <x v="0"/>
  </r>
  <r>
    <s v="UNIV OTTAWA HEART INST"/>
    <n v="1"/>
    <s v="0.004"/>
    <m/>
    <x v="0"/>
    <x v="0"/>
  </r>
  <r>
    <s v="UNIV OULU BIOCENTER OULU"/>
    <n v="1"/>
    <s v="0.004"/>
    <m/>
    <x v="0"/>
    <x v="0"/>
  </r>
  <r>
    <s v="UNIV OVIEDO CIBERSAM"/>
    <n v="1"/>
    <s v="0.004"/>
    <m/>
    <x v="0"/>
    <x v="0"/>
  </r>
  <r>
    <s v="UNIV OXFORD ARCHAEOL HIST ART RES LAB"/>
    <n v="1"/>
    <s v="0.004"/>
    <m/>
    <x v="0"/>
    <x v="0"/>
  </r>
  <r>
    <s v="UNIV OXFORD ST ANTONYS COLL"/>
    <n v="1"/>
    <s v="0.004"/>
    <m/>
    <x v="0"/>
    <x v="0"/>
  </r>
  <r>
    <s v="UNIV PACIFIC"/>
    <n v="1"/>
    <s v="0.004"/>
    <m/>
    <x v="0"/>
    <x v="0"/>
  </r>
  <r>
    <s v="UNIV PADERBORN"/>
    <n v="1"/>
    <s v="0.004"/>
    <m/>
    <x v="0"/>
    <x v="0"/>
  </r>
  <r>
    <s v="UNIV PAIS VASCO EHU"/>
    <n v="1"/>
    <s v="0.004"/>
    <m/>
    <x v="0"/>
    <x v="0"/>
  </r>
  <r>
    <s v="UNIV PARIS 1 PANTHEON SORBONNE"/>
    <n v="1"/>
    <s v="0.004"/>
    <m/>
    <x v="0"/>
    <x v="0"/>
  </r>
  <r>
    <s v="UNIV PARIS 6 PIERRE MARIE CURIE"/>
    <n v="1"/>
    <s v="0.004"/>
    <m/>
    <x v="0"/>
    <x v="0"/>
  </r>
  <r>
    <s v="UNIV PARIS DESCARTES PARIS V"/>
    <n v="1"/>
    <s v="0.004"/>
    <m/>
    <x v="0"/>
    <x v="0"/>
  </r>
  <r>
    <s v="UNIV PARIS DIDEROT PARIS 7"/>
    <n v="1"/>
    <s v="0.004"/>
    <m/>
    <x v="0"/>
    <x v="0"/>
  </r>
  <r>
    <s v="UNIV PARIS DIDEROT SORBONNE"/>
    <n v="1"/>
    <s v="0.004"/>
    <m/>
    <x v="0"/>
    <x v="0"/>
  </r>
  <r>
    <s v="UNIV PARIS II PANTHEON ASSAS"/>
    <n v="1"/>
    <s v="0.004"/>
    <m/>
    <x v="0"/>
    <x v="0"/>
  </r>
  <r>
    <s v="UNIV PARIS NORD"/>
    <n v="1"/>
    <s v="0.004"/>
    <m/>
    <x v="0"/>
    <x v="0"/>
  </r>
  <r>
    <s v="UNIV PARIS NORD SORBONNE"/>
    <n v="1"/>
    <s v="0.004"/>
    <m/>
    <x v="0"/>
    <x v="0"/>
  </r>
  <r>
    <s v="UNIV PARIS S"/>
    <n v="1"/>
    <s v="0.004"/>
    <m/>
    <x v="0"/>
    <x v="0"/>
  </r>
  <r>
    <s v="UNIV PARIS VII PARIS DIDEROT"/>
    <n v="1"/>
    <s v="0.004"/>
    <m/>
    <x v="0"/>
    <x v="0"/>
  </r>
  <r>
    <s v="UNIV PARISSACLAY"/>
    <n v="1"/>
    <s v="0.004"/>
    <m/>
    <x v="0"/>
    <x v="0"/>
  </r>
  <r>
    <s v="UNIV PASSAU"/>
    <n v="1"/>
    <s v="0.004"/>
    <m/>
    <x v="0"/>
    <x v="0"/>
  </r>
  <r>
    <s v="UNIV PASSO FUNDO"/>
    <n v="1"/>
    <s v="0.004"/>
    <m/>
    <x v="0"/>
    <x v="0"/>
  </r>
  <r>
    <s v="UNIV PAUL CEZANNE"/>
    <n v="1"/>
    <s v="0.004"/>
    <m/>
    <x v="0"/>
    <x v="0"/>
  </r>
  <r>
    <s v="UNIV PECS JOZSEF A"/>
    <n v="1"/>
    <s v="0.004"/>
    <m/>
    <x v="0"/>
    <x v="0"/>
  </r>
  <r>
    <s v="UNIV PECS MED SCH"/>
    <n v="1"/>
    <s v="0.004"/>
    <m/>
    <x v="0"/>
    <x v="0"/>
  </r>
  <r>
    <s v="UNIV PEDAG EXPT LIBERTADOR"/>
    <n v="1"/>
    <s v="0.004"/>
    <m/>
    <x v="0"/>
    <x v="0"/>
  </r>
  <r>
    <s v="UNIV PELEFORO GON COULIBALY"/>
    <n v="1"/>
    <s v="0.004"/>
    <m/>
    <x v="0"/>
    <x v="0"/>
  </r>
  <r>
    <s v="UNIV PENN SYLVANIA"/>
    <n v="1"/>
    <s v="0.004"/>
    <m/>
    <x v="0"/>
    <x v="0"/>
  </r>
  <r>
    <s v="UNIV PEOPLE"/>
    <n v="1"/>
    <s v="0.004"/>
    <m/>
    <x v="0"/>
    <x v="0"/>
  </r>
  <r>
    <s v="UNIV PERGIA"/>
    <n v="1"/>
    <s v="0.004"/>
    <m/>
    <x v="0"/>
    <x v="0"/>
  </r>
  <r>
    <s v="UNIV PERPIGNAN VIA DOMITIA"/>
    <n v="1"/>
    <s v="0.004"/>
    <m/>
    <x v="0"/>
    <x v="0"/>
  </r>
  <r>
    <s v="UNIV PERTAHANAN NASIONAL MALAYSIA"/>
    <n v="1"/>
    <s v="0.004"/>
    <m/>
    <x v="0"/>
    <x v="0"/>
  </r>
  <r>
    <s v="UNIV PERUANA CIENCIAS APLICADAS"/>
    <n v="1"/>
    <s v="0.004"/>
    <m/>
    <x v="0"/>
    <x v="0"/>
  </r>
  <r>
    <s v="UNIV PETERSBURG"/>
    <n v="1"/>
    <s v="0.004"/>
    <m/>
    <x v="0"/>
    <x v="0"/>
  </r>
  <r>
    <s v="UNIV PETROZAVODSK"/>
    <n v="1"/>
    <s v="0.004"/>
    <m/>
    <x v="0"/>
    <x v="0"/>
  </r>
  <r>
    <s v="UNIV PHARM MED HO CHI MIN CITY"/>
    <n v="1"/>
    <s v="0.004"/>
    <m/>
    <x v="0"/>
    <x v="0"/>
  </r>
  <r>
    <s v="UNIV PICARDY JULES VERNE"/>
    <n v="1"/>
    <s v="0.004"/>
    <m/>
    <x v="0"/>
    <x v="0"/>
  </r>
  <r>
    <s v="UNIV PIEMONTE ORIEMTALE NOVARA"/>
    <n v="1"/>
    <s v="0.004"/>
    <m/>
    <x v="0"/>
    <x v="0"/>
  </r>
  <r>
    <s v="UNIV PIEMONTE ORIENTALE NOVARA TORINO"/>
    <n v="1"/>
    <s v="0.004"/>
    <m/>
    <x v="0"/>
    <x v="0"/>
  </r>
  <r>
    <s v="UNIV PIEMONTE ORIENTALEC"/>
    <n v="1"/>
    <s v="0.004"/>
    <m/>
    <x v="0"/>
    <x v="0"/>
  </r>
  <r>
    <s v="UNIV PIEMONTE ORIENTALEE"/>
    <n v="1"/>
    <s v="0.004"/>
    <m/>
    <x v="0"/>
    <x v="0"/>
  </r>
  <r>
    <s v="UNIV PIEMONTE ORIENTCLE NOVARA"/>
    <n v="1"/>
    <s v="0.004"/>
    <m/>
    <x v="0"/>
    <x v="0"/>
  </r>
  <r>
    <s v="UNIV PIERRE MARIE CURIE PARIS VI"/>
    <n v="1"/>
    <s v="0.004"/>
    <m/>
    <x v="0"/>
    <x v="0"/>
  </r>
  <r>
    <s v="UNIV PIERRE MARIE CURIE UPMC PARIS 06"/>
    <n v="1"/>
    <s v="0.004"/>
    <m/>
    <x v="0"/>
    <x v="0"/>
  </r>
  <r>
    <s v="UNIV PIRAEUS"/>
    <n v="1"/>
    <s v="0.004"/>
    <m/>
    <x v="0"/>
    <x v="0"/>
  </r>
  <r>
    <s v="UNIV PITTSBURG"/>
    <n v="1"/>
    <s v="0.004"/>
    <m/>
    <x v="0"/>
    <x v="0"/>
  </r>
  <r>
    <s v="UNIV PJ SAFARIK"/>
    <n v="1"/>
    <s v="0.004"/>
    <m/>
    <x v="0"/>
    <x v="0"/>
  </r>
  <r>
    <s v="UNIV PLOIESTI"/>
    <n v="1"/>
    <s v="0.004"/>
    <m/>
    <x v="0"/>
    <x v="0"/>
  </r>
  <r>
    <s v="UNIV PM CURIE"/>
    <n v="1"/>
    <s v="0.004"/>
    <m/>
    <x v="0"/>
    <x v="0"/>
  </r>
  <r>
    <s v="UNIV PODLASIE"/>
    <n v="1"/>
    <s v="0.004"/>
    <m/>
    <x v="0"/>
    <x v="0"/>
  </r>
  <r>
    <s v="UNIV PODLASIE SIEDLCE"/>
    <n v="1"/>
    <s v="0.004"/>
    <m/>
    <x v="0"/>
    <x v="0"/>
  </r>
  <r>
    <s v="UNIV POLITECN CARTAGENA AULARIO II"/>
    <n v="1"/>
    <s v="0.004"/>
    <m/>
    <x v="0"/>
    <x v="0"/>
  </r>
  <r>
    <s v="UNIV POLYTECH HOSP LA FE"/>
    <n v="1"/>
    <s v="0.004"/>
    <m/>
    <x v="0"/>
    <x v="0"/>
  </r>
  <r>
    <s v="UNIV PONTIFICIA BOLIVARIANA"/>
    <n v="1"/>
    <s v="0.004"/>
    <m/>
    <x v="0"/>
    <x v="0"/>
  </r>
  <r>
    <s v="UNIV POPEU FABRA"/>
    <n v="1"/>
    <s v="0.004"/>
    <m/>
    <x v="0"/>
    <x v="0"/>
  </r>
  <r>
    <s v="UNIV PORTO ALLERGY"/>
    <n v="1"/>
    <s v="0.004"/>
    <m/>
    <x v="0"/>
    <x v="0"/>
  </r>
  <r>
    <s v="UNIV PORTO I3S"/>
    <n v="1"/>
    <s v="0.004"/>
    <m/>
    <x v="0"/>
    <x v="0"/>
  </r>
  <r>
    <s v="UNIV PORTO IPATIMUP"/>
    <n v="1"/>
    <s v="0.004"/>
    <m/>
    <x v="0"/>
    <x v="0"/>
  </r>
  <r>
    <s v="UNIV POZNAN"/>
    <n v="1"/>
    <s v="0.004"/>
    <m/>
    <x v="0"/>
    <x v="0"/>
  </r>
  <r>
    <s v="UNIV PRIMORSKEM"/>
    <n v="1"/>
    <s v="0.004"/>
    <m/>
    <x v="0"/>
    <x v="0"/>
  </r>
  <r>
    <s v="UNIV PROMORSKA"/>
    <n v="1"/>
    <s v="0.004"/>
    <m/>
    <x v="0"/>
    <x v="0"/>
  </r>
  <r>
    <s v="UNIV PSYCHIAT CLIN"/>
    <n v="1"/>
    <s v="0.004"/>
    <m/>
    <x v="0"/>
    <x v="0"/>
  </r>
  <r>
    <s v="UNIV PSYCHIAT CTR KU LEUVEN"/>
    <n v="1"/>
    <s v="0.004"/>
    <m/>
    <x v="0"/>
    <x v="0"/>
  </r>
  <r>
    <s v="UNIV PSYCHIAT HOSP PR DR AL OBREGIA"/>
    <n v="1"/>
    <s v="0.004"/>
    <m/>
    <x v="0"/>
    <x v="0"/>
  </r>
  <r>
    <s v="UNIV PSYCHIAT SERV"/>
    <n v="1"/>
    <s v="0.004"/>
    <m/>
    <x v="0"/>
    <x v="0"/>
  </r>
  <r>
    <s v="UNIV PSYCHIAT SERV UPD BERN"/>
    <n v="1"/>
    <s v="0.004"/>
    <m/>
    <x v="0"/>
    <x v="0"/>
  </r>
  <r>
    <s v="UNIV PUBL HLTH"/>
    <n v="1"/>
    <s v="0.004"/>
    <m/>
    <x v="0"/>
    <x v="0"/>
  </r>
  <r>
    <s v="UNIV PUBL NAVARRA"/>
    <n v="1"/>
    <s v="0.004"/>
    <m/>
    <x v="0"/>
    <x v="0"/>
  </r>
  <r>
    <s v="UNIV PUERTO RICO RIO PIEDRAS"/>
    <n v="1"/>
    <s v="0.004"/>
    <m/>
    <x v="0"/>
    <x v="0"/>
  </r>
  <r>
    <s v="UNIV PUGET SOUND"/>
    <n v="1"/>
    <s v="0.004"/>
    <m/>
    <x v="0"/>
    <x v="0"/>
  </r>
  <r>
    <s v="UNIV PULM CLIN"/>
    <n v="1"/>
    <s v="0.004"/>
    <m/>
    <x v="0"/>
    <x v="0"/>
  </r>
  <r>
    <s v="UNIV PUTRA MALASIA"/>
    <n v="1"/>
    <s v="0.004"/>
    <m/>
    <x v="0"/>
    <x v="0"/>
  </r>
  <r>
    <s v="UNIV QUEBEC A MONTREAL"/>
    <n v="1"/>
    <s v="0.004"/>
    <m/>
    <x v="0"/>
    <x v="0"/>
  </r>
  <r>
    <s v="UNIV QUEBEC MONTRE UQAM"/>
    <n v="1"/>
    <s v="0.004"/>
    <m/>
    <x v="0"/>
    <x v="0"/>
  </r>
  <r>
    <s v="UNIV QUEBEC MONTREAL"/>
    <n v="1"/>
    <s v="0.004"/>
    <m/>
    <x v="0"/>
    <x v="0"/>
  </r>
  <r>
    <s v="UNIV RAJASTHAN"/>
    <n v="1"/>
    <s v="0.004"/>
    <m/>
    <x v="0"/>
    <x v="0"/>
  </r>
  <r>
    <s v="UNIV RAPARIN"/>
    <n v="1"/>
    <s v="0.004"/>
    <m/>
    <x v="0"/>
    <x v="0"/>
  </r>
  <r>
    <s v="UNIV REG HOSP"/>
    <n v="1"/>
    <s v="0.004"/>
    <m/>
    <x v="0"/>
    <x v="0"/>
  </r>
  <r>
    <s v="UNIV REIMS"/>
    <n v="1"/>
    <s v="0.004"/>
    <m/>
    <x v="0"/>
    <x v="0"/>
  </r>
  <r>
    <s v="UNIV RENNES 2"/>
    <n v="1"/>
    <s v="0.004"/>
    <m/>
    <x v="0"/>
    <x v="0"/>
  </r>
  <r>
    <s v="UNIV REPUBL MONTEVIDEO"/>
    <n v="1"/>
    <s v="0.004"/>
    <m/>
    <x v="0"/>
    <x v="0"/>
  </r>
  <r>
    <s v="UNIV RES CTR GERIATR SCI"/>
    <n v="1"/>
    <s v="0.004"/>
    <m/>
    <x v="0"/>
    <x v="0"/>
  </r>
  <r>
    <s v="UNIV RES HEADQUARTERS SIU"/>
    <n v="1"/>
    <s v="0.004"/>
    <m/>
    <x v="0"/>
    <x v="0"/>
  </r>
  <r>
    <s v="UNIV RHODE ISLAND"/>
    <n v="1"/>
    <s v="0.004"/>
    <m/>
    <x v="0"/>
    <x v="0"/>
  </r>
  <r>
    <s v="UNIV RICARDO PALMA"/>
    <n v="1"/>
    <s v="0.004"/>
    <m/>
    <x v="0"/>
    <x v="0"/>
  </r>
  <r>
    <s v="UNIV RICHMOND"/>
    <n v="1"/>
    <s v="0.004"/>
    <m/>
    <x v="0"/>
    <x v="0"/>
  </r>
  <r>
    <s v="UNIV RIO DE JANEIRO"/>
    <n v="1"/>
    <s v="0.004"/>
    <m/>
    <x v="0"/>
    <x v="0"/>
  </r>
  <r>
    <s v="UNIV RIO SANTIAGO"/>
    <n v="1"/>
    <s v="0.004"/>
    <m/>
    <x v="0"/>
    <x v="0"/>
  </r>
  <r>
    <s v="UNIV ROEHAMPTON"/>
    <n v="1"/>
    <s v="0.004"/>
    <m/>
    <x v="0"/>
    <x v="0"/>
  </r>
  <r>
    <s v="UNIV ROMA 1"/>
    <n v="1"/>
    <s v="0.004"/>
    <m/>
    <x v="0"/>
    <x v="0"/>
  </r>
  <r>
    <s v="UNIV ROME 1"/>
    <n v="1"/>
    <s v="0.004"/>
    <m/>
    <x v="0"/>
    <x v="0"/>
  </r>
  <r>
    <s v="UNIV ROME TRE"/>
    <n v="1"/>
    <s v="0.004"/>
    <m/>
    <x v="0"/>
    <x v="0"/>
  </r>
  <r>
    <s v="UNIV ROSKILDE"/>
    <n v="1"/>
    <s v="0.004"/>
    <m/>
    <x v="0"/>
    <x v="0"/>
  </r>
  <r>
    <s v="UNIV ROTTERDAM"/>
    <n v="1"/>
    <s v="0.004"/>
    <m/>
    <x v="0"/>
    <x v="0"/>
  </r>
  <r>
    <s v="UNIV ROUEN NORMANDIE"/>
    <n v="1"/>
    <s v="0.004"/>
    <m/>
    <x v="0"/>
    <x v="0"/>
  </r>
  <r>
    <s v="UNIV ROVIRAI VIRGILI"/>
    <n v="1"/>
    <s v="0.004"/>
    <m/>
    <x v="0"/>
    <x v="0"/>
  </r>
  <r>
    <s v="UNIV S ANNA"/>
    <n v="1"/>
    <s v="0.004"/>
    <m/>
    <x v="0"/>
    <x v="0"/>
  </r>
  <r>
    <s v="UNIV S BOHEM"/>
    <n v="1"/>
    <s v="0.004"/>
    <m/>
    <x v="0"/>
    <x v="0"/>
  </r>
  <r>
    <s v="UNIV S BOHEMIA CESKE BUDEJOVICE"/>
    <n v="1"/>
    <s v="0.004"/>
    <m/>
    <x v="0"/>
    <x v="0"/>
  </r>
  <r>
    <s v="UNIV S BRITTANY"/>
    <n v="1"/>
    <s v="0.004"/>
    <m/>
    <x v="0"/>
    <x v="0"/>
  </r>
  <r>
    <s v="UNIV SA"/>
    <n v="1"/>
    <s v="0.004"/>
    <m/>
    <x v="0"/>
    <x v="0"/>
  </r>
  <r>
    <s v="UNIV SACLAY"/>
    <n v="1"/>
    <s v="0.004"/>
    <m/>
    <x v="0"/>
    <x v="0"/>
  </r>
  <r>
    <s v="UNIV SAGINAW"/>
    <n v="1"/>
    <s v="0.004"/>
    <m/>
    <x v="0"/>
    <x v="0"/>
  </r>
  <r>
    <s v="UNIV SAGRADO CORACAO"/>
    <n v="1"/>
    <s v="0.004"/>
    <m/>
    <x v="0"/>
    <x v="0"/>
  </r>
  <r>
    <s v="UNIV SALAHADDIN ERBIL"/>
    <n v="1"/>
    <s v="0.004"/>
    <m/>
    <x v="0"/>
    <x v="0"/>
  </r>
  <r>
    <s v="UNIV SAN ANDRES"/>
    <n v="1"/>
    <s v="0.004"/>
    <m/>
    <x v="0"/>
    <x v="0"/>
  </r>
  <r>
    <s v="UNIV SAN DIEGO"/>
    <n v="1"/>
    <s v="0.004"/>
    <m/>
    <x v="0"/>
    <x v="0"/>
  </r>
  <r>
    <s v="UNIV SAN MARTINO"/>
    <n v="1"/>
    <s v="0.004"/>
    <m/>
    <x v="0"/>
    <x v="0"/>
  </r>
  <r>
    <s v="UNIV SANTIAGO CHUS"/>
    <n v="1"/>
    <s v="0.004"/>
    <m/>
    <x v="0"/>
    <x v="0"/>
  </r>
  <r>
    <s v="UNIV SANTO AMARO"/>
    <n v="1"/>
    <s v="0.004"/>
    <m/>
    <x v="0"/>
    <x v="0"/>
  </r>
  <r>
    <s v="UNIV SAO PAULO CLIN HOSP"/>
    <n v="1"/>
    <s v="0.004"/>
    <m/>
    <x v="0"/>
    <x v="0"/>
  </r>
  <r>
    <s v="UNIV SAO PAULO FMUSP"/>
    <n v="1"/>
    <s v="0.004"/>
    <m/>
    <x v="0"/>
    <x v="0"/>
  </r>
  <r>
    <s v="UNIV SAO PAULO MED SCH"/>
    <n v="1"/>
    <s v="0.004"/>
    <m/>
    <x v="0"/>
    <x v="0"/>
  </r>
  <r>
    <s v="UNIV SAPIENZA"/>
    <n v="1"/>
    <s v="0.004"/>
    <m/>
    <x v="0"/>
    <x v="0"/>
  </r>
  <r>
    <s v="UNIV SAVOIE MONT BLANC"/>
    <n v="1"/>
    <s v="0.004"/>
    <m/>
    <x v="0"/>
    <x v="0"/>
  </r>
  <r>
    <s v="UNIV SCH MED"/>
    <n v="1"/>
    <s v="0.004"/>
    <m/>
    <x v="0"/>
    <x v="0"/>
  </r>
  <r>
    <s v="UNIV SCI PHILADELPHIA"/>
    <n v="1"/>
    <s v="0.004"/>
    <m/>
    <x v="0"/>
    <x v="0"/>
  </r>
  <r>
    <s v="UNIV SCI TECHNOL"/>
    <n v="1"/>
    <s v="0.004"/>
    <m/>
    <x v="0"/>
    <x v="0"/>
  </r>
  <r>
    <s v="UNIV SCI TECHNOL HOUARI BOUMEDIENE"/>
    <n v="1"/>
    <s v="0.004"/>
    <m/>
    <x v="0"/>
    <x v="0"/>
  </r>
  <r>
    <s v="UNIV SCI TECHNOL LILLE"/>
    <n v="1"/>
    <s v="0.004"/>
    <m/>
    <x v="0"/>
    <x v="0"/>
  </r>
  <r>
    <s v="UNIV SERGIPE"/>
    <n v="1"/>
    <s v="0.004"/>
    <m/>
    <x v="0"/>
    <x v="0"/>
  </r>
  <r>
    <s v="UNIV SHIGA PREFECTURE"/>
    <n v="1"/>
    <s v="0.004"/>
    <m/>
    <x v="0"/>
    <x v="0"/>
  </r>
  <r>
    <s v="UNIV SHIZUOKA"/>
    <n v="1"/>
    <s v="0.004"/>
    <m/>
    <x v="0"/>
    <x v="0"/>
  </r>
  <r>
    <s v="UNIV SIDI MOHAMED BEN ABDELLAH"/>
    <n v="1"/>
    <s v="0.004"/>
    <m/>
    <x v="0"/>
    <x v="0"/>
  </r>
  <r>
    <s v="UNIV SILESIA KATOWICE"/>
    <n v="1"/>
    <s v="0.004"/>
    <m/>
    <x v="0"/>
    <x v="0"/>
  </r>
  <r>
    <s v="UNIV SINDH"/>
    <n v="1"/>
    <s v="0.004"/>
    <m/>
    <x v="0"/>
    <x v="0"/>
  </r>
  <r>
    <s v="UNIV SJUKEHUS"/>
    <n v="1"/>
    <s v="0.004"/>
    <m/>
    <x v="0"/>
    <x v="0"/>
  </r>
  <r>
    <s v="UNIV SKANE"/>
    <n v="1"/>
    <s v="0.004"/>
    <m/>
    <x v="0"/>
    <x v="0"/>
  </r>
  <r>
    <s v="UNIV SO QUEENSLAND"/>
    <n v="1"/>
    <s v="0.004"/>
    <m/>
    <x v="0"/>
    <x v="0"/>
  </r>
  <r>
    <s v="UNIV SODERTORN"/>
    <n v="1"/>
    <s v="0.004"/>
    <m/>
    <x v="0"/>
    <x v="0"/>
  </r>
  <r>
    <s v="UNIV SOPHIA ANTIPOLIS"/>
    <n v="1"/>
    <s v="0.004"/>
    <m/>
    <x v="0"/>
    <x v="0"/>
  </r>
  <r>
    <s v="UNIV SORBONNE NOUVELLE"/>
    <n v="1"/>
    <s v="0.004"/>
    <m/>
    <x v="0"/>
    <x v="0"/>
  </r>
  <r>
    <s v="UNIV SOUTH CALIF"/>
    <n v="1"/>
    <s v="0.004"/>
    <m/>
    <x v="0"/>
    <x v="0"/>
  </r>
  <r>
    <s v="UNIV SOUTH DAKOTA"/>
    <n v="1"/>
    <s v="0.004"/>
    <m/>
    <x v="0"/>
    <x v="0"/>
  </r>
  <r>
    <s v="UNIV SOUTH DENMARK"/>
    <n v="1"/>
    <s v="0.004"/>
    <m/>
    <x v="0"/>
    <x v="0"/>
  </r>
  <r>
    <s v="UNIV SOUTH FLORIDA SARASOTA MANATEE"/>
    <n v="1"/>
    <s v="0.004"/>
    <m/>
    <x v="0"/>
    <x v="0"/>
  </r>
  <r>
    <s v="UNIV SOUTH QUEENSLAND"/>
    <n v="1"/>
    <s v="0.004"/>
    <m/>
    <x v="0"/>
    <x v="0"/>
  </r>
  <r>
    <s v="UNIV SOUTH WALES"/>
    <n v="1"/>
    <s v="0.004"/>
    <m/>
    <x v="0"/>
    <x v="0"/>
  </r>
  <r>
    <s v="UNIV SOUTHERN COPENHAGEN"/>
    <n v="1"/>
    <s v="0.004"/>
    <m/>
    <x v="0"/>
    <x v="0"/>
  </r>
  <r>
    <s v="UNIV SOUTHERN QUEENSLAND"/>
    <n v="1"/>
    <s v="0.004"/>
    <m/>
    <x v="0"/>
    <x v="0"/>
  </r>
  <r>
    <s v="UNIV SPLI"/>
    <n v="1"/>
    <s v="0.004"/>
    <m/>
    <x v="0"/>
    <x v="0"/>
  </r>
  <r>
    <s v="UNIV SRI JAYAWARDENEPURA"/>
    <n v="1"/>
    <s v="0.004"/>
    <m/>
    <x v="0"/>
    <x v="0"/>
  </r>
  <r>
    <s v="UNIV ST ANDREWS NORTH HAUGH"/>
    <n v="1"/>
    <s v="0.004"/>
    <m/>
    <x v="0"/>
    <x v="0"/>
  </r>
  <r>
    <s v="UNIV ST CYRIL METHODIUS"/>
    <n v="1"/>
    <s v="0.004"/>
    <m/>
    <x v="0"/>
    <x v="0"/>
  </r>
  <r>
    <s v="UNIV ST CYRIL METHUDIUS"/>
    <n v="1"/>
    <s v="0.004"/>
    <m/>
    <x v="0"/>
    <x v="0"/>
  </r>
  <r>
    <s v="UNIV ST GALLEN"/>
    <n v="1"/>
    <s v="0.004"/>
    <m/>
    <x v="0"/>
    <x v="0"/>
  </r>
  <r>
    <s v="UNIV ST PETERSBURG RUSSIAN FEDERAT"/>
    <n v="1"/>
    <s v="0.004"/>
    <m/>
    <x v="0"/>
    <x v="0"/>
  </r>
  <r>
    <s v="UNIV STRASBOURG 1"/>
    <n v="1"/>
    <s v="0.004"/>
    <m/>
    <x v="0"/>
    <x v="0"/>
  </r>
  <r>
    <s v="UNIV STUDI GUGLIELMO MARCONI"/>
    <n v="1"/>
    <s v="0.004"/>
    <m/>
    <x v="0"/>
    <x v="0"/>
  </r>
  <r>
    <s v="UNIV STUDI MILANO"/>
    <n v="1"/>
    <s v="0.004"/>
    <m/>
    <x v="0"/>
    <x v="0"/>
  </r>
  <r>
    <s v="UNIV STUDI MILANO FONDAZIONE IRCCS CAGRANDA OSP"/>
    <n v="1"/>
    <s v="0.004"/>
    <m/>
    <x v="0"/>
    <x v="0"/>
  </r>
  <r>
    <s v="UNIV SUASBOURG"/>
    <n v="1"/>
    <s v="0.004"/>
    <m/>
    <x v="0"/>
    <x v="0"/>
  </r>
  <r>
    <s v="UNIV SUCEAVA"/>
    <n v="1"/>
    <s v="0.004"/>
    <m/>
    <x v="0"/>
    <x v="0"/>
  </r>
  <r>
    <s v="UNIV SUNSHINE COAST"/>
    <n v="1"/>
    <s v="0.004"/>
    <m/>
    <x v="0"/>
    <x v="0"/>
  </r>
  <r>
    <s v="UNIV SURCOLOMBIANA"/>
    <n v="1"/>
    <s v="0.004"/>
    <m/>
    <x v="0"/>
    <x v="0"/>
  </r>
  <r>
    <s v="UNIV TALCA"/>
    <n v="1"/>
    <s v="0.004"/>
    <m/>
    <x v="0"/>
    <x v="0"/>
  </r>
  <r>
    <s v="UNIV TALINN"/>
    <n v="1"/>
    <s v="0.004"/>
    <m/>
    <x v="0"/>
    <x v="0"/>
  </r>
  <r>
    <s v="UNIV TALLINN TALLINN"/>
    <n v="1"/>
    <s v="0.004"/>
    <m/>
    <x v="0"/>
    <x v="0"/>
  </r>
  <r>
    <s v="UNIV TARBIAT MODARES"/>
    <n v="1"/>
    <s v="0.004"/>
    <m/>
    <x v="0"/>
    <x v="0"/>
  </r>
  <r>
    <s v="UNIV TARIU"/>
    <n v="1"/>
    <s v="0.004"/>
    <m/>
    <x v="0"/>
    <x v="0"/>
  </r>
  <r>
    <s v="UNIV TARTS"/>
    <n v="1"/>
    <s v="0.004"/>
    <m/>
    <x v="0"/>
    <x v="0"/>
  </r>
  <r>
    <s v="UNIV TARTTU"/>
    <n v="1"/>
    <s v="0.004"/>
    <m/>
    <x v="0"/>
    <x v="0"/>
  </r>
  <r>
    <s v="UNIV TARTU ARCH"/>
    <n v="1"/>
    <s v="0.004"/>
    <m/>
    <x v="0"/>
    <x v="0"/>
  </r>
  <r>
    <s v="UNIV TARTU CLIN FDN"/>
    <n v="1"/>
    <s v="0.004"/>
    <m/>
    <x v="0"/>
    <x v="0"/>
  </r>
  <r>
    <s v="UNIV TARTU ESTLAND"/>
    <n v="1"/>
    <s v="0.004"/>
    <m/>
    <x v="0"/>
    <x v="0"/>
  </r>
  <r>
    <s v="UNIV TARTU ESTONSKU"/>
    <n v="1"/>
    <s v="0.004"/>
    <m/>
    <x v="0"/>
    <x v="0"/>
  </r>
  <r>
    <s v="UNIV TARTU HOSP WOMENS CLIN"/>
    <n v="1"/>
    <s v="0.004"/>
    <m/>
    <x v="0"/>
    <x v="0"/>
  </r>
  <r>
    <s v="UNIV TARTU TAGO SARAPUU"/>
    <n v="1"/>
    <s v="0.004"/>
    <m/>
    <x v="0"/>
    <x v="0"/>
  </r>
  <r>
    <s v="UNIV TARTU TCUT"/>
    <n v="1"/>
    <s v="0.004"/>
    <m/>
    <x v="0"/>
    <x v="0"/>
  </r>
  <r>
    <s v="UNIV TARU"/>
    <n v="1"/>
    <s v="0.004"/>
    <m/>
    <x v="0"/>
    <x v="0"/>
  </r>
  <r>
    <s v="UNIV TATU"/>
    <n v="1"/>
    <s v="0.004"/>
    <m/>
    <x v="0"/>
    <x v="0"/>
  </r>
  <r>
    <s v="UNIV TECHNOL DRESDEN MED FAC CARL GUSTAV CARUS"/>
    <n v="1"/>
    <s v="0.004"/>
    <m/>
    <x v="0"/>
    <x v="0"/>
  </r>
  <r>
    <s v="UNIV TECN FEDERICO SANTA MARIA"/>
    <n v="1"/>
    <s v="0.004"/>
    <m/>
    <x v="0"/>
    <x v="0"/>
  </r>
  <r>
    <s v="UNIV TECN LISBON"/>
    <n v="1"/>
    <s v="0.004"/>
    <m/>
    <x v="0"/>
    <x v="0"/>
  </r>
  <r>
    <s v="UNIV TECN TALLIN"/>
    <n v="1"/>
    <s v="0.004"/>
    <m/>
    <x v="0"/>
    <x v="0"/>
  </r>
  <r>
    <s v="UNIV TECNICA FEDERICO ST MARIA"/>
    <n v="1"/>
    <s v="0.004"/>
    <m/>
    <x v="0"/>
    <x v="0"/>
  </r>
  <r>
    <s v="UNIV TECNOL FED PARANA"/>
    <n v="1"/>
    <s v="0.004"/>
    <m/>
    <x v="0"/>
    <x v="0"/>
  </r>
  <r>
    <s v="UNIV TECNOL INDOARNER"/>
    <n v="1"/>
    <s v="0.004"/>
    <m/>
    <x v="0"/>
    <x v="0"/>
  </r>
  <r>
    <s v="UNIV TECNOL PANAMA"/>
    <n v="1"/>
    <s v="0.004"/>
    <m/>
    <x v="0"/>
    <x v="0"/>
  </r>
  <r>
    <s v="UNIV TEKNOL PETRONAS"/>
    <n v="1"/>
    <s v="0.004"/>
    <m/>
    <x v="0"/>
    <x v="0"/>
  </r>
  <r>
    <s v="UNIV TENAGA NAS"/>
    <n v="1"/>
    <s v="0.004"/>
    <m/>
    <x v="0"/>
    <x v="0"/>
  </r>
  <r>
    <s v="UNIV TENNESSEE HLTH SCI CTR"/>
    <n v="1"/>
    <s v="0.004"/>
    <m/>
    <x v="0"/>
    <x v="0"/>
  </r>
  <r>
    <s v="UNIV TETOVO"/>
    <n v="1"/>
    <s v="0.004"/>
    <m/>
    <x v="0"/>
    <x v="0"/>
  </r>
  <r>
    <s v="UNIV TEXAS"/>
    <n v="1"/>
    <s v="0.004"/>
    <m/>
    <x v="0"/>
    <x v="0"/>
  </r>
  <r>
    <s v="UNIV TEXAS EL PASO"/>
    <n v="1"/>
    <s v="0.004"/>
    <m/>
    <x v="0"/>
    <x v="0"/>
  </r>
  <r>
    <s v="UNIV TEXAS GALVESTON"/>
    <n v="1"/>
    <s v="0.004"/>
    <m/>
    <x v="0"/>
    <x v="0"/>
  </r>
  <r>
    <s v="UNIV TEXAS GRAD SCH BIOMED SCI"/>
    <n v="1"/>
    <s v="0.004"/>
    <m/>
    <x v="0"/>
    <x v="0"/>
  </r>
  <r>
    <s v="UNIV TEXAS MD ANDERSON"/>
    <n v="1"/>
    <s v="0.004"/>
    <m/>
    <x v="0"/>
    <x v="0"/>
  </r>
  <r>
    <s v="UNIV TEXAS MED SCH HOUSTON"/>
    <n v="1"/>
    <s v="0.004"/>
    <m/>
    <x v="0"/>
    <x v="0"/>
  </r>
  <r>
    <s v="UNIV TEXAS PAN AMER"/>
    <n v="1"/>
    <s v="0.004"/>
    <m/>
    <x v="0"/>
    <x v="0"/>
  </r>
  <r>
    <s v="UNIV TEXAS SCH MED"/>
    <n v="1"/>
    <s v="0.004"/>
    <m/>
    <x v="0"/>
    <x v="0"/>
  </r>
  <r>
    <s v="UNIV TEXAS SCH PUBL HLTH"/>
    <n v="1"/>
    <s v="0.004"/>
    <m/>
    <x v="0"/>
    <x v="0"/>
  </r>
  <r>
    <s v="UNIV TEXAS SCH PUBL HLTH HOUSTON"/>
    <n v="1"/>
    <s v="0.004"/>
    <m/>
    <x v="0"/>
    <x v="0"/>
  </r>
  <r>
    <s v="UNIV TEXAS SOUTHWESTERN"/>
    <n v="1"/>
    <s v="0.004"/>
    <m/>
    <x v="0"/>
    <x v="0"/>
  </r>
  <r>
    <s v="UNIV THESSALIA"/>
    <n v="1"/>
    <s v="0.004"/>
    <m/>
    <x v="0"/>
    <x v="0"/>
  </r>
  <r>
    <s v="UNIV THESSALY ARGONAFTON FILELLINON"/>
    <n v="1"/>
    <s v="0.004"/>
    <m/>
    <x v="0"/>
    <x v="0"/>
  </r>
  <r>
    <s v="UNIV THESSALY MED SCH"/>
    <n v="1"/>
    <s v="0.004"/>
    <m/>
    <x v="0"/>
    <x v="0"/>
  </r>
  <r>
    <s v="UNIV TOKYO HOSP"/>
    <n v="1"/>
    <s v="0.004"/>
    <m/>
    <x v="0"/>
    <x v="0"/>
  </r>
  <r>
    <s v="UNIV TOLIMA"/>
    <n v="1"/>
    <s v="0.004"/>
    <m/>
    <x v="0"/>
    <x v="0"/>
  </r>
  <r>
    <s v="UNIV TORONTO MISSISSAUGA"/>
    <n v="1"/>
    <s v="0.004"/>
    <m/>
    <x v="0"/>
    <x v="0"/>
  </r>
  <r>
    <s v="UNIV TORUN"/>
    <n v="1"/>
    <s v="0.004"/>
    <m/>
    <x v="0"/>
    <x v="0"/>
  </r>
  <r>
    <s v="UNIV TRENTO VIA REGOLE"/>
    <n v="1"/>
    <s v="0.004"/>
    <m/>
    <x v="0"/>
    <x v="0"/>
  </r>
  <r>
    <s v="UNIV TRENTON"/>
    <n v="1"/>
    <s v="0.004"/>
    <m/>
    <x v="0"/>
    <x v="0"/>
  </r>
  <r>
    <s v="UNIV TRIESTEB"/>
    <n v="1"/>
    <s v="0.004"/>
    <m/>
    <x v="0"/>
    <x v="0"/>
  </r>
  <r>
    <s v="UNIV TUBINGEN HOSP"/>
    <n v="1"/>
    <s v="0.004"/>
    <m/>
    <x v="0"/>
    <x v="0"/>
  </r>
  <r>
    <s v="UNIV TUN HUSSEIN ONN"/>
    <n v="1"/>
    <s v="0.004"/>
    <m/>
    <x v="0"/>
    <x v="0"/>
  </r>
  <r>
    <s v="UNIV TUNIS EL MANA"/>
    <n v="1"/>
    <s v="0.004"/>
    <m/>
    <x v="0"/>
    <x v="0"/>
  </r>
  <r>
    <s v="UNIV UMEA"/>
    <n v="1"/>
    <s v="0.004"/>
    <m/>
    <x v="0"/>
    <x v="0"/>
  </r>
  <r>
    <s v="UNIV UMEA HOSP"/>
    <n v="1"/>
    <s v="0.004"/>
    <m/>
    <x v="0"/>
    <x v="0"/>
  </r>
  <r>
    <s v="UNIV VACCINE CTR"/>
    <n v="1"/>
    <s v="0.004"/>
    <m/>
    <x v="0"/>
    <x v="0"/>
  </r>
  <r>
    <s v="UNIV VALE RIO SINO"/>
    <n v="1"/>
    <s v="0.004"/>
    <m/>
    <x v="0"/>
    <x v="0"/>
  </r>
  <r>
    <s v="UNIV VALENCIA CATEDRAT JORE BELTRAN"/>
    <n v="1"/>
    <s v="0.004"/>
    <m/>
    <x v="0"/>
    <x v="0"/>
  </r>
  <r>
    <s v="UNIV VALENCIA INCLIVA RES INST"/>
    <n v="1"/>
    <s v="0.004"/>
    <m/>
    <x v="0"/>
    <x v="0"/>
  </r>
  <r>
    <s v="UNIV VALL HEBRON"/>
    <n v="1"/>
    <s v="0.004"/>
    <m/>
    <x v="0"/>
    <x v="0"/>
  </r>
  <r>
    <s v="UNIV VALLADOLID INIA"/>
    <n v="1"/>
    <s v="0.004"/>
    <m/>
    <x v="0"/>
    <x v="0"/>
  </r>
  <r>
    <s v="UNIV VANCOUVER HOSP"/>
    <n v="1"/>
    <s v="0.004"/>
    <m/>
    <x v="0"/>
    <x v="0"/>
  </r>
  <r>
    <s v="UNIV VENDA"/>
    <n v="1"/>
    <s v="0.004"/>
    <m/>
    <x v="0"/>
    <x v="0"/>
  </r>
  <r>
    <s v="UNIV VERMONT COLL MED"/>
    <n v="1"/>
    <s v="0.004"/>
    <m/>
    <x v="0"/>
    <x v="0"/>
  </r>
  <r>
    <s v="UNIV VERSAILLES SAINT QUENTIN"/>
    <n v="1"/>
    <s v="0.004"/>
    <m/>
    <x v="0"/>
    <x v="0"/>
  </r>
  <r>
    <s v="UNIV VERSAILLES ST QUENTIN YVELINES"/>
    <n v="1"/>
    <s v="0.004"/>
    <m/>
    <x v="0"/>
    <x v="0"/>
  </r>
  <r>
    <s v="UNIV VET PHARMACEUT SCI"/>
    <n v="1"/>
    <s v="0.004"/>
    <m/>
    <x v="0"/>
    <x v="0"/>
  </r>
  <r>
    <s v="UNIV VIC UNIV CENT CATALUNYA"/>
    <n v="1"/>
    <s v="0.004"/>
    <m/>
    <x v="0"/>
    <x v="0"/>
  </r>
  <r>
    <s v="UNIV VICTOR SEGALEN"/>
    <n v="1"/>
    <s v="0.004"/>
    <m/>
    <x v="0"/>
    <x v="0"/>
  </r>
  <r>
    <s v="UNIV VILNIAUS"/>
    <n v="1"/>
    <s v="0.004"/>
    <m/>
    <x v="0"/>
    <x v="0"/>
  </r>
  <r>
    <s v="UNIV VISEU"/>
    <n v="1"/>
    <s v="0.004"/>
    <m/>
    <x v="0"/>
    <x v="0"/>
  </r>
  <r>
    <s v="UNIV W FLORIDA"/>
    <n v="1"/>
    <s v="0.004"/>
    <m/>
    <x v="0"/>
    <x v="0"/>
  </r>
  <r>
    <s v="UNIV W TIMISOARA"/>
    <n v="1"/>
    <s v="0.004"/>
    <m/>
    <x v="0"/>
    <x v="0"/>
  </r>
  <r>
    <s v="UNIV WALES BANGOR"/>
    <n v="1"/>
    <s v="0.004"/>
    <m/>
    <x v="0"/>
    <x v="0"/>
  </r>
  <r>
    <s v="UNIV WALES HOSP"/>
    <n v="1"/>
    <s v="0.004"/>
    <m/>
    <x v="0"/>
    <x v="0"/>
  </r>
  <r>
    <s v="UNIV WALES INST"/>
    <n v="1"/>
    <s v="0.004"/>
    <m/>
    <x v="0"/>
    <x v="0"/>
  </r>
  <r>
    <s v="UNIV WARSAW BOT GARDEN"/>
    <n v="1"/>
    <s v="0.004"/>
    <m/>
    <x v="0"/>
    <x v="0"/>
  </r>
  <r>
    <s v="UNIV WASHINGTON MED"/>
    <n v="1"/>
    <s v="0.004"/>
    <m/>
    <x v="0"/>
    <x v="0"/>
  </r>
  <r>
    <s v="UNIV WASHINGTON SCH MED"/>
    <n v="1"/>
    <s v="0.004"/>
    <m/>
    <x v="0"/>
    <x v="0"/>
  </r>
  <r>
    <s v="UNIV WEST BOHEMIA PILSEN"/>
    <n v="1"/>
    <s v="0.004"/>
    <m/>
    <x v="0"/>
    <x v="0"/>
  </r>
  <r>
    <s v="UNIV WEST ENGLAND BRISTOL"/>
    <n v="1"/>
    <s v="0.004"/>
    <m/>
    <x v="0"/>
    <x v="0"/>
  </r>
  <r>
    <s v="UNIV WEST HUNGARY NYME"/>
    <n v="1"/>
    <s v="0.004"/>
    <m/>
    <x v="0"/>
    <x v="0"/>
  </r>
  <r>
    <s v="UNIV WESTERN MACEDONIA"/>
    <n v="1"/>
    <s v="0.004"/>
    <m/>
    <x v="0"/>
    <x v="0"/>
  </r>
  <r>
    <s v="UNIV WESTERN SYDNEY HAWKESBURY"/>
    <n v="1"/>
    <s v="0.004"/>
    <m/>
    <x v="0"/>
    <x v="0"/>
  </r>
  <r>
    <s v="UNIV WIEN"/>
    <n v="1"/>
    <s v="0.004"/>
    <m/>
    <x v="0"/>
    <x v="0"/>
  </r>
  <r>
    <s v="UNIV WINDSOR"/>
    <n v="1"/>
    <s v="0.004"/>
    <m/>
    <x v="0"/>
    <x v="0"/>
  </r>
  <r>
    <s v="UNIV WINNIPEG"/>
    <n v="1"/>
    <s v="0.004"/>
    <m/>
    <x v="0"/>
    <x v="0"/>
  </r>
  <r>
    <s v="UNIV WITTEN HERDECKE UW H"/>
    <n v="1"/>
    <s v="0.004"/>
    <m/>
    <x v="0"/>
    <x v="0"/>
  </r>
  <r>
    <s v="UNIV WOMENS HOSP BASEL"/>
    <n v="1"/>
    <s v="0.004"/>
    <m/>
    <x v="0"/>
    <x v="0"/>
  </r>
  <r>
    <s v="UNIV WROCLAW SCH MED"/>
    <n v="1"/>
    <s v="0.004"/>
    <m/>
    <x v="0"/>
    <x v="0"/>
  </r>
  <r>
    <s v="UNIV WUPPERTAL"/>
    <n v="1"/>
    <s v="0.004"/>
    <m/>
    <x v="0"/>
    <x v="0"/>
  </r>
  <r>
    <s v="UNIV YAMANASHI"/>
    <n v="1"/>
    <s v="0.004"/>
    <m/>
    <x v="0"/>
    <x v="0"/>
  </r>
  <r>
    <s v="UNIV ZAGREB SCH MED"/>
    <n v="1"/>
    <s v="0.004"/>
    <m/>
    <x v="0"/>
    <x v="0"/>
  </r>
  <r>
    <s v="UNIV ZARAGOSA"/>
    <n v="1"/>
    <s v="0.004"/>
    <m/>
    <x v="0"/>
    <x v="0"/>
  </r>
  <r>
    <s v="UNIV ZARAGOZA ARAID"/>
    <n v="1"/>
    <s v="0.004"/>
    <m/>
    <x v="0"/>
    <x v="0"/>
  </r>
  <r>
    <s v="UNIV ZARAGOZA FAC CIENCIAS"/>
    <n v="1"/>
    <s v="0.004"/>
    <m/>
    <x v="0"/>
    <x v="0"/>
  </r>
  <r>
    <s v="UNIV ZIEKENHUIS ANTWERPEN"/>
    <n v="1"/>
    <s v="0.004"/>
    <m/>
    <x v="0"/>
    <x v="0"/>
  </r>
  <r>
    <s v="UNIV ZIMBABWE"/>
    <n v="1"/>
    <s v="0.004"/>
    <m/>
    <x v="0"/>
    <x v="0"/>
  </r>
  <r>
    <s v="UNIVAUTONOMA SAN LUIS POTOSI"/>
    <n v="1"/>
    <s v="0.004"/>
    <m/>
    <x v="0"/>
    <x v="0"/>
  </r>
  <r>
    <s v="UNIVE FED ABC"/>
    <n v="1"/>
    <s v="0.004"/>
    <m/>
    <x v="0"/>
    <x v="0"/>
  </r>
  <r>
    <s v="UNIVE FED CIENCIAS SAUDE PORTO ALEGRE"/>
    <n v="1"/>
    <s v="0.004"/>
    <m/>
    <x v="0"/>
    <x v="0"/>
  </r>
  <r>
    <s v="UNIVE GLASGOW"/>
    <n v="1"/>
    <s v="0.004"/>
    <m/>
    <x v="0"/>
    <x v="0"/>
  </r>
  <r>
    <s v="UNIVER TORINO"/>
    <n v="1"/>
    <s v="0.004"/>
    <m/>
    <x v="0"/>
    <x v="0"/>
  </r>
  <r>
    <s v="UNIVERITY HELSINKI"/>
    <n v="1"/>
    <s v="0.004"/>
    <m/>
    <x v="0"/>
    <x v="0"/>
  </r>
  <r>
    <s v="UNIVERS SOUTH CAROLINA UPSTATE"/>
    <n v="1"/>
    <s v="0.004"/>
    <m/>
    <x v="0"/>
    <x v="0"/>
  </r>
  <r>
    <s v="UNIVERSAL DISPLAY CORP"/>
    <n v="1"/>
    <s v="0.004"/>
    <m/>
    <x v="0"/>
    <x v="0"/>
  </r>
  <r>
    <s v="UNIVERSIDAD AUTONOMA SAN LUIS POTOSI"/>
    <n v="1"/>
    <s v="0.004"/>
    <m/>
    <x v="0"/>
    <x v="0"/>
  </r>
  <r>
    <s v="UNIVERSITATSKLINIKUM SAARLANDES"/>
    <n v="1"/>
    <s v="0.004"/>
    <m/>
    <x v="0"/>
    <x v="0"/>
  </r>
  <r>
    <s v="UNIVERSITATSSTERNWARTE MUNCHEN"/>
    <n v="1"/>
    <s v="0.004"/>
    <m/>
    <x v="0"/>
    <x v="0"/>
  </r>
  <r>
    <s v="UNIVESITY SALAMANCA"/>
    <n v="1"/>
    <s v="0.004"/>
    <m/>
    <x v="0"/>
    <x v="0"/>
  </r>
  <r>
    <s v="UNIVESITY TARTU"/>
    <n v="1"/>
    <s v="0.004"/>
    <m/>
    <x v="0"/>
    <x v="0"/>
  </r>
  <r>
    <s v="UNIWERSYTETU MIKOLAJA KOPERNIKA BYDGOSZCZ"/>
    <n v="1"/>
    <s v="0.004"/>
    <m/>
    <x v="0"/>
    <x v="0"/>
  </r>
  <r>
    <s v="UNL"/>
    <n v="1"/>
    <s v="0.004"/>
    <m/>
    <x v="0"/>
    <x v="0"/>
  </r>
  <r>
    <s v="UNLLISBON"/>
    <n v="1"/>
    <s v="0.004"/>
    <m/>
    <x v="0"/>
    <x v="0"/>
  </r>
  <r>
    <s v="UNLPAM"/>
    <n v="1"/>
    <s v="0.004"/>
    <m/>
    <x v="0"/>
    <x v="0"/>
  </r>
  <r>
    <s v="UNMTHAT TZAR BORIS III SOFIA"/>
    <n v="1"/>
    <s v="0.004"/>
    <m/>
    <x v="0"/>
    <x v="0"/>
  </r>
  <r>
    <s v="UNOSAT"/>
    <n v="1"/>
    <s v="0.004"/>
    <m/>
    <x v="0"/>
    <x v="0"/>
  </r>
  <r>
    <s v="UNSW AUSTRALIA"/>
    <n v="1"/>
    <s v="0.004"/>
    <m/>
    <x v="0"/>
    <x v="0"/>
  </r>
  <r>
    <s v="UNSW CANBERRA"/>
    <n v="1"/>
    <s v="0.004"/>
    <m/>
    <x v="0"/>
    <x v="0"/>
  </r>
  <r>
    <s v="UNSW MED AUSTRALIA"/>
    <n v="1"/>
    <s v="0.004"/>
    <m/>
    <x v="0"/>
    <x v="0"/>
  </r>
  <r>
    <s v="UNU MERIT"/>
    <n v="1"/>
    <s v="0.004"/>
    <m/>
    <x v="0"/>
    <x v="0"/>
  </r>
  <r>
    <s v="UNVERS VALLADOLID INIA"/>
    <n v="1"/>
    <s v="0.004"/>
    <m/>
    <x v="0"/>
    <x v="0"/>
  </r>
  <r>
    <s v="UNYTS"/>
    <n v="1"/>
    <s v="0.004"/>
    <m/>
    <x v="0"/>
    <x v="0"/>
  </r>
  <r>
    <s v="UO"/>
    <n v="1"/>
    <s v="0.004"/>
    <m/>
    <x v="0"/>
    <x v="0"/>
  </r>
  <r>
    <s v="UO FIS SANITARIA"/>
    <n v="1"/>
    <s v="0.004"/>
    <m/>
    <x v="0"/>
    <x v="0"/>
  </r>
  <r>
    <s v="UO GASTROENTEROL ENDOSCOPIA DIGEST"/>
    <n v="1"/>
    <s v="0.004"/>
    <m/>
    <x v="0"/>
    <x v="0"/>
  </r>
  <r>
    <s v="UOC"/>
    <n v="1"/>
    <s v="0.004"/>
    <m/>
    <x v="0"/>
    <x v="0"/>
  </r>
  <r>
    <s v="UOC MED GENET"/>
    <n v="1"/>
    <s v="0.004"/>
    <m/>
    <x v="0"/>
    <x v="0"/>
  </r>
  <r>
    <s v="UOSD DAY HOSP PNEUMONCOL"/>
    <n v="1"/>
    <s v="0.004"/>
    <m/>
    <x v="0"/>
    <x v="0"/>
  </r>
  <r>
    <s v="UP COLL PUBL HLTH"/>
    <n v="1"/>
    <s v="0.004"/>
    <m/>
    <x v="0"/>
    <x v="0"/>
  </r>
  <r>
    <s v="UPAEP"/>
    <n v="1"/>
    <s v="0.004"/>
    <m/>
    <x v="0"/>
    <x v="0"/>
  </r>
  <r>
    <s v="UPESLEJAS STOPINUNO"/>
    <n v="1"/>
    <s v="0.004"/>
    <m/>
    <x v="0"/>
    <x v="0"/>
  </r>
  <r>
    <s v="UPJV"/>
    <n v="1"/>
    <s v="0.004"/>
    <m/>
    <x v="0"/>
    <x v="0"/>
  </r>
  <r>
    <s v="UPMC 76"/>
    <n v="1"/>
    <s v="0.004"/>
    <m/>
    <x v="0"/>
    <x v="0"/>
  </r>
  <r>
    <s v="UPMC DEFICIENCES INTELLECTUELLES AUTISME"/>
    <n v="1"/>
    <s v="0.004"/>
    <m/>
    <x v="0"/>
    <x v="0"/>
  </r>
  <r>
    <s v="UPMC PARIS 06"/>
    <n v="1"/>
    <s v="0.004"/>
    <m/>
    <x v="0"/>
    <x v="0"/>
  </r>
  <r>
    <s v="UPMC PARIS 6"/>
    <n v="1"/>
    <s v="0.004"/>
    <m/>
    <x v="0"/>
    <x v="0"/>
  </r>
  <r>
    <s v="UPMC SORBONNE UNIV"/>
    <n v="1"/>
    <s v="0.004"/>
    <m/>
    <x v="0"/>
    <x v="0"/>
  </r>
  <r>
    <s v="UPMC UM 76"/>
    <n v="1"/>
    <s v="0.004"/>
    <m/>
    <x v="0"/>
    <x v="0"/>
  </r>
  <r>
    <s v="UPMC UM76"/>
    <n v="1"/>
    <s v="0.004"/>
    <m/>
    <x v="0"/>
    <x v="0"/>
  </r>
  <r>
    <s v="UPMC UNIV"/>
    <n v="1"/>
    <s v="0.004"/>
    <m/>
    <x v="0"/>
    <x v="0"/>
  </r>
  <r>
    <s v="UPO"/>
    <n v="1"/>
    <s v="0.004"/>
    <m/>
    <x v="0"/>
    <x v="0"/>
  </r>
  <r>
    <s v="UPPSALA BIOCTR"/>
    <n v="1"/>
    <s v="0.004"/>
    <m/>
    <x v="0"/>
    <x v="0"/>
  </r>
  <r>
    <s v="UPPSALA CTY COUNCIL"/>
    <n v="1"/>
    <s v="0.004"/>
    <m/>
    <x v="0"/>
    <x v="0"/>
  </r>
  <r>
    <s v="UPPSALA ULIKOOL"/>
    <n v="1"/>
    <s v="0.004"/>
    <m/>
    <x v="0"/>
    <x v="0"/>
  </r>
  <r>
    <s v="UPPSALA ULIKOOLI"/>
    <n v="1"/>
    <s v="0.004"/>
    <m/>
    <x v="0"/>
    <x v="0"/>
  </r>
  <r>
    <s v="UPPSALA UNIV CAMPUS GOTLAND"/>
    <n v="1"/>
    <s v="0.004"/>
    <m/>
    <x v="0"/>
    <x v="0"/>
  </r>
  <r>
    <s v="UPPSALA UNIV CHILDRENS HOSP"/>
    <n v="1"/>
    <s v="0.004"/>
    <m/>
    <x v="0"/>
    <x v="0"/>
  </r>
  <r>
    <s v="UPPSALA UNIV HOS PITAL"/>
    <n v="1"/>
    <s v="0.004"/>
    <m/>
    <x v="0"/>
    <x v="0"/>
  </r>
  <r>
    <s v="UPRES EA 4058"/>
    <n v="1"/>
    <s v="0.004"/>
    <m/>
    <x v="0"/>
    <x v="0"/>
  </r>
  <r>
    <s v="UPS"/>
    <n v="1"/>
    <s v="0.004"/>
    <m/>
    <x v="0"/>
    <x v="0"/>
  </r>
  <r>
    <s v="UPS IRSAMC"/>
    <n v="1"/>
    <s v="0.004"/>
    <m/>
    <x v="0"/>
    <x v="0"/>
  </r>
  <r>
    <s v="UPSTATE FRESHWATER INST"/>
    <n v="1"/>
    <s v="0.004"/>
    <m/>
    <x v="0"/>
    <x v="0"/>
  </r>
  <r>
    <s v="UQO"/>
    <n v="1"/>
    <s v="0.004"/>
    <m/>
    <x v="0"/>
    <x v="0"/>
  </r>
  <r>
    <s v="UR HYAX HYDROBIOL"/>
    <n v="1"/>
    <s v="0.004"/>
    <m/>
    <x v="0"/>
    <x v="0"/>
  </r>
  <r>
    <s v="UR REBX"/>
    <n v="1"/>
    <s v="0.004"/>
    <m/>
    <x v="0"/>
    <x v="0"/>
  </r>
  <r>
    <s v="URAL RES INST METROL"/>
    <n v="1"/>
    <s v="0.004"/>
    <m/>
    <x v="0"/>
    <x v="0"/>
  </r>
  <r>
    <s v="URAL STATE PEDAG UNIV"/>
    <n v="1"/>
    <s v="0.004"/>
    <m/>
    <x v="0"/>
    <x v="0"/>
  </r>
  <r>
    <s v="URAL TECH STATE UNIV"/>
    <n v="1"/>
    <s v="0.004"/>
    <m/>
    <x v="0"/>
    <x v="0"/>
  </r>
  <r>
    <s v="URBAN CTR HUMANREPROD"/>
    <n v="1"/>
    <s v="0.004"/>
    <m/>
    <x v="0"/>
    <x v="0"/>
  </r>
  <r>
    <s v="URBAN PLANNING INST REPUBL SLOVENIA"/>
    <n v="1"/>
    <s v="0.004"/>
    <m/>
    <x v="0"/>
    <x v="0"/>
  </r>
  <r>
    <s v="URBANIZAC VILLAFRANCA CASTILLO"/>
    <n v="1"/>
    <s v="0.004"/>
    <m/>
    <x v="0"/>
    <x v="0"/>
  </r>
  <r>
    <s v="URCA"/>
    <n v="1"/>
    <s v="0.004"/>
    <m/>
    <x v="0"/>
    <x v="0"/>
  </r>
  <r>
    <s v="URJC"/>
    <n v="1"/>
    <s v="0.004"/>
    <m/>
    <x v="0"/>
    <x v="0"/>
  </r>
  <r>
    <s v="UROL KLIN FN"/>
    <n v="1"/>
    <s v="0.004"/>
    <m/>
    <x v="0"/>
    <x v="0"/>
  </r>
  <r>
    <s v="URS CORP"/>
    <n v="1"/>
    <s v="0.004"/>
    <m/>
    <x v="0"/>
    <x v="0"/>
  </r>
  <r>
    <s v="US AGCY INT DEV QUAL HLTH CARE PROJECT"/>
    <n v="1"/>
    <s v="0.004"/>
    <m/>
    <x v="0"/>
    <x v="0"/>
  </r>
  <r>
    <s v="US ANIM PLANT HLTH INSPECT SERV"/>
    <n v="1"/>
    <s v="0.004"/>
    <m/>
    <x v="0"/>
    <x v="0"/>
  </r>
  <r>
    <s v="US ARMY"/>
    <n v="1"/>
    <s v="0.004"/>
    <m/>
    <x v="0"/>
    <x v="0"/>
  </r>
  <r>
    <s v="US ARMY RESERVE"/>
    <n v="1"/>
    <s v="0.004"/>
    <m/>
    <x v="0"/>
    <x v="0"/>
  </r>
  <r>
    <s v="US CDCP"/>
    <n v="1"/>
    <s v="0.004"/>
    <m/>
    <x v="0"/>
    <x v="0"/>
  </r>
  <r>
    <s v="US CTR DIS CONTROL"/>
    <n v="1"/>
    <s v="0.004"/>
    <m/>
    <x v="0"/>
    <x v="0"/>
  </r>
  <r>
    <s v="US DOE"/>
    <n v="1"/>
    <s v="0.004"/>
    <m/>
    <x v="0"/>
    <x v="0"/>
  </r>
  <r>
    <s v="US GOVT"/>
    <n v="1"/>
    <s v="0.004"/>
    <m/>
    <x v="0"/>
    <x v="0"/>
  </r>
  <r>
    <s v="US MIL ACAD"/>
    <n v="1"/>
    <s v="0.004"/>
    <m/>
    <x v="0"/>
    <x v="0"/>
  </r>
  <r>
    <s v="US NAVAL WAR COLL"/>
    <n v="1"/>
    <s v="0.004"/>
    <m/>
    <x v="0"/>
    <x v="0"/>
  </r>
  <r>
    <s v="US NIH"/>
    <n v="1"/>
    <s v="0.004"/>
    <m/>
    <x v="0"/>
    <x v="0"/>
  </r>
  <r>
    <s v="USABEYKENT UNIV"/>
    <n v="1"/>
    <s v="0.004"/>
    <m/>
    <x v="0"/>
    <x v="0"/>
  </r>
  <r>
    <s v="USACSIC UNIV CANTABRIA"/>
    <n v="1"/>
    <s v="0.004"/>
    <m/>
    <x v="0"/>
    <x v="0"/>
  </r>
  <r>
    <s v="USAID"/>
    <n v="1"/>
    <s v="0.004"/>
    <m/>
    <x v="0"/>
    <x v="0"/>
  </r>
  <r>
    <s v="USAID GLOBAL HLTH BUR"/>
    <n v="1"/>
    <s v="0.004"/>
    <m/>
    <x v="0"/>
    <x v="0"/>
  </r>
  <r>
    <s v="USAL UNIV"/>
    <n v="1"/>
    <s v="0.004"/>
    <m/>
    <x v="0"/>
    <x v="0"/>
  </r>
  <r>
    <s v="USC BIPAR"/>
    <n v="1"/>
    <s v="0.004"/>
    <m/>
    <x v="0"/>
    <x v="0"/>
  </r>
  <r>
    <s v="USC KECK SCH MED"/>
    <n v="1"/>
    <s v="0.004"/>
    <m/>
    <x v="0"/>
    <x v="0"/>
  </r>
  <r>
    <s v="USDA AGR RES SERVICE"/>
    <n v="1"/>
    <s v="0.004"/>
    <m/>
    <x v="0"/>
    <x v="0"/>
  </r>
  <r>
    <s v="USDA APHIS PPQ PHP PSPI NIS"/>
    <n v="1"/>
    <s v="0.004"/>
    <m/>
    <x v="0"/>
    <x v="0"/>
  </r>
  <r>
    <s v="USDA ARS BIOL IPM RES"/>
    <n v="1"/>
    <s v="0.004"/>
    <m/>
    <x v="0"/>
    <x v="0"/>
  </r>
  <r>
    <s v="USDA SALIN LAB"/>
    <n v="1"/>
    <s v="0.004"/>
    <m/>
    <x v="0"/>
    <x v="0"/>
  </r>
  <r>
    <s v="USDA SYSTEMAT MYCOL MICROBIOL"/>
    <n v="1"/>
    <s v="0.004"/>
    <m/>
    <x v="0"/>
    <x v="0"/>
  </r>
  <r>
    <s v="USDA TOXICOL MYCOTOXIN RES"/>
    <n v="1"/>
    <s v="0.004"/>
    <m/>
    <x v="0"/>
    <x v="0"/>
  </r>
  <r>
    <s v="USEDOM REG GRP"/>
    <n v="1"/>
    <s v="0.004"/>
    <m/>
    <x v="0"/>
    <x v="0"/>
  </r>
  <r>
    <s v="USHER INST POPULAT HLTH SCI INFORMAT"/>
    <n v="1"/>
    <s v="0.004"/>
    <m/>
    <x v="0"/>
    <x v="0"/>
  </r>
  <r>
    <s v="USSURIYSK STATE PEDAG INST"/>
    <n v="1"/>
    <s v="0.004"/>
    <m/>
    <x v="0"/>
    <x v="0"/>
  </r>
  <r>
    <s v="USTM"/>
    <n v="1"/>
    <s v="0.004"/>
    <m/>
    <x v="0"/>
    <x v="0"/>
  </r>
  <r>
    <s v="USTREDNI VOJENSKA NEMOCNICE PRAHA"/>
    <n v="1"/>
    <s v="0.004"/>
    <m/>
    <x v="0"/>
    <x v="0"/>
  </r>
  <r>
    <s v="USU"/>
    <n v="1"/>
    <s v="0.004"/>
    <m/>
    <x v="0"/>
    <x v="0"/>
  </r>
  <r>
    <s v="UT"/>
    <n v="1"/>
    <s v="0.004"/>
    <m/>
    <x v="0"/>
    <x v="0"/>
  </r>
  <r>
    <s v="UT SOUTHWESTERN MED CTR"/>
    <n v="1"/>
    <s v="0.004"/>
    <m/>
    <x v="0"/>
    <x v="0"/>
  </r>
  <r>
    <s v="UT VILJANDI CULTURE ACAD"/>
    <n v="1"/>
    <s v="0.004"/>
    <m/>
    <x v="0"/>
    <x v="0"/>
  </r>
  <r>
    <s v="UTILIKA FDN"/>
    <n v="1"/>
    <s v="0.004"/>
    <m/>
    <x v="0"/>
    <x v="0"/>
  </r>
  <r>
    <s v="UTKLIPPAN BIRD STN"/>
    <n v="1"/>
    <s v="0.004"/>
    <m/>
    <x v="0"/>
    <x v="0"/>
  </r>
  <r>
    <s v="UTOPIA CONSULTANCIES"/>
    <n v="1"/>
    <s v="0.004"/>
    <m/>
    <x v="0"/>
    <x v="0"/>
  </r>
  <r>
    <s v="UTRECHT FREE MED UNIV"/>
    <n v="1"/>
    <s v="0.004"/>
    <m/>
    <x v="0"/>
    <x v="0"/>
  </r>
  <r>
    <s v="UTRECHT VU UNIV MED CTR"/>
    <n v="1"/>
    <s v="0.004"/>
    <m/>
    <x v="0"/>
    <x v="0"/>
  </r>
  <r>
    <s v="UTSJOKI HLTH CARE CTR"/>
    <n v="1"/>
    <s v="0.004"/>
    <m/>
    <x v="0"/>
    <x v="0"/>
  </r>
  <r>
    <s v="UVHC"/>
    <n v="1"/>
    <s v="0.004"/>
    <m/>
    <x v="0"/>
    <x v="0"/>
  </r>
  <r>
    <s v="UVSQ UPS"/>
    <n v="1"/>
    <s v="0.004"/>
    <m/>
    <x v="0"/>
    <x v="0"/>
  </r>
  <r>
    <s v="UW H"/>
    <n v="1"/>
    <s v="0.004"/>
    <m/>
    <x v="0"/>
    <x v="0"/>
  </r>
  <r>
    <s v="UZ BRUSSEL"/>
    <n v="1"/>
    <s v="0.004"/>
    <m/>
    <x v="0"/>
    <x v="0"/>
  </r>
  <r>
    <s v="UZ GASTHUISBERG"/>
    <n v="1"/>
    <s v="0.004"/>
    <m/>
    <x v="0"/>
    <x v="0"/>
  </r>
  <r>
    <s v="UZH INST THEORET PHYS"/>
    <n v="1"/>
    <s v="0.004"/>
    <m/>
    <x v="0"/>
    <x v="0"/>
  </r>
  <r>
    <s v="UZHGOROD NATL UNIV"/>
    <n v="1"/>
    <s v="0.004"/>
    <m/>
    <x v="0"/>
    <x v="0"/>
  </r>
  <r>
    <s v="UZLEUVEN"/>
    <n v="1"/>
    <s v="0.004"/>
    <m/>
    <x v="0"/>
    <x v="0"/>
  </r>
  <r>
    <s v="V FAZZI REG HOSP"/>
    <n v="1"/>
    <s v="0.004"/>
    <m/>
    <x v="0"/>
    <x v="0"/>
  </r>
  <r>
    <s v="V SPLIT"/>
    <n v="1"/>
    <s v="0.004"/>
    <m/>
    <x v="0"/>
    <x v="0"/>
  </r>
  <r>
    <s v="VA BOSTON HLTH CARE SYST"/>
    <n v="1"/>
    <s v="0.004"/>
    <m/>
    <x v="0"/>
    <x v="0"/>
  </r>
  <r>
    <s v="VA CT"/>
    <n v="1"/>
    <s v="0.004"/>
    <m/>
    <x v="0"/>
    <x v="0"/>
  </r>
  <r>
    <s v="VA ENGELHARDT MOL BIOL INST"/>
    <n v="1"/>
    <s v="0.004"/>
    <m/>
    <x v="0"/>
    <x v="0"/>
  </r>
  <r>
    <s v="VA MARYLAND HLTH CARE SYST"/>
    <n v="1"/>
    <s v="0.004"/>
    <m/>
    <x v="0"/>
    <x v="0"/>
  </r>
  <r>
    <s v="VA NEBRASKA WESTERN IOWA HLTH CARE SYST"/>
    <n v="1"/>
    <s v="0.004"/>
    <m/>
    <x v="0"/>
    <x v="0"/>
  </r>
  <r>
    <s v="VA OFF RES DEV"/>
    <n v="1"/>
    <s v="0.004"/>
    <m/>
    <x v="0"/>
    <x v="0"/>
  </r>
  <r>
    <s v="VA PALO ALTO HLTH CARE SYST"/>
    <n v="1"/>
    <s v="0.004"/>
    <m/>
    <x v="0"/>
    <x v="0"/>
  </r>
  <r>
    <s v="VA PITTSBURGH HEALTHCARE SYST"/>
    <n v="1"/>
    <s v="0.004"/>
    <m/>
    <x v="0"/>
    <x v="0"/>
  </r>
  <r>
    <s v="VA SAN DIEGO HEALTHCARE SYST"/>
    <n v="1"/>
    <s v="0.004"/>
    <m/>
    <x v="0"/>
    <x v="0"/>
  </r>
  <r>
    <s v="VA STEKLOV MATH INST"/>
    <n v="1"/>
    <s v="0.004"/>
    <m/>
    <x v="0"/>
    <x v="0"/>
  </r>
  <r>
    <s v="VAAAHS"/>
    <n v="1"/>
    <s v="0.004"/>
    <m/>
    <x v="0"/>
    <x v="0"/>
  </r>
  <r>
    <s v="VAASA HEALTH CARE CTR"/>
    <n v="1"/>
    <s v="0.004"/>
    <m/>
    <x v="0"/>
    <x v="0"/>
  </r>
  <r>
    <s v="VAASAN YLIOPISTO"/>
    <n v="1"/>
    <s v="0.004"/>
    <m/>
    <x v="0"/>
    <x v="0"/>
  </r>
  <r>
    <s v="VACCINE RES CTR"/>
    <n v="1"/>
    <s v="0.004"/>
    <m/>
    <x v="0"/>
    <x v="0"/>
  </r>
  <r>
    <s v="VADASKERT CHILD ADOLESCENT HOSP OUTPATIENT CL"/>
    <n v="1"/>
    <s v="0.004"/>
    <m/>
    <x v="0"/>
    <x v="0"/>
  </r>
  <r>
    <s v="VADASKERT CHILD ADOLESCENT PSYCHIAT HOSP OUTP"/>
    <n v="1"/>
    <s v="0.004"/>
    <m/>
    <x v="0"/>
    <x v="0"/>
  </r>
  <r>
    <s v="VAGLAHS UCLA"/>
    <n v="1"/>
    <s v="0.004"/>
    <m/>
    <x v="0"/>
    <x v="0"/>
  </r>
  <r>
    <s v="VAISALA OY"/>
    <n v="1"/>
    <s v="0.004"/>
    <m/>
    <x v="0"/>
    <x v="0"/>
  </r>
  <r>
    <s v="VAL DE GRACE"/>
    <n v="1"/>
    <s v="0.004"/>
    <m/>
    <x v="0"/>
    <x v="0"/>
  </r>
  <r>
    <s v="VALDOSTA STATE UNIV"/>
    <n v="1"/>
    <s v="0.004"/>
    <m/>
    <x v="0"/>
    <x v="0"/>
  </r>
  <r>
    <s v="VALENCIA UNIV INCLIVA"/>
    <n v="1"/>
    <s v="0.004"/>
    <m/>
    <x v="0"/>
    <x v="0"/>
  </r>
  <r>
    <s v="VALGA CTY GOVT"/>
    <n v="1"/>
    <s v="0.004"/>
    <m/>
    <x v="0"/>
    <x v="0"/>
  </r>
  <r>
    <s v="VALGA LINNAVALITSUS"/>
    <n v="1"/>
    <s v="0.004"/>
    <m/>
    <x v="0"/>
    <x v="0"/>
  </r>
  <r>
    <s v="VALISMINISTEERIUM"/>
    <n v="1"/>
    <s v="0.004"/>
    <m/>
    <x v="0"/>
    <x v="0"/>
  </r>
  <r>
    <s v="VALL DHEBRON HOSP"/>
    <n v="1"/>
    <s v="0.004"/>
    <m/>
    <x v="0"/>
    <x v="0"/>
  </r>
  <r>
    <s v="VALL DHEBRON INST RES VHIR"/>
    <n v="1"/>
    <s v="0.004"/>
    <m/>
    <x v="0"/>
    <x v="0"/>
  </r>
  <r>
    <s v="VALL DHEBRON RES INST CIBERNED"/>
    <n v="1"/>
    <s v="0.004"/>
    <m/>
    <x v="0"/>
    <x v="0"/>
  </r>
  <r>
    <s v="VALL HEBRON RES INST"/>
    <n v="1"/>
    <s v="0.004"/>
    <m/>
    <x v="0"/>
    <x v="0"/>
  </r>
  <r>
    <s v="VALL HEBRON RES INST CIBERNED"/>
    <n v="1"/>
    <s v="0.004"/>
    <m/>
    <x v="0"/>
    <x v="0"/>
  </r>
  <r>
    <s v="VALMET POWER OY"/>
    <n v="1"/>
    <s v="0.004"/>
    <m/>
    <x v="0"/>
    <x v="0"/>
  </r>
  <r>
    <s v="VALMIERA HOSP"/>
    <n v="1"/>
    <s v="0.004"/>
    <m/>
    <x v="0"/>
    <x v="0"/>
  </r>
  <r>
    <s v="VALNEVA AUSTRIA GMBH"/>
    <n v="1"/>
    <s v="0.004"/>
    <m/>
    <x v="0"/>
    <x v="0"/>
  </r>
  <r>
    <s v="VALOZYNSKI DIST"/>
    <n v="1"/>
    <s v="0.004"/>
    <m/>
    <x v="0"/>
    <x v="0"/>
  </r>
  <r>
    <s v="VALSUV DUL"/>
    <n v="1"/>
    <s v="0.004"/>
    <m/>
    <x v="0"/>
    <x v="0"/>
  </r>
  <r>
    <s v="VAN ANDEL INST"/>
    <n v="1"/>
    <s v="0.004"/>
    <m/>
    <x v="0"/>
    <x v="0"/>
  </r>
  <r>
    <s v="VAN HALL INST"/>
    <n v="1"/>
    <s v="0.004"/>
    <m/>
    <x v="0"/>
    <x v="0"/>
  </r>
  <r>
    <s v="VAN HALL LARENSTEIN UNIV PROFESS EDUC"/>
    <n v="1"/>
    <s v="0.004"/>
    <m/>
    <x v="0"/>
    <x v="0"/>
  </r>
  <r>
    <s v="VANATEHNIKA MUUSEUM JUHATAJA"/>
    <n v="1"/>
    <s v="0.004"/>
    <m/>
    <x v="0"/>
    <x v="0"/>
  </r>
  <r>
    <s v="VANCOUVER PROSTATE CTR"/>
    <n v="1"/>
    <s v="0.004"/>
    <m/>
    <x v="0"/>
    <x v="0"/>
  </r>
  <r>
    <s v="VANDA ENGN LTD"/>
    <n v="1"/>
    <s v="0.004"/>
    <m/>
    <x v="0"/>
    <x v="0"/>
  </r>
  <r>
    <s v="VANUATU NATL MUSEUM"/>
    <n v="1"/>
    <s v="0.004"/>
    <m/>
    <x v="0"/>
    <x v="0"/>
  </r>
  <r>
    <s v="VARESE CANC REGISTRY"/>
    <n v="1"/>
    <s v="0.004"/>
    <m/>
    <x v="0"/>
    <x v="0"/>
  </r>
  <r>
    <s v="VARIABLE STAR OBSERVERS LEAGUE JAPAN"/>
    <n v="1"/>
    <s v="0.004"/>
    <m/>
    <x v="0"/>
    <x v="0"/>
  </r>
  <r>
    <s v="VARTA MICROBATTERY GMBH"/>
    <n v="1"/>
    <s v="0.004"/>
    <m/>
    <x v="0"/>
    <x v="0"/>
  </r>
  <r>
    <s v="VASC SCREENING DIAGNOST CTR"/>
    <n v="1"/>
    <s v="0.004"/>
    <m/>
    <x v="0"/>
    <x v="0"/>
  </r>
  <r>
    <s v="VAST"/>
    <n v="1"/>
    <s v="0.004"/>
    <m/>
    <x v="0"/>
    <x v="0"/>
  </r>
  <r>
    <s v="VASTSELIINA GYMNASIUM"/>
    <n v="1"/>
    <s v="0.004"/>
    <m/>
    <x v="0"/>
    <x v="0"/>
  </r>
  <r>
    <s v="VAVILOV INST GEN GENET RAS"/>
    <n v="1"/>
    <s v="0.004"/>
    <m/>
    <x v="0"/>
    <x v="0"/>
  </r>
  <r>
    <s v="VAXJO KATEDRALSKOLA"/>
    <n v="1"/>
    <s v="0.004"/>
    <m/>
    <x v="0"/>
    <x v="0"/>
  </r>
  <r>
    <s v="VEDANTA INST MED SCI"/>
    <n v="1"/>
    <s v="0.004"/>
    <m/>
    <x v="0"/>
    <x v="0"/>
  </r>
  <r>
    <s v="VEDANTA INST MED SCI NAVRANGPURA"/>
    <n v="1"/>
    <s v="0.004"/>
    <m/>
    <x v="0"/>
    <x v="0"/>
  </r>
  <r>
    <s v="VEECO METROL GRP"/>
    <n v="1"/>
    <s v="0.004"/>
    <m/>
    <x v="0"/>
    <x v="0"/>
  </r>
  <r>
    <s v="VEER KUNWAR SINGH UNIV"/>
    <n v="1"/>
    <s v="0.004"/>
    <m/>
    <x v="0"/>
    <x v="0"/>
  </r>
  <r>
    <s v="VEGETAL GENET RESOURCES BANK SUCEAVA"/>
    <n v="1"/>
    <s v="0.004"/>
    <m/>
    <x v="0"/>
    <x v="0"/>
  </r>
  <r>
    <s v="VELIKIE LUKI STATE AGR ACAD"/>
    <n v="1"/>
    <s v="0.004"/>
    <m/>
    <x v="0"/>
    <x v="0"/>
  </r>
  <r>
    <s v="VENDERM INNOVAT PSORIASIS"/>
    <n v="1"/>
    <s v="0.004"/>
    <m/>
    <x v="0"/>
    <x v="0"/>
  </r>
  <r>
    <s v="VENEREOL ALLERGY UNIV HOSP SCHLESWIG HOLSTEIN"/>
    <n v="1"/>
    <s v="0.004"/>
    <m/>
    <x v="0"/>
    <x v="0"/>
  </r>
  <r>
    <s v="VENETIAN INST MOL MED"/>
    <n v="1"/>
    <s v="0.004"/>
    <m/>
    <x v="0"/>
    <x v="0"/>
  </r>
  <r>
    <s v="VENETIAN MYCOL SOC"/>
    <n v="1"/>
    <s v="0.004"/>
    <m/>
    <x v="0"/>
    <x v="0"/>
  </r>
  <r>
    <s v="VENETO EYE BANK FDN"/>
    <n v="1"/>
    <s v="0.004"/>
    <m/>
    <x v="0"/>
    <x v="0"/>
  </r>
  <r>
    <s v="VENETO NANOTECH SCPA"/>
    <n v="1"/>
    <s v="0.004"/>
    <m/>
    <x v="0"/>
    <x v="0"/>
  </r>
  <r>
    <s v="VEOLIA ENVIRONM RECH DEV"/>
    <n v="1"/>
    <s v="0.004"/>
    <m/>
    <x v="0"/>
    <x v="0"/>
  </r>
  <r>
    <s v="VEOLIA WATER UK"/>
    <n v="1"/>
    <s v="0.004"/>
    <m/>
    <x v="0"/>
    <x v="0"/>
  </r>
  <r>
    <s v="VERAC CLIN RES"/>
    <n v="1"/>
    <s v="0.004"/>
    <m/>
    <x v="0"/>
    <x v="0"/>
  </r>
  <r>
    <s v="VERILY LIFE SCI"/>
    <n v="1"/>
    <s v="0.004"/>
    <m/>
    <x v="0"/>
    <x v="0"/>
  </r>
  <r>
    <s v="VERONA UNIV HOSP"/>
    <n v="1"/>
    <s v="0.004"/>
    <m/>
    <x v="0"/>
    <x v="0"/>
  </r>
  <r>
    <s v="VET AFFAIRS OFF RES DEV"/>
    <n v="1"/>
    <s v="0.004"/>
    <m/>
    <x v="0"/>
    <x v="0"/>
  </r>
  <r>
    <s v="VET DIAGNOST DIRECTORATE NRL BEE HLTH"/>
    <n v="1"/>
    <s v="0.004"/>
    <m/>
    <x v="0"/>
    <x v="0"/>
  </r>
  <r>
    <s v="VET FOOD BOARD ESTONIA VFB"/>
    <n v="1"/>
    <s v="0.004"/>
    <m/>
    <x v="0"/>
    <x v="0"/>
  </r>
  <r>
    <s v="VET HLTH ADM OFF RES DEV"/>
    <n v="1"/>
    <s v="0.004"/>
    <m/>
    <x v="0"/>
    <x v="0"/>
  </r>
  <r>
    <s v="VET MED LABOR GMBH"/>
    <n v="1"/>
    <s v="0.004"/>
    <m/>
    <x v="0"/>
    <x v="0"/>
  </r>
  <r>
    <s v="VET REFERRAL CTR COLORADO"/>
    <n v="1"/>
    <s v="0.004"/>
    <m/>
    <x v="0"/>
    <x v="0"/>
  </r>
  <r>
    <s v="VET RES INST"/>
    <n v="1"/>
    <s v="0.004"/>
    <m/>
    <x v="0"/>
    <x v="0"/>
  </r>
  <r>
    <s v="VETAGROSUP"/>
    <n v="1"/>
    <s v="0.004"/>
    <m/>
    <x v="0"/>
    <x v="0"/>
  </r>
  <r>
    <s v="VFL"/>
    <n v="1"/>
    <s v="0.004"/>
    <m/>
    <x v="0"/>
    <x v="0"/>
  </r>
  <r>
    <s v="VG KHLOPIN RADIUM INST"/>
    <n v="1"/>
    <s v="0.004"/>
    <m/>
    <x v="0"/>
    <x v="0"/>
  </r>
  <r>
    <s v="VHIO"/>
    <n v="1"/>
    <s v="0.004"/>
    <m/>
    <x v="0"/>
    <x v="0"/>
  </r>
  <r>
    <s v="VHIR"/>
    <n v="1"/>
    <s v="0.004"/>
    <m/>
    <x v="0"/>
    <x v="0"/>
  </r>
  <r>
    <s v="VI LENIN STATE UNIV"/>
    <n v="1"/>
    <s v="0.004"/>
    <m/>
    <x v="0"/>
    <x v="0"/>
  </r>
  <r>
    <s v="VIA MED CTR CLIN"/>
    <n v="1"/>
    <s v="0.004"/>
    <m/>
    <x v="0"/>
    <x v="0"/>
  </r>
  <r>
    <s v="VIB DMG UNIV ANTWERP"/>
    <n v="1"/>
    <s v="0.004"/>
    <m/>
    <x v="0"/>
    <x v="0"/>
  </r>
  <r>
    <s v="VICTOR BABES NATL INST PATHOL"/>
    <n v="1"/>
    <s v="0.004"/>
    <m/>
    <x v="0"/>
    <x v="0"/>
  </r>
  <r>
    <s v="VICTOR BABES UNIV MED PHARMA TIMISOARA"/>
    <n v="1"/>
    <s v="0.004"/>
    <m/>
    <x v="0"/>
    <x v="0"/>
  </r>
  <r>
    <s v="VICTOR VALLEY COLL"/>
    <n v="1"/>
    <s v="0.004"/>
    <m/>
    <x v="0"/>
    <x v="0"/>
  </r>
  <r>
    <s v="VICTORY TRAININGS OU"/>
    <n v="1"/>
    <s v="0.004"/>
    <m/>
    <x v="0"/>
    <x v="0"/>
  </r>
  <r>
    <s v="VIECURI MED CTR"/>
    <n v="1"/>
    <s v="0.004"/>
    <m/>
    <x v="0"/>
    <x v="0"/>
  </r>
  <r>
    <s v="VIENNA MED UNIV"/>
    <n v="1"/>
    <s v="0.004"/>
    <m/>
    <x v="0"/>
    <x v="0"/>
  </r>
  <r>
    <s v="VIENNA UNIV BUSINESS ECON"/>
    <n v="1"/>
    <s v="0.004"/>
    <m/>
    <x v="0"/>
    <x v="0"/>
  </r>
  <r>
    <s v="VIENNA UNIV ECON BUSINESS ADM"/>
    <n v="1"/>
    <s v="0.004"/>
    <m/>
    <x v="0"/>
    <x v="0"/>
  </r>
  <r>
    <s v="VIETNAM INST GEOSCI MINERAL RESOURCES"/>
    <n v="1"/>
    <s v="0.004"/>
    <m/>
    <x v="0"/>
    <x v="0"/>
  </r>
  <r>
    <s v="VIETNAMESE ACAD FOREST SCI"/>
    <n v="1"/>
    <s v="0.004"/>
    <m/>
    <x v="0"/>
    <x v="0"/>
  </r>
  <r>
    <s v="VIG"/>
    <n v="1"/>
    <s v="0.004"/>
    <m/>
    <x v="0"/>
    <x v="0"/>
  </r>
  <r>
    <s v="VIIKKI PLANT SCI CTR"/>
    <n v="1"/>
    <s v="0.004"/>
    <m/>
    <x v="0"/>
    <x v="0"/>
  </r>
  <r>
    <s v="VIIMSI HOSP"/>
    <n v="1"/>
    <s v="0.004"/>
    <m/>
    <x v="0"/>
    <x v="0"/>
  </r>
  <r>
    <s v="VIINI ULIKOOLI"/>
    <n v="1"/>
    <s v="0.004"/>
    <m/>
    <x v="0"/>
    <x v="0"/>
  </r>
  <r>
    <s v="VILA NOVA DE GAIA ESPINHO MED SCH"/>
    <n v="1"/>
    <s v="0.004"/>
    <m/>
    <x v="0"/>
    <x v="0"/>
  </r>
  <r>
    <s v="VILANS"/>
    <n v="1"/>
    <s v="0.004"/>
    <m/>
    <x v="0"/>
    <x v="0"/>
  </r>
  <r>
    <s v="VILLA LOUVIGNY"/>
    <n v="1"/>
    <s v="0.004"/>
    <m/>
    <x v="0"/>
    <x v="0"/>
  </r>
  <r>
    <s v="VILLENEUVE SUR LOT HOSP"/>
    <n v="1"/>
    <s v="0.004"/>
    <m/>
    <x v="0"/>
    <x v="0"/>
  </r>
  <r>
    <s v="VILNIAUS KOLEGIJA UNIV APPL SCI"/>
    <n v="1"/>
    <s v="0.004"/>
    <m/>
    <x v="0"/>
    <x v="0"/>
  </r>
  <r>
    <s v="VILNIUS CITY CLIN HOSP ANTAKALNIS AFFILIAT"/>
    <n v="1"/>
    <s v="0.004"/>
    <m/>
    <x v="0"/>
    <x v="0"/>
  </r>
  <r>
    <s v="VILNIUS GEDMINAS TECH UNIV"/>
    <n v="1"/>
    <s v="0.004"/>
    <m/>
    <x v="0"/>
    <x v="0"/>
  </r>
  <r>
    <s v="VILNIUS MATERN HOSP"/>
    <n v="1"/>
    <s v="0.004"/>
    <m/>
    <x v="0"/>
    <x v="0"/>
  </r>
  <r>
    <s v="VILNIUS REPUBLICAN PSYCHIAT HOSP"/>
    <n v="1"/>
    <s v="0.004"/>
    <m/>
    <x v="0"/>
    <x v="0"/>
  </r>
  <r>
    <s v="VILNIUS UNIV CLIN"/>
    <n v="1"/>
    <s v="0.004"/>
    <m/>
    <x v="0"/>
    <x v="0"/>
  </r>
  <r>
    <s v="VILNIUS UNIV CLIN CHILDRENS DIS"/>
    <n v="1"/>
    <s v="0.004"/>
    <m/>
    <x v="0"/>
    <x v="0"/>
  </r>
  <r>
    <s v="VILNIUS UNIV HOSP CLIN ANAESTHESIA ICU"/>
    <n v="1"/>
    <s v="0.004"/>
    <m/>
    <x v="0"/>
    <x v="0"/>
  </r>
  <r>
    <s v="VILNIUS UNIV HOSP SANTARISKIU KLINIKOS HEMATOL"/>
    <n v="1"/>
    <s v="0.004"/>
    <m/>
    <x v="0"/>
    <x v="0"/>
  </r>
  <r>
    <s v="VILNIUS UNIV HOSP SANTARISKIU KLINIKOS VILNIUS"/>
    <n v="1"/>
    <s v="0.004"/>
    <m/>
    <x v="0"/>
    <x v="0"/>
  </r>
  <r>
    <s v="VILNIUS UNIV HOSP SANTAROS KLINIKOS"/>
    <n v="1"/>
    <s v="0.004"/>
    <m/>
    <x v="0"/>
    <x v="0"/>
  </r>
  <r>
    <s v="VILNIUS UNIV KAUNAS"/>
    <n v="1"/>
    <s v="0.004"/>
    <m/>
    <x v="0"/>
    <x v="0"/>
  </r>
  <r>
    <s v="VILNIUS UNIV PSYCHIAT CLIN"/>
    <n v="1"/>
    <s v="0.004"/>
    <m/>
    <x v="0"/>
    <x v="0"/>
  </r>
  <r>
    <s v="VINCA INST NUCL SCI BELGRADE SERBIA"/>
    <n v="1"/>
    <s v="0.004"/>
    <m/>
    <x v="0"/>
    <x v="0"/>
  </r>
  <r>
    <s v="VINNITSA NATL MED UNIV"/>
    <n v="1"/>
    <s v="0.004"/>
    <m/>
    <x v="0"/>
    <x v="0"/>
  </r>
  <r>
    <s v="VINOGRADOVS INST GEOCHEM SB RAS"/>
    <n v="1"/>
    <s v="0.004"/>
    <m/>
    <x v="0"/>
    <x v="0"/>
  </r>
  <r>
    <s v="VIRBAC"/>
    <n v="1"/>
    <s v="0.004"/>
    <m/>
    <x v="0"/>
    <x v="0"/>
  </r>
  <r>
    <s v="VIRGINIA BOSTON HLTH CARE SYST"/>
    <n v="1"/>
    <s v="0.004"/>
    <m/>
    <x v="0"/>
    <x v="0"/>
  </r>
  <r>
    <s v="VIRGINIA COMMONWEALTH UNIV MED COLL VIRGINIA"/>
    <n v="1"/>
    <s v="0.004"/>
    <m/>
    <x v="0"/>
    <x v="0"/>
  </r>
  <r>
    <s v="VIRGINIA INST PSYCHIAT BEHAV GENET"/>
    <n v="1"/>
    <s v="0.004"/>
    <m/>
    <x v="0"/>
    <x v="0"/>
  </r>
  <r>
    <s v="VIRGINIA WESLEYAN COLL"/>
    <n v="1"/>
    <s v="0.004"/>
    <m/>
    <x v="0"/>
    <x v="0"/>
  </r>
  <r>
    <s v="VIRGOSTELL OU"/>
    <n v="1"/>
    <s v="0.004"/>
    <m/>
    <x v="0"/>
    <x v="0"/>
  </r>
  <r>
    <s v="VIROL LAB CREMER IMPM"/>
    <n v="1"/>
    <s v="0.004"/>
    <m/>
    <x v="0"/>
    <x v="0"/>
  </r>
  <r>
    <s v="VIRU KEEMIA GRP"/>
    <n v="1"/>
    <s v="0.004"/>
    <m/>
    <x v="0"/>
    <x v="0"/>
  </r>
  <r>
    <s v="VIRU LIIMID AS"/>
    <n v="1"/>
    <s v="0.004"/>
    <m/>
    <x v="0"/>
    <x v="0"/>
  </r>
  <r>
    <s v="VISCUM POLLENANAL MILJOHIST"/>
    <n v="1"/>
    <s v="0.004"/>
    <m/>
    <x v="0"/>
    <x v="0"/>
  </r>
  <r>
    <s v="VISCUM POLLENANALYS MILJOHIST"/>
    <n v="1"/>
    <s v="0.004"/>
    <m/>
    <x v="0"/>
    <x v="0"/>
  </r>
  <r>
    <s v="VISEDO OY"/>
    <n v="1"/>
    <s v="0.004"/>
    <m/>
    <x v="0"/>
    <x v="0"/>
  </r>
  <r>
    <s v="VISITRET DISPLAYS LTD"/>
    <n v="1"/>
    <s v="0.004"/>
    <m/>
    <x v="0"/>
    <x v="0"/>
  </r>
  <r>
    <s v="VISVA VISVA BHARATI"/>
    <n v="1"/>
    <s v="0.004"/>
    <m/>
    <x v="0"/>
    <x v="0"/>
  </r>
  <r>
    <s v="VITALMED RES CTR"/>
    <n v="1"/>
    <s v="0.004"/>
    <m/>
    <x v="0"/>
    <x v="0"/>
  </r>
  <r>
    <s v="VITILIGO RES FDN"/>
    <n v="1"/>
    <s v="0.004"/>
    <m/>
    <x v="0"/>
    <x v="0"/>
  </r>
  <r>
    <s v="VITOS CLIN GIESSEN"/>
    <n v="1"/>
    <s v="0.004"/>
    <m/>
    <x v="0"/>
    <x v="0"/>
  </r>
  <r>
    <s v="VIVANTES KLINIKUM HELLERSDORF"/>
    <n v="1"/>
    <s v="0.004"/>
    <m/>
    <x v="0"/>
    <x v="0"/>
  </r>
  <r>
    <s v="VIVANTES NETZWERK GEZUNDHEIT"/>
    <n v="1"/>
    <s v="0.004"/>
    <m/>
    <x v="0"/>
    <x v="0"/>
  </r>
  <r>
    <s v="VIVANTES NETZWERK GEZUNDHEIT GMBH"/>
    <n v="1"/>
    <s v="0.004"/>
    <m/>
    <x v="0"/>
    <x v="0"/>
  </r>
  <r>
    <s v="VIVARIUM UNIV TARTU"/>
    <n v="1"/>
    <s v="0.004"/>
    <m/>
    <x v="0"/>
    <x v="0"/>
  </r>
  <r>
    <s v="VIVE CROP PROTECT INC"/>
    <n v="1"/>
    <s v="0.004"/>
    <m/>
    <x v="0"/>
    <x v="0"/>
  </r>
  <r>
    <s v="VKG"/>
    <n v="1"/>
    <s v="0.004"/>
    <m/>
    <x v="0"/>
    <x v="0"/>
  </r>
  <r>
    <s v="VKG OIL"/>
    <n v="1"/>
    <s v="0.004"/>
    <m/>
    <x v="0"/>
    <x v="0"/>
  </r>
  <r>
    <s v="VKG OIL AS"/>
    <n v="1"/>
    <s v="0.004"/>
    <m/>
    <x v="0"/>
    <x v="0"/>
  </r>
  <r>
    <s v="VL MEDI OY CLIN RES CTR"/>
    <n v="1"/>
    <s v="0.004"/>
    <m/>
    <x v="0"/>
    <x v="0"/>
  </r>
  <r>
    <s v="VLADIMIR STATE UNIV"/>
    <n v="1"/>
    <s v="0.004"/>
    <m/>
    <x v="0"/>
    <x v="0"/>
  </r>
  <r>
    <s v="VLERICK LEUVEN GENT MANAGEMENT SCH"/>
    <n v="1"/>
    <s v="0.004"/>
    <m/>
    <x v="0"/>
    <x v="0"/>
  </r>
  <r>
    <s v="VM BEKHTEREV PSYCHONEUROL RES INST"/>
    <n v="1"/>
    <s v="0.004"/>
    <m/>
    <x v="0"/>
    <x v="0"/>
  </r>
  <r>
    <s v="VMF ESTONIA OU"/>
    <n v="1"/>
    <s v="0.004"/>
    <m/>
    <x v="0"/>
    <x v="0"/>
  </r>
  <r>
    <s v="VMRC"/>
    <n v="1"/>
    <s v="0.004"/>
    <m/>
    <x v="0"/>
    <x v="0"/>
  </r>
  <r>
    <s v="VNTS SI VAVILOV STATE OPT INST"/>
    <n v="1"/>
    <s v="0.004"/>
    <m/>
    <x v="0"/>
    <x v="0"/>
  </r>
  <r>
    <s v="VOEIKOV MAIN GEOPHYS OBSERV"/>
    <n v="1"/>
    <s v="0.004"/>
    <m/>
    <x v="0"/>
    <x v="0"/>
  </r>
  <r>
    <s v="VOGELWARTE RADOLFZELL"/>
    <n v="1"/>
    <s v="0.004"/>
    <m/>
    <x v="0"/>
    <x v="0"/>
  </r>
  <r>
    <s v="VOGUR HOSP"/>
    <n v="1"/>
    <s v="0.004"/>
    <m/>
    <x v="0"/>
    <x v="0"/>
  </r>
  <r>
    <s v="VOGUR SAMTOK AHUGAFOLKS AFENGIS ADDICT TREATMENT"/>
    <n v="1"/>
    <s v="0.004"/>
    <m/>
    <x v="0"/>
    <x v="0"/>
  </r>
  <r>
    <s v="VOIVODESHIP SANIT EPIDEMIOL STN"/>
    <n v="1"/>
    <s v="0.004"/>
    <m/>
    <x v="0"/>
    <x v="0"/>
  </r>
  <r>
    <s v="VOLGOGRAD ACAD PUBL ADM"/>
    <n v="1"/>
    <s v="0.004"/>
    <m/>
    <x v="0"/>
    <x v="0"/>
  </r>
  <r>
    <s v="VOLGOGRAD STATE TECH UNIV"/>
    <n v="1"/>
    <s v="0.004"/>
    <m/>
    <x v="0"/>
    <x v="0"/>
  </r>
  <r>
    <s v="VOLUNTARY HLTH SERV SNEHA"/>
    <n v="1"/>
    <s v="0.004"/>
    <m/>
    <x v="0"/>
    <x v="0"/>
  </r>
  <r>
    <s v="VORONEZH STATE UNIV"/>
    <n v="1"/>
    <s v="0.004"/>
    <m/>
    <x v="0"/>
    <x v="0"/>
  </r>
  <r>
    <s v="VORU INST"/>
    <n v="1"/>
    <s v="0.004"/>
    <m/>
    <x v="0"/>
    <x v="0"/>
  </r>
  <r>
    <s v="VR SIDDHARTHA ENGN COLL"/>
    <n v="1"/>
    <s v="0.004"/>
    <m/>
    <x v="0"/>
    <x v="0"/>
  </r>
  <r>
    <s v="VRI"/>
    <n v="1"/>
    <s v="0.004"/>
    <m/>
    <x v="0"/>
    <x v="0"/>
  </r>
  <r>
    <s v="VRIJ UNIV"/>
    <n v="1"/>
    <s v="0.004"/>
    <m/>
    <x v="0"/>
    <x v="0"/>
  </r>
  <r>
    <s v="VRIJ UNIV BRUSSEL"/>
    <n v="1"/>
    <s v="0.004"/>
    <m/>
    <x v="0"/>
    <x v="0"/>
  </r>
  <r>
    <s v="VRIJE UNIV BRUSSEL VUB"/>
    <n v="1"/>
    <s v="0.004"/>
    <m/>
    <x v="0"/>
    <x v="0"/>
  </r>
  <r>
    <s v="VRIJE UNIV BRUXELS"/>
    <n v="1"/>
    <s v="0.004"/>
    <m/>
    <x v="0"/>
    <x v="0"/>
  </r>
  <r>
    <s v="VRIJE UNIV VU AMSTERDAM"/>
    <n v="1"/>
    <s v="0.004"/>
    <m/>
    <x v="0"/>
    <x v="0"/>
  </r>
  <r>
    <s v="VRIJE UNIV VU UNIV AMSTERDAM"/>
    <n v="1"/>
    <s v="0.004"/>
    <m/>
    <x v="0"/>
    <x v="0"/>
  </r>
  <r>
    <s v="VRIJE UNIVERSITEIT BRUSSEL"/>
    <n v="1"/>
    <s v="0.004"/>
    <m/>
    <x v="0"/>
    <x v="0"/>
  </r>
  <r>
    <s v="VSEGEI"/>
    <n v="1"/>
    <s v="0.004"/>
    <m/>
    <x v="0"/>
    <x v="0"/>
  </r>
  <r>
    <s v="VSIA PAULA STRADINA KLINISKA UNIV SLIMN"/>
    <n v="1"/>
    <s v="0.004"/>
    <m/>
    <x v="0"/>
    <x v="0"/>
  </r>
  <r>
    <s v="VSL"/>
    <n v="1"/>
    <s v="0.004"/>
    <m/>
    <x v="0"/>
    <x v="0"/>
  </r>
  <r>
    <s v="VTI INST FISHERY ECOL"/>
    <n v="1"/>
    <s v="0.004"/>
    <m/>
    <x v="0"/>
    <x v="0"/>
  </r>
  <r>
    <s v="VTT ENERGY"/>
    <n v="1"/>
    <s v="0.004"/>
    <m/>
    <x v="0"/>
    <x v="0"/>
  </r>
  <r>
    <s v="VTT EXPERT SERV LTD"/>
    <n v="1"/>
    <s v="0.004"/>
    <m/>
    <x v="0"/>
    <x v="0"/>
  </r>
  <r>
    <s v="VTT TECH RES CTR"/>
    <n v="1"/>
    <s v="0.004"/>
    <m/>
    <x v="0"/>
    <x v="0"/>
  </r>
  <r>
    <s v="VU UNIV MED CENTER"/>
    <n v="1"/>
    <s v="0.004"/>
    <m/>
    <x v="0"/>
    <x v="0"/>
  </r>
  <r>
    <s v="VU UNIV MED CTR VUMC"/>
    <n v="1"/>
    <s v="0.004"/>
    <m/>
    <x v="0"/>
    <x v="0"/>
  </r>
  <r>
    <s v="VYSHTYNETS MUSEUM NAT HIST"/>
    <n v="1"/>
    <s v="0.004"/>
    <m/>
    <x v="0"/>
    <x v="0"/>
  </r>
  <r>
    <s v="VYTAUTO DIDZIOJO UNIV"/>
    <n v="1"/>
    <s v="0.004"/>
    <m/>
    <x v="0"/>
    <x v="0"/>
  </r>
  <r>
    <s v="VYZKUMNY USTAV VODOHOSPODARSKY TG MASARYKA"/>
    <n v="1"/>
    <s v="0.004"/>
    <m/>
    <x v="0"/>
    <x v="0"/>
  </r>
  <r>
    <s v="W POMERANIAN UNIV TECHNOL"/>
    <n v="1"/>
    <s v="0.004"/>
    <m/>
    <x v="0"/>
    <x v="0"/>
  </r>
  <r>
    <s v="W TALLINN CENT HOSP INFECT DIS"/>
    <n v="1"/>
    <s v="0.004"/>
    <m/>
    <x v="0"/>
    <x v="0"/>
  </r>
  <r>
    <s v="W TALLINN CENT HOSP PELGULINNA MATERN HOME"/>
    <n v="1"/>
    <s v="0.004"/>
    <m/>
    <x v="0"/>
    <x v="0"/>
  </r>
  <r>
    <s v="W TALLINNCENT HOSP"/>
    <n v="1"/>
    <s v="0.004"/>
    <m/>
    <x v="0"/>
    <x v="0"/>
  </r>
  <r>
    <s v="W42 IND BIOTECHNOL GMBH"/>
    <n v="1"/>
    <s v="0.004"/>
    <m/>
    <x v="0"/>
    <x v="0"/>
  </r>
  <r>
    <s v="WAAD ACAD"/>
    <n v="1"/>
    <s v="0.004"/>
    <m/>
    <x v="0"/>
    <x v="0"/>
  </r>
  <r>
    <s v="WABASH COLL"/>
    <n v="1"/>
    <s v="0.004"/>
    <m/>
    <x v="0"/>
    <x v="0"/>
  </r>
  <r>
    <s v="WADIA INST HIMALAYAN GEOL"/>
    <n v="1"/>
    <s v="0.004"/>
    <m/>
    <x v="0"/>
    <x v="0"/>
  </r>
  <r>
    <s v="WAGENINGEN ENVIRONM RES"/>
    <n v="1"/>
    <s v="0.004"/>
    <m/>
    <x v="0"/>
    <x v="0"/>
  </r>
  <r>
    <s v="WAGENINGEN MARINE RES"/>
    <n v="1"/>
    <s v="0.004"/>
    <m/>
    <x v="0"/>
    <x v="0"/>
  </r>
  <r>
    <s v="WAGENINGEN NMR CTR"/>
    <n v="1"/>
    <s v="0.004"/>
    <m/>
    <x v="0"/>
    <x v="0"/>
  </r>
  <r>
    <s v="WAGENINGEN UNIV AGR"/>
    <n v="1"/>
    <s v="0.004"/>
    <m/>
    <x v="0"/>
    <x v="0"/>
  </r>
  <r>
    <s v="WAGENINGEN UNIV ENVIRONM SCI"/>
    <n v="1"/>
    <s v="0.004"/>
    <m/>
    <x v="0"/>
    <x v="0"/>
  </r>
  <r>
    <s v="WAGENINGEN UR UNIV RES CTR"/>
    <n v="1"/>
    <s v="0.004"/>
    <m/>
    <x v="0"/>
    <x v="0"/>
  </r>
  <r>
    <s v="WAIKATO HOSP"/>
    <n v="1"/>
    <s v="0.004"/>
    <m/>
    <x v="0"/>
    <x v="0"/>
  </r>
  <r>
    <s v="WAIKATO REG COUNCIL"/>
    <n v="1"/>
    <s v="0.004"/>
    <m/>
    <x v="0"/>
    <x v="0"/>
  </r>
  <r>
    <s v="WAIKATO UNIV HOSP"/>
    <n v="1"/>
    <s v="0.004"/>
    <m/>
    <x v="0"/>
    <x v="0"/>
  </r>
  <r>
    <s v="WAKE FOREST BAPTIST HLTH"/>
    <n v="1"/>
    <s v="0.004"/>
    <m/>
    <x v="0"/>
    <x v="0"/>
  </r>
  <r>
    <s v="WAKE FOREST BAPTIST MED CTR"/>
    <n v="1"/>
    <s v="0.004"/>
    <m/>
    <x v="0"/>
    <x v="0"/>
  </r>
  <r>
    <s v="WAKE FOREST UNIV SCH MED"/>
    <n v="1"/>
    <s v="0.004"/>
    <m/>
    <x v="0"/>
    <x v="0"/>
  </r>
  <r>
    <s v="WALAILAK UNIV"/>
    <n v="1"/>
    <s v="0.004"/>
    <m/>
    <x v="0"/>
    <x v="0"/>
  </r>
  <r>
    <s v="WALLENBERG NEUROSCI CTR"/>
    <n v="1"/>
    <s v="0.004"/>
    <m/>
    <x v="0"/>
    <x v="0"/>
  </r>
  <r>
    <s v="WALTER SISULU UNIV"/>
    <n v="1"/>
    <s v="0.004"/>
    <m/>
    <x v="0"/>
    <x v="0"/>
  </r>
  <r>
    <s v="WALTON CTR NHS FDN TRUST"/>
    <n v="1"/>
    <s v="0.004"/>
    <m/>
    <x v="0"/>
    <x v="0"/>
  </r>
  <r>
    <s v="WANSBECK GEN HOSP"/>
    <n v="1"/>
    <s v="0.004"/>
    <m/>
    <x v="0"/>
    <x v="0"/>
  </r>
  <r>
    <s v="WARASAW ELECTROTECH INST"/>
    <n v="1"/>
    <s v="0.004"/>
    <m/>
    <x v="0"/>
    <x v="0"/>
  </r>
  <r>
    <s v="WARD ASSOCIATES"/>
    <n v="1"/>
    <s v="0.004"/>
    <m/>
    <x v="0"/>
    <x v="0"/>
  </r>
  <r>
    <s v="WARNER CHILCOTT"/>
    <n v="1"/>
    <s v="0.004"/>
    <m/>
    <x v="0"/>
    <x v="0"/>
  </r>
  <r>
    <s v="WARSAW ACAD MED HOSP"/>
    <n v="1"/>
    <s v="0.004"/>
    <m/>
    <x v="0"/>
    <x v="0"/>
  </r>
  <r>
    <s v="WARSAW MIL UNIV TECHNOL"/>
    <n v="1"/>
    <s v="0.004"/>
    <m/>
    <x v="0"/>
    <x v="0"/>
  </r>
  <r>
    <s v="WARSAW SCH SOCIAL PSYCHOL"/>
    <n v="1"/>
    <s v="0.004"/>
    <m/>
    <x v="0"/>
    <x v="0"/>
  </r>
  <r>
    <s v="WARSAW UNIV BOT GARDEN"/>
    <n v="1"/>
    <s v="0.004"/>
    <m/>
    <x v="0"/>
    <x v="0"/>
  </r>
  <r>
    <s v="WARSAW UNIV LIFE"/>
    <n v="1"/>
    <s v="0.004"/>
    <m/>
    <x v="0"/>
    <x v="0"/>
  </r>
  <r>
    <s v="WARWICK MED SCH"/>
    <n v="1"/>
    <s v="0.004"/>
    <m/>
    <x v="0"/>
    <x v="0"/>
  </r>
  <r>
    <s v="WASHINGTON DC"/>
    <n v="1"/>
    <s v="0.004"/>
    <m/>
    <x v="0"/>
    <x v="0"/>
  </r>
  <r>
    <s v="WASHINGTON STATE DEPT HLTH"/>
    <n v="1"/>
    <s v="0.004"/>
    <m/>
    <x v="0"/>
    <x v="0"/>
  </r>
  <r>
    <s v="WASHINGTON UNIV SCH MED"/>
    <n v="1"/>
    <s v="0.004"/>
    <m/>
    <x v="0"/>
    <x v="0"/>
  </r>
  <r>
    <s v="WASHINGTON VA MED CTR"/>
    <n v="1"/>
    <s v="0.004"/>
    <m/>
    <x v="0"/>
    <x v="0"/>
  </r>
  <r>
    <s v="WASHINGTON VIRGINIA MED CTR"/>
    <n v="1"/>
    <s v="0.004"/>
    <m/>
    <x v="0"/>
    <x v="0"/>
  </r>
  <r>
    <s v="WASSER CLUSTER BIOLOG STN"/>
    <n v="1"/>
    <s v="0.004"/>
    <m/>
    <x v="0"/>
    <x v="0"/>
  </r>
  <r>
    <s v="WASSERCLUSTER LUNZ BIOL STN GMBH"/>
    <n v="1"/>
    <s v="0.004"/>
    <m/>
    <x v="0"/>
    <x v="0"/>
  </r>
  <r>
    <s v="WASSERVERSORGUNG STADT ZURICH WVZ"/>
    <n v="1"/>
    <s v="0.004"/>
    <m/>
    <x v="0"/>
    <x v="0"/>
  </r>
  <r>
    <s v="WAST TALLINN CENT HOSP"/>
    <n v="1"/>
    <s v="0.004"/>
    <m/>
    <x v="0"/>
    <x v="0"/>
  </r>
  <r>
    <s v="WATER BUR"/>
    <n v="1"/>
    <s v="0.004"/>
    <m/>
    <x v="0"/>
    <x v="0"/>
  </r>
  <r>
    <s v="WATER DEV DEPT"/>
    <n v="1"/>
    <s v="0.004"/>
    <m/>
    <x v="0"/>
    <x v="0"/>
  </r>
  <r>
    <s v="WATER ENVIRONM ASSOC RIVER KYMI"/>
    <n v="1"/>
    <s v="0.004"/>
    <m/>
    <x v="0"/>
    <x v="0"/>
  </r>
  <r>
    <s v="WATER NATL INST"/>
    <n v="1"/>
    <s v="0.004"/>
    <m/>
    <x v="0"/>
    <x v="0"/>
  </r>
  <r>
    <s v="WATERBORNE TRANSPORT INNOVAT"/>
    <n v="1"/>
    <s v="0.004"/>
    <m/>
    <x v="0"/>
    <x v="0"/>
  </r>
  <r>
    <s v="WATERFORD INST TECHNOL"/>
    <n v="1"/>
    <s v="0.004"/>
    <m/>
    <x v="0"/>
    <x v="0"/>
  </r>
  <r>
    <s v="WATERFORD REG HOSP"/>
    <n v="1"/>
    <s v="0.004"/>
    <m/>
    <x v="0"/>
    <x v="0"/>
  </r>
  <r>
    <s v="WATFORD DIST GEN HOSP"/>
    <n v="1"/>
    <s v="0.004"/>
    <m/>
    <x v="0"/>
    <x v="0"/>
  </r>
  <r>
    <s v="WAYNE CTY DEPT HLTH HUMAN SERV DETROIT"/>
    <n v="1"/>
    <s v="0.004"/>
    <m/>
    <x v="0"/>
    <x v="0"/>
  </r>
  <r>
    <s v="WCMC Q"/>
    <n v="1"/>
    <s v="0.004"/>
    <m/>
    <x v="0"/>
    <x v="0"/>
  </r>
  <r>
    <s v="WEATHERALL INST MOL MED"/>
    <n v="1"/>
    <s v="0.004"/>
    <m/>
    <x v="0"/>
    <x v="0"/>
  </r>
  <r>
    <s v="WEBER STATE UNIV"/>
    <n v="1"/>
    <s v="0.004"/>
    <m/>
    <x v="0"/>
    <x v="0"/>
  </r>
  <r>
    <s v="WEICHAI POWER CO LTD"/>
    <n v="1"/>
    <s v="0.004"/>
    <m/>
    <x v="0"/>
    <x v="0"/>
  </r>
  <r>
    <s v="WEIHENSTEPHAN TRIESDORF UNIV APPL SCI"/>
    <n v="1"/>
    <s v="0.004"/>
    <m/>
    <x v="0"/>
    <x v="0"/>
  </r>
  <r>
    <s v="WEILL CORNELL MED COLL AR RAYYAN QATAR"/>
    <n v="1"/>
    <s v="0.004"/>
    <m/>
    <x v="0"/>
    <x v="0"/>
  </r>
  <r>
    <s v="WEILL CORNELL MED CTR"/>
    <n v="1"/>
    <s v="0.004"/>
    <m/>
    <x v="0"/>
    <x v="0"/>
  </r>
  <r>
    <s v="WEILL CORNELL MED QATAR"/>
    <n v="1"/>
    <s v="0.004"/>
    <m/>
    <x v="0"/>
    <x v="0"/>
  </r>
  <r>
    <s v="WELCOME TRUST SANGER INST"/>
    <n v="1"/>
    <s v="0.004"/>
    <m/>
    <x v="0"/>
    <x v="0"/>
  </r>
  <r>
    <s v="WELEGEMOED MED CTR"/>
    <n v="1"/>
    <s v="0.004"/>
    <m/>
    <x v="0"/>
    <x v="0"/>
  </r>
  <r>
    <s v="WELLCOME TRUST AFRICA CTR HLTH POPULAT STUDIES"/>
    <n v="1"/>
    <s v="0.004"/>
    <m/>
    <x v="0"/>
    <x v="0"/>
  </r>
  <r>
    <s v="WELLCOME TRUST BRIGHTON"/>
    <n v="1"/>
    <s v="0.004"/>
    <m/>
    <x v="0"/>
    <x v="0"/>
  </r>
  <r>
    <s v="WELLCOME TRUST BRIGHTON SUSSEX"/>
    <n v="1"/>
    <s v="0.004"/>
    <m/>
    <x v="0"/>
    <x v="0"/>
  </r>
  <r>
    <s v="WELLCOME TRUST BRIGHTON SUSSEX CTR GLOBAL HLTH RE"/>
    <n v="1"/>
    <s v="0.004"/>
    <m/>
    <x v="0"/>
    <x v="0"/>
  </r>
  <r>
    <s v="WELLCOME TRUST SANGER INSTITIUTE"/>
    <n v="1"/>
    <s v="0.004"/>
    <m/>
    <x v="0"/>
    <x v="0"/>
  </r>
  <r>
    <s v="WELLESLEY COLL"/>
    <n v="1"/>
    <s v="0.004"/>
    <m/>
    <x v="0"/>
    <x v="0"/>
  </r>
  <r>
    <s v="WELLINGTON HOUSE"/>
    <n v="1"/>
    <s v="0.004"/>
    <m/>
    <x v="0"/>
    <x v="0"/>
  </r>
  <r>
    <s v="WELLOCME TRUST SANGER INST"/>
    <n v="1"/>
    <s v="0.004"/>
    <m/>
    <x v="0"/>
    <x v="0"/>
  </r>
  <r>
    <s v="WELSH ASSEMBLY GOVT"/>
    <n v="1"/>
    <s v="0.004"/>
    <m/>
    <x v="0"/>
    <x v="0"/>
  </r>
  <r>
    <s v="WELSH BEEKEEPERS ASSOC"/>
    <n v="1"/>
    <s v="0.004"/>
    <m/>
    <x v="0"/>
    <x v="0"/>
  </r>
  <r>
    <s v="WENTWORTH INST TECHNOL"/>
    <n v="1"/>
    <s v="0.004"/>
    <m/>
    <x v="0"/>
    <x v="0"/>
  </r>
  <r>
    <s v="WENZHOU MED COLL"/>
    <n v="1"/>
    <s v="0.004"/>
    <m/>
    <x v="0"/>
    <x v="0"/>
  </r>
  <r>
    <s v="WENZHOU UNIV"/>
    <n v="1"/>
    <s v="0.004"/>
    <m/>
    <x v="0"/>
    <x v="0"/>
  </r>
  <r>
    <s v="WERNER HEISENBERG INST"/>
    <n v="1"/>
    <s v="0.004"/>
    <m/>
    <x v="0"/>
    <x v="0"/>
  </r>
  <r>
    <s v="WESLEYAN COLL"/>
    <n v="1"/>
    <s v="0.004"/>
    <m/>
    <x v="0"/>
    <x v="0"/>
  </r>
  <r>
    <s v="WESSEX ARCHAEOL"/>
    <n v="1"/>
    <s v="0.004"/>
    <m/>
    <x v="0"/>
    <x v="0"/>
  </r>
  <r>
    <s v="WEST BENGAL UNIV JURID SCI NUJS"/>
    <n v="1"/>
    <s v="0.004"/>
    <m/>
    <x v="0"/>
    <x v="0"/>
  </r>
  <r>
    <s v="WEST CHESTER UNIV PENNSYLVANIA"/>
    <n v="1"/>
    <s v="0.004"/>
    <m/>
    <x v="0"/>
    <x v="0"/>
  </r>
  <r>
    <s v="WEST HERTFORDSHIRE HOSP NHS TRUST"/>
    <n v="1"/>
    <s v="0.004"/>
    <m/>
    <x v="0"/>
    <x v="0"/>
  </r>
  <r>
    <s v="WEST HERTS NHS TRUST"/>
    <n v="1"/>
    <s v="0.004"/>
    <m/>
    <x v="0"/>
    <x v="0"/>
  </r>
  <r>
    <s v="WEST KAZAKHSTAN STATE MED UNIV"/>
    <n v="1"/>
    <s v="0.004"/>
    <m/>
    <x v="0"/>
    <x v="0"/>
  </r>
  <r>
    <s v="WEST POMERANIAN NAT SOC"/>
    <n v="1"/>
    <s v="0.004"/>
    <m/>
    <x v="0"/>
    <x v="0"/>
  </r>
  <r>
    <s v="WEST POMERANIAN TECH UNIV"/>
    <n v="1"/>
    <s v="0.004"/>
    <m/>
    <x v="0"/>
    <x v="0"/>
  </r>
  <r>
    <s v="WEST POMERANIAN UNIV TECHNOL SZCZECIN"/>
    <n v="1"/>
    <s v="0.004"/>
    <m/>
    <x v="0"/>
    <x v="0"/>
  </r>
  <r>
    <s v="WEST SUFFOLLK HOSP NHS TRUST"/>
    <n v="1"/>
    <s v="0.004"/>
    <m/>
    <x v="0"/>
    <x v="0"/>
  </r>
  <r>
    <s v="WEST TALLINN CENT HOSP MS CTR"/>
    <n v="1"/>
    <s v="0.004"/>
    <m/>
    <x v="0"/>
    <x v="0"/>
  </r>
  <r>
    <s v="WEST TALLINN CENT HOSP WOMENS CLIN"/>
    <n v="1"/>
    <s v="0.004"/>
    <m/>
    <x v="0"/>
    <x v="0"/>
  </r>
  <r>
    <s v="WEST TALLINN HOSP LABS"/>
    <n v="1"/>
    <s v="0.004"/>
    <m/>
    <x v="0"/>
    <x v="0"/>
  </r>
  <r>
    <s v="WEST UNIV TKIMISOARA"/>
    <n v="1"/>
    <s v="0.004"/>
    <m/>
    <x v="0"/>
    <x v="0"/>
  </r>
  <r>
    <s v="WEST VIRGINIA DEPT HLTH HUMAN RESOURCES"/>
    <n v="1"/>
    <s v="0.004"/>
    <m/>
    <x v="0"/>
    <x v="0"/>
  </r>
  <r>
    <s v="WEST VIRGINIA WESLEYAN COLL"/>
    <n v="1"/>
    <s v="0.004"/>
    <m/>
    <x v="0"/>
    <x v="0"/>
  </r>
  <r>
    <s v="WESTCHESTER CTY MED CTR"/>
    <n v="1"/>
    <s v="0.004"/>
    <m/>
    <x v="0"/>
    <x v="0"/>
  </r>
  <r>
    <s v="WESTERN AUSTRALIA DEPT ENVIRONM CONSERVAT"/>
    <n v="1"/>
    <s v="0.004"/>
    <m/>
    <x v="0"/>
    <x v="0"/>
  </r>
  <r>
    <s v="WESTERN ECON ASSOC INT WEAI"/>
    <n v="1"/>
    <s v="0.004"/>
    <m/>
    <x v="0"/>
    <x v="0"/>
  </r>
  <r>
    <s v="WESTERN HLTH FOOTSCRAY"/>
    <n v="1"/>
    <s v="0.004"/>
    <m/>
    <x v="0"/>
    <x v="0"/>
  </r>
  <r>
    <s v="WESTERN ILLINOIS UNIV"/>
    <n v="1"/>
    <s v="0.004"/>
    <m/>
    <x v="0"/>
    <x v="0"/>
  </r>
  <r>
    <s v="WESTERN KENTUCKY UNIV"/>
    <n v="1"/>
    <s v="0.004"/>
    <m/>
    <x v="0"/>
    <x v="0"/>
  </r>
  <r>
    <s v="WESTERN MICHIGAN UNIV"/>
    <n v="1"/>
    <s v="0.004"/>
    <m/>
    <x v="0"/>
    <x v="0"/>
  </r>
  <r>
    <s v="WESTERN NORWAY UNIV APP SCI"/>
    <n v="1"/>
    <s v="0.004"/>
    <m/>
    <x v="0"/>
    <x v="0"/>
  </r>
  <r>
    <s v="WESTERN NORWAY UNIV APPL SCI HVL"/>
    <n v="1"/>
    <s v="0.004"/>
    <m/>
    <x v="0"/>
    <x v="0"/>
  </r>
  <r>
    <s v="WESTERN SUSSEX HOSP NHS FDN TRUST"/>
    <n v="1"/>
    <s v="0.004"/>
    <m/>
    <x v="0"/>
    <x v="0"/>
  </r>
  <r>
    <s v="WESTERN UNIV HLTH SCI"/>
    <n v="1"/>
    <s v="0.004"/>
    <m/>
    <x v="0"/>
    <x v="0"/>
  </r>
  <r>
    <s v="WESTFAL WILHELMS UNIV MUNSTER"/>
    <n v="1"/>
    <s v="0.004"/>
    <m/>
    <x v="0"/>
    <x v="0"/>
  </r>
  <r>
    <s v="WESTFALISCHE WILHELMS UNIV MUNSTER"/>
    <n v="1"/>
    <s v="0.004"/>
    <m/>
    <x v="0"/>
    <x v="0"/>
  </r>
  <r>
    <s v="WESTFIELD STATE COLL"/>
    <n v="1"/>
    <s v="0.004"/>
    <m/>
    <x v="0"/>
    <x v="0"/>
  </r>
  <r>
    <s v="WESTMEAD MILLENNIUM INST MED RES"/>
    <n v="1"/>
    <s v="0.004"/>
    <m/>
    <x v="0"/>
    <x v="0"/>
  </r>
  <r>
    <s v="WESTON AREA HLTH TRUST"/>
    <n v="1"/>
    <s v="0.004"/>
    <m/>
    <x v="0"/>
    <x v="0"/>
  </r>
  <r>
    <s v="WESTON EDUCAT CTR"/>
    <n v="1"/>
    <s v="0.004"/>
    <m/>
    <x v="0"/>
    <x v="0"/>
  </r>
  <r>
    <s v="WET LABS INC"/>
    <n v="1"/>
    <s v="0.004"/>
    <m/>
    <x v="0"/>
    <x v="0"/>
  </r>
  <r>
    <s v="WEXHAM PK HOSP"/>
    <n v="1"/>
    <s v="0.004"/>
    <m/>
    <x v="0"/>
    <x v="0"/>
  </r>
  <r>
    <s v="WHARTON MED CLIN CLIN TRIALS"/>
    <n v="1"/>
    <s v="0.004"/>
    <m/>
    <x v="0"/>
    <x v="0"/>
  </r>
  <r>
    <s v="WHITEHEAD INST BIOMED RES"/>
    <n v="1"/>
    <s v="0.004"/>
    <m/>
    <x v="0"/>
    <x v="0"/>
  </r>
  <r>
    <s v="WHO COLLABORATING CTR GONORRHOEA OTHER STIS"/>
    <n v="1"/>
    <s v="0.004"/>
    <m/>
    <x v="0"/>
    <x v="0"/>
  </r>
  <r>
    <s v="WHO COLLABORATING CTR NCD SURVEILLANCE EPIDEMIO"/>
    <n v="1"/>
    <s v="0.004"/>
    <m/>
    <x v="0"/>
    <x v="0"/>
  </r>
  <r>
    <s v="WHO COLLABORATING CTR RES MANAGEMENT ZOONOSES C"/>
    <n v="1"/>
    <s v="0.004"/>
    <m/>
    <x v="0"/>
    <x v="0"/>
  </r>
  <r>
    <s v="WHO COLLABORATING CTR VIRAL HEPATITIS"/>
    <n v="1"/>
    <s v="0.004"/>
    <m/>
    <x v="0"/>
    <x v="0"/>
  </r>
  <r>
    <s v="WHO NATL COUNTERPART MENTAL HLTH"/>
    <n v="1"/>
    <s v="0.004"/>
    <m/>
    <x v="0"/>
    <x v="0"/>
  </r>
  <r>
    <s v="WHSRN EXECUT OFF"/>
    <n v="1"/>
    <s v="0.004"/>
    <m/>
    <x v="0"/>
    <x v="0"/>
  </r>
  <r>
    <s v="WHU OTTO BEISHEIM SCH MANAGEMENT"/>
    <n v="1"/>
    <s v="0.004"/>
    <m/>
    <x v="0"/>
    <x v="0"/>
  </r>
  <r>
    <s v="WICHITA STATE UNIV"/>
    <n v="1"/>
    <s v="0.004"/>
    <m/>
    <x v="0"/>
    <x v="0"/>
  </r>
  <r>
    <s v="WID"/>
    <n v="1"/>
    <s v="0.004"/>
    <m/>
    <x v="0"/>
    <x v="0"/>
  </r>
  <r>
    <s v="WIELKOPOLSKIE CENTRUM ONKOL POZNAN"/>
    <n v="1"/>
    <s v="0.004"/>
    <m/>
    <x v="0"/>
    <x v="0"/>
  </r>
  <r>
    <s v="WIELKOPOLSKIE CTR ONKOL POZNAN"/>
    <n v="1"/>
    <s v="0.004"/>
    <m/>
    <x v="0"/>
    <x v="0"/>
  </r>
  <r>
    <s v="WIGUER RES CTR PHYS"/>
    <n v="1"/>
    <s v="0.004"/>
    <m/>
    <x v="0"/>
    <x v="0"/>
  </r>
  <r>
    <s v="WIHURI RES INST"/>
    <n v="1"/>
    <s v="0.004"/>
    <m/>
    <x v="0"/>
    <x v="0"/>
  </r>
  <r>
    <s v="WILD ASIA"/>
    <n v="1"/>
    <s v="0.004"/>
    <m/>
    <x v="0"/>
    <x v="0"/>
  </r>
  <r>
    <s v="WILDERNESS WILDLIFE CONSERVAT TRUST"/>
    <n v="1"/>
    <s v="0.004"/>
    <m/>
    <x v="0"/>
    <x v="0"/>
  </r>
  <r>
    <s v="WILDLIFE CONSERVAT"/>
    <n v="1"/>
    <s v="0.004"/>
    <m/>
    <x v="0"/>
    <x v="0"/>
  </r>
  <r>
    <s v="WILDLIFE CONSERVAT SOC INDIA"/>
    <n v="1"/>
    <s v="0.004"/>
    <m/>
    <x v="0"/>
    <x v="0"/>
  </r>
  <r>
    <s v="WILDLIFE PHARMACEUT SOUTH AFRICA PTY LTD"/>
    <n v="1"/>
    <s v="0.004"/>
    <m/>
    <x v="0"/>
    <x v="0"/>
  </r>
  <r>
    <s v="WILDLIFE PK KADZIDLOWO"/>
    <n v="1"/>
    <s v="0.004"/>
    <m/>
    <x v="0"/>
    <x v="0"/>
  </r>
  <r>
    <s v="WILDLIFE RES CTR"/>
    <n v="1"/>
    <s v="0.004"/>
    <m/>
    <x v="0"/>
    <x v="0"/>
  </r>
  <r>
    <s v="WILDLIFEVETS COM"/>
    <n v="1"/>
    <s v="0.004"/>
    <m/>
    <x v="0"/>
    <x v="0"/>
  </r>
  <r>
    <s v="WILHELMINA CHILDRENS HOSP"/>
    <n v="1"/>
    <s v="0.004"/>
    <m/>
    <x v="0"/>
    <x v="0"/>
  </r>
  <r>
    <s v="WILHELMINEN CANC RES INST"/>
    <n v="1"/>
    <s v="0.004"/>
    <m/>
    <x v="0"/>
    <x v="0"/>
  </r>
  <r>
    <s v="WILHELMINEN HOSP"/>
    <n v="1"/>
    <s v="0.004"/>
    <m/>
    <x v="0"/>
    <x v="0"/>
  </r>
  <r>
    <s v="WILKES UNIV"/>
    <n v="1"/>
    <s v="0.004"/>
    <m/>
    <x v="0"/>
    <x v="0"/>
  </r>
  <r>
    <s v="WILLIAM BEAUMONT OAKLAND UNIV"/>
    <n v="1"/>
    <s v="0.004"/>
    <m/>
    <x v="0"/>
    <x v="0"/>
  </r>
  <r>
    <s v="WILLIAMS COLL"/>
    <n v="1"/>
    <s v="0.004"/>
    <m/>
    <x v="0"/>
    <x v="0"/>
  </r>
  <r>
    <s v="WILLIAMS COLL MYST SEAPORT"/>
    <n v="1"/>
    <s v="0.004"/>
    <m/>
    <x v="0"/>
    <x v="0"/>
  </r>
  <r>
    <s v="WILLIAMS COLL MYSTIC SEAPORT"/>
    <n v="1"/>
    <s v="0.004"/>
    <m/>
    <x v="0"/>
    <x v="0"/>
  </r>
  <r>
    <s v="WILLIAMS COLLEGE MYST SEAPORT"/>
    <n v="1"/>
    <s v="0.004"/>
    <m/>
    <x v="0"/>
    <x v="0"/>
  </r>
  <r>
    <s v="WILLS EYE INST"/>
    <n v="1"/>
    <s v="0.004"/>
    <m/>
    <x v="0"/>
    <x v="0"/>
  </r>
  <r>
    <s v="WISCONSIN GEOL NAT HIST SURVEY"/>
    <n v="1"/>
    <s v="0.004"/>
    <m/>
    <x v="0"/>
    <x v="0"/>
  </r>
  <r>
    <s v="WISMAR UNIV"/>
    <n v="1"/>
    <s v="0.004"/>
    <m/>
    <x v="0"/>
    <x v="0"/>
  </r>
  <r>
    <s v="WISSENSCHAFTL INST AOK"/>
    <n v="1"/>
    <s v="0.004"/>
    <m/>
    <x v="0"/>
    <x v="0"/>
  </r>
  <r>
    <s v="WISSENSCHAFTL INST AOK WIDO"/>
    <n v="1"/>
    <s v="0.004"/>
    <m/>
    <x v="0"/>
    <x v="0"/>
  </r>
  <r>
    <s v="WISSENSCHAFTLICHES INST AOK"/>
    <n v="1"/>
    <s v="0.004"/>
    <m/>
    <x v="0"/>
    <x v="0"/>
  </r>
  <r>
    <s v="WISSENSCHLICHES INST AOK WIDO"/>
    <n v="1"/>
    <s v="0.004"/>
    <m/>
    <x v="0"/>
    <x v="0"/>
  </r>
  <r>
    <s v="WITS DONALD GORDON MED CTR"/>
    <n v="1"/>
    <s v="0.004"/>
    <m/>
    <x v="0"/>
    <x v="0"/>
  </r>
  <r>
    <s v="WODEN DERMATOL"/>
    <n v="1"/>
    <s v="0.004"/>
    <m/>
    <x v="0"/>
    <x v="0"/>
  </r>
  <r>
    <s v="WOJEWODZKI SZPITAL SPECJALISTY WROCLAWIU"/>
    <n v="1"/>
    <s v="0.004"/>
    <m/>
    <x v="0"/>
    <x v="0"/>
  </r>
  <r>
    <s v="WOJEWODZKI ZESPOL REUMATOL IM"/>
    <n v="1"/>
    <s v="0.004"/>
    <m/>
    <x v="0"/>
    <x v="0"/>
  </r>
  <r>
    <s v="WOJSKOWY INST MED"/>
    <n v="1"/>
    <s v="0.004"/>
    <m/>
    <x v="0"/>
    <x v="0"/>
  </r>
  <r>
    <s v="WOLF PROJECT"/>
    <n v="1"/>
    <s v="0.004"/>
    <m/>
    <x v="0"/>
    <x v="0"/>
  </r>
  <r>
    <s v="WOLFSON CTR MATH BIOL"/>
    <n v="1"/>
    <s v="0.004"/>
    <m/>
    <x v="0"/>
    <x v="0"/>
  </r>
  <r>
    <s v="WOLFSON MED CTR"/>
    <n v="1"/>
    <s v="0.004"/>
    <m/>
    <x v="0"/>
    <x v="0"/>
  </r>
  <r>
    <s v="WOMENS COLL RES INST"/>
    <n v="1"/>
    <s v="0.004"/>
    <m/>
    <x v="0"/>
    <x v="0"/>
  </r>
  <r>
    <s v="WOMENS HOSP MED CTR"/>
    <n v="1"/>
    <s v="0.004"/>
    <m/>
    <x v="0"/>
    <x v="0"/>
  </r>
  <r>
    <s v="WOMENUNIV"/>
    <n v="1"/>
    <s v="0.004"/>
    <m/>
    <x v="0"/>
    <x v="0"/>
  </r>
  <r>
    <s v="WONGATHA ELDER"/>
    <n v="1"/>
    <s v="0.004"/>
    <m/>
    <x v="0"/>
    <x v="0"/>
  </r>
  <r>
    <s v="WOOD TECHNOL INST POZNAN POLAND"/>
    <n v="1"/>
    <s v="0.004"/>
    <m/>
    <x v="0"/>
    <x v="0"/>
  </r>
  <r>
    <s v="WOOLCOCK INST MED RES"/>
    <n v="1"/>
    <s v="0.004"/>
    <m/>
    <x v="0"/>
    <x v="0"/>
  </r>
  <r>
    <s v="WORK ENVIRONM LABS"/>
    <n v="1"/>
    <s v="0.004"/>
    <m/>
    <x v="0"/>
    <x v="0"/>
  </r>
  <r>
    <s v="WORK HLTH CO"/>
    <n v="1"/>
    <s v="0.004"/>
    <m/>
    <x v="0"/>
    <x v="0"/>
  </r>
  <r>
    <s v="WORK ORG"/>
    <n v="1"/>
    <s v="0.004"/>
    <m/>
    <x v="0"/>
    <x v="0"/>
  </r>
  <r>
    <s v="WORLD AGROFORESTRY CTR EAST CENT ASIA"/>
    <n v="1"/>
    <s v="0.004"/>
    <m/>
    <x v="0"/>
    <x v="0"/>
  </r>
  <r>
    <s v="WORLD BIOENERGY ASSOC"/>
    <n v="1"/>
    <s v="0.004"/>
    <m/>
    <x v="0"/>
    <x v="0"/>
  </r>
  <r>
    <s v="WORLD FEDERAT CULTURE COLLECT"/>
    <n v="1"/>
    <s v="0.004"/>
    <m/>
    <x v="0"/>
    <x v="0"/>
  </r>
  <r>
    <s v="WORLD LUNG ASSOC"/>
    <n v="1"/>
    <s v="0.004"/>
    <m/>
    <x v="0"/>
    <x v="0"/>
  </r>
  <r>
    <s v="WORLD METEOROL ORG"/>
    <n v="1"/>
    <s v="0.004"/>
    <m/>
    <x v="0"/>
    <x v="0"/>
  </r>
  <r>
    <s v="WORLD ORG ANIM HLTH COLLABORATING CTR ZOONOSES EU"/>
    <n v="1"/>
    <s v="0.004"/>
    <m/>
    <x v="0"/>
    <x v="0"/>
  </r>
  <r>
    <s v="WORLD WILDLIFE FUND INC WWF"/>
    <n v="1"/>
    <s v="0.004"/>
    <m/>
    <x v="0"/>
    <x v="0"/>
  </r>
  <r>
    <s v="WORLD WILDLIFE FUND WWF CANADA"/>
    <n v="1"/>
    <s v="0.004"/>
    <m/>
    <x v="0"/>
    <x v="0"/>
  </r>
  <r>
    <s v="WPA EARLY CAREER PSYCHIATRISTS COUNCIL"/>
    <n v="1"/>
    <s v="0.004"/>
    <m/>
    <x v="0"/>
    <x v="0"/>
  </r>
  <r>
    <s v="WRC"/>
    <n v="1"/>
    <s v="0.004"/>
    <m/>
    <x v="0"/>
    <x v="0"/>
  </r>
  <r>
    <s v="WROCAW UNIV ENVIRONM LIFE SCI"/>
    <n v="1"/>
    <s v="0.004"/>
    <m/>
    <x v="0"/>
    <x v="0"/>
  </r>
  <r>
    <s v="WROCLAW RES CTR EIT"/>
    <n v="1"/>
    <s v="0.004"/>
    <m/>
    <x v="0"/>
    <x v="0"/>
  </r>
  <r>
    <s v="WROCLAW UNIV ECON"/>
    <n v="1"/>
    <s v="0.004"/>
    <m/>
    <x v="0"/>
    <x v="0"/>
  </r>
  <r>
    <s v="WROCLAW UNIV LIFE SCI"/>
    <n v="1"/>
    <s v="0.004"/>
    <m/>
    <x v="0"/>
    <x v="0"/>
  </r>
  <r>
    <s v="WROCLAW UNIV MED"/>
    <n v="1"/>
    <s v="0.004"/>
    <m/>
    <x v="0"/>
    <x v="0"/>
  </r>
  <r>
    <s v="WSENSE SRL"/>
    <n v="1"/>
    <s v="0.004"/>
    <m/>
    <x v="0"/>
    <x v="0"/>
  </r>
  <r>
    <s v="WSH INST"/>
    <n v="1"/>
    <s v="0.004"/>
    <m/>
    <x v="0"/>
    <x v="0"/>
  </r>
  <r>
    <s v="WSL EIDGENOSS FORSCH ANSTALT"/>
    <n v="1"/>
    <s v="0.004"/>
    <m/>
    <x v="0"/>
    <x v="0"/>
  </r>
  <r>
    <s v="WSP ENVIRONM"/>
    <n v="1"/>
    <s v="0.004"/>
    <m/>
    <x v="0"/>
    <x v="0"/>
  </r>
  <r>
    <s v="WTP WARMETECH PRUFGESELL MBH"/>
    <n v="1"/>
    <s v="0.004"/>
    <m/>
    <x v="0"/>
    <x v="0"/>
  </r>
  <r>
    <s v="WU HAN UNIV"/>
    <n v="1"/>
    <s v="0.004"/>
    <m/>
    <x v="0"/>
    <x v="0"/>
  </r>
  <r>
    <s v="WUHAN INST PHYS EDUC"/>
    <n v="1"/>
    <s v="0.004"/>
    <m/>
    <x v="0"/>
    <x v="0"/>
  </r>
  <r>
    <s v="WUHAN UNIV TECHNOL"/>
    <n v="1"/>
    <s v="0.004"/>
    <m/>
    <x v="0"/>
    <x v="0"/>
  </r>
  <r>
    <s v="WULS SGGW"/>
    <n v="1"/>
    <s v="0.004"/>
    <m/>
    <x v="0"/>
    <x v="0"/>
  </r>
  <r>
    <s v="WUMHAT STOYAN KIRKOVICH"/>
    <n v="1"/>
    <s v="0.004"/>
    <m/>
    <x v="0"/>
    <x v="0"/>
  </r>
  <r>
    <s v="WUYI UNIV"/>
    <n v="1"/>
    <s v="0.004"/>
    <m/>
    <x v="0"/>
    <x v="0"/>
  </r>
  <r>
    <s v="WWF"/>
    <n v="1"/>
    <s v="0.004"/>
    <m/>
    <x v="0"/>
    <x v="0"/>
  </r>
  <r>
    <s v="WWF ITALIA"/>
    <n v="1"/>
    <s v="0.004"/>
    <m/>
    <x v="0"/>
    <x v="0"/>
  </r>
  <r>
    <s v="WWF MEDITERRANEAN PROGRAMME OFF"/>
    <n v="1"/>
    <s v="0.004"/>
    <m/>
    <x v="0"/>
    <x v="0"/>
  </r>
  <r>
    <s v="WWF NORWAY"/>
    <n v="1"/>
    <s v="0.004"/>
    <m/>
    <x v="0"/>
    <x v="0"/>
  </r>
  <r>
    <s v="WWU MUNSTER"/>
    <n v="1"/>
    <s v="0.004"/>
    <m/>
    <x v="0"/>
    <x v="0"/>
  </r>
  <r>
    <s v="WYETH WHITEHALL MED AFFAIRS"/>
    <n v="1"/>
    <s v="0.004"/>
    <m/>
    <x v="0"/>
    <x v="0"/>
  </r>
  <r>
    <s v="WYSZYNSKI UNIV"/>
    <n v="1"/>
    <s v="0.004"/>
    <m/>
    <x v="0"/>
    <x v="0"/>
  </r>
  <r>
    <s v="XERCES SOC INVERTEBRATE CONSERVAT"/>
    <n v="1"/>
    <s v="0.004"/>
    <m/>
    <x v="0"/>
    <x v="0"/>
  </r>
  <r>
    <s v="XIAN MED UNIV"/>
    <n v="1"/>
    <s v="0.004"/>
    <m/>
    <x v="0"/>
    <x v="0"/>
  </r>
  <r>
    <s v="XIDIAN UNIV"/>
    <n v="1"/>
    <s v="0.004"/>
    <m/>
    <x v="0"/>
    <x v="0"/>
  </r>
  <r>
    <s v="XINJIANG UNIV"/>
    <n v="1"/>
    <s v="0.004"/>
    <m/>
    <x v="0"/>
    <x v="0"/>
  </r>
  <r>
    <s v="XISHUANGBANNA TROP BOT GARDEN"/>
    <n v="1"/>
    <s v="0.004"/>
    <m/>
    <x v="0"/>
    <x v="0"/>
  </r>
  <r>
    <s v="XOVENTURE INT"/>
    <n v="1"/>
    <s v="0.004"/>
    <m/>
    <x v="0"/>
    <x v="0"/>
  </r>
  <r>
    <s v="XPRESSOMICS"/>
    <n v="1"/>
    <s v="0.004"/>
    <m/>
    <x v="0"/>
    <x v="0"/>
  </r>
  <r>
    <s v="XTP GMBH"/>
    <n v="1"/>
    <s v="0.004"/>
    <m/>
    <x v="0"/>
    <x v="0"/>
  </r>
  <r>
    <s v="XUZHOU MED COLL"/>
    <n v="1"/>
    <s v="0.004"/>
    <m/>
    <x v="0"/>
    <x v="0"/>
  </r>
  <r>
    <s v="YAKUT STATE AGR ACAD"/>
    <n v="1"/>
    <s v="0.004"/>
    <m/>
    <x v="0"/>
    <x v="0"/>
  </r>
  <r>
    <s v="YAKUT STATE UNIV"/>
    <n v="1"/>
    <s v="0.004"/>
    <m/>
    <x v="0"/>
    <x v="0"/>
  </r>
  <r>
    <s v="YAKUTIAN RES INST AGR"/>
    <n v="1"/>
    <s v="0.004"/>
    <m/>
    <x v="0"/>
    <x v="0"/>
  </r>
  <r>
    <s v="YALE SCH MANAGEMENT"/>
    <n v="1"/>
    <s v="0.004"/>
    <m/>
    <x v="0"/>
    <x v="0"/>
  </r>
  <r>
    <s v="YAMAGUCHI UNIV"/>
    <n v="1"/>
    <s v="0.004"/>
    <m/>
    <x v="0"/>
    <x v="0"/>
  </r>
  <r>
    <s v="YANCHENG TEACHERS UNIV"/>
    <n v="1"/>
    <s v="0.004"/>
    <m/>
    <x v="0"/>
    <x v="0"/>
  </r>
  <r>
    <s v="YANGTZE UNIV"/>
    <n v="1"/>
    <s v="0.004"/>
    <m/>
    <x v="0"/>
    <x v="0"/>
  </r>
  <r>
    <s v="YANGZHOU UNIV"/>
    <n v="1"/>
    <s v="0.004"/>
    <m/>
    <x v="0"/>
    <x v="0"/>
  </r>
  <r>
    <s v="YANSHAN UNIV"/>
    <n v="1"/>
    <s v="0.004"/>
    <m/>
    <x v="0"/>
    <x v="0"/>
  </r>
  <r>
    <s v="YAROSLAVL DEMIDOV STATE UNIV"/>
    <n v="1"/>
    <s v="0.004"/>
    <m/>
    <x v="0"/>
    <x v="0"/>
  </r>
  <r>
    <s v="YAROSLAVL STATE MED UNIV"/>
    <n v="1"/>
    <s v="0.004"/>
    <m/>
    <x v="0"/>
    <x v="0"/>
  </r>
  <r>
    <s v="YE A BUKETOV KARAGANDA STATE UNIV"/>
    <n v="1"/>
    <s v="0.004"/>
    <m/>
    <x v="0"/>
    <x v="0"/>
  </r>
  <r>
    <s v="YEDITEUE UNIV"/>
    <n v="1"/>
    <s v="0.004"/>
    <m/>
    <x v="0"/>
    <x v="0"/>
  </r>
  <r>
    <s v="YEREVAN NATL CTR ONCOL"/>
    <n v="1"/>
    <s v="0.004"/>
    <m/>
    <x v="0"/>
    <x v="0"/>
  </r>
  <r>
    <s v="YERUCHAM CTR ORNITHOL ECOL"/>
    <n v="1"/>
    <s v="0.004"/>
    <m/>
    <x v="0"/>
    <x v="0"/>
  </r>
  <r>
    <s v="YESHIVA UNIV"/>
    <n v="1"/>
    <s v="0.004"/>
    <m/>
    <x v="0"/>
    <x v="0"/>
  </r>
  <r>
    <s v="YH FAMILY PRACTICE"/>
    <n v="1"/>
    <s v="0.004"/>
    <m/>
    <x v="0"/>
    <x v="0"/>
  </r>
  <r>
    <s v="YINHAWANGKA ELDER"/>
    <n v="1"/>
    <s v="0.004"/>
    <m/>
    <x v="0"/>
    <x v="0"/>
  </r>
  <r>
    <s v="YONSEI UNIV HLTH SYST"/>
    <n v="1"/>
    <s v="0.004"/>
    <m/>
    <x v="0"/>
    <x v="0"/>
  </r>
  <r>
    <s v="YORK TEACHING HOSP"/>
    <n v="1"/>
    <s v="0.004"/>
    <m/>
    <x v="0"/>
    <x v="0"/>
  </r>
  <r>
    <s v="YORKHILL NHS TRUST"/>
    <n v="1"/>
    <s v="0.004"/>
    <m/>
    <x v="0"/>
    <x v="0"/>
  </r>
  <r>
    <s v="YORKSHIRE REG GENET SERV"/>
    <n v="1"/>
    <s v="0.004"/>
    <m/>
    <x v="0"/>
    <x v="0"/>
  </r>
  <r>
    <s v="YOUNGSTOWN STATE UNIV"/>
    <n v="1"/>
    <s v="0.004"/>
    <m/>
    <x v="0"/>
    <x v="0"/>
  </r>
  <r>
    <s v="YTKEMISKA INST AB"/>
    <n v="1"/>
    <s v="0.004"/>
    <m/>
    <x v="0"/>
    <x v="0"/>
  </r>
  <r>
    <s v="YUKON DEPT ENVIRONM"/>
    <n v="1"/>
    <s v="0.004"/>
    <m/>
    <x v="0"/>
    <x v="0"/>
  </r>
  <r>
    <s v="YUMAN THERAPEUT"/>
    <n v="1"/>
    <s v="0.004"/>
    <m/>
    <x v="0"/>
    <x v="0"/>
  </r>
  <r>
    <s v="YURIY FEDKOVYCH CHERNIVTSI NATL UNIV"/>
    <n v="1"/>
    <s v="0.004"/>
    <m/>
    <x v="0"/>
    <x v="0"/>
  </r>
  <r>
    <s v="ZAC BALARUCS"/>
    <n v="1"/>
    <s v="0.004"/>
    <m/>
    <x v="0"/>
    <x v="0"/>
  </r>
  <r>
    <s v="ZAGAZIG UNIV"/>
    <n v="1"/>
    <s v="0.004"/>
    <m/>
    <x v="0"/>
    <x v="0"/>
  </r>
  <r>
    <s v="ZAGREB UNIV HOSP CTR"/>
    <n v="1"/>
    <s v="0.004"/>
    <m/>
    <x v="0"/>
    <x v="0"/>
  </r>
  <r>
    <s v="ZALF INST LAND USE SYST"/>
    <n v="1"/>
    <s v="0.004"/>
    <m/>
    <x v="0"/>
    <x v="0"/>
  </r>
  <r>
    <s v="ZAMIACAD PROJECT"/>
    <n v="1"/>
    <s v="0.004"/>
    <m/>
    <x v="0"/>
    <x v="0"/>
  </r>
  <r>
    <s v="ZAMIACAD PROJECT FOUNDER"/>
    <n v="1"/>
    <s v="0.004"/>
    <m/>
    <x v="0"/>
    <x v="0"/>
  </r>
  <r>
    <s v="ZAO SCI PROD ASSOC FID TEKHNIKA"/>
    <n v="1"/>
    <s v="0.004"/>
    <m/>
    <x v="0"/>
    <x v="0"/>
  </r>
  <r>
    <s v="ZDITOVO HIGH SCH"/>
    <n v="1"/>
    <s v="0.004"/>
    <m/>
    <x v="0"/>
    <x v="0"/>
  </r>
  <r>
    <s v="ZEALAND UNIV HOSP ROSKILDE"/>
    <n v="1"/>
    <s v="0.004"/>
    <m/>
    <x v="0"/>
    <x v="0"/>
  </r>
  <r>
    <s v="ZEB ROLFES SCHIERENBECK ASSOCIATES GMBH"/>
    <n v="1"/>
    <s v="0.004"/>
    <m/>
    <x v="0"/>
    <x v="0"/>
  </r>
  <r>
    <s v="ZEMGALE SEONDARY SCH"/>
    <n v="1"/>
    <s v="0.004"/>
    <m/>
    <x v="0"/>
    <x v="0"/>
  </r>
  <r>
    <s v="ZENIT TECHNOL PK MAGDEBURG"/>
    <n v="1"/>
    <s v="0.004"/>
    <m/>
    <x v="0"/>
    <x v="0"/>
  </r>
  <r>
    <s v="ZENT ANSTALT METEOROL GEODYNAM"/>
    <n v="1"/>
    <s v="0.004"/>
    <m/>
    <x v="0"/>
    <x v="0"/>
  </r>
  <r>
    <s v="ZENT KLIN"/>
    <n v="1"/>
    <s v="0.004"/>
    <m/>
    <x v="0"/>
    <x v="0"/>
  </r>
  <r>
    <s v="ZENTRALKLINIKUM BAD BERKA"/>
    <n v="1"/>
    <s v="0.004"/>
    <m/>
    <x v="0"/>
    <x v="0"/>
  </r>
  <r>
    <s v="ZENTRUM HAMATOL MED ONKOL"/>
    <n v="1"/>
    <s v="0.004"/>
    <m/>
    <x v="0"/>
    <x v="0"/>
  </r>
  <r>
    <s v="ZENTRUM HERZ GEFAESS LUNGENMED MEDIAPK"/>
    <n v="1"/>
    <s v="0.004"/>
    <m/>
    <x v="0"/>
    <x v="0"/>
  </r>
  <r>
    <s v="ZENTRUM HERZLUNGEN GEFAESSMED"/>
    <n v="1"/>
    <s v="0.004"/>
    <m/>
    <x v="0"/>
    <x v="0"/>
  </r>
  <r>
    <s v="ZENTRUM KINDER JUGENDMED"/>
    <n v="1"/>
    <s v="0.004"/>
    <m/>
    <x v="0"/>
    <x v="0"/>
  </r>
  <r>
    <s v="ZEROTURNAROUND OU"/>
    <n v="1"/>
    <s v="0.004"/>
    <m/>
    <x v="0"/>
    <x v="0"/>
  </r>
  <r>
    <s v="ZEWAIL CITY SCI ND TECHNOL"/>
    <n v="1"/>
    <s v="0.004"/>
    <m/>
    <x v="0"/>
    <x v="0"/>
  </r>
  <r>
    <s v="ZEWAIL CITY SCIENCE TECHNOL"/>
    <n v="1"/>
    <s v="0.004"/>
    <m/>
    <x v="0"/>
    <x v="0"/>
  </r>
  <r>
    <s v="ZHAW"/>
    <n v="1"/>
    <s v="0.004"/>
    <m/>
    <x v="0"/>
    <x v="0"/>
  </r>
  <r>
    <s v="ZHAW INST NAT RESOURCES SCI"/>
    <n v="1"/>
    <s v="0.004"/>
    <m/>
    <x v="0"/>
    <x v="0"/>
  </r>
  <r>
    <s v="ZHEJIAG UNIV"/>
    <n v="1"/>
    <s v="0.004"/>
    <m/>
    <x v="0"/>
    <x v="0"/>
  </r>
  <r>
    <s v="ZHENGZHOU UNIV"/>
    <n v="1"/>
    <s v="0.004"/>
    <m/>
    <x v="0"/>
    <x v="0"/>
  </r>
  <r>
    <s v="ZHITKOV RUSSIAN RES INST GAME MANAGEMENT FUR FA"/>
    <n v="1"/>
    <s v="0.004"/>
    <m/>
    <x v="0"/>
    <x v="0"/>
  </r>
  <r>
    <s v="ZHONGSHAN UNIV"/>
    <n v="1"/>
    <s v="0.004"/>
    <m/>
    <x v="0"/>
    <x v="0"/>
  </r>
  <r>
    <s v="ZIARCO PHARMA LTD"/>
    <n v="1"/>
    <s v="0.004"/>
    <m/>
    <x v="0"/>
    <x v="0"/>
  </r>
  <r>
    <s v="ZIMBABWE NATL FAMILY PLANNING COUNCIL"/>
    <n v="1"/>
    <s v="0.004"/>
    <m/>
    <x v="0"/>
    <x v="0"/>
  </r>
  <r>
    <s v="ZITHAKLINIK"/>
    <n v="1"/>
    <s v="0.004"/>
    <m/>
    <x v="0"/>
    <x v="0"/>
  </r>
  <r>
    <s v="ZNA"/>
    <n v="1"/>
    <s v="0.004"/>
    <m/>
    <x v="0"/>
    <x v="0"/>
  </r>
  <r>
    <s v="ZNA MIDDELHEIM"/>
    <n v="1"/>
    <s v="0.004"/>
    <m/>
    <x v="0"/>
    <x v="0"/>
  </r>
  <r>
    <s v="ZOL"/>
    <n v="1"/>
    <s v="0.004"/>
    <m/>
    <x v="0"/>
    <x v="0"/>
  </r>
  <r>
    <s v="ZOL CAMPUS ST JAN"/>
    <n v="1"/>
    <s v="0.004"/>
    <m/>
    <x v="0"/>
    <x v="0"/>
  </r>
  <r>
    <s v="ZOOL INST ZOOL MUSEUM"/>
    <n v="1"/>
    <s v="0.004"/>
    <m/>
    <x v="0"/>
    <x v="0"/>
  </r>
  <r>
    <s v="ZOOLOG FORSCH MUSEUM ALEXANDER KOENIG"/>
    <n v="1"/>
    <s v="0.004"/>
    <m/>
    <x v="0"/>
    <x v="0"/>
  </r>
  <r>
    <s v="ZORA BIOSCI"/>
    <n v="1"/>
    <s v="0.004"/>
    <m/>
    <x v="0"/>
    <x v="0"/>
  </r>
  <r>
    <s v="ZUCKER HILLSIDE HOSP"/>
    <n v="1"/>
    <s v="0.004"/>
    <m/>
    <x v="0"/>
    <x v="0"/>
  </r>
  <r>
    <s v="ZURICH HERBARIUM"/>
    <n v="1"/>
    <s v="0.004"/>
    <m/>
    <x v="0"/>
    <x v="0"/>
  </r>
  <r>
    <s v="ZURICH UNIV"/>
    <n v="1"/>
    <s v="0.004"/>
    <m/>
    <x v="0"/>
    <x v="0"/>
  </r>
  <r>
    <s v="ZURICH UNIV APPL SCI"/>
    <n v="1"/>
    <s v="0.004"/>
    <m/>
    <x v="0"/>
    <x v="0"/>
  </r>
  <r>
    <s v="ZURICH UNIV APPL SCI ZHAW"/>
    <n v="1"/>
    <s v="0.004"/>
    <m/>
    <x v="0"/>
    <x v="0"/>
  </r>
  <r>
    <s v="ZZZS HLTH INSURANCE INST SLOVENIA"/>
    <n v="1"/>
    <s v="0.004"/>
    <m/>
    <x v="0"/>
    <x v="0"/>
  </r>
  <r>
    <s v="(20248 Organizations {0} {1} value(s) outside display options.)"/>
    <m/>
    <m/>
    <m/>
    <x v="0"/>
    <x v="0"/>
  </r>
  <r>
    <s v="(37 records (0.139%){0} records{1} do not contain data in the field being analyzed.)"/>
    <m/>
    <m/>
    <m/>
    <x v="0"/>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6" minRefreshableVersion="3" useAutoFormatting="1" itemPrintTitles="1" createdVersion="6" indent="0" outline="1" outlineData="1" multipleFieldFilters="0">
  <location ref="I5:L67" firstHeaderRow="1" firstDataRow="2" firstDataCol="1"/>
  <pivotFields count="6">
    <pivotField showAll="0"/>
    <pivotField dataField="1" showAll="0"/>
    <pivotField showAll="0"/>
    <pivotField showAll="0" defaultSubtotal="0"/>
    <pivotField axis="axisRow" showAll="0" defaultSubtotal="0">
      <items count="64">
        <item x="17"/>
        <item x="23"/>
        <item x="12"/>
        <item x="26"/>
        <item x="11"/>
        <item x="16"/>
        <item x="25"/>
        <item h="1" x="0"/>
        <item x="1"/>
        <item x="2"/>
        <item x="3"/>
        <item x="4"/>
        <item x="5"/>
        <item x="6"/>
        <item x="7"/>
        <item x="8"/>
        <item m="1" x="61"/>
        <item x="9"/>
        <item x="10"/>
        <item m="1" x="63"/>
        <item x="13"/>
        <item x="14"/>
        <item x="15"/>
        <item x="18"/>
        <item x="19"/>
        <item x="20"/>
        <item x="21"/>
        <item x="22"/>
        <item x="24"/>
        <item x="27"/>
        <item x="28"/>
        <item x="29"/>
        <item x="30"/>
        <item x="31"/>
        <item x="32"/>
        <item x="33"/>
        <item x="34"/>
        <item x="35"/>
        <item m="1" x="62"/>
        <item x="36"/>
        <item x="37"/>
        <item x="38"/>
        <item x="39"/>
        <item x="40"/>
        <item x="41"/>
        <item x="42"/>
        <item x="43"/>
        <item x="44"/>
        <item x="45"/>
        <item x="46"/>
        <item x="47"/>
        <item x="48"/>
        <item x="49"/>
        <item x="50"/>
        <item x="51"/>
        <item x="52"/>
        <item x="53"/>
        <item x="54"/>
        <item x="55"/>
        <item x="56"/>
        <item x="57"/>
        <item x="58"/>
        <item x="59"/>
        <item x="60"/>
      </items>
    </pivotField>
    <pivotField axis="axisCol" multipleItemSelectionAllowed="1" showAll="0">
      <items count="4">
        <item x="1"/>
        <item x="2"/>
        <item x="0"/>
        <item t="default"/>
      </items>
    </pivotField>
  </pivotFields>
  <rowFields count="1">
    <field x="4"/>
  </rowFields>
  <rowItems count="61">
    <i>
      <x/>
    </i>
    <i>
      <x v="1"/>
    </i>
    <i>
      <x v="2"/>
    </i>
    <i>
      <x v="3"/>
    </i>
    <i>
      <x v="4"/>
    </i>
    <i>
      <x v="5"/>
    </i>
    <i>
      <x v="6"/>
    </i>
    <i>
      <x v="8"/>
    </i>
    <i>
      <x v="9"/>
    </i>
    <i>
      <x v="10"/>
    </i>
    <i>
      <x v="11"/>
    </i>
    <i>
      <x v="12"/>
    </i>
    <i>
      <x v="13"/>
    </i>
    <i>
      <x v="14"/>
    </i>
    <i>
      <x v="15"/>
    </i>
    <i>
      <x v="17"/>
    </i>
    <i>
      <x v="18"/>
    </i>
    <i>
      <x v="20"/>
    </i>
    <i>
      <x v="21"/>
    </i>
    <i>
      <x v="22"/>
    </i>
    <i>
      <x v="23"/>
    </i>
    <i>
      <x v="24"/>
    </i>
    <i>
      <x v="25"/>
    </i>
    <i>
      <x v="26"/>
    </i>
    <i>
      <x v="27"/>
    </i>
    <i>
      <x v="28"/>
    </i>
    <i>
      <x v="29"/>
    </i>
    <i>
      <x v="30"/>
    </i>
    <i>
      <x v="31"/>
    </i>
    <i>
      <x v="32"/>
    </i>
    <i>
      <x v="33"/>
    </i>
    <i>
      <x v="34"/>
    </i>
    <i>
      <x v="35"/>
    </i>
    <i>
      <x v="36"/>
    </i>
    <i>
      <x v="37"/>
    </i>
    <i>
      <x v="39"/>
    </i>
    <i>
      <x v="40"/>
    </i>
    <i>
      <x v="41"/>
    </i>
    <i>
      <x v="42"/>
    </i>
    <i>
      <x v="43"/>
    </i>
    <i>
      <x v="44"/>
    </i>
    <i>
      <x v="45"/>
    </i>
    <i>
      <x v="46"/>
    </i>
    <i>
      <x v="47"/>
    </i>
    <i>
      <x v="48"/>
    </i>
    <i>
      <x v="49"/>
    </i>
    <i>
      <x v="50"/>
    </i>
    <i>
      <x v="51"/>
    </i>
    <i>
      <x v="52"/>
    </i>
    <i>
      <x v="53"/>
    </i>
    <i>
      <x v="54"/>
    </i>
    <i>
      <x v="55"/>
    </i>
    <i>
      <x v="56"/>
    </i>
    <i>
      <x v="57"/>
    </i>
    <i>
      <x v="58"/>
    </i>
    <i>
      <x v="59"/>
    </i>
    <i>
      <x v="60"/>
    </i>
    <i>
      <x v="61"/>
    </i>
    <i>
      <x v="62"/>
    </i>
    <i>
      <x v="63"/>
    </i>
    <i t="grand">
      <x/>
    </i>
  </rowItems>
  <colFields count="1">
    <field x="5"/>
  </colFields>
  <colItems count="3">
    <i>
      <x/>
    </i>
    <i>
      <x v="1"/>
    </i>
    <i t="grand">
      <x/>
    </i>
  </colItems>
  <dataFields count="1">
    <dataField name="Sum of records" fld="1"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ETAG1">
      <a:dk1>
        <a:srgbClr val="2C2A29"/>
      </a:dk1>
      <a:lt1>
        <a:srgbClr val="FFFFFF"/>
      </a:lt1>
      <a:dk2>
        <a:srgbClr val="565554"/>
      </a:dk2>
      <a:lt2>
        <a:srgbClr val="D5D4D4"/>
      </a:lt2>
      <a:accent1>
        <a:srgbClr val="6638B6"/>
      </a:accent1>
      <a:accent2>
        <a:srgbClr val="8560C5"/>
      </a:accent2>
      <a:accent3>
        <a:srgbClr val="9474CC"/>
      </a:accent3>
      <a:accent4>
        <a:srgbClr val="E0D7F0"/>
      </a:accent4>
      <a:accent5>
        <a:srgbClr val="E8E1F4"/>
      </a:accent5>
      <a:accent6>
        <a:srgbClr val="FFFFFF"/>
      </a:accent6>
      <a:hlink>
        <a:srgbClr val="FFFFFF"/>
      </a:hlink>
      <a:folHlink>
        <a:srgbClr val="FFFFFF"/>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11.bin"/><Relationship Id="rId6" Type="http://schemas.openxmlformats.org/officeDocument/2006/relationships/comments" Target="../comments3.xml"/><Relationship Id="rId5" Type="http://schemas.openxmlformats.org/officeDocument/2006/relationships/image" Target="../media/image4.emf"/><Relationship Id="rId4" Type="http://schemas.openxmlformats.org/officeDocument/2006/relationships/oleObject" Target="../embeddings/oleObject1.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15.bin"/><Relationship Id="rId4" Type="http://schemas.openxmlformats.org/officeDocument/2006/relationships/comments" Target="../comments4.xm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hyperlink" Target="https://en.wikipedia.org/wiki/List_of_countries_by_GDP_(PPP)_per_capita" TargetMode="External"/><Relationship Id="rId1" Type="http://schemas.openxmlformats.org/officeDocument/2006/relationships/hyperlink" Target="http://stats.oecd.org/OECDStat_Metadata/ShowMetadata.ashx?Dataset=MSTI_PUB&amp;ShowOnWeb=true&amp;Lang=en"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12.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7.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14.xm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9.bin"/><Relationship Id="rId1" Type="http://schemas.openxmlformats.org/officeDocument/2006/relationships/hyperlink" Target="http://stats.oecd.org/OECDStat_Metadata/ShowMetadata.ashx?Dataset=MSTI_PUB&amp;ShowOnWeb=true&amp;Lang=en" TargetMode="External"/><Relationship Id="rId5" Type="http://schemas.openxmlformats.org/officeDocument/2006/relationships/comments" Target="../comments9.xml"/><Relationship Id="rId4" Type="http://schemas.openxmlformats.org/officeDocument/2006/relationships/vmlDrawing" Target="../drawings/vmlDrawing9.vm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6.xml"/><Relationship Id="rId1" Type="http://schemas.openxmlformats.org/officeDocument/2006/relationships/printerSettings" Target="../printerSettings/printerSettings21.bin"/><Relationship Id="rId4" Type="http://schemas.openxmlformats.org/officeDocument/2006/relationships/comments" Target="../comments10.xm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20.xml"/><Relationship Id="rId1" Type="http://schemas.openxmlformats.org/officeDocument/2006/relationships/printerSettings" Target="../printerSettings/printerSettings23.bin"/><Relationship Id="rId4" Type="http://schemas.openxmlformats.org/officeDocument/2006/relationships/comments" Target="../comments11.xml"/></Relationships>
</file>

<file path=xl/worksheets/_rels/sheet33.xml.rels><?xml version="1.0" encoding="UTF-8" standalone="yes"?>
<Relationships xmlns="http://schemas.openxmlformats.org/package/2006/relationships"><Relationship Id="rId8" Type="http://schemas.openxmlformats.org/officeDocument/2006/relationships/vmlDrawing" Target="../drawings/vmlDrawing12.vml"/><Relationship Id="rId3" Type="http://schemas.openxmlformats.org/officeDocument/2006/relationships/hyperlink" Target="http://stats.oecd.org/OECDStat_Metadata/ShowMetadata.ashx?Dataset=EDU_GRAD_FIELD&amp;Coords=%5bCOUNTRY%5d.%5bLTU%5d&amp;ShowOnWeb=true&amp;Lang=en" TargetMode="External"/><Relationship Id="rId7" Type="http://schemas.openxmlformats.org/officeDocument/2006/relationships/printerSettings" Target="../printerSettings/printerSettings24.bin"/><Relationship Id="rId2" Type="http://schemas.openxmlformats.org/officeDocument/2006/relationships/hyperlink" Target="http://stats.oecd.org/OECDStat_Metadata/ShowMetadata.ashx?Dataset=EDU_GRAD_FIELD&amp;Coords=%5bCOUNTRY%5d.%5bISR%5d&amp;ShowOnWeb=true&amp;Lang=en" TargetMode="External"/><Relationship Id="rId1" Type="http://schemas.openxmlformats.org/officeDocument/2006/relationships/hyperlink" Target="http://stats.oecd.org/OECDStat_Metadata/ShowMetadata.ashx?Dataset=EDU_GRAD_FIELD&amp;Coords=%5bCOUNTRY%5d.%5bDEU%5d&amp;ShowOnWeb=true&amp;Lang=en" TargetMode="External"/><Relationship Id="rId6" Type="http://schemas.openxmlformats.org/officeDocument/2006/relationships/hyperlink" Target="http://stats.oecd.org/OECDStat_Metadata/ShowMetadata.ashx?Dataset=EDU_GRAD_FIELD&amp;Coords=%5bCOUNTRY%5d.%5bLTU%5d&amp;ShowOnWeb=true&amp;Lang=en" TargetMode="External"/><Relationship Id="rId5" Type="http://schemas.openxmlformats.org/officeDocument/2006/relationships/hyperlink" Target="http://stats.oecd.org/OECDStat_Metadata/ShowMetadata.ashx?Dataset=EDU_GRAD_FIELD&amp;Coords=%5bCOUNTRY%5d.%5bISR%5d&amp;ShowOnWeb=true&amp;Lang=en" TargetMode="External"/><Relationship Id="rId4" Type="http://schemas.openxmlformats.org/officeDocument/2006/relationships/hyperlink" Target="http://stats.oecd.org/OECDStat_Metadata/ShowMetadata.ashx?Dataset=EDU_GRAD_FIELD&amp;Coords=%5bCOUNTRY%5d.%5bDEU%5d&amp;ShowOnWeb=true&amp;Lang=en" TargetMode="External"/><Relationship Id="rId9" Type="http://schemas.openxmlformats.org/officeDocument/2006/relationships/comments" Target="../comments12.xml"/></Relationships>
</file>

<file path=xl/worksheets/_rels/sheet34.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drawing" Target="../drawings/drawing21.xml"/></Relationships>
</file>

<file path=xl/worksheets/_rels/sheet35.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5.bin"/></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3.xml"/><Relationship Id="rId1" Type="http://schemas.openxmlformats.org/officeDocument/2006/relationships/printerSettings" Target="../printerSettings/printerSettings26.bin"/><Relationship Id="rId4" Type="http://schemas.openxmlformats.org/officeDocument/2006/relationships/comments" Target="../comments15.xm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26.xml"/><Relationship Id="rId1" Type="http://schemas.openxmlformats.org/officeDocument/2006/relationships/printerSettings" Target="../printerSettings/printerSettings29.bin"/><Relationship Id="rId4" Type="http://schemas.openxmlformats.org/officeDocument/2006/relationships/comments" Target="../comments16.xml"/></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0.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1.bin"/></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4.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50.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36.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2.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38.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5.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drawing" Target="../drawings/drawing31.xml"/></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stats.oecd.org/Index.aspx?DataSetCode=GERD_FUNDS" TargetMode="External"/><Relationship Id="rId4" Type="http://schemas.openxmlformats.org/officeDocument/2006/relationships/comments" Target="../comments2.xml"/></Relationships>
</file>

<file path=xl/worksheets/_rels/sheet60.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44.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63.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32.xml"/><Relationship Id="rId1" Type="http://schemas.openxmlformats.org/officeDocument/2006/relationships/printerSettings" Target="../printerSettings/printerSettings46.bin"/><Relationship Id="rId4" Type="http://schemas.openxmlformats.org/officeDocument/2006/relationships/comments" Target="../comments21.xml"/></Relationships>
</file>

<file path=xl/worksheets/_rels/sheet6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47.bin"/></Relationships>
</file>

<file path=xl/worksheets/_rels/sheet65.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48.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49.bin"/></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ivotTable" Target="../pivotTables/pivotTable1.xml"/></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5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5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abSelected="1" zoomScaleNormal="100" workbookViewId="0">
      <selection activeCell="B37" sqref="B37"/>
    </sheetView>
  </sheetViews>
  <sheetFormatPr defaultRowHeight="15" x14ac:dyDescent="0.25"/>
  <cols>
    <col min="1" max="9" width="9.140625" style="797"/>
    <col min="10" max="10" width="5.28515625" style="797" customWidth="1"/>
    <col min="11" max="16384" width="9.140625" style="797"/>
  </cols>
  <sheetData>
    <row r="1" spans="1:1" s="842" customFormat="1" x14ac:dyDescent="0.25">
      <c r="A1" s="6" t="s">
        <v>22406</v>
      </c>
    </row>
    <row r="2" spans="1:1" s="842" customFormat="1" x14ac:dyDescent="0.25">
      <c r="A2" s="842" t="s">
        <v>22398</v>
      </c>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
  <sheetViews>
    <sheetView zoomScale="110" zoomScaleNormal="110" workbookViewId="0">
      <selection activeCell="A2" sqref="A2"/>
    </sheetView>
  </sheetViews>
  <sheetFormatPr defaultRowHeight="15" x14ac:dyDescent="0.25"/>
  <cols>
    <col min="2" max="3" width="13.42578125" customWidth="1"/>
    <col min="4" max="4" width="12.42578125" customWidth="1"/>
    <col min="5" max="5" width="13.42578125" customWidth="1"/>
    <col min="6" max="9" width="11.42578125" customWidth="1"/>
  </cols>
  <sheetData>
    <row r="1" spans="1:9" x14ac:dyDescent="0.25">
      <c r="A1" s="796" t="s">
        <v>22399</v>
      </c>
    </row>
    <row r="2" spans="1:9" x14ac:dyDescent="0.25">
      <c r="A2" s="977" t="s">
        <v>22398</v>
      </c>
    </row>
    <row r="3" spans="1:9" s="87" customFormat="1" x14ac:dyDescent="0.25"/>
    <row r="5" spans="1:9" ht="45" x14ac:dyDescent="0.25">
      <c r="A5" s="97"/>
      <c r="B5" s="825" t="s">
        <v>22262</v>
      </c>
      <c r="C5" s="825" t="s">
        <v>22264</v>
      </c>
      <c r="D5" s="825" t="s">
        <v>708</v>
      </c>
      <c r="E5" s="825" t="s">
        <v>22263</v>
      </c>
      <c r="G5" s="821"/>
      <c r="H5" s="79"/>
      <c r="I5" s="79"/>
    </row>
    <row r="6" spans="1:9" x14ac:dyDescent="0.25">
      <c r="A6" s="562">
        <v>2008</v>
      </c>
      <c r="B6" s="23">
        <v>8939933.5651336294</v>
      </c>
      <c r="C6" s="23">
        <v>13406183.752726082</v>
      </c>
      <c r="D6" s="23">
        <v>5295714.8443605704</v>
      </c>
      <c r="E6" s="23">
        <v>5425537.5459436784</v>
      </c>
      <c r="G6" s="822"/>
      <c r="H6" s="822"/>
      <c r="I6" s="822"/>
    </row>
    <row r="7" spans="1:9" x14ac:dyDescent="0.25">
      <c r="A7" s="562">
        <v>2009</v>
      </c>
      <c r="B7" s="23">
        <v>8764509.5945700668</v>
      </c>
      <c r="C7" s="23">
        <v>12724534.764805136</v>
      </c>
      <c r="D7" s="23">
        <v>5070062.5087239407</v>
      </c>
      <c r="E7" s="23">
        <v>5326819.8229647344</v>
      </c>
      <c r="G7" s="823"/>
      <c r="H7" s="823"/>
      <c r="I7" s="823"/>
    </row>
    <row r="8" spans="1:9" x14ac:dyDescent="0.25">
      <c r="A8" s="562">
        <v>2010</v>
      </c>
      <c r="B8" s="23">
        <v>8348997.0845000017</v>
      </c>
      <c r="C8" s="23">
        <v>12310147.266000008</v>
      </c>
      <c r="D8" s="23">
        <v>4651777.4355000015</v>
      </c>
      <c r="E8" s="23">
        <v>4993003.1040000003</v>
      </c>
      <c r="G8" s="823"/>
      <c r="H8" s="823"/>
      <c r="I8" s="823"/>
    </row>
    <row r="9" spans="1:9" x14ac:dyDescent="0.25">
      <c r="A9" s="562">
        <v>2011</v>
      </c>
      <c r="B9" s="23">
        <v>8347991.3985000001</v>
      </c>
      <c r="C9" s="23">
        <v>12223045.30800001</v>
      </c>
      <c r="D9" s="23">
        <v>4693374.1325000022</v>
      </c>
      <c r="E9" s="23">
        <v>5022890.8909999998</v>
      </c>
      <c r="G9" s="823"/>
      <c r="H9" s="823"/>
      <c r="I9" s="823"/>
    </row>
    <row r="10" spans="1:9" x14ac:dyDescent="0.25">
      <c r="A10" s="562">
        <v>2012</v>
      </c>
      <c r="B10" s="23">
        <v>8132120.9000000013</v>
      </c>
      <c r="C10" s="23">
        <v>12101201.5</v>
      </c>
      <c r="D10" s="23">
        <v>4759800.5999999996</v>
      </c>
      <c r="E10" s="23">
        <v>5205751</v>
      </c>
      <c r="G10" s="823"/>
      <c r="H10" s="823"/>
      <c r="I10" s="823"/>
    </row>
    <row r="11" spans="1:9" x14ac:dyDescent="0.25">
      <c r="A11" s="562">
        <v>2013</v>
      </c>
      <c r="B11" s="23">
        <v>8721547.1000000015</v>
      </c>
      <c r="C11" s="23">
        <v>12173166.5</v>
      </c>
      <c r="D11" s="23">
        <v>4729362.3999999994</v>
      </c>
      <c r="E11" s="23">
        <v>5326718</v>
      </c>
      <c r="G11" s="823"/>
      <c r="H11" s="823"/>
      <c r="I11" s="823"/>
    </row>
    <row r="12" spans="1:9" x14ac:dyDescent="0.25">
      <c r="A12" s="562">
        <v>2014</v>
      </c>
      <c r="B12" s="23">
        <v>8933303</v>
      </c>
      <c r="C12" s="23">
        <v>11899384</v>
      </c>
      <c r="D12" s="23">
        <v>4871598</v>
      </c>
      <c r="E12" s="23">
        <v>5246782</v>
      </c>
      <c r="G12" s="823"/>
      <c r="H12" s="823"/>
      <c r="I12" s="823"/>
    </row>
    <row r="13" spans="1:9" x14ac:dyDescent="0.25">
      <c r="A13" s="562">
        <v>2015</v>
      </c>
      <c r="B13" s="23">
        <v>9287007</v>
      </c>
      <c r="C13" s="23">
        <v>12543533</v>
      </c>
      <c r="D13" s="23">
        <v>5140484</v>
      </c>
      <c r="E13" s="23">
        <v>5492849</v>
      </c>
      <c r="G13" s="823"/>
      <c r="H13" s="823"/>
      <c r="I13" s="823"/>
    </row>
    <row r="14" spans="1:9" x14ac:dyDescent="0.25">
      <c r="A14" s="562">
        <v>2016</v>
      </c>
      <c r="B14" s="5">
        <v>9790369</v>
      </c>
      <c r="C14" s="5">
        <v>12151551</v>
      </c>
      <c r="D14" s="5">
        <v>4638111</v>
      </c>
      <c r="E14" s="5">
        <v>5389237</v>
      </c>
      <c r="G14" s="824"/>
      <c r="H14" s="824"/>
      <c r="I14" s="824"/>
    </row>
    <row r="15" spans="1:9" x14ac:dyDescent="0.25">
      <c r="A15" s="562">
        <v>2017</v>
      </c>
      <c r="B15" s="5">
        <v>9990438</v>
      </c>
      <c r="C15" s="5">
        <v>12205521</v>
      </c>
      <c r="D15" s="5">
        <v>4750785</v>
      </c>
      <c r="E15" s="5">
        <v>5540960</v>
      </c>
      <c r="G15" s="824"/>
      <c r="H15" s="824"/>
      <c r="I15" s="824"/>
    </row>
    <row r="16" spans="1:9" x14ac:dyDescent="0.25">
      <c r="A16" s="562">
        <v>2018</v>
      </c>
      <c r="B16" s="5">
        <v>10790113</v>
      </c>
      <c r="C16" s="5">
        <v>13155444.75</v>
      </c>
      <c r="D16" s="5">
        <v>5072916.4000000004</v>
      </c>
      <c r="E16" s="5">
        <v>5880504.7799999993</v>
      </c>
      <c r="G16" s="824"/>
      <c r="H16" s="824"/>
      <c r="I16" s="824"/>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8"/>
  <sheetViews>
    <sheetView workbookViewId="0">
      <selection activeCell="J6" sqref="J6"/>
    </sheetView>
  </sheetViews>
  <sheetFormatPr defaultRowHeight="15" x14ac:dyDescent="0.25"/>
  <cols>
    <col min="2" max="2" width="12.85546875" customWidth="1"/>
    <col min="3" max="3" width="13" customWidth="1"/>
    <col min="4" max="5" width="10.85546875" customWidth="1"/>
  </cols>
  <sheetData>
    <row r="1" spans="1:22" ht="14.25" customHeight="1" x14ac:dyDescent="0.25">
      <c r="A1" s="1092" t="s">
        <v>22426</v>
      </c>
      <c r="B1" s="1092"/>
      <c r="C1" s="1092"/>
      <c r="D1" s="1092"/>
      <c r="E1" s="1092"/>
      <c r="F1" s="1092"/>
      <c r="G1" s="1092"/>
      <c r="H1" s="1092"/>
      <c r="I1" s="1092"/>
      <c r="J1" s="1092"/>
      <c r="K1" s="1092"/>
      <c r="L1" s="1092"/>
      <c r="M1" s="1092"/>
      <c r="N1" s="1092"/>
      <c r="O1" s="1092"/>
      <c r="P1" s="1092"/>
      <c r="Q1" s="1092"/>
      <c r="R1" s="1092"/>
      <c r="S1" s="1092"/>
      <c r="T1" s="1092"/>
      <c r="U1" s="1092"/>
      <c r="V1" s="1092"/>
    </row>
    <row r="2" spans="1:22" x14ac:dyDescent="0.25">
      <c r="A2" s="961" t="s">
        <v>22398</v>
      </c>
    </row>
    <row r="3" spans="1:22" x14ac:dyDescent="0.25">
      <c r="A3" s="18" t="s">
        <v>22557</v>
      </c>
    </row>
    <row r="4" spans="1:22" ht="15.75" thickBot="1" x14ac:dyDescent="0.3"/>
    <row r="5" spans="1:22" x14ac:dyDescent="0.25">
      <c r="A5" s="1087"/>
      <c r="B5" s="1089" t="s">
        <v>22265</v>
      </c>
      <c r="C5" s="1090"/>
      <c r="D5" s="1090"/>
      <c r="E5" s="1090"/>
      <c r="F5" s="1091"/>
    </row>
    <row r="6" spans="1:22" ht="45" customHeight="1" x14ac:dyDescent="0.25">
      <c r="A6" s="1088"/>
      <c r="B6" s="905" t="s">
        <v>22262</v>
      </c>
      <c r="C6" s="906" t="s">
        <v>22264</v>
      </c>
      <c r="D6" s="906" t="s">
        <v>708</v>
      </c>
      <c r="E6" s="906" t="s">
        <v>22263</v>
      </c>
      <c r="F6" s="907" t="s">
        <v>522</v>
      </c>
    </row>
    <row r="7" spans="1:22" x14ac:dyDescent="0.25">
      <c r="A7" s="908" t="s">
        <v>22302</v>
      </c>
      <c r="B7" s="909">
        <v>0.5</v>
      </c>
      <c r="C7" s="376">
        <v>0.4</v>
      </c>
      <c r="D7" s="376">
        <v>0.77777777777777779</v>
      </c>
      <c r="E7" s="376">
        <v>0.26666666666666666</v>
      </c>
      <c r="F7" s="910">
        <v>0.41333333333333333</v>
      </c>
    </row>
    <row r="8" spans="1:22" x14ac:dyDescent="0.25">
      <c r="A8" s="911" t="s">
        <v>22303</v>
      </c>
      <c r="B8" s="909">
        <v>0.68571428571428572</v>
      </c>
      <c r="C8" s="376">
        <v>0.59090909090909094</v>
      </c>
      <c r="D8" s="376">
        <v>0.6428571428571429</v>
      </c>
      <c r="E8" s="376">
        <v>0.48484848484848486</v>
      </c>
      <c r="F8" s="910">
        <v>0.59523809523809523</v>
      </c>
    </row>
    <row r="9" spans="1:22" x14ac:dyDescent="0.25">
      <c r="A9" s="908" t="s">
        <v>22304</v>
      </c>
      <c r="B9" s="909">
        <v>0.5</v>
      </c>
      <c r="C9" s="376">
        <v>0.39393939393939392</v>
      </c>
      <c r="D9" s="376">
        <v>0.5</v>
      </c>
      <c r="E9" s="376">
        <v>0.30434782608695654</v>
      </c>
      <c r="F9" s="910">
        <v>0.40476190476190477</v>
      </c>
    </row>
    <row r="10" spans="1:22" x14ac:dyDescent="0.25">
      <c r="A10" s="911" t="s">
        <v>22266</v>
      </c>
      <c r="B10" s="909">
        <v>0.23076923076923078</v>
      </c>
      <c r="C10" s="376">
        <v>0.22222222222222221</v>
      </c>
      <c r="D10" s="376">
        <v>0.26666666666666666</v>
      </c>
      <c r="E10" s="376">
        <v>0.18309859154929578</v>
      </c>
      <c r="F10" s="910">
        <v>0.21649484536082475</v>
      </c>
    </row>
    <row r="11" spans="1:22" x14ac:dyDescent="0.25">
      <c r="A11" s="911" t="s">
        <v>22267</v>
      </c>
      <c r="B11" s="909">
        <v>9.7560975609756101E-2</v>
      </c>
      <c r="C11" s="376">
        <v>0.13978494623655913</v>
      </c>
      <c r="D11" s="376">
        <v>0.21739130434782608</v>
      </c>
      <c r="E11" s="376">
        <v>0.1111111111111111</v>
      </c>
      <c r="F11" s="910">
        <v>0.13100436681222707</v>
      </c>
    </row>
    <row r="12" spans="1:22" x14ac:dyDescent="0.25">
      <c r="A12" s="911" t="s">
        <v>22268</v>
      </c>
      <c r="B12" s="909">
        <v>0.28000000000000003</v>
      </c>
      <c r="C12" s="376">
        <v>0.21212121212121213</v>
      </c>
      <c r="D12" s="376">
        <v>0.35294117647058826</v>
      </c>
      <c r="E12" s="376">
        <v>0.18840579710144928</v>
      </c>
      <c r="F12" s="910">
        <v>0.22978723404255319</v>
      </c>
    </row>
    <row r="13" spans="1:22" x14ac:dyDescent="0.25">
      <c r="A13" s="911" t="s">
        <v>22269</v>
      </c>
      <c r="B13" s="909">
        <v>0.2711864406779661</v>
      </c>
      <c r="C13" s="376">
        <v>0.16822429906542055</v>
      </c>
      <c r="D13" s="376">
        <v>0.27272727272727271</v>
      </c>
      <c r="E13" s="376">
        <v>0.13095238095238096</v>
      </c>
      <c r="F13" s="910">
        <v>0.19014084507042253</v>
      </c>
    </row>
    <row r="14" spans="1:22" x14ac:dyDescent="0.25">
      <c r="A14" s="911" t="s">
        <v>22270</v>
      </c>
      <c r="B14" s="909">
        <v>0.2413793103448276</v>
      </c>
      <c r="C14" s="376">
        <v>0.24615384615384617</v>
      </c>
      <c r="D14" s="376">
        <v>0.3902439024390244</v>
      </c>
      <c r="E14" s="376">
        <v>0.20618556701030927</v>
      </c>
      <c r="F14" s="910">
        <v>0.25070422535211268</v>
      </c>
      <c r="G14" s="842"/>
    </row>
    <row r="15" spans="1:22" ht="15.75" thickBot="1" x14ac:dyDescent="0.3">
      <c r="A15" s="912" t="s">
        <v>22271</v>
      </c>
      <c r="B15" s="913">
        <v>0.15789473684210525</v>
      </c>
      <c r="C15" s="914">
        <v>0.15</v>
      </c>
      <c r="D15" s="914">
        <v>0.14285714285714285</v>
      </c>
      <c r="E15" s="914">
        <v>8.8607594936708861E-2</v>
      </c>
      <c r="F15" s="915">
        <v>0.13564668769716087</v>
      </c>
      <c r="G15" s="842"/>
    </row>
    <row r="17" spans="1:1" x14ac:dyDescent="0.25">
      <c r="A17" s="88" t="s">
        <v>22305</v>
      </c>
    </row>
    <row r="18" spans="1:1" x14ac:dyDescent="0.25">
      <c r="A18" s="88" t="s">
        <v>22306</v>
      </c>
    </row>
  </sheetData>
  <mergeCells count="3">
    <mergeCell ref="A5:A6"/>
    <mergeCell ref="B5:F5"/>
    <mergeCell ref="A1:V1"/>
  </mergeCells>
  <conditionalFormatting sqref="B7:F11">
    <cfRule type="colorScale" priority="7">
      <colorScale>
        <cfvo type="min"/>
        <cfvo type="max"/>
        <color rgb="FFFCFCFF"/>
        <color rgb="FF63BE7B"/>
      </colorScale>
    </cfRule>
    <cfRule type="colorScale" priority="8">
      <colorScale>
        <cfvo type="min"/>
        <cfvo type="percentile" val="50"/>
        <cfvo type="max"/>
        <color rgb="FFF8696B"/>
        <color rgb="FFFCFCFF"/>
        <color rgb="FF5A8AC6"/>
      </colorScale>
    </cfRule>
  </conditionalFormatting>
  <conditionalFormatting sqref="B7:F11">
    <cfRule type="colorScale" priority="9">
      <colorScale>
        <cfvo type="min"/>
        <cfvo type="percentile" val="50"/>
        <cfvo type="max"/>
        <color rgb="FFF8696B"/>
        <color rgb="FFFCFCFF"/>
        <color rgb="FF5A8AC6"/>
      </colorScale>
    </cfRule>
  </conditionalFormatting>
  <conditionalFormatting sqref="B14:F15">
    <cfRule type="colorScale" priority="4">
      <colorScale>
        <cfvo type="min"/>
        <cfvo type="max"/>
        <color rgb="FFFCFCFF"/>
        <color rgb="FF63BE7B"/>
      </colorScale>
    </cfRule>
    <cfRule type="colorScale" priority="5">
      <colorScale>
        <cfvo type="min"/>
        <cfvo type="percentile" val="50"/>
        <cfvo type="max"/>
        <color rgb="FFF8696B"/>
        <color rgb="FFFCFCFF"/>
        <color rgb="FF5A8AC6"/>
      </colorScale>
    </cfRule>
  </conditionalFormatting>
  <conditionalFormatting sqref="B14:F15">
    <cfRule type="colorScale" priority="6">
      <colorScale>
        <cfvo type="min"/>
        <cfvo type="percentile" val="50"/>
        <cfvo type="max"/>
        <color rgb="FFF8696B"/>
        <color rgb="FFFCFCFF"/>
        <color rgb="FF5A8AC6"/>
      </colorScale>
    </cfRule>
  </conditionalFormatting>
  <conditionalFormatting sqref="B12:F13">
    <cfRule type="colorScale" priority="1">
      <colorScale>
        <cfvo type="min"/>
        <cfvo type="max"/>
        <color rgb="FFFCFCFF"/>
        <color rgb="FF63BE7B"/>
      </colorScale>
    </cfRule>
    <cfRule type="colorScale" priority="2">
      <colorScale>
        <cfvo type="min"/>
        <cfvo type="percentile" val="50"/>
        <cfvo type="max"/>
        <color rgb="FFF8696B"/>
        <color rgb="FFFCFCFF"/>
        <color rgb="FF5A8AC6"/>
      </colorScale>
    </cfRule>
  </conditionalFormatting>
  <conditionalFormatting sqref="B12:F13">
    <cfRule type="colorScale" priority="3">
      <colorScale>
        <cfvo type="min"/>
        <cfvo type="percentile" val="50"/>
        <cfvo type="max"/>
        <color rgb="FFF8696B"/>
        <color rgb="FFFCFCFF"/>
        <color rgb="FF5A8AC6"/>
      </colorScale>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workbookViewId="0">
      <selection activeCell="D14" sqref="D14"/>
    </sheetView>
  </sheetViews>
  <sheetFormatPr defaultRowHeight="15" x14ac:dyDescent="0.25"/>
  <cols>
    <col min="1" max="1" width="4.42578125" customWidth="1"/>
    <col min="2" max="2" width="36.85546875" customWidth="1"/>
    <col min="3" max="3" width="32.85546875" customWidth="1"/>
    <col min="4" max="4" width="31.7109375" customWidth="1"/>
    <col min="5" max="5" width="22.85546875" customWidth="1"/>
    <col min="6" max="6" width="10.28515625" customWidth="1"/>
    <col min="7" max="7" width="42.42578125" customWidth="1"/>
    <col min="8" max="8" width="17.7109375" customWidth="1"/>
    <col min="9" max="9" width="18" customWidth="1"/>
  </cols>
  <sheetData>
    <row r="1" spans="1:13" x14ac:dyDescent="0.25">
      <c r="A1" s="6" t="s">
        <v>22433</v>
      </c>
      <c r="G1" s="87"/>
      <c r="H1" s="87"/>
      <c r="I1" s="87"/>
      <c r="J1" s="87"/>
      <c r="K1" s="87"/>
      <c r="L1" s="87"/>
      <c r="M1" s="87"/>
    </row>
    <row r="2" spans="1:13" x14ac:dyDescent="0.25">
      <c r="A2" t="s">
        <v>22427</v>
      </c>
    </row>
    <row r="3" spans="1:13" ht="15.75" thickBot="1" x14ac:dyDescent="0.3"/>
    <row r="4" spans="1:13" ht="41.25" customHeight="1" x14ac:dyDescent="0.25">
      <c r="B4" s="811" t="s">
        <v>22282</v>
      </c>
      <c r="C4" s="61" t="s">
        <v>22283</v>
      </c>
    </row>
    <row r="5" spans="1:13" ht="48" customHeight="1" x14ac:dyDescent="0.25">
      <c r="B5" s="812" t="s">
        <v>22272</v>
      </c>
      <c r="C5" s="62">
        <v>4.4365852699999992</v>
      </c>
    </row>
    <row r="6" spans="1:13" ht="28.5" customHeight="1" x14ac:dyDescent="0.25">
      <c r="B6" s="812" t="s">
        <v>22273</v>
      </c>
      <c r="C6" s="62">
        <v>4.0147115800000002</v>
      </c>
    </row>
    <row r="7" spans="1:13" ht="30.75" customHeight="1" x14ac:dyDescent="0.25">
      <c r="B7" s="812" t="s">
        <v>22274</v>
      </c>
      <c r="C7" s="62">
        <v>3.8506663199999998</v>
      </c>
    </row>
    <row r="8" spans="1:13" ht="30" customHeight="1" x14ac:dyDescent="0.25">
      <c r="B8" s="812" t="s">
        <v>22275</v>
      </c>
      <c r="C8" s="62">
        <v>4.7383063200000004</v>
      </c>
    </row>
    <row r="9" spans="1:13" ht="28.5" customHeight="1" x14ac:dyDescent="0.25">
      <c r="B9" s="812" t="s">
        <v>22276</v>
      </c>
      <c r="C9" s="62">
        <v>5.0721442199999993</v>
      </c>
    </row>
    <row r="10" spans="1:13" ht="20.25" customHeight="1" x14ac:dyDescent="0.25">
      <c r="B10" s="812" t="s">
        <v>22277</v>
      </c>
      <c r="C10" s="62">
        <v>4.8110484299999996</v>
      </c>
    </row>
    <row r="11" spans="1:13" ht="16.5" customHeight="1" x14ac:dyDescent="0.25">
      <c r="B11" s="812" t="s">
        <v>22278</v>
      </c>
      <c r="C11" s="62">
        <v>4.8194379000000005</v>
      </c>
    </row>
    <row r="12" spans="1:13" ht="29.25" customHeight="1" x14ac:dyDescent="0.25">
      <c r="B12" s="812" t="s">
        <v>22279</v>
      </c>
      <c r="C12" s="62">
        <v>4.3613421100000007</v>
      </c>
    </row>
    <row r="13" spans="1:13" ht="15.75" customHeight="1" x14ac:dyDescent="0.25">
      <c r="B13" s="812" t="s">
        <v>22280</v>
      </c>
      <c r="C13" s="62">
        <v>5.07222843</v>
      </c>
    </row>
    <row r="14" spans="1:13" ht="15.75" customHeight="1" thickBot="1" x14ac:dyDescent="0.3">
      <c r="B14" s="813" t="s">
        <v>22281</v>
      </c>
      <c r="C14" s="63">
        <f ca="1">SUM(C5:C14)</f>
        <v>41.17647058</v>
      </c>
    </row>
    <row r="15" spans="1:13" s="798" customFormat="1" ht="15.75" customHeight="1" x14ac:dyDescent="0.25">
      <c r="B15" s="814"/>
      <c r="C15" s="495"/>
    </row>
    <row r="16" spans="1:13" ht="15.75" customHeight="1" x14ac:dyDescent="0.25">
      <c r="A16" s="1093" t="s">
        <v>22556</v>
      </c>
      <c r="B16" s="1093"/>
      <c r="C16" s="1093"/>
      <c r="D16" s="1093"/>
      <c r="E16" s="1093"/>
    </row>
    <row r="17" spans="1:6" s="842" customFormat="1" ht="15.75" customHeight="1" x14ac:dyDescent="0.25">
      <c r="A17" s="1054" t="s">
        <v>22398</v>
      </c>
    </row>
    <row r="18" spans="1:6" s="798" customFormat="1" ht="15.75" customHeight="1" x14ac:dyDescent="0.25">
      <c r="A18" s="6"/>
    </row>
    <row r="19" spans="1:6" ht="33" customHeight="1" x14ac:dyDescent="0.25">
      <c r="B19" s="809" t="s">
        <v>22284</v>
      </c>
      <c r="C19" s="809" t="s">
        <v>22283</v>
      </c>
    </row>
    <row r="20" spans="1:6" ht="15.75" customHeight="1" x14ac:dyDescent="0.25">
      <c r="B20" s="810" t="s">
        <v>22285</v>
      </c>
      <c r="C20" s="815">
        <v>1.82</v>
      </c>
    </row>
    <row r="21" spans="1:6" ht="33" customHeight="1" x14ac:dyDescent="0.25">
      <c r="B21" s="810" t="s">
        <v>22286</v>
      </c>
      <c r="C21" s="815">
        <v>0.71</v>
      </c>
    </row>
    <row r="22" spans="1:6" ht="55.5" customHeight="1" x14ac:dyDescent="0.25">
      <c r="B22" s="810" t="s">
        <v>22287</v>
      </c>
      <c r="C22" s="815">
        <v>0.54</v>
      </c>
    </row>
    <row r="23" spans="1:6" ht="39" customHeight="1" x14ac:dyDescent="0.25">
      <c r="B23" s="810" t="s">
        <v>22288</v>
      </c>
      <c r="C23" s="815">
        <v>0.77</v>
      </c>
    </row>
    <row r="24" spans="1:6" ht="42" customHeight="1" x14ac:dyDescent="0.25">
      <c r="B24" s="810" t="s">
        <v>22289</v>
      </c>
      <c r="C24" s="815">
        <v>1.28</v>
      </c>
    </row>
    <row r="25" spans="1:6" ht="36.75" customHeight="1" x14ac:dyDescent="0.25">
      <c r="B25" s="810" t="s">
        <v>22290</v>
      </c>
      <c r="C25" s="815">
        <v>1.6</v>
      </c>
    </row>
    <row r="26" spans="1:6" ht="32.25" customHeight="1" x14ac:dyDescent="0.25">
      <c r="B26" s="810" t="s">
        <v>22291</v>
      </c>
      <c r="C26" s="815">
        <v>1.78</v>
      </c>
    </row>
    <row r="27" spans="1:6" ht="34.5" customHeight="1" x14ac:dyDescent="0.25">
      <c r="B27" s="810" t="s">
        <v>22292</v>
      </c>
      <c r="C27" s="815">
        <v>3</v>
      </c>
    </row>
    <row r="28" spans="1:6" ht="35.25" customHeight="1" x14ac:dyDescent="0.25">
      <c r="B28" s="810" t="s">
        <v>22293</v>
      </c>
      <c r="C28" s="815">
        <v>2.14</v>
      </c>
      <c r="E28" s="56"/>
      <c r="F28" s="56"/>
    </row>
    <row r="29" spans="1:6" ht="30" x14ac:dyDescent="0.25">
      <c r="B29" s="810" t="s">
        <v>22294</v>
      </c>
      <c r="C29" s="815">
        <v>2.08</v>
      </c>
      <c r="E29" s="56"/>
    </row>
    <row r="30" spans="1:6" ht="45.75" customHeight="1" x14ac:dyDescent="0.25">
      <c r="B30" s="810" t="s">
        <v>22295</v>
      </c>
      <c r="C30" s="815">
        <v>1.46</v>
      </c>
      <c r="E30" s="56"/>
    </row>
    <row r="31" spans="1:6" ht="30" x14ac:dyDescent="0.25">
      <c r="B31" s="810" t="s">
        <v>22296</v>
      </c>
      <c r="C31" s="815">
        <v>1.56</v>
      </c>
      <c r="E31" s="56"/>
    </row>
    <row r="32" spans="1:6" ht="30" x14ac:dyDescent="0.25">
      <c r="B32" s="810" t="s">
        <v>22297</v>
      </c>
      <c r="C32" s="815">
        <v>0.35</v>
      </c>
      <c r="E32" s="56"/>
    </row>
    <row r="33" spans="2:5" x14ac:dyDescent="0.25">
      <c r="B33" s="809" t="s">
        <v>522</v>
      </c>
      <c r="C33" s="815">
        <f>SUM(C20:C32)</f>
        <v>19.09</v>
      </c>
      <c r="E33" s="56"/>
    </row>
  </sheetData>
  <mergeCells count="1">
    <mergeCell ref="A16:E16"/>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tint="0.499984740745262"/>
  </sheetPr>
  <dimension ref="A1:T56"/>
  <sheetViews>
    <sheetView zoomScale="80" zoomScaleNormal="80" workbookViewId="0">
      <selection activeCell="N37" sqref="N37"/>
    </sheetView>
  </sheetViews>
  <sheetFormatPr defaultRowHeight="15" x14ac:dyDescent="0.25"/>
  <cols>
    <col min="1" max="1" width="16.140625" customWidth="1"/>
    <col min="2" max="2" width="11.5703125" customWidth="1"/>
    <col min="5" max="7" width="7" customWidth="1"/>
    <col min="10" max="11" width="6.42578125" customWidth="1"/>
    <col min="12" max="12" width="5.28515625" customWidth="1"/>
    <col min="13" max="13" width="5.5703125" customWidth="1"/>
    <col min="14" max="14" width="16.5703125" customWidth="1"/>
    <col min="15" max="15" width="20.42578125" customWidth="1"/>
    <col min="16" max="16" width="19" customWidth="1"/>
    <col min="17" max="17" width="9.5703125" customWidth="1"/>
    <col min="18" max="18" width="19.85546875" customWidth="1"/>
    <col min="19" max="19" width="15.85546875" customWidth="1"/>
    <col min="21" max="21" width="17.140625" customWidth="1"/>
    <col min="23" max="23" width="13.5703125" customWidth="1"/>
  </cols>
  <sheetData>
    <row r="1" spans="1:20" s="56" customFormat="1" x14ac:dyDescent="0.25">
      <c r="A1" s="6" t="s">
        <v>270</v>
      </c>
    </row>
    <row r="2" spans="1:20" s="56" customFormat="1" x14ac:dyDescent="0.25">
      <c r="A2" s="6" t="s">
        <v>249</v>
      </c>
    </row>
    <row r="3" spans="1:20" ht="15" customHeight="1" x14ac:dyDescent="0.25">
      <c r="A3" s="6"/>
      <c r="B3" s="6"/>
      <c r="C3" s="6"/>
      <c r="D3" s="6"/>
      <c r="E3" s="6"/>
      <c r="F3" s="6"/>
    </row>
    <row r="4" spans="1:20" s="84" customFormat="1" ht="14.25" customHeight="1" x14ac:dyDescent="0.25">
      <c r="A4" s="95" t="s">
        <v>271</v>
      </c>
      <c r="B4" s="6"/>
      <c r="C4" s="6"/>
      <c r="D4" s="6"/>
      <c r="E4" s="6"/>
      <c r="F4" s="6"/>
    </row>
    <row r="5" spans="1:20" s="84" customFormat="1" ht="41.25" customHeight="1" x14ac:dyDescent="0.25">
      <c r="A5" s="99"/>
      <c r="B5" s="19"/>
      <c r="C5" s="1095" t="s">
        <v>227</v>
      </c>
      <c r="D5" s="1095"/>
      <c r="E5" s="1095"/>
      <c r="F5" s="1095"/>
      <c r="G5" s="1095"/>
      <c r="H5" s="1096" t="s">
        <v>226</v>
      </c>
      <c r="I5" s="1096"/>
      <c r="J5" s="1096"/>
      <c r="K5" s="1096"/>
      <c r="L5" s="1096"/>
    </row>
    <row r="6" spans="1:20" ht="44.25" customHeight="1" x14ac:dyDescent="0.25">
      <c r="A6" s="1"/>
      <c r="B6" s="86"/>
      <c r="C6" s="1094" t="s">
        <v>208</v>
      </c>
      <c r="D6" s="1094"/>
      <c r="E6" s="1094"/>
      <c r="F6" s="1094"/>
      <c r="G6" s="1094"/>
      <c r="H6" s="1094" t="s">
        <v>209</v>
      </c>
      <c r="I6" s="1094"/>
      <c r="J6" s="1094"/>
      <c r="K6" s="1094"/>
      <c r="L6" s="1094"/>
      <c r="N6" s="6" t="s">
        <v>293</v>
      </c>
      <c r="O6" s="84"/>
      <c r="P6" s="84"/>
    </row>
    <row r="7" spans="1:20" ht="67.5" customHeight="1" x14ac:dyDescent="0.25">
      <c r="A7" s="1"/>
      <c r="B7" s="86"/>
      <c r="C7" s="1" t="s">
        <v>51</v>
      </c>
      <c r="D7" s="1" t="s">
        <v>52</v>
      </c>
      <c r="E7" s="1" t="s">
        <v>53</v>
      </c>
      <c r="F7" s="1" t="s">
        <v>54</v>
      </c>
      <c r="G7" s="1" t="s">
        <v>55</v>
      </c>
      <c r="H7" s="1" t="s">
        <v>51</v>
      </c>
      <c r="I7" s="1" t="s">
        <v>52</v>
      </c>
      <c r="J7" s="1" t="s">
        <v>53</v>
      </c>
      <c r="K7" s="1" t="s">
        <v>54</v>
      </c>
      <c r="L7" s="1" t="s">
        <v>55</v>
      </c>
      <c r="N7" s="508"/>
      <c r="O7" s="509" t="s">
        <v>227</v>
      </c>
      <c r="P7" s="509" t="s">
        <v>226</v>
      </c>
      <c r="R7" s="1" t="s">
        <v>204</v>
      </c>
      <c r="S7" s="1" t="s">
        <v>273</v>
      </c>
      <c r="T7" s="1" t="s">
        <v>241</v>
      </c>
    </row>
    <row r="8" spans="1:20" x14ac:dyDescent="0.25">
      <c r="A8" s="1" t="s">
        <v>157</v>
      </c>
      <c r="B8" s="86" t="s">
        <v>175</v>
      </c>
      <c r="C8" s="1">
        <v>53.9</v>
      </c>
      <c r="D8" s="1">
        <v>58.1</v>
      </c>
      <c r="E8" s="1" t="s">
        <v>63</v>
      </c>
      <c r="F8" s="1" t="s">
        <v>63</v>
      </c>
      <c r="G8" s="1" t="s">
        <v>63</v>
      </c>
      <c r="H8" s="1">
        <v>46.1</v>
      </c>
      <c r="I8" s="1">
        <v>41.9</v>
      </c>
      <c r="J8" s="1" t="s">
        <v>63</v>
      </c>
      <c r="K8" s="1" t="s">
        <v>63</v>
      </c>
      <c r="L8" s="1" t="s">
        <v>63</v>
      </c>
      <c r="N8" s="508" t="s">
        <v>127</v>
      </c>
      <c r="O8" s="510">
        <v>25</v>
      </c>
      <c r="P8" s="510">
        <f t="shared" ref="P8:P23" si="0">100-O8</f>
        <v>75</v>
      </c>
      <c r="R8" s="1" t="s">
        <v>239</v>
      </c>
      <c r="S8" s="16">
        <f>T8/$T$10</f>
        <v>0.73166023166023164</v>
      </c>
      <c r="T8" s="1">
        <v>37.9</v>
      </c>
    </row>
    <row r="9" spans="1:20" x14ac:dyDescent="0.25">
      <c r="A9" s="1" t="s">
        <v>19</v>
      </c>
      <c r="B9" s="86" t="s">
        <v>19</v>
      </c>
      <c r="C9" s="1">
        <v>24.3</v>
      </c>
      <c r="D9" s="1">
        <v>25.5</v>
      </c>
      <c r="E9" s="1" t="s">
        <v>63</v>
      </c>
      <c r="F9" s="1" t="s">
        <v>63</v>
      </c>
      <c r="G9" s="1" t="s">
        <v>63</v>
      </c>
      <c r="H9" s="1">
        <v>75.7</v>
      </c>
      <c r="I9" s="1">
        <v>74.5</v>
      </c>
      <c r="J9" s="1" t="s">
        <v>63</v>
      </c>
      <c r="K9" s="1" t="s">
        <v>63</v>
      </c>
      <c r="L9" s="1" t="s">
        <v>63</v>
      </c>
      <c r="N9" s="508" t="s">
        <v>19</v>
      </c>
      <c r="O9" s="510">
        <v>25.5</v>
      </c>
      <c r="P9" s="510">
        <f t="shared" si="0"/>
        <v>74.5</v>
      </c>
      <c r="R9" s="1" t="s">
        <v>84</v>
      </c>
      <c r="S9" s="16">
        <f>T9/$T$10</f>
        <v>0.26833976833976836</v>
      </c>
      <c r="T9" s="1">
        <v>13.9</v>
      </c>
    </row>
    <row r="10" spans="1:20" x14ac:dyDescent="0.25">
      <c r="A10" s="1" t="s">
        <v>105</v>
      </c>
      <c r="B10" s="86" t="s">
        <v>21</v>
      </c>
      <c r="C10" s="1">
        <v>54.3</v>
      </c>
      <c r="D10" s="1" t="s">
        <v>63</v>
      </c>
      <c r="E10" s="1" t="s">
        <v>63</v>
      </c>
      <c r="F10" s="1" t="s">
        <v>63</v>
      </c>
      <c r="G10" s="1" t="s">
        <v>63</v>
      </c>
      <c r="H10" s="1">
        <v>45.7</v>
      </c>
      <c r="I10" s="1" t="s">
        <v>63</v>
      </c>
      <c r="J10" s="1" t="s">
        <v>63</v>
      </c>
      <c r="K10" s="1" t="s">
        <v>63</v>
      </c>
      <c r="L10" s="1" t="s">
        <v>63</v>
      </c>
      <c r="N10" s="508" t="s">
        <v>27</v>
      </c>
      <c r="O10" s="510">
        <v>28.8</v>
      </c>
      <c r="P10" s="510">
        <f t="shared" si="0"/>
        <v>71.2</v>
      </c>
      <c r="R10" s="1"/>
      <c r="S10" s="1"/>
      <c r="T10" s="1">
        <f>SUM(T8:T9)</f>
        <v>51.8</v>
      </c>
    </row>
    <row r="11" spans="1:20" x14ac:dyDescent="0.25">
      <c r="A11" s="1" t="s">
        <v>106</v>
      </c>
      <c r="B11" s="86" t="s">
        <v>32</v>
      </c>
      <c r="C11" s="1" t="s">
        <v>63</v>
      </c>
      <c r="D11" s="1" t="s">
        <v>63</v>
      </c>
      <c r="E11" s="1" t="s">
        <v>63</v>
      </c>
      <c r="F11" s="1" t="s">
        <v>63</v>
      </c>
      <c r="G11" s="1" t="s">
        <v>63</v>
      </c>
      <c r="H11" s="1" t="s">
        <v>63</v>
      </c>
      <c r="I11" s="1" t="s">
        <v>63</v>
      </c>
      <c r="J11" s="1" t="s">
        <v>63</v>
      </c>
      <c r="K11" s="1" t="s">
        <v>63</v>
      </c>
      <c r="L11" s="1" t="s">
        <v>63</v>
      </c>
      <c r="N11" s="508" t="s">
        <v>17</v>
      </c>
      <c r="O11" s="510">
        <v>35.299999999999997</v>
      </c>
      <c r="P11" s="510">
        <f t="shared" si="0"/>
        <v>64.7</v>
      </c>
      <c r="R11" s="55" t="s">
        <v>240</v>
      </c>
    </row>
    <row r="12" spans="1:20" x14ac:dyDescent="0.25">
      <c r="A12" s="1" t="s">
        <v>107</v>
      </c>
      <c r="B12" s="86" t="s">
        <v>45</v>
      </c>
      <c r="C12" s="1" t="s">
        <v>63</v>
      </c>
      <c r="D12" s="1">
        <v>76.2</v>
      </c>
      <c r="E12" s="1" t="s">
        <v>63</v>
      </c>
      <c r="F12" s="1" t="s">
        <v>63</v>
      </c>
      <c r="G12" s="1" t="s">
        <v>63</v>
      </c>
      <c r="H12" s="1" t="s">
        <v>63</v>
      </c>
      <c r="I12" s="1">
        <v>23.8</v>
      </c>
      <c r="J12" s="1" t="s">
        <v>63</v>
      </c>
      <c r="K12" s="1" t="s">
        <v>63</v>
      </c>
      <c r="L12" s="1" t="s">
        <v>63</v>
      </c>
      <c r="N12" s="508" t="s">
        <v>13</v>
      </c>
      <c r="O12" s="510">
        <v>37.200000000000003</v>
      </c>
      <c r="P12" s="510">
        <f t="shared" si="0"/>
        <v>62.8</v>
      </c>
      <c r="R12" s="88" t="s">
        <v>272</v>
      </c>
    </row>
    <row r="13" spans="1:20" x14ac:dyDescent="0.25">
      <c r="A13" s="1" t="s">
        <v>108</v>
      </c>
      <c r="B13" s="86" t="s">
        <v>26</v>
      </c>
      <c r="C13" s="1">
        <v>48.1</v>
      </c>
      <c r="D13" s="1">
        <v>47.6</v>
      </c>
      <c r="E13" s="1" t="s">
        <v>63</v>
      </c>
      <c r="F13" s="1" t="s">
        <v>63</v>
      </c>
      <c r="G13" s="1" t="s">
        <v>63</v>
      </c>
      <c r="H13" s="1">
        <v>51.9</v>
      </c>
      <c r="I13" s="1">
        <v>52.4</v>
      </c>
      <c r="J13" s="1" t="s">
        <v>63</v>
      </c>
      <c r="K13" s="1" t="s">
        <v>63</v>
      </c>
      <c r="L13" s="1" t="s">
        <v>63</v>
      </c>
      <c r="N13" s="508" t="s">
        <v>20</v>
      </c>
      <c r="O13" s="510">
        <v>38.6</v>
      </c>
      <c r="P13" s="510">
        <f t="shared" si="0"/>
        <v>61.4</v>
      </c>
    </row>
    <row r="14" spans="1:20" x14ac:dyDescent="0.25">
      <c r="A14" s="1" t="s">
        <v>109</v>
      </c>
      <c r="B14" s="86" t="s">
        <v>17</v>
      </c>
      <c r="C14" s="1">
        <v>35.9</v>
      </c>
      <c r="D14" s="1">
        <v>35.299999999999997</v>
      </c>
      <c r="E14" s="1" t="s">
        <v>63</v>
      </c>
      <c r="F14" s="1" t="s">
        <v>63</v>
      </c>
      <c r="G14" s="1" t="s">
        <v>63</v>
      </c>
      <c r="H14" s="1">
        <v>64.099999999999994</v>
      </c>
      <c r="I14" s="1">
        <v>64.7</v>
      </c>
      <c r="J14" s="1" t="s">
        <v>63</v>
      </c>
      <c r="K14" s="1" t="s">
        <v>63</v>
      </c>
      <c r="L14" s="1" t="s">
        <v>63</v>
      </c>
      <c r="N14" s="508" t="s">
        <v>30</v>
      </c>
      <c r="O14" s="510">
        <v>42.8</v>
      </c>
      <c r="P14" s="510">
        <f t="shared" si="0"/>
        <v>57.2</v>
      </c>
    </row>
    <row r="15" spans="1:20" x14ac:dyDescent="0.25">
      <c r="A15" s="103" t="s">
        <v>110</v>
      </c>
      <c r="B15" s="103" t="s">
        <v>34</v>
      </c>
      <c r="C15" s="103" t="s">
        <v>63</v>
      </c>
      <c r="D15" s="103" t="s">
        <v>63</v>
      </c>
      <c r="E15" s="103" t="s">
        <v>63</v>
      </c>
      <c r="F15" s="103" t="s">
        <v>63</v>
      </c>
      <c r="G15" s="103" t="s">
        <v>63</v>
      </c>
      <c r="H15" s="103" t="s">
        <v>63</v>
      </c>
      <c r="I15" s="103" t="s">
        <v>63</v>
      </c>
      <c r="J15" s="103" t="s">
        <v>63</v>
      </c>
      <c r="K15" s="103" t="s">
        <v>63</v>
      </c>
      <c r="L15" s="103" t="s">
        <v>63</v>
      </c>
      <c r="N15" s="508" t="s">
        <v>26</v>
      </c>
      <c r="O15" s="510">
        <v>47.6</v>
      </c>
      <c r="P15" s="510">
        <f t="shared" si="0"/>
        <v>52.4</v>
      </c>
    </row>
    <row r="16" spans="1:20" x14ac:dyDescent="0.25">
      <c r="A16" s="1" t="s">
        <v>111</v>
      </c>
      <c r="B16" s="86" t="s">
        <v>15</v>
      </c>
      <c r="C16" s="1">
        <v>52.3</v>
      </c>
      <c r="D16" s="1">
        <v>49.6</v>
      </c>
      <c r="E16" s="1" t="s">
        <v>63</v>
      </c>
      <c r="F16" s="1" t="s">
        <v>63</v>
      </c>
      <c r="G16" s="1" t="s">
        <v>63</v>
      </c>
      <c r="H16" s="1">
        <v>47.7</v>
      </c>
      <c r="I16" s="1">
        <v>50.4</v>
      </c>
      <c r="J16" s="1" t="s">
        <v>63</v>
      </c>
      <c r="K16" s="1" t="s">
        <v>63</v>
      </c>
      <c r="L16" s="1" t="s">
        <v>63</v>
      </c>
      <c r="N16" s="508" t="s">
        <v>15</v>
      </c>
      <c r="O16" s="510">
        <v>49.6</v>
      </c>
      <c r="P16" s="510">
        <f t="shared" si="0"/>
        <v>50.4</v>
      </c>
    </row>
    <row r="17" spans="1:16" x14ac:dyDescent="0.25">
      <c r="A17" s="1" t="s">
        <v>112</v>
      </c>
      <c r="B17" s="86" t="s">
        <v>23</v>
      </c>
      <c r="C17" s="1" t="s">
        <v>63</v>
      </c>
      <c r="D17" s="1" t="s">
        <v>63</v>
      </c>
      <c r="E17" s="1" t="s">
        <v>63</v>
      </c>
      <c r="F17" s="1" t="s">
        <v>63</v>
      </c>
      <c r="G17" s="1" t="s">
        <v>63</v>
      </c>
      <c r="H17" s="1" t="s">
        <v>63</v>
      </c>
      <c r="I17" s="1" t="s">
        <v>63</v>
      </c>
      <c r="J17" s="1" t="s">
        <v>63</v>
      </c>
      <c r="K17" s="1" t="s">
        <v>63</v>
      </c>
      <c r="L17" s="1" t="s">
        <v>63</v>
      </c>
      <c r="N17" s="508" t="s">
        <v>21</v>
      </c>
      <c r="O17" s="510">
        <v>54.3</v>
      </c>
      <c r="P17" s="510">
        <f t="shared" si="0"/>
        <v>45.7</v>
      </c>
    </row>
    <row r="18" spans="1:16" x14ac:dyDescent="0.25">
      <c r="A18" s="1" t="s">
        <v>113</v>
      </c>
      <c r="B18" s="86" t="s">
        <v>20</v>
      </c>
      <c r="C18" s="1">
        <v>37.700000000000003</v>
      </c>
      <c r="D18" s="1">
        <v>38.6</v>
      </c>
      <c r="E18" s="1" t="s">
        <v>63</v>
      </c>
      <c r="F18" s="1" t="s">
        <v>63</v>
      </c>
      <c r="G18" s="1" t="s">
        <v>63</v>
      </c>
      <c r="H18" s="1">
        <v>62.3</v>
      </c>
      <c r="I18" s="1">
        <v>61.4</v>
      </c>
      <c r="J18" s="1" t="s">
        <v>63</v>
      </c>
      <c r="K18" s="1" t="s">
        <v>63</v>
      </c>
      <c r="L18" s="1" t="s">
        <v>63</v>
      </c>
      <c r="N18" s="508" t="s">
        <v>175</v>
      </c>
      <c r="O18" s="510">
        <v>58.1</v>
      </c>
      <c r="P18" s="510">
        <f t="shared" si="0"/>
        <v>41.9</v>
      </c>
    </row>
    <row r="19" spans="1:16" x14ac:dyDescent="0.25">
      <c r="A19" s="1" t="s">
        <v>114</v>
      </c>
      <c r="B19" s="86" t="s">
        <v>44</v>
      </c>
      <c r="C19" s="1" t="s">
        <v>63</v>
      </c>
      <c r="D19" s="1" t="s">
        <v>63</v>
      </c>
      <c r="E19" s="1" t="s">
        <v>63</v>
      </c>
      <c r="F19" s="1" t="s">
        <v>63</v>
      </c>
      <c r="G19" s="1" t="s">
        <v>63</v>
      </c>
      <c r="H19" s="1" t="s">
        <v>63</v>
      </c>
      <c r="I19" s="1" t="s">
        <v>63</v>
      </c>
      <c r="J19" s="1" t="s">
        <v>63</v>
      </c>
      <c r="K19" s="1" t="s">
        <v>63</v>
      </c>
      <c r="L19" s="1" t="s">
        <v>63</v>
      </c>
      <c r="N19" s="508" t="s">
        <v>33</v>
      </c>
      <c r="O19" s="510">
        <v>64.900000000000006</v>
      </c>
      <c r="P19" s="510">
        <f t="shared" si="0"/>
        <v>35.099999999999994</v>
      </c>
    </row>
    <row r="20" spans="1:16" x14ac:dyDescent="0.25">
      <c r="A20" s="1" t="s">
        <v>115</v>
      </c>
      <c r="B20" s="86" t="s">
        <v>35</v>
      </c>
      <c r="C20" s="1" t="s">
        <v>63</v>
      </c>
      <c r="D20" s="1" t="s">
        <v>63</v>
      </c>
      <c r="E20" s="1" t="s">
        <v>63</v>
      </c>
      <c r="F20" s="1" t="s">
        <v>63</v>
      </c>
      <c r="G20" s="1" t="s">
        <v>63</v>
      </c>
      <c r="H20" s="1" t="s">
        <v>63</v>
      </c>
      <c r="I20" s="1" t="s">
        <v>63</v>
      </c>
      <c r="J20" s="1" t="s">
        <v>63</v>
      </c>
      <c r="K20" s="1" t="s">
        <v>63</v>
      </c>
      <c r="L20" s="1" t="s">
        <v>63</v>
      </c>
      <c r="N20" s="508" t="s">
        <v>70</v>
      </c>
      <c r="O20" s="510">
        <v>69.099999999999994</v>
      </c>
      <c r="P20" s="510">
        <f t="shared" si="0"/>
        <v>30.900000000000006</v>
      </c>
    </row>
    <row r="21" spans="1:16" x14ac:dyDescent="0.25">
      <c r="A21" s="1" t="s">
        <v>116</v>
      </c>
      <c r="B21" s="86" t="s">
        <v>29</v>
      </c>
      <c r="C21" s="1" t="s">
        <v>63</v>
      </c>
      <c r="D21" s="1" t="s">
        <v>63</v>
      </c>
      <c r="E21" s="1" t="s">
        <v>63</v>
      </c>
      <c r="F21" s="1" t="s">
        <v>63</v>
      </c>
      <c r="G21" s="1" t="s">
        <v>63</v>
      </c>
      <c r="H21" s="1" t="s">
        <v>63</v>
      </c>
      <c r="I21" s="1" t="s">
        <v>63</v>
      </c>
      <c r="J21" s="1" t="s">
        <v>63</v>
      </c>
      <c r="K21" s="1" t="s">
        <v>63</v>
      </c>
      <c r="L21" s="1" t="s">
        <v>63</v>
      </c>
      <c r="N21" s="508" t="s">
        <v>12</v>
      </c>
      <c r="O21" s="510">
        <v>71.099999999999994</v>
      </c>
      <c r="P21" s="510">
        <f t="shared" si="0"/>
        <v>28.900000000000006</v>
      </c>
    </row>
    <row r="22" spans="1:16" x14ac:dyDescent="0.25">
      <c r="A22" s="1" t="s">
        <v>117</v>
      </c>
      <c r="B22" s="86" t="s">
        <v>33</v>
      </c>
      <c r="C22" s="1">
        <v>66.7</v>
      </c>
      <c r="D22" s="1">
        <v>64.900000000000006</v>
      </c>
      <c r="E22" s="1" t="s">
        <v>63</v>
      </c>
      <c r="F22" s="1" t="s">
        <v>63</v>
      </c>
      <c r="G22" s="1" t="s">
        <v>63</v>
      </c>
      <c r="H22" s="1">
        <v>33.299999999999997</v>
      </c>
      <c r="I22" s="1">
        <v>35.1</v>
      </c>
      <c r="J22" s="1" t="s">
        <v>63</v>
      </c>
      <c r="K22" s="1" t="s">
        <v>63</v>
      </c>
      <c r="L22" s="1" t="s">
        <v>63</v>
      </c>
      <c r="N22" s="508" t="s">
        <v>34</v>
      </c>
      <c r="O22" s="511">
        <v>73</v>
      </c>
      <c r="P22" s="510">
        <f t="shared" si="0"/>
        <v>27</v>
      </c>
    </row>
    <row r="23" spans="1:16" x14ac:dyDescent="0.25">
      <c r="A23" s="1" t="s">
        <v>118</v>
      </c>
      <c r="B23" s="86" t="s">
        <v>13</v>
      </c>
      <c r="C23" s="1">
        <v>38.4</v>
      </c>
      <c r="D23" s="1">
        <v>37.200000000000003</v>
      </c>
      <c r="E23" s="1" t="s">
        <v>63</v>
      </c>
      <c r="F23" s="1" t="s">
        <v>63</v>
      </c>
      <c r="G23" s="1" t="s">
        <v>63</v>
      </c>
      <c r="H23" s="1">
        <v>61.6</v>
      </c>
      <c r="I23" s="1">
        <v>62.8</v>
      </c>
      <c r="J23" s="1" t="s">
        <v>63</v>
      </c>
      <c r="K23" s="1" t="s">
        <v>63</v>
      </c>
      <c r="L23" s="1" t="s">
        <v>63</v>
      </c>
      <c r="N23" s="508" t="s">
        <v>45</v>
      </c>
      <c r="O23" s="510">
        <v>76.2</v>
      </c>
      <c r="P23" s="510">
        <f t="shared" si="0"/>
        <v>23.799999999999997</v>
      </c>
    </row>
    <row r="24" spans="1:16" x14ac:dyDescent="0.25">
      <c r="A24" s="1" t="s">
        <v>119</v>
      </c>
      <c r="B24" s="86" t="s">
        <v>36</v>
      </c>
      <c r="C24" s="1" t="s">
        <v>63</v>
      </c>
      <c r="D24" s="1" t="s">
        <v>63</v>
      </c>
      <c r="E24" s="1" t="s">
        <v>63</v>
      </c>
      <c r="F24" s="1" t="s">
        <v>63</v>
      </c>
      <c r="G24" s="1" t="s">
        <v>63</v>
      </c>
      <c r="H24" s="1" t="s">
        <v>63</v>
      </c>
      <c r="I24" s="1" t="s">
        <v>63</v>
      </c>
      <c r="J24" s="1" t="s">
        <v>63</v>
      </c>
      <c r="K24" s="1" t="s">
        <v>63</v>
      </c>
      <c r="L24" s="1" t="s">
        <v>63</v>
      </c>
    </row>
    <row r="25" spans="1:16" x14ac:dyDescent="0.25">
      <c r="A25" s="1" t="s">
        <v>120</v>
      </c>
      <c r="B25" s="86" t="s">
        <v>14</v>
      </c>
      <c r="C25" s="1" t="s">
        <v>63</v>
      </c>
      <c r="D25" s="1" t="s">
        <v>63</v>
      </c>
      <c r="E25" s="1" t="s">
        <v>63</v>
      </c>
      <c r="F25" s="1" t="s">
        <v>63</v>
      </c>
      <c r="G25" s="1" t="s">
        <v>63</v>
      </c>
      <c r="H25" s="1" t="s">
        <v>63</v>
      </c>
      <c r="I25" s="1" t="s">
        <v>63</v>
      </c>
      <c r="J25" s="1" t="s">
        <v>63</v>
      </c>
      <c r="K25" s="1" t="s">
        <v>63</v>
      </c>
      <c r="L25" s="1" t="s">
        <v>63</v>
      </c>
    </row>
    <row r="26" spans="1:16" x14ac:dyDescent="0.25">
      <c r="A26" s="1" t="s">
        <v>12</v>
      </c>
      <c r="B26" s="86" t="s">
        <v>12</v>
      </c>
      <c r="C26" s="1">
        <v>70.400000000000006</v>
      </c>
      <c r="D26" s="1">
        <v>71.099999999999994</v>
      </c>
      <c r="E26" s="1" t="s">
        <v>63</v>
      </c>
      <c r="F26" s="1" t="s">
        <v>63</v>
      </c>
      <c r="G26" s="1" t="s">
        <v>63</v>
      </c>
      <c r="H26" s="1">
        <v>29.6</v>
      </c>
      <c r="I26" s="1">
        <v>28.9</v>
      </c>
      <c r="J26" s="1" t="s">
        <v>63</v>
      </c>
      <c r="K26" s="1" t="s">
        <v>63</v>
      </c>
      <c r="L26" s="1" t="s">
        <v>63</v>
      </c>
    </row>
    <row r="27" spans="1:16" x14ac:dyDescent="0.25">
      <c r="A27" s="1" t="s">
        <v>193</v>
      </c>
      <c r="B27" s="86" t="s">
        <v>87</v>
      </c>
      <c r="C27" s="1" t="s">
        <v>63</v>
      </c>
      <c r="D27" s="1" t="s">
        <v>63</v>
      </c>
      <c r="E27" s="1" t="s">
        <v>63</v>
      </c>
      <c r="F27" s="1" t="s">
        <v>63</v>
      </c>
      <c r="G27" s="1" t="s">
        <v>63</v>
      </c>
      <c r="H27" s="1" t="s">
        <v>63</v>
      </c>
      <c r="I27" s="1" t="s">
        <v>63</v>
      </c>
      <c r="J27" s="1" t="s">
        <v>63</v>
      </c>
      <c r="K27" s="1" t="s">
        <v>63</v>
      </c>
      <c r="L27" s="1" t="s">
        <v>63</v>
      </c>
    </row>
    <row r="28" spans="1:16" x14ac:dyDescent="0.25">
      <c r="A28" s="1" t="s">
        <v>121</v>
      </c>
      <c r="B28" s="86" t="s">
        <v>38</v>
      </c>
      <c r="C28" s="1" t="s">
        <v>63</v>
      </c>
      <c r="D28" s="1" t="s">
        <v>63</v>
      </c>
      <c r="E28" s="1" t="s">
        <v>63</v>
      </c>
      <c r="F28" s="1" t="s">
        <v>63</v>
      </c>
      <c r="G28" s="1" t="s">
        <v>63</v>
      </c>
      <c r="H28" s="1" t="s">
        <v>63</v>
      </c>
      <c r="I28" s="1" t="s">
        <v>63</v>
      </c>
      <c r="J28" s="1" t="s">
        <v>63</v>
      </c>
      <c r="K28" s="1" t="s">
        <v>63</v>
      </c>
      <c r="L28" s="1" t="s">
        <v>63</v>
      </c>
    </row>
    <row r="29" spans="1:16" x14ac:dyDescent="0.25">
      <c r="A29" s="1" t="s">
        <v>158</v>
      </c>
      <c r="B29" s="86" t="s">
        <v>178</v>
      </c>
      <c r="C29" s="1" t="s">
        <v>63</v>
      </c>
      <c r="D29" s="1" t="s">
        <v>63</v>
      </c>
      <c r="E29" s="1" t="s">
        <v>63</v>
      </c>
      <c r="F29" s="1" t="s">
        <v>63</v>
      </c>
      <c r="G29" s="1" t="s">
        <v>63</v>
      </c>
      <c r="H29" s="1" t="s">
        <v>63</v>
      </c>
      <c r="I29" s="1" t="s">
        <v>63</v>
      </c>
      <c r="J29" s="1" t="s">
        <v>63</v>
      </c>
      <c r="K29" s="1" t="s">
        <v>63</v>
      </c>
      <c r="L29" s="1" t="s">
        <v>63</v>
      </c>
    </row>
    <row r="30" spans="1:16" x14ac:dyDescent="0.25">
      <c r="A30" s="1" t="s">
        <v>122</v>
      </c>
      <c r="B30" s="86" t="s">
        <v>27</v>
      </c>
      <c r="C30" s="1">
        <v>27.3</v>
      </c>
      <c r="D30" s="1">
        <v>28.8</v>
      </c>
      <c r="E30" s="1" t="s">
        <v>63</v>
      </c>
      <c r="F30" s="1" t="s">
        <v>63</v>
      </c>
      <c r="G30" s="1" t="s">
        <v>63</v>
      </c>
      <c r="H30" s="1">
        <v>72.7</v>
      </c>
      <c r="I30" s="1">
        <v>71.2</v>
      </c>
      <c r="J30" s="1" t="s">
        <v>63</v>
      </c>
      <c r="K30" s="1" t="s">
        <v>63</v>
      </c>
      <c r="L30" s="1" t="s">
        <v>63</v>
      </c>
    </row>
    <row r="31" spans="1:16" x14ac:dyDescent="0.25">
      <c r="A31" s="1" t="s">
        <v>159</v>
      </c>
      <c r="B31" s="86" t="s">
        <v>70</v>
      </c>
      <c r="C31" s="1">
        <v>69.099999999999994</v>
      </c>
      <c r="D31" s="1" t="s">
        <v>63</v>
      </c>
      <c r="E31" s="1" t="s">
        <v>63</v>
      </c>
      <c r="F31" s="1" t="s">
        <v>63</v>
      </c>
      <c r="G31" s="1" t="s">
        <v>63</v>
      </c>
      <c r="H31" s="1">
        <v>30.9</v>
      </c>
      <c r="I31" s="1" t="s">
        <v>63</v>
      </c>
      <c r="J31" s="1" t="s">
        <v>63</v>
      </c>
      <c r="K31" s="1" t="s">
        <v>63</v>
      </c>
      <c r="L31" s="1" t="s">
        <v>63</v>
      </c>
    </row>
    <row r="32" spans="1:16" x14ac:dyDescent="0.25">
      <c r="A32" s="1" t="s">
        <v>123</v>
      </c>
      <c r="B32" s="86" t="s">
        <v>30</v>
      </c>
      <c r="C32" s="1">
        <v>43.2</v>
      </c>
      <c r="D32" s="1">
        <v>42.8</v>
      </c>
      <c r="E32" s="1" t="s">
        <v>63</v>
      </c>
      <c r="F32" s="1" t="s">
        <v>63</v>
      </c>
      <c r="G32" s="1" t="s">
        <v>63</v>
      </c>
      <c r="H32" s="1">
        <v>56.8</v>
      </c>
      <c r="I32" s="1">
        <v>57.2</v>
      </c>
      <c r="J32" s="1" t="s">
        <v>63</v>
      </c>
      <c r="K32" s="1" t="s">
        <v>63</v>
      </c>
      <c r="L32" s="1" t="s">
        <v>63</v>
      </c>
    </row>
    <row r="33" spans="1:12" x14ac:dyDescent="0.25">
      <c r="A33" s="1" t="s">
        <v>124</v>
      </c>
      <c r="B33" s="86" t="s">
        <v>42</v>
      </c>
      <c r="C33" s="1" t="s">
        <v>63</v>
      </c>
      <c r="D33" s="1" t="s">
        <v>63</v>
      </c>
      <c r="E33" s="1" t="s">
        <v>63</v>
      </c>
      <c r="F33" s="1" t="s">
        <v>63</v>
      </c>
      <c r="G33" s="1" t="s">
        <v>63</v>
      </c>
      <c r="H33" s="1" t="s">
        <v>63</v>
      </c>
      <c r="I33" s="1" t="s">
        <v>63</v>
      </c>
      <c r="J33" s="1" t="s">
        <v>63</v>
      </c>
      <c r="K33" s="1" t="s">
        <v>63</v>
      </c>
      <c r="L33" s="1" t="s">
        <v>63</v>
      </c>
    </row>
    <row r="34" spans="1:12" x14ac:dyDescent="0.25">
      <c r="A34" s="1" t="s">
        <v>37</v>
      </c>
      <c r="B34" s="86" t="s">
        <v>37</v>
      </c>
      <c r="C34" s="1" t="s">
        <v>63</v>
      </c>
      <c r="D34" s="1" t="s">
        <v>63</v>
      </c>
      <c r="E34" s="1" t="s">
        <v>63</v>
      </c>
      <c r="F34" s="1" t="s">
        <v>63</v>
      </c>
      <c r="G34" s="1" t="s">
        <v>63</v>
      </c>
      <c r="H34" s="1" t="s">
        <v>63</v>
      </c>
      <c r="I34" s="1" t="s">
        <v>63</v>
      </c>
      <c r="J34" s="1" t="s">
        <v>63</v>
      </c>
      <c r="K34" s="1" t="s">
        <v>63</v>
      </c>
      <c r="L34" s="1" t="s">
        <v>63</v>
      </c>
    </row>
    <row r="35" spans="1:12" x14ac:dyDescent="0.25">
      <c r="A35" s="1" t="s">
        <v>126</v>
      </c>
      <c r="B35" s="86" t="s">
        <v>43</v>
      </c>
      <c r="C35" s="1" t="s">
        <v>63</v>
      </c>
      <c r="D35" s="1" t="s">
        <v>63</v>
      </c>
      <c r="E35" s="1" t="s">
        <v>63</v>
      </c>
      <c r="F35" s="1" t="s">
        <v>63</v>
      </c>
      <c r="G35" s="1" t="s">
        <v>63</v>
      </c>
      <c r="H35" s="1" t="s">
        <v>63</v>
      </c>
      <c r="I35" s="1" t="s">
        <v>63</v>
      </c>
      <c r="J35" s="1" t="s">
        <v>63</v>
      </c>
      <c r="K35" s="1" t="s">
        <v>63</v>
      </c>
      <c r="L35" s="1" t="s">
        <v>63</v>
      </c>
    </row>
    <row r="36" spans="1:12" x14ac:dyDescent="0.25">
      <c r="A36" s="1" t="s">
        <v>128</v>
      </c>
      <c r="B36" s="86" t="s">
        <v>22</v>
      </c>
      <c r="C36" s="1" t="s">
        <v>63</v>
      </c>
      <c r="D36" s="1" t="s">
        <v>63</v>
      </c>
      <c r="E36" s="1" t="s">
        <v>63</v>
      </c>
      <c r="F36" s="1" t="s">
        <v>63</v>
      </c>
      <c r="G36" s="1" t="s">
        <v>63</v>
      </c>
      <c r="H36" s="1" t="s">
        <v>63</v>
      </c>
      <c r="I36" s="1" t="s">
        <v>63</v>
      </c>
      <c r="J36" s="1" t="s">
        <v>63</v>
      </c>
      <c r="K36" s="1" t="s">
        <v>63</v>
      </c>
      <c r="L36" s="1" t="s">
        <v>63</v>
      </c>
    </row>
    <row r="37" spans="1:12" x14ac:dyDescent="0.25">
      <c r="A37" s="1" t="s">
        <v>129</v>
      </c>
      <c r="B37" s="86" t="s">
        <v>39</v>
      </c>
      <c r="C37" s="1" t="s">
        <v>63</v>
      </c>
      <c r="D37" s="1" t="s">
        <v>63</v>
      </c>
      <c r="E37" s="1" t="s">
        <v>63</v>
      </c>
      <c r="F37" s="1" t="s">
        <v>63</v>
      </c>
      <c r="G37" s="1" t="s">
        <v>63</v>
      </c>
      <c r="H37" s="1" t="s">
        <v>63</v>
      </c>
      <c r="I37" s="1" t="s">
        <v>63</v>
      </c>
      <c r="J37" s="1" t="s">
        <v>63</v>
      </c>
      <c r="K37" s="1" t="s">
        <v>63</v>
      </c>
      <c r="L37" s="1" t="s">
        <v>63</v>
      </c>
    </row>
    <row r="38" spans="1:12" x14ac:dyDescent="0.25">
      <c r="A38" s="1" t="s">
        <v>130</v>
      </c>
      <c r="B38" s="86" t="s">
        <v>16</v>
      </c>
      <c r="C38" s="1" t="s">
        <v>63</v>
      </c>
      <c r="D38" s="1" t="s">
        <v>63</v>
      </c>
      <c r="E38" s="1" t="s">
        <v>63</v>
      </c>
      <c r="F38" s="1" t="s">
        <v>63</v>
      </c>
      <c r="G38" s="1" t="s">
        <v>63</v>
      </c>
      <c r="H38" s="1" t="s">
        <v>63</v>
      </c>
      <c r="I38" s="1" t="s">
        <v>63</v>
      </c>
      <c r="J38" s="1" t="s">
        <v>63</v>
      </c>
      <c r="K38" s="1" t="s">
        <v>63</v>
      </c>
      <c r="L38" s="1" t="s">
        <v>63</v>
      </c>
    </row>
    <row r="39" spans="1:12" x14ac:dyDescent="0.25">
      <c r="A39" s="1" t="s">
        <v>131</v>
      </c>
      <c r="B39" s="86" t="s">
        <v>127</v>
      </c>
      <c r="C39" s="1">
        <v>25</v>
      </c>
      <c r="D39" s="1" t="s">
        <v>63</v>
      </c>
      <c r="E39" s="1" t="s">
        <v>63</v>
      </c>
      <c r="F39" s="1" t="s">
        <v>63</v>
      </c>
      <c r="G39" s="1" t="s">
        <v>63</v>
      </c>
      <c r="H39" s="1">
        <v>75</v>
      </c>
      <c r="I39" s="1" t="s">
        <v>63</v>
      </c>
      <c r="J39" s="1" t="s">
        <v>63</v>
      </c>
      <c r="K39" s="1" t="s">
        <v>63</v>
      </c>
      <c r="L39" s="1" t="s">
        <v>63</v>
      </c>
    </row>
    <row r="40" spans="1:12" x14ac:dyDescent="0.25">
      <c r="A40" s="1" t="s">
        <v>132</v>
      </c>
      <c r="B40" s="86" t="s">
        <v>41</v>
      </c>
      <c r="C40" s="1" t="s">
        <v>63</v>
      </c>
      <c r="D40" s="1" t="s">
        <v>63</v>
      </c>
      <c r="E40" s="1" t="s">
        <v>63</v>
      </c>
      <c r="F40" s="1" t="s">
        <v>63</v>
      </c>
      <c r="G40" s="1" t="s">
        <v>63</v>
      </c>
      <c r="H40" s="1" t="s">
        <v>63</v>
      </c>
      <c r="I40" s="1" t="s">
        <v>63</v>
      </c>
      <c r="J40" s="1" t="s">
        <v>63</v>
      </c>
      <c r="K40" s="1" t="s">
        <v>63</v>
      </c>
      <c r="L40" s="1" t="s">
        <v>63</v>
      </c>
    </row>
    <row r="41" spans="1:12" x14ac:dyDescent="0.25">
      <c r="A41" s="1" t="s">
        <v>133</v>
      </c>
      <c r="B41" s="86" t="s">
        <v>31</v>
      </c>
      <c r="C41" s="1" t="s">
        <v>63</v>
      </c>
      <c r="D41" s="1" t="s">
        <v>63</v>
      </c>
      <c r="E41" s="1" t="s">
        <v>63</v>
      </c>
      <c r="F41" s="1" t="s">
        <v>63</v>
      </c>
      <c r="G41" s="1" t="s">
        <v>63</v>
      </c>
      <c r="H41" s="1" t="s">
        <v>63</v>
      </c>
      <c r="I41" s="1" t="s">
        <v>63</v>
      </c>
      <c r="J41" s="1" t="s">
        <v>63</v>
      </c>
      <c r="K41" s="1" t="s">
        <v>63</v>
      </c>
      <c r="L41" s="1" t="s">
        <v>63</v>
      </c>
    </row>
    <row r="42" spans="1:12" x14ac:dyDescent="0.25">
      <c r="A42" s="1" t="s">
        <v>134</v>
      </c>
      <c r="B42" s="86" t="s">
        <v>73</v>
      </c>
      <c r="C42" s="1" t="s">
        <v>63</v>
      </c>
      <c r="D42" s="1" t="s">
        <v>63</v>
      </c>
      <c r="E42" s="1" t="s">
        <v>63</v>
      </c>
      <c r="F42" s="1" t="s">
        <v>63</v>
      </c>
      <c r="G42" s="1" t="s">
        <v>63</v>
      </c>
      <c r="H42" s="1" t="s">
        <v>63</v>
      </c>
      <c r="I42" s="1" t="s">
        <v>63</v>
      </c>
      <c r="J42" s="1" t="s">
        <v>63</v>
      </c>
      <c r="K42" s="1" t="s">
        <v>63</v>
      </c>
      <c r="L42" s="1" t="s">
        <v>63</v>
      </c>
    </row>
    <row r="43" spans="1:12" x14ac:dyDescent="0.25">
      <c r="A43" s="1" t="s">
        <v>135</v>
      </c>
      <c r="B43" s="86" t="s">
        <v>196</v>
      </c>
      <c r="C43" s="1" t="s">
        <v>63</v>
      </c>
      <c r="D43" s="1" t="s">
        <v>63</v>
      </c>
      <c r="E43" s="1" t="s">
        <v>63</v>
      </c>
      <c r="F43" s="1" t="s">
        <v>63</v>
      </c>
      <c r="G43" s="1" t="s">
        <v>63</v>
      </c>
      <c r="H43" s="1" t="s">
        <v>63</v>
      </c>
      <c r="I43" s="1" t="s">
        <v>63</v>
      </c>
      <c r="J43" s="1" t="s">
        <v>63</v>
      </c>
      <c r="K43" s="1" t="s">
        <v>63</v>
      </c>
      <c r="L43" s="1" t="s">
        <v>63</v>
      </c>
    </row>
    <row r="44" spans="1:12" x14ac:dyDescent="0.25">
      <c r="A44" s="1" t="s">
        <v>137</v>
      </c>
      <c r="B44" s="86" t="s">
        <v>72</v>
      </c>
      <c r="C44" s="1" t="s">
        <v>63</v>
      </c>
      <c r="D44" s="1" t="s">
        <v>63</v>
      </c>
      <c r="E44" s="1" t="s">
        <v>63</v>
      </c>
      <c r="F44" s="1" t="s">
        <v>63</v>
      </c>
      <c r="G44" s="1" t="s">
        <v>63</v>
      </c>
      <c r="H44" s="1" t="s">
        <v>63</v>
      </c>
      <c r="I44" s="1" t="s">
        <v>63</v>
      </c>
      <c r="J44" s="1" t="s">
        <v>63</v>
      </c>
      <c r="K44" s="1" t="s">
        <v>63</v>
      </c>
      <c r="L44" s="1" t="s">
        <v>63</v>
      </c>
    </row>
    <row r="45" spans="1:12" x14ac:dyDescent="0.25">
      <c r="A45" s="1" t="s">
        <v>161</v>
      </c>
      <c r="B45" s="86" t="s">
        <v>244</v>
      </c>
      <c r="C45" s="1" t="s">
        <v>63</v>
      </c>
      <c r="D45" s="1" t="s">
        <v>63</v>
      </c>
      <c r="E45" s="1" t="s">
        <v>63</v>
      </c>
      <c r="F45" s="1" t="s">
        <v>63</v>
      </c>
      <c r="G45" s="1" t="s">
        <v>63</v>
      </c>
      <c r="H45" s="1" t="s">
        <v>63</v>
      </c>
      <c r="I45" s="1" t="s">
        <v>63</v>
      </c>
      <c r="J45" s="1" t="s">
        <v>63</v>
      </c>
      <c r="K45" s="1" t="s">
        <v>63</v>
      </c>
      <c r="L45" s="1" t="s">
        <v>63</v>
      </c>
    </row>
    <row r="46" spans="1:12" x14ac:dyDescent="0.25">
      <c r="A46" s="1" t="s">
        <v>210</v>
      </c>
      <c r="B46" s="86" t="s">
        <v>289</v>
      </c>
      <c r="C46" s="1" t="s">
        <v>63</v>
      </c>
      <c r="D46" s="1" t="s">
        <v>63</v>
      </c>
      <c r="E46" s="1" t="s">
        <v>63</v>
      </c>
      <c r="F46" s="1" t="s">
        <v>63</v>
      </c>
      <c r="G46" s="1" t="s">
        <v>63</v>
      </c>
      <c r="H46" s="1" t="s">
        <v>63</v>
      </c>
      <c r="I46" s="1" t="s">
        <v>63</v>
      </c>
      <c r="J46" s="1" t="s">
        <v>63</v>
      </c>
      <c r="K46" s="1" t="s">
        <v>63</v>
      </c>
      <c r="L46" s="1" t="s">
        <v>63</v>
      </c>
    </row>
    <row r="47" spans="1:12" x14ac:dyDescent="0.25">
      <c r="A47" s="1" t="s">
        <v>162</v>
      </c>
      <c r="B47" s="86" t="s">
        <v>279</v>
      </c>
      <c r="C47" s="1" t="s">
        <v>63</v>
      </c>
      <c r="D47" s="1" t="s">
        <v>63</v>
      </c>
      <c r="E47" s="1" t="s">
        <v>63</v>
      </c>
      <c r="F47" s="1" t="s">
        <v>63</v>
      </c>
      <c r="G47" s="1" t="s">
        <v>63</v>
      </c>
      <c r="H47" s="1" t="s">
        <v>63</v>
      </c>
      <c r="I47" s="1" t="s">
        <v>63</v>
      </c>
      <c r="J47" s="1" t="s">
        <v>63</v>
      </c>
      <c r="K47" s="1" t="s">
        <v>63</v>
      </c>
      <c r="L47" s="1" t="s">
        <v>63</v>
      </c>
    </row>
    <row r="48" spans="1:12" x14ac:dyDescent="0.25">
      <c r="A48" s="1" t="s">
        <v>211</v>
      </c>
      <c r="B48" s="86" t="s">
        <v>290</v>
      </c>
      <c r="C48" s="1" t="s">
        <v>63</v>
      </c>
      <c r="D48" s="1" t="s">
        <v>63</v>
      </c>
      <c r="E48" s="1" t="s">
        <v>63</v>
      </c>
      <c r="F48" s="1" t="s">
        <v>63</v>
      </c>
      <c r="G48" s="1" t="s">
        <v>63</v>
      </c>
      <c r="H48" s="1" t="s">
        <v>63</v>
      </c>
      <c r="I48" s="1" t="s">
        <v>63</v>
      </c>
      <c r="J48" s="1" t="s">
        <v>63</v>
      </c>
      <c r="K48" s="1" t="s">
        <v>63</v>
      </c>
      <c r="L48" s="1" t="s">
        <v>63</v>
      </c>
    </row>
    <row r="49" spans="1:12" x14ac:dyDescent="0.25">
      <c r="A49" s="1" t="s">
        <v>212</v>
      </c>
      <c r="B49" s="86" t="s">
        <v>212</v>
      </c>
      <c r="C49" s="1" t="s">
        <v>63</v>
      </c>
      <c r="D49" s="1" t="s">
        <v>63</v>
      </c>
      <c r="E49" s="1" t="s">
        <v>63</v>
      </c>
      <c r="F49" s="1" t="s">
        <v>63</v>
      </c>
      <c r="G49" s="1" t="s">
        <v>63</v>
      </c>
      <c r="H49" s="1" t="s">
        <v>63</v>
      </c>
      <c r="I49" s="1" t="s">
        <v>63</v>
      </c>
      <c r="J49" s="1" t="s">
        <v>63</v>
      </c>
      <c r="K49" s="1" t="s">
        <v>63</v>
      </c>
      <c r="L49" s="1" t="s">
        <v>63</v>
      </c>
    </row>
    <row r="50" spans="1:12" x14ac:dyDescent="0.25">
      <c r="A50" s="1" t="s">
        <v>176</v>
      </c>
      <c r="B50" s="86" t="s">
        <v>176</v>
      </c>
      <c r="C50" s="1" t="s">
        <v>63</v>
      </c>
      <c r="D50" s="1" t="s">
        <v>63</v>
      </c>
      <c r="E50" s="1" t="s">
        <v>63</v>
      </c>
      <c r="F50" s="1" t="s">
        <v>63</v>
      </c>
      <c r="G50" s="1" t="s">
        <v>63</v>
      </c>
      <c r="H50" s="1" t="s">
        <v>63</v>
      </c>
      <c r="I50" s="1" t="s">
        <v>63</v>
      </c>
      <c r="J50" s="1" t="s">
        <v>63</v>
      </c>
      <c r="K50" s="1" t="s">
        <v>63</v>
      </c>
      <c r="L50" s="1" t="s">
        <v>63</v>
      </c>
    </row>
    <row r="51" spans="1:12" x14ac:dyDescent="0.25">
      <c r="A51" s="1" t="s">
        <v>213</v>
      </c>
      <c r="B51" s="86" t="s">
        <v>291</v>
      </c>
      <c r="C51" s="1" t="s">
        <v>63</v>
      </c>
      <c r="D51" s="1" t="s">
        <v>63</v>
      </c>
      <c r="E51" s="1" t="s">
        <v>63</v>
      </c>
      <c r="F51" s="1" t="s">
        <v>63</v>
      </c>
      <c r="G51" s="1" t="s">
        <v>63</v>
      </c>
      <c r="H51" s="1" t="s">
        <v>63</v>
      </c>
      <c r="I51" s="1" t="s">
        <v>63</v>
      </c>
      <c r="J51" s="1" t="s">
        <v>63</v>
      </c>
      <c r="K51" s="1" t="s">
        <v>63</v>
      </c>
      <c r="L51" s="1" t="s">
        <v>63</v>
      </c>
    </row>
    <row r="52" spans="1:12" x14ac:dyDescent="0.25">
      <c r="A52" s="1" t="s">
        <v>194</v>
      </c>
      <c r="B52" s="86" t="s">
        <v>90</v>
      </c>
      <c r="C52" s="1" t="s">
        <v>63</v>
      </c>
      <c r="D52" s="1" t="s">
        <v>63</v>
      </c>
      <c r="E52" s="1" t="s">
        <v>63</v>
      </c>
      <c r="F52" s="1" t="s">
        <v>63</v>
      </c>
      <c r="G52" s="1" t="s">
        <v>63</v>
      </c>
      <c r="H52" s="1" t="s">
        <v>63</v>
      </c>
      <c r="I52" s="1" t="s">
        <v>63</v>
      </c>
      <c r="J52" s="1" t="s">
        <v>63</v>
      </c>
      <c r="K52" s="1" t="s">
        <v>63</v>
      </c>
      <c r="L52" s="1" t="s">
        <v>63</v>
      </c>
    </row>
    <row r="53" spans="1:12" x14ac:dyDescent="0.25">
      <c r="A53" s="1" t="s">
        <v>214</v>
      </c>
      <c r="B53" s="86" t="s">
        <v>292</v>
      </c>
      <c r="C53" s="1" t="s">
        <v>63</v>
      </c>
      <c r="D53" s="1" t="s">
        <v>63</v>
      </c>
      <c r="E53" s="1" t="s">
        <v>63</v>
      </c>
      <c r="F53" s="1" t="s">
        <v>63</v>
      </c>
      <c r="G53" s="1" t="s">
        <v>63</v>
      </c>
      <c r="H53" s="1" t="s">
        <v>63</v>
      </c>
      <c r="I53" s="1" t="s">
        <v>63</v>
      </c>
      <c r="J53" s="1" t="s">
        <v>63</v>
      </c>
      <c r="K53" s="1" t="s">
        <v>63</v>
      </c>
      <c r="L53" s="1" t="s">
        <v>63</v>
      </c>
    </row>
    <row r="54" spans="1:12" x14ac:dyDescent="0.25">
      <c r="A54" s="1" t="s">
        <v>164</v>
      </c>
      <c r="B54" s="86" t="s">
        <v>40</v>
      </c>
      <c r="C54" s="1" t="s">
        <v>63</v>
      </c>
      <c r="D54" s="1" t="s">
        <v>63</v>
      </c>
      <c r="E54" s="1" t="s">
        <v>63</v>
      </c>
      <c r="F54" s="1" t="s">
        <v>63</v>
      </c>
      <c r="G54" s="1" t="s">
        <v>63</v>
      </c>
      <c r="H54" s="1" t="s">
        <v>63</v>
      </c>
      <c r="I54" s="1" t="s">
        <v>63</v>
      </c>
      <c r="J54" s="1" t="s">
        <v>63</v>
      </c>
      <c r="K54" s="1" t="s">
        <v>63</v>
      </c>
      <c r="L54" s="1" t="s">
        <v>63</v>
      </c>
    </row>
    <row r="55" spans="1:12" x14ac:dyDescent="0.25">
      <c r="A55" s="1" t="s">
        <v>166</v>
      </c>
      <c r="B55" s="86" t="s">
        <v>245</v>
      </c>
      <c r="C55" s="1" t="s">
        <v>63</v>
      </c>
      <c r="D55" s="1" t="s">
        <v>63</v>
      </c>
      <c r="E55" s="1" t="s">
        <v>63</v>
      </c>
      <c r="F55" s="1" t="s">
        <v>63</v>
      </c>
      <c r="G55" s="1" t="s">
        <v>63</v>
      </c>
      <c r="H55" s="1" t="s">
        <v>63</v>
      </c>
      <c r="I55" s="1" t="s">
        <v>63</v>
      </c>
      <c r="J55" s="1" t="s">
        <v>63</v>
      </c>
      <c r="K55" s="1" t="s">
        <v>63</v>
      </c>
      <c r="L55" s="1" t="s">
        <v>63</v>
      </c>
    </row>
    <row r="56" spans="1:12" x14ac:dyDescent="0.25">
      <c r="A56" s="1" t="s">
        <v>167</v>
      </c>
      <c r="B56" s="86" t="s">
        <v>18</v>
      </c>
      <c r="C56" s="1" t="s">
        <v>63</v>
      </c>
      <c r="D56" s="1" t="s">
        <v>63</v>
      </c>
      <c r="E56" s="1" t="s">
        <v>63</v>
      </c>
      <c r="F56" s="1" t="s">
        <v>63</v>
      </c>
      <c r="G56" s="1" t="s">
        <v>63</v>
      </c>
      <c r="H56" s="1" t="s">
        <v>63</v>
      </c>
      <c r="I56" s="1" t="s">
        <v>63</v>
      </c>
      <c r="J56" s="1" t="s">
        <v>63</v>
      </c>
      <c r="K56" s="1" t="s">
        <v>63</v>
      </c>
      <c r="L56" s="1" t="s">
        <v>63</v>
      </c>
    </row>
  </sheetData>
  <autoFilter ref="N7:P7">
    <sortState ref="N4:P18">
      <sortCondition ref="O2"/>
    </sortState>
  </autoFilter>
  <mergeCells count="4">
    <mergeCell ref="C6:G6"/>
    <mergeCell ref="H6:L6"/>
    <mergeCell ref="C5:G5"/>
    <mergeCell ref="H5:L5"/>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FF"/>
  </sheetPr>
  <dimension ref="A1:I40"/>
  <sheetViews>
    <sheetView workbookViewId="0">
      <selection activeCell="I18" sqref="I18"/>
    </sheetView>
  </sheetViews>
  <sheetFormatPr defaultRowHeight="15" x14ac:dyDescent="0.25"/>
  <cols>
    <col min="2" max="2" width="11" customWidth="1"/>
    <col min="3" max="3" width="10.42578125" customWidth="1"/>
    <col min="8" max="8" width="13.7109375" customWidth="1"/>
  </cols>
  <sheetData>
    <row r="1" spans="1:9" s="84" customFormat="1" x14ac:dyDescent="0.25">
      <c r="A1" s="6" t="s">
        <v>21642</v>
      </c>
      <c r="B1" s="6"/>
      <c r="C1" s="6"/>
      <c r="D1" s="6"/>
      <c r="E1" s="6"/>
      <c r="F1" s="6"/>
    </row>
    <row r="2" spans="1:9" s="84" customFormat="1" x14ac:dyDescent="0.25">
      <c r="A2" s="6" t="s">
        <v>21643</v>
      </c>
      <c r="B2" s="6"/>
      <c r="C2" s="6"/>
      <c r="D2" s="6"/>
      <c r="E2" s="6"/>
      <c r="F2" s="6"/>
    </row>
    <row r="3" spans="1:9" s="84" customFormat="1" x14ac:dyDescent="0.25"/>
    <row r="4" spans="1:9" ht="25.5" x14ac:dyDescent="0.25">
      <c r="A4" s="516" t="s">
        <v>21583</v>
      </c>
      <c r="B4" s="516" t="s">
        <v>21584</v>
      </c>
      <c r="C4" s="516" t="s">
        <v>21585</v>
      </c>
      <c r="D4" s="516" t="s">
        <v>522</v>
      </c>
      <c r="E4" s="516" t="s">
        <v>21586</v>
      </c>
      <c r="F4" s="516" t="s">
        <v>21587</v>
      </c>
      <c r="G4" s="516" t="s">
        <v>21588</v>
      </c>
      <c r="H4" s="516" t="s">
        <v>21589</v>
      </c>
    </row>
    <row r="5" spans="1:9" x14ac:dyDescent="0.25">
      <c r="A5" s="512" t="s">
        <v>21590</v>
      </c>
      <c r="B5" s="513">
        <v>2013</v>
      </c>
      <c r="C5" s="512" t="s">
        <v>21591</v>
      </c>
      <c r="D5" s="513">
        <v>2587717</v>
      </c>
      <c r="E5" s="513">
        <v>1880554</v>
      </c>
      <c r="F5" s="513">
        <v>707163</v>
      </c>
      <c r="G5" s="513">
        <v>0.73</v>
      </c>
      <c r="H5" s="513">
        <v>0.27</v>
      </c>
    </row>
    <row r="6" spans="1:9" x14ac:dyDescent="0.25">
      <c r="A6" s="512" t="s">
        <v>21592</v>
      </c>
      <c r="B6" s="513">
        <v>2014</v>
      </c>
      <c r="C6" s="512" t="s">
        <v>21591</v>
      </c>
      <c r="D6" s="513">
        <v>2324327</v>
      </c>
      <c r="E6" s="513">
        <v>1105876</v>
      </c>
      <c r="F6" s="513">
        <v>1218451</v>
      </c>
      <c r="G6" s="513">
        <v>0.48</v>
      </c>
      <c r="H6" s="513">
        <v>0.52</v>
      </c>
    </row>
    <row r="7" spans="1:9" x14ac:dyDescent="0.25">
      <c r="A7" s="512" t="s">
        <v>21593</v>
      </c>
      <c r="B7" s="513">
        <v>2014</v>
      </c>
      <c r="C7" s="512" t="s">
        <v>21594</v>
      </c>
      <c r="D7" s="513">
        <v>186547</v>
      </c>
      <c r="E7" s="513">
        <v>105188</v>
      </c>
      <c r="F7" s="513">
        <v>81359</v>
      </c>
      <c r="G7" s="513">
        <v>0.56000000000000005</v>
      </c>
      <c r="H7" s="513">
        <v>0.44</v>
      </c>
    </row>
    <row r="8" spans="1:9" x14ac:dyDescent="0.25">
      <c r="A8" s="512" t="s">
        <v>21595</v>
      </c>
      <c r="B8" s="513">
        <v>2014</v>
      </c>
      <c r="C8" s="512" t="s">
        <v>21596</v>
      </c>
      <c r="D8" s="513">
        <v>5705998</v>
      </c>
      <c r="E8" s="513">
        <v>4128141</v>
      </c>
      <c r="F8" s="513">
        <v>1577857</v>
      </c>
      <c r="G8" s="513">
        <v>0.72</v>
      </c>
      <c r="H8" s="513">
        <v>0.28000000000000003</v>
      </c>
    </row>
    <row r="9" spans="1:9" x14ac:dyDescent="0.25">
      <c r="A9" s="512" t="s">
        <v>11781</v>
      </c>
      <c r="B9" s="513">
        <v>2014</v>
      </c>
      <c r="C9" s="512" t="s">
        <v>21591</v>
      </c>
      <c r="D9" s="513">
        <v>61868</v>
      </c>
      <c r="E9" s="513">
        <v>48868</v>
      </c>
      <c r="F9" s="513">
        <v>13000</v>
      </c>
      <c r="G9" s="513">
        <v>0.79</v>
      </c>
      <c r="H9" s="513">
        <v>0.21</v>
      </c>
    </row>
    <row r="10" spans="1:9" x14ac:dyDescent="0.25">
      <c r="A10" s="512" t="s">
        <v>21597</v>
      </c>
      <c r="B10" s="513">
        <v>2014</v>
      </c>
      <c r="C10" s="512" t="s">
        <v>21598</v>
      </c>
      <c r="D10" s="513">
        <v>27284103</v>
      </c>
      <c r="E10" s="513">
        <v>12850567</v>
      </c>
      <c r="F10" s="513">
        <v>14433536</v>
      </c>
      <c r="G10" s="513">
        <v>0.47</v>
      </c>
      <c r="H10" s="513">
        <v>0.53</v>
      </c>
    </row>
    <row r="11" spans="1:9" x14ac:dyDescent="0.25">
      <c r="A11" s="512" t="s">
        <v>21599</v>
      </c>
      <c r="B11" s="513">
        <v>2014</v>
      </c>
      <c r="C11" s="512" t="s">
        <v>21591</v>
      </c>
      <c r="D11" s="513">
        <v>29538108</v>
      </c>
      <c r="E11" s="513">
        <v>18926439</v>
      </c>
      <c r="F11" s="513">
        <v>10611669</v>
      </c>
      <c r="G11" s="513">
        <v>0.64</v>
      </c>
      <c r="H11" s="513">
        <v>0.36</v>
      </c>
    </row>
    <row r="12" spans="1:9" x14ac:dyDescent="0.25">
      <c r="A12" s="512" t="s">
        <v>21600</v>
      </c>
      <c r="B12" s="513">
        <v>2014</v>
      </c>
      <c r="C12" s="512" t="s">
        <v>21601</v>
      </c>
      <c r="D12" s="513">
        <v>22311500</v>
      </c>
      <c r="E12" s="513">
        <v>16647300</v>
      </c>
      <c r="F12" s="513">
        <v>5664200</v>
      </c>
      <c r="G12" s="513">
        <v>0.75</v>
      </c>
      <c r="H12" s="513">
        <v>0.25</v>
      </c>
    </row>
    <row r="13" spans="1:9" x14ac:dyDescent="0.25">
      <c r="A13" s="514" t="s">
        <v>21602</v>
      </c>
      <c r="B13" s="515">
        <v>2014</v>
      </c>
      <c r="C13" s="514" t="s">
        <v>21591</v>
      </c>
      <c r="D13" s="515">
        <v>52873</v>
      </c>
      <c r="E13" s="515">
        <v>8734</v>
      </c>
      <c r="F13" s="515">
        <v>44139</v>
      </c>
      <c r="G13" s="515">
        <v>0.17</v>
      </c>
      <c r="H13" s="515">
        <v>0.83</v>
      </c>
      <c r="I13" t="s">
        <v>21645</v>
      </c>
    </row>
    <row r="14" spans="1:9" x14ac:dyDescent="0.25">
      <c r="A14" s="512" t="s">
        <v>21603</v>
      </c>
      <c r="B14" s="513">
        <v>2014</v>
      </c>
      <c r="C14" s="512" t="s">
        <v>21591</v>
      </c>
      <c r="D14" s="513">
        <v>781549</v>
      </c>
      <c r="E14" s="513">
        <v>434293</v>
      </c>
      <c r="F14" s="513">
        <v>347256</v>
      </c>
      <c r="G14" s="513">
        <v>0.56000000000000005</v>
      </c>
      <c r="H14" s="513">
        <v>0.44</v>
      </c>
      <c r="I14" t="s">
        <v>21644</v>
      </c>
    </row>
    <row r="15" spans="1:9" x14ac:dyDescent="0.25">
      <c r="A15" s="512" t="s">
        <v>21604</v>
      </c>
      <c r="B15" s="513">
        <v>2013</v>
      </c>
      <c r="C15" s="512" t="s">
        <v>21591</v>
      </c>
      <c r="D15" s="513">
        <v>5643636</v>
      </c>
      <c r="E15" s="513">
        <v>3163313</v>
      </c>
      <c r="F15" s="513">
        <v>894428</v>
      </c>
      <c r="G15" s="513">
        <v>0.56000000000000005</v>
      </c>
      <c r="H15" s="513">
        <v>0.16</v>
      </c>
    </row>
    <row r="16" spans="1:9" x14ac:dyDescent="0.25">
      <c r="A16" s="512" t="s">
        <v>21605</v>
      </c>
      <c r="B16" s="513">
        <v>2014</v>
      </c>
      <c r="C16" s="512" t="s">
        <v>21591</v>
      </c>
      <c r="D16" s="513">
        <v>2042280</v>
      </c>
      <c r="E16" s="513">
        <v>1138942</v>
      </c>
      <c r="F16" s="513">
        <v>903338</v>
      </c>
      <c r="G16" s="513">
        <v>0.56000000000000005</v>
      </c>
      <c r="H16" s="513">
        <v>0.44</v>
      </c>
    </row>
    <row r="17" spans="1:8" x14ac:dyDescent="0.25">
      <c r="A17" s="512" t="s">
        <v>21606</v>
      </c>
      <c r="B17" s="513">
        <v>2014</v>
      </c>
      <c r="C17" s="512" t="s">
        <v>21591</v>
      </c>
      <c r="D17" s="513">
        <v>17659077</v>
      </c>
      <c r="E17" s="513">
        <v>13717246</v>
      </c>
      <c r="F17" s="513">
        <v>3941831</v>
      </c>
      <c r="G17" s="513">
        <v>0.78</v>
      </c>
      <c r="H17" s="513">
        <v>0.22</v>
      </c>
    </row>
    <row r="18" spans="1:8" x14ac:dyDescent="0.25">
      <c r="A18" s="512" t="s">
        <v>21607</v>
      </c>
      <c r="B18" s="513">
        <v>2014</v>
      </c>
      <c r="C18" s="512" t="s">
        <v>21608</v>
      </c>
      <c r="D18" s="513">
        <v>1926677</v>
      </c>
      <c r="E18" s="513">
        <v>1276572</v>
      </c>
      <c r="F18" s="513">
        <v>650105</v>
      </c>
      <c r="G18" s="513">
        <v>0.66</v>
      </c>
      <c r="H18" s="513">
        <v>0.34</v>
      </c>
    </row>
    <row r="19" spans="1:8" x14ac:dyDescent="0.25">
      <c r="A19" s="512" t="s">
        <v>21609</v>
      </c>
      <c r="B19" s="513">
        <v>2014</v>
      </c>
      <c r="C19" s="512" t="s">
        <v>21610</v>
      </c>
      <c r="D19" s="513">
        <v>83843482</v>
      </c>
      <c r="E19" s="513">
        <v>54981882</v>
      </c>
      <c r="F19" s="513">
        <v>28861600</v>
      </c>
      <c r="G19" s="513">
        <v>0.66</v>
      </c>
      <c r="H19" s="513">
        <v>0.34</v>
      </c>
    </row>
    <row r="20" spans="1:8" x14ac:dyDescent="0.25">
      <c r="A20" s="512" t="s">
        <v>21611</v>
      </c>
      <c r="B20" s="513">
        <v>2014</v>
      </c>
      <c r="C20" s="512" t="s">
        <v>21591</v>
      </c>
      <c r="D20" s="513">
        <v>725400</v>
      </c>
      <c r="E20" s="513">
        <v>228267</v>
      </c>
      <c r="F20" s="513">
        <v>497133</v>
      </c>
      <c r="G20" s="513">
        <v>0.31</v>
      </c>
      <c r="H20" s="513">
        <v>0.69</v>
      </c>
    </row>
    <row r="21" spans="1:8" x14ac:dyDescent="0.25">
      <c r="A21" s="512" t="s">
        <v>21612</v>
      </c>
      <c r="B21" s="513">
        <v>2014</v>
      </c>
      <c r="C21" s="512" t="s">
        <v>21613</v>
      </c>
      <c r="D21" s="513">
        <v>7464196</v>
      </c>
      <c r="E21" s="513">
        <v>4042552</v>
      </c>
      <c r="F21" s="513">
        <v>3421644</v>
      </c>
      <c r="G21" s="513">
        <v>0.54</v>
      </c>
      <c r="H21" s="513">
        <v>0.46</v>
      </c>
    </row>
    <row r="22" spans="1:8" x14ac:dyDescent="0.25">
      <c r="A22" s="512" t="s">
        <v>21614</v>
      </c>
      <c r="B22" s="513">
        <v>2014</v>
      </c>
      <c r="C22" s="512" t="s">
        <v>21615</v>
      </c>
      <c r="D22" s="513">
        <v>17434005</v>
      </c>
      <c r="E22" s="513">
        <v>13690000</v>
      </c>
      <c r="F22" s="513">
        <v>3744005</v>
      </c>
      <c r="G22" s="513">
        <v>0.79</v>
      </c>
      <c r="H22" s="513">
        <v>0.21</v>
      </c>
    </row>
    <row r="23" spans="1:8" x14ac:dyDescent="0.25">
      <c r="A23" s="512" t="s">
        <v>21616</v>
      </c>
      <c r="B23" s="513">
        <v>2014</v>
      </c>
      <c r="C23" s="512" t="s">
        <v>21591</v>
      </c>
      <c r="D23" s="513">
        <v>8477399</v>
      </c>
      <c r="E23" s="513">
        <v>7582633</v>
      </c>
      <c r="F23" s="513">
        <v>894766</v>
      </c>
      <c r="G23" s="513">
        <v>0.89</v>
      </c>
      <c r="H23" s="513">
        <v>0.11</v>
      </c>
    </row>
    <row r="24" spans="1:8" x14ac:dyDescent="0.25">
      <c r="A24" s="512" t="s">
        <v>21617</v>
      </c>
      <c r="B24" s="513">
        <v>2014</v>
      </c>
      <c r="C24" s="512" t="s">
        <v>21596</v>
      </c>
      <c r="D24" s="513">
        <v>6875</v>
      </c>
      <c r="E24" s="513">
        <v>4270</v>
      </c>
      <c r="F24" s="513">
        <v>2605</v>
      </c>
      <c r="G24" s="513">
        <v>0.62</v>
      </c>
      <c r="H24" s="513">
        <v>0.38</v>
      </c>
    </row>
    <row r="25" spans="1:8" x14ac:dyDescent="0.25">
      <c r="A25" s="512" t="s">
        <v>21618</v>
      </c>
      <c r="B25" s="513">
        <v>2014</v>
      </c>
      <c r="C25" s="512" t="s">
        <v>21591</v>
      </c>
      <c r="D25" s="513">
        <v>125985</v>
      </c>
      <c r="E25" s="513">
        <v>125706</v>
      </c>
      <c r="F25" s="513">
        <v>279</v>
      </c>
      <c r="G25" s="513">
        <v>1</v>
      </c>
      <c r="H25" s="513">
        <v>0</v>
      </c>
    </row>
    <row r="26" spans="1:8" x14ac:dyDescent="0.25">
      <c r="A26" s="512" t="s">
        <v>21619</v>
      </c>
      <c r="B26" s="513">
        <v>2014</v>
      </c>
      <c r="C26" s="512" t="s">
        <v>21591</v>
      </c>
      <c r="D26" s="513">
        <v>184270</v>
      </c>
      <c r="E26" s="513">
        <v>131480</v>
      </c>
      <c r="F26" s="513">
        <v>52790</v>
      </c>
      <c r="G26" s="513">
        <v>0.71</v>
      </c>
      <c r="H26" s="513">
        <v>0.28999999999999998</v>
      </c>
    </row>
    <row r="27" spans="1:8" x14ac:dyDescent="0.25">
      <c r="A27" s="512" t="s">
        <v>21620</v>
      </c>
      <c r="B27" s="513">
        <v>2014</v>
      </c>
      <c r="C27" s="512" t="s">
        <v>21591</v>
      </c>
      <c r="D27" s="513">
        <v>18286</v>
      </c>
      <c r="E27" s="513">
        <v>14571</v>
      </c>
      <c r="F27" s="513">
        <v>3715</v>
      </c>
      <c r="G27" s="513">
        <v>0.8</v>
      </c>
      <c r="H27" s="513">
        <v>0.2</v>
      </c>
    </row>
    <row r="28" spans="1:8" x14ac:dyDescent="0.25">
      <c r="A28" s="512" t="s">
        <v>21621</v>
      </c>
      <c r="B28" s="513">
        <v>2014</v>
      </c>
      <c r="C28" s="512" t="s">
        <v>21622</v>
      </c>
      <c r="D28" s="513">
        <v>2856038</v>
      </c>
      <c r="E28" s="513">
        <v>2255843</v>
      </c>
      <c r="F28" s="513">
        <v>600195</v>
      </c>
      <c r="G28" s="513">
        <v>0.79</v>
      </c>
      <c r="H28" s="513">
        <v>0.21</v>
      </c>
    </row>
    <row r="29" spans="1:8" x14ac:dyDescent="0.25">
      <c r="A29" s="512" t="s">
        <v>21623</v>
      </c>
      <c r="B29" s="513">
        <v>2014</v>
      </c>
      <c r="C29" s="512" t="s">
        <v>21591</v>
      </c>
      <c r="D29" s="513">
        <v>18888</v>
      </c>
      <c r="E29" s="513">
        <v>18673</v>
      </c>
      <c r="F29" s="513">
        <v>215</v>
      </c>
      <c r="G29" s="513">
        <v>0.99</v>
      </c>
      <c r="H29" s="513">
        <v>0.01</v>
      </c>
    </row>
    <row r="30" spans="1:8" x14ac:dyDescent="0.25">
      <c r="A30" s="512" t="s">
        <v>21624</v>
      </c>
      <c r="B30" s="513">
        <v>2014</v>
      </c>
      <c r="C30" s="512" t="s">
        <v>21591</v>
      </c>
      <c r="D30" s="513">
        <v>4924465</v>
      </c>
      <c r="E30" s="513">
        <v>3407261</v>
      </c>
      <c r="F30" s="513">
        <v>1517204</v>
      </c>
      <c r="G30" s="513">
        <v>0.69</v>
      </c>
      <c r="H30" s="513">
        <v>0.31</v>
      </c>
    </row>
    <row r="31" spans="1:8" x14ac:dyDescent="0.25">
      <c r="A31" s="512" t="s">
        <v>21625</v>
      </c>
      <c r="B31" s="513">
        <v>2014</v>
      </c>
      <c r="C31" s="512" t="s">
        <v>21626</v>
      </c>
      <c r="D31" s="513">
        <v>27293827</v>
      </c>
      <c r="E31" s="513">
        <v>15958362</v>
      </c>
      <c r="F31" s="513">
        <v>11335465</v>
      </c>
      <c r="G31" s="513">
        <v>0.57999999999999996</v>
      </c>
      <c r="H31" s="513">
        <v>0.42</v>
      </c>
    </row>
    <row r="32" spans="1:8" x14ac:dyDescent="0.25">
      <c r="A32" s="512" t="s">
        <v>21627</v>
      </c>
      <c r="B32" s="513">
        <v>2014</v>
      </c>
      <c r="C32" s="512" t="s">
        <v>21628</v>
      </c>
      <c r="D32" s="513">
        <v>4878584</v>
      </c>
      <c r="E32" s="513">
        <v>1929942</v>
      </c>
      <c r="F32" s="513">
        <v>2948642</v>
      </c>
      <c r="G32" s="513">
        <v>0.4</v>
      </c>
      <c r="H32" s="513">
        <v>0.6</v>
      </c>
    </row>
    <row r="33" spans="1:8" x14ac:dyDescent="0.25">
      <c r="A33" s="512" t="s">
        <v>21629</v>
      </c>
      <c r="B33" s="513">
        <v>2014</v>
      </c>
      <c r="C33" s="512" t="s">
        <v>21591</v>
      </c>
      <c r="D33" s="513">
        <v>1371427</v>
      </c>
      <c r="E33" s="513">
        <v>785864</v>
      </c>
      <c r="F33" s="513">
        <v>585563</v>
      </c>
      <c r="G33" s="513">
        <v>0.56999999999999995</v>
      </c>
      <c r="H33" s="513">
        <v>0.43</v>
      </c>
    </row>
    <row r="34" spans="1:8" x14ac:dyDescent="0.25">
      <c r="A34" s="512" t="s">
        <v>21630</v>
      </c>
      <c r="B34" s="513">
        <v>2014</v>
      </c>
      <c r="C34" s="512" t="s">
        <v>21631</v>
      </c>
      <c r="D34" s="513">
        <v>1499559</v>
      </c>
      <c r="E34" s="513">
        <v>957098</v>
      </c>
      <c r="F34" s="513">
        <v>542461</v>
      </c>
      <c r="G34" s="513">
        <v>0.64</v>
      </c>
      <c r="H34" s="513">
        <v>0.36</v>
      </c>
    </row>
    <row r="35" spans="1:8" x14ac:dyDescent="0.25">
      <c r="A35" s="512" t="s">
        <v>21632</v>
      </c>
      <c r="B35" s="513">
        <v>2014</v>
      </c>
      <c r="C35" s="512" t="s">
        <v>21633</v>
      </c>
      <c r="D35" s="513">
        <v>43030814</v>
      </c>
      <c r="E35" s="513">
        <v>28099049</v>
      </c>
      <c r="F35" s="513">
        <v>14931765</v>
      </c>
      <c r="G35" s="513">
        <v>0.65</v>
      </c>
      <c r="H35" s="513">
        <v>0.35</v>
      </c>
    </row>
    <row r="36" spans="1:8" x14ac:dyDescent="0.25">
      <c r="A36" s="512" t="s">
        <v>21634</v>
      </c>
      <c r="B36" s="513">
        <v>2014</v>
      </c>
      <c r="C36" s="512" t="s">
        <v>21635</v>
      </c>
      <c r="D36" s="513">
        <v>33285561</v>
      </c>
      <c r="E36" s="513">
        <v>21973061</v>
      </c>
      <c r="F36" s="513">
        <v>11312500</v>
      </c>
      <c r="G36" s="513">
        <v>0.66</v>
      </c>
      <c r="H36" s="513">
        <v>0.34</v>
      </c>
    </row>
    <row r="37" spans="1:8" x14ac:dyDescent="0.25">
      <c r="A37" s="512" t="s">
        <v>21636</v>
      </c>
      <c r="B37" s="513">
        <v>2014</v>
      </c>
      <c r="C37" s="512" t="s">
        <v>21591</v>
      </c>
      <c r="D37" s="513">
        <v>136100</v>
      </c>
      <c r="E37" s="513">
        <v>87700</v>
      </c>
      <c r="F37" s="513">
        <v>48400</v>
      </c>
      <c r="G37" s="513">
        <v>0.64</v>
      </c>
      <c r="H37" s="513">
        <v>0.36</v>
      </c>
    </row>
    <row r="38" spans="1:8" x14ac:dyDescent="0.25">
      <c r="A38" s="512" t="s">
        <v>21637</v>
      </c>
      <c r="B38" s="513">
        <v>2014</v>
      </c>
      <c r="C38" s="512" t="s">
        <v>21591</v>
      </c>
      <c r="D38" s="513">
        <v>273737</v>
      </c>
      <c r="E38" s="513">
        <v>228554</v>
      </c>
      <c r="F38" s="513">
        <v>45183</v>
      </c>
      <c r="G38" s="513">
        <v>0.83</v>
      </c>
      <c r="H38" s="513">
        <v>0.17</v>
      </c>
    </row>
    <row r="39" spans="1:8" x14ac:dyDescent="0.25">
      <c r="A39" s="512" t="s">
        <v>21638</v>
      </c>
      <c r="B39" s="513">
        <v>2013</v>
      </c>
      <c r="C39" s="512" t="s">
        <v>21639</v>
      </c>
      <c r="D39" s="513">
        <v>9811435</v>
      </c>
      <c r="E39" s="513">
        <v>4659386</v>
      </c>
      <c r="F39" s="513">
        <v>5152049</v>
      </c>
      <c r="G39" s="513">
        <v>0.47</v>
      </c>
      <c r="H39" s="513">
        <v>0.53</v>
      </c>
    </row>
    <row r="40" spans="1:8" x14ac:dyDescent="0.25">
      <c r="A40" s="512" t="s">
        <v>21640</v>
      </c>
      <c r="B40" s="513">
        <v>2014</v>
      </c>
      <c r="C40" s="512" t="s">
        <v>21641</v>
      </c>
      <c r="D40" s="513">
        <v>135575849</v>
      </c>
      <c r="E40" s="513">
        <v>49314953</v>
      </c>
      <c r="F40" s="513">
        <v>86260895</v>
      </c>
      <c r="G40" s="513">
        <v>0.36</v>
      </c>
      <c r="H40" s="513">
        <v>0.64</v>
      </c>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Packager Shell Object" dvAspect="DVASPECT_ICON" shapeId="116738" r:id="rId4">
          <objectPr defaultSize="0" r:id="rId5">
            <anchor moveWithCells="1">
              <from>
                <xdr:col>13</xdr:col>
                <xdr:colOff>161925</xdr:colOff>
                <xdr:row>14</xdr:row>
                <xdr:rowOff>123825</xdr:rowOff>
              </from>
              <to>
                <xdr:col>14</xdr:col>
                <xdr:colOff>466725</xdr:colOff>
                <xdr:row>17</xdr:row>
                <xdr:rowOff>66675</xdr:rowOff>
              </to>
            </anchor>
          </objectPr>
        </oleObject>
      </mc:Choice>
      <mc:Fallback>
        <oleObject progId="Packager Shell Object" dvAspect="DVASPECT_ICON" shapeId="116738" r:id="rId4"/>
      </mc:Fallback>
    </mc:AlternateContent>
  </oleObjec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E4" sqref="E4"/>
    </sheetView>
  </sheetViews>
  <sheetFormatPr defaultRowHeight="15" x14ac:dyDescent="0.25"/>
  <cols>
    <col min="3" max="3" width="13.85546875" customWidth="1"/>
    <col min="4" max="4" width="11.42578125" customWidth="1"/>
    <col min="5" max="5" width="12.85546875" customWidth="1"/>
  </cols>
  <sheetData>
    <row r="1" spans="1:8" x14ac:dyDescent="0.25">
      <c r="A1" s="6" t="s">
        <v>22345</v>
      </c>
    </row>
    <row r="2" spans="1:8" x14ac:dyDescent="0.25">
      <c r="A2" s="842" t="s">
        <v>22558</v>
      </c>
    </row>
    <row r="4" spans="1:8" ht="75" x14ac:dyDescent="0.25">
      <c r="A4" s="103"/>
      <c r="B4" s="120" t="s">
        <v>22298</v>
      </c>
      <c r="C4" s="120" t="s">
        <v>22299</v>
      </c>
      <c r="D4" s="120" t="s">
        <v>22300</v>
      </c>
      <c r="E4" s="88"/>
      <c r="F4" s="48"/>
    </row>
    <row r="5" spans="1:8" x14ac:dyDescent="0.25">
      <c r="A5" s="111">
        <v>2004</v>
      </c>
      <c r="B5" s="116">
        <v>6.52</v>
      </c>
      <c r="C5" s="116"/>
      <c r="D5" s="116"/>
      <c r="E5" s="21"/>
    </row>
    <row r="6" spans="1:8" x14ac:dyDescent="0.25">
      <c r="A6" s="111">
        <v>2005</v>
      </c>
      <c r="B6" s="116">
        <v>12.37</v>
      </c>
      <c r="C6" s="116"/>
      <c r="D6" s="116"/>
      <c r="E6" s="21"/>
    </row>
    <row r="7" spans="1:8" x14ac:dyDescent="0.25">
      <c r="A7" s="111">
        <v>2006</v>
      </c>
      <c r="B7" s="116">
        <v>9.25</v>
      </c>
      <c r="C7" s="116"/>
      <c r="D7" s="116"/>
      <c r="E7" s="21"/>
    </row>
    <row r="8" spans="1:8" x14ac:dyDescent="0.25">
      <c r="A8" s="111">
        <v>2007</v>
      </c>
      <c r="B8" s="116">
        <v>2.86</v>
      </c>
      <c r="C8" s="116">
        <v>2.033595</v>
      </c>
      <c r="D8" s="116"/>
      <c r="E8" s="21"/>
    </row>
    <row r="9" spans="1:8" x14ac:dyDescent="0.25">
      <c r="A9" s="111">
        <v>2008</v>
      </c>
      <c r="B9" s="116"/>
      <c r="C9" s="116">
        <v>15.910855</v>
      </c>
      <c r="D9" s="116"/>
      <c r="E9" s="21"/>
      <c r="H9" s="84"/>
    </row>
    <row r="10" spans="1:8" x14ac:dyDescent="0.25">
      <c r="A10" s="111">
        <v>2009</v>
      </c>
      <c r="B10" s="116"/>
      <c r="C10" s="116">
        <v>13.627464</v>
      </c>
      <c r="D10" s="116"/>
      <c r="E10" s="21"/>
      <c r="G10" s="84"/>
      <c r="H10" s="84"/>
    </row>
    <row r="11" spans="1:8" x14ac:dyDescent="0.25">
      <c r="A11" s="111">
        <v>2010</v>
      </c>
      <c r="B11" s="116"/>
      <c r="C11" s="116">
        <v>11.354595</v>
      </c>
      <c r="D11" s="116"/>
      <c r="E11" s="21"/>
      <c r="G11" s="84"/>
      <c r="H11" s="84"/>
    </row>
    <row r="12" spans="1:8" x14ac:dyDescent="0.25">
      <c r="A12" s="111">
        <v>2011</v>
      </c>
      <c r="B12" s="116"/>
      <c r="C12" s="116">
        <v>10.653131999999999</v>
      </c>
      <c r="D12" s="116"/>
      <c r="E12" s="21"/>
      <c r="G12" s="84"/>
      <c r="H12" s="84"/>
    </row>
    <row r="13" spans="1:8" x14ac:dyDescent="0.25">
      <c r="A13" s="111">
        <v>2012</v>
      </c>
      <c r="B13" s="116"/>
      <c r="C13" s="116">
        <v>16.026668000000001</v>
      </c>
      <c r="D13" s="116"/>
      <c r="E13" s="21"/>
      <c r="G13" s="84"/>
      <c r="H13" s="84"/>
    </row>
    <row r="14" spans="1:8" x14ac:dyDescent="0.25">
      <c r="A14" s="111">
        <v>2013</v>
      </c>
      <c r="B14" s="116"/>
      <c r="C14" s="116">
        <v>15.889777</v>
      </c>
      <c r="D14" s="116"/>
      <c r="E14" s="21"/>
      <c r="G14" s="84"/>
      <c r="H14" s="84"/>
    </row>
    <row r="15" spans="1:8" x14ac:dyDescent="0.25">
      <c r="A15" s="111">
        <v>2014</v>
      </c>
      <c r="B15" s="116"/>
      <c r="C15" s="116">
        <v>10.718851000000001</v>
      </c>
      <c r="D15" s="517">
        <v>6.5073559999999997</v>
      </c>
      <c r="E15" s="21"/>
      <c r="G15" s="84"/>
      <c r="H15" s="84"/>
    </row>
    <row r="16" spans="1:8" x14ac:dyDescent="0.25">
      <c r="A16" s="111">
        <v>2015</v>
      </c>
      <c r="B16" s="116"/>
      <c r="C16" s="116"/>
      <c r="D16" s="116">
        <v>43.286498000000002</v>
      </c>
      <c r="E16" s="21"/>
      <c r="H16" s="84"/>
    </row>
    <row r="17" spans="1:5" s="84" customFormat="1" x14ac:dyDescent="0.25">
      <c r="A17" s="111">
        <v>2016</v>
      </c>
      <c r="B17" s="116"/>
      <c r="C17" s="116"/>
      <c r="D17" s="116">
        <v>17.105622</v>
      </c>
      <c r="E17" s="21"/>
    </row>
    <row r="18" spans="1:5" s="84" customFormat="1" x14ac:dyDescent="0.25">
      <c r="A18" s="111">
        <v>2017</v>
      </c>
      <c r="B18" s="116"/>
      <c r="C18" s="116"/>
      <c r="D18" s="116">
        <v>25.313072999999999</v>
      </c>
      <c r="E18" s="21"/>
    </row>
    <row r="19" spans="1:5" s="84" customFormat="1" x14ac:dyDescent="0.25">
      <c r="A19" s="111">
        <v>2018</v>
      </c>
      <c r="B19" s="116"/>
      <c r="C19" s="116"/>
      <c r="D19" s="116">
        <v>34.127012999999998</v>
      </c>
      <c r="E19" s="21"/>
    </row>
    <row r="20" spans="1:5" x14ac:dyDescent="0.25">
      <c r="A20" t="s">
        <v>22346</v>
      </c>
    </row>
    <row r="26" spans="1:5" x14ac:dyDescent="0.25">
      <c r="A26" s="6"/>
    </row>
  </sheetData>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K42"/>
  <sheetViews>
    <sheetView topLeftCell="A10" workbookViewId="0">
      <selection activeCell="N40" sqref="N40"/>
    </sheetView>
  </sheetViews>
  <sheetFormatPr defaultRowHeight="15" x14ac:dyDescent="0.25"/>
  <cols>
    <col min="1" max="1" width="40.85546875" customWidth="1"/>
    <col min="2" max="2" width="16" customWidth="1"/>
    <col min="3" max="3" width="11.28515625" customWidth="1"/>
    <col min="4" max="4" width="11.85546875" customWidth="1"/>
    <col min="5" max="5" width="14.7109375" customWidth="1"/>
  </cols>
  <sheetData>
    <row r="1" spans="1:11" s="84" customFormat="1" x14ac:dyDescent="0.25">
      <c r="A1" s="6" t="s">
        <v>21855</v>
      </c>
      <c r="B1" s="6"/>
      <c r="C1" s="6"/>
      <c r="D1" s="6"/>
      <c r="E1" s="6"/>
      <c r="F1" s="6"/>
      <c r="G1" s="6"/>
      <c r="H1" s="6"/>
      <c r="I1" s="6"/>
      <c r="J1" s="6"/>
      <c r="K1" s="6"/>
    </row>
    <row r="2" spans="1:11" x14ac:dyDescent="0.25">
      <c r="A2" s="6" t="s">
        <v>21657</v>
      </c>
      <c r="B2" s="6"/>
      <c r="C2" s="6"/>
    </row>
    <row r="4" spans="1:11" x14ac:dyDescent="0.25">
      <c r="A4" s="66" t="s">
        <v>21661</v>
      </c>
      <c r="B4" s="66"/>
      <c r="C4" s="87"/>
    </row>
    <row r="5" spans="1:11" x14ac:dyDescent="0.25">
      <c r="A5" s="86"/>
      <c r="B5" s="86" t="s">
        <v>21650</v>
      </c>
    </row>
    <row r="6" spans="1:11" x14ac:dyDescent="0.25">
      <c r="A6" s="86" t="s">
        <v>21646</v>
      </c>
      <c r="B6" s="5">
        <v>387966237</v>
      </c>
      <c r="E6" t="s">
        <v>21649</v>
      </c>
    </row>
    <row r="7" spans="1:11" x14ac:dyDescent="0.25">
      <c r="A7" s="86" t="s">
        <v>21647</v>
      </c>
      <c r="B7" s="5">
        <v>440897984</v>
      </c>
    </row>
    <row r="8" spans="1:11" x14ac:dyDescent="0.25">
      <c r="A8" s="86" t="s">
        <v>21648</v>
      </c>
      <c r="B8" s="5">
        <v>51388832</v>
      </c>
    </row>
    <row r="9" spans="1:11" x14ac:dyDescent="0.25">
      <c r="A9" s="86"/>
      <c r="B9" s="5">
        <f>SUM(B6:B8)</f>
        <v>880253053</v>
      </c>
    </row>
    <row r="10" spans="1:11" x14ac:dyDescent="0.25">
      <c r="A10" s="65" t="s">
        <v>21654</v>
      </c>
    </row>
    <row r="11" spans="1:11" s="84" customFormat="1" x14ac:dyDescent="0.25">
      <c r="A11" s="88"/>
    </row>
    <row r="12" spans="1:11" x14ac:dyDescent="0.25">
      <c r="A12" s="534" t="s">
        <v>21655</v>
      </c>
      <c r="B12" s="501"/>
      <c r="C12" s="501"/>
      <c r="D12" s="501"/>
      <c r="E12" s="501"/>
    </row>
    <row r="13" spans="1:11" s="84" customFormat="1" x14ac:dyDescent="0.25">
      <c r="A13" s="534" t="s">
        <v>21656</v>
      </c>
      <c r="B13" s="501"/>
      <c r="C13" s="501"/>
      <c r="D13" s="501"/>
      <c r="E13" s="501"/>
    </row>
    <row r="14" spans="1:11" s="84" customFormat="1" x14ac:dyDescent="0.25">
      <c r="A14" s="534" t="s">
        <v>21664</v>
      </c>
      <c r="B14" s="501"/>
      <c r="C14" s="501"/>
      <c r="D14" s="501"/>
      <c r="E14" s="501"/>
    </row>
    <row r="15" spans="1:11" s="84" customFormat="1" x14ac:dyDescent="0.25">
      <c r="A15" s="88"/>
    </row>
    <row r="16" spans="1:11" x14ac:dyDescent="0.25">
      <c r="A16" s="312" t="s">
        <v>21658</v>
      </c>
      <c r="B16" s="312"/>
      <c r="C16" s="312"/>
      <c r="D16" s="312"/>
      <c r="E16" s="312"/>
    </row>
    <row r="17" spans="1:5" x14ac:dyDescent="0.25">
      <c r="A17" s="533" t="s">
        <v>21660</v>
      </c>
      <c r="B17" s="533" t="s">
        <v>21648</v>
      </c>
      <c r="C17" s="533" t="s">
        <v>21647</v>
      </c>
      <c r="D17" s="533" t="s">
        <v>21646</v>
      </c>
      <c r="E17" s="533" t="s">
        <v>1</v>
      </c>
    </row>
    <row r="18" spans="1:5" x14ac:dyDescent="0.25">
      <c r="A18" s="86" t="s">
        <v>21651</v>
      </c>
      <c r="B18" s="5">
        <v>77</v>
      </c>
      <c r="C18" s="5">
        <v>483</v>
      </c>
      <c r="D18" s="5">
        <v>86</v>
      </c>
      <c r="E18" s="5">
        <v>646</v>
      </c>
    </row>
    <row r="19" spans="1:5" ht="30" x14ac:dyDescent="0.25">
      <c r="A19" s="89" t="s">
        <v>21659</v>
      </c>
      <c r="B19" s="5">
        <v>18</v>
      </c>
      <c r="C19" s="5">
        <v>79</v>
      </c>
      <c r="D19" s="5">
        <v>26</v>
      </c>
      <c r="E19" s="5">
        <v>123</v>
      </c>
    </row>
    <row r="20" spans="1:5" s="84" customFormat="1" x14ac:dyDescent="0.25">
      <c r="A20" s="86" t="s">
        <v>21652</v>
      </c>
      <c r="B20" s="5">
        <v>116</v>
      </c>
      <c r="C20" s="5">
        <v>88</v>
      </c>
      <c r="D20" s="5">
        <v>30</v>
      </c>
      <c r="E20" s="5">
        <v>234</v>
      </c>
    </row>
    <row r="21" spans="1:5" x14ac:dyDescent="0.25">
      <c r="A21" s="99" t="s">
        <v>21653</v>
      </c>
      <c r="B21" s="5">
        <v>55</v>
      </c>
      <c r="C21" s="5">
        <v>72</v>
      </c>
      <c r="D21" s="5">
        <v>43</v>
      </c>
      <c r="E21" s="5">
        <v>170</v>
      </c>
    </row>
    <row r="22" spans="1:5" x14ac:dyDescent="0.25">
      <c r="A22" s="19" t="s">
        <v>1</v>
      </c>
      <c r="B22" s="13">
        <v>266</v>
      </c>
      <c r="C22" s="13">
        <v>722</v>
      </c>
      <c r="D22" s="13">
        <v>185</v>
      </c>
      <c r="E22" s="13">
        <v>1173</v>
      </c>
    </row>
    <row r="26" spans="1:5" x14ac:dyDescent="0.25">
      <c r="A26" s="312" t="s">
        <v>21662</v>
      </c>
      <c r="B26" s="312"/>
      <c r="C26" s="312"/>
      <c r="D26" s="312"/>
      <c r="E26" s="312"/>
    </row>
    <row r="27" spans="1:5" x14ac:dyDescent="0.25">
      <c r="A27" s="533" t="s">
        <v>21660</v>
      </c>
      <c r="B27" s="533" t="s">
        <v>21648</v>
      </c>
      <c r="C27" s="533" t="s">
        <v>21647</v>
      </c>
      <c r="D27" s="533" t="s">
        <v>21646</v>
      </c>
      <c r="E27" s="533" t="s">
        <v>1</v>
      </c>
    </row>
    <row r="28" spans="1:5" x14ac:dyDescent="0.25">
      <c r="A28" s="86" t="s">
        <v>21651</v>
      </c>
      <c r="B28" s="5">
        <v>24771377.570000004</v>
      </c>
      <c r="C28" s="5">
        <v>302905085.72999984</v>
      </c>
      <c r="D28" s="5">
        <v>158261743.33999994</v>
      </c>
      <c r="E28" s="5">
        <v>485938206.63999975</v>
      </c>
    </row>
    <row r="29" spans="1:5" x14ac:dyDescent="0.25">
      <c r="A29" s="86" t="s">
        <v>21659</v>
      </c>
      <c r="B29" s="5">
        <v>11175101.699999999</v>
      </c>
      <c r="C29" s="5">
        <v>32436801.980000008</v>
      </c>
      <c r="D29" s="5">
        <v>42697149.579999991</v>
      </c>
      <c r="E29" s="5">
        <v>86309053.25999999</v>
      </c>
    </row>
    <row r="30" spans="1:5" x14ac:dyDescent="0.25">
      <c r="A30" s="86" t="s">
        <v>21652</v>
      </c>
      <c r="B30" s="5">
        <v>21384981.890000004</v>
      </c>
      <c r="C30" s="5">
        <v>4793071.3299999982</v>
      </c>
      <c r="D30" s="5">
        <v>55551506.009999998</v>
      </c>
      <c r="E30" s="5">
        <v>81729559.230000004</v>
      </c>
    </row>
    <row r="31" spans="1:5" x14ac:dyDescent="0.25">
      <c r="A31" s="99" t="s">
        <v>21653</v>
      </c>
      <c r="B31" s="5">
        <v>2020095.2</v>
      </c>
      <c r="C31" s="5">
        <v>149517482.75</v>
      </c>
      <c r="D31" s="5">
        <v>149151344.59</v>
      </c>
      <c r="E31" s="5">
        <v>300688922.53999996</v>
      </c>
    </row>
    <row r="32" spans="1:5" x14ac:dyDescent="0.25">
      <c r="A32" s="19" t="s">
        <v>1</v>
      </c>
      <c r="B32" s="13">
        <v>59351556.360000014</v>
      </c>
      <c r="C32" s="13">
        <v>489652441.78999984</v>
      </c>
      <c r="D32" s="13">
        <v>405661743.51999992</v>
      </c>
      <c r="E32" s="13">
        <v>954665741.66999972</v>
      </c>
    </row>
    <row r="36" spans="1:5" x14ac:dyDescent="0.25">
      <c r="A36" s="312" t="s">
        <v>21663</v>
      </c>
      <c r="B36" s="312"/>
      <c r="C36" s="312"/>
      <c r="D36" s="312"/>
      <c r="E36" s="312"/>
    </row>
    <row r="37" spans="1:5" x14ac:dyDescent="0.25">
      <c r="A37" s="533" t="s">
        <v>21660</v>
      </c>
      <c r="B37" s="533" t="s">
        <v>21648</v>
      </c>
      <c r="C37" s="533" t="s">
        <v>21647</v>
      </c>
      <c r="D37" s="533" t="s">
        <v>21646</v>
      </c>
      <c r="E37" s="533" t="s">
        <v>1</v>
      </c>
    </row>
    <row r="38" spans="1:5" x14ac:dyDescent="0.25">
      <c r="A38" s="86" t="s">
        <v>21651</v>
      </c>
      <c r="B38" s="5">
        <v>22130677</v>
      </c>
      <c r="C38" s="5">
        <v>265292037</v>
      </c>
      <c r="D38" s="5">
        <v>150182605</v>
      </c>
      <c r="E38" s="5">
        <v>437605319</v>
      </c>
    </row>
    <row r="39" spans="1:5" x14ac:dyDescent="0.25">
      <c r="A39" s="86" t="s">
        <v>21659</v>
      </c>
      <c r="B39" s="5">
        <v>9861409</v>
      </c>
      <c r="C39" s="5">
        <v>30504670</v>
      </c>
      <c r="D39" s="5">
        <v>31428366</v>
      </c>
      <c r="E39" s="5">
        <v>71794445</v>
      </c>
    </row>
    <row r="40" spans="1:5" x14ac:dyDescent="0.25">
      <c r="A40" s="86" t="s">
        <v>21652</v>
      </c>
      <c r="B40" s="5">
        <v>13251362</v>
      </c>
      <c r="C40" s="5">
        <v>3559887</v>
      </c>
      <c r="D40" s="5">
        <v>33089355</v>
      </c>
      <c r="E40" s="5">
        <v>49900604</v>
      </c>
    </row>
    <row r="41" spans="1:5" x14ac:dyDescent="0.25">
      <c r="A41" s="99" t="s">
        <v>21653</v>
      </c>
      <c r="B41" s="5">
        <v>1540124</v>
      </c>
      <c r="C41" s="5">
        <v>139301882</v>
      </c>
      <c r="D41" s="5">
        <v>135005087</v>
      </c>
      <c r="E41" s="5">
        <v>275847093</v>
      </c>
    </row>
    <row r="42" spans="1:5" x14ac:dyDescent="0.25">
      <c r="A42" s="99" t="s">
        <v>21522</v>
      </c>
      <c r="B42" s="5">
        <v>46783572</v>
      </c>
      <c r="C42" s="5">
        <v>438658476</v>
      </c>
      <c r="D42" s="5">
        <v>349705413</v>
      </c>
      <c r="E42" s="5">
        <v>835147461</v>
      </c>
    </row>
  </sheetData>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
  <sheetViews>
    <sheetView zoomScale="110" zoomScaleNormal="110" workbookViewId="0">
      <selection activeCell="F11" sqref="F11"/>
    </sheetView>
  </sheetViews>
  <sheetFormatPr defaultRowHeight="15" x14ac:dyDescent="0.25"/>
  <cols>
    <col min="1" max="1" width="21.5703125" customWidth="1"/>
    <col min="2" max="2" width="13.7109375" customWidth="1"/>
    <col min="3" max="3" width="15.140625" customWidth="1"/>
    <col min="7" max="7" width="23.5703125" customWidth="1"/>
  </cols>
  <sheetData>
    <row r="1" spans="1:9" x14ac:dyDescent="0.25">
      <c r="A1" s="22" t="s">
        <v>22347</v>
      </c>
    </row>
    <row r="2" spans="1:9" x14ac:dyDescent="0.25">
      <c r="A2" s="941" t="s">
        <v>22348</v>
      </c>
    </row>
    <row r="4" spans="1:9" ht="93" customHeight="1" x14ac:dyDescent="0.25">
      <c r="A4" s="105" t="s">
        <v>156</v>
      </c>
      <c r="B4" s="114" t="s">
        <v>22400</v>
      </c>
      <c r="C4" s="114" t="s">
        <v>22401</v>
      </c>
      <c r="D4" s="83"/>
      <c r="E4" s="83"/>
      <c r="F4" s="83"/>
      <c r="G4" s="83"/>
      <c r="I4" s="83"/>
    </row>
    <row r="5" spans="1:9" x14ac:dyDescent="0.25">
      <c r="A5" s="16" t="s">
        <v>22069</v>
      </c>
      <c r="B5" s="16">
        <v>3.2375094975384657</v>
      </c>
      <c r="C5" s="16">
        <v>2.3656072829702128</v>
      </c>
      <c r="E5" s="25"/>
      <c r="F5" s="25"/>
      <c r="G5" s="25"/>
      <c r="H5" s="25"/>
    </row>
    <row r="6" spans="1:9" x14ac:dyDescent="0.25">
      <c r="A6" s="16" t="s">
        <v>110</v>
      </c>
      <c r="B6" s="16">
        <v>2.6403261369522695</v>
      </c>
      <c r="C6" s="16">
        <v>1.4515761606747195</v>
      </c>
      <c r="D6" s="842"/>
      <c r="E6" s="25"/>
      <c r="F6" s="25"/>
      <c r="G6" s="25"/>
      <c r="H6" s="25"/>
    </row>
    <row r="7" spans="1:9" x14ac:dyDescent="0.25">
      <c r="A7" s="16" t="s">
        <v>128</v>
      </c>
      <c r="B7" s="16">
        <v>2.3434649238076468</v>
      </c>
      <c r="C7" s="16">
        <v>1.5717964897494199</v>
      </c>
      <c r="D7" s="842"/>
      <c r="E7" s="25"/>
      <c r="F7" s="25"/>
      <c r="G7" s="25"/>
      <c r="H7" s="25"/>
    </row>
    <row r="8" spans="1:9" x14ac:dyDescent="0.25">
      <c r="A8" s="16" t="s">
        <v>114</v>
      </c>
      <c r="B8" s="16">
        <v>2.1105996866867289</v>
      </c>
      <c r="C8" s="16">
        <v>1.1705221907267711</v>
      </c>
      <c r="D8" s="842"/>
      <c r="E8" s="25"/>
      <c r="F8" s="25"/>
      <c r="G8" s="25"/>
      <c r="H8" s="25"/>
    </row>
    <row r="9" spans="1:9" x14ac:dyDescent="0.25">
      <c r="A9" s="16" t="s">
        <v>105</v>
      </c>
      <c r="B9" s="16">
        <v>1.8315300515105291</v>
      </c>
      <c r="C9" s="16">
        <v>2.3379302543483829</v>
      </c>
      <c r="D9" s="842"/>
      <c r="E9" s="25"/>
      <c r="F9" s="25"/>
      <c r="G9" s="25"/>
      <c r="H9" s="25"/>
    </row>
    <row r="10" spans="1:9" x14ac:dyDescent="0.25">
      <c r="A10" s="16" t="s">
        <v>22366</v>
      </c>
      <c r="B10" s="16">
        <v>1.7344477663717637</v>
      </c>
      <c r="C10" s="16">
        <v>2.4657280596235842</v>
      </c>
      <c r="D10" s="842"/>
      <c r="E10" s="25"/>
      <c r="F10" s="25"/>
      <c r="G10" s="25"/>
      <c r="H10" s="25"/>
    </row>
    <row r="11" spans="1:9" x14ac:dyDescent="0.25">
      <c r="A11" s="16" t="s">
        <v>111</v>
      </c>
      <c r="B11" s="16">
        <v>1.6665613506668044</v>
      </c>
      <c r="C11" s="16">
        <v>2.2436000188085892</v>
      </c>
      <c r="D11" s="842"/>
      <c r="E11" s="25"/>
      <c r="F11" s="25"/>
      <c r="G11" s="25"/>
      <c r="H11" s="25"/>
    </row>
    <row r="12" spans="1:9" x14ac:dyDescent="0.25">
      <c r="A12" s="16" t="s">
        <v>109</v>
      </c>
      <c r="B12" s="16">
        <v>1.4737867101543345</v>
      </c>
      <c r="C12" s="16">
        <v>2.4387984697304774</v>
      </c>
      <c r="D12" s="842"/>
      <c r="E12" s="25"/>
      <c r="F12" s="25"/>
      <c r="G12" s="25"/>
      <c r="H12" s="25"/>
    </row>
    <row r="13" spans="1:9" x14ac:dyDescent="0.25">
      <c r="A13" s="16" t="s">
        <v>37</v>
      </c>
      <c r="B13" s="16">
        <v>1.4099505491227624</v>
      </c>
      <c r="C13" s="16">
        <v>0.86968759775684068</v>
      </c>
      <c r="D13" s="842"/>
      <c r="E13" s="25"/>
      <c r="F13" s="25"/>
      <c r="G13" s="25"/>
      <c r="H13" s="25"/>
    </row>
    <row r="14" spans="1:9" x14ac:dyDescent="0.25">
      <c r="A14" s="16" t="s">
        <v>19</v>
      </c>
      <c r="B14" s="16">
        <v>1.3042142978577842</v>
      </c>
      <c r="C14" s="16">
        <v>1.8006012399618754</v>
      </c>
      <c r="D14" s="842"/>
      <c r="E14" s="25"/>
      <c r="F14" s="25"/>
      <c r="G14" s="25"/>
      <c r="H14" s="25"/>
    </row>
    <row r="15" spans="1:9" x14ac:dyDescent="0.25">
      <c r="A15" s="16" t="s">
        <v>129</v>
      </c>
      <c r="B15" s="16">
        <v>1.2991882759951647</v>
      </c>
      <c r="C15" s="16">
        <v>1.0707108953512241</v>
      </c>
      <c r="D15" s="842"/>
      <c r="E15" s="25"/>
      <c r="F15" s="25"/>
      <c r="G15" s="25"/>
      <c r="H15" s="25"/>
    </row>
    <row r="16" spans="1:9" x14ac:dyDescent="0.25">
      <c r="A16" s="16" t="s">
        <v>130</v>
      </c>
      <c r="B16" s="16">
        <v>1.2148155866880046</v>
      </c>
      <c r="C16" s="16">
        <v>1.9382863583801027</v>
      </c>
      <c r="D16" s="842"/>
      <c r="E16" s="25"/>
      <c r="F16" s="25"/>
      <c r="G16" s="25"/>
      <c r="H16" s="25"/>
    </row>
    <row r="17" spans="1:8" x14ac:dyDescent="0.25">
      <c r="A17" s="16" t="s">
        <v>117</v>
      </c>
      <c r="B17" s="16">
        <v>1.0311088644895472</v>
      </c>
      <c r="C17" s="16">
        <v>2.0187856319800677</v>
      </c>
      <c r="D17" s="842"/>
      <c r="E17" s="25"/>
      <c r="F17" s="25"/>
      <c r="G17" s="25"/>
      <c r="H17" s="25"/>
    </row>
    <row r="18" spans="1:8" x14ac:dyDescent="0.25">
      <c r="A18" s="16" t="s">
        <v>71</v>
      </c>
      <c r="B18" s="16">
        <v>1</v>
      </c>
      <c r="C18" s="16">
        <v>1</v>
      </c>
      <c r="D18" s="842"/>
      <c r="E18" s="25"/>
      <c r="F18" s="25"/>
      <c r="G18" s="25"/>
      <c r="H18" s="25"/>
    </row>
    <row r="19" spans="1:8" x14ac:dyDescent="0.25">
      <c r="A19" s="16" t="s">
        <v>193</v>
      </c>
      <c r="B19" s="16">
        <v>0.97601538760168116</v>
      </c>
      <c r="C19" s="16">
        <v>0.42767321155066623</v>
      </c>
      <c r="D19" s="842"/>
      <c r="E19" s="25"/>
      <c r="F19" s="25"/>
      <c r="G19" s="25"/>
      <c r="H19" s="25"/>
    </row>
    <row r="20" spans="1:8" x14ac:dyDescent="0.25">
      <c r="A20" s="16" t="s">
        <v>133</v>
      </c>
      <c r="B20" s="16">
        <v>0.96251400548526955</v>
      </c>
      <c r="C20" s="16">
        <v>1.2050850649947507</v>
      </c>
      <c r="D20" s="842"/>
      <c r="E20" s="25"/>
      <c r="F20" s="25"/>
      <c r="G20" s="25"/>
      <c r="H20" s="25"/>
    </row>
    <row r="21" spans="1:8" x14ac:dyDescent="0.25">
      <c r="A21" s="16" t="s">
        <v>86</v>
      </c>
      <c r="B21" s="16">
        <v>0.93791518597254175</v>
      </c>
      <c r="C21" s="16">
        <v>0.71228741771149762</v>
      </c>
      <c r="D21" s="842"/>
      <c r="E21" s="25"/>
      <c r="F21" s="25"/>
      <c r="G21" s="25"/>
      <c r="H21" s="25"/>
    </row>
    <row r="22" spans="1:8" x14ac:dyDescent="0.25">
      <c r="A22" s="16" t="s">
        <v>115</v>
      </c>
      <c r="B22" s="16">
        <v>0.8849357164935262</v>
      </c>
      <c r="C22" s="16">
        <v>0.3521616412656971</v>
      </c>
      <c r="D22" s="842"/>
      <c r="E22" s="25"/>
      <c r="F22" s="25"/>
      <c r="G22" s="25"/>
      <c r="H22" s="25"/>
    </row>
    <row r="23" spans="1:8" x14ac:dyDescent="0.25">
      <c r="A23" s="16" t="s">
        <v>113</v>
      </c>
      <c r="B23" s="16">
        <v>0.8173806069635543</v>
      </c>
      <c r="C23" s="16">
        <v>1.0729496457589043</v>
      </c>
      <c r="D23" s="842"/>
      <c r="E23" s="25"/>
      <c r="F23" s="25"/>
      <c r="G23" s="25"/>
      <c r="H23" s="25"/>
    </row>
    <row r="24" spans="1:8" x14ac:dyDescent="0.25">
      <c r="A24" s="16" t="s">
        <v>119</v>
      </c>
      <c r="B24" s="16">
        <v>0.79209472038467799</v>
      </c>
      <c r="C24" s="16">
        <v>0.75336364087933738</v>
      </c>
      <c r="D24" s="842"/>
      <c r="E24" s="25"/>
      <c r="F24" s="25"/>
      <c r="G24" s="25"/>
      <c r="H24" s="25"/>
    </row>
    <row r="25" spans="1:8" x14ac:dyDescent="0.25">
      <c r="A25" s="16" t="s">
        <v>112</v>
      </c>
      <c r="B25" s="16">
        <v>0.77221147188756889</v>
      </c>
      <c r="C25" s="16">
        <v>0.88070064413726734</v>
      </c>
      <c r="D25" s="842"/>
      <c r="E25" s="25"/>
      <c r="F25" s="25"/>
      <c r="G25" s="25"/>
      <c r="H25" s="25"/>
    </row>
    <row r="26" spans="1:8" x14ac:dyDescent="0.25">
      <c r="A26" s="16" t="s">
        <v>121</v>
      </c>
      <c r="B26" s="16">
        <v>0.73210730009524216</v>
      </c>
      <c r="C26" s="16">
        <v>2.2522543640274577</v>
      </c>
      <c r="D26" s="842"/>
      <c r="E26" s="25"/>
      <c r="F26" s="25"/>
      <c r="G26" s="25"/>
      <c r="H26" s="25"/>
    </row>
    <row r="27" spans="1:8" x14ac:dyDescent="0.25">
      <c r="A27" s="16" t="s">
        <v>355</v>
      </c>
      <c r="B27" s="16">
        <v>0.64790116043656554</v>
      </c>
      <c r="C27" s="16">
        <v>0.1505255242632387</v>
      </c>
      <c r="D27" s="842"/>
      <c r="E27" s="25"/>
      <c r="F27" s="25"/>
      <c r="G27" s="25"/>
      <c r="H27" s="25"/>
    </row>
    <row r="28" spans="1:8" x14ac:dyDescent="0.25">
      <c r="A28" s="16" t="s">
        <v>352</v>
      </c>
      <c r="B28" s="16">
        <v>0.60675304411908659</v>
      </c>
      <c r="C28" s="16">
        <v>0.23353248295001511</v>
      </c>
      <c r="D28" s="842"/>
      <c r="E28" s="25"/>
      <c r="F28" s="25"/>
      <c r="G28" s="25"/>
      <c r="H28" s="25"/>
    </row>
    <row r="29" spans="1:8" x14ac:dyDescent="0.25">
      <c r="A29" s="16" t="s">
        <v>384</v>
      </c>
      <c r="B29" s="16">
        <v>0.57465895795768551</v>
      </c>
      <c r="C29" s="16">
        <v>0.32844913467473363</v>
      </c>
      <c r="D29" s="842"/>
      <c r="E29" s="25"/>
      <c r="F29" s="25"/>
      <c r="G29" s="25"/>
      <c r="H29" s="25"/>
    </row>
    <row r="30" spans="1:8" x14ac:dyDescent="0.25">
      <c r="A30" s="16" t="s">
        <v>194</v>
      </c>
      <c r="B30" s="16">
        <v>0.50920249903511516</v>
      </c>
      <c r="C30" s="16">
        <v>0.23702298740903174</v>
      </c>
      <c r="D30" s="842"/>
      <c r="E30" s="25"/>
      <c r="F30" s="25"/>
      <c r="G30" s="25"/>
      <c r="H30" s="25"/>
    </row>
    <row r="31" spans="1:8" x14ac:dyDescent="0.25">
      <c r="A31" s="16" t="s">
        <v>197</v>
      </c>
      <c r="B31" s="16">
        <v>0.49982216606338337</v>
      </c>
      <c r="C31" s="16">
        <v>0.25584014628771268</v>
      </c>
      <c r="D31" s="842"/>
      <c r="E31" s="25"/>
      <c r="F31" s="25"/>
      <c r="G31" s="25"/>
      <c r="H31" s="25"/>
    </row>
    <row r="32" spans="1:8" x14ac:dyDescent="0.25">
      <c r="A32" s="16" t="s">
        <v>124</v>
      </c>
      <c r="B32" s="16">
        <v>0.35247779665338075</v>
      </c>
      <c r="C32" s="16">
        <v>0.13554310524145649</v>
      </c>
      <c r="D32" s="842"/>
      <c r="E32" s="25"/>
      <c r="F32" s="25"/>
      <c r="G32" s="25"/>
      <c r="H32" s="25"/>
    </row>
    <row r="33" spans="1:8" x14ac:dyDescent="0.25">
      <c r="A33" s="16" t="s">
        <v>163</v>
      </c>
      <c r="B33" s="16">
        <v>0.33160521309650426</v>
      </c>
      <c r="C33" s="16">
        <v>9.88958148730677E-2</v>
      </c>
      <c r="D33" s="842"/>
      <c r="E33" s="25"/>
      <c r="F33" s="25"/>
      <c r="G33" s="25"/>
      <c r="H33" s="25"/>
    </row>
  </sheetData>
  <autoFilter ref="A4:C4">
    <sortState ref="A5:C33">
      <sortCondition descending="1" ref="B4"/>
    </sortState>
  </autoFilter>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499984740745262"/>
  </sheetPr>
  <dimension ref="A1:AJ122"/>
  <sheetViews>
    <sheetView zoomScale="40" zoomScaleNormal="40" workbookViewId="0">
      <pane xSplit="1" ySplit="4" topLeftCell="P5" activePane="bottomRight" state="frozen"/>
      <selection pane="topRight" activeCell="B1" sqref="B1"/>
      <selection pane="bottomLeft" activeCell="A5" sqref="A5"/>
      <selection pane="bottomRight"/>
    </sheetView>
  </sheetViews>
  <sheetFormatPr defaultRowHeight="15" x14ac:dyDescent="0.25"/>
  <cols>
    <col min="1" max="1" width="27.7109375" customWidth="1"/>
    <col min="2" max="2" width="15.5703125" customWidth="1"/>
    <col min="3" max="3" width="11.28515625" customWidth="1"/>
    <col min="4" max="4" width="10.42578125" customWidth="1"/>
    <col min="5" max="5" width="9.7109375" customWidth="1"/>
    <col min="6" max="6" width="11.42578125" customWidth="1"/>
    <col min="7" max="9" width="11.42578125" bestFit="1" customWidth="1"/>
    <col min="10" max="10" width="10.28515625" bestFit="1" customWidth="1"/>
    <col min="28" max="29" width="11" customWidth="1"/>
  </cols>
  <sheetData>
    <row r="1" spans="1:29" x14ac:dyDescent="0.25">
      <c r="A1" s="6" t="s">
        <v>314</v>
      </c>
      <c r="B1" s="6"/>
      <c r="C1" s="6"/>
    </row>
    <row r="2" spans="1:29" x14ac:dyDescent="0.25">
      <c r="A2" s="6" t="s">
        <v>391</v>
      </c>
    </row>
    <row r="4" spans="1:29" x14ac:dyDescent="0.25">
      <c r="A4" s="32"/>
      <c r="B4" s="32">
        <v>1980</v>
      </c>
      <c r="C4" s="32">
        <v>1985</v>
      </c>
      <c r="D4" s="32">
        <v>1990</v>
      </c>
      <c r="E4" s="32">
        <v>1993</v>
      </c>
      <c r="F4" s="32">
        <v>1994</v>
      </c>
      <c r="G4" s="32">
        <v>1995</v>
      </c>
      <c r="H4" s="32">
        <v>1996</v>
      </c>
      <c r="I4" s="32">
        <v>1997</v>
      </c>
      <c r="J4" s="32">
        <v>1998</v>
      </c>
      <c r="K4" s="32">
        <v>1999</v>
      </c>
      <c r="L4" s="32">
        <v>2000</v>
      </c>
      <c r="M4" s="32">
        <v>2001</v>
      </c>
      <c r="N4" s="32">
        <v>2002</v>
      </c>
      <c r="O4" s="32">
        <v>2003</v>
      </c>
      <c r="P4" s="32">
        <v>2004</v>
      </c>
      <c r="Q4" s="32">
        <v>2005</v>
      </c>
      <c r="R4" s="32">
        <v>2006</v>
      </c>
      <c r="S4" s="32">
        <v>2007</v>
      </c>
      <c r="T4" s="32">
        <v>2008</v>
      </c>
      <c r="U4" s="32">
        <v>2009</v>
      </c>
      <c r="V4" s="32">
        <v>2010</v>
      </c>
      <c r="W4" s="32">
        <v>2011</v>
      </c>
      <c r="X4" s="32">
        <v>2012</v>
      </c>
      <c r="Y4" s="32">
        <v>2013</v>
      </c>
      <c r="Z4" s="32">
        <v>2014</v>
      </c>
      <c r="AA4" s="32">
        <v>2015</v>
      </c>
      <c r="AB4" s="32">
        <v>2016</v>
      </c>
      <c r="AC4" s="32">
        <v>2017</v>
      </c>
    </row>
    <row r="5" spans="1:29" x14ac:dyDescent="0.25">
      <c r="A5" s="10" t="s">
        <v>219</v>
      </c>
      <c r="B5" s="23">
        <v>19137</v>
      </c>
      <c r="C5" s="23">
        <v>20799</v>
      </c>
      <c r="D5" s="23">
        <v>18839</v>
      </c>
      <c r="E5" s="23">
        <v>18835</v>
      </c>
      <c r="F5" s="23">
        <v>18123</v>
      </c>
      <c r="G5" s="23">
        <v>16879</v>
      </c>
      <c r="H5" s="23">
        <v>18011</v>
      </c>
      <c r="I5" s="23">
        <v>17677</v>
      </c>
      <c r="J5" s="23">
        <v>15800</v>
      </c>
      <c r="K5" s="23">
        <v>17464</v>
      </c>
      <c r="L5" s="23">
        <v>17335</v>
      </c>
      <c r="M5" s="23">
        <v>17980</v>
      </c>
      <c r="N5" s="23">
        <v>18575</v>
      </c>
      <c r="O5" s="23">
        <v>19534</v>
      </c>
      <c r="P5" s="23">
        <v>20469</v>
      </c>
      <c r="Q5" s="23">
        <v>19758</v>
      </c>
      <c r="R5" s="23">
        <v>19212</v>
      </c>
      <c r="S5" s="23">
        <v>17812</v>
      </c>
      <c r="T5" s="23">
        <v>16461</v>
      </c>
      <c r="U5" s="23">
        <v>14855</v>
      </c>
      <c r="V5" s="23">
        <v>13259</v>
      </c>
      <c r="W5" s="23">
        <v>12993</v>
      </c>
      <c r="X5" s="23">
        <v>12438</v>
      </c>
      <c r="Y5" s="23">
        <v>11768</v>
      </c>
      <c r="Z5" s="23">
        <v>11244</v>
      </c>
      <c r="AA5" s="23">
        <v>11430</v>
      </c>
      <c r="AB5" s="23">
        <v>11828</v>
      </c>
      <c r="AC5" s="23">
        <v>11776</v>
      </c>
    </row>
    <row r="6" spans="1:29" x14ac:dyDescent="0.25">
      <c r="A6" s="10" t="s">
        <v>220</v>
      </c>
      <c r="B6" s="23">
        <v>17499</v>
      </c>
      <c r="C6" s="23">
        <v>16358</v>
      </c>
      <c r="D6" s="23">
        <v>14748</v>
      </c>
      <c r="E6" s="23">
        <v>10254</v>
      </c>
      <c r="F6" s="23">
        <v>7685</v>
      </c>
      <c r="G6" s="23">
        <v>12139</v>
      </c>
      <c r="H6" s="23">
        <v>12851</v>
      </c>
      <c r="I6" s="23">
        <v>12793</v>
      </c>
      <c r="J6" s="23">
        <v>12333</v>
      </c>
      <c r="K6" s="23">
        <v>13699</v>
      </c>
      <c r="L6" s="23">
        <v>13635</v>
      </c>
      <c r="M6" s="23">
        <v>12516</v>
      </c>
      <c r="N6" s="23">
        <v>13054</v>
      </c>
      <c r="O6" s="23">
        <v>11178</v>
      </c>
      <c r="P6" s="23">
        <v>11362</v>
      </c>
      <c r="Q6" s="23">
        <v>11958</v>
      </c>
      <c r="R6" s="23">
        <v>12192</v>
      </c>
      <c r="S6" s="23">
        <v>12457</v>
      </c>
      <c r="T6" s="23">
        <v>12027</v>
      </c>
      <c r="U6" s="23">
        <v>11517</v>
      </c>
      <c r="V6" s="23">
        <v>10413</v>
      </c>
      <c r="W6" s="23">
        <v>10080</v>
      </c>
      <c r="X6" s="23">
        <v>9337</v>
      </c>
      <c r="Y6" s="23">
        <v>9130</v>
      </c>
      <c r="Z6" s="23">
        <v>7736</v>
      </c>
      <c r="AA6" s="23">
        <v>7647</v>
      </c>
      <c r="AB6" s="23">
        <v>7556</v>
      </c>
      <c r="AC6" s="23">
        <v>7202</v>
      </c>
    </row>
    <row r="7" spans="1:29" x14ac:dyDescent="0.25">
      <c r="A7" s="10" t="s">
        <v>221</v>
      </c>
      <c r="B7" s="23">
        <v>12968</v>
      </c>
      <c r="C7" s="23">
        <v>13571</v>
      </c>
      <c r="D7" s="23">
        <v>12949</v>
      </c>
      <c r="E7" s="23">
        <v>10599</v>
      </c>
      <c r="F7" s="23">
        <v>9449</v>
      </c>
      <c r="G7" s="23">
        <v>7345</v>
      </c>
      <c r="H7" s="23">
        <v>8231</v>
      </c>
      <c r="I7" s="23">
        <v>8495</v>
      </c>
      <c r="J7" s="23">
        <v>8537</v>
      </c>
      <c r="K7" s="23">
        <v>8542</v>
      </c>
      <c r="L7" s="23">
        <v>8566</v>
      </c>
      <c r="M7" s="23">
        <v>8953</v>
      </c>
      <c r="N7" s="23">
        <v>10911</v>
      </c>
      <c r="O7" s="23">
        <v>8081</v>
      </c>
      <c r="P7" s="23">
        <v>7049</v>
      </c>
      <c r="Q7" s="23">
        <v>7548</v>
      </c>
      <c r="R7" s="23">
        <v>7218</v>
      </c>
      <c r="S7" s="23">
        <v>7729</v>
      </c>
      <c r="T7" s="23">
        <v>7269</v>
      </c>
      <c r="U7" s="23">
        <v>7521</v>
      </c>
      <c r="V7" s="23">
        <v>7631</v>
      </c>
      <c r="W7" s="23">
        <v>8155</v>
      </c>
      <c r="X7" s="23">
        <v>8135</v>
      </c>
      <c r="Y7" s="23">
        <v>7861</v>
      </c>
      <c r="Z7" s="23">
        <v>7638</v>
      </c>
      <c r="AA7" s="23">
        <v>8002</v>
      </c>
      <c r="AB7" s="23">
        <v>8253</v>
      </c>
      <c r="AC7" s="23">
        <v>8561</v>
      </c>
    </row>
    <row r="8" spans="1:29" x14ac:dyDescent="0.25">
      <c r="A8" s="10" t="s">
        <v>222</v>
      </c>
      <c r="B8" s="23">
        <v>3655</v>
      </c>
      <c r="C8" s="23">
        <v>3575</v>
      </c>
      <c r="D8" s="23">
        <v>3129</v>
      </c>
      <c r="E8" s="23">
        <v>4056</v>
      </c>
      <c r="F8" s="23">
        <v>3082</v>
      </c>
      <c r="G8" s="23">
        <v>3001</v>
      </c>
      <c r="H8" s="23">
        <v>2853</v>
      </c>
      <c r="I8" s="23">
        <v>3155</v>
      </c>
      <c r="J8" s="23">
        <v>3347</v>
      </c>
      <c r="K8" s="23">
        <v>4225</v>
      </c>
      <c r="L8" s="23">
        <v>5233</v>
      </c>
      <c r="M8" s="23">
        <v>6615</v>
      </c>
      <c r="N8" s="23">
        <v>7414</v>
      </c>
      <c r="O8" s="23">
        <v>8195</v>
      </c>
      <c r="P8" s="23">
        <v>8268</v>
      </c>
      <c r="Q8" s="23">
        <v>9875</v>
      </c>
      <c r="R8" s="23">
        <v>9553</v>
      </c>
      <c r="S8" s="23">
        <v>9972</v>
      </c>
      <c r="T8" s="23">
        <v>8460</v>
      </c>
      <c r="U8" s="23">
        <v>8669</v>
      </c>
      <c r="V8" s="23">
        <v>8263</v>
      </c>
      <c r="W8" s="23">
        <v>8587</v>
      </c>
      <c r="X8" s="23">
        <v>8178</v>
      </c>
      <c r="Y8" s="23">
        <v>7522</v>
      </c>
      <c r="Z8" s="23">
        <v>6913</v>
      </c>
      <c r="AA8" s="23">
        <v>6824</v>
      </c>
      <c r="AB8" s="23">
        <v>6694</v>
      </c>
      <c r="AC8" s="23">
        <v>6068</v>
      </c>
    </row>
    <row r="9" spans="1:29" s="84" customFormat="1" x14ac:dyDescent="0.25">
      <c r="A9" s="10" t="s">
        <v>390</v>
      </c>
      <c r="B9" s="23" t="s">
        <v>63</v>
      </c>
      <c r="C9" s="23" t="s">
        <v>63</v>
      </c>
      <c r="D9" s="23" t="s">
        <v>63</v>
      </c>
      <c r="E9" s="23">
        <v>3982</v>
      </c>
      <c r="F9" s="23">
        <v>2772</v>
      </c>
      <c r="G9" s="23">
        <v>2546</v>
      </c>
      <c r="H9" s="23">
        <v>2101</v>
      </c>
      <c r="I9" s="23">
        <v>2094</v>
      </c>
      <c r="J9" s="23">
        <v>2281</v>
      </c>
      <c r="K9" s="23">
        <v>2639</v>
      </c>
      <c r="L9" s="23">
        <v>3125</v>
      </c>
      <c r="M9" s="23">
        <v>3402</v>
      </c>
      <c r="N9" s="23">
        <v>3586</v>
      </c>
      <c r="O9" s="23">
        <v>3794</v>
      </c>
      <c r="P9" s="23">
        <v>3786</v>
      </c>
      <c r="Q9" s="23">
        <v>5549</v>
      </c>
      <c r="R9" s="23">
        <v>5290</v>
      </c>
      <c r="S9" s="23">
        <v>5462</v>
      </c>
      <c r="T9" s="23">
        <v>4591</v>
      </c>
      <c r="U9" s="23">
        <v>4533</v>
      </c>
      <c r="V9" s="23">
        <v>4368</v>
      </c>
      <c r="W9" s="23">
        <v>4666</v>
      </c>
      <c r="X9" s="23">
        <v>4292</v>
      </c>
      <c r="Y9" s="23">
        <v>3966</v>
      </c>
      <c r="Z9" s="23">
        <v>3642</v>
      </c>
      <c r="AA9" s="23">
        <v>3709</v>
      </c>
      <c r="AB9" s="23">
        <v>4093</v>
      </c>
      <c r="AC9" s="23">
        <v>3559</v>
      </c>
    </row>
    <row r="10" spans="1:29" x14ac:dyDescent="0.25">
      <c r="A10" s="10" t="s">
        <v>223</v>
      </c>
      <c r="B10" s="23" t="s">
        <v>453</v>
      </c>
      <c r="C10" s="23" t="s">
        <v>63</v>
      </c>
      <c r="D10" s="23" t="s">
        <v>63</v>
      </c>
      <c r="E10" s="23">
        <v>104</v>
      </c>
      <c r="F10" s="23">
        <v>163</v>
      </c>
      <c r="G10" s="23">
        <v>325</v>
      </c>
      <c r="H10" s="23">
        <v>410</v>
      </c>
      <c r="I10" s="23">
        <v>618</v>
      </c>
      <c r="J10" s="23">
        <v>586</v>
      </c>
      <c r="K10" s="23">
        <v>672</v>
      </c>
      <c r="L10" s="23">
        <v>698</v>
      </c>
      <c r="M10" s="23">
        <v>831</v>
      </c>
      <c r="N10" s="23">
        <v>1212</v>
      </c>
      <c r="O10" s="23">
        <v>1456</v>
      </c>
      <c r="P10" s="23">
        <v>1758</v>
      </c>
      <c r="Q10" s="23">
        <v>1787</v>
      </c>
      <c r="R10" s="23">
        <v>1850</v>
      </c>
      <c r="S10" s="23">
        <v>2487</v>
      </c>
      <c r="T10" s="23">
        <v>2724</v>
      </c>
      <c r="U10" s="23">
        <v>2660</v>
      </c>
      <c r="V10" s="23">
        <v>3012</v>
      </c>
      <c r="W10" s="23">
        <v>2991</v>
      </c>
      <c r="X10" s="23">
        <v>3129</v>
      </c>
      <c r="Y10" s="23">
        <v>3112</v>
      </c>
      <c r="Z10" s="23">
        <v>2579</v>
      </c>
      <c r="AA10" s="23">
        <v>3459</v>
      </c>
      <c r="AB10" s="23">
        <v>3344</v>
      </c>
      <c r="AC10" s="23">
        <v>3285</v>
      </c>
    </row>
    <row r="11" spans="1:29" x14ac:dyDescent="0.25">
      <c r="A11" s="10" t="s">
        <v>224</v>
      </c>
      <c r="B11" s="23" t="s">
        <v>63</v>
      </c>
      <c r="C11" s="23" t="s">
        <v>63</v>
      </c>
      <c r="D11" s="23" t="s">
        <v>63</v>
      </c>
      <c r="E11" s="23">
        <v>1</v>
      </c>
      <c r="F11" s="23">
        <v>9</v>
      </c>
      <c r="G11" s="23">
        <v>29</v>
      </c>
      <c r="H11" s="23">
        <v>38</v>
      </c>
      <c r="I11" s="23">
        <v>48</v>
      </c>
      <c r="J11" s="23">
        <v>106</v>
      </c>
      <c r="K11" s="23">
        <v>135</v>
      </c>
      <c r="L11" s="23">
        <v>117</v>
      </c>
      <c r="M11" s="23">
        <v>149</v>
      </c>
      <c r="N11" s="23">
        <v>188</v>
      </c>
      <c r="O11" s="23">
        <v>226</v>
      </c>
      <c r="P11" s="23">
        <v>209</v>
      </c>
      <c r="Q11" s="23">
        <v>131</v>
      </c>
      <c r="R11" s="23">
        <v>143</v>
      </c>
      <c r="S11" s="23">
        <v>153</v>
      </c>
      <c r="T11" s="23">
        <v>161</v>
      </c>
      <c r="U11" s="23">
        <v>160</v>
      </c>
      <c r="V11" s="23">
        <v>175</v>
      </c>
      <c r="W11" s="23">
        <v>250</v>
      </c>
      <c r="X11" s="23">
        <v>190</v>
      </c>
      <c r="Y11" s="23">
        <v>233</v>
      </c>
      <c r="Z11" s="23">
        <v>213</v>
      </c>
      <c r="AA11" s="23">
        <v>208</v>
      </c>
      <c r="AB11" s="23">
        <v>239</v>
      </c>
      <c r="AC11" s="23">
        <v>253</v>
      </c>
    </row>
    <row r="12" spans="1:29" x14ac:dyDescent="0.25">
      <c r="A12" t="s">
        <v>274</v>
      </c>
    </row>
    <row r="14" spans="1:29" x14ac:dyDescent="0.25">
      <c r="A14" s="86" t="s">
        <v>376</v>
      </c>
      <c r="B14" s="5">
        <f>SUM(B10:B11)+B8</f>
        <v>3655</v>
      </c>
      <c r="C14" s="5">
        <f t="shared" ref="C14:AC14" si="0">SUM(C10:C11)+C8</f>
        <v>3575</v>
      </c>
      <c r="D14" s="5">
        <f t="shared" si="0"/>
        <v>3129</v>
      </c>
      <c r="E14" s="5">
        <f t="shared" si="0"/>
        <v>4161</v>
      </c>
      <c r="F14" s="5">
        <f t="shared" si="0"/>
        <v>3254</v>
      </c>
      <c r="G14" s="5">
        <f t="shared" si="0"/>
        <v>3355</v>
      </c>
      <c r="H14" s="5">
        <f t="shared" si="0"/>
        <v>3301</v>
      </c>
      <c r="I14" s="5">
        <f t="shared" si="0"/>
        <v>3821</v>
      </c>
      <c r="J14" s="5">
        <f t="shared" si="0"/>
        <v>4039</v>
      </c>
      <c r="K14" s="5">
        <f t="shared" si="0"/>
        <v>5032</v>
      </c>
      <c r="L14" s="5">
        <f t="shared" si="0"/>
        <v>6048</v>
      </c>
      <c r="M14" s="5">
        <f t="shared" si="0"/>
        <v>7595</v>
      </c>
      <c r="N14" s="5">
        <f t="shared" si="0"/>
        <v>8814</v>
      </c>
      <c r="O14" s="5">
        <f t="shared" si="0"/>
        <v>9877</v>
      </c>
      <c r="P14" s="5">
        <f t="shared" si="0"/>
        <v>10235</v>
      </c>
      <c r="Q14" s="5">
        <f t="shared" si="0"/>
        <v>11793</v>
      </c>
      <c r="R14" s="5">
        <f t="shared" si="0"/>
        <v>11546</v>
      </c>
      <c r="S14" s="5">
        <f t="shared" si="0"/>
        <v>12612</v>
      </c>
      <c r="T14" s="5">
        <f t="shared" si="0"/>
        <v>11345</v>
      </c>
      <c r="U14" s="5">
        <f t="shared" si="0"/>
        <v>11489</v>
      </c>
      <c r="V14" s="5">
        <f t="shared" si="0"/>
        <v>11450</v>
      </c>
      <c r="W14" s="5">
        <f t="shared" si="0"/>
        <v>11828</v>
      </c>
      <c r="X14" s="5">
        <f t="shared" si="0"/>
        <v>11497</v>
      </c>
      <c r="Y14" s="5">
        <f t="shared" si="0"/>
        <v>10867</v>
      </c>
      <c r="Z14" s="5">
        <f t="shared" si="0"/>
        <v>9705</v>
      </c>
      <c r="AA14" s="5">
        <f t="shared" si="0"/>
        <v>10491</v>
      </c>
      <c r="AB14" s="5">
        <f t="shared" si="0"/>
        <v>10277</v>
      </c>
      <c r="AC14" s="5">
        <f t="shared" si="0"/>
        <v>9606</v>
      </c>
    </row>
    <row r="15" spans="1:29" x14ac:dyDescent="0.25">
      <c r="A15" s="86" t="s">
        <v>389</v>
      </c>
      <c r="B15" s="17">
        <f>B8/B6</f>
        <v>0.20886907823304188</v>
      </c>
      <c r="C15" s="17">
        <f t="shared" ref="C15:AA15" si="1">C8/C6</f>
        <v>0.21854749969433915</v>
      </c>
      <c r="D15" s="17">
        <f t="shared" si="1"/>
        <v>0.21216436126932464</v>
      </c>
      <c r="E15" s="17">
        <f>E8/E6</f>
        <v>0.39555295494441195</v>
      </c>
      <c r="F15" s="17">
        <f t="shared" si="1"/>
        <v>0.40104098893949253</v>
      </c>
      <c r="G15" s="17">
        <f t="shared" si="1"/>
        <v>0.24721970508279101</v>
      </c>
      <c r="H15" s="17">
        <f t="shared" si="1"/>
        <v>0.22200606956657071</v>
      </c>
      <c r="I15" s="17">
        <f t="shared" si="1"/>
        <v>0.24661924489955445</v>
      </c>
      <c r="J15" s="17">
        <f t="shared" si="1"/>
        <v>0.2713857131273818</v>
      </c>
      <c r="K15" s="17">
        <f t="shared" si="1"/>
        <v>0.30841667274983575</v>
      </c>
      <c r="L15" s="17">
        <f t="shared" si="1"/>
        <v>0.38379171250458377</v>
      </c>
      <c r="M15" s="17">
        <f t="shared" si="1"/>
        <v>0.52852348993288589</v>
      </c>
      <c r="N15" s="17">
        <f t="shared" si="1"/>
        <v>0.56794852152596909</v>
      </c>
      <c r="O15" s="17">
        <f t="shared" si="1"/>
        <v>0.73313651816067271</v>
      </c>
      <c r="P15" s="17">
        <f t="shared" si="1"/>
        <v>0.72768878718535468</v>
      </c>
      <c r="Q15" s="17">
        <f t="shared" si="1"/>
        <v>0.82580699113564138</v>
      </c>
      <c r="R15" s="17">
        <f t="shared" si="1"/>
        <v>0.78354658792650922</v>
      </c>
      <c r="S15" s="17">
        <f t="shared" si="1"/>
        <v>0.80051376735971747</v>
      </c>
      <c r="T15" s="17">
        <f t="shared" si="1"/>
        <v>0.70341731105013716</v>
      </c>
      <c r="U15" s="17">
        <f t="shared" si="1"/>
        <v>0.75271338022054357</v>
      </c>
      <c r="V15" s="17">
        <f t="shared" si="1"/>
        <v>0.79352732161720929</v>
      </c>
      <c r="W15" s="17">
        <f t="shared" si="1"/>
        <v>0.85188492063492061</v>
      </c>
      <c r="X15" s="17">
        <f t="shared" si="1"/>
        <v>0.87587019385241516</v>
      </c>
      <c r="Y15" s="17">
        <f t="shared" si="1"/>
        <v>0.82387732749178533</v>
      </c>
      <c r="Z15" s="17">
        <f t="shared" si="1"/>
        <v>0.89361427094105483</v>
      </c>
      <c r="AA15" s="17">
        <f t="shared" si="1"/>
        <v>0.89237609520073236</v>
      </c>
      <c r="AB15" s="17">
        <f>AB8/AB6</f>
        <v>0.88591847538380097</v>
      </c>
      <c r="AC15" s="17">
        <f>AC8/AC6</f>
        <v>0.84254373785059711</v>
      </c>
    </row>
    <row r="16" spans="1:29" s="84" customFormat="1" x14ac:dyDescent="0.25">
      <c r="A16" s="86" t="s">
        <v>379</v>
      </c>
      <c r="B16" s="17" t="str">
        <f>IFERROR(B9/B6,"...")</f>
        <v>...</v>
      </c>
      <c r="C16" s="17" t="str">
        <f>IFERROR(C9/C6,"...")</f>
        <v>...</v>
      </c>
      <c r="D16" s="17" t="str">
        <f>IFERROR(D9/D6,"...")</f>
        <v>...</v>
      </c>
      <c r="E16" s="17">
        <f>E9/E6</f>
        <v>0.38833625902086988</v>
      </c>
      <c r="F16" s="17">
        <f t="shared" ref="F16:AC16" si="2">F9/F6</f>
        <v>0.36070266753415747</v>
      </c>
      <c r="G16" s="17">
        <f>G9/G6</f>
        <v>0.20973721064338083</v>
      </c>
      <c r="H16" s="17">
        <f t="shared" si="2"/>
        <v>0.16348922262858923</v>
      </c>
      <c r="I16" s="17">
        <f t="shared" si="2"/>
        <v>0.16368326428515595</v>
      </c>
      <c r="J16" s="17">
        <f t="shared" si="2"/>
        <v>0.18495094462012487</v>
      </c>
      <c r="K16" s="17">
        <f t="shared" si="2"/>
        <v>0.19264179867143588</v>
      </c>
      <c r="L16" s="17">
        <f t="shared" si="2"/>
        <v>0.2291895856252292</v>
      </c>
      <c r="M16" s="17">
        <f t="shared" si="2"/>
        <v>0.27181208053691275</v>
      </c>
      <c r="N16" s="17">
        <f t="shared" si="2"/>
        <v>0.27470507124253102</v>
      </c>
      <c r="O16" s="17">
        <f t="shared" si="2"/>
        <v>0.33941671139738772</v>
      </c>
      <c r="P16" s="17">
        <f t="shared" si="2"/>
        <v>0.33321598310156664</v>
      </c>
      <c r="Q16" s="17">
        <f t="shared" si="2"/>
        <v>0.46404080949991638</v>
      </c>
      <c r="R16" s="17">
        <f t="shared" si="2"/>
        <v>0.43389107611548555</v>
      </c>
      <c r="S16" s="17">
        <f t="shared" si="2"/>
        <v>0.43846833105884242</v>
      </c>
      <c r="T16" s="17">
        <f t="shared" si="2"/>
        <v>0.38172445331337823</v>
      </c>
      <c r="U16" s="17">
        <f t="shared" si="2"/>
        <v>0.39359208127116435</v>
      </c>
      <c r="V16" s="17">
        <f t="shared" si="2"/>
        <v>0.41947565543071164</v>
      </c>
      <c r="W16" s="17">
        <f t="shared" si="2"/>
        <v>0.46289682539682542</v>
      </c>
      <c r="X16" s="17">
        <f t="shared" si="2"/>
        <v>0.45967655563885618</v>
      </c>
      <c r="Y16" s="17">
        <f t="shared" si="2"/>
        <v>0.43439211391018617</v>
      </c>
      <c r="Z16" s="17">
        <f t="shared" si="2"/>
        <v>0.47078593588417789</v>
      </c>
      <c r="AA16" s="17">
        <f t="shared" si="2"/>
        <v>0.48502680789852232</v>
      </c>
      <c r="AB16" s="17">
        <f t="shared" si="2"/>
        <v>0.54168872419269454</v>
      </c>
      <c r="AC16" s="17">
        <f t="shared" si="2"/>
        <v>0.49416828658705914</v>
      </c>
    </row>
    <row r="17" spans="1:36" x14ac:dyDescent="0.25">
      <c r="A17" s="86" t="s">
        <v>437</v>
      </c>
      <c r="B17" s="17" t="str">
        <f>IFERROR(B10/B8,"...")</f>
        <v>...</v>
      </c>
      <c r="C17" s="17" t="str">
        <f t="shared" ref="C17:AC17" si="3">IFERROR(C10/C8,"...")</f>
        <v>...</v>
      </c>
      <c r="D17" s="17" t="str">
        <f t="shared" si="3"/>
        <v>...</v>
      </c>
      <c r="E17" s="17">
        <f t="shared" si="3"/>
        <v>2.564102564102564E-2</v>
      </c>
      <c r="F17" s="17">
        <f t="shared" si="3"/>
        <v>5.2887735236859183E-2</v>
      </c>
      <c r="G17" s="17">
        <f t="shared" si="3"/>
        <v>0.10829723425524825</v>
      </c>
      <c r="H17" s="17">
        <f t="shared" si="3"/>
        <v>0.14370837714686296</v>
      </c>
      <c r="I17" s="17">
        <f t="shared" si="3"/>
        <v>0.19587955625990491</v>
      </c>
      <c r="J17" s="17">
        <f t="shared" si="3"/>
        <v>0.17508216313116223</v>
      </c>
      <c r="K17" s="17">
        <f t="shared" si="3"/>
        <v>0.15905325443786983</v>
      </c>
      <c r="L17" s="17">
        <f t="shared" si="3"/>
        <v>0.13338429199312057</v>
      </c>
      <c r="M17" s="17">
        <f t="shared" si="3"/>
        <v>0.12562358276643992</v>
      </c>
      <c r="N17" s="17">
        <f t="shared" si="3"/>
        <v>0.16347450768815755</v>
      </c>
      <c r="O17" s="17">
        <f t="shared" si="3"/>
        <v>0.17766931055521659</v>
      </c>
      <c r="P17" s="17">
        <f t="shared" si="3"/>
        <v>0.21262699564586357</v>
      </c>
      <c r="Q17" s="17">
        <f t="shared" si="3"/>
        <v>0.18096202531645569</v>
      </c>
      <c r="R17" s="17">
        <f t="shared" si="3"/>
        <v>0.19365644300219825</v>
      </c>
      <c r="S17" s="17">
        <f t="shared" si="3"/>
        <v>0.24939831528279183</v>
      </c>
      <c r="T17" s="17">
        <f t="shared" si="3"/>
        <v>0.3219858156028369</v>
      </c>
      <c r="U17" s="17">
        <f t="shared" si="3"/>
        <v>0.306840466028377</v>
      </c>
      <c r="V17" s="17">
        <f t="shared" si="3"/>
        <v>0.36451651942393803</v>
      </c>
      <c r="W17" s="17">
        <f t="shared" si="3"/>
        <v>0.34831722371025969</v>
      </c>
      <c r="X17" s="17">
        <f t="shared" si="3"/>
        <v>0.38261188554658843</v>
      </c>
      <c r="Y17" s="17">
        <f t="shared" si="3"/>
        <v>0.41371975538420636</v>
      </c>
      <c r="Z17" s="17">
        <f t="shared" si="3"/>
        <v>0.37306523940402142</v>
      </c>
      <c r="AA17" s="17">
        <f t="shared" si="3"/>
        <v>0.50688745603751462</v>
      </c>
      <c r="AB17" s="17">
        <f t="shared" si="3"/>
        <v>0.49955183746638782</v>
      </c>
      <c r="AC17" s="17">
        <f t="shared" si="3"/>
        <v>0.54136453526697426</v>
      </c>
    </row>
    <row r="18" spans="1:36" s="84" customFormat="1" x14ac:dyDescent="0.25">
      <c r="A18" s="86" t="s">
        <v>380</v>
      </c>
      <c r="B18" s="17" t="str">
        <f>IFERROR(B10/B9,"...")</f>
        <v>...</v>
      </c>
      <c r="C18" s="17" t="str">
        <f t="shared" ref="C18:AC18" si="4">IFERROR(C10/C9,"...")</f>
        <v>...</v>
      </c>
      <c r="D18" s="17" t="str">
        <f t="shared" si="4"/>
        <v>...</v>
      </c>
      <c r="E18" s="17">
        <f t="shared" si="4"/>
        <v>2.6117528879959818E-2</v>
      </c>
      <c r="F18" s="17">
        <f t="shared" si="4"/>
        <v>5.88023088023088E-2</v>
      </c>
      <c r="G18" s="17">
        <f t="shared" si="4"/>
        <v>0.12765121759622938</v>
      </c>
      <c r="H18" s="17">
        <f t="shared" si="4"/>
        <v>0.1951451689671585</v>
      </c>
      <c r="I18" s="17">
        <f t="shared" si="4"/>
        <v>0.29512893982808025</v>
      </c>
      <c r="J18" s="17">
        <f t="shared" si="4"/>
        <v>0.25690486628671633</v>
      </c>
      <c r="K18" s="17">
        <f t="shared" si="4"/>
        <v>0.25464190981432361</v>
      </c>
      <c r="L18" s="17">
        <f t="shared" si="4"/>
        <v>0.22336</v>
      </c>
      <c r="M18" s="17">
        <f t="shared" si="4"/>
        <v>0.24426807760141092</v>
      </c>
      <c r="N18" s="17">
        <f t="shared" si="4"/>
        <v>0.33798103736754043</v>
      </c>
      <c r="O18" s="17">
        <f t="shared" si="4"/>
        <v>0.3837638376383764</v>
      </c>
      <c r="P18" s="17">
        <f t="shared" si="4"/>
        <v>0.46434231378763868</v>
      </c>
      <c r="Q18" s="17">
        <f t="shared" si="4"/>
        <v>0.32204000720850606</v>
      </c>
      <c r="R18" s="17">
        <f t="shared" si="4"/>
        <v>0.34971644612476371</v>
      </c>
      <c r="S18" s="17">
        <f t="shared" si="4"/>
        <v>0.45532771878432809</v>
      </c>
      <c r="T18" s="17">
        <f t="shared" si="4"/>
        <v>0.59333478544979312</v>
      </c>
      <c r="U18" s="17">
        <f t="shared" si="4"/>
        <v>0.58680785351864106</v>
      </c>
      <c r="V18" s="17">
        <f t="shared" si="4"/>
        <v>0.68956043956043955</v>
      </c>
      <c r="W18" s="17">
        <f t="shared" si="4"/>
        <v>0.64102014573510502</v>
      </c>
      <c r="X18" s="17">
        <f t="shared" si="4"/>
        <v>0.72903075489282387</v>
      </c>
      <c r="Y18" s="17">
        <f t="shared" si="4"/>
        <v>0.78466969238527484</v>
      </c>
      <c r="Z18" s="17">
        <f t="shared" si="4"/>
        <v>0.70812740252608453</v>
      </c>
      <c r="AA18" s="17">
        <f t="shared" si="4"/>
        <v>0.93259638716635207</v>
      </c>
      <c r="AB18" s="17">
        <f t="shared" si="4"/>
        <v>0.81700464207182999</v>
      </c>
      <c r="AC18" s="17">
        <f t="shared" si="4"/>
        <v>0.92301208204551843</v>
      </c>
    </row>
    <row r="19" spans="1:36" x14ac:dyDescent="0.25">
      <c r="A19" s="86" t="s">
        <v>438</v>
      </c>
      <c r="B19" s="17" t="str">
        <f>IFERROR(B11/(B8),"...")</f>
        <v>...</v>
      </c>
      <c r="C19" s="17" t="str">
        <f t="shared" ref="C19:AC19" si="5">IFERROR(C11/(C8),"...")</f>
        <v>...</v>
      </c>
      <c r="D19" s="17" t="str">
        <f t="shared" si="5"/>
        <v>...</v>
      </c>
      <c r="E19" s="17">
        <f t="shared" si="5"/>
        <v>2.4654832347140041E-4</v>
      </c>
      <c r="F19" s="17">
        <f t="shared" si="5"/>
        <v>2.9201817001946787E-3</v>
      </c>
      <c r="G19" s="17">
        <f t="shared" si="5"/>
        <v>9.663445518160613E-3</v>
      </c>
      <c r="H19" s="17">
        <f t="shared" si="5"/>
        <v>1.331931300385559E-2</v>
      </c>
      <c r="I19" s="17">
        <f t="shared" si="5"/>
        <v>1.5213946117274169E-2</v>
      </c>
      <c r="J19" s="17">
        <f t="shared" si="5"/>
        <v>3.1670152375261426E-2</v>
      </c>
      <c r="K19" s="17">
        <f t="shared" si="5"/>
        <v>3.1952662721893489E-2</v>
      </c>
      <c r="L19" s="17">
        <f t="shared" si="5"/>
        <v>2.2358111981654882E-2</v>
      </c>
      <c r="M19" s="17">
        <f t="shared" si="5"/>
        <v>2.2524565381708238E-2</v>
      </c>
      <c r="N19" s="17">
        <f t="shared" si="5"/>
        <v>2.5357431885621798E-2</v>
      </c>
      <c r="O19" s="17">
        <f t="shared" si="5"/>
        <v>2.7577791336180598E-2</v>
      </c>
      <c r="P19" s="17">
        <f t="shared" si="5"/>
        <v>2.5278180938558298E-2</v>
      </c>
      <c r="Q19" s="17">
        <f t="shared" si="5"/>
        <v>1.3265822784810127E-2</v>
      </c>
      <c r="R19" s="17">
        <f t="shared" si="5"/>
        <v>1.4969119648278028E-2</v>
      </c>
      <c r="S19" s="17">
        <f t="shared" si="5"/>
        <v>1.5342960288808664E-2</v>
      </c>
      <c r="T19" s="17">
        <f t="shared" si="5"/>
        <v>1.9030732860520094E-2</v>
      </c>
      <c r="U19" s="17">
        <f t="shared" si="5"/>
        <v>1.8456569385165534E-2</v>
      </c>
      <c r="V19" s="17">
        <f t="shared" si="5"/>
        <v>2.1178748638509017E-2</v>
      </c>
      <c r="W19" s="17">
        <f t="shared" si="5"/>
        <v>2.9113776639105624E-2</v>
      </c>
      <c r="X19" s="17">
        <f t="shared" si="5"/>
        <v>2.3233064318904376E-2</v>
      </c>
      <c r="Y19" s="17">
        <f t="shared" si="5"/>
        <v>3.0975804307365063E-2</v>
      </c>
      <c r="Z19" s="17">
        <f t="shared" si="5"/>
        <v>3.0811514537827281E-2</v>
      </c>
      <c r="AA19" s="17">
        <f t="shared" si="5"/>
        <v>3.048065650644783E-2</v>
      </c>
      <c r="AB19" s="17">
        <f t="shared" si="5"/>
        <v>3.5703615177771139E-2</v>
      </c>
      <c r="AC19" s="17">
        <f t="shared" si="5"/>
        <v>4.1694133157547789E-2</v>
      </c>
    </row>
    <row r="20" spans="1:36" x14ac:dyDescent="0.25">
      <c r="A20" s="10" t="s">
        <v>381</v>
      </c>
      <c r="B20" s="17" t="str">
        <f>IFERROR(B11/B9,"...")</f>
        <v>...</v>
      </c>
      <c r="C20" s="17" t="str">
        <f t="shared" ref="C20:AC20" si="6">IFERROR(C11/C9,"...")</f>
        <v>...</v>
      </c>
      <c r="D20" s="17" t="str">
        <f t="shared" si="6"/>
        <v>...</v>
      </c>
      <c r="E20" s="17">
        <f t="shared" si="6"/>
        <v>2.5113008538422905E-4</v>
      </c>
      <c r="F20" s="17">
        <f t="shared" si="6"/>
        <v>3.246753246753247E-3</v>
      </c>
      <c r="G20" s="17">
        <f t="shared" si="6"/>
        <v>1.1390416339355853E-2</v>
      </c>
      <c r="H20" s="17">
        <f t="shared" si="6"/>
        <v>1.8086625416468348E-2</v>
      </c>
      <c r="I20" s="17">
        <f t="shared" si="6"/>
        <v>2.2922636103151862E-2</v>
      </c>
      <c r="J20" s="17">
        <f t="shared" si="6"/>
        <v>4.6470846120122755E-2</v>
      </c>
      <c r="K20" s="17">
        <f t="shared" si="6"/>
        <v>5.1155740810913224E-2</v>
      </c>
      <c r="L20" s="17">
        <f t="shared" si="6"/>
        <v>3.7440000000000001E-2</v>
      </c>
      <c r="M20" s="17">
        <f t="shared" si="6"/>
        <v>4.3797766019988242E-2</v>
      </c>
      <c r="N20" s="17">
        <f t="shared" si="6"/>
        <v>5.242610150585611E-2</v>
      </c>
      <c r="O20" s="17">
        <f t="shared" si="6"/>
        <v>5.9567738534528201E-2</v>
      </c>
      <c r="P20" s="17">
        <f t="shared" si="6"/>
        <v>5.5203380876914947E-2</v>
      </c>
      <c r="Q20" s="17">
        <f t="shared" si="6"/>
        <v>2.3607857271580466E-2</v>
      </c>
      <c r="R20" s="17">
        <f t="shared" si="6"/>
        <v>2.7032136105860114E-2</v>
      </c>
      <c r="S20" s="17">
        <f t="shared" si="6"/>
        <v>2.8011717319663128E-2</v>
      </c>
      <c r="T20" s="17">
        <f t="shared" si="6"/>
        <v>3.5068612502722717E-2</v>
      </c>
      <c r="U20" s="17">
        <f t="shared" si="6"/>
        <v>3.5296712993602472E-2</v>
      </c>
      <c r="V20" s="17">
        <f t="shared" si="6"/>
        <v>4.0064102564102567E-2</v>
      </c>
      <c r="W20" s="17">
        <f t="shared" si="6"/>
        <v>5.3579082726103726E-2</v>
      </c>
      <c r="X20" s="17">
        <f t="shared" si="6"/>
        <v>4.4268406337371856E-2</v>
      </c>
      <c r="Y20" s="17">
        <f t="shared" si="6"/>
        <v>5.8749369641956629E-2</v>
      </c>
      <c r="Z20" s="17">
        <f t="shared" si="6"/>
        <v>5.8484349258649093E-2</v>
      </c>
      <c r="AA20" s="17">
        <f t="shared" si="6"/>
        <v>5.6079805877595042E-2</v>
      </c>
      <c r="AB20" s="17">
        <f t="shared" si="6"/>
        <v>5.8392377229416079E-2</v>
      </c>
      <c r="AC20" s="17">
        <f t="shared" si="6"/>
        <v>7.1087384096656367E-2</v>
      </c>
    </row>
    <row r="22" spans="1:36" s="87" customFormat="1" ht="19.5" thickBot="1" x14ac:dyDescent="0.35">
      <c r="A22" s="474" t="s">
        <v>432</v>
      </c>
      <c r="B22" s="202"/>
      <c r="C22" s="202"/>
      <c r="D22" s="202"/>
      <c r="E22" s="202"/>
      <c r="F22" s="202"/>
      <c r="G22" s="202"/>
      <c r="H22" s="202"/>
    </row>
    <row r="23" spans="1:36" x14ac:dyDescent="0.25">
      <c r="A23" s="518" t="s">
        <v>415</v>
      </c>
      <c r="B23" s="519"/>
      <c r="C23" s="519"/>
      <c r="D23" s="519"/>
      <c r="E23" s="519"/>
      <c r="F23" s="519"/>
      <c r="G23" s="519"/>
      <c r="H23" s="519"/>
      <c r="I23" s="519"/>
      <c r="J23" s="520"/>
    </row>
    <row r="24" spans="1:36" s="84" customFormat="1" x14ac:dyDescent="0.25">
      <c r="A24" s="163" t="s">
        <v>414</v>
      </c>
      <c r="B24" s="161" t="s">
        <v>416</v>
      </c>
      <c r="C24" s="48" t="s">
        <v>417</v>
      </c>
      <c r="D24" s="48"/>
      <c r="E24" s="48"/>
      <c r="F24" s="48"/>
      <c r="G24" s="48"/>
      <c r="H24" s="48"/>
      <c r="I24" s="48"/>
      <c r="J24" s="156"/>
    </row>
    <row r="25" spans="1:36" s="84" customFormat="1" x14ac:dyDescent="0.25">
      <c r="A25" s="163" t="s">
        <v>418</v>
      </c>
      <c r="B25" s="161" t="s">
        <v>416</v>
      </c>
      <c r="C25" s="48" t="s">
        <v>223</v>
      </c>
      <c r="D25" s="48"/>
      <c r="E25" s="48"/>
      <c r="F25" s="48"/>
      <c r="G25" s="48"/>
      <c r="H25" s="48"/>
      <c r="I25" s="48"/>
      <c r="J25" s="156"/>
      <c r="K25" s="159"/>
      <c r="Q25" s="102"/>
    </row>
    <row r="26" spans="1:36" s="84" customFormat="1" ht="15.75" thickBot="1" x14ac:dyDescent="0.3">
      <c r="A26" s="164" t="s">
        <v>419</v>
      </c>
      <c r="B26" s="162" t="s">
        <v>416</v>
      </c>
      <c r="C26" s="157" t="s">
        <v>420</v>
      </c>
      <c r="D26" s="157"/>
      <c r="E26" s="157"/>
      <c r="F26" s="157"/>
      <c r="G26" s="157"/>
      <c r="H26" s="157"/>
      <c r="I26" s="157"/>
      <c r="J26" s="158"/>
      <c r="K26" s="159"/>
      <c r="Q26" s="102"/>
    </row>
    <row r="27" spans="1:36" x14ac:dyDescent="0.25">
      <c r="B27" s="155"/>
    </row>
    <row r="28" spans="1:36" s="84" customFormat="1" ht="15.75" thickBot="1" x14ac:dyDescent="0.3">
      <c r="B28" s="522" t="s">
        <v>430</v>
      </c>
      <c r="C28" s="87"/>
      <c r="D28" s="87"/>
      <c r="E28" s="87"/>
      <c r="F28" s="191" t="s">
        <v>433</v>
      </c>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84" t="s">
        <v>421</v>
      </c>
      <c r="AG28" s="84" t="s">
        <v>429</v>
      </c>
    </row>
    <row r="29" spans="1:36" ht="45.75" customHeight="1" thickBot="1" x14ac:dyDescent="0.3">
      <c r="A29" s="521"/>
      <c r="B29" s="1102" t="s">
        <v>434</v>
      </c>
      <c r="C29" s="1103"/>
      <c r="D29" s="1103"/>
      <c r="E29" s="1104"/>
      <c r="F29" s="1102" t="s">
        <v>435</v>
      </c>
      <c r="G29" s="1103"/>
      <c r="H29" s="1103"/>
      <c r="I29" s="1104"/>
      <c r="J29" s="1097" t="s">
        <v>436</v>
      </c>
      <c r="K29" s="1098"/>
      <c r="L29" s="1098"/>
      <c r="M29" s="1099"/>
      <c r="N29" s="1100" t="s">
        <v>392</v>
      </c>
      <c r="O29" s="1098"/>
      <c r="P29" s="1098"/>
      <c r="Q29" s="1098"/>
      <c r="R29" s="1098"/>
      <c r="S29" s="1098"/>
      <c r="T29" s="1098"/>
      <c r="U29" s="1098"/>
      <c r="V29" s="1098"/>
      <c r="W29" s="1098"/>
      <c r="X29" s="1098"/>
      <c r="Y29" s="1098"/>
      <c r="Z29" s="1098"/>
      <c r="AA29" s="1098"/>
      <c r="AB29" s="1098"/>
      <c r="AC29" s="1098"/>
      <c r="AD29" s="1101"/>
      <c r="AE29" s="226" t="s">
        <v>431</v>
      </c>
      <c r="AF29" s="227" t="s">
        <v>422</v>
      </c>
      <c r="AG29" s="228" t="s">
        <v>424</v>
      </c>
      <c r="AH29" s="229" t="s">
        <v>423</v>
      </c>
      <c r="AI29" s="79"/>
      <c r="AJ29" s="79"/>
    </row>
    <row r="30" spans="1:36" x14ac:dyDescent="0.25">
      <c r="A30" s="209" t="s">
        <v>382</v>
      </c>
      <c r="B30" s="189" t="s">
        <v>54</v>
      </c>
      <c r="C30" s="188" t="s">
        <v>55</v>
      </c>
      <c r="D30" s="188" t="s">
        <v>195</v>
      </c>
      <c r="E30" s="190" t="s">
        <v>313</v>
      </c>
      <c r="F30" s="217" t="s">
        <v>54</v>
      </c>
      <c r="G30" s="218" t="s">
        <v>55</v>
      </c>
      <c r="H30" s="218" t="s">
        <v>195</v>
      </c>
      <c r="I30" s="218" t="s">
        <v>313</v>
      </c>
      <c r="J30" s="217" t="s">
        <v>54</v>
      </c>
      <c r="K30" s="218" t="s">
        <v>55</v>
      </c>
      <c r="L30" s="218" t="s">
        <v>195</v>
      </c>
      <c r="M30" s="219" t="s">
        <v>313</v>
      </c>
      <c r="N30" s="220">
        <v>2000</v>
      </c>
      <c r="O30" s="218">
        <v>2001</v>
      </c>
      <c r="P30" s="218">
        <v>2002</v>
      </c>
      <c r="Q30" s="218">
        <v>2003</v>
      </c>
      <c r="R30" s="218">
        <v>2004</v>
      </c>
      <c r="S30" s="218">
        <v>2005</v>
      </c>
      <c r="T30" s="218">
        <v>2006</v>
      </c>
      <c r="U30" s="218">
        <v>2007</v>
      </c>
      <c r="V30" s="218">
        <v>2008</v>
      </c>
      <c r="W30" s="218">
        <v>2009</v>
      </c>
      <c r="X30" s="218">
        <v>2010</v>
      </c>
      <c r="Y30" s="218">
        <v>2011</v>
      </c>
      <c r="Z30" s="218">
        <v>2012</v>
      </c>
      <c r="AA30" s="218">
        <v>2013</v>
      </c>
      <c r="AB30" s="218">
        <v>2014</v>
      </c>
      <c r="AC30" s="218">
        <v>2015</v>
      </c>
      <c r="AD30" s="221">
        <v>2016</v>
      </c>
      <c r="AE30" s="222"/>
      <c r="AF30" s="223"/>
      <c r="AG30" s="224"/>
      <c r="AH30" s="225"/>
      <c r="AI30" s="48"/>
      <c r="AJ30" s="48"/>
    </row>
    <row r="31" spans="1:36" x14ac:dyDescent="0.25">
      <c r="A31" s="210" t="s">
        <v>157</v>
      </c>
      <c r="B31" s="205" t="s">
        <v>368</v>
      </c>
      <c r="C31" s="193"/>
      <c r="D31" s="193"/>
      <c r="E31" s="206"/>
      <c r="F31" s="165">
        <v>221907.09701</v>
      </c>
      <c r="G31" s="5">
        <v>222919</v>
      </c>
      <c r="H31" s="5">
        <v>218613</v>
      </c>
      <c r="I31" s="5" t="s">
        <v>63</v>
      </c>
      <c r="J31" s="165">
        <v>68299.52824</v>
      </c>
      <c r="K31" s="5">
        <v>73350</v>
      </c>
      <c r="L31" s="5">
        <v>77093</v>
      </c>
      <c r="M31" s="166" t="s">
        <v>63</v>
      </c>
      <c r="N31" s="167">
        <v>3802</v>
      </c>
      <c r="O31" s="5">
        <v>3910</v>
      </c>
      <c r="P31" s="5">
        <v>4315</v>
      </c>
      <c r="Q31" s="5">
        <v>4763</v>
      </c>
      <c r="R31" s="5" t="s">
        <v>63</v>
      </c>
      <c r="S31" s="5">
        <v>4931</v>
      </c>
      <c r="T31" s="5">
        <v>5559</v>
      </c>
      <c r="U31" s="5">
        <v>5749</v>
      </c>
      <c r="V31" s="5">
        <v>5808</v>
      </c>
      <c r="W31" s="5">
        <v>5825</v>
      </c>
      <c r="X31" s="5">
        <v>6079</v>
      </c>
      <c r="Y31" s="5">
        <v>6547</v>
      </c>
      <c r="Z31" s="5" t="s">
        <v>63</v>
      </c>
      <c r="AA31" s="5">
        <v>8101</v>
      </c>
      <c r="AB31" s="5">
        <v>8400</v>
      </c>
      <c r="AC31" s="5">
        <v>8627</v>
      </c>
      <c r="AD31" s="168" t="s">
        <v>63</v>
      </c>
      <c r="AE31" s="214" t="str">
        <f>IFERROR(I31/E31,"...")</f>
        <v>...</v>
      </c>
      <c r="AF31" s="203">
        <f>IFERROR(L31/H31,"...")</f>
        <v>0.35264600000914859</v>
      </c>
      <c r="AG31" s="196">
        <f>IFERROR(AC31/H31,"...")</f>
        <v>3.9462429041273853E-2</v>
      </c>
      <c r="AH31" s="197">
        <f>IFERROR(AC31/L31,"...")</f>
        <v>0.11190380449586862</v>
      </c>
      <c r="AI31" s="186"/>
      <c r="AJ31" s="186"/>
    </row>
    <row r="32" spans="1:36" x14ac:dyDescent="0.25">
      <c r="A32" s="210" t="s">
        <v>19</v>
      </c>
      <c r="B32" s="205">
        <v>18935</v>
      </c>
      <c r="C32" s="193">
        <v>19468</v>
      </c>
      <c r="D32" s="193">
        <v>18830</v>
      </c>
      <c r="E32" s="206">
        <v>18505</v>
      </c>
      <c r="F32" s="165" t="s">
        <v>63</v>
      </c>
      <c r="G32" s="5">
        <v>28323.628789999999</v>
      </c>
      <c r="H32" s="5">
        <v>29593.694439999999</v>
      </c>
      <c r="I32" s="5">
        <v>30049.608759999999</v>
      </c>
      <c r="J32" s="165" t="s">
        <v>63</v>
      </c>
      <c r="K32" s="5">
        <v>24066.61364</v>
      </c>
      <c r="L32" s="5">
        <v>24639.656749999998</v>
      </c>
      <c r="M32" s="166">
        <v>26170.214690000001</v>
      </c>
      <c r="N32" s="167" t="s">
        <v>63</v>
      </c>
      <c r="O32" s="5" t="s">
        <v>63</v>
      </c>
      <c r="P32" s="5" t="s">
        <v>63</v>
      </c>
      <c r="Q32" s="5" t="s">
        <v>63</v>
      </c>
      <c r="R32" s="5" t="s">
        <v>63</v>
      </c>
      <c r="S32" s="5" t="s">
        <v>63</v>
      </c>
      <c r="T32" s="5" t="s">
        <v>63</v>
      </c>
      <c r="U32" s="5" t="s">
        <v>63</v>
      </c>
      <c r="V32" s="5" t="s">
        <v>63</v>
      </c>
      <c r="W32" s="5" t="s">
        <v>63</v>
      </c>
      <c r="X32" s="5" t="s">
        <v>63</v>
      </c>
      <c r="Y32" s="5" t="s">
        <v>63</v>
      </c>
      <c r="Z32" s="5" t="s">
        <v>63</v>
      </c>
      <c r="AA32" s="5" t="s">
        <v>63</v>
      </c>
      <c r="AB32" s="5">
        <v>2206.8561</v>
      </c>
      <c r="AC32" s="5">
        <v>2189.0556000000001</v>
      </c>
      <c r="AD32" s="168">
        <v>2238.8672000000001</v>
      </c>
      <c r="AE32" s="214">
        <f>IFERROR(I32/E32,"...")</f>
        <v>1.6238642939746015</v>
      </c>
      <c r="AF32" s="203">
        <f>IFERROR(M32/I32,"...")</f>
        <v>0.87090034679040529</v>
      </c>
      <c r="AG32" s="196">
        <f>IFERROR(AD32/I32,"...")</f>
        <v>7.4505702150113456E-2</v>
      </c>
      <c r="AH32" s="197">
        <f>IFERROR(AD32/M32,"...")</f>
        <v>8.5550203791622009E-2</v>
      </c>
      <c r="AI32" s="186"/>
      <c r="AJ32" s="186"/>
    </row>
    <row r="33" spans="1:36" x14ac:dyDescent="0.25">
      <c r="A33" s="210" t="s">
        <v>383</v>
      </c>
      <c r="B33" s="205" t="s">
        <v>368</v>
      </c>
      <c r="C33" s="193" t="s">
        <v>368</v>
      </c>
      <c r="D33" s="193" t="s">
        <v>368</v>
      </c>
      <c r="E33" s="206" t="s">
        <v>368</v>
      </c>
      <c r="F33" s="165">
        <v>84551</v>
      </c>
      <c r="G33" s="5">
        <v>82720</v>
      </c>
      <c r="H33" s="5" t="s">
        <v>63</v>
      </c>
      <c r="I33" s="5">
        <v>77973</v>
      </c>
      <c r="J33" s="165">
        <v>3062</v>
      </c>
      <c r="K33" s="5">
        <v>3319</v>
      </c>
      <c r="L33" s="5" t="s">
        <v>63</v>
      </c>
      <c r="M33" s="166">
        <v>4516</v>
      </c>
      <c r="N33" s="167">
        <v>942</v>
      </c>
      <c r="O33" s="5">
        <v>1051</v>
      </c>
      <c r="P33" s="5">
        <v>1149</v>
      </c>
      <c r="Q33" s="5">
        <v>1166</v>
      </c>
      <c r="R33" s="5">
        <v>1260</v>
      </c>
      <c r="S33" s="5">
        <v>1367</v>
      </c>
      <c r="T33" s="5">
        <v>1325</v>
      </c>
      <c r="U33" s="5">
        <v>1133</v>
      </c>
      <c r="V33" s="5">
        <v>1133</v>
      </c>
      <c r="W33" s="5">
        <v>1136</v>
      </c>
      <c r="X33" s="5">
        <v>1144</v>
      </c>
      <c r="Y33" s="5">
        <v>912</v>
      </c>
      <c r="Z33" s="5">
        <v>1216</v>
      </c>
      <c r="AA33" s="5">
        <v>1192</v>
      </c>
      <c r="AB33" s="5">
        <v>1216</v>
      </c>
      <c r="AC33" s="5">
        <v>1199</v>
      </c>
      <c r="AD33" s="168">
        <v>999</v>
      </c>
      <c r="AE33" s="214" t="str">
        <f>IFERROR(I33/E33,"...")</f>
        <v>...</v>
      </c>
      <c r="AF33" s="203">
        <f>IFERROR(M33/I33,"...")</f>
        <v>5.7917484257371143E-2</v>
      </c>
      <c r="AG33" s="196">
        <f>IFERROR(AD33/I33,"...")</f>
        <v>1.2812127274825901E-2</v>
      </c>
      <c r="AH33" s="197">
        <f>IFERROR(AD33/M33,"...")</f>
        <v>0.22121346324180691</v>
      </c>
      <c r="AI33" s="186"/>
      <c r="AJ33" s="186"/>
    </row>
    <row r="34" spans="1:36" x14ac:dyDescent="0.25">
      <c r="A34" s="210" t="s">
        <v>105</v>
      </c>
      <c r="B34" s="205">
        <v>47582</v>
      </c>
      <c r="C34" s="193">
        <v>48043</v>
      </c>
      <c r="D34" s="193">
        <v>48486</v>
      </c>
      <c r="E34" s="206">
        <v>48440</v>
      </c>
      <c r="F34" s="165">
        <v>65947</v>
      </c>
      <c r="G34" s="5">
        <v>67114</v>
      </c>
      <c r="H34" s="5" t="s">
        <v>63</v>
      </c>
      <c r="I34" s="5" t="s">
        <v>63</v>
      </c>
      <c r="J34" s="165">
        <v>36993</v>
      </c>
      <c r="K34" s="5">
        <v>38592</v>
      </c>
      <c r="L34" s="5">
        <v>39093</v>
      </c>
      <c r="M34" s="166" t="s">
        <v>63</v>
      </c>
      <c r="N34" s="167">
        <v>1147</v>
      </c>
      <c r="O34" s="5">
        <v>1317</v>
      </c>
      <c r="P34" s="5">
        <v>1413</v>
      </c>
      <c r="Q34" s="5" t="s">
        <v>63</v>
      </c>
      <c r="R34" s="5">
        <v>1479</v>
      </c>
      <c r="S34" s="5">
        <v>1608</v>
      </c>
      <c r="T34" s="5">
        <v>1718</v>
      </c>
      <c r="U34" s="5">
        <v>1716</v>
      </c>
      <c r="V34" s="5">
        <v>1880</v>
      </c>
      <c r="W34" s="5">
        <v>1902</v>
      </c>
      <c r="X34" s="5">
        <v>2126</v>
      </c>
      <c r="Y34" s="5">
        <v>2165</v>
      </c>
      <c r="Z34" s="5">
        <v>2368</v>
      </c>
      <c r="AA34" s="5">
        <v>2464</v>
      </c>
      <c r="AB34" s="5">
        <v>2581</v>
      </c>
      <c r="AC34" s="5">
        <v>2800</v>
      </c>
      <c r="AD34" s="168" t="s">
        <v>63</v>
      </c>
      <c r="AE34" s="214">
        <f>IFERROR(G34/C34,"...")</f>
        <v>1.3969568927835481</v>
      </c>
      <c r="AF34" s="203">
        <f>IFERROR(K34/G34,"...")</f>
        <v>0.57502160503024702</v>
      </c>
      <c r="AG34" s="196">
        <f>IFERROR(AB34/G34,"...")</f>
        <v>3.8456953839735374E-2</v>
      </c>
      <c r="AH34" s="197">
        <f>IFERROR(AC34/L34,"...")</f>
        <v>7.162407592152048E-2</v>
      </c>
      <c r="AI34" s="186"/>
      <c r="AJ34" s="186"/>
    </row>
    <row r="35" spans="1:36" x14ac:dyDescent="0.25">
      <c r="A35" s="210" t="s">
        <v>355</v>
      </c>
      <c r="B35" s="205">
        <v>34215</v>
      </c>
      <c r="C35" s="193">
        <v>33723</v>
      </c>
      <c r="D35" s="193">
        <v>31859</v>
      </c>
      <c r="E35" s="206">
        <v>28961</v>
      </c>
      <c r="F35" s="165">
        <v>38303</v>
      </c>
      <c r="G35" s="5">
        <v>35556</v>
      </c>
      <c r="H35" s="5">
        <v>34158</v>
      </c>
      <c r="I35" s="5">
        <v>33313</v>
      </c>
      <c r="J35" s="165">
        <v>26918</v>
      </c>
      <c r="K35" s="5">
        <v>26454</v>
      </c>
      <c r="L35" s="5">
        <v>27118</v>
      </c>
      <c r="M35" s="166">
        <v>25606</v>
      </c>
      <c r="N35" s="167">
        <v>399</v>
      </c>
      <c r="O35" s="5">
        <v>376</v>
      </c>
      <c r="P35" s="5">
        <v>385</v>
      </c>
      <c r="Q35" s="5">
        <v>401</v>
      </c>
      <c r="R35" s="5">
        <v>392</v>
      </c>
      <c r="S35" s="5">
        <v>528</v>
      </c>
      <c r="T35" s="5" t="s">
        <v>63</v>
      </c>
      <c r="U35" s="5">
        <v>583</v>
      </c>
      <c r="V35" s="5">
        <v>601</v>
      </c>
      <c r="W35" s="5">
        <v>636</v>
      </c>
      <c r="X35" s="5">
        <v>596</v>
      </c>
      <c r="Y35" s="5">
        <v>638</v>
      </c>
      <c r="Z35" s="5">
        <v>979</v>
      </c>
      <c r="AA35" s="5">
        <v>1202</v>
      </c>
      <c r="AB35" s="5">
        <v>1363</v>
      </c>
      <c r="AC35" s="5">
        <v>1442</v>
      </c>
      <c r="AD35" s="168">
        <v>1464</v>
      </c>
      <c r="AE35" s="214">
        <f>IFERROR(I35/E35,"...")</f>
        <v>1.1502710541763062</v>
      </c>
      <c r="AF35" s="203">
        <f>IFERROR(M35/I35,"...")</f>
        <v>0.76864887581424668</v>
      </c>
      <c r="AG35" s="196">
        <f>IFERROR(AD35/I35,"...")</f>
        <v>4.3946807552607089E-2</v>
      </c>
      <c r="AH35" s="197">
        <f>IFERROR(AD35/M35,"...")</f>
        <v>5.7174099820354603E-2</v>
      </c>
      <c r="AI35" s="186"/>
      <c r="AJ35" s="186"/>
    </row>
    <row r="36" spans="1:36" x14ac:dyDescent="0.25">
      <c r="A36" s="210" t="s">
        <v>106</v>
      </c>
      <c r="B36" s="205" t="s">
        <v>368</v>
      </c>
      <c r="C36" s="193" t="s">
        <v>368</v>
      </c>
      <c r="D36" s="193" t="s">
        <v>368</v>
      </c>
      <c r="E36" s="206" t="s">
        <v>368</v>
      </c>
      <c r="F36" s="165" t="s">
        <v>63</v>
      </c>
      <c r="G36" s="5" t="s">
        <v>63</v>
      </c>
      <c r="H36" s="5" t="s">
        <v>63</v>
      </c>
      <c r="I36" s="5" t="s">
        <v>63</v>
      </c>
      <c r="J36" s="165" t="s">
        <v>63</v>
      </c>
      <c r="K36" s="5" t="s">
        <v>63</v>
      </c>
      <c r="L36" s="5" t="s">
        <v>63</v>
      </c>
      <c r="M36" s="166" t="s">
        <v>63</v>
      </c>
      <c r="N36" s="167" t="s">
        <v>63</v>
      </c>
      <c r="O36" s="5" t="s">
        <v>63</v>
      </c>
      <c r="P36" s="5">
        <v>3709</v>
      </c>
      <c r="Q36" s="5" t="s">
        <v>63</v>
      </c>
      <c r="R36" s="5">
        <v>3867</v>
      </c>
      <c r="S36" s="5">
        <v>4200</v>
      </c>
      <c r="T36" s="5">
        <v>4608</v>
      </c>
      <c r="U36" s="5">
        <v>4827</v>
      </c>
      <c r="V36" s="5">
        <v>5440</v>
      </c>
      <c r="W36" s="5">
        <v>5416</v>
      </c>
      <c r="X36" s="5">
        <v>5673</v>
      </c>
      <c r="Y36" s="5">
        <v>5906</v>
      </c>
      <c r="Z36" s="5">
        <v>6396</v>
      </c>
      <c r="AA36" s="5">
        <v>7059</v>
      </c>
      <c r="AB36" s="5">
        <v>7190</v>
      </c>
      <c r="AC36" s="5">
        <v>7546.12</v>
      </c>
      <c r="AD36" s="168" t="s">
        <v>63</v>
      </c>
      <c r="AE36" s="214" t="str">
        <f>IFERROR(I36/E36,"...")</f>
        <v>...</v>
      </c>
      <c r="AF36" s="203" t="str">
        <f>IFERROR(M36/I36,"...")</f>
        <v>...</v>
      </c>
      <c r="AG36" s="196" t="str">
        <f>IFERROR(AD36/I36,"...")</f>
        <v>...</v>
      </c>
      <c r="AH36" s="197" t="str">
        <f>IFERROR(AD36/M36,"...")</f>
        <v>...</v>
      </c>
      <c r="AI36" s="186"/>
      <c r="AJ36" s="186"/>
    </row>
    <row r="37" spans="1:36" x14ac:dyDescent="0.25">
      <c r="A37" s="210" t="s">
        <v>348</v>
      </c>
      <c r="B37" s="205" t="s">
        <v>368</v>
      </c>
      <c r="C37" s="193" t="s">
        <v>368</v>
      </c>
      <c r="D37" s="193" t="s">
        <v>368</v>
      </c>
      <c r="E37" s="206" t="s">
        <v>368</v>
      </c>
      <c r="F37" s="165">
        <v>4229460</v>
      </c>
      <c r="G37" s="5">
        <v>5085064</v>
      </c>
      <c r="H37" s="5">
        <v>5436486</v>
      </c>
      <c r="I37" s="5">
        <v>5735447</v>
      </c>
      <c r="J37" s="169">
        <v>570279</v>
      </c>
      <c r="K37" s="170">
        <v>594051</v>
      </c>
      <c r="L37" s="170">
        <v>614898</v>
      </c>
      <c r="M37" s="171">
        <v>629892</v>
      </c>
      <c r="N37" s="167" t="s">
        <v>63</v>
      </c>
      <c r="O37" s="5" t="s">
        <v>63</v>
      </c>
      <c r="P37" s="5" t="s">
        <v>63</v>
      </c>
      <c r="Q37" s="5" t="s">
        <v>63</v>
      </c>
      <c r="R37" s="5" t="s">
        <v>63</v>
      </c>
      <c r="S37" s="5" t="s">
        <v>63</v>
      </c>
      <c r="T37" s="5" t="s">
        <v>63</v>
      </c>
      <c r="U37" s="5" t="s">
        <v>63</v>
      </c>
      <c r="V37" s="5" t="s">
        <v>63</v>
      </c>
      <c r="W37" s="5" t="s">
        <v>63</v>
      </c>
      <c r="X37" s="5" t="s">
        <v>63</v>
      </c>
      <c r="Y37" s="5" t="s">
        <v>63</v>
      </c>
      <c r="Z37" s="5" t="s">
        <v>63</v>
      </c>
      <c r="AA37" s="5">
        <v>52755</v>
      </c>
      <c r="AB37" s="5">
        <v>54218</v>
      </c>
      <c r="AC37" s="5">
        <v>54891</v>
      </c>
      <c r="AD37" s="168">
        <v>55151</v>
      </c>
      <c r="AE37" s="214" t="str">
        <f>IFERROR(I37/E37,"...")</f>
        <v>...</v>
      </c>
      <c r="AF37" s="203">
        <f>IFERROR(M37/I37,"...")</f>
        <v>0.10982439555277906</v>
      </c>
      <c r="AG37" s="196">
        <f>IFERROR(AD37/I37,"...")</f>
        <v>9.6158154717496305E-3</v>
      </c>
      <c r="AH37" s="197">
        <f>IFERROR(AD37/M37,"...")</f>
        <v>8.7556279489182279E-2</v>
      </c>
      <c r="AI37" s="186"/>
      <c r="AJ37" s="186"/>
    </row>
    <row r="38" spans="1:36" x14ac:dyDescent="0.25">
      <c r="A38" s="210" t="s">
        <v>352</v>
      </c>
      <c r="B38" s="205" t="s">
        <v>198</v>
      </c>
      <c r="C38" s="193">
        <v>13437</v>
      </c>
      <c r="D38" s="193">
        <v>13635</v>
      </c>
      <c r="E38" s="206">
        <v>13188</v>
      </c>
      <c r="F38" s="165" t="s">
        <v>63</v>
      </c>
      <c r="G38" s="5">
        <v>18059</v>
      </c>
      <c r="H38" s="5">
        <v>18951</v>
      </c>
      <c r="I38" s="5">
        <v>18027</v>
      </c>
      <c r="J38" s="169" t="s">
        <v>63</v>
      </c>
      <c r="K38" s="170">
        <v>16261</v>
      </c>
      <c r="L38" s="170">
        <v>16291</v>
      </c>
      <c r="M38" s="171">
        <v>15338</v>
      </c>
      <c r="N38" s="167">
        <v>338</v>
      </c>
      <c r="O38" s="5">
        <v>280</v>
      </c>
      <c r="P38" s="5">
        <v>255</v>
      </c>
      <c r="Q38" s="5">
        <v>314</v>
      </c>
      <c r="R38" s="5" t="s">
        <v>63</v>
      </c>
      <c r="S38" s="5">
        <v>385</v>
      </c>
      <c r="T38" s="5">
        <v>439</v>
      </c>
      <c r="U38" s="5">
        <v>466</v>
      </c>
      <c r="V38" s="5">
        <v>494</v>
      </c>
      <c r="W38" s="5">
        <v>572</v>
      </c>
      <c r="X38" s="5">
        <v>838</v>
      </c>
      <c r="Y38" s="5">
        <v>1072</v>
      </c>
      <c r="Z38" s="5">
        <v>1338</v>
      </c>
      <c r="AA38" s="5" t="s">
        <v>63</v>
      </c>
      <c r="AB38" s="5">
        <v>855</v>
      </c>
      <c r="AC38" s="5">
        <v>878</v>
      </c>
      <c r="AD38" s="168">
        <v>646</v>
      </c>
      <c r="AE38" s="214">
        <f>IFERROR(I38/E38,"...")</f>
        <v>1.3669244767970883</v>
      </c>
      <c r="AF38" s="203">
        <f>IFERROR(M38/I38,"...")</f>
        <v>0.85083485882287679</v>
      </c>
      <c r="AG38" s="196">
        <f>IFERROR(AD38/I38,"...")</f>
        <v>3.5835136184611968E-2</v>
      </c>
      <c r="AH38" s="197">
        <f>IFERROR(AD38/M38,"...")</f>
        <v>4.2117616377624199E-2</v>
      </c>
      <c r="AI38" s="186"/>
      <c r="AJ38" s="186"/>
    </row>
    <row r="39" spans="1:36" x14ac:dyDescent="0.25">
      <c r="A39" s="210" t="s">
        <v>371</v>
      </c>
      <c r="B39" s="205">
        <v>8854</v>
      </c>
      <c r="C39" s="193">
        <v>8427</v>
      </c>
      <c r="D39" s="193">
        <v>8202</v>
      </c>
      <c r="E39" s="206">
        <v>7579</v>
      </c>
      <c r="F39" s="165">
        <v>3374</v>
      </c>
      <c r="G39" s="5">
        <v>3589</v>
      </c>
      <c r="H39" s="5">
        <v>3564</v>
      </c>
      <c r="I39" s="5">
        <v>3481</v>
      </c>
      <c r="J39" s="169">
        <v>1855</v>
      </c>
      <c r="K39" s="170">
        <v>3061</v>
      </c>
      <c r="L39" s="170">
        <v>3352</v>
      </c>
      <c r="M39" s="171">
        <v>3893</v>
      </c>
      <c r="N39" s="167" t="s">
        <v>63</v>
      </c>
      <c r="O39" s="5" t="s">
        <v>63</v>
      </c>
      <c r="P39" s="5">
        <v>3</v>
      </c>
      <c r="Q39" s="5">
        <v>2</v>
      </c>
      <c r="R39" s="5">
        <v>13</v>
      </c>
      <c r="S39" s="5">
        <v>5</v>
      </c>
      <c r="T39" s="5">
        <v>29</v>
      </c>
      <c r="U39" s="5">
        <v>16</v>
      </c>
      <c r="V39" s="5">
        <v>28</v>
      </c>
      <c r="W39" s="5">
        <v>30</v>
      </c>
      <c r="X39" s="5">
        <v>30</v>
      </c>
      <c r="Y39" s="5">
        <v>43</v>
      </c>
      <c r="Z39" s="5">
        <v>48</v>
      </c>
      <c r="AA39" s="5">
        <v>52</v>
      </c>
      <c r="AB39" s="5">
        <v>60</v>
      </c>
      <c r="AC39" s="5">
        <v>77</v>
      </c>
      <c r="AD39" s="168">
        <v>90</v>
      </c>
      <c r="AE39" s="214">
        <f>IFERROR(I39/E39,"...")</f>
        <v>0.45929542155957248</v>
      </c>
      <c r="AF39" s="203">
        <f>IFERROR(M39/I39,"...")</f>
        <v>1.1183567940247054</v>
      </c>
      <c r="AG39" s="196">
        <f>IFERROR(AD39/I39,"...")</f>
        <v>2.5854639471416259E-2</v>
      </c>
      <c r="AH39" s="197">
        <f>IFERROR(AD39/M39,"...")</f>
        <v>2.3118417672745955E-2</v>
      </c>
      <c r="AI39" s="186"/>
      <c r="AJ39" s="186"/>
    </row>
    <row r="40" spans="1:36" x14ac:dyDescent="0.25">
      <c r="A40" s="210" t="s">
        <v>384</v>
      </c>
      <c r="B40" s="205">
        <v>28063</v>
      </c>
      <c r="C40" s="193">
        <v>25651</v>
      </c>
      <c r="D40" s="193">
        <v>24599</v>
      </c>
      <c r="E40" s="206">
        <v>23806</v>
      </c>
      <c r="F40" s="165">
        <v>58270</v>
      </c>
      <c r="G40" s="5">
        <v>56335</v>
      </c>
      <c r="H40" s="5">
        <v>51366</v>
      </c>
      <c r="I40" s="5" t="s">
        <v>63</v>
      </c>
      <c r="J40" s="169">
        <v>38813</v>
      </c>
      <c r="K40" s="170">
        <v>45465</v>
      </c>
      <c r="L40" s="170">
        <v>43899</v>
      </c>
      <c r="M40" s="171" t="s">
        <v>63</v>
      </c>
      <c r="N40" s="167">
        <v>895</v>
      </c>
      <c r="O40" s="5">
        <v>1066</v>
      </c>
      <c r="P40" s="5">
        <v>1327</v>
      </c>
      <c r="Q40" s="5">
        <v>1546</v>
      </c>
      <c r="R40" s="5">
        <v>1732</v>
      </c>
      <c r="S40" s="5">
        <v>1905</v>
      </c>
      <c r="T40" s="5">
        <v>2023</v>
      </c>
      <c r="U40" s="5">
        <v>2272</v>
      </c>
      <c r="V40" s="5">
        <v>2382</v>
      </c>
      <c r="W40" s="5">
        <v>2391</v>
      </c>
      <c r="X40" s="5">
        <v>2228</v>
      </c>
      <c r="Y40" s="5">
        <v>2462</v>
      </c>
      <c r="Z40" s="5">
        <v>2683</v>
      </c>
      <c r="AA40" s="5">
        <v>2433</v>
      </c>
      <c r="AB40" s="5">
        <v>2484</v>
      </c>
      <c r="AC40" s="5">
        <v>2440</v>
      </c>
      <c r="AD40" s="168" t="s">
        <v>63</v>
      </c>
      <c r="AE40" s="214">
        <f>IFERROR(H40/D40,"...")</f>
        <v>2.0881336639700803</v>
      </c>
      <c r="AF40" s="203">
        <f>IFERROR(L40/H40,"...")</f>
        <v>0.85463146828641512</v>
      </c>
      <c r="AG40" s="196">
        <f>IFERROR(AC40/H40,"...")</f>
        <v>4.7502238835027064E-2</v>
      </c>
      <c r="AH40" s="197">
        <f>IFERROR(AC40/L40,"...")</f>
        <v>5.5582131711428506E-2</v>
      </c>
      <c r="AI40" s="186"/>
      <c r="AJ40" s="186"/>
    </row>
    <row r="41" spans="1:36" x14ac:dyDescent="0.25">
      <c r="A41" s="210" t="s">
        <v>109</v>
      </c>
      <c r="B41" s="205">
        <v>48120</v>
      </c>
      <c r="C41" s="193">
        <v>50055</v>
      </c>
      <c r="D41" s="193">
        <v>50035</v>
      </c>
      <c r="E41" s="206">
        <v>50384</v>
      </c>
      <c r="F41" s="165">
        <v>38806</v>
      </c>
      <c r="G41" s="5">
        <v>41075</v>
      </c>
      <c r="H41" s="5">
        <v>42502</v>
      </c>
      <c r="I41" s="5">
        <v>45380</v>
      </c>
      <c r="J41" s="169">
        <v>17522</v>
      </c>
      <c r="K41" s="170">
        <v>18420</v>
      </c>
      <c r="L41" s="170">
        <v>20475</v>
      </c>
      <c r="M41" s="171">
        <v>27703</v>
      </c>
      <c r="N41" s="167" t="s">
        <v>63</v>
      </c>
      <c r="O41" s="5">
        <v>795</v>
      </c>
      <c r="P41" s="5">
        <v>732</v>
      </c>
      <c r="Q41" s="5">
        <v>859</v>
      </c>
      <c r="R41" s="5">
        <v>788</v>
      </c>
      <c r="S41" s="5">
        <v>955</v>
      </c>
      <c r="T41" s="5">
        <v>910</v>
      </c>
      <c r="U41" s="5">
        <v>973</v>
      </c>
      <c r="V41" s="5">
        <v>1102</v>
      </c>
      <c r="W41" s="5">
        <v>1188</v>
      </c>
      <c r="X41" s="5">
        <v>1388</v>
      </c>
      <c r="Y41" s="5">
        <v>1503</v>
      </c>
      <c r="Z41" s="5">
        <v>1552</v>
      </c>
      <c r="AA41" s="5">
        <v>1888</v>
      </c>
      <c r="AB41" s="5">
        <v>2126</v>
      </c>
      <c r="AC41" s="5">
        <v>2176</v>
      </c>
      <c r="AD41" s="168">
        <v>2198</v>
      </c>
      <c r="AE41" s="214">
        <f>IFERROR(I41/E41,"...")</f>
        <v>0.90068275643061291</v>
      </c>
      <c r="AF41" s="203">
        <f>IFERROR(M41/I41,"...")</f>
        <v>0.61046716615249008</v>
      </c>
      <c r="AG41" s="196">
        <f>IFERROR(AD41/I41,"...")</f>
        <v>4.8435434111943586E-2</v>
      </c>
      <c r="AH41" s="197">
        <f>IFERROR(AD41/M41,"...")</f>
        <v>7.934158755369454E-2</v>
      </c>
      <c r="AI41" s="186"/>
      <c r="AJ41" s="186"/>
    </row>
    <row r="42" spans="1:36" x14ac:dyDescent="0.25">
      <c r="A42" s="211" t="s">
        <v>110</v>
      </c>
      <c r="B42" s="230">
        <v>9130</v>
      </c>
      <c r="C42" s="194">
        <v>7736</v>
      </c>
      <c r="D42" s="194">
        <v>7647</v>
      </c>
      <c r="E42" s="231">
        <v>7554</v>
      </c>
      <c r="F42" s="232">
        <v>7522</v>
      </c>
      <c r="G42" s="180">
        <v>6913</v>
      </c>
      <c r="H42" s="180">
        <v>6824</v>
      </c>
      <c r="I42" s="180" t="s">
        <v>63</v>
      </c>
      <c r="J42" s="181">
        <v>3112</v>
      </c>
      <c r="K42" s="182">
        <v>3064</v>
      </c>
      <c r="L42" s="182">
        <v>3459</v>
      </c>
      <c r="M42" s="183" t="s">
        <v>63</v>
      </c>
      <c r="N42" s="184">
        <v>117</v>
      </c>
      <c r="O42" s="180">
        <v>149</v>
      </c>
      <c r="P42" s="180">
        <v>188</v>
      </c>
      <c r="Q42" s="180">
        <v>226</v>
      </c>
      <c r="R42" s="180">
        <v>209</v>
      </c>
      <c r="S42" s="180">
        <v>131</v>
      </c>
      <c r="T42" s="180">
        <v>143</v>
      </c>
      <c r="U42" s="180">
        <v>153</v>
      </c>
      <c r="V42" s="180">
        <v>161</v>
      </c>
      <c r="W42" s="180">
        <v>160</v>
      </c>
      <c r="X42" s="180">
        <v>175</v>
      </c>
      <c r="Y42" s="180">
        <v>250</v>
      </c>
      <c r="Z42" s="180">
        <v>190</v>
      </c>
      <c r="AA42" s="180">
        <v>233</v>
      </c>
      <c r="AB42" s="180">
        <v>213</v>
      </c>
      <c r="AC42" s="180">
        <v>208</v>
      </c>
      <c r="AD42" s="185" t="s">
        <v>63</v>
      </c>
      <c r="AE42" s="198">
        <f>IFERROR(H42/D42,"...")</f>
        <v>0.89237609520073236</v>
      </c>
      <c r="AF42" s="204">
        <f>IFERROR(L42/H42,"...")</f>
        <v>0.50688745603751462</v>
      </c>
      <c r="AG42" s="52">
        <f>IFERROR(AC42/H42,"...")</f>
        <v>3.048065650644783E-2</v>
      </c>
      <c r="AH42" s="199">
        <f>IFERROR(AC42/L42,"...")</f>
        <v>6.013298641225788E-2</v>
      </c>
      <c r="AI42" s="187"/>
      <c r="AJ42" s="187"/>
    </row>
    <row r="43" spans="1:36" x14ac:dyDescent="0.25">
      <c r="A43" s="210" t="s">
        <v>111</v>
      </c>
      <c r="B43" s="205">
        <v>30511</v>
      </c>
      <c r="C43" s="193">
        <v>30567</v>
      </c>
      <c r="D43" s="193">
        <v>29660</v>
      </c>
      <c r="E43" s="206">
        <v>29665</v>
      </c>
      <c r="F43" s="165">
        <v>33669</v>
      </c>
      <c r="G43" s="5">
        <v>34318</v>
      </c>
      <c r="H43" s="5">
        <v>36998</v>
      </c>
      <c r="I43" s="5">
        <v>36151</v>
      </c>
      <c r="J43" s="169">
        <v>17141</v>
      </c>
      <c r="K43" s="170">
        <v>17547</v>
      </c>
      <c r="L43" s="170">
        <v>17831</v>
      </c>
      <c r="M43" s="171">
        <v>17906</v>
      </c>
      <c r="N43" s="167">
        <v>1797</v>
      </c>
      <c r="O43" s="5">
        <v>1797</v>
      </c>
      <c r="P43" s="5">
        <v>1738</v>
      </c>
      <c r="Q43" s="5">
        <v>1759</v>
      </c>
      <c r="R43" s="5">
        <v>1861</v>
      </c>
      <c r="S43" s="5" t="s">
        <v>63</v>
      </c>
      <c r="T43" s="5">
        <v>1846</v>
      </c>
      <c r="U43" s="5">
        <v>1925</v>
      </c>
      <c r="V43" s="5" t="s">
        <v>63</v>
      </c>
      <c r="W43" s="5">
        <v>1943</v>
      </c>
      <c r="X43" s="5">
        <v>1748</v>
      </c>
      <c r="Y43" s="5">
        <v>1850</v>
      </c>
      <c r="Z43" s="5">
        <v>1830</v>
      </c>
      <c r="AA43" s="5">
        <v>1899</v>
      </c>
      <c r="AB43" s="5">
        <v>2013</v>
      </c>
      <c r="AC43" s="5">
        <v>2000</v>
      </c>
      <c r="AD43" s="168">
        <v>2009</v>
      </c>
      <c r="AE43" s="214">
        <f>IFERROR(I43/E43,"...")</f>
        <v>1.2186414967132986</v>
      </c>
      <c r="AF43" s="203">
        <f>IFERROR(M43/I43,"...")</f>
        <v>0.49531133301983349</v>
      </c>
      <c r="AG43" s="196">
        <f>IFERROR(AD43/I43,"...")</f>
        <v>5.5572459959613844E-2</v>
      </c>
      <c r="AH43" s="197">
        <f>IFERROR(AD43/M43,"...")</f>
        <v>0.11219702892885067</v>
      </c>
      <c r="AI43" s="186"/>
      <c r="AJ43" s="186"/>
    </row>
    <row r="44" spans="1:36" x14ac:dyDescent="0.25">
      <c r="A44" s="210" t="s">
        <v>112</v>
      </c>
      <c r="B44" s="205">
        <v>428857</v>
      </c>
      <c r="C44" s="193">
        <v>433423</v>
      </c>
      <c r="D44" s="193">
        <v>442345</v>
      </c>
      <c r="E44" s="206">
        <v>453736</v>
      </c>
      <c r="F44" s="165">
        <v>239564</v>
      </c>
      <c r="G44" s="5">
        <v>240836</v>
      </c>
      <c r="H44" s="5">
        <v>246796</v>
      </c>
      <c r="I44" s="5" t="s">
        <v>63</v>
      </c>
      <c r="J44" s="169">
        <v>259849</v>
      </c>
      <c r="K44" s="170">
        <v>268090</v>
      </c>
      <c r="L44" s="170">
        <v>277242</v>
      </c>
      <c r="M44" s="171" t="s">
        <v>63</v>
      </c>
      <c r="N44" s="167">
        <v>9903</v>
      </c>
      <c r="O44" s="5" t="s">
        <v>63</v>
      </c>
      <c r="P44" s="5">
        <v>10404</v>
      </c>
      <c r="Q44" s="5">
        <v>8420</v>
      </c>
      <c r="R44" s="5">
        <v>9578</v>
      </c>
      <c r="S44" s="5">
        <v>9818</v>
      </c>
      <c r="T44" s="5">
        <v>10650</v>
      </c>
      <c r="U44" s="5">
        <v>11309</v>
      </c>
      <c r="V44" s="5">
        <v>11941</v>
      </c>
      <c r="W44" s="5">
        <v>12595</v>
      </c>
      <c r="X44" s="5" t="s">
        <v>63</v>
      </c>
      <c r="Y44" s="5" t="s">
        <v>63</v>
      </c>
      <c r="Z44" s="5">
        <v>13188</v>
      </c>
      <c r="AA44" s="5">
        <v>13419</v>
      </c>
      <c r="AB44" s="5">
        <v>13729</v>
      </c>
      <c r="AC44" s="5">
        <v>13774</v>
      </c>
      <c r="AD44" s="168" t="s">
        <v>63</v>
      </c>
      <c r="AE44" s="214">
        <f>IFERROR(H44/D44,"...")</f>
        <v>0.55792650532955046</v>
      </c>
      <c r="AF44" s="203">
        <f>IFERROR(L44/H44,"...")</f>
        <v>1.1233650464351124</v>
      </c>
      <c r="AG44" s="196">
        <f>IFERROR(AC44/H44,"...")</f>
        <v>5.5811277330264669E-2</v>
      </c>
      <c r="AH44" s="197">
        <f>IFERROR(AC44/L44,"...")</f>
        <v>4.9682227079591114E-2</v>
      </c>
      <c r="AI44" s="186"/>
      <c r="AJ44" s="186"/>
    </row>
    <row r="45" spans="1:36" x14ac:dyDescent="0.25">
      <c r="A45" s="210" t="s">
        <v>385</v>
      </c>
      <c r="B45" s="205" t="s">
        <v>368</v>
      </c>
      <c r="C45" s="193" t="s">
        <v>368</v>
      </c>
      <c r="D45" s="193" t="s">
        <v>368</v>
      </c>
      <c r="E45" s="206" t="s">
        <v>368</v>
      </c>
      <c r="F45" s="165">
        <v>12254</v>
      </c>
      <c r="G45" s="5">
        <v>15516</v>
      </c>
      <c r="H45" s="5">
        <v>17141</v>
      </c>
      <c r="I45" s="5">
        <v>16094</v>
      </c>
      <c r="J45" s="169">
        <v>3481</v>
      </c>
      <c r="K45" s="170">
        <v>3317</v>
      </c>
      <c r="L45" s="170">
        <v>3892</v>
      </c>
      <c r="M45" s="171">
        <v>4233</v>
      </c>
      <c r="N45" s="167">
        <v>615</v>
      </c>
      <c r="O45" s="5">
        <v>558</v>
      </c>
      <c r="P45" s="5">
        <v>435</v>
      </c>
      <c r="Q45" s="5">
        <v>602</v>
      </c>
      <c r="R45" s="5">
        <v>481</v>
      </c>
      <c r="S45" s="5">
        <v>517</v>
      </c>
      <c r="T45" s="5">
        <v>604</v>
      </c>
      <c r="U45" s="5">
        <v>605</v>
      </c>
      <c r="V45" s="5">
        <v>101</v>
      </c>
      <c r="W45" s="5">
        <v>41</v>
      </c>
      <c r="X45" s="5">
        <v>109</v>
      </c>
      <c r="Y45" s="5">
        <v>917</v>
      </c>
      <c r="Z45" s="5">
        <v>270</v>
      </c>
      <c r="AA45" s="5">
        <v>406</v>
      </c>
      <c r="AB45" s="5">
        <v>450</v>
      </c>
      <c r="AC45" s="5">
        <v>349</v>
      </c>
      <c r="AD45" s="168">
        <v>369</v>
      </c>
      <c r="AE45" s="214" t="str">
        <f>IFERROR(I45/E45,"...")</f>
        <v>...</v>
      </c>
      <c r="AF45" s="203">
        <f>IFERROR(M45/I45,"...")</f>
        <v>0.2630172735180813</v>
      </c>
      <c r="AG45" s="196">
        <f>IFERROR(AD45/I45,"...")</f>
        <v>2.2927799179818565E-2</v>
      </c>
      <c r="AH45" s="197">
        <f>IFERROR(AD45/M45,"...")</f>
        <v>8.7172218284904318E-2</v>
      </c>
      <c r="AI45" s="186"/>
      <c r="AJ45" s="186"/>
    </row>
    <row r="46" spans="1:36" x14ac:dyDescent="0.25">
      <c r="A46" s="210" t="s">
        <v>113</v>
      </c>
      <c r="B46" s="205">
        <v>428350</v>
      </c>
      <c r="C46" s="193">
        <v>385834</v>
      </c>
      <c r="D46" s="193">
        <v>398135</v>
      </c>
      <c r="E46" s="206">
        <v>412659</v>
      </c>
      <c r="F46" s="165" t="s">
        <v>63</v>
      </c>
      <c r="G46" s="5" t="s">
        <v>63</v>
      </c>
      <c r="H46" s="5" t="s">
        <v>63</v>
      </c>
      <c r="I46" s="5" t="s">
        <v>63</v>
      </c>
      <c r="J46" s="169">
        <v>183931</v>
      </c>
      <c r="K46" s="170">
        <v>191000</v>
      </c>
      <c r="L46" s="170">
        <v>196668</v>
      </c>
      <c r="M46" s="171">
        <v>202984</v>
      </c>
      <c r="N46" s="167">
        <v>25780</v>
      </c>
      <c r="O46" s="5">
        <v>24796</v>
      </c>
      <c r="P46" s="5">
        <v>23838</v>
      </c>
      <c r="Q46" s="5">
        <v>23043</v>
      </c>
      <c r="R46" s="5">
        <v>23138</v>
      </c>
      <c r="S46" s="5">
        <v>25952</v>
      </c>
      <c r="T46" s="5">
        <v>24946</v>
      </c>
      <c r="U46" s="5">
        <v>24439</v>
      </c>
      <c r="V46" s="5">
        <v>25190</v>
      </c>
      <c r="W46" s="5">
        <v>25084</v>
      </c>
      <c r="X46" s="5">
        <v>25629</v>
      </c>
      <c r="Y46" s="5">
        <v>26981</v>
      </c>
      <c r="Z46" s="5">
        <v>26807</v>
      </c>
      <c r="AA46" s="5">
        <v>27707</v>
      </c>
      <c r="AB46" s="5">
        <v>28147</v>
      </c>
      <c r="AC46" s="5">
        <v>29218</v>
      </c>
      <c r="AD46" s="168">
        <v>29303</v>
      </c>
      <c r="AE46" s="214" t="str">
        <f>IFERROR(I46/E46,"...")</f>
        <v>...</v>
      </c>
      <c r="AF46" s="203" t="str">
        <f>IFERROR(M46/I46,"...")</f>
        <v>...</v>
      </c>
      <c r="AG46" s="196" t="str">
        <f>IFERROR(AD46/I46,"...")</f>
        <v>...</v>
      </c>
      <c r="AH46" s="197">
        <f>IFERROR(AD46/M46,"...")</f>
        <v>0.14436113191187483</v>
      </c>
      <c r="AI46" s="186"/>
      <c r="AJ46" s="186"/>
    </row>
    <row r="47" spans="1:36" x14ac:dyDescent="0.25">
      <c r="A47" s="210" t="s">
        <v>114</v>
      </c>
      <c r="B47" s="205">
        <v>77364</v>
      </c>
      <c r="C47" s="193">
        <v>76294</v>
      </c>
      <c r="D47" s="193">
        <v>78528</v>
      </c>
      <c r="E47" s="206">
        <v>76202</v>
      </c>
      <c r="F47" s="165">
        <v>53394</v>
      </c>
      <c r="G47" s="5">
        <v>53979</v>
      </c>
      <c r="H47" s="5" t="s">
        <v>63</v>
      </c>
      <c r="I47" s="5" t="s">
        <v>63</v>
      </c>
      <c r="J47" s="169">
        <v>11299</v>
      </c>
      <c r="K47" s="170">
        <v>11730</v>
      </c>
      <c r="L47" s="170" t="s">
        <v>63</v>
      </c>
      <c r="M47" s="171" t="s">
        <v>63</v>
      </c>
      <c r="N47" s="167" t="s">
        <v>63</v>
      </c>
      <c r="O47" s="5">
        <v>875</v>
      </c>
      <c r="P47" s="5">
        <v>1154</v>
      </c>
      <c r="Q47" s="5" t="s">
        <v>63</v>
      </c>
      <c r="R47" s="5">
        <v>1295</v>
      </c>
      <c r="S47" s="5">
        <v>1248</v>
      </c>
      <c r="T47" s="5">
        <v>1556</v>
      </c>
      <c r="U47" s="5">
        <v>2436</v>
      </c>
      <c r="V47" s="5">
        <v>1406</v>
      </c>
      <c r="W47" s="5" t="s">
        <v>63</v>
      </c>
      <c r="X47" s="5">
        <v>1892</v>
      </c>
      <c r="Y47" s="5">
        <v>1696</v>
      </c>
      <c r="Z47" s="5">
        <v>1734</v>
      </c>
      <c r="AA47" s="5">
        <v>1527</v>
      </c>
      <c r="AB47" s="5">
        <v>1601</v>
      </c>
      <c r="AC47" s="5" t="s">
        <v>63</v>
      </c>
      <c r="AD47" s="168" t="s">
        <v>63</v>
      </c>
      <c r="AE47" s="214">
        <f>IFERROR(G47/C47,"...")</f>
        <v>0.70751304165465179</v>
      </c>
      <c r="AF47" s="203">
        <f>IFERROR(K47/G47,"...")</f>
        <v>0.21730673039515366</v>
      </c>
      <c r="AG47" s="196" t="str">
        <f>IFERROR(AC47/G47,"...")</f>
        <v>...</v>
      </c>
      <c r="AH47" s="197">
        <f>IFERROR(AB47/K47,"...")</f>
        <v>0.13648763853367435</v>
      </c>
      <c r="AI47" s="186"/>
      <c r="AJ47" s="186"/>
    </row>
    <row r="48" spans="1:36" x14ac:dyDescent="0.25">
      <c r="A48" s="210" t="s">
        <v>115</v>
      </c>
      <c r="B48" s="205">
        <v>75663</v>
      </c>
      <c r="C48" s="193">
        <v>77302</v>
      </c>
      <c r="D48" s="193">
        <v>72467</v>
      </c>
      <c r="E48" s="206">
        <v>68547</v>
      </c>
      <c r="F48" s="165">
        <v>42683</v>
      </c>
      <c r="G48" s="5">
        <v>41942</v>
      </c>
      <c r="H48" s="5">
        <v>45459</v>
      </c>
      <c r="I48" s="5">
        <v>43423</v>
      </c>
      <c r="J48" s="169">
        <v>20124</v>
      </c>
      <c r="K48" s="170">
        <v>19983</v>
      </c>
      <c r="L48" s="170">
        <v>19888</v>
      </c>
      <c r="M48" s="171">
        <v>21132</v>
      </c>
      <c r="N48" s="167">
        <v>717</v>
      </c>
      <c r="O48" s="5">
        <v>793</v>
      </c>
      <c r="P48" s="5">
        <v>983</v>
      </c>
      <c r="Q48" s="5">
        <v>1067</v>
      </c>
      <c r="R48" s="5">
        <v>893</v>
      </c>
      <c r="S48" s="5">
        <v>1069</v>
      </c>
      <c r="T48" s="5">
        <v>1012</v>
      </c>
      <c r="U48" s="5">
        <v>1059</v>
      </c>
      <c r="V48" s="5">
        <v>1141</v>
      </c>
      <c r="W48" s="5">
        <v>1376</v>
      </c>
      <c r="X48" s="5">
        <v>1275</v>
      </c>
      <c r="Y48" s="5">
        <v>1234</v>
      </c>
      <c r="Z48" s="5">
        <v>1242</v>
      </c>
      <c r="AA48" s="5">
        <v>1069</v>
      </c>
      <c r="AB48" s="5">
        <v>1154</v>
      </c>
      <c r="AC48" s="5">
        <v>1206</v>
      </c>
      <c r="AD48" s="168">
        <v>1255</v>
      </c>
      <c r="AE48" s="214">
        <f>IFERROR(I48/E48,"...")</f>
        <v>0.63347775978525678</v>
      </c>
      <c r="AF48" s="203">
        <f>IFERROR(M48/I48,"...")</f>
        <v>0.48665453791769336</v>
      </c>
      <c r="AG48" s="196">
        <f>IFERROR(AD48/I48,"...")</f>
        <v>2.8901734104046242E-2</v>
      </c>
      <c r="AH48" s="197">
        <f>IFERROR(AD48/M48,"...")</f>
        <v>5.9388604959303426E-2</v>
      </c>
      <c r="AI48" s="186"/>
      <c r="AJ48" s="186"/>
    </row>
    <row r="49" spans="1:36" x14ac:dyDescent="0.25">
      <c r="A49" s="210" t="s">
        <v>116</v>
      </c>
      <c r="B49" s="205" t="s">
        <v>368</v>
      </c>
      <c r="C49" s="193" t="s">
        <v>368</v>
      </c>
      <c r="D49" s="193" t="s">
        <v>368</v>
      </c>
      <c r="E49" s="206" t="s">
        <v>368</v>
      </c>
      <c r="F49" s="165" t="s">
        <v>63</v>
      </c>
      <c r="G49" s="5" t="s">
        <v>63</v>
      </c>
      <c r="H49" s="5" t="s">
        <v>63</v>
      </c>
      <c r="I49" s="5" t="s">
        <v>63</v>
      </c>
      <c r="J49" s="169" t="s">
        <v>63</v>
      </c>
      <c r="K49" s="170" t="s">
        <v>63</v>
      </c>
      <c r="L49" s="170" t="s">
        <v>63</v>
      </c>
      <c r="M49" s="171" t="s">
        <v>63</v>
      </c>
      <c r="N49" s="167">
        <v>2</v>
      </c>
      <c r="O49" s="5">
        <v>3</v>
      </c>
      <c r="P49" s="5">
        <v>5</v>
      </c>
      <c r="Q49" s="5">
        <v>6</v>
      </c>
      <c r="R49" s="5">
        <v>10</v>
      </c>
      <c r="S49" s="5">
        <v>14</v>
      </c>
      <c r="T49" s="5">
        <v>15</v>
      </c>
      <c r="U49" s="5">
        <v>10</v>
      </c>
      <c r="V49" s="5">
        <v>23</v>
      </c>
      <c r="W49" s="5">
        <v>32</v>
      </c>
      <c r="X49" s="5">
        <v>36</v>
      </c>
      <c r="Y49" s="5" t="s">
        <v>63</v>
      </c>
      <c r="Z49" s="5">
        <v>40</v>
      </c>
      <c r="AA49" s="5" t="s">
        <v>63</v>
      </c>
      <c r="AB49" s="5" t="s">
        <v>63</v>
      </c>
      <c r="AC49" s="5" t="s">
        <v>63</v>
      </c>
      <c r="AD49" s="168" t="s">
        <v>63</v>
      </c>
      <c r="AE49" s="214" t="str">
        <f>IFERROR(I49/E49,"...")</f>
        <v>...</v>
      </c>
      <c r="AF49" s="203" t="str">
        <f>IFERROR(M49/I49,"...")</f>
        <v>...</v>
      </c>
      <c r="AG49" s="196" t="str">
        <f>IFERROR(AD49/I49,"...")</f>
        <v>...</v>
      </c>
      <c r="AH49" s="197" t="str">
        <f>IFERROR(AD49/M49,"...")</f>
        <v>...</v>
      </c>
      <c r="AI49" s="186"/>
      <c r="AJ49" s="186"/>
    </row>
    <row r="50" spans="1:36" x14ac:dyDescent="0.25">
      <c r="A50" s="210" t="s">
        <v>117</v>
      </c>
      <c r="B50" s="205" t="s">
        <v>198</v>
      </c>
      <c r="C50" s="193">
        <v>56954</v>
      </c>
      <c r="D50" s="193">
        <v>59260</v>
      </c>
      <c r="E50" s="206">
        <v>72760</v>
      </c>
      <c r="F50" s="165">
        <v>29391</v>
      </c>
      <c r="G50" s="5">
        <v>40856</v>
      </c>
      <c r="H50" s="5">
        <v>41072</v>
      </c>
      <c r="I50" s="5" t="s">
        <v>63</v>
      </c>
      <c r="J50" s="169">
        <v>15687</v>
      </c>
      <c r="K50" s="170">
        <v>14623</v>
      </c>
      <c r="L50" s="170">
        <v>16006</v>
      </c>
      <c r="M50" s="171" t="s">
        <v>63</v>
      </c>
      <c r="N50" s="167">
        <v>501</v>
      </c>
      <c r="O50" s="5">
        <v>572</v>
      </c>
      <c r="P50" s="5">
        <v>520</v>
      </c>
      <c r="Q50" s="5">
        <v>668</v>
      </c>
      <c r="R50" s="5">
        <v>683</v>
      </c>
      <c r="S50" s="5">
        <v>810</v>
      </c>
      <c r="T50" s="5">
        <v>979</v>
      </c>
      <c r="U50" s="5">
        <v>1035</v>
      </c>
      <c r="V50" s="5">
        <v>1090</v>
      </c>
      <c r="W50" s="5">
        <v>1211</v>
      </c>
      <c r="X50" s="5">
        <v>1222</v>
      </c>
      <c r="Y50" s="5" t="s">
        <v>63</v>
      </c>
      <c r="Z50" s="5">
        <v>1447</v>
      </c>
      <c r="AA50" s="5">
        <v>1532</v>
      </c>
      <c r="AB50" s="5">
        <v>1738</v>
      </c>
      <c r="AC50" s="5">
        <v>1749</v>
      </c>
      <c r="AD50" s="168" t="s">
        <v>63</v>
      </c>
      <c r="AE50" s="214">
        <f>IFERROR(H50/D50,"...")</f>
        <v>0.69308133648329395</v>
      </c>
      <c r="AF50" s="203">
        <f>IFERROR(L50/H50,"...")</f>
        <v>0.38970588235294118</v>
      </c>
      <c r="AG50" s="196">
        <f>IFERROR(AC50/H50,"...")</f>
        <v>4.2583755356447213E-2</v>
      </c>
      <c r="AH50" s="197">
        <f>IFERROR(AC50/L50,"...")</f>
        <v>0.10927152317880795</v>
      </c>
      <c r="AI50" s="186"/>
      <c r="AJ50" s="186"/>
    </row>
    <row r="51" spans="1:36" x14ac:dyDescent="0.25">
      <c r="A51" s="210" t="s">
        <v>118</v>
      </c>
      <c r="B51" s="205" t="s">
        <v>368</v>
      </c>
      <c r="C51" s="193" t="s">
        <v>368</v>
      </c>
      <c r="D51" s="193" t="s">
        <v>368</v>
      </c>
      <c r="E51" s="206" t="s">
        <v>368</v>
      </c>
      <c r="F51" s="165">
        <v>49386</v>
      </c>
      <c r="G51" s="5">
        <v>51761</v>
      </c>
      <c r="H51" s="5">
        <v>50688</v>
      </c>
      <c r="I51" s="5" t="s">
        <v>63</v>
      </c>
      <c r="J51" s="169">
        <v>20768</v>
      </c>
      <c r="K51" s="170">
        <v>21751</v>
      </c>
      <c r="L51" s="170">
        <v>21242</v>
      </c>
      <c r="M51" s="171" t="s">
        <v>63</v>
      </c>
      <c r="N51" s="167">
        <v>688</v>
      </c>
      <c r="O51" s="5">
        <v>859</v>
      </c>
      <c r="P51" s="5">
        <v>863</v>
      </c>
      <c r="Q51" s="5">
        <v>999</v>
      </c>
      <c r="R51" s="5">
        <v>1135</v>
      </c>
      <c r="S51" s="5">
        <v>1206</v>
      </c>
      <c r="T51" s="5">
        <v>1210</v>
      </c>
      <c r="U51" s="5">
        <v>1288</v>
      </c>
      <c r="V51" s="5">
        <v>1427</v>
      </c>
      <c r="W51" s="5">
        <v>1373</v>
      </c>
      <c r="X51" s="5">
        <v>1534</v>
      </c>
      <c r="Y51" s="5">
        <v>1530</v>
      </c>
      <c r="Z51" s="5">
        <v>1586</v>
      </c>
      <c r="AA51" s="5">
        <v>1541</v>
      </c>
      <c r="AB51" s="5">
        <v>1546</v>
      </c>
      <c r="AC51" s="5">
        <v>1617</v>
      </c>
      <c r="AD51" s="168" t="s">
        <v>63</v>
      </c>
      <c r="AE51" s="214" t="str">
        <f>IFERROR(I51/E51,"...")</f>
        <v>...</v>
      </c>
      <c r="AF51" s="203">
        <f>IFERROR(L51/H51,"...")</f>
        <v>0.41907354797979796</v>
      </c>
      <c r="AG51" s="196">
        <f>IFERROR(AC51/H51,"...")</f>
        <v>3.1901041666666664E-2</v>
      </c>
      <c r="AH51" s="197">
        <f>IFERROR(AC51/L51,"...")</f>
        <v>7.6122775633179554E-2</v>
      </c>
      <c r="AI51" s="186"/>
      <c r="AJ51" s="186"/>
    </row>
    <row r="52" spans="1:36" x14ac:dyDescent="0.25">
      <c r="A52" s="210" t="s">
        <v>120</v>
      </c>
      <c r="B52" s="205" t="s">
        <v>368</v>
      </c>
      <c r="C52" s="193" t="s">
        <v>368</v>
      </c>
      <c r="D52" s="193" t="s">
        <v>368</v>
      </c>
      <c r="E52" s="206" t="s">
        <v>368</v>
      </c>
      <c r="F52" s="165">
        <v>552904</v>
      </c>
      <c r="G52" s="5">
        <v>559540</v>
      </c>
      <c r="H52" s="5">
        <v>558036</v>
      </c>
      <c r="I52" s="5" t="s">
        <v>63</v>
      </c>
      <c r="J52" s="169">
        <v>107202</v>
      </c>
      <c r="K52" s="170">
        <v>102821</v>
      </c>
      <c r="L52" s="170">
        <v>100463</v>
      </c>
      <c r="M52" s="171" t="s">
        <v>63</v>
      </c>
      <c r="N52" s="167">
        <v>12192</v>
      </c>
      <c r="O52" s="5">
        <v>13179</v>
      </c>
      <c r="P52" s="5">
        <v>13642</v>
      </c>
      <c r="Q52" s="5">
        <v>14512</v>
      </c>
      <c r="R52" s="5">
        <v>15160</v>
      </c>
      <c r="S52" s="5">
        <v>15286</v>
      </c>
      <c r="T52" s="5">
        <v>15979</v>
      </c>
      <c r="U52" s="5">
        <v>16810</v>
      </c>
      <c r="V52" s="5">
        <v>16296</v>
      </c>
      <c r="W52" s="5">
        <v>16476</v>
      </c>
      <c r="X52" s="5">
        <v>15867</v>
      </c>
      <c r="Y52" s="5">
        <v>15910</v>
      </c>
      <c r="Z52" s="5">
        <v>16286</v>
      </c>
      <c r="AA52" s="5">
        <v>16471</v>
      </c>
      <c r="AB52" s="5">
        <v>16039</v>
      </c>
      <c r="AC52" s="5">
        <v>15714</v>
      </c>
      <c r="AD52" s="168" t="s">
        <v>63</v>
      </c>
      <c r="AE52" s="214" t="str">
        <f>IFERROR(I52/E52,"...")</f>
        <v>...</v>
      </c>
      <c r="AF52" s="203">
        <f>IFERROR(L52/H52,"...")</f>
        <v>0.18002960382484284</v>
      </c>
      <c r="AG52" s="196">
        <f>IFERROR(AC52/H52,"...")</f>
        <v>2.8159473582349527E-2</v>
      </c>
      <c r="AH52" s="197">
        <f>IFERROR(AC52/L52,"...")</f>
        <v>0.15641579486975304</v>
      </c>
      <c r="AI52" s="186"/>
      <c r="AJ52" s="186"/>
    </row>
    <row r="53" spans="1:36" x14ac:dyDescent="0.25">
      <c r="A53" s="210" t="s">
        <v>193</v>
      </c>
      <c r="B53" s="205">
        <v>15096</v>
      </c>
      <c r="C53" s="193">
        <v>13756</v>
      </c>
      <c r="D53" s="193">
        <v>12745</v>
      </c>
      <c r="E53" s="206">
        <v>12068</v>
      </c>
      <c r="F53" s="165">
        <v>12921</v>
      </c>
      <c r="G53" s="5">
        <v>9170</v>
      </c>
      <c r="H53" s="5">
        <v>8540</v>
      </c>
      <c r="I53" s="5">
        <v>8002</v>
      </c>
      <c r="J53" s="169">
        <v>4180</v>
      </c>
      <c r="K53" s="170">
        <v>4386</v>
      </c>
      <c r="L53" s="170">
        <v>4441</v>
      </c>
      <c r="M53" s="171">
        <v>4121</v>
      </c>
      <c r="N53" s="167">
        <v>40</v>
      </c>
      <c r="O53" s="5">
        <v>37</v>
      </c>
      <c r="P53" s="5">
        <v>52</v>
      </c>
      <c r="Q53" s="5">
        <v>64</v>
      </c>
      <c r="R53" s="5">
        <v>84</v>
      </c>
      <c r="S53" s="5">
        <v>114</v>
      </c>
      <c r="T53" s="5">
        <v>106</v>
      </c>
      <c r="U53" s="5">
        <v>146</v>
      </c>
      <c r="V53" s="5">
        <v>139</v>
      </c>
      <c r="W53" s="5">
        <v>174</v>
      </c>
      <c r="X53" s="5">
        <v>132</v>
      </c>
      <c r="Y53" s="5">
        <v>297</v>
      </c>
      <c r="Z53" s="5">
        <v>267</v>
      </c>
      <c r="AA53" s="5">
        <v>315</v>
      </c>
      <c r="AB53" s="5">
        <v>264</v>
      </c>
      <c r="AC53" s="5">
        <v>255</v>
      </c>
      <c r="AD53" s="168">
        <v>197</v>
      </c>
      <c r="AE53" s="214">
        <f>IFERROR(I53/E53,"...")</f>
        <v>0.66307590321511434</v>
      </c>
      <c r="AF53" s="203">
        <f>IFERROR(M53/I53,"...")</f>
        <v>0.51499625093726564</v>
      </c>
      <c r="AG53" s="196">
        <f>IFERROR(AD53/I53,"...")</f>
        <v>2.4618845288677832E-2</v>
      </c>
      <c r="AH53" s="197">
        <f>IFERROR(AD53/M53,"...")</f>
        <v>4.7803931084688181E-2</v>
      </c>
      <c r="AI53" s="186"/>
      <c r="AJ53" s="186"/>
    </row>
    <row r="54" spans="1:36" x14ac:dyDescent="0.25">
      <c r="A54" s="210" t="s">
        <v>194</v>
      </c>
      <c r="B54" s="205">
        <v>29565</v>
      </c>
      <c r="C54" s="193">
        <v>28767</v>
      </c>
      <c r="D54" s="193">
        <v>27738</v>
      </c>
      <c r="E54" s="206">
        <v>24581</v>
      </c>
      <c r="F54" s="165">
        <v>29810</v>
      </c>
      <c r="G54" s="5">
        <v>24046</v>
      </c>
      <c r="H54" s="5">
        <v>23245</v>
      </c>
      <c r="I54" s="5">
        <v>21425</v>
      </c>
      <c r="J54" s="169" t="s">
        <v>393</v>
      </c>
      <c r="K54" s="170" t="s">
        <v>394</v>
      </c>
      <c r="L54" s="170" t="s">
        <v>395</v>
      </c>
      <c r="M54" s="171">
        <v>7943</v>
      </c>
      <c r="N54" s="167">
        <v>442</v>
      </c>
      <c r="O54" s="5">
        <v>261</v>
      </c>
      <c r="P54" s="5">
        <v>387</v>
      </c>
      <c r="Q54" s="5">
        <v>252</v>
      </c>
      <c r="R54" s="5">
        <v>301</v>
      </c>
      <c r="S54" s="5">
        <v>321</v>
      </c>
      <c r="T54" s="5">
        <v>326</v>
      </c>
      <c r="U54" s="5">
        <v>367</v>
      </c>
      <c r="V54" s="5">
        <v>369</v>
      </c>
      <c r="W54" s="5">
        <v>397</v>
      </c>
      <c r="X54" s="5">
        <v>406</v>
      </c>
      <c r="Y54" s="5">
        <v>353</v>
      </c>
      <c r="Z54" s="5">
        <v>398</v>
      </c>
      <c r="AA54" s="5">
        <v>441</v>
      </c>
      <c r="AB54" s="5">
        <v>411</v>
      </c>
      <c r="AC54" s="5">
        <v>417</v>
      </c>
      <c r="AD54" s="168">
        <v>324</v>
      </c>
      <c r="AE54" s="214">
        <f>IFERROR(I54/E54,"...")</f>
        <v>0.87160815263821656</v>
      </c>
      <c r="AF54" s="203">
        <f>IFERROR(M54/I54,"...")</f>
        <v>0.37073512252042007</v>
      </c>
      <c r="AG54" s="196">
        <f>IFERROR(AD54/I54,"...")</f>
        <v>1.5122520420070012E-2</v>
      </c>
      <c r="AH54" s="197">
        <f>IFERROR(AD54/M54,"...")</f>
        <v>4.0790633261991692E-2</v>
      </c>
      <c r="AI54" s="186"/>
      <c r="AJ54" s="186"/>
    </row>
    <row r="55" spans="1:36" x14ac:dyDescent="0.25">
      <c r="A55" s="210" t="s">
        <v>86</v>
      </c>
      <c r="B55" s="205">
        <v>5371</v>
      </c>
      <c r="C55" s="193">
        <v>5471</v>
      </c>
      <c r="D55" s="193">
        <v>5408</v>
      </c>
      <c r="E55" s="206">
        <v>5973</v>
      </c>
      <c r="F55" s="165">
        <v>2153</v>
      </c>
      <c r="G55" s="5">
        <v>2108</v>
      </c>
      <c r="H55" s="5">
        <v>2067</v>
      </c>
      <c r="I55" s="5">
        <v>2071</v>
      </c>
      <c r="J55" s="169">
        <v>987</v>
      </c>
      <c r="K55" s="170">
        <v>1205</v>
      </c>
      <c r="L55" s="170">
        <v>1255</v>
      </c>
      <c r="M55" s="171">
        <v>1194</v>
      </c>
      <c r="N55" s="167">
        <v>6</v>
      </c>
      <c r="O55" s="5">
        <v>6</v>
      </c>
      <c r="P55" s="5">
        <v>11</v>
      </c>
      <c r="Q55" s="5">
        <v>8</v>
      </c>
      <c r="R55" s="5">
        <v>5</v>
      </c>
      <c r="S55" s="5">
        <v>5</v>
      </c>
      <c r="T55" s="5">
        <v>4</v>
      </c>
      <c r="U55" s="5">
        <v>9</v>
      </c>
      <c r="V55" s="5">
        <v>11</v>
      </c>
      <c r="W55" s="5">
        <v>19</v>
      </c>
      <c r="X55" s="5">
        <v>12</v>
      </c>
      <c r="Y55" s="5">
        <v>19</v>
      </c>
      <c r="Z55" s="5">
        <v>13</v>
      </c>
      <c r="AA55" s="5">
        <v>24</v>
      </c>
      <c r="AB55" s="5">
        <v>22</v>
      </c>
      <c r="AC55" s="5">
        <v>30</v>
      </c>
      <c r="AD55" s="168">
        <v>45</v>
      </c>
      <c r="AE55" s="214">
        <f>IFERROR(I55/E55,"...")</f>
        <v>0.34672693788715886</v>
      </c>
      <c r="AF55" s="203">
        <f>IFERROR(M55/I55,"...")</f>
        <v>0.57653307580878799</v>
      </c>
      <c r="AG55" s="196">
        <f>IFERROR(AD55/I55,"...")</f>
        <v>2.1728633510381457E-2</v>
      </c>
      <c r="AH55" s="197">
        <f>IFERROR(AD55/M55,"...")</f>
        <v>3.7688442211055273E-2</v>
      </c>
      <c r="AI55" s="186"/>
      <c r="AJ55" s="186"/>
    </row>
    <row r="56" spans="1:36" x14ac:dyDescent="0.25">
      <c r="A56" s="210" t="s">
        <v>122</v>
      </c>
      <c r="B56" s="205">
        <v>83528</v>
      </c>
      <c r="C56" s="193">
        <v>82075</v>
      </c>
      <c r="D56" s="193">
        <v>84672</v>
      </c>
      <c r="E56" s="206">
        <v>86647</v>
      </c>
      <c r="F56" s="165">
        <v>92323</v>
      </c>
      <c r="G56" s="5">
        <v>93306</v>
      </c>
      <c r="H56" s="5">
        <v>98461</v>
      </c>
      <c r="I56" s="5" t="s">
        <v>63</v>
      </c>
      <c r="J56" s="169">
        <v>40270</v>
      </c>
      <c r="K56" s="170">
        <v>41936</v>
      </c>
      <c r="L56" s="170">
        <v>43978</v>
      </c>
      <c r="M56" s="171" t="s">
        <v>63</v>
      </c>
      <c r="N56" s="167">
        <v>2489</v>
      </c>
      <c r="O56" s="5">
        <v>2533</v>
      </c>
      <c r="P56" s="5">
        <v>2556</v>
      </c>
      <c r="Q56" s="5">
        <v>2584</v>
      </c>
      <c r="R56" s="5">
        <v>2679</v>
      </c>
      <c r="S56" s="5">
        <v>2879</v>
      </c>
      <c r="T56" s="5">
        <v>2993</v>
      </c>
      <c r="U56" s="5">
        <v>3160</v>
      </c>
      <c r="V56" s="5">
        <v>3214</v>
      </c>
      <c r="W56" s="5">
        <v>3301</v>
      </c>
      <c r="X56" s="5">
        <v>3736</v>
      </c>
      <c r="Y56" s="5">
        <v>3715</v>
      </c>
      <c r="Z56" s="5">
        <v>4040</v>
      </c>
      <c r="AA56" s="5">
        <v>4321</v>
      </c>
      <c r="AB56" s="5">
        <v>4528</v>
      </c>
      <c r="AC56" s="5" t="s">
        <v>63</v>
      </c>
      <c r="AD56" s="168" t="s">
        <v>63</v>
      </c>
      <c r="AE56" s="214">
        <f>IFERROR(H56/D56,"...")</f>
        <v>1.1628519463340892</v>
      </c>
      <c r="AF56" s="203">
        <f>IFERROR(L56/H56,"...")</f>
        <v>0.44665400513909059</v>
      </c>
      <c r="AG56" s="196">
        <f>IFERROR(AB56/G56,"...")</f>
        <v>4.8528497631449209E-2</v>
      </c>
      <c r="AH56" s="197">
        <f>IFERROR(AB56/K56,"...")</f>
        <v>0.1079740557039298</v>
      </c>
      <c r="AI56" s="186"/>
      <c r="AJ56" s="186"/>
    </row>
    <row r="57" spans="1:36" x14ac:dyDescent="0.25">
      <c r="A57" s="210" t="s">
        <v>123</v>
      </c>
      <c r="B57" s="205">
        <v>41313</v>
      </c>
      <c r="C57" s="193">
        <v>40890</v>
      </c>
      <c r="D57" s="193">
        <v>42740</v>
      </c>
      <c r="E57" s="206">
        <v>44187</v>
      </c>
      <c r="F57" s="165">
        <v>28060</v>
      </c>
      <c r="G57" s="5">
        <v>29841</v>
      </c>
      <c r="H57" s="5">
        <v>30367</v>
      </c>
      <c r="I57" s="5" t="s">
        <v>63</v>
      </c>
      <c r="J57" s="169">
        <v>11859</v>
      </c>
      <c r="K57" s="170">
        <v>13267</v>
      </c>
      <c r="L57" s="170">
        <v>13448</v>
      </c>
      <c r="M57" s="171" t="s">
        <v>63</v>
      </c>
      <c r="N57" s="167">
        <v>658</v>
      </c>
      <c r="O57" s="5">
        <v>768</v>
      </c>
      <c r="P57" s="5">
        <v>740</v>
      </c>
      <c r="Q57" s="5">
        <v>714</v>
      </c>
      <c r="R57" s="5">
        <v>756</v>
      </c>
      <c r="S57" s="5">
        <v>838</v>
      </c>
      <c r="T57" s="5">
        <v>882</v>
      </c>
      <c r="U57" s="5">
        <v>980</v>
      </c>
      <c r="V57" s="5">
        <v>1231</v>
      </c>
      <c r="W57" s="5">
        <v>1084</v>
      </c>
      <c r="X57" s="5">
        <v>1202</v>
      </c>
      <c r="Y57" s="5">
        <v>1297</v>
      </c>
      <c r="Z57" s="5">
        <v>1408</v>
      </c>
      <c r="AA57" s="5">
        <v>1237</v>
      </c>
      <c r="AB57" s="5">
        <v>1442</v>
      </c>
      <c r="AC57" s="5">
        <v>1407</v>
      </c>
      <c r="AD57" s="168" t="s">
        <v>63</v>
      </c>
      <c r="AE57" s="214">
        <f>IFERROR(H57/D57,"...")</f>
        <v>0.71050538137576036</v>
      </c>
      <c r="AF57" s="203">
        <f>IFERROR(L57/H57,"...")</f>
        <v>0.44284914545394671</v>
      </c>
      <c r="AG57" s="196">
        <f>IFERROR(AC57/H57,"...")</f>
        <v>4.633319063457042E-2</v>
      </c>
      <c r="AH57" s="197">
        <f>IFERROR(AC57/L57,"...")</f>
        <v>0.1046252230814991</v>
      </c>
      <c r="AI57" s="186"/>
      <c r="AJ57" s="186"/>
    </row>
    <row r="58" spans="1:36" x14ac:dyDescent="0.25">
      <c r="A58" s="210" t="s">
        <v>124</v>
      </c>
      <c r="B58" s="205">
        <v>261202</v>
      </c>
      <c r="C58" s="193">
        <v>233845</v>
      </c>
      <c r="D58" s="193">
        <v>225255</v>
      </c>
      <c r="E58" s="206">
        <v>210357</v>
      </c>
      <c r="F58" s="165">
        <v>392182</v>
      </c>
      <c r="G58" s="5">
        <v>362043</v>
      </c>
      <c r="H58" s="5">
        <v>334259</v>
      </c>
      <c r="I58" s="5">
        <v>316953</v>
      </c>
      <c r="J58" s="169">
        <v>198956</v>
      </c>
      <c r="K58" s="170">
        <v>189872</v>
      </c>
      <c r="L58" s="170">
        <v>177973</v>
      </c>
      <c r="M58" s="171">
        <v>166754</v>
      </c>
      <c r="N58" s="167" t="s">
        <v>63</v>
      </c>
      <c r="O58" s="5">
        <v>4400</v>
      </c>
      <c r="P58" s="5">
        <v>4400</v>
      </c>
      <c r="Q58" s="5">
        <v>5450</v>
      </c>
      <c r="R58" s="5">
        <v>5460</v>
      </c>
      <c r="S58" s="5">
        <v>5722</v>
      </c>
      <c r="T58" s="5">
        <v>5917</v>
      </c>
      <c r="U58" s="5">
        <v>6072</v>
      </c>
      <c r="V58" s="5">
        <v>5616</v>
      </c>
      <c r="W58" s="5">
        <v>5068</v>
      </c>
      <c r="X58" s="5">
        <v>3317</v>
      </c>
      <c r="Y58" s="5">
        <v>3055</v>
      </c>
      <c r="Z58" s="5">
        <v>3590</v>
      </c>
      <c r="AA58" s="5">
        <v>3719</v>
      </c>
      <c r="AB58" s="5">
        <v>3376</v>
      </c>
      <c r="AC58" s="5">
        <v>3787</v>
      </c>
      <c r="AD58" s="168">
        <v>3764</v>
      </c>
      <c r="AE58" s="214">
        <f>IFERROR(I58/E58,"...")</f>
        <v>1.5067385444743935</v>
      </c>
      <c r="AF58" s="203">
        <f>IFERROR(M58/I58,"...")</f>
        <v>0.52611585944919281</v>
      </c>
      <c r="AG58" s="196">
        <f>IFERROR(AD58/I58,"...")</f>
        <v>1.1875577767050635E-2</v>
      </c>
      <c r="AH58" s="197">
        <f>IFERROR(AD58/M58,"...")</f>
        <v>2.2572172181776748E-2</v>
      </c>
      <c r="AI58" s="186"/>
      <c r="AJ58" s="186"/>
    </row>
    <row r="59" spans="1:36" x14ac:dyDescent="0.25">
      <c r="A59" s="210" t="s">
        <v>37</v>
      </c>
      <c r="B59" s="205">
        <v>53096</v>
      </c>
      <c r="C59" s="193">
        <v>45232</v>
      </c>
      <c r="D59" s="193">
        <v>49805</v>
      </c>
      <c r="E59" s="206" t="s">
        <v>198</v>
      </c>
      <c r="F59" s="165">
        <v>51508</v>
      </c>
      <c r="G59" s="5">
        <v>47622</v>
      </c>
      <c r="H59" s="5">
        <v>47494</v>
      </c>
      <c r="I59" s="5" t="s">
        <v>63</v>
      </c>
      <c r="J59" s="169">
        <v>39204</v>
      </c>
      <c r="K59" s="170">
        <v>36873</v>
      </c>
      <c r="L59" s="170">
        <v>24912</v>
      </c>
      <c r="M59" s="171" t="s">
        <v>63</v>
      </c>
      <c r="N59" s="167">
        <v>1586</v>
      </c>
      <c r="O59" s="5" t="s">
        <v>63</v>
      </c>
      <c r="P59" s="5">
        <v>2991</v>
      </c>
      <c r="Q59" s="5">
        <v>3723</v>
      </c>
      <c r="R59" s="5">
        <v>3963</v>
      </c>
      <c r="S59" s="5">
        <v>4150</v>
      </c>
      <c r="T59" s="5">
        <v>5342</v>
      </c>
      <c r="U59" s="5">
        <v>6038</v>
      </c>
      <c r="V59" s="5">
        <v>4863</v>
      </c>
      <c r="W59" s="5">
        <v>4376</v>
      </c>
      <c r="X59" s="5">
        <v>2927</v>
      </c>
      <c r="Y59" s="5">
        <v>2314</v>
      </c>
      <c r="Z59" s="5">
        <v>2909</v>
      </c>
      <c r="AA59" s="5">
        <v>4155</v>
      </c>
      <c r="AB59" s="5">
        <v>4008</v>
      </c>
      <c r="AC59" s="5">
        <v>2351</v>
      </c>
      <c r="AD59" s="168" t="s">
        <v>63</v>
      </c>
      <c r="AE59" s="214">
        <f>IFERROR(H59/D59,"...")</f>
        <v>0.95359903624134124</v>
      </c>
      <c r="AF59" s="203">
        <f>IFERROR(L59/H59,"...")</f>
        <v>0.524529414241799</v>
      </c>
      <c r="AG59" s="196">
        <f>IFERROR(AC59/H59,"...")</f>
        <v>4.9500989598686151E-2</v>
      </c>
      <c r="AH59" s="197">
        <f>IFERROR(AC59/L59,"...")</f>
        <v>9.4372190109184323E-2</v>
      </c>
      <c r="AI59" s="186"/>
      <c r="AJ59" s="186"/>
    </row>
    <row r="60" spans="1:36" x14ac:dyDescent="0.25">
      <c r="A60" s="210" t="s">
        <v>163</v>
      </c>
      <c r="B60" s="205">
        <v>80354</v>
      </c>
      <c r="C60" s="193">
        <v>80728</v>
      </c>
      <c r="D60" s="193">
        <v>91891</v>
      </c>
      <c r="E60" s="206">
        <v>78734</v>
      </c>
      <c r="F60" s="165">
        <v>97661</v>
      </c>
      <c r="G60" s="5">
        <v>82850</v>
      </c>
      <c r="H60" s="5">
        <v>76780</v>
      </c>
      <c r="I60" s="5">
        <v>72147</v>
      </c>
      <c r="J60" s="169">
        <v>69155</v>
      </c>
      <c r="K60" s="170">
        <v>66888</v>
      </c>
      <c r="L60" s="170">
        <v>52706</v>
      </c>
      <c r="M60" s="171">
        <v>47381</v>
      </c>
      <c r="N60" s="167" t="s">
        <v>63</v>
      </c>
      <c r="O60" s="5" t="s">
        <v>63</v>
      </c>
      <c r="P60" s="5" t="s">
        <v>63</v>
      </c>
      <c r="Q60" s="5">
        <v>2580</v>
      </c>
      <c r="R60" s="5">
        <v>2680</v>
      </c>
      <c r="S60" s="5">
        <v>3871</v>
      </c>
      <c r="T60" s="5">
        <v>3180</v>
      </c>
      <c r="U60" s="5">
        <v>2983</v>
      </c>
      <c r="V60" s="5">
        <v>3271</v>
      </c>
      <c r="W60" s="5">
        <v>4618</v>
      </c>
      <c r="X60" s="5">
        <v>4764</v>
      </c>
      <c r="Y60" s="5">
        <v>5615</v>
      </c>
      <c r="Z60" s="5">
        <v>5158</v>
      </c>
      <c r="AA60" s="5">
        <v>5370</v>
      </c>
      <c r="AB60" s="5">
        <v>3777</v>
      </c>
      <c r="AC60" s="5">
        <v>3992</v>
      </c>
      <c r="AD60" s="168">
        <v>2260</v>
      </c>
      <c r="AE60" s="214">
        <f>IFERROR(I60/E60,"...")</f>
        <v>0.91633855767521022</v>
      </c>
      <c r="AF60" s="203">
        <f>IFERROR(M60/I60,"...")</f>
        <v>0.65672862350478889</v>
      </c>
      <c r="AG60" s="196">
        <f>IFERROR(AD60/I60,"...")</f>
        <v>3.1324933815681869E-2</v>
      </c>
      <c r="AH60" s="197">
        <f>IFERROR(AD60/M60,"...")</f>
        <v>4.7698444524176355E-2</v>
      </c>
      <c r="AI60" s="186"/>
      <c r="AJ60" s="186"/>
    </row>
    <row r="61" spans="1:36" x14ac:dyDescent="0.25">
      <c r="A61" s="210" t="s">
        <v>386</v>
      </c>
      <c r="B61" s="205" t="s">
        <v>368</v>
      </c>
      <c r="C61" s="193" t="s">
        <v>368</v>
      </c>
      <c r="D61" s="193" t="s">
        <v>368</v>
      </c>
      <c r="E61" s="206" t="s">
        <v>368</v>
      </c>
      <c r="F61" s="165">
        <v>20954</v>
      </c>
      <c r="G61" s="5">
        <v>21784</v>
      </c>
      <c r="H61" s="5">
        <v>22099</v>
      </c>
      <c r="I61" s="5">
        <v>36575</v>
      </c>
      <c r="J61" s="169">
        <v>26093</v>
      </c>
      <c r="K61" s="170">
        <v>28203</v>
      </c>
      <c r="L61" s="170">
        <v>27313</v>
      </c>
      <c r="M61" s="171">
        <v>12685</v>
      </c>
      <c r="N61" s="167" t="s">
        <v>63</v>
      </c>
      <c r="O61" s="5" t="s">
        <v>63</v>
      </c>
      <c r="P61" s="5" t="s">
        <v>63</v>
      </c>
      <c r="Q61" s="5" t="s">
        <v>63</v>
      </c>
      <c r="R61" s="5" t="s">
        <v>63</v>
      </c>
      <c r="S61" s="5" t="s">
        <v>63</v>
      </c>
      <c r="T61" s="5" t="s">
        <v>63</v>
      </c>
      <c r="U61" s="5">
        <v>401</v>
      </c>
      <c r="V61" s="5">
        <v>237</v>
      </c>
      <c r="W61" s="5">
        <v>572</v>
      </c>
      <c r="X61" s="5">
        <v>557</v>
      </c>
      <c r="Y61" s="5">
        <v>596</v>
      </c>
      <c r="Z61" s="5">
        <v>561</v>
      </c>
      <c r="AA61" s="5">
        <v>750</v>
      </c>
      <c r="AB61" s="5">
        <v>741</v>
      </c>
      <c r="AC61" s="5">
        <v>1089</v>
      </c>
      <c r="AD61" s="168">
        <v>1066</v>
      </c>
      <c r="AE61" s="214" t="str">
        <f>IFERROR(I61/E61,"...")</f>
        <v>...</v>
      </c>
      <c r="AF61" s="203">
        <f>IFERROR(M61/I61,"...")</f>
        <v>0.34682159945317842</v>
      </c>
      <c r="AG61" s="196">
        <f>IFERROR(AD61/I61,"...")</f>
        <v>2.9145591250854409E-2</v>
      </c>
      <c r="AH61" s="197">
        <f>IFERROR(AD61/M61,"...")</f>
        <v>8.4036263303113909E-2</v>
      </c>
      <c r="AI61" s="186"/>
      <c r="AJ61" s="186"/>
    </row>
    <row r="62" spans="1:36" x14ac:dyDescent="0.25">
      <c r="A62" s="210" t="s">
        <v>197</v>
      </c>
      <c r="B62" s="205">
        <v>18584</v>
      </c>
      <c r="C62" s="193">
        <v>17011</v>
      </c>
      <c r="D62" s="193">
        <v>16175</v>
      </c>
      <c r="E62" s="206">
        <v>15530</v>
      </c>
      <c r="F62" s="165">
        <v>32887</v>
      </c>
      <c r="G62" s="5">
        <v>30867</v>
      </c>
      <c r="H62" s="5">
        <v>27735</v>
      </c>
      <c r="I62" s="5" t="s">
        <v>63</v>
      </c>
      <c r="J62" s="169">
        <v>34233</v>
      </c>
      <c r="K62" s="170">
        <v>32268</v>
      </c>
      <c r="L62" s="170">
        <v>30592</v>
      </c>
      <c r="M62" s="171" t="s">
        <v>63</v>
      </c>
      <c r="N62" s="167">
        <v>446</v>
      </c>
      <c r="O62" s="5">
        <v>532</v>
      </c>
      <c r="P62" s="5">
        <v>734</v>
      </c>
      <c r="Q62" s="5">
        <v>2126</v>
      </c>
      <c r="R62" s="5">
        <v>854</v>
      </c>
      <c r="S62" s="5">
        <v>1022</v>
      </c>
      <c r="T62" s="5">
        <v>1218</v>
      </c>
      <c r="U62" s="5">
        <v>1371</v>
      </c>
      <c r="V62" s="5">
        <v>1655</v>
      </c>
      <c r="W62" s="5">
        <v>1937</v>
      </c>
      <c r="X62" s="5">
        <v>2878</v>
      </c>
      <c r="Y62" s="5">
        <v>1672</v>
      </c>
      <c r="Z62" s="5">
        <v>2181</v>
      </c>
      <c r="AA62" s="5">
        <v>2119</v>
      </c>
      <c r="AB62" s="5">
        <v>2182</v>
      </c>
      <c r="AC62" s="5">
        <v>1914</v>
      </c>
      <c r="AD62" s="168" t="s">
        <v>63</v>
      </c>
      <c r="AE62" s="214">
        <f>IFERROR(H62/D62,"...")</f>
        <v>1.7146831530139104</v>
      </c>
      <c r="AF62" s="203">
        <f>IFERROR(L62/H62,"...")</f>
        <v>1.1030106363800252</v>
      </c>
      <c r="AG62" s="196">
        <f>IFERROR(AC62/H62,"...")</f>
        <v>6.9010275824770151E-2</v>
      </c>
      <c r="AH62" s="197">
        <f>IFERROR(AC62/L62,"...")</f>
        <v>6.2565376569037656E-2</v>
      </c>
      <c r="AI62" s="186"/>
      <c r="AJ62" s="186"/>
    </row>
    <row r="63" spans="1:36" x14ac:dyDescent="0.25">
      <c r="A63" s="210" t="s">
        <v>128</v>
      </c>
      <c r="B63" s="205">
        <v>7609</v>
      </c>
      <c r="C63" s="193">
        <v>7236</v>
      </c>
      <c r="D63" s="193">
        <v>6865</v>
      </c>
      <c r="E63" s="206">
        <v>6727</v>
      </c>
      <c r="F63" s="165">
        <v>9410.5</v>
      </c>
      <c r="G63" s="5">
        <v>9607.5</v>
      </c>
      <c r="H63" s="5">
        <v>10215</v>
      </c>
      <c r="I63" s="5" t="s">
        <v>63</v>
      </c>
      <c r="J63" s="169">
        <v>5852</v>
      </c>
      <c r="K63" s="170">
        <v>5598</v>
      </c>
      <c r="L63" s="170">
        <v>5632</v>
      </c>
      <c r="M63" s="171" t="s">
        <v>63</v>
      </c>
      <c r="N63" s="167" t="s">
        <v>63</v>
      </c>
      <c r="O63" s="5">
        <v>298</v>
      </c>
      <c r="P63" s="5">
        <v>318</v>
      </c>
      <c r="Q63" s="5">
        <v>367</v>
      </c>
      <c r="R63" s="5">
        <v>355</v>
      </c>
      <c r="S63" s="5">
        <v>369</v>
      </c>
      <c r="T63" s="5">
        <v>395</v>
      </c>
      <c r="U63" s="5">
        <v>415</v>
      </c>
      <c r="V63" s="5">
        <v>405</v>
      </c>
      <c r="W63" s="5">
        <v>466</v>
      </c>
      <c r="X63" s="5">
        <v>465</v>
      </c>
      <c r="Y63" s="5">
        <v>523</v>
      </c>
      <c r="Z63" s="5">
        <v>569</v>
      </c>
      <c r="AA63" s="5">
        <v>1165</v>
      </c>
      <c r="AB63" s="5">
        <v>1003</v>
      </c>
      <c r="AC63" s="5">
        <v>1000</v>
      </c>
      <c r="AD63" s="168" t="s">
        <v>63</v>
      </c>
      <c r="AE63" s="214">
        <f>IFERROR(H63/D63,"...")</f>
        <v>1.4879825200291332</v>
      </c>
      <c r="AF63" s="203">
        <f>IFERROR(L63/H63,"...")</f>
        <v>0.55134605971610373</v>
      </c>
      <c r="AG63" s="196">
        <f>IFERROR(AC63/H63,"...")</f>
        <v>9.7895252080274109E-2</v>
      </c>
      <c r="AH63" s="197">
        <f>IFERROR(AC63/L63,"...")</f>
        <v>0.17755681818181818</v>
      </c>
      <c r="AI63" s="186"/>
      <c r="AJ63" s="186"/>
    </row>
    <row r="64" spans="1:36" x14ac:dyDescent="0.25">
      <c r="A64" s="212" t="s">
        <v>129</v>
      </c>
      <c r="B64" s="205">
        <v>227564</v>
      </c>
      <c r="C64" s="193">
        <v>233009</v>
      </c>
      <c r="D64" s="193">
        <v>230701</v>
      </c>
      <c r="E64" s="206">
        <v>246212</v>
      </c>
      <c r="F64" s="169" t="s">
        <v>396</v>
      </c>
      <c r="G64" s="170" t="s">
        <v>397</v>
      </c>
      <c r="H64" s="170" t="s">
        <v>398</v>
      </c>
      <c r="I64" s="172">
        <v>174629</v>
      </c>
      <c r="J64" s="169">
        <v>165403</v>
      </c>
      <c r="K64" s="170">
        <v>151370</v>
      </c>
      <c r="L64" s="170">
        <v>131253</v>
      </c>
      <c r="M64" s="171">
        <v>129787</v>
      </c>
      <c r="N64" s="167">
        <v>6007</v>
      </c>
      <c r="O64" s="5">
        <v>6453</v>
      </c>
      <c r="P64" s="5">
        <v>6905</v>
      </c>
      <c r="Q64" s="5">
        <v>7479</v>
      </c>
      <c r="R64" s="5">
        <v>8168</v>
      </c>
      <c r="S64" s="5">
        <v>6902</v>
      </c>
      <c r="T64" s="5">
        <v>7159</v>
      </c>
      <c r="U64" s="5">
        <v>7150</v>
      </c>
      <c r="V64" s="5">
        <v>7302</v>
      </c>
      <c r="W64" s="5">
        <v>7915</v>
      </c>
      <c r="X64" s="5">
        <v>8696</v>
      </c>
      <c r="Y64" s="5">
        <v>8747</v>
      </c>
      <c r="Z64" s="5">
        <v>9483</v>
      </c>
      <c r="AA64" s="5">
        <v>10504</v>
      </c>
      <c r="AB64" s="5">
        <v>10889</v>
      </c>
      <c r="AC64" s="5">
        <v>11316</v>
      </c>
      <c r="AD64" s="168">
        <v>14694</v>
      </c>
      <c r="AE64" s="214">
        <f>IFERROR(I64/E64,"...")</f>
        <v>0.70926274917550725</v>
      </c>
      <c r="AF64" s="203">
        <f>IFERROR(M64/I64,"...")</f>
        <v>0.74321561710826956</v>
      </c>
      <c r="AG64" s="196">
        <f>IFERROR(AD64/I64,"...")</f>
        <v>8.4144099777242035E-2</v>
      </c>
      <c r="AH64" s="197">
        <f>IFERROR(AD64/M64,"...")</f>
        <v>0.1132162697342569</v>
      </c>
      <c r="AI64" s="186"/>
      <c r="AJ64" s="186"/>
    </row>
    <row r="65" spans="1:36" x14ac:dyDescent="0.25">
      <c r="A65" s="210" t="s">
        <v>130</v>
      </c>
      <c r="B65" s="205">
        <v>54295</v>
      </c>
      <c r="C65" s="193">
        <v>55772</v>
      </c>
      <c r="D65" s="193">
        <v>55666</v>
      </c>
      <c r="E65" s="206">
        <v>53727</v>
      </c>
      <c r="F65" s="165">
        <v>34016</v>
      </c>
      <c r="G65" s="5" t="s">
        <v>63</v>
      </c>
      <c r="H65" s="5">
        <v>36471</v>
      </c>
      <c r="I65" s="5" t="s">
        <v>63</v>
      </c>
      <c r="J65" s="169" t="s">
        <v>399</v>
      </c>
      <c r="K65" s="170" t="s">
        <v>63</v>
      </c>
      <c r="L65" s="170">
        <v>28717</v>
      </c>
      <c r="M65" s="171" t="s">
        <v>63</v>
      </c>
      <c r="N65" s="167" t="s">
        <v>400</v>
      </c>
      <c r="O65" s="5" t="s">
        <v>401</v>
      </c>
      <c r="P65" s="5" t="s">
        <v>402</v>
      </c>
      <c r="Q65" s="5" t="s">
        <v>403</v>
      </c>
      <c r="R65" s="5" t="s">
        <v>404</v>
      </c>
      <c r="S65" s="5" t="s">
        <v>405</v>
      </c>
      <c r="T65" s="5" t="s">
        <v>406</v>
      </c>
      <c r="U65" s="5" t="s">
        <v>407</v>
      </c>
      <c r="V65" s="5" t="s">
        <v>408</v>
      </c>
      <c r="W65" s="5" t="s">
        <v>409</v>
      </c>
      <c r="X65" s="5" t="s">
        <v>410</v>
      </c>
      <c r="Y65" s="5" t="s">
        <v>411</v>
      </c>
      <c r="Z65" s="5" t="s">
        <v>412</v>
      </c>
      <c r="AA65" s="5" t="s">
        <v>413</v>
      </c>
      <c r="AB65" s="5" t="s">
        <v>63</v>
      </c>
      <c r="AC65" s="5">
        <v>3647</v>
      </c>
      <c r="AD65" s="168" t="s">
        <v>63</v>
      </c>
      <c r="AE65" s="214">
        <f>IFERROR(H65/D65,"...")</f>
        <v>0.6551755110839651</v>
      </c>
      <c r="AF65" s="203">
        <f>IFERROR(L65/H65,"...")</f>
        <v>0.78739272298538565</v>
      </c>
      <c r="AG65" s="196">
        <f>IFERROR(AC65/H65,"...")</f>
        <v>9.9997258095473121E-2</v>
      </c>
      <c r="AH65" s="197">
        <f>IFERROR(AC65/L65,"...")</f>
        <v>0.12699794546784135</v>
      </c>
      <c r="AI65" s="186"/>
      <c r="AJ65" s="186"/>
    </row>
    <row r="66" spans="1:36" x14ac:dyDescent="0.25">
      <c r="A66" s="210" t="s">
        <v>131</v>
      </c>
      <c r="B66" s="205">
        <v>38332</v>
      </c>
      <c r="C66" s="193">
        <v>39410</v>
      </c>
      <c r="D66" s="193">
        <v>39587</v>
      </c>
      <c r="E66" s="206">
        <v>40422</v>
      </c>
      <c r="F66" s="165">
        <v>53560</v>
      </c>
      <c r="G66" s="5">
        <v>56187</v>
      </c>
      <c r="H66" s="5">
        <v>57282</v>
      </c>
      <c r="I66" s="5" t="s">
        <v>63</v>
      </c>
      <c r="J66" s="169">
        <v>22420</v>
      </c>
      <c r="K66" s="170">
        <v>23735</v>
      </c>
      <c r="L66" s="170">
        <v>24531</v>
      </c>
      <c r="M66" s="171" t="s">
        <v>63</v>
      </c>
      <c r="N66" s="167">
        <v>2733</v>
      </c>
      <c r="O66" s="5">
        <v>2745</v>
      </c>
      <c r="P66" s="5">
        <v>2800</v>
      </c>
      <c r="Q66" s="5">
        <v>2742</v>
      </c>
      <c r="R66" s="5">
        <v>2952</v>
      </c>
      <c r="S66" s="5">
        <v>3304</v>
      </c>
      <c r="T66" s="5">
        <v>3381</v>
      </c>
      <c r="U66" s="5">
        <v>3428</v>
      </c>
      <c r="V66" s="5">
        <v>3426</v>
      </c>
      <c r="W66" s="5">
        <v>3641</v>
      </c>
      <c r="X66" s="5">
        <v>3800</v>
      </c>
      <c r="Y66" s="5">
        <v>3709</v>
      </c>
      <c r="Z66" s="5" t="s">
        <v>63</v>
      </c>
      <c r="AA66" s="5">
        <v>3631</v>
      </c>
      <c r="AB66" s="5">
        <v>3847</v>
      </c>
      <c r="AC66" s="5">
        <v>3854</v>
      </c>
      <c r="AD66" s="168" t="s">
        <v>63</v>
      </c>
      <c r="AE66" s="214">
        <f>IFERROR(H66/D66,"...")</f>
        <v>1.4469901735418194</v>
      </c>
      <c r="AF66" s="203">
        <f>IFERROR(L66/H66,"...")</f>
        <v>0.42824971195139833</v>
      </c>
      <c r="AG66" s="196">
        <f>IFERROR(AC66/H66,"...")</f>
        <v>6.7281170350197275E-2</v>
      </c>
      <c r="AH66" s="197">
        <f>IFERROR(AC66/L66,"...")</f>
        <v>0.15710733357792181</v>
      </c>
      <c r="AI66" s="186"/>
      <c r="AJ66" s="186"/>
    </row>
    <row r="67" spans="1:36" x14ac:dyDescent="0.25">
      <c r="A67" s="210" t="s">
        <v>132</v>
      </c>
      <c r="B67" s="205" t="s">
        <v>368</v>
      </c>
      <c r="C67" s="193" t="s">
        <v>368</v>
      </c>
      <c r="D67" s="193" t="s">
        <v>368</v>
      </c>
      <c r="E67" s="206" t="s">
        <v>368</v>
      </c>
      <c r="F67" s="165" t="s">
        <v>63</v>
      </c>
      <c r="G67" s="5">
        <v>389748</v>
      </c>
      <c r="H67" s="5" t="s">
        <v>63</v>
      </c>
      <c r="I67" s="5" t="s">
        <v>63</v>
      </c>
      <c r="J67" s="169" t="s">
        <v>63</v>
      </c>
      <c r="K67" s="170">
        <v>51143</v>
      </c>
      <c r="L67" s="170" t="s">
        <v>63</v>
      </c>
      <c r="M67" s="171" t="s">
        <v>63</v>
      </c>
      <c r="N67" s="167">
        <v>2124</v>
      </c>
      <c r="O67" s="5">
        <v>1985</v>
      </c>
      <c r="P67" s="5">
        <v>2472</v>
      </c>
      <c r="Q67" s="5">
        <v>2815</v>
      </c>
      <c r="R67" s="5">
        <v>2680</v>
      </c>
      <c r="S67" s="5">
        <v>2838</v>
      </c>
      <c r="T67" s="5">
        <v>2594</v>
      </c>
      <c r="U67" s="5">
        <v>3357</v>
      </c>
      <c r="V67" s="5">
        <v>3754</v>
      </c>
      <c r="W67" s="5">
        <v>4253</v>
      </c>
      <c r="X67" s="5">
        <v>4684</v>
      </c>
      <c r="Y67" s="5">
        <v>4653</v>
      </c>
      <c r="Z67" s="5">
        <v>8734</v>
      </c>
      <c r="AA67" s="5" t="s">
        <v>63</v>
      </c>
      <c r="AB67" s="5">
        <v>4516</v>
      </c>
      <c r="AC67" s="5" t="s">
        <v>63</v>
      </c>
      <c r="AD67" s="168" t="s">
        <v>63</v>
      </c>
      <c r="AE67" s="214" t="str">
        <f>IFERROR(I67/E67,"...")</f>
        <v>...</v>
      </c>
      <c r="AF67" s="203">
        <f>IFERROR(K67/G67,"...")</f>
        <v>0.13122068618697211</v>
      </c>
      <c r="AG67" s="196">
        <f>IFERROR(AB67/G67,"...")</f>
        <v>1.1586974147397806E-2</v>
      </c>
      <c r="AH67" s="197">
        <f>IFERROR(AB67/K67,"...")</f>
        <v>8.830142932561641E-2</v>
      </c>
      <c r="AI67" s="186"/>
      <c r="AJ67" s="186"/>
    </row>
    <row r="68" spans="1:36" x14ac:dyDescent="0.25">
      <c r="A68" s="210" t="s">
        <v>387</v>
      </c>
      <c r="B68" s="205" t="s">
        <v>198</v>
      </c>
      <c r="C68" s="193" t="s">
        <v>198</v>
      </c>
      <c r="D68" s="193" t="s">
        <v>198</v>
      </c>
      <c r="E68" s="206">
        <v>741183</v>
      </c>
      <c r="F68" s="165">
        <v>402682</v>
      </c>
      <c r="G68" s="5">
        <v>444152</v>
      </c>
      <c r="H68" s="5">
        <v>394636</v>
      </c>
      <c r="I68" s="5" t="s">
        <v>63</v>
      </c>
      <c r="J68" s="169">
        <v>234727</v>
      </c>
      <c r="K68" s="170">
        <v>233768</v>
      </c>
      <c r="L68" s="170">
        <v>233681</v>
      </c>
      <c r="M68" s="171" t="s">
        <v>63</v>
      </c>
      <c r="N68" s="167">
        <v>11566</v>
      </c>
      <c r="O68" s="5">
        <v>14145</v>
      </c>
      <c r="P68" s="5">
        <v>14232</v>
      </c>
      <c r="Q68" s="5">
        <v>14936</v>
      </c>
      <c r="R68" s="5">
        <v>15257</v>
      </c>
      <c r="S68" s="5">
        <v>15778</v>
      </c>
      <c r="T68" s="5">
        <v>16465</v>
      </c>
      <c r="U68" s="5">
        <v>17545</v>
      </c>
      <c r="V68" s="5">
        <v>16606</v>
      </c>
      <c r="W68" s="5">
        <v>17651</v>
      </c>
      <c r="X68" s="5">
        <v>18756</v>
      </c>
      <c r="Y68" s="5">
        <v>20076</v>
      </c>
      <c r="Z68" s="5">
        <v>20438</v>
      </c>
      <c r="AA68" s="5">
        <v>25896</v>
      </c>
      <c r="AB68" s="5">
        <v>25020</v>
      </c>
      <c r="AC68" s="5">
        <v>26636</v>
      </c>
      <c r="AD68" s="168" t="s">
        <v>63</v>
      </c>
      <c r="AE68" s="214" t="str">
        <f>IFERROR(I68/E68,"...")</f>
        <v>...</v>
      </c>
      <c r="AF68" s="203">
        <f>IFERROR(L68/H68,"...")</f>
        <v>0.59214313950070441</v>
      </c>
      <c r="AG68" s="196">
        <f>IFERROR(AC68/H68,"...")</f>
        <v>6.7495109417285801E-2</v>
      </c>
      <c r="AH68" s="197">
        <f>IFERROR(AC68/L68,"...")</f>
        <v>0.1139844488854464</v>
      </c>
      <c r="AI68" s="186"/>
      <c r="AJ68" s="186"/>
    </row>
    <row r="69" spans="1:36" ht="15.75" thickBot="1" x14ac:dyDescent="0.3">
      <c r="A69" s="213" t="s">
        <v>388</v>
      </c>
      <c r="B69" s="207" t="s">
        <v>368</v>
      </c>
      <c r="C69" s="195" t="s">
        <v>368</v>
      </c>
      <c r="D69" s="195" t="s">
        <v>368</v>
      </c>
      <c r="E69" s="208" t="s">
        <v>368</v>
      </c>
      <c r="F69" s="173">
        <v>1842400</v>
      </c>
      <c r="G69" s="174">
        <v>1871716</v>
      </c>
      <c r="H69" s="174">
        <v>1897211</v>
      </c>
      <c r="I69" s="174" t="s">
        <v>63</v>
      </c>
      <c r="J69" s="175">
        <v>869173</v>
      </c>
      <c r="K69" s="176">
        <v>870445</v>
      </c>
      <c r="L69" s="176">
        <v>873763</v>
      </c>
      <c r="M69" s="177" t="s">
        <v>63</v>
      </c>
      <c r="N69" s="178">
        <v>44808</v>
      </c>
      <c r="O69" s="174">
        <v>44904</v>
      </c>
      <c r="P69" s="174">
        <v>44160</v>
      </c>
      <c r="Q69" s="174">
        <v>45994</v>
      </c>
      <c r="R69" s="174">
        <v>48378</v>
      </c>
      <c r="S69" s="174">
        <v>52631</v>
      </c>
      <c r="T69" s="174">
        <v>56067</v>
      </c>
      <c r="U69" s="174">
        <v>60616</v>
      </c>
      <c r="V69" s="174">
        <v>63712</v>
      </c>
      <c r="W69" s="174">
        <v>67716</v>
      </c>
      <c r="X69" s="174">
        <v>69570</v>
      </c>
      <c r="Y69" s="174">
        <v>73041</v>
      </c>
      <c r="Z69" s="174">
        <v>76288</v>
      </c>
      <c r="AA69" s="174">
        <v>65051</v>
      </c>
      <c r="AB69" s="174">
        <v>67449</v>
      </c>
      <c r="AC69" s="174">
        <v>68923</v>
      </c>
      <c r="AD69" s="179" t="s">
        <v>63</v>
      </c>
      <c r="AE69" s="215" t="str">
        <f>IFERROR(I69/E69,"...")</f>
        <v>...</v>
      </c>
      <c r="AF69" s="216">
        <f>IFERROR(L69/H69,"...")</f>
        <v>0.46055130399307193</v>
      </c>
      <c r="AG69" s="200">
        <f>IFERROR(AC69/H69,"...")</f>
        <v>3.6328589703517426E-2</v>
      </c>
      <c r="AH69" s="201">
        <f>IFERROR(AC69/L69,"...")</f>
        <v>7.8880657569615556E-2</v>
      </c>
      <c r="AI69" s="186"/>
      <c r="AJ69" s="186"/>
    </row>
    <row r="71" spans="1:36" s="87" customFormat="1" x14ac:dyDescent="0.25"/>
    <row r="72" spans="1:36" s="87" customFormat="1" x14ac:dyDescent="0.25"/>
    <row r="73" spans="1:36" s="87" customFormat="1" x14ac:dyDescent="0.25"/>
    <row r="74" spans="1:36" s="87" customFormat="1" x14ac:dyDescent="0.25"/>
    <row r="75" spans="1:36" s="87" customFormat="1" x14ac:dyDescent="0.25"/>
    <row r="76" spans="1:36" s="87" customFormat="1" x14ac:dyDescent="0.25"/>
    <row r="77" spans="1:36" s="87" customFormat="1" x14ac:dyDescent="0.25"/>
    <row r="78" spans="1:36" s="87" customFormat="1" x14ac:dyDescent="0.25"/>
    <row r="79" spans="1:36" s="87" customFormat="1" x14ac:dyDescent="0.25"/>
    <row r="80" spans="1:36" s="87" customFormat="1" x14ac:dyDescent="0.25"/>
    <row r="81" s="87" customFormat="1" x14ac:dyDescent="0.25"/>
    <row r="82" s="87" customFormat="1" x14ac:dyDescent="0.25"/>
    <row r="83" s="87" customFormat="1" x14ac:dyDescent="0.25"/>
    <row r="84" s="87" customFormat="1" x14ac:dyDescent="0.25"/>
    <row r="85" s="87" customFormat="1" x14ac:dyDescent="0.25"/>
    <row r="86" s="87" customFormat="1" x14ac:dyDescent="0.25"/>
    <row r="87" s="87" customFormat="1" x14ac:dyDescent="0.25"/>
    <row r="88" s="87" customFormat="1" x14ac:dyDescent="0.25"/>
    <row r="89" s="87" customFormat="1" x14ac:dyDescent="0.25"/>
    <row r="90" s="87" customFormat="1" x14ac:dyDescent="0.25"/>
    <row r="91" s="87" customFormat="1" x14ac:dyDescent="0.25"/>
    <row r="92" s="87" customFormat="1" x14ac:dyDescent="0.25"/>
    <row r="93" s="87" customFormat="1" x14ac:dyDescent="0.25"/>
    <row r="94" s="87" customFormat="1" x14ac:dyDescent="0.25"/>
    <row r="95" s="87" customFormat="1" x14ac:dyDescent="0.25"/>
    <row r="96" s="87" customFormat="1" x14ac:dyDescent="0.25"/>
    <row r="97" s="87" customFormat="1" x14ac:dyDescent="0.25"/>
    <row r="98" s="87" customFormat="1" x14ac:dyDescent="0.25"/>
    <row r="99" s="87" customFormat="1" x14ac:dyDescent="0.25"/>
    <row r="100" s="87" customFormat="1" x14ac:dyDescent="0.25"/>
    <row r="101" s="87" customFormat="1" x14ac:dyDescent="0.25"/>
    <row r="102" s="87" customFormat="1" x14ac:dyDescent="0.25"/>
    <row r="103" s="87" customFormat="1" x14ac:dyDescent="0.25"/>
    <row r="104" s="87" customFormat="1" x14ac:dyDescent="0.25"/>
    <row r="105" s="87" customFormat="1" x14ac:dyDescent="0.25"/>
    <row r="106" s="87" customFormat="1" x14ac:dyDescent="0.25"/>
    <row r="107" s="87" customFormat="1" x14ac:dyDescent="0.25"/>
    <row r="108" s="87" customFormat="1" x14ac:dyDescent="0.25"/>
    <row r="109" s="87" customFormat="1" x14ac:dyDescent="0.25"/>
    <row r="110" s="87" customFormat="1" x14ac:dyDescent="0.25"/>
    <row r="111" s="87" customFormat="1" x14ac:dyDescent="0.25"/>
    <row r="112" s="87" customFormat="1" x14ac:dyDescent="0.25"/>
    <row r="113" s="87" customFormat="1" x14ac:dyDescent="0.25"/>
    <row r="114" s="87" customFormat="1" x14ac:dyDescent="0.25"/>
    <row r="115" s="87" customFormat="1" x14ac:dyDescent="0.25"/>
    <row r="116" s="87" customFormat="1" x14ac:dyDescent="0.25"/>
    <row r="117" s="87" customFormat="1" x14ac:dyDescent="0.25"/>
    <row r="118" s="87" customFormat="1" x14ac:dyDescent="0.25"/>
    <row r="119" s="87" customFormat="1" x14ac:dyDescent="0.25"/>
    <row r="120" s="87" customFormat="1" x14ac:dyDescent="0.25"/>
    <row r="121" s="87" customFormat="1" x14ac:dyDescent="0.25"/>
    <row r="122" s="87" customFormat="1" x14ac:dyDescent="0.25"/>
  </sheetData>
  <mergeCells count="4">
    <mergeCell ref="J29:M29"/>
    <mergeCell ref="N29:AD29"/>
    <mergeCell ref="F29:I29"/>
    <mergeCell ref="B29:E29"/>
  </mergeCells>
  <conditionalFormatting sqref="B15:AC19">
    <cfRule type="colorScale" priority="6">
      <colorScale>
        <cfvo type="min"/>
        <cfvo type="max"/>
        <color rgb="FFFFEF9C"/>
        <color rgb="FF63BE7B"/>
      </colorScale>
    </cfRule>
  </conditionalFormatting>
  <conditionalFormatting sqref="AF30:AF69">
    <cfRule type="colorScale" priority="14">
      <colorScale>
        <cfvo type="min"/>
        <cfvo type="max"/>
        <color rgb="FFFFEF9C"/>
        <color rgb="FF63BE7B"/>
      </colorScale>
    </cfRule>
  </conditionalFormatting>
  <conditionalFormatting sqref="AG31:AG69">
    <cfRule type="colorScale" priority="4">
      <colorScale>
        <cfvo type="min"/>
        <cfvo type="max"/>
        <color rgb="FFFFEF9C"/>
        <color rgb="FF63BE7B"/>
      </colorScale>
    </cfRule>
  </conditionalFormatting>
  <conditionalFormatting sqref="AH31:AJ69">
    <cfRule type="colorScale" priority="3">
      <colorScale>
        <cfvo type="min"/>
        <cfvo type="max"/>
        <color rgb="FFFFEF9C"/>
        <color rgb="FF63BE7B"/>
      </colorScale>
    </cfRule>
  </conditionalFormatting>
  <conditionalFormatting sqref="AE31:AE69">
    <cfRule type="colorScale" priority="2">
      <colorScale>
        <cfvo type="min"/>
        <cfvo type="max"/>
        <color rgb="FFFFEF9C"/>
        <color rgb="FF63BE7B"/>
      </colorScale>
    </cfRule>
  </conditionalFormatting>
  <conditionalFormatting sqref="B20:AC20">
    <cfRule type="colorScale" priority="1">
      <colorScale>
        <cfvo type="min"/>
        <cfvo type="max"/>
        <color rgb="FFFFEF9C"/>
        <color rgb="FF63BE7B"/>
      </colorScale>
    </cfRule>
  </conditionalFormatting>
  <pageMargins left="0.7" right="0.7" top="0.75" bottom="0.75" header="0.3" footer="0.3"/>
  <pageSetup paperSize="9" orientation="portrait"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39997558519241921"/>
  </sheetPr>
  <dimension ref="A1:BT187"/>
  <sheetViews>
    <sheetView zoomScale="70" zoomScaleNormal="70" workbookViewId="0">
      <selection activeCell="AT67" sqref="AT67"/>
    </sheetView>
  </sheetViews>
  <sheetFormatPr defaultRowHeight="15" x14ac:dyDescent="0.25"/>
  <cols>
    <col min="1" max="1" width="20.140625" style="84" customWidth="1"/>
    <col min="2" max="2" width="26" style="84" customWidth="1"/>
    <col min="3" max="3" width="12.140625" style="84" customWidth="1"/>
    <col min="4" max="4" width="12.28515625" style="84" customWidth="1"/>
    <col min="5" max="5" width="13.140625" style="84" customWidth="1"/>
    <col min="6" max="6" width="12.42578125" style="84" customWidth="1"/>
    <col min="7" max="7" width="17" style="84" customWidth="1"/>
    <col min="8" max="8" width="21.85546875" style="84" customWidth="1"/>
    <col min="9" max="9" width="17.42578125" style="84" customWidth="1"/>
    <col min="10" max="10" width="18.28515625" style="84" customWidth="1"/>
    <col min="11" max="12" width="18.28515625" style="638" customWidth="1"/>
    <col min="13" max="13" width="18" style="84" customWidth="1"/>
    <col min="14" max="14" width="15.140625" style="84" customWidth="1"/>
    <col min="15" max="15" width="18.140625" style="84" customWidth="1"/>
    <col min="16" max="16" width="10.7109375" style="84" customWidth="1"/>
    <col min="17" max="17" width="9.140625" style="84"/>
    <col min="18" max="18" width="11" style="84" customWidth="1"/>
    <col min="19" max="19" width="9.140625" style="84"/>
    <col min="20" max="20" width="10.5703125" style="84" customWidth="1"/>
    <col min="21" max="21" width="9.140625" style="84"/>
    <col min="22" max="22" width="10.140625" style="84" customWidth="1"/>
    <col min="23" max="23" width="9.140625" style="84"/>
    <col min="24" max="24" width="10.42578125" style="84" customWidth="1"/>
    <col min="25" max="25" width="9.140625" style="84"/>
    <col min="26" max="26" width="10.42578125" style="84" customWidth="1"/>
    <col min="27" max="28" width="9.140625" style="84"/>
    <col min="29" max="29" width="13.140625" style="84" customWidth="1"/>
    <col min="30" max="30" width="12" style="84" customWidth="1"/>
    <col min="31" max="31" width="13.85546875" style="84" customWidth="1"/>
    <col min="32" max="35" width="9.140625" style="84"/>
    <col min="36" max="36" width="10.85546875" style="84" customWidth="1"/>
    <col min="37" max="42" width="9.140625" style="84"/>
    <col min="43" max="43" width="10.5703125" style="84" customWidth="1"/>
    <col min="44" max="45" width="9.140625" style="84"/>
    <col min="46" max="46" width="13" style="84" customWidth="1"/>
    <col min="47" max="54" width="9.140625" style="84"/>
    <col min="55" max="55" width="10.5703125" style="84" customWidth="1"/>
    <col min="56" max="16384" width="9.140625" style="84"/>
  </cols>
  <sheetData>
    <row r="1" spans="1:65" x14ac:dyDescent="0.25">
      <c r="A1" s="529" t="s">
        <v>21665</v>
      </c>
      <c r="B1" s="530"/>
      <c r="C1" s="530"/>
      <c r="D1" s="530"/>
      <c r="E1" s="530"/>
      <c r="F1" s="530"/>
      <c r="G1" s="530"/>
      <c r="H1" s="530"/>
      <c r="I1" s="530"/>
      <c r="J1" s="530"/>
      <c r="K1" s="637"/>
      <c r="L1" s="637"/>
      <c r="T1" s="638" t="s">
        <v>21892</v>
      </c>
    </row>
    <row r="2" spans="1:65" x14ac:dyDescent="0.25">
      <c r="A2" s="529" t="s">
        <v>21683</v>
      </c>
      <c r="B2" s="530"/>
      <c r="C2" s="530"/>
      <c r="D2" s="530"/>
      <c r="E2" s="530"/>
      <c r="F2" s="530"/>
      <c r="G2" s="530"/>
      <c r="H2" s="530"/>
      <c r="I2" s="530"/>
      <c r="J2" s="530"/>
      <c r="K2" s="637"/>
      <c r="L2" s="637"/>
    </row>
    <row r="3" spans="1:65" x14ac:dyDescent="0.25">
      <c r="A3" s="531"/>
      <c r="B3" s="532"/>
      <c r="C3" s="532"/>
      <c r="D3" s="532"/>
      <c r="E3" s="532"/>
    </row>
    <row r="4" spans="1:65" x14ac:dyDescent="0.25">
      <c r="M4" s="88"/>
      <c r="N4" s="88"/>
      <c r="O4" s="79"/>
      <c r="P4" s="79"/>
      <c r="Q4" s="79"/>
      <c r="R4" s="79"/>
      <c r="S4" s="88"/>
      <c r="T4" s="88"/>
    </row>
    <row r="5" spans="1:65" x14ac:dyDescent="0.25">
      <c r="A5" s="6" t="s">
        <v>21666</v>
      </c>
      <c r="B5" s="95"/>
      <c r="C5" s="95"/>
      <c r="D5" s="95"/>
      <c r="E5" s="95"/>
      <c r="M5" s="88"/>
      <c r="N5" s="88"/>
      <c r="O5" s="79"/>
      <c r="P5" s="79"/>
      <c r="Q5" s="79"/>
      <c r="R5" s="247"/>
      <c r="S5" s="247"/>
      <c r="T5" s="247"/>
    </row>
    <row r="6" spans="1:65" x14ac:dyDescent="0.25">
      <c r="A6" s="523"/>
      <c r="B6" s="560"/>
      <c r="C6" s="526"/>
      <c r="D6" s="527">
        <v>2016</v>
      </c>
      <c r="E6" s="141"/>
      <c r="F6" s="636">
        <v>2012</v>
      </c>
      <c r="G6" s="635">
        <v>2007</v>
      </c>
      <c r="H6" s="86" t="s">
        <v>447</v>
      </c>
      <c r="I6" s="86"/>
      <c r="J6" s="86"/>
      <c r="K6" s="740" t="s">
        <v>21885</v>
      </c>
      <c r="L6" s="639" t="s">
        <v>21886</v>
      </c>
      <c r="N6" s="88"/>
      <c r="O6" s="88"/>
      <c r="P6" s="140"/>
      <c r="Q6" s="140"/>
      <c r="R6" s="140"/>
      <c r="S6" s="140"/>
      <c r="T6" s="140"/>
      <c r="U6" s="140"/>
      <c r="V6" s="15"/>
    </row>
    <row r="7" spans="1:65" ht="93" customHeight="1" x14ac:dyDescent="0.25">
      <c r="A7" s="523" t="s">
        <v>9</v>
      </c>
      <c r="B7" s="523" t="s">
        <v>21684</v>
      </c>
      <c r="C7" s="528" t="s">
        <v>140</v>
      </c>
      <c r="D7" s="528" t="s">
        <v>141</v>
      </c>
      <c r="E7" s="143" t="s">
        <v>1</v>
      </c>
      <c r="F7" s="142" t="s">
        <v>1</v>
      </c>
      <c r="G7" s="142" t="s">
        <v>1</v>
      </c>
      <c r="H7" s="64" t="s">
        <v>47</v>
      </c>
      <c r="I7" s="64" t="s">
        <v>10</v>
      </c>
      <c r="J7" s="64" t="s">
        <v>11</v>
      </c>
      <c r="K7" s="147" t="s">
        <v>21887</v>
      </c>
      <c r="L7" s="147" t="s">
        <v>21888</v>
      </c>
      <c r="M7" s="1111" t="s">
        <v>21680</v>
      </c>
      <c r="N7" s="1111"/>
      <c r="O7" s="247" t="s">
        <v>21889</v>
      </c>
      <c r="P7" s="672" t="s">
        <v>21890</v>
      </c>
      <c r="Q7" s="248"/>
      <c r="R7" s="248"/>
      <c r="S7" s="248"/>
      <c r="T7" s="140"/>
      <c r="U7" s="140"/>
      <c r="V7" s="15"/>
      <c r="W7" s="48"/>
      <c r="X7" s="48"/>
    </row>
    <row r="8" spans="1:65" x14ac:dyDescent="0.25">
      <c r="A8" s="523" t="s">
        <v>127</v>
      </c>
      <c r="B8" s="523">
        <v>2016</v>
      </c>
      <c r="C8" s="523">
        <v>11</v>
      </c>
      <c r="D8" s="523">
        <v>18.8</v>
      </c>
      <c r="E8" s="86">
        <f t="shared" ref="E8:E46" si="0">C8+D8</f>
        <v>29.8</v>
      </c>
      <c r="F8" s="14">
        <v>27.496989588526169</v>
      </c>
      <c r="G8" s="86">
        <v>25.6</v>
      </c>
      <c r="H8" s="153">
        <v>3.3742973598343902</v>
      </c>
      <c r="I8" s="153">
        <v>2.4444841283419603</v>
      </c>
      <c r="J8" s="153">
        <v>0.92981323149243</v>
      </c>
      <c r="K8" s="640">
        <v>61360</v>
      </c>
      <c r="L8" s="641">
        <v>80591</v>
      </c>
      <c r="M8" s="535" t="s">
        <v>454</v>
      </c>
      <c r="N8" s="103" t="s">
        <v>127</v>
      </c>
      <c r="O8" s="642">
        <f>C8/E8</f>
        <v>0.36912751677852346</v>
      </c>
      <c r="P8" s="153">
        <f>I8/H8</f>
        <v>0.72444241501642137</v>
      </c>
      <c r="Q8" s="248"/>
      <c r="R8" s="248"/>
      <c r="S8" s="248"/>
      <c r="T8" s="140"/>
      <c r="U8" s="140"/>
      <c r="V8" s="15"/>
      <c r="W8" s="48"/>
      <c r="X8" s="48"/>
    </row>
    <row r="9" spans="1:65" x14ac:dyDescent="0.25">
      <c r="A9" s="523" t="s">
        <v>22</v>
      </c>
      <c r="B9" s="523">
        <v>2016</v>
      </c>
      <c r="C9" s="643">
        <f>15.3*7.5/27.5</f>
        <v>4.1727272727272728</v>
      </c>
      <c r="D9" s="643">
        <f>12.2*7.5/27.5</f>
        <v>3.3272727272727272</v>
      </c>
      <c r="E9" s="643">
        <f>C9+D9</f>
        <v>7.5</v>
      </c>
      <c r="F9" s="14">
        <v>6.0906190215104061</v>
      </c>
      <c r="G9" s="86">
        <v>16.399999999999999</v>
      </c>
      <c r="H9" s="153">
        <v>2.0020216815651599</v>
      </c>
      <c r="I9" s="153">
        <v>1.51441393415887</v>
      </c>
      <c r="J9" s="153">
        <v>0.48760774740628998</v>
      </c>
      <c r="K9" s="641">
        <v>34063</v>
      </c>
      <c r="L9" s="641">
        <v>23654</v>
      </c>
      <c r="M9" s="535">
        <v>0.21903846153846154</v>
      </c>
      <c r="N9" s="103" t="s">
        <v>21667</v>
      </c>
      <c r="O9" s="88">
        <f t="shared" ref="O9:O46" si="1">C9/E9</f>
        <v>0.55636363636363639</v>
      </c>
      <c r="P9" s="153">
        <f t="shared" ref="P9:P44" si="2">I9/H9</f>
        <v>0.75644232432833436</v>
      </c>
      <c r="Q9" s="248"/>
      <c r="R9" s="248"/>
      <c r="S9" s="644" t="s">
        <v>21891</v>
      </c>
      <c r="T9" s="140"/>
      <c r="U9" s="140"/>
      <c r="V9" s="15"/>
      <c r="W9" s="48"/>
      <c r="X9" s="48"/>
      <c r="BM9" s="638" t="s">
        <v>21893</v>
      </c>
    </row>
    <row r="10" spans="1:65" x14ac:dyDescent="0.25">
      <c r="A10" s="523" t="s">
        <v>38</v>
      </c>
      <c r="B10" s="523">
        <v>2016</v>
      </c>
      <c r="C10" s="523">
        <v>5.9</v>
      </c>
      <c r="D10" s="523">
        <v>13.1</v>
      </c>
      <c r="E10" s="86">
        <f t="shared" si="0"/>
        <v>19</v>
      </c>
      <c r="F10" s="14">
        <v>13.155779677013388</v>
      </c>
      <c r="G10" s="86">
        <v>10.8</v>
      </c>
      <c r="H10" s="153">
        <v>1.24366149111428</v>
      </c>
      <c r="I10" s="153">
        <v>0.64031964515198003</v>
      </c>
      <c r="J10" s="153">
        <v>0.60334184596230001</v>
      </c>
      <c r="K10" s="641">
        <v>109192</v>
      </c>
      <c r="L10" s="641">
        <v>105803</v>
      </c>
      <c r="M10" s="535" t="s">
        <v>454</v>
      </c>
      <c r="N10" s="103" t="s">
        <v>38</v>
      </c>
      <c r="O10" s="642">
        <f t="shared" si="1"/>
        <v>0.31052631578947371</v>
      </c>
      <c r="P10" s="153">
        <f t="shared" si="2"/>
        <v>0.51486650485436725</v>
      </c>
      <c r="Q10" s="248"/>
      <c r="R10" s="248"/>
      <c r="S10" s="248"/>
      <c r="T10" s="140"/>
      <c r="U10" s="140"/>
      <c r="V10" s="15"/>
      <c r="W10" s="48"/>
      <c r="X10" s="48"/>
    </row>
    <row r="11" spans="1:65" x14ac:dyDescent="0.25">
      <c r="A11" s="523" t="s">
        <v>73</v>
      </c>
      <c r="B11" s="523">
        <v>2016</v>
      </c>
      <c r="C11" s="523">
        <v>8</v>
      </c>
      <c r="D11" s="523">
        <v>9.8000000000000007</v>
      </c>
      <c r="E11" s="86">
        <f t="shared" si="0"/>
        <v>17.8</v>
      </c>
      <c r="F11" s="14">
        <v>14.028870889208019</v>
      </c>
      <c r="G11" s="86">
        <v>12.6</v>
      </c>
      <c r="H11" s="153">
        <v>2.7441793661297802</v>
      </c>
      <c r="I11" s="153">
        <v>2.0647078642485202</v>
      </c>
      <c r="J11" s="153">
        <v>0.67947150188126004</v>
      </c>
      <c r="K11" s="641">
        <v>59495</v>
      </c>
      <c r="L11" s="641">
        <v>59501</v>
      </c>
      <c r="M11" s="535" t="s">
        <v>454</v>
      </c>
      <c r="N11" s="103" t="s">
        <v>73</v>
      </c>
      <c r="O11" s="88">
        <f>C11/E11</f>
        <v>0.449438202247191</v>
      </c>
      <c r="P11" s="153">
        <f t="shared" si="2"/>
        <v>0.75239537536515178</v>
      </c>
      <c r="Q11" s="248"/>
      <c r="R11" s="248"/>
      <c r="S11" s="248"/>
      <c r="T11" s="140"/>
      <c r="U11" s="140"/>
      <c r="V11" s="15"/>
      <c r="W11" s="48"/>
      <c r="X11" s="48"/>
    </row>
    <row r="12" spans="1:65" x14ac:dyDescent="0.25">
      <c r="A12" s="523" t="s">
        <v>16</v>
      </c>
      <c r="B12" s="523">
        <v>2016</v>
      </c>
      <c r="C12" s="523">
        <v>6.6</v>
      </c>
      <c r="D12" s="523">
        <v>8.9</v>
      </c>
      <c r="E12" s="86">
        <f t="shared" si="0"/>
        <v>15.5</v>
      </c>
      <c r="F12" s="14">
        <v>13.61682355218181</v>
      </c>
      <c r="G12" s="86"/>
      <c r="H12" s="153">
        <v>3.2549022634842601</v>
      </c>
      <c r="I12" s="153">
        <v>2.27113500220895</v>
      </c>
      <c r="J12" s="153">
        <v>0.98376726127531</v>
      </c>
      <c r="K12" s="641">
        <v>51264</v>
      </c>
      <c r="L12" s="641">
        <v>53218</v>
      </c>
      <c r="M12" s="535" t="s">
        <v>454</v>
      </c>
      <c r="N12" s="103" t="s">
        <v>16</v>
      </c>
      <c r="O12" s="88">
        <f t="shared" si="1"/>
        <v>0.4258064516129032</v>
      </c>
      <c r="P12" s="153">
        <f t="shared" si="2"/>
        <v>0.69775827916189981</v>
      </c>
      <c r="Q12" s="248"/>
      <c r="R12" s="248"/>
      <c r="S12" s="248"/>
      <c r="T12" s="140"/>
      <c r="U12" s="140"/>
      <c r="V12" s="15"/>
      <c r="W12" s="48"/>
      <c r="X12" s="48"/>
    </row>
    <row r="13" spans="1:65" x14ac:dyDescent="0.25">
      <c r="A13" s="523" t="s">
        <v>20</v>
      </c>
      <c r="B13" s="523">
        <v>2016</v>
      </c>
      <c r="C13" s="523">
        <v>5.2</v>
      </c>
      <c r="D13" s="523">
        <v>8.6999999999999993</v>
      </c>
      <c r="E13" s="86">
        <f t="shared" si="0"/>
        <v>13.899999999999999</v>
      </c>
      <c r="F13" s="14">
        <v>12.890034305957414</v>
      </c>
      <c r="G13" s="86">
        <v>11.8</v>
      </c>
      <c r="H13" s="153">
        <v>2.9394946009128402</v>
      </c>
      <c r="I13" s="153">
        <v>1.9982506639525504</v>
      </c>
      <c r="J13" s="153">
        <v>0.94124393696028996</v>
      </c>
      <c r="K13" s="641">
        <v>50206</v>
      </c>
      <c r="L13" s="641">
        <v>44550</v>
      </c>
      <c r="M13" s="535" t="s">
        <v>454</v>
      </c>
      <c r="N13" s="103" t="s">
        <v>20</v>
      </c>
      <c r="O13" s="642">
        <f t="shared" si="1"/>
        <v>0.37410071942446049</v>
      </c>
      <c r="P13" s="153">
        <f t="shared" si="2"/>
        <v>0.67979395618961402</v>
      </c>
      <c r="Q13" s="248"/>
      <c r="R13" s="248"/>
      <c r="S13" s="248"/>
      <c r="T13" s="140"/>
      <c r="U13" s="140"/>
      <c r="V13" s="15"/>
      <c r="W13" s="48"/>
      <c r="X13" s="48"/>
    </row>
    <row r="14" spans="1:65" x14ac:dyDescent="0.25">
      <c r="A14" s="523" t="s">
        <v>29</v>
      </c>
      <c r="B14" s="523">
        <v>2016</v>
      </c>
      <c r="C14" s="523">
        <v>4.0999999999999996</v>
      </c>
      <c r="D14" s="523">
        <v>8.6999999999999993</v>
      </c>
      <c r="E14" s="86">
        <f t="shared" si="0"/>
        <v>12.799999999999999</v>
      </c>
      <c r="F14" s="14">
        <v>10.392768625358665</v>
      </c>
      <c r="G14" s="86">
        <v>13.7</v>
      </c>
      <c r="H14" s="153">
        <v>2.1019761275892801</v>
      </c>
      <c r="I14" s="153">
        <v>1.3249357235196801</v>
      </c>
      <c r="J14" s="153">
        <v>0.77704040406959995</v>
      </c>
      <c r="K14" s="641">
        <v>52150</v>
      </c>
      <c r="L14" s="641">
        <v>70332</v>
      </c>
      <c r="M14" s="535" t="s">
        <v>454</v>
      </c>
      <c r="N14" s="103" t="s">
        <v>29</v>
      </c>
      <c r="O14" s="642">
        <f t="shared" si="1"/>
        <v>0.3203125</v>
      </c>
      <c r="P14" s="153">
        <f t="shared" si="2"/>
        <v>0.630328625586831</v>
      </c>
      <c r="Q14" s="248"/>
      <c r="R14" s="248"/>
      <c r="S14" s="248"/>
      <c r="T14" s="140"/>
      <c r="U14" s="140"/>
      <c r="V14" s="15"/>
      <c r="W14" s="48"/>
      <c r="X14" s="48"/>
    </row>
    <row r="15" spans="1:65" x14ac:dyDescent="0.25">
      <c r="A15" s="523" t="s">
        <v>15</v>
      </c>
      <c r="B15" s="523">
        <v>2016</v>
      </c>
      <c r="C15" s="523">
        <v>5.7</v>
      </c>
      <c r="D15" s="523">
        <v>6.8</v>
      </c>
      <c r="E15" s="86">
        <f t="shared" si="0"/>
        <v>12.5</v>
      </c>
      <c r="F15" s="14">
        <v>10.392768625358665</v>
      </c>
      <c r="G15" s="86">
        <v>9.6</v>
      </c>
      <c r="H15" s="153">
        <v>2.7464511315132101</v>
      </c>
      <c r="I15" s="153">
        <v>1.8319715627071003</v>
      </c>
      <c r="J15" s="153">
        <v>0.91447956880610992</v>
      </c>
      <c r="K15" s="641">
        <v>44050</v>
      </c>
      <c r="L15" s="641">
        <v>46017</v>
      </c>
      <c r="M15" s="535">
        <v>0.15995851967074989</v>
      </c>
      <c r="N15" s="103" t="s">
        <v>21668</v>
      </c>
      <c r="O15" s="88">
        <f t="shared" si="1"/>
        <v>0.45600000000000002</v>
      </c>
      <c r="P15" s="153">
        <f t="shared" si="2"/>
        <v>0.66703228092674649</v>
      </c>
      <c r="Q15" s="248"/>
      <c r="R15" s="248"/>
      <c r="S15" s="248"/>
      <c r="T15" s="140"/>
      <c r="U15" s="140"/>
      <c r="V15" s="15"/>
      <c r="W15" s="48"/>
      <c r="X15" s="48"/>
    </row>
    <row r="16" spans="1:65" x14ac:dyDescent="0.25">
      <c r="A16" s="523" t="s">
        <v>13</v>
      </c>
      <c r="B16" s="523">
        <v>2016</v>
      </c>
      <c r="C16" s="523">
        <v>5.4</v>
      </c>
      <c r="D16" s="523">
        <v>6.8</v>
      </c>
      <c r="E16" s="86">
        <f t="shared" si="0"/>
        <v>12.2</v>
      </c>
      <c r="F16" s="14"/>
      <c r="G16" s="86">
        <v>11.2</v>
      </c>
      <c r="H16" s="153">
        <v>4.2512121766037598</v>
      </c>
      <c r="I16" s="153">
        <v>3.6812724348765298</v>
      </c>
      <c r="J16" s="153">
        <v>0.56993974172723005</v>
      </c>
      <c r="K16" s="641">
        <v>36250</v>
      </c>
      <c r="L16" s="641">
        <v>40258</v>
      </c>
      <c r="M16" s="535" t="s">
        <v>454</v>
      </c>
      <c r="N16" s="103" t="s">
        <v>13</v>
      </c>
      <c r="O16" s="88">
        <f t="shared" si="1"/>
        <v>0.44262295081967218</v>
      </c>
      <c r="P16" s="153">
        <f>I16/H16</f>
        <v>0.86593476917857637</v>
      </c>
      <c r="Q16" s="248"/>
      <c r="R16" s="248"/>
      <c r="S16" s="248"/>
      <c r="T16" s="140"/>
      <c r="U16" s="140"/>
      <c r="V16" s="15"/>
      <c r="W16" s="48"/>
      <c r="X16" s="48"/>
    </row>
    <row r="17" spans="1:24" x14ac:dyDescent="0.25">
      <c r="A17" s="523" t="s">
        <v>31</v>
      </c>
      <c r="B17" s="523">
        <v>2016</v>
      </c>
      <c r="C17" s="523">
        <v>4.9000000000000004</v>
      </c>
      <c r="D17" s="523">
        <v>7.2</v>
      </c>
      <c r="E17" s="86">
        <f t="shared" si="0"/>
        <v>12.100000000000001</v>
      </c>
      <c r="F17" s="14">
        <v>11.730949628396495</v>
      </c>
      <c r="G17" s="86">
        <v>9.1</v>
      </c>
      <c r="H17" s="153">
        <v>1.6884742152415</v>
      </c>
      <c r="I17" s="153">
        <v>1.1667025753943201</v>
      </c>
      <c r="J17" s="153">
        <v>0.52177163984718</v>
      </c>
      <c r="K17" s="641">
        <v>43620</v>
      </c>
      <c r="L17" s="641">
        <v>39735</v>
      </c>
      <c r="M17" s="535" t="s">
        <v>454</v>
      </c>
      <c r="N17" s="103" t="s">
        <v>31</v>
      </c>
      <c r="O17" s="88">
        <f t="shared" si="1"/>
        <v>0.4049586776859504</v>
      </c>
      <c r="P17" s="153">
        <f t="shared" si="2"/>
        <v>0.69098039215686113</v>
      </c>
      <c r="Q17" s="248"/>
      <c r="R17" s="248"/>
      <c r="S17" s="248"/>
      <c r="T17" s="140"/>
      <c r="U17" s="140"/>
      <c r="V17" s="15"/>
      <c r="W17" s="48"/>
      <c r="X17" s="48"/>
    </row>
    <row r="18" spans="1:24" x14ac:dyDescent="0.25">
      <c r="A18" s="523" t="s">
        <v>175</v>
      </c>
      <c r="B18" s="523">
        <v>2016</v>
      </c>
      <c r="C18" s="523">
        <v>5.2</v>
      </c>
      <c r="D18" s="523">
        <v>6.4</v>
      </c>
      <c r="E18" s="86">
        <f t="shared" si="0"/>
        <v>11.600000000000001</v>
      </c>
      <c r="F18" s="14">
        <v>8.2136702083159037</v>
      </c>
      <c r="G18" s="86"/>
      <c r="H18" s="153">
        <v>1.8787011841379</v>
      </c>
      <c r="I18" s="153">
        <v>1.06477207815841</v>
      </c>
      <c r="J18" s="153">
        <v>0.81392910597948998</v>
      </c>
      <c r="K18" s="641">
        <v>49882</v>
      </c>
      <c r="L18" s="641">
        <v>55707</v>
      </c>
      <c r="M18" s="535" t="s">
        <v>454</v>
      </c>
      <c r="N18" s="103" t="s">
        <v>175</v>
      </c>
      <c r="O18" s="88">
        <f t="shared" si="1"/>
        <v>0.44827586206896547</v>
      </c>
      <c r="P18" s="153">
        <f>I18/H18</f>
        <v>0.56675967798839366</v>
      </c>
      <c r="Q18" s="248"/>
      <c r="R18" s="248"/>
      <c r="S18" s="248"/>
      <c r="T18" s="140"/>
      <c r="U18" s="140"/>
      <c r="V18" s="15"/>
      <c r="W18" s="48"/>
      <c r="X18" s="48"/>
    </row>
    <row r="19" spans="1:24" x14ac:dyDescent="0.25">
      <c r="A19" s="523" t="s">
        <v>30</v>
      </c>
      <c r="B19" s="523">
        <v>2016</v>
      </c>
      <c r="C19" s="523">
        <v>5.0999999999999996</v>
      </c>
      <c r="D19" s="523">
        <v>6.6</v>
      </c>
      <c r="E19" s="86">
        <f t="shared" si="0"/>
        <v>11.7</v>
      </c>
      <c r="F19" s="14">
        <v>7.2865271493212669</v>
      </c>
      <c r="G19" s="86">
        <v>6.1</v>
      </c>
      <c r="H19" s="153">
        <v>2.0381568107096801</v>
      </c>
      <c r="I19" s="153">
        <v>1.0849744243883301</v>
      </c>
      <c r="J19" s="153">
        <v>0.95318238632134999</v>
      </c>
      <c r="K19" s="641">
        <v>70590</v>
      </c>
      <c r="L19" s="641">
        <v>74941</v>
      </c>
      <c r="M19" s="535" t="s">
        <v>454</v>
      </c>
      <c r="N19" s="103" t="s">
        <v>30</v>
      </c>
      <c r="O19" s="88">
        <f t="shared" si="1"/>
        <v>0.4358974358974359</v>
      </c>
      <c r="P19" s="153">
        <f t="shared" si="2"/>
        <v>0.53233118211868369</v>
      </c>
      <c r="Q19" s="248"/>
      <c r="R19" s="248"/>
      <c r="S19" s="248"/>
      <c r="T19" s="140"/>
      <c r="U19" s="140"/>
      <c r="V19" s="15"/>
      <c r="W19" s="48"/>
      <c r="X19" s="48"/>
    </row>
    <row r="20" spans="1:24" x14ac:dyDescent="0.25">
      <c r="A20" s="523" t="s">
        <v>17</v>
      </c>
      <c r="B20" s="523">
        <v>2016</v>
      </c>
      <c r="C20" s="523">
        <v>4.4000000000000004</v>
      </c>
      <c r="D20" s="523">
        <v>6</v>
      </c>
      <c r="E20" s="86">
        <f t="shared" si="0"/>
        <v>10.4</v>
      </c>
      <c r="F20" s="14">
        <v>6.348309554489056</v>
      </c>
      <c r="G20" s="86">
        <v>5.4</v>
      </c>
      <c r="H20" s="153">
        <v>2.8712531982679299</v>
      </c>
      <c r="I20" s="153">
        <v>1.8998413329964499</v>
      </c>
      <c r="J20" s="153">
        <v>0.97141186527148005</v>
      </c>
      <c r="K20" s="641">
        <v>49613</v>
      </c>
      <c r="L20" s="641">
        <v>56444</v>
      </c>
      <c r="M20" s="535" t="s">
        <v>454</v>
      </c>
      <c r="N20" s="103" t="s">
        <v>17</v>
      </c>
      <c r="O20" s="88">
        <f t="shared" si="1"/>
        <v>0.42307692307692307</v>
      </c>
      <c r="P20" s="153">
        <f t="shared" si="2"/>
        <v>0.66167669717965671</v>
      </c>
      <c r="Q20" s="248"/>
      <c r="R20" s="248"/>
      <c r="S20" s="248"/>
      <c r="T20" s="140"/>
      <c r="U20" s="140"/>
      <c r="V20" s="15"/>
      <c r="W20" s="48"/>
      <c r="X20" s="48"/>
    </row>
    <row r="21" spans="1:24" x14ac:dyDescent="0.25">
      <c r="A21" s="523" t="s">
        <v>70</v>
      </c>
      <c r="B21" s="523">
        <v>2016</v>
      </c>
      <c r="C21" s="523">
        <v>4.5999999999999996</v>
      </c>
      <c r="D21" s="523">
        <v>5.3</v>
      </c>
      <c r="E21" s="86">
        <f t="shared" si="0"/>
        <v>9.8999999999999986</v>
      </c>
      <c r="F21" s="14">
        <v>7.8023611718408397</v>
      </c>
      <c r="G21" s="86"/>
      <c r="H21" s="153">
        <v>1.2774324243808499</v>
      </c>
      <c r="I21" s="153">
        <v>0.63633294274194996</v>
      </c>
      <c r="J21" s="153">
        <v>0.64109948163889996</v>
      </c>
      <c r="K21" s="641">
        <v>38502</v>
      </c>
      <c r="L21" s="641">
        <v>41593</v>
      </c>
      <c r="M21" s="535" t="s">
        <v>454</v>
      </c>
      <c r="N21" s="103" t="s">
        <v>70</v>
      </c>
      <c r="O21" s="88">
        <f t="shared" si="1"/>
        <v>0.4646464646464647</v>
      </c>
      <c r="P21" s="153">
        <f t="shared" si="2"/>
        <v>0.49813432835820642</v>
      </c>
      <c r="Q21" s="248"/>
      <c r="R21" s="248"/>
      <c r="S21" s="248"/>
      <c r="T21" s="140"/>
      <c r="U21" s="140"/>
      <c r="V21" s="15"/>
      <c r="W21" s="48"/>
      <c r="X21" s="48"/>
    </row>
    <row r="22" spans="1:24" s="653" customFormat="1" x14ac:dyDescent="0.25">
      <c r="A22" s="645" t="s">
        <v>125</v>
      </c>
      <c r="B22" s="645">
        <v>2016</v>
      </c>
      <c r="C22" s="645">
        <v>4.2</v>
      </c>
      <c r="D22" s="645">
        <v>5.7</v>
      </c>
      <c r="E22" s="645">
        <f t="shared" si="0"/>
        <v>9.9</v>
      </c>
      <c r="F22" s="646"/>
      <c r="G22" s="645"/>
      <c r="H22" s="647">
        <v>2.34936234152357</v>
      </c>
      <c r="I22" s="647">
        <v>1.67428147760437</v>
      </c>
      <c r="J22" s="647">
        <v>0.67508086391919997</v>
      </c>
      <c r="K22" s="640"/>
      <c r="L22" s="640"/>
      <c r="M22" s="648" t="s">
        <v>454</v>
      </c>
      <c r="N22" s="645" t="s">
        <v>125</v>
      </c>
      <c r="O22" s="649">
        <f t="shared" si="1"/>
        <v>0.42424242424242425</v>
      </c>
      <c r="P22" s="153">
        <f t="shared" si="2"/>
        <v>0.71265357753142167</v>
      </c>
      <c r="Q22" s="650"/>
      <c r="R22" s="650"/>
      <c r="S22" s="650"/>
      <c r="T22" s="651"/>
      <c r="U22" s="651"/>
      <c r="V22" s="652"/>
      <c r="W22" s="649"/>
      <c r="X22" s="649"/>
    </row>
    <row r="23" spans="1:24" x14ac:dyDescent="0.25">
      <c r="A23" s="523" t="s">
        <v>19</v>
      </c>
      <c r="B23" s="523">
        <v>2016</v>
      </c>
      <c r="C23" s="523">
        <v>3.2</v>
      </c>
      <c r="D23" s="523">
        <v>5.9</v>
      </c>
      <c r="E23" s="86">
        <f t="shared" si="0"/>
        <v>9.1000000000000014</v>
      </c>
      <c r="F23" s="14">
        <v>15.760846389989929</v>
      </c>
      <c r="G23" s="86"/>
      <c r="H23" s="153">
        <v>3.0869473755955799</v>
      </c>
      <c r="I23" s="153">
        <v>2.2197929152623299</v>
      </c>
      <c r="J23" s="153">
        <v>0.86715446033324994</v>
      </c>
      <c r="K23" s="641">
        <v>49247</v>
      </c>
      <c r="L23" s="641">
        <v>47290</v>
      </c>
      <c r="M23" s="535">
        <v>0.32528456446158976</v>
      </c>
      <c r="N23" s="103" t="s">
        <v>21676</v>
      </c>
      <c r="O23" s="642">
        <f t="shared" si="1"/>
        <v>0.35164835164835162</v>
      </c>
      <c r="P23" s="153">
        <f t="shared" si="2"/>
        <v>0.71908997633432425</v>
      </c>
      <c r="Q23" s="248"/>
      <c r="R23" s="248"/>
      <c r="S23" s="248"/>
      <c r="T23" s="140"/>
      <c r="U23" s="140"/>
      <c r="V23" s="15"/>
      <c r="W23" s="48"/>
      <c r="X23" s="48"/>
    </row>
    <row r="24" spans="1:24" x14ac:dyDescent="0.25">
      <c r="A24" s="523" t="s">
        <v>33</v>
      </c>
      <c r="B24" s="523">
        <v>2016</v>
      </c>
      <c r="C24" s="523">
        <v>3.9</v>
      </c>
      <c r="D24" s="523">
        <v>5</v>
      </c>
      <c r="E24" s="86">
        <f t="shared" si="0"/>
        <v>8.9</v>
      </c>
      <c r="F24" s="14">
        <v>7.3962346161376891</v>
      </c>
      <c r="G24" s="86"/>
      <c r="H24" s="153">
        <v>1.1768095613673399</v>
      </c>
      <c r="I24" s="153">
        <v>0.83202965318172994</v>
      </c>
      <c r="J24" s="153">
        <v>0.34477990818561</v>
      </c>
      <c r="K24" s="641">
        <v>72632</v>
      </c>
      <c r="L24" s="641">
        <v>70638</v>
      </c>
      <c r="M24" s="535" t="s">
        <v>454</v>
      </c>
      <c r="N24" s="654" t="s">
        <v>33</v>
      </c>
      <c r="O24" s="88">
        <f t="shared" si="1"/>
        <v>0.4382022471910112</v>
      </c>
      <c r="P24" s="153">
        <f t="shared" si="2"/>
        <v>0.70702149310801932</v>
      </c>
      <c r="Q24" s="248"/>
      <c r="R24" s="248"/>
      <c r="S24" s="248"/>
      <c r="T24" s="140"/>
      <c r="U24" s="140"/>
      <c r="V24" s="15"/>
      <c r="W24" s="48"/>
      <c r="X24" s="48"/>
    </row>
    <row r="25" spans="1:24" x14ac:dyDescent="0.25">
      <c r="A25" s="523" t="s">
        <v>23</v>
      </c>
      <c r="B25" s="523">
        <v>2016</v>
      </c>
      <c r="C25" s="523">
        <v>3.6</v>
      </c>
      <c r="D25" s="523">
        <v>4.9000000000000004</v>
      </c>
      <c r="E25" s="86">
        <f t="shared" si="0"/>
        <v>8.5</v>
      </c>
      <c r="F25" s="14">
        <v>7.617737548920088</v>
      </c>
      <c r="G25" s="86">
        <v>5.5</v>
      </c>
      <c r="H25" s="153">
        <v>2.24775882885264</v>
      </c>
      <c r="I25" s="153">
        <v>1.46471128475268</v>
      </c>
      <c r="J25" s="153">
        <v>0.78304754409996002</v>
      </c>
      <c r="K25" s="641">
        <v>43550</v>
      </c>
      <c r="L25" s="641">
        <v>39869</v>
      </c>
      <c r="M25" s="535" t="s">
        <v>454</v>
      </c>
      <c r="N25" s="103" t="s">
        <v>23</v>
      </c>
      <c r="O25" s="88">
        <f t="shared" si="1"/>
        <v>0.42352941176470588</v>
      </c>
      <c r="P25" s="153">
        <f t="shared" si="2"/>
        <v>0.65163186813077112</v>
      </c>
      <c r="Q25" s="248"/>
      <c r="R25" s="248"/>
      <c r="S25" s="248"/>
      <c r="T25" s="140"/>
      <c r="U25" s="140"/>
      <c r="V25" s="15"/>
      <c r="W25" s="48"/>
      <c r="X25" s="48"/>
    </row>
    <row r="26" spans="1:24" x14ac:dyDescent="0.25">
      <c r="A26" s="523" t="s">
        <v>32</v>
      </c>
      <c r="B26" s="523">
        <v>2011</v>
      </c>
      <c r="C26" s="523">
        <v>3.3</v>
      </c>
      <c r="D26" s="523">
        <v>5.0999999999999996</v>
      </c>
      <c r="E26" s="86">
        <f t="shared" si="0"/>
        <v>8.3999999999999986</v>
      </c>
      <c r="F26" s="14">
        <v>8.0328858576516886</v>
      </c>
      <c r="G26" s="86"/>
      <c r="H26" s="153">
        <v>1.60407289391434</v>
      </c>
      <c r="I26" s="153">
        <v>0.82465981431644009</v>
      </c>
      <c r="J26" s="153">
        <v>0.77941307959789996</v>
      </c>
      <c r="K26" s="641">
        <v>48141</v>
      </c>
      <c r="L26" s="641">
        <v>45077</v>
      </c>
      <c r="M26" s="535" t="s">
        <v>454</v>
      </c>
      <c r="N26" s="103" t="s">
        <v>142</v>
      </c>
      <c r="O26" s="88">
        <f t="shared" si="1"/>
        <v>0.3928571428571429</v>
      </c>
      <c r="P26" s="153">
        <f t="shared" si="2"/>
        <v>0.51410370279623852</v>
      </c>
      <c r="Q26" s="248"/>
      <c r="R26" s="248"/>
      <c r="S26" s="248"/>
      <c r="T26" s="140"/>
      <c r="U26" s="140"/>
      <c r="V26" s="15"/>
      <c r="W26" s="48"/>
      <c r="X26" s="48"/>
    </row>
    <row r="27" spans="1:24" x14ac:dyDescent="0.25">
      <c r="A27" s="523" t="s">
        <v>12</v>
      </c>
      <c r="B27" s="523">
        <v>2012</v>
      </c>
      <c r="C27" s="523">
        <v>2.2000000000000002</v>
      </c>
      <c r="D27" s="523">
        <v>6</v>
      </c>
      <c r="E27" s="86">
        <f t="shared" si="0"/>
        <v>8.1999999999999993</v>
      </c>
      <c r="F27" s="14">
        <v>6.8818925270331723</v>
      </c>
      <c r="G27" s="86"/>
      <c r="H27" s="153">
        <v>4.2387106531125101</v>
      </c>
      <c r="I27" s="153">
        <v>3.36218488900349</v>
      </c>
      <c r="J27" s="153">
        <v>0.87652576410902006</v>
      </c>
      <c r="K27" s="641">
        <v>39387</v>
      </c>
      <c r="L27" s="641">
        <v>29891</v>
      </c>
      <c r="M27" s="535" t="s">
        <v>454</v>
      </c>
      <c r="N27" s="103" t="s">
        <v>317</v>
      </c>
      <c r="O27" s="642">
        <f t="shared" si="1"/>
        <v>0.26829268292682934</v>
      </c>
      <c r="P27" s="153">
        <f t="shared" si="2"/>
        <v>0.79320934221698236</v>
      </c>
      <c r="Q27" s="140"/>
      <c r="R27" s="248"/>
      <c r="S27" s="248"/>
      <c r="T27" s="140"/>
      <c r="U27" s="140"/>
      <c r="V27" s="15"/>
      <c r="W27" s="48"/>
      <c r="X27" s="48"/>
    </row>
    <row r="28" spans="1:24" s="87" customFormat="1" x14ac:dyDescent="0.25">
      <c r="A28" s="701" t="s">
        <v>34</v>
      </c>
      <c r="B28" s="701">
        <v>2016</v>
      </c>
      <c r="C28" s="701">
        <v>4.3</v>
      </c>
      <c r="D28" s="701">
        <v>3.8</v>
      </c>
      <c r="E28" s="524">
        <f t="shared" si="0"/>
        <v>8.1</v>
      </c>
      <c r="F28" s="525">
        <v>4.0949959020092361</v>
      </c>
      <c r="G28" s="536" t="s">
        <v>449</v>
      </c>
      <c r="H28" s="153">
        <f>I28+J28</f>
        <v>1.2467900528534401</v>
      </c>
      <c r="I28" s="153">
        <v>0.66127447815298901</v>
      </c>
      <c r="J28" s="153">
        <v>0.58551557470045112</v>
      </c>
      <c r="K28" s="641">
        <v>31473</v>
      </c>
      <c r="L28" s="641">
        <v>19840</v>
      </c>
      <c r="M28" s="535">
        <v>8.7575757575757571E-2</v>
      </c>
      <c r="N28" s="105" t="s">
        <v>21669</v>
      </c>
      <c r="O28" s="655">
        <f t="shared" si="1"/>
        <v>0.53086419753086422</v>
      </c>
      <c r="P28" s="153">
        <f>I28/H28</f>
        <v>0.53038157999382252</v>
      </c>
      <c r="Q28" s="140"/>
      <c r="R28" s="140"/>
      <c r="S28" s="248"/>
      <c r="T28" s="140"/>
      <c r="U28" s="140"/>
      <c r="V28" s="249"/>
      <c r="W28" s="88"/>
      <c r="X28" s="88"/>
    </row>
    <row r="29" spans="1:24" x14ac:dyDescent="0.25">
      <c r="A29" s="523" t="s">
        <v>39</v>
      </c>
      <c r="B29" s="523">
        <v>2016</v>
      </c>
      <c r="C29" s="523">
        <v>3.5</v>
      </c>
      <c r="D29" s="523">
        <v>4.2</v>
      </c>
      <c r="E29" s="86">
        <f t="shared" si="0"/>
        <v>7.7</v>
      </c>
      <c r="F29" s="14">
        <v>6.2681758332741397</v>
      </c>
      <c r="G29" s="86">
        <v>5.9</v>
      </c>
      <c r="H29" s="153">
        <v>1.1896949724726</v>
      </c>
      <c r="I29" s="153">
        <v>0.64415362415759003</v>
      </c>
      <c r="J29" s="153">
        <v>0.54554134831501</v>
      </c>
      <c r="K29" s="641">
        <v>38171</v>
      </c>
      <c r="L29" s="641">
        <v>28359</v>
      </c>
      <c r="M29" s="535" t="s">
        <v>454</v>
      </c>
      <c r="N29" s="105" t="s">
        <v>39</v>
      </c>
      <c r="O29" s="88">
        <f t="shared" si="1"/>
        <v>0.45454545454545453</v>
      </c>
      <c r="P29" s="153">
        <f t="shared" si="2"/>
        <v>0.5414443525963758</v>
      </c>
      <c r="Q29" s="140"/>
      <c r="R29" s="140"/>
      <c r="S29" s="248"/>
      <c r="T29" s="140"/>
      <c r="U29" s="140"/>
      <c r="V29" s="15"/>
      <c r="W29" s="48"/>
      <c r="X29" s="48"/>
    </row>
    <row r="30" spans="1:24" x14ac:dyDescent="0.25">
      <c r="A30" s="523" t="s">
        <v>21</v>
      </c>
      <c r="B30" s="523">
        <v>2016</v>
      </c>
      <c r="C30" s="523">
        <v>2.7</v>
      </c>
      <c r="D30" s="523">
        <v>4.3</v>
      </c>
      <c r="E30" s="86">
        <f t="shared" si="0"/>
        <v>7</v>
      </c>
      <c r="F30" s="14">
        <v>5.2868229526758874</v>
      </c>
      <c r="G30" s="86">
        <v>5.2</v>
      </c>
      <c r="H30" s="153">
        <v>2.4861651763722499</v>
      </c>
      <c r="I30" s="153">
        <v>1.74842358463003</v>
      </c>
      <c r="J30" s="153">
        <v>0.73774159174221998</v>
      </c>
      <c r="K30" s="641">
        <v>46301</v>
      </c>
      <c r="L30" s="641">
        <v>43582</v>
      </c>
      <c r="M30" s="535">
        <v>0.28660730352474045</v>
      </c>
      <c r="N30" s="105" t="s">
        <v>21677</v>
      </c>
      <c r="O30" s="642">
        <f t="shared" si="1"/>
        <v>0.38571428571428573</v>
      </c>
      <c r="P30" s="153">
        <f t="shared" si="2"/>
        <v>0.70326123189501266</v>
      </c>
      <c r="Q30" s="140"/>
      <c r="R30" s="140"/>
      <c r="S30" s="248"/>
      <c r="T30" s="140"/>
      <c r="U30" s="140"/>
      <c r="V30" s="15"/>
      <c r="W30" s="48"/>
      <c r="X30" s="48"/>
    </row>
    <row r="31" spans="1:24" x14ac:dyDescent="0.25">
      <c r="A31" s="523" t="s">
        <v>27</v>
      </c>
      <c r="B31" s="523">
        <v>2016</v>
      </c>
      <c r="C31" s="523">
        <v>2.6</v>
      </c>
      <c r="D31" s="523">
        <v>4</v>
      </c>
      <c r="E31" s="86">
        <f t="shared" si="0"/>
        <v>6.6</v>
      </c>
      <c r="F31" s="14">
        <v>5.0139980532144701</v>
      </c>
      <c r="G31" s="86">
        <v>7.3</v>
      </c>
      <c r="H31" s="153">
        <v>2.0324746207522799</v>
      </c>
      <c r="I31" s="153">
        <v>1.15734777788373</v>
      </c>
      <c r="J31" s="153">
        <v>0.87512684286855003</v>
      </c>
      <c r="K31" s="641">
        <v>53582</v>
      </c>
      <c r="L31" s="641">
        <v>48346</v>
      </c>
      <c r="M31" s="535" t="s">
        <v>454</v>
      </c>
      <c r="N31" s="105" t="s">
        <v>27</v>
      </c>
      <c r="O31" s="88">
        <f t="shared" si="1"/>
        <v>0.39393939393939398</v>
      </c>
      <c r="P31" s="153">
        <f t="shared" si="2"/>
        <v>0.5694279112106998</v>
      </c>
      <c r="Q31" s="140"/>
      <c r="R31" s="140"/>
      <c r="S31" s="248"/>
      <c r="T31" s="140"/>
      <c r="U31" s="140"/>
      <c r="V31" s="15"/>
      <c r="W31" s="48"/>
      <c r="X31" s="48"/>
    </row>
    <row r="32" spans="1:24" x14ac:dyDescent="0.25">
      <c r="A32" s="523" t="s">
        <v>35</v>
      </c>
      <c r="B32" s="523">
        <v>2016</v>
      </c>
      <c r="C32" s="523">
        <v>3</v>
      </c>
      <c r="D32" s="523">
        <v>3.6</v>
      </c>
      <c r="E32" s="86">
        <f t="shared" si="0"/>
        <v>6.6</v>
      </c>
      <c r="F32" s="14">
        <v>4.508734907456045</v>
      </c>
      <c r="G32" s="86"/>
      <c r="H32" s="153">
        <v>1.20606420269495</v>
      </c>
      <c r="I32" s="153">
        <v>0.90987771990766997</v>
      </c>
      <c r="J32" s="153">
        <v>0.29618648278727999</v>
      </c>
      <c r="K32" s="641">
        <v>28910</v>
      </c>
      <c r="L32" s="641">
        <v>15531</v>
      </c>
      <c r="M32" s="535" t="s">
        <v>454</v>
      </c>
      <c r="N32" s="656" t="s">
        <v>35</v>
      </c>
      <c r="O32" s="88">
        <f t="shared" si="1"/>
        <v>0.45454545454545459</v>
      </c>
      <c r="P32" s="153">
        <f t="shared" si="2"/>
        <v>0.75441897527059387</v>
      </c>
      <c r="Q32" s="140"/>
      <c r="R32" s="140"/>
      <c r="S32" s="248"/>
      <c r="T32" s="140"/>
      <c r="U32" s="140"/>
      <c r="V32" s="15"/>
      <c r="W32" s="48"/>
      <c r="X32" s="48"/>
    </row>
    <row r="33" spans="1:24" x14ac:dyDescent="0.25">
      <c r="A33" s="523" t="s">
        <v>44</v>
      </c>
      <c r="B33" s="523">
        <v>2016</v>
      </c>
      <c r="C33" s="523">
        <v>2.2000000000000002</v>
      </c>
      <c r="D33" s="523">
        <v>3.5</v>
      </c>
      <c r="E33" s="86">
        <f t="shared" si="0"/>
        <v>5.7</v>
      </c>
      <c r="F33" s="14">
        <v>5.8170892327955226</v>
      </c>
      <c r="G33" s="86"/>
      <c r="H33" s="153">
        <v>0.99488939361041995</v>
      </c>
      <c r="I33" s="153">
        <v>0.42346906847222998</v>
      </c>
      <c r="J33" s="153">
        <v>0.57142032513818997</v>
      </c>
      <c r="K33" s="641">
        <v>27776</v>
      </c>
      <c r="L33" s="641">
        <v>18637</v>
      </c>
      <c r="M33" s="535">
        <v>5.0759309340545039E-2</v>
      </c>
      <c r="N33" s="105" t="s">
        <v>21678</v>
      </c>
      <c r="O33" s="88">
        <f t="shared" si="1"/>
        <v>0.38596491228070179</v>
      </c>
      <c r="P33" s="153">
        <f t="shared" si="2"/>
        <v>0.42564436930569244</v>
      </c>
      <c r="Q33" s="140"/>
      <c r="R33" s="140"/>
      <c r="S33" s="248"/>
      <c r="T33" s="140"/>
      <c r="U33" s="140"/>
      <c r="V33" s="15"/>
      <c r="W33" s="48"/>
      <c r="X33" s="48"/>
    </row>
    <row r="34" spans="1:24" x14ac:dyDescent="0.25">
      <c r="A34" s="523" t="s">
        <v>26</v>
      </c>
      <c r="B34" s="561" t="s">
        <v>21685</v>
      </c>
      <c r="C34" s="523">
        <v>2.2999999999999998</v>
      </c>
      <c r="D34" s="523">
        <v>3.4</v>
      </c>
      <c r="E34" s="86">
        <f t="shared" si="0"/>
        <v>5.6999999999999993</v>
      </c>
      <c r="F34" s="14">
        <v>4.8166969692549184</v>
      </c>
      <c r="G34" s="86"/>
      <c r="H34" s="153">
        <v>1.6782972781590699</v>
      </c>
      <c r="I34" s="153">
        <v>1.0302740696047099</v>
      </c>
      <c r="J34" s="153">
        <v>0.64802320855436002</v>
      </c>
      <c r="K34" s="641">
        <v>35223</v>
      </c>
      <c r="L34" s="641">
        <v>20152</v>
      </c>
      <c r="M34" s="535">
        <v>0.1415514448075392</v>
      </c>
      <c r="N34" s="105" t="s">
        <v>21670</v>
      </c>
      <c r="O34" s="88">
        <f t="shared" si="1"/>
        <v>0.40350877192982459</v>
      </c>
      <c r="P34" s="153">
        <f t="shared" si="2"/>
        <v>0.61388055799912944</v>
      </c>
      <c r="Q34" s="140"/>
      <c r="R34" s="140"/>
      <c r="S34" s="248"/>
      <c r="T34" s="140"/>
      <c r="U34" s="140"/>
      <c r="V34" s="15"/>
      <c r="W34" s="48"/>
      <c r="X34" s="48"/>
    </row>
    <row r="35" spans="1:24" x14ac:dyDescent="0.25">
      <c r="A35" s="523" t="s">
        <v>43</v>
      </c>
      <c r="B35" s="523">
        <v>2016</v>
      </c>
      <c r="C35" s="523">
        <v>3.3</v>
      </c>
      <c r="D35" s="523">
        <v>2.2999999999999998</v>
      </c>
      <c r="E35" s="86">
        <f t="shared" si="0"/>
        <v>5.6</v>
      </c>
      <c r="F35" s="14">
        <v>3.8231393605886312</v>
      </c>
      <c r="G35" s="86"/>
      <c r="H35" s="153">
        <v>0.78965333622759004</v>
      </c>
      <c r="I35" s="153">
        <v>0.40150348289818005</v>
      </c>
      <c r="J35" s="153">
        <v>0.38814985332940999</v>
      </c>
      <c r="K35" s="641">
        <v>32895</v>
      </c>
      <c r="L35" s="641">
        <v>17664</v>
      </c>
      <c r="M35" s="535">
        <v>3.5411748368282182E-2</v>
      </c>
      <c r="N35" s="105" t="s">
        <v>21671</v>
      </c>
      <c r="O35" s="88">
        <f t="shared" si="1"/>
        <v>0.5892857142857143</v>
      </c>
      <c r="P35" s="153">
        <f t="shared" si="2"/>
        <v>0.50845537462841883</v>
      </c>
      <c r="Q35" s="140"/>
      <c r="R35" s="140"/>
      <c r="S35" s="248"/>
      <c r="T35" s="140"/>
      <c r="U35" s="140"/>
      <c r="V35" s="15"/>
      <c r="W35" s="48"/>
      <c r="X35" s="48"/>
    </row>
    <row r="36" spans="1:24" x14ac:dyDescent="0.25">
      <c r="A36" s="523" t="s">
        <v>42</v>
      </c>
      <c r="B36" s="523">
        <v>2016</v>
      </c>
      <c r="C36" s="523">
        <v>2.4</v>
      </c>
      <c r="D36" s="523">
        <v>2.7</v>
      </c>
      <c r="E36" s="86">
        <f t="shared" si="0"/>
        <v>5.0999999999999996</v>
      </c>
      <c r="F36" s="14">
        <v>4.4404291502361843</v>
      </c>
      <c r="G36" s="86"/>
      <c r="H36" s="153">
        <v>1.00371125357899</v>
      </c>
      <c r="I36" s="153">
        <v>0.46903065035301006</v>
      </c>
      <c r="J36" s="153">
        <v>0.53468060322597999</v>
      </c>
      <c r="K36" s="641">
        <v>29251</v>
      </c>
      <c r="L36" s="641">
        <v>13823</v>
      </c>
      <c r="M36" s="535">
        <v>2.552423049970352E-2</v>
      </c>
      <c r="N36" s="105" t="s">
        <v>21672</v>
      </c>
      <c r="O36" s="88">
        <f t="shared" si="1"/>
        <v>0.47058823529411764</v>
      </c>
      <c r="P36" s="153">
        <f t="shared" si="2"/>
        <v>0.46729639493485892</v>
      </c>
      <c r="Q36" s="140"/>
      <c r="R36" s="140"/>
      <c r="S36" s="248"/>
      <c r="T36" s="140"/>
      <c r="U36" s="140"/>
      <c r="V36" s="15"/>
      <c r="W36" s="48"/>
      <c r="X36" s="48"/>
    </row>
    <row r="37" spans="1:24" x14ac:dyDescent="0.25">
      <c r="A37" s="523" t="s">
        <v>37</v>
      </c>
      <c r="B37" s="523">
        <v>2016</v>
      </c>
      <c r="C37" s="523">
        <v>2.2999999999999998</v>
      </c>
      <c r="D37" s="523">
        <v>2.7</v>
      </c>
      <c r="E37" s="86">
        <f t="shared" si="0"/>
        <v>5</v>
      </c>
      <c r="F37" s="14">
        <v>4.1132344467188116</v>
      </c>
      <c r="G37" s="86"/>
      <c r="H37" s="153">
        <v>1.2677970719844001</v>
      </c>
      <c r="I37" s="153">
        <v>0.62739133544808001</v>
      </c>
      <c r="J37" s="153">
        <v>0.64040573653632005</v>
      </c>
      <c r="K37" s="641">
        <v>30258</v>
      </c>
      <c r="L37" s="641">
        <v>21161</v>
      </c>
      <c r="M37" s="535">
        <v>4.0929991580856161E-2</v>
      </c>
      <c r="N37" s="105" t="s">
        <v>21673</v>
      </c>
      <c r="O37" s="88">
        <f t="shared" si="1"/>
        <v>0.45999999999999996</v>
      </c>
      <c r="P37" s="153">
        <f t="shared" si="2"/>
        <v>0.49486731694849656</v>
      </c>
      <c r="Q37" s="140"/>
      <c r="R37" s="140"/>
      <c r="S37" s="248"/>
      <c r="T37" s="140"/>
      <c r="U37" s="140"/>
      <c r="V37" s="15"/>
      <c r="W37" s="48"/>
      <c r="X37" s="48"/>
    </row>
    <row r="38" spans="1:24" x14ac:dyDescent="0.25">
      <c r="A38" s="523" t="s">
        <v>36</v>
      </c>
      <c r="B38" s="523">
        <v>2016</v>
      </c>
      <c r="C38" s="523">
        <v>2</v>
      </c>
      <c r="D38" s="523">
        <v>2</v>
      </c>
      <c r="E38" s="86">
        <f t="shared" si="0"/>
        <v>4</v>
      </c>
      <c r="F38" s="14">
        <v>3.9131803638189657</v>
      </c>
      <c r="G38" s="86"/>
      <c r="H38" s="153">
        <v>1.2859846947628399</v>
      </c>
      <c r="I38" s="153">
        <v>0.78768607007295</v>
      </c>
      <c r="J38" s="153">
        <v>0.49829862468989</v>
      </c>
      <c r="K38" s="641">
        <v>37970</v>
      </c>
      <c r="L38" s="641">
        <v>31984</v>
      </c>
      <c r="M38" s="535" t="s">
        <v>454</v>
      </c>
      <c r="N38" s="105" t="s">
        <v>36</v>
      </c>
      <c r="O38" s="88">
        <f t="shared" si="1"/>
        <v>0.5</v>
      </c>
      <c r="P38" s="153">
        <f t="shared" si="2"/>
        <v>0.61251589795803463</v>
      </c>
      <c r="Q38" s="140"/>
      <c r="R38" s="140"/>
      <c r="S38" s="248"/>
      <c r="T38" s="140"/>
      <c r="U38" s="140"/>
      <c r="V38" s="15"/>
      <c r="W38" s="48"/>
      <c r="X38" s="48"/>
    </row>
    <row r="39" spans="1:24" x14ac:dyDescent="0.25">
      <c r="A39" s="523" t="s">
        <v>87</v>
      </c>
      <c r="B39" s="523">
        <v>2016</v>
      </c>
      <c r="C39" s="523">
        <v>1.8</v>
      </c>
      <c r="D39" s="523">
        <v>2.1</v>
      </c>
      <c r="E39" s="86">
        <f t="shared" si="0"/>
        <v>3.9000000000000004</v>
      </c>
      <c r="F39" s="14">
        <v>3.0154976974379557</v>
      </c>
      <c r="G39" s="86"/>
      <c r="H39" s="153">
        <v>0.44289879184912001</v>
      </c>
      <c r="I39" s="153">
        <v>0.10831763931093003</v>
      </c>
      <c r="J39" s="153">
        <v>0.33458115253818999</v>
      </c>
      <c r="K39" s="641">
        <v>27291</v>
      </c>
      <c r="L39" s="641">
        <v>15547</v>
      </c>
      <c r="M39" s="535" t="s">
        <v>454</v>
      </c>
      <c r="N39" s="105" t="s">
        <v>87</v>
      </c>
      <c r="O39" s="88">
        <f t="shared" si="1"/>
        <v>0.46153846153846151</v>
      </c>
      <c r="P39" s="153">
        <f t="shared" si="2"/>
        <v>0.24456521739131323</v>
      </c>
      <c r="Q39" s="140"/>
      <c r="R39" s="140"/>
      <c r="S39" s="248"/>
      <c r="T39" s="140"/>
      <c r="U39" s="140"/>
      <c r="V39" s="15"/>
      <c r="W39" s="48"/>
      <c r="X39" s="48"/>
    </row>
    <row r="40" spans="1:24" x14ac:dyDescent="0.25">
      <c r="A40" s="523" t="s">
        <v>41</v>
      </c>
      <c r="B40" s="523">
        <v>2016</v>
      </c>
      <c r="C40" s="523">
        <v>1.7</v>
      </c>
      <c r="D40" s="523">
        <v>2</v>
      </c>
      <c r="E40" s="86">
        <f t="shared" si="0"/>
        <v>3.7</v>
      </c>
      <c r="F40" s="14"/>
      <c r="G40" s="86"/>
      <c r="H40" s="153">
        <v>0.88150300576531004</v>
      </c>
      <c r="I40" s="153">
        <v>0.44079912494071005</v>
      </c>
      <c r="J40" s="153">
        <v>0.44070388082459999</v>
      </c>
      <c r="K40" s="641">
        <v>26453</v>
      </c>
      <c r="L40" s="641">
        <v>10512</v>
      </c>
      <c r="M40" s="535" t="s">
        <v>454</v>
      </c>
      <c r="N40" s="105" t="s">
        <v>41</v>
      </c>
      <c r="O40" s="88">
        <f t="shared" si="1"/>
        <v>0.45945945945945943</v>
      </c>
      <c r="P40" s="153">
        <f t="shared" si="2"/>
        <v>0.50005402370467666</v>
      </c>
      <c r="Q40" s="140"/>
      <c r="R40" s="140"/>
      <c r="S40" s="248"/>
      <c r="T40" s="140"/>
      <c r="U40" s="140"/>
      <c r="V40" s="15"/>
      <c r="W40" s="48"/>
      <c r="X40" s="48"/>
    </row>
    <row r="41" spans="1:24" x14ac:dyDescent="0.25">
      <c r="A41" s="523" t="s">
        <v>40</v>
      </c>
      <c r="B41" s="523">
        <v>2016</v>
      </c>
      <c r="C41" s="523">
        <v>1.3</v>
      </c>
      <c r="D41" s="523">
        <v>1.3</v>
      </c>
      <c r="E41" s="86">
        <f t="shared" si="0"/>
        <v>2.6</v>
      </c>
      <c r="F41" s="14">
        <v>4.3891552579661628</v>
      </c>
      <c r="G41" s="86"/>
      <c r="H41" s="153">
        <v>1.0969028069659199</v>
      </c>
      <c r="I41" s="153">
        <v>0.6463078996641699</v>
      </c>
      <c r="J41" s="153">
        <v>0.45059490730175</v>
      </c>
      <c r="K41" s="641">
        <v>27890</v>
      </c>
      <c r="L41" s="641">
        <v>10608</v>
      </c>
      <c r="M41" s="535">
        <v>0.19516117567615596</v>
      </c>
      <c r="N41" s="105" t="s">
        <v>21674</v>
      </c>
      <c r="O41" s="88">
        <f t="shared" si="1"/>
        <v>0.5</v>
      </c>
      <c r="P41" s="153">
        <f t="shared" si="2"/>
        <v>0.58921163804100862</v>
      </c>
      <c r="Q41" s="140"/>
      <c r="R41" s="140"/>
      <c r="S41" s="248"/>
      <c r="T41" s="140"/>
      <c r="U41" s="140"/>
      <c r="V41" s="15"/>
    </row>
    <row r="42" spans="1:24" x14ac:dyDescent="0.25">
      <c r="A42" s="523" t="s">
        <v>177</v>
      </c>
      <c r="B42" s="523">
        <v>2014</v>
      </c>
      <c r="C42" s="523">
        <v>0.8</v>
      </c>
      <c r="D42" s="523">
        <v>0.8</v>
      </c>
      <c r="E42" s="86">
        <f t="shared" si="0"/>
        <v>1.6</v>
      </c>
      <c r="F42" s="86"/>
      <c r="G42" s="86"/>
      <c r="H42" s="153"/>
      <c r="I42" s="153"/>
      <c r="J42" s="153"/>
      <c r="K42" s="641">
        <v>15500</v>
      </c>
      <c r="L42" s="641">
        <v>9895</v>
      </c>
      <c r="M42" s="535" t="s">
        <v>454</v>
      </c>
      <c r="N42" s="105" t="s">
        <v>177</v>
      </c>
      <c r="O42" s="88">
        <f t="shared" si="1"/>
        <v>0.5</v>
      </c>
      <c r="P42" s="153"/>
      <c r="Q42" s="140"/>
      <c r="R42" s="140"/>
      <c r="S42" s="248"/>
      <c r="T42" s="140"/>
      <c r="U42" s="140"/>
      <c r="V42" s="15"/>
    </row>
    <row r="43" spans="1:24" x14ac:dyDescent="0.25">
      <c r="A43" s="523" t="s">
        <v>178</v>
      </c>
      <c r="B43" s="523">
        <v>2016</v>
      </c>
      <c r="C43" s="523">
        <v>0.3</v>
      </c>
      <c r="D43" s="523">
        <v>0.5</v>
      </c>
      <c r="E43" s="86">
        <f t="shared" si="0"/>
        <v>0.8</v>
      </c>
      <c r="F43" s="86"/>
      <c r="G43" s="86"/>
      <c r="H43" s="153">
        <v>0.50227342934398</v>
      </c>
      <c r="I43" s="153">
        <v>0.18475355093661</v>
      </c>
      <c r="J43" s="153">
        <v>0.31751987840737</v>
      </c>
      <c r="K43" s="641">
        <v>19480</v>
      </c>
      <c r="L43" s="641">
        <v>9304</v>
      </c>
      <c r="M43" s="535">
        <v>4.9259531561810732E-2</v>
      </c>
      <c r="N43" s="105" t="s">
        <v>21679</v>
      </c>
      <c r="O43" s="88">
        <f t="shared" si="1"/>
        <v>0.37499999999999994</v>
      </c>
      <c r="P43" s="153">
        <f t="shared" si="2"/>
        <v>0.3678346098815477</v>
      </c>
      <c r="Q43" s="140"/>
      <c r="R43" s="140"/>
      <c r="S43" s="248"/>
      <c r="T43" s="140"/>
      <c r="U43" s="140"/>
      <c r="V43" s="15"/>
    </row>
    <row r="44" spans="1:24" x14ac:dyDescent="0.25">
      <c r="A44" s="523" t="s">
        <v>45</v>
      </c>
      <c r="B44" s="523">
        <v>2015</v>
      </c>
      <c r="C44" s="523">
        <v>0.1</v>
      </c>
      <c r="D44" s="523">
        <v>0.1</v>
      </c>
      <c r="E44" s="86">
        <f t="shared" si="0"/>
        <v>0.2</v>
      </c>
      <c r="F44" s="86"/>
      <c r="G44" s="86"/>
      <c r="H44" s="153">
        <v>0.36685112666843001</v>
      </c>
      <c r="I44" s="153">
        <v>0.16506991492361001</v>
      </c>
      <c r="J44" s="153">
        <v>0.20178121174482</v>
      </c>
      <c r="K44" s="641">
        <v>24588</v>
      </c>
      <c r="L44" s="641">
        <v>15070</v>
      </c>
      <c r="M44" s="535">
        <v>8.9597352721711931E-2</v>
      </c>
      <c r="N44" s="105" t="s">
        <v>21675</v>
      </c>
      <c r="O44" s="88">
        <f t="shared" si="1"/>
        <v>0.5</v>
      </c>
      <c r="P44" s="153">
        <f t="shared" si="2"/>
        <v>0.44996431228846862</v>
      </c>
      <c r="Q44" s="140"/>
      <c r="R44" s="140"/>
      <c r="S44" s="248"/>
      <c r="T44" s="140"/>
      <c r="U44" s="140"/>
      <c r="V44" s="15"/>
    </row>
    <row r="45" spans="1:24" x14ac:dyDescent="0.25">
      <c r="A45" s="523" t="s">
        <v>90</v>
      </c>
      <c r="B45" s="523">
        <v>2016</v>
      </c>
      <c r="C45" s="523">
        <v>0.6</v>
      </c>
      <c r="D45" s="523">
        <v>0.3</v>
      </c>
      <c r="E45" s="86">
        <f t="shared" si="0"/>
        <v>0.89999999999999991</v>
      </c>
      <c r="F45" s="86"/>
      <c r="G45" s="86"/>
      <c r="H45" s="153"/>
      <c r="I45" s="153"/>
      <c r="J45" s="153"/>
      <c r="K45" s="641">
        <v>31935</v>
      </c>
      <c r="L45" s="641">
        <v>16730</v>
      </c>
      <c r="M45" s="535" t="s">
        <v>454</v>
      </c>
      <c r="N45" s="105" t="s">
        <v>90</v>
      </c>
      <c r="O45" s="88">
        <f t="shared" si="1"/>
        <v>0.66666666666666674</v>
      </c>
      <c r="P45" s="153"/>
      <c r="Q45" s="140"/>
      <c r="R45" s="140"/>
      <c r="S45" s="248"/>
      <c r="T45" s="140"/>
      <c r="U45" s="140"/>
      <c r="V45" s="15"/>
    </row>
    <row r="46" spans="1:24" x14ac:dyDescent="0.25">
      <c r="A46" s="523" t="s">
        <v>290</v>
      </c>
      <c r="B46" s="523">
        <v>2016</v>
      </c>
      <c r="C46" s="523">
        <v>0.1</v>
      </c>
      <c r="D46" s="523">
        <v>0.1</v>
      </c>
      <c r="E46" s="86">
        <f t="shared" si="0"/>
        <v>0.2</v>
      </c>
      <c r="F46" s="86"/>
      <c r="G46" s="86"/>
      <c r="H46" s="153"/>
      <c r="I46" s="153"/>
      <c r="J46" s="153"/>
      <c r="K46" s="641">
        <v>14455</v>
      </c>
      <c r="L46" s="641">
        <v>6273</v>
      </c>
      <c r="M46" s="535" t="s">
        <v>454</v>
      </c>
      <c r="N46" s="105" t="s">
        <v>290</v>
      </c>
      <c r="O46" s="88">
        <f t="shared" si="1"/>
        <v>0.5</v>
      </c>
      <c r="P46" s="153"/>
      <c r="Q46" s="140"/>
      <c r="R46" s="140"/>
      <c r="S46" s="248"/>
      <c r="T46" s="140"/>
      <c r="U46" s="140"/>
      <c r="V46" s="15"/>
    </row>
    <row r="47" spans="1:24" s="638" customFormat="1" x14ac:dyDescent="0.25">
      <c r="A47" s="639" t="s">
        <v>71</v>
      </c>
      <c r="B47" s="639"/>
      <c r="C47" s="639"/>
      <c r="D47" s="639"/>
      <c r="E47" s="639"/>
      <c r="F47" s="639"/>
      <c r="G47" s="639"/>
      <c r="H47" s="644"/>
      <c r="I47" s="644"/>
      <c r="J47" s="644"/>
      <c r="K47" s="644"/>
      <c r="L47" s="644"/>
      <c r="M47" s="657"/>
      <c r="N47" s="658"/>
      <c r="O47" s="639"/>
      <c r="P47" s="659"/>
      <c r="Q47" s="659"/>
      <c r="R47" s="659"/>
      <c r="S47" s="644"/>
      <c r="T47" s="659"/>
      <c r="U47" s="659"/>
      <c r="V47" s="660"/>
    </row>
    <row r="48" spans="1:24" x14ac:dyDescent="0.25">
      <c r="A48" s="95" t="s">
        <v>275</v>
      </c>
      <c r="B48" s="48"/>
      <c r="C48" s="48"/>
      <c r="D48" s="48"/>
      <c r="G48" s="15"/>
      <c r="H48" s="15"/>
      <c r="I48" s="15"/>
      <c r="M48" s="139"/>
      <c r="N48" s="139"/>
      <c r="O48" s="140"/>
      <c r="P48" s="140"/>
      <c r="Q48" s="140"/>
      <c r="R48" s="248"/>
      <c r="S48" s="140"/>
      <c r="T48" s="140"/>
      <c r="U48" s="15"/>
    </row>
    <row r="49" spans="1:72" x14ac:dyDescent="0.25">
      <c r="B49" s="6"/>
      <c r="C49" s="6"/>
      <c r="M49" s="139"/>
      <c r="N49" s="139"/>
      <c r="O49" s="140"/>
      <c r="P49" s="140"/>
      <c r="Q49" s="140"/>
      <c r="R49" s="248"/>
      <c r="S49" s="140"/>
      <c r="T49" s="140"/>
      <c r="U49" s="15"/>
    </row>
    <row r="50" spans="1:72" x14ac:dyDescent="0.25">
      <c r="A50" s="6" t="s">
        <v>277</v>
      </c>
      <c r="B50" s="6"/>
      <c r="C50" s="6"/>
      <c r="M50" s="139"/>
      <c r="N50" s="139"/>
      <c r="O50" s="248"/>
      <c r="P50" s="248"/>
      <c r="Q50" s="140"/>
      <c r="R50" s="248"/>
      <c r="S50" s="140"/>
      <c r="T50" s="140"/>
      <c r="U50" s="15"/>
    </row>
    <row r="51" spans="1:72" x14ac:dyDescent="0.25">
      <c r="A51" s="84" t="s">
        <v>143</v>
      </c>
      <c r="M51" s="88"/>
      <c r="N51" s="88"/>
      <c r="Q51" s="248"/>
      <c r="R51" s="248"/>
      <c r="S51" s="140"/>
      <c r="T51" s="140"/>
      <c r="U51" s="15"/>
    </row>
    <row r="52" spans="1:72" x14ac:dyDescent="0.25">
      <c r="A52" s="84" t="s">
        <v>21901</v>
      </c>
      <c r="M52" s="88"/>
      <c r="N52" s="88"/>
      <c r="Q52" s="248"/>
      <c r="R52" s="248"/>
      <c r="S52" s="140"/>
      <c r="T52" s="140"/>
      <c r="U52" s="15"/>
    </row>
    <row r="53" spans="1:72" x14ac:dyDescent="0.25">
      <c r="A53" s="84" t="s">
        <v>21682</v>
      </c>
      <c r="M53" s="88"/>
      <c r="N53" s="88"/>
      <c r="Q53" s="248"/>
      <c r="R53" s="248"/>
      <c r="S53" s="140"/>
      <c r="T53" s="140"/>
      <c r="U53" s="15"/>
    </row>
    <row r="54" spans="1:72" x14ac:dyDescent="0.25">
      <c r="A54" s="102" t="s">
        <v>154</v>
      </c>
      <c r="B54" s="102" t="s">
        <v>155</v>
      </c>
      <c r="C54" s="102"/>
      <c r="D54" s="102"/>
      <c r="E54" s="6"/>
    </row>
    <row r="55" spans="1:72" ht="15" customHeight="1" x14ac:dyDescent="0.25">
      <c r="A55" s="86" t="s">
        <v>103</v>
      </c>
      <c r="B55" s="101"/>
      <c r="C55" s="1105">
        <v>2007</v>
      </c>
      <c r="D55" s="1106"/>
      <c r="E55" s="1106"/>
      <c r="F55" s="1107"/>
      <c r="G55" s="1105">
        <v>2008</v>
      </c>
      <c r="H55" s="1106"/>
      <c r="I55" s="1106"/>
      <c r="J55" s="1107"/>
      <c r="K55" s="661"/>
      <c r="L55" s="661"/>
      <c r="M55" s="1105">
        <v>2009</v>
      </c>
      <c r="N55" s="1106"/>
      <c r="O55" s="1106"/>
      <c r="P55" s="1107"/>
      <c r="Q55" s="1105">
        <v>2010</v>
      </c>
      <c r="R55" s="1106"/>
      <c r="S55" s="1106"/>
      <c r="T55" s="1107"/>
      <c r="U55" s="1105">
        <v>2011</v>
      </c>
      <c r="V55" s="1106"/>
      <c r="W55" s="1106"/>
      <c r="X55" s="1107"/>
      <c r="Y55" s="1108" t="s">
        <v>276</v>
      </c>
      <c r="Z55" s="1109"/>
      <c r="AA55" s="1109"/>
      <c r="AB55" s="1109"/>
      <c r="AC55" s="1109"/>
      <c r="AD55" s="1109"/>
      <c r="AE55" s="1109"/>
      <c r="AF55" s="1110"/>
      <c r="AG55" s="1105">
        <v>2013</v>
      </c>
      <c r="AH55" s="1106"/>
      <c r="AI55" s="1106"/>
      <c r="AJ55" s="1107"/>
      <c r="AN55" s="1105">
        <v>2014</v>
      </c>
      <c r="AO55" s="1106"/>
      <c r="AP55" s="1106"/>
      <c r="AQ55" s="1106"/>
      <c r="AR55" s="1106"/>
      <c r="AS55" s="1106"/>
      <c r="AT55" s="1107"/>
      <c r="AU55" s="1105">
        <v>2015</v>
      </c>
      <c r="AV55" s="1106"/>
      <c r="AW55" s="1106"/>
      <c r="AX55" s="1107"/>
    </row>
    <row r="56" spans="1:72" ht="96.75" customHeight="1" x14ac:dyDescent="0.25">
      <c r="A56" s="89" t="s">
        <v>146</v>
      </c>
      <c r="B56" s="89"/>
      <c r="C56" s="89"/>
      <c r="D56" s="89" t="s">
        <v>147</v>
      </c>
      <c r="E56" s="89" t="s">
        <v>148</v>
      </c>
      <c r="F56" s="89" t="s">
        <v>149</v>
      </c>
      <c r="G56" s="89" t="s">
        <v>150</v>
      </c>
      <c r="H56" s="89" t="s">
        <v>147</v>
      </c>
      <c r="I56" s="89" t="s">
        <v>148</v>
      </c>
      <c r="J56" s="89" t="s">
        <v>149</v>
      </c>
      <c r="K56" s="662"/>
      <c r="L56" s="662"/>
      <c r="M56" s="89" t="s">
        <v>150</v>
      </c>
      <c r="N56" s="89" t="s">
        <v>147</v>
      </c>
      <c r="O56" s="89" t="s">
        <v>148</v>
      </c>
      <c r="P56" s="89" t="s">
        <v>149</v>
      </c>
      <c r="Q56" s="89" t="s">
        <v>150</v>
      </c>
      <c r="R56" s="89" t="s">
        <v>147</v>
      </c>
      <c r="S56" s="89" t="s">
        <v>148</v>
      </c>
      <c r="T56" s="89" t="s">
        <v>149</v>
      </c>
      <c r="U56" s="89" t="s">
        <v>150</v>
      </c>
      <c r="V56" s="89" t="s">
        <v>147</v>
      </c>
      <c r="W56" s="89" t="s">
        <v>148</v>
      </c>
      <c r="X56" s="89" t="s">
        <v>149</v>
      </c>
      <c r="Y56" s="89" t="s">
        <v>150</v>
      </c>
      <c r="Z56" s="91" t="s">
        <v>147</v>
      </c>
      <c r="AA56" s="91" t="s">
        <v>148</v>
      </c>
      <c r="AB56" s="91" t="s">
        <v>149</v>
      </c>
      <c r="AC56" s="91" t="s">
        <v>150</v>
      </c>
      <c r="AD56" s="113" t="s">
        <v>283</v>
      </c>
      <c r="AE56" s="113" t="s">
        <v>284</v>
      </c>
      <c r="AF56" s="113" t="s">
        <v>285</v>
      </c>
      <c r="AG56" s="89" t="s">
        <v>147</v>
      </c>
      <c r="AH56" s="89" t="s">
        <v>148</v>
      </c>
      <c r="AI56" s="89" t="s">
        <v>149</v>
      </c>
      <c r="AJ56" s="89" t="s">
        <v>150</v>
      </c>
      <c r="AK56" s="113" t="s">
        <v>283</v>
      </c>
      <c r="AL56" s="113" t="s">
        <v>284</v>
      </c>
      <c r="AM56" s="113" t="s">
        <v>285</v>
      </c>
      <c r="AN56" s="89" t="s">
        <v>147</v>
      </c>
      <c r="AO56" s="89" t="s">
        <v>148</v>
      </c>
      <c r="AP56" s="89" t="s">
        <v>149</v>
      </c>
      <c r="AQ56" s="89" t="s">
        <v>150</v>
      </c>
      <c r="AR56" s="113" t="s">
        <v>283</v>
      </c>
      <c r="AS56" s="113" t="s">
        <v>284</v>
      </c>
      <c r="AT56" s="113" t="s">
        <v>285</v>
      </c>
      <c r="AU56" s="89" t="s">
        <v>147</v>
      </c>
      <c r="AV56" s="89" t="s">
        <v>148</v>
      </c>
      <c r="AW56" s="89" t="s">
        <v>149</v>
      </c>
      <c r="AX56" s="89" t="s">
        <v>150</v>
      </c>
      <c r="AY56" s="260" t="s">
        <v>21894</v>
      </c>
    </row>
    <row r="57" spans="1:72" ht="96.75" customHeight="1" x14ac:dyDescent="0.25">
      <c r="A57" s="89" t="s">
        <v>282</v>
      </c>
      <c r="B57" s="89"/>
      <c r="C57" s="89"/>
      <c r="D57" s="89" t="s">
        <v>92</v>
      </c>
      <c r="E57" s="89" t="s">
        <v>281</v>
      </c>
      <c r="F57" s="89" t="s">
        <v>2</v>
      </c>
      <c r="G57" s="89" t="s">
        <v>91</v>
      </c>
      <c r="H57" s="89" t="s">
        <v>92</v>
      </c>
      <c r="I57" s="89" t="s">
        <v>281</v>
      </c>
      <c r="J57" s="89" t="s">
        <v>2</v>
      </c>
      <c r="K57" s="662"/>
      <c r="L57" s="662"/>
      <c r="M57" s="89" t="s">
        <v>91</v>
      </c>
      <c r="N57" s="89" t="s">
        <v>92</v>
      </c>
      <c r="O57" s="89" t="s">
        <v>281</v>
      </c>
      <c r="P57" s="89" t="s">
        <v>2</v>
      </c>
      <c r="Q57" s="89" t="s">
        <v>91</v>
      </c>
      <c r="R57" s="89" t="s">
        <v>92</v>
      </c>
      <c r="S57" s="89" t="s">
        <v>281</v>
      </c>
      <c r="T57" s="89" t="s">
        <v>2</v>
      </c>
      <c r="U57" s="89" t="s">
        <v>91</v>
      </c>
      <c r="V57" s="89" t="s">
        <v>92</v>
      </c>
      <c r="W57" s="89" t="s">
        <v>281</v>
      </c>
      <c r="X57" s="89" t="s">
        <v>2</v>
      </c>
      <c r="Y57" s="89" t="s">
        <v>91</v>
      </c>
      <c r="Z57" s="91" t="s">
        <v>92</v>
      </c>
      <c r="AA57" s="91" t="s">
        <v>281</v>
      </c>
      <c r="AB57" s="91" t="s">
        <v>2</v>
      </c>
      <c r="AC57" s="662" t="s">
        <v>91</v>
      </c>
      <c r="AD57" s="113" t="s">
        <v>151</v>
      </c>
      <c r="AE57" s="113" t="s">
        <v>152</v>
      </c>
      <c r="AF57" s="113" t="s">
        <v>153</v>
      </c>
      <c r="AG57" s="89" t="s">
        <v>92</v>
      </c>
      <c r="AH57" s="89" t="s">
        <v>281</v>
      </c>
      <c r="AI57" s="89" t="s">
        <v>2</v>
      </c>
      <c r="AJ57" s="89" t="s">
        <v>91</v>
      </c>
      <c r="AK57" s="113" t="s">
        <v>151</v>
      </c>
      <c r="AL57" s="113" t="s">
        <v>152</v>
      </c>
      <c r="AM57" s="113" t="s">
        <v>153</v>
      </c>
      <c r="AN57" s="89" t="s">
        <v>92</v>
      </c>
      <c r="AO57" s="89" t="s">
        <v>281</v>
      </c>
      <c r="AP57" s="89" t="s">
        <v>2</v>
      </c>
      <c r="AQ57" s="89" t="s">
        <v>91</v>
      </c>
      <c r="AR57" s="113" t="s">
        <v>151</v>
      </c>
      <c r="AS57" s="113" t="s">
        <v>152</v>
      </c>
      <c r="AT57" s="113" t="s">
        <v>153</v>
      </c>
      <c r="AU57" s="89" t="s">
        <v>92</v>
      </c>
      <c r="AV57" s="89" t="s">
        <v>281</v>
      </c>
      <c r="AW57" s="89" t="s">
        <v>2</v>
      </c>
      <c r="AX57" s="89" t="s">
        <v>91</v>
      </c>
      <c r="AY57" s="64" t="s">
        <v>47</v>
      </c>
      <c r="AZ57" s="64" t="s">
        <v>10</v>
      </c>
      <c r="BA57" s="64" t="s">
        <v>11</v>
      </c>
      <c r="BB57" s="147" t="s">
        <v>21887</v>
      </c>
      <c r="BC57" s="147" t="s">
        <v>21888</v>
      </c>
      <c r="BD57" s="248" t="s">
        <v>21890</v>
      </c>
    </row>
    <row r="58" spans="1:72" x14ac:dyDescent="0.25">
      <c r="A58" s="86" t="s">
        <v>156</v>
      </c>
      <c r="B58" s="86"/>
      <c r="C58" s="86" t="s">
        <v>9</v>
      </c>
      <c r="D58" s="86"/>
      <c r="E58" s="86"/>
      <c r="F58" s="86"/>
      <c r="G58" s="86"/>
      <c r="H58" s="86"/>
      <c r="I58" s="86"/>
      <c r="J58" s="86"/>
      <c r="K58" s="643"/>
      <c r="L58" s="643"/>
      <c r="M58" s="86"/>
      <c r="N58" s="86"/>
      <c r="O58" s="86"/>
      <c r="P58" s="86"/>
      <c r="Q58" s="86"/>
      <c r="R58" s="86"/>
      <c r="S58" s="86"/>
      <c r="T58" s="86"/>
      <c r="U58" s="86"/>
      <c r="V58" s="86"/>
      <c r="W58" s="86"/>
      <c r="X58" s="86"/>
      <c r="Y58" s="86"/>
      <c r="Z58" s="86"/>
      <c r="AA58" s="86"/>
      <c r="AB58" s="86"/>
      <c r="AC58" s="86"/>
      <c r="AD58" s="19"/>
      <c r="AE58" s="19"/>
      <c r="AF58" s="19"/>
      <c r="AG58" s="86"/>
      <c r="AH58" s="86"/>
      <c r="AI58" s="86"/>
      <c r="AJ58" s="86"/>
      <c r="AN58" s="86"/>
      <c r="AO58" s="86"/>
      <c r="AP58" s="86"/>
      <c r="AQ58" s="86"/>
      <c r="AU58" s="86"/>
      <c r="AV58" s="86"/>
      <c r="AW58" s="86"/>
      <c r="AX58" s="86"/>
    </row>
    <row r="59" spans="1:72" x14ac:dyDescent="0.25">
      <c r="A59" s="86" t="s">
        <v>157</v>
      </c>
      <c r="B59" s="86"/>
      <c r="C59" s="86" t="s">
        <v>175</v>
      </c>
      <c r="D59" s="86"/>
      <c r="E59" s="86"/>
      <c r="F59" s="86"/>
      <c r="G59" s="86"/>
      <c r="H59" s="86"/>
      <c r="I59" s="86"/>
      <c r="J59" s="86"/>
      <c r="K59" s="643"/>
      <c r="L59" s="643"/>
      <c r="M59" s="86"/>
      <c r="N59" s="86"/>
      <c r="O59" s="86"/>
      <c r="P59" s="86"/>
      <c r="Q59" s="86"/>
      <c r="R59" s="86"/>
      <c r="S59" s="86"/>
      <c r="T59" s="86"/>
      <c r="U59" s="86"/>
      <c r="V59" s="86"/>
      <c r="W59" s="86"/>
      <c r="X59" s="86"/>
      <c r="Y59" s="86"/>
      <c r="Z59" s="86"/>
      <c r="AA59" s="86"/>
      <c r="AB59" s="86"/>
      <c r="AC59" s="86"/>
      <c r="AD59" s="19">
        <f>IFERROR(Z59+AC59,"no data")</f>
        <v>0</v>
      </c>
      <c r="AE59" s="19">
        <f>IFERROR(AA59+AB59,"no data")</f>
        <v>0</v>
      </c>
      <c r="AF59" s="26"/>
      <c r="AG59" s="86"/>
      <c r="AH59" s="86"/>
      <c r="AI59" s="86"/>
      <c r="AJ59" s="86"/>
      <c r="AK59" s="19">
        <f>IFERROR(AG59+AJ59,"no data")</f>
        <v>0</v>
      </c>
      <c r="AL59" s="19">
        <f t="shared" ref="AL59:AL66" si="3">IFERROR(AH59+AI59,"no data")</f>
        <v>0</v>
      </c>
      <c r="AM59" s="26" t="str">
        <f t="shared" ref="AM59:AM66" si="4">IFERROR(AK59/(AK59+AL59),"no data")</f>
        <v>no data</v>
      </c>
      <c r="AN59" s="86"/>
      <c r="AO59" s="86"/>
      <c r="AP59" s="86"/>
      <c r="AQ59" s="86"/>
      <c r="AR59" s="19">
        <f>IFERROR(AN59+AQ59,"no data")</f>
        <v>0</v>
      </c>
      <c r="AS59" s="19">
        <f t="shared" ref="AS59:AS66" si="5">IFERROR(AO59+AP59,"no data")</f>
        <v>0</v>
      </c>
      <c r="AT59" s="26"/>
      <c r="AU59" s="86"/>
      <c r="AV59" s="86"/>
      <c r="AW59" s="86"/>
      <c r="AX59" s="86"/>
      <c r="AY59" s="153">
        <v>1.8787011841379</v>
      </c>
      <c r="AZ59" s="153">
        <v>1.06477207815841</v>
      </c>
      <c r="BA59" s="153">
        <v>0.81392910597948998</v>
      </c>
      <c r="BB59" s="663">
        <v>49882</v>
      </c>
      <c r="BC59" s="641">
        <v>55707</v>
      </c>
      <c r="BD59" s="84">
        <f>AZ59/AY59</f>
        <v>0.56675967798839366</v>
      </c>
      <c r="BE59" s="86" t="s">
        <v>175</v>
      </c>
      <c r="BT59" s="638" t="s">
        <v>21895</v>
      </c>
    </row>
    <row r="60" spans="1:72" x14ac:dyDescent="0.25">
      <c r="A60" s="86" t="s">
        <v>19</v>
      </c>
      <c r="B60" s="86"/>
      <c r="C60" s="86" t="s">
        <v>19</v>
      </c>
      <c r="D60" s="86">
        <v>4095</v>
      </c>
      <c r="E60" s="86">
        <v>1155</v>
      </c>
      <c r="F60" s="86">
        <v>10320</v>
      </c>
      <c r="G60" s="86">
        <v>75</v>
      </c>
      <c r="H60" s="86"/>
      <c r="I60" s="86"/>
      <c r="J60" s="86"/>
      <c r="K60" s="643"/>
      <c r="L60" s="643"/>
      <c r="M60" s="86"/>
      <c r="N60" s="86">
        <v>4350</v>
      </c>
      <c r="O60" s="86">
        <v>1180</v>
      </c>
      <c r="P60" s="86">
        <v>11318</v>
      </c>
      <c r="Q60" s="86">
        <v>226</v>
      </c>
      <c r="R60" s="86"/>
      <c r="S60" s="86"/>
      <c r="T60" s="86"/>
      <c r="U60" s="86"/>
      <c r="V60" s="86">
        <v>5089</v>
      </c>
      <c r="W60" s="86">
        <v>1200</v>
      </c>
      <c r="X60" s="86">
        <v>12425</v>
      </c>
      <c r="Y60" s="86">
        <v>236</v>
      </c>
      <c r="Z60" s="27"/>
      <c r="AA60" s="27"/>
      <c r="AB60" s="27"/>
      <c r="AC60" s="27"/>
      <c r="AD60" s="664">
        <f>U60+V60</f>
        <v>5089</v>
      </c>
      <c r="AE60" s="664">
        <f>W60+X60</f>
        <v>13625</v>
      </c>
      <c r="AF60" s="28">
        <f>IFERROR(AD60/(AD60+AE60),"no data")</f>
        <v>0.27193544939617398</v>
      </c>
      <c r="AG60" s="86">
        <v>6590</v>
      </c>
      <c r="AH60" s="86">
        <v>1214</v>
      </c>
      <c r="AI60" s="86">
        <v>12953</v>
      </c>
      <c r="AJ60" s="86">
        <v>240</v>
      </c>
      <c r="AK60" s="19">
        <f>IFERROR(AG60+AJ60,"no data")</f>
        <v>6830</v>
      </c>
      <c r="AL60" s="19">
        <f t="shared" si="3"/>
        <v>14167</v>
      </c>
      <c r="AM60" s="28">
        <f t="shared" si="4"/>
        <v>0.32528456446158976</v>
      </c>
      <c r="AN60" s="86"/>
      <c r="AO60" s="86"/>
      <c r="AP60" s="86"/>
      <c r="AQ60" s="86"/>
      <c r="AR60" s="19">
        <f>IFERROR(AN60+AQ60,"no data")</f>
        <v>0</v>
      </c>
      <c r="AS60" s="19">
        <f t="shared" si="5"/>
        <v>0</v>
      </c>
      <c r="AT60" s="665">
        <f>AM60</f>
        <v>0.32528456446158976</v>
      </c>
      <c r="AU60" s="86"/>
      <c r="AV60" s="86"/>
      <c r="AW60" s="86"/>
      <c r="AX60" s="86"/>
      <c r="AY60" s="153">
        <v>3.0869473755955799</v>
      </c>
      <c r="AZ60" s="153">
        <v>2.2197929152623299</v>
      </c>
      <c r="BA60" s="153">
        <v>0.86715446033324994</v>
      </c>
      <c r="BB60" s="641">
        <v>49247</v>
      </c>
      <c r="BC60" s="666">
        <v>47290</v>
      </c>
      <c r="BD60" s="84">
        <f t="shared" ref="BD60:BD97" si="6">AZ60/AY60</f>
        <v>0.71908997633432425</v>
      </c>
      <c r="BE60" s="86" t="s">
        <v>19</v>
      </c>
    </row>
    <row r="61" spans="1:72" x14ac:dyDescent="0.25">
      <c r="A61" s="86" t="s">
        <v>105</v>
      </c>
      <c r="B61" s="86"/>
      <c r="C61" s="86" t="s">
        <v>21</v>
      </c>
      <c r="D61" s="86">
        <v>4185</v>
      </c>
      <c r="E61" s="86">
        <v>1057</v>
      </c>
      <c r="F61" s="86">
        <v>11450</v>
      </c>
      <c r="G61" s="86">
        <v>110</v>
      </c>
      <c r="H61" s="86">
        <v>4195</v>
      </c>
      <c r="I61" s="86">
        <v>1316</v>
      </c>
      <c r="J61" s="86">
        <v>11588</v>
      </c>
      <c r="K61" s="643"/>
      <c r="L61" s="643"/>
      <c r="M61" s="86">
        <v>107</v>
      </c>
      <c r="N61" s="86">
        <v>4238</v>
      </c>
      <c r="O61" s="86">
        <v>1390</v>
      </c>
      <c r="P61" s="86">
        <v>12418</v>
      </c>
      <c r="Q61" s="86">
        <v>108</v>
      </c>
      <c r="R61" s="86">
        <v>4434</v>
      </c>
      <c r="S61" s="86">
        <v>1441</v>
      </c>
      <c r="T61" s="86">
        <v>12330</v>
      </c>
      <c r="U61" s="86">
        <v>111</v>
      </c>
      <c r="V61" s="86">
        <v>4998</v>
      </c>
      <c r="W61" s="86">
        <v>1535</v>
      </c>
      <c r="X61" s="86">
        <v>12600</v>
      </c>
      <c r="Y61" s="86">
        <v>107</v>
      </c>
      <c r="Z61" s="27"/>
      <c r="AA61" s="86">
        <v>1976</v>
      </c>
      <c r="AB61" s="86">
        <v>13057</v>
      </c>
      <c r="AC61" s="86">
        <v>85</v>
      </c>
      <c r="AD61" s="664">
        <f>U61+V61</f>
        <v>5109</v>
      </c>
      <c r="AE61" s="664">
        <f>W61+X61</f>
        <v>14135</v>
      </c>
      <c r="AF61" s="28">
        <f>IFERROR(AD61/(AD61+AE61),"no data")</f>
        <v>0.26548534608189567</v>
      </c>
      <c r="AG61" s="86">
        <v>5999.1750000000002</v>
      </c>
      <c r="AH61" s="86">
        <v>2008</v>
      </c>
      <c r="AI61" s="86">
        <v>13156</v>
      </c>
      <c r="AJ61" s="86">
        <v>93</v>
      </c>
      <c r="AK61" s="19">
        <f>IFERROR(AG61+AJ61,"no data")</f>
        <v>6092.1750000000002</v>
      </c>
      <c r="AL61" s="19">
        <f t="shared" si="3"/>
        <v>15164</v>
      </c>
      <c r="AM61" s="28">
        <f t="shared" si="4"/>
        <v>0.28660730352474045</v>
      </c>
      <c r="AN61" s="86"/>
      <c r="AO61" s="86"/>
      <c r="AP61" s="86"/>
      <c r="AQ61" s="86"/>
      <c r="AR61" s="19">
        <f>IFERROR(AN61+AQ61,"no data")</f>
        <v>0</v>
      </c>
      <c r="AS61" s="19">
        <f t="shared" si="5"/>
        <v>0</v>
      </c>
      <c r="AT61" s="665">
        <f>AM61</f>
        <v>0.28660730352474045</v>
      </c>
      <c r="AU61" s="86"/>
      <c r="AV61" s="86"/>
      <c r="AW61" s="86"/>
      <c r="AX61" s="86"/>
      <c r="AY61" s="153">
        <v>2.4861651763722499</v>
      </c>
      <c r="AZ61" s="153">
        <v>1.74842358463003</v>
      </c>
      <c r="BA61" s="153">
        <v>0.73774159174221998</v>
      </c>
      <c r="BB61" s="641">
        <v>46301</v>
      </c>
      <c r="BC61" s="666">
        <v>43582</v>
      </c>
      <c r="BD61" s="84">
        <f t="shared" si="6"/>
        <v>0.70326123189501266</v>
      </c>
      <c r="BE61" s="86" t="s">
        <v>21</v>
      </c>
    </row>
    <row r="62" spans="1:72" x14ac:dyDescent="0.25">
      <c r="A62" s="86" t="s">
        <v>106</v>
      </c>
      <c r="B62" s="86"/>
      <c r="C62" s="86" t="s">
        <v>32</v>
      </c>
      <c r="D62" s="86"/>
      <c r="E62" s="86"/>
      <c r="F62" s="86"/>
      <c r="G62" s="86"/>
      <c r="H62" s="86"/>
      <c r="I62" s="86"/>
      <c r="J62" s="86"/>
      <c r="K62" s="643"/>
      <c r="L62" s="643"/>
      <c r="M62" s="86"/>
      <c r="N62" s="86"/>
      <c r="O62" s="86"/>
      <c r="P62" s="86"/>
      <c r="Q62" s="86"/>
      <c r="R62" s="86"/>
      <c r="S62" s="86"/>
      <c r="T62" s="86"/>
      <c r="U62" s="86"/>
      <c r="V62" s="86"/>
      <c r="W62" s="86"/>
      <c r="X62" s="86"/>
      <c r="Y62" s="86"/>
      <c r="Z62" s="86"/>
      <c r="AA62" s="86"/>
      <c r="AB62" s="86"/>
      <c r="AC62" s="86"/>
      <c r="AD62" s="19">
        <f t="shared" ref="AD62:AD100" si="7">IFERROR(Z62+AC62,"no data")</f>
        <v>0</v>
      </c>
      <c r="AE62" s="19">
        <f t="shared" ref="AE62:AE100" si="8">IFERROR(AA62+AB62,"no data")</f>
        <v>0</v>
      </c>
      <c r="AF62" s="26"/>
      <c r="AG62" s="86"/>
      <c r="AH62" s="86"/>
      <c r="AI62" s="86"/>
      <c r="AJ62" s="86"/>
      <c r="AK62" s="19">
        <f t="shared" ref="AK62:AK100" si="9">IFERROR(AG62+AJ62,"no data")</f>
        <v>0</v>
      </c>
      <c r="AL62" s="19">
        <f t="shared" si="3"/>
        <v>0</v>
      </c>
      <c r="AM62" s="26" t="str">
        <f t="shared" si="4"/>
        <v>no data</v>
      </c>
      <c r="AN62" s="86"/>
      <c r="AO62" s="86"/>
      <c r="AP62" s="86"/>
      <c r="AQ62" s="86"/>
      <c r="AR62" s="19">
        <f t="shared" ref="AR62:AR100" si="10">IFERROR(AN62+AQ62,"no data")</f>
        <v>0</v>
      </c>
      <c r="AS62" s="19">
        <f t="shared" si="5"/>
        <v>0</v>
      </c>
      <c r="AT62" s="665"/>
      <c r="AU62" s="86"/>
      <c r="AV62" s="86"/>
      <c r="AW62" s="86"/>
      <c r="AX62" s="86"/>
      <c r="AY62" s="153">
        <v>1.60407289391434</v>
      </c>
      <c r="AZ62" s="153">
        <v>0.82465981431644009</v>
      </c>
      <c r="BA62" s="153">
        <v>0.77941307959789996</v>
      </c>
      <c r="BB62" s="641">
        <v>48141</v>
      </c>
      <c r="BC62" s="641">
        <v>45077</v>
      </c>
      <c r="BD62" s="84">
        <f t="shared" si="6"/>
        <v>0.51410370279623852</v>
      </c>
      <c r="BE62" s="86" t="s">
        <v>32</v>
      </c>
    </row>
    <row r="63" spans="1:72" x14ac:dyDescent="0.25">
      <c r="A63" s="86" t="s">
        <v>107</v>
      </c>
      <c r="B63" s="86"/>
      <c r="C63" s="86" t="s">
        <v>45</v>
      </c>
      <c r="D63" s="86">
        <v>92.807000000000002</v>
      </c>
      <c r="E63" s="86">
        <v>189</v>
      </c>
      <c r="F63" s="86">
        <v>3309.23</v>
      </c>
      <c r="G63" s="86">
        <v>129</v>
      </c>
      <c r="H63" s="86">
        <v>104.023</v>
      </c>
      <c r="I63" s="86">
        <v>242.5</v>
      </c>
      <c r="J63" s="86">
        <v>3616.98</v>
      </c>
      <c r="K63" s="643"/>
      <c r="L63" s="643"/>
      <c r="M63" s="86">
        <v>163.69999999999999</v>
      </c>
      <c r="N63" s="86">
        <v>153</v>
      </c>
      <c r="O63" s="86">
        <v>57</v>
      </c>
      <c r="P63" s="86">
        <v>3235</v>
      </c>
      <c r="Q63" s="86">
        <v>296</v>
      </c>
      <c r="R63" s="86">
        <v>157</v>
      </c>
      <c r="S63" s="86">
        <v>63</v>
      </c>
      <c r="T63" s="86">
        <v>3454</v>
      </c>
      <c r="U63" s="86">
        <v>309</v>
      </c>
      <c r="V63" s="86">
        <v>197.52</v>
      </c>
      <c r="W63" s="86">
        <v>87.17</v>
      </c>
      <c r="X63" s="86">
        <v>3882.62</v>
      </c>
      <c r="Y63" s="86">
        <v>381.21</v>
      </c>
      <c r="Z63" s="86">
        <v>253.2</v>
      </c>
      <c r="AA63" s="86">
        <v>100.76</v>
      </c>
      <c r="AB63" s="86">
        <v>4246.09</v>
      </c>
      <c r="AC63" s="86">
        <v>394.02</v>
      </c>
      <c r="AD63" s="19">
        <f t="shared" si="7"/>
        <v>647.22</v>
      </c>
      <c r="AE63" s="19">
        <f t="shared" si="8"/>
        <v>4346.8500000000004</v>
      </c>
      <c r="AF63" s="26">
        <f>IFERROR(AD63/(AD63+AE63),"no data")</f>
        <v>0.12959770287561045</v>
      </c>
      <c r="AG63" s="86">
        <v>208.32</v>
      </c>
      <c r="AH63" s="86">
        <v>187.18</v>
      </c>
      <c r="AI63" s="86">
        <v>4470.8639999999996</v>
      </c>
      <c r="AJ63" s="86">
        <v>278.56299999999999</v>
      </c>
      <c r="AK63" s="19">
        <f t="shared" si="9"/>
        <v>486.88299999999998</v>
      </c>
      <c r="AL63" s="19">
        <f t="shared" si="3"/>
        <v>4658.0439999999999</v>
      </c>
      <c r="AM63" s="26">
        <f t="shared" si="4"/>
        <v>9.4633607046319609E-2</v>
      </c>
      <c r="AN63" s="86">
        <v>209.292</v>
      </c>
      <c r="AO63" s="86">
        <v>191.5</v>
      </c>
      <c r="AP63" s="86">
        <v>4995.0829999999996</v>
      </c>
      <c r="AQ63" s="86">
        <v>301.14600000000002</v>
      </c>
      <c r="AR63" s="19">
        <f t="shared" si="10"/>
        <v>510.43799999999999</v>
      </c>
      <c r="AS63" s="19">
        <f t="shared" si="5"/>
        <v>5186.5829999999996</v>
      </c>
      <c r="AT63" s="26">
        <f>IFERROR(AR63/(AR63+AS63),"no data")</f>
        <v>8.9597352721711931E-2</v>
      </c>
      <c r="AU63" s="86">
        <v>206.583</v>
      </c>
      <c r="AV63" s="86">
        <v>242.22900000000001</v>
      </c>
      <c r="AW63" s="86">
        <v>5283.5420000000004</v>
      </c>
      <c r="AX63" s="86">
        <v>372.084</v>
      </c>
      <c r="AY63" s="153">
        <v>0.36685112666843001</v>
      </c>
      <c r="AZ63" s="153">
        <v>0.16506991492361001</v>
      </c>
      <c r="BA63" s="153">
        <v>0.20178121174482</v>
      </c>
      <c r="BB63" s="641">
        <v>24588</v>
      </c>
      <c r="BC63" s="641">
        <v>15070</v>
      </c>
      <c r="BD63" s="667">
        <f t="shared" si="6"/>
        <v>0.44996431228846862</v>
      </c>
      <c r="BE63" s="86" t="s">
        <v>45</v>
      </c>
    </row>
    <row r="64" spans="1:72" x14ac:dyDescent="0.25">
      <c r="A64" s="86" t="s">
        <v>108</v>
      </c>
      <c r="B64" s="86"/>
      <c r="C64" s="86" t="s">
        <v>26</v>
      </c>
      <c r="D64" s="86">
        <v>2081.89</v>
      </c>
      <c r="E64" s="86">
        <v>4446</v>
      </c>
      <c r="F64" s="86">
        <v>12344</v>
      </c>
      <c r="G64" s="86">
        <v>39.020000000000003</v>
      </c>
      <c r="H64" s="86">
        <v>2043.52</v>
      </c>
      <c r="I64" s="86">
        <v>4695</v>
      </c>
      <c r="J64" s="86">
        <v>12601</v>
      </c>
      <c r="K64" s="643"/>
      <c r="L64" s="643"/>
      <c r="M64" s="86">
        <v>48.45</v>
      </c>
      <c r="N64" s="86">
        <v>2237.14</v>
      </c>
      <c r="O64" s="86">
        <v>4593.13</v>
      </c>
      <c r="P64" s="86">
        <v>13001.83</v>
      </c>
      <c r="Q64" s="86">
        <v>51.88</v>
      </c>
      <c r="R64" s="86">
        <v>2380.77</v>
      </c>
      <c r="S64" s="86">
        <v>4355.4790000000003</v>
      </c>
      <c r="T64" s="86">
        <v>13228.012000000001</v>
      </c>
      <c r="U64" s="86">
        <v>60.88</v>
      </c>
      <c r="V64" s="86">
        <v>2667.13</v>
      </c>
      <c r="W64" s="86">
        <v>4746.8500000000004</v>
      </c>
      <c r="X64" s="86">
        <v>14892</v>
      </c>
      <c r="Y64" s="86">
        <v>86.45</v>
      </c>
      <c r="Z64" s="86">
        <v>2933.16</v>
      </c>
      <c r="AA64" s="86">
        <v>4654.33</v>
      </c>
      <c r="AB64" s="86">
        <v>15240.83</v>
      </c>
      <c r="AC64" s="86">
        <v>69.39</v>
      </c>
      <c r="AD64" s="19">
        <f t="shared" si="7"/>
        <v>3002.5499999999997</v>
      </c>
      <c r="AE64" s="19">
        <f t="shared" si="8"/>
        <v>19895.16</v>
      </c>
      <c r="AF64" s="26">
        <f>IFERROR(AD64/(AD64+AE64),"no data")</f>
        <v>0.1311288334073582</v>
      </c>
      <c r="AG64" s="86">
        <v>3165.87</v>
      </c>
      <c r="AH64" s="86">
        <v>4876.91</v>
      </c>
      <c r="AI64" s="86">
        <v>16431.55</v>
      </c>
      <c r="AJ64" s="86">
        <v>69.02</v>
      </c>
      <c r="AK64" s="19">
        <f t="shared" si="9"/>
        <v>3234.89</v>
      </c>
      <c r="AL64" s="19">
        <f t="shared" si="3"/>
        <v>21308.46</v>
      </c>
      <c r="AM64" s="26">
        <f t="shared" si="4"/>
        <v>0.13180311571158787</v>
      </c>
      <c r="AN64" s="86">
        <v>3512.87</v>
      </c>
      <c r="AO64" s="86">
        <v>5032.71</v>
      </c>
      <c r="AP64" s="86">
        <v>16723.689999999999</v>
      </c>
      <c r="AQ64" s="86">
        <v>74.59</v>
      </c>
      <c r="AR64" s="19">
        <f t="shared" si="10"/>
        <v>3587.46</v>
      </c>
      <c r="AS64" s="19">
        <f t="shared" si="5"/>
        <v>21756.399999999998</v>
      </c>
      <c r="AT64" s="26">
        <f>IFERROR(AR64/(AR64+AS64),"no data")</f>
        <v>0.1415514448075392</v>
      </c>
      <c r="AU64" s="86"/>
      <c r="AV64" s="86"/>
      <c r="AW64" s="86"/>
      <c r="AX64" s="86"/>
      <c r="AY64" s="153">
        <v>1.6782972781590699</v>
      </c>
      <c r="AZ64" s="153">
        <v>1.0302740696047099</v>
      </c>
      <c r="BA64" s="153">
        <v>0.64802320855436002</v>
      </c>
      <c r="BB64" s="641">
        <v>35223</v>
      </c>
      <c r="BC64" s="641">
        <v>20152</v>
      </c>
      <c r="BD64" s="84">
        <f t="shared" si="6"/>
        <v>0.61388055799912944</v>
      </c>
      <c r="BE64" s="86" t="s">
        <v>26</v>
      </c>
    </row>
    <row r="65" spans="1:58" x14ac:dyDescent="0.25">
      <c r="A65" s="86" t="s">
        <v>109</v>
      </c>
      <c r="B65" s="86"/>
      <c r="C65" s="86" t="s">
        <v>17</v>
      </c>
      <c r="D65" s="86">
        <v>2718.62</v>
      </c>
      <c r="E65" s="86"/>
      <c r="F65" s="86"/>
      <c r="G65" s="86"/>
      <c r="H65" s="86"/>
      <c r="I65" s="86"/>
      <c r="J65" s="86"/>
      <c r="K65" s="643"/>
      <c r="L65" s="643"/>
      <c r="M65" s="86"/>
      <c r="N65" s="86">
        <v>2441.8000000000002</v>
      </c>
      <c r="O65" s="86"/>
      <c r="P65" s="86"/>
      <c r="Q65" s="86"/>
      <c r="R65" s="86"/>
      <c r="S65" s="86"/>
      <c r="T65" s="86"/>
      <c r="U65" s="86"/>
      <c r="V65" s="86">
        <v>2241</v>
      </c>
      <c r="W65" s="86"/>
      <c r="X65" s="86"/>
      <c r="Y65" s="86"/>
      <c r="Z65" s="86"/>
      <c r="AA65" s="86"/>
      <c r="AB65" s="86"/>
      <c r="AC65" s="86"/>
      <c r="AD65" s="19">
        <f t="shared" si="7"/>
        <v>0</v>
      </c>
      <c r="AE65" s="19">
        <f t="shared" si="8"/>
        <v>0</v>
      </c>
      <c r="AF65" s="26"/>
      <c r="AG65" s="86">
        <v>2667</v>
      </c>
      <c r="AH65" s="86"/>
      <c r="AI65" s="86"/>
      <c r="AJ65" s="86"/>
      <c r="AK65" s="19">
        <f t="shared" si="9"/>
        <v>2667</v>
      </c>
      <c r="AL65" s="19">
        <f t="shared" si="3"/>
        <v>0</v>
      </c>
      <c r="AM65" s="26">
        <f t="shared" si="4"/>
        <v>1</v>
      </c>
      <c r="AN65" s="86"/>
      <c r="AO65" s="86"/>
      <c r="AP65" s="86"/>
      <c r="AQ65" s="86"/>
      <c r="AR65" s="19">
        <f t="shared" si="10"/>
        <v>0</v>
      </c>
      <c r="AS65" s="19">
        <f t="shared" si="5"/>
        <v>0</v>
      </c>
      <c r="AT65" s="665"/>
      <c r="AU65" s="86"/>
      <c r="AV65" s="86"/>
      <c r="AW65" s="86"/>
      <c r="AX65" s="86"/>
      <c r="AY65" s="153">
        <v>2.8712531982679299</v>
      </c>
      <c r="AZ65" s="153">
        <v>1.8998413329964499</v>
      </c>
      <c r="BA65" s="153">
        <v>0.97141186527148005</v>
      </c>
      <c r="BB65" s="641">
        <v>49613</v>
      </c>
      <c r="BC65" s="641">
        <v>56444</v>
      </c>
      <c r="BD65" s="84">
        <f t="shared" si="6"/>
        <v>0.66167669717965671</v>
      </c>
      <c r="BE65" s="86" t="s">
        <v>17</v>
      </c>
    </row>
    <row r="66" spans="1:58" x14ac:dyDescent="0.25">
      <c r="A66" s="103" t="s">
        <v>110</v>
      </c>
      <c r="B66" s="103"/>
      <c r="C66" s="103" t="s">
        <v>34</v>
      </c>
      <c r="D66" s="103">
        <v>180</v>
      </c>
      <c r="E66" s="103">
        <v>212</v>
      </c>
      <c r="F66" s="103">
        <v>2157</v>
      </c>
      <c r="G66" s="103">
        <v>31</v>
      </c>
      <c r="H66" s="103">
        <v>233</v>
      </c>
      <c r="I66" s="103">
        <v>230</v>
      </c>
      <c r="J66" s="103">
        <v>2231</v>
      </c>
      <c r="K66" s="643"/>
      <c r="L66" s="643"/>
      <c r="M66" s="103">
        <v>25</v>
      </c>
      <c r="N66" s="103">
        <v>274</v>
      </c>
      <c r="O66" s="103">
        <v>251</v>
      </c>
      <c r="P66" s="103">
        <v>2328</v>
      </c>
      <c r="Q66" s="103">
        <v>28</v>
      </c>
      <c r="R66" s="103">
        <v>292</v>
      </c>
      <c r="S66" s="103">
        <v>262</v>
      </c>
      <c r="T66" s="103">
        <v>2499</v>
      </c>
      <c r="U66" s="103">
        <v>25</v>
      </c>
      <c r="V66" s="103">
        <v>280</v>
      </c>
      <c r="W66" s="103">
        <v>278</v>
      </c>
      <c r="X66" s="103">
        <v>2584</v>
      </c>
      <c r="Y66" s="103">
        <v>25</v>
      </c>
      <c r="Z66" s="103">
        <v>255</v>
      </c>
      <c r="AA66" s="103">
        <v>275</v>
      </c>
      <c r="AB66" s="103">
        <v>2670</v>
      </c>
      <c r="AC66" s="103">
        <v>27</v>
      </c>
      <c r="AD66" s="111">
        <f t="shared" si="7"/>
        <v>282</v>
      </c>
      <c r="AE66" s="111">
        <f>IFERROR(AA66+AB66,"no data")</f>
        <v>2945</v>
      </c>
      <c r="AF66" s="127">
        <f>IFERROR(AD66/(AD66+AE66),"no data")</f>
        <v>8.7387666563371547E-2</v>
      </c>
      <c r="AG66" s="103">
        <v>248</v>
      </c>
      <c r="AH66" s="103">
        <v>284</v>
      </c>
      <c r="AI66" s="103">
        <v>2730</v>
      </c>
      <c r="AJ66" s="103">
        <v>26</v>
      </c>
      <c r="AK66" s="111">
        <f t="shared" si="9"/>
        <v>274</v>
      </c>
      <c r="AL66" s="111">
        <f t="shared" si="3"/>
        <v>3014</v>
      </c>
      <c r="AM66" s="127">
        <f t="shared" si="4"/>
        <v>8.3333333333333329E-2</v>
      </c>
      <c r="AN66" s="103">
        <v>254</v>
      </c>
      <c r="AO66" s="103">
        <v>281</v>
      </c>
      <c r="AP66" s="103">
        <v>2730</v>
      </c>
      <c r="AQ66" s="103">
        <v>35</v>
      </c>
      <c r="AR66" s="111">
        <f t="shared" si="10"/>
        <v>289</v>
      </c>
      <c r="AS66" s="111">
        <f t="shared" si="5"/>
        <v>3011</v>
      </c>
      <c r="AT66" s="127">
        <f>IFERROR(AR66/(AR66+AS66),"no data")</f>
        <v>8.7575757575757571E-2</v>
      </c>
      <c r="AU66" s="103"/>
      <c r="AV66" s="103">
        <v>264</v>
      </c>
      <c r="AW66" s="103">
        <v>2740</v>
      </c>
      <c r="AX66" s="103">
        <v>36</v>
      </c>
      <c r="AY66" s="153">
        <v>1.2812887763980401</v>
      </c>
      <c r="AZ66" s="153">
        <v>0.67958119616747004</v>
      </c>
      <c r="BA66" s="153">
        <v>0.60170758023057003</v>
      </c>
      <c r="BB66" s="641">
        <v>31473</v>
      </c>
      <c r="BC66" s="641">
        <v>19840</v>
      </c>
      <c r="BD66" s="84">
        <f t="shared" si="6"/>
        <v>0.53038878407872203</v>
      </c>
      <c r="BE66" s="103" t="s">
        <v>34</v>
      </c>
      <c r="BF66" s="84">
        <f>SUM(AN66:AQ66)</f>
        <v>3300</v>
      </c>
    </row>
    <row r="67" spans="1:58" x14ac:dyDescent="0.25">
      <c r="A67" s="86" t="s">
        <v>111</v>
      </c>
      <c r="B67" s="86"/>
      <c r="C67" s="86" t="s">
        <v>15</v>
      </c>
      <c r="D67" s="86">
        <v>2335.1759999999999</v>
      </c>
      <c r="E67" s="86">
        <v>2185</v>
      </c>
      <c r="F67" s="86">
        <v>9492</v>
      </c>
      <c r="G67" s="86">
        <v>219</v>
      </c>
      <c r="H67" s="86">
        <v>2372.4079999999999</v>
      </c>
      <c r="I67" s="86">
        <v>2193</v>
      </c>
      <c r="J67" s="86">
        <v>9070</v>
      </c>
      <c r="K67" s="643"/>
      <c r="L67" s="643"/>
      <c r="M67" s="86">
        <v>237</v>
      </c>
      <c r="N67" s="86">
        <v>2373.9319999999998</v>
      </c>
      <c r="O67" s="86">
        <v>2195</v>
      </c>
      <c r="P67" s="86">
        <v>9098</v>
      </c>
      <c r="Q67" s="86">
        <v>249</v>
      </c>
      <c r="R67" s="86">
        <v>2376.8780000000002</v>
      </c>
      <c r="S67" s="86">
        <v>2292</v>
      </c>
      <c r="T67" s="86">
        <v>10072.025</v>
      </c>
      <c r="U67" s="86">
        <v>251</v>
      </c>
      <c r="V67" s="86">
        <v>2312.9409999999998</v>
      </c>
      <c r="W67" s="86">
        <v>2398</v>
      </c>
      <c r="X67" s="86">
        <v>10426</v>
      </c>
      <c r="Y67" s="86">
        <v>294</v>
      </c>
      <c r="Z67" s="86">
        <v>2330.0349999999999</v>
      </c>
      <c r="AA67" s="86">
        <v>2367</v>
      </c>
      <c r="AB67" s="86">
        <v>10564</v>
      </c>
      <c r="AC67" s="86">
        <v>283</v>
      </c>
      <c r="AD67" s="19">
        <f t="shared" si="7"/>
        <v>2613.0349999999999</v>
      </c>
      <c r="AE67" s="19">
        <f t="shared" si="8"/>
        <v>12931</v>
      </c>
      <c r="AF67" s="26">
        <f t="shared" ref="AF67:AF100" si="11">IFERROR(AD67/(AD67+AE67),"no data")</f>
        <v>0.16810532143037504</v>
      </c>
      <c r="AG67" s="86">
        <v>2417.3000000000002</v>
      </c>
      <c r="AH67" s="86">
        <v>2414</v>
      </c>
      <c r="AI67" s="86">
        <v>10748</v>
      </c>
      <c r="AJ67" s="86">
        <v>310</v>
      </c>
      <c r="AK67" s="19">
        <f t="shared" si="9"/>
        <v>2727.3</v>
      </c>
      <c r="AL67" s="19">
        <f t="shared" ref="AL67:AL100" si="12">IFERROR(AH67+AI67,"no data")</f>
        <v>13162</v>
      </c>
      <c r="AM67" s="26">
        <f t="shared" ref="AM67:AM100" si="13">IFERROR(AK67/(AK67+AL67),"no data")</f>
        <v>0.17164381061469042</v>
      </c>
      <c r="AN67" s="86">
        <v>2143</v>
      </c>
      <c r="AO67" s="86">
        <v>2289</v>
      </c>
      <c r="AP67" s="86">
        <v>10672</v>
      </c>
      <c r="AQ67" s="86">
        <v>325</v>
      </c>
      <c r="AR67" s="19">
        <f t="shared" si="10"/>
        <v>2468</v>
      </c>
      <c r="AS67" s="19">
        <f t="shared" ref="AS67:AS100" si="14">IFERROR(AO67+AP67,"no data")</f>
        <v>12961</v>
      </c>
      <c r="AT67" s="26">
        <f>IFERROR(AR67/(AR67+AS67),"no data")</f>
        <v>0.15995851967074989</v>
      </c>
      <c r="AU67" s="86"/>
      <c r="AV67" s="86"/>
      <c r="AW67" s="86"/>
      <c r="AX67" s="86"/>
      <c r="AY67" s="153">
        <v>2.7464511315132101</v>
      </c>
      <c r="AZ67" s="153">
        <v>1.8319715627071003</v>
      </c>
      <c r="BA67" s="153">
        <v>0.91447956880610992</v>
      </c>
      <c r="BB67" s="641">
        <v>44050</v>
      </c>
      <c r="BC67" s="641">
        <v>46017</v>
      </c>
      <c r="BD67" s="84">
        <f t="shared" si="6"/>
        <v>0.66703228092674649</v>
      </c>
      <c r="BE67" s="86" t="s">
        <v>15</v>
      </c>
    </row>
    <row r="68" spans="1:58" x14ac:dyDescent="0.25">
      <c r="A68" s="86" t="s">
        <v>112</v>
      </c>
      <c r="B68" s="86"/>
      <c r="C68" s="86" t="s">
        <v>23</v>
      </c>
      <c r="D68" s="86"/>
      <c r="E68" s="86"/>
      <c r="F68" s="86"/>
      <c r="G68" s="86"/>
      <c r="H68" s="86"/>
      <c r="I68" s="86"/>
      <c r="J68" s="86"/>
      <c r="K68" s="643"/>
      <c r="L68" s="643"/>
      <c r="M68" s="86"/>
      <c r="N68" s="86"/>
      <c r="O68" s="86"/>
      <c r="P68" s="86"/>
      <c r="Q68" s="86"/>
      <c r="R68" s="86"/>
      <c r="S68" s="86"/>
      <c r="T68" s="86"/>
      <c r="U68" s="86"/>
      <c r="V68" s="86"/>
      <c r="W68" s="86"/>
      <c r="X68" s="86"/>
      <c r="Y68" s="86"/>
      <c r="Z68" s="86"/>
      <c r="AA68" s="86"/>
      <c r="AB68" s="86"/>
      <c r="AC68" s="86"/>
      <c r="AD68" s="19">
        <f t="shared" si="7"/>
        <v>0</v>
      </c>
      <c r="AE68" s="19">
        <f t="shared" si="8"/>
        <v>0</v>
      </c>
      <c r="AF68" s="26"/>
      <c r="AG68" s="86"/>
      <c r="AH68" s="86"/>
      <c r="AI68" s="86"/>
      <c r="AJ68" s="86"/>
      <c r="AK68" s="19">
        <f t="shared" si="9"/>
        <v>0</v>
      </c>
      <c r="AL68" s="19">
        <f t="shared" si="12"/>
        <v>0</v>
      </c>
      <c r="AM68" s="26" t="str">
        <f t="shared" si="13"/>
        <v>no data</v>
      </c>
      <c r="AN68" s="86"/>
      <c r="AO68" s="86"/>
      <c r="AP68" s="86"/>
      <c r="AQ68" s="86"/>
      <c r="AR68" s="19">
        <f t="shared" si="10"/>
        <v>0</v>
      </c>
      <c r="AS68" s="19">
        <f t="shared" si="14"/>
        <v>0</v>
      </c>
      <c r="AT68" s="665"/>
      <c r="AU68" s="86"/>
      <c r="AV68" s="86"/>
      <c r="AW68" s="86"/>
      <c r="AX68" s="86"/>
      <c r="AY68" s="153">
        <v>2.24775882885264</v>
      </c>
      <c r="AZ68" s="153">
        <v>1.46471128475268</v>
      </c>
      <c r="BA68" s="153">
        <v>0.78304754409996002</v>
      </c>
      <c r="BB68" s="641">
        <v>43550</v>
      </c>
      <c r="BC68" s="641">
        <v>39869</v>
      </c>
      <c r="BD68" s="84">
        <f t="shared" si="6"/>
        <v>0.65163186813077112</v>
      </c>
      <c r="BE68" s="86" t="s">
        <v>23</v>
      </c>
    </row>
    <row r="69" spans="1:58" x14ac:dyDescent="0.25">
      <c r="A69" s="86" t="s">
        <v>113</v>
      </c>
      <c r="B69" s="86"/>
      <c r="C69" s="86" t="s">
        <v>20</v>
      </c>
      <c r="D69" s="86"/>
      <c r="E69" s="86"/>
      <c r="F69" s="86"/>
      <c r="G69" s="86"/>
      <c r="H69" s="86"/>
      <c r="I69" s="86"/>
      <c r="J69" s="86"/>
      <c r="K69" s="643"/>
      <c r="L69" s="643"/>
      <c r="M69" s="86"/>
      <c r="N69" s="86"/>
      <c r="O69" s="86"/>
      <c r="P69" s="86"/>
      <c r="Q69" s="86"/>
      <c r="R69" s="86"/>
      <c r="S69" s="86"/>
      <c r="T69" s="86"/>
      <c r="U69" s="86"/>
      <c r="V69" s="86"/>
      <c r="W69" s="86"/>
      <c r="X69" s="86"/>
      <c r="Y69" s="86"/>
      <c r="Z69" s="86"/>
      <c r="AA69" s="86"/>
      <c r="AB69" s="86"/>
      <c r="AC69" s="86"/>
      <c r="AD69" s="19">
        <f t="shared" si="7"/>
        <v>0</v>
      </c>
      <c r="AE69" s="19">
        <f t="shared" si="8"/>
        <v>0</v>
      </c>
      <c r="AF69" s="26"/>
      <c r="AG69" s="86"/>
      <c r="AH69" s="86"/>
      <c r="AI69" s="86"/>
      <c r="AJ69" s="86"/>
      <c r="AK69" s="19">
        <f t="shared" si="9"/>
        <v>0</v>
      </c>
      <c r="AL69" s="19">
        <f t="shared" si="12"/>
        <v>0</v>
      </c>
      <c r="AM69" s="26" t="str">
        <f t="shared" si="13"/>
        <v>no data</v>
      </c>
      <c r="AN69" s="86"/>
      <c r="AO69" s="86"/>
      <c r="AP69" s="86"/>
      <c r="AQ69" s="86"/>
      <c r="AR69" s="19">
        <f t="shared" si="10"/>
        <v>0</v>
      </c>
      <c r="AS69" s="19">
        <f t="shared" si="14"/>
        <v>0</v>
      </c>
      <c r="AT69" s="665"/>
      <c r="AU69" s="86"/>
      <c r="AV69" s="86"/>
      <c r="AW69" s="86"/>
      <c r="AX69" s="86"/>
      <c r="AY69" s="153">
        <v>2.9394946009128402</v>
      </c>
      <c r="AZ69" s="153">
        <v>1.9982506639525504</v>
      </c>
      <c r="BA69" s="153">
        <v>0.94124393696028996</v>
      </c>
      <c r="BB69" s="641">
        <v>50206</v>
      </c>
      <c r="BC69" s="641">
        <v>44550</v>
      </c>
      <c r="BD69" s="84">
        <f t="shared" si="6"/>
        <v>0.67979395618961402</v>
      </c>
      <c r="BE69" s="86" t="s">
        <v>20</v>
      </c>
    </row>
    <row r="70" spans="1:58" x14ac:dyDescent="0.25">
      <c r="A70" s="86" t="s">
        <v>114</v>
      </c>
      <c r="B70" s="86"/>
      <c r="C70" s="86" t="s">
        <v>44</v>
      </c>
      <c r="D70" s="86">
        <v>915</v>
      </c>
      <c r="E70" s="86"/>
      <c r="F70" s="86"/>
      <c r="G70" s="86"/>
      <c r="H70" s="86"/>
      <c r="I70" s="86"/>
      <c r="J70" s="86"/>
      <c r="K70" s="643"/>
      <c r="L70" s="643"/>
      <c r="M70" s="86"/>
      <c r="N70" s="86"/>
      <c r="O70" s="86"/>
      <c r="P70" s="86"/>
      <c r="Q70" s="86"/>
      <c r="R70" s="86"/>
      <c r="S70" s="86"/>
      <c r="T70" s="86"/>
      <c r="U70" s="86"/>
      <c r="V70" s="86">
        <v>1132</v>
      </c>
      <c r="W70" s="86">
        <v>3067</v>
      </c>
      <c r="X70" s="86">
        <v>17675</v>
      </c>
      <c r="Y70" s="86">
        <v>159</v>
      </c>
      <c r="Z70" s="27"/>
      <c r="AA70" s="27"/>
      <c r="AB70" s="27"/>
      <c r="AC70" s="27"/>
      <c r="AD70" s="664">
        <f>U70+V70</f>
        <v>1132</v>
      </c>
      <c r="AE70" s="664">
        <f>W70+X70</f>
        <v>20742</v>
      </c>
      <c r="AF70" s="28">
        <f t="shared" si="11"/>
        <v>5.1750937185699918E-2</v>
      </c>
      <c r="AG70" s="86">
        <v>1050</v>
      </c>
      <c r="AH70" s="86">
        <v>3866</v>
      </c>
      <c r="AI70" s="86">
        <v>18949</v>
      </c>
      <c r="AJ70" s="86">
        <v>170</v>
      </c>
      <c r="AK70" s="19">
        <f t="shared" si="9"/>
        <v>1220</v>
      </c>
      <c r="AL70" s="19">
        <f t="shared" si="12"/>
        <v>22815</v>
      </c>
      <c r="AM70" s="28">
        <f t="shared" si="13"/>
        <v>5.0759309340545039E-2</v>
      </c>
      <c r="AN70" s="86"/>
      <c r="AO70" s="86"/>
      <c r="AP70" s="86"/>
      <c r="AQ70" s="86"/>
      <c r="AR70" s="19">
        <f t="shared" si="10"/>
        <v>0</v>
      </c>
      <c r="AS70" s="19">
        <f t="shared" si="14"/>
        <v>0</v>
      </c>
      <c r="AT70" s="665">
        <f>AF70</f>
        <v>5.1750937185699918E-2</v>
      </c>
      <c r="AU70" s="86"/>
      <c r="AV70" s="86"/>
      <c r="AW70" s="86"/>
      <c r="AX70" s="86"/>
      <c r="AY70" s="153">
        <v>0.99488939361041995</v>
      </c>
      <c r="AZ70" s="153">
        <v>0.42346906847222998</v>
      </c>
      <c r="BA70" s="153">
        <v>0.57142032513818997</v>
      </c>
      <c r="BB70" s="641">
        <v>27776</v>
      </c>
      <c r="BC70" s="641">
        <v>18637</v>
      </c>
      <c r="BD70" s="84">
        <f t="shared" si="6"/>
        <v>0.42564436930569244</v>
      </c>
      <c r="BE70" s="86" t="s">
        <v>44</v>
      </c>
    </row>
    <row r="71" spans="1:58" x14ac:dyDescent="0.25">
      <c r="A71" s="86" t="s">
        <v>115</v>
      </c>
      <c r="B71" s="86"/>
      <c r="C71" s="86" t="s">
        <v>35</v>
      </c>
      <c r="D71" s="86">
        <v>978</v>
      </c>
      <c r="E71" s="86">
        <v>2461</v>
      </c>
      <c r="F71" s="86">
        <v>8564</v>
      </c>
      <c r="G71" s="86"/>
      <c r="H71" s="86">
        <v>1028</v>
      </c>
      <c r="I71" s="86">
        <v>2360</v>
      </c>
      <c r="J71" s="86">
        <v>9283</v>
      </c>
      <c r="K71" s="643"/>
      <c r="L71" s="643"/>
      <c r="M71" s="86"/>
      <c r="N71" s="86">
        <v>1236</v>
      </c>
      <c r="O71" s="86">
        <v>2533</v>
      </c>
      <c r="P71" s="86">
        <v>9306</v>
      </c>
      <c r="Q71" s="86"/>
      <c r="R71" s="86">
        <v>1345</v>
      </c>
      <c r="S71" s="86">
        <v>2703</v>
      </c>
      <c r="T71" s="86">
        <v>9108</v>
      </c>
      <c r="U71" s="86"/>
      <c r="V71" s="86">
        <v>1356</v>
      </c>
      <c r="W71" s="86">
        <v>2814</v>
      </c>
      <c r="X71" s="86">
        <v>9430</v>
      </c>
      <c r="Y71" s="86"/>
      <c r="Z71" s="86">
        <v>1431</v>
      </c>
      <c r="AA71" s="86">
        <v>2745</v>
      </c>
      <c r="AB71" s="86">
        <v>9911</v>
      </c>
      <c r="AC71" s="29"/>
      <c r="AD71" s="664">
        <f t="shared" ref="AD71:AD76" si="15">U71+V71</f>
        <v>1356</v>
      </c>
      <c r="AE71" s="664">
        <f t="shared" ref="AE71:AE76" si="16">W71+X71</f>
        <v>12244</v>
      </c>
      <c r="AF71" s="28">
        <f t="shared" si="11"/>
        <v>9.9705882352941172E-2</v>
      </c>
      <c r="AG71" s="86">
        <v>1488</v>
      </c>
      <c r="AH71" s="86">
        <v>2802</v>
      </c>
      <c r="AI71" s="86">
        <v>10106</v>
      </c>
      <c r="AJ71" s="86"/>
      <c r="AK71" s="19">
        <f t="shared" si="9"/>
        <v>1488</v>
      </c>
      <c r="AL71" s="19">
        <f t="shared" si="12"/>
        <v>12908</v>
      </c>
      <c r="AM71" s="28">
        <f t="shared" si="13"/>
        <v>0.10336204501250347</v>
      </c>
      <c r="AN71" s="86">
        <v>1602</v>
      </c>
      <c r="AO71" s="86">
        <v>3266</v>
      </c>
      <c r="AP71" s="86">
        <v>10392</v>
      </c>
      <c r="AQ71" s="86"/>
      <c r="AR71" s="19">
        <f t="shared" si="10"/>
        <v>1602</v>
      </c>
      <c r="AS71" s="19">
        <f t="shared" si="14"/>
        <v>13658</v>
      </c>
      <c r="AT71" s="28">
        <f>IFERROR(AR71/(AR71+AS71),"no data")</f>
        <v>0.10498034076015728</v>
      </c>
      <c r="AU71" s="86"/>
      <c r="AV71" s="86"/>
      <c r="AW71" s="86"/>
      <c r="AX71" s="86"/>
      <c r="AY71" s="153">
        <v>1.20606420269495</v>
      </c>
      <c r="AZ71" s="153">
        <v>0.90987771990766997</v>
      </c>
      <c r="BA71" s="153">
        <v>0.29618648278727999</v>
      </c>
      <c r="BB71" s="641">
        <v>28910</v>
      </c>
      <c r="BC71" s="641">
        <v>15531</v>
      </c>
      <c r="BD71" s="667">
        <f t="shared" si="6"/>
        <v>0.75441897527059387</v>
      </c>
      <c r="BE71" s="643" t="s">
        <v>21896</v>
      </c>
    </row>
    <row r="72" spans="1:58" x14ac:dyDescent="0.25">
      <c r="A72" s="86" t="s">
        <v>116</v>
      </c>
      <c r="B72" s="86"/>
      <c r="C72" s="86" t="s">
        <v>29</v>
      </c>
      <c r="D72" s="86">
        <v>174</v>
      </c>
      <c r="E72" s="86">
        <v>225</v>
      </c>
      <c r="F72" s="86">
        <v>698</v>
      </c>
      <c r="G72" s="86">
        <v>25</v>
      </c>
      <c r="H72" s="86">
        <v>181.83</v>
      </c>
      <c r="I72" s="86">
        <v>235.125</v>
      </c>
      <c r="J72" s="86">
        <v>729.41</v>
      </c>
      <c r="K72" s="643"/>
      <c r="L72" s="643"/>
      <c r="M72" s="86">
        <v>26.125</v>
      </c>
      <c r="N72" s="86">
        <v>139</v>
      </c>
      <c r="O72" s="86">
        <v>275</v>
      </c>
      <c r="P72" s="86">
        <v>391</v>
      </c>
      <c r="Q72" s="86">
        <v>35</v>
      </c>
      <c r="R72" s="86"/>
      <c r="S72" s="86"/>
      <c r="T72" s="86"/>
      <c r="U72" s="86"/>
      <c r="V72" s="86">
        <v>124</v>
      </c>
      <c r="W72" s="86">
        <v>131</v>
      </c>
      <c r="X72" s="86">
        <v>821</v>
      </c>
      <c r="Y72" s="86">
        <v>27</v>
      </c>
      <c r="Z72" s="27"/>
      <c r="AA72" s="27"/>
      <c r="AB72" s="27"/>
      <c r="AC72" s="27"/>
      <c r="AD72" s="664">
        <f t="shared" si="15"/>
        <v>124</v>
      </c>
      <c r="AE72" s="664">
        <f t="shared" si="16"/>
        <v>952</v>
      </c>
      <c r="AF72" s="28">
        <f t="shared" si="11"/>
        <v>0.11524163568773234</v>
      </c>
      <c r="AG72" s="86"/>
      <c r="AH72" s="86"/>
      <c r="AI72" s="86"/>
      <c r="AJ72" s="86"/>
      <c r="AK72" s="19">
        <f t="shared" si="9"/>
        <v>0</v>
      </c>
      <c r="AL72" s="19">
        <f t="shared" si="12"/>
        <v>0</v>
      </c>
      <c r="AM72" s="28" t="str">
        <f t="shared" si="13"/>
        <v>no data</v>
      </c>
      <c r="AN72" s="86"/>
      <c r="AO72" s="86"/>
      <c r="AP72" s="86"/>
      <c r="AQ72" s="86"/>
      <c r="AR72" s="19">
        <f t="shared" si="10"/>
        <v>0</v>
      </c>
      <c r="AS72" s="19">
        <f t="shared" si="14"/>
        <v>0</v>
      </c>
      <c r="AT72" s="665">
        <f>AF72</f>
        <v>0.11524163568773234</v>
      </c>
      <c r="AU72" s="86"/>
      <c r="AV72" s="86"/>
      <c r="AW72" s="86"/>
      <c r="AX72" s="86"/>
      <c r="AY72" s="153">
        <v>2.1019761275892801</v>
      </c>
      <c r="AZ72" s="153">
        <v>1.3249357235196801</v>
      </c>
      <c r="BA72" s="153">
        <v>0.77704040406959995</v>
      </c>
      <c r="BB72" s="641">
        <v>52150</v>
      </c>
      <c r="BC72" s="666">
        <v>70332</v>
      </c>
      <c r="BD72" s="87">
        <f t="shared" si="6"/>
        <v>0.630328625586831</v>
      </c>
      <c r="BE72" s="86" t="s">
        <v>29</v>
      </c>
    </row>
    <row r="73" spans="1:58" x14ac:dyDescent="0.25">
      <c r="A73" s="86" t="s">
        <v>117</v>
      </c>
      <c r="B73" s="86"/>
      <c r="C73" s="86" t="s">
        <v>33</v>
      </c>
      <c r="D73" s="86">
        <v>1178.8</v>
      </c>
      <c r="E73" s="86">
        <v>397</v>
      </c>
      <c r="F73" s="86">
        <v>6026</v>
      </c>
      <c r="G73" s="86"/>
      <c r="H73" s="86">
        <v>1265</v>
      </c>
      <c r="I73" s="86">
        <v>419</v>
      </c>
      <c r="J73" s="86">
        <v>7712.8</v>
      </c>
      <c r="K73" s="643"/>
      <c r="L73" s="643"/>
      <c r="M73" s="86"/>
      <c r="N73" s="86">
        <v>1639</v>
      </c>
      <c r="O73" s="86">
        <v>369</v>
      </c>
      <c r="P73" s="86">
        <v>7092.06</v>
      </c>
      <c r="Q73" s="86"/>
      <c r="R73" s="86">
        <v>1671.249</v>
      </c>
      <c r="S73" s="86">
        <v>361</v>
      </c>
      <c r="T73" s="86">
        <v>6946.02</v>
      </c>
      <c r="U73" s="86"/>
      <c r="V73" s="86">
        <v>1550</v>
      </c>
      <c r="W73" s="86">
        <v>370</v>
      </c>
      <c r="X73" s="86">
        <v>6877.01</v>
      </c>
      <c r="Y73" s="86"/>
      <c r="Z73" s="27"/>
      <c r="AA73" s="86">
        <v>334</v>
      </c>
      <c r="AB73" s="86">
        <v>6808</v>
      </c>
      <c r="AC73" s="29"/>
      <c r="AD73" s="664">
        <f t="shared" si="15"/>
        <v>1550</v>
      </c>
      <c r="AE73" s="664">
        <f t="shared" si="16"/>
        <v>7247.01</v>
      </c>
      <c r="AF73" s="28">
        <f t="shared" si="11"/>
        <v>0.17619623031007126</v>
      </c>
      <c r="AG73" s="86"/>
      <c r="AH73" s="86">
        <v>374</v>
      </c>
      <c r="AI73" s="86">
        <v>6718.94</v>
      </c>
      <c r="AJ73" s="86"/>
      <c r="AK73" s="19">
        <f t="shared" si="9"/>
        <v>0</v>
      </c>
      <c r="AL73" s="19">
        <f t="shared" si="12"/>
        <v>7092.94</v>
      </c>
      <c r="AM73" s="28">
        <f t="shared" si="13"/>
        <v>0</v>
      </c>
      <c r="AN73" s="86"/>
      <c r="AO73" s="86">
        <v>352</v>
      </c>
      <c r="AP73" s="86">
        <v>8965.0679999999993</v>
      </c>
      <c r="AQ73" s="86"/>
      <c r="AR73" s="19">
        <f t="shared" si="10"/>
        <v>0</v>
      </c>
      <c r="AS73" s="19">
        <f t="shared" si="14"/>
        <v>9317.0679999999993</v>
      </c>
      <c r="AT73" s="665">
        <f>AF73</f>
        <v>0.17619623031007126</v>
      </c>
      <c r="AU73" s="86"/>
      <c r="AV73" s="86"/>
      <c r="AW73" s="86"/>
      <c r="AX73" s="86"/>
      <c r="AY73" s="153">
        <v>1.1768095613673399</v>
      </c>
      <c r="AZ73" s="153">
        <v>0.83202965318172994</v>
      </c>
      <c r="BA73" s="153">
        <v>0.34477990818561</v>
      </c>
      <c r="BB73" s="641">
        <v>72632</v>
      </c>
      <c r="BC73" s="641">
        <v>70638</v>
      </c>
      <c r="BD73" s="84">
        <f t="shared" si="6"/>
        <v>0.70702149310801932</v>
      </c>
      <c r="BE73" s="86" t="s">
        <v>33</v>
      </c>
    </row>
    <row r="74" spans="1:58" x14ac:dyDescent="0.25">
      <c r="A74" s="86" t="s">
        <v>118</v>
      </c>
      <c r="B74" s="86"/>
      <c r="C74" s="86" t="s">
        <v>13</v>
      </c>
      <c r="D74" s="86">
        <v>3359</v>
      </c>
      <c r="E74" s="86"/>
      <c r="F74" s="86"/>
      <c r="G74" s="86"/>
      <c r="H74" s="86">
        <v>2910</v>
      </c>
      <c r="I74" s="86"/>
      <c r="J74" s="86"/>
      <c r="K74" s="643"/>
      <c r="L74" s="643"/>
      <c r="M74" s="86"/>
      <c r="N74" s="86">
        <v>3614</v>
      </c>
      <c r="O74" s="86"/>
      <c r="P74" s="86"/>
      <c r="Q74" s="86"/>
      <c r="R74" s="86">
        <v>2983</v>
      </c>
      <c r="S74" s="86"/>
      <c r="T74" s="86"/>
      <c r="U74" s="86"/>
      <c r="V74" s="86">
        <v>3145</v>
      </c>
      <c r="W74" s="86"/>
      <c r="X74" s="86"/>
      <c r="Y74" s="86"/>
      <c r="Z74" s="86">
        <v>3737</v>
      </c>
      <c r="AA74" s="86"/>
      <c r="AB74" s="86"/>
      <c r="AC74" s="86"/>
      <c r="AD74" s="664"/>
      <c r="AE74" s="664"/>
      <c r="AF74" s="26"/>
      <c r="AG74" s="86">
        <v>3394</v>
      </c>
      <c r="AH74" s="86"/>
      <c r="AI74" s="86"/>
      <c r="AJ74" s="86"/>
      <c r="AK74" s="19">
        <f t="shared" si="9"/>
        <v>3394</v>
      </c>
      <c r="AL74" s="19">
        <f t="shared" si="12"/>
        <v>0</v>
      </c>
      <c r="AM74" s="26">
        <f t="shared" si="13"/>
        <v>1</v>
      </c>
      <c r="AN74" s="86">
        <v>3822</v>
      </c>
      <c r="AO74" s="86"/>
      <c r="AP74" s="86"/>
      <c r="AQ74" s="86"/>
      <c r="AR74" s="19">
        <f t="shared" si="10"/>
        <v>3822</v>
      </c>
      <c r="AS74" s="19">
        <f t="shared" si="14"/>
        <v>0</v>
      </c>
      <c r="AT74" s="665"/>
      <c r="AU74" s="86"/>
      <c r="AV74" s="86"/>
      <c r="AW74" s="86"/>
      <c r="AX74" s="86"/>
      <c r="AY74" s="153">
        <v>4.2512121766037598</v>
      </c>
      <c r="AZ74" s="153">
        <v>3.6812724348765298</v>
      </c>
      <c r="BA74" s="153">
        <v>0.56993974172723005</v>
      </c>
      <c r="BB74" s="641">
        <v>36250</v>
      </c>
      <c r="BC74" s="641">
        <v>40258</v>
      </c>
      <c r="BD74" s="84">
        <f t="shared" si="6"/>
        <v>0.86593476917857637</v>
      </c>
      <c r="BE74" s="86" t="s">
        <v>13</v>
      </c>
    </row>
    <row r="75" spans="1:58" x14ac:dyDescent="0.25">
      <c r="A75" s="86" t="s">
        <v>119</v>
      </c>
      <c r="B75" s="86"/>
      <c r="C75" s="86" t="s">
        <v>36</v>
      </c>
      <c r="D75" s="86">
        <v>2180</v>
      </c>
      <c r="E75" s="86">
        <v>2554</v>
      </c>
      <c r="F75" s="86"/>
      <c r="G75" s="86">
        <v>935</v>
      </c>
      <c r="H75" s="86">
        <v>3377</v>
      </c>
      <c r="I75" s="86">
        <v>3381</v>
      </c>
      <c r="J75" s="86"/>
      <c r="K75" s="643"/>
      <c r="L75" s="643"/>
      <c r="M75" s="86">
        <v>1289</v>
      </c>
      <c r="N75" s="86">
        <v>3740</v>
      </c>
      <c r="O75" s="86">
        <v>4505</v>
      </c>
      <c r="P75" s="86"/>
      <c r="Q75" s="86">
        <v>1257</v>
      </c>
      <c r="R75" s="86">
        <v>3127</v>
      </c>
      <c r="S75" s="86">
        <v>5357</v>
      </c>
      <c r="T75" s="86"/>
      <c r="U75" s="86">
        <v>1407</v>
      </c>
      <c r="V75" s="86">
        <v>3318</v>
      </c>
      <c r="W75" s="86">
        <v>5456</v>
      </c>
      <c r="X75" s="86"/>
      <c r="Y75" s="86">
        <v>1466</v>
      </c>
      <c r="Z75" s="86">
        <v>4027</v>
      </c>
      <c r="AA75" s="86">
        <v>5847</v>
      </c>
      <c r="AB75" s="86"/>
      <c r="AC75" s="86">
        <v>1565</v>
      </c>
      <c r="AD75" s="664">
        <f t="shared" si="15"/>
        <v>4725</v>
      </c>
      <c r="AE75" s="668" t="s">
        <v>21897</v>
      </c>
      <c r="AF75" s="26"/>
      <c r="AG75" s="86">
        <v>4706</v>
      </c>
      <c r="AH75" s="86">
        <v>6892</v>
      </c>
      <c r="AI75" s="86"/>
      <c r="AJ75" s="86">
        <v>1756</v>
      </c>
      <c r="AK75" s="19">
        <f t="shared" si="9"/>
        <v>6462</v>
      </c>
      <c r="AL75" s="19">
        <f t="shared" si="12"/>
        <v>6892</v>
      </c>
      <c r="AM75" s="26">
        <f t="shared" si="13"/>
        <v>0.48389995506964206</v>
      </c>
      <c r="AN75" s="86">
        <v>4925</v>
      </c>
      <c r="AO75" s="86">
        <v>7297</v>
      </c>
      <c r="AP75" s="86"/>
      <c r="AQ75" s="86">
        <v>2128</v>
      </c>
      <c r="AR75" s="19">
        <f t="shared" si="10"/>
        <v>7053</v>
      </c>
      <c r="AS75" s="19">
        <f t="shared" si="14"/>
        <v>7297</v>
      </c>
      <c r="AT75" s="26"/>
      <c r="AU75" s="86"/>
      <c r="AV75" s="86"/>
      <c r="AW75" s="86"/>
      <c r="AX75" s="86"/>
      <c r="AY75" s="153">
        <v>1.2859846947628399</v>
      </c>
      <c r="AZ75" s="153">
        <v>0.78768607007295</v>
      </c>
      <c r="BA75" s="153">
        <v>0.49829862468989</v>
      </c>
      <c r="BB75" s="641">
        <v>37970</v>
      </c>
      <c r="BC75" s="641">
        <v>31984</v>
      </c>
      <c r="BD75" s="84">
        <f t="shared" si="6"/>
        <v>0.61251589795803463</v>
      </c>
      <c r="BE75" s="86" t="s">
        <v>36</v>
      </c>
    </row>
    <row r="76" spans="1:58" x14ac:dyDescent="0.25">
      <c r="A76" s="86" t="s">
        <v>120</v>
      </c>
      <c r="B76" s="86"/>
      <c r="C76" s="86" t="s">
        <v>14</v>
      </c>
      <c r="D76" s="86">
        <v>20333</v>
      </c>
      <c r="E76" s="86">
        <v>15414</v>
      </c>
      <c r="F76" s="86">
        <v>108303</v>
      </c>
      <c r="G76" s="86">
        <v>3275</v>
      </c>
      <c r="H76" s="86">
        <v>20933</v>
      </c>
      <c r="I76" s="86">
        <v>14962</v>
      </c>
      <c r="J76" s="86">
        <v>111317</v>
      </c>
      <c r="K76" s="643"/>
      <c r="L76" s="643"/>
      <c r="M76" s="86">
        <v>3281</v>
      </c>
      <c r="N76" s="86">
        <v>22188</v>
      </c>
      <c r="O76" s="86">
        <v>15999</v>
      </c>
      <c r="P76" s="86">
        <v>113556</v>
      </c>
      <c r="Q76" s="86">
        <v>3213</v>
      </c>
      <c r="R76" s="86">
        <v>22626</v>
      </c>
      <c r="S76" s="86">
        <v>15529</v>
      </c>
      <c r="T76" s="86">
        <v>116700</v>
      </c>
      <c r="U76" s="86">
        <v>3202</v>
      </c>
      <c r="V76" s="86">
        <v>22689</v>
      </c>
      <c r="W76" s="86">
        <v>15622</v>
      </c>
      <c r="X76" s="86">
        <v>119308</v>
      </c>
      <c r="Y76" s="86">
        <v>3178</v>
      </c>
      <c r="Z76" s="86">
        <v>22563</v>
      </c>
      <c r="AA76" s="86">
        <v>15609</v>
      </c>
      <c r="AB76" s="86">
        <v>122411</v>
      </c>
      <c r="AC76" s="86">
        <v>3202</v>
      </c>
      <c r="AD76" s="664">
        <f t="shared" si="15"/>
        <v>25891</v>
      </c>
      <c r="AE76" s="664">
        <f t="shared" si="16"/>
        <v>134930</v>
      </c>
      <c r="AF76" s="26">
        <f t="shared" si="11"/>
        <v>0.16099265643168492</v>
      </c>
      <c r="AG76" s="86">
        <v>22949</v>
      </c>
      <c r="AH76" s="86">
        <v>15687</v>
      </c>
      <c r="AI76" s="86">
        <v>124109</v>
      </c>
      <c r="AJ76" s="86">
        <v>3375</v>
      </c>
      <c r="AK76" s="19">
        <f t="shared" si="9"/>
        <v>26324</v>
      </c>
      <c r="AL76" s="19">
        <f t="shared" si="12"/>
        <v>139796</v>
      </c>
      <c r="AM76" s="26">
        <f t="shared" si="13"/>
        <v>0.1584637611365278</v>
      </c>
      <c r="AN76" s="86">
        <v>25069</v>
      </c>
      <c r="AO76" s="86">
        <v>15879</v>
      </c>
      <c r="AP76" s="86">
        <v>126226</v>
      </c>
      <c r="AQ76" s="86">
        <v>3642</v>
      </c>
      <c r="AR76" s="19">
        <f t="shared" si="10"/>
        <v>28711</v>
      </c>
      <c r="AS76" s="19">
        <f t="shared" si="14"/>
        <v>142105</v>
      </c>
      <c r="AT76" s="26">
        <f>IFERROR(AR76/(AR76+AS76),"no data")</f>
        <v>0.16808144436118397</v>
      </c>
      <c r="AU76" s="86">
        <v>24912</v>
      </c>
      <c r="AV76" s="86">
        <v>15817</v>
      </c>
      <c r="AW76" s="86">
        <v>129537</v>
      </c>
      <c r="AX76" s="86">
        <v>3521</v>
      </c>
      <c r="AY76" s="153"/>
      <c r="AZ76" s="153"/>
      <c r="BA76" s="153"/>
      <c r="BB76" s="95">
        <v>42659</v>
      </c>
      <c r="BC76" s="95">
        <v>38440</v>
      </c>
      <c r="BE76" s="86" t="s">
        <v>14</v>
      </c>
    </row>
    <row r="77" spans="1:58" x14ac:dyDescent="0.25">
      <c r="A77" s="86" t="s">
        <v>12</v>
      </c>
      <c r="B77" s="86"/>
      <c r="C77" s="86" t="s">
        <v>12</v>
      </c>
      <c r="D77" s="86"/>
      <c r="E77" s="86"/>
      <c r="F77" s="86"/>
      <c r="G77" s="86"/>
      <c r="H77" s="86"/>
      <c r="I77" s="86"/>
      <c r="J77" s="86"/>
      <c r="K77" s="643"/>
      <c r="L77" s="643"/>
      <c r="M77" s="86"/>
      <c r="N77" s="86"/>
      <c r="O77" s="86"/>
      <c r="P77" s="86"/>
      <c r="Q77" s="86"/>
      <c r="R77" s="86"/>
      <c r="S77" s="86"/>
      <c r="T77" s="86"/>
      <c r="U77" s="86"/>
      <c r="V77" s="86"/>
      <c r="W77" s="86"/>
      <c r="X77" s="86"/>
      <c r="Y77" s="86"/>
      <c r="Z77" s="86"/>
      <c r="AA77" s="86"/>
      <c r="AB77" s="86"/>
      <c r="AC77" s="86"/>
      <c r="AD77" s="19">
        <f t="shared" si="7"/>
        <v>0</v>
      </c>
      <c r="AE77" s="19">
        <f t="shared" si="8"/>
        <v>0</v>
      </c>
      <c r="AF77" s="26"/>
      <c r="AG77" s="86"/>
      <c r="AH77" s="86"/>
      <c r="AI77" s="86"/>
      <c r="AJ77" s="86"/>
      <c r="AK77" s="19">
        <f t="shared" si="9"/>
        <v>0</v>
      </c>
      <c r="AL77" s="19">
        <f t="shared" si="12"/>
        <v>0</v>
      </c>
      <c r="AM77" s="26" t="str">
        <f t="shared" si="13"/>
        <v>no data</v>
      </c>
      <c r="AN77" s="86"/>
      <c r="AO77" s="86"/>
      <c r="AP77" s="86"/>
      <c r="AQ77" s="86"/>
      <c r="AR77" s="19">
        <f t="shared" si="10"/>
        <v>0</v>
      </c>
      <c r="AS77" s="19">
        <f t="shared" si="14"/>
        <v>0</v>
      </c>
      <c r="AT77" s="665"/>
      <c r="AU77" s="86"/>
      <c r="AV77" s="86"/>
      <c r="AW77" s="86"/>
      <c r="AX77" s="86"/>
      <c r="AY77" s="153">
        <v>4.2387106531125101</v>
      </c>
      <c r="AZ77" s="153">
        <v>3.36218488900349</v>
      </c>
      <c r="BA77" s="153">
        <v>0.87652576410902006</v>
      </c>
      <c r="BB77" s="663">
        <v>39387</v>
      </c>
      <c r="BC77" s="663">
        <v>29891</v>
      </c>
      <c r="BD77" s="84">
        <f t="shared" si="6"/>
        <v>0.79320934221698236</v>
      </c>
      <c r="BE77" s="86" t="s">
        <v>12</v>
      </c>
    </row>
    <row r="78" spans="1:58" x14ac:dyDescent="0.25">
      <c r="A78" s="86" t="s">
        <v>121</v>
      </c>
      <c r="B78" s="86"/>
      <c r="C78" s="86" t="s">
        <v>38</v>
      </c>
      <c r="D78" s="86"/>
      <c r="E78" s="86">
        <v>180</v>
      </c>
      <c r="F78" s="86">
        <v>139</v>
      </c>
      <c r="G78" s="86"/>
      <c r="H78" s="86"/>
      <c r="I78" s="86"/>
      <c r="J78" s="86">
        <v>193</v>
      </c>
      <c r="K78" s="643"/>
      <c r="L78" s="643"/>
      <c r="M78" s="86"/>
      <c r="N78" s="86"/>
      <c r="O78" s="86">
        <v>276</v>
      </c>
      <c r="P78" s="86">
        <v>272</v>
      </c>
      <c r="Q78" s="86"/>
      <c r="R78" s="86"/>
      <c r="S78" s="86"/>
      <c r="T78" s="86"/>
      <c r="U78" s="86"/>
      <c r="V78" s="86"/>
      <c r="W78" s="86"/>
      <c r="X78" s="86"/>
      <c r="Y78" s="86"/>
      <c r="Z78" s="86"/>
      <c r="AA78" s="86"/>
      <c r="AB78" s="86"/>
      <c r="AC78" s="86"/>
      <c r="AD78" s="19">
        <f t="shared" si="7"/>
        <v>0</v>
      </c>
      <c r="AE78" s="19">
        <f t="shared" si="8"/>
        <v>0</v>
      </c>
      <c r="AF78" s="26"/>
      <c r="AG78" s="86"/>
      <c r="AH78" s="86"/>
      <c r="AI78" s="86"/>
      <c r="AJ78" s="86"/>
      <c r="AK78" s="19">
        <f t="shared" si="9"/>
        <v>0</v>
      </c>
      <c r="AL78" s="19">
        <f t="shared" si="12"/>
        <v>0</v>
      </c>
      <c r="AM78" s="26" t="str">
        <f t="shared" si="13"/>
        <v>no data</v>
      </c>
      <c r="AN78" s="86"/>
      <c r="AO78" s="86"/>
      <c r="AP78" s="86"/>
      <c r="AQ78" s="86"/>
      <c r="AR78" s="19">
        <f t="shared" si="10"/>
        <v>0</v>
      </c>
      <c r="AS78" s="19">
        <f t="shared" si="14"/>
        <v>0</v>
      </c>
      <c r="AT78" s="665"/>
      <c r="AU78" s="86"/>
      <c r="AV78" s="86"/>
      <c r="AW78" s="86"/>
      <c r="AX78" s="86"/>
      <c r="AY78" s="153">
        <v>1.24366149111428</v>
      </c>
      <c r="AZ78" s="153">
        <v>0.64031964515198003</v>
      </c>
      <c r="BA78" s="153">
        <v>0.60334184596230001</v>
      </c>
      <c r="BB78" s="641">
        <v>109192</v>
      </c>
      <c r="BC78" s="641">
        <v>105803</v>
      </c>
      <c r="BD78" s="84">
        <f t="shared" si="6"/>
        <v>0.51486650485436725</v>
      </c>
      <c r="BE78" s="86" t="s">
        <v>38</v>
      </c>
    </row>
    <row r="79" spans="1:58" x14ac:dyDescent="0.25">
      <c r="A79" s="86" t="s">
        <v>158</v>
      </c>
      <c r="B79" s="86"/>
      <c r="C79" s="86" t="s">
        <v>178</v>
      </c>
      <c r="D79" s="86">
        <v>1428</v>
      </c>
      <c r="E79" s="86"/>
      <c r="F79" s="86"/>
      <c r="G79" s="86"/>
      <c r="H79" s="86">
        <v>1093.56</v>
      </c>
      <c r="I79" s="86"/>
      <c r="J79" s="86"/>
      <c r="K79" s="643"/>
      <c r="L79" s="643"/>
      <c r="M79" s="86"/>
      <c r="N79" s="86">
        <v>1502.14</v>
      </c>
      <c r="O79" s="86"/>
      <c r="P79" s="86"/>
      <c r="Q79" s="86"/>
      <c r="R79" s="86">
        <v>1227.0319999999999</v>
      </c>
      <c r="S79" s="86">
        <v>4086</v>
      </c>
      <c r="T79" s="86">
        <v>16020</v>
      </c>
      <c r="U79" s="86">
        <v>441</v>
      </c>
      <c r="V79" s="86">
        <v>1085.5640000000001</v>
      </c>
      <c r="W79" s="86">
        <v>4237</v>
      </c>
      <c r="X79" s="86">
        <v>16611</v>
      </c>
      <c r="Y79" s="86">
        <v>374</v>
      </c>
      <c r="Z79" s="86">
        <v>649</v>
      </c>
      <c r="AA79" s="86">
        <v>3470</v>
      </c>
      <c r="AB79" s="86">
        <v>13744</v>
      </c>
      <c r="AC79" s="86">
        <v>226</v>
      </c>
      <c r="AD79" s="19">
        <f t="shared" si="7"/>
        <v>875</v>
      </c>
      <c r="AE79" s="19">
        <f t="shared" si="8"/>
        <v>17214</v>
      </c>
      <c r="AF79" s="26">
        <f t="shared" si="11"/>
        <v>4.8371938747304992E-2</v>
      </c>
      <c r="AG79" s="86">
        <v>704</v>
      </c>
      <c r="AH79" s="86">
        <v>3549</v>
      </c>
      <c r="AI79" s="86">
        <v>14555</v>
      </c>
      <c r="AJ79" s="86">
        <v>234</v>
      </c>
      <c r="AK79" s="19">
        <f t="shared" si="9"/>
        <v>938</v>
      </c>
      <c r="AL79" s="19">
        <f t="shared" si="12"/>
        <v>18104</v>
      </c>
      <c r="AM79" s="26">
        <f t="shared" si="13"/>
        <v>4.9259531561810732E-2</v>
      </c>
      <c r="AN79" s="86"/>
      <c r="AO79" s="86"/>
      <c r="AP79" s="86"/>
      <c r="AQ79" s="86"/>
      <c r="AR79" s="19">
        <f t="shared" si="10"/>
        <v>0</v>
      </c>
      <c r="AS79" s="19">
        <f t="shared" si="14"/>
        <v>0</v>
      </c>
      <c r="AT79" s="665">
        <f>AM79</f>
        <v>4.9259531561810732E-2</v>
      </c>
      <c r="AU79" s="86"/>
      <c r="AV79" s="86"/>
      <c r="AW79" s="86"/>
      <c r="AX79" s="86"/>
      <c r="AY79" s="153">
        <v>0.50227342934398</v>
      </c>
      <c r="AZ79" s="153">
        <v>0.18475355093661</v>
      </c>
      <c r="BA79" s="153">
        <v>0.31751987840737</v>
      </c>
      <c r="BB79" s="641">
        <v>19480</v>
      </c>
      <c r="BC79" s="641">
        <v>9304</v>
      </c>
      <c r="BD79" s="87">
        <f t="shared" si="6"/>
        <v>0.3678346098815477</v>
      </c>
      <c r="BE79" s="86" t="s">
        <v>178</v>
      </c>
    </row>
    <row r="80" spans="1:58" x14ac:dyDescent="0.25">
      <c r="A80" s="86" t="s">
        <v>122</v>
      </c>
      <c r="B80" s="86"/>
      <c r="C80" s="86" t="s">
        <v>27</v>
      </c>
      <c r="D80" s="86"/>
      <c r="E80" s="86"/>
      <c r="F80" s="86"/>
      <c r="G80" s="86"/>
      <c r="H80" s="86"/>
      <c r="I80" s="86"/>
      <c r="J80" s="86"/>
      <c r="K80" s="643"/>
      <c r="L80" s="643"/>
      <c r="M80" s="86"/>
      <c r="N80" s="86"/>
      <c r="O80" s="86"/>
      <c r="P80" s="86"/>
      <c r="Q80" s="86"/>
      <c r="R80" s="86"/>
      <c r="S80" s="86"/>
      <c r="T80" s="86"/>
      <c r="U80" s="86"/>
      <c r="V80" s="86"/>
      <c r="W80" s="86"/>
      <c r="X80" s="86"/>
      <c r="Y80" s="86"/>
      <c r="Z80" s="86"/>
      <c r="AA80" s="86"/>
      <c r="AB80" s="86"/>
      <c r="AC80" s="86"/>
      <c r="AD80" s="19">
        <f t="shared" si="7"/>
        <v>0</v>
      </c>
      <c r="AE80" s="19">
        <f t="shared" si="8"/>
        <v>0</v>
      </c>
      <c r="AF80" s="26"/>
      <c r="AG80" s="86"/>
      <c r="AH80" s="86"/>
      <c r="AI80" s="86"/>
      <c r="AJ80" s="86"/>
      <c r="AK80" s="19">
        <f t="shared" si="9"/>
        <v>0</v>
      </c>
      <c r="AL80" s="19">
        <f t="shared" si="12"/>
        <v>0</v>
      </c>
      <c r="AM80" s="26" t="str">
        <f t="shared" si="13"/>
        <v>no data</v>
      </c>
      <c r="AN80" s="86"/>
      <c r="AO80" s="86"/>
      <c r="AP80" s="86"/>
      <c r="AQ80" s="86"/>
      <c r="AR80" s="19">
        <f t="shared" si="10"/>
        <v>0</v>
      </c>
      <c r="AS80" s="19">
        <f t="shared" si="14"/>
        <v>0</v>
      </c>
      <c r="AT80" s="665"/>
      <c r="AU80" s="86"/>
      <c r="AV80" s="86"/>
      <c r="AW80" s="86"/>
      <c r="AX80" s="86"/>
      <c r="AY80" s="153">
        <v>2.0324746207522799</v>
      </c>
      <c r="AZ80" s="153">
        <v>1.15734777788373</v>
      </c>
      <c r="BA80" s="153">
        <v>0.87512684286855003</v>
      </c>
      <c r="BB80" s="641">
        <v>53582</v>
      </c>
      <c r="BC80" s="641">
        <v>48346</v>
      </c>
      <c r="BD80" s="84">
        <f t="shared" si="6"/>
        <v>0.5694279112106998</v>
      </c>
      <c r="BE80" s="86" t="s">
        <v>27</v>
      </c>
    </row>
    <row r="81" spans="1:72" x14ac:dyDescent="0.25">
      <c r="A81" s="86" t="s">
        <v>159</v>
      </c>
      <c r="B81" s="86"/>
      <c r="C81" s="86" t="s">
        <v>70</v>
      </c>
      <c r="D81" s="86"/>
      <c r="E81" s="86"/>
      <c r="F81" s="86"/>
      <c r="G81" s="86"/>
      <c r="H81" s="86"/>
      <c r="I81" s="86"/>
      <c r="J81" s="86"/>
      <c r="K81" s="643"/>
      <c r="L81" s="643"/>
      <c r="M81" s="86"/>
      <c r="N81" s="86"/>
      <c r="O81" s="86"/>
      <c r="P81" s="86"/>
      <c r="Q81" s="86"/>
      <c r="R81" s="86"/>
      <c r="S81" s="86"/>
      <c r="T81" s="86"/>
      <c r="U81" s="86"/>
      <c r="V81" s="86"/>
      <c r="W81" s="86"/>
      <c r="X81" s="86"/>
      <c r="Y81" s="86"/>
      <c r="Z81" s="86"/>
      <c r="AA81" s="86"/>
      <c r="AB81" s="86"/>
      <c r="AC81" s="86"/>
      <c r="AD81" s="19">
        <f t="shared" si="7"/>
        <v>0</v>
      </c>
      <c r="AE81" s="19">
        <f t="shared" si="8"/>
        <v>0</v>
      </c>
      <c r="AF81" s="26"/>
      <c r="AG81" s="86"/>
      <c r="AH81" s="86"/>
      <c r="AI81" s="86"/>
      <c r="AJ81" s="86"/>
      <c r="AK81" s="19">
        <f t="shared" si="9"/>
        <v>0</v>
      </c>
      <c r="AL81" s="19">
        <f t="shared" si="12"/>
        <v>0</v>
      </c>
      <c r="AM81" s="26" t="str">
        <f t="shared" si="13"/>
        <v>no data</v>
      </c>
      <c r="AN81" s="86"/>
      <c r="AO81" s="86"/>
      <c r="AP81" s="86"/>
      <c r="AQ81" s="86"/>
      <c r="AR81" s="19">
        <f t="shared" si="10"/>
        <v>0</v>
      </c>
      <c r="AS81" s="19">
        <f t="shared" si="14"/>
        <v>0</v>
      </c>
      <c r="AT81" s="665"/>
      <c r="AU81" s="86"/>
      <c r="AV81" s="86"/>
      <c r="AW81" s="86"/>
      <c r="AX81" s="86"/>
      <c r="AY81" s="248">
        <v>1.2774324243808499</v>
      </c>
      <c r="AZ81" s="248">
        <v>0.63633294274194996</v>
      </c>
      <c r="BA81" s="248">
        <v>0.64109948163889996</v>
      </c>
      <c r="BB81" s="641">
        <v>38502</v>
      </c>
      <c r="BC81" s="641">
        <v>41593</v>
      </c>
      <c r="BD81" s="84">
        <f t="shared" si="6"/>
        <v>0.49813432835820642</v>
      </c>
      <c r="BE81" s="86" t="s">
        <v>70</v>
      </c>
    </row>
    <row r="82" spans="1:72" x14ac:dyDescent="0.25">
      <c r="A82" s="86" t="s">
        <v>123</v>
      </c>
      <c r="B82" s="86"/>
      <c r="C82" s="86" t="s">
        <v>30</v>
      </c>
      <c r="D82" s="86">
        <v>2074</v>
      </c>
      <c r="E82" s="86">
        <v>1984</v>
      </c>
      <c r="F82" s="86">
        <v>7264</v>
      </c>
      <c r="G82" s="86"/>
      <c r="H82" s="86">
        <v>2502</v>
      </c>
      <c r="I82" s="86">
        <v>2013</v>
      </c>
      <c r="J82" s="86">
        <v>7889</v>
      </c>
      <c r="K82" s="643"/>
      <c r="L82" s="643"/>
      <c r="M82" s="86"/>
      <c r="N82" s="86">
        <v>2577</v>
      </c>
      <c r="O82" s="86">
        <v>2380</v>
      </c>
      <c r="P82" s="86">
        <v>8282</v>
      </c>
      <c r="Q82" s="86"/>
      <c r="R82" s="86">
        <v>2578</v>
      </c>
      <c r="S82" s="86">
        <v>2519</v>
      </c>
      <c r="T82" s="86">
        <v>8832</v>
      </c>
      <c r="U82" s="86"/>
      <c r="V82" s="86">
        <v>2766</v>
      </c>
      <c r="W82" s="86">
        <v>2697</v>
      </c>
      <c r="X82" s="86">
        <v>9126</v>
      </c>
      <c r="Y82" s="86"/>
      <c r="Z82" s="86">
        <v>3065</v>
      </c>
      <c r="AA82" s="86">
        <v>2793</v>
      </c>
      <c r="AB82" s="86">
        <v>9611</v>
      </c>
      <c r="AC82" s="29"/>
      <c r="AD82" s="19">
        <f t="shared" si="7"/>
        <v>3065</v>
      </c>
      <c r="AE82" s="19">
        <f t="shared" si="8"/>
        <v>12404</v>
      </c>
      <c r="AF82" s="28">
        <f t="shared" si="11"/>
        <v>0.19813821190768635</v>
      </c>
      <c r="AG82" s="86">
        <v>3030</v>
      </c>
      <c r="AH82" s="86">
        <v>2946</v>
      </c>
      <c r="AI82" s="86">
        <v>10130</v>
      </c>
      <c r="AJ82" s="86"/>
      <c r="AK82" s="19">
        <f t="shared" si="9"/>
        <v>3030</v>
      </c>
      <c r="AL82" s="19">
        <f t="shared" si="12"/>
        <v>13076</v>
      </c>
      <c r="AM82" s="28">
        <f t="shared" si="13"/>
        <v>0.18812864770892834</v>
      </c>
      <c r="AN82" s="86">
        <v>3277</v>
      </c>
      <c r="AO82" s="86">
        <v>3025</v>
      </c>
      <c r="AP82" s="86">
        <v>10873</v>
      </c>
      <c r="AQ82" s="86"/>
      <c r="AR82" s="19">
        <f t="shared" si="10"/>
        <v>3277</v>
      </c>
      <c r="AS82" s="19">
        <f t="shared" si="14"/>
        <v>13898</v>
      </c>
      <c r="AT82" s="28">
        <f>IFERROR(AR82/(AR82+AS82),"no data")</f>
        <v>0.19080058224163027</v>
      </c>
      <c r="AU82" s="86"/>
      <c r="AV82" s="86"/>
      <c r="AW82" s="86"/>
      <c r="AX82" s="86"/>
      <c r="AY82" s="153">
        <v>2.0381568107096801</v>
      </c>
      <c r="AZ82" s="153">
        <v>1.0849744243883301</v>
      </c>
      <c r="BA82" s="153">
        <v>0.95318238632134999</v>
      </c>
      <c r="BB82" s="641">
        <v>70590</v>
      </c>
      <c r="BC82" s="641">
        <v>74941</v>
      </c>
      <c r="BD82" s="667">
        <f t="shared" si="6"/>
        <v>0.53233118211868369</v>
      </c>
      <c r="BE82" s="86" t="s">
        <v>30</v>
      </c>
    </row>
    <row r="83" spans="1:72" x14ac:dyDescent="0.25">
      <c r="A83" s="86" t="s">
        <v>124</v>
      </c>
      <c r="B83" s="86"/>
      <c r="C83" s="86" t="s">
        <v>42</v>
      </c>
      <c r="D83" s="86">
        <v>1552</v>
      </c>
      <c r="E83" s="86">
        <v>7679</v>
      </c>
      <c r="F83" s="86">
        <v>55158</v>
      </c>
      <c r="G83" s="86">
        <v>26</v>
      </c>
      <c r="H83" s="86">
        <v>1611</v>
      </c>
      <c r="I83" s="86">
        <v>7640</v>
      </c>
      <c r="J83" s="86">
        <v>57080</v>
      </c>
      <c r="K83" s="643"/>
      <c r="L83" s="643"/>
      <c r="M83" s="86">
        <v>7</v>
      </c>
      <c r="N83" s="86">
        <v>1159</v>
      </c>
      <c r="O83" s="86">
        <v>8366</v>
      </c>
      <c r="P83" s="86">
        <v>58100</v>
      </c>
      <c r="Q83" s="86">
        <v>3</v>
      </c>
      <c r="R83" s="86">
        <v>1006</v>
      </c>
      <c r="S83" s="86">
        <v>8898</v>
      </c>
      <c r="T83" s="86">
        <v>59918</v>
      </c>
      <c r="U83" s="86">
        <v>21</v>
      </c>
      <c r="V83" s="86">
        <v>990</v>
      </c>
      <c r="W83" s="86">
        <v>8746</v>
      </c>
      <c r="X83" s="86">
        <v>60520</v>
      </c>
      <c r="Y83" s="86">
        <v>34</v>
      </c>
      <c r="Z83" s="86">
        <v>1357</v>
      </c>
      <c r="AA83" s="86">
        <v>8868</v>
      </c>
      <c r="AB83" s="86">
        <v>60526</v>
      </c>
      <c r="AC83" s="86">
        <v>59</v>
      </c>
      <c r="AD83" s="19">
        <f t="shared" si="7"/>
        <v>1416</v>
      </c>
      <c r="AE83" s="19">
        <f t="shared" si="8"/>
        <v>69394</v>
      </c>
      <c r="AF83" s="26">
        <f t="shared" si="11"/>
        <v>1.999717554017794E-2</v>
      </c>
      <c r="AG83" s="86">
        <v>1693</v>
      </c>
      <c r="AH83" s="86">
        <v>9121</v>
      </c>
      <c r="AI83" s="86">
        <v>61037</v>
      </c>
      <c r="AJ83" s="86">
        <v>63</v>
      </c>
      <c r="AK83" s="19">
        <f t="shared" si="9"/>
        <v>1756</v>
      </c>
      <c r="AL83" s="19">
        <f t="shared" si="12"/>
        <v>70158</v>
      </c>
      <c r="AM83" s="26">
        <f t="shared" si="13"/>
        <v>2.4418054898907027E-2</v>
      </c>
      <c r="AN83" s="86">
        <v>1828</v>
      </c>
      <c r="AO83" s="86">
        <v>9496</v>
      </c>
      <c r="AP83" s="86">
        <v>62814</v>
      </c>
      <c r="AQ83" s="86">
        <v>66</v>
      </c>
      <c r="AR83" s="19">
        <f t="shared" si="10"/>
        <v>1894</v>
      </c>
      <c r="AS83" s="19">
        <f t="shared" si="14"/>
        <v>72310</v>
      </c>
      <c r="AT83" s="26">
        <f>IFERROR(AR83/(AR83+AS83),"no data")</f>
        <v>2.552423049970352E-2</v>
      </c>
      <c r="AU83" s="86"/>
      <c r="AV83" s="86"/>
      <c r="AW83" s="86"/>
      <c r="AX83" s="86"/>
      <c r="AY83" s="153">
        <v>1.00371125357899</v>
      </c>
      <c r="AZ83" s="153">
        <v>0.46903065035301006</v>
      </c>
      <c r="BA83" s="153">
        <v>0.53468060322597999</v>
      </c>
      <c r="BB83" s="641">
        <v>29251</v>
      </c>
      <c r="BC83" s="641">
        <v>13823</v>
      </c>
      <c r="BD83" s="84">
        <f t="shared" si="6"/>
        <v>0.46729639493485892</v>
      </c>
      <c r="BE83" s="86" t="s">
        <v>42</v>
      </c>
      <c r="BT83" s="638" t="s">
        <v>21898</v>
      </c>
    </row>
    <row r="84" spans="1:72" x14ac:dyDescent="0.25">
      <c r="A84" s="86" t="s">
        <v>37</v>
      </c>
      <c r="B84" s="86"/>
      <c r="C84" s="86" t="s">
        <v>37</v>
      </c>
      <c r="D84" s="86">
        <v>1290</v>
      </c>
      <c r="E84" s="86">
        <v>1750</v>
      </c>
      <c r="F84" s="86">
        <v>20851</v>
      </c>
      <c r="G84" s="86">
        <v>3730</v>
      </c>
      <c r="H84" s="86">
        <v>460</v>
      </c>
      <c r="I84" s="86">
        <v>1088</v>
      </c>
      <c r="J84" s="86">
        <v>18804</v>
      </c>
      <c r="K84" s="643"/>
      <c r="L84" s="643"/>
      <c r="M84" s="86">
        <v>2773</v>
      </c>
      <c r="N84" s="86">
        <v>512</v>
      </c>
      <c r="O84" s="86">
        <v>1068</v>
      </c>
      <c r="P84" s="86">
        <v>18852</v>
      </c>
      <c r="Q84" s="86">
        <v>2854</v>
      </c>
      <c r="R84" s="86">
        <v>540</v>
      </c>
      <c r="S84" s="86">
        <v>1133</v>
      </c>
      <c r="T84" s="86">
        <v>20028</v>
      </c>
      <c r="U84" s="86">
        <v>3186</v>
      </c>
      <c r="V84" s="86">
        <v>709</v>
      </c>
      <c r="W84" s="86">
        <v>1141</v>
      </c>
      <c r="X84" s="86">
        <v>20538</v>
      </c>
      <c r="Y84" s="86">
        <v>3584</v>
      </c>
      <c r="Z84" s="86">
        <v>667</v>
      </c>
      <c r="AA84" s="86">
        <v>1065</v>
      </c>
      <c r="AB84" s="86">
        <v>21201</v>
      </c>
      <c r="AC84" s="86">
        <v>3556</v>
      </c>
      <c r="AD84" s="19">
        <f t="shared" si="7"/>
        <v>4223</v>
      </c>
      <c r="AE84" s="19">
        <f t="shared" si="8"/>
        <v>22266</v>
      </c>
      <c r="AF84" s="26">
        <f t="shared" si="11"/>
        <v>0.15942466684284043</v>
      </c>
      <c r="AG84" s="86">
        <v>954</v>
      </c>
      <c r="AH84" s="86">
        <v>1041</v>
      </c>
      <c r="AI84" s="86">
        <v>25951</v>
      </c>
      <c r="AJ84" s="86">
        <v>371</v>
      </c>
      <c r="AK84" s="19">
        <f t="shared" si="9"/>
        <v>1325</v>
      </c>
      <c r="AL84" s="19">
        <f t="shared" si="12"/>
        <v>26992</v>
      </c>
      <c r="AM84" s="26">
        <f t="shared" si="13"/>
        <v>4.6791679909594944E-2</v>
      </c>
      <c r="AN84" s="86">
        <v>948</v>
      </c>
      <c r="AO84" s="86">
        <v>1174</v>
      </c>
      <c r="AP84" s="86">
        <v>28444</v>
      </c>
      <c r="AQ84" s="86">
        <v>316</v>
      </c>
      <c r="AR84" s="19">
        <f t="shared" si="10"/>
        <v>1264</v>
      </c>
      <c r="AS84" s="19">
        <f t="shared" si="14"/>
        <v>29618</v>
      </c>
      <c r="AT84" s="26">
        <f>IFERROR(AR84/(AR84+AS84),"no data")</f>
        <v>4.0929991580856161E-2</v>
      </c>
      <c r="AU84" s="86"/>
      <c r="AV84" s="86"/>
      <c r="AW84" s="86"/>
      <c r="AX84" s="86"/>
      <c r="AY84" s="153">
        <v>1.2677970719844001</v>
      </c>
      <c r="AZ84" s="153">
        <v>0.62739133544808001</v>
      </c>
      <c r="BA84" s="153">
        <v>0.64040573653632005</v>
      </c>
      <c r="BB84" s="641">
        <v>30258</v>
      </c>
      <c r="BC84" s="641">
        <v>21161</v>
      </c>
      <c r="BD84" s="667">
        <f t="shared" si="6"/>
        <v>0.49486731694849656</v>
      </c>
      <c r="BE84" s="86" t="s">
        <v>37</v>
      </c>
    </row>
    <row r="85" spans="1:72" x14ac:dyDescent="0.25">
      <c r="A85" s="86" t="s">
        <v>126</v>
      </c>
      <c r="B85" s="86"/>
      <c r="C85" s="86" t="s">
        <v>43</v>
      </c>
      <c r="D85" s="86">
        <v>344</v>
      </c>
      <c r="E85" s="86">
        <v>1872</v>
      </c>
      <c r="F85" s="86">
        <v>7774</v>
      </c>
      <c r="G85" s="86">
        <v>2</v>
      </c>
      <c r="H85" s="86">
        <v>303</v>
      </c>
      <c r="I85" s="86">
        <v>1816</v>
      </c>
      <c r="J85" s="86">
        <v>8584</v>
      </c>
      <c r="K85" s="643"/>
      <c r="L85" s="643"/>
      <c r="M85" s="86">
        <v>2</v>
      </c>
      <c r="N85" s="86">
        <v>277</v>
      </c>
      <c r="O85" s="86">
        <v>1973</v>
      </c>
      <c r="P85" s="86">
        <v>10108</v>
      </c>
      <c r="Q85" s="86">
        <v>7</v>
      </c>
      <c r="R85" s="86">
        <v>429</v>
      </c>
      <c r="S85" s="86">
        <v>2068</v>
      </c>
      <c r="T85" s="86">
        <v>10502</v>
      </c>
      <c r="U85" s="86">
        <v>83</v>
      </c>
      <c r="V85" s="86">
        <v>451</v>
      </c>
      <c r="W85" s="86">
        <v>2112</v>
      </c>
      <c r="X85" s="86">
        <v>10798</v>
      </c>
      <c r="Y85" s="86">
        <v>76</v>
      </c>
      <c r="Z85" s="86">
        <v>738</v>
      </c>
      <c r="AA85" s="86">
        <v>2120</v>
      </c>
      <c r="AB85" s="86">
        <v>11056</v>
      </c>
      <c r="AC85" s="86">
        <v>58</v>
      </c>
      <c r="AD85" s="19">
        <f t="shared" si="7"/>
        <v>796</v>
      </c>
      <c r="AE85" s="19">
        <f t="shared" si="8"/>
        <v>13176</v>
      </c>
      <c r="AF85" s="26">
        <f t="shared" si="11"/>
        <v>5.6971085027197249E-2</v>
      </c>
      <c r="AG85" s="86">
        <v>510</v>
      </c>
      <c r="AH85" s="86">
        <v>1986</v>
      </c>
      <c r="AI85" s="86">
        <v>11304</v>
      </c>
      <c r="AJ85" s="86">
        <v>19</v>
      </c>
      <c r="AK85" s="19">
        <f t="shared" si="9"/>
        <v>529</v>
      </c>
      <c r="AL85" s="19">
        <f t="shared" si="12"/>
        <v>13290</v>
      </c>
      <c r="AM85" s="26">
        <f t="shared" si="13"/>
        <v>3.8280628120703382E-2</v>
      </c>
      <c r="AN85" s="86">
        <v>491</v>
      </c>
      <c r="AO85" s="86">
        <v>2246</v>
      </c>
      <c r="AP85" s="86">
        <v>11646</v>
      </c>
      <c r="AQ85" s="86">
        <v>19</v>
      </c>
      <c r="AR85" s="19">
        <f t="shared" si="10"/>
        <v>510</v>
      </c>
      <c r="AS85" s="19">
        <f t="shared" si="14"/>
        <v>13892</v>
      </c>
      <c r="AT85" s="26">
        <f>IFERROR(AR85/(AR85+AS85),"no data")</f>
        <v>3.5411748368282182E-2</v>
      </c>
      <c r="AU85" s="86"/>
      <c r="AV85" s="86"/>
      <c r="AW85" s="86"/>
      <c r="AX85" s="86"/>
      <c r="AY85" s="153">
        <v>0.78965333622759004</v>
      </c>
      <c r="AZ85" s="153">
        <v>0.40150348289818005</v>
      </c>
      <c r="BA85" s="153">
        <v>0.38814985332940999</v>
      </c>
      <c r="BB85" s="641">
        <v>32895</v>
      </c>
      <c r="BC85" s="641">
        <v>17664</v>
      </c>
      <c r="BD85" s="84">
        <f t="shared" si="6"/>
        <v>0.50845537462841883</v>
      </c>
      <c r="BE85" s="86" t="s">
        <v>43</v>
      </c>
    </row>
    <row r="86" spans="1:72" x14ac:dyDescent="0.25">
      <c r="A86" s="86" t="s">
        <v>128</v>
      </c>
      <c r="B86" s="86"/>
      <c r="C86" s="86" t="s">
        <v>22</v>
      </c>
      <c r="D86" s="86">
        <v>357</v>
      </c>
      <c r="E86" s="86">
        <v>1077</v>
      </c>
      <c r="F86" s="86">
        <v>2270</v>
      </c>
      <c r="G86" s="86">
        <v>9</v>
      </c>
      <c r="H86" s="86">
        <v>411</v>
      </c>
      <c r="I86" s="86">
        <v>1213</v>
      </c>
      <c r="J86" s="86">
        <v>2452</v>
      </c>
      <c r="K86" s="643"/>
      <c r="L86" s="643"/>
      <c r="M86" s="86">
        <v>11</v>
      </c>
      <c r="N86" s="86">
        <v>432</v>
      </c>
      <c r="O86" s="86">
        <v>1178</v>
      </c>
      <c r="P86" s="86">
        <v>2489</v>
      </c>
      <c r="Q86" s="86">
        <v>9</v>
      </c>
      <c r="R86" s="86">
        <v>580</v>
      </c>
      <c r="S86" s="86">
        <v>1187</v>
      </c>
      <c r="T86" s="86">
        <v>2869</v>
      </c>
      <c r="U86" s="86">
        <v>7</v>
      </c>
      <c r="V86" s="86">
        <v>928</v>
      </c>
      <c r="W86" s="86">
        <v>1138</v>
      </c>
      <c r="X86" s="86">
        <v>2937</v>
      </c>
      <c r="Y86" s="86">
        <v>7</v>
      </c>
      <c r="Z86" s="86">
        <v>909</v>
      </c>
      <c r="AA86" s="86">
        <v>1141</v>
      </c>
      <c r="AB86" s="86">
        <v>2921</v>
      </c>
      <c r="AC86" s="86">
        <v>10</v>
      </c>
      <c r="AD86" s="19">
        <f t="shared" si="7"/>
        <v>919</v>
      </c>
      <c r="AE86" s="19">
        <f t="shared" si="8"/>
        <v>4062</v>
      </c>
      <c r="AF86" s="26">
        <f t="shared" si="11"/>
        <v>0.18450110419594459</v>
      </c>
      <c r="AG86" s="86">
        <v>1072</v>
      </c>
      <c r="AH86" s="86">
        <v>1192</v>
      </c>
      <c r="AI86" s="86">
        <v>2723</v>
      </c>
      <c r="AJ86" s="86">
        <v>7</v>
      </c>
      <c r="AK86" s="19">
        <f t="shared" si="9"/>
        <v>1079</v>
      </c>
      <c r="AL86" s="19">
        <f t="shared" si="12"/>
        <v>3915</v>
      </c>
      <c r="AM86" s="26">
        <f t="shared" si="13"/>
        <v>0.21605927112535042</v>
      </c>
      <c r="AN86" s="86">
        <v>1134</v>
      </c>
      <c r="AO86" s="86">
        <v>1219</v>
      </c>
      <c r="AP86" s="86">
        <v>2842</v>
      </c>
      <c r="AQ86" s="86">
        <v>5</v>
      </c>
      <c r="AR86" s="19">
        <f t="shared" si="10"/>
        <v>1139</v>
      </c>
      <c r="AS86" s="19">
        <f t="shared" si="14"/>
        <v>4061</v>
      </c>
      <c r="AT86" s="26">
        <f>IFERROR(AR86/(AR86+AS86),"no data")</f>
        <v>0.21903846153846154</v>
      </c>
      <c r="AU86" s="86"/>
      <c r="AV86" s="86"/>
      <c r="AW86" s="86"/>
      <c r="AX86" s="86"/>
      <c r="AY86" s="153">
        <v>2.0020216815651599</v>
      </c>
      <c r="AZ86" s="153">
        <v>1.51441393415887</v>
      </c>
      <c r="BA86" s="153">
        <v>0.48760774740628998</v>
      </c>
      <c r="BB86" s="641">
        <v>34063</v>
      </c>
      <c r="BC86" s="666">
        <v>23654</v>
      </c>
      <c r="BD86" s="84">
        <f t="shared" si="6"/>
        <v>0.75644232432833436</v>
      </c>
      <c r="BE86" s="86" t="s">
        <v>22</v>
      </c>
    </row>
    <row r="87" spans="1:72" x14ac:dyDescent="0.25">
      <c r="A87" s="86" t="s">
        <v>129</v>
      </c>
      <c r="B87" s="86"/>
      <c r="C87" s="86" t="s">
        <v>39</v>
      </c>
      <c r="D87" s="86"/>
      <c r="E87" s="86">
        <v>12465</v>
      </c>
      <c r="F87" s="86">
        <v>69564</v>
      </c>
      <c r="G87" s="86">
        <v>234</v>
      </c>
      <c r="H87" s="86"/>
      <c r="I87" s="86">
        <v>13287</v>
      </c>
      <c r="J87" s="86">
        <v>71717</v>
      </c>
      <c r="K87" s="643"/>
      <c r="L87" s="643"/>
      <c r="M87" s="86">
        <v>290</v>
      </c>
      <c r="N87" s="86"/>
      <c r="O87" s="86">
        <v>14372</v>
      </c>
      <c r="P87" s="86">
        <v>72249</v>
      </c>
      <c r="Q87" s="86">
        <v>374</v>
      </c>
      <c r="R87" s="86"/>
      <c r="S87" s="86">
        <v>14995</v>
      </c>
      <c r="T87" s="86">
        <v>75153</v>
      </c>
      <c r="U87" s="86">
        <v>276</v>
      </c>
      <c r="V87" s="86"/>
      <c r="W87" s="86">
        <v>14705</v>
      </c>
      <c r="X87" s="86">
        <v>75051</v>
      </c>
      <c r="Y87" s="86">
        <v>227</v>
      </c>
      <c r="Z87" s="86"/>
      <c r="AA87" s="86">
        <v>14736</v>
      </c>
      <c r="AB87" s="86">
        <v>74949</v>
      </c>
      <c r="AC87" s="86">
        <v>254</v>
      </c>
      <c r="AD87" s="668" t="s">
        <v>21899</v>
      </c>
      <c r="AE87" s="19">
        <f t="shared" si="8"/>
        <v>89685</v>
      </c>
      <c r="AF87" s="26"/>
      <c r="AG87" s="86"/>
      <c r="AH87" s="86">
        <v>14261</v>
      </c>
      <c r="AI87" s="86">
        <v>75653</v>
      </c>
      <c r="AJ87" s="86">
        <v>278</v>
      </c>
      <c r="AK87" s="19">
        <f t="shared" si="9"/>
        <v>278</v>
      </c>
      <c r="AL87" s="19">
        <f t="shared" si="12"/>
        <v>89914</v>
      </c>
      <c r="AM87" s="26">
        <f t="shared" si="13"/>
        <v>3.0823132872095085E-3</v>
      </c>
      <c r="AN87" s="86"/>
      <c r="AO87" s="86">
        <v>14022</v>
      </c>
      <c r="AP87" s="86">
        <v>77014</v>
      </c>
      <c r="AQ87" s="86">
        <v>265</v>
      </c>
      <c r="AR87" s="19">
        <f t="shared" si="10"/>
        <v>265</v>
      </c>
      <c r="AS87" s="19">
        <f t="shared" si="14"/>
        <v>91036</v>
      </c>
      <c r="AT87" s="665"/>
      <c r="AU87" s="86"/>
      <c r="AV87" s="86"/>
      <c r="AW87" s="86"/>
      <c r="AX87" s="86"/>
      <c r="AY87" s="153">
        <v>1.1896949724726</v>
      </c>
      <c r="AZ87" s="153">
        <v>0.64415362415759003</v>
      </c>
      <c r="BA87" s="153">
        <v>0.54554134831501</v>
      </c>
      <c r="BB87" s="641">
        <v>38171</v>
      </c>
      <c r="BC87" s="641">
        <v>28359</v>
      </c>
      <c r="BD87" s="84">
        <f t="shared" si="6"/>
        <v>0.5414443525963758</v>
      </c>
      <c r="BE87" s="86" t="s">
        <v>39</v>
      </c>
    </row>
    <row r="88" spans="1:72" x14ac:dyDescent="0.25">
      <c r="A88" s="86" t="s">
        <v>130</v>
      </c>
      <c r="B88" s="86"/>
      <c r="C88" s="86" t="s">
        <v>16</v>
      </c>
      <c r="D88" s="86"/>
      <c r="E88" s="86"/>
      <c r="F88" s="86">
        <v>19044</v>
      </c>
      <c r="G88" s="86"/>
      <c r="H88" s="86"/>
      <c r="I88" s="86"/>
      <c r="J88" s="86"/>
      <c r="K88" s="643"/>
      <c r="L88" s="643"/>
      <c r="M88" s="86"/>
      <c r="N88" s="86"/>
      <c r="O88" s="86"/>
      <c r="P88" s="86">
        <v>20907</v>
      </c>
      <c r="Q88" s="86"/>
      <c r="R88" s="86"/>
      <c r="S88" s="86"/>
      <c r="T88" s="86"/>
      <c r="U88" s="86"/>
      <c r="V88" s="86"/>
      <c r="W88" s="86"/>
      <c r="X88" s="86">
        <v>23302</v>
      </c>
      <c r="Y88" s="86"/>
      <c r="Z88" s="86"/>
      <c r="AA88" s="86"/>
      <c r="AB88" s="86"/>
      <c r="AC88" s="86"/>
      <c r="AD88" s="19">
        <f t="shared" si="7"/>
        <v>0</v>
      </c>
      <c r="AE88" s="19">
        <f t="shared" si="8"/>
        <v>0</v>
      </c>
      <c r="AF88" s="26"/>
      <c r="AG88" s="86"/>
      <c r="AH88" s="86"/>
      <c r="AI88" s="86">
        <v>22807</v>
      </c>
      <c r="AJ88" s="86"/>
      <c r="AK88" s="19">
        <f t="shared" si="9"/>
        <v>0</v>
      </c>
      <c r="AL88" s="19">
        <f t="shared" si="12"/>
        <v>22807</v>
      </c>
      <c r="AM88" s="26">
        <f t="shared" si="13"/>
        <v>0</v>
      </c>
      <c r="AN88" s="86"/>
      <c r="AO88" s="86"/>
      <c r="AP88" s="86"/>
      <c r="AQ88" s="86"/>
      <c r="AR88" s="19">
        <f t="shared" si="10"/>
        <v>0</v>
      </c>
      <c r="AS88" s="19">
        <f t="shared" si="14"/>
        <v>0</v>
      </c>
      <c r="AT88" s="665"/>
      <c r="AU88" s="86"/>
      <c r="AV88" s="86"/>
      <c r="AW88" s="86"/>
      <c r="AX88" s="86"/>
      <c r="AY88" s="153">
        <v>3.2549022634842601</v>
      </c>
      <c r="AZ88" s="153">
        <v>2.27113500220895</v>
      </c>
      <c r="BA88" s="153">
        <v>0.98376726127531</v>
      </c>
      <c r="BB88" s="641">
        <v>51264</v>
      </c>
      <c r="BC88" s="641">
        <v>53218</v>
      </c>
      <c r="BD88" s="84">
        <f t="shared" si="6"/>
        <v>0.69775827916189981</v>
      </c>
      <c r="BE88" s="86" t="s">
        <v>16</v>
      </c>
    </row>
    <row r="89" spans="1:72" x14ac:dyDescent="0.25">
      <c r="A89" s="86" t="s">
        <v>131</v>
      </c>
      <c r="B89" s="86"/>
      <c r="C89" s="86" t="s">
        <v>127</v>
      </c>
      <c r="D89" s="86"/>
      <c r="E89" s="86"/>
      <c r="F89" s="86"/>
      <c r="G89" s="86"/>
      <c r="H89" s="86"/>
      <c r="I89" s="86"/>
      <c r="J89" s="86"/>
      <c r="K89" s="643"/>
      <c r="L89" s="643"/>
      <c r="M89" s="86"/>
      <c r="N89" s="86"/>
      <c r="O89" s="86"/>
      <c r="P89" s="86"/>
      <c r="Q89" s="86"/>
      <c r="R89" s="86"/>
      <c r="S89" s="86"/>
      <c r="T89" s="86"/>
      <c r="U89" s="86"/>
      <c r="V89" s="86"/>
      <c r="W89" s="86"/>
      <c r="X89" s="86"/>
      <c r="Y89" s="86"/>
      <c r="Z89" s="86"/>
      <c r="AA89" s="86"/>
      <c r="AB89" s="86"/>
      <c r="AC89" s="86"/>
      <c r="AD89" s="19">
        <f t="shared" si="7"/>
        <v>0</v>
      </c>
      <c r="AE89" s="19">
        <f t="shared" si="8"/>
        <v>0</v>
      </c>
      <c r="AF89" s="26"/>
      <c r="AG89" s="86"/>
      <c r="AH89" s="86"/>
      <c r="AI89" s="86"/>
      <c r="AJ89" s="86"/>
      <c r="AK89" s="19">
        <f t="shared" si="9"/>
        <v>0</v>
      </c>
      <c r="AL89" s="19">
        <f t="shared" si="12"/>
        <v>0</v>
      </c>
      <c r="AM89" s="26" t="str">
        <f t="shared" si="13"/>
        <v>no data</v>
      </c>
      <c r="AN89" s="86"/>
      <c r="AO89" s="86"/>
      <c r="AP89" s="86"/>
      <c r="AQ89" s="86"/>
      <c r="AR89" s="19">
        <f t="shared" si="10"/>
        <v>0</v>
      </c>
      <c r="AS89" s="19">
        <f t="shared" si="14"/>
        <v>0</v>
      </c>
      <c r="AT89" s="665">
        <v>0.252</v>
      </c>
      <c r="AU89" s="86"/>
      <c r="AV89" s="86"/>
      <c r="AW89" s="86"/>
      <c r="AX89" s="86"/>
      <c r="AY89" s="153">
        <v>3.3742973598343902</v>
      </c>
      <c r="AZ89" s="153">
        <v>2.4444841283419603</v>
      </c>
      <c r="BA89" s="153">
        <v>0.92981323149243</v>
      </c>
      <c r="BB89" s="644">
        <v>61360</v>
      </c>
      <c r="BC89" s="641">
        <v>80591</v>
      </c>
      <c r="BD89" s="84">
        <f t="shared" si="6"/>
        <v>0.72444241501642137</v>
      </c>
      <c r="BE89" s="86" t="s">
        <v>127</v>
      </c>
      <c r="BF89" s="638" t="s">
        <v>21900</v>
      </c>
    </row>
    <row r="90" spans="1:72" x14ac:dyDescent="0.25">
      <c r="A90" s="86" t="s">
        <v>132</v>
      </c>
      <c r="B90" s="86"/>
      <c r="C90" s="86" t="s">
        <v>41</v>
      </c>
      <c r="D90" s="86">
        <v>820</v>
      </c>
      <c r="E90" s="86">
        <v>1072</v>
      </c>
      <c r="F90" s="86">
        <v>39594</v>
      </c>
      <c r="G90" s="86"/>
      <c r="H90" s="86">
        <v>1040</v>
      </c>
      <c r="I90" s="86">
        <v>1141</v>
      </c>
      <c r="J90" s="86">
        <v>41026</v>
      </c>
      <c r="K90" s="643"/>
      <c r="L90" s="643"/>
      <c r="M90" s="86"/>
      <c r="N90" s="86">
        <v>1187</v>
      </c>
      <c r="O90" s="86">
        <v>1299</v>
      </c>
      <c r="P90" s="86">
        <v>43479</v>
      </c>
      <c r="Q90" s="86"/>
      <c r="R90" s="86">
        <v>1271</v>
      </c>
      <c r="S90" s="86">
        <v>1382</v>
      </c>
      <c r="T90" s="86">
        <v>46972</v>
      </c>
      <c r="U90" s="86"/>
      <c r="V90" s="86">
        <v>1688</v>
      </c>
      <c r="W90" s="86">
        <v>1468</v>
      </c>
      <c r="X90" s="86">
        <v>55120</v>
      </c>
      <c r="Y90" s="86"/>
      <c r="Z90" s="86">
        <v>1803</v>
      </c>
      <c r="AA90" s="86">
        <v>1523</v>
      </c>
      <c r="AB90" s="86">
        <v>60561</v>
      </c>
      <c r="AC90" s="29"/>
      <c r="AD90" s="19">
        <f t="shared" si="7"/>
        <v>1803</v>
      </c>
      <c r="AE90" s="19">
        <f t="shared" si="8"/>
        <v>62084</v>
      </c>
      <c r="AF90" s="28">
        <f t="shared" si="11"/>
        <v>2.822170394602971E-2</v>
      </c>
      <c r="AG90" s="86">
        <v>2498</v>
      </c>
      <c r="AH90" s="86">
        <v>1574</v>
      </c>
      <c r="AI90" s="86">
        <v>64197</v>
      </c>
      <c r="AJ90" s="86"/>
      <c r="AK90" s="19">
        <f t="shared" si="9"/>
        <v>2498</v>
      </c>
      <c r="AL90" s="19">
        <f t="shared" si="12"/>
        <v>65771</v>
      </c>
      <c r="AM90" s="28">
        <f t="shared" si="13"/>
        <v>3.6590546221564692E-2</v>
      </c>
      <c r="AN90" s="86">
        <v>2596</v>
      </c>
      <c r="AO90" s="86">
        <v>1609</v>
      </c>
      <c r="AP90" s="86">
        <v>70903</v>
      </c>
      <c r="AQ90" s="86"/>
      <c r="AR90" s="19">
        <f t="shared" si="10"/>
        <v>2596</v>
      </c>
      <c r="AS90" s="19">
        <f t="shared" si="14"/>
        <v>72512</v>
      </c>
      <c r="AT90" s="28">
        <f>IFERROR(AR90/(AR90+AS90),"no data")</f>
        <v>3.4563561804335091E-2</v>
      </c>
      <c r="AU90" s="86"/>
      <c r="AV90" s="86"/>
      <c r="AW90" s="86"/>
      <c r="AX90" s="86"/>
      <c r="AY90" s="153">
        <v>0.88150300576531004</v>
      </c>
      <c r="AZ90" s="153">
        <v>0.44079912494071005</v>
      </c>
      <c r="BA90" s="153">
        <v>0.44070388082459999</v>
      </c>
      <c r="BB90" s="641">
        <v>26453</v>
      </c>
      <c r="BC90" s="641">
        <v>10512</v>
      </c>
      <c r="BD90" s="84">
        <f t="shared" si="6"/>
        <v>0.50005402370467666</v>
      </c>
      <c r="BE90" s="86" t="s">
        <v>41</v>
      </c>
    </row>
    <row r="91" spans="1:72" x14ac:dyDescent="0.25">
      <c r="A91" s="86" t="s">
        <v>133</v>
      </c>
      <c r="B91" s="86"/>
      <c r="C91" s="86" t="s">
        <v>31</v>
      </c>
      <c r="D91" s="86"/>
      <c r="E91" s="86"/>
      <c r="F91" s="86"/>
      <c r="G91" s="86"/>
      <c r="H91" s="86"/>
      <c r="I91" s="86"/>
      <c r="J91" s="86"/>
      <c r="K91" s="643"/>
      <c r="L91" s="643"/>
      <c r="M91" s="86"/>
      <c r="N91" s="86"/>
      <c r="O91" s="86"/>
      <c r="P91" s="86"/>
      <c r="Q91" s="86"/>
      <c r="R91" s="86"/>
      <c r="S91" s="86"/>
      <c r="T91" s="86"/>
      <c r="U91" s="86"/>
      <c r="V91" s="86"/>
      <c r="W91" s="86"/>
      <c r="X91" s="86"/>
      <c r="Y91" s="86"/>
      <c r="Z91" s="86"/>
      <c r="AA91" s="86"/>
      <c r="AB91" s="86"/>
      <c r="AC91" s="86"/>
      <c r="AD91" s="19">
        <f t="shared" si="7"/>
        <v>0</v>
      </c>
      <c r="AE91" s="19">
        <f t="shared" si="8"/>
        <v>0</v>
      </c>
      <c r="AF91" s="26"/>
      <c r="AG91" s="86"/>
      <c r="AH91" s="86"/>
      <c r="AI91" s="86"/>
      <c r="AJ91" s="86"/>
      <c r="AK91" s="19">
        <f t="shared" si="9"/>
        <v>0</v>
      </c>
      <c r="AL91" s="19">
        <f t="shared" si="12"/>
        <v>0</v>
      </c>
      <c r="AM91" s="26" t="str">
        <f t="shared" si="13"/>
        <v>no data</v>
      </c>
      <c r="AN91" s="86"/>
      <c r="AO91" s="86"/>
      <c r="AP91" s="86"/>
      <c r="AQ91" s="86"/>
      <c r="AR91" s="19">
        <f t="shared" si="10"/>
        <v>0</v>
      </c>
      <c r="AS91" s="19">
        <f t="shared" si="14"/>
        <v>0</v>
      </c>
      <c r="AT91" s="665"/>
      <c r="AU91" s="86"/>
      <c r="AV91" s="86"/>
      <c r="AW91" s="86"/>
      <c r="AX91" s="86"/>
      <c r="AY91" s="153">
        <v>1.6884742152415</v>
      </c>
      <c r="AZ91" s="153">
        <v>1.1667025753943201</v>
      </c>
      <c r="BA91" s="153">
        <v>0.52177163984718</v>
      </c>
      <c r="BB91" s="641">
        <v>43620</v>
      </c>
      <c r="BC91" s="641">
        <v>39735</v>
      </c>
      <c r="BD91" s="84">
        <f t="shared" si="6"/>
        <v>0.69098039215686113</v>
      </c>
      <c r="BE91" s="86" t="s">
        <v>31</v>
      </c>
    </row>
    <row r="92" spans="1:72" x14ac:dyDescent="0.25">
      <c r="A92" s="86" t="s">
        <v>134</v>
      </c>
      <c r="B92" s="86"/>
      <c r="C92" s="86" t="s">
        <v>73</v>
      </c>
      <c r="D92" s="86"/>
      <c r="E92" s="86"/>
      <c r="F92" s="86"/>
      <c r="G92" s="86"/>
      <c r="H92" s="86"/>
      <c r="I92" s="86"/>
      <c r="J92" s="86"/>
      <c r="K92" s="643"/>
      <c r="L92" s="643"/>
      <c r="M92" s="86"/>
      <c r="N92" s="86"/>
      <c r="O92" s="86"/>
      <c r="P92" s="86"/>
      <c r="Q92" s="86"/>
      <c r="R92" s="86"/>
      <c r="S92" s="86"/>
      <c r="T92" s="86"/>
      <c r="U92" s="86"/>
      <c r="V92" s="86"/>
      <c r="W92" s="86"/>
      <c r="X92" s="86"/>
      <c r="Y92" s="86"/>
      <c r="Z92" s="86"/>
      <c r="AA92" s="86"/>
      <c r="AB92" s="86"/>
      <c r="AC92" s="86"/>
      <c r="AD92" s="19">
        <f t="shared" si="7"/>
        <v>0</v>
      </c>
      <c r="AE92" s="19">
        <f t="shared" si="8"/>
        <v>0</v>
      </c>
      <c r="AF92" s="26"/>
      <c r="AG92" s="86"/>
      <c r="AH92" s="86"/>
      <c r="AI92" s="86"/>
      <c r="AJ92" s="86"/>
      <c r="AK92" s="19">
        <f t="shared" si="9"/>
        <v>0</v>
      </c>
      <c r="AL92" s="19">
        <f t="shared" si="12"/>
        <v>0</v>
      </c>
      <c r="AM92" s="26" t="str">
        <f t="shared" si="13"/>
        <v>no data</v>
      </c>
      <c r="AN92" s="86"/>
      <c r="AO92" s="86"/>
      <c r="AP92" s="86"/>
      <c r="AQ92" s="86"/>
      <c r="AR92" s="19">
        <f t="shared" si="10"/>
        <v>0</v>
      </c>
      <c r="AS92" s="19">
        <f t="shared" si="14"/>
        <v>0</v>
      </c>
      <c r="AT92" s="665"/>
      <c r="AU92" s="86"/>
      <c r="AV92" s="86"/>
      <c r="AW92" s="86"/>
      <c r="AX92" s="86"/>
      <c r="AY92" s="153">
        <v>2.7441793661297802</v>
      </c>
      <c r="AZ92" s="153">
        <v>2.0647078642485202</v>
      </c>
      <c r="BA92" s="153">
        <v>0.67947150188126004</v>
      </c>
      <c r="BB92" s="641">
        <v>59495</v>
      </c>
      <c r="BC92" s="641">
        <v>59501</v>
      </c>
      <c r="BD92" s="84">
        <f t="shared" si="6"/>
        <v>0.75239537536515178</v>
      </c>
      <c r="BE92" s="86" t="s">
        <v>73</v>
      </c>
    </row>
    <row r="93" spans="1:72" x14ac:dyDescent="0.25">
      <c r="A93" s="86" t="s">
        <v>160</v>
      </c>
      <c r="B93" s="86"/>
      <c r="C93" s="86" t="s">
        <v>278</v>
      </c>
      <c r="D93" s="86"/>
      <c r="E93" s="86"/>
      <c r="F93" s="86"/>
      <c r="G93" s="86"/>
      <c r="H93" s="86"/>
      <c r="I93" s="86"/>
      <c r="J93" s="86"/>
      <c r="K93" s="643"/>
      <c r="L93" s="643"/>
      <c r="M93" s="86"/>
      <c r="N93" s="86"/>
      <c r="O93" s="86"/>
      <c r="P93" s="86"/>
      <c r="Q93" s="86"/>
      <c r="R93" s="86"/>
      <c r="S93" s="86"/>
      <c r="T93" s="86"/>
      <c r="U93" s="86"/>
      <c r="V93" s="86"/>
      <c r="W93" s="86"/>
      <c r="X93" s="86"/>
      <c r="Y93" s="86"/>
      <c r="Z93" s="86"/>
      <c r="AA93" s="86"/>
      <c r="AB93" s="86"/>
      <c r="AC93" s="86"/>
      <c r="AD93" s="19">
        <f t="shared" si="7"/>
        <v>0</v>
      </c>
      <c r="AE93" s="19">
        <f t="shared" si="8"/>
        <v>0</v>
      </c>
      <c r="AF93" s="26"/>
      <c r="AG93" s="86"/>
      <c r="AH93" s="86"/>
      <c r="AI93" s="86"/>
      <c r="AJ93" s="86"/>
      <c r="AK93" s="19">
        <f t="shared" si="9"/>
        <v>0</v>
      </c>
      <c r="AL93" s="19">
        <f t="shared" si="12"/>
        <v>0</v>
      </c>
      <c r="AM93" s="26" t="str">
        <f t="shared" si="13"/>
        <v>no data</v>
      </c>
      <c r="AN93" s="86"/>
      <c r="AO93" s="86"/>
      <c r="AP93" s="86"/>
      <c r="AQ93" s="86"/>
      <c r="AR93" s="19">
        <f t="shared" si="10"/>
        <v>0</v>
      </c>
      <c r="AS93" s="19">
        <f t="shared" si="14"/>
        <v>0</v>
      </c>
      <c r="AT93" s="665"/>
      <c r="AU93" s="86"/>
      <c r="AV93" s="86"/>
      <c r="AW93" s="86"/>
      <c r="AX93" s="86"/>
      <c r="BE93" s="86" t="s">
        <v>278</v>
      </c>
    </row>
    <row r="94" spans="1:72" x14ac:dyDescent="0.25">
      <c r="A94" s="86" t="s">
        <v>161</v>
      </c>
      <c r="B94" s="86"/>
      <c r="C94" s="86" t="s">
        <v>244</v>
      </c>
      <c r="D94" s="86"/>
      <c r="E94" s="86"/>
      <c r="F94" s="86"/>
      <c r="G94" s="86"/>
      <c r="H94" s="86"/>
      <c r="I94" s="86"/>
      <c r="J94" s="86"/>
      <c r="K94" s="643"/>
      <c r="L94" s="643"/>
      <c r="M94" s="86"/>
      <c r="N94" s="86"/>
      <c r="O94" s="86"/>
      <c r="P94" s="86"/>
      <c r="Q94" s="86"/>
      <c r="R94" s="86"/>
      <c r="S94" s="86"/>
      <c r="T94" s="86"/>
      <c r="U94" s="86"/>
      <c r="V94" s="86"/>
      <c r="W94" s="86"/>
      <c r="X94" s="86"/>
      <c r="Y94" s="86"/>
      <c r="Z94" s="86"/>
      <c r="AA94" s="86"/>
      <c r="AB94" s="86"/>
      <c r="AC94" s="86"/>
      <c r="AD94" s="19">
        <f t="shared" si="7"/>
        <v>0</v>
      </c>
      <c r="AE94" s="19">
        <f t="shared" si="8"/>
        <v>0</v>
      </c>
      <c r="AF94" s="26"/>
      <c r="AG94" s="86"/>
      <c r="AH94" s="86"/>
      <c r="AI94" s="86"/>
      <c r="AJ94" s="86"/>
      <c r="AK94" s="19">
        <f t="shared" si="9"/>
        <v>0</v>
      </c>
      <c r="AL94" s="19">
        <f t="shared" si="12"/>
        <v>0</v>
      </c>
      <c r="AM94" s="26" t="str">
        <f t="shared" si="13"/>
        <v>no data</v>
      </c>
      <c r="AN94" s="86"/>
      <c r="AO94" s="86"/>
      <c r="AP94" s="86"/>
      <c r="AQ94" s="86"/>
      <c r="AR94" s="19">
        <f t="shared" si="10"/>
        <v>0</v>
      </c>
      <c r="AS94" s="19">
        <f t="shared" si="14"/>
        <v>0</v>
      </c>
      <c r="AT94" s="665"/>
      <c r="AU94" s="86"/>
      <c r="AV94" s="86"/>
      <c r="AW94" s="86"/>
      <c r="AX94" s="86"/>
      <c r="BB94" s="84">
        <v>20677</v>
      </c>
      <c r="BC94" s="84">
        <v>14467</v>
      </c>
      <c r="BE94" s="86" t="s">
        <v>244</v>
      </c>
    </row>
    <row r="95" spans="1:72" x14ac:dyDescent="0.25">
      <c r="A95" s="86" t="s">
        <v>162</v>
      </c>
      <c r="B95" s="86"/>
      <c r="C95" s="86" t="s">
        <v>279</v>
      </c>
      <c r="D95" s="86"/>
      <c r="E95" s="86"/>
      <c r="F95" s="86"/>
      <c r="G95" s="86"/>
      <c r="H95" s="86"/>
      <c r="I95" s="86"/>
      <c r="J95" s="86"/>
      <c r="K95" s="643"/>
      <c r="L95" s="643"/>
      <c r="M95" s="86"/>
      <c r="N95" s="86">
        <v>22375</v>
      </c>
      <c r="O95" s="86">
        <v>41537</v>
      </c>
      <c r="P95" s="86">
        <v>114931</v>
      </c>
      <c r="Q95" s="86"/>
      <c r="R95" s="86">
        <v>25059</v>
      </c>
      <c r="S95" s="86">
        <v>47611</v>
      </c>
      <c r="T95" s="86">
        <v>129058</v>
      </c>
      <c r="U95" s="86"/>
      <c r="V95" s="86">
        <v>31024</v>
      </c>
      <c r="W95" s="86">
        <v>56434</v>
      </c>
      <c r="X95" s="86">
        <v>144219</v>
      </c>
      <c r="Y95" s="86"/>
      <c r="Z95" s="86">
        <v>36032</v>
      </c>
      <c r="AA95" s="86">
        <v>64336</v>
      </c>
      <c r="AB95" s="86">
        <v>163800</v>
      </c>
      <c r="AC95" s="29"/>
      <c r="AD95" s="19">
        <f t="shared" si="7"/>
        <v>36032</v>
      </c>
      <c r="AE95" s="19">
        <f t="shared" si="8"/>
        <v>228136</v>
      </c>
      <c r="AF95" s="28">
        <f t="shared" si="11"/>
        <v>0.13639804972593197</v>
      </c>
      <c r="AG95" s="86">
        <v>36805</v>
      </c>
      <c r="AH95" s="86">
        <v>71146</v>
      </c>
      <c r="AI95" s="86">
        <v>179529</v>
      </c>
      <c r="AJ95" s="86"/>
      <c r="AK95" s="19">
        <f t="shared" si="9"/>
        <v>36805</v>
      </c>
      <c r="AL95" s="19">
        <f t="shared" si="12"/>
        <v>250675</v>
      </c>
      <c r="AM95" s="28">
        <f t="shared" si="13"/>
        <v>0.12802629748156394</v>
      </c>
      <c r="AN95" s="86">
        <v>37813</v>
      </c>
      <c r="AO95" s="86">
        <v>76621</v>
      </c>
      <c r="AP95" s="86">
        <v>202875</v>
      </c>
      <c r="AQ95" s="86"/>
      <c r="AR95" s="19">
        <f t="shared" si="10"/>
        <v>37813</v>
      </c>
      <c r="AS95" s="19">
        <f t="shared" si="14"/>
        <v>279496</v>
      </c>
      <c r="AT95" s="28">
        <f>IFERROR(AR95/(AR95+AS95),"no data")</f>
        <v>0.11916775130866128</v>
      </c>
      <c r="AU95" s="86">
        <v>42950</v>
      </c>
      <c r="AV95" s="86">
        <v>83268</v>
      </c>
      <c r="AW95" s="86">
        <v>230928</v>
      </c>
      <c r="AX95" s="86"/>
      <c r="BB95" s="84">
        <v>16624</v>
      </c>
      <c r="BC95" s="84">
        <v>8643</v>
      </c>
      <c r="BE95" s="86" t="s">
        <v>279</v>
      </c>
    </row>
    <row r="96" spans="1:72" x14ac:dyDescent="0.25">
      <c r="A96" s="86" t="s">
        <v>163</v>
      </c>
      <c r="B96" s="86"/>
      <c r="C96" s="86" t="s">
        <v>46</v>
      </c>
      <c r="D96" s="86">
        <v>1294</v>
      </c>
      <c r="E96" s="86">
        <v>2267</v>
      </c>
      <c r="F96" s="86">
        <v>10642</v>
      </c>
      <c r="G96" s="86">
        <v>25</v>
      </c>
      <c r="H96" s="86">
        <v>1161</v>
      </c>
      <c r="I96" s="86">
        <v>2551</v>
      </c>
      <c r="J96" s="86">
        <v>11040</v>
      </c>
      <c r="K96" s="643"/>
      <c r="L96" s="643"/>
      <c r="M96" s="86">
        <v>99</v>
      </c>
      <c r="N96" s="86">
        <v>947</v>
      </c>
      <c r="O96" s="86">
        <v>2451</v>
      </c>
      <c r="P96" s="86">
        <v>11493</v>
      </c>
      <c r="Q96" s="86">
        <v>25</v>
      </c>
      <c r="R96" s="86">
        <v>833</v>
      </c>
      <c r="S96" s="86">
        <v>2380</v>
      </c>
      <c r="T96" s="86">
        <v>12177</v>
      </c>
      <c r="U96" s="86">
        <v>78</v>
      </c>
      <c r="V96" s="86">
        <v>797</v>
      </c>
      <c r="W96" s="86">
        <v>3073</v>
      </c>
      <c r="X96" s="86">
        <v>10659</v>
      </c>
      <c r="Y96" s="86">
        <v>112</v>
      </c>
      <c r="Z96" s="86">
        <v>1137</v>
      </c>
      <c r="AA96" s="86">
        <v>3668</v>
      </c>
      <c r="AB96" s="86">
        <v>10552</v>
      </c>
      <c r="AC96" s="86">
        <v>57</v>
      </c>
      <c r="AD96" s="19">
        <f t="shared" si="7"/>
        <v>1194</v>
      </c>
      <c r="AE96" s="19">
        <f t="shared" si="8"/>
        <v>14220</v>
      </c>
      <c r="AF96" s="26">
        <f t="shared" si="11"/>
        <v>7.7462047489295444E-2</v>
      </c>
      <c r="AG96" s="86">
        <v>1516</v>
      </c>
      <c r="AH96" s="86">
        <v>3913</v>
      </c>
      <c r="AI96" s="86">
        <v>10503</v>
      </c>
      <c r="AJ96" s="86">
        <v>45</v>
      </c>
      <c r="AK96" s="19">
        <f t="shared" si="9"/>
        <v>1561</v>
      </c>
      <c r="AL96" s="19">
        <f t="shared" si="12"/>
        <v>14416</v>
      </c>
      <c r="AM96" s="26">
        <f t="shared" si="13"/>
        <v>9.7702947987732366E-2</v>
      </c>
      <c r="AN96" s="86">
        <v>1014</v>
      </c>
      <c r="AO96" s="86">
        <v>3975</v>
      </c>
      <c r="AP96" s="86">
        <v>11910</v>
      </c>
      <c r="AQ96" s="86">
        <v>84</v>
      </c>
      <c r="AR96" s="19">
        <f t="shared" si="10"/>
        <v>1098</v>
      </c>
      <c r="AS96" s="19">
        <f t="shared" si="14"/>
        <v>15885</v>
      </c>
      <c r="AT96" s="26">
        <f>IFERROR(AR96/(AR96+AS96),"no data")</f>
        <v>6.4652888182299945E-2</v>
      </c>
      <c r="AU96" s="86"/>
      <c r="AV96" s="86"/>
      <c r="AW96" s="86"/>
      <c r="AX96" s="86"/>
      <c r="BB96" s="84">
        <v>23991</v>
      </c>
      <c r="BC96" s="84">
        <v>10757</v>
      </c>
      <c r="BE96" s="86" t="s">
        <v>46</v>
      </c>
    </row>
    <row r="97" spans="1:57" x14ac:dyDescent="0.25">
      <c r="A97" s="86" t="s">
        <v>164</v>
      </c>
      <c r="B97" s="86"/>
      <c r="C97" s="86" t="s">
        <v>40</v>
      </c>
      <c r="D97" s="86">
        <v>27058</v>
      </c>
      <c r="E97" s="86">
        <v>62114</v>
      </c>
      <c r="F97" s="86">
        <v>15531</v>
      </c>
      <c r="G97" s="86">
        <v>435</v>
      </c>
      <c r="H97" s="86">
        <v>25667</v>
      </c>
      <c r="I97" s="86">
        <v>60811</v>
      </c>
      <c r="J97" s="86">
        <v>15695</v>
      </c>
      <c r="K97" s="643"/>
      <c r="L97" s="643"/>
      <c r="M97" s="86">
        <v>361</v>
      </c>
      <c r="N97" s="86">
        <v>24741</v>
      </c>
      <c r="O97" s="86">
        <v>61811</v>
      </c>
      <c r="P97" s="86">
        <v>16044</v>
      </c>
      <c r="Q97" s="86">
        <v>335</v>
      </c>
      <c r="R97" s="86">
        <v>24153</v>
      </c>
      <c r="S97" s="86">
        <v>61755</v>
      </c>
      <c r="T97" s="86">
        <v>20786</v>
      </c>
      <c r="U97" s="86">
        <v>332</v>
      </c>
      <c r="V97" s="86">
        <v>24117</v>
      </c>
      <c r="W97" s="86">
        <v>62279</v>
      </c>
      <c r="X97" s="86">
        <v>25099</v>
      </c>
      <c r="Y97" s="86">
        <v>348</v>
      </c>
      <c r="Z97" s="86">
        <v>22856</v>
      </c>
      <c r="AA97" s="86">
        <v>63912</v>
      </c>
      <c r="AB97" s="86">
        <v>25411</v>
      </c>
      <c r="AC97" s="86">
        <v>341</v>
      </c>
      <c r="AD97" s="19">
        <f t="shared" si="7"/>
        <v>23197</v>
      </c>
      <c r="AE97" s="19">
        <f t="shared" si="8"/>
        <v>89323</v>
      </c>
      <c r="AF97" s="26">
        <f t="shared" si="11"/>
        <v>0.20615890508354071</v>
      </c>
      <c r="AG97" s="86">
        <v>22147</v>
      </c>
      <c r="AH97" s="86">
        <v>63830</v>
      </c>
      <c r="AI97" s="86">
        <v>25033</v>
      </c>
      <c r="AJ97" s="86">
        <v>151</v>
      </c>
      <c r="AK97" s="19">
        <f t="shared" si="9"/>
        <v>22298</v>
      </c>
      <c r="AL97" s="19">
        <f t="shared" si="12"/>
        <v>88863</v>
      </c>
      <c r="AM97" s="26">
        <f t="shared" si="13"/>
        <v>0.20059193422153454</v>
      </c>
      <c r="AN97" s="86">
        <v>21811</v>
      </c>
      <c r="AO97" s="86">
        <v>63969</v>
      </c>
      <c r="AP97" s="86">
        <v>26614</v>
      </c>
      <c r="AQ97" s="86">
        <v>154</v>
      </c>
      <c r="AR97" s="19">
        <f t="shared" si="10"/>
        <v>21965</v>
      </c>
      <c r="AS97" s="19">
        <f t="shared" si="14"/>
        <v>90583</v>
      </c>
      <c r="AT97" s="26">
        <f>IFERROR(AR97/(AR97+AS97),"no data")</f>
        <v>0.19516117567615596</v>
      </c>
      <c r="AU97" s="86">
        <v>21518</v>
      </c>
      <c r="AV97" s="86">
        <v>65028</v>
      </c>
      <c r="AW97" s="86">
        <v>28492</v>
      </c>
      <c r="AX97" s="86">
        <v>178</v>
      </c>
      <c r="AY97" s="15">
        <f>AZ97+BA97</f>
        <v>1.0969028069659199</v>
      </c>
      <c r="AZ97" s="153">
        <v>0.6463078996641699</v>
      </c>
      <c r="BA97" s="153">
        <v>0.45059490730175</v>
      </c>
      <c r="BB97" s="641">
        <v>27890</v>
      </c>
      <c r="BC97" s="666">
        <v>10608</v>
      </c>
      <c r="BD97" s="667">
        <f t="shared" si="6"/>
        <v>0.58921163804100862</v>
      </c>
      <c r="BE97" s="86" t="s">
        <v>40</v>
      </c>
    </row>
    <row r="98" spans="1:57" x14ac:dyDescent="0.25">
      <c r="A98" s="86" t="s">
        <v>165</v>
      </c>
      <c r="B98" s="86"/>
      <c r="C98" s="86" t="s">
        <v>182</v>
      </c>
      <c r="D98" s="86">
        <v>1242</v>
      </c>
      <c r="E98" s="86">
        <v>282</v>
      </c>
      <c r="F98" s="86">
        <v>4117</v>
      </c>
      <c r="G98" s="86"/>
      <c r="H98" s="86">
        <v>1246</v>
      </c>
      <c r="I98" s="86">
        <v>336</v>
      </c>
      <c r="J98" s="86">
        <v>4565</v>
      </c>
      <c r="K98" s="643"/>
      <c r="L98" s="643"/>
      <c r="M98" s="86"/>
      <c r="N98" s="86">
        <v>1275</v>
      </c>
      <c r="O98" s="86">
        <v>420</v>
      </c>
      <c r="P98" s="86">
        <v>5056</v>
      </c>
      <c r="Q98" s="86"/>
      <c r="R98" s="86">
        <v>1375</v>
      </c>
      <c r="S98" s="86">
        <v>467</v>
      </c>
      <c r="T98" s="86">
        <v>5635</v>
      </c>
      <c r="U98" s="86"/>
      <c r="V98" s="86">
        <v>1460</v>
      </c>
      <c r="W98" s="86">
        <v>495</v>
      </c>
      <c r="X98" s="86">
        <v>5799</v>
      </c>
      <c r="Y98" s="86"/>
      <c r="Z98" s="86">
        <v>1509</v>
      </c>
      <c r="AA98" s="86">
        <v>424</v>
      </c>
      <c r="AB98" s="86">
        <v>6434</v>
      </c>
      <c r="AC98" s="86"/>
      <c r="AD98" s="19">
        <f t="shared" si="7"/>
        <v>1509</v>
      </c>
      <c r="AE98" s="19">
        <f t="shared" si="8"/>
        <v>6858</v>
      </c>
      <c r="AF98" s="26">
        <f t="shared" si="11"/>
        <v>0.18035138042309071</v>
      </c>
      <c r="AG98" s="86">
        <v>1617</v>
      </c>
      <c r="AH98" s="86">
        <v>437</v>
      </c>
      <c r="AI98" s="86">
        <v>7057</v>
      </c>
      <c r="AJ98" s="86"/>
      <c r="AK98" s="19">
        <f t="shared" si="9"/>
        <v>1617</v>
      </c>
      <c r="AL98" s="19">
        <f t="shared" si="12"/>
        <v>7494</v>
      </c>
      <c r="AM98" s="26">
        <f t="shared" si="13"/>
        <v>0.17747777411919657</v>
      </c>
      <c r="AN98" s="86">
        <v>1757</v>
      </c>
      <c r="AO98" s="86">
        <v>518</v>
      </c>
      <c r="AP98" s="86">
        <v>7376</v>
      </c>
      <c r="AQ98" s="86"/>
      <c r="AR98" s="19">
        <f t="shared" si="10"/>
        <v>1757</v>
      </c>
      <c r="AS98" s="19">
        <f t="shared" si="14"/>
        <v>7894</v>
      </c>
      <c r="AT98" s="26">
        <f>IFERROR(AR98/(AR98+AS98),"no data")</f>
        <v>0.18205367319448762</v>
      </c>
      <c r="AU98" s="86"/>
      <c r="AV98" s="86"/>
      <c r="AW98" s="86"/>
      <c r="AX98" s="86"/>
      <c r="BB98" s="84">
        <v>90531</v>
      </c>
      <c r="BC98" s="84">
        <v>57713</v>
      </c>
      <c r="BE98" s="86" t="s">
        <v>182</v>
      </c>
    </row>
    <row r="99" spans="1:57" x14ac:dyDescent="0.25">
      <c r="A99" s="86" t="s">
        <v>166</v>
      </c>
      <c r="B99" s="86"/>
      <c r="C99" s="86" t="s">
        <v>280</v>
      </c>
      <c r="D99" s="86">
        <v>1257.692</v>
      </c>
      <c r="E99" s="86">
        <v>968</v>
      </c>
      <c r="F99" s="86">
        <v>16738</v>
      </c>
      <c r="G99" s="86">
        <v>44.606000000000002</v>
      </c>
      <c r="H99" s="86">
        <v>1764.8979999999999</v>
      </c>
      <c r="I99" s="86">
        <v>1032</v>
      </c>
      <c r="J99" s="86">
        <v>16924</v>
      </c>
      <c r="K99" s="643"/>
      <c r="L99" s="643"/>
      <c r="M99" s="86">
        <v>50.966999999999999</v>
      </c>
      <c r="N99" s="86">
        <v>1227</v>
      </c>
      <c r="O99" s="86">
        <v>1135</v>
      </c>
      <c r="P99" s="86">
        <v>18091</v>
      </c>
      <c r="Q99" s="86">
        <v>53.509</v>
      </c>
      <c r="R99" s="86">
        <v>896.20899999999995</v>
      </c>
      <c r="S99" s="86">
        <v>1116</v>
      </c>
      <c r="T99" s="86">
        <v>18414</v>
      </c>
      <c r="U99" s="86">
        <v>56</v>
      </c>
      <c r="V99" s="86">
        <v>824.87800000000004</v>
      </c>
      <c r="W99" s="86">
        <v>1106</v>
      </c>
      <c r="X99" s="86">
        <v>20990</v>
      </c>
      <c r="Y99" s="86">
        <v>49</v>
      </c>
      <c r="Z99" s="86">
        <v>802.60799999999995</v>
      </c>
      <c r="AA99" s="86">
        <v>1194</v>
      </c>
      <c r="AB99" s="86">
        <v>22464</v>
      </c>
      <c r="AC99" s="86">
        <v>110</v>
      </c>
      <c r="AD99" s="19">
        <f t="shared" si="7"/>
        <v>912.60799999999995</v>
      </c>
      <c r="AE99" s="19">
        <f t="shared" si="8"/>
        <v>23658</v>
      </c>
      <c r="AF99" s="26">
        <f t="shared" si="11"/>
        <v>3.7142263634664635E-2</v>
      </c>
      <c r="AG99" s="86">
        <v>847.63199999999995</v>
      </c>
      <c r="AH99" s="86">
        <v>1182</v>
      </c>
      <c r="AI99" s="86">
        <v>25767</v>
      </c>
      <c r="AJ99" s="86">
        <v>112</v>
      </c>
      <c r="AK99" s="19">
        <f t="shared" si="9"/>
        <v>959.63199999999995</v>
      </c>
      <c r="AL99" s="19">
        <f t="shared" si="12"/>
        <v>26949</v>
      </c>
      <c r="AM99" s="26">
        <f t="shared" si="13"/>
        <v>3.438477385777991E-2</v>
      </c>
      <c r="AN99" s="86"/>
      <c r="AO99" s="86"/>
      <c r="AP99" s="86"/>
      <c r="AQ99" s="86"/>
      <c r="AR99" s="19">
        <f t="shared" si="10"/>
        <v>0</v>
      </c>
      <c r="AS99" s="19">
        <f t="shared" si="14"/>
        <v>0</v>
      </c>
      <c r="AT99" s="665">
        <f>AM99</f>
        <v>3.438477385777991E-2</v>
      </c>
      <c r="AU99" s="86"/>
      <c r="AV99" s="86"/>
      <c r="AW99" s="86"/>
      <c r="AX99" s="86"/>
      <c r="BB99" s="84">
        <v>13403</v>
      </c>
      <c r="BC99" s="84">
        <v>6180</v>
      </c>
      <c r="BE99" s="86" t="s">
        <v>280</v>
      </c>
    </row>
    <row r="100" spans="1:57" x14ac:dyDescent="0.25">
      <c r="A100" s="86" t="s">
        <v>167</v>
      </c>
      <c r="B100" s="86"/>
      <c r="C100" s="86" t="s">
        <v>18</v>
      </c>
      <c r="D100" s="86">
        <v>3477.06</v>
      </c>
      <c r="E100" s="86">
        <v>4365</v>
      </c>
      <c r="F100" s="86">
        <v>20869</v>
      </c>
      <c r="G100" s="86">
        <v>370</v>
      </c>
      <c r="H100" s="86">
        <v>3913.25</v>
      </c>
      <c r="I100" s="86">
        <v>4879</v>
      </c>
      <c r="J100" s="86">
        <v>22307</v>
      </c>
      <c r="K100" s="643"/>
      <c r="L100" s="643"/>
      <c r="M100" s="86">
        <v>298</v>
      </c>
      <c r="N100" s="86">
        <v>3993.6950000000002</v>
      </c>
      <c r="O100" s="86">
        <v>5148</v>
      </c>
      <c r="P100" s="86">
        <v>24261</v>
      </c>
      <c r="Q100" s="86">
        <v>298</v>
      </c>
      <c r="R100" s="86">
        <v>4541.8860000000004</v>
      </c>
      <c r="S100" s="86">
        <v>5699</v>
      </c>
      <c r="T100" s="86">
        <v>25258</v>
      </c>
      <c r="U100" s="86">
        <v>263</v>
      </c>
      <c r="V100" s="86">
        <v>5263.8249999999998</v>
      </c>
      <c r="W100" s="86">
        <v>6083</v>
      </c>
      <c r="X100" s="86">
        <v>26416</v>
      </c>
      <c r="Y100" s="86">
        <v>336</v>
      </c>
      <c r="Z100" s="86">
        <v>5773.1840000000002</v>
      </c>
      <c r="AA100" s="86">
        <v>6291</v>
      </c>
      <c r="AB100" s="86">
        <v>27271.606</v>
      </c>
      <c r="AC100" s="86">
        <v>391</v>
      </c>
      <c r="AD100" s="19">
        <f t="shared" si="7"/>
        <v>6164.1840000000002</v>
      </c>
      <c r="AE100" s="19">
        <f t="shared" si="8"/>
        <v>33562.606</v>
      </c>
      <c r="AF100" s="26">
        <f t="shared" si="11"/>
        <v>0.15516441172317219</v>
      </c>
      <c r="AG100" s="86">
        <v>6613.5150000000003</v>
      </c>
      <c r="AH100" s="86">
        <v>6561</v>
      </c>
      <c r="AI100" s="86">
        <v>27226</v>
      </c>
      <c r="AJ100" s="86">
        <v>521</v>
      </c>
      <c r="AK100" s="19">
        <f t="shared" si="9"/>
        <v>7134.5150000000003</v>
      </c>
      <c r="AL100" s="19">
        <f t="shared" si="12"/>
        <v>33787</v>
      </c>
      <c r="AM100" s="26">
        <f t="shared" si="13"/>
        <v>0.17434630658224654</v>
      </c>
      <c r="AN100" s="86">
        <v>7068.59</v>
      </c>
      <c r="AO100" s="86">
        <v>6656</v>
      </c>
      <c r="AP100" s="86">
        <v>27248</v>
      </c>
      <c r="AQ100" s="86">
        <v>423</v>
      </c>
      <c r="AR100" s="19">
        <f t="shared" si="10"/>
        <v>7491.59</v>
      </c>
      <c r="AS100" s="19">
        <f t="shared" si="14"/>
        <v>33904</v>
      </c>
      <c r="AT100" s="26">
        <f>IFERROR(AR100/(AR100+AS100),"no data")</f>
        <v>0.18097555802441759</v>
      </c>
      <c r="AU100" s="86">
        <v>7646.9830000000002</v>
      </c>
      <c r="AV100" s="86">
        <v>6821</v>
      </c>
      <c r="AW100" s="86">
        <v>27245</v>
      </c>
      <c r="AX100" s="86">
        <v>461</v>
      </c>
      <c r="BB100" s="84">
        <v>49827</v>
      </c>
      <c r="BC100" s="84">
        <v>24577</v>
      </c>
      <c r="BE100" s="86" t="s">
        <v>18</v>
      </c>
    </row>
    <row r="101" spans="1:57" x14ac:dyDescent="0.25">
      <c r="A101" s="84" t="s">
        <v>21681</v>
      </c>
    </row>
    <row r="102" spans="1:57" x14ac:dyDescent="0.25">
      <c r="A102" s="84" t="s">
        <v>144</v>
      </c>
      <c r="B102" s="84" t="s">
        <v>145</v>
      </c>
    </row>
    <row r="106" spans="1:57" ht="46.5" x14ac:dyDescent="0.25">
      <c r="A106" s="233" t="s">
        <v>444</v>
      </c>
      <c r="B106" s="245"/>
      <c r="C106" s="84" t="s">
        <v>445</v>
      </c>
      <c r="E106" s="84" t="s">
        <v>446</v>
      </c>
    </row>
    <row r="107" spans="1:57" x14ac:dyDescent="0.25">
      <c r="A107" s="240" t="s">
        <v>103</v>
      </c>
      <c r="B107" s="240"/>
      <c r="C107" s="236" t="s">
        <v>195</v>
      </c>
      <c r="D107" s="237"/>
      <c r="E107" s="237"/>
      <c r="F107" s="238"/>
      <c r="G107" s="236" t="s">
        <v>313</v>
      </c>
      <c r="H107" s="237"/>
      <c r="I107" s="237"/>
      <c r="J107" s="237"/>
      <c r="K107" s="669"/>
      <c r="L107" s="669"/>
      <c r="M107" s="86" t="s">
        <v>447</v>
      </c>
      <c r="N107" s="86"/>
      <c r="O107" s="86"/>
    </row>
    <row r="108" spans="1:57" ht="60" x14ac:dyDescent="0.25">
      <c r="A108" s="240" t="s">
        <v>100</v>
      </c>
      <c r="B108" s="240"/>
      <c r="C108" s="234" t="s">
        <v>8</v>
      </c>
      <c r="D108" s="234" t="s">
        <v>5</v>
      </c>
      <c r="E108" s="234" t="s">
        <v>6</v>
      </c>
      <c r="F108" s="234" t="s">
        <v>7</v>
      </c>
      <c r="G108" s="234" t="s">
        <v>8</v>
      </c>
      <c r="H108" s="234" t="s">
        <v>5</v>
      </c>
      <c r="I108" s="234" t="s">
        <v>6</v>
      </c>
      <c r="J108" s="239" t="s">
        <v>7</v>
      </c>
      <c r="K108" s="670"/>
      <c r="L108" s="670"/>
      <c r="M108" s="89" t="s">
        <v>47</v>
      </c>
      <c r="N108" s="89" t="s">
        <v>10</v>
      </c>
      <c r="O108" s="89" t="s">
        <v>11</v>
      </c>
    </row>
    <row r="109" spans="1:57" x14ac:dyDescent="0.25">
      <c r="A109" s="240" t="s">
        <v>144</v>
      </c>
      <c r="B109" s="240" t="s">
        <v>448</v>
      </c>
      <c r="C109" s="234" t="s">
        <v>242</v>
      </c>
      <c r="D109" s="234" t="s">
        <v>242</v>
      </c>
      <c r="E109" s="234" t="s">
        <v>242</v>
      </c>
      <c r="F109" s="234" t="s">
        <v>242</v>
      </c>
      <c r="G109" s="234" t="s">
        <v>242</v>
      </c>
      <c r="H109" s="234" t="s">
        <v>242</v>
      </c>
      <c r="I109" s="234" t="s">
        <v>242</v>
      </c>
      <c r="J109" s="239" t="s">
        <v>242</v>
      </c>
      <c r="K109" s="670"/>
      <c r="L109" s="670"/>
      <c r="M109" s="86"/>
      <c r="N109" s="86"/>
      <c r="O109" s="86"/>
    </row>
    <row r="110" spans="1:57" x14ac:dyDescent="0.25">
      <c r="A110" s="84" t="s">
        <v>157</v>
      </c>
      <c r="B110" s="246" t="s">
        <v>175</v>
      </c>
      <c r="C110" s="133">
        <v>1.8787011841379</v>
      </c>
      <c r="D110" s="133">
        <v>1.00381175268317</v>
      </c>
      <c r="E110" s="133">
        <v>0.57537822275674999</v>
      </c>
      <c r="F110" s="133">
        <v>0.23855088322274001</v>
      </c>
      <c r="G110" s="133"/>
      <c r="H110" s="133"/>
      <c r="I110" s="133"/>
      <c r="J110" s="242"/>
      <c r="K110" s="671"/>
      <c r="L110" s="671"/>
      <c r="M110" s="244">
        <f>C110</f>
        <v>1.8787011841379</v>
      </c>
      <c r="N110" s="244">
        <f>M110-O110</f>
        <v>1.06477207815841</v>
      </c>
      <c r="O110" s="244">
        <f>E110+F110</f>
        <v>0.81392910597948998</v>
      </c>
    </row>
    <row r="111" spans="1:57" x14ac:dyDescent="0.25">
      <c r="A111" s="84" t="s">
        <v>19</v>
      </c>
      <c r="B111" s="246" t="s">
        <v>19</v>
      </c>
      <c r="C111" s="235">
        <v>3.0477080285800699</v>
      </c>
      <c r="D111" s="235">
        <v>2.17667247220025</v>
      </c>
      <c r="E111" s="235">
        <v>0.71647487234652996</v>
      </c>
      <c r="F111" s="235">
        <v>0.13965821151113</v>
      </c>
      <c r="G111" s="235">
        <v>3.0869473755955799</v>
      </c>
      <c r="H111" s="235">
        <v>2.2046979634014399</v>
      </c>
      <c r="I111" s="235">
        <v>0.72569837291534001</v>
      </c>
      <c r="J111" s="243">
        <v>0.14145608741790999</v>
      </c>
      <c r="K111" s="671"/>
      <c r="L111" s="671"/>
      <c r="M111" s="244">
        <f>G111</f>
        <v>3.0869473755955799</v>
      </c>
      <c r="N111" s="244">
        <f t="shared" ref="N111:N154" si="17">M111-O111</f>
        <v>2.2197929152623299</v>
      </c>
      <c r="O111" s="244">
        <f t="shared" ref="O111:O154" si="18">I111+J111</f>
        <v>0.86715446033324994</v>
      </c>
    </row>
    <row r="112" spans="1:57" x14ac:dyDescent="0.25">
      <c r="A112" s="84" t="s">
        <v>105</v>
      </c>
      <c r="B112" s="246" t="s">
        <v>21</v>
      </c>
      <c r="C112" s="133">
        <v>2.4652368997590899</v>
      </c>
      <c r="D112" s="133">
        <v>1.7241123568348899</v>
      </c>
      <c r="E112" s="133">
        <v>0.50114025307771004</v>
      </c>
      <c r="F112" s="133">
        <v>0.22643866802847001</v>
      </c>
      <c r="G112" s="133">
        <v>2.4861651763722499</v>
      </c>
      <c r="H112" s="133">
        <v>1.73299769009882</v>
      </c>
      <c r="I112" s="133">
        <v>0.50138022032467</v>
      </c>
      <c r="J112" s="242">
        <v>0.23636137141755001</v>
      </c>
      <c r="K112" s="671"/>
      <c r="L112" s="671"/>
      <c r="M112" s="244">
        <f t="shared" ref="M112:M154" si="19">G112</f>
        <v>2.4861651763722499</v>
      </c>
      <c r="N112" s="244">
        <f t="shared" si="17"/>
        <v>1.74842358463003</v>
      </c>
      <c r="O112" s="244">
        <f t="shared" si="18"/>
        <v>0.73774159174221998</v>
      </c>
    </row>
    <row r="113" spans="1:24" x14ac:dyDescent="0.25">
      <c r="A113" s="84" t="s">
        <v>106</v>
      </c>
      <c r="B113" s="246" t="s">
        <v>32</v>
      </c>
      <c r="C113" s="235">
        <v>1.6492966352884899</v>
      </c>
      <c r="D113" s="235">
        <v>0.86008849517597996</v>
      </c>
      <c r="E113" s="235">
        <v>0.66419003153524003</v>
      </c>
      <c r="F113" s="235">
        <v>0.11704782819885</v>
      </c>
      <c r="G113" s="235">
        <v>1.60407289391434</v>
      </c>
      <c r="H113" s="235">
        <v>0.81655372177729002</v>
      </c>
      <c r="I113" s="235">
        <v>0.65836209767988996</v>
      </c>
      <c r="J113" s="243">
        <v>0.12105098191801</v>
      </c>
      <c r="K113" s="671"/>
      <c r="L113" s="671"/>
      <c r="M113" s="244">
        <f t="shared" si="19"/>
        <v>1.60407289391434</v>
      </c>
      <c r="N113" s="244">
        <f t="shared" si="17"/>
        <v>0.82465981431644009</v>
      </c>
      <c r="O113" s="244">
        <f t="shared" si="18"/>
        <v>0.77941307959789996</v>
      </c>
    </row>
    <row r="114" spans="1:24" x14ac:dyDescent="0.25">
      <c r="A114" s="84" t="s">
        <v>107</v>
      </c>
      <c r="B114" s="246" t="s">
        <v>45</v>
      </c>
      <c r="C114" s="133">
        <v>0.38292679902700999</v>
      </c>
      <c r="D114" s="133">
        <v>0.13135402285617001</v>
      </c>
      <c r="E114" s="133">
        <v>0.14755141461242999</v>
      </c>
      <c r="F114" s="133">
        <v>2.9909988143610001E-2</v>
      </c>
      <c r="G114" s="133">
        <v>0.36685112666843001</v>
      </c>
      <c r="H114" s="133">
        <v>0.14127043346445001</v>
      </c>
      <c r="I114" s="133">
        <v>0.15349636904007</v>
      </c>
      <c r="J114" s="242">
        <v>4.8284842704750003E-2</v>
      </c>
      <c r="K114" s="671"/>
      <c r="L114" s="671"/>
      <c r="M114" s="244">
        <f t="shared" si="19"/>
        <v>0.36685112666843001</v>
      </c>
      <c r="N114" s="244">
        <f>M114-O114</f>
        <v>0.16506991492361001</v>
      </c>
      <c r="O114" s="244">
        <f t="shared" si="18"/>
        <v>0.20178121174482</v>
      </c>
    </row>
    <row r="115" spans="1:24" x14ac:dyDescent="0.25">
      <c r="A115" s="84" t="s">
        <v>108</v>
      </c>
      <c r="B115" s="246" t="s">
        <v>26</v>
      </c>
      <c r="C115" s="235">
        <v>1.9292336039364799</v>
      </c>
      <c r="D115" s="235">
        <v>1.0476453087537001</v>
      </c>
      <c r="E115" s="235">
        <v>0.48049912278278001</v>
      </c>
      <c r="F115" s="235">
        <v>0.39363544797480998</v>
      </c>
      <c r="G115" s="235">
        <v>1.6782972781590699</v>
      </c>
      <c r="H115" s="235">
        <v>1.02614287150866</v>
      </c>
      <c r="I115" s="235">
        <v>0.34320983231516</v>
      </c>
      <c r="J115" s="243">
        <v>0.30481337623920002</v>
      </c>
      <c r="K115" s="671"/>
      <c r="L115" s="671"/>
      <c r="M115" s="244">
        <f t="shared" si="19"/>
        <v>1.6782972781590699</v>
      </c>
      <c r="N115" s="244">
        <f t="shared" si="17"/>
        <v>1.0302740696047099</v>
      </c>
      <c r="O115" s="244">
        <f t="shared" si="18"/>
        <v>0.64802320855436002</v>
      </c>
    </row>
    <row r="116" spans="1:24" x14ac:dyDescent="0.25">
      <c r="A116" s="84" t="s">
        <v>109</v>
      </c>
      <c r="B116" s="246" t="s">
        <v>17</v>
      </c>
      <c r="C116" s="133">
        <v>2.9574151944543701</v>
      </c>
      <c r="D116" s="133">
        <v>1.8909697953932401</v>
      </c>
      <c r="E116" s="133">
        <v>0.98712056782372004</v>
      </c>
      <c r="F116" s="133">
        <v>6.8471931441249995E-2</v>
      </c>
      <c r="G116" s="133">
        <v>2.8712531982679299</v>
      </c>
      <c r="H116" s="133">
        <v>1.8898217876224299</v>
      </c>
      <c r="I116" s="133">
        <v>0.90839037697692004</v>
      </c>
      <c r="J116" s="242">
        <v>6.3021488294560002E-2</v>
      </c>
      <c r="K116" s="671"/>
      <c r="L116" s="671"/>
      <c r="M116" s="244">
        <f t="shared" si="19"/>
        <v>2.8712531982679299</v>
      </c>
      <c r="N116" s="244">
        <f t="shared" si="17"/>
        <v>1.8998413329964499</v>
      </c>
      <c r="O116" s="244">
        <f t="shared" si="18"/>
        <v>0.97141186527148005</v>
      </c>
    </row>
    <row r="117" spans="1:24" x14ac:dyDescent="0.25">
      <c r="A117" s="84" t="s">
        <v>110</v>
      </c>
      <c r="B117" s="246" t="s">
        <v>34</v>
      </c>
      <c r="C117" s="235">
        <v>1.48822724377828</v>
      </c>
      <c r="D117" s="235">
        <v>0.68533547699913999</v>
      </c>
      <c r="E117" s="235">
        <v>0.61540127952551005</v>
      </c>
      <c r="F117" s="235">
        <v>0.16075527753777</v>
      </c>
      <c r="G117" s="235">
        <v>1.2812887763980401</v>
      </c>
      <c r="H117" s="235">
        <v>0.65981655962109997</v>
      </c>
      <c r="I117" s="235">
        <v>0.45525020150568002</v>
      </c>
      <c r="J117" s="243">
        <v>0.14645737872489001</v>
      </c>
      <c r="K117" s="671"/>
      <c r="L117" s="671"/>
      <c r="M117" s="244">
        <f t="shared" si="19"/>
        <v>1.2812887763980401</v>
      </c>
      <c r="N117" s="244">
        <f t="shared" si="17"/>
        <v>0.67958119616747004</v>
      </c>
      <c r="O117" s="244">
        <f t="shared" si="18"/>
        <v>0.60170758023057003</v>
      </c>
    </row>
    <row r="118" spans="1:24" x14ac:dyDescent="0.25">
      <c r="A118" s="84" t="s">
        <v>111</v>
      </c>
      <c r="B118" s="246" t="s">
        <v>15</v>
      </c>
      <c r="C118" s="133">
        <v>2.8963664815557002</v>
      </c>
      <c r="D118" s="133">
        <v>1.93092689070819</v>
      </c>
      <c r="E118" s="133">
        <v>0.70633194023015</v>
      </c>
      <c r="F118" s="133">
        <v>0.23673212343276001</v>
      </c>
      <c r="G118" s="133">
        <v>2.7464511315132101</v>
      </c>
      <c r="H118" s="133">
        <v>1.8082429219596501</v>
      </c>
      <c r="I118" s="133">
        <v>0.69044783174910995</v>
      </c>
      <c r="J118" s="242">
        <v>0.224031737057</v>
      </c>
      <c r="K118" s="671"/>
      <c r="L118" s="671"/>
      <c r="M118" s="244">
        <f t="shared" si="19"/>
        <v>2.7464511315132101</v>
      </c>
      <c r="N118" s="244">
        <f t="shared" si="17"/>
        <v>1.8319715627071003</v>
      </c>
      <c r="O118" s="244">
        <f t="shared" si="18"/>
        <v>0.91447956880610992</v>
      </c>
    </row>
    <row r="119" spans="1:24" x14ac:dyDescent="0.25">
      <c r="A119" s="84" t="s">
        <v>112</v>
      </c>
      <c r="B119" s="246" t="s">
        <v>23</v>
      </c>
      <c r="C119" s="235">
        <v>2.2713587328295</v>
      </c>
      <c r="D119" s="235">
        <v>1.44725911031732</v>
      </c>
      <c r="E119" s="235">
        <v>0.49938452577950998</v>
      </c>
      <c r="F119" s="235">
        <v>0.28971905117162999</v>
      </c>
      <c r="G119" s="235">
        <v>2.24775882885264</v>
      </c>
      <c r="H119" s="235">
        <v>1.4296924387701899</v>
      </c>
      <c r="I119" s="235">
        <v>0.49348926377960001</v>
      </c>
      <c r="J119" s="243">
        <v>0.28955828032036002</v>
      </c>
      <c r="K119" s="671"/>
      <c r="L119" s="671"/>
      <c r="M119" s="244">
        <f t="shared" si="19"/>
        <v>2.24775882885264</v>
      </c>
      <c r="N119" s="244">
        <f>M119-O119</f>
        <v>1.46471128475268</v>
      </c>
      <c r="O119" s="244">
        <f t="shared" si="18"/>
        <v>0.78304754409996002</v>
      </c>
    </row>
    <row r="120" spans="1:24" x14ac:dyDescent="0.25">
      <c r="A120" s="84" t="s">
        <v>113</v>
      </c>
      <c r="B120" s="246" t="s">
        <v>20</v>
      </c>
      <c r="C120" s="133">
        <v>2.91695231054819</v>
      </c>
      <c r="D120" s="133">
        <v>2.0025955678215301</v>
      </c>
      <c r="E120" s="133">
        <v>0.50413851789791997</v>
      </c>
      <c r="F120" s="133">
        <v>0.41021822482873999</v>
      </c>
      <c r="G120" s="133">
        <v>2.9394946009128402</v>
      </c>
      <c r="H120" s="133">
        <v>1.9982506639525499</v>
      </c>
      <c r="I120" s="133">
        <v>0.53730634054801996</v>
      </c>
      <c r="J120" s="242">
        <v>0.40393759641227001</v>
      </c>
      <c r="K120" s="671"/>
      <c r="L120" s="671"/>
      <c r="M120" s="244">
        <f>G120</f>
        <v>2.9394946009128402</v>
      </c>
      <c r="N120" s="244">
        <f t="shared" si="17"/>
        <v>1.9982506639525504</v>
      </c>
      <c r="O120" s="244">
        <f t="shared" si="18"/>
        <v>0.94124393696028996</v>
      </c>
    </row>
    <row r="121" spans="1:24" x14ac:dyDescent="0.25">
      <c r="A121" s="84" t="s">
        <v>114</v>
      </c>
      <c r="B121" s="246" t="s">
        <v>44</v>
      </c>
      <c r="C121" s="235">
        <v>0.96636654352381002</v>
      </c>
      <c r="D121" s="235">
        <v>0.31852061084946998</v>
      </c>
      <c r="E121" s="235">
        <v>0.36513116979747001</v>
      </c>
      <c r="F121" s="235">
        <v>0.27187602131570998</v>
      </c>
      <c r="G121" s="235">
        <v>0.99488939361041995</v>
      </c>
      <c r="H121" s="235">
        <v>0.41497305093970999</v>
      </c>
      <c r="I121" s="235">
        <v>0.32523099547627998</v>
      </c>
      <c r="J121" s="243">
        <v>0.24618932966191001</v>
      </c>
      <c r="K121" s="671"/>
      <c r="L121" s="671"/>
      <c r="M121" s="244">
        <f t="shared" si="19"/>
        <v>0.99488939361041995</v>
      </c>
      <c r="N121" s="244">
        <f>M121-O121</f>
        <v>0.42346906847222998</v>
      </c>
      <c r="O121" s="244">
        <f t="shared" si="18"/>
        <v>0.57142032513818997</v>
      </c>
      <c r="S121" s="15"/>
      <c r="T121" s="15"/>
      <c r="U121" s="15"/>
      <c r="V121" s="15"/>
      <c r="W121" s="15"/>
      <c r="X121" s="15"/>
    </row>
    <row r="122" spans="1:24" x14ac:dyDescent="0.25">
      <c r="A122" s="84" t="s">
        <v>115</v>
      </c>
      <c r="B122" s="246" t="s">
        <v>35</v>
      </c>
      <c r="C122" s="133">
        <v>1.3646084341298299</v>
      </c>
      <c r="D122" s="133">
        <v>1.00216349382402</v>
      </c>
      <c r="E122" s="133">
        <v>0.16531237080874001</v>
      </c>
      <c r="F122" s="133">
        <v>0.18133347084599999</v>
      </c>
      <c r="G122" s="133">
        <v>1.20606420269495</v>
      </c>
      <c r="H122" s="133">
        <v>0.89415058926627</v>
      </c>
      <c r="I122" s="133">
        <v>0.13441832258997</v>
      </c>
      <c r="J122" s="242">
        <v>0.16176816019731</v>
      </c>
      <c r="K122" s="671"/>
      <c r="L122" s="671"/>
      <c r="M122" s="244">
        <f t="shared" si="19"/>
        <v>1.20606420269495</v>
      </c>
      <c r="N122" s="244">
        <f t="shared" si="17"/>
        <v>0.90987771990766997</v>
      </c>
      <c r="O122" s="244">
        <f t="shared" si="18"/>
        <v>0.29618648278727999</v>
      </c>
    </row>
    <row r="123" spans="1:24" x14ac:dyDescent="0.25">
      <c r="A123" s="84" t="s">
        <v>116</v>
      </c>
      <c r="B123" s="246" t="s">
        <v>29</v>
      </c>
      <c r="C123" s="235">
        <v>2.19083630897806</v>
      </c>
      <c r="D123" s="235">
        <v>1.4165664748343101</v>
      </c>
      <c r="E123" s="235">
        <v>0.66835705568798998</v>
      </c>
      <c r="F123" s="235">
        <v>0.10591277845576</v>
      </c>
      <c r="G123" s="235">
        <v>2.1019761275892801</v>
      </c>
      <c r="H123" s="235">
        <v>1.3249357235196799</v>
      </c>
      <c r="I123" s="235">
        <v>0.67507336003623997</v>
      </c>
      <c r="J123" s="243">
        <v>0.10196704403336</v>
      </c>
      <c r="K123" s="671"/>
      <c r="L123" s="671"/>
      <c r="M123" s="244">
        <f t="shared" si="19"/>
        <v>2.1019761275892801</v>
      </c>
      <c r="N123" s="244">
        <f t="shared" si="17"/>
        <v>1.3249357235196801</v>
      </c>
      <c r="O123" s="244">
        <f t="shared" si="18"/>
        <v>0.77704040406959995</v>
      </c>
    </row>
    <row r="124" spans="1:24" x14ac:dyDescent="0.25">
      <c r="A124" s="84" t="s">
        <v>117</v>
      </c>
      <c r="B124" s="246" t="s">
        <v>33</v>
      </c>
      <c r="C124" s="133">
        <v>1.19601234819253</v>
      </c>
      <c r="D124" s="133">
        <v>0.85216833870897002</v>
      </c>
      <c r="E124" s="133">
        <v>0.29156140204821002</v>
      </c>
      <c r="F124" s="133">
        <v>5.1900982563560003E-2</v>
      </c>
      <c r="G124" s="133">
        <v>1.1768095613673399</v>
      </c>
      <c r="H124" s="133">
        <v>0.83202965318172994</v>
      </c>
      <c r="I124" s="133">
        <v>0.29633435746171</v>
      </c>
      <c r="J124" s="242">
        <v>4.8445550723899999E-2</v>
      </c>
      <c r="K124" s="671"/>
      <c r="L124" s="671"/>
      <c r="M124" s="244">
        <f t="shared" si="19"/>
        <v>1.1768095613673399</v>
      </c>
      <c r="N124" s="244">
        <f t="shared" si="17"/>
        <v>0.83202965318172994</v>
      </c>
      <c r="O124" s="244">
        <f t="shared" si="18"/>
        <v>0.34477990818561</v>
      </c>
    </row>
    <row r="125" spans="1:24" x14ac:dyDescent="0.25">
      <c r="A125" s="84" t="s">
        <v>118</v>
      </c>
      <c r="B125" s="246" t="s">
        <v>13</v>
      </c>
      <c r="C125" s="235">
        <v>4.2689408366413604</v>
      </c>
      <c r="D125" s="235">
        <v>3.6320280110068102</v>
      </c>
      <c r="E125" s="235">
        <v>0.51984913772264996</v>
      </c>
      <c r="F125" s="235">
        <v>7.4217466331389995E-2</v>
      </c>
      <c r="G125" s="235">
        <v>4.2512121766037598</v>
      </c>
      <c r="H125" s="235">
        <v>3.6382349227660602</v>
      </c>
      <c r="I125" s="235">
        <v>0.49775439439647001</v>
      </c>
      <c r="J125" s="243">
        <v>7.218534733076E-2</v>
      </c>
      <c r="K125" s="671"/>
      <c r="L125" s="671"/>
      <c r="M125" s="244">
        <f t="shared" si="19"/>
        <v>4.2512121766037598</v>
      </c>
      <c r="N125" s="244">
        <f t="shared" si="17"/>
        <v>3.6812724348765298</v>
      </c>
      <c r="O125" s="244">
        <f t="shared" si="18"/>
        <v>0.56993974172723005</v>
      </c>
    </row>
    <row r="126" spans="1:24" x14ac:dyDescent="0.25">
      <c r="A126" s="84" t="s">
        <v>119</v>
      </c>
      <c r="B126" s="246" t="s">
        <v>36</v>
      </c>
      <c r="C126" s="133">
        <v>1.3410989602957399</v>
      </c>
      <c r="D126" s="133">
        <v>0.77997642469445005</v>
      </c>
      <c r="E126" s="133">
        <v>0.34215969772765997</v>
      </c>
      <c r="F126" s="133">
        <v>0.17617017799507001</v>
      </c>
      <c r="G126" s="133">
        <v>1.2859846947628399</v>
      </c>
      <c r="H126" s="133">
        <v>0.74917436407288995</v>
      </c>
      <c r="I126" s="133">
        <v>0.32841042085236999</v>
      </c>
      <c r="J126" s="242">
        <v>0.16988820383752001</v>
      </c>
      <c r="K126" s="671"/>
      <c r="L126" s="671"/>
      <c r="M126" s="244">
        <f t="shared" si="19"/>
        <v>1.2859846947628399</v>
      </c>
      <c r="N126" s="244">
        <f t="shared" si="17"/>
        <v>0.78768607007295</v>
      </c>
      <c r="O126" s="244">
        <f t="shared" si="18"/>
        <v>0.49829862468989</v>
      </c>
    </row>
    <row r="127" spans="1:24" x14ac:dyDescent="0.25">
      <c r="A127" s="84" t="s">
        <v>120</v>
      </c>
      <c r="B127" s="246" t="s">
        <v>14</v>
      </c>
      <c r="C127" s="235">
        <v>3.27754086669231</v>
      </c>
      <c r="D127" s="235">
        <v>2.5725771251789098</v>
      </c>
      <c r="E127" s="235">
        <v>0.40241844801121002</v>
      </c>
      <c r="F127" s="235">
        <v>0.25888510557988997</v>
      </c>
      <c r="G127" s="235">
        <v>3.1408060012725501</v>
      </c>
      <c r="H127" s="235">
        <v>2.4734691959710702</v>
      </c>
      <c r="I127" s="235">
        <v>0.38687217914969002</v>
      </c>
      <c r="J127" s="243">
        <v>0.23708904405976999</v>
      </c>
      <c r="K127" s="671"/>
      <c r="L127" s="671"/>
      <c r="M127" s="244">
        <f t="shared" si="19"/>
        <v>3.1408060012725501</v>
      </c>
      <c r="N127" s="244">
        <f t="shared" si="17"/>
        <v>2.5168447780630903</v>
      </c>
      <c r="O127" s="244">
        <f t="shared" si="18"/>
        <v>0.62396122320946001</v>
      </c>
    </row>
    <row r="128" spans="1:24" x14ac:dyDescent="0.25">
      <c r="A128" s="84" t="s">
        <v>12</v>
      </c>
      <c r="B128" s="246" t="s">
        <v>12</v>
      </c>
      <c r="C128" s="133">
        <v>4.2170170615639897</v>
      </c>
      <c r="D128" s="133">
        <v>3.2693331071790399</v>
      </c>
      <c r="E128" s="133">
        <v>0.3835292382528</v>
      </c>
      <c r="F128" s="133">
        <v>0.49518535890922999</v>
      </c>
      <c r="G128" s="133">
        <v>4.2387106531125101</v>
      </c>
      <c r="H128" s="133">
        <v>3.2949667709119099</v>
      </c>
      <c r="I128" s="133">
        <v>0.38718745534929</v>
      </c>
      <c r="J128" s="242">
        <v>0.48933830875973</v>
      </c>
      <c r="K128" s="671"/>
      <c r="L128" s="671"/>
      <c r="M128" s="244">
        <f t="shared" si="19"/>
        <v>4.2387106531125101</v>
      </c>
      <c r="N128" s="244">
        <f t="shared" si="17"/>
        <v>3.36218488900349</v>
      </c>
      <c r="O128" s="244">
        <f t="shared" si="18"/>
        <v>0.87652576410902006</v>
      </c>
    </row>
    <row r="129" spans="1:15" x14ac:dyDescent="0.25">
      <c r="A129" s="241" t="s">
        <v>193</v>
      </c>
      <c r="B129" s="246" t="s">
        <v>87</v>
      </c>
      <c r="C129" s="235">
        <v>0.62497135890125999</v>
      </c>
      <c r="D129" s="235">
        <v>0.15439502690333001</v>
      </c>
      <c r="E129" s="235">
        <v>0.31043255409287002</v>
      </c>
      <c r="F129" s="235">
        <v>0.16014377790504999</v>
      </c>
      <c r="G129" s="235">
        <v>0.44289879184912001</v>
      </c>
      <c r="H129" s="235">
        <v>0.10831763931093</v>
      </c>
      <c r="I129" s="235">
        <v>0.19376822143399</v>
      </c>
      <c r="J129" s="243">
        <v>0.14081293110420001</v>
      </c>
      <c r="K129" s="671"/>
      <c r="L129" s="671"/>
      <c r="M129" s="244">
        <f t="shared" si="19"/>
        <v>0.44289879184912001</v>
      </c>
      <c r="N129" s="244">
        <f t="shared" si="17"/>
        <v>0.10831763931093003</v>
      </c>
      <c r="O129" s="244">
        <f t="shared" si="18"/>
        <v>0.33458115253818999</v>
      </c>
    </row>
    <row r="130" spans="1:15" x14ac:dyDescent="0.25">
      <c r="A130" s="84" t="s">
        <v>121</v>
      </c>
      <c r="B130" s="246" t="s">
        <v>38</v>
      </c>
      <c r="C130" s="133">
        <v>1.27116266068413</v>
      </c>
      <c r="D130" s="133">
        <v>0.65602204049802004</v>
      </c>
      <c r="E130" s="133">
        <v>0.23645967053643999</v>
      </c>
      <c r="F130" s="133">
        <v>0.37887288120043999</v>
      </c>
      <c r="G130" s="133">
        <v>1.24366149111428</v>
      </c>
      <c r="H130" s="133">
        <v>0.64013098291121995</v>
      </c>
      <c r="I130" s="133">
        <v>0.23186589389858001</v>
      </c>
      <c r="J130" s="242">
        <v>0.37147595206372003</v>
      </c>
      <c r="K130" s="671"/>
      <c r="L130" s="671"/>
      <c r="M130" s="244">
        <f t="shared" si="19"/>
        <v>1.24366149111428</v>
      </c>
      <c r="N130" s="244">
        <f t="shared" si="17"/>
        <v>0.64031964515198003</v>
      </c>
      <c r="O130" s="244">
        <f t="shared" si="18"/>
        <v>0.60334184596230001</v>
      </c>
    </row>
    <row r="131" spans="1:15" x14ac:dyDescent="0.25">
      <c r="A131" s="84" t="s">
        <v>158</v>
      </c>
      <c r="B131" s="246" t="s">
        <v>178</v>
      </c>
      <c r="C131" s="235">
        <v>0.53403407622868004</v>
      </c>
      <c r="D131" s="235">
        <v>0.16002762798121001</v>
      </c>
      <c r="E131" s="235">
        <v>0.14297881146159</v>
      </c>
      <c r="F131" s="235">
        <v>0.20213350169427</v>
      </c>
      <c r="G131" s="235">
        <v>0.50227342934398</v>
      </c>
      <c r="H131" s="235">
        <v>0.15346850002165</v>
      </c>
      <c r="I131" s="235">
        <v>0.13440179256459001</v>
      </c>
      <c r="J131" s="243">
        <v>0.18311808584278</v>
      </c>
      <c r="K131" s="671"/>
      <c r="L131" s="671"/>
      <c r="M131" s="244">
        <f t="shared" si="19"/>
        <v>0.50227342934398</v>
      </c>
      <c r="N131" s="244">
        <f t="shared" si="17"/>
        <v>0.18475355093661</v>
      </c>
      <c r="O131" s="244">
        <f t="shared" si="18"/>
        <v>0.31751987840737</v>
      </c>
    </row>
    <row r="132" spans="1:15" x14ac:dyDescent="0.25">
      <c r="A132" s="84" t="s">
        <v>122</v>
      </c>
      <c r="B132" s="246" t="s">
        <v>27</v>
      </c>
      <c r="C132" s="133">
        <v>2.0038990016928602</v>
      </c>
      <c r="D132" s="133">
        <v>1.1220888805001601</v>
      </c>
      <c r="E132" s="133">
        <v>0.64280254646598001</v>
      </c>
      <c r="F132" s="133">
        <v>0.23900742841174</v>
      </c>
      <c r="G132" s="133">
        <v>2.0324746207522799</v>
      </c>
      <c r="H132" s="133">
        <v>1.15734777788373</v>
      </c>
      <c r="I132" s="133">
        <v>0.64044085101780002</v>
      </c>
      <c r="J132" s="242">
        <v>0.23468599185075001</v>
      </c>
      <c r="K132" s="671"/>
      <c r="L132" s="671"/>
      <c r="M132" s="244">
        <f t="shared" si="19"/>
        <v>2.0324746207522799</v>
      </c>
      <c r="N132" s="244">
        <f t="shared" si="17"/>
        <v>1.15734777788373</v>
      </c>
      <c r="O132" s="244">
        <f t="shared" si="18"/>
        <v>0.87512684286855003</v>
      </c>
    </row>
    <row r="133" spans="1:15" x14ac:dyDescent="0.25">
      <c r="A133" s="84" t="s">
        <v>159</v>
      </c>
      <c r="B133" s="246" t="s">
        <v>70</v>
      </c>
      <c r="C133" s="235">
        <v>1.2774324243808499</v>
      </c>
      <c r="D133" s="235">
        <v>0.63633294274194996</v>
      </c>
      <c r="E133" s="235">
        <v>0.38132311175548</v>
      </c>
      <c r="F133" s="235">
        <v>0.25977636988342001</v>
      </c>
      <c r="G133" s="235"/>
      <c r="H133" s="235"/>
      <c r="I133" s="235"/>
      <c r="J133" s="243"/>
      <c r="K133" s="671"/>
      <c r="L133" s="671"/>
      <c r="M133" s="244">
        <f>C133</f>
        <v>1.2774324243808499</v>
      </c>
      <c r="N133" s="244">
        <f t="shared" si="17"/>
        <v>0.63633294274194996</v>
      </c>
      <c r="O133" s="244">
        <f>E133+F133</f>
        <v>0.64109948163889996</v>
      </c>
    </row>
    <row r="134" spans="1:15" x14ac:dyDescent="0.25">
      <c r="A134" s="84" t="s">
        <v>123</v>
      </c>
      <c r="B134" s="246" t="s">
        <v>30</v>
      </c>
      <c r="C134" s="133">
        <v>1.9309480468334099</v>
      </c>
      <c r="D134" s="133">
        <v>1.0405385816307</v>
      </c>
      <c r="E134" s="133">
        <v>0.60000012828258997</v>
      </c>
      <c r="F134" s="133">
        <v>0.29040933692011001</v>
      </c>
      <c r="G134" s="133">
        <v>2.0381568107096801</v>
      </c>
      <c r="H134" s="133">
        <v>1.0849744243883299</v>
      </c>
      <c r="I134" s="133">
        <v>0.66444617828755004</v>
      </c>
      <c r="J134" s="242">
        <v>0.28873620803380001</v>
      </c>
      <c r="K134" s="671"/>
      <c r="L134" s="671"/>
      <c r="M134" s="244">
        <f t="shared" si="19"/>
        <v>2.0381568107096801</v>
      </c>
      <c r="N134" s="244">
        <f t="shared" si="17"/>
        <v>1.0849744243883301</v>
      </c>
      <c r="O134" s="244">
        <f t="shared" si="18"/>
        <v>0.95318238632134999</v>
      </c>
    </row>
    <row r="135" spans="1:15" x14ac:dyDescent="0.25">
      <c r="A135" s="84" t="s">
        <v>124</v>
      </c>
      <c r="B135" s="246" t="s">
        <v>42</v>
      </c>
      <c r="C135" s="235">
        <v>1.00371125357899</v>
      </c>
      <c r="D135" s="235">
        <v>0.46745789688961997</v>
      </c>
      <c r="E135" s="235">
        <v>0.28983123188276999</v>
      </c>
      <c r="F135" s="235">
        <v>0.24484937134321</v>
      </c>
      <c r="G135" s="235"/>
      <c r="H135" s="235"/>
      <c r="I135" s="235"/>
      <c r="J135" s="243"/>
      <c r="K135" s="671"/>
      <c r="L135" s="671"/>
      <c r="M135" s="244">
        <f>C135</f>
        <v>1.00371125357899</v>
      </c>
      <c r="N135" s="244">
        <f t="shared" si="17"/>
        <v>0.46903065035301006</v>
      </c>
      <c r="O135" s="244">
        <f>E135+F135</f>
        <v>0.53468060322597999</v>
      </c>
    </row>
    <row r="136" spans="1:15" x14ac:dyDescent="0.25">
      <c r="A136" s="84" t="s">
        <v>37</v>
      </c>
      <c r="B136" s="246" t="s">
        <v>37</v>
      </c>
      <c r="C136" s="133">
        <v>1.2426348191651999</v>
      </c>
      <c r="D136" s="133">
        <v>0.57646260663138005</v>
      </c>
      <c r="E136" s="133">
        <v>0.56593532847602002</v>
      </c>
      <c r="F136" s="133">
        <v>8.0572135349729998E-2</v>
      </c>
      <c r="G136" s="133">
        <v>1.2677970719844001</v>
      </c>
      <c r="H136" s="133">
        <v>0.60654669304122</v>
      </c>
      <c r="I136" s="133">
        <v>0.57203962957494003</v>
      </c>
      <c r="J136" s="242">
        <v>6.8366106961379999E-2</v>
      </c>
      <c r="K136" s="671"/>
      <c r="L136" s="671"/>
      <c r="M136" s="244">
        <f t="shared" si="19"/>
        <v>1.2677970719844001</v>
      </c>
      <c r="N136" s="244">
        <f t="shared" si="17"/>
        <v>0.62739133544808001</v>
      </c>
      <c r="O136" s="244">
        <f t="shared" si="18"/>
        <v>0.64040573653632005</v>
      </c>
    </row>
    <row r="137" spans="1:15" x14ac:dyDescent="0.25">
      <c r="A137" s="84" t="s">
        <v>126</v>
      </c>
      <c r="B137" s="246" t="s">
        <v>43</v>
      </c>
      <c r="C137" s="235">
        <v>1.1753026685879899</v>
      </c>
      <c r="D137" s="235">
        <v>0.32851797894107998</v>
      </c>
      <c r="E137" s="235">
        <v>0.51468606765960001</v>
      </c>
      <c r="F137" s="235">
        <v>0.32744315228507997</v>
      </c>
      <c r="G137" s="235">
        <v>0.78965333622759004</v>
      </c>
      <c r="H137" s="235">
        <v>0.39766386771535001</v>
      </c>
      <c r="I137" s="235">
        <v>0.21884943984130001</v>
      </c>
      <c r="J137" s="243">
        <v>0.16930041348811001</v>
      </c>
      <c r="K137" s="671"/>
      <c r="L137" s="671"/>
      <c r="M137" s="244">
        <f t="shared" si="19"/>
        <v>0.78965333622759004</v>
      </c>
      <c r="N137" s="244">
        <f t="shared" si="17"/>
        <v>0.40150348289818005</v>
      </c>
      <c r="O137" s="244">
        <f t="shared" si="18"/>
        <v>0.38814985332940999</v>
      </c>
    </row>
    <row r="138" spans="1:15" x14ac:dyDescent="0.25">
      <c r="A138" s="84" t="s">
        <v>128</v>
      </c>
      <c r="B138" s="246" t="s">
        <v>22</v>
      </c>
      <c r="C138" s="133">
        <v>2.19655264021632</v>
      </c>
      <c r="D138" s="133">
        <v>1.6751685625153601</v>
      </c>
      <c r="E138" s="133">
        <v>0.22384538052059999</v>
      </c>
      <c r="F138" s="133">
        <v>0.29667353455291001</v>
      </c>
      <c r="G138" s="133">
        <v>2.0020216815651599</v>
      </c>
      <c r="H138" s="133">
        <v>1.5139166327450899</v>
      </c>
      <c r="I138" s="133">
        <v>0.2176027693657</v>
      </c>
      <c r="J138" s="242">
        <v>0.27000497804058998</v>
      </c>
      <c r="K138" s="671"/>
      <c r="L138" s="671"/>
      <c r="M138" s="244">
        <f t="shared" si="19"/>
        <v>2.0020216815651599</v>
      </c>
      <c r="N138" s="244">
        <f t="shared" si="17"/>
        <v>1.51441393415887</v>
      </c>
      <c r="O138" s="244">
        <f t="shared" si="18"/>
        <v>0.48760774740628998</v>
      </c>
    </row>
    <row r="139" spans="1:15" x14ac:dyDescent="0.25">
      <c r="A139" s="84" t="s">
        <v>129</v>
      </c>
      <c r="B139" s="246" t="s">
        <v>39</v>
      </c>
      <c r="C139" s="235">
        <v>1.2196318882071999</v>
      </c>
      <c r="D139" s="235">
        <v>0.64074192729987001</v>
      </c>
      <c r="E139" s="235">
        <v>0.34296359808074001</v>
      </c>
      <c r="F139" s="235">
        <v>0.23333376543289999</v>
      </c>
      <c r="G139" s="235">
        <v>1.1896949724726</v>
      </c>
      <c r="H139" s="235">
        <v>0.64138210960535003</v>
      </c>
      <c r="I139" s="235">
        <v>0.32623408390716002</v>
      </c>
      <c r="J139" s="243">
        <v>0.21930726440785001</v>
      </c>
      <c r="K139" s="671"/>
      <c r="L139" s="671"/>
      <c r="M139" s="244">
        <f t="shared" si="19"/>
        <v>1.1896949724726</v>
      </c>
      <c r="N139" s="244">
        <f t="shared" si="17"/>
        <v>0.64415362415759003</v>
      </c>
      <c r="O139" s="244">
        <f t="shared" si="18"/>
        <v>0.54554134831501</v>
      </c>
    </row>
    <row r="140" spans="1:15" x14ac:dyDescent="0.25">
      <c r="A140" s="84" t="s">
        <v>130</v>
      </c>
      <c r="B140" s="246" t="s">
        <v>16</v>
      </c>
      <c r="C140" s="133">
        <v>3.2654898020410199</v>
      </c>
      <c r="D140" s="133">
        <v>2.2756949041158498</v>
      </c>
      <c r="E140" s="133">
        <v>0.87214811922302005</v>
      </c>
      <c r="F140" s="133">
        <v>0.11159895806051</v>
      </c>
      <c r="G140" s="133">
        <v>3.2549022634842601</v>
      </c>
      <c r="H140" s="133">
        <v>2.2648237083074299</v>
      </c>
      <c r="I140" s="133">
        <v>0.87295637806194004</v>
      </c>
      <c r="J140" s="242">
        <v>0.11081088321337</v>
      </c>
      <c r="K140" s="671"/>
      <c r="L140" s="671"/>
      <c r="M140" s="244">
        <f t="shared" si="19"/>
        <v>3.2549022634842601</v>
      </c>
      <c r="N140" s="244">
        <f t="shared" si="17"/>
        <v>2.27113500220895</v>
      </c>
      <c r="O140" s="244">
        <f t="shared" si="18"/>
        <v>0.98376726127531</v>
      </c>
    </row>
    <row r="141" spans="1:15" x14ac:dyDescent="0.25">
      <c r="A141" s="84" t="s">
        <v>131</v>
      </c>
      <c r="B141" s="246" t="s">
        <v>127</v>
      </c>
      <c r="C141" s="235">
        <v>3.3742973598343902</v>
      </c>
      <c r="D141" s="235">
        <v>2.3954847998731101</v>
      </c>
      <c r="E141" s="235">
        <v>0.90015152796591003</v>
      </c>
      <c r="F141" s="235">
        <v>2.9661703526519999E-2</v>
      </c>
      <c r="G141" s="235"/>
      <c r="H141" s="235"/>
      <c r="I141" s="235"/>
      <c r="J141" s="243"/>
      <c r="K141" s="671"/>
      <c r="L141" s="671"/>
      <c r="M141" s="244">
        <f>C141</f>
        <v>3.3742973598343902</v>
      </c>
      <c r="N141" s="244">
        <f t="shared" si="17"/>
        <v>2.4444841283419603</v>
      </c>
      <c r="O141" s="244">
        <f>E141+F141</f>
        <v>0.92981323149243</v>
      </c>
    </row>
    <row r="142" spans="1:15" x14ac:dyDescent="0.25">
      <c r="A142" s="84" t="s">
        <v>132</v>
      </c>
      <c r="B142" s="246" t="s">
        <v>41</v>
      </c>
      <c r="C142" s="133">
        <v>0.88150300576531004</v>
      </c>
      <c r="D142" s="133">
        <v>0.44079912494071999</v>
      </c>
      <c r="E142" s="133">
        <v>0.34959282255410001</v>
      </c>
      <c r="F142" s="133">
        <v>9.1111058270500006E-2</v>
      </c>
      <c r="G142" s="133"/>
      <c r="H142" s="133"/>
      <c r="I142" s="133"/>
      <c r="J142" s="242"/>
      <c r="K142" s="671"/>
      <c r="L142" s="671"/>
      <c r="M142" s="244">
        <f>C142</f>
        <v>0.88150300576531004</v>
      </c>
      <c r="N142" s="244">
        <f t="shared" si="17"/>
        <v>0.44079912494071005</v>
      </c>
      <c r="O142" s="244">
        <f>E142+F142</f>
        <v>0.44070388082459999</v>
      </c>
    </row>
    <row r="143" spans="1:15" x14ac:dyDescent="0.25">
      <c r="A143" s="84" t="s">
        <v>133</v>
      </c>
      <c r="B143" s="246" t="s">
        <v>31</v>
      </c>
      <c r="C143" s="235">
        <v>1.6744522927226</v>
      </c>
      <c r="D143" s="235">
        <v>1.1057759762211501</v>
      </c>
      <c r="E143" s="235">
        <v>0.42405056924283002</v>
      </c>
      <c r="F143" s="235">
        <v>0.11103186944503</v>
      </c>
      <c r="G143" s="235">
        <v>1.6884742152415</v>
      </c>
      <c r="H143" s="235">
        <v>1.1319653381456101</v>
      </c>
      <c r="I143" s="235">
        <v>0.41460573490394997</v>
      </c>
      <c r="J143" s="243">
        <v>0.10716590494323</v>
      </c>
      <c r="K143" s="671"/>
      <c r="L143" s="671"/>
      <c r="M143" s="244">
        <f t="shared" si="19"/>
        <v>1.6884742152415</v>
      </c>
      <c r="N143" s="244">
        <f t="shared" si="17"/>
        <v>1.1667025753943201</v>
      </c>
      <c r="O143" s="244">
        <f t="shared" si="18"/>
        <v>0.52177163984718</v>
      </c>
    </row>
    <row r="144" spans="1:15" x14ac:dyDescent="0.25">
      <c r="A144" s="84" t="s">
        <v>134</v>
      </c>
      <c r="B144" s="246" t="s">
        <v>73</v>
      </c>
      <c r="C144" s="133">
        <v>2.7404273363621301</v>
      </c>
      <c r="D144" s="133">
        <v>1.96361467875935</v>
      </c>
      <c r="E144" s="133">
        <v>0.35679057679515003</v>
      </c>
      <c r="F144" s="133">
        <v>0.31019749001059999</v>
      </c>
      <c r="G144" s="133">
        <v>2.7441793661297802</v>
      </c>
      <c r="H144" s="133">
        <v>1.9530912951908701</v>
      </c>
      <c r="I144" s="133">
        <v>0.36253370900387999</v>
      </c>
      <c r="J144" s="242">
        <v>0.31693779287738</v>
      </c>
      <c r="K144" s="671"/>
      <c r="L144" s="671"/>
      <c r="M144" s="244">
        <f t="shared" si="19"/>
        <v>2.7441793661297802</v>
      </c>
      <c r="N144" s="244">
        <f t="shared" si="17"/>
        <v>2.0647078642485202</v>
      </c>
      <c r="O144" s="244">
        <f t="shared" si="18"/>
        <v>0.67947150188126004</v>
      </c>
    </row>
    <row r="145" spans="1:15" ht="15" customHeight="1" x14ac:dyDescent="0.25">
      <c r="A145" s="84" t="s">
        <v>135</v>
      </c>
      <c r="B145" s="246" t="s">
        <v>28</v>
      </c>
      <c r="C145" s="235">
        <v>1.9591786926050601</v>
      </c>
      <c r="D145" s="235">
        <v>1.2464455447231999</v>
      </c>
      <c r="E145" s="235">
        <v>0.45304566670766</v>
      </c>
      <c r="F145" s="235">
        <v>0.23997817296851001</v>
      </c>
      <c r="G145" s="235">
        <v>1.9364549809456899</v>
      </c>
      <c r="H145" s="235">
        <v>1.2423919751649699</v>
      </c>
      <c r="I145" s="235">
        <v>0.44440103534765002</v>
      </c>
      <c r="J145" s="243">
        <v>0.23064161144876</v>
      </c>
      <c r="K145" s="671"/>
      <c r="L145" s="671"/>
      <c r="M145" s="244">
        <f t="shared" si="19"/>
        <v>1.9364549809456899</v>
      </c>
      <c r="N145" s="244">
        <f t="shared" si="17"/>
        <v>1.2614123341492798</v>
      </c>
      <c r="O145" s="244">
        <f t="shared" si="18"/>
        <v>0.67504264679641002</v>
      </c>
    </row>
    <row r="146" spans="1:15" ht="15" customHeight="1" x14ac:dyDescent="0.25">
      <c r="A146" s="84" t="s">
        <v>136</v>
      </c>
      <c r="B146" s="246" t="s">
        <v>24</v>
      </c>
      <c r="C146" s="133">
        <v>2.0965341235189299</v>
      </c>
      <c r="D146" s="133">
        <v>1.3544331723032601</v>
      </c>
      <c r="E146" s="133">
        <v>0.48062359047199998</v>
      </c>
      <c r="F146" s="133">
        <v>0.23918872631728999</v>
      </c>
      <c r="G146" s="133">
        <v>2.08719089629321</v>
      </c>
      <c r="H146" s="133">
        <v>1.3526525415267701</v>
      </c>
      <c r="I146" s="133">
        <v>0.47946264952944001</v>
      </c>
      <c r="J146" s="242">
        <v>0.23364820069860001</v>
      </c>
      <c r="K146" s="671"/>
      <c r="L146" s="671"/>
      <c r="M146" s="244">
        <f t="shared" si="19"/>
        <v>2.08719089629321</v>
      </c>
      <c r="N146" s="244">
        <f t="shared" si="17"/>
        <v>1.3740800460651701</v>
      </c>
      <c r="O146" s="244">
        <f t="shared" si="18"/>
        <v>0.71311085022803999</v>
      </c>
    </row>
    <row r="147" spans="1:15" x14ac:dyDescent="0.25">
      <c r="A147" s="84" t="s">
        <v>137</v>
      </c>
      <c r="B147" s="246" t="s">
        <v>125</v>
      </c>
      <c r="C147" s="235">
        <v>2.3595453049419102</v>
      </c>
      <c r="D147" s="235">
        <v>1.63039549415866</v>
      </c>
      <c r="E147" s="235">
        <v>0.41267612395617997</v>
      </c>
      <c r="F147" s="235">
        <v>0.26040497592592998</v>
      </c>
      <c r="G147" s="235">
        <v>2.34936234152357</v>
      </c>
      <c r="H147" s="235">
        <v>1.61824129569005</v>
      </c>
      <c r="I147" s="235">
        <v>0.41902946325425999</v>
      </c>
      <c r="J147" s="243">
        <v>0.25605140066493998</v>
      </c>
      <c r="K147" s="671"/>
      <c r="L147" s="671"/>
      <c r="M147" s="244">
        <f t="shared" si="19"/>
        <v>2.34936234152357</v>
      </c>
      <c r="N147" s="244">
        <f t="shared" si="17"/>
        <v>1.67428147760437</v>
      </c>
      <c r="O147" s="244">
        <f t="shared" si="18"/>
        <v>0.67508086391919997</v>
      </c>
    </row>
    <row r="148" spans="1:15" x14ac:dyDescent="0.25">
      <c r="A148" s="84" t="s">
        <v>161</v>
      </c>
      <c r="B148" s="246" t="s">
        <v>244</v>
      </c>
      <c r="C148" s="133">
        <v>0.62915953347886999</v>
      </c>
      <c r="D148" s="133">
        <v>0.13366789693073999</v>
      </c>
      <c r="E148" s="133">
        <v>0.16343922761643001</v>
      </c>
      <c r="F148" s="133">
        <v>0.32191844014357002</v>
      </c>
      <c r="G148" s="133"/>
      <c r="H148" s="133"/>
      <c r="I148" s="133">
        <v>0.13984737635228001</v>
      </c>
      <c r="J148" s="242">
        <v>0.26841508415514997</v>
      </c>
      <c r="K148" s="671"/>
      <c r="L148" s="671"/>
      <c r="M148" s="244">
        <f>C148</f>
        <v>0.62915953347886999</v>
      </c>
      <c r="N148" s="244">
        <f t="shared" si="17"/>
        <v>0.22089707297144001</v>
      </c>
      <c r="O148" s="244">
        <f t="shared" si="18"/>
        <v>0.40826246050742998</v>
      </c>
    </row>
    <row r="149" spans="1:15" x14ac:dyDescent="0.25">
      <c r="A149" s="84" t="s">
        <v>162</v>
      </c>
      <c r="B149" s="246" t="s">
        <v>25</v>
      </c>
      <c r="C149" s="235">
        <v>2.0670701317968501</v>
      </c>
      <c r="D149" s="235">
        <v>1.5873462418076001</v>
      </c>
      <c r="E149" s="235">
        <v>0.14567178174654</v>
      </c>
      <c r="F149" s="235">
        <v>0.33405210824270998</v>
      </c>
      <c r="G149" s="235">
        <v>2.1176284727800798</v>
      </c>
      <c r="H149" s="235">
        <v>1.6404163312728799</v>
      </c>
      <c r="I149" s="235">
        <v>0.14483910221894</v>
      </c>
      <c r="J149" s="243">
        <v>0.3323730460423</v>
      </c>
      <c r="K149" s="671"/>
      <c r="L149" s="671"/>
      <c r="M149" s="244">
        <f t="shared" si="19"/>
        <v>2.1176284727800798</v>
      </c>
      <c r="N149" s="244">
        <f t="shared" si="17"/>
        <v>1.6404163245188399</v>
      </c>
      <c r="O149" s="244">
        <f t="shared" si="18"/>
        <v>0.47721214826124003</v>
      </c>
    </row>
    <row r="150" spans="1:15" x14ac:dyDescent="0.25">
      <c r="A150" s="84" t="s">
        <v>163</v>
      </c>
      <c r="B150" s="246" t="s">
        <v>46</v>
      </c>
      <c r="C150" s="133">
        <v>0.48894948648064002</v>
      </c>
      <c r="D150" s="133">
        <v>0.21513995095223001</v>
      </c>
      <c r="E150" s="133">
        <v>8.529119633493E-2</v>
      </c>
      <c r="F150" s="133">
        <v>0.18705694690794999</v>
      </c>
      <c r="G150" s="133">
        <v>0.48406327694092999</v>
      </c>
      <c r="H150" s="133">
        <v>0.26714558322168003</v>
      </c>
      <c r="I150" s="133">
        <v>5.4779620761939998E-2</v>
      </c>
      <c r="J150" s="242">
        <v>0.16101495783346001</v>
      </c>
      <c r="K150" s="671"/>
      <c r="L150" s="671"/>
      <c r="M150" s="244">
        <f t="shared" si="19"/>
        <v>0.48406327694092999</v>
      </c>
      <c r="N150" s="244">
        <f t="shared" si="17"/>
        <v>0.26826869834552997</v>
      </c>
      <c r="O150" s="244">
        <f t="shared" si="18"/>
        <v>0.21579457859540002</v>
      </c>
    </row>
    <row r="151" spans="1:15" x14ac:dyDescent="0.25">
      <c r="A151" s="84" t="s">
        <v>164</v>
      </c>
      <c r="B151" s="246" t="s">
        <v>40</v>
      </c>
      <c r="C151" s="235">
        <v>1.09893106522767</v>
      </c>
      <c r="D151" s="235">
        <v>0.65062605311476995</v>
      </c>
      <c r="E151" s="235">
        <v>0.1054043495044</v>
      </c>
      <c r="F151" s="235">
        <v>0.34139776623919998</v>
      </c>
      <c r="G151" s="235">
        <v>1.0969028069659199</v>
      </c>
      <c r="H151" s="235">
        <v>0.64396804073705005</v>
      </c>
      <c r="I151" s="235">
        <v>9.9871403756799995E-2</v>
      </c>
      <c r="J151" s="243">
        <v>0.35072350354495002</v>
      </c>
      <c r="K151" s="671"/>
      <c r="L151" s="671"/>
      <c r="M151" s="244">
        <f t="shared" si="19"/>
        <v>1.0969028069659199</v>
      </c>
      <c r="N151" s="244">
        <f t="shared" si="17"/>
        <v>0.6463078996641699</v>
      </c>
      <c r="O151" s="244">
        <f t="shared" si="18"/>
        <v>0.45059490730175</v>
      </c>
    </row>
    <row r="152" spans="1:15" x14ac:dyDescent="0.25">
      <c r="A152" s="84" t="s">
        <v>165</v>
      </c>
      <c r="B152" s="246" t="s">
        <v>182</v>
      </c>
      <c r="C152" s="133"/>
      <c r="D152" s="133"/>
      <c r="E152" s="133"/>
      <c r="F152" s="133"/>
      <c r="G152" s="133"/>
      <c r="H152" s="133"/>
      <c r="I152" s="133"/>
      <c r="J152" s="242"/>
      <c r="K152" s="671"/>
      <c r="L152" s="671"/>
      <c r="M152" s="244">
        <f>C152</f>
        <v>0</v>
      </c>
      <c r="N152" s="244"/>
      <c r="O152" s="244"/>
    </row>
    <row r="153" spans="1:15" x14ac:dyDescent="0.25">
      <c r="A153" s="84" t="s">
        <v>166</v>
      </c>
      <c r="B153" s="246" t="s">
        <v>245</v>
      </c>
      <c r="C153" s="235">
        <v>0.79848411051766999</v>
      </c>
      <c r="D153" s="235">
        <v>0.34113132008333003</v>
      </c>
      <c r="E153" s="235">
        <v>0.24388177063802</v>
      </c>
      <c r="F153" s="235">
        <v>0.19146617737884999</v>
      </c>
      <c r="G153" s="235"/>
      <c r="H153" s="235"/>
      <c r="I153" s="235"/>
      <c r="J153" s="243"/>
      <c r="K153" s="671"/>
      <c r="L153" s="671"/>
      <c r="M153" s="244">
        <f>C153</f>
        <v>0.79848411051766999</v>
      </c>
      <c r="N153" s="244">
        <f t="shared" si="17"/>
        <v>0.3631361625008</v>
      </c>
      <c r="O153" s="244">
        <f>E153+F153</f>
        <v>0.43534794801686999</v>
      </c>
    </row>
    <row r="154" spans="1:15" x14ac:dyDescent="0.25">
      <c r="A154" s="84" t="s">
        <v>167</v>
      </c>
      <c r="B154" s="246" t="s">
        <v>18</v>
      </c>
      <c r="C154" s="133">
        <v>3.0457834092327598</v>
      </c>
      <c r="D154" s="133">
        <v>2.3698482868330002</v>
      </c>
      <c r="E154" s="133">
        <v>0.28705540868141</v>
      </c>
      <c r="F154" s="133">
        <v>0.37951644547234997</v>
      </c>
      <c r="G154" s="133">
        <v>3.1623906566315498</v>
      </c>
      <c r="H154" s="133">
        <v>2.4533957729240399</v>
      </c>
      <c r="I154" s="133">
        <v>0.28452472846491</v>
      </c>
      <c r="J154" s="242">
        <v>0.41505125100110002</v>
      </c>
      <c r="K154" s="671"/>
      <c r="L154" s="671"/>
      <c r="M154" s="244">
        <f t="shared" si="19"/>
        <v>3.1623906566315498</v>
      </c>
      <c r="N154" s="244">
        <f t="shared" si="17"/>
        <v>2.4628146771655399</v>
      </c>
      <c r="O154" s="244">
        <f t="shared" si="18"/>
        <v>0.69957597946601002</v>
      </c>
    </row>
    <row r="169" spans="10:10" x14ac:dyDescent="0.25">
      <c r="J169" s="192"/>
    </row>
    <row r="170" spans="10:10" x14ac:dyDescent="0.25">
      <c r="J170" s="192"/>
    </row>
    <row r="171" spans="10:10" x14ac:dyDescent="0.25">
      <c r="J171" s="192"/>
    </row>
    <row r="177" spans="2:7" x14ac:dyDescent="0.25">
      <c r="B177" s="85"/>
    </row>
    <row r="187" spans="2:7" x14ac:dyDescent="0.25">
      <c r="G187" s="85"/>
    </row>
  </sheetData>
  <mergeCells count="10">
    <mergeCell ref="Y55:AF55"/>
    <mergeCell ref="AG55:AJ55"/>
    <mergeCell ref="AN55:AT55"/>
    <mergeCell ref="AU55:AX55"/>
    <mergeCell ref="M7:N7"/>
    <mergeCell ref="C55:F55"/>
    <mergeCell ref="G55:J55"/>
    <mergeCell ref="M55:P55"/>
    <mergeCell ref="Q55:T55"/>
    <mergeCell ref="U55:X55"/>
  </mergeCells>
  <conditionalFormatting sqref="R48:R53 S6:S47">
    <cfRule type="colorScale" priority="1">
      <colorScale>
        <cfvo type="min"/>
        <cfvo type="max"/>
        <color rgb="FFFCFCFF"/>
        <color rgb="FF63BE7B"/>
      </colorScale>
    </cfRule>
  </conditionalFormatting>
  <hyperlinks>
    <hyperlink ref="A106" r:id="rId1" display="http://stats.oecd.org/OECDStat_Metadata/ShowMetadata.ashx?Dataset=MSTI_PUB&amp;ShowOnWeb=true&amp;Lang=en"/>
    <hyperlink ref="K6" r:id="rId2"/>
  </hyperlinks>
  <pageMargins left="0.7" right="0.7" top="0.75" bottom="0.75" header="0.3" footer="0.3"/>
  <drawing r:id="rId3"/>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4"/>
  <sheetViews>
    <sheetView zoomScaleNormal="100" workbookViewId="0">
      <selection activeCell="C17" sqref="C17"/>
    </sheetView>
  </sheetViews>
  <sheetFormatPr defaultRowHeight="15" x14ac:dyDescent="0.25"/>
  <cols>
    <col min="2" max="2" width="10.7109375" customWidth="1"/>
    <col min="3" max="3" width="12.7109375" customWidth="1"/>
    <col min="4" max="4" width="11.85546875" customWidth="1"/>
    <col min="5" max="5" width="11" customWidth="1"/>
    <col min="6" max="6" width="10.5703125" customWidth="1"/>
    <col min="7" max="7" width="12.7109375" customWidth="1"/>
    <col min="8" max="8" width="16.140625" customWidth="1"/>
    <col min="9" max="9" width="14.5703125" customWidth="1"/>
    <col min="10" max="10" width="15.85546875" customWidth="1"/>
    <col min="11" max="11" width="11.42578125" customWidth="1"/>
    <col min="12" max="12" width="12.85546875" customWidth="1"/>
    <col min="13" max="14" width="14.7109375" customWidth="1"/>
    <col min="16" max="16" width="10.7109375" customWidth="1"/>
    <col min="17" max="17" width="13.7109375" customWidth="1"/>
    <col min="18" max="18" width="11.140625" customWidth="1"/>
  </cols>
  <sheetData>
    <row r="1" spans="1:18" ht="15.75" x14ac:dyDescent="0.25">
      <c r="A1" s="8" t="s">
        <v>22394</v>
      </c>
      <c r="B1" s="7"/>
      <c r="C1" s="7"/>
      <c r="D1" s="7"/>
      <c r="E1" s="7"/>
      <c r="F1" s="7"/>
      <c r="G1" s="7"/>
      <c r="H1" s="7"/>
    </row>
    <row r="2" spans="1:18" ht="15.75" x14ac:dyDescent="0.25">
      <c r="A2" s="95" t="s">
        <v>22407</v>
      </c>
      <c r="B2" s="7"/>
      <c r="C2" s="7"/>
      <c r="D2" s="7"/>
      <c r="E2" s="7"/>
      <c r="F2" s="7"/>
      <c r="G2" s="7"/>
      <c r="H2" s="7"/>
    </row>
    <row r="4" spans="1:18" ht="132.75" customHeight="1" x14ac:dyDescent="0.25">
      <c r="A4" s="1"/>
      <c r="B4" s="89" t="s">
        <v>22408</v>
      </c>
      <c r="C4" s="89" t="s">
        <v>22409</v>
      </c>
      <c r="D4" s="89" t="s">
        <v>22410</v>
      </c>
      <c r="E4" s="89" t="s">
        <v>22411</v>
      </c>
      <c r="F4" s="89" t="s">
        <v>22412</v>
      </c>
      <c r="G4" s="89" t="s">
        <v>22238</v>
      </c>
      <c r="H4" s="89" t="s">
        <v>22413</v>
      </c>
      <c r="I4" s="89" t="s">
        <v>22414</v>
      </c>
      <c r="J4" s="114" t="s">
        <v>22415</v>
      </c>
      <c r="K4" s="114" t="s">
        <v>22416</v>
      </c>
      <c r="L4" s="114" t="s">
        <v>22392</v>
      </c>
      <c r="M4" s="114" t="s">
        <v>22391</v>
      </c>
      <c r="N4" s="84"/>
      <c r="O4" s="84"/>
      <c r="P4" s="84"/>
      <c r="Q4" s="84"/>
    </row>
    <row r="5" spans="1:18" x14ac:dyDescent="0.25">
      <c r="A5" s="1">
        <v>2008</v>
      </c>
      <c r="B5" s="20">
        <v>208.03979999999999</v>
      </c>
      <c r="C5" s="20">
        <v>89.3369</v>
      </c>
      <c r="D5" s="20">
        <v>24.4925</v>
      </c>
      <c r="E5" s="14">
        <v>4.3304</v>
      </c>
      <c r="F5" s="20">
        <v>89.88</v>
      </c>
      <c r="G5" s="738">
        <f t="shared" ref="G5:G14" si="0">B5/H5</f>
        <v>1.2595266780890339E-2</v>
      </c>
      <c r="H5" s="5">
        <v>16517.3</v>
      </c>
      <c r="I5" s="5">
        <f>H5*1000</f>
        <v>16517300</v>
      </c>
      <c r="J5" s="104">
        <f t="shared" ref="J5:J14" si="1">C5+D5</f>
        <v>113.82939999999999</v>
      </c>
      <c r="K5" s="104">
        <f t="shared" ref="K5:K14" si="2">E5+F5</f>
        <v>94.210399999999993</v>
      </c>
      <c r="L5" s="115">
        <f>J5/H5</f>
        <v>6.8915258547099104E-3</v>
      </c>
      <c r="M5" s="115">
        <f t="shared" ref="M5:M14" si="3">(E5+F5)/H5</f>
        <v>5.7037409261804289E-3</v>
      </c>
      <c r="N5" s="84"/>
      <c r="O5" s="53"/>
      <c r="P5" s="53"/>
      <c r="Q5" s="53"/>
    </row>
    <row r="6" spans="1:18" x14ac:dyDescent="0.25">
      <c r="A6" s="1">
        <v>2009</v>
      </c>
      <c r="B6" s="20">
        <v>197.39750000000001</v>
      </c>
      <c r="C6" s="20">
        <v>83.220799999999997</v>
      </c>
      <c r="D6" s="20">
        <v>21.685599999999997</v>
      </c>
      <c r="E6" s="14">
        <v>4.2845000000000004</v>
      </c>
      <c r="F6" s="20">
        <v>88.206600000000009</v>
      </c>
      <c r="G6" s="738">
        <f t="shared" si="0"/>
        <v>1.3954396680310196E-2</v>
      </c>
      <c r="H6" s="5">
        <v>14145.9</v>
      </c>
      <c r="I6" s="5">
        <f t="shared" ref="I6:I12" si="4">H6*1000</f>
        <v>14145900</v>
      </c>
      <c r="J6" s="104">
        <f t="shared" si="1"/>
        <v>104.90639999999999</v>
      </c>
      <c r="K6" s="104">
        <f t="shared" si="2"/>
        <v>92.491100000000003</v>
      </c>
      <c r="L6" s="115">
        <f t="shared" ref="L6:L13" si="5">J6/H6</f>
        <v>7.4160286726189214E-3</v>
      </c>
      <c r="M6" s="115">
        <f t="shared" si="3"/>
        <v>6.5383680076912748E-3</v>
      </c>
      <c r="N6" s="84"/>
      <c r="O6" s="53"/>
      <c r="P6" s="53"/>
      <c r="Q6" s="53"/>
    </row>
    <row r="7" spans="1:18" x14ac:dyDescent="0.25">
      <c r="A7" s="2">
        <v>2010</v>
      </c>
      <c r="B7" s="20">
        <v>232.75960000000001</v>
      </c>
      <c r="C7" s="20">
        <v>88.533299999999997</v>
      </c>
      <c r="D7" s="20">
        <v>24.560599999999997</v>
      </c>
      <c r="E7" s="14">
        <v>2.9024999999999999</v>
      </c>
      <c r="F7" s="20">
        <v>116.7632</v>
      </c>
      <c r="G7" s="738">
        <f t="shared" si="0"/>
        <v>1.5816233479427854E-2</v>
      </c>
      <c r="H7" s="5">
        <v>14716.5</v>
      </c>
      <c r="I7" s="5">
        <f t="shared" si="4"/>
        <v>14716500</v>
      </c>
      <c r="J7" s="104">
        <f t="shared" si="1"/>
        <v>113.09389999999999</v>
      </c>
      <c r="K7" s="104">
        <f t="shared" si="2"/>
        <v>119.6657</v>
      </c>
      <c r="L7" s="115">
        <f t="shared" si="5"/>
        <v>7.6848367478680388E-3</v>
      </c>
      <c r="M7" s="115">
        <f t="shared" si="3"/>
        <v>8.1313967315598135E-3</v>
      </c>
      <c r="N7" s="84"/>
      <c r="O7" s="53"/>
      <c r="P7" s="53"/>
      <c r="Q7" s="53"/>
    </row>
    <row r="8" spans="1:18" x14ac:dyDescent="0.25">
      <c r="A8" s="2">
        <v>2011</v>
      </c>
      <c r="B8" s="20">
        <v>384.44650000000001</v>
      </c>
      <c r="C8" s="20">
        <v>107.00689999999999</v>
      </c>
      <c r="D8" s="20">
        <v>31.0974</v>
      </c>
      <c r="E8" s="14">
        <v>3.4975999999999998</v>
      </c>
      <c r="F8" s="20">
        <v>242.84470000000002</v>
      </c>
      <c r="G8" s="738">
        <f t="shared" si="0"/>
        <v>2.3065498332093405E-2</v>
      </c>
      <c r="H8" s="5">
        <v>16667.599999999999</v>
      </c>
      <c r="I8" s="5">
        <f t="shared" si="4"/>
        <v>16667599.999999998</v>
      </c>
      <c r="J8" s="104">
        <f t="shared" si="1"/>
        <v>138.10429999999999</v>
      </c>
      <c r="K8" s="104">
        <f t="shared" si="2"/>
        <v>246.34230000000002</v>
      </c>
      <c r="L8" s="115">
        <f t="shared" si="5"/>
        <v>8.2857939955362503E-3</v>
      </c>
      <c r="M8" s="115">
        <f t="shared" si="3"/>
        <v>1.4779710336221174E-2</v>
      </c>
      <c r="N8" s="84"/>
      <c r="O8" s="53"/>
      <c r="P8" s="53"/>
      <c r="Q8" s="53"/>
    </row>
    <row r="9" spans="1:18" x14ac:dyDescent="0.25">
      <c r="A9" s="2">
        <v>2012</v>
      </c>
      <c r="B9" s="20">
        <v>380.69470000000001</v>
      </c>
      <c r="C9" s="20">
        <v>122.32239999999999</v>
      </c>
      <c r="D9" s="20">
        <v>35.363399999999999</v>
      </c>
      <c r="E9" s="14">
        <v>4.0118</v>
      </c>
      <c r="F9" s="20">
        <v>218.99710000000002</v>
      </c>
      <c r="G9" s="738">
        <f t="shared" si="0"/>
        <v>2.1226474638832666E-2</v>
      </c>
      <c r="H9" s="5">
        <v>17934.900000000001</v>
      </c>
      <c r="I9" s="5">
        <f>H9*1000</f>
        <v>17934900</v>
      </c>
      <c r="J9" s="104">
        <f t="shared" si="1"/>
        <v>157.68579999999997</v>
      </c>
      <c r="K9" s="104">
        <f t="shared" si="2"/>
        <v>223.00890000000001</v>
      </c>
      <c r="L9" s="115">
        <f t="shared" si="5"/>
        <v>8.7921203909695593E-3</v>
      </c>
      <c r="M9" s="115">
        <f t="shared" si="3"/>
        <v>1.2434354247863105E-2</v>
      </c>
      <c r="N9" s="84"/>
      <c r="O9" s="53"/>
      <c r="P9" s="53"/>
      <c r="Q9" s="53"/>
    </row>
    <row r="10" spans="1:18" x14ac:dyDescent="0.25">
      <c r="A10" s="2">
        <v>2013</v>
      </c>
      <c r="B10" s="20">
        <v>326.04470000000003</v>
      </c>
      <c r="C10" s="20">
        <v>137.92660000000001</v>
      </c>
      <c r="D10" s="20">
        <v>29.1174</v>
      </c>
      <c r="E10" s="14">
        <v>3.444</v>
      </c>
      <c r="F10" s="20">
        <v>155.5566</v>
      </c>
      <c r="G10" s="738">
        <f t="shared" si="0"/>
        <v>1.7221610686498738E-2</v>
      </c>
      <c r="H10" s="5">
        <v>18932.3</v>
      </c>
      <c r="I10" s="5">
        <f t="shared" si="4"/>
        <v>18932300</v>
      </c>
      <c r="J10" s="104">
        <f t="shared" si="1"/>
        <v>167.04400000000001</v>
      </c>
      <c r="K10" s="104">
        <f t="shared" si="2"/>
        <v>159.00059999999999</v>
      </c>
      <c r="L10" s="115">
        <f t="shared" si="5"/>
        <v>8.823228028290277E-3</v>
      </c>
      <c r="M10" s="115">
        <f t="shared" si="3"/>
        <v>8.3983773762300405E-3</v>
      </c>
      <c r="N10" s="84"/>
      <c r="O10" s="53"/>
      <c r="P10" s="53"/>
      <c r="Q10" s="53"/>
    </row>
    <row r="11" spans="1:18" x14ac:dyDescent="0.25">
      <c r="A11" s="2">
        <v>2014</v>
      </c>
      <c r="B11" s="20">
        <v>286.73599999999999</v>
      </c>
      <c r="C11" s="20">
        <v>127.0012</v>
      </c>
      <c r="D11" s="20">
        <v>31.4816</v>
      </c>
      <c r="E11" s="14">
        <v>3.4243999999999999</v>
      </c>
      <c r="F11" s="20">
        <v>124.8288</v>
      </c>
      <c r="G11" s="738">
        <f t="shared" si="0"/>
        <v>1.4293063226526827E-2</v>
      </c>
      <c r="H11" s="5">
        <v>20061.2</v>
      </c>
      <c r="I11" s="5">
        <f t="shared" si="4"/>
        <v>20061200</v>
      </c>
      <c r="J11" s="98">
        <f t="shared" si="1"/>
        <v>158.4828</v>
      </c>
      <c r="K11" s="104">
        <f t="shared" si="2"/>
        <v>128.25319999999999</v>
      </c>
      <c r="L11" s="115">
        <f t="shared" si="5"/>
        <v>7.8999661037226082E-3</v>
      </c>
      <c r="M11" s="115">
        <f t="shared" si="3"/>
        <v>6.3930971228042185E-3</v>
      </c>
      <c r="N11" s="84"/>
      <c r="O11" s="53"/>
      <c r="P11" s="53"/>
      <c r="Q11" s="53"/>
    </row>
    <row r="12" spans="1:18" x14ac:dyDescent="0.25">
      <c r="A12" s="2">
        <v>2015</v>
      </c>
      <c r="B12" s="20">
        <v>302.8159</v>
      </c>
      <c r="C12" s="20">
        <v>125.21719999999999</v>
      </c>
      <c r="D12" s="20">
        <v>32.712400000000002</v>
      </c>
      <c r="E12" s="14">
        <v>5.4359999999999999</v>
      </c>
      <c r="F12" s="20">
        <v>139.4503</v>
      </c>
      <c r="G12" s="738">
        <f t="shared" si="0"/>
        <v>1.4662788107689327E-2</v>
      </c>
      <c r="H12" s="5">
        <v>20652</v>
      </c>
      <c r="I12" s="5">
        <f t="shared" si="4"/>
        <v>20652000</v>
      </c>
      <c r="J12" s="104">
        <f t="shared" si="1"/>
        <v>157.92959999999999</v>
      </c>
      <c r="K12" s="104">
        <f t="shared" si="2"/>
        <v>144.88630000000001</v>
      </c>
      <c r="L12" s="115">
        <f t="shared" si="5"/>
        <v>7.6471818710052292E-3</v>
      </c>
      <c r="M12" s="115">
        <f t="shared" si="3"/>
        <v>7.0156062366840983E-3</v>
      </c>
      <c r="N12" s="84"/>
      <c r="O12" s="53"/>
      <c r="P12" s="53"/>
      <c r="Q12" s="53"/>
    </row>
    <row r="13" spans="1:18" x14ac:dyDescent="0.25">
      <c r="A13" s="89">
        <v>2016</v>
      </c>
      <c r="B13" s="20">
        <v>270.3365</v>
      </c>
      <c r="C13" s="20">
        <v>96.054699999999997</v>
      </c>
      <c r="D13" s="20">
        <v>30.900299999999998</v>
      </c>
      <c r="E13" s="14">
        <v>4.1701000000000006</v>
      </c>
      <c r="F13" s="20">
        <v>139.2114</v>
      </c>
      <c r="G13" s="738">
        <f t="shared" si="0"/>
        <v>1.2467900528534403E-2</v>
      </c>
      <c r="H13" s="5">
        <v>21682.6</v>
      </c>
      <c r="I13" s="5">
        <f>H13*1000</f>
        <v>21682600</v>
      </c>
      <c r="J13" s="104">
        <f t="shared" si="1"/>
        <v>126.955</v>
      </c>
      <c r="K13" s="104">
        <f t="shared" si="2"/>
        <v>143.38149999999999</v>
      </c>
      <c r="L13" s="115">
        <f t="shared" si="5"/>
        <v>5.8551557470045111E-3</v>
      </c>
      <c r="M13" s="115">
        <f t="shared" si="3"/>
        <v>6.6127447815298905E-3</v>
      </c>
      <c r="N13" s="84"/>
      <c r="O13" s="53"/>
      <c r="P13" s="53"/>
      <c r="Q13" s="53"/>
    </row>
    <row r="14" spans="1:18" x14ac:dyDescent="0.25">
      <c r="A14" s="89">
        <v>2017</v>
      </c>
      <c r="B14" s="20">
        <v>304.31880000000001</v>
      </c>
      <c r="C14" s="20">
        <f>120602.5/1000</f>
        <v>120.60250000000001</v>
      </c>
      <c r="D14" s="20">
        <f>35801.9/1000</f>
        <v>35.801900000000003</v>
      </c>
      <c r="E14" s="14">
        <f>4295.6/1000</f>
        <v>4.2956000000000003</v>
      </c>
      <c r="F14" s="20">
        <v>143.61879999999999</v>
      </c>
      <c r="G14" s="738">
        <f t="shared" si="0"/>
        <v>1.2886619154693397E-2</v>
      </c>
      <c r="H14" s="827">
        <v>23615.1</v>
      </c>
      <c r="I14" s="5">
        <f>H14*1000</f>
        <v>23615100</v>
      </c>
      <c r="J14" s="104">
        <f t="shared" si="1"/>
        <v>156.40440000000001</v>
      </c>
      <c r="K14" s="104">
        <f t="shared" si="2"/>
        <v>147.9144</v>
      </c>
      <c r="L14" s="841">
        <f>J14/H14</f>
        <v>6.6230674441353212E-3</v>
      </c>
      <c r="M14" s="115">
        <f t="shared" si="3"/>
        <v>6.2635517105580759E-3</v>
      </c>
      <c r="N14" s="84"/>
      <c r="O14" s="53"/>
      <c r="P14" s="53"/>
      <c r="Q14" s="53"/>
    </row>
    <row r="15" spans="1:18" x14ac:dyDescent="0.25">
      <c r="C15" s="46"/>
      <c r="D15" s="46"/>
      <c r="E15" s="46"/>
      <c r="F15" s="46"/>
      <c r="M15" s="68"/>
      <c r="O15" s="84"/>
      <c r="P15" s="53"/>
      <c r="Q15" s="53"/>
      <c r="R15" s="53"/>
    </row>
    <row r="16" spans="1:18" x14ac:dyDescent="0.25">
      <c r="A16" s="842"/>
      <c r="B16" s="592"/>
      <c r="J16" s="81"/>
      <c r="K16" s="49"/>
      <c r="O16" s="84"/>
      <c r="P16" s="53"/>
      <c r="Q16" s="53"/>
      <c r="R16" s="53"/>
    </row>
    <row r="17" spans="3:18" x14ac:dyDescent="0.25">
      <c r="C17" s="31"/>
      <c r="G17" s="133"/>
      <c r="H17" s="133"/>
      <c r="O17" s="84"/>
      <c r="P17" s="53"/>
      <c r="Q17" s="53"/>
      <c r="R17" s="53"/>
    </row>
    <row r="18" spans="3:18" x14ac:dyDescent="0.25">
      <c r="O18" s="84"/>
      <c r="P18" s="53"/>
      <c r="Q18" s="53"/>
      <c r="R18" s="53"/>
    </row>
    <row r="19" spans="3:18" x14ac:dyDescent="0.25">
      <c r="O19" s="84"/>
      <c r="P19" s="53"/>
      <c r="Q19" s="53"/>
      <c r="R19" s="53"/>
    </row>
    <row r="20" spans="3:18" x14ac:dyDescent="0.25">
      <c r="C20" s="31"/>
    </row>
    <row r="21" spans="3:18" x14ac:dyDescent="0.25">
      <c r="J21" s="84"/>
      <c r="K21" s="84"/>
      <c r="L21" s="84"/>
      <c r="M21" s="84"/>
      <c r="N21" s="84"/>
    </row>
    <row r="25" spans="3:18" x14ac:dyDescent="0.25">
      <c r="K25" s="84"/>
      <c r="L25" s="84"/>
      <c r="M25" s="84"/>
      <c r="N25" s="84"/>
    </row>
    <row r="26" spans="3:18" x14ac:dyDescent="0.25">
      <c r="J26" s="84"/>
      <c r="K26" s="84"/>
      <c r="L26" s="84"/>
      <c r="M26" s="84"/>
      <c r="N26" s="84"/>
    </row>
    <row r="27" spans="3:18" x14ac:dyDescent="0.25">
      <c r="J27" s="84"/>
      <c r="K27" s="84"/>
      <c r="L27" s="84"/>
      <c r="M27" s="84"/>
      <c r="N27" s="84"/>
    </row>
    <row r="28" spans="3:18" x14ac:dyDescent="0.25">
      <c r="J28" s="84"/>
      <c r="K28" s="84"/>
      <c r="L28" s="84"/>
      <c r="M28" s="84"/>
      <c r="N28" s="84"/>
    </row>
    <row r="29" spans="3:18" x14ac:dyDescent="0.25">
      <c r="J29" s="84"/>
      <c r="K29" s="84"/>
      <c r="L29" s="84"/>
      <c r="M29" s="84"/>
      <c r="N29" s="84"/>
    </row>
    <row r="30" spans="3:18" x14ac:dyDescent="0.25">
      <c r="J30" s="84"/>
      <c r="K30" s="84"/>
      <c r="L30" s="84"/>
      <c r="M30" s="84"/>
      <c r="N30" s="84"/>
    </row>
    <row r="31" spans="3:18" x14ac:dyDescent="0.25">
      <c r="J31" s="84"/>
      <c r="K31" s="84"/>
      <c r="L31" s="84"/>
      <c r="M31" s="84"/>
      <c r="N31" s="84"/>
    </row>
    <row r="32" spans="3:18" x14ac:dyDescent="0.25">
      <c r="C32" s="4"/>
      <c r="D32" s="4"/>
      <c r="E32" s="4"/>
      <c r="F32" s="4"/>
      <c r="G32" s="4"/>
      <c r="H32" s="4"/>
      <c r="I32" s="4"/>
      <c r="J32" s="84"/>
      <c r="K32" s="84"/>
      <c r="L32" s="84"/>
      <c r="M32" s="84"/>
      <c r="N32" s="84"/>
    </row>
    <row r="33" spans="2:14" x14ac:dyDescent="0.25">
      <c r="B33" s="49"/>
      <c r="C33" s="53"/>
      <c r="D33" s="53"/>
      <c r="E33" s="53"/>
      <c r="F33" s="53"/>
      <c r="I33" s="49"/>
      <c r="J33" s="84"/>
      <c r="K33" s="84"/>
      <c r="L33" s="84"/>
      <c r="M33" s="84"/>
      <c r="N33" s="84"/>
    </row>
    <row r="34" spans="2:14" x14ac:dyDescent="0.25">
      <c r="B34" s="49"/>
      <c r="C34" s="53"/>
      <c r="D34" s="53"/>
      <c r="E34" s="53"/>
      <c r="F34" s="53"/>
      <c r="I34" s="49"/>
      <c r="J34" s="84"/>
      <c r="K34" s="84"/>
      <c r="L34" s="84"/>
      <c r="M34" s="84"/>
      <c r="N34" s="84"/>
    </row>
    <row r="35" spans="2:14" x14ac:dyDescent="0.25">
      <c r="B35" s="49"/>
      <c r="C35" s="53"/>
      <c r="D35" s="53"/>
      <c r="E35" s="53"/>
      <c r="F35" s="53"/>
      <c r="I35" s="49"/>
      <c r="J35" s="84"/>
      <c r="K35" s="84"/>
      <c r="L35" s="84"/>
      <c r="M35" s="84"/>
      <c r="N35" s="84"/>
    </row>
    <row r="36" spans="2:14" x14ac:dyDescent="0.25">
      <c r="B36" s="49"/>
      <c r="C36" s="53"/>
      <c r="D36" s="53"/>
      <c r="E36" s="53"/>
      <c r="F36" s="53"/>
      <c r="I36" s="49"/>
      <c r="J36" s="84"/>
      <c r="K36" s="84"/>
      <c r="L36" s="84"/>
      <c r="M36" s="84"/>
      <c r="N36" s="84"/>
    </row>
    <row r="37" spans="2:14" x14ac:dyDescent="0.25">
      <c r="B37" s="49"/>
      <c r="C37" s="53"/>
      <c r="D37" s="53"/>
      <c r="E37" s="53"/>
      <c r="F37" s="53"/>
      <c r="I37" s="49"/>
      <c r="J37" s="84"/>
      <c r="K37" s="84"/>
      <c r="L37" s="84"/>
      <c r="M37" s="84"/>
      <c r="N37" s="84"/>
    </row>
    <row r="38" spans="2:14" x14ac:dyDescent="0.25">
      <c r="B38" s="49"/>
      <c r="C38" s="53"/>
      <c r="D38" s="53"/>
      <c r="E38" s="53"/>
      <c r="F38" s="53"/>
      <c r="I38" s="49"/>
      <c r="J38" s="84"/>
      <c r="K38" s="84"/>
      <c r="L38" s="84"/>
      <c r="M38" s="84"/>
      <c r="N38" s="84"/>
    </row>
    <row r="39" spans="2:14" x14ac:dyDescent="0.25">
      <c r="B39" s="49"/>
      <c r="C39" s="53"/>
      <c r="D39" s="53"/>
      <c r="E39" s="53"/>
      <c r="F39" s="53"/>
      <c r="I39" s="49"/>
      <c r="J39" s="84"/>
      <c r="K39" s="84"/>
      <c r="L39" s="84"/>
      <c r="M39" s="84"/>
      <c r="N39" s="84"/>
    </row>
    <row r="40" spans="2:14" x14ac:dyDescent="0.25">
      <c r="C40" s="53"/>
      <c r="D40" s="53"/>
      <c r="E40" s="53"/>
      <c r="F40" s="53"/>
      <c r="J40" s="84"/>
      <c r="K40" s="84"/>
      <c r="L40" s="84"/>
      <c r="M40" s="84"/>
      <c r="N40" s="84"/>
    </row>
    <row r="41" spans="2:14" x14ac:dyDescent="0.25">
      <c r="J41" s="84"/>
      <c r="K41" s="84"/>
      <c r="L41" s="84"/>
      <c r="M41" s="84"/>
      <c r="N41" s="84"/>
    </row>
    <row r="42" spans="2:14" x14ac:dyDescent="0.25">
      <c r="C42" s="46"/>
      <c r="D42" s="46"/>
      <c r="E42" s="47"/>
      <c r="J42" s="84"/>
      <c r="K42" s="84"/>
      <c r="L42" s="84"/>
      <c r="M42" s="84"/>
      <c r="N42" s="84"/>
    </row>
    <row r="43" spans="2:14" x14ac:dyDescent="0.25">
      <c r="C43" s="15"/>
      <c r="E43" s="53"/>
      <c r="J43" s="84"/>
      <c r="K43" s="84"/>
      <c r="L43" s="84"/>
      <c r="M43" s="84"/>
      <c r="N43" s="84"/>
    </row>
    <row r="44" spans="2:14" x14ac:dyDescent="0.25">
      <c r="C44" s="50"/>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7"/>
  <sheetViews>
    <sheetView zoomScale="90" zoomScaleNormal="90" workbookViewId="0">
      <selection activeCell="F12" sqref="F12"/>
    </sheetView>
  </sheetViews>
  <sheetFormatPr defaultRowHeight="15" x14ac:dyDescent="0.25"/>
  <cols>
    <col min="1" max="1" width="18.140625" customWidth="1"/>
    <col min="2" max="2" width="12.42578125" customWidth="1"/>
    <col min="3" max="3" width="20.85546875" customWidth="1"/>
    <col min="4" max="4" width="13.140625" customWidth="1"/>
    <col min="5" max="5" width="18.85546875" customWidth="1"/>
    <col min="6" max="6" width="20.5703125" customWidth="1"/>
    <col min="7" max="7" width="13.85546875" customWidth="1"/>
  </cols>
  <sheetData>
    <row r="1" spans="1:23" s="84" customFormat="1" x14ac:dyDescent="0.25"/>
    <row r="2" spans="1:23" s="84" customFormat="1" x14ac:dyDescent="0.25"/>
    <row r="3" spans="1:23" s="84" customFormat="1" x14ac:dyDescent="0.25"/>
    <row r="4" spans="1:23" s="84" customFormat="1" x14ac:dyDescent="0.25"/>
    <row r="5" spans="1:23" s="84" customFormat="1" x14ac:dyDescent="0.25">
      <c r="A5" s="961" t="s">
        <v>22421</v>
      </c>
      <c r="B5" s="961" t="s">
        <v>21946</v>
      </c>
      <c r="C5" s="961"/>
      <c r="D5" s="961"/>
      <c r="E5" s="961"/>
    </row>
    <row r="6" spans="1:23" x14ac:dyDescent="0.25">
      <c r="A6" s="961"/>
      <c r="B6" s="961" t="s">
        <v>21947</v>
      </c>
      <c r="C6" s="961"/>
      <c r="D6" s="961"/>
      <c r="E6" s="961"/>
    </row>
    <row r="7" spans="1:23" x14ac:dyDescent="0.25">
      <c r="A7" s="968"/>
      <c r="B7" s="961" t="s">
        <v>21945</v>
      </c>
      <c r="C7" s="961"/>
      <c r="D7" s="961"/>
      <c r="E7" s="961"/>
    </row>
    <row r="8" spans="1:23" x14ac:dyDescent="0.25">
      <c r="A8" s="961"/>
      <c r="B8" s="961" t="s">
        <v>22559</v>
      </c>
      <c r="C8" s="961"/>
      <c r="D8" s="961"/>
      <c r="E8" s="961"/>
    </row>
    <row r="10" spans="1:23" x14ac:dyDescent="0.25">
      <c r="A10" s="6" t="s">
        <v>22428</v>
      </c>
    </row>
    <row r="11" spans="1:23" s="84" customFormat="1" ht="89.25" customHeight="1" x14ac:dyDescent="0.25">
      <c r="A11" s="86"/>
      <c r="B11" s="881" t="s">
        <v>22057</v>
      </c>
      <c r="C11" s="882"/>
      <c r="D11" s="58" t="s">
        <v>21944</v>
      </c>
      <c r="E11" s="881" t="s">
        <v>22060</v>
      </c>
    </row>
    <row r="12" spans="1:23" ht="84" customHeight="1" x14ac:dyDescent="0.25">
      <c r="A12" s="86" t="s">
        <v>9</v>
      </c>
      <c r="B12" s="881"/>
      <c r="C12" s="880" t="s">
        <v>22058</v>
      </c>
      <c r="D12" s="880" t="s">
        <v>22059</v>
      </c>
      <c r="E12" s="880" t="s">
        <v>22062</v>
      </c>
      <c r="F12" s="1075"/>
      <c r="G12" s="952"/>
      <c r="H12" s="1076"/>
    </row>
    <row r="13" spans="1:23" x14ac:dyDescent="0.25">
      <c r="A13" s="86" t="s">
        <v>131</v>
      </c>
      <c r="B13" s="86">
        <v>2016</v>
      </c>
      <c r="C13" s="154">
        <v>29.8</v>
      </c>
      <c r="D13" s="154">
        <v>80591</v>
      </c>
      <c r="E13" s="741">
        <v>3.3742973598343902</v>
      </c>
      <c r="F13" s="1077"/>
      <c r="G13" s="102"/>
      <c r="H13" s="102"/>
    </row>
    <row r="14" spans="1:23" x14ac:dyDescent="0.25">
      <c r="A14" s="86" t="s">
        <v>128</v>
      </c>
      <c r="B14" s="86">
        <v>2016</v>
      </c>
      <c r="C14" s="742">
        <v>7.5</v>
      </c>
      <c r="D14" s="154">
        <v>23654</v>
      </c>
      <c r="E14" s="741">
        <v>2.0020216815651599</v>
      </c>
      <c r="F14" s="1075"/>
      <c r="G14" s="952"/>
      <c r="H14" s="952"/>
      <c r="W14" s="842"/>
    </row>
    <row r="15" spans="1:23" x14ac:dyDescent="0.25">
      <c r="A15" s="86" t="s">
        <v>121</v>
      </c>
      <c r="B15" s="86">
        <v>2016</v>
      </c>
      <c r="C15" s="154">
        <v>19</v>
      </c>
      <c r="D15" s="154">
        <v>105803</v>
      </c>
      <c r="E15" s="741">
        <v>1.24366149111428</v>
      </c>
      <c r="F15" s="1075"/>
      <c r="G15" s="952"/>
      <c r="H15" s="952"/>
      <c r="W15" s="842"/>
    </row>
    <row r="16" spans="1:23" x14ac:dyDescent="0.25">
      <c r="A16" s="86" t="s">
        <v>134</v>
      </c>
      <c r="B16" s="86">
        <v>2016</v>
      </c>
      <c r="C16" s="154">
        <v>17.8</v>
      </c>
      <c r="D16" s="154">
        <v>59501</v>
      </c>
      <c r="E16" s="741">
        <v>2.7441793661297802</v>
      </c>
      <c r="F16" s="1075"/>
      <c r="G16" s="952"/>
      <c r="H16" s="952"/>
      <c r="W16" s="842"/>
    </row>
    <row r="17" spans="1:23" x14ac:dyDescent="0.25">
      <c r="A17" s="86" t="s">
        <v>130</v>
      </c>
      <c r="B17" s="86">
        <v>2016</v>
      </c>
      <c r="C17" s="154">
        <v>15.5</v>
      </c>
      <c r="D17" s="154">
        <v>53218</v>
      </c>
      <c r="E17" s="741">
        <v>3.2549022634842601</v>
      </c>
      <c r="F17" s="1075"/>
      <c r="G17" s="952"/>
      <c r="H17" s="952"/>
      <c r="W17" s="842"/>
    </row>
    <row r="18" spans="1:23" x14ac:dyDescent="0.25">
      <c r="A18" s="86" t="s">
        <v>113</v>
      </c>
      <c r="B18" s="86">
        <v>2016</v>
      </c>
      <c r="C18" s="154">
        <v>13.899999999999999</v>
      </c>
      <c r="D18" s="154">
        <v>44550</v>
      </c>
      <c r="E18" s="741">
        <v>2.9394946009128402</v>
      </c>
      <c r="F18" s="1075"/>
      <c r="G18" s="952"/>
      <c r="H18" s="952"/>
      <c r="W18" s="842"/>
    </row>
    <row r="19" spans="1:23" x14ac:dyDescent="0.25">
      <c r="A19" s="86" t="s">
        <v>116</v>
      </c>
      <c r="B19" s="86">
        <v>2016</v>
      </c>
      <c r="C19" s="154">
        <v>12.799999999999999</v>
      </c>
      <c r="D19" s="154">
        <v>70332</v>
      </c>
      <c r="E19" s="741">
        <v>2.1019761275892801</v>
      </c>
      <c r="F19" s="1075"/>
      <c r="G19" s="952"/>
      <c r="H19" s="952"/>
      <c r="W19" s="842"/>
    </row>
    <row r="20" spans="1:23" x14ac:dyDescent="0.25">
      <c r="A20" s="86" t="s">
        <v>111</v>
      </c>
      <c r="B20" s="86">
        <v>2016</v>
      </c>
      <c r="C20" s="154">
        <v>12.5</v>
      </c>
      <c r="D20" s="154">
        <v>46017</v>
      </c>
      <c r="E20" s="741">
        <v>2.7464511315132101</v>
      </c>
      <c r="F20" s="1075"/>
      <c r="G20" s="952"/>
      <c r="H20" s="952"/>
      <c r="W20" s="842"/>
    </row>
    <row r="21" spans="1:23" x14ac:dyDescent="0.25">
      <c r="A21" s="86" t="s">
        <v>118</v>
      </c>
      <c r="B21" s="86">
        <v>2016</v>
      </c>
      <c r="C21" s="154">
        <v>12.2</v>
      </c>
      <c r="D21" s="154">
        <v>40258</v>
      </c>
      <c r="E21" s="741">
        <v>4.2512121766037598</v>
      </c>
      <c r="F21" s="1075"/>
      <c r="G21" s="952"/>
      <c r="H21" s="952"/>
      <c r="W21" s="842"/>
    </row>
    <row r="22" spans="1:23" x14ac:dyDescent="0.25">
      <c r="A22" s="86" t="s">
        <v>133</v>
      </c>
      <c r="B22" s="86">
        <v>2016</v>
      </c>
      <c r="C22" s="154">
        <v>12.100000000000001</v>
      </c>
      <c r="D22" s="154">
        <v>39735</v>
      </c>
      <c r="E22" s="741">
        <v>1.6884742152415</v>
      </c>
      <c r="F22" s="1075"/>
      <c r="G22" s="952"/>
      <c r="H22" s="952"/>
      <c r="W22" s="842"/>
    </row>
    <row r="23" spans="1:23" x14ac:dyDescent="0.25">
      <c r="A23" s="86" t="s">
        <v>157</v>
      </c>
      <c r="B23" s="86">
        <v>2016</v>
      </c>
      <c r="C23" s="154">
        <v>11.600000000000001</v>
      </c>
      <c r="D23" s="154">
        <v>55707</v>
      </c>
      <c r="E23" s="741">
        <v>1.8787011841379</v>
      </c>
      <c r="F23" s="1075"/>
      <c r="G23" s="952"/>
      <c r="H23" s="952"/>
      <c r="W23" s="842"/>
    </row>
    <row r="24" spans="1:23" x14ac:dyDescent="0.25">
      <c r="A24" s="86" t="s">
        <v>123</v>
      </c>
      <c r="B24" s="86">
        <v>2016</v>
      </c>
      <c r="C24" s="154">
        <v>11.7</v>
      </c>
      <c r="D24" s="154">
        <v>74941</v>
      </c>
      <c r="E24" s="741">
        <v>2.0381568107096801</v>
      </c>
      <c r="F24" s="1075"/>
      <c r="G24" s="952"/>
      <c r="H24" s="952"/>
      <c r="W24" s="842"/>
    </row>
    <row r="25" spans="1:23" x14ac:dyDescent="0.25">
      <c r="A25" s="86" t="s">
        <v>109</v>
      </c>
      <c r="B25" s="86">
        <v>2016</v>
      </c>
      <c r="C25" s="154">
        <v>10.4</v>
      </c>
      <c r="D25" s="154">
        <v>56444</v>
      </c>
      <c r="E25" s="741">
        <v>2.8712531982679299</v>
      </c>
      <c r="F25" s="1075"/>
      <c r="G25" s="952"/>
      <c r="H25" s="952"/>
      <c r="W25" s="842"/>
    </row>
    <row r="26" spans="1:23" x14ac:dyDescent="0.25">
      <c r="A26" s="86" t="s">
        <v>159</v>
      </c>
      <c r="B26" s="86">
        <v>2016</v>
      </c>
      <c r="C26" s="154">
        <v>9.8999999999999986</v>
      </c>
      <c r="D26" s="154">
        <v>41593</v>
      </c>
      <c r="E26" s="741">
        <v>1.2774324243808499</v>
      </c>
      <c r="F26" s="1075"/>
      <c r="G26" s="952"/>
      <c r="H26" s="952"/>
      <c r="W26" s="842"/>
    </row>
    <row r="27" spans="1:23" x14ac:dyDescent="0.25">
      <c r="A27" s="86" t="s">
        <v>19</v>
      </c>
      <c r="B27" s="86">
        <v>2016</v>
      </c>
      <c r="C27" s="154">
        <v>9.1000000000000014</v>
      </c>
      <c r="D27" s="154">
        <v>47290</v>
      </c>
      <c r="E27" s="741">
        <v>3.0869473755955799</v>
      </c>
      <c r="F27" s="1075"/>
      <c r="G27" s="952"/>
      <c r="H27" s="952"/>
      <c r="W27" s="842"/>
    </row>
    <row r="28" spans="1:23" x14ac:dyDescent="0.25">
      <c r="A28" s="86" t="s">
        <v>117</v>
      </c>
      <c r="B28" s="86">
        <v>2016</v>
      </c>
      <c r="C28" s="154">
        <v>8.9</v>
      </c>
      <c r="D28" s="154">
        <v>70638</v>
      </c>
      <c r="E28" s="741">
        <v>1.1768095613673399</v>
      </c>
      <c r="F28" s="1075"/>
      <c r="G28" s="952"/>
      <c r="H28" s="952"/>
      <c r="W28" s="842"/>
    </row>
    <row r="29" spans="1:23" x14ac:dyDescent="0.25">
      <c r="A29" s="86" t="s">
        <v>112</v>
      </c>
      <c r="B29" s="86">
        <v>2016</v>
      </c>
      <c r="C29" s="154">
        <v>8.5</v>
      </c>
      <c r="D29" s="154">
        <v>39869</v>
      </c>
      <c r="E29" s="741">
        <v>2.24775882885264</v>
      </c>
      <c r="F29" s="1077"/>
      <c r="G29" s="102"/>
      <c r="H29" s="102"/>
      <c r="W29" s="842"/>
    </row>
    <row r="30" spans="1:23" x14ac:dyDescent="0.25">
      <c r="A30" s="86" t="s">
        <v>106</v>
      </c>
      <c r="B30" s="86">
        <v>2011</v>
      </c>
      <c r="C30" s="154">
        <v>8.3999999999999986</v>
      </c>
      <c r="D30" s="154">
        <v>45077</v>
      </c>
      <c r="E30" s="741">
        <v>1.60407289391434</v>
      </c>
      <c r="F30" s="1075"/>
      <c r="G30" s="952"/>
      <c r="H30" s="952"/>
      <c r="W30" s="842"/>
    </row>
    <row r="31" spans="1:23" x14ac:dyDescent="0.25">
      <c r="A31" s="86" t="s">
        <v>796</v>
      </c>
      <c r="B31" s="86">
        <v>2012</v>
      </c>
      <c r="C31" s="154">
        <v>8.1999999999999993</v>
      </c>
      <c r="D31" s="154">
        <v>29891</v>
      </c>
      <c r="E31" s="741">
        <v>4.2387106531125101</v>
      </c>
      <c r="F31" s="1075"/>
      <c r="G31" s="952"/>
      <c r="H31" s="952"/>
      <c r="W31" s="842"/>
    </row>
    <row r="32" spans="1:23" x14ac:dyDescent="0.25">
      <c r="A32" s="19" t="s">
        <v>110</v>
      </c>
      <c r="B32" s="19">
        <v>2016</v>
      </c>
      <c r="C32" s="883">
        <v>8.1</v>
      </c>
      <c r="D32" s="883">
        <v>19840</v>
      </c>
      <c r="E32" s="1078">
        <v>1.2467900528534401</v>
      </c>
      <c r="F32" s="1075"/>
      <c r="G32" s="952"/>
      <c r="H32" s="952"/>
      <c r="W32" s="842"/>
    </row>
    <row r="33" spans="1:23" x14ac:dyDescent="0.25">
      <c r="A33" s="86" t="s">
        <v>129</v>
      </c>
      <c r="B33" s="86">
        <v>2016</v>
      </c>
      <c r="C33" s="154">
        <v>7.7</v>
      </c>
      <c r="D33" s="154">
        <v>28359</v>
      </c>
      <c r="E33" s="1079">
        <v>1.1896949724726</v>
      </c>
      <c r="F33" s="1074"/>
      <c r="G33" s="48"/>
      <c r="H33" s="48"/>
      <c r="W33" s="842"/>
    </row>
    <row r="34" spans="1:23" x14ac:dyDescent="0.25">
      <c r="A34" s="86" t="s">
        <v>105</v>
      </c>
      <c r="B34" s="86">
        <v>2016</v>
      </c>
      <c r="C34" s="154">
        <v>7</v>
      </c>
      <c r="D34" s="154">
        <v>43582</v>
      </c>
      <c r="E34" s="1079">
        <v>2.4861651763722499</v>
      </c>
      <c r="F34" s="1074"/>
      <c r="G34" s="48"/>
      <c r="H34" s="48"/>
      <c r="W34" s="842"/>
    </row>
    <row r="35" spans="1:23" x14ac:dyDescent="0.25">
      <c r="A35" s="86" t="s">
        <v>22366</v>
      </c>
      <c r="B35" s="86">
        <v>2016</v>
      </c>
      <c r="C35" s="154">
        <v>6.6</v>
      </c>
      <c r="D35" s="154">
        <v>48346</v>
      </c>
      <c r="E35" s="741">
        <v>2.0324746207522799</v>
      </c>
      <c r="W35" s="842"/>
    </row>
    <row r="36" spans="1:23" x14ac:dyDescent="0.25">
      <c r="A36" s="86" t="s">
        <v>115</v>
      </c>
      <c r="B36" s="86">
        <v>2016</v>
      </c>
      <c r="C36" s="154">
        <v>6.6</v>
      </c>
      <c r="D36" s="154">
        <v>15531</v>
      </c>
      <c r="E36" s="741">
        <v>1.20606420269495</v>
      </c>
      <c r="W36" s="842"/>
    </row>
    <row r="37" spans="1:23" x14ac:dyDescent="0.25">
      <c r="A37" s="86" t="s">
        <v>114</v>
      </c>
      <c r="B37" s="86">
        <v>2016</v>
      </c>
      <c r="C37" s="154">
        <v>5.7</v>
      </c>
      <c r="D37" s="154">
        <v>18637</v>
      </c>
      <c r="E37" s="741">
        <v>0.99488939361041995</v>
      </c>
      <c r="W37" s="842"/>
    </row>
    <row r="38" spans="1:23" x14ac:dyDescent="0.25">
      <c r="A38" s="86" t="s">
        <v>384</v>
      </c>
      <c r="B38" s="743" t="s">
        <v>21685</v>
      </c>
      <c r="C38" s="154">
        <v>5.6999999999999993</v>
      </c>
      <c r="D38" s="154">
        <v>20152</v>
      </c>
      <c r="E38" s="741">
        <v>1.6782972781590699</v>
      </c>
      <c r="W38" s="842"/>
    </row>
    <row r="39" spans="1:23" x14ac:dyDescent="0.25">
      <c r="A39" s="86" t="s">
        <v>197</v>
      </c>
      <c r="B39" s="86">
        <v>2016</v>
      </c>
      <c r="C39" s="154">
        <v>5.6</v>
      </c>
      <c r="D39" s="154">
        <v>17664</v>
      </c>
      <c r="E39" s="741">
        <v>0.78965333622759004</v>
      </c>
      <c r="W39" s="842"/>
    </row>
    <row r="40" spans="1:23" x14ac:dyDescent="0.25">
      <c r="A40" s="86" t="s">
        <v>124</v>
      </c>
      <c r="B40" s="86">
        <v>2016</v>
      </c>
      <c r="C40" s="154">
        <v>5.0999999999999996</v>
      </c>
      <c r="D40" s="154">
        <v>13823</v>
      </c>
      <c r="E40" s="741">
        <v>1.00371125357899</v>
      </c>
      <c r="W40" s="842"/>
    </row>
    <row r="41" spans="1:23" x14ac:dyDescent="0.25">
      <c r="A41" s="86" t="s">
        <v>37</v>
      </c>
      <c r="B41" s="86">
        <v>2016</v>
      </c>
      <c r="C41" s="154">
        <v>5</v>
      </c>
      <c r="D41" s="154">
        <v>21161</v>
      </c>
      <c r="E41" s="741">
        <v>1.2677970719844001</v>
      </c>
      <c r="W41" s="842"/>
    </row>
    <row r="42" spans="1:23" x14ac:dyDescent="0.25">
      <c r="A42" s="86" t="s">
        <v>119</v>
      </c>
      <c r="B42" s="86">
        <v>2016</v>
      </c>
      <c r="C42" s="154">
        <v>4</v>
      </c>
      <c r="D42" s="154">
        <v>31984</v>
      </c>
      <c r="E42" s="741">
        <v>1.2859846947628399</v>
      </c>
      <c r="W42" s="842"/>
    </row>
    <row r="43" spans="1:23" x14ac:dyDescent="0.25">
      <c r="A43" s="86" t="s">
        <v>193</v>
      </c>
      <c r="B43" s="86">
        <v>2016</v>
      </c>
      <c r="C43" s="154">
        <v>3.9000000000000004</v>
      </c>
      <c r="D43" s="154">
        <v>15547</v>
      </c>
      <c r="E43" s="741">
        <v>0.44289879184912001</v>
      </c>
      <c r="W43" s="842"/>
    </row>
    <row r="44" spans="1:23" x14ac:dyDescent="0.25">
      <c r="A44" s="86" t="s">
        <v>132</v>
      </c>
      <c r="B44" s="86">
        <v>2016</v>
      </c>
      <c r="C44" s="154">
        <v>3.7</v>
      </c>
      <c r="D44" s="154">
        <v>10512</v>
      </c>
      <c r="E44" s="741">
        <v>0.88150300576531004</v>
      </c>
      <c r="W44" s="842"/>
    </row>
    <row r="45" spans="1:23" x14ac:dyDescent="0.25">
      <c r="A45" s="86" t="s">
        <v>164</v>
      </c>
      <c r="B45" s="86">
        <v>2016</v>
      </c>
      <c r="C45" s="154">
        <v>2.6</v>
      </c>
      <c r="D45" s="154">
        <v>10608</v>
      </c>
      <c r="E45" s="741">
        <v>1.0969028069659199</v>
      </c>
      <c r="W45" s="842"/>
    </row>
    <row r="46" spans="1:23" s="84" customFormat="1" x14ac:dyDescent="0.25">
      <c r="A46" s="86" t="s">
        <v>158</v>
      </c>
      <c r="B46" s="86">
        <v>2016</v>
      </c>
      <c r="C46" s="154">
        <v>0.8</v>
      </c>
      <c r="D46" s="154">
        <v>9304</v>
      </c>
      <c r="E46" s="741">
        <v>0.50227342934398</v>
      </c>
      <c r="W46" s="842"/>
    </row>
    <row r="47" spans="1:23" s="84" customFormat="1" x14ac:dyDescent="0.25">
      <c r="A47" s="86" t="s">
        <v>107</v>
      </c>
      <c r="B47" s="86">
        <v>2015</v>
      </c>
      <c r="C47" s="154">
        <v>0.2</v>
      </c>
      <c r="D47" s="154">
        <v>15070</v>
      </c>
      <c r="E47" s="741">
        <v>0.36685112666843001</v>
      </c>
      <c r="W47" s="842"/>
    </row>
    <row r="48" spans="1:23" s="84" customFormat="1" x14ac:dyDescent="0.25">
      <c r="A48" s="86" t="s">
        <v>210</v>
      </c>
      <c r="B48" s="86">
        <v>2014</v>
      </c>
      <c r="C48" s="154">
        <v>1.6</v>
      </c>
      <c r="D48" s="154">
        <v>9895</v>
      </c>
      <c r="E48" s="154"/>
      <c r="W48" s="842"/>
    </row>
    <row r="49" spans="1:23" x14ac:dyDescent="0.25">
      <c r="A49" s="86" t="s">
        <v>194</v>
      </c>
      <c r="B49" s="86">
        <v>2016</v>
      </c>
      <c r="C49" s="154">
        <v>0.89999999999999991</v>
      </c>
      <c r="D49" s="154">
        <v>16730</v>
      </c>
      <c r="E49" s="741"/>
      <c r="W49" s="842"/>
    </row>
    <row r="50" spans="1:23" x14ac:dyDescent="0.25">
      <c r="A50" s="86" t="s">
        <v>211</v>
      </c>
      <c r="B50" s="86">
        <v>2016</v>
      </c>
      <c r="C50" s="154">
        <v>0.2</v>
      </c>
      <c r="D50" s="154">
        <v>6273</v>
      </c>
      <c r="E50" s="741"/>
      <c r="W50" s="842"/>
    </row>
    <row r="51" spans="1:23" x14ac:dyDescent="0.25">
      <c r="A51" s="86" t="s">
        <v>137</v>
      </c>
      <c r="B51" s="86">
        <v>2016</v>
      </c>
      <c r="C51" s="154">
        <v>9.9</v>
      </c>
      <c r="D51" s="154"/>
      <c r="E51" s="741">
        <v>2.34936234152357</v>
      </c>
      <c r="W51" s="842"/>
    </row>
    <row r="52" spans="1:23" x14ac:dyDescent="0.25">
      <c r="W52" s="842"/>
    </row>
    <row r="53" spans="1:23" x14ac:dyDescent="0.25">
      <c r="A53" t="s">
        <v>22061</v>
      </c>
      <c r="W53" s="842"/>
    </row>
    <row r="54" spans="1:23" ht="45" x14ac:dyDescent="0.25">
      <c r="A54" s="86"/>
      <c r="B54" s="86"/>
      <c r="C54" s="89"/>
      <c r="D54" s="89" t="s">
        <v>22060</v>
      </c>
      <c r="W54" s="842"/>
    </row>
    <row r="55" spans="1:23" ht="135" x14ac:dyDescent="0.25">
      <c r="A55" s="86" t="s">
        <v>9</v>
      </c>
      <c r="B55" s="89" t="s">
        <v>22058</v>
      </c>
      <c r="C55" s="89" t="s">
        <v>22062</v>
      </c>
      <c r="D55" s="89" t="s">
        <v>22058</v>
      </c>
      <c r="W55" s="842"/>
    </row>
    <row r="56" spans="1:23" x14ac:dyDescent="0.25">
      <c r="A56" s="86" t="s">
        <v>131</v>
      </c>
      <c r="B56" s="86">
        <v>2016</v>
      </c>
      <c r="C56" s="90">
        <v>3.3742973598343902</v>
      </c>
      <c r="D56" s="86">
        <v>29.8</v>
      </c>
      <c r="W56" s="842"/>
    </row>
    <row r="57" spans="1:23" x14ac:dyDescent="0.25">
      <c r="A57" s="86" t="s">
        <v>128</v>
      </c>
      <c r="B57" s="86">
        <v>2016</v>
      </c>
      <c r="C57" s="90">
        <v>2.0020216815651599</v>
      </c>
      <c r="D57" s="86">
        <v>7.5</v>
      </c>
      <c r="W57" s="842"/>
    </row>
    <row r="58" spans="1:23" x14ac:dyDescent="0.25">
      <c r="A58" s="86" t="s">
        <v>121</v>
      </c>
      <c r="B58" s="86">
        <v>2016</v>
      </c>
      <c r="C58" s="90">
        <v>1.24366149111428</v>
      </c>
      <c r="D58" s="86">
        <v>19</v>
      </c>
      <c r="W58" s="842"/>
    </row>
    <row r="59" spans="1:23" x14ac:dyDescent="0.25">
      <c r="A59" s="86" t="s">
        <v>134</v>
      </c>
      <c r="B59" s="86">
        <v>2016</v>
      </c>
      <c r="C59" s="90">
        <v>2.7441793661297802</v>
      </c>
      <c r="D59" s="86">
        <v>17.8</v>
      </c>
      <c r="W59" s="842"/>
    </row>
    <row r="60" spans="1:23" x14ac:dyDescent="0.25">
      <c r="A60" s="86" t="s">
        <v>130</v>
      </c>
      <c r="B60" s="86">
        <v>2016</v>
      </c>
      <c r="C60" s="90">
        <v>3.2549022634842601</v>
      </c>
      <c r="D60" s="86">
        <v>15.5</v>
      </c>
      <c r="W60" s="842"/>
    </row>
    <row r="61" spans="1:23" x14ac:dyDescent="0.25">
      <c r="A61" s="86" t="s">
        <v>113</v>
      </c>
      <c r="B61" s="86">
        <v>2016</v>
      </c>
      <c r="C61" s="90">
        <v>2.9394946009128402</v>
      </c>
      <c r="D61" s="86">
        <v>13.899999999999999</v>
      </c>
      <c r="W61" s="842"/>
    </row>
    <row r="62" spans="1:23" x14ac:dyDescent="0.25">
      <c r="A62" s="86" t="s">
        <v>116</v>
      </c>
      <c r="B62" s="86">
        <v>2016</v>
      </c>
      <c r="C62" s="90">
        <v>2.1019761275892801</v>
      </c>
      <c r="D62" s="86">
        <v>12.799999999999999</v>
      </c>
      <c r="W62" s="842"/>
    </row>
    <row r="63" spans="1:23" x14ac:dyDescent="0.25">
      <c r="A63" s="86" t="s">
        <v>111</v>
      </c>
      <c r="B63" s="86">
        <v>2016</v>
      </c>
      <c r="C63" s="90">
        <v>2.7464511315132101</v>
      </c>
      <c r="D63" s="86">
        <v>12.5</v>
      </c>
      <c r="W63" s="842"/>
    </row>
    <row r="64" spans="1:23" x14ac:dyDescent="0.25">
      <c r="A64" s="86" t="s">
        <v>118</v>
      </c>
      <c r="B64" s="86">
        <v>2016</v>
      </c>
      <c r="C64" s="90">
        <v>4.2512121766037598</v>
      </c>
      <c r="D64" s="86">
        <v>12.2</v>
      </c>
      <c r="W64" s="842"/>
    </row>
    <row r="65" spans="1:23" x14ac:dyDescent="0.25">
      <c r="A65" s="86" t="s">
        <v>133</v>
      </c>
      <c r="B65" s="86">
        <v>2016</v>
      </c>
      <c r="C65" s="90">
        <v>1.6884742152415</v>
      </c>
      <c r="D65" s="86">
        <v>12.100000000000001</v>
      </c>
      <c r="W65" s="842"/>
    </row>
    <row r="66" spans="1:23" x14ac:dyDescent="0.25">
      <c r="A66" s="86" t="s">
        <v>157</v>
      </c>
      <c r="B66" s="86">
        <v>2016</v>
      </c>
      <c r="C66" s="90">
        <v>1.8787011841379</v>
      </c>
      <c r="D66" s="86">
        <v>11.600000000000001</v>
      </c>
      <c r="W66" s="842"/>
    </row>
    <row r="67" spans="1:23" x14ac:dyDescent="0.25">
      <c r="A67" s="86" t="s">
        <v>123</v>
      </c>
      <c r="B67" s="86">
        <v>2016</v>
      </c>
      <c r="C67" s="90">
        <v>2.0381568107096801</v>
      </c>
      <c r="D67" s="86">
        <v>11.7</v>
      </c>
      <c r="W67" s="842"/>
    </row>
    <row r="68" spans="1:23" x14ac:dyDescent="0.25">
      <c r="A68" s="86" t="s">
        <v>109</v>
      </c>
      <c r="B68" s="86">
        <v>2016</v>
      </c>
      <c r="C68" s="90">
        <v>2.8712531982679299</v>
      </c>
      <c r="D68" s="86">
        <v>10.4</v>
      </c>
      <c r="W68" s="842"/>
    </row>
    <row r="69" spans="1:23" x14ac:dyDescent="0.25">
      <c r="A69" s="86" t="s">
        <v>159</v>
      </c>
      <c r="B69" s="86">
        <v>2016</v>
      </c>
      <c r="C69" s="90">
        <v>1.2774324243808499</v>
      </c>
      <c r="D69" s="86">
        <v>9.8999999999999986</v>
      </c>
      <c r="W69" s="842"/>
    </row>
    <row r="70" spans="1:23" x14ac:dyDescent="0.25">
      <c r="A70" s="86" t="s">
        <v>19</v>
      </c>
      <c r="B70" s="86">
        <v>2016</v>
      </c>
      <c r="C70" s="90">
        <v>3.0869473755955799</v>
      </c>
      <c r="D70" s="86">
        <v>9.1000000000000014</v>
      </c>
      <c r="W70" s="842"/>
    </row>
    <row r="71" spans="1:23" x14ac:dyDescent="0.25">
      <c r="A71" s="86" t="s">
        <v>117</v>
      </c>
      <c r="B71" s="86">
        <v>2016</v>
      </c>
      <c r="C71" s="90">
        <v>1.1768095613673399</v>
      </c>
      <c r="D71" s="86">
        <v>8.9</v>
      </c>
      <c r="W71" s="842"/>
    </row>
    <row r="72" spans="1:23" x14ac:dyDescent="0.25">
      <c r="A72" s="86" t="s">
        <v>112</v>
      </c>
      <c r="B72" s="86">
        <v>2016</v>
      </c>
      <c r="C72" s="90">
        <v>2.24775882885264</v>
      </c>
      <c r="D72" s="86">
        <v>8.5</v>
      </c>
      <c r="W72" s="842"/>
    </row>
    <row r="73" spans="1:23" x14ac:dyDescent="0.25">
      <c r="A73" s="86" t="s">
        <v>106</v>
      </c>
      <c r="B73" s="86">
        <v>2011</v>
      </c>
      <c r="C73" s="90">
        <v>1.60407289391434</v>
      </c>
      <c r="D73" s="86">
        <v>8.3999999999999986</v>
      </c>
      <c r="W73" s="842"/>
    </row>
    <row r="74" spans="1:23" x14ac:dyDescent="0.25">
      <c r="A74" s="86" t="s">
        <v>796</v>
      </c>
      <c r="B74" s="86">
        <v>2012</v>
      </c>
      <c r="C74" s="90">
        <v>4.2387106531125101</v>
      </c>
      <c r="D74" s="86">
        <v>8.1999999999999993</v>
      </c>
      <c r="W74" s="842"/>
    </row>
    <row r="75" spans="1:23" x14ac:dyDescent="0.25">
      <c r="A75" s="86" t="s">
        <v>110</v>
      </c>
      <c r="B75" s="86">
        <v>2016</v>
      </c>
      <c r="C75" s="90">
        <v>1.2467900528534401</v>
      </c>
      <c r="D75" s="86">
        <v>8.1</v>
      </c>
      <c r="W75" s="842"/>
    </row>
    <row r="76" spans="1:23" x14ac:dyDescent="0.25">
      <c r="A76" s="86" t="s">
        <v>129</v>
      </c>
      <c r="B76" s="86">
        <v>2016</v>
      </c>
      <c r="C76" s="90">
        <v>1.1896949724726</v>
      </c>
      <c r="D76" s="86">
        <v>7.7</v>
      </c>
      <c r="W76" s="842"/>
    </row>
    <row r="77" spans="1:23" x14ac:dyDescent="0.25">
      <c r="A77" s="86" t="s">
        <v>105</v>
      </c>
      <c r="B77" s="86">
        <v>2016</v>
      </c>
      <c r="C77" s="90">
        <v>2.4861651763722499</v>
      </c>
      <c r="D77" s="86">
        <v>7</v>
      </c>
      <c r="W77" s="842"/>
    </row>
    <row r="78" spans="1:23" x14ac:dyDescent="0.25">
      <c r="A78" s="86" t="s">
        <v>22366</v>
      </c>
      <c r="B78" s="86">
        <v>2016</v>
      </c>
      <c r="C78" s="90">
        <v>2.0324746207522799</v>
      </c>
      <c r="D78" s="86">
        <v>6.6</v>
      </c>
      <c r="W78" s="842"/>
    </row>
    <row r="79" spans="1:23" x14ac:dyDescent="0.25">
      <c r="A79" s="86" t="s">
        <v>115</v>
      </c>
      <c r="B79" s="86">
        <v>2016</v>
      </c>
      <c r="C79" s="90">
        <v>1.20606420269495</v>
      </c>
      <c r="D79" s="86">
        <v>6.6</v>
      </c>
      <c r="W79" s="842"/>
    </row>
    <row r="80" spans="1:23" x14ac:dyDescent="0.25">
      <c r="A80" s="86" t="s">
        <v>114</v>
      </c>
      <c r="B80" s="86">
        <v>2016</v>
      </c>
      <c r="C80" s="90">
        <v>0.99488939361041995</v>
      </c>
      <c r="D80" s="86">
        <v>5.7</v>
      </c>
      <c r="W80" s="842"/>
    </row>
    <row r="81" spans="1:23" x14ac:dyDescent="0.25">
      <c r="A81" s="86" t="s">
        <v>384</v>
      </c>
      <c r="B81" s="86" t="s">
        <v>21685</v>
      </c>
      <c r="C81" s="90">
        <v>1.6782972781590699</v>
      </c>
      <c r="D81" s="86">
        <v>5.6999999999999993</v>
      </c>
      <c r="W81" s="842"/>
    </row>
    <row r="82" spans="1:23" x14ac:dyDescent="0.25">
      <c r="A82" s="86" t="s">
        <v>197</v>
      </c>
      <c r="B82" s="86">
        <v>2016</v>
      </c>
      <c r="C82" s="90">
        <v>0.78965333622759004</v>
      </c>
      <c r="D82" s="86">
        <v>5.6</v>
      </c>
      <c r="W82" s="842"/>
    </row>
    <row r="83" spans="1:23" x14ac:dyDescent="0.25">
      <c r="A83" s="86" t="s">
        <v>124</v>
      </c>
      <c r="B83" s="86">
        <v>2016</v>
      </c>
      <c r="C83" s="90">
        <v>1.00371125357899</v>
      </c>
      <c r="D83" s="86">
        <v>5.0999999999999996</v>
      </c>
      <c r="W83" s="842"/>
    </row>
    <row r="84" spans="1:23" x14ac:dyDescent="0.25">
      <c r="A84" s="86" t="s">
        <v>37</v>
      </c>
      <c r="B84" s="86">
        <v>2016</v>
      </c>
      <c r="C84" s="90">
        <v>1.2677970719844001</v>
      </c>
      <c r="D84" s="86">
        <v>5</v>
      </c>
      <c r="W84" s="842"/>
    </row>
    <row r="85" spans="1:23" x14ac:dyDescent="0.25">
      <c r="A85" s="86" t="s">
        <v>119</v>
      </c>
      <c r="B85" s="86">
        <v>2016</v>
      </c>
      <c r="C85" s="90">
        <v>1.2859846947628399</v>
      </c>
      <c r="D85" s="86">
        <v>4</v>
      </c>
      <c r="W85" s="842"/>
    </row>
    <row r="86" spans="1:23" x14ac:dyDescent="0.25">
      <c r="A86" s="86" t="s">
        <v>193</v>
      </c>
      <c r="B86" s="86">
        <v>2016</v>
      </c>
      <c r="C86" s="90">
        <v>0.44289879184912001</v>
      </c>
      <c r="D86" s="86">
        <v>3.9000000000000004</v>
      </c>
      <c r="W86" s="842"/>
    </row>
    <row r="87" spans="1:23" x14ac:dyDescent="0.25">
      <c r="A87" s="86" t="s">
        <v>132</v>
      </c>
      <c r="B87" s="86">
        <v>2016</v>
      </c>
      <c r="C87" s="90">
        <v>0.88150300576531004</v>
      </c>
      <c r="D87" s="86">
        <v>3.7</v>
      </c>
      <c r="W87" s="842"/>
    </row>
    <row r="88" spans="1:23" x14ac:dyDescent="0.25">
      <c r="A88" s="86" t="s">
        <v>164</v>
      </c>
      <c r="B88" s="86">
        <v>2016</v>
      </c>
      <c r="C88" s="90">
        <v>1.0969028069659199</v>
      </c>
      <c r="D88" s="86">
        <v>2.6</v>
      </c>
      <c r="W88" s="842"/>
    </row>
    <row r="89" spans="1:23" x14ac:dyDescent="0.25">
      <c r="A89" s="86" t="s">
        <v>158</v>
      </c>
      <c r="B89" s="86">
        <v>2016</v>
      </c>
      <c r="C89" s="90">
        <v>0.50227342934398</v>
      </c>
      <c r="D89" s="86">
        <v>0.8</v>
      </c>
      <c r="W89" s="842"/>
    </row>
    <row r="90" spans="1:23" x14ac:dyDescent="0.25">
      <c r="A90" s="86" t="s">
        <v>107</v>
      </c>
      <c r="B90" s="86">
        <v>2015</v>
      </c>
      <c r="C90" s="90">
        <v>0.36685112666843001</v>
      </c>
      <c r="D90" s="86">
        <v>0.2</v>
      </c>
      <c r="W90" s="842"/>
    </row>
    <row r="91" spans="1:23" s="820" customFormat="1" x14ac:dyDescent="0.25">
      <c r="A91" s="86" t="s">
        <v>137</v>
      </c>
      <c r="B91" s="86">
        <v>2016</v>
      </c>
      <c r="C91" s="90">
        <v>2.34936234152357</v>
      </c>
      <c r="D91" s="86">
        <v>9.9</v>
      </c>
      <c r="W91" s="842"/>
    </row>
    <row r="92" spans="1:23" x14ac:dyDescent="0.25">
      <c r="A92" s="86" t="s">
        <v>210</v>
      </c>
      <c r="B92" s="86">
        <v>2014</v>
      </c>
      <c r="C92" s="90"/>
      <c r="D92" s="86">
        <v>1.6</v>
      </c>
      <c r="W92" s="842"/>
    </row>
    <row r="93" spans="1:23" x14ac:dyDescent="0.25">
      <c r="A93" s="86" t="s">
        <v>194</v>
      </c>
      <c r="B93" s="86">
        <v>2016</v>
      </c>
      <c r="C93" s="90"/>
      <c r="D93" s="86">
        <v>0.89999999999999991</v>
      </c>
      <c r="W93" s="842"/>
    </row>
    <row r="94" spans="1:23" x14ac:dyDescent="0.25">
      <c r="A94" s="86" t="s">
        <v>211</v>
      </c>
      <c r="B94" s="86">
        <v>2016</v>
      </c>
      <c r="C94" s="90"/>
      <c r="D94" s="86">
        <v>0.2</v>
      </c>
      <c r="W94" s="842"/>
    </row>
    <row r="95" spans="1:23" x14ac:dyDescent="0.25">
      <c r="W95" s="842"/>
    </row>
    <row r="96" spans="1:23" x14ac:dyDescent="0.25">
      <c r="W96" s="842"/>
    </row>
    <row r="97" spans="23:23" x14ac:dyDescent="0.25">
      <c r="W97" s="842"/>
    </row>
  </sheetData>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67"/>
  <sheetViews>
    <sheetView zoomScale="90" zoomScaleNormal="90" workbookViewId="0">
      <selection activeCell="G57" sqref="G57"/>
    </sheetView>
  </sheetViews>
  <sheetFormatPr defaultRowHeight="15" x14ac:dyDescent="0.25"/>
  <cols>
    <col min="1" max="1" width="20.28515625" customWidth="1"/>
    <col min="2" max="2" width="20.28515625" style="842" customWidth="1"/>
    <col min="3" max="3" width="24.140625" customWidth="1"/>
    <col min="4" max="4" width="16.28515625" customWidth="1"/>
    <col min="5" max="5" width="15.42578125" customWidth="1"/>
    <col min="6" max="6" width="15.85546875" customWidth="1"/>
    <col min="8" max="8" width="11.28515625" customWidth="1"/>
    <col min="10" max="10" width="12" customWidth="1"/>
  </cols>
  <sheetData>
    <row r="1" spans="1:21" s="84" customFormat="1" x14ac:dyDescent="0.25">
      <c r="B1" s="842"/>
    </row>
    <row r="2" spans="1:21" s="84" customFormat="1" x14ac:dyDescent="0.25">
      <c r="B2" s="842"/>
    </row>
    <row r="3" spans="1:21" s="84" customFormat="1" x14ac:dyDescent="0.25">
      <c r="B3" s="842"/>
    </row>
    <row r="4" spans="1:21" s="84" customFormat="1" ht="23.25" customHeight="1" x14ac:dyDescent="0.25">
      <c r="B4" s="842"/>
    </row>
    <row r="5" spans="1:21" s="84" customFormat="1" ht="21" customHeight="1" x14ac:dyDescent="0.25">
      <c r="A5" s="6" t="s">
        <v>22421</v>
      </c>
      <c r="B5" s="961" t="s">
        <v>21948</v>
      </c>
      <c r="C5" s="961"/>
      <c r="D5" s="961"/>
    </row>
    <row r="6" spans="1:21" s="84" customFormat="1" x14ac:dyDescent="0.25">
      <c r="A6" s="6"/>
      <c r="B6" s="961" t="s">
        <v>21947</v>
      </c>
      <c r="C6" s="961"/>
      <c r="D6" s="961"/>
    </row>
    <row r="7" spans="1:21" x14ac:dyDescent="0.25">
      <c r="A7" s="529"/>
      <c r="B7" s="961" t="s">
        <v>21945</v>
      </c>
      <c r="C7" s="961"/>
      <c r="D7" s="961"/>
    </row>
    <row r="8" spans="1:21" x14ac:dyDescent="0.25">
      <c r="A8" s="6"/>
      <c r="B8" s="961" t="s">
        <v>22434</v>
      </c>
      <c r="C8" s="961"/>
      <c r="D8" s="961"/>
    </row>
    <row r="10" spans="1:21" ht="16.5" customHeight="1" x14ac:dyDescent="0.25">
      <c r="A10" s="595"/>
      <c r="B10" s="595"/>
      <c r="C10" s="135"/>
      <c r="D10" s="1107" t="s">
        <v>22065</v>
      </c>
      <c r="E10" s="1112"/>
      <c r="F10" s="1112"/>
    </row>
    <row r="11" spans="1:21" s="842" customFormat="1" ht="109.5" customHeight="1" x14ac:dyDescent="0.25">
      <c r="A11" s="745" t="s">
        <v>156</v>
      </c>
      <c r="B11" s="884" t="s">
        <v>22066</v>
      </c>
      <c r="C11" s="885" t="s">
        <v>22062</v>
      </c>
      <c r="D11" s="886" t="s">
        <v>22402</v>
      </c>
      <c r="E11" s="886" t="s">
        <v>22403</v>
      </c>
      <c r="F11" s="886" t="s">
        <v>22063</v>
      </c>
      <c r="J11" s="83"/>
      <c r="K11" s="83"/>
    </row>
    <row r="12" spans="1:21" x14ac:dyDescent="0.25">
      <c r="A12" s="744" t="s">
        <v>124</v>
      </c>
      <c r="B12" s="746">
        <v>2.858987117075926E-2</v>
      </c>
      <c r="C12" s="960">
        <v>1.00371125357899</v>
      </c>
      <c r="D12" s="960">
        <v>0.46903065035301006</v>
      </c>
      <c r="E12" s="967">
        <f t="shared" ref="E12:E47" si="0">D12/C12</f>
        <v>0.46729639493485892</v>
      </c>
      <c r="F12" s="943">
        <v>13823</v>
      </c>
      <c r="G12" s="31"/>
      <c r="H12" s="947"/>
      <c r="I12" s="947"/>
      <c r="J12" s="947"/>
    </row>
    <row r="13" spans="1:21" x14ac:dyDescent="0.25">
      <c r="A13" s="86" t="s">
        <v>197</v>
      </c>
      <c r="B13" s="945">
        <v>3.7735849056603772E-2</v>
      </c>
      <c r="C13" s="960">
        <v>0.78965333622759004</v>
      </c>
      <c r="D13" s="960">
        <v>0.40150348289818005</v>
      </c>
      <c r="E13" s="967">
        <f t="shared" si="0"/>
        <v>0.50845537462841883</v>
      </c>
      <c r="F13" s="943">
        <v>17664</v>
      </c>
      <c r="G13" s="31"/>
      <c r="H13" s="947"/>
      <c r="I13" s="947"/>
      <c r="J13" s="947"/>
      <c r="U13" s="842"/>
    </row>
    <row r="14" spans="1:21" x14ac:dyDescent="0.25">
      <c r="A14" s="86" t="s">
        <v>132</v>
      </c>
      <c r="B14" s="945">
        <v>3.9407090700699282E-2</v>
      </c>
      <c r="C14" s="960">
        <v>0.88150300576531004</v>
      </c>
      <c r="D14" s="960">
        <v>0.44079912494071005</v>
      </c>
      <c r="E14" s="967">
        <f t="shared" si="0"/>
        <v>0.50005402370467666</v>
      </c>
      <c r="F14" s="943">
        <v>10512</v>
      </c>
      <c r="G14" s="31"/>
      <c r="H14" s="947"/>
      <c r="I14" s="947"/>
      <c r="J14" s="947"/>
      <c r="U14" s="842"/>
    </row>
    <row r="15" spans="1:21" x14ac:dyDescent="0.25">
      <c r="A15" s="86" t="s">
        <v>37</v>
      </c>
      <c r="B15" s="945">
        <v>4.789500062648791E-2</v>
      </c>
      <c r="C15" s="960">
        <v>1.2677970719844001</v>
      </c>
      <c r="D15" s="960">
        <v>0.62739133544808001</v>
      </c>
      <c r="E15" s="967">
        <f t="shared" si="0"/>
        <v>0.49486731694849656</v>
      </c>
      <c r="F15" s="943">
        <v>21161</v>
      </c>
      <c r="G15" s="31"/>
      <c r="H15" s="947"/>
      <c r="I15" s="947"/>
      <c r="J15" s="947"/>
      <c r="U15" s="842"/>
    </row>
    <row r="16" spans="1:21" x14ac:dyDescent="0.25">
      <c r="A16" s="86" t="s">
        <v>114</v>
      </c>
      <c r="B16" s="945">
        <v>4.9145907473309609E-2</v>
      </c>
      <c r="C16" s="960">
        <v>0.99488939361041995</v>
      </c>
      <c r="D16" s="960">
        <v>0.42346906847222998</v>
      </c>
      <c r="E16" s="967">
        <f t="shared" si="0"/>
        <v>0.42564436930569244</v>
      </c>
      <c r="F16" s="943">
        <v>18637</v>
      </c>
      <c r="G16" s="31"/>
      <c r="H16" s="947"/>
      <c r="I16" s="947"/>
      <c r="J16" s="947"/>
      <c r="U16" s="842"/>
    </row>
    <row r="17" spans="1:22" x14ac:dyDescent="0.25">
      <c r="A17" s="86" t="s">
        <v>193</v>
      </c>
      <c r="B17" s="945">
        <v>5.8361942128494361E-2</v>
      </c>
      <c r="C17" s="960">
        <v>0.44289879184912001</v>
      </c>
      <c r="D17" s="960">
        <v>0.10831763931093003</v>
      </c>
      <c r="E17" s="967">
        <f t="shared" si="0"/>
        <v>0.24456521739131323</v>
      </c>
      <c r="F17" s="943">
        <v>15547</v>
      </c>
      <c r="G17" s="31"/>
      <c r="H17" s="947"/>
      <c r="I17" s="947"/>
      <c r="J17" s="947"/>
      <c r="U17" s="842"/>
    </row>
    <row r="18" spans="1:22" x14ac:dyDescent="0.25">
      <c r="A18" s="86" t="s">
        <v>110</v>
      </c>
      <c r="B18" s="945">
        <v>8.2748091603053436E-2</v>
      </c>
      <c r="C18" s="960">
        <v>1.2467900528534401</v>
      </c>
      <c r="D18" s="960">
        <v>0.66127447815298901</v>
      </c>
      <c r="E18" s="967">
        <f t="shared" si="0"/>
        <v>0.53038157999382252</v>
      </c>
      <c r="F18" s="943">
        <v>19840</v>
      </c>
      <c r="G18" s="31"/>
      <c r="H18" s="947"/>
      <c r="I18" s="947"/>
      <c r="J18" s="947"/>
      <c r="U18" s="842"/>
    </row>
    <row r="19" spans="1:22" x14ac:dyDescent="0.25">
      <c r="A19" s="86" t="s">
        <v>107</v>
      </c>
      <c r="B19" s="945">
        <v>9.4794475756818236E-2</v>
      </c>
      <c r="C19" s="960">
        <v>0.36685112666843001</v>
      </c>
      <c r="D19" s="960">
        <v>0.16506991492361001</v>
      </c>
      <c r="E19" s="967">
        <f t="shared" si="0"/>
        <v>0.44996431228846862</v>
      </c>
      <c r="F19" s="943">
        <v>15070</v>
      </c>
      <c r="G19" s="31"/>
      <c r="H19" s="947"/>
      <c r="I19" s="947"/>
      <c r="J19" s="947"/>
      <c r="U19" s="842"/>
    </row>
    <row r="20" spans="1:22" x14ac:dyDescent="0.25">
      <c r="A20" s="86" t="s">
        <v>384</v>
      </c>
      <c r="B20" s="945">
        <v>0.10064883330740725</v>
      </c>
      <c r="C20" s="960">
        <v>1.6782972781590699</v>
      </c>
      <c r="D20" s="960">
        <v>1.0302740696047099</v>
      </c>
      <c r="E20" s="967">
        <f t="shared" si="0"/>
        <v>0.61388055799912944</v>
      </c>
      <c r="F20" s="943">
        <v>20152</v>
      </c>
      <c r="G20" s="31"/>
      <c r="H20" s="947"/>
      <c r="I20" s="947"/>
      <c r="J20" s="947"/>
      <c r="U20" s="842"/>
    </row>
    <row r="21" spans="1:22" x14ac:dyDescent="0.25">
      <c r="A21" s="86" t="s">
        <v>115</v>
      </c>
      <c r="B21" s="945">
        <v>0.10455486542443064</v>
      </c>
      <c r="C21" s="960">
        <v>1.20606420269495</v>
      </c>
      <c r="D21" s="960">
        <v>0.90987771990766997</v>
      </c>
      <c r="E21" s="967">
        <f t="shared" si="0"/>
        <v>0.75441897527059387</v>
      </c>
      <c r="F21" s="943">
        <v>15531</v>
      </c>
      <c r="G21" s="31"/>
      <c r="H21" s="947"/>
      <c r="I21" s="947"/>
      <c r="J21" s="947"/>
      <c r="U21" s="842"/>
    </row>
    <row r="22" spans="1:22" x14ac:dyDescent="0.25">
      <c r="A22" s="86" t="s">
        <v>117</v>
      </c>
      <c r="B22" s="945">
        <v>0.17619623031007126</v>
      </c>
      <c r="C22" s="960">
        <v>1.1768095613673399</v>
      </c>
      <c r="D22" s="960">
        <v>0.83202965318172994</v>
      </c>
      <c r="E22" s="967">
        <f t="shared" si="0"/>
        <v>0.70702149310801932</v>
      </c>
      <c r="F22" s="943">
        <v>70638</v>
      </c>
      <c r="G22" s="31"/>
      <c r="H22" s="947"/>
      <c r="I22" s="947"/>
      <c r="J22" s="947"/>
      <c r="U22" s="842"/>
    </row>
    <row r="23" spans="1:22" x14ac:dyDescent="0.25">
      <c r="A23" s="86" t="s">
        <v>123</v>
      </c>
      <c r="B23" s="945">
        <v>0.17836727898329541</v>
      </c>
      <c r="C23" s="960">
        <v>2.0381568107096801</v>
      </c>
      <c r="D23" s="960">
        <v>1.0849744243883301</v>
      </c>
      <c r="E23" s="967">
        <f t="shared" si="0"/>
        <v>0.53233118211868369</v>
      </c>
      <c r="F23" s="943">
        <v>74941</v>
      </c>
      <c r="G23" s="31"/>
      <c r="H23" s="947"/>
      <c r="I23" s="947"/>
      <c r="J23" s="947"/>
      <c r="U23" s="842"/>
    </row>
    <row r="24" spans="1:22" x14ac:dyDescent="0.25">
      <c r="A24" s="86" t="s">
        <v>111</v>
      </c>
      <c r="B24" s="945">
        <v>0.18442647863351772</v>
      </c>
      <c r="C24" s="960">
        <v>2.7464511315132101</v>
      </c>
      <c r="D24" s="960">
        <v>1.8319715627071003</v>
      </c>
      <c r="E24" s="967">
        <f t="shared" si="0"/>
        <v>0.66703228092674649</v>
      </c>
      <c r="F24" s="943">
        <v>46017</v>
      </c>
      <c r="G24" s="31"/>
      <c r="H24" s="947"/>
      <c r="I24" s="947"/>
      <c r="J24" s="947"/>
      <c r="U24" s="842"/>
    </row>
    <row r="25" spans="1:22" x14ac:dyDescent="0.25">
      <c r="A25" s="86" t="s">
        <v>164</v>
      </c>
      <c r="B25" s="945">
        <v>0.18830717955839466</v>
      </c>
      <c r="C25" s="960">
        <v>1.0969028069659199</v>
      </c>
      <c r="D25" s="960">
        <v>0.6463078996641699</v>
      </c>
      <c r="E25" s="967">
        <f t="shared" si="0"/>
        <v>0.58921163804100862</v>
      </c>
      <c r="F25" s="943">
        <v>10608</v>
      </c>
      <c r="G25" s="31"/>
      <c r="H25" s="947"/>
      <c r="I25" s="947"/>
      <c r="J25" s="947"/>
      <c r="U25" s="842"/>
    </row>
    <row r="26" spans="1:22" x14ac:dyDescent="0.25">
      <c r="A26" s="86" t="s">
        <v>128</v>
      </c>
      <c r="B26" s="945">
        <v>0.31026108075288406</v>
      </c>
      <c r="C26" s="960">
        <v>2.0020216815651599</v>
      </c>
      <c r="D26" s="960">
        <v>1.51441393415887</v>
      </c>
      <c r="E26" s="967">
        <f t="shared" si="0"/>
        <v>0.75644232432833436</v>
      </c>
      <c r="F26" s="943">
        <v>23654</v>
      </c>
      <c r="G26" s="31"/>
      <c r="H26" s="947"/>
      <c r="I26" s="947"/>
      <c r="J26" s="947"/>
      <c r="U26" s="842"/>
    </row>
    <row r="27" spans="1:22" x14ac:dyDescent="0.25">
      <c r="A27" s="10" t="s">
        <v>19</v>
      </c>
      <c r="B27" s="966">
        <v>0.3244949494949495</v>
      </c>
      <c r="C27" s="960">
        <v>3.0869473755955799</v>
      </c>
      <c r="D27" s="960">
        <v>2.2197929152623299</v>
      </c>
      <c r="E27" s="967">
        <f t="shared" si="0"/>
        <v>0.71908997633432425</v>
      </c>
      <c r="F27" s="943">
        <v>47290</v>
      </c>
      <c r="G27" s="31"/>
      <c r="H27" s="947"/>
      <c r="I27" s="947"/>
      <c r="J27" s="947"/>
      <c r="U27" s="842"/>
      <c r="V27" s="251"/>
    </row>
    <row r="28" spans="1:22" x14ac:dyDescent="0.25">
      <c r="A28" s="10" t="s">
        <v>105</v>
      </c>
      <c r="B28" s="966">
        <v>0.33636575693958481</v>
      </c>
      <c r="C28" s="960">
        <v>2.4861651763722499</v>
      </c>
      <c r="D28" s="960">
        <v>1.74842358463003</v>
      </c>
      <c r="E28" s="967">
        <f t="shared" si="0"/>
        <v>0.70326123189501266</v>
      </c>
      <c r="F28" s="943">
        <v>43582</v>
      </c>
      <c r="G28" s="31"/>
      <c r="H28" s="947"/>
      <c r="I28" s="947"/>
      <c r="J28" s="947"/>
      <c r="U28" s="842"/>
    </row>
    <row r="29" spans="1:22" x14ac:dyDescent="0.25">
      <c r="A29" s="86" t="s">
        <v>129</v>
      </c>
      <c r="B29" s="945" t="s">
        <v>454</v>
      </c>
      <c r="C29" s="960">
        <v>1.1896949724726</v>
      </c>
      <c r="D29" s="960">
        <v>0.64415362415759003</v>
      </c>
      <c r="E29" s="967">
        <f t="shared" si="0"/>
        <v>0.5414443525963758</v>
      </c>
      <c r="F29" s="943">
        <v>28359</v>
      </c>
      <c r="G29" s="31"/>
      <c r="H29" s="947"/>
      <c r="I29" s="947"/>
      <c r="J29" s="947"/>
      <c r="U29" s="842"/>
    </row>
    <row r="30" spans="1:22" x14ac:dyDescent="0.25">
      <c r="A30" s="86" t="s">
        <v>119</v>
      </c>
      <c r="B30" s="945" t="s">
        <v>454</v>
      </c>
      <c r="C30" s="960">
        <v>1.2859846947628399</v>
      </c>
      <c r="D30" s="960">
        <v>0.78768607007295</v>
      </c>
      <c r="E30" s="967">
        <f t="shared" si="0"/>
        <v>0.61251589795803463</v>
      </c>
      <c r="F30" s="943">
        <v>31984</v>
      </c>
      <c r="G30" s="31"/>
      <c r="H30" s="947"/>
      <c r="I30" s="947"/>
      <c r="J30" s="947"/>
      <c r="U30" s="842"/>
    </row>
    <row r="31" spans="1:22" x14ac:dyDescent="0.25">
      <c r="A31" s="86" t="s">
        <v>118</v>
      </c>
      <c r="B31" s="945" t="s">
        <v>454</v>
      </c>
      <c r="C31" s="960">
        <v>4.2512121766037598</v>
      </c>
      <c r="D31" s="960">
        <v>3.6812724348765298</v>
      </c>
      <c r="E31" s="967">
        <f t="shared" si="0"/>
        <v>0.86593476917857637</v>
      </c>
      <c r="F31" s="943">
        <v>40258</v>
      </c>
      <c r="G31" s="31"/>
      <c r="H31" s="947"/>
      <c r="I31" s="947"/>
      <c r="J31" s="947"/>
      <c r="U31" s="842"/>
    </row>
    <row r="32" spans="1:22" x14ac:dyDescent="0.25">
      <c r="A32" s="86" t="s">
        <v>131</v>
      </c>
      <c r="B32" s="945" t="s">
        <v>454</v>
      </c>
      <c r="C32" s="960">
        <v>3.3742973598343902</v>
      </c>
      <c r="D32" s="960">
        <v>2.4444841283419603</v>
      </c>
      <c r="E32" s="967">
        <f t="shared" si="0"/>
        <v>0.72444241501642137</v>
      </c>
      <c r="F32" s="943">
        <v>80591</v>
      </c>
      <c r="G32" s="31"/>
      <c r="H32" s="947"/>
      <c r="I32" s="947"/>
      <c r="J32" s="947"/>
      <c r="U32" s="842"/>
    </row>
    <row r="33" spans="1:21" x14ac:dyDescent="0.25">
      <c r="A33" s="86" t="s">
        <v>121</v>
      </c>
      <c r="B33" s="945" t="s">
        <v>454</v>
      </c>
      <c r="C33" s="960">
        <v>1.24366149111428</v>
      </c>
      <c r="D33" s="960">
        <v>0.64031964515198003</v>
      </c>
      <c r="E33" s="967">
        <f t="shared" si="0"/>
        <v>0.51486650485436725</v>
      </c>
      <c r="F33" s="943">
        <v>105803</v>
      </c>
      <c r="G33" s="31"/>
      <c r="H33" s="947"/>
      <c r="I33" s="947"/>
      <c r="J33" s="947"/>
      <c r="U33" s="842"/>
    </row>
    <row r="34" spans="1:21" x14ac:dyDescent="0.25">
      <c r="A34" s="86" t="s">
        <v>134</v>
      </c>
      <c r="B34" s="945" t="s">
        <v>454</v>
      </c>
      <c r="C34" s="960">
        <v>2.7441793661297802</v>
      </c>
      <c r="D34" s="960">
        <v>2.0647078642485202</v>
      </c>
      <c r="E34" s="967">
        <f t="shared" si="0"/>
        <v>0.75239537536515178</v>
      </c>
      <c r="F34" s="943">
        <v>59501</v>
      </c>
      <c r="G34" s="31"/>
      <c r="H34" s="947"/>
      <c r="I34" s="947"/>
      <c r="J34" s="947"/>
      <c r="U34" s="842"/>
    </row>
    <row r="35" spans="1:21" x14ac:dyDescent="0.25">
      <c r="A35" s="86" t="s">
        <v>130</v>
      </c>
      <c r="B35" s="945" t="s">
        <v>454</v>
      </c>
      <c r="C35" s="960">
        <v>3.2549022634842601</v>
      </c>
      <c r="D35" s="960">
        <v>2.27113500220895</v>
      </c>
      <c r="E35" s="967">
        <f t="shared" si="0"/>
        <v>0.69775827916189981</v>
      </c>
      <c r="F35" s="943">
        <v>53218</v>
      </c>
      <c r="G35" s="31"/>
      <c r="H35" s="947"/>
      <c r="I35" s="947"/>
      <c r="J35" s="947"/>
      <c r="U35" s="842"/>
    </row>
    <row r="36" spans="1:21" x14ac:dyDescent="0.25">
      <c r="A36" s="86" t="s">
        <v>113</v>
      </c>
      <c r="B36" s="945" t="s">
        <v>454</v>
      </c>
      <c r="C36" s="960">
        <v>2.9394946009128402</v>
      </c>
      <c r="D36" s="960">
        <v>1.9982506639525504</v>
      </c>
      <c r="E36" s="967">
        <f t="shared" si="0"/>
        <v>0.67979395618961402</v>
      </c>
      <c r="F36" s="943">
        <v>44550</v>
      </c>
      <c r="G36" s="31"/>
      <c r="H36" s="947"/>
      <c r="I36" s="947"/>
      <c r="J36" s="947"/>
      <c r="U36" s="842"/>
    </row>
    <row r="37" spans="1:21" x14ac:dyDescent="0.25">
      <c r="A37" s="86" t="s">
        <v>116</v>
      </c>
      <c r="B37" s="945" t="s">
        <v>454</v>
      </c>
      <c r="C37" s="960">
        <v>2.1019761275892801</v>
      </c>
      <c r="D37" s="960">
        <v>1.3249357235196801</v>
      </c>
      <c r="E37" s="967">
        <f t="shared" si="0"/>
        <v>0.630328625586831</v>
      </c>
      <c r="F37" s="943">
        <v>70332</v>
      </c>
      <c r="G37" s="31"/>
      <c r="H37" s="947"/>
      <c r="I37" s="947"/>
      <c r="J37" s="947"/>
      <c r="U37" s="842"/>
    </row>
    <row r="38" spans="1:21" x14ac:dyDescent="0.25">
      <c r="A38" s="86" t="s">
        <v>133</v>
      </c>
      <c r="B38" s="945" t="s">
        <v>454</v>
      </c>
      <c r="C38" s="960">
        <v>1.6884742152415</v>
      </c>
      <c r="D38" s="960">
        <v>1.1667025753943201</v>
      </c>
      <c r="E38" s="967">
        <f t="shared" si="0"/>
        <v>0.69098039215686113</v>
      </c>
      <c r="F38" s="943">
        <v>39735</v>
      </c>
      <c r="G38" s="31"/>
      <c r="H38" s="947"/>
      <c r="I38" s="947"/>
      <c r="J38" s="947"/>
      <c r="U38" s="842"/>
    </row>
    <row r="39" spans="1:21" x14ac:dyDescent="0.25">
      <c r="A39" s="86" t="s">
        <v>157</v>
      </c>
      <c r="B39" s="945" t="s">
        <v>454</v>
      </c>
      <c r="C39" s="960">
        <v>1.8787011841379</v>
      </c>
      <c r="D39" s="960">
        <v>1.06477207815841</v>
      </c>
      <c r="E39" s="967">
        <f t="shared" si="0"/>
        <v>0.56675967798839366</v>
      </c>
      <c r="F39" s="943">
        <v>55707</v>
      </c>
      <c r="G39" s="31"/>
      <c r="H39" s="947"/>
      <c r="I39" s="947"/>
      <c r="J39" s="947"/>
      <c r="U39" s="842"/>
    </row>
    <row r="40" spans="1:21" x14ac:dyDescent="0.25">
      <c r="A40" s="86" t="s">
        <v>109</v>
      </c>
      <c r="B40" s="945" t="s">
        <v>454</v>
      </c>
      <c r="C40" s="960">
        <v>2.8712531982679299</v>
      </c>
      <c r="D40" s="960">
        <v>1.8998413329964499</v>
      </c>
      <c r="E40" s="967">
        <f t="shared" si="0"/>
        <v>0.66167669717965671</v>
      </c>
      <c r="F40" s="943">
        <v>56444</v>
      </c>
      <c r="G40" s="31"/>
      <c r="H40" s="947"/>
      <c r="I40" s="947"/>
      <c r="J40" s="947"/>
      <c r="U40" s="842"/>
    </row>
    <row r="41" spans="1:21" x14ac:dyDescent="0.25">
      <c r="A41" s="86" t="s">
        <v>159</v>
      </c>
      <c r="B41" s="945" t="s">
        <v>454</v>
      </c>
      <c r="C41" s="960">
        <v>1.2774324243808499</v>
      </c>
      <c r="D41" s="960">
        <v>0.63633294274194996</v>
      </c>
      <c r="E41" s="967">
        <f t="shared" si="0"/>
        <v>0.49813432835820642</v>
      </c>
      <c r="F41" s="943">
        <v>41593</v>
      </c>
      <c r="G41" s="31"/>
      <c r="H41" s="947"/>
      <c r="I41" s="947"/>
      <c r="J41" s="947"/>
      <c r="U41" s="842"/>
    </row>
    <row r="42" spans="1:21" x14ac:dyDescent="0.25">
      <c r="A42" s="86" t="s">
        <v>112</v>
      </c>
      <c r="B42" s="945" t="s">
        <v>454</v>
      </c>
      <c r="C42" s="960">
        <v>2.24775882885264</v>
      </c>
      <c r="D42" s="960">
        <v>1.46471128475268</v>
      </c>
      <c r="E42" s="967">
        <f t="shared" si="0"/>
        <v>0.65163186813077112</v>
      </c>
      <c r="F42" s="943">
        <v>39869</v>
      </c>
      <c r="G42" s="31"/>
      <c r="H42" s="947"/>
      <c r="I42" s="947"/>
      <c r="J42" s="947"/>
      <c r="U42" s="842"/>
    </row>
    <row r="43" spans="1:21" x14ac:dyDescent="0.25">
      <c r="A43" s="86" t="s">
        <v>106</v>
      </c>
      <c r="B43" s="945" t="s">
        <v>454</v>
      </c>
      <c r="C43" s="960">
        <v>1.60407289391434</v>
      </c>
      <c r="D43" s="960">
        <v>0.82465981431644009</v>
      </c>
      <c r="E43" s="967">
        <f t="shared" si="0"/>
        <v>0.51410370279623852</v>
      </c>
      <c r="F43" s="943">
        <v>45077</v>
      </c>
      <c r="G43" s="31"/>
      <c r="H43" s="947"/>
      <c r="I43" s="947"/>
      <c r="J43" s="947"/>
      <c r="U43" s="842"/>
    </row>
    <row r="44" spans="1:21" x14ac:dyDescent="0.25">
      <c r="A44" s="86" t="s">
        <v>796</v>
      </c>
      <c r="B44" s="945" t="s">
        <v>454</v>
      </c>
      <c r="C44" s="960">
        <v>4.2387106531125101</v>
      </c>
      <c r="D44" s="960">
        <v>3.36218488900349</v>
      </c>
      <c r="E44" s="967">
        <f t="shared" si="0"/>
        <v>0.79320934221698236</v>
      </c>
      <c r="F44" s="943">
        <v>29891</v>
      </c>
      <c r="G44" s="31"/>
      <c r="H44" s="947"/>
      <c r="I44" s="947"/>
      <c r="J44" s="947"/>
      <c r="U44" s="842"/>
    </row>
    <row r="45" spans="1:21" x14ac:dyDescent="0.25">
      <c r="A45" s="86" t="s">
        <v>22366</v>
      </c>
      <c r="B45" s="945" t="s">
        <v>454</v>
      </c>
      <c r="C45" s="960">
        <v>2.0324746207522799</v>
      </c>
      <c r="D45" s="960">
        <v>1.15734777788373</v>
      </c>
      <c r="E45" s="967">
        <f t="shared" si="0"/>
        <v>0.5694279112106998</v>
      </c>
      <c r="F45" s="943">
        <v>48346</v>
      </c>
      <c r="G45" s="31"/>
      <c r="H45" s="947"/>
      <c r="I45" s="947"/>
      <c r="J45" s="947"/>
      <c r="U45" s="842"/>
    </row>
    <row r="46" spans="1:21" x14ac:dyDescent="0.25">
      <c r="A46" s="86" t="s">
        <v>137</v>
      </c>
      <c r="B46" s="945" t="s">
        <v>454</v>
      </c>
      <c r="C46" s="960">
        <v>2.34936234152357</v>
      </c>
      <c r="D46" s="960">
        <v>1.67428147760437</v>
      </c>
      <c r="E46" s="967">
        <f t="shared" si="0"/>
        <v>0.71265357753142167</v>
      </c>
      <c r="F46" s="943" t="s">
        <v>454</v>
      </c>
      <c r="G46" s="31"/>
      <c r="H46" s="947"/>
      <c r="I46" s="947"/>
      <c r="J46" s="947"/>
      <c r="U46" s="842"/>
    </row>
    <row r="47" spans="1:21" x14ac:dyDescent="0.25">
      <c r="A47" s="86" t="s">
        <v>158</v>
      </c>
      <c r="B47" s="945" t="s">
        <v>454</v>
      </c>
      <c r="C47" s="960">
        <v>0.50227342934398</v>
      </c>
      <c r="D47" s="960">
        <v>0.18475355093661</v>
      </c>
      <c r="E47" s="967">
        <f t="shared" si="0"/>
        <v>0.3678346098815477</v>
      </c>
      <c r="F47" s="943">
        <v>9304</v>
      </c>
      <c r="G47" s="31"/>
      <c r="H47" s="947"/>
      <c r="I47" s="947"/>
      <c r="J47" s="947"/>
      <c r="U47" s="842"/>
    </row>
    <row r="49" spans="1:3" x14ac:dyDescent="0.25">
      <c r="A49" t="s">
        <v>22430</v>
      </c>
    </row>
    <row r="50" spans="1:3" ht="90" x14ac:dyDescent="0.25">
      <c r="A50" s="86"/>
      <c r="B50" s="89" t="s">
        <v>22063</v>
      </c>
      <c r="C50" s="89" t="s">
        <v>22066</v>
      </c>
    </row>
    <row r="51" spans="1:3" x14ac:dyDescent="0.25">
      <c r="A51" s="86" t="s">
        <v>124</v>
      </c>
      <c r="B51" s="86">
        <v>13823</v>
      </c>
      <c r="C51" s="16">
        <v>2.858987117075926E-2</v>
      </c>
    </row>
    <row r="52" spans="1:3" x14ac:dyDescent="0.25">
      <c r="A52" s="86" t="s">
        <v>197</v>
      </c>
      <c r="B52" s="86">
        <v>17664</v>
      </c>
      <c r="C52" s="16">
        <v>3.7735849056603772E-2</v>
      </c>
    </row>
    <row r="53" spans="1:3" x14ac:dyDescent="0.25">
      <c r="A53" s="86" t="s">
        <v>132</v>
      </c>
      <c r="B53" s="86">
        <v>10512</v>
      </c>
      <c r="C53" s="16">
        <v>3.9407090700699282E-2</v>
      </c>
    </row>
    <row r="54" spans="1:3" x14ac:dyDescent="0.25">
      <c r="A54" s="86" t="s">
        <v>37</v>
      </c>
      <c r="B54" s="86">
        <v>21161</v>
      </c>
      <c r="C54" s="16">
        <v>4.789500062648791E-2</v>
      </c>
    </row>
    <row r="55" spans="1:3" x14ac:dyDescent="0.25">
      <c r="A55" s="86" t="s">
        <v>114</v>
      </c>
      <c r="B55" s="86">
        <v>18637</v>
      </c>
      <c r="C55" s="16">
        <v>4.9145907473309609E-2</v>
      </c>
    </row>
    <row r="56" spans="1:3" x14ac:dyDescent="0.25">
      <c r="A56" s="86" t="s">
        <v>193</v>
      </c>
      <c r="B56" s="86">
        <v>15547</v>
      </c>
      <c r="C56" s="16">
        <v>5.8361942128494361E-2</v>
      </c>
    </row>
    <row r="57" spans="1:3" x14ac:dyDescent="0.25">
      <c r="A57" s="86" t="s">
        <v>110</v>
      </c>
      <c r="B57" s="86">
        <v>19840</v>
      </c>
      <c r="C57" s="16">
        <v>8.2748091603053436E-2</v>
      </c>
    </row>
    <row r="58" spans="1:3" x14ac:dyDescent="0.25">
      <c r="A58" s="86" t="s">
        <v>107</v>
      </c>
      <c r="B58" s="86">
        <v>15070</v>
      </c>
      <c r="C58" s="16">
        <v>9.4794475756818236E-2</v>
      </c>
    </row>
    <row r="59" spans="1:3" x14ac:dyDescent="0.25">
      <c r="A59" s="86" t="s">
        <v>384</v>
      </c>
      <c r="B59" s="86">
        <v>20152</v>
      </c>
      <c r="C59" s="16">
        <v>0.10064883330740725</v>
      </c>
    </row>
    <row r="60" spans="1:3" x14ac:dyDescent="0.25">
      <c r="A60" s="86" t="s">
        <v>115</v>
      </c>
      <c r="B60" s="86">
        <v>15531</v>
      </c>
      <c r="C60" s="16">
        <v>0.10455486542443064</v>
      </c>
    </row>
    <row r="61" spans="1:3" x14ac:dyDescent="0.25">
      <c r="A61" s="86" t="s">
        <v>117</v>
      </c>
      <c r="B61" s="86">
        <v>70638</v>
      </c>
      <c r="C61" s="16">
        <v>0.17619623031007126</v>
      </c>
    </row>
    <row r="62" spans="1:3" x14ac:dyDescent="0.25">
      <c r="A62" s="86" t="s">
        <v>123</v>
      </c>
      <c r="B62" s="86">
        <v>74941</v>
      </c>
      <c r="C62" s="16">
        <v>0.17836727898329541</v>
      </c>
    </row>
    <row r="63" spans="1:3" x14ac:dyDescent="0.25">
      <c r="A63" s="86" t="s">
        <v>111</v>
      </c>
      <c r="B63" s="86">
        <v>46017</v>
      </c>
      <c r="C63" s="16">
        <v>0.18442647863351772</v>
      </c>
    </row>
    <row r="64" spans="1:3" x14ac:dyDescent="0.25">
      <c r="A64" s="86" t="s">
        <v>164</v>
      </c>
      <c r="B64" s="86">
        <v>10608</v>
      </c>
      <c r="C64" s="16">
        <v>0.18830717955839466</v>
      </c>
    </row>
    <row r="65" spans="1:3" x14ac:dyDescent="0.25">
      <c r="A65" s="86" t="s">
        <v>128</v>
      </c>
      <c r="B65" s="86">
        <v>23654</v>
      </c>
      <c r="C65" s="16">
        <v>0.31026108075288406</v>
      </c>
    </row>
    <row r="66" spans="1:3" x14ac:dyDescent="0.25">
      <c r="A66" s="86" t="s">
        <v>19</v>
      </c>
      <c r="B66" s="86">
        <v>47290</v>
      </c>
      <c r="C66" s="16">
        <v>0.3244949494949495</v>
      </c>
    </row>
    <row r="67" spans="1:3" x14ac:dyDescent="0.25">
      <c r="A67" s="86" t="s">
        <v>105</v>
      </c>
      <c r="B67" s="86">
        <v>43582</v>
      </c>
      <c r="C67" s="16">
        <v>0.33636575693958481</v>
      </c>
    </row>
  </sheetData>
  <mergeCells count="1">
    <mergeCell ref="D10:F10"/>
  </mergeCells>
  <pageMargins left="0.7" right="0.7" top="0.75" bottom="0.75" header="0.3" footer="0.3"/>
  <drawing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63"/>
  <sheetViews>
    <sheetView zoomScaleNormal="100" workbookViewId="0">
      <selection activeCell="F27" sqref="F27"/>
    </sheetView>
  </sheetViews>
  <sheetFormatPr defaultRowHeight="15" x14ac:dyDescent="0.25"/>
  <cols>
    <col min="1" max="1" width="41" style="842" customWidth="1"/>
    <col min="2" max="2" width="34.85546875" style="84" customWidth="1"/>
    <col min="3" max="3" width="15.5703125" style="84" customWidth="1"/>
    <col min="4" max="4" width="11.28515625" style="84" customWidth="1"/>
    <col min="5" max="5" width="10.42578125" style="84" customWidth="1"/>
    <col min="6" max="6" width="9.7109375" style="84" customWidth="1"/>
    <col min="7" max="7" width="11.42578125" style="84" customWidth="1"/>
    <col min="8" max="10" width="11.42578125" style="84" bestFit="1" customWidth="1"/>
    <col min="11" max="11" width="10.28515625" style="84" bestFit="1" customWidth="1"/>
    <col min="12" max="28" width="9.140625" style="84"/>
    <col min="29" max="30" width="11" style="84" customWidth="1"/>
    <col min="31" max="16384" width="9.140625" style="84"/>
  </cols>
  <sheetData>
    <row r="1" spans="1:29" x14ac:dyDescent="0.25">
      <c r="A1" s="944" t="s">
        <v>22431</v>
      </c>
      <c r="B1" s="944"/>
      <c r="C1" s="6"/>
      <c r="D1" s="6"/>
    </row>
    <row r="2" spans="1:29" x14ac:dyDescent="0.25">
      <c r="A2" s="961" t="s">
        <v>22432</v>
      </c>
      <c r="B2" s="6"/>
    </row>
    <row r="4" spans="1:29" x14ac:dyDescent="0.25">
      <c r="A4" s="32"/>
      <c r="B4" s="32">
        <v>1980</v>
      </c>
      <c r="C4" s="32">
        <v>1985</v>
      </c>
      <c r="D4" s="32">
        <v>1990</v>
      </c>
      <c r="E4" s="32">
        <v>1993</v>
      </c>
      <c r="F4" s="32">
        <v>1994</v>
      </c>
      <c r="G4" s="32">
        <v>1995</v>
      </c>
      <c r="H4" s="32">
        <v>1996</v>
      </c>
      <c r="I4" s="32">
        <v>1997</v>
      </c>
      <c r="J4" s="32">
        <v>1998</v>
      </c>
      <c r="K4" s="32">
        <v>1999</v>
      </c>
      <c r="L4" s="32">
        <v>2000</v>
      </c>
      <c r="M4" s="32">
        <v>2001</v>
      </c>
      <c r="N4" s="32">
        <v>2002</v>
      </c>
      <c r="O4" s="32">
        <v>2003</v>
      </c>
      <c r="P4" s="32">
        <v>2004</v>
      </c>
      <c r="Q4" s="32">
        <v>2005</v>
      </c>
      <c r="R4" s="32">
        <v>2006</v>
      </c>
      <c r="S4" s="32">
        <v>2007</v>
      </c>
      <c r="T4" s="32">
        <v>2008</v>
      </c>
      <c r="U4" s="32">
        <v>2009</v>
      </c>
      <c r="V4" s="32">
        <v>2010</v>
      </c>
      <c r="W4" s="32">
        <v>2011</v>
      </c>
      <c r="X4" s="32">
        <v>2012</v>
      </c>
      <c r="Y4" s="32">
        <v>2013</v>
      </c>
      <c r="Z4" s="32">
        <v>2014</v>
      </c>
      <c r="AA4" s="32">
        <v>2015</v>
      </c>
      <c r="AB4" s="32">
        <v>2016</v>
      </c>
      <c r="AC4" s="32">
        <v>2017</v>
      </c>
    </row>
    <row r="5" spans="1:29" x14ac:dyDescent="0.25">
      <c r="A5" s="10" t="s">
        <v>22518</v>
      </c>
      <c r="B5" s="23">
        <v>19137</v>
      </c>
      <c r="C5" s="23">
        <v>20799</v>
      </c>
      <c r="D5" s="23">
        <v>18839</v>
      </c>
      <c r="E5" s="23">
        <v>18835</v>
      </c>
      <c r="F5" s="23">
        <v>18123</v>
      </c>
      <c r="G5" s="23">
        <v>16879</v>
      </c>
      <c r="H5" s="23">
        <v>18011</v>
      </c>
      <c r="I5" s="23">
        <v>17677</v>
      </c>
      <c r="J5" s="23">
        <v>15800</v>
      </c>
      <c r="K5" s="23">
        <v>17464</v>
      </c>
      <c r="L5" s="23">
        <v>17335</v>
      </c>
      <c r="M5" s="23">
        <v>17980</v>
      </c>
      <c r="N5" s="23">
        <v>18575</v>
      </c>
      <c r="O5" s="23">
        <v>19534</v>
      </c>
      <c r="P5" s="23">
        <v>20469</v>
      </c>
      <c r="Q5" s="23">
        <v>19758</v>
      </c>
      <c r="R5" s="23">
        <v>19212</v>
      </c>
      <c r="S5" s="23">
        <v>17812</v>
      </c>
      <c r="T5" s="23">
        <v>16461</v>
      </c>
      <c r="U5" s="23">
        <v>14855</v>
      </c>
      <c r="V5" s="23">
        <v>13259</v>
      </c>
      <c r="W5" s="23">
        <v>12993</v>
      </c>
      <c r="X5" s="23">
        <v>12438</v>
      </c>
      <c r="Y5" s="23">
        <v>11768</v>
      </c>
      <c r="Z5" s="23">
        <v>11244</v>
      </c>
      <c r="AA5" s="23">
        <v>11430</v>
      </c>
      <c r="AB5" s="23">
        <v>11828</v>
      </c>
      <c r="AC5" s="23">
        <v>11776</v>
      </c>
    </row>
    <row r="6" spans="1:29" x14ac:dyDescent="0.25">
      <c r="A6" s="10" t="s">
        <v>22519</v>
      </c>
      <c r="B6" s="23">
        <v>17499</v>
      </c>
      <c r="C6" s="23">
        <v>16358</v>
      </c>
      <c r="D6" s="23">
        <v>14748</v>
      </c>
      <c r="E6" s="23">
        <v>10254</v>
      </c>
      <c r="F6" s="23">
        <v>7685</v>
      </c>
      <c r="G6" s="23">
        <v>12139</v>
      </c>
      <c r="H6" s="23">
        <v>12851</v>
      </c>
      <c r="I6" s="23">
        <v>12793</v>
      </c>
      <c r="J6" s="23">
        <v>12333</v>
      </c>
      <c r="K6" s="23">
        <v>13699</v>
      </c>
      <c r="L6" s="23">
        <v>13635</v>
      </c>
      <c r="M6" s="23">
        <v>12516</v>
      </c>
      <c r="N6" s="23">
        <v>13054</v>
      </c>
      <c r="O6" s="23">
        <v>11178</v>
      </c>
      <c r="P6" s="23">
        <v>11362</v>
      </c>
      <c r="Q6" s="23">
        <v>11958</v>
      </c>
      <c r="R6" s="23">
        <v>12192</v>
      </c>
      <c r="S6" s="23">
        <v>12457</v>
      </c>
      <c r="T6" s="23">
        <v>12027</v>
      </c>
      <c r="U6" s="23">
        <v>11517</v>
      </c>
      <c r="V6" s="23">
        <v>10413</v>
      </c>
      <c r="W6" s="23">
        <v>10080</v>
      </c>
      <c r="X6" s="23">
        <v>9337</v>
      </c>
      <c r="Y6" s="23">
        <v>9130</v>
      </c>
      <c r="Z6" s="23">
        <v>7736</v>
      </c>
      <c r="AA6" s="23">
        <v>7647</v>
      </c>
      <c r="AB6" s="23">
        <v>7556</v>
      </c>
      <c r="AC6" s="23">
        <v>7202</v>
      </c>
    </row>
    <row r="7" spans="1:29" x14ac:dyDescent="0.25">
      <c r="A7" s="10" t="s">
        <v>22067</v>
      </c>
      <c r="B7" s="23">
        <v>12968</v>
      </c>
      <c r="C7" s="23">
        <v>13571</v>
      </c>
      <c r="D7" s="23">
        <v>12949</v>
      </c>
      <c r="E7" s="23">
        <v>10599</v>
      </c>
      <c r="F7" s="23">
        <v>9449</v>
      </c>
      <c r="G7" s="23">
        <v>7345</v>
      </c>
      <c r="H7" s="23">
        <v>8231</v>
      </c>
      <c r="I7" s="23">
        <v>8495</v>
      </c>
      <c r="J7" s="23">
        <v>8537</v>
      </c>
      <c r="K7" s="23">
        <v>8542</v>
      </c>
      <c r="L7" s="23">
        <v>8566</v>
      </c>
      <c r="M7" s="23">
        <v>8953</v>
      </c>
      <c r="N7" s="23">
        <v>10911</v>
      </c>
      <c r="O7" s="23">
        <v>8081</v>
      </c>
      <c r="P7" s="23">
        <v>7049</v>
      </c>
      <c r="Q7" s="23">
        <v>7548</v>
      </c>
      <c r="R7" s="23">
        <v>7218</v>
      </c>
      <c r="S7" s="23">
        <v>7729</v>
      </c>
      <c r="T7" s="23">
        <v>7269</v>
      </c>
      <c r="U7" s="23">
        <v>7521</v>
      </c>
      <c r="V7" s="23">
        <v>7631</v>
      </c>
      <c r="W7" s="23">
        <v>8155</v>
      </c>
      <c r="X7" s="23">
        <v>8135</v>
      </c>
      <c r="Y7" s="23">
        <v>7861</v>
      </c>
      <c r="Z7" s="23">
        <v>7638</v>
      </c>
      <c r="AA7" s="23">
        <v>8002</v>
      </c>
      <c r="AB7" s="23">
        <v>8253</v>
      </c>
      <c r="AC7" s="23">
        <v>8561</v>
      </c>
    </row>
    <row r="8" spans="1:29" x14ac:dyDescent="0.25">
      <c r="A8" s="10" t="s">
        <v>22520</v>
      </c>
      <c r="B8" s="23">
        <v>3655</v>
      </c>
      <c r="C8" s="23">
        <v>3575</v>
      </c>
      <c r="D8" s="23">
        <v>3129</v>
      </c>
      <c r="E8" s="23">
        <v>4056</v>
      </c>
      <c r="F8" s="23">
        <v>3082</v>
      </c>
      <c r="G8" s="23">
        <v>3001</v>
      </c>
      <c r="H8" s="23">
        <v>2853</v>
      </c>
      <c r="I8" s="23">
        <v>3155</v>
      </c>
      <c r="J8" s="23">
        <v>3347</v>
      </c>
      <c r="K8" s="23">
        <v>4225</v>
      </c>
      <c r="L8" s="23">
        <v>5233</v>
      </c>
      <c r="M8" s="23">
        <v>6615</v>
      </c>
      <c r="N8" s="23">
        <v>7414</v>
      </c>
      <c r="O8" s="23">
        <v>8195</v>
      </c>
      <c r="P8" s="23">
        <v>8268</v>
      </c>
      <c r="Q8" s="23">
        <v>9875</v>
      </c>
      <c r="R8" s="23">
        <v>9553</v>
      </c>
      <c r="S8" s="23">
        <v>9972</v>
      </c>
      <c r="T8" s="23">
        <v>8460</v>
      </c>
      <c r="U8" s="23">
        <v>8669</v>
      </c>
      <c r="V8" s="23">
        <v>8263</v>
      </c>
      <c r="W8" s="23">
        <v>8587</v>
      </c>
      <c r="X8" s="23">
        <v>8178</v>
      </c>
      <c r="Y8" s="23">
        <v>7522</v>
      </c>
      <c r="Z8" s="23">
        <v>6913</v>
      </c>
      <c r="AA8" s="23">
        <v>6824</v>
      </c>
      <c r="AB8" s="23">
        <v>6694</v>
      </c>
      <c r="AC8" s="23">
        <v>6068</v>
      </c>
    </row>
    <row r="9" spans="1:29" x14ac:dyDescent="0.25">
      <c r="A9" s="10" t="s">
        <v>22231</v>
      </c>
      <c r="B9" s="23" t="s">
        <v>63</v>
      </c>
      <c r="C9" s="23" t="s">
        <v>63</v>
      </c>
      <c r="D9" s="23" t="s">
        <v>63</v>
      </c>
      <c r="E9" s="23">
        <v>3982</v>
      </c>
      <c r="F9" s="23">
        <v>2772</v>
      </c>
      <c r="G9" s="23">
        <v>2546</v>
      </c>
      <c r="H9" s="23">
        <v>2101</v>
      </c>
      <c r="I9" s="23">
        <v>2094</v>
      </c>
      <c r="J9" s="23">
        <v>2281</v>
      </c>
      <c r="K9" s="23">
        <v>2639</v>
      </c>
      <c r="L9" s="23">
        <v>3125</v>
      </c>
      <c r="M9" s="23">
        <v>3402</v>
      </c>
      <c r="N9" s="23">
        <v>3586</v>
      </c>
      <c r="O9" s="23">
        <v>3794</v>
      </c>
      <c r="P9" s="23">
        <v>3786</v>
      </c>
      <c r="Q9" s="23">
        <v>5549</v>
      </c>
      <c r="R9" s="23">
        <v>5290</v>
      </c>
      <c r="S9" s="23">
        <v>5462</v>
      </c>
      <c r="T9" s="23">
        <v>4591</v>
      </c>
      <c r="U9" s="23">
        <v>4533</v>
      </c>
      <c r="V9" s="23">
        <v>4368</v>
      </c>
      <c r="W9" s="23">
        <v>4666</v>
      </c>
      <c r="X9" s="23">
        <v>4292</v>
      </c>
      <c r="Y9" s="23">
        <v>3966</v>
      </c>
      <c r="Z9" s="23">
        <v>3642</v>
      </c>
      <c r="AA9" s="23">
        <v>3709</v>
      </c>
      <c r="AB9" s="23">
        <v>4093</v>
      </c>
      <c r="AC9" s="23">
        <v>3559</v>
      </c>
    </row>
    <row r="10" spans="1:29" x14ac:dyDescent="0.25">
      <c r="A10" s="10" t="s">
        <v>22232</v>
      </c>
      <c r="B10" s="23" t="s">
        <v>63</v>
      </c>
      <c r="C10" s="23" t="s">
        <v>63</v>
      </c>
      <c r="D10" s="23" t="s">
        <v>63</v>
      </c>
      <c r="E10" s="23">
        <v>104</v>
      </c>
      <c r="F10" s="23">
        <v>163</v>
      </c>
      <c r="G10" s="23">
        <v>325</v>
      </c>
      <c r="H10" s="23">
        <v>410</v>
      </c>
      <c r="I10" s="23">
        <v>618</v>
      </c>
      <c r="J10" s="23">
        <v>586</v>
      </c>
      <c r="K10" s="23">
        <v>672</v>
      </c>
      <c r="L10" s="23">
        <v>698</v>
      </c>
      <c r="M10" s="23">
        <v>831</v>
      </c>
      <c r="N10" s="23">
        <v>1212</v>
      </c>
      <c r="O10" s="23">
        <v>1456</v>
      </c>
      <c r="P10" s="23">
        <v>1758</v>
      </c>
      <c r="Q10" s="23">
        <v>1787</v>
      </c>
      <c r="R10" s="23">
        <v>1850</v>
      </c>
      <c r="S10" s="23">
        <v>2487</v>
      </c>
      <c r="T10" s="23">
        <v>2724</v>
      </c>
      <c r="U10" s="23">
        <v>2660</v>
      </c>
      <c r="V10" s="23">
        <v>3012</v>
      </c>
      <c r="W10" s="23">
        <v>2991</v>
      </c>
      <c r="X10" s="23">
        <v>3129</v>
      </c>
      <c r="Y10" s="23">
        <v>3112</v>
      </c>
      <c r="Z10" s="23">
        <v>2579</v>
      </c>
      <c r="AA10" s="23">
        <v>3459</v>
      </c>
      <c r="AB10" s="23">
        <v>3344</v>
      </c>
      <c r="AC10" s="23">
        <v>3285</v>
      </c>
    </row>
    <row r="11" spans="1:29" x14ac:dyDescent="0.25">
      <c r="A11" s="10" t="s">
        <v>22068</v>
      </c>
      <c r="B11" s="23" t="s">
        <v>63</v>
      </c>
      <c r="C11" s="23" t="s">
        <v>63</v>
      </c>
      <c r="D11" s="23" t="s">
        <v>63</v>
      </c>
      <c r="E11" s="23">
        <v>1</v>
      </c>
      <c r="F11" s="23">
        <v>9</v>
      </c>
      <c r="G11" s="23">
        <v>29</v>
      </c>
      <c r="H11" s="23">
        <v>38</v>
      </c>
      <c r="I11" s="23">
        <v>48</v>
      </c>
      <c r="J11" s="23">
        <v>106</v>
      </c>
      <c r="K11" s="23">
        <v>135</v>
      </c>
      <c r="L11" s="23">
        <v>117</v>
      </c>
      <c r="M11" s="23">
        <v>149</v>
      </c>
      <c r="N11" s="23">
        <v>188</v>
      </c>
      <c r="O11" s="23">
        <v>226</v>
      </c>
      <c r="P11" s="23">
        <v>209</v>
      </c>
      <c r="Q11" s="23">
        <v>131</v>
      </c>
      <c r="R11" s="23">
        <v>143</v>
      </c>
      <c r="S11" s="23">
        <v>153</v>
      </c>
      <c r="T11" s="23">
        <v>161</v>
      </c>
      <c r="U11" s="23">
        <v>160</v>
      </c>
      <c r="V11" s="23">
        <v>175</v>
      </c>
      <c r="W11" s="23">
        <v>250</v>
      </c>
      <c r="X11" s="23">
        <v>190</v>
      </c>
      <c r="Y11" s="23">
        <v>233</v>
      </c>
      <c r="Z11" s="23">
        <v>213</v>
      </c>
      <c r="AA11" s="23">
        <v>208</v>
      </c>
      <c r="AB11" s="23">
        <v>239</v>
      </c>
      <c r="AC11" s="23">
        <v>253</v>
      </c>
    </row>
    <row r="12" spans="1:29" x14ac:dyDescent="0.25">
      <c r="A12" s="86" t="s">
        <v>22521</v>
      </c>
      <c r="B12" s="5">
        <f>SUM(B10:B11)+B8</f>
        <v>3655</v>
      </c>
      <c r="C12" s="5">
        <f t="shared" ref="C12:AC12" si="0">SUM(C10:C11)+C8</f>
        <v>3575</v>
      </c>
      <c r="D12" s="5">
        <f t="shared" si="0"/>
        <v>3129</v>
      </c>
      <c r="E12" s="5">
        <f t="shared" si="0"/>
        <v>4161</v>
      </c>
      <c r="F12" s="5">
        <f t="shared" si="0"/>
        <v>3254</v>
      </c>
      <c r="G12" s="5">
        <f t="shared" si="0"/>
        <v>3355</v>
      </c>
      <c r="H12" s="5">
        <f t="shared" si="0"/>
        <v>3301</v>
      </c>
      <c r="I12" s="5">
        <f t="shared" si="0"/>
        <v>3821</v>
      </c>
      <c r="J12" s="5">
        <f t="shared" si="0"/>
        <v>4039</v>
      </c>
      <c r="K12" s="5">
        <f t="shared" si="0"/>
        <v>5032</v>
      </c>
      <c r="L12" s="5">
        <f t="shared" si="0"/>
        <v>6048</v>
      </c>
      <c r="M12" s="5">
        <f t="shared" si="0"/>
        <v>7595</v>
      </c>
      <c r="N12" s="5">
        <f t="shared" si="0"/>
        <v>8814</v>
      </c>
      <c r="O12" s="5">
        <f t="shared" si="0"/>
        <v>9877</v>
      </c>
      <c r="P12" s="5">
        <f t="shared" si="0"/>
        <v>10235</v>
      </c>
      <c r="Q12" s="5">
        <f t="shared" si="0"/>
        <v>11793</v>
      </c>
      <c r="R12" s="5">
        <f t="shared" si="0"/>
        <v>11546</v>
      </c>
      <c r="S12" s="5">
        <f t="shared" si="0"/>
        <v>12612</v>
      </c>
      <c r="T12" s="5">
        <f t="shared" si="0"/>
        <v>11345</v>
      </c>
      <c r="U12" s="5">
        <f t="shared" si="0"/>
        <v>11489</v>
      </c>
      <c r="V12" s="5">
        <f t="shared" si="0"/>
        <v>11450</v>
      </c>
      <c r="W12" s="5">
        <f t="shared" si="0"/>
        <v>11828</v>
      </c>
      <c r="X12" s="5">
        <f t="shared" si="0"/>
        <v>11497</v>
      </c>
      <c r="Y12" s="5">
        <f t="shared" si="0"/>
        <v>10867</v>
      </c>
      <c r="Z12" s="5">
        <f t="shared" si="0"/>
        <v>9705</v>
      </c>
      <c r="AA12" s="5">
        <f t="shared" si="0"/>
        <v>10491</v>
      </c>
      <c r="AB12" s="5">
        <f t="shared" si="0"/>
        <v>10277</v>
      </c>
      <c r="AC12" s="5">
        <f t="shared" si="0"/>
        <v>9606</v>
      </c>
    </row>
    <row r="13" spans="1:29" x14ac:dyDescent="0.25">
      <c r="A13" s="86" t="s">
        <v>22233</v>
      </c>
      <c r="B13" s="17" t="str">
        <f>IFERROR(B10/B9,"...")</f>
        <v>...</v>
      </c>
      <c r="C13" s="17" t="str">
        <f t="shared" ref="C13:AC13" si="1">IFERROR(C10/C9,"...")</f>
        <v>...</v>
      </c>
      <c r="D13" s="17" t="str">
        <f t="shared" si="1"/>
        <v>...</v>
      </c>
      <c r="E13" s="17">
        <f>IFERROR(E10/E9,"...")</f>
        <v>2.6117528879959818E-2</v>
      </c>
      <c r="F13" s="17">
        <f t="shared" si="1"/>
        <v>5.88023088023088E-2</v>
      </c>
      <c r="G13" s="17">
        <f t="shared" si="1"/>
        <v>0.12765121759622938</v>
      </c>
      <c r="H13" s="17">
        <f t="shared" si="1"/>
        <v>0.1951451689671585</v>
      </c>
      <c r="I13" s="17">
        <f t="shared" si="1"/>
        <v>0.29512893982808025</v>
      </c>
      <c r="J13" s="17">
        <f t="shared" si="1"/>
        <v>0.25690486628671633</v>
      </c>
      <c r="K13" s="17">
        <f t="shared" si="1"/>
        <v>0.25464190981432361</v>
      </c>
      <c r="L13" s="17">
        <f t="shared" si="1"/>
        <v>0.22336</v>
      </c>
      <c r="M13" s="17">
        <f t="shared" si="1"/>
        <v>0.24426807760141092</v>
      </c>
      <c r="N13" s="17">
        <f t="shared" si="1"/>
        <v>0.33798103736754043</v>
      </c>
      <c r="O13" s="17">
        <f t="shared" si="1"/>
        <v>0.3837638376383764</v>
      </c>
      <c r="P13" s="17">
        <f t="shared" si="1"/>
        <v>0.46434231378763868</v>
      </c>
      <c r="Q13" s="17">
        <f t="shared" si="1"/>
        <v>0.32204000720850606</v>
      </c>
      <c r="R13" s="17">
        <f t="shared" si="1"/>
        <v>0.34971644612476371</v>
      </c>
      <c r="S13" s="17">
        <f t="shared" si="1"/>
        <v>0.45532771878432809</v>
      </c>
      <c r="T13" s="17">
        <f t="shared" si="1"/>
        <v>0.59333478544979312</v>
      </c>
      <c r="U13" s="17">
        <f t="shared" si="1"/>
        <v>0.58680785351864106</v>
      </c>
      <c r="V13" s="17">
        <f t="shared" si="1"/>
        <v>0.68956043956043955</v>
      </c>
      <c r="W13" s="17">
        <f t="shared" si="1"/>
        <v>0.64102014573510502</v>
      </c>
      <c r="X13" s="17">
        <f t="shared" si="1"/>
        <v>0.72903075489282387</v>
      </c>
      <c r="Y13" s="17">
        <f t="shared" si="1"/>
        <v>0.78466969238527484</v>
      </c>
      <c r="Z13" s="17">
        <f t="shared" si="1"/>
        <v>0.70812740252608453</v>
      </c>
      <c r="AA13" s="17">
        <f t="shared" si="1"/>
        <v>0.93259638716635207</v>
      </c>
      <c r="AB13" s="17">
        <f t="shared" si="1"/>
        <v>0.81700464207182999</v>
      </c>
      <c r="AC13" s="17">
        <f t="shared" si="1"/>
        <v>0.92301208204551843</v>
      </c>
    </row>
    <row r="14" spans="1:29" x14ac:dyDescent="0.25">
      <c r="A14" s="10" t="s">
        <v>22522</v>
      </c>
      <c r="B14" s="17" t="str">
        <f>IFERROR(B11/B9,"...")</f>
        <v>...</v>
      </c>
      <c r="C14" s="17" t="str">
        <f t="shared" ref="C14:AC14" si="2">IFERROR(C11/C9,"...")</f>
        <v>...</v>
      </c>
      <c r="D14" s="17" t="str">
        <f t="shared" si="2"/>
        <v>...</v>
      </c>
      <c r="E14" s="17">
        <f t="shared" si="2"/>
        <v>2.5113008538422905E-4</v>
      </c>
      <c r="F14" s="17">
        <f t="shared" si="2"/>
        <v>3.246753246753247E-3</v>
      </c>
      <c r="G14" s="17">
        <f t="shared" si="2"/>
        <v>1.1390416339355853E-2</v>
      </c>
      <c r="H14" s="17">
        <f t="shared" si="2"/>
        <v>1.8086625416468348E-2</v>
      </c>
      <c r="I14" s="17">
        <f t="shared" si="2"/>
        <v>2.2922636103151862E-2</v>
      </c>
      <c r="J14" s="17">
        <f t="shared" si="2"/>
        <v>4.6470846120122755E-2</v>
      </c>
      <c r="K14" s="17">
        <f t="shared" si="2"/>
        <v>5.1155740810913224E-2</v>
      </c>
      <c r="L14" s="17">
        <f t="shared" si="2"/>
        <v>3.7440000000000001E-2</v>
      </c>
      <c r="M14" s="17">
        <f t="shared" si="2"/>
        <v>4.3797766019988242E-2</v>
      </c>
      <c r="N14" s="17">
        <f t="shared" si="2"/>
        <v>5.242610150585611E-2</v>
      </c>
      <c r="O14" s="17">
        <f t="shared" si="2"/>
        <v>5.9567738534528201E-2</v>
      </c>
      <c r="P14" s="17">
        <f t="shared" si="2"/>
        <v>5.5203380876914947E-2</v>
      </c>
      <c r="Q14" s="17">
        <f t="shared" si="2"/>
        <v>2.3607857271580466E-2</v>
      </c>
      <c r="R14" s="17">
        <f t="shared" si="2"/>
        <v>2.7032136105860114E-2</v>
      </c>
      <c r="S14" s="17">
        <f t="shared" si="2"/>
        <v>2.8011717319663128E-2</v>
      </c>
      <c r="T14" s="17">
        <f t="shared" si="2"/>
        <v>3.5068612502722717E-2</v>
      </c>
      <c r="U14" s="17">
        <f t="shared" si="2"/>
        <v>3.5296712993602472E-2</v>
      </c>
      <c r="V14" s="17">
        <f t="shared" si="2"/>
        <v>4.0064102564102567E-2</v>
      </c>
      <c r="W14" s="17">
        <f t="shared" si="2"/>
        <v>5.3579082726103726E-2</v>
      </c>
      <c r="X14" s="17">
        <f t="shared" si="2"/>
        <v>4.4268406337371856E-2</v>
      </c>
      <c r="Y14" s="17">
        <f t="shared" si="2"/>
        <v>5.8749369641956629E-2</v>
      </c>
      <c r="Z14" s="17">
        <f t="shared" si="2"/>
        <v>5.8484349258649093E-2</v>
      </c>
      <c r="AA14" s="17">
        <f>IFERROR(AA11/AA9,"...")</f>
        <v>5.6079805877595042E-2</v>
      </c>
      <c r="AB14" s="17">
        <f t="shared" si="2"/>
        <v>5.8392377229416079E-2</v>
      </c>
      <c r="AC14" s="17">
        <f t="shared" si="2"/>
        <v>7.1087384096656367E-2</v>
      </c>
    </row>
    <row r="15" spans="1:29" x14ac:dyDescent="0.25">
      <c r="A15" s="88"/>
    </row>
    <row r="16" spans="1:29" s="87" customFormat="1" x14ac:dyDescent="0.25"/>
    <row r="19" spans="2:30" x14ac:dyDescent="0.25">
      <c r="R19" s="102"/>
    </row>
    <row r="20" spans="2:30" x14ac:dyDescent="0.25">
      <c r="R20" s="102"/>
    </row>
    <row r="21" spans="2:30" x14ac:dyDescent="0.25">
      <c r="C21" s="155"/>
      <c r="AD21" s="87"/>
    </row>
    <row r="23" spans="2:30" s="87" customFormat="1" x14ac:dyDescent="0.25"/>
    <row r="24" spans="2:30" s="87" customFormat="1" x14ac:dyDescent="0.25"/>
    <row r="25" spans="2:30" s="87" customFormat="1" x14ac:dyDescent="0.25">
      <c r="B25" s="71"/>
      <c r="C25" s="71"/>
    </row>
    <row r="26" spans="2:30" s="87" customFormat="1" x14ac:dyDescent="0.25">
      <c r="B26" s="71"/>
      <c r="C26" s="71"/>
    </row>
    <row r="27" spans="2:30" s="87" customFormat="1" x14ac:dyDescent="0.25">
      <c r="C27" s="702"/>
    </row>
    <row r="28" spans="2:30" s="87" customFormat="1" x14ac:dyDescent="0.25">
      <c r="C28" s="702"/>
    </row>
    <row r="29" spans="2:30" s="87" customFormat="1" x14ac:dyDescent="0.25">
      <c r="C29" s="702"/>
    </row>
    <row r="30" spans="2:30" s="87" customFormat="1" x14ac:dyDescent="0.25">
      <c r="C30" s="702"/>
    </row>
    <row r="31" spans="2:30" s="87" customFormat="1" x14ac:dyDescent="0.25">
      <c r="C31" s="702"/>
    </row>
    <row r="32" spans="2:30" s="87" customFormat="1" x14ac:dyDescent="0.25">
      <c r="C32" s="702"/>
    </row>
    <row r="33" spans="3:3" s="87" customFormat="1" x14ac:dyDescent="0.25">
      <c r="C33" s="702"/>
    </row>
    <row r="34" spans="3:3" s="87" customFormat="1" x14ac:dyDescent="0.25">
      <c r="C34" s="702"/>
    </row>
    <row r="35" spans="3:3" s="87" customFormat="1" x14ac:dyDescent="0.25">
      <c r="C35" s="702"/>
    </row>
    <row r="36" spans="3:3" s="87" customFormat="1" x14ac:dyDescent="0.25">
      <c r="C36" s="702"/>
    </row>
    <row r="37" spans="3:3" s="87" customFormat="1" x14ac:dyDescent="0.25">
      <c r="C37" s="702"/>
    </row>
    <row r="38" spans="3:3" s="87" customFormat="1" x14ac:dyDescent="0.25">
      <c r="C38" s="702"/>
    </row>
    <row r="39" spans="3:3" s="87" customFormat="1" x14ac:dyDescent="0.25">
      <c r="C39" s="702"/>
    </row>
    <row r="40" spans="3:3" s="87" customFormat="1" x14ac:dyDescent="0.25">
      <c r="C40" s="702"/>
    </row>
    <row r="41" spans="3:3" s="87" customFormat="1" x14ac:dyDescent="0.25">
      <c r="C41" s="702"/>
    </row>
    <row r="42" spans="3:3" s="87" customFormat="1" x14ac:dyDescent="0.25">
      <c r="C42" s="702"/>
    </row>
    <row r="43" spans="3:3" s="87" customFormat="1" x14ac:dyDescent="0.25">
      <c r="C43" s="702"/>
    </row>
    <row r="44" spans="3:3" s="87" customFormat="1" x14ac:dyDescent="0.25">
      <c r="C44" s="702"/>
    </row>
    <row r="45" spans="3:3" s="87" customFormat="1" x14ac:dyDescent="0.25">
      <c r="C45" s="702"/>
    </row>
    <row r="46" spans="3:3" s="87" customFormat="1" x14ac:dyDescent="0.25">
      <c r="C46" s="702"/>
    </row>
    <row r="47" spans="3:3" s="87" customFormat="1" x14ac:dyDescent="0.25">
      <c r="C47" s="702"/>
    </row>
    <row r="48" spans="3:3" s="87" customFormat="1" x14ac:dyDescent="0.25">
      <c r="C48" s="702"/>
    </row>
    <row r="49" spans="3:3" s="87" customFormat="1" x14ac:dyDescent="0.25">
      <c r="C49" s="702"/>
    </row>
    <row r="50" spans="3:3" s="87" customFormat="1" x14ac:dyDescent="0.25">
      <c r="C50" s="702"/>
    </row>
    <row r="51" spans="3:3" s="87" customFormat="1" x14ac:dyDescent="0.25">
      <c r="C51" s="702"/>
    </row>
    <row r="52" spans="3:3" s="87" customFormat="1" x14ac:dyDescent="0.25">
      <c r="C52" s="702"/>
    </row>
    <row r="53" spans="3:3" s="87" customFormat="1" x14ac:dyDescent="0.25">
      <c r="C53" s="702"/>
    </row>
    <row r="54" spans="3:3" s="87" customFormat="1" x14ac:dyDescent="0.25">
      <c r="C54" s="702"/>
    </row>
    <row r="55" spans="3:3" s="87" customFormat="1" x14ac:dyDescent="0.25">
      <c r="C55" s="702"/>
    </row>
    <row r="56" spans="3:3" s="87" customFormat="1" x14ac:dyDescent="0.25">
      <c r="C56" s="702"/>
    </row>
    <row r="57" spans="3:3" s="87" customFormat="1" x14ac:dyDescent="0.25">
      <c r="C57" s="702"/>
    </row>
    <row r="58" spans="3:3" s="87" customFormat="1" x14ac:dyDescent="0.25">
      <c r="C58" s="702"/>
    </row>
    <row r="59" spans="3:3" s="87" customFormat="1" x14ac:dyDescent="0.25"/>
    <row r="60" spans="3:3" s="87" customFormat="1" x14ac:dyDescent="0.25"/>
    <row r="61" spans="3:3" s="87" customFormat="1" x14ac:dyDescent="0.25"/>
    <row r="62" spans="3:3" s="87" customFormat="1" x14ac:dyDescent="0.25"/>
    <row r="63" spans="3:3" s="87" customFormat="1" x14ac:dyDescent="0.25"/>
  </sheetData>
  <conditionalFormatting sqref="B14:AC14">
    <cfRule type="colorScale" priority="1">
      <colorScale>
        <cfvo type="min"/>
        <cfvo type="max"/>
        <color rgb="FFFFEF9C"/>
        <color rgb="FF63BE7B"/>
      </colorScale>
    </cfRule>
  </conditionalFormatting>
  <conditionalFormatting sqref="B13:AC13">
    <cfRule type="colorScale" priority="67">
      <colorScale>
        <cfvo type="min"/>
        <cfvo type="max"/>
        <color rgb="FFFFEF9C"/>
        <color rgb="FF63BE7B"/>
      </colorScale>
    </cfRule>
  </conditionalFormatting>
  <pageMargins left="0.7" right="0.7" top="0.75" bottom="0.75" header="0.3" footer="0.3"/>
  <pageSetup paperSize="9" orientation="portrait"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N27"/>
  <sheetViews>
    <sheetView zoomScale="70" zoomScaleNormal="70" workbookViewId="0">
      <selection activeCell="A8" sqref="A8:C21"/>
    </sheetView>
  </sheetViews>
  <sheetFormatPr defaultRowHeight="15" x14ac:dyDescent="0.25"/>
  <sheetData>
    <row r="1" spans="1:14" x14ac:dyDescent="0.25">
      <c r="A1" s="6" t="s">
        <v>21536</v>
      </c>
    </row>
    <row r="2" spans="1:14" s="475" customFormat="1" x14ac:dyDescent="0.25">
      <c r="A2" s="475" t="s">
        <v>21537</v>
      </c>
    </row>
    <row r="3" spans="1:14" s="475" customFormat="1" x14ac:dyDescent="0.25">
      <c r="A3" s="1113" t="s">
        <v>21538</v>
      </c>
      <c r="B3" s="1113"/>
      <c r="C3" s="1113"/>
      <c r="D3" s="1113"/>
      <c r="E3" s="1113"/>
      <c r="F3" s="1113"/>
      <c r="G3" s="1113"/>
      <c r="H3" s="1113"/>
      <c r="I3" s="1113"/>
      <c r="J3" s="1113"/>
      <c r="K3" s="1113"/>
      <c r="L3" s="1113"/>
      <c r="M3" s="1113"/>
      <c r="N3" s="1113"/>
    </row>
    <row r="4" spans="1:14" s="475" customFormat="1" x14ac:dyDescent="0.25">
      <c r="A4" s="1113"/>
      <c r="B4" s="1113"/>
      <c r="C4" s="1113"/>
      <c r="D4" s="1113"/>
      <c r="E4" s="1113"/>
      <c r="F4" s="1113"/>
      <c r="G4" s="1113"/>
      <c r="H4" s="1113"/>
      <c r="I4" s="1113"/>
      <c r="J4" s="1113"/>
      <c r="K4" s="1113"/>
      <c r="L4" s="1113"/>
      <c r="M4" s="1113"/>
      <c r="N4" s="1113"/>
    </row>
    <row r="5" spans="1:14" s="475" customFormat="1" x14ac:dyDescent="0.25">
      <c r="A5" s="1113" t="s">
        <v>21539</v>
      </c>
      <c r="B5" s="1113"/>
      <c r="C5" s="1113"/>
      <c r="D5" s="1113"/>
      <c r="E5" s="1113"/>
      <c r="F5" s="1113"/>
      <c r="G5" s="1113"/>
      <c r="H5" s="1113"/>
      <c r="I5" s="1113"/>
      <c r="J5" s="1113"/>
      <c r="K5" s="1113"/>
      <c r="L5" s="1113"/>
      <c r="M5" s="1113"/>
      <c r="N5" s="1113"/>
    </row>
    <row r="6" spans="1:14" s="475" customFormat="1" x14ac:dyDescent="0.25">
      <c r="A6" s="476"/>
      <c r="B6" s="476"/>
      <c r="C6" s="476"/>
      <c r="D6" s="476"/>
      <c r="E6" s="476"/>
      <c r="F6" s="476"/>
      <c r="G6" s="476"/>
      <c r="H6" s="476"/>
      <c r="I6" s="476"/>
      <c r="J6" s="476"/>
      <c r="K6" s="476"/>
      <c r="L6" s="476"/>
      <c r="M6" s="476"/>
      <c r="N6" s="476"/>
    </row>
    <row r="7" spans="1:14" s="475" customFormat="1" ht="15" customHeight="1" x14ac:dyDescent="0.25"/>
    <row r="8" spans="1:14" s="477" customFormat="1" x14ac:dyDescent="0.25">
      <c r="A8" s="496" t="s">
        <v>21540</v>
      </c>
      <c r="B8" s="496"/>
      <c r="C8" s="496"/>
      <c r="F8" s="496" t="s">
        <v>21541</v>
      </c>
      <c r="G8" s="496"/>
      <c r="H8" s="496"/>
    </row>
    <row r="9" spans="1:14" s="479" customFormat="1" ht="51.75" customHeight="1" x14ac:dyDescent="0.25">
      <c r="A9" s="497" t="s">
        <v>21542</v>
      </c>
      <c r="B9" s="497" t="s">
        <v>21543</v>
      </c>
      <c r="C9" s="497" t="s">
        <v>21544</v>
      </c>
      <c r="D9" s="478"/>
      <c r="F9" s="497" t="s">
        <v>21542</v>
      </c>
      <c r="G9" s="497" t="s">
        <v>21543</v>
      </c>
      <c r="H9" s="497" t="s">
        <v>21544</v>
      </c>
    </row>
    <row r="10" spans="1:14" s="84" customFormat="1" x14ac:dyDescent="0.25">
      <c r="A10" s="86" t="s">
        <v>21545</v>
      </c>
      <c r="B10" s="498">
        <v>444</v>
      </c>
      <c r="C10" s="14">
        <v>29.63963963963964</v>
      </c>
      <c r="F10" s="86" t="s">
        <v>21545</v>
      </c>
      <c r="G10" s="498">
        <v>3499</v>
      </c>
      <c r="H10" s="14">
        <v>26.463275221491855</v>
      </c>
    </row>
    <row r="11" spans="1:14" s="84" customFormat="1" x14ac:dyDescent="0.25">
      <c r="A11" s="86" t="s">
        <v>21546</v>
      </c>
      <c r="B11" s="498">
        <v>541</v>
      </c>
      <c r="C11" s="14">
        <v>29.670979667282811</v>
      </c>
      <c r="F11" s="86" t="s">
        <v>21546</v>
      </c>
      <c r="G11" s="498">
        <v>3644</v>
      </c>
      <c r="H11" s="14">
        <v>26.850987925356751</v>
      </c>
    </row>
    <row r="12" spans="1:14" s="84" customFormat="1" x14ac:dyDescent="0.25">
      <c r="A12" s="86" t="s">
        <v>21547</v>
      </c>
      <c r="B12" s="498">
        <v>472</v>
      </c>
      <c r="C12" s="14">
        <v>29.423728813559322</v>
      </c>
      <c r="F12" s="86" t="s">
        <v>21547</v>
      </c>
      <c r="G12" s="498">
        <v>3858</v>
      </c>
      <c r="H12" s="14">
        <v>26.821150855365474</v>
      </c>
    </row>
    <row r="13" spans="1:14" s="84" customFormat="1" x14ac:dyDescent="0.25">
      <c r="A13" s="86" t="s">
        <v>21548</v>
      </c>
      <c r="B13" s="498">
        <v>538</v>
      </c>
      <c r="C13" s="14">
        <v>29.022304832713754</v>
      </c>
      <c r="F13" s="86" t="s">
        <v>21548</v>
      </c>
      <c r="G13" s="498">
        <v>4179</v>
      </c>
      <c r="H13" s="14">
        <v>26.570949988035416</v>
      </c>
    </row>
    <row r="14" spans="1:14" s="84" customFormat="1" x14ac:dyDescent="0.25">
      <c r="A14" s="86" t="s">
        <v>21549</v>
      </c>
      <c r="B14" s="498">
        <v>574</v>
      </c>
      <c r="C14" s="14">
        <v>30.325783972125436</v>
      </c>
      <c r="F14" s="86" t="s">
        <v>21549</v>
      </c>
      <c r="G14" s="498">
        <v>4094</v>
      </c>
      <c r="H14" s="14">
        <v>27.159013190034198</v>
      </c>
    </row>
    <row r="15" spans="1:14" s="84" customFormat="1" x14ac:dyDescent="0.25">
      <c r="A15" s="86" t="s">
        <v>21550</v>
      </c>
      <c r="B15" s="498">
        <v>515</v>
      </c>
      <c r="C15" s="14">
        <v>29.753398058252426</v>
      </c>
      <c r="F15" s="86" t="s">
        <v>21550</v>
      </c>
      <c r="G15" s="498">
        <v>4052</v>
      </c>
      <c r="H15" s="14">
        <v>26.845755182625865</v>
      </c>
    </row>
    <row r="16" spans="1:14" s="84" customFormat="1" x14ac:dyDescent="0.25">
      <c r="A16" s="86" t="s">
        <v>21551</v>
      </c>
      <c r="B16" s="498">
        <v>392</v>
      </c>
      <c r="C16" s="14">
        <v>28.441326530612244</v>
      </c>
      <c r="F16" s="86" t="s">
        <v>21551</v>
      </c>
      <c r="G16" s="498">
        <v>3982</v>
      </c>
      <c r="H16" s="14">
        <v>26.84907081868408</v>
      </c>
    </row>
    <row r="17" spans="1:8" s="84" customFormat="1" x14ac:dyDescent="0.25">
      <c r="A17" s="86" t="s">
        <v>21552</v>
      </c>
      <c r="B17" s="498">
        <v>387</v>
      </c>
      <c r="C17" s="14">
        <v>29.571059431524549</v>
      </c>
      <c r="F17" s="86" t="s">
        <v>21552</v>
      </c>
      <c r="G17" s="498">
        <v>3842</v>
      </c>
      <c r="H17" s="14">
        <v>27.362571577303488</v>
      </c>
    </row>
    <row r="18" spans="1:8" s="84" customFormat="1" x14ac:dyDescent="0.25">
      <c r="A18" s="86" t="s">
        <v>21553</v>
      </c>
      <c r="B18" s="498">
        <v>361</v>
      </c>
      <c r="C18" s="14">
        <v>29.548476454293628</v>
      </c>
      <c r="F18" s="86" t="s">
        <v>21553</v>
      </c>
      <c r="G18" s="498">
        <v>3894</v>
      </c>
      <c r="H18" s="14">
        <v>27.817668207498716</v>
      </c>
    </row>
    <row r="19" spans="1:8" s="84" customFormat="1" x14ac:dyDescent="0.25">
      <c r="A19" s="86" t="s">
        <v>21554</v>
      </c>
      <c r="B19" s="498">
        <v>370</v>
      </c>
      <c r="C19" s="14">
        <v>29.564864864864866</v>
      </c>
      <c r="F19" s="86" t="s">
        <v>21554</v>
      </c>
      <c r="G19" s="498">
        <v>3978</v>
      </c>
      <c r="H19" s="14">
        <v>28.227501256913023</v>
      </c>
    </row>
    <row r="20" spans="1:8" s="84" customFormat="1" x14ac:dyDescent="0.25">
      <c r="A20" s="86" t="s">
        <v>21555</v>
      </c>
      <c r="B20" s="498">
        <v>358</v>
      </c>
      <c r="C20" s="14">
        <v>29.938547486033521</v>
      </c>
      <c r="F20" s="86" t="s">
        <v>21555</v>
      </c>
      <c r="G20" s="498">
        <v>4173</v>
      </c>
      <c r="H20" s="14">
        <v>28.297867241792474</v>
      </c>
    </row>
    <row r="21" spans="1:8" s="84" customFormat="1" x14ac:dyDescent="0.25">
      <c r="A21" s="86" t="s">
        <v>21556</v>
      </c>
      <c r="B21" s="498">
        <v>350</v>
      </c>
      <c r="C21" s="14">
        <v>30.054285714285715</v>
      </c>
      <c r="F21" s="86" t="s">
        <v>21556</v>
      </c>
      <c r="G21" s="498">
        <v>3956</v>
      </c>
      <c r="H21" s="14">
        <v>28.849848331648129</v>
      </c>
    </row>
    <row r="22" spans="1:8" s="84" customFormat="1" x14ac:dyDescent="0.25"/>
    <row r="23" spans="1:8" s="84" customFormat="1" x14ac:dyDescent="0.25"/>
    <row r="24" spans="1:8" x14ac:dyDescent="0.25">
      <c r="A24" s="6" t="s">
        <v>439</v>
      </c>
      <c r="B24" s="6"/>
      <c r="C24" s="6"/>
      <c r="D24" s="6"/>
      <c r="E24" s="6"/>
      <c r="F24" s="6"/>
      <c r="G24" s="6"/>
      <c r="H24" s="6"/>
    </row>
    <row r="25" spans="1:8" x14ac:dyDescent="0.25">
      <c r="A25" t="s">
        <v>441</v>
      </c>
    </row>
    <row r="26" spans="1:8" x14ac:dyDescent="0.25">
      <c r="A26" t="s">
        <v>440</v>
      </c>
    </row>
    <row r="27" spans="1:8" x14ac:dyDescent="0.25">
      <c r="A27" t="s">
        <v>442</v>
      </c>
    </row>
  </sheetData>
  <mergeCells count="2">
    <mergeCell ref="A3:N4"/>
    <mergeCell ref="A5:N5"/>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CG54"/>
  <sheetViews>
    <sheetView zoomScale="80" zoomScaleNormal="80" workbookViewId="0">
      <selection activeCell="H6" sqref="H6"/>
    </sheetView>
  </sheetViews>
  <sheetFormatPr defaultRowHeight="15" x14ac:dyDescent="0.25"/>
  <cols>
    <col min="1" max="1" width="50.7109375" style="84" bestFit="1" customWidth="1"/>
    <col min="2" max="21" width="13" style="84" customWidth="1"/>
    <col min="22" max="16384" width="9.140625" style="84"/>
  </cols>
  <sheetData>
    <row r="1" spans="1:75" x14ac:dyDescent="0.25">
      <c r="A1" s="6" t="s">
        <v>21580</v>
      </c>
    </row>
    <row r="2" spans="1:75" x14ac:dyDescent="0.25">
      <c r="A2" s="6"/>
    </row>
    <row r="3" spans="1:75" ht="14.25" customHeight="1" x14ac:dyDescent="0.25">
      <c r="A3" s="475" t="s">
        <v>21537</v>
      </c>
      <c r="B3" s="475"/>
      <c r="C3" s="475"/>
      <c r="D3" s="475"/>
      <c r="E3" s="475"/>
      <c r="F3" s="475"/>
      <c r="G3" s="475"/>
      <c r="H3" s="475"/>
      <c r="I3" s="475"/>
      <c r="J3" s="475"/>
      <c r="K3" s="475"/>
      <c r="L3" s="475"/>
      <c r="M3" s="475"/>
      <c r="N3" s="475"/>
    </row>
    <row r="4" spans="1:75" x14ac:dyDescent="0.25">
      <c r="A4" s="1113" t="s">
        <v>21538</v>
      </c>
      <c r="B4" s="1113"/>
      <c r="C4" s="1113"/>
      <c r="D4" s="1113"/>
      <c r="E4" s="1113"/>
      <c r="F4" s="1113"/>
      <c r="G4" s="1113"/>
      <c r="H4" s="1113"/>
      <c r="I4" s="1113"/>
      <c r="J4" s="1113"/>
      <c r="K4" s="1113"/>
      <c r="L4" s="1113"/>
      <c r="M4" s="1113"/>
      <c r="N4" s="1113"/>
    </row>
    <row r="5" spans="1:75" x14ac:dyDescent="0.25">
      <c r="A5" s="1113"/>
      <c r="B5" s="1113"/>
      <c r="C5" s="1113"/>
      <c r="D5" s="1113"/>
      <c r="E5" s="1113"/>
      <c r="F5" s="1113"/>
      <c r="G5" s="1113"/>
      <c r="H5" s="1113"/>
      <c r="I5" s="1113"/>
      <c r="J5" s="1113"/>
      <c r="K5" s="1113"/>
      <c r="L5" s="1113"/>
      <c r="M5" s="1113"/>
      <c r="N5" s="1113"/>
    </row>
    <row r="6" spans="1:75" ht="28.5" customHeight="1" x14ac:dyDescent="0.25">
      <c r="A6" s="1113" t="s">
        <v>21562</v>
      </c>
      <c r="B6" s="1113"/>
      <c r="C6" s="1113"/>
      <c r="D6" s="1113"/>
      <c r="E6" s="1113"/>
      <c r="F6" s="1113"/>
      <c r="G6" s="476"/>
      <c r="H6" s="476"/>
      <c r="I6" s="476"/>
      <c r="J6" s="476"/>
      <c r="K6" s="476"/>
      <c r="L6" s="476"/>
      <c r="M6" s="476"/>
      <c r="N6" s="476"/>
    </row>
    <row r="7" spans="1:75" ht="28.5" customHeight="1" x14ac:dyDescent="0.25">
      <c r="A7" s="476"/>
      <c r="B7" s="476"/>
      <c r="C7" s="476"/>
      <c r="D7" s="476"/>
      <c r="E7" s="476"/>
      <c r="F7" s="476"/>
      <c r="G7" s="476"/>
      <c r="H7" s="476"/>
      <c r="I7" s="476"/>
      <c r="J7" s="476"/>
      <c r="K7" s="476"/>
      <c r="L7" s="476"/>
      <c r="M7" s="476"/>
      <c r="N7" s="476"/>
    </row>
    <row r="8" spans="1:75" x14ac:dyDescent="0.25">
      <c r="A8" s="499" t="s">
        <v>21563</v>
      </c>
      <c r="B8" s="476"/>
      <c r="C8" s="476"/>
      <c r="D8" s="476"/>
      <c r="E8" s="476"/>
      <c r="F8" s="476"/>
      <c r="G8" s="476"/>
      <c r="H8" s="476"/>
      <c r="I8" s="476"/>
      <c r="J8" s="476"/>
      <c r="K8" s="476"/>
      <c r="L8" s="476"/>
      <c r="M8" s="476"/>
      <c r="N8" s="476"/>
    </row>
    <row r="10" spans="1:75" s="6" customFormat="1" x14ac:dyDescent="0.25">
      <c r="B10" s="1114" t="s">
        <v>21564</v>
      </c>
      <c r="C10" s="1115"/>
      <c r="D10" s="1114" t="s">
        <v>21545</v>
      </c>
      <c r="E10" s="1115"/>
      <c r="F10" s="1114" t="s">
        <v>21546</v>
      </c>
      <c r="G10" s="1115"/>
      <c r="H10" s="1114" t="s">
        <v>21547</v>
      </c>
      <c r="I10" s="1115"/>
      <c r="J10" s="1114" t="s">
        <v>21548</v>
      </c>
      <c r="K10" s="1115"/>
      <c r="L10" s="1114" t="s">
        <v>21549</v>
      </c>
      <c r="M10" s="1115"/>
      <c r="N10" s="1114" t="s">
        <v>21550</v>
      </c>
      <c r="O10" s="1115"/>
      <c r="P10" s="1114" t="s">
        <v>21551</v>
      </c>
      <c r="Q10" s="1115"/>
      <c r="R10" s="1114" t="s">
        <v>21552</v>
      </c>
      <c r="S10" s="1115"/>
    </row>
    <row r="11" spans="1:75" s="479" customFormat="1" ht="30" x14ac:dyDescent="0.25">
      <c r="A11" s="444" t="s">
        <v>21565</v>
      </c>
      <c r="B11" s="444" t="s">
        <v>21543</v>
      </c>
      <c r="C11" s="486" t="s">
        <v>21566</v>
      </c>
      <c r="D11" s="444" t="s">
        <v>21543</v>
      </c>
      <c r="E11" s="486" t="s">
        <v>21566</v>
      </c>
      <c r="F11" s="444" t="s">
        <v>21543</v>
      </c>
      <c r="G11" s="486" t="s">
        <v>21566</v>
      </c>
      <c r="H11" s="444" t="s">
        <v>21543</v>
      </c>
      <c r="I11" s="486" t="s">
        <v>21566</v>
      </c>
      <c r="J11" s="444" t="s">
        <v>21543</v>
      </c>
      <c r="K11" s="486" t="s">
        <v>21566</v>
      </c>
      <c r="L11" s="444" t="s">
        <v>21543</v>
      </c>
      <c r="M11" s="486" t="s">
        <v>21566</v>
      </c>
      <c r="N11" s="444" t="s">
        <v>21543</v>
      </c>
      <c r="O11" s="486" t="s">
        <v>21566</v>
      </c>
      <c r="P11" s="444" t="s">
        <v>21543</v>
      </c>
      <c r="Q11" s="486" t="s">
        <v>21566</v>
      </c>
      <c r="R11" s="444" t="s">
        <v>21543</v>
      </c>
      <c r="S11" s="486" t="s">
        <v>21566</v>
      </c>
    </row>
    <row r="12" spans="1:75" s="87" customFormat="1" x14ac:dyDescent="0.25">
      <c r="A12" s="446" t="s">
        <v>21567</v>
      </c>
      <c r="B12" s="487">
        <v>208</v>
      </c>
      <c r="C12" s="488">
        <v>5.1677884615384597</v>
      </c>
      <c r="D12" s="487">
        <v>175</v>
      </c>
      <c r="E12" s="488">
        <v>5.8531428571428528</v>
      </c>
      <c r="F12" s="487">
        <v>226</v>
      </c>
      <c r="G12" s="488">
        <v>5.2495575221238866</v>
      </c>
      <c r="H12" s="487">
        <v>221</v>
      </c>
      <c r="I12" s="488">
        <v>5.1271493212669625</v>
      </c>
      <c r="J12" s="487">
        <v>241</v>
      </c>
      <c r="K12" s="488">
        <v>5.0601659751037316</v>
      </c>
      <c r="L12" s="487">
        <v>252</v>
      </c>
      <c r="M12" s="488">
        <v>5.0154761904761989</v>
      </c>
      <c r="N12" s="487">
        <v>243</v>
      </c>
      <c r="O12" s="488">
        <v>4.8530864197530894</v>
      </c>
      <c r="P12" s="487">
        <v>185</v>
      </c>
      <c r="Q12" s="488">
        <v>4.3756756756756658</v>
      </c>
      <c r="R12" s="487">
        <v>201</v>
      </c>
      <c r="S12" s="488">
        <v>3.8393034825870527</v>
      </c>
      <c r="T12" s="84"/>
      <c r="U12" s="84"/>
      <c r="V12" s="84"/>
      <c r="W12" s="84"/>
      <c r="X12" s="84"/>
      <c r="Y12" s="84"/>
      <c r="Z12" s="84"/>
      <c r="AA12" s="84"/>
      <c r="AB12" s="84"/>
      <c r="AC12" s="84"/>
      <c r="AD12" s="84"/>
      <c r="AE12" s="84"/>
      <c r="AF12" s="84"/>
      <c r="AG12" s="84"/>
      <c r="AH12" s="84"/>
      <c r="AI12" s="84"/>
      <c r="AJ12" s="84"/>
      <c r="AK12" s="84"/>
      <c r="AL12" s="84"/>
      <c r="AM12" s="84"/>
      <c r="AN12" s="84"/>
      <c r="AO12" s="84"/>
      <c r="AP12" s="84"/>
      <c r="AQ12" s="84"/>
      <c r="AR12" s="84"/>
      <c r="AS12" s="84"/>
      <c r="AT12" s="84"/>
      <c r="AU12" s="84"/>
      <c r="AV12" s="84"/>
      <c r="AW12" s="84"/>
      <c r="AX12" s="84"/>
      <c r="AY12" s="84"/>
      <c r="AZ12" s="84"/>
      <c r="BA12" s="84"/>
      <c r="BB12" s="84"/>
      <c r="BC12" s="84"/>
      <c r="BD12" s="84"/>
      <c r="BE12" s="84"/>
      <c r="BF12" s="84"/>
      <c r="BG12" s="84"/>
      <c r="BH12" s="84"/>
      <c r="BI12" s="84"/>
      <c r="BJ12" s="84"/>
      <c r="BK12" s="84"/>
      <c r="BL12" s="84"/>
      <c r="BM12" s="84"/>
      <c r="BN12" s="84"/>
      <c r="BO12" s="84"/>
      <c r="BP12" s="84"/>
      <c r="BQ12" s="84"/>
      <c r="BR12" s="84"/>
      <c r="BS12" s="84"/>
      <c r="BT12" s="84"/>
      <c r="BU12" s="84"/>
      <c r="BV12" s="84"/>
      <c r="BW12" s="84"/>
    </row>
    <row r="13" spans="1:75" x14ac:dyDescent="0.25">
      <c r="A13" s="446" t="s">
        <v>21568</v>
      </c>
      <c r="B13" s="487">
        <v>232</v>
      </c>
      <c r="C13" s="488">
        <v>5.8530172413793071</v>
      </c>
      <c r="D13" s="487">
        <v>269</v>
      </c>
      <c r="E13" s="488">
        <v>6.1996282527881013</v>
      </c>
      <c r="F13" s="487">
        <v>315</v>
      </c>
      <c r="G13" s="488">
        <v>6.0425396825396822</v>
      </c>
      <c r="H13" s="487">
        <v>251</v>
      </c>
      <c r="I13" s="488">
        <v>6.2541832669322694</v>
      </c>
      <c r="J13" s="487">
        <v>297</v>
      </c>
      <c r="K13" s="488">
        <v>5.961952861952863</v>
      </c>
      <c r="L13" s="487">
        <v>322</v>
      </c>
      <c r="M13" s="488">
        <v>5.6751552795031133</v>
      </c>
      <c r="N13" s="487">
        <v>272</v>
      </c>
      <c r="O13" s="488">
        <v>5.2150735294117663</v>
      </c>
      <c r="P13" s="487">
        <v>207</v>
      </c>
      <c r="Q13" s="488">
        <v>4.7342995169082105</v>
      </c>
      <c r="R13" s="487">
        <v>186</v>
      </c>
      <c r="S13" s="488">
        <v>3.8763440860214997</v>
      </c>
    </row>
    <row r="14" spans="1:75" s="6" customFormat="1" x14ac:dyDescent="0.25">
      <c r="A14" s="489" t="s">
        <v>1</v>
      </c>
      <c r="B14" s="490">
        <v>440</v>
      </c>
      <c r="C14" s="491">
        <v>5.5290909090909022</v>
      </c>
      <c r="D14" s="490">
        <v>444</v>
      </c>
      <c r="E14" s="491">
        <v>6.063063063063062</v>
      </c>
      <c r="F14" s="490">
        <v>541</v>
      </c>
      <c r="G14" s="491">
        <v>5.7112754158964822</v>
      </c>
      <c r="H14" s="490">
        <v>472</v>
      </c>
      <c r="I14" s="491">
        <v>5.7264830508474578</v>
      </c>
      <c r="J14" s="490">
        <v>538</v>
      </c>
      <c r="K14" s="491">
        <v>5.5579925650557556</v>
      </c>
      <c r="L14" s="490">
        <v>574</v>
      </c>
      <c r="M14" s="491">
        <v>5.3855400696864049</v>
      </c>
      <c r="N14" s="490">
        <v>515</v>
      </c>
      <c r="O14" s="491">
        <v>5.044271844660206</v>
      </c>
      <c r="P14" s="490">
        <v>392</v>
      </c>
      <c r="Q14" s="491">
        <v>4.5650510204081689</v>
      </c>
      <c r="R14" s="490">
        <v>387</v>
      </c>
      <c r="S14" s="491">
        <v>3.8571059431524586</v>
      </c>
    </row>
    <row r="16" spans="1:75" x14ac:dyDescent="0.25">
      <c r="A16" s="492" t="s">
        <v>21569</v>
      </c>
    </row>
    <row r="18" spans="1:85" s="6" customFormat="1" x14ac:dyDescent="0.25">
      <c r="B18" s="1114" t="s">
        <v>21564</v>
      </c>
      <c r="C18" s="1115"/>
      <c r="D18" s="1114" t="s">
        <v>21545</v>
      </c>
      <c r="E18" s="1115"/>
      <c r="F18" s="1114" t="s">
        <v>21546</v>
      </c>
      <c r="G18" s="1115"/>
      <c r="H18" s="1114" t="s">
        <v>21547</v>
      </c>
      <c r="I18" s="1115"/>
      <c r="J18" s="1114" t="s">
        <v>21548</v>
      </c>
      <c r="K18" s="1115"/>
      <c r="L18" s="1114" t="s">
        <v>21549</v>
      </c>
      <c r="M18" s="1115"/>
      <c r="N18" s="1114" t="s">
        <v>21550</v>
      </c>
      <c r="O18" s="1115"/>
      <c r="P18" s="1114" t="s">
        <v>21551</v>
      </c>
      <c r="Q18" s="1115"/>
      <c r="R18" s="1114" t="s">
        <v>21552</v>
      </c>
      <c r="S18" s="1115"/>
    </row>
    <row r="19" spans="1:85" s="479" customFormat="1" ht="30" x14ac:dyDescent="0.25">
      <c r="A19" s="444" t="s">
        <v>21565</v>
      </c>
      <c r="B19" s="444" t="s">
        <v>21543</v>
      </c>
      <c r="C19" s="486" t="s">
        <v>21566</v>
      </c>
      <c r="D19" s="444" t="s">
        <v>21543</v>
      </c>
      <c r="E19" s="486" t="s">
        <v>21566</v>
      </c>
      <c r="F19" s="444" t="s">
        <v>21543</v>
      </c>
      <c r="G19" s="486" t="s">
        <v>21566</v>
      </c>
      <c r="H19" s="444" t="s">
        <v>21543</v>
      </c>
      <c r="I19" s="486" t="s">
        <v>21566</v>
      </c>
      <c r="J19" s="444" t="s">
        <v>21543</v>
      </c>
      <c r="K19" s="486" t="s">
        <v>21566</v>
      </c>
      <c r="L19" s="444" t="s">
        <v>21543</v>
      </c>
      <c r="M19" s="486" t="s">
        <v>21566</v>
      </c>
      <c r="N19" s="444" t="s">
        <v>21543</v>
      </c>
      <c r="O19" s="486" t="s">
        <v>21566</v>
      </c>
      <c r="P19" s="444" t="s">
        <v>21543</v>
      </c>
      <c r="Q19" s="486" t="s">
        <v>21566</v>
      </c>
      <c r="R19" s="444" t="s">
        <v>21543</v>
      </c>
      <c r="S19" s="486" t="s">
        <v>21566</v>
      </c>
    </row>
    <row r="20" spans="1:85" s="87" customFormat="1" x14ac:dyDescent="0.25">
      <c r="A20" s="446" t="s">
        <v>21567</v>
      </c>
      <c r="B20" s="487">
        <v>92</v>
      </c>
      <c r="C20" s="488">
        <v>5.2782608695652176</v>
      </c>
      <c r="D20" s="487">
        <v>74</v>
      </c>
      <c r="E20" s="488">
        <v>5.2027027027027044</v>
      </c>
      <c r="F20" s="487">
        <v>83</v>
      </c>
      <c r="G20" s="488">
        <v>5.118072289156629</v>
      </c>
      <c r="H20" s="487">
        <v>83</v>
      </c>
      <c r="I20" s="488">
        <v>4.8807228915662657</v>
      </c>
      <c r="J20" s="487">
        <v>71</v>
      </c>
      <c r="K20" s="488">
        <v>5.0718309859154953</v>
      </c>
      <c r="L20" s="487">
        <v>73</v>
      </c>
      <c r="M20" s="488">
        <v>5.0849315068493137</v>
      </c>
      <c r="N20" s="487">
        <v>62</v>
      </c>
      <c r="O20" s="488">
        <v>4.7467741935483865</v>
      </c>
      <c r="P20" s="487">
        <v>48</v>
      </c>
      <c r="Q20" s="488">
        <v>3.9645833333333336</v>
      </c>
      <c r="R20" s="487">
        <v>19</v>
      </c>
      <c r="S20" s="488">
        <v>3.7736842105263153</v>
      </c>
      <c r="T20" s="84"/>
      <c r="U20" s="84"/>
      <c r="V20" s="84"/>
      <c r="W20" s="84"/>
      <c r="X20" s="84"/>
      <c r="Y20" s="84"/>
      <c r="Z20" s="84"/>
      <c r="AA20" s="84"/>
      <c r="AB20" s="84"/>
      <c r="AC20" s="84"/>
      <c r="AD20" s="84"/>
      <c r="AE20" s="84"/>
      <c r="AF20" s="84"/>
      <c r="AG20" s="84"/>
      <c r="AH20" s="84"/>
      <c r="AI20" s="84"/>
      <c r="AJ20" s="84"/>
      <c r="AK20" s="84"/>
      <c r="AL20" s="84"/>
      <c r="AM20" s="84"/>
      <c r="AN20" s="84"/>
      <c r="AO20" s="84"/>
      <c r="AP20" s="84"/>
      <c r="AQ20" s="84"/>
      <c r="AR20" s="84"/>
      <c r="AS20" s="84"/>
      <c r="AT20" s="84"/>
      <c r="AU20" s="84"/>
      <c r="AV20" s="84"/>
      <c r="AW20" s="84"/>
      <c r="AX20" s="84"/>
      <c r="AY20" s="84"/>
      <c r="AZ20" s="84"/>
      <c r="BA20" s="84"/>
      <c r="BB20" s="84"/>
      <c r="BC20" s="84"/>
      <c r="BD20" s="84"/>
      <c r="BE20" s="84"/>
      <c r="BF20" s="84"/>
      <c r="BG20" s="84"/>
      <c r="BH20" s="84"/>
      <c r="BI20" s="84"/>
      <c r="BJ20" s="84"/>
      <c r="BK20" s="84"/>
      <c r="BL20" s="84"/>
      <c r="BM20" s="84"/>
      <c r="BN20" s="84"/>
      <c r="BO20" s="84"/>
      <c r="BP20" s="84"/>
      <c r="BQ20" s="84"/>
      <c r="BR20" s="84"/>
      <c r="BS20" s="84"/>
      <c r="BT20" s="84"/>
      <c r="BU20" s="84"/>
      <c r="BV20" s="84"/>
      <c r="BW20" s="84"/>
    </row>
    <row r="21" spans="1:85" x14ac:dyDescent="0.25">
      <c r="A21" s="446" t="s">
        <v>21568</v>
      </c>
      <c r="B21" s="487">
        <v>96</v>
      </c>
      <c r="C21" s="488">
        <v>5.8302083333333341</v>
      </c>
      <c r="D21" s="487">
        <v>107</v>
      </c>
      <c r="E21" s="488">
        <v>5.925233644859814</v>
      </c>
      <c r="F21" s="487">
        <v>118</v>
      </c>
      <c r="G21" s="488">
        <v>6</v>
      </c>
      <c r="H21" s="487">
        <v>97</v>
      </c>
      <c r="I21" s="488">
        <v>5.5061855670103075</v>
      </c>
      <c r="J21" s="487">
        <v>77</v>
      </c>
      <c r="K21" s="488">
        <v>5.2025974025974042</v>
      </c>
      <c r="L21" s="487">
        <v>73</v>
      </c>
      <c r="M21" s="488">
        <v>5.2506849315068491</v>
      </c>
      <c r="N21" s="487">
        <v>51</v>
      </c>
      <c r="O21" s="488">
        <v>4.9529411764705911</v>
      </c>
      <c r="P21" s="487">
        <v>36</v>
      </c>
      <c r="Q21" s="488">
        <v>4.4222222222222225</v>
      </c>
      <c r="R21" s="487">
        <v>24</v>
      </c>
      <c r="S21" s="488">
        <v>3.4250000000000003</v>
      </c>
    </row>
    <row r="22" spans="1:85" s="6" customFormat="1" x14ac:dyDescent="0.25">
      <c r="A22" s="489" t="s">
        <v>1</v>
      </c>
      <c r="B22" s="490">
        <v>188</v>
      </c>
      <c r="C22" s="491">
        <v>5.5601063829787218</v>
      </c>
      <c r="D22" s="490">
        <v>181</v>
      </c>
      <c r="E22" s="491">
        <v>5.6298342541436481</v>
      </c>
      <c r="F22" s="490">
        <v>201</v>
      </c>
      <c r="G22" s="491">
        <v>5.6358208955223867</v>
      </c>
      <c r="H22" s="490">
        <v>180</v>
      </c>
      <c r="I22" s="491">
        <v>5.2177777777777745</v>
      </c>
      <c r="J22" s="490">
        <v>148</v>
      </c>
      <c r="K22" s="491">
        <v>5.1398648648648653</v>
      </c>
      <c r="L22" s="490">
        <v>146</v>
      </c>
      <c r="M22" s="491">
        <v>5.1678082191780801</v>
      </c>
      <c r="N22" s="490">
        <v>113</v>
      </c>
      <c r="O22" s="491">
        <v>4.8398230088495575</v>
      </c>
      <c r="P22" s="490">
        <v>84</v>
      </c>
      <c r="Q22" s="491">
        <v>4.1607142857142856</v>
      </c>
      <c r="R22" s="490">
        <v>43</v>
      </c>
      <c r="S22" s="491">
        <v>3.5790697674418595</v>
      </c>
    </row>
    <row r="24" spans="1:85" x14ac:dyDescent="0.25">
      <c r="A24" s="499" t="s">
        <v>21563</v>
      </c>
    </row>
    <row r="26" spans="1:85" s="6" customFormat="1" x14ac:dyDescent="0.25">
      <c r="B26" s="1114" t="s">
        <v>21564</v>
      </c>
      <c r="C26" s="1115"/>
      <c r="D26" s="1114" t="s">
        <v>21545</v>
      </c>
      <c r="E26" s="1115"/>
      <c r="F26" s="1114" t="s">
        <v>21546</v>
      </c>
      <c r="G26" s="1115"/>
      <c r="H26" s="1114" t="s">
        <v>21547</v>
      </c>
      <c r="I26" s="1115"/>
      <c r="J26" s="1114" t="s">
        <v>21548</v>
      </c>
      <c r="K26" s="1115"/>
      <c r="L26" s="1114" t="s">
        <v>21549</v>
      </c>
      <c r="M26" s="1115"/>
      <c r="N26" s="1114" t="s">
        <v>21550</v>
      </c>
      <c r="O26" s="1115"/>
      <c r="P26" s="1114" t="s">
        <v>21551</v>
      </c>
      <c r="Q26" s="1115"/>
      <c r="R26" s="1114" t="s">
        <v>21552</v>
      </c>
      <c r="S26" s="1115"/>
    </row>
    <row r="27" spans="1:85" ht="30" x14ac:dyDescent="0.25">
      <c r="A27" s="19" t="s">
        <v>181</v>
      </c>
      <c r="B27" s="444" t="s">
        <v>21543</v>
      </c>
      <c r="C27" s="486" t="s">
        <v>21566</v>
      </c>
      <c r="D27" s="444" t="s">
        <v>21543</v>
      </c>
      <c r="E27" s="486" t="s">
        <v>21566</v>
      </c>
      <c r="F27" s="444" t="s">
        <v>21543</v>
      </c>
      <c r="G27" s="486" t="s">
        <v>21566</v>
      </c>
      <c r="H27" s="444" t="s">
        <v>21543</v>
      </c>
      <c r="I27" s="486" t="s">
        <v>21566</v>
      </c>
      <c r="J27" s="444" t="s">
        <v>21543</v>
      </c>
      <c r="K27" s="486" t="s">
        <v>21566</v>
      </c>
      <c r="L27" s="444" t="s">
        <v>21543</v>
      </c>
      <c r="M27" s="486" t="s">
        <v>21566</v>
      </c>
      <c r="N27" s="444" t="s">
        <v>21543</v>
      </c>
      <c r="O27" s="486" t="s">
        <v>21566</v>
      </c>
      <c r="P27" s="444" t="s">
        <v>21543</v>
      </c>
      <c r="Q27" s="486" t="s">
        <v>21566</v>
      </c>
      <c r="R27" s="444" t="s">
        <v>21543</v>
      </c>
      <c r="S27" s="486" t="s">
        <v>21566</v>
      </c>
    </row>
    <row r="28" spans="1:85" s="87" customFormat="1" x14ac:dyDescent="0.25">
      <c r="A28" s="446" t="s">
        <v>21570</v>
      </c>
      <c r="B28" s="487">
        <v>13</v>
      </c>
      <c r="C28" s="488">
        <v>5.8384615384615381</v>
      </c>
      <c r="D28" s="487">
        <v>17</v>
      </c>
      <c r="E28" s="488">
        <v>7.8058823529411772</v>
      </c>
      <c r="F28" s="487">
        <v>16</v>
      </c>
      <c r="G28" s="488">
        <v>5.4124999999999996</v>
      </c>
      <c r="H28" s="487">
        <v>17</v>
      </c>
      <c r="I28" s="488">
        <v>6.6941176470588237</v>
      </c>
      <c r="J28" s="487">
        <v>23</v>
      </c>
      <c r="K28" s="488">
        <v>6.2652173913043478</v>
      </c>
      <c r="L28" s="487">
        <v>25</v>
      </c>
      <c r="M28" s="488">
        <v>6.0919999999999996</v>
      </c>
      <c r="N28" s="487">
        <v>15</v>
      </c>
      <c r="O28" s="488">
        <v>4.5933333333333337</v>
      </c>
      <c r="P28" s="487">
        <v>9</v>
      </c>
      <c r="Q28" s="488">
        <v>4.3666666666666671</v>
      </c>
      <c r="R28" s="487">
        <v>9</v>
      </c>
      <c r="S28" s="488">
        <v>4.0111111111111102</v>
      </c>
      <c r="T28" s="84"/>
      <c r="U28" s="84"/>
      <c r="V28" s="84"/>
      <c r="W28" s="84"/>
      <c r="X28" s="84"/>
      <c r="Y28" s="84"/>
      <c r="Z28" s="84"/>
      <c r="AA28" s="84"/>
      <c r="AB28" s="84"/>
      <c r="AC28" s="84"/>
      <c r="AD28" s="84"/>
      <c r="AE28" s="84"/>
      <c r="AF28" s="84"/>
      <c r="AG28" s="84"/>
      <c r="AH28" s="84"/>
      <c r="AI28" s="84"/>
      <c r="AJ28" s="84"/>
      <c r="AK28" s="84"/>
      <c r="AL28" s="84"/>
      <c r="AM28" s="84"/>
      <c r="AN28" s="84"/>
      <c r="AO28" s="84"/>
      <c r="AP28" s="84"/>
      <c r="AQ28" s="84"/>
      <c r="AR28" s="84"/>
      <c r="AS28" s="84"/>
      <c r="AT28" s="84"/>
      <c r="AU28" s="84"/>
      <c r="AV28" s="84"/>
      <c r="AW28" s="84"/>
      <c r="AX28" s="84"/>
      <c r="AY28" s="84"/>
      <c r="AZ28" s="84"/>
      <c r="BA28" s="84"/>
      <c r="BB28" s="84"/>
      <c r="BC28" s="84"/>
      <c r="BD28" s="84"/>
      <c r="BE28" s="84"/>
      <c r="BF28" s="84"/>
      <c r="BG28" s="84"/>
      <c r="BH28" s="84"/>
      <c r="BI28" s="84"/>
      <c r="BJ28" s="84"/>
      <c r="BK28" s="84"/>
      <c r="BL28" s="84"/>
      <c r="BM28" s="84"/>
      <c r="BN28" s="84"/>
      <c r="BO28" s="84"/>
      <c r="BP28" s="84"/>
      <c r="BQ28" s="84"/>
      <c r="BR28" s="84"/>
      <c r="BS28" s="84"/>
      <c r="BT28" s="84"/>
      <c r="BU28" s="84"/>
      <c r="BV28" s="84"/>
      <c r="BW28" s="84"/>
      <c r="BX28" s="84"/>
      <c r="BY28" s="84"/>
      <c r="BZ28" s="84"/>
      <c r="CA28" s="84"/>
      <c r="CB28" s="84"/>
      <c r="CC28" s="84"/>
      <c r="CD28" s="84"/>
      <c r="CE28" s="84"/>
      <c r="CF28" s="84"/>
      <c r="CG28" s="84"/>
    </row>
    <row r="29" spans="1:85" x14ac:dyDescent="0.25">
      <c r="A29" s="446" t="s">
        <v>21571</v>
      </c>
      <c r="B29" s="487">
        <v>85</v>
      </c>
      <c r="C29" s="488">
        <v>5.9505882352941182</v>
      </c>
      <c r="D29" s="487">
        <v>79</v>
      </c>
      <c r="E29" s="488">
        <v>6.7088607594936711</v>
      </c>
      <c r="F29" s="487">
        <v>120</v>
      </c>
      <c r="G29" s="488">
        <v>5.7300000000000013</v>
      </c>
      <c r="H29" s="487">
        <v>83</v>
      </c>
      <c r="I29" s="488">
        <v>6.0036144578313264</v>
      </c>
      <c r="J29" s="487">
        <v>112</v>
      </c>
      <c r="K29" s="488">
        <v>5.6875000000000018</v>
      </c>
      <c r="L29" s="487">
        <v>115</v>
      </c>
      <c r="M29" s="488">
        <v>5.6765217391304361</v>
      </c>
      <c r="N29" s="487">
        <v>91</v>
      </c>
      <c r="O29" s="488">
        <v>5.3868131868131846</v>
      </c>
      <c r="P29" s="487">
        <v>68</v>
      </c>
      <c r="Q29" s="488">
        <v>4.8647058823529417</v>
      </c>
      <c r="R29" s="487">
        <v>53</v>
      </c>
      <c r="S29" s="488">
        <v>3.8679245283018848</v>
      </c>
    </row>
    <row r="30" spans="1:85" x14ac:dyDescent="0.25">
      <c r="A30" s="446" t="s">
        <v>21572</v>
      </c>
      <c r="B30" s="487">
        <v>63</v>
      </c>
      <c r="C30" s="488">
        <v>5.4746031746031756</v>
      </c>
      <c r="D30" s="487">
        <v>56</v>
      </c>
      <c r="E30" s="488">
        <v>5.3499999999999988</v>
      </c>
      <c r="F30" s="487">
        <v>52</v>
      </c>
      <c r="G30" s="488">
        <v>5.3865384615384606</v>
      </c>
      <c r="H30" s="487">
        <v>51</v>
      </c>
      <c r="I30" s="488">
        <v>5.4137254901960778</v>
      </c>
      <c r="J30" s="487">
        <v>46</v>
      </c>
      <c r="K30" s="488">
        <v>5.5108695652173889</v>
      </c>
      <c r="L30" s="487">
        <v>60</v>
      </c>
      <c r="M30" s="488">
        <v>4.8049999999999988</v>
      </c>
      <c r="N30" s="487">
        <v>58</v>
      </c>
      <c r="O30" s="488">
        <v>4.6224137931034486</v>
      </c>
      <c r="P30" s="487">
        <v>34</v>
      </c>
      <c r="Q30" s="488">
        <v>4.7088235294117649</v>
      </c>
      <c r="R30" s="487">
        <v>28</v>
      </c>
      <c r="S30" s="488">
        <v>3.7428571428571438</v>
      </c>
    </row>
    <row r="31" spans="1:85" x14ac:dyDescent="0.25">
      <c r="A31" s="446" t="s">
        <v>21573</v>
      </c>
      <c r="B31" s="487">
        <v>38</v>
      </c>
      <c r="C31" s="488">
        <v>6.3789473684210511</v>
      </c>
      <c r="D31" s="487">
        <v>32</v>
      </c>
      <c r="E31" s="488">
        <v>5.918750000000002</v>
      </c>
      <c r="F31" s="487">
        <v>45</v>
      </c>
      <c r="G31" s="488">
        <v>5.4333333333333336</v>
      </c>
      <c r="H31" s="487">
        <v>45</v>
      </c>
      <c r="I31" s="488">
        <v>5.8999999999999986</v>
      </c>
      <c r="J31" s="487">
        <v>63</v>
      </c>
      <c r="K31" s="488">
        <v>5.1269841269841283</v>
      </c>
      <c r="L31" s="487">
        <v>60</v>
      </c>
      <c r="M31" s="488">
        <v>5.2133333333333338</v>
      </c>
      <c r="N31" s="487">
        <v>48</v>
      </c>
      <c r="O31" s="488">
        <v>5.0416666666666687</v>
      </c>
      <c r="P31" s="487">
        <v>24</v>
      </c>
      <c r="Q31" s="488">
        <v>4.2791666666666668</v>
      </c>
      <c r="R31" s="487">
        <v>36</v>
      </c>
      <c r="S31" s="488">
        <v>3.4694444444444437</v>
      </c>
    </row>
    <row r="32" spans="1:85" x14ac:dyDescent="0.25">
      <c r="A32" s="446" t="s">
        <v>21574</v>
      </c>
      <c r="B32" s="487">
        <v>114</v>
      </c>
      <c r="C32" s="488">
        <v>5.132456140350877</v>
      </c>
      <c r="D32" s="487">
        <v>132</v>
      </c>
      <c r="E32" s="488">
        <v>5.9871212121212158</v>
      </c>
      <c r="F32" s="487">
        <v>141</v>
      </c>
      <c r="G32" s="488">
        <v>5.5950354609929063</v>
      </c>
      <c r="H32" s="487">
        <v>115</v>
      </c>
      <c r="I32" s="488">
        <v>5.7078260869565192</v>
      </c>
      <c r="J32" s="487">
        <v>113</v>
      </c>
      <c r="K32" s="488">
        <v>5.5884955752212413</v>
      </c>
      <c r="L32" s="487">
        <v>124</v>
      </c>
      <c r="M32" s="488">
        <v>5.345967741935481</v>
      </c>
      <c r="N32" s="487">
        <v>136</v>
      </c>
      <c r="O32" s="488">
        <v>5.1374999999999931</v>
      </c>
      <c r="P32" s="487">
        <v>95</v>
      </c>
      <c r="Q32" s="488">
        <v>4.5631578947368405</v>
      </c>
      <c r="R32" s="487">
        <v>98</v>
      </c>
      <c r="S32" s="488">
        <v>3.9602040816326523</v>
      </c>
    </row>
    <row r="33" spans="1:85" x14ac:dyDescent="0.25">
      <c r="A33" s="446" t="s">
        <v>21575</v>
      </c>
      <c r="B33" s="487">
        <v>34</v>
      </c>
      <c r="C33" s="488">
        <v>5.3117647058823527</v>
      </c>
      <c r="D33" s="487">
        <v>27</v>
      </c>
      <c r="E33" s="488">
        <v>5.4444444444444455</v>
      </c>
      <c r="F33" s="487">
        <v>34</v>
      </c>
      <c r="G33" s="488">
        <v>5.7529411764705882</v>
      </c>
      <c r="H33" s="487">
        <v>31</v>
      </c>
      <c r="I33" s="488">
        <v>5.564516129032258</v>
      </c>
      <c r="J33" s="487">
        <v>34</v>
      </c>
      <c r="K33" s="488">
        <v>5.2882352941176487</v>
      </c>
      <c r="L33" s="487">
        <v>37</v>
      </c>
      <c r="M33" s="488">
        <v>5.2675675675675686</v>
      </c>
      <c r="N33" s="487">
        <v>42</v>
      </c>
      <c r="O33" s="488">
        <v>4.1880952380952383</v>
      </c>
      <c r="P33" s="487">
        <v>35</v>
      </c>
      <c r="Q33" s="488">
        <v>4.3371428571428572</v>
      </c>
      <c r="R33" s="487">
        <v>35</v>
      </c>
      <c r="S33" s="488">
        <v>3.891428571428571</v>
      </c>
    </row>
    <row r="34" spans="1:85" x14ac:dyDescent="0.25">
      <c r="A34" s="446" t="s">
        <v>21576</v>
      </c>
      <c r="B34" s="487">
        <v>51</v>
      </c>
      <c r="C34" s="488">
        <v>5.3725490196078445</v>
      </c>
      <c r="D34" s="487">
        <v>54</v>
      </c>
      <c r="E34" s="488">
        <v>5.6425925925925924</v>
      </c>
      <c r="F34" s="487">
        <v>83</v>
      </c>
      <c r="G34" s="488">
        <v>5.8216867469879521</v>
      </c>
      <c r="H34" s="487">
        <v>75</v>
      </c>
      <c r="I34" s="488">
        <v>4.921333333333334</v>
      </c>
      <c r="J34" s="487">
        <v>87</v>
      </c>
      <c r="K34" s="488">
        <v>5.1310344827586194</v>
      </c>
      <c r="L34" s="487">
        <v>90</v>
      </c>
      <c r="M34" s="488">
        <v>5.1088888888888855</v>
      </c>
      <c r="N34" s="487">
        <v>63</v>
      </c>
      <c r="O34" s="488">
        <v>4.76825396825397</v>
      </c>
      <c r="P34" s="487">
        <v>78</v>
      </c>
      <c r="Q34" s="488">
        <v>4.31666666666667</v>
      </c>
      <c r="R34" s="487">
        <v>75</v>
      </c>
      <c r="S34" s="488">
        <v>3.864000000000003</v>
      </c>
    </row>
    <row r="35" spans="1:85" x14ac:dyDescent="0.25">
      <c r="A35" s="446" t="s">
        <v>21577</v>
      </c>
      <c r="B35" s="487">
        <v>19</v>
      </c>
      <c r="C35" s="488">
        <v>5.4105263157894736</v>
      </c>
      <c r="D35" s="487">
        <v>19</v>
      </c>
      <c r="E35" s="488">
        <v>6.9421052631578934</v>
      </c>
      <c r="F35" s="487">
        <v>22</v>
      </c>
      <c r="G35" s="488">
        <v>7.213636363636363</v>
      </c>
      <c r="H35" s="487">
        <v>20</v>
      </c>
      <c r="I35" s="488">
        <v>7.26</v>
      </c>
      <c r="J35" s="487">
        <v>17</v>
      </c>
      <c r="K35" s="488">
        <v>6.3705882352941172</v>
      </c>
      <c r="L35" s="487">
        <v>19</v>
      </c>
      <c r="M35" s="488">
        <v>5.6578947368421053</v>
      </c>
      <c r="N35" s="487">
        <v>19</v>
      </c>
      <c r="O35" s="488">
        <v>5.7526315789473692</v>
      </c>
      <c r="P35" s="487">
        <v>16</v>
      </c>
      <c r="Q35" s="488">
        <v>5.0500000000000016</v>
      </c>
      <c r="R35" s="487">
        <v>19</v>
      </c>
      <c r="S35" s="488">
        <v>3.8315789473684223</v>
      </c>
    </row>
    <row r="36" spans="1:85" x14ac:dyDescent="0.25">
      <c r="A36" s="446" t="s">
        <v>21578</v>
      </c>
      <c r="B36" s="487">
        <v>18</v>
      </c>
      <c r="C36" s="488">
        <v>5.3888888888888893</v>
      </c>
      <c r="D36" s="487">
        <v>23</v>
      </c>
      <c r="E36" s="488">
        <v>5.7956521739130418</v>
      </c>
      <c r="F36" s="487">
        <v>23</v>
      </c>
      <c r="G36" s="488">
        <v>6.2739130434782613</v>
      </c>
      <c r="H36" s="487">
        <v>29</v>
      </c>
      <c r="I36" s="488">
        <v>6.2655172413793103</v>
      </c>
      <c r="J36" s="487">
        <v>32</v>
      </c>
      <c r="K36" s="488">
        <v>6.5468749999999991</v>
      </c>
      <c r="L36" s="487">
        <v>37</v>
      </c>
      <c r="M36" s="488">
        <v>5.9702702702702677</v>
      </c>
      <c r="N36" s="487">
        <v>36</v>
      </c>
      <c r="O36" s="488">
        <v>5.8222222222222202</v>
      </c>
      <c r="P36" s="487">
        <v>30</v>
      </c>
      <c r="Q36" s="488">
        <v>4.6400000000000006</v>
      </c>
      <c r="R36" s="487">
        <v>31</v>
      </c>
      <c r="S36" s="488">
        <v>3.9548387096774205</v>
      </c>
    </row>
    <row r="37" spans="1:85" x14ac:dyDescent="0.25">
      <c r="A37" s="446" t="s">
        <v>21579</v>
      </c>
      <c r="B37" s="487">
        <v>5</v>
      </c>
      <c r="C37" s="488">
        <v>4.8600000000000003</v>
      </c>
      <c r="D37" s="487">
        <v>5</v>
      </c>
      <c r="E37" s="488">
        <v>6.62</v>
      </c>
      <c r="F37" s="487">
        <v>5</v>
      </c>
      <c r="G37" s="488">
        <v>4.0600000000000005</v>
      </c>
      <c r="H37" s="487">
        <v>6</v>
      </c>
      <c r="I37" s="488">
        <v>4.05</v>
      </c>
      <c r="J37" s="487">
        <v>11</v>
      </c>
      <c r="K37" s="488">
        <v>5.1909090909090905</v>
      </c>
      <c r="L37" s="487">
        <v>7</v>
      </c>
      <c r="M37" s="488">
        <v>5.5857142857142863</v>
      </c>
      <c r="N37" s="487">
        <v>7</v>
      </c>
      <c r="O37" s="488">
        <v>4.9571428571428564</v>
      </c>
      <c r="P37" s="487">
        <v>3</v>
      </c>
      <c r="Q37" s="488">
        <v>4.8666666666666671</v>
      </c>
      <c r="R37" s="487">
        <v>3</v>
      </c>
      <c r="S37" s="488">
        <v>4.1333333333333329</v>
      </c>
    </row>
    <row r="38" spans="1:85" x14ac:dyDescent="0.25">
      <c r="A38" s="489" t="s">
        <v>1</v>
      </c>
      <c r="B38" s="490">
        <v>440</v>
      </c>
      <c r="C38" s="491">
        <v>5.5290909090909102</v>
      </c>
      <c r="D38" s="490">
        <v>444</v>
      </c>
      <c r="E38" s="491">
        <v>6.06306306306307</v>
      </c>
      <c r="F38" s="490">
        <v>541</v>
      </c>
      <c r="G38" s="491">
        <v>5.7112754158965009</v>
      </c>
      <c r="H38" s="490">
        <v>472</v>
      </c>
      <c r="I38" s="491">
        <v>5.7264830508474667</v>
      </c>
      <c r="J38" s="490">
        <v>538</v>
      </c>
      <c r="K38" s="491">
        <v>5.5579925650557698</v>
      </c>
      <c r="L38" s="490">
        <v>574</v>
      </c>
      <c r="M38" s="491">
        <v>5.3855400696864066</v>
      </c>
      <c r="N38" s="490">
        <v>515</v>
      </c>
      <c r="O38" s="491">
        <v>5.0442718446601882</v>
      </c>
      <c r="P38" s="490">
        <v>392</v>
      </c>
      <c r="Q38" s="491">
        <v>4.5650510204081671</v>
      </c>
      <c r="R38" s="490">
        <v>387</v>
      </c>
      <c r="S38" s="491">
        <v>3.8571059431524595</v>
      </c>
    </row>
    <row r="39" spans="1:85" x14ac:dyDescent="0.25">
      <c r="A39" s="493"/>
      <c r="B39" s="494"/>
      <c r="C39" s="495"/>
      <c r="D39" s="494"/>
      <c r="E39" s="495"/>
      <c r="F39" s="494"/>
      <c r="G39" s="495"/>
      <c r="H39" s="494"/>
      <c r="I39" s="495"/>
      <c r="J39" s="494"/>
      <c r="K39" s="495"/>
      <c r="L39" s="494"/>
      <c r="M39" s="495"/>
      <c r="N39" s="494"/>
      <c r="O39" s="495"/>
      <c r="P39" s="494"/>
      <c r="Q39" s="495"/>
      <c r="R39" s="494"/>
      <c r="S39" s="495"/>
    </row>
    <row r="40" spans="1:85" x14ac:dyDescent="0.25">
      <c r="A40" s="492" t="s">
        <v>21569</v>
      </c>
      <c r="B40" s="494"/>
      <c r="C40" s="495"/>
      <c r="D40" s="494"/>
      <c r="E40" s="495"/>
      <c r="F40" s="494"/>
      <c r="G40" s="495"/>
      <c r="H40" s="494"/>
      <c r="I40" s="495"/>
      <c r="J40" s="494"/>
      <c r="K40" s="495"/>
      <c r="L40" s="494"/>
      <c r="M40" s="495"/>
      <c r="N40" s="494"/>
      <c r="O40" s="495"/>
      <c r="P40" s="494"/>
      <c r="Q40" s="495"/>
      <c r="R40" s="494"/>
      <c r="S40" s="495"/>
    </row>
    <row r="42" spans="1:85" s="6" customFormat="1" x14ac:dyDescent="0.25">
      <c r="B42" s="1114" t="s">
        <v>21564</v>
      </c>
      <c r="C42" s="1115"/>
      <c r="D42" s="1114" t="s">
        <v>21545</v>
      </c>
      <c r="E42" s="1115"/>
      <c r="F42" s="1114" t="s">
        <v>21546</v>
      </c>
      <c r="G42" s="1115"/>
      <c r="H42" s="1114" t="s">
        <v>21547</v>
      </c>
      <c r="I42" s="1115"/>
      <c r="J42" s="1114" t="s">
        <v>21548</v>
      </c>
      <c r="K42" s="1115"/>
      <c r="L42" s="1114" t="s">
        <v>21549</v>
      </c>
      <c r="M42" s="1115"/>
      <c r="N42" s="1114" t="s">
        <v>21550</v>
      </c>
      <c r="O42" s="1115"/>
      <c r="P42" s="1114" t="s">
        <v>21551</v>
      </c>
      <c r="Q42" s="1115"/>
      <c r="R42" s="1114" t="s">
        <v>21552</v>
      </c>
      <c r="S42" s="1115"/>
    </row>
    <row r="43" spans="1:85" ht="30" x14ac:dyDescent="0.25">
      <c r="A43" s="19" t="s">
        <v>181</v>
      </c>
      <c r="B43" s="444" t="s">
        <v>21543</v>
      </c>
      <c r="C43" s="486" t="s">
        <v>21566</v>
      </c>
      <c r="D43" s="444" t="s">
        <v>21543</v>
      </c>
      <c r="E43" s="486" t="s">
        <v>21566</v>
      </c>
      <c r="F43" s="444" t="s">
        <v>21543</v>
      </c>
      <c r="G43" s="486" t="s">
        <v>21566</v>
      </c>
      <c r="H43" s="444" t="s">
        <v>21543</v>
      </c>
      <c r="I43" s="486" t="s">
        <v>21566</v>
      </c>
      <c r="J43" s="444" t="s">
        <v>21543</v>
      </c>
      <c r="K43" s="486" t="s">
        <v>21566</v>
      </c>
      <c r="L43" s="444" t="s">
        <v>21543</v>
      </c>
      <c r="M43" s="486" t="s">
        <v>21566</v>
      </c>
      <c r="N43" s="444" t="s">
        <v>21543</v>
      </c>
      <c r="O43" s="486" t="s">
        <v>21566</v>
      </c>
      <c r="P43" s="444" t="s">
        <v>21543</v>
      </c>
      <c r="Q43" s="486" t="s">
        <v>21566</v>
      </c>
      <c r="R43" s="444" t="s">
        <v>21543</v>
      </c>
      <c r="S43" s="486" t="s">
        <v>21566</v>
      </c>
    </row>
    <row r="44" spans="1:85" s="87" customFormat="1" x14ac:dyDescent="0.25">
      <c r="A44" s="446" t="s">
        <v>21570</v>
      </c>
      <c r="B44" s="487">
        <v>5</v>
      </c>
      <c r="C44" s="488">
        <v>5.9</v>
      </c>
      <c r="D44" s="487">
        <v>7</v>
      </c>
      <c r="E44" s="488">
        <v>7.3142857142857149</v>
      </c>
      <c r="F44" s="487">
        <v>5</v>
      </c>
      <c r="G44" s="488">
        <v>6.5200000000000005</v>
      </c>
      <c r="H44" s="487">
        <v>4</v>
      </c>
      <c r="I44" s="488">
        <v>6.0250000000000004</v>
      </c>
      <c r="J44" s="487">
        <v>3</v>
      </c>
      <c r="K44" s="488">
        <v>5.2333333333333334</v>
      </c>
      <c r="L44" s="487">
        <v>6</v>
      </c>
      <c r="M44" s="488">
        <v>5.5</v>
      </c>
      <c r="N44" s="487">
        <v>2</v>
      </c>
      <c r="O44" s="488">
        <v>5.5500000000000007</v>
      </c>
      <c r="P44" s="487">
        <v>1</v>
      </c>
      <c r="Q44" s="488">
        <v>4</v>
      </c>
      <c r="R44" s="487"/>
      <c r="S44" s="488"/>
      <c r="T44" s="84"/>
      <c r="U44" s="84"/>
      <c r="V44" s="84"/>
      <c r="W44" s="84"/>
      <c r="X44" s="84"/>
      <c r="Y44" s="84"/>
      <c r="Z44" s="84"/>
      <c r="AA44" s="84"/>
      <c r="AB44" s="84"/>
      <c r="AC44" s="84"/>
      <c r="AD44" s="84"/>
      <c r="AE44" s="84"/>
      <c r="AF44" s="84"/>
      <c r="AG44" s="84"/>
      <c r="AH44" s="84"/>
      <c r="AI44" s="84"/>
      <c r="AJ44" s="84"/>
      <c r="AK44" s="84"/>
      <c r="AL44" s="84"/>
      <c r="AM44" s="84"/>
      <c r="AN44" s="84"/>
      <c r="AO44" s="84"/>
      <c r="AP44" s="84"/>
      <c r="AQ44" s="84"/>
      <c r="AR44" s="84"/>
      <c r="AS44" s="84"/>
      <c r="AT44" s="84"/>
      <c r="AU44" s="84"/>
      <c r="AV44" s="84"/>
      <c r="AW44" s="84"/>
      <c r="AX44" s="84"/>
      <c r="AY44" s="84"/>
      <c r="AZ44" s="84"/>
      <c r="BA44" s="84"/>
      <c r="BB44" s="84"/>
      <c r="BC44" s="84"/>
      <c r="BD44" s="84"/>
      <c r="BE44" s="84"/>
      <c r="BF44" s="84"/>
      <c r="BG44" s="84"/>
      <c r="BH44" s="84"/>
      <c r="BI44" s="84"/>
      <c r="BJ44" s="84"/>
      <c r="BK44" s="84"/>
      <c r="BL44" s="84"/>
      <c r="BM44" s="84"/>
      <c r="BN44" s="84"/>
      <c r="BO44" s="84"/>
      <c r="BP44" s="84"/>
      <c r="BQ44" s="84"/>
      <c r="BR44" s="84"/>
      <c r="BS44" s="84"/>
      <c r="BT44" s="84"/>
      <c r="BU44" s="84"/>
      <c r="BV44" s="84"/>
      <c r="BW44" s="84"/>
      <c r="BX44" s="84"/>
      <c r="BY44" s="84"/>
      <c r="BZ44" s="84"/>
      <c r="CA44" s="84"/>
      <c r="CB44" s="84"/>
      <c r="CC44" s="84"/>
      <c r="CD44" s="84"/>
      <c r="CE44" s="84"/>
      <c r="CF44" s="84"/>
      <c r="CG44" s="84"/>
    </row>
    <row r="45" spans="1:85" x14ac:dyDescent="0.25">
      <c r="A45" s="446" t="s">
        <v>21571</v>
      </c>
      <c r="B45" s="487">
        <v>37</v>
      </c>
      <c r="C45" s="488">
        <v>5.8756756756756747</v>
      </c>
      <c r="D45" s="487">
        <v>20</v>
      </c>
      <c r="E45" s="488">
        <v>6.1149999999999993</v>
      </c>
      <c r="F45" s="487">
        <v>28</v>
      </c>
      <c r="G45" s="488">
        <v>6.1035714285714286</v>
      </c>
      <c r="H45" s="487">
        <v>15</v>
      </c>
      <c r="I45" s="488">
        <v>5.5733333333333333</v>
      </c>
      <c r="J45" s="487">
        <v>24</v>
      </c>
      <c r="K45" s="488">
        <v>5.6083333333333334</v>
      </c>
      <c r="L45" s="487">
        <v>22</v>
      </c>
      <c r="M45" s="488">
        <v>5.5227272727272734</v>
      </c>
      <c r="N45" s="487">
        <v>11</v>
      </c>
      <c r="O45" s="488">
        <v>5.2272727272727257</v>
      </c>
      <c r="P45" s="487">
        <v>13</v>
      </c>
      <c r="Q45" s="488">
        <v>4.184615384615384</v>
      </c>
      <c r="R45" s="487"/>
      <c r="S45" s="488"/>
    </row>
    <row r="46" spans="1:85" x14ac:dyDescent="0.25">
      <c r="A46" s="446" t="s">
        <v>21572</v>
      </c>
      <c r="B46" s="487">
        <v>16</v>
      </c>
      <c r="C46" s="488">
        <v>5.7812499999999991</v>
      </c>
      <c r="D46" s="487">
        <v>18</v>
      </c>
      <c r="E46" s="488">
        <v>6.0388888888888896</v>
      </c>
      <c r="F46" s="487">
        <v>13</v>
      </c>
      <c r="G46" s="488">
        <v>5.6692307692307695</v>
      </c>
      <c r="H46" s="487">
        <v>11</v>
      </c>
      <c r="I46" s="488">
        <v>5.3545454545454536</v>
      </c>
      <c r="J46" s="487">
        <v>9</v>
      </c>
      <c r="K46" s="488">
        <v>5.0111111111111102</v>
      </c>
      <c r="L46" s="487">
        <v>14</v>
      </c>
      <c r="M46" s="488">
        <v>5.4285714285714288</v>
      </c>
      <c r="N46" s="487">
        <v>8</v>
      </c>
      <c r="O46" s="488">
        <v>4.75</v>
      </c>
      <c r="P46" s="487">
        <v>3</v>
      </c>
      <c r="Q46" s="488">
        <v>4.4666666666666677</v>
      </c>
      <c r="R46" s="487">
        <v>3</v>
      </c>
      <c r="S46" s="488">
        <v>3.5666666666666664</v>
      </c>
    </row>
    <row r="47" spans="1:85" x14ac:dyDescent="0.25">
      <c r="A47" s="446" t="s">
        <v>21573</v>
      </c>
      <c r="B47" s="487">
        <v>12</v>
      </c>
      <c r="C47" s="488">
        <v>6.1500000000000012</v>
      </c>
      <c r="D47" s="487">
        <v>10</v>
      </c>
      <c r="E47" s="488">
        <v>4.26</v>
      </c>
      <c r="F47" s="487">
        <v>10</v>
      </c>
      <c r="G47" s="488">
        <v>5.7900000000000009</v>
      </c>
      <c r="H47" s="487">
        <v>16</v>
      </c>
      <c r="I47" s="488">
        <v>5.0624999999999991</v>
      </c>
      <c r="J47" s="487">
        <v>15</v>
      </c>
      <c r="K47" s="488">
        <v>5.0933333333333328</v>
      </c>
      <c r="L47" s="487">
        <v>5</v>
      </c>
      <c r="M47" s="488">
        <v>5.46</v>
      </c>
      <c r="N47" s="487">
        <v>8</v>
      </c>
      <c r="O47" s="488">
        <v>4.3874999999999993</v>
      </c>
      <c r="P47" s="487">
        <v>3</v>
      </c>
      <c r="Q47" s="488">
        <v>4.4333333333333327</v>
      </c>
      <c r="R47" s="487">
        <v>3</v>
      </c>
      <c r="S47" s="488">
        <v>2.2000000000000002</v>
      </c>
    </row>
    <row r="48" spans="1:85" x14ac:dyDescent="0.25">
      <c r="A48" s="446" t="s">
        <v>21574</v>
      </c>
      <c r="B48" s="487">
        <v>52</v>
      </c>
      <c r="C48" s="488">
        <v>5.1153846153846141</v>
      </c>
      <c r="D48" s="487">
        <v>71</v>
      </c>
      <c r="E48" s="488">
        <v>5.3492957746478869</v>
      </c>
      <c r="F48" s="487">
        <v>74</v>
      </c>
      <c r="G48" s="488">
        <v>5.3013513513513537</v>
      </c>
      <c r="H48" s="487">
        <v>59</v>
      </c>
      <c r="I48" s="488">
        <v>5.2898305084745765</v>
      </c>
      <c r="J48" s="487">
        <v>41</v>
      </c>
      <c r="K48" s="488">
        <v>4.7999999999999989</v>
      </c>
      <c r="L48" s="487">
        <v>39</v>
      </c>
      <c r="M48" s="488">
        <v>5.1256410256410261</v>
      </c>
      <c r="N48" s="487">
        <v>46</v>
      </c>
      <c r="O48" s="488">
        <v>4.9456521739130448</v>
      </c>
      <c r="P48" s="487">
        <v>31</v>
      </c>
      <c r="Q48" s="488">
        <v>4.1548387096774189</v>
      </c>
      <c r="R48" s="487">
        <v>18</v>
      </c>
      <c r="S48" s="488">
        <v>3.6500000000000004</v>
      </c>
    </row>
    <row r="49" spans="1:19" x14ac:dyDescent="0.25">
      <c r="A49" s="446" t="s">
        <v>21575</v>
      </c>
      <c r="B49" s="487">
        <v>13</v>
      </c>
      <c r="C49" s="488">
        <v>6.315384615384616</v>
      </c>
      <c r="D49" s="487">
        <v>10</v>
      </c>
      <c r="E49" s="488">
        <v>5.74</v>
      </c>
      <c r="F49" s="487">
        <v>15</v>
      </c>
      <c r="G49" s="488">
        <v>5.753333333333333</v>
      </c>
      <c r="H49" s="487">
        <v>15</v>
      </c>
      <c r="I49" s="488">
        <v>5.0999999999999988</v>
      </c>
      <c r="J49" s="487">
        <v>8</v>
      </c>
      <c r="K49" s="488">
        <v>4.6749999999999998</v>
      </c>
      <c r="L49" s="487">
        <v>8</v>
      </c>
      <c r="M49" s="488">
        <v>5.1624999999999996</v>
      </c>
      <c r="N49" s="487">
        <v>11</v>
      </c>
      <c r="O49" s="488">
        <v>4.5999999999999996</v>
      </c>
      <c r="P49" s="487">
        <v>7</v>
      </c>
      <c r="Q49" s="488">
        <v>3.8999999999999995</v>
      </c>
      <c r="R49" s="487">
        <v>4</v>
      </c>
      <c r="S49" s="488">
        <v>3.5500000000000003</v>
      </c>
    </row>
    <row r="50" spans="1:19" x14ac:dyDescent="0.25">
      <c r="A50" s="446" t="s">
        <v>21576</v>
      </c>
      <c r="B50" s="487">
        <v>31</v>
      </c>
      <c r="C50" s="488">
        <v>5.4096774193548391</v>
      </c>
      <c r="D50" s="487">
        <v>24</v>
      </c>
      <c r="E50" s="488">
        <v>5.2833333333333332</v>
      </c>
      <c r="F50" s="487">
        <v>36</v>
      </c>
      <c r="G50" s="488">
        <v>5.4888888888888898</v>
      </c>
      <c r="H50" s="487">
        <v>34</v>
      </c>
      <c r="I50" s="488">
        <v>4.661764705882355</v>
      </c>
      <c r="J50" s="487">
        <v>30</v>
      </c>
      <c r="K50" s="488">
        <v>5.3033333333333337</v>
      </c>
      <c r="L50" s="487">
        <v>39</v>
      </c>
      <c r="M50" s="488">
        <v>4.9538461538461549</v>
      </c>
      <c r="N50" s="487">
        <v>18</v>
      </c>
      <c r="O50" s="488">
        <v>4.4611111111111112</v>
      </c>
      <c r="P50" s="487">
        <v>20</v>
      </c>
      <c r="Q50" s="488">
        <v>4.0999999999999996</v>
      </c>
      <c r="R50" s="487">
        <v>9</v>
      </c>
      <c r="S50" s="488">
        <v>3.677777777777778</v>
      </c>
    </row>
    <row r="51" spans="1:19" x14ac:dyDescent="0.25">
      <c r="A51" s="446" t="s">
        <v>21577</v>
      </c>
      <c r="B51" s="487">
        <v>10</v>
      </c>
      <c r="C51" s="488">
        <v>5.2499999999999991</v>
      </c>
      <c r="D51" s="487">
        <v>8</v>
      </c>
      <c r="E51" s="488">
        <v>7.0250000000000004</v>
      </c>
      <c r="F51" s="487">
        <v>10</v>
      </c>
      <c r="G51" s="488">
        <v>6.5</v>
      </c>
      <c r="H51" s="487">
        <v>8</v>
      </c>
      <c r="I51" s="488">
        <v>6.4375</v>
      </c>
      <c r="J51" s="487">
        <v>5</v>
      </c>
      <c r="K51" s="488">
        <v>5.62</v>
      </c>
      <c r="L51" s="487">
        <v>2</v>
      </c>
      <c r="M51" s="488">
        <v>5.65</v>
      </c>
      <c r="N51" s="487">
        <v>5</v>
      </c>
      <c r="O51" s="488">
        <v>5.3</v>
      </c>
      <c r="P51" s="487">
        <v>2</v>
      </c>
      <c r="Q51" s="488">
        <v>4.25</v>
      </c>
      <c r="R51" s="487">
        <v>2</v>
      </c>
      <c r="S51" s="488">
        <v>3.9</v>
      </c>
    </row>
    <row r="52" spans="1:19" x14ac:dyDescent="0.25">
      <c r="A52" s="446" t="s">
        <v>21578</v>
      </c>
      <c r="B52" s="487">
        <v>12</v>
      </c>
      <c r="C52" s="488">
        <v>5.3166666666666673</v>
      </c>
      <c r="D52" s="487">
        <v>10</v>
      </c>
      <c r="E52" s="488">
        <v>5.59</v>
      </c>
      <c r="F52" s="487">
        <v>7</v>
      </c>
      <c r="G52" s="488">
        <v>6.2571428571428571</v>
      </c>
      <c r="H52" s="487">
        <v>16</v>
      </c>
      <c r="I52" s="488">
        <v>5.3125</v>
      </c>
      <c r="J52" s="487">
        <v>10</v>
      </c>
      <c r="K52" s="488">
        <v>5.29</v>
      </c>
      <c r="L52" s="487">
        <v>11</v>
      </c>
      <c r="M52" s="488">
        <v>4.6363636363636367</v>
      </c>
      <c r="N52" s="487">
        <v>4</v>
      </c>
      <c r="O52" s="488">
        <v>5.0750000000000002</v>
      </c>
      <c r="P52" s="487">
        <v>3</v>
      </c>
      <c r="Q52" s="488">
        <v>4.5333333333333341</v>
      </c>
      <c r="R52" s="487">
        <v>3</v>
      </c>
      <c r="S52" s="488">
        <v>3.9333333333333336</v>
      </c>
    </row>
    <row r="53" spans="1:19" x14ac:dyDescent="0.25">
      <c r="A53" s="446" t="s">
        <v>21579</v>
      </c>
      <c r="B53" s="487"/>
      <c r="C53" s="488"/>
      <c r="D53" s="487">
        <v>3</v>
      </c>
      <c r="E53" s="488">
        <v>6.0333333333333341</v>
      </c>
      <c r="F53" s="487">
        <v>3</v>
      </c>
      <c r="G53" s="488">
        <v>4.2333333333333334</v>
      </c>
      <c r="H53" s="487">
        <v>2</v>
      </c>
      <c r="I53" s="488">
        <v>4</v>
      </c>
      <c r="J53" s="487">
        <v>3</v>
      </c>
      <c r="K53" s="488">
        <v>4.8666666666666663</v>
      </c>
      <c r="L53" s="487"/>
      <c r="M53" s="488"/>
      <c r="N53" s="487"/>
      <c r="O53" s="488"/>
      <c r="P53" s="487">
        <v>1</v>
      </c>
      <c r="Q53" s="488">
        <v>4.2</v>
      </c>
      <c r="R53" s="487">
        <v>1</v>
      </c>
      <c r="S53" s="488">
        <v>4</v>
      </c>
    </row>
    <row r="54" spans="1:19" x14ac:dyDescent="0.25">
      <c r="A54" s="489" t="s">
        <v>1</v>
      </c>
      <c r="B54" s="490">
        <v>188</v>
      </c>
      <c r="C54" s="491">
        <v>5.5601063829787192</v>
      </c>
      <c r="D54" s="490">
        <v>181</v>
      </c>
      <c r="E54" s="491">
        <v>5.6298342541436446</v>
      </c>
      <c r="F54" s="490">
        <v>201</v>
      </c>
      <c r="G54" s="491">
        <v>5.6358208955223823</v>
      </c>
      <c r="H54" s="490">
        <v>180</v>
      </c>
      <c r="I54" s="491">
        <v>5.2177777777777727</v>
      </c>
      <c r="J54" s="490">
        <v>148</v>
      </c>
      <c r="K54" s="491">
        <v>5.1398648648648653</v>
      </c>
      <c r="L54" s="490">
        <v>146</v>
      </c>
      <c r="M54" s="491">
        <v>5.167808219178081</v>
      </c>
      <c r="N54" s="490">
        <v>113</v>
      </c>
      <c r="O54" s="491">
        <v>4.8398230088495566</v>
      </c>
      <c r="P54" s="490">
        <v>84</v>
      </c>
      <c r="Q54" s="491">
        <v>4.1607142857142865</v>
      </c>
      <c r="R54" s="490">
        <v>43</v>
      </c>
      <c r="S54" s="491">
        <v>3.5790697674418608</v>
      </c>
    </row>
  </sheetData>
  <mergeCells count="38">
    <mergeCell ref="A4:N5"/>
    <mergeCell ref="A6:F6"/>
    <mergeCell ref="B10:C10"/>
    <mergeCell ref="D10:E10"/>
    <mergeCell ref="F10:G10"/>
    <mergeCell ref="H10:I10"/>
    <mergeCell ref="J10:K10"/>
    <mergeCell ref="L10:M10"/>
    <mergeCell ref="N10:O10"/>
    <mergeCell ref="P10:Q10"/>
    <mergeCell ref="R10:S10"/>
    <mergeCell ref="B18:C18"/>
    <mergeCell ref="D18:E18"/>
    <mergeCell ref="F18:G18"/>
    <mergeCell ref="H18:I18"/>
    <mergeCell ref="J18:K18"/>
    <mergeCell ref="L18:M18"/>
    <mergeCell ref="N18:O18"/>
    <mergeCell ref="P18:Q18"/>
    <mergeCell ref="R18:S18"/>
    <mergeCell ref="B26:C26"/>
    <mergeCell ref="D26:E26"/>
    <mergeCell ref="F26:G26"/>
    <mergeCell ref="H26:I26"/>
    <mergeCell ref="J26:K26"/>
    <mergeCell ref="L26:M26"/>
    <mergeCell ref="N26:O26"/>
    <mergeCell ref="P26:Q26"/>
    <mergeCell ref="R26:S26"/>
    <mergeCell ref="N42:O42"/>
    <mergeCell ref="P42:Q42"/>
    <mergeCell ref="R42:S42"/>
    <mergeCell ref="L42:M42"/>
    <mergeCell ref="B42:C42"/>
    <mergeCell ref="D42:E42"/>
    <mergeCell ref="F42:G42"/>
    <mergeCell ref="H42:I42"/>
    <mergeCell ref="J42:K42"/>
  </mergeCells>
  <pageMargins left="0.7" right="0.7" top="0.75" bottom="0.75" header="0.3" footer="0.3"/>
  <drawing r:id="rId1"/>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Z152"/>
  <sheetViews>
    <sheetView zoomScale="70" zoomScaleNormal="70" workbookViewId="0">
      <selection activeCell="O44" sqref="O44"/>
    </sheetView>
  </sheetViews>
  <sheetFormatPr defaultRowHeight="15" x14ac:dyDescent="0.25"/>
  <cols>
    <col min="1" max="1" width="20.140625" customWidth="1"/>
    <col min="2" max="2" width="26" customWidth="1"/>
    <col min="3" max="3" width="12.140625" customWidth="1"/>
    <col min="4" max="4" width="12.28515625" customWidth="1"/>
    <col min="5" max="5" width="13.140625" customWidth="1"/>
    <col min="6" max="6" width="12.42578125" customWidth="1"/>
    <col min="7" max="7" width="17" customWidth="1"/>
    <col min="8" max="8" width="21.85546875" customWidth="1"/>
    <col min="9" max="9" width="17.42578125" customWidth="1"/>
    <col min="10" max="10" width="18.28515625" customWidth="1"/>
    <col min="11" max="11" width="18" customWidth="1"/>
    <col min="12" max="12" width="15.140625" customWidth="1"/>
    <col min="13" max="13" width="18.140625" customWidth="1"/>
    <col min="14" max="14" width="10.7109375" customWidth="1"/>
    <col min="16" max="16" width="11" customWidth="1"/>
    <col min="18" max="18" width="10.5703125" customWidth="1"/>
    <col min="20" max="20" width="10.140625" customWidth="1"/>
    <col min="22" max="22" width="10.42578125" customWidth="1"/>
    <col min="24" max="24" width="10.42578125" customWidth="1"/>
    <col min="27" max="27" width="13.140625" customWidth="1"/>
    <col min="28" max="28" width="12" customWidth="1"/>
    <col min="29" max="29" width="13.85546875" customWidth="1"/>
    <col min="34" max="34" width="10.85546875" customWidth="1"/>
    <col min="41" max="41" width="10.5703125" customWidth="1"/>
  </cols>
  <sheetData>
    <row r="1" spans="1:22" x14ac:dyDescent="0.25">
      <c r="A1" s="529" t="s">
        <v>21665</v>
      </c>
      <c r="B1" s="530"/>
      <c r="C1" s="530"/>
      <c r="D1" s="530"/>
      <c r="E1" s="530"/>
      <c r="F1" s="530"/>
      <c r="G1" s="530"/>
      <c r="H1" s="530"/>
      <c r="I1" s="530"/>
      <c r="J1" s="530"/>
    </row>
    <row r="2" spans="1:22" x14ac:dyDescent="0.25">
      <c r="A2" s="529" t="s">
        <v>21683</v>
      </c>
      <c r="B2" s="530"/>
      <c r="C2" s="530"/>
      <c r="D2" s="530"/>
      <c r="E2" s="530"/>
      <c r="F2" s="530"/>
      <c r="G2" s="530"/>
      <c r="H2" s="530"/>
      <c r="I2" s="530"/>
      <c r="J2" s="530"/>
    </row>
    <row r="3" spans="1:22" s="84" customFormat="1" x14ac:dyDescent="0.25">
      <c r="A3" s="531"/>
      <c r="B3" s="532"/>
      <c r="C3" s="532"/>
      <c r="D3" s="532"/>
      <c r="E3" s="532"/>
    </row>
    <row r="4" spans="1:22" x14ac:dyDescent="0.25">
      <c r="K4" s="88"/>
      <c r="L4" s="88"/>
      <c r="M4" s="79"/>
      <c r="N4" s="79"/>
      <c r="O4" s="79"/>
      <c r="P4" s="79"/>
      <c r="Q4" s="88"/>
      <c r="R4" s="88"/>
    </row>
    <row r="5" spans="1:22" s="84" customFormat="1" x14ac:dyDescent="0.25">
      <c r="A5" s="6" t="s">
        <v>21666</v>
      </c>
      <c r="B5" s="95"/>
      <c r="C5" s="95"/>
      <c r="D5" s="95"/>
      <c r="E5" s="95"/>
      <c r="K5" s="88"/>
      <c r="L5" s="88"/>
      <c r="M5" s="79"/>
      <c r="N5" s="79"/>
      <c r="O5" s="79"/>
      <c r="P5" s="247"/>
      <c r="Q5" s="247"/>
      <c r="R5" s="247"/>
    </row>
    <row r="6" spans="1:22" s="84" customFormat="1" x14ac:dyDescent="0.25">
      <c r="A6" s="523"/>
      <c r="B6" s="560"/>
      <c r="C6" s="526"/>
      <c r="D6" s="527">
        <v>2016</v>
      </c>
      <c r="E6" s="141"/>
      <c r="F6" s="24">
        <v>2012</v>
      </c>
      <c r="G6" s="132">
        <v>2007</v>
      </c>
      <c r="H6" s="86" t="s">
        <v>447</v>
      </c>
      <c r="I6" s="86"/>
      <c r="J6" s="86"/>
      <c r="L6" s="88"/>
      <c r="M6" s="88"/>
      <c r="N6" s="140"/>
      <c r="O6" s="140"/>
      <c r="P6" s="140"/>
      <c r="Q6" s="140"/>
      <c r="R6" s="140"/>
      <c r="S6" s="140"/>
      <c r="T6" s="15"/>
    </row>
    <row r="7" spans="1:22" ht="93" customHeight="1" x14ac:dyDescent="0.25">
      <c r="A7" s="523" t="s">
        <v>9</v>
      </c>
      <c r="B7" s="523" t="s">
        <v>21684</v>
      </c>
      <c r="C7" s="528" t="s">
        <v>140</v>
      </c>
      <c r="D7" s="528" t="s">
        <v>141</v>
      </c>
      <c r="E7" s="143" t="s">
        <v>1</v>
      </c>
      <c r="F7" s="142" t="s">
        <v>1</v>
      </c>
      <c r="G7" s="142" t="s">
        <v>1</v>
      </c>
      <c r="H7" s="64" t="s">
        <v>47</v>
      </c>
      <c r="I7" s="64" t="s">
        <v>10</v>
      </c>
      <c r="J7" s="64" t="s">
        <v>11</v>
      </c>
      <c r="K7" s="1111" t="s">
        <v>21680</v>
      </c>
      <c r="L7" s="1111"/>
      <c r="M7" s="88"/>
      <c r="N7" s="248"/>
      <c r="O7" s="248"/>
      <c r="P7" s="248"/>
      <c r="Q7" s="248"/>
      <c r="R7" s="140"/>
      <c r="S7" s="140"/>
      <c r="T7" s="15"/>
      <c r="U7" s="48"/>
      <c r="V7" s="48"/>
    </row>
    <row r="8" spans="1:22" x14ac:dyDescent="0.25">
      <c r="A8" s="523" t="s">
        <v>127</v>
      </c>
      <c r="B8" s="523">
        <v>2016</v>
      </c>
      <c r="C8" s="523">
        <v>11</v>
      </c>
      <c r="D8" s="523">
        <v>18.8</v>
      </c>
      <c r="E8" s="86">
        <f t="shared" ref="E8:E46" si="0">C8+D8</f>
        <v>29.8</v>
      </c>
      <c r="F8" s="14">
        <v>27.496989588526169</v>
      </c>
      <c r="G8" s="86">
        <v>25.6</v>
      </c>
      <c r="H8" s="153">
        <v>3.3742973598343902</v>
      </c>
      <c r="I8" s="153">
        <v>2.4444841283419603</v>
      </c>
      <c r="J8" s="153">
        <v>0.92981323149243</v>
      </c>
      <c r="K8" s="535" t="s">
        <v>454</v>
      </c>
      <c r="L8" s="103" t="s">
        <v>127</v>
      </c>
      <c r="M8" s="88"/>
      <c r="N8" s="248"/>
      <c r="O8" s="248"/>
      <c r="P8" s="248"/>
      <c r="Q8" s="248"/>
      <c r="R8" s="140"/>
      <c r="S8" s="140"/>
      <c r="T8" s="15"/>
      <c r="U8" s="48"/>
      <c r="V8" s="48"/>
    </row>
    <row r="9" spans="1:22" x14ac:dyDescent="0.25">
      <c r="A9" s="523" t="s">
        <v>22</v>
      </c>
      <c r="B9" s="523">
        <v>2016</v>
      </c>
      <c r="C9" s="523">
        <v>15.3</v>
      </c>
      <c r="D9" s="523">
        <v>12.2</v>
      </c>
      <c r="E9" s="86">
        <f t="shared" si="0"/>
        <v>27.5</v>
      </c>
      <c r="F9" s="14">
        <v>6.0906190215104061</v>
      </c>
      <c r="G9" s="86">
        <v>16.399999999999999</v>
      </c>
      <c r="H9" s="153">
        <v>2.0020216815651599</v>
      </c>
      <c r="I9" s="153">
        <v>1.51441393415887</v>
      </c>
      <c r="J9" s="153">
        <v>0.48760774740628998</v>
      </c>
      <c r="K9" s="535">
        <v>0.21903846153846154</v>
      </c>
      <c r="L9" s="103" t="s">
        <v>21667</v>
      </c>
      <c r="M9" s="88"/>
      <c r="N9" s="248"/>
      <c r="O9" s="248"/>
      <c r="P9" s="248"/>
      <c r="Q9" s="248"/>
      <c r="R9" s="140"/>
      <c r="S9" s="140"/>
      <c r="T9" s="15"/>
      <c r="U9" s="48"/>
      <c r="V9" s="48"/>
    </row>
    <row r="10" spans="1:22" x14ac:dyDescent="0.25">
      <c r="A10" s="523" t="s">
        <v>38</v>
      </c>
      <c r="B10" s="523">
        <v>2016</v>
      </c>
      <c r="C10" s="523">
        <v>5.9</v>
      </c>
      <c r="D10" s="523">
        <v>13.1</v>
      </c>
      <c r="E10" s="86">
        <f t="shared" si="0"/>
        <v>19</v>
      </c>
      <c r="F10" s="14">
        <v>13.155779677013388</v>
      </c>
      <c r="G10" s="86">
        <v>10.8</v>
      </c>
      <c r="H10" s="153">
        <v>1.24366149111428</v>
      </c>
      <c r="I10" s="153">
        <v>0.64031964515198003</v>
      </c>
      <c r="J10" s="153">
        <v>0.60334184596230001</v>
      </c>
      <c r="K10" s="535" t="s">
        <v>454</v>
      </c>
      <c r="L10" s="103" t="s">
        <v>38</v>
      </c>
      <c r="M10" s="88"/>
      <c r="N10" s="248"/>
      <c r="O10" s="248"/>
      <c r="P10" s="248"/>
      <c r="Q10" s="248"/>
      <c r="R10" s="140"/>
      <c r="S10" s="140"/>
      <c r="T10" s="15"/>
      <c r="U10" s="48"/>
      <c r="V10" s="48"/>
    </row>
    <row r="11" spans="1:22" x14ac:dyDescent="0.25">
      <c r="A11" s="523" t="s">
        <v>73</v>
      </c>
      <c r="B11" s="523">
        <v>2016</v>
      </c>
      <c r="C11" s="523">
        <v>8</v>
      </c>
      <c r="D11" s="523">
        <v>9.8000000000000007</v>
      </c>
      <c r="E11" s="86">
        <f t="shared" si="0"/>
        <v>17.8</v>
      </c>
      <c r="F11" s="14">
        <v>14.028870889208019</v>
      </c>
      <c r="G11" s="86">
        <v>12.6</v>
      </c>
      <c r="H11" s="153">
        <v>2.7441793661297802</v>
      </c>
      <c r="I11" s="153">
        <v>2.0647078642485202</v>
      </c>
      <c r="J11" s="153">
        <v>0.67947150188126004</v>
      </c>
      <c r="K11" s="535" t="s">
        <v>454</v>
      </c>
      <c r="L11" s="103" t="s">
        <v>73</v>
      </c>
      <c r="M11" s="88"/>
      <c r="N11" s="248"/>
      <c r="O11" s="248"/>
      <c r="P11" s="248"/>
      <c r="Q11" s="248"/>
      <c r="R11" s="140"/>
      <c r="S11" s="140"/>
      <c r="T11" s="15"/>
      <c r="U11" s="48"/>
      <c r="V11" s="48"/>
    </row>
    <row r="12" spans="1:22" x14ac:dyDescent="0.25">
      <c r="A12" s="523" t="s">
        <v>16</v>
      </c>
      <c r="B12" s="523">
        <v>2016</v>
      </c>
      <c r="C12" s="523">
        <v>6.6</v>
      </c>
      <c r="D12" s="523">
        <v>8.9</v>
      </c>
      <c r="E12" s="86">
        <f t="shared" si="0"/>
        <v>15.5</v>
      </c>
      <c r="F12" s="14">
        <v>13.61682355218181</v>
      </c>
      <c r="G12" s="86"/>
      <c r="H12" s="153">
        <v>3.2549022634842601</v>
      </c>
      <c r="I12" s="153">
        <v>2.27113500220895</v>
      </c>
      <c r="J12" s="153">
        <v>0.98376726127531</v>
      </c>
      <c r="K12" s="535" t="s">
        <v>454</v>
      </c>
      <c r="L12" s="103" t="s">
        <v>16</v>
      </c>
      <c r="M12" s="88"/>
      <c r="N12" s="248"/>
      <c r="O12" s="248"/>
      <c r="P12" s="248"/>
      <c r="Q12" s="248"/>
      <c r="R12" s="140"/>
      <c r="S12" s="140"/>
      <c r="T12" s="15"/>
      <c r="U12" s="48"/>
      <c r="V12" s="48"/>
    </row>
    <row r="13" spans="1:22" x14ac:dyDescent="0.25">
      <c r="A13" s="523" t="s">
        <v>20</v>
      </c>
      <c r="B13" s="523">
        <v>2016</v>
      </c>
      <c r="C13" s="523">
        <v>5.2</v>
      </c>
      <c r="D13" s="523">
        <v>8.6999999999999993</v>
      </c>
      <c r="E13" s="86">
        <f t="shared" si="0"/>
        <v>13.899999999999999</v>
      </c>
      <c r="F13" s="14">
        <v>12.890034305957414</v>
      </c>
      <c r="G13" s="86">
        <v>11.8</v>
      </c>
      <c r="H13" s="153">
        <v>2.9394946009128402</v>
      </c>
      <c r="I13" s="153">
        <v>1.9982506639525504</v>
      </c>
      <c r="J13" s="153">
        <v>0.94124393696028996</v>
      </c>
      <c r="K13" s="535" t="s">
        <v>454</v>
      </c>
      <c r="L13" s="103" t="s">
        <v>20</v>
      </c>
      <c r="M13" s="88"/>
      <c r="N13" s="248"/>
      <c r="O13" s="248"/>
      <c r="P13" s="248"/>
      <c r="Q13" s="248"/>
      <c r="R13" s="140"/>
      <c r="S13" s="140"/>
      <c r="T13" s="15"/>
      <c r="U13" s="48"/>
      <c r="V13" s="48"/>
    </row>
    <row r="14" spans="1:22" x14ac:dyDescent="0.25">
      <c r="A14" s="523" t="s">
        <v>29</v>
      </c>
      <c r="B14" s="523">
        <v>2016</v>
      </c>
      <c r="C14" s="523">
        <v>4.0999999999999996</v>
      </c>
      <c r="D14" s="523">
        <v>8.6999999999999993</v>
      </c>
      <c r="E14" s="86">
        <f t="shared" si="0"/>
        <v>12.799999999999999</v>
      </c>
      <c r="F14" s="14">
        <v>10.392768625358665</v>
      </c>
      <c r="G14" s="86">
        <v>13.7</v>
      </c>
      <c r="H14" s="153">
        <v>2.1019761275892801</v>
      </c>
      <c r="I14" s="153">
        <v>1.3249357235196801</v>
      </c>
      <c r="J14" s="153">
        <v>0.77704040406959995</v>
      </c>
      <c r="K14" s="535" t="s">
        <v>454</v>
      </c>
      <c r="L14" s="103" t="s">
        <v>29</v>
      </c>
      <c r="M14" s="88"/>
      <c r="N14" s="248"/>
      <c r="O14" s="248"/>
      <c r="P14" s="248"/>
      <c r="Q14" s="248"/>
      <c r="R14" s="140"/>
      <c r="S14" s="140"/>
      <c r="T14" s="15"/>
      <c r="U14" s="48"/>
      <c r="V14" s="48"/>
    </row>
    <row r="15" spans="1:22" x14ac:dyDescent="0.25">
      <c r="A15" s="523" t="s">
        <v>15</v>
      </c>
      <c r="B15" s="523">
        <v>2016</v>
      </c>
      <c r="C15" s="523">
        <v>5.7</v>
      </c>
      <c r="D15" s="523">
        <v>6.8</v>
      </c>
      <c r="E15" s="86">
        <f t="shared" si="0"/>
        <v>12.5</v>
      </c>
      <c r="F15" s="14">
        <v>10.392768625358665</v>
      </c>
      <c r="G15" s="86">
        <v>9.6</v>
      </c>
      <c r="H15" s="153">
        <v>2.7464511315132101</v>
      </c>
      <c r="I15" s="153">
        <v>1.8319715627071003</v>
      </c>
      <c r="J15" s="153">
        <v>0.91447956880610992</v>
      </c>
      <c r="K15" s="535">
        <v>0.15995851967074989</v>
      </c>
      <c r="L15" s="103" t="s">
        <v>21668</v>
      </c>
      <c r="M15" s="88"/>
      <c r="N15" s="248"/>
      <c r="O15" s="248"/>
      <c r="P15" s="248"/>
      <c r="Q15" s="248"/>
      <c r="R15" s="140"/>
      <c r="S15" s="140"/>
      <c r="T15" s="15"/>
      <c r="U15" s="48"/>
      <c r="V15" s="48"/>
    </row>
    <row r="16" spans="1:22" x14ac:dyDescent="0.25">
      <c r="A16" s="523" t="s">
        <v>13</v>
      </c>
      <c r="B16" s="523">
        <v>2016</v>
      </c>
      <c r="C16" s="523">
        <v>5.4</v>
      </c>
      <c r="D16" s="523">
        <v>6.8</v>
      </c>
      <c r="E16" s="86">
        <f t="shared" si="0"/>
        <v>12.2</v>
      </c>
      <c r="F16" s="14"/>
      <c r="G16" s="86">
        <v>11.2</v>
      </c>
      <c r="H16" s="153">
        <v>4.2512121766037598</v>
      </c>
      <c r="I16" s="153">
        <v>3.6812724348765298</v>
      </c>
      <c r="J16" s="153">
        <v>0.56993974172723005</v>
      </c>
      <c r="K16" s="535" t="s">
        <v>454</v>
      </c>
      <c r="L16" s="103" t="s">
        <v>13</v>
      </c>
      <c r="M16" s="88"/>
      <c r="N16" s="248"/>
      <c r="O16" s="248"/>
      <c r="P16" s="248"/>
      <c r="Q16" s="248"/>
      <c r="R16" s="140"/>
      <c r="S16" s="140"/>
      <c r="T16" s="15"/>
      <c r="U16" s="48"/>
      <c r="V16" s="48"/>
    </row>
    <row r="17" spans="1:22" x14ac:dyDescent="0.25">
      <c r="A17" s="523" t="s">
        <v>31</v>
      </c>
      <c r="B17" s="523">
        <v>2016</v>
      </c>
      <c r="C17" s="523">
        <v>4.9000000000000004</v>
      </c>
      <c r="D17" s="523">
        <v>7.2</v>
      </c>
      <c r="E17" s="86">
        <f t="shared" si="0"/>
        <v>12.100000000000001</v>
      </c>
      <c r="F17" s="14">
        <v>11.730949628396495</v>
      </c>
      <c r="G17" s="86">
        <v>9.1</v>
      </c>
      <c r="H17" s="153">
        <v>1.6884742152415</v>
      </c>
      <c r="I17" s="153">
        <v>1.1667025753943201</v>
      </c>
      <c r="J17" s="153">
        <v>0.52177163984718</v>
      </c>
      <c r="K17" s="535" t="s">
        <v>454</v>
      </c>
      <c r="L17" s="103" t="s">
        <v>31</v>
      </c>
      <c r="M17" s="88"/>
      <c r="N17" s="248"/>
      <c r="O17" s="248"/>
      <c r="P17" s="248"/>
      <c r="Q17" s="248"/>
      <c r="R17" s="140"/>
      <c r="S17" s="140"/>
      <c r="T17" s="15"/>
      <c r="U17" s="48"/>
      <c r="V17" s="48"/>
    </row>
    <row r="18" spans="1:22" x14ac:dyDescent="0.25">
      <c r="A18" s="523" t="s">
        <v>175</v>
      </c>
      <c r="B18" s="523">
        <v>2016</v>
      </c>
      <c r="C18" s="523">
        <v>5.2</v>
      </c>
      <c r="D18" s="523">
        <v>6.4</v>
      </c>
      <c r="E18" s="86">
        <f t="shared" si="0"/>
        <v>11.600000000000001</v>
      </c>
      <c r="F18" s="14">
        <v>8.2136702083159037</v>
      </c>
      <c r="G18" s="86"/>
      <c r="H18" s="153">
        <v>1.8787011841379</v>
      </c>
      <c r="I18" s="153">
        <v>1.06477207815841</v>
      </c>
      <c r="J18" s="153">
        <v>0.81392910597948998</v>
      </c>
      <c r="K18" s="535" t="s">
        <v>454</v>
      </c>
      <c r="L18" s="103" t="s">
        <v>175</v>
      </c>
      <c r="M18" s="88"/>
      <c r="N18" s="248"/>
      <c r="O18" s="248"/>
      <c r="P18" s="248"/>
      <c r="Q18" s="248"/>
      <c r="R18" s="140"/>
      <c r="S18" s="140"/>
      <c r="T18" s="15"/>
      <c r="U18" s="48"/>
      <c r="V18" s="48"/>
    </row>
    <row r="19" spans="1:22" x14ac:dyDescent="0.25">
      <c r="A19" s="523" t="s">
        <v>30</v>
      </c>
      <c r="B19" s="523">
        <v>2016</v>
      </c>
      <c r="C19" s="523">
        <v>5.0999999999999996</v>
      </c>
      <c r="D19" s="523">
        <v>6.6</v>
      </c>
      <c r="E19" s="86">
        <f t="shared" si="0"/>
        <v>11.7</v>
      </c>
      <c r="F19" s="14">
        <v>7.2865271493212669</v>
      </c>
      <c r="G19" s="86">
        <v>6.1</v>
      </c>
      <c r="H19" s="153">
        <v>2.0381568107096801</v>
      </c>
      <c r="I19" s="153">
        <v>1.0849744243883301</v>
      </c>
      <c r="J19" s="153">
        <v>0.95318238632134999</v>
      </c>
      <c r="K19" s="535" t="s">
        <v>454</v>
      </c>
      <c r="L19" s="103" t="s">
        <v>30</v>
      </c>
      <c r="M19" s="88"/>
      <c r="N19" s="248"/>
      <c r="O19" s="248"/>
      <c r="P19" s="248"/>
      <c r="Q19" s="248"/>
      <c r="R19" s="140"/>
      <c r="S19" s="140"/>
      <c r="T19" s="15"/>
      <c r="U19" s="48"/>
      <c r="V19" s="48"/>
    </row>
    <row r="20" spans="1:22" x14ac:dyDescent="0.25">
      <c r="A20" s="523" t="s">
        <v>17</v>
      </c>
      <c r="B20" s="523">
        <v>2016</v>
      </c>
      <c r="C20" s="523">
        <v>4.4000000000000004</v>
      </c>
      <c r="D20" s="523">
        <v>6</v>
      </c>
      <c r="E20" s="86">
        <f t="shared" si="0"/>
        <v>10.4</v>
      </c>
      <c r="F20" s="14">
        <v>6.348309554489056</v>
      </c>
      <c r="G20" s="86">
        <v>5.4</v>
      </c>
      <c r="H20" s="153">
        <v>2.8712531982679299</v>
      </c>
      <c r="I20" s="153">
        <v>1.8998413329964499</v>
      </c>
      <c r="J20" s="153">
        <v>0.97141186527148005</v>
      </c>
      <c r="K20" s="535" t="s">
        <v>454</v>
      </c>
      <c r="L20" s="103" t="s">
        <v>17</v>
      </c>
      <c r="M20" s="88"/>
      <c r="N20" s="248"/>
      <c r="O20" s="248"/>
      <c r="P20" s="248"/>
      <c r="Q20" s="248"/>
      <c r="R20" s="140"/>
      <c r="S20" s="140"/>
      <c r="T20" s="15"/>
      <c r="U20" s="48"/>
      <c r="V20" s="48"/>
    </row>
    <row r="21" spans="1:22" x14ac:dyDescent="0.25">
      <c r="A21" s="523" t="s">
        <v>70</v>
      </c>
      <c r="B21" s="523">
        <v>2016</v>
      </c>
      <c r="C21" s="523">
        <v>4.5999999999999996</v>
      </c>
      <c r="D21" s="523">
        <v>5.3</v>
      </c>
      <c r="E21" s="86">
        <f t="shared" si="0"/>
        <v>9.8999999999999986</v>
      </c>
      <c r="F21" s="14">
        <v>7.8023611718408397</v>
      </c>
      <c r="G21" s="86"/>
      <c r="H21" s="153">
        <v>1.2774324243808499</v>
      </c>
      <c r="I21" s="153">
        <v>0.63633294274194996</v>
      </c>
      <c r="J21" s="153">
        <v>0.64109948163889996</v>
      </c>
      <c r="K21" s="535" t="s">
        <v>454</v>
      </c>
      <c r="L21" s="103" t="s">
        <v>70</v>
      </c>
      <c r="M21" s="88"/>
      <c r="N21" s="248"/>
      <c r="O21" s="248"/>
      <c r="P21" s="248"/>
      <c r="Q21" s="248"/>
      <c r="R21" s="140"/>
      <c r="S21" s="140"/>
      <c r="T21" s="15"/>
      <c r="U21" s="48"/>
      <c r="V21" s="48"/>
    </row>
    <row r="22" spans="1:22" x14ac:dyDescent="0.25">
      <c r="A22" s="523" t="s">
        <v>125</v>
      </c>
      <c r="B22" s="523">
        <v>2016</v>
      </c>
      <c r="C22" s="523">
        <v>4.2</v>
      </c>
      <c r="D22" s="523">
        <v>5.7</v>
      </c>
      <c r="E22" s="86">
        <f t="shared" si="0"/>
        <v>9.9</v>
      </c>
      <c r="F22" s="14"/>
      <c r="G22" s="86"/>
      <c r="H22" s="153">
        <v>2.34936234152357</v>
      </c>
      <c r="I22" s="153">
        <v>1.67428147760437</v>
      </c>
      <c r="J22" s="153">
        <v>0.67508086391919997</v>
      </c>
      <c r="K22" s="535" t="s">
        <v>454</v>
      </c>
      <c r="L22" s="103" t="s">
        <v>125</v>
      </c>
      <c r="M22" s="88"/>
      <c r="N22" s="248"/>
      <c r="O22" s="248"/>
      <c r="P22" s="248"/>
      <c r="Q22" s="248"/>
      <c r="R22" s="140"/>
      <c r="S22" s="140"/>
      <c r="T22" s="15"/>
      <c r="U22" s="48"/>
      <c r="V22" s="48"/>
    </row>
    <row r="23" spans="1:22" x14ac:dyDescent="0.25">
      <c r="A23" s="523" t="s">
        <v>19</v>
      </c>
      <c r="B23" s="523">
        <v>2016</v>
      </c>
      <c r="C23" s="523">
        <v>3.2</v>
      </c>
      <c r="D23" s="523">
        <v>5.9</v>
      </c>
      <c r="E23" s="86">
        <f t="shared" si="0"/>
        <v>9.1000000000000014</v>
      </c>
      <c r="F23" s="14">
        <v>15.760846389989929</v>
      </c>
      <c r="G23" s="86"/>
      <c r="H23" s="153">
        <v>3.0869473755955799</v>
      </c>
      <c r="I23" s="153">
        <v>2.2197929152623299</v>
      </c>
      <c r="J23" s="153">
        <v>0.86715446033324994</v>
      </c>
      <c r="K23" s="535">
        <v>0.32528456446158976</v>
      </c>
      <c r="L23" s="103" t="s">
        <v>21676</v>
      </c>
      <c r="M23" s="88"/>
      <c r="N23" s="248"/>
      <c r="O23" s="248"/>
      <c r="P23" s="248"/>
      <c r="Q23" s="248"/>
      <c r="R23" s="140"/>
      <c r="S23" s="140"/>
      <c r="T23" s="15"/>
      <c r="U23" s="48"/>
      <c r="V23" s="48"/>
    </row>
    <row r="24" spans="1:22" x14ac:dyDescent="0.25">
      <c r="A24" s="523" t="s">
        <v>33</v>
      </c>
      <c r="B24" s="523">
        <v>2016</v>
      </c>
      <c r="C24" s="523">
        <v>3.9</v>
      </c>
      <c r="D24" s="523">
        <v>5</v>
      </c>
      <c r="E24" s="86">
        <f t="shared" si="0"/>
        <v>8.9</v>
      </c>
      <c r="F24" s="14">
        <v>7.3962346161376891</v>
      </c>
      <c r="G24" s="86"/>
      <c r="H24" s="153">
        <v>1.1768095613673399</v>
      </c>
      <c r="I24" s="153">
        <v>0.83202965318172994</v>
      </c>
      <c r="J24" s="153">
        <v>0.34477990818561</v>
      </c>
      <c r="K24" s="535" t="s">
        <v>454</v>
      </c>
      <c r="L24" s="103" t="s">
        <v>33</v>
      </c>
      <c r="M24" s="88"/>
      <c r="N24" s="248"/>
      <c r="O24" s="248"/>
      <c r="P24" s="248"/>
      <c r="Q24" s="248"/>
      <c r="R24" s="140"/>
      <c r="S24" s="140"/>
      <c r="T24" s="15"/>
      <c r="U24" s="48"/>
      <c r="V24" s="48"/>
    </row>
    <row r="25" spans="1:22" x14ac:dyDescent="0.25">
      <c r="A25" s="523" t="s">
        <v>23</v>
      </c>
      <c r="B25" s="523">
        <v>2016</v>
      </c>
      <c r="C25" s="523">
        <v>3.6</v>
      </c>
      <c r="D25" s="523">
        <v>4.9000000000000004</v>
      </c>
      <c r="E25" s="86">
        <f t="shared" si="0"/>
        <v>8.5</v>
      </c>
      <c r="F25" s="14">
        <v>7.617737548920088</v>
      </c>
      <c r="G25" s="86">
        <v>5.5</v>
      </c>
      <c r="H25" s="153">
        <v>2.24775882885264</v>
      </c>
      <c r="I25" s="153">
        <v>1.46471128475268</v>
      </c>
      <c r="J25" s="153">
        <v>0.78304754409996002</v>
      </c>
      <c r="K25" s="535" t="s">
        <v>454</v>
      </c>
      <c r="L25" s="103" t="s">
        <v>23</v>
      </c>
      <c r="M25" s="88"/>
      <c r="N25" s="248"/>
      <c r="O25" s="248"/>
      <c r="P25" s="248"/>
      <c r="Q25" s="248"/>
      <c r="R25" s="140"/>
      <c r="S25" s="140"/>
      <c r="T25" s="15"/>
      <c r="U25" s="48"/>
      <c r="V25" s="48"/>
    </row>
    <row r="26" spans="1:22" x14ac:dyDescent="0.25">
      <c r="A26" s="523" t="s">
        <v>32</v>
      </c>
      <c r="B26" s="523">
        <v>2011</v>
      </c>
      <c r="C26" s="523">
        <v>3.3</v>
      </c>
      <c r="D26" s="523">
        <v>5.0999999999999996</v>
      </c>
      <c r="E26" s="86">
        <f t="shared" si="0"/>
        <v>8.3999999999999986</v>
      </c>
      <c r="F26" s="14">
        <v>8.0328858576516886</v>
      </c>
      <c r="G26" s="86"/>
      <c r="H26" s="153">
        <v>1.60407289391434</v>
      </c>
      <c r="I26" s="153">
        <v>0.82465981431644009</v>
      </c>
      <c r="J26" s="153">
        <v>0.77941307959789996</v>
      </c>
      <c r="K26" s="535" t="s">
        <v>454</v>
      </c>
      <c r="L26" s="103" t="s">
        <v>142</v>
      </c>
      <c r="M26" s="88"/>
      <c r="N26" s="248"/>
      <c r="O26" s="248"/>
      <c r="P26" s="248"/>
      <c r="Q26" s="248"/>
      <c r="R26" s="140"/>
      <c r="S26" s="140"/>
      <c r="T26" s="15"/>
      <c r="U26" s="48"/>
      <c r="V26" s="48"/>
    </row>
    <row r="27" spans="1:22" x14ac:dyDescent="0.25">
      <c r="A27" s="523" t="s">
        <v>12</v>
      </c>
      <c r="B27" s="523">
        <v>2012</v>
      </c>
      <c r="C27" s="523">
        <v>2.2000000000000002</v>
      </c>
      <c r="D27" s="523">
        <v>6</v>
      </c>
      <c r="E27" s="86">
        <f t="shared" si="0"/>
        <v>8.1999999999999993</v>
      </c>
      <c r="F27" s="14">
        <v>6.8818925270331723</v>
      </c>
      <c r="G27" s="86"/>
      <c r="H27" s="153">
        <v>4.2387106531125101</v>
      </c>
      <c r="I27" s="153">
        <v>3.36218488900349</v>
      </c>
      <c r="J27" s="153">
        <v>0.87652576410902006</v>
      </c>
      <c r="K27" s="535" t="s">
        <v>454</v>
      </c>
      <c r="L27" s="103" t="s">
        <v>317</v>
      </c>
      <c r="M27" s="88"/>
      <c r="N27" s="140"/>
      <c r="O27" s="140"/>
      <c r="P27" s="248"/>
      <c r="Q27" s="248"/>
      <c r="R27" s="140"/>
      <c r="S27" s="140"/>
      <c r="T27" s="15"/>
      <c r="U27" s="48"/>
      <c r="V27" s="48"/>
    </row>
    <row r="28" spans="1:22" s="87" customFormat="1" x14ac:dyDescent="0.25">
      <c r="A28" s="523" t="s">
        <v>34</v>
      </c>
      <c r="B28" s="523">
        <v>2016</v>
      </c>
      <c r="C28" s="523">
        <v>4.3</v>
      </c>
      <c r="D28" s="523">
        <v>3.8</v>
      </c>
      <c r="E28" s="524">
        <f t="shared" si="0"/>
        <v>8.1</v>
      </c>
      <c r="F28" s="525">
        <v>4.0949959020092361</v>
      </c>
      <c r="G28" s="536" t="s">
        <v>449</v>
      </c>
      <c r="H28" s="153">
        <v>1.2812887763980401</v>
      </c>
      <c r="I28" s="153">
        <v>0.67958119616747004</v>
      </c>
      <c r="J28" s="153">
        <v>0.60170758023057003</v>
      </c>
      <c r="K28" s="535">
        <v>8.7575757575757571E-2</v>
      </c>
      <c r="L28" s="105" t="s">
        <v>21669</v>
      </c>
      <c r="M28" s="88"/>
      <c r="N28" s="140"/>
      <c r="O28" s="140"/>
      <c r="P28" s="140"/>
      <c r="Q28" s="248"/>
      <c r="R28" s="140"/>
      <c r="S28" s="140"/>
      <c r="T28" s="249"/>
      <c r="U28" s="88"/>
      <c r="V28" s="88"/>
    </row>
    <row r="29" spans="1:22" x14ac:dyDescent="0.25">
      <c r="A29" s="523" t="s">
        <v>39</v>
      </c>
      <c r="B29" s="523">
        <v>2016</v>
      </c>
      <c r="C29" s="523">
        <v>3.5</v>
      </c>
      <c r="D29" s="523">
        <v>4.2</v>
      </c>
      <c r="E29" s="86">
        <f t="shared" si="0"/>
        <v>7.7</v>
      </c>
      <c r="F29" s="14">
        <v>6.2681758332741397</v>
      </c>
      <c r="G29" s="86">
        <v>5.9</v>
      </c>
      <c r="H29" s="153">
        <v>1.1896949724726</v>
      </c>
      <c r="I29" s="153">
        <v>0.64415362415759003</v>
      </c>
      <c r="J29" s="153">
        <v>0.54554134831501</v>
      </c>
      <c r="K29" s="535" t="s">
        <v>454</v>
      </c>
      <c r="L29" s="105" t="s">
        <v>39</v>
      </c>
      <c r="M29" s="88"/>
      <c r="N29" s="140"/>
      <c r="O29" s="140"/>
      <c r="P29" s="140"/>
      <c r="Q29" s="248"/>
      <c r="R29" s="140"/>
      <c r="S29" s="140"/>
      <c r="T29" s="15"/>
      <c r="U29" s="48"/>
      <c r="V29" s="48"/>
    </row>
    <row r="30" spans="1:22" x14ac:dyDescent="0.25">
      <c r="A30" s="523" t="s">
        <v>21</v>
      </c>
      <c r="B30" s="523">
        <v>2016</v>
      </c>
      <c r="C30" s="523">
        <v>2.7</v>
      </c>
      <c r="D30" s="523">
        <v>4.3</v>
      </c>
      <c r="E30" s="86">
        <f t="shared" si="0"/>
        <v>7</v>
      </c>
      <c r="F30" s="14">
        <v>5.2868229526758874</v>
      </c>
      <c r="G30" s="86">
        <v>5.2</v>
      </c>
      <c r="H30" s="153">
        <v>2.4861651763722499</v>
      </c>
      <c r="I30" s="153">
        <v>1.74842358463003</v>
      </c>
      <c r="J30" s="153">
        <v>0.73774159174221998</v>
      </c>
      <c r="K30" s="535">
        <v>0.28660730352474045</v>
      </c>
      <c r="L30" s="105" t="s">
        <v>21677</v>
      </c>
      <c r="M30" s="88"/>
      <c r="N30" s="140"/>
      <c r="O30" s="140"/>
      <c r="P30" s="140"/>
      <c r="Q30" s="248"/>
      <c r="R30" s="140"/>
      <c r="S30" s="140"/>
      <c r="T30" s="15"/>
      <c r="U30" s="48"/>
      <c r="V30" s="48"/>
    </row>
    <row r="31" spans="1:22" x14ac:dyDescent="0.25">
      <c r="A31" s="523" t="s">
        <v>27</v>
      </c>
      <c r="B31" s="523">
        <v>2016</v>
      </c>
      <c r="C31" s="523">
        <v>2.6</v>
      </c>
      <c r="D31" s="523">
        <v>4</v>
      </c>
      <c r="E31" s="86">
        <f t="shared" si="0"/>
        <v>6.6</v>
      </c>
      <c r="F31" s="14">
        <v>5.0139980532144701</v>
      </c>
      <c r="G31" s="86">
        <v>7.3</v>
      </c>
      <c r="H31" s="153">
        <v>2.0324746207522799</v>
      </c>
      <c r="I31" s="153">
        <v>1.15734777788373</v>
      </c>
      <c r="J31" s="153">
        <v>0.87512684286855003</v>
      </c>
      <c r="K31" s="535" t="s">
        <v>454</v>
      </c>
      <c r="L31" s="105" t="s">
        <v>27</v>
      </c>
      <c r="M31" s="88"/>
      <c r="N31" s="140"/>
      <c r="O31" s="140"/>
      <c r="P31" s="140"/>
      <c r="Q31" s="248"/>
      <c r="R31" s="140"/>
      <c r="S31" s="140"/>
      <c r="T31" s="15"/>
      <c r="U31" s="48"/>
      <c r="V31" s="48"/>
    </row>
    <row r="32" spans="1:22" x14ac:dyDescent="0.25">
      <c r="A32" s="523" t="s">
        <v>35</v>
      </c>
      <c r="B32" s="523">
        <v>2016</v>
      </c>
      <c r="C32" s="523">
        <v>3</v>
      </c>
      <c r="D32" s="523">
        <v>3.6</v>
      </c>
      <c r="E32" s="86">
        <f t="shared" si="0"/>
        <v>6.6</v>
      </c>
      <c r="F32" s="14">
        <v>4.508734907456045</v>
      </c>
      <c r="G32" s="86"/>
      <c r="H32" s="153">
        <v>1.20606420269495</v>
      </c>
      <c r="I32" s="153">
        <v>0.90987771990766997</v>
      </c>
      <c r="J32" s="153">
        <v>0.29618648278727999</v>
      </c>
      <c r="K32" s="535" t="s">
        <v>454</v>
      </c>
      <c r="L32" s="105" t="s">
        <v>35</v>
      </c>
      <c r="M32" s="88"/>
      <c r="N32" s="140"/>
      <c r="O32" s="140"/>
      <c r="P32" s="140"/>
      <c r="Q32" s="248"/>
      <c r="R32" s="140"/>
      <c r="S32" s="140"/>
      <c r="T32" s="15"/>
      <c r="U32" s="48"/>
      <c r="V32" s="48"/>
    </row>
    <row r="33" spans="1:22" x14ac:dyDescent="0.25">
      <c r="A33" s="523" t="s">
        <v>44</v>
      </c>
      <c r="B33" s="523">
        <v>2016</v>
      </c>
      <c r="C33" s="523">
        <v>2.2000000000000002</v>
      </c>
      <c r="D33" s="523">
        <v>3.5</v>
      </c>
      <c r="E33" s="86">
        <f t="shared" si="0"/>
        <v>5.7</v>
      </c>
      <c r="F33" s="14">
        <v>5.8170892327955226</v>
      </c>
      <c r="G33" s="86"/>
      <c r="H33" s="153">
        <v>0.99488939361041995</v>
      </c>
      <c r="I33" s="153">
        <v>0.42346906847222998</v>
      </c>
      <c r="J33" s="153">
        <v>0.57142032513818997</v>
      </c>
      <c r="K33" s="535">
        <v>5.0759309340545039E-2</v>
      </c>
      <c r="L33" s="105" t="s">
        <v>21678</v>
      </c>
      <c r="M33" s="88"/>
      <c r="N33" s="140"/>
      <c r="O33" s="140"/>
      <c r="P33" s="140"/>
      <c r="Q33" s="248"/>
      <c r="R33" s="140"/>
      <c r="S33" s="140"/>
      <c r="T33" s="15"/>
      <c r="U33" s="48"/>
      <c r="V33" s="48"/>
    </row>
    <row r="34" spans="1:22" x14ac:dyDescent="0.25">
      <c r="A34" s="523" t="s">
        <v>26</v>
      </c>
      <c r="B34" s="561" t="s">
        <v>21685</v>
      </c>
      <c r="C34" s="523">
        <v>2.2999999999999998</v>
      </c>
      <c r="D34" s="523">
        <v>3.4</v>
      </c>
      <c r="E34" s="86">
        <f t="shared" si="0"/>
        <v>5.6999999999999993</v>
      </c>
      <c r="F34" s="14">
        <v>4.8166969692549184</v>
      </c>
      <c r="G34" s="86"/>
      <c r="H34" s="153">
        <v>1.6782972781590699</v>
      </c>
      <c r="I34" s="153">
        <v>1.0302740696047099</v>
      </c>
      <c r="J34" s="153">
        <v>0.64802320855436002</v>
      </c>
      <c r="K34" s="535">
        <v>0.1415514448075392</v>
      </c>
      <c r="L34" s="105" t="s">
        <v>21670</v>
      </c>
      <c r="M34" s="88"/>
      <c r="N34" s="140"/>
      <c r="O34" s="140"/>
      <c r="P34" s="140"/>
      <c r="Q34" s="248"/>
      <c r="R34" s="140"/>
      <c r="S34" s="140"/>
      <c r="T34" s="15"/>
      <c r="U34" s="48"/>
      <c r="V34" s="48"/>
    </row>
    <row r="35" spans="1:22" x14ac:dyDescent="0.25">
      <c r="A35" s="523" t="s">
        <v>43</v>
      </c>
      <c r="B35" s="523">
        <v>2016</v>
      </c>
      <c r="C35" s="523">
        <v>3.3</v>
      </c>
      <c r="D35" s="523">
        <v>2.2999999999999998</v>
      </c>
      <c r="E35" s="86">
        <f t="shared" si="0"/>
        <v>5.6</v>
      </c>
      <c r="F35" s="14">
        <v>3.8231393605886312</v>
      </c>
      <c r="G35" s="86"/>
      <c r="H35" s="153">
        <v>0.78965333622759004</v>
      </c>
      <c r="I35" s="153">
        <v>0.40150348289818005</v>
      </c>
      <c r="J35" s="153">
        <v>0.38814985332940999</v>
      </c>
      <c r="K35" s="535">
        <v>3.5411748368282182E-2</v>
      </c>
      <c r="L35" s="105" t="s">
        <v>21671</v>
      </c>
      <c r="M35" s="88"/>
      <c r="N35" s="140"/>
      <c r="O35" s="140"/>
      <c r="P35" s="140"/>
      <c r="Q35" s="248"/>
      <c r="R35" s="140"/>
      <c r="S35" s="140"/>
      <c r="T35" s="15"/>
      <c r="U35" s="48"/>
      <c r="V35" s="48"/>
    </row>
    <row r="36" spans="1:22" x14ac:dyDescent="0.25">
      <c r="A36" s="523" t="s">
        <v>42</v>
      </c>
      <c r="B36" s="523">
        <v>2016</v>
      </c>
      <c r="C36" s="523">
        <v>2.4</v>
      </c>
      <c r="D36" s="523">
        <v>2.7</v>
      </c>
      <c r="E36" s="86">
        <f t="shared" si="0"/>
        <v>5.0999999999999996</v>
      </c>
      <c r="F36" s="14">
        <v>4.4404291502361843</v>
      </c>
      <c r="G36" s="86"/>
      <c r="H36" s="153">
        <v>1.00371125357899</v>
      </c>
      <c r="I36" s="153">
        <v>0.46903065035301006</v>
      </c>
      <c r="J36" s="153">
        <v>0.53468060322597999</v>
      </c>
      <c r="K36" s="535">
        <v>2.552423049970352E-2</v>
      </c>
      <c r="L36" s="105" t="s">
        <v>21672</v>
      </c>
      <c r="M36" s="88"/>
      <c r="N36" s="140"/>
      <c r="O36" s="140"/>
      <c r="P36" s="140"/>
      <c r="Q36" s="248"/>
      <c r="R36" s="140"/>
      <c r="S36" s="140"/>
      <c r="T36" s="15"/>
      <c r="U36" s="48"/>
      <c r="V36" s="48"/>
    </row>
    <row r="37" spans="1:22" x14ac:dyDescent="0.25">
      <c r="A37" s="523" t="s">
        <v>37</v>
      </c>
      <c r="B37" s="523">
        <v>2016</v>
      </c>
      <c r="C37" s="523">
        <v>2.2999999999999998</v>
      </c>
      <c r="D37" s="523">
        <v>2.7</v>
      </c>
      <c r="E37" s="86">
        <f t="shared" si="0"/>
        <v>5</v>
      </c>
      <c r="F37" s="14">
        <v>4.1132344467188116</v>
      </c>
      <c r="G37" s="86"/>
      <c r="H37" s="153">
        <v>1.2677970719844001</v>
      </c>
      <c r="I37" s="153">
        <v>0.62739133544808001</v>
      </c>
      <c r="J37" s="153">
        <v>0.64040573653632005</v>
      </c>
      <c r="K37" s="535">
        <v>4.0929991580856161E-2</v>
      </c>
      <c r="L37" s="105" t="s">
        <v>21673</v>
      </c>
      <c r="M37" s="88"/>
      <c r="N37" s="140"/>
      <c r="O37" s="140"/>
      <c r="P37" s="140"/>
      <c r="Q37" s="248"/>
      <c r="R37" s="140"/>
      <c r="S37" s="140"/>
      <c r="T37" s="15"/>
      <c r="U37" s="48"/>
      <c r="V37" s="48"/>
    </row>
    <row r="38" spans="1:22" x14ac:dyDescent="0.25">
      <c r="A38" s="523" t="s">
        <v>36</v>
      </c>
      <c r="B38" s="523">
        <v>2016</v>
      </c>
      <c r="C38" s="523">
        <v>2</v>
      </c>
      <c r="D38" s="523">
        <v>2</v>
      </c>
      <c r="E38" s="86">
        <f t="shared" si="0"/>
        <v>4</v>
      </c>
      <c r="F38" s="14">
        <v>3.9131803638189657</v>
      </c>
      <c r="G38" s="86"/>
      <c r="H38" s="153">
        <v>1.2859846947628399</v>
      </c>
      <c r="I38" s="153">
        <v>0.78768607007295</v>
      </c>
      <c r="J38" s="153">
        <v>0.49829862468989</v>
      </c>
      <c r="K38" s="535" t="s">
        <v>454</v>
      </c>
      <c r="L38" s="105" t="s">
        <v>36</v>
      </c>
      <c r="M38" s="88"/>
      <c r="N38" s="140"/>
      <c r="O38" s="140"/>
      <c r="P38" s="140"/>
      <c r="Q38" s="248"/>
      <c r="R38" s="140"/>
      <c r="S38" s="140"/>
      <c r="T38" s="15"/>
      <c r="U38" s="48"/>
      <c r="V38" s="48"/>
    </row>
    <row r="39" spans="1:22" x14ac:dyDescent="0.25">
      <c r="A39" s="523" t="s">
        <v>87</v>
      </c>
      <c r="B39" s="523">
        <v>2016</v>
      </c>
      <c r="C39" s="523">
        <v>1.8</v>
      </c>
      <c r="D39" s="523">
        <v>2.1</v>
      </c>
      <c r="E39" s="86">
        <f t="shared" si="0"/>
        <v>3.9000000000000004</v>
      </c>
      <c r="F39" s="14">
        <v>3.0154976974379557</v>
      </c>
      <c r="G39" s="86"/>
      <c r="H39" s="153">
        <v>0.44289879184912001</v>
      </c>
      <c r="I39" s="153">
        <v>0.10831763931093003</v>
      </c>
      <c r="J39" s="153">
        <v>0.33458115253818999</v>
      </c>
      <c r="K39" s="535" t="s">
        <v>454</v>
      </c>
      <c r="L39" s="105" t="s">
        <v>87</v>
      </c>
      <c r="M39" s="88"/>
      <c r="N39" s="140"/>
      <c r="O39" s="140"/>
      <c r="P39" s="140"/>
      <c r="Q39" s="248"/>
      <c r="R39" s="140"/>
      <c r="S39" s="140"/>
      <c r="T39" s="15"/>
      <c r="U39" s="48"/>
      <c r="V39" s="48"/>
    </row>
    <row r="40" spans="1:22" s="84" customFormat="1" x14ac:dyDescent="0.25">
      <c r="A40" s="523" t="s">
        <v>41</v>
      </c>
      <c r="B40" s="523">
        <v>2016</v>
      </c>
      <c r="C40" s="523">
        <v>1.7</v>
      </c>
      <c r="D40" s="523">
        <v>2</v>
      </c>
      <c r="E40" s="86">
        <f t="shared" si="0"/>
        <v>3.7</v>
      </c>
      <c r="F40" s="14"/>
      <c r="G40" s="86"/>
      <c r="H40" s="153">
        <v>0.88150300576531004</v>
      </c>
      <c r="I40" s="153">
        <v>0.44079912494071005</v>
      </c>
      <c r="J40" s="153">
        <v>0.44070388082459999</v>
      </c>
      <c r="K40" s="535" t="s">
        <v>454</v>
      </c>
      <c r="L40" s="105" t="s">
        <v>41</v>
      </c>
      <c r="M40" s="88"/>
      <c r="N40" s="140"/>
      <c r="O40" s="140"/>
      <c r="P40" s="140"/>
      <c r="Q40" s="248"/>
      <c r="R40" s="140"/>
      <c r="S40" s="140"/>
      <c r="T40" s="15"/>
      <c r="U40" s="48"/>
      <c r="V40" s="48"/>
    </row>
    <row r="41" spans="1:22" s="84" customFormat="1" x14ac:dyDescent="0.25">
      <c r="A41" s="523" t="s">
        <v>40</v>
      </c>
      <c r="B41" s="523">
        <v>2016</v>
      </c>
      <c r="C41" s="523">
        <v>1.3</v>
      </c>
      <c r="D41" s="523">
        <v>1.3</v>
      </c>
      <c r="E41" s="86">
        <f t="shared" si="0"/>
        <v>2.6</v>
      </c>
      <c r="F41" s="14">
        <v>4.3891552579661628</v>
      </c>
      <c r="G41" s="86"/>
      <c r="H41" s="153">
        <v>1.0969028069659199</v>
      </c>
      <c r="I41" s="153">
        <v>0.6463078996641699</v>
      </c>
      <c r="J41" s="153">
        <v>0.45059490730175</v>
      </c>
      <c r="K41" s="535">
        <v>0.19516117567615596</v>
      </c>
      <c r="L41" s="105" t="s">
        <v>21674</v>
      </c>
      <c r="M41" s="88"/>
      <c r="N41" s="140"/>
      <c r="O41" s="140"/>
      <c r="P41" s="140"/>
      <c r="Q41" s="248"/>
      <c r="R41" s="140"/>
      <c r="S41" s="140"/>
      <c r="T41" s="15"/>
    </row>
    <row r="42" spans="1:22" x14ac:dyDescent="0.25">
      <c r="A42" s="523" t="s">
        <v>177</v>
      </c>
      <c r="B42" s="523">
        <v>2014</v>
      </c>
      <c r="C42" s="523">
        <v>0.8</v>
      </c>
      <c r="D42" s="523">
        <v>0.8</v>
      </c>
      <c r="E42" s="86">
        <f t="shared" si="0"/>
        <v>1.6</v>
      </c>
      <c r="F42" s="86"/>
      <c r="G42" s="86"/>
      <c r="H42" s="153"/>
      <c r="I42" s="153"/>
      <c r="J42" s="153"/>
      <c r="K42" s="535" t="s">
        <v>454</v>
      </c>
      <c r="L42" s="105" t="s">
        <v>177</v>
      </c>
      <c r="M42" s="88"/>
      <c r="N42" s="140"/>
      <c r="O42" s="140"/>
      <c r="P42" s="140"/>
      <c r="Q42" s="248"/>
      <c r="R42" s="140"/>
      <c r="S42" s="140"/>
      <c r="T42" s="15"/>
    </row>
    <row r="43" spans="1:22" x14ac:dyDescent="0.25">
      <c r="A43" s="523" t="s">
        <v>178</v>
      </c>
      <c r="B43" s="523">
        <v>2016</v>
      </c>
      <c r="C43" s="523">
        <v>0.3</v>
      </c>
      <c r="D43" s="523">
        <v>0.5</v>
      </c>
      <c r="E43" s="86">
        <f t="shared" si="0"/>
        <v>0.8</v>
      </c>
      <c r="F43" s="86"/>
      <c r="G43" s="86"/>
      <c r="H43" s="153">
        <v>0.50227342934398</v>
      </c>
      <c r="I43" s="153">
        <v>0.18475355093661</v>
      </c>
      <c r="J43" s="153">
        <v>0.31751987840737</v>
      </c>
      <c r="K43" s="535">
        <v>4.9259531561810732E-2</v>
      </c>
      <c r="L43" s="105" t="s">
        <v>21679</v>
      </c>
      <c r="M43" s="88"/>
      <c r="N43" s="140"/>
      <c r="O43" s="140"/>
      <c r="P43" s="140"/>
      <c r="Q43" s="248"/>
      <c r="R43" s="140"/>
      <c r="S43" s="140"/>
      <c r="T43" s="15"/>
    </row>
    <row r="44" spans="1:22" x14ac:dyDescent="0.25">
      <c r="A44" s="523" t="s">
        <v>45</v>
      </c>
      <c r="B44" s="523">
        <v>2015</v>
      </c>
      <c r="C44" s="523">
        <v>0.1</v>
      </c>
      <c r="D44" s="523">
        <v>0.1</v>
      </c>
      <c r="E44" s="86">
        <f t="shared" si="0"/>
        <v>0.2</v>
      </c>
      <c r="F44" s="86"/>
      <c r="G44" s="86"/>
      <c r="H44" s="153">
        <v>0.36685112666843001</v>
      </c>
      <c r="I44" s="153">
        <v>0.16506991492361001</v>
      </c>
      <c r="J44" s="153">
        <v>0.20178121174482</v>
      </c>
      <c r="K44" s="535">
        <v>8.9597352721711931E-2</v>
      </c>
      <c r="L44" s="105" t="s">
        <v>21675</v>
      </c>
      <c r="M44" s="88"/>
      <c r="N44" s="140"/>
      <c r="O44" s="140"/>
      <c r="P44" s="140"/>
      <c r="Q44" s="248"/>
      <c r="R44" s="140"/>
      <c r="S44" s="140"/>
      <c r="T44" s="15"/>
    </row>
    <row r="45" spans="1:22" s="84" customFormat="1" x14ac:dyDescent="0.25">
      <c r="A45" s="523" t="s">
        <v>90</v>
      </c>
      <c r="B45" s="523">
        <v>2016</v>
      </c>
      <c r="C45" s="523">
        <v>0.6</v>
      </c>
      <c r="D45" s="523">
        <v>0.3</v>
      </c>
      <c r="E45" s="86">
        <f t="shared" si="0"/>
        <v>0.89999999999999991</v>
      </c>
      <c r="F45" s="86"/>
      <c r="G45" s="86"/>
      <c r="H45" s="153"/>
      <c r="I45" s="153"/>
      <c r="J45" s="153"/>
      <c r="K45" s="535" t="s">
        <v>454</v>
      </c>
      <c r="L45" s="105" t="s">
        <v>90</v>
      </c>
      <c r="M45" s="88"/>
      <c r="N45" s="140"/>
      <c r="O45" s="140"/>
      <c r="P45" s="140"/>
      <c r="Q45" s="248"/>
      <c r="R45" s="140"/>
      <c r="S45" s="140"/>
      <c r="T45" s="15"/>
    </row>
    <row r="46" spans="1:22" s="84" customFormat="1" x14ac:dyDescent="0.25">
      <c r="A46" s="523" t="s">
        <v>290</v>
      </c>
      <c r="B46" s="523">
        <v>2016</v>
      </c>
      <c r="C46" s="523">
        <v>0.1</v>
      </c>
      <c r="D46" s="523">
        <v>0.1</v>
      </c>
      <c r="E46" s="86">
        <f t="shared" si="0"/>
        <v>0.2</v>
      </c>
      <c r="F46" s="86"/>
      <c r="G46" s="86"/>
      <c r="H46" s="153"/>
      <c r="I46" s="153"/>
      <c r="J46" s="153"/>
      <c r="K46" s="535" t="s">
        <v>454</v>
      </c>
      <c r="L46" s="105" t="s">
        <v>290</v>
      </c>
      <c r="M46" s="88"/>
      <c r="N46" s="140"/>
      <c r="O46" s="140"/>
      <c r="P46" s="140"/>
      <c r="Q46" s="248"/>
      <c r="R46" s="140"/>
      <c r="S46" s="140"/>
      <c r="T46" s="15"/>
    </row>
    <row r="47" spans="1:22" s="84" customFormat="1" x14ac:dyDescent="0.25">
      <c r="A47" s="95" t="s">
        <v>275</v>
      </c>
      <c r="B47" s="48"/>
      <c r="C47" s="48"/>
      <c r="D47" s="48"/>
      <c r="G47" s="15"/>
      <c r="H47" s="15"/>
      <c r="I47" s="15"/>
      <c r="K47" s="139"/>
      <c r="L47" s="139"/>
      <c r="M47" s="140"/>
      <c r="N47" s="140"/>
      <c r="O47" s="140"/>
      <c r="P47" s="248"/>
      <c r="Q47" s="140"/>
      <c r="R47" s="140"/>
      <c r="S47" s="15"/>
    </row>
    <row r="48" spans="1:22" s="84" customFormat="1" x14ac:dyDescent="0.25">
      <c r="B48" s="6"/>
      <c r="C48" s="6"/>
      <c r="K48" s="139"/>
      <c r="L48" s="139"/>
      <c r="M48" s="140"/>
      <c r="N48" s="140"/>
      <c r="O48" s="140"/>
      <c r="P48" s="248"/>
      <c r="Q48" s="140"/>
      <c r="R48" s="140"/>
      <c r="S48" s="15"/>
    </row>
    <row r="49" spans="1:48" s="84" customFormat="1" x14ac:dyDescent="0.25">
      <c r="A49" s="6" t="s">
        <v>277</v>
      </c>
      <c r="B49" s="6"/>
      <c r="C49" s="6"/>
      <c r="K49" s="139"/>
      <c r="L49" s="139"/>
      <c r="M49" s="248"/>
      <c r="N49" s="248"/>
      <c r="O49" s="140"/>
      <c r="P49" s="248"/>
      <c r="Q49" s="140"/>
      <c r="R49" s="140"/>
      <c r="S49" s="15"/>
    </row>
    <row r="50" spans="1:48" x14ac:dyDescent="0.25">
      <c r="A50" t="s">
        <v>143</v>
      </c>
      <c r="K50" s="88"/>
      <c r="L50" s="88"/>
      <c r="O50" s="248"/>
      <c r="P50" s="248"/>
      <c r="Q50" s="140"/>
      <c r="R50" s="140"/>
      <c r="S50" s="15"/>
    </row>
    <row r="51" spans="1:48" s="84" customFormat="1" x14ac:dyDescent="0.25">
      <c r="A51" s="84" t="s">
        <v>21682</v>
      </c>
      <c r="K51" s="88"/>
      <c r="L51" s="88"/>
      <c r="O51" s="248"/>
      <c r="P51" s="248"/>
      <c r="Q51" s="140"/>
      <c r="R51" s="140"/>
      <c r="S51" s="15"/>
    </row>
    <row r="52" spans="1:48" s="84" customFormat="1" x14ac:dyDescent="0.25">
      <c r="A52" s="102" t="s">
        <v>154</v>
      </c>
      <c r="B52" s="102" t="s">
        <v>155</v>
      </c>
      <c r="C52" s="102"/>
      <c r="D52" s="102"/>
      <c r="E52" s="6"/>
    </row>
    <row r="53" spans="1:48" ht="15" customHeight="1" x14ac:dyDescent="0.25">
      <c r="A53" s="86" t="s">
        <v>103</v>
      </c>
      <c r="B53" s="101"/>
      <c r="C53" s="1105">
        <v>2007</v>
      </c>
      <c r="D53" s="1106"/>
      <c r="E53" s="1106"/>
      <c r="F53" s="1107"/>
      <c r="G53" s="1105">
        <v>2008</v>
      </c>
      <c r="H53" s="1106"/>
      <c r="I53" s="1106"/>
      <c r="J53" s="1107"/>
      <c r="K53" s="1105">
        <v>2009</v>
      </c>
      <c r="L53" s="1106"/>
      <c r="M53" s="1106"/>
      <c r="N53" s="1107"/>
      <c r="O53" s="1105">
        <v>2010</v>
      </c>
      <c r="P53" s="1106"/>
      <c r="Q53" s="1106"/>
      <c r="R53" s="1107"/>
      <c r="S53" s="1105">
        <v>2011</v>
      </c>
      <c r="T53" s="1106"/>
      <c r="U53" s="1106"/>
      <c r="V53" s="1107"/>
      <c r="W53" s="1108" t="s">
        <v>276</v>
      </c>
      <c r="X53" s="1109"/>
      <c r="Y53" s="1109"/>
      <c r="Z53" s="1109"/>
      <c r="AA53" s="1109"/>
      <c r="AB53" s="1109"/>
      <c r="AC53" s="1109"/>
      <c r="AD53" s="1110"/>
      <c r="AE53" s="1105">
        <v>2013</v>
      </c>
      <c r="AF53" s="1106"/>
      <c r="AG53" s="1106"/>
      <c r="AH53" s="1107"/>
      <c r="AL53" s="1105">
        <v>2014</v>
      </c>
      <c r="AM53" s="1106"/>
      <c r="AN53" s="1106"/>
      <c r="AO53" s="1106"/>
      <c r="AP53" s="1106"/>
      <c r="AQ53" s="1106"/>
      <c r="AR53" s="1107"/>
      <c r="AS53" s="1105">
        <v>2015</v>
      </c>
      <c r="AT53" s="1106"/>
      <c r="AU53" s="1106"/>
      <c r="AV53" s="1107"/>
    </row>
    <row r="54" spans="1:48" ht="96.75" customHeight="1" x14ac:dyDescent="0.25">
      <c r="A54" s="2" t="s">
        <v>146</v>
      </c>
      <c r="B54" s="89"/>
      <c r="C54" s="89"/>
      <c r="D54" s="2" t="s">
        <v>147</v>
      </c>
      <c r="E54" s="2" t="s">
        <v>148</v>
      </c>
      <c r="F54" s="2" t="s">
        <v>149</v>
      </c>
      <c r="G54" s="2" t="s">
        <v>150</v>
      </c>
      <c r="H54" s="2" t="s">
        <v>147</v>
      </c>
      <c r="I54" s="2" t="s">
        <v>148</v>
      </c>
      <c r="J54" s="2" t="s">
        <v>149</v>
      </c>
      <c r="K54" s="2" t="s">
        <v>150</v>
      </c>
      <c r="L54" s="2" t="s">
        <v>147</v>
      </c>
      <c r="M54" s="2" t="s">
        <v>148</v>
      </c>
      <c r="N54" s="2" t="s">
        <v>149</v>
      </c>
      <c r="O54" s="2" t="s">
        <v>150</v>
      </c>
      <c r="P54" s="2" t="s">
        <v>147</v>
      </c>
      <c r="Q54" s="2" t="s">
        <v>148</v>
      </c>
      <c r="R54" s="2" t="s">
        <v>149</v>
      </c>
      <c r="S54" s="2" t="s">
        <v>150</v>
      </c>
      <c r="T54" s="2" t="s">
        <v>147</v>
      </c>
      <c r="U54" s="2" t="s">
        <v>148</v>
      </c>
      <c r="V54" s="2" t="s">
        <v>149</v>
      </c>
      <c r="W54" s="2" t="s">
        <v>150</v>
      </c>
      <c r="X54" s="91" t="s">
        <v>147</v>
      </c>
      <c r="Y54" s="91" t="s">
        <v>148</v>
      </c>
      <c r="Z54" s="91" t="s">
        <v>149</v>
      </c>
      <c r="AA54" s="91" t="s">
        <v>150</v>
      </c>
      <c r="AB54" s="113" t="s">
        <v>283</v>
      </c>
      <c r="AC54" s="113" t="s">
        <v>284</v>
      </c>
      <c r="AD54" s="113" t="s">
        <v>285</v>
      </c>
      <c r="AE54" s="2" t="s">
        <v>147</v>
      </c>
      <c r="AF54" s="2" t="s">
        <v>148</v>
      </c>
      <c r="AG54" s="2" t="s">
        <v>149</v>
      </c>
      <c r="AH54" s="2" t="s">
        <v>150</v>
      </c>
      <c r="AI54" s="113" t="s">
        <v>283</v>
      </c>
      <c r="AJ54" s="113" t="s">
        <v>284</v>
      </c>
      <c r="AK54" s="113" t="s">
        <v>285</v>
      </c>
      <c r="AL54" s="2" t="s">
        <v>147</v>
      </c>
      <c r="AM54" s="2" t="s">
        <v>148</v>
      </c>
      <c r="AN54" s="2" t="s">
        <v>149</v>
      </c>
      <c r="AO54" s="2" t="s">
        <v>150</v>
      </c>
      <c r="AP54" s="113" t="s">
        <v>283</v>
      </c>
      <c r="AQ54" s="113" t="s">
        <v>284</v>
      </c>
      <c r="AR54" s="113" t="s">
        <v>285</v>
      </c>
      <c r="AS54" s="89" t="s">
        <v>147</v>
      </c>
      <c r="AT54" s="89" t="s">
        <v>148</v>
      </c>
      <c r="AU54" s="89" t="s">
        <v>149</v>
      </c>
      <c r="AV54" s="89" t="s">
        <v>150</v>
      </c>
    </row>
    <row r="55" spans="1:48" s="84" customFormat="1" ht="96.75" customHeight="1" x14ac:dyDescent="0.25">
      <c r="A55" s="89" t="s">
        <v>282</v>
      </c>
      <c r="B55" s="89"/>
      <c r="C55" s="89"/>
      <c r="D55" s="89" t="s">
        <v>92</v>
      </c>
      <c r="E55" s="89" t="s">
        <v>281</v>
      </c>
      <c r="F55" s="89" t="s">
        <v>2</v>
      </c>
      <c r="G55" s="89" t="s">
        <v>91</v>
      </c>
      <c r="H55" s="89" t="s">
        <v>92</v>
      </c>
      <c r="I55" s="89" t="s">
        <v>281</v>
      </c>
      <c r="J55" s="89" t="s">
        <v>2</v>
      </c>
      <c r="K55" s="89" t="s">
        <v>91</v>
      </c>
      <c r="L55" s="89" t="s">
        <v>92</v>
      </c>
      <c r="M55" s="89" t="s">
        <v>281</v>
      </c>
      <c r="N55" s="89" t="s">
        <v>2</v>
      </c>
      <c r="O55" s="89" t="s">
        <v>91</v>
      </c>
      <c r="P55" s="89" t="s">
        <v>92</v>
      </c>
      <c r="Q55" s="89" t="s">
        <v>281</v>
      </c>
      <c r="R55" s="89" t="s">
        <v>2</v>
      </c>
      <c r="S55" s="89" t="s">
        <v>91</v>
      </c>
      <c r="T55" s="89" t="s">
        <v>92</v>
      </c>
      <c r="U55" s="89" t="s">
        <v>281</v>
      </c>
      <c r="V55" s="89" t="s">
        <v>2</v>
      </c>
      <c r="W55" s="89" t="s">
        <v>91</v>
      </c>
      <c r="X55" s="91" t="s">
        <v>92</v>
      </c>
      <c r="Y55" s="91" t="s">
        <v>281</v>
      </c>
      <c r="Z55" s="91" t="s">
        <v>2</v>
      </c>
      <c r="AA55" s="91" t="s">
        <v>91</v>
      </c>
      <c r="AB55" s="113" t="s">
        <v>151</v>
      </c>
      <c r="AC55" s="113" t="s">
        <v>152</v>
      </c>
      <c r="AD55" s="113" t="s">
        <v>153</v>
      </c>
      <c r="AE55" s="89" t="s">
        <v>92</v>
      </c>
      <c r="AF55" s="89" t="s">
        <v>281</v>
      </c>
      <c r="AG55" s="89" t="s">
        <v>2</v>
      </c>
      <c r="AH55" s="89" t="s">
        <v>91</v>
      </c>
      <c r="AI55" s="113" t="s">
        <v>151</v>
      </c>
      <c r="AJ55" s="113" t="s">
        <v>152</v>
      </c>
      <c r="AK55" s="113" t="s">
        <v>153</v>
      </c>
      <c r="AL55" s="89" t="s">
        <v>92</v>
      </c>
      <c r="AM55" s="89" t="s">
        <v>281</v>
      </c>
      <c r="AN55" s="89" t="s">
        <v>2</v>
      </c>
      <c r="AO55" s="89" t="s">
        <v>91</v>
      </c>
      <c r="AP55" s="113" t="s">
        <v>151</v>
      </c>
      <c r="AQ55" s="113" t="s">
        <v>152</v>
      </c>
      <c r="AR55" s="113" t="s">
        <v>153</v>
      </c>
      <c r="AS55" s="89" t="s">
        <v>92</v>
      </c>
      <c r="AT55" s="89" t="s">
        <v>281</v>
      </c>
      <c r="AU55" s="89" t="s">
        <v>2</v>
      </c>
      <c r="AV55" s="89" t="s">
        <v>91</v>
      </c>
    </row>
    <row r="56" spans="1:48" x14ac:dyDescent="0.25">
      <c r="A56" s="1" t="s">
        <v>156</v>
      </c>
      <c r="B56" s="86"/>
      <c r="C56" s="86" t="s">
        <v>9</v>
      </c>
      <c r="D56" s="1"/>
      <c r="E56" s="1"/>
      <c r="F56" s="1"/>
      <c r="G56" s="1"/>
      <c r="H56" s="1"/>
      <c r="I56" s="1"/>
      <c r="J56" s="1"/>
      <c r="K56" s="1"/>
      <c r="L56" s="1"/>
      <c r="M56" s="1"/>
      <c r="N56" s="1"/>
      <c r="O56" s="1"/>
      <c r="P56" s="1"/>
      <c r="Q56" s="1"/>
      <c r="R56" s="1"/>
      <c r="S56" s="1"/>
      <c r="T56" s="1"/>
      <c r="U56" s="1"/>
      <c r="V56" s="1"/>
      <c r="W56" s="1"/>
      <c r="X56" s="1"/>
      <c r="Y56" s="1"/>
      <c r="Z56" s="1"/>
      <c r="AA56" s="1"/>
      <c r="AB56" s="19"/>
      <c r="AC56" s="19"/>
      <c r="AD56" s="19"/>
      <c r="AE56" s="1"/>
      <c r="AF56" s="1"/>
      <c r="AG56" s="1"/>
      <c r="AH56" s="1"/>
      <c r="AI56" s="84"/>
      <c r="AJ56" s="84"/>
      <c r="AK56" s="84"/>
      <c r="AL56" s="1"/>
      <c r="AM56" s="1"/>
      <c r="AN56" s="1"/>
      <c r="AO56" s="1"/>
      <c r="AS56" s="86"/>
      <c r="AT56" s="86"/>
      <c r="AU56" s="86"/>
      <c r="AV56" s="86"/>
    </row>
    <row r="57" spans="1:48" x14ac:dyDescent="0.25">
      <c r="A57" s="1" t="s">
        <v>157</v>
      </c>
      <c r="B57" s="86"/>
      <c r="C57" s="86" t="s">
        <v>175</v>
      </c>
      <c r="D57" s="1" t="s">
        <v>63</v>
      </c>
      <c r="E57" s="1" t="s">
        <v>63</v>
      </c>
      <c r="F57" s="1" t="s">
        <v>63</v>
      </c>
      <c r="G57" s="1" t="s">
        <v>63</v>
      </c>
      <c r="H57" s="1" t="s">
        <v>63</v>
      </c>
      <c r="I57" s="1" t="s">
        <v>63</v>
      </c>
      <c r="J57" s="1" t="s">
        <v>63</v>
      </c>
      <c r="K57" s="1" t="s">
        <v>63</v>
      </c>
      <c r="L57" s="1" t="s">
        <v>63</v>
      </c>
      <c r="M57" s="1" t="s">
        <v>63</v>
      </c>
      <c r="N57" s="1" t="s">
        <v>63</v>
      </c>
      <c r="O57" s="1" t="s">
        <v>63</v>
      </c>
      <c r="P57" s="1" t="s">
        <v>63</v>
      </c>
      <c r="Q57" s="1" t="s">
        <v>63</v>
      </c>
      <c r="R57" s="1" t="s">
        <v>63</v>
      </c>
      <c r="S57" s="1" t="s">
        <v>63</v>
      </c>
      <c r="T57" s="1" t="s">
        <v>63</v>
      </c>
      <c r="U57" s="1" t="s">
        <v>63</v>
      </c>
      <c r="V57" s="1" t="s">
        <v>63</v>
      </c>
      <c r="W57" s="1" t="s">
        <v>63</v>
      </c>
      <c r="X57" s="1" t="s">
        <v>63</v>
      </c>
      <c r="Y57" s="1" t="s">
        <v>63</v>
      </c>
      <c r="Z57" s="1" t="s">
        <v>63</v>
      </c>
      <c r="AA57" s="1" t="s">
        <v>63</v>
      </c>
      <c r="AB57" s="19" t="str">
        <f>IFERROR(X57+AA57,"no data")</f>
        <v>no data</v>
      </c>
      <c r="AC57" s="19" t="str">
        <f>IFERROR(Y57+Z57,"no data")</f>
        <v>no data</v>
      </c>
      <c r="AD57" s="26" t="str">
        <f t="shared" ref="AD57:AD63" si="1">IFERROR(AB57/(AB57+AC57),"no data")</f>
        <v>no data</v>
      </c>
      <c r="AE57" s="1" t="s">
        <v>63</v>
      </c>
      <c r="AF57" s="1" t="s">
        <v>63</v>
      </c>
      <c r="AG57" s="1" t="s">
        <v>63</v>
      </c>
      <c r="AH57" s="1" t="s">
        <v>63</v>
      </c>
      <c r="AI57" s="19" t="str">
        <f>IFERROR(AE57+AH57,"no data")</f>
        <v>no data</v>
      </c>
      <c r="AJ57" s="19" t="str">
        <f t="shared" ref="AJ57:AJ64" si="2">IFERROR(AF57+AG57,"no data")</f>
        <v>no data</v>
      </c>
      <c r="AK57" s="26" t="str">
        <f t="shared" ref="AK57:AK64" si="3">IFERROR(AI57/(AI57+AJ57),"no data")</f>
        <v>no data</v>
      </c>
      <c r="AL57" s="1" t="s">
        <v>63</v>
      </c>
      <c r="AM57" s="1" t="s">
        <v>63</v>
      </c>
      <c r="AN57" s="1" t="s">
        <v>63</v>
      </c>
      <c r="AO57" s="1" t="s">
        <v>63</v>
      </c>
      <c r="AP57" s="19" t="str">
        <f>IFERROR(AL57+AO57,"no data")</f>
        <v>no data</v>
      </c>
      <c r="AQ57" s="19" t="str">
        <f t="shared" ref="AQ57:AQ64" si="4">IFERROR(AM57+AN57,"no data")</f>
        <v>no data</v>
      </c>
      <c r="AR57" s="26" t="str">
        <f t="shared" ref="AR57:AR64" si="5">IFERROR(AP57/(AP57+AQ57),"no data")</f>
        <v>no data</v>
      </c>
      <c r="AS57" s="86" t="s">
        <v>63</v>
      </c>
      <c r="AT57" s="86" t="s">
        <v>63</v>
      </c>
      <c r="AU57" s="86" t="s">
        <v>63</v>
      </c>
      <c r="AV57" s="86" t="s">
        <v>63</v>
      </c>
    </row>
    <row r="58" spans="1:48" x14ac:dyDescent="0.25">
      <c r="A58" s="1" t="s">
        <v>19</v>
      </c>
      <c r="B58" s="86"/>
      <c r="C58" s="86" t="s">
        <v>19</v>
      </c>
      <c r="D58" s="1">
        <v>4095</v>
      </c>
      <c r="E58" s="1">
        <v>1155</v>
      </c>
      <c r="F58" s="1">
        <v>10320</v>
      </c>
      <c r="G58" s="1">
        <v>75</v>
      </c>
      <c r="H58" s="1" t="s">
        <v>63</v>
      </c>
      <c r="I58" s="1" t="s">
        <v>63</v>
      </c>
      <c r="J58" s="1" t="s">
        <v>63</v>
      </c>
      <c r="K58" s="1" t="s">
        <v>63</v>
      </c>
      <c r="L58" s="1">
        <v>4350</v>
      </c>
      <c r="M58" s="1">
        <v>1180</v>
      </c>
      <c r="N58" s="1">
        <v>11318</v>
      </c>
      <c r="O58" s="1">
        <v>226</v>
      </c>
      <c r="P58" s="1" t="s">
        <v>63</v>
      </c>
      <c r="Q58" s="1" t="s">
        <v>63</v>
      </c>
      <c r="R58" s="1" t="s">
        <v>63</v>
      </c>
      <c r="S58" s="1" t="s">
        <v>63</v>
      </c>
      <c r="T58" s="1">
        <v>5089</v>
      </c>
      <c r="U58" s="1">
        <v>1200</v>
      </c>
      <c r="V58" s="1">
        <v>12425</v>
      </c>
      <c r="W58" s="1">
        <v>236</v>
      </c>
      <c r="X58" s="27" t="s">
        <v>63</v>
      </c>
      <c r="Y58" s="27" t="s">
        <v>63</v>
      </c>
      <c r="Z58" s="27" t="s">
        <v>63</v>
      </c>
      <c r="AA58" s="27" t="s">
        <v>63</v>
      </c>
      <c r="AB58" s="19" t="str">
        <f>IFERROR(X58+AA58,"no data")</f>
        <v>no data</v>
      </c>
      <c r="AC58" s="19" t="str">
        <f>IFERROR(Y58+Z58,"no data")</f>
        <v>no data</v>
      </c>
      <c r="AD58" s="28" t="str">
        <f>IFERROR(AB58/(AB58+AC58),"no data")</f>
        <v>no data</v>
      </c>
      <c r="AE58" s="1">
        <v>6590</v>
      </c>
      <c r="AF58" s="1">
        <v>1214</v>
      </c>
      <c r="AG58" s="1">
        <v>12953</v>
      </c>
      <c r="AH58" s="1">
        <v>240</v>
      </c>
      <c r="AI58" s="19">
        <f>IFERROR(AE58+AH58,"no data")</f>
        <v>6830</v>
      </c>
      <c r="AJ58" s="19">
        <f t="shared" si="2"/>
        <v>14167</v>
      </c>
      <c r="AK58" s="28">
        <f t="shared" si="3"/>
        <v>0.32528456446158976</v>
      </c>
      <c r="AL58" s="1" t="s">
        <v>63</v>
      </c>
      <c r="AM58" s="1" t="s">
        <v>63</v>
      </c>
      <c r="AN58" s="1" t="s">
        <v>63</v>
      </c>
      <c r="AO58" s="1" t="s">
        <v>63</v>
      </c>
      <c r="AP58" s="19" t="str">
        <f>IFERROR(AL58+AO58,"no data")</f>
        <v>no data</v>
      </c>
      <c r="AQ58" s="19" t="str">
        <f t="shared" si="4"/>
        <v>no data</v>
      </c>
      <c r="AR58" s="28" t="str">
        <f t="shared" si="5"/>
        <v>no data</v>
      </c>
      <c r="AS58" s="86" t="s">
        <v>63</v>
      </c>
      <c r="AT58" s="86" t="s">
        <v>63</v>
      </c>
      <c r="AU58" s="86" t="s">
        <v>63</v>
      </c>
      <c r="AV58" s="86" t="s">
        <v>63</v>
      </c>
    </row>
    <row r="59" spans="1:48" x14ac:dyDescent="0.25">
      <c r="A59" s="1" t="s">
        <v>105</v>
      </c>
      <c r="B59" s="86"/>
      <c r="C59" s="86" t="s">
        <v>21</v>
      </c>
      <c r="D59" s="1">
        <v>4185</v>
      </c>
      <c r="E59" s="1">
        <v>1057</v>
      </c>
      <c r="F59" s="1">
        <v>11450</v>
      </c>
      <c r="G59" s="1">
        <v>110</v>
      </c>
      <c r="H59" s="1">
        <v>4195</v>
      </c>
      <c r="I59" s="1">
        <v>1316</v>
      </c>
      <c r="J59" s="1">
        <v>11588</v>
      </c>
      <c r="K59" s="1">
        <v>107</v>
      </c>
      <c r="L59" s="1">
        <v>4238</v>
      </c>
      <c r="M59" s="1">
        <v>1390</v>
      </c>
      <c r="N59" s="1">
        <v>12418</v>
      </c>
      <c r="O59" s="1">
        <v>108</v>
      </c>
      <c r="P59" s="1">
        <v>4434</v>
      </c>
      <c r="Q59" s="1">
        <v>1441</v>
      </c>
      <c r="R59" s="1">
        <v>12330</v>
      </c>
      <c r="S59" s="1">
        <v>111</v>
      </c>
      <c r="T59" s="1">
        <v>4998</v>
      </c>
      <c r="U59" s="1">
        <v>1535</v>
      </c>
      <c r="V59" s="1">
        <v>12600</v>
      </c>
      <c r="W59" s="1">
        <v>107</v>
      </c>
      <c r="X59" s="27" t="s">
        <v>63</v>
      </c>
      <c r="Y59" s="1">
        <v>1976</v>
      </c>
      <c r="Z59" s="1">
        <v>13057</v>
      </c>
      <c r="AA59" s="1">
        <v>85</v>
      </c>
      <c r="AB59" s="19" t="str">
        <f>IFERROR(X59+AA59,"no data")</f>
        <v>no data</v>
      </c>
      <c r="AC59" s="19">
        <f t="shared" ref="AC59:AC98" si="6">IFERROR(Y59+Z59,"no data")</f>
        <v>15033</v>
      </c>
      <c r="AD59" s="28" t="str">
        <f t="shared" si="1"/>
        <v>no data</v>
      </c>
      <c r="AE59" s="1">
        <v>5999.1750000000002</v>
      </c>
      <c r="AF59" s="1">
        <v>2008</v>
      </c>
      <c r="AG59" s="1">
        <v>13156</v>
      </c>
      <c r="AH59" s="1">
        <v>93</v>
      </c>
      <c r="AI59" s="19">
        <f>IFERROR(AE59+AH59,"no data")</f>
        <v>6092.1750000000002</v>
      </c>
      <c r="AJ59" s="19">
        <f t="shared" si="2"/>
        <v>15164</v>
      </c>
      <c r="AK59" s="28">
        <f t="shared" si="3"/>
        <v>0.28660730352474045</v>
      </c>
      <c r="AL59" s="1" t="s">
        <v>63</v>
      </c>
      <c r="AM59" s="1" t="s">
        <v>63</v>
      </c>
      <c r="AN59" s="1" t="s">
        <v>63</v>
      </c>
      <c r="AO59" s="1" t="s">
        <v>63</v>
      </c>
      <c r="AP59" s="19" t="str">
        <f>IFERROR(AL59+AO59,"no data")</f>
        <v>no data</v>
      </c>
      <c r="AQ59" s="19" t="str">
        <f t="shared" si="4"/>
        <v>no data</v>
      </c>
      <c r="AR59" s="28" t="str">
        <f t="shared" si="5"/>
        <v>no data</v>
      </c>
      <c r="AS59" s="86" t="s">
        <v>63</v>
      </c>
      <c r="AT59" s="86" t="s">
        <v>63</v>
      </c>
      <c r="AU59" s="86" t="s">
        <v>63</v>
      </c>
      <c r="AV59" s="86" t="s">
        <v>63</v>
      </c>
    </row>
    <row r="60" spans="1:48" x14ac:dyDescent="0.25">
      <c r="A60" s="1" t="s">
        <v>106</v>
      </c>
      <c r="B60" s="86"/>
      <c r="C60" s="86" t="s">
        <v>32</v>
      </c>
      <c r="D60" s="1" t="s">
        <v>63</v>
      </c>
      <c r="E60" s="1" t="s">
        <v>63</v>
      </c>
      <c r="F60" s="1" t="s">
        <v>63</v>
      </c>
      <c r="G60" s="1" t="s">
        <v>63</v>
      </c>
      <c r="H60" s="1" t="s">
        <v>63</v>
      </c>
      <c r="I60" s="1" t="s">
        <v>63</v>
      </c>
      <c r="J60" s="1" t="s">
        <v>63</v>
      </c>
      <c r="K60" s="1" t="s">
        <v>63</v>
      </c>
      <c r="L60" s="1" t="s">
        <v>63</v>
      </c>
      <c r="M60" s="1" t="s">
        <v>63</v>
      </c>
      <c r="N60" s="1" t="s">
        <v>63</v>
      </c>
      <c r="O60" s="1" t="s">
        <v>63</v>
      </c>
      <c r="P60" s="1" t="s">
        <v>63</v>
      </c>
      <c r="Q60" s="1" t="s">
        <v>63</v>
      </c>
      <c r="R60" s="1" t="s">
        <v>63</v>
      </c>
      <c r="S60" s="1" t="s">
        <v>63</v>
      </c>
      <c r="T60" s="1" t="s">
        <v>63</v>
      </c>
      <c r="U60" s="1" t="s">
        <v>63</v>
      </c>
      <c r="V60" s="1" t="s">
        <v>63</v>
      </c>
      <c r="W60" s="1" t="s">
        <v>63</v>
      </c>
      <c r="X60" s="1" t="s">
        <v>63</v>
      </c>
      <c r="Y60" s="1" t="s">
        <v>63</v>
      </c>
      <c r="Z60" s="1" t="s">
        <v>63</v>
      </c>
      <c r="AA60" s="1" t="s">
        <v>63</v>
      </c>
      <c r="AB60" s="19" t="str">
        <f t="shared" ref="AB60:AB98" si="7">IFERROR(X60+AA60,"no data")</f>
        <v>no data</v>
      </c>
      <c r="AC60" s="19" t="str">
        <f t="shared" si="6"/>
        <v>no data</v>
      </c>
      <c r="AD60" s="26" t="str">
        <f t="shared" si="1"/>
        <v>no data</v>
      </c>
      <c r="AE60" s="1" t="s">
        <v>63</v>
      </c>
      <c r="AF60" s="1" t="s">
        <v>63</v>
      </c>
      <c r="AG60" s="1" t="s">
        <v>63</v>
      </c>
      <c r="AH60" s="1" t="s">
        <v>63</v>
      </c>
      <c r="AI60" s="19" t="str">
        <f t="shared" ref="AI60:AI98" si="8">IFERROR(AE60+AH60,"no data")</f>
        <v>no data</v>
      </c>
      <c r="AJ60" s="19" t="str">
        <f t="shared" si="2"/>
        <v>no data</v>
      </c>
      <c r="AK60" s="26" t="str">
        <f t="shared" si="3"/>
        <v>no data</v>
      </c>
      <c r="AL60" s="1" t="s">
        <v>63</v>
      </c>
      <c r="AM60" s="1" t="s">
        <v>63</v>
      </c>
      <c r="AN60" s="1" t="s">
        <v>63</v>
      </c>
      <c r="AO60" s="1" t="s">
        <v>63</v>
      </c>
      <c r="AP60" s="19" t="str">
        <f t="shared" ref="AP60:AP98" si="9">IFERROR(AL60+AO60,"no data")</f>
        <v>no data</v>
      </c>
      <c r="AQ60" s="19" t="str">
        <f t="shared" si="4"/>
        <v>no data</v>
      </c>
      <c r="AR60" s="26" t="str">
        <f t="shared" si="5"/>
        <v>no data</v>
      </c>
      <c r="AS60" s="86" t="s">
        <v>63</v>
      </c>
      <c r="AT60" s="86" t="s">
        <v>63</v>
      </c>
      <c r="AU60" s="86" t="s">
        <v>63</v>
      </c>
      <c r="AV60" s="86" t="s">
        <v>63</v>
      </c>
    </row>
    <row r="61" spans="1:48" x14ac:dyDescent="0.25">
      <c r="A61" s="1" t="s">
        <v>107</v>
      </c>
      <c r="B61" s="86"/>
      <c r="C61" s="86" t="s">
        <v>45</v>
      </c>
      <c r="D61" s="1">
        <v>92.807000000000002</v>
      </c>
      <c r="E61" s="1">
        <v>189</v>
      </c>
      <c r="F61" s="1">
        <v>3309.23</v>
      </c>
      <c r="G61" s="1">
        <v>129</v>
      </c>
      <c r="H61" s="1">
        <v>104.023</v>
      </c>
      <c r="I61" s="1">
        <v>242.5</v>
      </c>
      <c r="J61" s="1">
        <v>3616.98</v>
      </c>
      <c r="K61" s="1">
        <v>163.69999999999999</v>
      </c>
      <c r="L61" s="1">
        <v>153</v>
      </c>
      <c r="M61" s="1">
        <v>57</v>
      </c>
      <c r="N61" s="1">
        <v>3235</v>
      </c>
      <c r="O61" s="1">
        <v>296</v>
      </c>
      <c r="P61" s="1">
        <v>157</v>
      </c>
      <c r="Q61" s="1">
        <v>63</v>
      </c>
      <c r="R61" s="1">
        <v>3454</v>
      </c>
      <c r="S61" s="1">
        <v>309</v>
      </c>
      <c r="T61" s="1">
        <v>197.52</v>
      </c>
      <c r="U61" s="1">
        <v>87.17</v>
      </c>
      <c r="V61" s="1">
        <v>3882.62</v>
      </c>
      <c r="W61" s="1">
        <v>381.21</v>
      </c>
      <c r="X61" s="1">
        <v>253.2</v>
      </c>
      <c r="Y61" s="1">
        <v>100.76</v>
      </c>
      <c r="Z61" s="1">
        <v>4246.09</v>
      </c>
      <c r="AA61" s="1">
        <v>394.02</v>
      </c>
      <c r="AB61" s="19">
        <f t="shared" si="7"/>
        <v>647.22</v>
      </c>
      <c r="AC61" s="19">
        <f t="shared" si="6"/>
        <v>4346.8500000000004</v>
      </c>
      <c r="AD61" s="26">
        <f t="shared" si="1"/>
        <v>0.12959770287561045</v>
      </c>
      <c r="AE61" s="1">
        <v>208.32</v>
      </c>
      <c r="AF61" s="1">
        <v>187.18</v>
      </c>
      <c r="AG61" s="1">
        <v>4470.8639999999996</v>
      </c>
      <c r="AH61" s="1">
        <v>278.56299999999999</v>
      </c>
      <c r="AI61" s="19">
        <f t="shared" si="8"/>
        <v>486.88299999999998</v>
      </c>
      <c r="AJ61" s="19">
        <f t="shared" si="2"/>
        <v>4658.0439999999999</v>
      </c>
      <c r="AK61" s="26">
        <f t="shared" si="3"/>
        <v>9.4633607046319609E-2</v>
      </c>
      <c r="AL61" s="1">
        <v>209.292</v>
      </c>
      <c r="AM61" s="1">
        <v>191.5</v>
      </c>
      <c r="AN61" s="1">
        <v>4995.0829999999996</v>
      </c>
      <c r="AO61" s="1">
        <v>301.14600000000002</v>
      </c>
      <c r="AP61" s="19">
        <f t="shared" si="9"/>
        <v>510.43799999999999</v>
      </c>
      <c r="AQ61" s="19">
        <f t="shared" si="4"/>
        <v>5186.5829999999996</v>
      </c>
      <c r="AR61" s="26">
        <f t="shared" si="5"/>
        <v>8.9597352721711931E-2</v>
      </c>
      <c r="AS61" s="86">
        <v>206.583</v>
      </c>
      <c r="AT61" s="86">
        <v>242.22900000000001</v>
      </c>
      <c r="AU61" s="86">
        <v>5283.5420000000004</v>
      </c>
      <c r="AV61" s="86">
        <v>372.084</v>
      </c>
    </row>
    <row r="62" spans="1:48" x14ac:dyDescent="0.25">
      <c r="A62" s="1" t="s">
        <v>108</v>
      </c>
      <c r="B62" s="86"/>
      <c r="C62" s="86" t="s">
        <v>26</v>
      </c>
      <c r="D62" s="1">
        <v>2081.89</v>
      </c>
      <c r="E62" s="1">
        <v>4446</v>
      </c>
      <c r="F62" s="1">
        <v>12344</v>
      </c>
      <c r="G62" s="1">
        <v>39.020000000000003</v>
      </c>
      <c r="H62" s="1">
        <v>2043.52</v>
      </c>
      <c r="I62" s="1">
        <v>4695</v>
      </c>
      <c r="J62" s="1">
        <v>12601</v>
      </c>
      <c r="K62" s="1">
        <v>48.45</v>
      </c>
      <c r="L62" s="1">
        <v>2237.14</v>
      </c>
      <c r="M62" s="1">
        <v>4593.13</v>
      </c>
      <c r="N62" s="1">
        <v>13001.83</v>
      </c>
      <c r="O62" s="1">
        <v>51.88</v>
      </c>
      <c r="P62" s="1">
        <v>2380.77</v>
      </c>
      <c r="Q62" s="1">
        <v>4355.4790000000003</v>
      </c>
      <c r="R62" s="1">
        <v>13228.012000000001</v>
      </c>
      <c r="S62" s="1">
        <v>60.88</v>
      </c>
      <c r="T62" s="1">
        <v>2667.13</v>
      </c>
      <c r="U62" s="1">
        <v>4746.8500000000004</v>
      </c>
      <c r="V62" s="1">
        <v>14892</v>
      </c>
      <c r="W62" s="1">
        <v>86.45</v>
      </c>
      <c r="X62" s="1">
        <v>2933.16</v>
      </c>
      <c r="Y62" s="1">
        <v>4654.33</v>
      </c>
      <c r="Z62" s="1">
        <v>15240.83</v>
      </c>
      <c r="AA62" s="1">
        <v>69.39</v>
      </c>
      <c r="AB62" s="19">
        <f t="shared" si="7"/>
        <v>3002.5499999999997</v>
      </c>
      <c r="AC62" s="19">
        <f t="shared" si="6"/>
        <v>19895.16</v>
      </c>
      <c r="AD62" s="26">
        <f t="shared" si="1"/>
        <v>0.1311288334073582</v>
      </c>
      <c r="AE62" s="1">
        <v>3165.87</v>
      </c>
      <c r="AF62" s="1">
        <v>4876.91</v>
      </c>
      <c r="AG62" s="1">
        <v>16431.55</v>
      </c>
      <c r="AH62" s="1">
        <v>69.02</v>
      </c>
      <c r="AI62" s="19">
        <f t="shared" si="8"/>
        <v>3234.89</v>
      </c>
      <c r="AJ62" s="19">
        <f t="shared" si="2"/>
        <v>21308.46</v>
      </c>
      <c r="AK62" s="26">
        <f t="shared" si="3"/>
        <v>0.13180311571158787</v>
      </c>
      <c r="AL62" s="1">
        <v>3512.87</v>
      </c>
      <c r="AM62" s="1">
        <v>5032.71</v>
      </c>
      <c r="AN62" s="1">
        <v>16723.689999999999</v>
      </c>
      <c r="AO62" s="1">
        <v>74.59</v>
      </c>
      <c r="AP62" s="19">
        <f t="shared" si="9"/>
        <v>3587.46</v>
      </c>
      <c r="AQ62" s="19">
        <f t="shared" si="4"/>
        <v>21756.399999999998</v>
      </c>
      <c r="AR62" s="26">
        <f t="shared" si="5"/>
        <v>0.1415514448075392</v>
      </c>
      <c r="AS62" s="86" t="s">
        <v>63</v>
      </c>
      <c r="AT62" s="86" t="s">
        <v>63</v>
      </c>
      <c r="AU62" s="86" t="s">
        <v>63</v>
      </c>
      <c r="AV62" s="86" t="s">
        <v>63</v>
      </c>
    </row>
    <row r="63" spans="1:48" x14ac:dyDescent="0.25">
      <c r="A63" s="1" t="s">
        <v>109</v>
      </c>
      <c r="B63" s="86"/>
      <c r="C63" s="86" t="s">
        <v>17</v>
      </c>
      <c r="D63" s="1">
        <v>2718.62</v>
      </c>
      <c r="E63" s="1" t="s">
        <v>63</v>
      </c>
      <c r="F63" s="1" t="s">
        <v>63</v>
      </c>
      <c r="G63" s="1" t="s">
        <v>63</v>
      </c>
      <c r="H63" s="1" t="s">
        <v>63</v>
      </c>
      <c r="I63" s="1" t="s">
        <v>63</v>
      </c>
      <c r="J63" s="1" t="s">
        <v>63</v>
      </c>
      <c r="K63" s="1" t="s">
        <v>63</v>
      </c>
      <c r="L63" s="1">
        <v>2441.8000000000002</v>
      </c>
      <c r="M63" s="1" t="s">
        <v>63</v>
      </c>
      <c r="N63" s="1" t="s">
        <v>63</v>
      </c>
      <c r="O63" s="1" t="s">
        <v>63</v>
      </c>
      <c r="P63" s="1" t="s">
        <v>63</v>
      </c>
      <c r="Q63" s="1" t="s">
        <v>63</v>
      </c>
      <c r="R63" s="1" t="s">
        <v>63</v>
      </c>
      <c r="S63" s="1" t="s">
        <v>63</v>
      </c>
      <c r="T63" s="1">
        <v>2241</v>
      </c>
      <c r="U63" s="1" t="s">
        <v>63</v>
      </c>
      <c r="V63" s="1" t="s">
        <v>63</v>
      </c>
      <c r="W63" s="1" t="s">
        <v>63</v>
      </c>
      <c r="X63" s="1" t="s">
        <v>63</v>
      </c>
      <c r="Y63" s="1" t="s">
        <v>63</v>
      </c>
      <c r="Z63" s="1" t="s">
        <v>63</v>
      </c>
      <c r="AA63" s="1" t="s">
        <v>63</v>
      </c>
      <c r="AB63" s="19" t="str">
        <f t="shared" si="7"/>
        <v>no data</v>
      </c>
      <c r="AC63" s="19" t="str">
        <f t="shared" si="6"/>
        <v>no data</v>
      </c>
      <c r="AD63" s="26" t="str">
        <f t="shared" si="1"/>
        <v>no data</v>
      </c>
      <c r="AE63" s="1">
        <v>2667</v>
      </c>
      <c r="AF63" s="1" t="s">
        <v>63</v>
      </c>
      <c r="AG63" s="1" t="s">
        <v>63</v>
      </c>
      <c r="AH63" s="1" t="s">
        <v>63</v>
      </c>
      <c r="AI63" s="19" t="str">
        <f t="shared" si="8"/>
        <v>no data</v>
      </c>
      <c r="AJ63" s="19" t="str">
        <f t="shared" si="2"/>
        <v>no data</v>
      </c>
      <c r="AK63" s="26" t="str">
        <f t="shared" si="3"/>
        <v>no data</v>
      </c>
      <c r="AL63" s="1" t="s">
        <v>63</v>
      </c>
      <c r="AM63" s="1" t="s">
        <v>63</v>
      </c>
      <c r="AN63" s="1" t="s">
        <v>63</v>
      </c>
      <c r="AO63" s="1" t="s">
        <v>63</v>
      </c>
      <c r="AP63" s="19" t="str">
        <f t="shared" si="9"/>
        <v>no data</v>
      </c>
      <c r="AQ63" s="19" t="str">
        <f t="shared" si="4"/>
        <v>no data</v>
      </c>
      <c r="AR63" s="26" t="str">
        <f t="shared" si="5"/>
        <v>no data</v>
      </c>
      <c r="AS63" s="86" t="s">
        <v>63</v>
      </c>
      <c r="AT63" s="86" t="s">
        <v>63</v>
      </c>
      <c r="AU63" s="86" t="s">
        <v>63</v>
      </c>
      <c r="AV63" s="86" t="s">
        <v>63</v>
      </c>
    </row>
    <row r="64" spans="1:48" x14ac:dyDescent="0.25">
      <c r="A64" s="103" t="s">
        <v>110</v>
      </c>
      <c r="B64" s="103"/>
      <c r="C64" s="103" t="s">
        <v>34</v>
      </c>
      <c r="D64" s="103">
        <v>180</v>
      </c>
      <c r="E64" s="103">
        <v>212</v>
      </c>
      <c r="F64" s="103">
        <v>2157</v>
      </c>
      <c r="G64" s="103">
        <v>31</v>
      </c>
      <c r="H64" s="103">
        <v>233</v>
      </c>
      <c r="I64" s="103">
        <v>230</v>
      </c>
      <c r="J64" s="103">
        <v>2231</v>
      </c>
      <c r="K64" s="103">
        <v>25</v>
      </c>
      <c r="L64" s="103">
        <v>274</v>
      </c>
      <c r="M64" s="103">
        <v>251</v>
      </c>
      <c r="N64" s="103">
        <v>2328</v>
      </c>
      <c r="O64" s="103">
        <v>28</v>
      </c>
      <c r="P64" s="103">
        <v>292</v>
      </c>
      <c r="Q64" s="103">
        <v>262</v>
      </c>
      <c r="R64" s="103">
        <v>2499</v>
      </c>
      <c r="S64" s="103">
        <v>25</v>
      </c>
      <c r="T64" s="103">
        <v>280</v>
      </c>
      <c r="U64" s="103">
        <v>278</v>
      </c>
      <c r="V64" s="103">
        <v>2584</v>
      </c>
      <c r="W64" s="103">
        <v>25</v>
      </c>
      <c r="X64" s="103">
        <v>255</v>
      </c>
      <c r="Y64" s="103">
        <v>275</v>
      </c>
      <c r="Z64" s="103">
        <v>2670</v>
      </c>
      <c r="AA64" s="103">
        <v>27</v>
      </c>
      <c r="AB64" s="111">
        <f t="shared" si="7"/>
        <v>282</v>
      </c>
      <c r="AC64" s="111">
        <f>IFERROR(Y64+Z64,"no data")</f>
        <v>2945</v>
      </c>
      <c r="AD64" s="127">
        <f>IFERROR(AB64/(AB64+AC64),"no data")</f>
        <v>8.7387666563371547E-2</v>
      </c>
      <c r="AE64" s="103">
        <v>248</v>
      </c>
      <c r="AF64" s="103">
        <v>284</v>
      </c>
      <c r="AG64" s="103">
        <v>2730</v>
      </c>
      <c r="AH64" s="103">
        <v>26</v>
      </c>
      <c r="AI64" s="111">
        <f t="shared" si="8"/>
        <v>274</v>
      </c>
      <c r="AJ64" s="111">
        <f t="shared" si="2"/>
        <v>3014</v>
      </c>
      <c r="AK64" s="127">
        <f t="shared" si="3"/>
        <v>8.3333333333333329E-2</v>
      </c>
      <c r="AL64" s="103">
        <v>254</v>
      </c>
      <c r="AM64" s="103">
        <v>281</v>
      </c>
      <c r="AN64" s="103">
        <v>2730</v>
      </c>
      <c r="AO64" s="103">
        <v>35</v>
      </c>
      <c r="AP64" s="111">
        <f t="shared" si="9"/>
        <v>289</v>
      </c>
      <c r="AQ64" s="111">
        <f t="shared" si="4"/>
        <v>3011</v>
      </c>
      <c r="AR64" s="127">
        <f t="shared" si="5"/>
        <v>8.7575757575757571E-2</v>
      </c>
      <c r="AS64" s="103" t="s">
        <v>63</v>
      </c>
      <c r="AT64" s="103">
        <v>264</v>
      </c>
      <c r="AU64" s="103">
        <v>2740</v>
      </c>
      <c r="AV64" s="103">
        <v>36</v>
      </c>
    </row>
    <row r="65" spans="1:48" x14ac:dyDescent="0.25">
      <c r="A65" s="1" t="s">
        <v>111</v>
      </c>
      <c r="B65" s="86"/>
      <c r="C65" s="86" t="s">
        <v>15</v>
      </c>
      <c r="D65" s="1">
        <v>2335.1759999999999</v>
      </c>
      <c r="E65" s="1">
        <v>2185</v>
      </c>
      <c r="F65" s="1">
        <v>9492</v>
      </c>
      <c r="G65" s="1">
        <v>219</v>
      </c>
      <c r="H65" s="1">
        <v>2372.4079999999999</v>
      </c>
      <c r="I65" s="1">
        <v>2193</v>
      </c>
      <c r="J65" s="1">
        <v>9070</v>
      </c>
      <c r="K65" s="1">
        <v>237</v>
      </c>
      <c r="L65" s="1">
        <v>2373.9319999999998</v>
      </c>
      <c r="M65" s="1">
        <v>2195</v>
      </c>
      <c r="N65" s="1">
        <v>9098</v>
      </c>
      <c r="O65" s="1">
        <v>249</v>
      </c>
      <c r="P65" s="1">
        <v>2376.8780000000002</v>
      </c>
      <c r="Q65" s="1">
        <v>2292</v>
      </c>
      <c r="R65" s="1">
        <v>10072.025</v>
      </c>
      <c r="S65" s="1">
        <v>251</v>
      </c>
      <c r="T65" s="1">
        <v>2312.9409999999998</v>
      </c>
      <c r="U65" s="1">
        <v>2398</v>
      </c>
      <c r="V65" s="1">
        <v>10426</v>
      </c>
      <c r="W65" s="1">
        <v>294</v>
      </c>
      <c r="X65" s="1">
        <v>2330.0349999999999</v>
      </c>
      <c r="Y65" s="1">
        <v>2367</v>
      </c>
      <c r="Z65" s="1">
        <v>10564</v>
      </c>
      <c r="AA65" s="1">
        <v>283</v>
      </c>
      <c r="AB65" s="19">
        <f t="shared" si="7"/>
        <v>2613.0349999999999</v>
      </c>
      <c r="AC65" s="19">
        <f t="shared" si="6"/>
        <v>12931</v>
      </c>
      <c r="AD65" s="26">
        <f t="shared" ref="AD65:AD98" si="10">IFERROR(AB65/(AB65+AC65),"no data")</f>
        <v>0.16810532143037504</v>
      </c>
      <c r="AE65" s="1">
        <v>2417.3000000000002</v>
      </c>
      <c r="AF65" s="1">
        <v>2414</v>
      </c>
      <c r="AG65" s="1">
        <v>10748</v>
      </c>
      <c r="AH65" s="1">
        <v>310</v>
      </c>
      <c r="AI65" s="19">
        <f t="shared" si="8"/>
        <v>2727.3</v>
      </c>
      <c r="AJ65" s="19">
        <f t="shared" ref="AJ65:AJ98" si="11">IFERROR(AF65+AG65,"no data")</f>
        <v>13162</v>
      </c>
      <c r="AK65" s="26">
        <f t="shared" ref="AK65:AK98" si="12">IFERROR(AI65/(AI65+AJ65),"no data")</f>
        <v>0.17164381061469042</v>
      </c>
      <c r="AL65" s="1">
        <v>2143</v>
      </c>
      <c r="AM65" s="1">
        <v>2289</v>
      </c>
      <c r="AN65" s="1">
        <v>10672</v>
      </c>
      <c r="AO65" s="1">
        <v>325</v>
      </c>
      <c r="AP65" s="19">
        <f t="shared" si="9"/>
        <v>2468</v>
      </c>
      <c r="AQ65" s="19">
        <f t="shared" ref="AQ65:AQ98" si="13">IFERROR(AM65+AN65,"no data")</f>
        <v>12961</v>
      </c>
      <c r="AR65" s="26">
        <f t="shared" ref="AR65:AR98" si="14">IFERROR(AP65/(AP65+AQ65),"no data")</f>
        <v>0.15995851967074989</v>
      </c>
      <c r="AS65" s="86" t="s">
        <v>63</v>
      </c>
      <c r="AT65" s="86" t="s">
        <v>63</v>
      </c>
      <c r="AU65" s="86" t="s">
        <v>63</v>
      </c>
      <c r="AV65" s="86" t="s">
        <v>63</v>
      </c>
    </row>
    <row r="66" spans="1:48" x14ac:dyDescent="0.25">
      <c r="A66" s="1" t="s">
        <v>112</v>
      </c>
      <c r="B66" s="86"/>
      <c r="C66" s="86" t="s">
        <v>23</v>
      </c>
      <c r="D66" s="1" t="s">
        <v>63</v>
      </c>
      <c r="E66" s="1" t="s">
        <v>63</v>
      </c>
      <c r="F66" s="1" t="s">
        <v>63</v>
      </c>
      <c r="G66" s="1" t="s">
        <v>63</v>
      </c>
      <c r="H66" s="1" t="s">
        <v>63</v>
      </c>
      <c r="I66" s="1" t="s">
        <v>63</v>
      </c>
      <c r="J66" s="1" t="s">
        <v>63</v>
      </c>
      <c r="K66" s="1" t="s">
        <v>63</v>
      </c>
      <c r="L66" s="1" t="s">
        <v>63</v>
      </c>
      <c r="M66" s="1" t="s">
        <v>63</v>
      </c>
      <c r="N66" s="1" t="s">
        <v>63</v>
      </c>
      <c r="O66" s="1" t="s">
        <v>63</v>
      </c>
      <c r="P66" s="1" t="s">
        <v>63</v>
      </c>
      <c r="Q66" s="1" t="s">
        <v>63</v>
      </c>
      <c r="R66" s="1" t="s">
        <v>63</v>
      </c>
      <c r="S66" s="1" t="s">
        <v>63</v>
      </c>
      <c r="T66" s="1" t="s">
        <v>63</v>
      </c>
      <c r="U66" s="1" t="s">
        <v>63</v>
      </c>
      <c r="V66" s="1" t="s">
        <v>63</v>
      </c>
      <c r="W66" s="1" t="s">
        <v>63</v>
      </c>
      <c r="X66" s="1" t="s">
        <v>63</v>
      </c>
      <c r="Y66" s="1" t="s">
        <v>63</v>
      </c>
      <c r="Z66" s="1" t="s">
        <v>63</v>
      </c>
      <c r="AA66" s="1" t="s">
        <v>63</v>
      </c>
      <c r="AB66" s="19" t="str">
        <f t="shared" si="7"/>
        <v>no data</v>
      </c>
      <c r="AC66" s="19" t="str">
        <f t="shared" si="6"/>
        <v>no data</v>
      </c>
      <c r="AD66" s="26" t="str">
        <f t="shared" si="10"/>
        <v>no data</v>
      </c>
      <c r="AE66" s="1" t="s">
        <v>63</v>
      </c>
      <c r="AF66" s="1" t="s">
        <v>63</v>
      </c>
      <c r="AG66" s="1" t="s">
        <v>63</v>
      </c>
      <c r="AH66" s="1" t="s">
        <v>63</v>
      </c>
      <c r="AI66" s="19" t="str">
        <f t="shared" si="8"/>
        <v>no data</v>
      </c>
      <c r="AJ66" s="19" t="str">
        <f t="shared" si="11"/>
        <v>no data</v>
      </c>
      <c r="AK66" s="26" t="str">
        <f t="shared" si="12"/>
        <v>no data</v>
      </c>
      <c r="AL66" s="1" t="s">
        <v>63</v>
      </c>
      <c r="AM66" s="1" t="s">
        <v>63</v>
      </c>
      <c r="AN66" s="1" t="s">
        <v>63</v>
      </c>
      <c r="AO66" s="1" t="s">
        <v>63</v>
      </c>
      <c r="AP66" s="19" t="str">
        <f t="shared" si="9"/>
        <v>no data</v>
      </c>
      <c r="AQ66" s="19" t="str">
        <f t="shared" si="13"/>
        <v>no data</v>
      </c>
      <c r="AR66" s="26" t="str">
        <f t="shared" si="14"/>
        <v>no data</v>
      </c>
      <c r="AS66" s="86" t="s">
        <v>63</v>
      </c>
      <c r="AT66" s="86" t="s">
        <v>63</v>
      </c>
      <c r="AU66" s="86" t="s">
        <v>63</v>
      </c>
      <c r="AV66" s="86" t="s">
        <v>63</v>
      </c>
    </row>
    <row r="67" spans="1:48" x14ac:dyDescent="0.25">
      <c r="A67" s="1" t="s">
        <v>113</v>
      </c>
      <c r="B67" s="86"/>
      <c r="C67" s="86" t="s">
        <v>20</v>
      </c>
      <c r="D67" s="1" t="s">
        <v>63</v>
      </c>
      <c r="E67" s="1" t="s">
        <v>63</v>
      </c>
      <c r="F67" s="1" t="s">
        <v>63</v>
      </c>
      <c r="G67" s="1" t="s">
        <v>63</v>
      </c>
      <c r="H67" s="1" t="s">
        <v>63</v>
      </c>
      <c r="I67" s="1" t="s">
        <v>63</v>
      </c>
      <c r="J67" s="1" t="s">
        <v>63</v>
      </c>
      <c r="K67" s="1" t="s">
        <v>63</v>
      </c>
      <c r="L67" s="1" t="s">
        <v>63</v>
      </c>
      <c r="M67" s="1" t="s">
        <v>63</v>
      </c>
      <c r="N67" s="1" t="s">
        <v>63</v>
      </c>
      <c r="O67" s="1" t="s">
        <v>63</v>
      </c>
      <c r="P67" s="1" t="s">
        <v>63</v>
      </c>
      <c r="Q67" s="1" t="s">
        <v>63</v>
      </c>
      <c r="R67" s="1" t="s">
        <v>63</v>
      </c>
      <c r="S67" s="1" t="s">
        <v>63</v>
      </c>
      <c r="T67" s="1" t="s">
        <v>63</v>
      </c>
      <c r="U67" s="1" t="s">
        <v>63</v>
      </c>
      <c r="V67" s="1" t="s">
        <v>63</v>
      </c>
      <c r="W67" s="1" t="s">
        <v>63</v>
      </c>
      <c r="X67" s="1" t="s">
        <v>63</v>
      </c>
      <c r="Y67" s="1" t="s">
        <v>63</v>
      </c>
      <c r="Z67" s="1" t="s">
        <v>63</v>
      </c>
      <c r="AA67" s="1" t="s">
        <v>63</v>
      </c>
      <c r="AB67" s="19" t="str">
        <f t="shared" si="7"/>
        <v>no data</v>
      </c>
      <c r="AC67" s="19" t="str">
        <f t="shared" si="6"/>
        <v>no data</v>
      </c>
      <c r="AD67" s="26" t="str">
        <f t="shared" si="10"/>
        <v>no data</v>
      </c>
      <c r="AE67" s="1" t="s">
        <v>63</v>
      </c>
      <c r="AF67" s="1" t="s">
        <v>63</v>
      </c>
      <c r="AG67" s="1" t="s">
        <v>63</v>
      </c>
      <c r="AH67" s="1" t="s">
        <v>63</v>
      </c>
      <c r="AI67" s="19" t="str">
        <f t="shared" si="8"/>
        <v>no data</v>
      </c>
      <c r="AJ67" s="19" t="str">
        <f t="shared" si="11"/>
        <v>no data</v>
      </c>
      <c r="AK67" s="26" t="str">
        <f t="shared" si="12"/>
        <v>no data</v>
      </c>
      <c r="AL67" s="1" t="s">
        <v>63</v>
      </c>
      <c r="AM67" s="1" t="s">
        <v>63</v>
      </c>
      <c r="AN67" s="1" t="s">
        <v>63</v>
      </c>
      <c r="AO67" s="1" t="s">
        <v>63</v>
      </c>
      <c r="AP67" s="19" t="str">
        <f t="shared" si="9"/>
        <v>no data</v>
      </c>
      <c r="AQ67" s="19" t="str">
        <f t="shared" si="13"/>
        <v>no data</v>
      </c>
      <c r="AR67" s="26" t="str">
        <f t="shared" si="14"/>
        <v>no data</v>
      </c>
      <c r="AS67" s="86" t="s">
        <v>63</v>
      </c>
      <c r="AT67" s="86" t="s">
        <v>63</v>
      </c>
      <c r="AU67" s="86" t="s">
        <v>63</v>
      </c>
      <c r="AV67" s="86" t="s">
        <v>63</v>
      </c>
    </row>
    <row r="68" spans="1:48" x14ac:dyDescent="0.25">
      <c r="A68" s="1" t="s">
        <v>114</v>
      </c>
      <c r="B68" s="86"/>
      <c r="C68" s="86" t="s">
        <v>44</v>
      </c>
      <c r="D68" s="1">
        <v>915</v>
      </c>
      <c r="E68" s="1" t="s">
        <v>63</v>
      </c>
      <c r="F68" s="1" t="s">
        <v>63</v>
      </c>
      <c r="G68" s="1" t="s">
        <v>63</v>
      </c>
      <c r="H68" s="1" t="s">
        <v>63</v>
      </c>
      <c r="I68" s="1" t="s">
        <v>63</v>
      </c>
      <c r="J68" s="1" t="s">
        <v>63</v>
      </c>
      <c r="K68" s="1" t="s">
        <v>63</v>
      </c>
      <c r="L68" s="1" t="s">
        <v>63</v>
      </c>
      <c r="M68" s="1" t="s">
        <v>63</v>
      </c>
      <c r="N68" s="1" t="s">
        <v>63</v>
      </c>
      <c r="O68" s="1" t="s">
        <v>63</v>
      </c>
      <c r="P68" s="1" t="s">
        <v>63</v>
      </c>
      <c r="Q68" s="1" t="s">
        <v>63</v>
      </c>
      <c r="R68" s="1" t="s">
        <v>63</v>
      </c>
      <c r="S68" s="1" t="s">
        <v>63</v>
      </c>
      <c r="T68" s="1">
        <v>1132</v>
      </c>
      <c r="U68" s="1">
        <v>3067</v>
      </c>
      <c r="V68" s="1">
        <v>17675</v>
      </c>
      <c r="W68" s="1">
        <v>159</v>
      </c>
      <c r="X68" s="27" t="s">
        <v>63</v>
      </c>
      <c r="Y68" s="27" t="s">
        <v>63</v>
      </c>
      <c r="Z68" s="27" t="s">
        <v>63</v>
      </c>
      <c r="AA68" s="27" t="s">
        <v>63</v>
      </c>
      <c r="AB68" s="19" t="str">
        <f t="shared" si="7"/>
        <v>no data</v>
      </c>
      <c r="AC68" s="19" t="str">
        <f t="shared" si="6"/>
        <v>no data</v>
      </c>
      <c r="AD68" s="28" t="str">
        <f t="shared" si="10"/>
        <v>no data</v>
      </c>
      <c r="AE68" s="1">
        <v>1050</v>
      </c>
      <c r="AF68" s="1">
        <v>3866</v>
      </c>
      <c r="AG68" s="1">
        <v>18949</v>
      </c>
      <c r="AH68" s="1">
        <v>170</v>
      </c>
      <c r="AI68" s="19">
        <f t="shared" si="8"/>
        <v>1220</v>
      </c>
      <c r="AJ68" s="19">
        <f t="shared" si="11"/>
        <v>22815</v>
      </c>
      <c r="AK68" s="28">
        <f t="shared" si="12"/>
        <v>5.0759309340545039E-2</v>
      </c>
      <c r="AL68" s="1" t="s">
        <v>63</v>
      </c>
      <c r="AM68" s="1" t="s">
        <v>63</v>
      </c>
      <c r="AN68" s="1" t="s">
        <v>63</v>
      </c>
      <c r="AO68" s="1" t="s">
        <v>63</v>
      </c>
      <c r="AP68" s="19" t="str">
        <f t="shared" si="9"/>
        <v>no data</v>
      </c>
      <c r="AQ68" s="19" t="str">
        <f t="shared" si="13"/>
        <v>no data</v>
      </c>
      <c r="AR68" s="28" t="str">
        <f t="shared" si="14"/>
        <v>no data</v>
      </c>
      <c r="AS68" s="86" t="s">
        <v>63</v>
      </c>
      <c r="AT68" s="86" t="s">
        <v>63</v>
      </c>
      <c r="AU68" s="86" t="s">
        <v>63</v>
      </c>
      <c r="AV68" s="86" t="s">
        <v>63</v>
      </c>
    </row>
    <row r="69" spans="1:48" x14ac:dyDescent="0.25">
      <c r="A69" s="1" t="s">
        <v>115</v>
      </c>
      <c r="B69" s="86"/>
      <c r="C69" s="86" t="s">
        <v>35</v>
      </c>
      <c r="D69" s="1">
        <v>978</v>
      </c>
      <c r="E69" s="1">
        <v>2461</v>
      </c>
      <c r="F69" s="1">
        <v>8564</v>
      </c>
      <c r="G69" s="1" t="s">
        <v>63</v>
      </c>
      <c r="H69" s="1">
        <v>1028</v>
      </c>
      <c r="I69" s="1">
        <v>2360</v>
      </c>
      <c r="J69" s="1">
        <v>9283</v>
      </c>
      <c r="K69" s="1" t="s">
        <v>63</v>
      </c>
      <c r="L69" s="1">
        <v>1236</v>
      </c>
      <c r="M69" s="1">
        <v>2533</v>
      </c>
      <c r="N69" s="1">
        <v>9306</v>
      </c>
      <c r="O69" s="1" t="s">
        <v>63</v>
      </c>
      <c r="P69" s="1">
        <v>1345</v>
      </c>
      <c r="Q69" s="1">
        <v>2703</v>
      </c>
      <c r="R69" s="1">
        <v>9108</v>
      </c>
      <c r="S69" s="1" t="s">
        <v>63</v>
      </c>
      <c r="T69" s="1">
        <v>1356</v>
      </c>
      <c r="U69" s="1">
        <v>2814</v>
      </c>
      <c r="V69" s="1">
        <v>9430</v>
      </c>
      <c r="W69" s="1" t="s">
        <v>63</v>
      </c>
      <c r="X69" s="1">
        <v>1431</v>
      </c>
      <c r="Y69" s="1">
        <v>2745</v>
      </c>
      <c r="Z69" s="1">
        <v>9911</v>
      </c>
      <c r="AA69" s="29" t="s">
        <v>63</v>
      </c>
      <c r="AB69" s="19" t="str">
        <f t="shared" si="7"/>
        <v>no data</v>
      </c>
      <c r="AC69" s="19">
        <f t="shared" si="6"/>
        <v>12656</v>
      </c>
      <c r="AD69" s="28" t="str">
        <f t="shared" si="10"/>
        <v>no data</v>
      </c>
      <c r="AE69" s="1">
        <v>1488</v>
      </c>
      <c r="AF69" s="1">
        <v>2802</v>
      </c>
      <c r="AG69" s="1">
        <v>10106</v>
      </c>
      <c r="AH69" s="1" t="s">
        <v>63</v>
      </c>
      <c r="AI69" s="19" t="str">
        <f t="shared" si="8"/>
        <v>no data</v>
      </c>
      <c r="AJ69" s="19">
        <f t="shared" si="11"/>
        <v>12908</v>
      </c>
      <c r="AK69" s="28" t="str">
        <f t="shared" si="12"/>
        <v>no data</v>
      </c>
      <c r="AL69" s="1">
        <v>1602</v>
      </c>
      <c r="AM69" s="1">
        <v>3266</v>
      </c>
      <c r="AN69" s="1">
        <v>10392</v>
      </c>
      <c r="AO69" s="1" t="s">
        <v>63</v>
      </c>
      <c r="AP69" s="19" t="str">
        <f t="shared" si="9"/>
        <v>no data</v>
      </c>
      <c r="AQ69" s="19">
        <f t="shared" si="13"/>
        <v>13658</v>
      </c>
      <c r="AR69" s="28" t="str">
        <f t="shared" si="14"/>
        <v>no data</v>
      </c>
      <c r="AS69" s="86" t="s">
        <v>63</v>
      </c>
      <c r="AT69" s="86" t="s">
        <v>63</v>
      </c>
      <c r="AU69" s="86" t="s">
        <v>63</v>
      </c>
      <c r="AV69" s="86" t="s">
        <v>63</v>
      </c>
    </row>
    <row r="70" spans="1:48" x14ac:dyDescent="0.25">
      <c r="A70" s="1" t="s">
        <v>116</v>
      </c>
      <c r="B70" s="86"/>
      <c r="C70" s="86" t="s">
        <v>29</v>
      </c>
      <c r="D70" s="1">
        <v>174</v>
      </c>
      <c r="E70" s="1">
        <v>225</v>
      </c>
      <c r="F70" s="1">
        <v>698</v>
      </c>
      <c r="G70" s="1">
        <v>25</v>
      </c>
      <c r="H70" s="1">
        <v>181.83</v>
      </c>
      <c r="I70" s="1">
        <v>235.125</v>
      </c>
      <c r="J70" s="1">
        <v>729.41</v>
      </c>
      <c r="K70" s="1">
        <v>26.125</v>
      </c>
      <c r="L70" s="1">
        <v>139</v>
      </c>
      <c r="M70" s="1">
        <v>275</v>
      </c>
      <c r="N70" s="1">
        <v>391</v>
      </c>
      <c r="O70" s="1">
        <v>35</v>
      </c>
      <c r="P70" s="1" t="s">
        <v>63</v>
      </c>
      <c r="Q70" s="1" t="s">
        <v>63</v>
      </c>
      <c r="R70" s="1" t="s">
        <v>63</v>
      </c>
      <c r="S70" s="1" t="s">
        <v>63</v>
      </c>
      <c r="T70" s="1">
        <v>124</v>
      </c>
      <c r="U70" s="1">
        <v>131</v>
      </c>
      <c r="V70" s="1">
        <v>821</v>
      </c>
      <c r="W70" s="1">
        <v>27</v>
      </c>
      <c r="X70" s="27" t="s">
        <v>63</v>
      </c>
      <c r="Y70" s="27" t="s">
        <v>63</v>
      </c>
      <c r="Z70" s="27" t="s">
        <v>63</v>
      </c>
      <c r="AA70" s="27" t="s">
        <v>63</v>
      </c>
      <c r="AB70" s="19" t="str">
        <f t="shared" si="7"/>
        <v>no data</v>
      </c>
      <c r="AC70" s="19" t="str">
        <f t="shared" si="6"/>
        <v>no data</v>
      </c>
      <c r="AD70" s="28" t="str">
        <f t="shared" si="10"/>
        <v>no data</v>
      </c>
      <c r="AE70" s="1" t="s">
        <v>63</v>
      </c>
      <c r="AF70" s="1" t="s">
        <v>63</v>
      </c>
      <c r="AG70" s="1" t="s">
        <v>63</v>
      </c>
      <c r="AH70" s="1" t="s">
        <v>63</v>
      </c>
      <c r="AI70" s="19" t="str">
        <f t="shared" si="8"/>
        <v>no data</v>
      </c>
      <c r="AJ70" s="19" t="str">
        <f t="shared" si="11"/>
        <v>no data</v>
      </c>
      <c r="AK70" s="28" t="str">
        <f t="shared" si="12"/>
        <v>no data</v>
      </c>
      <c r="AL70" s="1" t="s">
        <v>63</v>
      </c>
      <c r="AM70" s="1" t="s">
        <v>63</v>
      </c>
      <c r="AN70" s="1" t="s">
        <v>63</v>
      </c>
      <c r="AO70" s="1" t="s">
        <v>63</v>
      </c>
      <c r="AP70" s="19" t="str">
        <f t="shared" si="9"/>
        <v>no data</v>
      </c>
      <c r="AQ70" s="19" t="str">
        <f t="shared" si="13"/>
        <v>no data</v>
      </c>
      <c r="AR70" s="28" t="str">
        <f t="shared" si="14"/>
        <v>no data</v>
      </c>
      <c r="AS70" s="86" t="s">
        <v>63</v>
      </c>
      <c r="AT70" s="86" t="s">
        <v>63</v>
      </c>
      <c r="AU70" s="86" t="s">
        <v>63</v>
      </c>
      <c r="AV70" s="86" t="s">
        <v>63</v>
      </c>
    </row>
    <row r="71" spans="1:48" x14ac:dyDescent="0.25">
      <c r="A71" s="1" t="s">
        <v>117</v>
      </c>
      <c r="B71" s="86"/>
      <c r="C71" s="86" t="s">
        <v>33</v>
      </c>
      <c r="D71" s="1">
        <v>1178.8</v>
      </c>
      <c r="E71" s="1">
        <v>397</v>
      </c>
      <c r="F71" s="1">
        <v>6026</v>
      </c>
      <c r="G71" s="1" t="s">
        <v>63</v>
      </c>
      <c r="H71" s="1">
        <v>1265</v>
      </c>
      <c r="I71" s="1">
        <v>419</v>
      </c>
      <c r="J71" s="1">
        <v>7712.8</v>
      </c>
      <c r="K71" s="1" t="s">
        <v>63</v>
      </c>
      <c r="L71" s="1">
        <v>1639</v>
      </c>
      <c r="M71" s="1">
        <v>369</v>
      </c>
      <c r="N71" s="1">
        <v>7092.06</v>
      </c>
      <c r="O71" s="1" t="s">
        <v>63</v>
      </c>
      <c r="P71" s="1">
        <v>1671.249</v>
      </c>
      <c r="Q71" s="1">
        <v>361</v>
      </c>
      <c r="R71" s="1">
        <v>6946.02</v>
      </c>
      <c r="S71" s="1" t="s">
        <v>63</v>
      </c>
      <c r="T71" s="1">
        <v>1550</v>
      </c>
      <c r="U71" s="1">
        <v>370</v>
      </c>
      <c r="V71" s="1">
        <v>6877.01</v>
      </c>
      <c r="W71" s="1" t="s">
        <v>63</v>
      </c>
      <c r="X71" s="27" t="s">
        <v>63</v>
      </c>
      <c r="Y71" s="1">
        <v>334</v>
      </c>
      <c r="Z71" s="1">
        <v>6808</v>
      </c>
      <c r="AA71" s="29" t="s">
        <v>63</v>
      </c>
      <c r="AB71" s="19" t="str">
        <f t="shared" si="7"/>
        <v>no data</v>
      </c>
      <c r="AC71" s="19">
        <f t="shared" si="6"/>
        <v>7142</v>
      </c>
      <c r="AD71" s="28" t="str">
        <f t="shared" si="10"/>
        <v>no data</v>
      </c>
      <c r="AE71" s="1" t="s">
        <v>63</v>
      </c>
      <c r="AF71" s="1">
        <v>374</v>
      </c>
      <c r="AG71" s="1">
        <v>6718.94</v>
      </c>
      <c r="AH71" s="1" t="s">
        <v>63</v>
      </c>
      <c r="AI71" s="19" t="str">
        <f t="shared" si="8"/>
        <v>no data</v>
      </c>
      <c r="AJ71" s="19">
        <f t="shared" si="11"/>
        <v>7092.94</v>
      </c>
      <c r="AK71" s="28" t="str">
        <f t="shared" si="12"/>
        <v>no data</v>
      </c>
      <c r="AL71" s="1" t="s">
        <v>63</v>
      </c>
      <c r="AM71" s="1">
        <v>352</v>
      </c>
      <c r="AN71" s="1">
        <v>8965.0679999999993</v>
      </c>
      <c r="AO71" s="1" t="s">
        <v>63</v>
      </c>
      <c r="AP71" s="19" t="str">
        <f t="shared" si="9"/>
        <v>no data</v>
      </c>
      <c r="AQ71" s="19">
        <f t="shared" si="13"/>
        <v>9317.0679999999993</v>
      </c>
      <c r="AR71" s="28" t="str">
        <f t="shared" si="14"/>
        <v>no data</v>
      </c>
      <c r="AS71" s="86" t="s">
        <v>63</v>
      </c>
      <c r="AT71" s="86" t="s">
        <v>63</v>
      </c>
      <c r="AU71" s="86" t="s">
        <v>63</v>
      </c>
      <c r="AV71" s="86" t="s">
        <v>63</v>
      </c>
    </row>
    <row r="72" spans="1:48" x14ac:dyDescent="0.25">
      <c r="A72" s="1" t="s">
        <v>118</v>
      </c>
      <c r="B72" s="86"/>
      <c r="C72" s="86" t="s">
        <v>13</v>
      </c>
      <c r="D72" s="1">
        <v>3359</v>
      </c>
      <c r="E72" s="1" t="s">
        <v>63</v>
      </c>
      <c r="F72" s="1" t="s">
        <v>63</v>
      </c>
      <c r="G72" s="1" t="s">
        <v>63</v>
      </c>
      <c r="H72" s="1">
        <v>2910</v>
      </c>
      <c r="I72" s="1" t="s">
        <v>63</v>
      </c>
      <c r="J72" s="1" t="s">
        <v>63</v>
      </c>
      <c r="K72" s="1" t="s">
        <v>63</v>
      </c>
      <c r="L72" s="1">
        <v>3614</v>
      </c>
      <c r="M72" s="1" t="s">
        <v>63</v>
      </c>
      <c r="N72" s="1" t="s">
        <v>63</v>
      </c>
      <c r="O72" s="1" t="s">
        <v>63</v>
      </c>
      <c r="P72" s="1">
        <v>2983</v>
      </c>
      <c r="Q72" s="1" t="s">
        <v>63</v>
      </c>
      <c r="R72" s="1" t="s">
        <v>63</v>
      </c>
      <c r="S72" s="1" t="s">
        <v>63</v>
      </c>
      <c r="T72" s="1">
        <v>3145</v>
      </c>
      <c r="U72" s="1" t="s">
        <v>63</v>
      </c>
      <c r="V72" s="1" t="s">
        <v>63</v>
      </c>
      <c r="W72" s="1" t="s">
        <v>63</v>
      </c>
      <c r="X72" s="1">
        <v>3737</v>
      </c>
      <c r="Y72" s="1" t="s">
        <v>63</v>
      </c>
      <c r="Z72" s="1" t="s">
        <v>63</v>
      </c>
      <c r="AA72" s="1" t="s">
        <v>63</v>
      </c>
      <c r="AB72" s="19" t="str">
        <f t="shared" si="7"/>
        <v>no data</v>
      </c>
      <c r="AC72" s="19" t="str">
        <f t="shared" si="6"/>
        <v>no data</v>
      </c>
      <c r="AD72" s="26" t="str">
        <f t="shared" si="10"/>
        <v>no data</v>
      </c>
      <c r="AE72" s="1">
        <v>3394</v>
      </c>
      <c r="AF72" s="1" t="s">
        <v>63</v>
      </c>
      <c r="AG72" s="1" t="s">
        <v>63</v>
      </c>
      <c r="AH72" s="1" t="s">
        <v>63</v>
      </c>
      <c r="AI72" s="19" t="str">
        <f t="shared" si="8"/>
        <v>no data</v>
      </c>
      <c r="AJ72" s="19" t="str">
        <f t="shared" si="11"/>
        <v>no data</v>
      </c>
      <c r="AK72" s="26" t="str">
        <f t="shared" si="12"/>
        <v>no data</v>
      </c>
      <c r="AL72" s="1">
        <v>3822</v>
      </c>
      <c r="AM72" s="1" t="s">
        <v>63</v>
      </c>
      <c r="AN72" s="1" t="s">
        <v>63</v>
      </c>
      <c r="AO72" s="1" t="s">
        <v>63</v>
      </c>
      <c r="AP72" s="19" t="str">
        <f t="shared" si="9"/>
        <v>no data</v>
      </c>
      <c r="AQ72" s="19" t="str">
        <f t="shared" si="13"/>
        <v>no data</v>
      </c>
      <c r="AR72" s="26" t="str">
        <f t="shared" si="14"/>
        <v>no data</v>
      </c>
      <c r="AS72" s="86" t="s">
        <v>63</v>
      </c>
      <c r="AT72" s="86" t="s">
        <v>63</v>
      </c>
      <c r="AU72" s="86" t="s">
        <v>63</v>
      </c>
      <c r="AV72" s="86" t="s">
        <v>63</v>
      </c>
    </row>
    <row r="73" spans="1:48" x14ac:dyDescent="0.25">
      <c r="A73" s="1" t="s">
        <v>119</v>
      </c>
      <c r="B73" s="86"/>
      <c r="C73" s="86" t="s">
        <v>36</v>
      </c>
      <c r="D73" s="1">
        <v>2180</v>
      </c>
      <c r="E73" s="1">
        <v>2554</v>
      </c>
      <c r="F73" s="1" t="s">
        <v>63</v>
      </c>
      <c r="G73" s="1">
        <v>935</v>
      </c>
      <c r="H73" s="1">
        <v>3377</v>
      </c>
      <c r="I73" s="1">
        <v>3381</v>
      </c>
      <c r="J73" s="1" t="s">
        <v>63</v>
      </c>
      <c r="K73" s="1">
        <v>1289</v>
      </c>
      <c r="L73" s="1">
        <v>3740</v>
      </c>
      <c r="M73" s="1">
        <v>4505</v>
      </c>
      <c r="N73" s="1" t="s">
        <v>63</v>
      </c>
      <c r="O73" s="1">
        <v>1257</v>
      </c>
      <c r="P73" s="1">
        <v>3127</v>
      </c>
      <c r="Q73" s="1">
        <v>5357</v>
      </c>
      <c r="R73" s="1" t="s">
        <v>63</v>
      </c>
      <c r="S73" s="1">
        <v>1407</v>
      </c>
      <c r="T73" s="1">
        <v>3318</v>
      </c>
      <c r="U73" s="1">
        <v>5456</v>
      </c>
      <c r="V73" s="1" t="s">
        <v>63</v>
      </c>
      <c r="W73" s="1">
        <v>1466</v>
      </c>
      <c r="X73" s="1">
        <v>4027</v>
      </c>
      <c r="Y73" s="1">
        <v>5847</v>
      </c>
      <c r="Z73" s="1" t="s">
        <v>63</v>
      </c>
      <c r="AA73" s="1">
        <v>1565</v>
      </c>
      <c r="AB73" s="19">
        <f t="shared" si="7"/>
        <v>5592</v>
      </c>
      <c r="AC73" s="19" t="str">
        <f t="shared" si="6"/>
        <v>no data</v>
      </c>
      <c r="AD73" s="26" t="str">
        <f t="shared" si="10"/>
        <v>no data</v>
      </c>
      <c r="AE73" s="1">
        <v>4706</v>
      </c>
      <c r="AF73" s="1">
        <v>6892</v>
      </c>
      <c r="AG73" s="1" t="s">
        <v>63</v>
      </c>
      <c r="AH73" s="1">
        <v>1756</v>
      </c>
      <c r="AI73" s="19">
        <f t="shared" si="8"/>
        <v>6462</v>
      </c>
      <c r="AJ73" s="19" t="str">
        <f t="shared" si="11"/>
        <v>no data</v>
      </c>
      <c r="AK73" s="26" t="str">
        <f t="shared" si="12"/>
        <v>no data</v>
      </c>
      <c r="AL73" s="1">
        <v>4925</v>
      </c>
      <c r="AM73" s="1">
        <v>7297</v>
      </c>
      <c r="AN73" s="1" t="s">
        <v>63</v>
      </c>
      <c r="AO73" s="1">
        <v>2128</v>
      </c>
      <c r="AP73" s="19">
        <f t="shared" si="9"/>
        <v>7053</v>
      </c>
      <c r="AQ73" s="19" t="str">
        <f t="shared" si="13"/>
        <v>no data</v>
      </c>
      <c r="AR73" s="26" t="str">
        <f t="shared" si="14"/>
        <v>no data</v>
      </c>
      <c r="AS73" s="86" t="s">
        <v>63</v>
      </c>
      <c r="AT73" s="86" t="s">
        <v>63</v>
      </c>
      <c r="AU73" s="86" t="s">
        <v>63</v>
      </c>
      <c r="AV73" s="86" t="s">
        <v>63</v>
      </c>
    </row>
    <row r="74" spans="1:48" x14ac:dyDescent="0.25">
      <c r="A74" s="1" t="s">
        <v>120</v>
      </c>
      <c r="B74" s="86"/>
      <c r="C74" s="86" t="s">
        <v>14</v>
      </c>
      <c r="D74" s="1">
        <v>20333</v>
      </c>
      <c r="E74" s="1">
        <v>15414</v>
      </c>
      <c r="F74" s="1">
        <v>108303</v>
      </c>
      <c r="G74" s="1">
        <v>3275</v>
      </c>
      <c r="H74" s="1">
        <v>20933</v>
      </c>
      <c r="I74" s="1">
        <v>14962</v>
      </c>
      <c r="J74" s="1">
        <v>111317</v>
      </c>
      <c r="K74" s="1">
        <v>3281</v>
      </c>
      <c r="L74" s="1">
        <v>22188</v>
      </c>
      <c r="M74" s="1">
        <v>15999</v>
      </c>
      <c r="N74" s="1">
        <v>113556</v>
      </c>
      <c r="O74" s="1">
        <v>3213</v>
      </c>
      <c r="P74" s="1">
        <v>22626</v>
      </c>
      <c r="Q74" s="1">
        <v>15529</v>
      </c>
      <c r="R74" s="1">
        <v>116700</v>
      </c>
      <c r="S74" s="1">
        <v>3202</v>
      </c>
      <c r="T74" s="1">
        <v>22689</v>
      </c>
      <c r="U74" s="1">
        <v>15622</v>
      </c>
      <c r="V74" s="1">
        <v>119308</v>
      </c>
      <c r="W74" s="1">
        <v>3178</v>
      </c>
      <c r="X74" s="1">
        <v>22563</v>
      </c>
      <c r="Y74" s="1">
        <v>15609</v>
      </c>
      <c r="Z74" s="1">
        <v>122411</v>
      </c>
      <c r="AA74" s="1">
        <v>3202</v>
      </c>
      <c r="AB74" s="19">
        <f t="shared" si="7"/>
        <v>25765</v>
      </c>
      <c r="AC74" s="19">
        <f t="shared" si="6"/>
        <v>138020</v>
      </c>
      <c r="AD74" s="26">
        <f t="shared" si="10"/>
        <v>0.15730988796287818</v>
      </c>
      <c r="AE74" s="1">
        <v>22949</v>
      </c>
      <c r="AF74" s="1">
        <v>15687</v>
      </c>
      <c r="AG74" s="1">
        <v>124109</v>
      </c>
      <c r="AH74" s="1">
        <v>3375</v>
      </c>
      <c r="AI74" s="19">
        <f t="shared" si="8"/>
        <v>26324</v>
      </c>
      <c r="AJ74" s="19">
        <f t="shared" si="11"/>
        <v>139796</v>
      </c>
      <c r="AK74" s="26">
        <f t="shared" si="12"/>
        <v>0.1584637611365278</v>
      </c>
      <c r="AL74" s="1">
        <v>25069</v>
      </c>
      <c r="AM74" s="1">
        <v>15879</v>
      </c>
      <c r="AN74" s="1">
        <v>126226</v>
      </c>
      <c r="AO74" s="1">
        <v>3642</v>
      </c>
      <c r="AP74" s="19">
        <f t="shared" si="9"/>
        <v>28711</v>
      </c>
      <c r="AQ74" s="19">
        <f t="shared" si="13"/>
        <v>142105</v>
      </c>
      <c r="AR74" s="26">
        <f t="shared" si="14"/>
        <v>0.16808144436118397</v>
      </c>
      <c r="AS74" s="86">
        <v>24912</v>
      </c>
      <c r="AT74" s="86">
        <v>15817</v>
      </c>
      <c r="AU74" s="86">
        <v>129537</v>
      </c>
      <c r="AV74" s="86">
        <v>3521</v>
      </c>
    </row>
    <row r="75" spans="1:48" x14ac:dyDescent="0.25">
      <c r="A75" s="1" t="s">
        <v>12</v>
      </c>
      <c r="B75" s="86"/>
      <c r="C75" s="86" t="s">
        <v>12</v>
      </c>
      <c r="D75" s="1" t="s">
        <v>63</v>
      </c>
      <c r="E75" s="1" t="s">
        <v>63</v>
      </c>
      <c r="F75" s="1" t="s">
        <v>63</v>
      </c>
      <c r="G75" s="1" t="s">
        <v>63</v>
      </c>
      <c r="H75" s="1" t="s">
        <v>63</v>
      </c>
      <c r="I75" s="1" t="s">
        <v>63</v>
      </c>
      <c r="J75" s="1" t="s">
        <v>63</v>
      </c>
      <c r="K75" s="1" t="s">
        <v>63</v>
      </c>
      <c r="L75" s="1" t="s">
        <v>63</v>
      </c>
      <c r="M75" s="1" t="s">
        <v>63</v>
      </c>
      <c r="N75" s="1" t="s">
        <v>63</v>
      </c>
      <c r="O75" s="1" t="s">
        <v>63</v>
      </c>
      <c r="P75" s="1" t="s">
        <v>63</v>
      </c>
      <c r="Q75" s="1" t="s">
        <v>63</v>
      </c>
      <c r="R75" s="1" t="s">
        <v>63</v>
      </c>
      <c r="S75" s="1" t="s">
        <v>63</v>
      </c>
      <c r="T75" s="1" t="s">
        <v>63</v>
      </c>
      <c r="U75" s="1" t="s">
        <v>63</v>
      </c>
      <c r="V75" s="1" t="s">
        <v>63</v>
      </c>
      <c r="W75" s="1" t="s">
        <v>63</v>
      </c>
      <c r="X75" s="1" t="s">
        <v>63</v>
      </c>
      <c r="Y75" s="1" t="s">
        <v>63</v>
      </c>
      <c r="Z75" s="1" t="s">
        <v>63</v>
      </c>
      <c r="AA75" s="1" t="s">
        <v>63</v>
      </c>
      <c r="AB75" s="19" t="str">
        <f t="shared" si="7"/>
        <v>no data</v>
      </c>
      <c r="AC75" s="19" t="str">
        <f t="shared" si="6"/>
        <v>no data</v>
      </c>
      <c r="AD75" s="26" t="str">
        <f t="shared" si="10"/>
        <v>no data</v>
      </c>
      <c r="AE75" s="1" t="s">
        <v>63</v>
      </c>
      <c r="AF75" s="1" t="s">
        <v>63</v>
      </c>
      <c r="AG75" s="1" t="s">
        <v>63</v>
      </c>
      <c r="AH75" s="1" t="s">
        <v>63</v>
      </c>
      <c r="AI75" s="19" t="str">
        <f t="shared" si="8"/>
        <v>no data</v>
      </c>
      <c r="AJ75" s="19" t="str">
        <f t="shared" si="11"/>
        <v>no data</v>
      </c>
      <c r="AK75" s="26" t="str">
        <f t="shared" si="12"/>
        <v>no data</v>
      </c>
      <c r="AL75" s="1" t="s">
        <v>63</v>
      </c>
      <c r="AM75" s="1" t="s">
        <v>63</v>
      </c>
      <c r="AN75" s="1" t="s">
        <v>63</v>
      </c>
      <c r="AO75" s="1" t="s">
        <v>63</v>
      </c>
      <c r="AP75" s="19" t="str">
        <f t="shared" si="9"/>
        <v>no data</v>
      </c>
      <c r="AQ75" s="19" t="str">
        <f t="shared" si="13"/>
        <v>no data</v>
      </c>
      <c r="AR75" s="26" t="str">
        <f t="shared" si="14"/>
        <v>no data</v>
      </c>
      <c r="AS75" s="86" t="s">
        <v>63</v>
      </c>
      <c r="AT75" s="86" t="s">
        <v>63</v>
      </c>
      <c r="AU75" s="86" t="s">
        <v>63</v>
      </c>
      <c r="AV75" s="86" t="s">
        <v>63</v>
      </c>
    </row>
    <row r="76" spans="1:48" x14ac:dyDescent="0.25">
      <c r="A76" s="1" t="s">
        <v>121</v>
      </c>
      <c r="B76" s="86"/>
      <c r="C76" s="86" t="s">
        <v>38</v>
      </c>
      <c r="D76" s="1" t="s">
        <v>63</v>
      </c>
      <c r="E76" s="1">
        <v>180</v>
      </c>
      <c r="F76" s="1">
        <v>139</v>
      </c>
      <c r="G76" s="1" t="s">
        <v>63</v>
      </c>
      <c r="H76" s="1" t="s">
        <v>63</v>
      </c>
      <c r="I76" s="1" t="s">
        <v>63</v>
      </c>
      <c r="J76" s="1">
        <v>193</v>
      </c>
      <c r="K76" s="1" t="s">
        <v>63</v>
      </c>
      <c r="L76" s="1" t="s">
        <v>63</v>
      </c>
      <c r="M76" s="1">
        <v>276</v>
      </c>
      <c r="N76" s="1">
        <v>272</v>
      </c>
      <c r="O76" s="1" t="s">
        <v>63</v>
      </c>
      <c r="P76" s="1" t="s">
        <v>63</v>
      </c>
      <c r="Q76" s="1" t="s">
        <v>63</v>
      </c>
      <c r="R76" s="1" t="s">
        <v>63</v>
      </c>
      <c r="S76" s="1" t="s">
        <v>63</v>
      </c>
      <c r="T76" s="1" t="s">
        <v>63</v>
      </c>
      <c r="U76" s="1" t="s">
        <v>63</v>
      </c>
      <c r="V76" s="1" t="s">
        <v>63</v>
      </c>
      <c r="W76" s="1" t="s">
        <v>63</v>
      </c>
      <c r="X76" s="1" t="s">
        <v>63</v>
      </c>
      <c r="Y76" s="1" t="s">
        <v>63</v>
      </c>
      <c r="Z76" s="1" t="s">
        <v>63</v>
      </c>
      <c r="AA76" s="1" t="s">
        <v>63</v>
      </c>
      <c r="AB76" s="19" t="str">
        <f t="shared" si="7"/>
        <v>no data</v>
      </c>
      <c r="AC76" s="19" t="str">
        <f t="shared" si="6"/>
        <v>no data</v>
      </c>
      <c r="AD76" s="26" t="str">
        <f t="shared" si="10"/>
        <v>no data</v>
      </c>
      <c r="AE76" s="1" t="s">
        <v>63</v>
      </c>
      <c r="AF76" s="1" t="s">
        <v>63</v>
      </c>
      <c r="AG76" s="1" t="s">
        <v>63</v>
      </c>
      <c r="AH76" s="1" t="s">
        <v>63</v>
      </c>
      <c r="AI76" s="19" t="str">
        <f t="shared" si="8"/>
        <v>no data</v>
      </c>
      <c r="AJ76" s="19" t="str">
        <f t="shared" si="11"/>
        <v>no data</v>
      </c>
      <c r="AK76" s="26" t="str">
        <f t="shared" si="12"/>
        <v>no data</v>
      </c>
      <c r="AL76" s="1" t="s">
        <v>63</v>
      </c>
      <c r="AM76" s="1" t="s">
        <v>63</v>
      </c>
      <c r="AN76" s="1" t="s">
        <v>63</v>
      </c>
      <c r="AO76" s="1" t="s">
        <v>63</v>
      </c>
      <c r="AP76" s="19" t="str">
        <f t="shared" si="9"/>
        <v>no data</v>
      </c>
      <c r="AQ76" s="19" t="str">
        <f t="shared" si="13"/>
        <v>no data</v>
      </c>
      <c r="AR76" s="26" t="str">
        <f t="shared" si="14"/>
        <v>no data</v>
      </c>
      <c r="AS76" s="86" t="s">
        <v>63</v>
      </c>
      <c r="AT76" s="86" t="s">
        <v>63</v>
      </c>
      <c r="AU76" s="86" t="s">
        <v>63</v>
      </c>
      <c r="AV76" s="86" t="s">
        <v>63</v>
      </c>
    </row>
    <row r="77" spans="1:48" x14ac:dyDescent="0.25">
      <c r="A77" s="1" t="s">
        <v>158</v>
      </c>
      <c r="B77" s="86"/>
      <c r="C77" s="86" t="s">
        <v>178</v>
      </c>
      <c r="D77" s="1">
        <v>1428</v>
      </c>
      <c r="E77" s="1" t="s">
        <v>63</v>
      </c>
      <c r="F77" s="1" t="s">
        <v>63</v>
      </c>
      <c r="G77" s="1" t="s">
        <v>63</v>
      </c>
      <c r="H77" s="1">
        <v>1093.56</v>
      </c>
      <c r="I77" s="1" t="s">
        <v>63</v>
      </c>
      <c r="J77" s="1" t="s">
        <v>63</v>
      </c>
      <c r="K77" s="1" t="s">
        <v>63</v>
      </c>
      <c r="L77" s="1">
        <v>1502.14</v>
      </c>
      <c r="M77" s="1" t="s">
        <v>63</v>
      </c>
      <c r="N77" s="1" t="s">
        <v>63</v>
      </c>
      <c r="O77" s="1" t="s">
        <v>63</v>
      </c>
      <c r="P77" s="1">
        <v>1227.0319999999999</v>
      </c>
      <c r="Q77" s="1">
        <v>4086</v>
      </c>
      <c r="R77" s="1">
        <v>16020</v>
      </c>
      <c r="S77" s="1">
        <v>441</v>
      </c>
      <c r="T77" s="1">
        <v>1085.5640000000001</v>
      </c>
      <c r="U77" s="1">
        <v>4237</v>
      </c>
      <c r="V77" s="1">
        <v>16611</v>
      </c>
      <c r="W77" s="1">
        <v>374</v>
      </c>
      <c r="X77" s="1">
        <v>649</v>
      </c>
      <c r="Y77" s="1">
        <v>3470</v>
      </c>
      <c r="Z77" s="1">
        <v>13744</v>
      </c>
      <c r="AA77" s="1">
        <v>226</v>
      </c>
      <c r="AB77" s="19">
        <f t="shared" si="7"/>
        <v>875</v>
      </c>
      <c r="AC77" s="19">
        <f t="shared" si="6"/>
        <v>17214</v>
      </c>
      <c r="AD77" s="26">
        <f t="shared" si="10"/>
        <v>4.8371938747304992E-2</v>
      </c>
      <c r="AE77" s="1">
        <v>704</v>
      </c>
      <c r="AF77" s="1">
        <v>3549</v>
      </c>
      <c r="AG77" s="1">
        <v>14555</v>
      </c>
      <c r="AH77" s="1">
        <v>234</v>
      </c>
      <c r="AI77" s="19">
        <f t="shared" si="8"/>
        <v>938</v>
      </c>
      <c r="AJ77" s="19">
        <f t="shared" si="11"/>
        <v>18104</v>
      </c>
      <c r="AK77" s="26">
        <f t="shared" si="12"/>
        <v>4.9259531561810732E-2</v>
      </c>
      <c r="AL77" s="1" t="s">
        <v>63</v>
      </c>
      <c r="AM77" s="1" t="s">
        <v>63</v>
      </c>
      <c r="AN77" s="1" t="s">
        <v>63</v>
      </c>
      <c r="AO77" s="1" t="s">
        <v>63</v>
      </c>
      <c r="AP77" s="19" t="str">
        <f t="shared" si="9"/>
        <v>no data</v>
      </c>
      <c r="AQ77" s="19" t="str">
        <f t="shared" si="13"/>
        <v>no data</v>
      </c>
      <c r="AR77" s="26" t="str">
        <f t="shared" si="14"/>
        <v>no data</v>
      </c>
      <c r="AS77" s="86" t="s">
        <v>63</v>
      </c>
      <c r="AT77" s="86" t="s">
        <v>63</v>
      </c>
      <c r="AU77" s="86" t="s">
        <v>63</v>
      </c>
      <c r="AV77" s="86" t="s">
        <v>63</v>
      </c>
    </row>
    <row r="78" spans="1:48" x14ac:dyDescent="0.25">
      <c r="A78" s="1" t="s">
        <v>122</v>
      </c>
      <c r="B78" s="86"/>
      <c r="C78" s="86" t="s">
        <v>27</v>
      </c>
      <c r="D78" s="1" t="s">
        <v>63</v>
      </c>
      <c r="E78" s="1" t="s">
        <v>63</v>
      </c>
      <c r="F78" s="1" t="s">
        <v>63</v>
      </c>
      <c r="G78" s="1" t="s">
        <v>63</v>
      </c>
      <c r="H78" s="1" t="s">
        <v>63</v>
      </c>
      <c r="I78" s="1" t="s">
        <v>63</v>
      </c>
      <c r="J78" s="1" t="s">
        <v>63</v>
      </c>
      <c r="K78" s="1" t="s">
        <v>63</v>
      </c>
      <c r="L78" s="1" t="s">
        <v>63</v>
      </c>
      <c r="M78" s="1" t="s">
        <v>63</v>
      </c>
      <c r="N78" s="1" t="s">
        <v>63</v>
      </c>
      <c r="O78" s="1" t="s">
        <v>63</v>
      </c>
      <c r="P78" s="1" t="s">
        <v>63</v>
      </c>
      <c r="Q78" s="1" t="s">
        <v>63</v>
      </c>
      <c r="R78" s="1" t="s">
        <v>63</v>
      </c>
      <c r="S78" s="1" t="s">
        <v>63</v>
      </c>
      <c r="T78" s="1" t="s">
        <v>63</v>
      </c>
      <c r="U78" s="1" t="s">
        <v>63</v>
      </c>
      <c r="V78" s="1" t="s">
        <v>63</v>
      </c>
      <c r="W78" s="1" t="s">
        <v>63</v>
      </c>
      <c r="X78" s="1" t="s">
        <v>63</v>
      </c>
      <c r="Y78" s="1" t="s">
        <v>63</v>
      </c>
      <c r="Z78" s="1" t="s">
        <v>63</v>
      </c>
      <c r="AA78" s="1" t="s">
        <v>63</v>
      </c>
      <c r="AB78" s="19" t="str">
        <f t="shared" si="7"/>
        <v>no data</v>
      </c>
      <c r="AC78" s="19" t="str">
        <f t="shared" si="6"/>
        <v>no data</v>
      </c>
      <c r="AD78" s="26" t="str">
        <f t="shared" si="10"/>
        <v>no data</v>
      </c>
      <c r="AE78" s="1" t="s">
        <v>63</v>
      </c>
      <c r="AF78" s="1" t="s">
        <v>63</v>
      </c>
      <c r="AG78" s="1" t="s">
        <v>63</v>
      </c>
      <c r="AH78" s="1" t="s">
        <v>63</v>
      </c>
      <c r="AI78" s="19" t="str">
        <f t="shared" si="8"/>
        <v>no data</v>
      </c>
      <c r="AJ78" s="19" t="str">
        <f t="shared" si="11"/>
        <v>no data</v>
      </c>
      <c r="AK78" s="26" t="str">
        <f t="shared" si="12"/>
        <v>no data</v>
      </c>
      <c r="AL78" s="1" t="s">
        <v>63</v>
      </c>
      <c r="AM78" s="1" t="s">
        <v>63</v>
      </c>
      <c r="AN78" s="1" t="s">
        <v>63</v>
      </c>
      <c r="AO78" s="1" t="s">
        <v>63</v>
      </c>
      <c r="AP78" s="19" t="str">
        <f t="shared" si="9"/>
        <v>no data</v>
      </c>
      <c r="AQ78" s="19" t="str">
        <f t="shared" si="13"/>
        <v>no data</v>
      </c>
      <c r="AR78" s="26" t="str">
        <f t="shared" si="14"/>
        <v>no data</v>
      </c>
      <c r="AS78" s="86" t="s">
        <v>63</v>
      </c>
      <c r="AT78" s="86" t="s">
        <v>63</v>
      </c>
      <c r="AU78" s="86" t="s">
        <v>63</v>
      </c>
      <c r="AV78" s="86" t="s">
        <v>63</v>
      </c>
    </row>
    <row r="79" spans="1:48" x14ac:dyDescent="0.25">
      <c r="A79" s="1" t="s">
        <v>159</v>
      </c>
      <c r="B79" s="86"/>
      <c r="C79" s="86" t="s">
        <v>70</v>
      </c>
      <c r="D79" s="1" t="s">
        <v>63</v>
      </c>
      <c r="E79" s="1" t="s">
        <v>63</v>
      </c>
      <c r="F79" s="1" t="s">
        <v>63</v>
      </c>
      <c r="G79" s="1" t="s">
        <v>63</v>
      </c>
      <c r="H79" s="1" t="s">
        <v>63</v>
      </c>
      <c r="I79" s="1" t="s">
        <v>63</v>
      </c>
      <c r="J79" s="1" t="s">
        <v>63</v>
      </c>
      <c r="K79" s="1" t="s">
        <v>63</v>
      </c>
      <c r="L79" s="1" t="s">
        <v>63</v>
      </c>
      <c r="M79" s="1" t="s">
        <v>63</v>
      </c>
      <c r="N79" s="1" t="s">
        <v>63</v>
      </c>
      <c r="O79" s="1" t="s">
        <v>63</v>
      </c>
      <c r="P79" s="1" t="s">
        <v>63</v>
      </c>
      <c r="Q79" s="1" t="s">
        <v>63</v>
      </c>
      <c r="R79" s="1" t="s">
        <v>63</v>
      </c>
      <c r="S79" s="1" t="s">
        <v>63</v>
      </c>
      <c r="T79" s="1" t="s">
        <v>63</v>
      </c>
      <c r="U79" s="1" t="s">
        <v>63</v>
      </c>
      <c r="V79" s="1" t="s">
        <v>63</v>
      </c>
      <c r="W79" s="1" t="s">
        <v>63</v>
      </c>
      <c r="X79" s="1" t="s">
        <v>63</v>
      </c>
      <c r="Y79" s="1" t="s">
        <v>63</v>
      </c>
      <c r="Z79" s="1" t="s">
        <v>63</v>
      </c>
      <c r="AA79" s="1" t="s">
        <v>63</v>
      </c>
      <c r="AB79" s="19" t="str">
        <f t="shared" si="7"/>
        <v>no data</v>
      </c>
      <c r="AC79" s="19" t="str">
        <f t="shared" si="6"/>
        <v>no data</v>
      </c>
      <c r="AD79" s="26" t="str">
        <f t="shared" si="10"/>
        <v>no data</v>
      </c>
      <c r="AE79" s="1" t="s">
        <v>63</v>
      </c>
      <c r="AF79" s="1" t="s">
        <v>63</v>
      </c>
      <c r="AG79" s="1" t="s">
        <v>63</v>
      </c>
      <c r="AH79" s="1" t="s">
        <v>63</v>
      </c>
      <c r="AI79" s="19" t="str">
        <f t="shared" si="8"/>
        <v>no data</v>
      </c>
      <c r="AJ79" s="19" t="str">
        <f t="shared" si="11"/>
        <v>no data</v>
      </c>
      <c r="AK79" s="26" t="str">
        <f t="shared" si="12"/>
        <v>no data</v>
      </c>
      <c r="AL79" s="1" t="s">
        <v>63</v>
      </c>
      <c r="AM79" s="1" t="s">
        <v>63</v>
      </c>
      <c r="AN79" s="1" t="s">
        <v>63</v>
      </c>
      <c r="AO79" s="1" t="s">
        <v>63</v>
      </c>
      <c r="AP79" s="19" t="str">
        <f t="shared" si="9"/>
        <v>no data</v>
      </c>
      <c r="AQ79" s="19" t="str">
        <f t="shared" si="13"/>
        <v>no data</v>
      </c>
      <c r="AR79" s="26" t="str">
        <f t="shared" si="14"/>
        <v>no data</v>
      </c>
      <c r="AS79" s="86" t="s">
        <v>63</v>
      </c>
      <c r="AT79" s="86" t="s">
        <v>63</v>
      </c>
      <c r="AU79" s="86" t="s">
        <v>63</v>
      </c>
      <c r="AV79" s="86" t="s">
        <v>63</v>
      </c>
    </row>
    <row r="80" spans="1:48" x14ac:dyDescent="0.25">
      <c r="A80" s="1" t="s">
        <v>123</v>
      </c>
      <c r="B80" s="86"/>
      <c r="C80" s="86" t="s">
        <v>30</v>
      </c>
      <c r="D80" s="1">
        <v>2074</v>
      </c>
      <c r="E80" s="1">
        <v>1984</v>
      </c>
      <c r="F80" s="1">
        <v>7264</v>
      </c>
      <c r="G80" s="1" t="s">
        <v>63</v>
      </c>
      <c r="H80" s="1">
        <v>2502</v>
      </c>
      <c r="I80" s="1">
        <v>2013</v>
      </c>
      <c r="J80" s="1">
        <v>7889</v>
      </c>
      <c r="K80" s="1" t="s">
        <v>63</v>
      </c>
      <c r="L80" s="1">
        <v>2577</v>
      </c>
      <c r="M80" s="1">
        <v>2380</v>
      </c>
      <c r="N80" s="1">
        <v>8282</v>
      </c>
      <c r="O80" s="1" t="s">
        <v>63</v>
      </c>
      <c r="P80" s="1">
        <v>2578</v>
      </c>
      <c r="Q80" s="1">
        <v>2519</v>
      </c>
      <c r="R80" s="1">
        <v>8832</v>
      </c>
      <c r="S80" s="1" t="s">
        <v>63</v>
      </c>
      <c r="T80" s="1">
        <v>2766</v>
      </c>
      <c r="U80" s="1">
        <v>2697</v>
      </c>
      <c r="V80" s="1">
        <v>9126</v>
      </c>
      <c r="W80" s="1" t="s">
        <v>63</v>
      </c>
      <c r="X80" s="1">
        <v>3065</v>
      </c>
      <c r="Y80" s="1">
        <v>2793</v>
      </c>
      <c r="Z80" s="1">
        <v>9611</v>
      </c>
      <c r="AA80" s="29" t="s">
        <v>63</v>
      </c>
      <c r="AB80" s="19" t="str">
        <f t="shared" si="7"/>
        <v>no data</v>
      </c>
      <c r="AC80" s="19">
        <f t="shared" si="6"/>
        <v>12404</v>
      </c>
      <c r="AD80" s="28" t="str">
        <f t="shared" si="10"/>
        <v>no data</v>
      </c>
      <c r="AE80" s="1">
        <v>3030</v>
      </c>
      <c r="AF80" s="1">
        <v>2946</v>
      </c>
      <c r="AG80" s="1">
        <v>10130</v>
      </c>
      <c r="AH80" s="1" t="s">
        <v>63</v>
      </c>
      <c r="AI80" s="19" t="str">
        <f t="shared" si="8"/>
        <v>no data</v>
      </c>
      <c r="AJ80" s="19">
        <f t="shared" si="11"/>
        <v>13076</v>
      </c>
      <c r="AK80" s="28" t="str">
        <f t="shared" si="12"/>
        <v>no data</v>
      </c>
      <c r="AL80" s="1">
        <v>3277</v>
      </c>
      <c r="AM80" s="1">
        <v>3025</v>
      </c>
      <c r="AN80" s="1">
        <v>10873</v>
      </c>
      <c r="AO80" s="1" t="s">
        <v>63</v>
      </c>
      <c r="AP80" s="19" t="str">
        <f t="shared" si="9"/>
        <v>no data</v>
      </c>
      <c r="AQ80" s="19">
        <f t="shared" si="13"/>
        <v>13898</v>
      </c>
      <c r="AR80" s="28" t="str">
        <f t="shared" si="14"/>
        <v>no data</v>
      </c>
      <c r="AS80" s="86" t="s">
        <v>63</v>
      </c>
      <c r="AT80" s="86" t="s">
        <v>63</v>
      </c>
      <c r="AU80" s="86" t="s">
        <v>63</v>
      </c>
      <c r="AV80" s="86" t="s">
        <v>63</v>
      </c>
    </row>
    <row r="81" spans="1:48" x14ac:dyDescent="0.25">
      <c r="A81" s="1" t="s">
        <v>124</v>
      </c>
      <c r="B81" s="86"/>
      <c r="C81" s="86" t="s">
        <v>42</v>
      </c>
      <c r="D81" s="1">
        <v>1552</v>
      </c>
      <c r="E81" s="1">
        <v>7679</v>
      </c>
      <c r="F81" s="1">
        <v>55158</v>
      </c>
      <c r="G81" s="1">
        <v>26</v>
      </c>
      <c r="H81" s="1">
        <v>1611</v>
      </c>
      <c r="I81" s="1">
        <v>7640</v>
      </c>
      <c r="J81" s="1">
        <v>57080</v>
      </c>
      <c r="K81" s="1">
        <v>7</v>
      </c>
      <c r="L81" s="1">
        <v>1159</v>
      </c>
      <c r="M81" s="1">
        <v>8366</v>
      </c>
      <c r="N81" s="1">
        <v>58100</v>
      </c>
      <c r="O81" s="1">
        <v>3</v>
      </c>
      <c r="P81" s="1">
        <v>1006</v>
      </c>
      <c r="Q81" s="1">
        <v>8898</v>
      </c>
      <c r="R81" s="1">
        <v>59918</v>
      </c>
      <c r="S81" s="1">
        <v>21</v>
      </c>
      <c r="T81" s="1">
        <v>990</v>
      </c>
      <c r="U81" s="1">
        <v>8746</v>
      </c>
      <c r="V81" s="1">
        <v>60520</v>
      </c>
      <c r="W81" s="1">
        <v>34</v>
      </c>
      <c r="X81" s="1">
        <v>1357</v>
      </c>
      <c r="Y81" s="1">
        <v>8868</v>
      </c>
      <c r="Z81" s="1">
        <v>60526</v>
      </c>
      <c r="AA81" s="1">
        <v>59</v>
      </c>
      <c r="AB81" s="19">
        <f t="shared" si="7"/>
        <v>1416</v>
      </c>
      <c r="AC81" s="19">
        <f t="shared" si="6"/>
        <v>69394</v>
      </c>
      <c r="AD81" s="26">
        <f t="shared" si="10"/>
        <v>1.999717554017794E-2</v>
      </c>
      <c r="AE81" s="1">
        <v>1693</v>
      </c>
      <c r="AF81" s="1">
        <v>9121</v>
      </c>
      <c r="AG81" s="1">
        <v>61037</v>
      </c>
      <c r="AH81" s="1">
        <v>63</v>
      </c>
      <c r="AI81" s="19">
        <f t="shared" si="8"/>
        <v>1756</v>
      </c>
      <c r="AJ81" s="19">
        <f t="shared" si="11"/>
        <v>70158</v>
      </c>
      <c r="AK81" s="26">
        <f t="shared" si="12"/>
        <v>2.4418054898907027E-2</v>
      </c>
      <c r="AL81" s="1">
        <v>1828</v>
      </c>
      <c r="AM81" s="1">
        <v>9496</v>
      </c>
      <c r="AN81" s="1">
        <v>62814</v>
      </c>
      <c r="AO81" s="1">
        <v>66</v>
      </c>
      <c r="AP81" s="19">
        <f t="shared" si="9"/>
        <v>1894</v>
      </c>
      <c r="AQ81" s="19">
        <f t="shared" si="13"/>
        <v>72310</v>
      </c>
      <c r="AR81" s="26">
        <f t="shared" si="14"/>
        <v>2.552423049970352E-2</v>
      </c>
      <c r="AS81" s="86" t="s">
        <v>63</v>
      </c>
      <c r="AT81" s="86" t="s">
        <v>63</v>
      </c>
      <c r="AU81" s="86" t="s">
        <v>63</v>
      </c>
      <c r="AV81" s="86" t="s">
        <v>63</v>
      </c>
    </row>
    <row r="82" spans="1:48" x14ac:dyDescent="0.25">
      <c r="A82" s="1" t="s">
        <v>37</v>
      </c>
      <c r="B82" s="86"/>
      <c r="C82" s="86" t="s">
        <v>37</v>
      </c>
      <c r="D82" s="1">
        <v>1290</v>
      </c>
      <c r="E82" s="1">
        <v>1750</v>
      </c>
      <c r="F82" s="1">
        <v>20851</v>
      </c>
      <c r="G82" s="1">
        <v>3730</v>
      </c>
      <c r="H82" s="1">
        <v>460</v>
      </c>
      <c r="I82" s="1">
        <v>1088</v>
      </c>
      <c r="J82" s="1">
        <v>18804</v>
      </c>
      <c r="K82" s="1">
        <v>2773</v>
      </c>
      <c r="L82" s="1">
        <v>512</v>
      </c>
      <c r="M82" s="1">
        <v>1068</v>
      </c>
      <c r="N82" s="1">
        <v>18852</v>
      </c>
      <c r="O82" s="1">
        <v>2854</v>
      </c>
      <c r="P82" s="1">
        <v>540</v>
      </c>
      <c r="Q82" s="1">
        <v>1133</v>
      </c>
      <c r="R82" s="1">
        <v>20028</v>
      </c>
      <c r="S82" s="1">
        <v>3186</v>
      </c>
      <c r="T82" s="1">
        <v>709</v>
      </c>
      <c r="U82" s="1">
        <v>1141</v>
      </c>
      <c r="V82" s="1">
        <v>20538</v>
      </c>
      <c r="W82" s="1">
        <v>3584</v>
      </c>
      <c r="X82" s="1">
        <v>667</v>
      </c>
      <c r="Y82" s="1">
        <v>1065</v>
      </c>
      <c r="Z82" s="1">
        <v>21201</v>
      </c>
      <c r="AA82" s="1">
        <v>3556</v>
      </c>
      <c r="AB82" s="19">
        <f t="shared" si="7"/>
        <v>4223</v>
      </c>
      <c r="AC82" s="19">
        <f t="shared" si="6"/>
        <v>22266</v>
      </c>
      <c r="AD82" s="26">
        <f t="shared" si="10"/>
        <v>0.15942466684284043</v>
      </c>
      <c r="AE82" s="1">
        <v>954</v>
      </c>
      <c r="AF82" s="1">
        <v>1041</v>
      </c>
      <c r="AG82" s="1">
        <v>25951</v>
      </c>
      <c r="AH82" s="1">
        <v>371</v>
      </c>
      <c r="AI82" s="19">
        <f t="shared" si="8"/>
        <v>1325</v>
      </c>
      <c r="AJ82" s="19">
        <f t="shared" si="11"/>
        <v>26992</v>
      </c>
      <c r="AK82" s="26">
        <f t="shared" si="12"/>
        <v>4.6791679909594944E-2</v>
      </c>
      <c r="AL82" s="1">
        <v>948</v>
      </c>
      <c r="AM82" s="1">
        <v>1174</v>
      </c>
      <c r="AN82" s="1">
        <v>28444</v>
      </c>
      <c r="AO82" s="1">
        <v>316</v>
      </c>
      <c r="AP82" s="19">
        <f t="shared" si="9"/>
        <v>1264</v>
      </c>
      <c r="AQ82" s="19">
        <f t="shared" si="13"/>
        <v>29618</v>
      </c>
      <c r="AR82" s="26">
        <f t="shared" si="14"/>
        <v>4.0929991580856161E-2</v>
      </c>
      <c r="AS82" s="86" t="s">
        <v>63</v>
      </c>
      <c r="AT82" s="86" t="s">
        <v>63</v>
      </c>
      <c r="AU82" s="86" t="s">
        <v>63</v>
      </c>
      <c r="AV82" s="86" t="s">
        <v>63</v>
      </c>
    </row>
    <row r="83" spans="1:48" x14ac:dyDescent="0.25">
      <c r="A83" s="1" t="s">
        <v>126</v>
      </c>
      <c r="B83" s="86"/>
      <c r="C83" s="86" t="s">
        <v>43</v>
      </c>
      <c r="D83" s="1">
        <v>344</v>
      </c>
      <c r="E83" s="1">
        <v>1872</v>
      </c>
      <c r="F83" s="1">
        <v>7774</v>
      </c>
      <c r="G83" s="1">
        <v>2</v>
      </c>
      <c r="H83" s="1">
        <v>303</v>
      </c>
      <c r="I83" s="1">
        <v>1816</v>
      </c>
      <c r="J83" s="1">
        <v>8584</v>
      </c>
      <c r="K83" s="1">
        <v>2</v>
      </c>
      <c r="L83" s="1">
        <v>277</v>
      </c>
      <c r="M83" s="1">
        <v>1973</v>
      </c>
      <c r="N83" s="1">
        <v>10108</v>
      </c>
      <c r="O83" s="1">
        <v>7</v>
      </c>
      <c r="P83" s="1">
        <v>429</v>
      </c>
      <c r="Q83" s="1">
        <v>2068</v>
      </c>
      <c r="R83" s="1">
        <v>10502</v>
      </c>
      <c r="S83" s="1">
        <v>83</v>
      </c>
      <c r="T83" s="1">
        <v>451</v>
      </c>
      <c r="U83" s="1">
        <v>2112</v>
      </c>
      <c r="V83" s="1">
        <v>10798</v>
      </c>
      <c r="W83" s="1">
        <v>76</v>
      </c>
      <c r="X83" s="1">
        <v>738</v>
      </c>
      <c r="Y83" s="1">
        <v>2120</v>
      </c>
      <c r="Z83" s="1">
        <v>11056</v>
      </c>
      <c r="AA83" s="1">
        <v>58</v>
      </c>
      <c r="AB83" s="19">
        <f t="shared" si="7"/>
        <v>796</v>
      </c>
      <c r="AC83" s="19">
        <f t="shared" si="6"/>
        <v>13176</v>
      </c>
      <c r="AD83" s="26">
        <f t="shared" si="10"/>
        <v>5.6971085027197249E-2</v>
      </c>
      <c r="AE83" s="1">
        <v>510</v>
      </c>
      <c r="AF83" s="1">
        <v>1986</v>
      </c>
      <c r="AG83" s="1">
        <v>11304</v>
      </c>
      <c r="AH83" s="1">
        <v>19</v>
      </c>
      <c r="AI83" s="19">
        <f t="shared" si="8"/>
        <v>529</v>
      </c>
      <c r="AJ83" s="19">
        <f t="shared" si="11"/>
        <v>13290</v>
      </c>
      <c r="AK83" s="26">
        <f t="shared" si="12"/>
        <v>3.8280628120703382E-2</v>
      </c>
      <c r="AL83" s="1">
        <v>491</v>
      </c>
      <c r="AM83" s="1">
        <v>2246</v>
      </c>
      <c r="AN83" s="1">
        <v>11646</v>
      </c>
      <c r="AO83" s="1">
        <v>19</v>
      </c>
      <c r="AP83" s="19">
        <f t="shared" si="9"/>
        <v>510</v>
      </c>
      <c r="AQ83" s="19">
        <f t="shared" si="13"/>
        <v>13892</v>
      </c>
      <c r="AR83" s="26">
        <f t="shared" si="14"/>
        <v>3.5411748368282182E-2</v>
      </c>
      <c r="AS83" s="86" t="s">
        <v>63</v>
      </c>
      <c r="AT83" s="86" t="s">
        <v>63</v>
      </c>
      <c r="AU83" s="86" t="s">
        <v>63</v>
      </c>
      <c r="AV83" s="86" t="s">
        <v>63</v>
      </c>
    </row>
    <row r="84" spans="1:48" x14ac:dyDescent="0.25">
      <c r="A84" s="1" t="s">
        <v>128</v>
      </c>
      <c r="B84" s="86"/>
      <c r="C84" s="86" t="s">
        <v>22</v>
      </c>
      <c r="D84" s="1">
        <v>357</v>
      </c>
      <c r="E84" s="1">
        <v>1077</v>
      </c>
      <c r="F84" s="1">
        <v>2270</v>
      </c>
      <c r="G84" s="1">
        <v>9</v>
      </c>
      <c r="H84" s="1">
        <v>411</v>
      </c>
      <c r="I84" s="1">
        <v>1213</v>
      </c>
      <c r="J84" s="1">
        <v>2452</v>
      </c>
      <c r="K84" s="1">
        <v>11</v>
      </c>
      <c r="L84" s="1">
        <v>432</v>
      </c>
      <c r="M84" s="1">
        <v>1178</v>
      </c>
      <c r="N84" s="1">
        <v>2489</v>
      </c>
      <c r="O84" s="1">
        <v>9</v>
      </c>
      <c r="P84" s="1">
        <v>580</v>
      </c>
      <c r="Q84" s="1">
        <v>1187</v>
      </c>
      <c r="R84" s="1">
        <v>2869</v>
      </c>
      <c r="S84" s="1">
        <v>7</v>
      </c>
      <c r="T84" s="1">
        <v>928</v>
      </c>
      <c r="U84" s="1">
        <v>1138</v>
      </c>
      <c r="V84" s="1">
        <v>2937</v>
      </c>
      <c r="W84" s="1">
        <v>7</v>
      </c>
      <c r="X84" s="1">
        <v>909</v>
      </c>
      <c r="Y84" s="1">
        <v>1141</v>
      </c>
      <c r="Z84" s="1">
        <v>2921</v>
      </c>
      <c r="AA84" s="1">
        <v>10</v>
      </c>
      <c r="AB84" s="19">
        <f t="shared" si="7"/>
        <v>919</v>
      </c>
      <c r="AC84" s="19">
        <f t="shared" si="6"/>
        <v>4062</v>
      </c>
      <c r="AD84" s="26">
        <f t="shared" si="10"/>
        <v>0.18450110419594459</v>
      </c>
      <c r="AE84" s="1">
        <v>1072</v>
      </c>
      <c r="AF84" s="1">
        <v>1192</v>
      </c>
      <c r="AG84" s="1">
        <v>2723</v>
      </c>
      <c r="AH84" s="1">
        <v>7</v>
      </c>
      <c r="AI84" s="19">
        <f t="shared" si="8"/>
        <v>1079</v>
      </c>
      <c r="AJ84" s="19">
        <f t="shared" si="11"/>
        <v>3915</v>
      </c>
      <c r="AK84" s="26">
        <f t="shared" si="12"/>
        <v>0.21605927112535042</v>
      </c>
      <c r="AL84" s="1">
        <v>1134</v>
      </c>
      <c r="AM84" s="1">
        <v>1219</v>
      </c>
      <c r="AN84" s="1">
        <v>2842</v>
      </c>
      <c r="AO84" s="1">
        <v>5</v>
      </c>
      <c r="AP84" s="19">
        <f t="shared" si="9"/>
        <v>1139</v>
      </c>
      <c r="AQ84" s="19">
        <f t="shared" si="13"/>
        <v>4061</v>
      </c>
      <c r="AR84" s="26">
        <f t="shared" si="14"/>
        <v>0.21903846153846154</v>
      </c>
      <c r="AS84" s="86" t="s">
        <v>63</v>
      </c>
      <c r="AT84" s="86" t="s">
        <v>63</v>
      </c>
      <c r="AU84" s="86" t="s">
        <v>63</v>
      </c>
      <c r="AV84" s="86" t="s">
        <v>63</v>
      </c>
    </row>
    <row r="85" spans="1:48" x14ac:dyDescent="0.25">
      <c r="A85" s="1" t="s">
        <v>129</v>
      </c>
      <c r="B85" s="86"/>
      <c r="C85" s="86" t="s">
        <v>39</v>
      </c>
      <c r="D85" s="1" t="s">
        <v>63</v>
      </c>
      <c r="E85" s="1">
        <v>12465</v>
      </c>
      <c r="F85" s="1">
        <v>69564</v>
      </c>
      <c r="G85" s="1">
        <v>234</v>
      </c>
      <c r="H85" s="1" t="s">
        <v>63</v>
      </c>
      <c r="I85" s="1">
        <v>13287</v>
      </c>
      <c r="J85" s="1">
        <v>71717</v>
      </c>
      <c r="K85" s="1">
        <v>290</v>
      </c>
      <c r="L85" s="1" t="s">
        <v>63</v>
      </c>
      <c r="M85" s="1">
        <v>14372</v>
      </c>
      <c r="N85" s="1">
        <v>72249</v>
      </c>
      <c r="O85" s="1">
        <v>374</v>
      </c>
      <c r="P85" s="1" t="s">
        <v>63</v>
      </c>
      <c r="Q85" s="1">
        <v>14995</v>
      </c>
      <c r="R85" s="1">
        <v>75153</v>
      </c>
      <c r="S85" s="1">
        <v>276</v>
      </c>
      <c r="T85" s="1" t="s">
        <v>63</v>
      </c>
      <c r="U85" s="1">
        <v>14705</v>
      </c>
      <c r="V85" s="1">
        <v>75051</v>
      </c>
      <c r="W85" s="1">
        <v>227</v>
      </c>
      <c r="X85" s="1" t="s">
        <v>63</v>
      </c>
      <c r="Y85" s="1">
        <v>14736</v>
      </c>
      <c r="Z85" s="1">
        <v>74949</v>
      </c>
      <c r="AA85" s="1">
        <v>254</v>
      </c>
      <c r="AB85" s="19" t="str">
        <f t="shared" si="7"/>
        <v>no data</v>
      </c>
      <c r="AC85" s="19">
        <f t="shared" si="6"/>
        <v>89685</v>
      </c>
      <c r="AD85" s="26" t="str">
        <f t="shared" si="10"/>
        <v>no data</v>
      </c>
      <c r="AE85" s="1" t="s">
        <v>63</v>
      </c>
      <c r="AF85" s="1">
        <v>14261</v>
      </c>
      <c r="AG85" s="1">
        <v>75653</v>
      </c>
      <c r="AH85" s="1">
        <v>278</v>
      </c>
      <c r="AI85" s="19" t="str">
        <f t="shared" si="8"/>
        <v>no data</v>
      </c>
      <c r="AJ85" s="19">
        <f t="shared" si="11"/>
        <v>89914</v>
      </c>
      <c r="AK85" s="26" t="str">
        <f t="shared" si="12"/>
        <v>no data</v>
      </c>
      <c r="AL85" s="1" t="s">
        <v>63</v>
      </c>
      <c r="AM85" s="1">
        <v>14022</v>
      </c>
      <c r="AN85" s="1">
        <v>77014</v>
      </c>
      <c r="AO85" s="1">
        <v>265</v>
      </c>
      <c r="AP85" s="19" t="str">
        <f t="shared" si="9"/>
        <v>no data</v>
      </c>
      <c r="AQ85" s="19">
        <f t="shared" si="13"/>
        <v>91036</v>
      </c>
      <c r="AR85" s="26" t="str">
        <f t="shared" si="14"/>
        <v>no data</v>
      </c>
      <c r="AS85" s="86" t="s">
        <v>63</v>
      </c>
      <c r="AT85" s="86" t="s">
        <v>63</v>
      </c>
      <c r="AU85" s="86" t="s">
        <v>63</v>
      </c>
      <c r="AV85" s="86" t="s">
        <v>63</v>
      </c>
    </row>
    <row r="86" spans="1:48" x14ac:dyDescent="0.25">
      <c r="A86" s="1" t="s">
        <v>130</v>
      </c>
      <c r="B86" s="86"/>
      <c r="C86" s="86" t="s">
        <v>16</v>
      </c>
      <c r="D86" s="1" t="s">
        <v>63</v>
      </c>
      <c r="E86" s="1" t="s">
        <v>63</v>
      </c>
      <c r="F86" s="1">
        <v>19044</v>
      </c>
      <c r="G86" s="1" t="s">
        <v>63</v>
      </c>
      <c r="H86" s="1" t="s">
        <v>63</v>
      </c>
      <c r="I86" s="1" t="s">
        <v>63</v>
      </c>
      <c r="J86" s="1" t="s">
        <v>63</v>
      </c>
      <c r="K86" s="1" t="s">
        <v>63</v>
      </c>
      <c r="L86" s="1" t="s">
        <v>63</v>
      </c>
      <c r="M86" s="1" t="s">
        <v>63</v>
      </c>
      <c r="N86" s="1">
        <v>20907</v>
      </c>
      <c r="O86" s="1" t="s">
        <v>63</v>
      </c>
      <c r="P86" s="1" t="s">
        <v>63</v>
      </c>
      <c r="Q86" s="1" t="s">
        <v>63</v>
      </c>
      <c r="R86" s="1" t="s">
        <v>63</v>
      </c>
      <c r="S86" s="1" t="s">
        <v>63</v>
      </c>
      <c r="T86" s="1" t="s">
        <v>63</v>
      </c>
      <c r="U86" s="1" t="s">
        <v>63</v>
      </c>
      <c r="V86" s="1">
        <v>23302</v>
      </c>
      <c r="W86" s="1" t="s">
        <v>63</v>
      </c>
      <c r="X86" s="1" t="s">
        <v>63</v>
      </c>
      <c r="Y86" s="1" t="s">
        <v>63</v>
      </c>
      <c r="Z86" s="1" t="s">
        <v>63</v>
      </c>
      <c r="AA86" s="1" t="s">
        <v>63</v>
      </c>
      <c r="AB86" s="19" t="str">
        <f t="shared" si="7"/>
        <v>no data</v>
      </c>
      <c r="AC86" s="19" t="str">
        <f t="shared" si="6"/>
        <v>no data</v>
      </c>
      <c r="AD86" s="26" t="str">
        <f t="shared" si="10"/>
        <v>no data</v>
      </c>
      <c r="AE86" s="1" t="s">
        <v>63</v>
      </c>
      <c r="AF86" s="1" t="s">
        <v>63</v>
      </c>
      <c r="AG86" s="1">
        <v>22807</v>
      </c>
      <c r="AH86" s="1" t="s">
        <v>63</v>
      </c>
      <c r="AI86" s="19" t="str">
        <f t="shared" si="8"/>
        <v>no data</v>
      </c>
      <c r="AJ86" s="19" t="str">
        <f t="shared" si="11"/>
        <v>no data</v>
      </c>
      <c r="AK86" s="26" t="str">
        <f t="shared" si="12"/>
        <v>no data</v>
      </c>
      <c r="AL86" s="1" t="s">
        <v>63</v>
      </c>
      <c r="AM86" s="1" t="s">
        <v>63</v>
      </c>
      <c r="AN86" s="1" t="s">
        <v>63</v>
      </c>
      <c r="AO86" s="1" t="s">
        <v>63</v>
      </c>
      <c r="AP86" s="19" t="str">
        <f t="shared" si="9"/>
        <v>no data</v>
      </c>
      <c r="AQ86" s="19" t="str">
        <f t="shared" si="13"/>
        <v>no data</v>
      </c>
      <c r="AR86" s="26" t="str">
        <f t="shared" si="14"/>
        <v>no data</v>
      </c>
      <c r="AS86" s="86" t="s">
        <v>63</v>
      </c>
      <c r="AT86" s="86" t="s">
        <v>63</v>
      </c>
      <c r="AU86" s="86" t="s">
        <v>63</v>
      </c>
      <c r="AV86" s="86" t="s">
        <v>63</v>
      </c>
    </row>
    <row r="87" spans="1:48" x14ac:dyDescent="0.25">
      <c r="A87" s="1" t="s">
        <v>131</v>
      </c>
      <c r="B87" s="86"/>
      <c r="C87" s="86" t="s">
        <v>127</v>
      </c>
      <c r="D87" s="1" t="s">
        <v>63</v>
      </c>
      <c r="E87" s="1" t="s">
        <v>63</v>
      </c>
      <c r="F87" s="1" t="s">
        <v>63</v>
      </c>
      <c r="G87" s="1" t="s">
        <v>63</v>
      </c>
      <c r="H87" s="1" t="s">
        <v>63</v>
      </c>
      <c r="I87" s="1" t="s">
        <v>63</v>
      </c>
      <c r="J87" s="1" t="s">
        <v>63</v>
      </c>
      <c r="K87" s="1" t="s">
        <v>63</v>
      </c>
      <c r="L87" s="1" t="s">
        <v>63</v>
      </c>
      <c r="M87" s="1" t="s">
        <v>63</v>
      </c>
      <c r="N87" s="1" t="s">
        <v>63</v>
      </c>
      <c r="O87" s="1" t="s">
        <v>63</v>
      </c>
      <c r="P87" s="1" t="s">
        <v>63</v>
      </c>
      <c r="Q87" s="1" t="s">
        <v>63</v>
      </c>
      <c r="R87" s="1" t="s">
        <v>63</v>
      </c>
      <c r="S87" s="1" t="s">
        <v>63</v>
      </c>
      <c r="T87" s="1" t="s">
        <v>63</v>
      </c>
      <c r="U87" s="1" t="s">
        <v>63</v>
      </c>
      <c r="V87" s="1" t="s">
        <v>63</v>
      </c>
      <c r="W87" s="1" t="s">
        <v>63</v>
      </c>
      <c r="X87" s="1" t="s">
        <v>63</v>
      </c>
      <c r="Y87" s="1" t="s">
        <v>63</v>
      </c>
      <c r="Z87" s="1" t="s">
        <v>63</v>
      </c>
      <c r="AA87" s="1" t="s">
        <v>63</v>
      </c>
      <c r="AB87" s="19" t="str">
        <f t="shared" si="7"/>
        <v>no data</v>
      </c>
      <c r="AC87" s="19" t="str">
        <f t="shared" si="6"/>
        <v>no data</v>
      </c>
      <c r="AD87" s="26" t="str">
        <f t="shared" si="10"/>
        <v>no data</v>
      </c>
      <c r="AE87" s="1" t="s">
        <v>63</v>
      </c>
      <c r="AF87" s="1" t="s">
        <v>63</v>
      </c>
      <c r="AG87" s="1" t="s">
        <v>63</v>
      </c>
      <c r="AH87" s="1" t="s">
        <v>63</v>
      </c>
      <c r="AI87" s="19" t="str">
        <f t="shared" si="8"/>
        <v>no data</v>
      </c>
      <c r="AJ87" s="19" t="str">
        <f t="shared" si="11"/>
        <v>no data</v>
      </c>
      <c r="AK87" s="26" t="str">
        <f t="shared" si="12"/>
        <v>no data</v>
      </c>
      <c r="AL87" s="1" t="s">
        <v>63</v>
      </c>
      <c r="AM87" s="1" t="s">
        <v>63</v>
      </c>
      <c r="AN87" s="1" t="s">
        <v>63</v>
      </c>
      <c r="AO87" s="1" t="s">
        <v>63</v>
      </c>
      <c r="AP87" s="19" t="str">
        <f t="shared" si="9"/>
        <v>no data</v>
      </c>
      <c r="AQ87" s="19" t="str">
        <f t="shared" si="13"/>
        <v>no data</v>
      </c>
      <c r="AR87" s="26" t="str">
        <f t="shared" si="14"/>
        <v>no data</v>
      </c>
      <c r="AS87" s="86" t="s">
        <v>63</v>
      </c>
      <c r="AT87" s="86" t="s">
        <v>63</v>
      </c>
      <c r="AU87" s="86" t="s">
        <v>63</v>
      </c>
      <c r="AV87" s="86" t="s">
        <v>63</v>
      </c>
    </row>
    <row r="88" spans="1:48" x14ac:dyDescent="0.25">
      <c r="A88" s="1" t="s">
        <v>132</v>
      </c>
      <c r="B88" s="86"/>
      <c r="C88" s="86" t="s">
        <v>41</v>
      </c>
      <c r="D88" s="1">
        <v>820</v>
      </c>
      <c r="E88" s="1">
        <v>1072</v>
      </c>
      <c r="F88" s="1">
        <v>39594</v>
      </c>
      <c r="G88" s="1" t="s">
        <v>63</v>
      </c>
      <c r="H88" s="1">
        <v>1040</v>
      </c>
      <c r="I88" s="1">
        <v>1141</v>
      </c>
      <c r="J88" s="1">
        <v>41026</v>
      </c>
      <c r="K88" s="1" t="s">
        <v>63</v>
      </c>
      <c r="L88" s="1">
        <v>1187</v>
      </c>
      <c r="M88" s="1">
        <v>1299</v>
      </c>
      <c r="N88" s="1">
        <v>43479</v>
      </c>
      <c r="O88" s="1" t="s">
        <v>63</v>
      </c>
      <c r="P88" s="1">
        <v>1271</v>
      </c>
      <c r="Q88" s="1">
        <v>1382</v>
      </c>
      <c r="R88" s="1">
        <v>46972</v>
      </c>
      <c r="S88" s="1" t="s">
        <v>63</v>
      </c>
      <c r="T88" s="1">
        <v>1688</v>
      </c>
      <c r="U88" s="1">
        <v>1468</v>
      </c>
      <c r="V88" s="1">
        <v>55120</v>
      </c>
      <c r="W88" s="1" t="s">
        <v>63</v>
      </c>
      <c r="X88" s="1">
        <v>1803</v>
      </c>
      <c r="Y88" s="1">
        <v>1523</v>
      </c>
      <c r="Z88" s="1">
        <v>60561</v>
      </c>
      <c r="AA88" s="29" t="s">
        <v>63</v>
      </c>
      <c r="AB88" s="19" t="str">
        <f t="shared" si="7"/>
        <v>no data</v>
      </c>
      <c r="AC88" s="19">
        <f t="shared" si="6"/>
        <v>62084</v>
      </c>
      <c r="AD88" s="28" t="str">
        <f t="shared" si="10"/>
        <v>no data</v>
      </c>
      <c r="AE88" s="1">
        <v>2498</v>
      </c>
      <c r="AF88" s="1">
        <v>1574</v>
      </c>
      <c r="AG88" s="1">
        <v>64197</v>
      </c>
      <c r="AH88" s="1" t="s">
        <v>63</v>
      </c>
      <c r="AI88" s="19" t="str">
        <f t="shared" si="8"/>
        <v>no data</v>
      </c>
      <c r="AJ88" s="19">
        <f t="shared" si="11"/>
        <v>65771</v>
      </c>
      <c r="AK88" s="28" t="str">
        <f t="shared" si="12"/>
        <v>no data</v>
      </c>
      <c r="AL88" s="1">
        <v>2596</v>
      </c>
      <c r="AM88" s="1">
        <v>1609</v>
      </c>
      <c r="AN88" s="1">
        <v>70903</v>
      </c>
      <c r="AO88" s="1" t="s">
        <v>63</v>
      </c>
      <c r="AP88" s="19" t="str">
        <f t="shared" si="9"/>
        <v>no data</v>
      </c>
      <c r="AQ88" s="19">
        <f t="shared" si="13"/>
        <v>72512</v>
      </c>
      <c r="AR88" s="28" t="str">
        <f t="shared" si="14"/>
        <v>no data</v>
      </c>
      <c r="AS88" s="86" t="s">
        <v>63</v>
      </c>
      <c r="AT88" s="86" t="s">
        <v>63</v>
      </c>
      <c r="AU88" s="86" t="s">
        <v>63</v>
      </c>
      <c r="AV88" s="86" t="s">
        <v>63</v>
      </c>
    </row>
    <row r="89" spans="1:48" x14ac:dyDescent="0.25">
      <c r="A89" s="1" t="s">
        <v>133</v>
      </c>
      <c r="B89" s="86"/>
      <c r="C89" s="86" t="s">
        <v>31</v>
      </c>
      <c r="D89" s="1" t="s">
        <v>63</v>
      </c>
      <c r="E89" s="1" t="s">
        <v>63</v>
      </c>
      <c r="F89" s="1" t="s">
        <v>63</v>
      </c>
      <c r="G89" s="1" t="s">
        <v>63</v>
      </c>
      <c r="H89" s="1" t="s">
        <v>63</v>
      </c>
      <c r="I89" s="1" t="s">
        <v>63</v>
      </c>
      <c r="J89" s="1" t="s">
        <v>63</v>
      </c>
      <c r="K89" s="1" t="s">
        <v>63</v>
      </c>
      <c r="L89" s="1" t="s">
        <v>63</v>
      </c>
      <c r="M89" s="1" t="s">
        <v>63</v>
      </c>
      <c r="N89" s="1" t="s">
        <v>63</v>
      </c>
      <c r="O89" s="1" t="s">
        <v>63</v>
      </c>
      <c r="P89" s="1" t="s">
        <v>63</v>
      </c>
      <c r="Q89" s="1" t="s">
        <v>63</v>
      </c>
      <c r="R89" s="1" t="s">
        <v>63</v>
      </c>
      <c r="S89" s="1" t="s">
        <v>63</v>
      </c>
      <c r="T89" s="1" t="s">
        <v>63</v>
      </c>
      <c r="U89" s="1" t="s">
        <v>63</v>
      </c>
      <c r="V89" s="1" t="s">
        <v>63</v>
      </c>
      <c r="W89" s="1" t="s">
        <v>63</v>
      </c>
      <c r="X89" s="1" t="s">
        <v>63</v>
      </c>
      <c r="Y89" s="1" t="s">
        <v>63</v>
      </c>
      <c r="Z89" s="1" t="s">
        <v>63</v>
      </c>
      <c r="AA89" s="1" t="s">
        <v>63</v>
      </c>
      <c r="AB89" s="19" t="str">
        <f t="shared" si="7"/>
        <v>no data</v>
      </c>
      <c r="AC89" s="19" t="str">
        <f t="shared" si="6"/>
        <v>no data</v>
      </c>
      <c r="AD89" s="26" t="str">
        <f t="shared" si="10"/>
        <v>no data</v>
      </c>
      <c r="AE89" s="1" t="s">
        <v>63</v>
      </c>
      <c r="AF89" s="1" t="s">
        <v>63</v>
      </c>
      <c r="AG89" s="1" t="s">
        <v>63</v>
      </c>
      <c r="AH89" s="1" t="s">
        <v>63</v>
      </c>
      <c r="AI89" s="19" t="str">
        <f t="shared" si="8"/>
        <v>no data</v>
      </c>
      <c r="AJ89" s="19" t="str">
        <f t="shared" si="11"/>
        <v>no data</v>
      </c>
      <c r="AK89" s="26" t="str">
        <f t="shared" si="12"/>
        <v>no data</v>
      </c>
      <c r="AL89" s="1" t="s">
        <v>63</v>
      </c>
      <c r="AM89" s="1" t="s">
        <v>63</v>
      </c>
      <c r="AN89" s="1" t="s">
        <v>63</v>
      </c>
      <c r="AO89" s="1" t="s">
        <v>63</v>
      </c>
      <c r="AP89" s="19" t="str">
        <f t="shared" si="9"/>
        <v>no data</v>
      </c>
      <c r="AQ89" s="19" t="str">
        <f t="shared" si="13"/>
        <v>no data</v>
      </c>
      <c r="AR89" s="26" t="str">
        <f t="shared" si="14"/>
        <v>no data</v>
      </c>
      <c r="AS89" s="86" t="s">
        <v>63</v>
      </c>
      <c r="AT89" s="86" t="s">
        <v>63</v>
      </c>
      <c r="AU89" s="86" t="s">
        <v>63</v>
      </c>
      <c r="AV89" s="86" t="s">
        <v>63</v>
      </c>
    </row>
    <row r="90" spans="1:48" x14ac:dyDescent="0.25">
      <c r="A90" s="1" t="s">
        <v>134</v>
      </c>
      <c r="B90" s="86"/>
      <c r="C90" s="86" t="s">
        <v>73</v>
      </c>
      <c r="D90" s="1" t="s">
        <v>63</v>
      </c>
      <c r="E90" s="1" t="s">
        <v>63</v>
      </c>
      <c r="F90" s="1" t="s">
        <v>63</v>
      </c>
      <c r="G90" s="1" t="s">
        <v>63</v>
      </c>
      <c r="H90" s="1" t="s">
        <v>63</v>
      </c>
      <c r="I90" s="1" t="s">
        <v>63</v>
      </c>
      <c r="J90" s="1" t="s">
        <v>63</v>
      </c>
      <c r="K90" s="1" t="s">
        <v>63</v>
      </c>
      <c r="L90" s="1" t="s">
        <v>63</v>
      </c>
      <c r="M90" s="1" t="s">
        <v>63</v>
      </c>
      <c r="N90" s="1" t="s">
        <v>63</v>
      </c>
      <c r="O90" s="1" t="s">
        <v>63</v>
      </c>
      <c r="P90" s="1" t="s">
        <v>63</v>
      </c>
      <c r="Q90" s="1" t="s">
        <v>63</v>
      </c>
      <c r="R90" s="1" t="s">
        <v>63</v>
      </c>
      <c r="S90" s="1" t="s">
        <v>63</v>
      </c>
      <c r="T90" s="1" t="s">
        <v>63</v>
      </c>
      <c r="U90" s="1" t="s">
        <v>63</v>
      </c>
      <c r="V90" s="1" t="s">
        <v>63</v>
      </c>
      <c r="W90" s="1" t="s">
        <v>63</v>
      </c>
      <c r="X90" s="1" t="s">
        <v>63</v>
      </c>
      <c r="Y90" s="1" t="s">
        <v>63</v>
      </c>
      <c r="Z90" s="1" t="s">
        <v>63</v>
      </c>
      <c r="AA90" s="1" t="s">
        <v>63</v>
      </c>
      <c r="AB90" s="19" t="str">
        <f t="shared" si="7"/>
        <v>no data</v>
      </c>
      <c r="AC90" s="19" t="str">
        <f t="shared" si="6"/>
        <v>no data</v>
      </c>
      <c r="AD90" s="26" t="str">
        <f t="shared" si="10"/>
        <v>no data</v>
      </c>
      <c r="AE90" s="1" t="s">
        <v>63</v>
      </c>
      <c r="AF90" s="1" t="s">
        <v>63</v>
      </c>
      <c r="AG90" s="1" t="s">
        <v>63</v>
      </c>
      <c r="AH90" s="1" t="s">
        <v>63</v>
      </c>
      <c r="AI90" s="19" t="str">
        <f t="shared" si="8"/>
        <v>no data</v>
      </c>
      <c r="AJ90" s="19" t="str">
        <f t="shared" si="11"/>
        <v>no data</v>
      </c>
      <c r="AK90" s="26" t="str">
        <f t="shared" si="12"/>
        <v>no data</v>
      </c>
      <c r="AL90" s="1" t="s">
        <v>63</v>
      </c>
      <c r="AM90" s="1" t="s">
        <v>63</v>
      </c>
      <c r="AN90" s="1" t="s">
        <v>63</v>
      </c>
      <c r="AO90" s="1" t="s">
        <v>63</v>
      </c>
      <c r="AP90" s="19" t="str">
        <f t="shared" si="9"/>
        <v>no data</v>
      </c>
      <c r="AQ90" s="19" t="str">
        <f t="shared" si="13"/>
        <v>no data</v>
      </c>
      <c r="AR90" s="26" t="str">
        <f t="shared" si="14"/>
        <v>no data</v>
      </c>
      <c r="AS90" s="86" t="s">
        <v>63</v>
      </c>
      <c r="AT90" s="86" t="s">
        <v>63</v>
      </c>
      <c r="AU90" s="86" t="s">
        <v>63</v>
      </c>
      <c r="AV90" s="86" t="s">
        <v>63</v>
      </c>
    </row>
    <row r="91" spans="1:48" x14ac:dyDescent="0.25">
      <c r="A91" s="1" t="s">
        <v>160</v>
      </c>
      <c r="B91" s="86"/>
      <c r="C91" s="86" t="s">
        <v>278</v>
      </c>
      <c r="D91" s="1" t="s">
        <v>63</v>
      </c>
      <c r="E91" s="1" t="s">
        <v>63</v>
      </c>
      <c r="F91" s="1" t="s">
        <v>63</v>
      </c>
      <c r="G91" s="1" t="s">
        <v>63</v>
      </c>
      <c r="H91" s="1" t="s">
        <v>63</v>
      </c>
      <c r="I91" s="1" t="s">
        <v>63</v>
      </c>
      <c r="J91" s="1" t="s">
        <v>63</v>
      </c>
      <c r="K91" s="1" t="s">
        <v>63</v>
      </c>
      <c r="L91" s="1" t="s">
        <v>63</v>
      </c>
      <c r="M91" s="1" t="s">
        <v>63</v>
      </c>
      <c r="N91" s="1" t="s">
        <v>63</v>
      </c>
      <c r="O91" s="1" t="s">
        <v>63</v>
      </c>
      <c r="P91" s="1" t="s">
        <v>63</v>
      </c>
      <c r="Q91" s="1" t="s">
        <v>63</v>
      </c>
      <c r="R91" s="1" t="s">
        <v>63</v>
      </c>
      <c r="S91" s="1" t="s">
        <v>63</v>
      </c>
      <c r="T91" s="1" t="s">
        <v>63</v>
      </c>
      <c r="U91" s="1" t="s">
        <v>63</v>
      </c>
      <c r="V91" s="1" t="s">
        <v>63</v>
      </c>
      <c r="W91" s="1" t="s">
        <v>63</v>
      </c>
      <c r="X91" s="1" t="s">
        <v>63</v>
      </c>
      <c r="Y91" s="1" t="s">
        <v>63</v>
      </c>
      <c r="Z91" s="1" t="s">
        <v>63</v>
      </c>
      <c r="AA91" s="1" t="s">
        <v>63</v>
      </c>
      <c r="AB91" s="19" t="str">
        <f t="shared" si="7"/>
        <v>no data</v>
      </c>
      <c r="AC91" s="19" t="str">
        <f t="shared" si="6"/>
        <v>no data</v>
      </c>
      <c r="AD91" s="26" t="str">
        <f t="shared" si="10"/>
        <v>no data</v>
      </c>
      <c r="AE91" s="1" t="s">
        <v>63</v>
      </c>
      <c r="AF91" s="1" t="s">
        <v>63</v>
      </c>
      <c r="AG91" s="1" t="s">
        <v>63</v>
      </c>
      <c r="AH91" s="1" t="s">
        <v>63</v>
      </c>
      <c r="AI91" s="19" t="str">
        <f t="shared" si="8"/>
        <v>no data</v>
      </c>
      <c r="AJ91" s="19" t="str">
        <f t="shared" si="11"/>
        <v>no data</v>
      </c>
      <c r="AK91" s="26" t="str">
        <f t="shared" si="12"/>
        <v>no data</v>
      </c>
      <c r="AL91" s="1" t="s">
        <v>63</v>
      </c>
      <c r="AM91" s="1" t="s">
        <v>63</v>
      </c>
      <c r="AN91" s="1" t="s">
        <v>63</v>
      </c>
      <c r="AO91" s="1" t="s">
        <v>63</v>
      </c>
      <c r="AP91" s="19" t="str">
        <f t="shared" si="9"/>
        <v>no data</v>
      </c>
      <c r="AQ91" s="19" t="str">
        <f t="shared" si="13"/>
        <v>no data</v>
      </c>
      <c r="AR91" s="26" t="str">
        <f t="shared" si="14"/>
        <v>no data</v>
      </c>
      <c r="AS91" s="86" t="s">
        <v>63</v>
      </c>
      <c r="AT91" s="86" t="s">
        <v>63</v>
      </c>
      <c r="AU91" s="86" t="s">
        <v>63</v>
      </c>
      <c r="AV91" s="86" t="s">
        <v>63</v>
      </c>
    </row>
    <row r="92" spans="1:48" x14ac:dyDescent="0.25">
      <c r="A92" s="1" t="s">
        <v>161</v>
      </c>
      <c r="B92" s="86"/>
      <c r="C92" s="86" t="s">
        <v>244</v>
      </c>
      <c r="D92" s="1" t="s">
        <v>63</v>
      </c>
      <c r="E92" s="1" t="s">
        <v>63</v>
      </c>
      <c r="F92" s="1" t="s">
        <v>63</v>
      </c>
      <c r="G92" s="1" t="s">
        <v>63</v>
      </c>
      <c r="H92" s="1" t="s">
        <v>63</v>
      </c>
      <c r="I92" s="1" t="s">
        <v>63</v>
      </c>
      <c r="J92" s="1" t="s">
        <v>63</v>
      </c>
      <c r="K92" s="1" t="s">
        <v>63</v>
      </c>
      <c r="L92" s="1" t="s">
        <v>63</v>
      </c>
      <c r="M92" s="1" t="s">
        <v>63</v>
      </c>
      <c r="N92" s="1" t="s">
        <v>63</v>
      </c>
      <c r="O92" s="1" t="s">
        <v>63</v>
      </c>
      <c r="P92" s="1" t="s">
        <v>63</v>
      </c>
      <c r="Q92" s="1" t="s">
        <v>63</v>
      </c>
      <c r="R92" s="1" t="s">
        <v>63</v>
      </c>
      <c r="S92" s="1" t="s">
        <v>63</v>
      </c>
      <c r="T92" s="1" t="s">
        <v>63</v>
      </c>
      <c r="U92" s="1" t="s">
        <v>63</v>
      </c>
      <c r="V92" s="1" t="s">
        <v>63</v>
      </c>
      <c r="W92" s="1" t="s">
        <v>63</v>
      </c>
      <c r="X92" s="1" t="s">
        <v>63</v>
      </c>
      <c r="Y92" s="1" t="s">
        <v>63</v>
      </c>
      <c r="Z92" s="1" t="s">
        <v>63</v>
      </c>
      <c r="AA92" s="1" t="s">
        <v>63</v>
      </c>
      <c r="AB92" s="19" t="str">
        <f t="shared" si="7"/>
        <v>no data</v>
      </c>
      <c r="AC92" s="19" t="str">
        <f t="shared" si="6"/>
        <v>no data</v>
      </c>
      <c r="AD92" s="26" t="str">
        <f t="shared" si="10"/>
        <v>no data</v>
      </c>
      <c r="AE92" s="1" t="s">
        <v>63</v>
      </c>
      <c r="AF92" s="1" t="s">
        <v>63</v>
      </c>
      <c r="AG92" s="1" t="s">
        <v>63</v>
      </c>
      <c r="AH92" s="1" t="s">
        <v>63</v>
      </c>
      <c r="AI92" s="19" t="str">
        <f t="shared" si="8"/>
        <v>no data</v>
      </c>
      <c r="AJ92" s="19" t="str">
        <f t="shared" si="11"/>
        <v>no data</v>
      </c>
      <c r="AK92" s="26" t="str">
        <f t="shared" si="12"/>
        <v>no data</v>
      </c>
      <c r="AL92" s="1" t="s">
        <v>63</v>
      </c>
      <c r="AM92" s="1" t="s">
        <v>63</v>
      </c>
      <c r="AN92" s="1" t="s">
        <v>63</v>
      </c>
      <c r="AO92" s="1" t="s">
        <v>63</v>
      </c>
      <c r="AP92" s="19" t="str">
        <f t="shared" si="9"/>
        <v>no data</v>
      </c>
      <c r="AQ92" s="19" t="str">
        <f t="shared" si="13"/>
        <v>no data</v>
      </c>
      <c r="AR92" s="26" t="str">
        <f t="shared" si="14"/>
        <v>no data</v>
      </c>
      <c r="AS92" s="86" t="s">
        <v>63</v>
      </c>
      <c r="AT92" s="86" t="s">
        <v>63</v>
      </c>
      <c r="AU92" s="86" t="s">
        <v>63</v>
      </c>
      <c r="AV92" s="86" t="s">
        <v>63</v>
      </c>
    </row>
    <row r="93" spans="1:48" x14ac:dyDescent="0.25">
      <c r="A93" s="1" t="s">
        <v>162</v>
      </c>
      <c r="B93" s="86"/>
      <c r="C93" s="86" t="s">
        <v>279</v>
      </c>
      <c r="D93" s="1" t="s">
        <v>63</v>
      </c>
      <c r="E93" s="1" t="s">
        <v>63</v>
      </c>
      <c r="F93" s="1" t="s">
        <v>63</v>
      </c>
      <c r="G93" s="1" t="s">
        <v>63</v>
      </c>
      <c r="H93" s="1" t="s">
        <v>63</v>
      </c>
      <c r="I93" s="1" t="s">
        <v>63</v>
      </c>
      <c r="J93" s="1" t="s">
        <v>63</v>
      </c>
      <c r="K93" s="1" t="s">
        <v>63</v>
      </c>
      <c r="L93" s="1">
        <v>22375</v>
      </c>
      <c r="M93" s="1">
        <v>41537</v>
      </c>
      <c r="N93" s="1">
        <v>114931</v>
      </c>
      <c r="O93" s="1" t="s">
        <v>63</v>
      </c>
      <c r="P93" s="1">
        <v>25059</v>
      </c>
      <c r="Q93" s="1">
        <v>47611</v>
      </c>
      <c r="R93" s="1">
        <v>129058</v>
      </c>
      <c r="S93" s="1" t="s">
        <v>63</v>
      </c>
      <c r="T93" s="1">
        <v>31024</v>
      </c>
      <c r="U93" s="1">
        <v>56434</v>
      </c>
      <c r="V93" s="1">
        <v>144219</v>
      </c>
      <c r="W93" s="1" t="s">
        <v>63</v>
      </c>
      <c r="X93" s="1">
        <v>36032</v>
      </c>
      <c r="Y93" s="1">
        <v>64336</v>
      </c>
      <c r="Z93" s="1">
        <v>163800</v>
      </c>
      <c r="AA93" s="29" t="s">
        <v>63</v>
      </c>
      <c r="AB93" s="19" t="str">
        <f t="shared" si="7"/>
        <v>no data</v>
      </c>
      <c r="AC93" s="19">
        <f t="shared" si="6"/>
        <v>228136</v>
      </c>
      <c r="AD93" s="28" t="str">
        <f t="shared" si="10"/>
        <v>no data</v>
      </c>
      <c r="AE93" s="1">
        <v>36805</v>
      </c>
      <c r="AF93" s="1">
        <v>71146</v>
      </c>
      <c r="AG93" s="1">
        <v>179529</v>
      </c>
      <c r="AH93" s="1" t="s">
        <v>63</v>
      </c>
      <c r="AI93" s="19" t="str">
        <f t="shared" si="8"/>
        <v>no data</v>
      </c>
      <c r="AJ93" s="19">
        <f t="shared" si="11"/>
        <v>250675</v>
      </c>
      <c r="AK93" s="28" t="str">
        <f t="shared" si="12"/>
        <v>no data</v>
      </c>
      <c r="AL93" s="1">
        <v>37813</v>
      </c>
      <c r="AM93" s="1">
        <v>76621</v>
      </c>
      <c r="AN93" s="1">
        <v>202875</v>
      </c>
      <c r="AO93" s="1" t="s">
        <v>63</v>
      </c>
      <c r="AP93" s="19" t="str">
        <f t="shared" si="9"/>
        <v>no data</v>
      </c>
      <c r="AQ93" s="19">
        <f t="shared" si="13"/>
        <v>279496</v>
      </c>
      <c r="AR93" s="28" t="str">
        <f t="shared" si="14"/>
        <v>no data</v>
      </c>
      <c r="AS93" s="86">
        <v>42950</v>
      </c>
      <c r="AT93" s="86">
        <v>83268</v>
      </c>
      <c r="AU93" s="86">
        <v>230928</v>
      </c>
      <c r="AV93" s="86" t="s">
        <v>63</v>
      </c>
    </row>
    <row r="94" spans="1:48" x14ac:dyDescent="0.25">
      <c r="A94" s="1" t="s">
        <v>163</v>
      </c>
      <c r="B94" s="86"/>
      <c r="C94" s="86" t="s">
        <v>46</v>
      </c>
      <c r="D94" s="1">
        <v>1294</v>
      </c>
      <c r="E94" s="1">
        <v>2267</v>
      </c>
      <c r="F94" s="1">
        <v>10642</v>
      </c>
      <c r="G94" s="1">
        <v>25</v>
      </c>
      <c r="H94" s="1">
        <v>1161</v>
      </c>
      <c r="I94" s="1">
        <v>2551</v>
      </c>
      <c r="J94" s="1">
        <v>11040</v>
      </c>
      <c r="K94" s="1">
        <v>99</v>
      </c>
      <c r="L94" s="1">
        <v>947</v>
      </c>
      <c r="M94" s="1">
        <v>2451</v>
      </c>
      <c r="N94" s="1">
        <v>11493</v>
      </c>
      <c r="O94" s="1">
        <v>25</v>
      </c>
      <c r="P94" s="1">
        <v>833</v>
      </c>
      <c r="Q94" s="1">
        <v>2380</v>
      </c>
      <c r="R94" s="1">
        <v>12177</v>
      </c>
      <c r="S94" s="1">
        <v>78</v>
      </c>
      <c r="T94" s="1">
        <v>797</v>
      </c>
      <c r="U94" s="1">
        <v>3073</v>
      </c>
      <c r="V94" s="1">
        <v>10659</v>
      </c>
      <c r="W94" s="1">
        <v>112</v>
      </c>
      <c r="X94" s="1">
        <v>1137</v>
      </c>
      <c r="Y94" s="1">
        <v>3668</v>
      </c>
      <c r="Z94" s="1">
        <v>10552</v>
      </c>
      <c r="AA94" s="1">
        <v>57</v>
      </c>
      <c r="AB94" s="19">
        <f t="shared" si="7"/>
        <v>1194</v>
      </c>
      <c r="AC94" s="19">
        <f t="shared" si="6"/>
        <v>14220</v>
      </c>
      <c r="AD94" s="26">
        <f t="shared" si="10"/>
        <v>7.7462047489295444E-2</v>
      </c>
      <c r="AE94" s="1">
        <v>1516</v>
      </c>
      <c r="AF94" s="1">
        <v>3913</v>
      </c>
      <c r="AG94" s="1">
        <v>10503</v>
      </c>
      <c r="AH94" s="1">
        <v>45</v>
      </c>
      <c r="AI94" s="19">
        <f t="shared" si="8"/>
        <v>1561</v>
      </c>
      <c r="AJ94" s="19">
        <f t="shared" si="11"/>
        <v>14416</v>
      </c>
      <c r="AK94" s="26">
        <f t="shared" si="12"/>
        <v>9.7702947987732366E-2</v>
      </c>
      <c r="AL94" s="1">
        <v>1014</v>
      </c>
      <c r="AM94" s="1">
        <v>3975</v>
      </c>
      <c r="AN94" s="1">
        <v>11910</v>
      </c>
      <c r="AO94" s="1">
        <v>84</v>
      </c>
      <c r="AP94" s="19">
        <f t="shared" si="9"/>
        <v>1098</v>
      </c>
      <c r="AQ94" s="19">
        <f t="shared" si="13"/>
        <v>15885</v>
      </c>
      <c r="AR94" s="26">
        <f t="shared" si="14"/>
        <v>6.4652888182299945E-2</v>
      </c>
      <c r="AS94" s="86" t="s">
        <v>63</v>
      </c>
      <c r="AT94" s="86" t="s">
        <v>63</v>
      </c>
      <c r="AU94" s="86" t="s">
        <v>63</v>
      </c>
      <c r="AV94" s="86" t="s">
        <v>63</v>
      </c>
    </row>
    <row r="95" spans="1:48" x14ac:dyDescent="0.25">
      <c r="A95" s="1" t="s">
        <v>164</v>
      </c>
      <c r="B95" s="86"/>
      <c r="C95" s="86" t="s">
        <v>40</v>
      </c>
      <c r="D95" s="1">
        <v>27058</v>
      </c>
      <c r="E95" s="1">
        <v>62114</v>
      </c>
      <c r="F95" s="1">
        <v>15531</v>
      </c>
      <c r="G95" s="1">
        <v>435</v>
      </c>
      <c r="H95" s="1">
        <v>25667</v>
      </c>
      <c r="I95" s="1">
        <v>60811</v>
      </c>
      <c r="J95" s="1">
        <v>15695</v>
      </c>
      <c r="K95" s="1">
        <v>361</v>
      </c>
      <c r="L95" s="1">
        <v>24741</v>
      </c>
      <c r="M95" s="1">
        <v>61811</v>
      </c>
      <c r="N95" s="1">
        <v>16044</v>
      </c>
      <c r="O95" s="1">
        <v>335</v>
      </c>
      <c r="P95" s="1">
        <v>24153</v>
      </c>
      <c r="Q95" s="1">
        <v>61755</v>
      </c>
      <c r="R95" s="1">
        <v>20786</v>
      </c>
      <c r="S95" s="1">
        <v>332</v>
      </c>
      <c r="T95" s="1">
        <v>24117</v>
      </c>
      <c r="U95" s="1">
        <v>62279</v>
      </c>
      <c r="V95" s="1">
        <v>25099</v>
      </c>
      <c r="W95" s="1">
        <v>348</v>
      </c>
      <c r="X95" s="1">
        <v>22856</v>
      </c>
      <c r="Y95" s="1">
        <v>63912</v>
      </c>
      <c r="Z95" s="1">
        <v>25411</v>
      </c>
      <c r="AA95" s="1">
        <v>341</v>
      </c>
      <c r="AB95" s="19">
        <f t="shared" si="7"/>
        <v>23197</v>
      </c>
      <c r="AC95" s="19">
        <f t="shared" si="6"/>
        <v>89323</v>
      </c>
      <c r="AD95" s="26">
        <f t="shared" si="10"/>
        <v>0.20615890508354071</v>
      </c>
      <c r="AE95" s="1">
        <v>22147</v>
      </c>
      <c r="AF95" s="1">
        <v>63830</v>
      </c>
      <c r="AG95" s="1">
        <v>25033</v>
      </c>
      <c r="AH95" s="1">
        <v>151</v>
      </c>
      <c r="AI95" s="19">
        <f t="shared" si="8"/>
        <v>22298</v>
      </c>
      <c r="AJ95" s="19">
        <f t="shared" si="11"/>
        <v>88863</v>
      </c>
      <c r="AK95" s="26">
        <f t="shared" si="12"/>
        <v>0.20059193422153454</v>
      </c>
      <c r="AL95" s="1">
        <v>21811</v>
      </c>
      <c r="AM95" s="1">
        <v>63969</v>
      </c>
      <c r="AN95" s="1">
        <v>26614</v>
      </c>
      <c r="AO95" s="1">
        <v>154</v>
      </c>
      <c r="AP95" s="19">
        <f t="shared" si="9"/>
        <v>21965</v>
      </c>
      <c r="AQ95" s="19">
        <f t="shared" si="13"/>
        <v>90583</v>
      </c>
      <c r="AR95" s="26">
        <f t="shared" si="14"/>
        <v>0.19516117567615596</v>
      </c>
      <c r="AS95" s="86">
        <v>21518</v>
      </c>
      <c r="AT95" s="86">
        <v>65028</v>
      </c>
      <c r="AU95" s="86">
        <v>28492</v>
      </c>
      <c r="AV95" s="86">
        <v>178</v>
      </c>
    </row>
    <row r="96" spans="1:48" x14ac:dyDescent="0.25">
      <c r="A96" s="1" t="s">
        <v>165</v>
      </c>
      <c r="B96" s="86"/>
      <c r="C96" s="86" t="s">
        <v>182</v>
      </c>
      <c r="D96" s="1">
        <v>1242</v>
      </c>
      <c r="E96" s="1">
        <v>282</v>
      </c>
      <c r="F96" s="1">
        <v>4117</v>
      </c>
      <c r="G96" s="1" t="s">
        <v>63</v>
      </c>
      <c r="H96" s="1">
        <v>1246</v>
      </c>
      <c r="I96" s="1">
        <v>336</v>
      </c>
      <c r="J96" s="1">
        <v>4565</v>
      </c>
      <c r="K96" s="1" t="s">
        <v>63</v>
      </c>
      <c r="L96" s="1">
        <v>1275</v>
      </c>
      <c r="M96" s="1">
        <v>420</v>
      </c>
      <c r="N96" s="1">
        <v>5056</v>
      </c>
      <c r="O96" s="1" t="s">
        <v>63</v>
      </c>
      <c r="P96" s="1">
        <v>1375</v>
      </c>
      <c r="Q96" s="1">
        <v>467</v>
      </c>
      <c r="R96" s="1">
        <v>5635</v>
      </c>
      <c r="S96" s="1" t="s">
        <v>63</v>
      </c>
      <c r="T96" s="1">
        <v>1460</v>
      </c>
      <c r="U96" s="1">
        <v>495</v>
      </c>
      <c r="V96" s="1">
        <v>5799</v>
      </c>
      <c r="W96" s="1" t="s">
        <v>63</v>
      </c>
      <c r="X96" s="1">
        <v>1509</v>
      </c>
      <c r="Y96" s="1">
        <v>424</v>
      </c>
      <c r="Z96" s="1">
        <v>6434</v>
      </c>
      <c r="AA96" s="1" t="s">
        <v>63</v>
      </c>
      <c r="AB96" s="19" t="str">
        <f t="shared" si="7"/>
        <v>no data</v>
      </c>
      <c r="AC96" s="19">
        <f t="shared" si="6"/>
        <v>6858</v>
      </c>
      <c r="AD96" s="26" t="str">
        <f t="shared" si="10"/>
        <v>no data</v>
      </c>
      <c r="AE96" s="1">
        <v>1617</v>
      </c>
      <c r="AF96" s="1">
        <v>437</v>
      </c>
      <c r="AG96" s="1">
        <v>7057</v>
      </c>
      <c r="AH96" s="1" t="s">
        <v>63</v>
      </c>
      <c r="AI96" s="19" t="str">
        <f t="shared" si="8"/>
        <v>no data</v>
      </c>
      <c r="AJ96" s="19">
        <f t="shared" si="11"/>
        <v>7494</v>
      </c>
      <c r="AK96" s="26" t="str">
        <f t="shared" si="12"/>
        <v>no data</v>
      </c>
      <c r="AL96" s="1">
        <v>1757</v>
      </c>
      <c r="AM96" s="1">
        <v>518</v>
      </c>
      <c r="AN96" s="1">
        <v>7376</v>
      </c>
      <c r="AO96" s="1" t="s">
        <v>63</v>
      </c>
      <c r="AP96" s="19" t="str">
        <f t="shared" si="9"/>
        <v>no data</v>
      </c>
      <c r="AQ96" s="19">
        <f t="shared" si="13"/>
        <v>7894</v>
      </c>
      <c r="AR96" s="26" t="str">
        <f t="shared" si="14"/>
        <v>no data</v>
      </c>
      <c r="AS96" s="86" t="s">
        <v>63</v>
      </c>
      <c r="AT96" s="86" t="s">
        <v>63</v>
      </c>
      <c r="AU96" s="86" t="s">
        <v>63</v>
      </c>
      <c r="AV96" s="86" t="s">
        <v>63</v>
      </c>
    </row>
    <row r="97" spans="1:52" x14ac:dyDescent="0.25">
      <c r="A97" s="1" t="s">
        <v>166</v>
      </c>
      <c r="B97" s="86"/>
      <c r="C97" s="86" t="s">
        <v>280</v>
      </c>
      <c r="D97" s="1">
        <v>1257.692</v>
      </c>
      <c r="E97" s="1">
        <v>968</v>
      </c>
      <c r="F97" s="1">
        <v>16738</v>
      </c>
      <c r="G97" s="1">
        <v>44.606000000000002</v>
      </c>
      <c r="H97" s="1">
        <v>1764.8979999999999</v>
      </c>
      <c r="I97" s="1">
        <v>1032</v>
      </c>
      <c r="J97" s="1">
        <v>16924</v>
      </c>
      <c r="K97" s="1">
        <v>50.966999999999999</v>
      </c>
      <c r="L97" s="1">
        <v>1227</v>
      </c>
      <c r="M97" s="1">
        <v>1135</v>
      </c>
      <c r="N97" s="1">
        <v>18091</v>
      </c>
      <c r="O97" s="1">
        <v>53.509</v>
      </c>
      <c r="P97" s="1">
        <v>896.20899999999995</v>
      </c>
      <c r="Q97" s="1">
        <v>1116</v>
      </c>
      <c r="R97" s="1">
        <v>18414</v>
      </c>
      <c r="S97" s="1">
        <v>56</v>
      </c>
      <c r="T97" s="1">
        <v>824.87800000000004</v>
      </c>
      <c r="U97" s="1">
        <v>1106</v>
      </c>
      <c r="V97" s="1">
        <v>20990</v>
      </c>
      <c r="W97" s="1">
        <v>49</v>
      </c>
      <c r="X97" s="1">
        <v>802.60799999999995</v>
      </c>
      <c r="Y97" s="1">
        <v>1194</v>
      </c>
      <c r="Z97" s="1">
        <v>22464</v>
      </c>
      <c r="AA97" s="1">
        <v>110</v>
      </c>
      <c r="AB97" s="19">
        <f t="shared" si="7"/>
        <v>912.60799999999995</v>
      </c>
      <c r="AC97" s="19">
        <f t="shared" si="6"/>
        <v>23658</v>
      </c>
      <c r="AD97" s="26">
        <f t="shared" si="10"/>
        <v>3.7142263634664635E-2</v>
      </c>
      <c r="AE97" s="1">
        <v>847.63199999999995</v>
      </c>
      <c r="AF97" s="1">
        <v>1182</v>
      </c>
      <c r="AG97" s="1">
        <v>25767</v>
      </c>
      <c r="AH97" s="1">
        <v>112</v>
      </c>
      <c r="AI97" s="19">
        <f t="shared" si="8"/>
        <v>959.63199999999995</v>
      </c>
      <c r="AJ97" s="19">
        <f t="shared" si="11"/>
        <v>26949</v>
      </c>
      <c r="AK97" s="26">
        <f t="shared" si="12"/>
        <v>3.438477385777991E-2</v>
      </c>
      <c r="AL97" s="1" t="s">
        <v>63</v>
      </c>
      <c r="AM97" s="1" t="s">
        <v>63</v>
      </c>
      <c r="AN97" s="1" t="s">
        <v>63</v>
      </c>
      <c r="AO97" s="1" t="s">
        <v>63</v>
      </c>
      <c r="AP97" s="19" t="str">
        <f t="shared" si="9"/>
        <v>no data</v>
      </c>
      <c r="AQ97" s="19" t="str">
        <f t="shared" si="13"/>
        <v>no data</v>
      </c>
      <c r="AR97" s="26" t="str">
        <f t="shared" si="14"/>
        <v>no data</v>
      </c>
      <c r="AS97" s="86" t="s">
        <v>63</v>
      </c>
      <c r="AT97" s="86" t="s">
        <v>63</v>
      </c>
      <c r="AU97" s="86" t="s">
        <v>63</v>
      </c>
      <c r="AV97" s="86" t="s">
        <v>63</v>
      </c>
    </row>
    <row r="98" spans="1:52" x14ac:dyDescent="0.25">
      <c r="A98" s="1" t="s">
        <v>167</v>
      </c>
      <c r="B98" s="86"/>
      <c r="C98" s="86" t="s">
        <v>18</v>
      </c>
      <c r="D98" s="1">
        <v>3477.06</v>
      </c>
      <c r="E98" s="1">
        <v>4365</v>
      </c>
      <c r="F98" s="1">
        <v>20869</v>
      </c>
      <c r="G98" s="1">
        <v>370</v>
      </c>
      <c r="H98" s="1">
        <v>3913.25</v>
      </c>
      <c r="I98" s="1">
        <v>4879</v>
      </c>
      <c r="J98" s="1">
        <v>22307</v>
      </c>
      <c r="K98" s="1">
        <v>298</v>
      </c>
      <c r="L98" s="1">
        <v>3993.6950000000002</v>
      </c>
      <c r="M98" s="1">
        <v>5148</v>
      </c>
      <c r="N98" s="1">
        <v>24261</v>
      </c>
      <c r="O98" s="1">
        <v>298</v>
      </c>
      <c r="P98" s="1">
        <v>4541.8860000000004</v>
      </c>
      <c r="Q98" s="1">
        <v>5699</v>
      </c>
      <c r="R98" s="1">
        <v>25258</v>
      </c>
      <c r="S98" s="1">
        <v>263</v>
      </c>
      <c r="T98" s="1">
        <v>5263.8249999999998</v>
      </c>
      <c r="U98" s="1">
        <v>6083</v>
      </c>
      <c r="V98" s="1">
        <v>26416</v>
      </c>
      <c r="W98" s="1">
        <v>336</v>
      </c>
      <c r="X98" s="1">
        <v>5773.1840000000002</v>
      </c>
      <c r="Y98" s="1">
        <v>6291</v>
      </c>
      <c r="Z98" s="1">
        <v>27271.606</v>
      </c>
      <c r="AA98" s="1">
        <v>391</v>
      </c>
      <c r="AB98" s="19">
        <f t="shared" si="7"/>
        <v>6164.1840000000002</v>
      </c>
      <c r="AC98" s="19">
        <f t="shared" si="6"/>
        <v>33562.606</v>
      </c>
      <c r="AD98" s="26">
        <f t="shared" si="10"/>
        <v>0.15516441172317219</v>
      </c>
      <c r="AE98" s="1">
        <v>6613.5150000000003</v>
      </c>
      <c r="AF98" s="1">
        <v>6561</v>
      </c>
      <c r="AG98" s="1">
        <v>27226</v>
      </c>
      <c r="AH98" s="1">
        <v>521</v>
      </c>
      <c r="AI98" s="19">
        <f t="shared" si="8"/>
        <v>7134.5150000000003</v>
      </c>
      <c r="AJ98" s="19">
        <f t="shared" si="11"/>
        <v>33787</v>
      </c>
      <c r="AK98" s="26">
        <f t="shared" si="12"/>
        <v>0.17434630658224654</v>
      </c>
      <c r="AL98" s="1">
        <v>7068.59</v>
      </c>
      <c r="AM98" s="1">
        <v>6656</v>
      </c>
      <c r="AN98" s="1">
        <v>27248</v>
      </c>
      <c r="AO98" s="1">
        <v>423</v>
      </c>
      <c r="AP98" s="19">
        <f t="shared" si="9"/>
        <v>7491.59</v>
      </c>
      <c r="AQ98" s="19">
        <f t="shared" si="13"/>
        <v>33904</v>
      </c>
      <c r="AR98" s="26">
        <f t="shared" si="14"/>
        <v>0.18097555802441759</v>
      </c>
      <c r="AS98" s="86">
        <v>7646.9830000000002</v>
      </c>
      <c r="AT98" s="86">
        <v>6821</v>
      </c>
      <c r="AU98" s="86">
        <v>27245</v>
      </c>
      <c r="AV98" s="86">
        <v>461</v>
      </c>
    </row>
    <row r="99" spans="1:52" x14ac:dyDescent="0.25">
      <c r="A99" s="84" t="s">
        <v>21681</v>
      </c>
    </row>
    <row r="100" spans="1:52" x14ac:dyDescent="0.25">
      <c r="A100" t="s">
        <v>144</v>
      </c>
      <c r="B100" t="s">
        <v>145</v>
      </c>
    </row>
    <row r="104" spans="1:52" ht="46.5" x14ac:dyDescent="0.25">
      <c r="A104" s="233" t="s">
        <v>444</v>
      </c>
      <c r="B104" s="245"/>
      <c r="C104" s="84" t="s">
        <v>445</v>
      </c>
      <c r="D104" s="84"/>
      <c r="E104" s="84" t="s">
        <v>446</v>
      </c>
      <c r="F104" s="84"/>
      <c r="G104" s="84"/>
      <c r="H104" s="84"/>
      <c r="I104" s="84"/>
      <c r="J104" s="84"/>
      <c r="K104" s="84"/>
      <c r="L104" s="84"/>
      <c r="M104" s="84"/>
      <c r="N104" s="84"/>
      <c r="O104" s="84"/>
      <c r="P104" s="84"/>
      <c r="Q104" s="84"/>
      <c r="R104" s="84"/>
      <c r="S104" s="84"/>
      <c r="T104" s="84"/>
      <c r="U104" s="84"/>
      <c r="V104" s="84"/>
      <c r="W104" s="84"/>
      <c r="X104" s="84"/>
      <c r="Y104" s="84"/>
      <c r="Z104" s="84"/>
      <c r="AA104" s="84"/>
      <c r="AB104" s="84"/>
      <c r="AC104" s="84"/>
      <c r="AD104" s="84"/>
      <c r="AE104" s="84"/>
      <c r="AF104" s="84"/>
      <c r="AG104" s="84"/>
      <c r="AH104" s="84"/>
      <c r="AI104" s="84"/>
      <c r="AJ104" s="84"/>
      <c r="AK104" s="84"/>
      <c r="AL104" s="84"/>
      <c r="AM104" s="84"/>
      <c r="AN104" s="84"/>
      <c r="AO104" s="84"/>
      <c r="AP104" s="84"/>
      <c r="AQ104" s="84"/>
      <c r="AR104" s="84"/>
      <c r="AS104" s="84"/>
      <c r="AT104" s="84"/>
      <c r="AU104" s="84"/>
      <c r="AV104" s="84"/>
      <c r="AW104" s="84"/>
      <c r="AX104" s="84"/>
      <c r="AY104" s="84"/>
      <c r="AZ104" s="84"/>
    </row>
    <row r="105" spans="1:52" x14ac:dyDescent="0.25">
      <c r="A105" s="240" t="s">
        <v>103</v>
      </c>
      <c r="B105" s="240"/>
      <c r="C105" s="236" t="s">
        <v>195</v>
      </c>
      <c r="D105" s="237"/>
      <c r="E105" s="237"/>
      <c r="F105" s="238"/>
      <c r="G105" s="236" t="s">
        <v>313</v>
      </c>
      <c r="H105" s="237"/>
      <c r="I105" s="237"/>
      <c r="J105" s="237"/>
      <c r="K105" s="86" t="s">
        <v>447</v>
      </c>
      <c r="L105" s="86"/>
      <c r="M105" s="86"/>
    </row>
    <row r="106" spans="1:52" ht="60" x14ac:dyDescent="0.25">
      <c r="A106" s="240" t="s">
        <v>100</v>
      </c>
      <c r="B106" s="240"/>
      <c r="C106" s="234" t="s">
        <v>8</v>
      </c>
      <c r="D106" s="234" t="s">
        <v>5</v>
      </c>
      <c r="E106" s="234" t="s">
        <v>6</v>
      </c>
      <c r="F106" s="234" t="s">
        <v>7</v>
      </c>
      <c r="G106" s="234" t="s">
        <v>8</v>
      </c>
      <c r="H106" s="234" t="s">
        <v>5</v>
      </c>
      <c r="I106" s="234" t="s">
        <v>6</v>
      </c>
      <c r="J106" s="239" t="s">
        <v>7</v>
      </c>
      <c r="K106" s="89" t="s">
        <v>47</v>
      </c>
      <c r="L106" s="89" t="s">
        <v>10</v>
      </c>
      <c r="M106" s="89" t="s">
        <v>11</v>
      </c>
    </row>
    <row r="107" spans="1:52" x14ac:dyDescent="0.25">
      <c r="A107" s="240" t="s">
        <v>144</v>
      </c>
      <c r="B107" s="240" t="s">
        <v>448</v>
      </c>
      <c r="C107" s="234" t="s">
        <v>242</v>
      </c>
      <c r="D107" s="234" t="s">
        <v>242</v>
      </c>
      <c r="E107" s="234" t="s">
        <v>242</v>
      </c>
      <c r="F107" s="234" t="s">
        <v>242</v>
      </c>
      <c r="G107" s="234" t="s">
        <v>242</v>
      </c>
      <c r="H107" s="234" t="s">
        <v>242</v>
      </c>
      <c r="I107" s="234" t="s">
        <v>242</v>
      </c>
      <c r="J107" s="239" t="s">
        <v>242</v>
      </c>
      <c r="K107" s="86"/>
      <c r="L107" s="86"/>
      <c r="M107" s="86"/>
    </row>
    <row r="108" spans="1:52" x14ac:dyDescent="0.25">
      <c r="A108" s="84" t="s">
        <v>157</v>
      </c>
      <c r="B108" s="246" t="s">
        <v>175</v>
      </c>
      <c r="C108" s="133">
        <v>1.8787011841379</v>
      </c>
      <c r="D108" s="133">
        <v>1.00381175268317</v>
      </c>
      <c r="E108" s="133">
        <v>0.57537822275674999</v>
      </c>
      <c r="F108" s="133">
        <v>0.23855088322274001</v>
      </c>
      <c r="G108" s="133" t="s">
        <v>63</v>
      </c>
      <c r="H108" s="133" t="s">
        <v>63</v>
      </c>
      <c r="I108" s="133" t="s">
        <v>63</v>
      </c>
      <c r="J108" s="242" t="s">
        <v>63</v>
      </c>
      <c r="K108" s="244">
        <f>C108</f>
        <v>1.8787011841379</v>
      </c>
      <c r="L108" s="244">
        <f>K108-M108</f>
        <v>1.06477207815841</v>
      </c>
      <c r="M108" s="244">
        <f>E108+F108</f>
        <v>0.81392910597948998</v>
      </c>
    </row>
    <row r="109" spans="1:52" x14ac:dyDescent="0.25">
      <c r="A109" s="84" t="s">
        <v>19</v>
      </c>
      <c r="B109" s="246" t="s">
        <v>19</v>
      </c>
      <c r="C109" s="235">
        <v>3.0477080285800699</v>
      </c>
      <c r="D109" s="235">
        <v>2.17667247220025</v>
      </c>
      <c r="E109" s="235">
        <v>0.71647487234652996</v>
      </c>
      <c r="F109" s="235">
        <v>0.13965821151113</v>
      </c>
      <c r="G109" s="235">
        <v>3.0869473755955799</v>
      </c>
      <c r="H109" s="235">
        <v>2.2046979634014399</v>
      </c>
      <c r="I109" s="235">
        <v>0.72569837291534001</v>
      </c>
      <c r="J109" s="243">
        <v>0.14145608741790999</v>
      </c>
      <c r="K109" s="244">
        <f>G109</f>
        <v>3.0869473755955799</v>
      </c>
      <c r="L109" s="244">
        <f t="shared" ref="L109:L152" si="15">K109-M109</f>
        <v>2.2197929152623299</v>
      </c>
      <c r="M109" s="244">
        <f t="shared" ref="M109:M152" si="16">I109+J109</f>
        <v>0.86715446033324994</v>
      </c>
    </row>
    <row r="110" spans="1:52" x14ac:dyDescent="0.25">
      <c r="A110" s="84" t="s">
        <v>105</v>
      </c>
      <c r="B110" s="246" t="s">
        <v>21</v>
      </c>
      <c r="C110" s="133">
        <v>2.4652368997590899</v>
      </c>
      <c r="D110" s="133">
        <v>1.7241123568348899</v>
      </c>
      <c r="E110" s="133">
        <v>0.50114025307771004</v>
      </c>
      <c r="F110" s="133">
        <v>0.22643866802847001</v>
      </c>
      <c r="G110" s="133">
        <v>2.4861651763722499</v>
      </c>
      <c r="H110" s="133">
        <v>1.73299769009882</v>
      </c>
      <c r="I110" s="133">
        <v>0.50138022032467</v>
      </c>
      <c r="J110" s="242">
        <v>0.23636137141755001</v>
      </c>
      <c r="K110" s="244">
        <f t="shared" ref="K110:K152" si="17">G110</f>
        <v>2.4861651763722499</v>
      </c>
      <c r="L110" s="244">
        <f t="shared" si="15"/>
        <v>1.74842358463003</v>
      </c>
      <c r="M110" s="244">
        <f t="shared" si="16"/>
        <v>0.73774159174221998</v>
      </c>
    </row>
    <row r="111" spans="1:52" x14ac:dyDescent="0.25">
      <c r="A111" s="84" t="s">
        <v>106</v>
      </c>
      <c r="B111" s="246" t="s">
        <v>32</v>
      </c>
      <c r="C111" s="235">
        <v>1.6492966352884899</v>
      </c>
      <c r="D111" s="235">
        <v>0.86008849517597996</v>
      </c>
      <c r="E111" s="235">
        <v>0.66419003153524003</v>
      </c>
      <c r="F111" s="235">
        <v>0.11704782819885</v>
      </c>
      <c r="G111" s="235">
        <v>1.60407289391434</v>
      </c>
      <c r="H111" s="235">
        <v>0.81655372177729002</v>
      </c>
      <c r="I111" s="235">
        <v>0.65836209767988996</v>
      </c>
      <c r="J111" s="243">
        <v>0.12105098191801</v>
      </c>
      <c r="K111" s="244">
        <f t="shared" si="17"/>
        <v>1.60407289391434</v>
      </c>
      <c r="L111" s="244">
        <f t="shared" si="15"/>
        <v>0.82465981431644009</v>
      </c>
      <c r="M111" s="244">
        <f t="shared" si="16"/>
        <v>0.77941307959789996</v>
      </c>
    </row>
    <row r="112" spans="1:52" x14ac:dyDescent="0.25">
      <c r="A112" s="84" t="s">
        <v>107</v>
      </c>
      <c r="B112" s="246" t="s">
        <v>45</v>
      </c>
      <c r="C112" s="133">
        <v>0.38292679902700999</v>
      </c>
      <c r="D112" s="133">
        <v>0.13135402285617001</v>
      </c>
      <c r="E112" s="133">
        <v>0.14755141461242999</v>
      </c>
      <c r="F112" s="133">
        <v>2.9909988143610001E-2</v>
      </c>
      <c r="G112" s="133">
        <v>0.36685112666843001</v>
      </c>
      <c r="H112" s="133">
        <v>0.14127043346445001</v>
      </c>
      <c r="I112" s="133">
        <v>0.15349636904007</v>
      </c>
      <c r="J112" s="242">
        <v>4.8284842704750003E-2</v>
      </c>
      <c r="K112" s="244">
        <f t="shared" si="17"/>
        <v>0.36685112666843001</v>
      </c>
      <c r="L112" s="244">
        <f>K112-M112</f>
        <v>0.16506991492361001</v>
      </c>
      <c r="M112" s="244">
        <f t="shared" si="16"/>
        <v>0.20178121174482</v>
      </c>
    </row>
    <row r="113" spans="1:22" x14ac:dyDescent="0.25">
      <c r="A113" s="84" t="s">
        <v>108</v>
      </c>
      <c r="B113" s="246" t="s">
        <v>26</v>
      </c>
      <c r="C113" s="235">
        <v>1.9292336039364799</v>
      </c>
      <c r="D113" s="235">
        <v>1.0476453087537001</v>
      </c>
      <c r="E113" s="235">
        <v>0.48049912278278001</v>
      </c>
      <c r="F113" s="235">
        <v>0.39363544797480998</v>
      </c>
      <c r="G113" s="235">
        <v>1.6782972781590699</v>
      </c>
      <c r="H113" s="235">
        <v>1.02614287150866</v>
      </c>
      <c r="I113" s="235">
        <v>0.34320983231516</v>
      </c>
      <c r="J113" s="243">
        <v>0.30481337623920002</v>
      </c>
      <c r="K113" s="244">
        <f t="shared" si="17"/>
        <v>1.6782972781590699</v>
      </c>
      <c r="L113" s="244">
        <f t="shared" si="15"/>
        <v>1.0302740696047099</v>
      </c>
      <c r="M113" s="244">
        <f t="shared" si="16"/>
        <v>0.64802320855436002</v>
      </c>
    </row>
    <row r="114" spans="1:22" x14ac:dyDescent="0.25">
      <c r="A114" s="84" t="s">
        <v>109</v>
      </c>
      <c r="B114" s="246" t="s">
        <v>17</v>
      </c>
      <c r="C114" s="133">
        <v>2.9574151944543701</v>
      </c>
      <c r="D114" s="133">
        <v>1.8909697953932401</v>
      </c>
      <c r="E114" s="133">
        <v>0.98712056782372004</v>
      </c>
      <c r="F114" s="133">
        <v>6.8471931441249995E-2</v>
      </c>
      <c r="G114" s="133">
        <v>2.8712531982679299</v>
      </c>
      <c r="H114" s="133">
        <v>1.8898217876224299</v>
      </c>
      <c r="I114" s="133">
        <v>0.90839037697692004</v>
      </c>
      <c r="J114" s="242">
        <v>6.3021488294560002E-2</v>
      </c>
      <c r="K114" s="244">
        <f t="shared" si="17"/>
        <v>2.8712531982679299</v>
      </c>
      <c r="L114" s="244">
        <f t="shared" si="15"/>
        <v>1.8998413329964499</v>
      </c>
      <c r="M114" s="244">
        <f t="shared" si="16"/>
        <v>0.97141186527148005</v>
      </c>
    </row>
    <row r="115" spans="1:22" x14ac:dyDescent="0.25">
      <c r="A115" s="84" t="s">
        <v>110</v>
      </c>
      <c r="B115" s="246" t="s">
        <v>34</v>
      </c>
      <c r="C115" s="235">
        <v>1.48822724377828</v>
      </c>
      <c r="D115" s="235">
        <v>0.68533547699913999</v>
      </c>
      <c r="E115" s="235">
        <v>0.61540127952551005</v>
      </c>
      <c r="F115" s="235">
        <v>0.16075527753777</v>
      </c>
      <c r="G115" s="235">
        <v>1.2812887763980401</v>
      </c>
      <c r="H115" s="235">
        <v>0.65981655962109997</v>
      </c>
      <c r="I115" s="235">
        <v>0.45525020150568002</v>
      </c>
      <c r="J115" s="243">
        <v>0.14645737872489001</v>
      </c>
      <c r="K115" s="244">
        <f t="shared" si="17"/>
        <v>1.2812887763980401</v>
      </c>
      <c r="L115" s="244">
        <f t="shared" si="15"/>
        <v>0.67958119616747004</v>
      </c>
      <c r="M115" s="244">
        <f t="shared" si="16"/>
        <v>0.60170758023057003</v>
      </c>
    </row>
    <row r="116" spans="1:22" x14ac:dyDescent="0.25">
      <c r="A116" s="84" t="s">
        <v>111</v>
      </c>
      <c r="B116" s="246" t="s">
        <v>15</v>
      </c>
      <c r="C116" s="133">
        <v>2.8963664815557002</v>
      </c>
      <c r="D116" s="133">
        <v>1.93092689070819</v>
      </c>
      <c r="E116" s="133">
        <v>0.70633194023015</v>
      </c>
      <c r="F116" s="133">
        <v>0.23673212343276001</v>
      </c>
      <c r="G116" s="133">
        <v>2.7464511315132101</v>
      </c>
      <c r="H116" s="133">
        <v>1.8082429219596501</v>
      </c>
      <c r="I116" s="133">
        <v>0.69044783174910995</v>
      </c>
      <c r="J116" s="242">
        <v>0.224031737057</v>
      </c>
      <c r="K116" s="244">
        <f t="shared" si="17"/>
        <v>2.7464511315132101</v>
      </c>
      <c r="L116" s="244">
        <f t="shared" si="15"/>
        <v>1.8319715627071003</v>
      </c>
      <c r="M116" s="244">
        <f t="shared" si="16"/>
        <v>0.91447956880610992</v>
      </c>
    </row>
    <row r="117" spans="1:22" x14ac:dyDescent="0.25">
      <c r="A117" s="84" t="s">
        <v>112</v>
      </c>
      <c r="B117" s="246" t="s">
        <v>23</v>
      </c>
      <c r="C117" s="235">
        <v>2.2713587328295</v>
      </c>
      <c r="D117" s="235">
        <v>1.44725911031732</v>
      </c>
      <c r="E117" s="235">
        <v>0.49938452577950998</v>
      </c>
      <c r="F117" s="235">
        <v>0.28971905117162999</v>
      </c>
      <c r="G117" s="235">
        <v>2.24775882885264</v>
      </c>
      <c r="H117" s="235">
        <v>1.4296924387701899</v>
      </c>
      <c r="I117" s="235">
        <v>0.49348926377960001</v>
      </c>
      <c r="J117" s="243">
        <v>0.28955828032036002</v>
      </c>
      <c r="K117" s="244">
        <f t="shared" si="17"/>
        <v>2.24775882885264</v>
      </c>
      <c r="L117" s="244">
        <f t="shared" si="15"/>
        <v>1.46471128475268</v>
      </c>
      <c r="M117" s="244">
        <f t="shared" si="16"/>
        <v>0.78304754409996002</v>
      </c>
    </row>
    <row r="118" spans="1:22" x14ac:dyDescent="0.25">
      <c r="A118" s="84" t="s">
        <v>113</v>
      </c>
      <c r="B118" s="246" t="s">
        <v>20</v>
      </c>
      <c r="C118" s="133">
        <v>2.91695231054819</v>
      </c>
      <c r="D118" s="133">
        <v>2.0025955678215301</v>
      </c>
      <c r="E118" s="133">
        <v>0.50413851789791997</v>
      </c>
      <c r="F118" s="133">
        <v>0.41021822482873999</v>
      </c>
      <c r="G118" s="133">
        <v>2.9394946009128402</v>
      </c>
      <c r="H118" s="133">
        <v>1.9982506639525499</v>
      </c>
      <c r="I118" s="133">
        <v>0.53730634054801996</v>
      </c>
      <c r="J118" s="242">
        <v>0.40393759641227001</v>
      </c>
      <c r="K118" s="244">
        <f t="shared" si="17"/>
        <v>2.9394946009128402</v>
      </c>
      <c r="L118" s="244">
        <f t="shared" si="15"/>
        <v>1.9982506639525504</v>
      </c>
      <c r="M118" s="244">
        <f t="shared" si="16"/>
        <v>0.94124393696028996</v>
      </c>
    </row>
    <row r="119" spans="1:22" x14ac:dyDescent="0.25">
      <c r="A119" s="84" t="s">
        <v>114</v>
      </c>
      <c r="B119" s="246" t="s">
        <v>44</v>
      </c>
      <c r="C119" s="235">
        <v>0.96636654352381002</v>
      </c>
      <c r="D119" s="235">
        <v>0.31852061084946998</v>
      </c>
      <c r="E119" s="235">
        <v>0.36513116979747001</v>
      </c>
      <c r="F119" s="235">
        <v>0.27187602131570998</v>
      </c>
      <c r="G119" s="235">
        <v>0.99488939361041995</v>
      </c>
      <c r="H119" s="235">
        <v>0.41497305093970999</v>
      </c>
      <c r="I119" s="235">
        <v>0.32523099547627998</v>
      </c>
      <c r="J119" s="243">
        <v>0.24618932966191001</v>
      </c>
      <c r="K119" s="244">
        <f t="shared" si="17"/>
        <v>0.99488939361041995</v>
      </c>
      <c r="L119" s="244">
        <f t="shared" si="15"/>
        <v>0.42346906847222998</v>
      </c>
      <c r="M119" s="244">
        <f t="shared" si="16"/>
        <v>0.57142032513818997</v>
      </c>
      <c r="Q119" s="15"/>
      <c r="R119" s="15"/>
      <c r="S119" s="15"/>
      <c r="T119" s="15"/>
      <c r="U119" s="15"/>
      <c r="V119" s="15"/>
    </row>
    <row r="120" spans="1:22" x14ac:dyDescent="0.25">
      <c r="A120" s="84" t="s">
        <v>115</v>
      </c>
      <c r="B120" s="246" t="s">
        <v>35</v>
      </c>
      <c r="C120" s="133">
        <v>1.3646084341298299</v>
      </c>
      <c r="D120" s="133">
        <v>1.00216349382402</v>
      </c>
      <c r="E120" s="133">
        <v>0.16531237080874001</v>
      </c>
      <c r="F120" s="133">
        <v>0.18133347084599999</v>
      </c>
      <c r="G120" s="133">
        <v>1.20606420269495</v>
      </c>
      <c r="H120" s="133">
        <v>0.89415058926627</v>
      </c>
      <c r="I120" s="133">
        <v>0.13441832258997</v>
      </c>
      <c r="J120" s="242">
        <v>0.16176816019731</v>
      </c>
      <c r="K120" s="244">
        <f t="shared" si="17"/>
        <v>1.20606420269495</v>
      </c>
      <c r="L120" s="244">
        <f t="shared" si="15"/>
        <v>0.90987771990766997</v>
      </c>
      <c r="M120" s="244">
        <f t="shared" si="16"/>
        <v>0.29618648278727999</v>
      </c>
    </row>
    <row r="121" spans="1:22" x14ac:dyDescent="0.25">
      <c r="A121" s="84" t="s">
        <v>116</v>
      </c>
      <c r="B121" s="246" t="s">
        <v>29</v>
      </c>
      <c r="C121" s="235">
        <v>2.19083630897806</v>
      </c>
      <c r="D121" s="235">
        <v>1.4165664748343101</v>
      </c>
      <c r="E121" s="235">
        <v>0.66835705568798998</v>
      </c>
      <c r="F121" s="235">
        <v>0.10591277845576</v>
      </c>
      <c r="G121" s="235">
        <v>2.1019761275892801</v>
      </c>
      <c r="H121" s="235">
        <v>1.3249357235196799</v>
      </c>
      <c r="I121" s="235">
        <v>0.67507336003623997</v>
      </c>
      <c r="J121" s="243">
        <v>0.10196704403336</v>
      </c>
      <c r="K121" s="244">
        <f t="shared" si="17"/>
        <v>2.1019761275892801</v>
      </c>
      <c r="L121" s="244">
        <f t="shared" si="15"/>
        <v>1.3249357235196801</v>
      </c>
      <c r="M121" s="244">
        <f t="shared" si="16"/>
        <v>0.77704040406959995</v>
      </c>
    </row>
    <row r="122" spans="1:22" x14ac:dyDescent="0.25">
      <c r="A122" s="84" t="s">
        <v>117</v>
      </c>
      <c r="B122" s="246" t="s">
        <v>33</v>
      </c>
      <c r="C122" s="133">
        <v>1.19601234819253</v>
      </c>
      <c r="D122" s="133">
        <v>0.85216833870897002</v>
      </c>
      <c r="E122" s="133">
        <v>0.29156140204821002</v>
      </c>
      <c r="F122" s="133">
        <v>5.1900982563560003E-2</v>
      </c>
      <c r="G122" s="133">
        <v>1.1768095613673399</v>
      </c>
      <c r="H122" s="133">
        <v>0.83202965318172994</v>
      </c>
      <c r="I122" s="133">
        <v>0.29633435746171</v>
      </c>
      <c r="J122" s="242">
        <v>4.8445550723899999E-2</v>
      </c>
      <c r="K122" s="244">
        <f t="shared" si="17"/>
        <v>1.1768095613673399</v>
      </c>
      <c r="L122" s="244">
        <f t="shared" si="15"/>
        <v>0.83202965318172994</v>
      </c>
      <c r="M122" s="244">
        <f t="shared" si="16"/>
        <v>0.34477990818561</v>
      </c>
    </row>
    <row r="123" spans="1:22" x14ac:dyDescent="0.25">
      <c r="A123" s="84" t="s">
        <v>118</v>
      </c>
      <c r="B123" s="246" t="s">
        <v>13</v>
      </c>
      <c r="C123" s="235">
        <v>4.2689408366413604</v>
      </c>
      <c r="D123" s="235">
        <v>3.6320280110068102</v>
      </c>
      <c r="E123" s="235">
        <v>0.51984913772264996</v>
      </c>
      <c r="F123" s="235">
        <v>7.4217466331389995E-2</v>
      </c>
      <c r="G123" s="235">
        <v>4.2512121766037598</v>
      </c>
      <c r="H123" s="235">
        <v>3.6382349227660602</v>
      </c>
      <c r="I123" s="235">
        <v>0.49775439439647001</v>
      </c>
      <c r="J123" s="243">
        <v>7.218534733076E-2</v>
      </c>
      <c r="K123" s="244">
        <f t="shared" si="17"/>
        <v>4.2512121766037598</v>
      </c>
      <c r="L123" s="244">
        <f t="shared" si="15"/>
        <v>3.6812724348765298</v>
      </c>
      <c r="M123" s="244">
        <f t="shared" si="16"/>
        <v>0.56993974172723005</v>
      </c>
    </row>
    <row r="124" spans="1:22" x14ac:dyDescent="0.25">
      <c r="A124" s="84" t="s">
        <v>119</v>
      </c>
      <c r="B124" s="246" t="s">
        <v>36</v>
      </c>
      <c r="C124" s="133">
        <v>1.3410989602957399</v>
      </c>
      <c r="D124" s="133">
        <v>0.77997642469445005</v>
      </c>
      <c r="E124" s="133">
        <v>0.34215969772765997</v>
      </c>
      <c r="F124" s="133">
        <v>0.17617017799507001</v>
      </c>
      <c r="G124" s="133">
        <v>1.2859846947628399</v>
      </c>
      <c r="H124" s="133">
        <v>0.74917436407288995</v>
      </c>
      <c r="I124" s="133">
        <v>0.32841042085236999</v>
      </c>
      <c r="J124" s="242">
        <v>0.16988820383752001</v>
      </c>
      <c r="K124" s="244">
        <f t="shared" si="17"/>
        <v>1.2859846947628399</v>
      </c>
      <c r="L124" s="244">
        <f t="shared" si="15"/>
        <v>0.78768607007295</v>
      </c>
      <c r="M124" s="244">
        <f t="shared" si="16"/>
        <v>0.49829862468989</v>
      </c>
    </row>
    <row r="125" spans="1:22" x14ac:dyDescent="0.25">
      <c r="A125" s="84" t="s">
        <v>120</v>
      </c>
      <c r="B125" s="246" t="s">
        <v>14</v>
      </c>
      <c r="C125" s="235">
        <v>3.27754086669231</v>
      </c>
      <c r="D125" s="235">
        <v>2.5725771251789098</v>
      </c>
      <c r="E125" s="235">
        <v>0.40241844801121002</v>
      </c>
      <c r="F125" s="235">
        <v>0.25888510557988997</v>
      </c>
      <c r="G125" s="235">
        <v>3.1408060012725501</v>
      </c>
      <c r="H125" s="235">
        <v>2.4734691959710702</v>
      </c>
      <c r="I125" s="235">
        <v>0.38687217914969002</v>
      </c>
      <c r="J125" s="243">
        <v>0.23708904405976999</v>
      </c>
      <c r="K125" s="244">
        <f t="shared" si="17"/>
        <v>3.1408060012725501</v>
      </c>
      <c r="L125" s="244">
        <f t="shared" si="15"/>
        <v>2.5168447780630903</v>
      </c>
      <c r="M125" s="244">
        <f t="shared" si="16"/>
        <v>0.62396122320946001</v>
      </c>
    </row>
    <row r="126" spans="1:22" x14ac:dyDescent="0.25">
      <c r="A126" s="84" t="s">
        <v>12</v>
      </c>
      <c r="B126" s="246" t="s">
        <v>12</v>
      </c>
      <c r="C126" s="133">
        <v>4.2170170615639897</v>
      </c>
      <c r="D126" s="133">
        <v>3.2693331071790399</v>
      </c>
      <c r="E126" s="133">
        <v>0.3835292382528</v>
      </c>
      <c r="F126" s="133">
        <v>0.49518535890922999</v>
      </c>
      <c r="G126" s="133">
        <v>4.2387106531125101</v>
      </c>
      <c r="H126" s="133">
        <v>3.2949667709119099</v>
      </c>
      <c r="I126" s="133">
        <v>0.38718745534929</v>
      </c>
      <c r="J126" s="242">
        <v>0.48933830875973</v>
      </c>
      <c r="K126" s="244">
        <f t="shared" si="17"/>
        <v>4.2387106531125101</v>
      </c>
      <c r="L126" s="244">
        <f t="shared" si="15"/>
        <v>3.36218488900349</v>
      </c>
      <c r="M126" s="244">
        <f t="shared" si="16"/>
        <v>0.87652576410902006</v>
      </c>
    </row>
    <row r="127" spans="1:22" x14ac:dyDescent="0.25">
      <c r="A127" s="241" t="s">
        <v>193</v>
      </c>
      <c r="B127" s="246" t="s">
        <v>87</v>
      </c>
      <c r="C127" s="235">
        <v>0.62497135890125999</v>
      </c>
      <c r="D127" s="235">
        <v>0.15439502690333001</v>
      </c>
      <c r="E127" s="235">
        <v>0.31043255409287002</v>
      </c>
      <c r="F127" s="235">
        <v>0.16014377790504999</v>
      </c>
      <c r="G127" s="235">
        <v>0.44289879184912001</v>
      </c>
      <c r="H127" s="235">
        <v>0.10831763931093</v>
      </c>
      <c r="I127" s="235">
        <v>0.19376822143399</v>
      </c>
      <c r="J127" s="243">
        <v>0.14081293110420001</v>
      </c>
      <c r="K127" s="244">
        <f t="shared" si="17"/>
        <v>0.44289879184912001</v>
      </c>
      <c r="L127" s="244">
        <f t="shared" si="15"/>
        <v>0.10831763931093003</v>
      </c>
      <c r="M127" s="244">
        <f t="shared" si="16"/>
        <v>0.33458115253818999</v>
      </c>
    </row>
    <row r="128" spans="1:22" x14ac:dyDescent="0.25">
      <c r="A128" s="84" t="s">
        <v>121</v>
      </c>
      <c r="B128" s="246" t="s">
        <v>38</v>
      </c>
      <c r="C128" s="133">
        <v>1.27116266068413</v>
      </c>
      <c r="D128" s="133">
        <v>0.65602204049802004</v>
      </c>
      <c r="E128" s="133">
        <v>0.23645967053643999</v>
      </c>
      <c r="F128" s="133">
        <v>0.37887288120043999</v>
      </c>
      <c r="G128" s="133">
        <v>1.24366149111428</v>
      </c>
      <c r="H128" s="133">
        <v>0.64013098291121995</v>
      </c>
      <c r="I128" s="133">
        <v>0.23186589389858001</v>
      </c>
      <c r="J128" s="242">
        <v>0.37147595206372003</v>
      </c>
      <c r="K128" s="244">
        <f t="shared" si="17"/>
        <v>1.24366149111428</v>
      </c>
      <c r="L128" s="244">
        <f t="shared" si="15"/>
        <v>0.64031964515198003</v>
      </c>
      <c r="M128" s="244">
        <f t="shared" si="16"/>
        <v>0.60334184596230001</v>
      </c>
    </row>
    <row r="129" spans="1:13" x14ac:dyDescent="0.25">
      <c r="A129" s="84" t="s">
        <v>158</v>
      </c>
      <c r="B129" s="246" t="s">
        <v>178</v>
      </c>
      <c r="C129" s="235">
        <v>0.53403407622868004</v>
      </c>
      <c r="D129" s="235">
        <v>0.16002762798121001</v>
      </c>
      <c r="E129" s="235">
        <v>0.14297881146159</v>
      </c>
      <c r="F129" s="235">
        <v>0.20213350169427</v>
      </c>
      <c r="G129" s="235">
        <v>0.50227342934398</v>
      </c>
      <c r="H129" s="235">
        <v>0.15346850002165</v>
      </c>
      <c r="I129" s="235">
        <v>0.13440179256459001</v>
      </c>
      <c r="J129" s="243">
        <v>0.18311808584278</v>
      </c>
      <c r="K129" s="244">
        <f t="shared" si="17"/>
        <v>0.50227342934398</v>
      </c>
      <c r="L129" s="244">
        <f t="shared" si="15"/>
        <v>0.18475355093661</v>
      </c>
      <c r="M129" s="244">
        <f t="shared" si="16"/>
        <v>0.31751987840737</v>
      </c>
    </row>
    <row r="130" spans="1:13" x14ac:dyDescent="0.25">
      <c r="A130" s="84" t="s">
        <v>122</v>
      </c>
      <c r="B130" s="246" t="s">
        <v>27</v>
      </c>
      <c r="C130" s="133">
        <v>2.0038990016928602</v>
      </c>
      <c r="D130" s="133">
        <v>1.1220888805001601</v>
      </c>
      <c r="E130" s="133">
        <v>0.64280254646598001</v>
      </c>
      <c r="F130" s="133">
        <v>0.23900742841174</v>
      </c>
      <c r="G130" s="133">
        <v>2.0324746207522799</v>
      </c>
      <c r="H130" s="133">
        <v>1.15734777788373</v>
      </c>
      <c r="I130" s="133">
        <v>0.64044085101780002</v>
      </c>
      <c r="J130" s="242">
        <v>0.23468599185075001</v>
      </c>
      <c r="K130" s="244">
        <f t="shared" si="17"/>
        <v>2.0324746207522799</v>
      </c>
      <c r="L130" s="244">
        <f t="shared" si="15"/>
        <v>1.15734777788373</v>
      </c>
      <c r="M130" s="244">
        <f t="shared" si="16"/>
        <v>0.87512684286855003</v>
      </c>
    </row>
    <row r="131" spans="1:13" x14ac:dyDescent="0.25">
      <c r="A131" s="84" t="s">
        <v>159</v>
      </c>
      <c r="B131" s="246" t="s">
        <v>70</v>
      </c>
      <c r="C131" s="235">
        <v>1.2774324243808499</v>
      </c>
      <c r="D131" s="235">
        <v>0.63633294274194996</v>
      </c>
      <c r="E131" s="235">
        <v>0.38132311175548</v>
      </c>
      <c r="F131" s="235">
        <v>0.25977636988342001</v>
      </c>
      <c r="G131" s="235" t="s">
        <v>63</v>
      </c>
      <c r="H131" s="235" t="s">
        <v>63</v>
      </c>
      <c r="I131" s="235" t="s">
        <v>63</v>
      </c>
      <c r="J131" s="243" t="s">
        <v>63</v>
      </c>
      <c r="K131" s="244">
        <f>C131</f>
        <v>1.2774324243808499</v>
      </c>
      <c r="L131" s="244">
        <f t="shared" si="15"/>
        <v>0.63633294274194996</v>
      </c>
      <c r="M131" s="244">
        <f>E131+F131</f>
        <v>0.64109948163889996</v>
      </c>
    </row>
    <row r="132" spans="1:13" x14ac:dyDescent="0.25">
      <c r="A132" s="84" t="s">
        <v>123</v>
      </c>
      <c r="B132" s="246" t="s">
        <v>30</v>
      </c>
      <c r="C132" s="133">
        <v>1.9309480468334099</v>
      </c>
      <c r="D132" s="133">
        <v>1.0405385816307</v>
      </c>
      <c r="E132" s="133">
        <v>0.60000012828258997</v>
      </c>
      <c r="F132" s="133">
        <v>0.29040933692011001</v>
      </c>
      <c r="G132" s="133">
        <v>2.0381568107096801</v>
      </c>
      <c r="H132" s="133">
        <v>1.0849744243883299</v>
      </c>
      <c r="I132" s="133">
        <v>0.66444617828755004</v>
      </c>
      <c r="J132" s="242">
        <v>0.28873620803380001</v>
      </c>
      <c r="K132" s="244">
        <f t="shared" si="17"/>
        <v>2.0381568107096801</v>
      </c>
      <c r="L132" s="244">
        <f t="shared" si="15"/>
        <v>1.0849744243883301</v>
      </c>
      <c r="M132" s="244">
        <f t="shared" si="16"/>
        <v>0.95318238632134999</v>
      </c>
    </row>
    <row r="133" spans="1:13" x14ac:dyDescent="0.25">
      <c r="A133" s="84" t="s">
        <v>124</v>
      </c>
      <c r="B133" s="246" t="s">
        <v>42</v>
      </c>
      <c r="C133" s="235">
        <v>1.00371125357899</v>
      </c>
      <c r="D133" s="235">
        <v>0.46745789688961997</v>
      </c>
      <c r="E133" s="235">
        <v>0.28983123188276999</v>
      </c>
      <c r="F133" s="235">
        <v>0.24484937134321</v>
      </c>
      <c r="G133" s="235" t="s">
        <v>63</v>
      </c>
      <c r="H133" s="235" t="s">
        <v>63</v>
      </c>
      <c r="I133" s="235" t="s">
        <v>63</v>
      </c>
      <c r="J133" s="243" t="s">
        <v>63</v>
      </c>
      <c r="K133" s="244">
        <f>C133</f>
        <v>1.00371125357899</v>
      </c>
      <c r="L133" s="244">
        <f t="shared" si="15"/>
        <v>0.46903065035301006</v>
      </c>
      <c r="M133" s="244">
        <f>E133+F133</f>
        <v>0.53468060322597999</v>
      </c>
    </row>
    <row r="134" spans="1:13" x14ac:dyDescent="0.25">
      <c r="A134" s="84" t="s">
        <v>37</v>
      </c>
      <c r="B134" s="246" t="s">
        <v>37</v>
      </c>
      <c r="C134" s="133">
        <v>1.2426348191651999</v>
      </c>
      <c r="D134" s="133">
        <v>0.57646260663138005</v>
      </c>
      <c r="E134" s="133">
        <v>0.56593532847602002</v>
      </c>
      <c r="F134" s="133">
        <v>8.0572135349729998E-2</v>
      </c>
      <c r="G134" s="133">
        <v>1.2677970719844001</v>
      </c>
      <c r="H134" s="133">
        <v>0.60654669304122</v>
      </c>
      <c r="I134" s="133">
        <v>0.57203962957494003</v>
      </c>
      <c r="J134" s="242">
        <v>6.8366106961379999E-2</v>
      </c>
      <c r="K134" s="244">
        <f t="shared" si="17"/>
        <v>1.2677970719844001</v>
      </c>
      <c r="L134" s="244">
        <f t="shared" si="15"/>
        <v>0.62739133544808001</v>
      </c>
      <c r="M134" s="244">
        <f t="shared" si="16"/>
        <v>0.64040573653632005</v>
      </c>
    </row>
    <row r="135" spans="1:13" x14ac:dyDescent="0.25">
      <c r="A135" s="84" t="s">
        <v>126</v>
      </c>
      <c r="B135" s="246" t="s">
        <v>43</v>
      </c>
      <c r="C135" s="235">
        <v>1.1753026685879899</v>
      </c>
      <c r="D135" s="235">
        <v>0.32851797894107998</v>
      </c>
      <c r="E135" s="235">
        <v>0.51468606765960001</v>
      </c>
      <c r="F135" s="235">
        <v>0.32744315228507997</v>
      </c>
      <c r="G135" s="235">
        <v>0.78965333622759004</v>
      </c>
      <c r="H135" s="235">
        <v>0.39766386771535001</v>
      </c>
      <c r="I135" s="235">
        <v>0.21884943984130001</v>
      </c>
      <c r="J135" s="243">
        <v>0.16930041348811001</v>
      </c>
      <c r="K135" s="244">
        <f t="shared" si="17"/>
        <v>0.78965333622759004</v>
      </c>
      <c r="L135" s="244">
        <f t="shared" si="15"/>
        <v>0.40150348289818005</v>
      </c>
      <c r="M135" s="244">
        <f t="shared" si="16"/>
        <v>0.38814985332940999</v>
      </c>
    </row>
    <row r="136" spans="1:13" x14ac:dyDescent="0.25">
      <c r="A136" s="84" t="s">
        <v>128</v>
      </c>
      <c r="B136" s="246" t="s">
        <v>22</v>
      </c>
      <c r="C136" s="133">
        <v>2.19655264021632</v>
      </c>
      <c r="D136" s="133">
        <v>1.6751685625153601</v>
      </c>
      <c r="E136" s="133">
        <v>0.22384538052059999</v>
      </c>
      <c r="F136" s="133">
        <v>0.29667353455291001</v>
      </c>
      <c r="G136" s="133">
        <v>2.0020216815651599</v>
      </c>
      <c r="H136" s="133">
        <v>1.5139166327450899</v>
      </c>
      <c r="I136" s="133">
        <v>0.2176027693657</v>
      </c>
      <c r="J136" s="242">
        <v>0.27000497804058998</v>
      </c>
      <c r="K136" s="244">
        <f t="shared" si="17"/>
        <v>2.0020216815651599</v>
      </c>
      <c r="L136" s="244">
        <f t="shared" si="15"/>
        <v>1.51441393415887</v>
      </c>
      <c r="M136" s="244">
        <f t="shared" si="16"/>
        <v>0.48760774740628998</v>
      </c>
    </row>
    <row r="137" spans="1:13" x14ac:dyDescent="0.25">
      <c r="A137" s="84" t="s">
        <v>129</v>
      </c>
      <c r="B137" s="246" t="s">
        <v>39</v>
      </c>
      <c r="C137" s="235">
        <v>1.2196318882071999</v>
      </c>
      <c r="D137" s="235">
        <v>0.64074192729987001</v>
      </c>
      <c r="E137" s="235">
        <v>0.34296359808074001</v>
      </c>
      <c r="F137" s="235">
        <v>0.23333376543289999</v>
      </c>
      <c r="G137" s="235">
        <v>1.1896949724726</v>
      </c>
      <c r="H137" s="235">
        <v>0.64138210960535003</v>
      </c>
      <c r="I137" s="235">
        <v>0.32623408390716002</v>
      </c>
      <c r="J137" s="243">
        <v>0.21930726440785001</v>
      </c>
      <c r="K137" s="244">
        <f t="shared" si="17"/>
        <v>1.1896949724726</v>
      </c>
      <c r="L137" s="244">
        <f t="shared" si="15"/>
        <v>0.64415362415759003</v>
      </c>
      <c r="M137" s="244">
        <f t="shared" si="16"/>
        <v>0.54554134831501</v>
      </c>
    </row>
    <row r="138" spans="1:13" x14ac:dyDescent="0.25">
      <c r="A138" s="84" t="s">
        <v>130</v>
      </c>
      <c r="B138" s="246" t="s">
        <v>16</v>
      </c>
      <c r="C138" s="133">
        <v>3.2654898020410199</v>
      </c>
      <c r="D138" s="133">
        <v>2.2756949041158498</v>
      </c>
      <c r="E138" s="133">
        <v>0.87214811922302005</v>
      </c>
      <c r="F138" s="133">
        <v>0.11159895806051</v>
      </c>
      <c r="G138" s="133">
        <v>3.2549022634842601</v>
      </c>
      <c r="H138" s="133">
        <v>2.2648237083074299</v>
      </c>
      <c r="I138" s="133">
        <v>0.87295637806194004</v>
      </c>
      <c r="J138" s="242">
        <v>0.11081088321337</v>
      </c>
      <c r="K138" s="244">
        <f t="shared" si="17"/>
        <v>3.2549022634842601</v>
      </c>
      <c r="L138" s="244">
        <f t="shared" si="15"/>
        <v>2.27113500220895</v>
      </c>
      <c r="M138" s="244">
        <f t="shared" si="16"/>
        <v>0.98376726127531</v>
      </c>
    </row>
    <row r="139" spans="1:13" x14ac:dyDescent="0.25">
      <c r="A139" s="84" t="s">
        <v>131</v>
      </c>
      <c r="B139" s="246" t="s">
        <v>127</v>
      </c>
      <c r="C139" s="235">
        <v>3.3742973598343902</v>
      </c>
      <c r="D139" s="235">
        <v>2.3954847998731101</v>
      </c>
      <c r="E139" s="235">
        <v>0.90015152796591003</v>
      </c>
      <c r="F139" s="235">
        <v>2.9661703526519999E-2</v>
      </c>
      <c r="G139" s="235" t="s">
        <v>63</v>
      </c>
      <c r="H139" s="235" t="s">
        <v>63</v>
      </c>
      <c r="I139" s="235" t="s">
        <v>63</v>
      </c>
      <c r="J139" s="243" t="s">
        <v>63</v>
      </c>
      <c r="K139" s="244">
        <f>C139</f>
        <v>3.3742973598343902</v>
      </c>
      <c r="L139" s="244">
        <f t="shared" si="15"/>
        <v>2.4444841283419603</v>
      </c>
      <c r="M139" s="244">
        <f>E139+F139</f>
        <v>0.92981323149243</v>
      </c>
    </row>
    <row r="140" spans="1:13" x14ac:dyDescent="0.25">
      <c r="A140" s="84" t="s">
        <v>132</v>
      </c>
      <c r="B140" s="246" t="s">
        <v>41</v>
      </c>
      <c r="C140" s="133">
        <v>0.88150300576531004</v>
      </c>
      <c r="D140" s="133">
        <v>0.44079912494071999</v>
      </c>
      <c r="E140" s="133">
        <v>0.34959282255410001</v>
      </c>
      <c r="F140" s="133">
        <v>9.1111058270500006E-2</v>
      </c>
      <c r="G140" s="133" t="s">
        <v>63</v>
      </c>
      <c r="H140" s="133" t="s">
        <v>63</v>
      </c>
      <c r="I140" s="133" t="s">
        <v>63</v>
      </c>
      <c r="J140" s="242" t="s">
        <v>63</v>
      </c>
      <c r="K140" s="244">
        <f>C140</f>
        <v>0.88150300576531004</v>
      </c>
      <c r="L140" s="244">
        <f t="shared" si="15"/>
        <v>0.44079912494071005</v>
      </c>
      <c r="M140" s="244">
        <f>E140+F140</f>
        <v>0.44070388082459999</v>
      </c>
    </row>
    <row r="141" spans="1:13" x14ac:dyDescent="0.25">
      <c r="A141" s="84" t="s">
        <v>133</v>
      </c>
      <c r="B141" s="246" t="s">
        <v>31</v>
      </c>
      <c r="C141" s="235">
        <v>1.6744522927226</v>
      </c>
      <c r="D141" s="235">
        <v>1.1057759762211501</v>
      </c>
      <c r="E141" s="235">
        <v>0.42405056924283002</v>
      </c>
      <c r="F141" s="235">
        <v>0.11103186944503</v>
      </c>
      <c r="G141" s="235">
        <v>1.6884742152415</v>
      </c>
      <c r="H141" s="235">
        <v>1.1319653381456101</v>
      </c>
      <c r="I141" s="235">
        <v>0.41460573490394997</v>
      </c>
      <c r="J141" s="243">
        <v>0.10716590494323</v>
      </c>
      <c r="K141" s="244">
        <f t="shared" si="17"/>
        <v>1.6884742152415</v>
      </c>
      <c r="L141" s="244">
        <f t="shared" si="15"/>
        <v>1.1667025753943201</v>
      </c>
      <c r="M141" s="244">
        <f t="shared" si="16"/>
        <v>0.52177163984718</v>
      </c>
    </row>
    <row r="142" spans="1:13" x14ac:dyDescent="0.25">
      <c r="A142" s="84" t="s">
        <v>134</v>
      </c>
      <c r="B142" s="246" t="s">
        <v>73</v>
      </c>
      <c r="C142" s="133">
        <v>2.7404273363621301</v>
      </c>
      <c r="D142" s="133">
        <v>1.96361467875935</v>
      </c>
      <c r="E142" s="133">
        <v>0.35679057679515003</v>
      </c>
      <c r="F142" s="133">
        <v>0.31019749001059999</v>
      </c>
      <c r="G142" s="133">
        <v>2.7441793661297802</v>
      </c>
      <c r="H142" s="133">
        <v>1.9530912951908701</v>
      </c>
      <c r="I142" s="133">
        <v>0.36253370900387999</v>
      </c>
      <c r="J142" s="242">
        <v>0.31693779287738</v>
      </c>
      <c r="K142" s="244">
        <f t="shared" si="17"/>
        <v>2.7441793661297802</v>
      </c>
      <c r="L142" s="244">
        <f t="shared" si="15"/>
        <v>2.0647078642485202</v>
      </c>
      <c r="M142" s="244">
        <f t="shared" si="16"/>
        <v>0.67947150188126004</v>
      </c>
    </row>
    <row r="143" spans="1:13" ht="15" customHeight="1" x14ac:dyDescent="0.25">
      <c r="A143" s="84" t="s">
        <v>135</v>
      </c>
      <c r="B143" s="246" t="s">
        <v>28</v>
      </c>
      <c r="C143" s="235">
        <v>1.9591786926050601</v>
      </c>
      <c r="D143" s="235">
        <v>1.2464455447231999</v>
      </c>
      <c r="E143" s="235">
        <v>0.45304566670766</v>
      </c>
      <c r="F143" s="235">
        <v>0.23997817296851001</v>
      </c>
      <c r="G143" s="235">
        <v>1.9364549809456899</v>
      </c>
      <c r="H143" s="235">
        <v>1.2423919751649699</v>
      </c>
      <c r="I143" s="235">
        <v>0.44440103534765002</v>
      </c>
      <c r="J143" s="243">
        <v>0.23064161144876</v>
      </c>
      <c r="K143" s="244">
        <f t="shared" si="17"/>
        <v>1.9364549809456899</v>
      </c>
      <c r="L143" s="244">
        <f t="shared" si="15"/>
        <v>1.2614123341492798</v>
      </c>
      <c r="M143" s="244">
        <f t="shared" si="16"/>
        <v>0.67504264679641002</v>
      </c>
    </row>
    <row r="144" spans="1:13" ht="15" customHeight="1" x14ac:dyDescent="0.25">
      <c r="A144" s="84" t="s">
        <v>136</v>
      </c>
      <c r="B144" s="246" t="s">
        <v>24</v>
      </c>
      <c r="C144" s="133">
        <v>2.0965341235189299</v>
      </c>
      <c r="D144" s="133">
        <v>1.3544331723032601</v>
      </c>
      <c r="E144" s="133">
        <v>0.48062359047199998</v>
      </c>
      <c r="F144" s="133">
        <v>0.23918872631728999</v>
      </c>
      <c r="G144" s="133">
        <v>2.08719089629321</v>
      </c>
      <c r="H144" s="133">
        <v>1.3526525415267701</v>
      </c>
      <c r="I144" s="133">
        <v>0.47946264952944001</v>
      </c>
      <c r="J144" s="242">
        <v>0.23364820069860001</v>
      </c>
      <c r="K144" s="244">
        <f t="shared" si="17"/>
        <v>2.08719089629321</v>
      </c>
      <c r="L144" s="244">
        <f t="shared" si="15"/>
        <v>1.3740800460651701</v>
      </c>
      <c r="M144" s="244">
        <f t="shared" si="16"/>
        <v>0.71311085022803999</v>
      </c>
    </row>
    <row r="145" spans="1:13" x14ac:dyDescent="0.25">
      <c r="A145" s="84" t="s">
        <v>137</v>
      </c>
      <c r="B145" s="246" t="s">
        <v>125</v>
      </c>
      <c r="C145" s="235">
        <v>2.3595453049419102</v>
      </c>
      <c r="D145" s="235">
        <v>1.63039549415866</v>
      </c>
      <c r="E145" s="235">
        <v>0.41267612395617997</v>
      </c>
      <c r="F145" s="235">
        <v>0.26040497592592998</v>
      </c>
      <c r="G145" s="235">
        <v>2.34936234152357</v>
      </c>
      <c r="H145" s="235">
        <v>1.61824129569005</v>
      </c>
      <c r="I145" s="235">
        <v>0.41902946325425999</v>
      </c>
      <c r="J145" s="243">
        <v>0.25605140066493998</v>
      </c>
      <c r="K145" s="244">
        <f t="shared" si="17"/>
        <v>2.34936234152357</v>
      </c>
      <c r="L145" s="244">
        <f t="shared" si="15"/>
        <v>1.67428147760437</v>
      </c>
      <c r="M145" s="244">
        <f t="shared" si="16"/>
        <v>0.67508086391919997</v>
      </c>
    </row>
    <row r="146" spans="1:13" x14ac:dyDescent="0.25">
      <c r="A146" s="84" t="s">
        <v>161</v>
      </c>
      <c r="B146" s="246" t="s">
        <v>244</v>
      </c>
      <c r="C146" s="133">
        <v>0.62915953347886999</v>
      </c>
      <c r="D146" s="133">
        <v>0.13366789693073999</v>
      </c>
      <c r="E146" s="133">
        <v>0.16343922761643001</v>
      </c>
      <c r="F146" s="133">
        <v>0.32191844014357002</v>
      </c>
      <c r="G146" s="133" t="s">
        <v>63</v>
      </c>
      <c r="H146" s="133" t="s">
        <v>63</v>
      </c>
      <c r="I146" s="133">
        <v>0.13984737635228001</v>
      </c>
      <c r="J146" s="242">
        <v>0.26841508415514997</v>
      </c>
      <c r="K146" s="244">
        <f>C146</f>
        <v>0.62915953347886999</v>
      </c>
      <c r="L146" s="244">
        <f t="shared" si="15"/>
        <v>0.22089707297144001</v>
      </c>
      <c r="M146" s="244">
        <f t="shared" si="16"/>
        <v>0.40826246050742998</v>
      </c>
    </row>
    <row r="147" spans="1:13" x14ac:dyDescent="0.25">
      <c r="A147" s="84" t="s">
        <v>162</v>
      </c>
      <c r="B147" s="246" t="s">
        <v>25</v>
      </c>
      <c r="C147" s="235">
        <v>2.0670701317968501</v>
      </c>
      <c r="D147" s="235">
        <v>1.5873462418076001</v>
      </c>
      <c r="E147" s="235">
        <v>0.14567178174654</v>
      </c>
      <c r="F147" s="235">
        <v>0.33405210824270998</v>
      </c>
      <c r="G147" s="235">
        <v>2.1176284727800798</v>
      </c>
      <c r="H147" s="235">
        <v>1.6404163312728799</v>
      </c>
      <c r="I147" s="235">
        <v>0.14483910221894</v>
      </c>
      <c r="J147" s="243">
        <v>0.3323730460423</v>
      </c>
      <c r="K147" s="244">
        <f t="shared" si="17"/>
        <v>2.1176284727800798</v>
      </c>
      <c r="L147" s="244">
        <f t="shared" si="15"/>
        <v>1.6404163245188399</v>
      </c>
      <c r="M147" s="244">
        <f t="shared" si="16"/>
        <v>0.47721214826124003</v>
      </c>
    </row>
    <row r="148" spans="1:13" x14ac:dyDescent="0.25">
      <c r="A148" s="84" t="s">
        <v>163</v>
      </c>
      <c r="B148" s="246" t="s">
        <v>46</v>
      </c>
      <c r="C148" s="133">
        <v>0.48894948648064002</v>
      </c>
      <c r="D148" s="133">
        <v>0.21513995095223001</v>
      </c>
      <c r="E148" s="133">
        <v>8.529119633493E-2</v>
      </c>
      <c r="F148" s="133">
        <v>0.18705694690794999</v>
      </c>
      <c r="G148" s="133">
        <v>0.48406327694092999</v>
      </c>
      <c r="H148" s="133">
        <v>0.26714558322168003</v>
      </c>
      <c r="I148" s="133">
        <v>5.4779620761939998E-2</v>
      </c>
      <c r="J148" s="242">
        <v>0.16101495783346001</v>
      </c>
      <c r="K148" s="244">
        <f t="shared" si="17"/>
        <v>0.48406327694092999</v>
      </c>
      <c r="L148" s="244">
        <f t="shared" si="15"/>
        <v>0.26826869834552997</v>
      </c>
      <c r="M148" s="244">
        <f t="shared" si="16"/>
        <v>0.21579457859540002</v>
      </c>
    </row>
    <row r="149" spans="1:13" x14ac:dyDescent="0.25">
      <c r="A149" s="84" t="s">
        <v>164</v>
      </c>
      <c r="B149" s="246" t="s">
        <v>40</v>
      </c>
      <c r="C149" s="235">
        <v>1.09893106522767</v>
      </c>
      <c r="D149" s="235">
        <v>0.65062605311476995</v>
      </c>
      <c r="E149" s="235">
        <v>0.1054043495044</v>
      </c>
      <c r="F149" s="235">
        <v>0.34139776623919998</v>
      </c>
      <c r="G149" s="235">
        <v>1.0969028069659199</v>
      </c>
      <c r="H149" s="235">
        <v>0.64396804073705005</v>
      </c>
      <c r="I149" s="235">
        <v>9.9871403756799995E-2</v>
      </c>
      <c r="J149" s="243">
        <v>0.35072350354495002</v>
      </c>
      <c r="K149" s="244">
        <f t="shared" si="17"/>
        <v>1.0969028069659199</v>
      </c>
      <c r="L149" s="244">
        <f t="shared" si="15"/>
        <v>0.6463078996641699</v>
      </c>
      <c r="M149" s="244">
        <f t="shared" si="16"/>
        <v>0.45059490730175</v>
      </c>
    </row>
    <row r="150" spans="1:13" x14ac:dyDescent="0.25">
      <c r="A150" s="84" t="s">
        <v>165</v>
      </c>
      <c r="B150" s="246" t="s">
        <v>182</v>
      </c>
      <c r="C150" s="133" t="s">
        <v>63</v>
      </c>
      <c r="D150" s="133" t="s">
        <v>63</v>
      </c>
      <c r="E150" s="133" t="s">
        <v>63</v>
      </c>
      <c r="F150" s="133" t="s">
        <v>63</v>
      </c>
      <c r="G150" s="133" t="s">
        <v>63</v>
      </c>
      <c r="H150" s="133" t="s">
        <v>63</v>
      </c>
      <c r="I150" s="133" t="s">
        <v>63</v>
      </c>
      <c r="J150" s="242" t="s">
        <v>63</v>
      </c>
      <c r="K150" s="244" t="str">
        <f>C150</f>
        <v>..</v>
      </c>
      <c r="L150" s="244"/>
      <c r="M150" s="244"/>
    </row>
    <row r="151" spans="1:13" x14ac:dyDescent="0.25">
      <c r="A151" s="84" t="s">
        <v>166</v>
      </c>
      <c r="B151" s="246" t="s">
        <v>245</v>
      </c>
      <c r="C151" s="235">
        <v>0.79848411051766999</v>
      </c>
      <c r="D151" s="235">
        <v>0.34113132008333003</v>
      </c>
      <c r="E151" s="235">
        <v>0.24388177063802</v>
      </c>
      <c r="F151" s="235">
        <v>0.19146617737884999</v>
      </c>
      <c r="G151" s="235" t="s">
        <v>63</v>
      </c>
      <c r="H151" s="235" t="s">
        <v>63</v>
      </c>
      <c r="I151" s="235" t="s">
        <v>63</v>
      </c>
      <c r="J151" s="243" t="s">
        <v>63</v>
      </c>
      <c r="K151" s="244">
        <f>C151</f>
        <v>0.79848411051766999</v>
      </c>
      <c r="L151" s="244">
        <f t="shared" si="15"/>
        <v>0.3631361625008</v>
      </c>
      <c r="M151" s="244">
        <f>E151+F151</f>
        <v>0.43534794801686999</v>
      </c>
    </row>
    <row r="152" spans="1:13" x14ac:dyDescent="0.25">
      <c r="A152" s="84" t="s">
        <v>167</v>
      </c>
      <c r="B152" s="246" t="s">
        <v>18</v>
      </c>
      <c r="C152" s="133">
        <v>3.0457834092327598</v>
      </c>
      <c r="D152" s="133">
        <v>2.3698482868330002</v>
      </c>
      <c r="E152" s="133">
        <v>0.28705540868141</v>
      </c>
      <c r="F152" s="133">
        <v>0.37951644547234997</v>
      </c>
      <c r="G152" s="133">
        <v>3.1623906566315498</v>
      </c>
      <c r="H152" s="133">
        <v>2.4533957729240399</v>
      </c>
      <c r="I152" s="133">
        <v>0.28452472846491</v>
      </c>
      <c r="J152" s="242">
        <v>0.41505125100110002</v>
      </c>
      <c r="K152" s="244">
        <f t="shared" si="17"/>
        <v>3.1623906566315498</v>
      </c>
      <c r="L152" s="244">
        <f t="shared" si="15"/>
        <v>2.4628146771655399</v>
      </c>
      <c r="M152" s="244">
        <f t="shared" si="16"/>
        <v>0.69957597946601002</v>
      </c>
    </row>
  </sheetData>
  <mergeCells count="10">
    <mergeCell ref="AL53:AR53"/>
    <mergeCell ref="AS53:AV53"/>
    <mergeCell ref="K7:L7"/>
    <mergeCell ref="AE53:AH53"/>
    <mergeCell ref="W53:AD53"/>
    <mergeCell ref="C53:F53"/>
    <mergeCell ref="G53:J53"/>
    <mergeCell ref="K53:N53"/>
    <mergeCell ref="O53:R53"/>
    <mergeCell ref="S53:V53"/>
  </mergeCells>
  <conditionalFormatting sqref="P47:P51 Q6:Q46">
    <cfRule type="colorScale" priority="1">
      <colorScale>
        <cfvo type="min"/>
        <cfvo type="max"/>
        <color rgb="FFFCFCFF"/>
        <color rgb="FF63BE7B"/>
      </colorScale>
    </cfRule>
  </conditionalFormatting>
  <hyperlinks>
    <hyperlink ref="A104" r:id="rId1" display="http://stats.oecd.org/OECDStat_Metadata/ShowMetadata.ashx?Dataset=MSTI_PUB&amp;ShowOnWeb=true&amp;Lang=en"/>
  </hyperlinks>
  <pageMargins left="0.7" right="0.7" top="0.75" bottom="0.75" header="0.3" footer="0.3"/>
  <pageSetup paperSize="9" orientation="portrait" r:id="rId2"/>
  <drawing r:id="rId3"/>
  <legacyDrawing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workbookViewId="0">
      <selection activeCell="H24" sqref="H24"/>
    </sheetView>
  </sheetViews>
  <sheetFormatPr defaultRowHeight="15" x14ac:dyDescent="0.25"/>
  <cols>
    <col min="1" max="1" width="17.5703125" customWidth="1"/>
    <col min="2" max="2" width="27.140625" customWidth="1"/>
  </cols>
  <sheetData>
    <row r="1" spans="1:13" x14ac:dyDescent="0.25">
      <c r="A1" t="s">
        <v>503</v>
      </c>
      <c r="L1" s="84" t="s">
        <v>502</v>
      </c>
      <c r="M1" s="84" t="s">
        <v>514</v>
      </c>
    </row>
    <row r="2" spans="1:13" ht="15.75" thickBot="1" x14ac:dyDescent="0.3">
      <c r="B2" t="s">
        <v>513</v>
      </c>
      <c r="C2" t="s">
        <v>514</v>
      </c>
      <c r="L2" s="15">
        <v>0.68353037592690347</v>
      </c>
      <c r="M2" s="15">
        <v>0.83660130718954251</v>
      </c>
    </row>
    <row r="3" spans="1:13" x14ac:dyDescent="0.25">
      <c r="A3" s="259"/>
      <c r="B3" s="259" t="s">
        <v>504</v>
      </c>
      <c r="C3" s="259" t="s">
        <v>505</v>
      </c>
      <c r="L3" s="15">
        <v>0.56721685344197248</v>
      </c>
      <c r="M3" s="15">
        <v>0.7639751552795031</v>
      </c>
    </row>
    <row r="4" spans="1:13" x14ac:dyDescent="0.25">
      <c r="A4" s="257" t="s">
        <v>506</v>
      </c>
      <c r="B4" s="257">
        <v>0.48553252646262468</v>
      </c>
      <c r="C4" s="257">
        <v>0.79516311004798446</v>
      </c>
      <c r="L4" s="15">
        <v>0.49798407032632946</v>
      </c>
      <c r="M4" s="15">
        <v>0.74375000000000002</v>
      </c>
    </row>
    <row r="5" spans="1:13" x14ac:dyDescent="0.25">
      <c r="A5" s="257" t="s">
        <v>507</v>
      </c>
      <c r="B5" s="257">
        <v>8.1462557977190382E-3</v>
      </c>
      <c r="C5" s="257">
        <v>1.9997192953115188E-3</v>
      </c>
      <c r="L5" s="15">
        <v>0.5242963081094012</v>
      </c>
      <c r="M5" s="15">
        <v>0.76</v>
      </c>
    </row>
    <row r="6" spans="1:13" x14ac:dyDescent="0.25">
      <c r="A6" s="257" t="s">
        <v>508</v>
      </c>
      <c r="B6" s="257">
        <v>11</v>
      </c>
      <c r="C6" s="257">
        <v>11</v>
      </c>
      <c r="L6" s="15">
        <v>0.51867147907637978</v>
      </c>
      <c r="M6" s="15">
        <v>0.82400000000000007</v>
      </c>
    </row>
    <row r="7" spans="1:13" x14ac:dyDescent="0.25">
      <c r="A7" s="257" t="s">
        <v>509</v>
      </c>
      <c r="B7" s="257">
        <v>10</v>
      </c>
      <c r="C7" s="257">
        <v>10</v>
      </c>
      <c r="L7" s="15">
        <v>0.48980929678188317</v>
      </c>
      <c r="M7" s="15">
        <v>0.72631578947368425</v>
      </c>
    </row>
    <row r="8" spans="1:13" x14ac:dyDescent="0.25">
      <c r="A8" s="257" t="s">
        <v>510</v>
      </c>
      <c r="B8" s="257">
        <v>4.0736996521554314</v>
      </c>
      <c r="C8" s="257"/>
      <c r="L8" s="15">
        <v>0.4633032694475761</v>
      </c>
      <c r="M8" s="15">
        <v>0.78540772532188841</v>
      </c>
    </row>
    <row r="9" spans="1:13" x14ac:dyDescent="0.25">
      <c r="A9" s="257" t="s">
        <v>511</v>
      </c>
      <c r="B9" s="257">
        <v>1.8407899282469008E-2</v>
      </c>
      <c r="C9" s="257"/>
      <c r="L9" s="15">
        <v>0.43303477344573232</v>
      </c>
      <c r="M9" s="15">
        <v>0.80751173708920188</v>
      </c>
    </row>
    <row r="10" spans="1:13" ht="15.75" thickBot="1" x14ac:dyDescent="0.3">
      <c r="A10" s="258" t="s">
        <v>512</v>
      </c>
      <c r="B10" s="258">
        <v>2.9782370160823217</v>
      </c>
      <c r="C10" s="258"/>
      <c r="L10" s="15">
        <v>0.40890547263681593</v>
      </c>
      <c r="M10" s="15">
        <v>0.85096153846153855</v>
      </c>
    </row>
    <row r="11" spans="1:13" x14ac:dyDescent="0.25">
      <c r="L11" s="15">
        <v>0.38586854460093895</v>
      </c>
      <c r="M11" s="15">
        <v>0.78661087866108792</v>
      </c>
    </row>
    <row r="12" spans="1:13" x14ac:dyDescent="0.25">
      <c r="L12" s="15">
        <v>0.3682373472949389</v>
      </c>
      <c r="M12" s="15">
        <v>0.86166007905138342</v>
      </c>
    </row>
    <row r="14" spans="1:13" x14ac:dyDescent="0.25">
      <c r="A14" t="s">
        <v>515</v>
      </c>
    </row>
    <row r="15" spans="1:13" ht="15.75" thickBot="1" x14ac:dyDescent="0.3"/>
    <row r="16" spans="1:13" x14ac:dyDescent="0.25">
      <c r="A16" s="259"/>
      <c r="B16" s="259" t="s">
        <v>502</v>
      </c>
      <c r="C16" s="259" t="s">
        <v>514</v>
      </c>
    </row>
    <row r="17" spans="1:3" x14ac:dyDescent="0.25">
      <c r="A17" s="257" t="s">
        <v>506</v>
      </c>
      <c r="B17" s="257">
        <v>0.48553252646262468</v>
      </c>
      <c r="C17" s="257">
        <v>0.79516311004798446</v>
      </c>
    </row>
    <row r="18" spans="1:3" x14ac:dyDescent="0.25">
      <c r="A18" s="257" t="s">
        <v>507</v>
      </c>
      <c r="B18" s="257">
        <v>8.1462557977190382E-3</v>
      </c>
      <c r="C18" s="257">
        <v>1.9997192953115188E-3</v>
      </c>
    </row>
    <row r="19" spans="1:3" x14ac:dyDescent="0.25">
      <c r="A19" s="257" t="s">
        <v>508</v>
      </c>
      <c r="B19" s="257">
        <v>11</v>
      </c>
      <c r="C19" s="257">
        <v>11</v>
      </c>
    </row>
    <row r="20" spans="1:3" x14ac:dyDescent="0.25">
      <c r="A20" s="257" t="s">
        <v>516</v>
      </c>
      <c r="B20" s="257">
        <v>0</v>
      </c>
      <c r="C20" s="257"/>
    </row>
    <row r="21" spans="1:3" x14ac:dyDescent="0.25">
      <c r="A21" s="257" t="s">
        <v>509</v>
      </c>
      <c r="B21" s="257">
        <v>15</v>
      </c>
      <c r="C21" s="257"/>
    </row>
    <row r="22" spans="1:3" x14ac:dyDescent="0.25">
      <c r="A22" s="257" t="s">
        <v>517</v>
      </c>
      <c r="B22" s="257">
        <v>-10.195142443151013</v>
      </c>
      <c r="C22" s="257"/>
    </row>
    <row r="23" spans="1:3" x14ac:dyDescent="0.25">
      <c r="A23" s="257" t="s">
        <v>518</v>
      </c>
      <c r="B23" s="257">
        <v>1.9363454975274366E-8</v>
      </c>
      <c r="C23" s="257"/>
    </row>
    <row r="24" spans="1:3" x14ac:dyDescent="0.25">
      <c r="A24" s="257" t="s">
        <v>519</v>
      </c>
      <c r="B24" s="257">
        <v>1.7530503556925723</v>
      </c>
      <c r="C24" s="257"/>
    </row>
    <row r="25" spans="1:3" x14ac:dyDescent="0.25">
      <c r="A25" s="257" t="s">
        <v>520</v>
      </c>
      <c r="B25" s="257">
        <v>3.8726909950548732E-8</v>
      </c>
      <c r="C25" s="257"/>
    </row>
    <row r="26" spans="1:3" ht="15.75" thickBot="1" x14ac:dyDescent="0.3">
      <c r="A26" s="258" t="s">
        <v>521</v>
      </c>
      <c r="B26" s="258">
        <v>2.1314495455597742</v>
      </c>
      <c r="C26" s="258"/>
    </row>
  </sheetData>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BE133"/>
  <sheetViews>
    <sheetView topLeftCell="E1" zoomScale="93" zoomScaleNormal="93" workbookViewId="0">
      <selection activeCell="AD27" sqref="AD27"/>
    </sheetView>
  </sheetViews>
  <sheetFormatPr defaultRowHeight="15" x14ac:dyDescent="0.25"/>
  <cols>
    <col min="1" max="1" width="37.140625" customWidth="1"/>
    <col min="2" max="2" width="9.7109375" customWidth="1"/>
    <col min="3" max="3" width="10.140625" customWidth="1"/>
    <col min="4" max="8" width="7.140625" customWidth="1"/>
    <col min="9" max="9" width="8.85546875" customWidth="1"/>
    <col min="10" max="12" width="7.140625" customWidth="1"/>
    <col min="14" max="14" width="9.140625" style="84"/>
    <col min="27" max="27" width="14.85546875" customWidth="1"/>
    <col min="28" max="28" width="12.140625" customWidth="1"/>
  </cols>
  <sheetData>
    <row r="1" spans="1:15" x14ac:dyDescent="0.25">
      <c r="A1" s="6" t="s">
        <v>21581</v>
      </c>
    </row>
    <row r="2" spans="1:15" x14ac:dyDescent="0.25">
      <c r="A2" s="6" t="s">
        <v>456</v>
      </c>
    </row>
    <row r="3" spans="1:15" x14ac:dyDescent="0.25">
      <c r="O3" s="537"/>
    </row>
    <row r="4" spans="1:15" x14ac:dyDescent="0.25">
      <c r="A4" s="105"/>
      <c r="B4" s="111">
        <v>2005</v>
      </c>
      <c r="C4" s="111">
        <v>2006</v>
      </c>
      <c r="D4" s="111">
        <v>2007</v>
      </c>
      <c r="E4" s="111">
        <v>2008</v>
      </c>
      <c r="F4" s="111">
        <v>2009</v>
      </c>
      <c r="G4" s="111">
        <v>2010</v>
      </c>
      <c r="H4" s="111">
        <v>2011</v>
      </c>
      <c r="I4" s="111">
        <v>2012</v>
      </c>
      <c r="J4" s="111">
        <v>2013</v>
      </c>
      <c r="K4" s="111">
        <v>2014</v>
      </c>
      <c r="L4" s="111">
        <v>2015</v>
      </c>
      <c r="M4" s="111">
        <v>2016</v>
      </c>
      <c r="N4" s="111">
        <v>2017</v>
      </c>
      <c r="O4" s="537"/>
    </row>
    <row r="5" spans="1:15" x14ac:dyDescent="0.25">
      <c r="A5" s="105" t="s">
        <v>168</v>
      </c>
      <c r="B5" s="105">
        <v>440</v>
      </c>
      <c r="C5" s="105">
        <v>444</v>
      </c>
      <c r="D5" s="105">
        <v>541</v>
      </c>
      <c r="E5" s="105">
        <v>472</v>
      </c>
      <c r="F5" s="105">
        <v>538</v>
      </c>
      <c r="G5" s="105">
        <v>574</v>
      </c>
      <c r="H5" s="105">
        <v>515</v>
      </c>
      <c r="I5" s="105">
        <v>392</v>
      </c>
      <c r="J5" s="105">
        <v>387</v>
      </c>
      <c r="K5" s="105">
        <v>361</v>
      </c>
      <c r="L5" s="105">
        <v>370</v>
      </c>
      <c r="M5" s="103">
        <v>358</v>
      </c>
      <c r="N5" s="103">
        <v>350</v>
      </c>
      <c r="O5" s="537"/>
    </row>
    <row r="6" spans="1:15" x14ac:dyDescent="0.25">
      <c r="A6" s="105" t="s">
        <v>169</v>
      </c>
      <c r="B6" s="105">
        <v>1970</v>
      </c>
      <c r="C6" s="105">
        <v>2142</v>
      </c>
      <c r="D6" s="105">
        <v>2381</v>
      </c>
      <c r="E6" s="105">
        <v>2465</v>
      </c>
      <c r="F6" s="105">
        <v>2653</v>
      </c>
      <c r="G6" s="105">
        <v>2928</v>
      </c>
      <c r="H6" s="105">
        <v>3051</v>
      </c>
      <c r="I6" s="105">
        <v>3044</v>
      </c>
      <c r="J6" s="105">
        <v>2982</v>
      </c>
      <c r="K6" s="105">
        <v>2903</v>
      </c>
      <c r="L6" s="105">
        <v>2833</v>
      </c>
      <c r="M6" s="103">
        <v>2635</v>
      </c>
      <c r="N6" s="103">
        <v>2490</v>
      </c>
      <c r="O6" s="537"/>
    </row>
    <row r="7" spans="1:15" x14ac:dyDescent="0.25">
      <c r="A7" s="105" t="s">
        <v>170</v>
      </c>
      <c r="B7" s="105">
        <v>124</v>
      </c>
      <c r="C7" s="105">
        <v>143</v>
      </c>
      <c r="D7" s="105">
        <v>153</v>
      </c>
      <c r="E7" s="105">
        <v>161</v>
      </c>
      <c r="F7" s="105">
        <v>160</v>
      </c>
      <c r="G7" s="105">
        <v>175</v>
      </c>
      <c r="H7" s="105">
        <v>250</v>
      </c>
      <c r="I7" s="105">
        <v>190</v>
      </c>
      <c r="J7" s="105">
        <v>233</v>
      </c>
      <c r="K7" s="105">
        <v>213</v>
      </c>
      <c r="L7" s="105">
        <v>208</v>
      </c>
      <c r="M7" s="103">
        <v>239</v>
      </c>
      <c r="N7" s="252">
        <v>253</v>
      </c>
    </row>
    <row r="8" spans="1:15" x14ac:dyDescent="0.25">
      <c r="A8" s="105" t="s">
        <v>171</v>
      </c>
      <c r="B8" s="105">
        <v>144</v>
      </c>
      <c r="C8" s="105">
        <v>200</v>
      </c>
      <c r="D8" s="105">
        <v>183</v>
      </c>
      <c r="E8" s="105">
        <v>276</v>
      </c>
      <c r="F8" s="105">
        <v>242</v>
      </c>
      <c r="G8" s="105">
        <v>242</v>
      </c>
      <c r="H8" s="105">
        <v>273</v>
      </c>
      <c r="I8" s="105">
        <v>262</v>
      </c>
      <c r="J8" s="105">
        <v>282</v>
      </c>
      <c r="K8" s="105">
        <v>275</v>
      </c>
      <c r="L8" s="105">
        <v>287</v>
      </c>
      <c r="M8" s="103">
        <v>355</v>
      </c>
      <c r="N8" s="252">
        <v>316</v>
      </c>
    </row>
    <row r="9" spans="1:15" s="84" customFormat="1" x14ac:dyDescent="0.25">
      <c r="A9" s="100" t="s">
        <v>452</v>
      </c>
      <c r="B9" s="250">
        <f>B7/B6</f>
        <v>6.2944162436548226E-2</v>
      </c>
      <c r="C9" s="250">
        <f t="shared" ref="C9:N9" si="0">C7/C6</f>
        <v>6.6760037348272641E-2</v>
      </c>
      <c r="D9" s="250">
        <f t="shared" si="0"/>
        <v>6.4258714825703486E-2</v>
      </c>
      <c r="E9" s="250">
        <f t="shared" si="0"/>
        <v>6.5314401622718052E-2</v>
      </c>
      <c r="F9" s="250">
        <f t="shared" si="0"/>
        <v>6.0309084055785903E-2</v>
      </c>
      <c r="G9" s="250">
        <f t="shared" si="0"/>
        <v>5.9767759562841527E-2</v>
      </c>
      <c r="H9" s="250">
        <f t="shared" si="0"/>
        <v>8.1940347427073096E-2</v>
      </c>
      <c r="I9" s="250">
        <f t="shared" si="0"/>
        <v>6.2417871222076218E-2</v>
      </c>
      <c r="J9" s="250">
        <f t="shared" si="0"/>
        <v>7.8135479543930242E-2</v>
      </c>
      <c r="K9" s="250">
        <f t="shared" si="0"/>
        <v>7.3372373406820526E-2</v>
      </c>
      <c r="L9" s="250">
        <f t="shared" si="0"/>
        <v>7.3420402400282386E-2</v>
      </c>
      <c r="M9" s="250">
        <f t="shared" si="0"/>
        <v>9.0702087286527511E-2</v>
      </c>
      <c r="N9" s="250">
        <f t="shared" si="0"/>
        <v>0.10160642570281124</v>
      </c>
      <c r="O9" s="250"/>
    </row>
    <row r="10" spans="1:15" x14ac:dyDescent="0.25">
      <c r="A10" s="100" t="s">
        <v>377</v>
      </c>
      <c r="B10" s="17">
        <f>B8/B6</f>
        <v>7.309644670050762E-2</v>
      </c>
      <c r="C10" s="17">
        <f t="shared" ref="C10:N10" si="1">C8/C6</f>
        <v>9.3370681605975725E-2</v>
      </c>
      <c r="D10" s="17">
        <f t="shared" si="1"/>
        <v>7.6858462830743379E-2</v>
      </c>
      <c r="E10" s="17">
        <f t="shared" si="1"/>
        <v>0.11196754563894523</v>
      </c>
      <c r="F10" s="17">
        <f t="shared" si="1"/>
        <v>9.1217489634376175E-2</v>
      </c>
      <c r="G10" s="17">
        <f t="shared" si="1"/>
        <v>8.265027322404371E-2</v>
      </c>
      <c r="H10" s="17">
        <f t="shared" si="1"/>
        <v>8.9478859390363819E-2</v>
      </c>
      <c r="I10" s="17">
        <f t="shared" si="1"/>
        <v>8.6070959264126154E-2</v>
      </c>
      <c r="J10" s="17">
        <f t="shared" si="1"/>
        <v>9.4567404426559351E-2</v>
      </c>
      <c r="K10" s="17">
        <f t="shared" si="1"/>
        <v>9.472959007922839E-2</v>
      </c>
      <c r="L10" s="17">
        <f t="shared" si="1"/>
        <v>0.10130603600423579</v>
      </c>
      <c r="M10" s="17">
        <f t="shared" si="1"/>
        <v>0.1347248576850095</v>
      </c>
      <c r="N10" s="17">
        <f t="shared" si="1"/>
        <v>0.12690763052208837</v>
      </c>
    </row>
    <row r="11" spans="1:15" s="84" customFormat="1" x14ac:dyDescent="0.25">
      <c r="A11" s="251" t="s">
        <v>315</v>
      </c>
      <c r="B11" s="31"/>
      <c r="C11" s="31"/>
      <c r="D11" s="31"/>
      <c r="E11" s="31"/>
      <c r="F11" s="31"/>
      <c r="G11" s="31"/>
      <c r="H11" s="31"/>
      <c r="I11" s="31"/>
      <c r="J11" s="31"/>
      <c r="K11" s="31"/>
      <c r="L11" s="31"/>
      <c r="M11" s="31"/>
      <c r="N11" s="31"/>
    </row>
    <row r="12" spans="1:15" x14ac:dyDescent="0.25">
      <c r="A12" s="251" t="s">
        <v>316</v>
      </c>
      <c r="B12" s="87"/>
      <c r="C12" s="87"/>
    </row>
    <row r="13" spans="1:15" x14ac:dyDescent="0.25">
      <c r="B13" s="15"/>
      <c r="C13" s="15"/>
      <c r="D13" s="15"/>
      <c r="E13" s="15"/>
      <c r="F13" s="15"/>
      <c r="G13" s="15"/>
      <c r="H13" s="15"/>
      <c r="I13" s="15"/>
      <c r="J13" s="15"/>
      <c r="K13" s="15"/>
      <c r="L13" s="15"/>
      <c r="M13" s="15"/>
    </row>
    <row r="15" spans="1:15" x14ac:dyDescent="0.25">
      <c r="A15" s="10" t="s">
        <v>450</v>
      </c>
      <c r="B15" s="100" t="s">
        <v>454</v>
      </c>
      <c r="C15" s="100">
        <v>295</v>
      </c>
      <c r="D15" s="100">
        <v>314</v>
      </c>
      <c r="E15" s="100">
        <v>287</v>
      </c>
      <c r="F15" s="100">
        <v>278</v>
      </c>
      <c r="G15" s="100">
        <v>311</v>
      </c>
      <c r="H15" s="100">
        <v>282</v>
      </c>
      <c r="I15" s="100">
        <v>281</v>
      </c>
      <c r="J15" s="100">
        <v>367</v>
      </c>
      <c r="K15" s="100">
        <v>359</v>
      </c>
      <c r="L15" s="100">
        <v>362</v>
      </c>
      <c r="M15" s="86">
        <v>350</v>
      </c>
      <c r="N15" s="86">
        <v>343</v>
      </c>
    </row>
    <row r="16" spans="1:15" x14ac:dyDescent="0.25">
      <c r="A16" s="10" t="s">
        <v>451</v>
      </c>
      <c r="B16" s="100" t="s">
        <v>454</v>
      </c>
      <c r="C16" s="100">
        <v>149</v>
      </c>
      <c r="D16" s="100">
        <v>227</v>
      </c>
      <c r="E16" s="100">
        <v>185</v>
      </c>
      <c r="F16" s="100">
        <v>260</v>
      </c>
      <c r="G16" s="100">
        <v>263</v>
      </c>
      <c r="H16" s="100">
        <v>233</v>
      </c>
      <c r="I16" s="100">
        <v>111</v>
      </c>
      <c r="J16" s="100">
        <v>20</v>
      </c>
      <c r="K16" s="100">
        <v>2</v>
      </c>
      <c r="L16" s="100">
        <v>8</v>
      </c>
      <c r="M16" s="86">
        <v>8</v>
      </c>
      <c r="N16" s="86">
        <v>7</v>
      </c>
    </row>
    <row r="17" spans="1:9" x14ac:dyDescent="0.25">
      <c r="A17" t="s">
        <v>455</v>
      </c>
      <c r="E17" s="87"/>
      <c r="F17" s="87"/>
      <c r="G17" s="87"/>
      <c r="H17" s="87"/>
      <c r="I17" s="87"/>
    </row>
    <row r="19" spans="1:9" x14ac:dyDescent="0.25">
      <c r="A19" s="87"/>
      <c r="B19" s="87"/>
    </row>
    <row r="20" spans="1:9" x14ac:dyDescent="0.25">
      <c r="A20" s="87"/>
      <c r="B20" s="87"/>
    </row>
    <row r="21" spans="1:9" x14ac:dyDescent="0.25">
      <c r="A21" s="87"/>
      <c r="B21" s="87"/>
    </row>
    <row r="23" spans="1:9" s="84" customFormat="1" x14ac:dyDescent="0.25">
      <c r="A23" s="192" t="s">
        <v>501</v>
      </c>
      <c r="B23" s="192"/>
      <c r="C23" s="192"/>
      <c r="E23" s="87"/>
      <c r="F23" s="87"/>
      <c r="G23" s="87"/>
      <c r="H23" s="87"/>
      <c r="I23" s="87"/>
    </row>
    <row r="24" spans="1:9" s="84" customFormat="1" x14ac:dyDescent="0.25"/>
    <row r="36" spans="1:40" x14ac:dyDescent="0.25">
      <c r="A36" s="84"/>
      <c r="B36" s="84"/>
      <c r="C36" s="84"/>
      <c r="D36" s="84"/>
      <c r="E36" s="84"/>
      <c r="F36" s="84"/>
      <c r="G36" s="84"/>
      <c r="H36" s="84"/>
      <c r="I36" s="84"/>
      <c r="J36" s="84"/>
      <c r="K36" s="84"/>
      <c r="L36" s="84"/>
      <c r="M36" s="84"/>
      <c r="O36" s="84"/>
      <c r="P36" s="84"/>
      <c r="Q36" s="84"/>
      <c r="R36" s="84"/>
      <c r="S36" s="84"/>
      <c r="T36" s="84"/>
      <c r="U36" s="84"/>
      <c r="V36" s="84"/>
      <c r="W36" s="84"/>
      <c r="X36" s="84"/>
      <c r="Y36" s="84"/>
      <c r="Z36" s="84"/>
    </row>
    <row r="37" spans="1:40" x14ac:dyDescent="0.25">
      <c r="A37" s="255" t="s">
        <v>486</v>
      </c>
      <c r="B37" s="256"/>
      <c r="C37" s="256"/>
      <c r="D37" s="253"/>
      <c r="E37" s="253"/>
      <c r="F37" s="253"/>
      <c r="G37" s="253"/>
      <c r="H37" s="253"/>
      <c r="I37" s="253"/>
      <c r="J37" s="84"/>
      <c r="K37" s="84"/>
      <c r="L37" s="84"/>
      <c r="M37" s="84"/>
      <c r="N37" s="254" t="s">
        <v>491</v>
      </c>
      <c r="O37" s="254"/>
      <c r="P37" s="254"/>
      <c r="Q37" s="254"/>
      <c r="R37" s="254"/>
      <c r="S37" s="254"/>
      <c r="T37" s="84"/>
      <c r="U37" s="84"/>
      <c r="V37" s="84"/>
      <c r="W37" s="84"/>
      <c r="X37" s="84"/>
      <c r="Y37" s="84"/>
      <c r="AA37" s="254" t="s">
        <v>494</v>
      </c>
      <c r="AB37" s="254"/>
      <c r="AC37" s="254"/>
      <c r="AD37" s="254"/>
      <c r="AE37" s="254"/>
      <c r="AF37" s="254"/>
      <c r="AG37" s="254"/>
    </row>
    <row r="38" spans="1:40" x14ac:dyDescent="0.25">
      <c r="A38" s="86"/>
      <c r="B38" s="453" t="s">
        <v>461</v>
      </c>
      <c r="C38" s="453" t="s">
        <v>462</v>
      </c>
      <c r="D38" s="453" t="s">
        <v>463</v>
      </c>
      <c r="E38" s="453" t="s">
        <v>464</v>
      </c>
      <c r="F38" s="453" t="s">
        <v>465</v>
      </c>
      <c r="G38" s="453" t="s">
        <v>466</v>
      </c>
      <c r="H38" s="453" t="s">
        <v>467</v>
      </c>
      <c r="I38" s="453" t="s">
        <v>468</v>
      </c>
      <c r="J38" s="86" t="s">
        <v>469</v>
      </c>
      <c r="K38" s="86" t="s">
        <v>470</v>
      </c>
      <c r="L38" s="86" t="s">
        <v>471</v>
      </c>
      <c r="M38" s="84"/>
      <c r="N38" s="86"/>
      <c r="O38" s="453" t="s">
        <v>461</v>
      </c>
      <c r="P38" s="453" t="s">
        <v>462</v>
      </c>
      <c r="Q38" s="453" t="s">
        <v>463</v>
      </c>
      <c r="R38" s="453" t="s">
        <v>464</v>
      </c>
      <c r="S38" s="453" t="s">
        <v>465</v>
      </c>
      <c r="T38" s="453" t="s">
        <v>466</v>
      </c>
      <c r="U38" s="453" t="s">
        <v>467</v>
      </c>
      <c r="V38" s="453" t="s">
        <v>468</v>
      </c>
      <c r="W38" s="86" t="s">
        <v>469</v>
      </c>
      <c r="X38" s="86" t="s">
        <v>470</v>
      </c>
      <c r="Y38" s="86" t="s">
        <v>471</v>
      </c>
      <c r="AA38" s="86"/>
      <c r="AB38" s="86">
        <v>2006</v>
      </c>
      <c r="AC38" s="86">
        <v>2007</v>
      </c>
      <c r="AD38" s="86">
        <v>2008</v>
      </c>
      <c r="AE38" s="86">
        <v>2009</v>
      </c>
      <c r="AF38" s="86">
        <v>2010</v>
      </c>
      <c r="AG38" s="86">
        <v>2011</v>
      </c>
      <c r="AH38" s="86">
        <v>2012</v>
      </c>
      <c r="AI38" s="86">
        <v>2013</v>
      </c>
      <c r="AJ38" s="86">
        <v>2014</v>
      </c>
      <c r="AK38" s="86">
        <v>2015</v>
      </c>
      <c r="AL38" s="86">
        <v>2016</v>
      </c>
      <c r="AM38" s="86">
        <v>2017</v>
      </c>
    </row>
    <row r="39" spans="1:40" x14ac:dyDescent="0.25">
      <c r="A39" s="453" t="s">
        <v>487</v>
      </c>
      <c r="B39" s="86">
        <f t="shared" ref="B39:L39" si="2">SUM(B58:B67)</f>
        <v>73</v>
      </c>
      <c r="C39" s="86">
        <f t="shared" si="2"/>
        <v>119</v>
      </c>
      <c r="D39" s="86">
        <f t="shared" si="2"/>
        <v>116</v>
      </c>
      <c r="E39" s="86">
        <f t="shared" si="2"/>
        <v>114</v>
      </c>
      <c r="F39" s="86">
        <f t="shared" si="2"/>
        <v>130</v>
      </c>
      <c r="G39" s="86">
        <f t="shared" si="2"/>
        <v>125</v>
      </c>
      <c r="H39" s="86">
        <f t="shared" si="2"/>
        <v>115</v>
      </c>
      <c r="I39" s="86">
        <f t="shared" si="2"/>
        <v>141</v>
      </c>
      <c r="J39" s="86">
        <f>SUM(J58:J67)</f>
        <v>147</v>
      </c>
      <c r="K39" s="86">
        <f>SUM(K58:K67)</f>
        <v>177</v>
      </c>
      <c r="L39" s="86">
        <f t="shared" si="2"/>
        <v>178</v>
      </c>
      <c r="M39" s="84"/>
      <c r="N39" s="453" t="s">
        <v>487</v>
      </c>
      <c r="O39" s="86">
        <f t="shared" ref="O39:Y39" si="3">SUM(O58:O67)</f>
        <v>71</v>
      </c>
      <c r="P39" s="86">
        <f t="shared" si="3"/>
        <v>63</v>
      </c>
      <c r="Q39" s="86">
        <f t="shared" si="3"/>
        <v>59</v>
      </c>
      <c r="R39" s="86">
        <f t="shared" si="3"/>
        <v>77</v>
      </c>
      <c r="S39" s="86">
        <f t="shared" si="3"/>
        <v>114</v>
      </c>
      <c r="T39" s="86">
        <f t="shared" si="3"/>
        <v>72</v>
      </c>
      <c r="U39" s="86">
        <f t="shared" si="3"/>
        <v>96</v>
      </c>
      <c r="V39" s="86">
        <f t="shared" si="3"/>
        <v>84</v>
      </c>
      <c r="W39" s="86">
        <f t="shared" si="3"/>
        <v>94</v>
      </c>
      <c r="X39" s="86">
        <f t="shared" si="3"/>
        <v>89</v>
      </c>
      <c r="Y39" s="86">
        <f t="shared" si="3"/>
        <v>106</v>
      </c>
      <c r="AA39" s="86" t="s">
        <v>487</v>
      </c>
      <c r="AB39" s="86">
        <v>85</v>
      </c>
      <c r="AC39" s="86">
        <v>101</v>
      </c>
      <c r="AD39" s="86">
        <v>101</v>
      </c>
      <c r="AE39" s="86">
        <v>93</v>
      </c>
      <c r="AF39" s="86">
        <v>129</v>
      </c>
      <c r="AG39" s="86">
        <v>102</v>
      </c>
      <c r="AH39" s="86">
        <v>49</v>
      </c>
      <c r="AI39" s="86">
        <v>68</v>
      </c>
      <c r="AJ39" s="86">
        <v>71</v>
      </c>
      <c r="AK39" s="86">
        <v>68</v>
      </c>
      <c r="AL39" s="86">
        <v>72</v>
      </c>
      <c r="AM39" s="86">
        <v>63</v>
      </c>
    </row>
    <row r="40" spans="1:40" x14ac:dyDescent="0.25">
      <c r="A40" s="453" t="s">
        <v>488</v>
      </c>
      <c r="B40" s="86">
        <f t="shared" ref="B40:L40" si="4">SUM(B72:B81)</f>
        <v>67</v>
      </c>
      <c r="C40" s="86">
        <f t="shared" si="4"/>
        <v>101</v>
      </c>
      <c r="D40" s="86">
        <f t="shared" si="4"/>
        <v>82</v>
      </c>
      <c r="E40" s="86">
        <f t="shared" si="4"/>
        <v>80</v>
      </c>
      <c r="F40" s="86">
        <f t="shared" si="4"/>
        <v>85</v>
      </c>
      <c r="G40" s="86">
        <f t="shared" si="4"/>
        <v>67</v>
      </c>
      <c r="H40" s="86">
        <f t="shared" si="4"/>
        <v>107</v>
      </c>
      <c r="I40" s="86">
        <f t="shared" si="4"/>
        <v>92</v>
      </c>
      <c r="J40" s="86">
        <f>SUM(J72:J81)</f>
        <v>110</v>
      </c>
      <c r="K40" s="86">
        <f>SUM(K72:K81)</f>
        <v>133</v>
      </c>
      <c r="L40" s="86">
        <f t="shared" si="4"/>
        <v>99</v>
      </c>
      <c r="M40" s="84"/>
      <c r="N40" s="453" t="s">
        <v>488</v>
      </c>
      <c r="O40" s="86">
        <f t="shared" ref="O40:Y40" si="5">SUM(O72:O81)</f>
        <v>57</v>
      </c>
      <c r="P40" s="86">
        <f t="shared" si="5"/>
        <v>60</v>
      </c>
      <c r="Q40" s="86">
        <f t="shared" si="5"/>
        <v>60</v>
      </c>
      <c r="R40" s="86">
        <f t="shared" si="5"/>
        <v>56</v>
      </c>
      <c r="S40" s="86">
        <f t="shared" si="5"/>
        <v>92</v>
      </c>
      <c r="T40" s="86">
        <f t="shared" si="5"/>
        <v>66</v>
      </c>
      <c r="U40" s="86">
        <f t="shared" si="5"/>
        <v>87</v>
      </c>
      <c r="V40" s="86">
        <f t="shared" si="5"/>
        <v>88</v>
      </c>
      <c r="W40" s="86">
        <f t="shared" si="5"/>
        <v>83</v>
      </c>
      <c r="X40" s="86">
        <f t="shared" si="5"/>
        <v>99</v>
      </c>
      <c r="Y40" s="86">
        <f t="shared" si="5"/>
        <v>112</v>
      </c>
      <c r="AA40" s="86" t="s">
        <v>488</v>
      </c>
      <c r="AB40" s="86">
        <v>73</v>
      </c>
      <c r="AC40" s="86">
        <v>94</v>
      </c>
      <c r="AD40" s="86">
        <v>54</v>
      </c>
      <c r="AE40" s="86">
        <v>88</v>
      </c>
      <c r="AF40" s="86">
        <v>103</v>
      </c>
      <c r="AG40" s="86">
        <v>80</v>
      </c>
      <c r="AH40" s="86">
        <v>66</v>
      </c>
      <c r="AI40" s="86">
        <v>69</v>
      </c>
      <c r="AJ40" s="86">
        <v>55</v>
      </c>
      <c r="AK40" s="86">
        <v>52</v>
      </c>
      <c r="AL40" s="86">
        <v>59</v>
      </c>
      <c r="AM40" s="86">
        <v>59</v>
      </c>
    </row>
    <row r="41" spans="1:40" x14ac:dyDescent="0.25">
      <c r="A41" s="453" t="s">
        <v>489</v>
      </c>
      <c r="B41" s="86">
        <f t="shared" ref="B41:L41" si="6">SUM(B86:B95)</f>
        <v>41</v>
      </c>
      <c r="C41" s="86">
        <f t="shared" si="6"/>
        <v>51</v>
      </c>
      <c r="D41" s="86">
        <f t="shared" si="6"/>
        <v>41</v>
      </c>
      <c r="E41" s="86">
        <f t="shared" si="6"/>
        <v>45</v>
      </c>
      <c r="F41" s="86">
        <f t="shared" si="6"/>
        <v>55</v>
      </c>
      <c r="G41" s="86">
        <f t="shared" si="6"/>
        <v>65</v>
      </c>
      <c r="H41" s="86">
        <f t="shared" si="6"/>
        <v>56</v>
      </c>
      <c r="I41" s="86">
        <f t="shared" si="6"/>
        <v>39</v>
      </c>
      <c r="J41" s="86">
        <f>SUM(J86:J95)</f>
        <v>30</v>
      </c>
      <c r="K41" s="86">
        <f>SUM(K86:K95)</f>
        <v>42</v>
      </c>
      <c r="L41" s="86">
        <f t="shared" si="6"/>
        <v>38</v>
      </c>
      <c r="M41" s="84"/>
      <c r="N41" s="453" t="s">
        <v>489</v>
      </c>
      <c r="O41" s="86">
        <f t="shared" ref="O41:Y41" si="7">SUM(O86:O95)</f>
        <v>25</v>
      </c>
      <c r="P41" s="86">
        <f t="shared" si="7"/>
        <v>38</v>
      </c>
      <c r="Q41" s="86">
        <f t="shared" si="7"/>
        <v>41</v>
      </c>
      <c r="R41" s="86">
        <f t="shared" si="7"/>
        <v>42</v>
      </c>
      <c r="S41" s="86">
        <f t="shared" si="7"/>
        <v>43</v>
      </c>
      <c r="T41" s="86">
        <f t="shared" si="7"/>
        <v>52</v>
      </c>
      <c r="U41" s="86">
        <f t="shared" si="7"/>
        <v>49</v>
      </c>
      <c r="V41" s="86">
        <f t="shared" si="7"/>
        <v>41</v>
      </c>
      <c r="W41" s="86">
        <f t="shared" si="7"/>
        <v>31</v>
      </c>
      <c r="X41" s="86">
        <f t="shared" si="7"/>
        <v>51</v>
      </c>
      <c r="Y41" s="86">
        <f t="shared" si="7"/>
        <v>35</v>
      </c>
      <c r="AA41" s="86" t="s">
        <v>489</v>
      </c>
      <c r="AB41" s="86">
        <v>163</v>
      </c>
      <c r="AC41" s="86">
        <v>206</v>
      </c>
      <c r="AD41" s="86">
        <v>188</v>
      </c>
      <c r="AE41" s="86">
        <v>208</v>
      </c>
      <c r="AF41" s="86">
        <v>206</v>
      </c>
      <c r="AG41" s="86">
        <v>220</v>
      </c>
      <c r="AH41" s="86">
        <v>179</v>
      </c>
      <c r="AI41" s="86">
        <v>178</v>
      </c>
      <c r="AJ41" s="86">
        <v>164</v>
      </c>
      <c r="AK41" s="86">
        <v>191</v>
      </c>
      <c r="AL41" s="86">
        <v>164</v>
      </c>
      <c r="AM41" s="86">
        <v>174</v>
      </c>
    </row>
    <row r="42" spans="1:40" x14ac:dyDescent="0.25">
      <c r="A42" s="453" t="s">
        <v>490</v>
      </c>
      <c r="B42" s="86">
        <f t="shared" ref="B42:L42" si="8">SUM(B100:B104)</f>
        <v>2</v>
      </c>
      <c r="C42" s="86">
        <f t="shared" si="8"/>
        <v>5</v>
      </c>
      <c r="D42" s="86">
        <f t="shared" si="8"/>
        <v>3</v>
      </c>
      <c r="E42" s="86">
        <f t="shared" si="8"/>
        <v>3</v>
      </c>
      <c r="F42" s="86">
        <f t="shared" si="8"/>
        <v>3</v>
      </c>
      <c r="G42" s="86">
        <f t="shared" si="8"/>
        <v>5</v>
      </c>
      <c r="H42" s="86">
        <f t="shared" si="8"/>
        <v>4</v>
      </c>
      <c r="I42" s="86">
        <f t="shared" si="8"/>
        <v>3</v>
      </c>
      <c r="J42" s="86">
        <f>SUM(J100:J104)</f>
        <v>0</v>
      </c>
      <c r="K42" s="86">
        <f>SUM(K100:K104)</f>
        <v>3</v>
      </c>
      <c r="L42" s="86">
        <f t="shared" si="8"/>
        <v>1</v>
      </c>
      <c r="M42" s="84"/>
      <c r="N42" s="453" t="s">
        <v>490</v>
      </c>
      <c r="O42" s="86">
        <f t="shared" ref="O42:Y42" si="9">SUM(O100:O101)</f>
        <v>0</v>
      </c>
      <c r="P42" s="86">
        <f t="shared" si="9"/>
        <v>0</v>
      </c>
      <c r="Q42" s="86">
        <f t="shared" si="9"/>
        <v>0</v>
      </c>
      <c r="R42" s="86">
        <f t="shared" si="9"/>
        <v>0</v>
      </c>
      <c r="S42" s="86">
        <f t="shared" si="9"/>
        <v>1</v>
      </c>
      <c r="T42" s="86">
        <f t="shared" si="9"/>
        <v>0</v>
      </c>
      <c r="U42" s="86">
        <f t="shared" si="9"/>
        <v>1</v>
      </c>
      <c r="V42" s="86">
        <f t="shared" si="9"/>
        <v>0</v>
      </c>
      <c r="W42" s="86">
        <f t="shared" si="9"/>
        <v>0</v>
      </c>
      <c r="X42" s="86">
        <f t="shared" si="9"/>
        <v>0</v>
      </c>
      <c r="Y42" s="86">
        <f t="shared" si="9"/>
        <v>0</v>
      </c>
      <c r="AA42" s="86" t="s">
        <v>490</v>
      </c>
      <c r="AB42" s="86">
        <v>123</v>
      </c>
      <c r="AC42" s="86">
        <v>140</v>
      </c>
      <c r="AD42" s="86">
        <v>129</v>
      </c>
      <c r="AE42" s="86">
        <v>149</v>
      </c>
      <c r="AF42" s="86">
        <v>136</v>
      </c>
      <c r="AG42" s="86">
        <v>113</v>
      </c>
      <c r="AH42" s="86">
        <v>98</v>
      </c>
      <c r="AI42" s="86">
        <v>72</v>
      </c>
      <c r="AJ42" s="86">
        <v>71</v>
      </c>
      <c r="AK42" s="86">
        <v>59</v>
      </c>
      <c r="AL42" s="86">
        <v>63</v>
      </c>
      <c r="AM42" s="86">
        <v>53</v>
      </c>
    </row>
    <row r="43" spans="1:40" x14ac:dyDescent="0.25">
      <c r="A43" s="456" t="s">
        <v>1</v>
      </c>
      <c r="B43" s="32">
        <f>SUM(B39:B42)</f>
        <v>183</v>
      </c>
      <c r="C43" s="32">
        <f t="shared" ref="C43:L43" si="10">SUM(C39:C42)</f>
        <v>276</v>
      </c>
      <c r="D43" s="32">
        <f t="shared" si="10"/>
        <v>242</v>
      </c>
      <c r="E43" s="32">
        <f t="shared" si="10"/>
        <v>242</v>
      </c>
      <c r="F43" s="32">
        <f t="shared" si="10"/>
        <v>273</v>
      </c>
      <c r="G43" s="32">
        <f t="shared" si="10"/>
        <v>262</v>
      </c>
      <c r="H43" s="32">
        <f t="shared" si="10"/>
        <v>282</v>
      </c>
      <c r="I43" s="32">
        <f t="shared" si="10"/>
        <v>275</v>
      </c>
      <c r="J43" s="32">
        <f t="shared" si="10"/>
        <v>287</v>
      </c>
      <c r="K43" s="32">
        <f>SUM(K39:K42)</f>
        <v>355</v>
      </c>
      <c r="L43" s="32">
        <f t="shared" si="10"/>
        <v>316</v>
      </c>
      <c r="M43" s="84"/>
      <c r="N43" s="453"/>
      <c r="O43" s="86">
        <f>SUM(O39:O42)</f>
        <v>153</v>
      </c>
      <c r="P43" s="86">
        <f t="shared" ref="P43:Y43" si="11">SUM(P39:P42)</f>
        <v>161</v>
      </c>
      <c r="Q43" s="86">
        <f t="shared" si="11"/>
        <v>160</v>
      </c>
      <c r="R43" s="86">
        <f t="shared" si="11"/>
        <v>175</v>
      </c>
      <c r="S43" s="86">
        <f t="shared" si="11"/>
        <v>250</v>
      </c>
      <c r="T43" s="86">
        <f t="shared" si="11"/>
        <v>190</v>
      </c>
      <c r="U43" s="86">
        <f t="shared" si="11"/>
        <v>233</v>
      </c>
      <c r="V43" s="86">
        <f t="shared" si="11"/>
        <v>213</v>
      </c>
      <c r="W43" s="86">
        <f t="shared" si="11"/>
        <v>208</v>
      </c>
      <c r="X43" s="86">
        <f t="shared" si="11"/>
        <v>239</v>
      </c>
      <c r="Y43" s="86">
        <f t="shared" si="11"/>
        <v>253</v>
      </c>
      <c r="AA43" s="86" t="s">
        <v>493</v>
      </c>
      <c r="AB43" s="86"/>
      <c r="AC43" s="86"/>
      <c r="AD43" s="86"/>
      <c r="AE43" s="86"/>
      <c r="AF43" s="86"/>
      <c r="AG43" s="86"/>
      <c r="AH43" s="86"/>
      <c r="AI43" s="86"/>
      <c r="AJ43" s="86"/>
      <c r="AK43" s="86"/>
      <c r="AL43" s="86"/>
      <c r="AM43" s="86">
        <v>1</v>
      </c>
    </row>
    <row r="44" spans="1:40" x14ac:dyDescent="0.25">
      <c r="A44" s="84"/>
      <c r="B44" s="88"/>
      <c r="C44" s="88"/>
      <c r="D44" s="88"/>
      <c r="E44" s="88"/>
      <c r="F44" s="88"/>
      <c r="G44" s="88"/>
      <c r="H44" s="88"/>
      <c r="I44" s="88"/>
      <c r="J44" s="88"/>
      <c r="K44" s="88"/>
      <c r="L44" s="88"/>
      <c r="M44" s="84"/>
      <c r="O44" s="84"/>
      <c r="P44" s="84"/>
      <c r="Q44" s="84"/>
      <c r="R44" s="84"/>
      <c r="S44" s="84"/>
      <c r="T44" s="84"/>
      <c r="U44" s="84"/>
      <c r="V44" s="84"/>
      <c r="W44" s="84"/>
      <c r="X44" s="84"/>
      <c r="Y44" s="84"/>
      <c r="AA44" s="10" t="s">
        <v>378</v>
      </c>
      <c r="AB44" s="86">
        <f>SUM(AB39:AB43)</f>
        <v>444</v>
      </c>
      <c r="AC44" s="86">
        <f t="shared" ref="AC44:AM44" si="12">SUM(AC39:AC43)</f>
        <v>541</v>
      </c>
      <c r="AD44" s="86">
        <f t="shared" si="12"/>
        <v>472</v>
      </c>
      <c r="AE44" s="86">
        <f t="shared" si="12"/>
        <v>538</v>
      </c>
      <c r="AF44" s="86">
        <f t="shared" si="12"/>
        <v>574</v>
      </c>
      <c r="AG44" s="86">
        <f t="shared" si="12"/>
        <v>515</v>
      </c>
      <c r="AH44" s="86">
        <f t="shared" si="12"/>
        <v>392</v>
      </c>
      <c r="AI44" s="86">
        <f t="shared" si="12"/>
        <v>387</v>
      </c>
      <c r="AJ44" s="86">
        <f t="shared" si="12"/>
        <v>361</v>
      </c>
      <c r="AK44" s="86">
        <f t="shared" si="12"/>
        <v>370</v>
      </c>
      <c r="AL44" s="86">
        <f t="shared" si="12"/>
        <v>358</v>
      </c>
      <c r="AM44" s="86">
        <f t="shared" si="12"/>
        <v>350</v>
      </c>
    </row>
    <row r="45" spans="1:40" x14ac:dyDescent="0.25">
      <c r="A45" s="86"/>
      <c r="B45" s="32">
        <v>2006</v>
      </c>
      <c r="C45" s="32">
        <v>2007</v>
      </c>
      <c r="D45" s="32">
        <v>2008</v>
      </c>
      <c r="E45" s="32">
        <v>2009</v>
      </c>
      <c r="F45" s="32">
        <v>2010</v>
      </c>
      <c r="G45" s="32">
        <v>2011</v>
      </c>
      <c r="H45" s="32">
        <v>2012</v>
      </c>
      <c r="I45" s="32">
        <v>2013</v>
      </c>
      <c r="J45" s="32">
        <v>2014</v>
      </c>
      <c r="K45" s="32">
        <v>2015</v>
      </c>
      <c r="L45" s="32">
        <v>2016</v>
      </c>
      <c r="M45" s="84"/>
      <c r="N45" s="19"/>
      <c r="O45" s="19">
        <v>2006</v>
      </c>
      <c r="P45" s="19">
        <v>2007</v>
      </c>
      <c r="Q45" s="19">
        <v>2008</v>
      </c>
      <c r="R45" s="19">
        <v>2009</v>
      </c>
      <c r="S45" s="19">
        <v>2010</v>
      </c>
      <c r="T45" s="19">
        <v>2011</v>
      </c>
      <c r="U45" s="19">
        <v>2012</v>
      </c>
      <c r="V45" s="19">
        <v>2013</v>
      </c>
      <c r="W45" s="19">
        <v>2014</v>
      </c>
      <c r="X45" s="19">
        <v>2015</v>
      </c>
      <c r="Y45" s="19">
        <v>2016</v>
      </c>
    </row>
    <row r="46" spans="1:40" x14ac:dyDescent="0.25">
      <c r="A46" s="86" t="s">
        <v>487</v>
      </c>
      <c r="B46" s="16">
        <f t="shared" ref="B46:L46" si="13">B39/B$118</f>
        <v>0.39890710382513661</v>
      </c>
      <c r="C46" s="16">
        <f t="shared" si="13"/>
        <v>0.4311594202898551</v>
      </c>
      <c r="D46" s="16">
        <f t="shared" si="13"/>
        <v>0.47933884297520662</v>
      </c>
      <c r="E46" s="16">
        <f t="shared" si="13"/>
        <v>0.47107438016528924</v>
      </c>
      <c r="F46" s="16">
        <f t="shared" si="13"/>
        <v>0.47619047619047616</v>
      </c>
      <c r="G46" s="16">
        <f t="shared" si="13"/>
        <v>0.47709923664122139</v>
      </c>
      <c r="H46" s="16">
        <f t="shared" si="13"/>
        <v>0.40780141843971629</v>
      </c>
      <c r="I46" s="16">
        <f t="shared" si="13"/>
        <v>0.5127272727272727</v>
      </c>
      <c r="J46" s="16">
        <f t="shared" si="13"/>
        <v>0.51219512195121952</v>
      </c>
      <c r="K46" s="16">
        <f>K39/K$118</f>
        <v>0.49859154929577465</v>
      </c>
      <c r="L46" s="16">
        <f t="shared" si="13"/>
        <v>0.56329113924050633</v>
      </c>
      <c r="M46" s="84"/>
      <c r="N46" s="86" t="s">
        <v>487</v>
      </c>
      <c r="O46" s="16">
        <f t="shared" ref="O46:Y46" si="14">O39/O$118</f>
        <v>0.46405228758169936</v>
      </c>
      <c r="P46" s="16">
        <f t="shared" si="14"/>
        <v>0.39130434782608697</v>
      </c>
      <c r="Q46" s="16">
        <f t="shared" si="14"/>
        <v>0.36875000000000002</v>
      </c>
      <c r="R46" s="16">
        <f t="shared" si="14"/>
        <v>0.44</v>
      </c>
      <c r="S46" s="16">
        <f t="shared" si="14"/>
        <v>0.45600000000000002</v>
      </c>
      <c r="T46" s="16">
        <f t="shared" si="14"/>
        <v>0.37894736842105264</v>
      </c>
      <c r="U46" s="16">
        <f t="shared" si="14"/>
        <v>0.41201716738197425</v>
      </c>
      <c r="V46" s="16">
        <f t="shared" si="14"/>
        <v>0.39436619718309857</v>
      </c>
      <c r="W46" s="16">
        <f t="shared" si="14"/>
        <v>0.45192307692307693</v>
      </c>
      <c r="X46" s="16">
        <f t="shared" si="14"/>
        <v>0.3723849372384937</v>
      </c>
      <c r="Y46" s="16">
        <f t="shared" si="14"/>
        <v>0.4189723320158103</v>
      </c>
    </row>
    <row r="47" spans="1:40" x14ac:dyDescent="0.25">
      <c r="A47" s="86" t="s">
        <v>488</v>
      </c>
      <c r="B47" s="16">
        <f t="shared" ref="B47:L47" si="15">B40/B$118</f>
        <v>0.36612021857923499</v>
      </c>
      <c r="C47" s="16">
        <f t="shared" si="15"/>
        <v>0.36594202898550726</v>
      </c>
      <c r="D47" s="16">
        <f t="shared" si="15"/>
        <v>0.33884297520661155</v>
      </c>
      <c r="E47" s="16">
        <f t="shared" si="15"/>
        <v>0.33057851239669422</v>
      </c>
      <c r="F47" s="16">
        <f t="shared" si="15"/>
        <v>0.31135531135531136</v>
      </c>
      <c r="G47" s="16">
        <f t="shared" si="15"/>
        <v>0.25572519083969464</v>
      </c>
      <c r="H47" s="16">
        <f t="shared" si="15"/>
        <v>0.37943262411347517</v>
      </c>
      <c r="I47" s="16">
        <f t="shared" si="15"/>
        <v>0.33454545454545453</v>
      </c>
      <c r="J47" s="16">
        <f t="shared" si="15"/>
        <v>0.38327526132404183</v>
      </c>
      <c r="K47" s="16">
        <f>K40/K$118</f>
        <v>0.37464788732394366</v>
      </c>
      <c r="L47" s="16">
        <f t="shared" si="15"/>
        <v>0.31329113924050633</v>
      </c>
      <c r="M47" s="84"/>
      <c r="N47" s="86" t="s">
        <v>488</v>
      </c>
      <c r="O47" s="16">
        <f t="shared" ref="O47:Y47" si="16">O40/O$118</f>
        <v>0.37254901960784315</v>
      </c>
      <c r="P47" s="16">
        <f t="shared" si="16"/>
        <v>0.37267080745341613</v>
      </c>
      <c r="Q47" s="16">
        <f t="shared" si="16"/>
        <v>0.375</v>
      </c>
      <c r="R47" s="16">
        <f t="shared" si="16"/>
        <v>0.32</v>
      </c>
      <c r="S47" s="16">
        <f t="shared" si="16"/>
        <v>0.36799999999999999</v>
      </c>
      <c r="T47" s="16">
        <f t="shared" si="16"/>
        <v>0.3473684210526316</v>
      </c>
      <c r="U47" s="16">
        <f t="shared" si="16"/>
        <v>0.37339055793991416</v>
      </c>
      <c r="V47" s="16">
        <f t="shared" si="16"/>
        <v>0.41314553990610331</v>
      </c>
      <c r="W47" s="16">
        <f t="shared" si="16"/>
        <v>0.39903846153846156</v>
      </c>
      <c r="X47" s="16">
        <f t="shared" si="16"/>
        <v>0.41422594142259417</v>
      </c>
      <c r="Y47" s="16">
        <f t="shared" si="16"/>
        <v>0.44268774703557312</v>
      </c>
      <c r="AA47" s="19"/>
      <c r="AB47" s="19"/>
      <c r="AC47" s="3">
        <v>2006</v>
      </c>
      <c r="AD47" s="3">
        <v>2007</v>
      </c>
      <c r="AE47" s="3">
        <v>2008</v>
      </c>
      <c r="AF47" s="3">
        <v>2009</v>
      </c>
      <c r="AG47" s="3">
        <v>2010</v>
      </c>
      <c r="AH47" s="3">
        <v>2011</v>
      </c>
      <c r="AI47" s="3">
        <v>2012</v>
      </c>
      <c r="AJ47" s="3">
        <v>2013</v>
      </c>
      <c r="AK47" s="3">
        <v>2014</v>
      </c>
      <c r="AL47" s="3">
        <v>2015</v>
      </c>
      <c r="AM47" s="3">
        <v>2016</v>
      </c>
      <c r="AN47" s="3">
        <v>2017</v>
      </c>
    </row>
    <row r="48" spans="1:40" ht="15" customHeight="1" x14ac:dyDescent="0.25">
      <c r="A48" s="86" t="s">
        <v>489</v>
      </c>
      <c r="B48" s="16">
        <f t="shared" ref="B48:L48" si="17">B41/B$118</f>
        <v>0.22404371584699453</v>
      </c>
      <c r="C48" s="16">
        <f t="shared" si="17"/>
        <v>0.18478260869565216</v>
      </c>
      <c r="D48" s="16">
        <f t="shared" si="17"/>
        <v>0.16942148760330578</v>
      </c>
      <c r="E48" s="16">
        <f t="shared" si="17"/>
        <v>0.18595041322314049</v>
      </c>
      <c r="F48" s="16">
        <f t="shared" si="17"/>
        <v>0.20146520146520147</v>
      </c>
      <c r="G48" s="16">
        <f t="shared" si="17"/>
        <v>0.24809160305343511</v>
      </c>
      <c r="H48" s="16">
        <f t="shared" si="17"/>
        <v>0.19858156028368795</v>
      </c>
      <c r="I48" s="16">
        <f t="shared" si="17"/>
        <v>0.14181818181818182</v>
      </c>
      <c r="J48" s="16">
        <f t="shared" si="17"/>
        <v>0.10452961672473868</v>
      </c>
      <c r="K48" s="16">
        <f>K41/K$118</f>
        <v>0.11830985915492957</v>
      </c>
      <c r="L48" s="16">
        <f t="shared" si="17"/>
        <v>0.12025316455696203</v>
      </c>
      <c r="M48" s="84"/>
      <c r="N48" s="86" t="s">
        <v>489</v>
      </c>
      <c r="O48" s="16">
        <f t="shared" ref="O48:Y48" si="18">O41/O$118</f>
        <v>0.16339869281045752</v>
      </c>
      <c r="P48" s="16">
        <f t="shared" si="18"/>
        <v>0.2360248447204969</v>
      </c>
      <c r="Q48" s="16">
        <f t="shared" si="18"/>
        <v>0.25624999999999998</v>
      </c>
      <c r="R48" s="16">
        <f t="shared" si="18"/>
        <v>0.24</v>
      </c>
      <c r="S48" s="16">
        <f t="shared" si="18"/>
        <v>0.17199999999999999</v>
      </c>
      <c r="T48" s="16">
        <f t="shared" si="18"/>
        <v>0.27368421052631581</v>
      </c>
      <c r="U48" s="16">
        <f t="shared" si="18"/>
        <v>0.21030042918454936</v>
      </c>
      <c r="V48" s="16">
        <f t="shared" si="18"/>
        <v>0.19248826291079812</v>
      </c>
      <c r="W48" s="16">
        <f t="shared" si="18"/>
        <v>0.14903846153846154</v>
      </c>
      <c r="X48" s="16">
        <f t="shared" si="18"/>
        <v>0.21338912133891214</v>
      </c>
      <c r="Y48" s="16">
        <f t="shared" si="18"/>
        <v>0.13833992094861661</v>
      </c>
      <c r="AA48" s="89" t="s">
        <v>495</v>
      </c>
      <c r="AB48" s="86" t="s">
        <v>487</v>
      </c>
      <c r="AC48" s="16">
        <f t="shared" ref="AC48:AN48" si="19">AB39/AB$44</f>
        <v>0.19144144144144143</v>
      </c>
      <c r="AD48" s="16">
        <f t="shared" si="19"/>
        <v>0.1866913123844732</v>
      </c>
      <c r="AE48" s="16">
        <f t="shared" si="19"/>
        <v>0.21398305084745764</v>
      </c>
      <c r="AF48" s="16">
        <f t="shared" si="19"/>
        <v>0.17286245353159851</v>
      </c>
      <c r="AG48" s="16">
        <f t="shared" si="19"/>
        <v>0.22473867595818817</v>
      </c>
      <c r="AH48" s="16">
        <f t="shared" si="19"/>
        <v>0.19805825242718447</v>
      </c>
      <c r="AI48" s="16">
        <f t="shared" si="19"/>
        <v>0.125</v>
      </c>
      <c r="AJ48" s="16">
        <f t="shared" si="19"/>
        <v>0.17571059431524547</v>
      </c>
      <c r="AK48" s="16">
        <f t="shared" si="19"/>
        <v>0.19667590027700832</v>
      </c>
      <c r="AL48" s="16">
        <f t="shared" si="19"/>
        <v>0.18378378378378379</v>
      </c>
      <c r="AM48" s="16">
        <f t="shared" si="19"/>
        <v>0.2011173184357542</v>
      </c>
      <c r="AN48" s="16">
        <f t="shared" si="19"/>
        <v>0.18</v>
      </c>
    </row>
    <row r="49" spans="1:55" x14ac:dyDescent="0.25">
      <c r="A49" s="86" t="s">
        <v>490</v>
      </c>
      <c r="B49" s="16">
        <f t="shared" ref="B49:L49" si="20">B42/B$118</f>
        <v>1.092896174863388E-2</v>
      </c>
      <c r="C49" s="16">
        <f t="shared" si="20"/>
        <v>1.8115942028985508E-2</v>
      </c>
      <c r="D49" s="16">
        <f t="shared" si="20"/>
        <v>1.2396694214876033E-2</v>
      </c>
      <c r="E49" s="16">
        <f t="shared" si="20"/>
        <v>1.2396694214876033E-2</v>
      </c>
      <c r="F49" s="16">
        <f t="shared" si="20"/>
        <v>1.098901098901099E-2</v>
      </c>
      <c r="G49" s="16">
        <f t="shared" si="20"/>
        <v>1.9083969465648856E-2</v>
      </c>
      <c r="H49" s="16">
        <f t="shared" si="20"/>
        <v>1.4184397163120567E-2</v>
      </c>
      <c r="I49" s="16">
        <f t="shared" si="20"/>
        <v>1.090909090909091E-2</v>
      </c>
      <c r="J49" s="16">
        <f t="shared" si="20"/>
        <v>0</v>
      </c>
      <c r="K49" s="16">
        <f>K42/K$118</f>
        <v>8.4507042253521118E-3</v>
      </c>
      <c r="L49" s="16">
        <f t="shared" si="20"/>
        <v>3.1645569620253164E-3</v>
      </c>
      <c r="M49" s="84"/>
      <c r="N49" s="86" t="s">
        <v>490</v>
      </c>
      <c r="O49" s="16">
        <f t="shared" ref="O49:Y49" si="21">O42/O$118</f>
        <v>0</v>
      </c>
      <c r="P49" s="16">
        <f t="shared" si="21"/>
        <v>0</v>
      </c>
      <c r="Q49" s="16">
        <f t="shared" si="21"/>
        <v>0</v>
      </c>
      <c r="R49" s="16">
        <f t="shared" si="21"/>
        <v>0</v>
      </c>
      <c r="S49" s="16">
        <f t="shared" si="21"/>
        <v>4.0000000000000001E-3</v>
      </c>
      <c r="T49" s="16">
        <f t="shared" si="21"/>
        <v>0</v>
      </c>
      <c r="U49" s="16">
        <f t="shared" si="21"/>
        <v>4.2918454935622317E-3</v>
      </c>
      <c r="V49" s="16">
        <f t="shared" si="21"/>
        <v>0</v>
      </c>
      <c r="W49" s="16">
        <f t="shared" si="21"/>
        <v>0</v>
      </c>
      <c r="X49" s="16">
        <f t="shared" si="21"/>
        <v>0</v>
      </c>
      <c r="Y49" s="16">
        <f t="shared" si="21"/>
        <v>0</v>
      </c>
      <c r="AA49" s="89"/>
      <c r="AB49" s="86" t="s">
        <v>488</v>
      </c>
      <c r="AC49" s="16">
        <f t="shared" ref="AC49:AN49" si="22">AB40/AB$44</f>
        <v>0.16441441441441443</v>
      </c>
      <c r="AD49" s="16">
        <f t="shared" si="22"/>
        <v>0.17375231053604437</v>
      </c>
      <c r="AE49" s="16">
        <f t="shared" si="22"/>
        <v>0.11440677966101695</v>
      </c>
      <c r="AF49" s="16">
        <f t="shared" si="22"/>
        <v>0.16356877323420074</v>
      </c>
      <c r="AG49" s="16">
        <f t="shared" si="22"/>
        <v>0.17944250871080139</v>
      </c>
      <c r="AH49" s="16">
        <f t="shared" si="22"/>
        <v>0.1553398058252427</v>
      </c>
      <c r="AI49" s="16">
        <f t="shared" si="22"/>
        <v>0.1683673469387755</v>
      </c>
      <c r="AJ49" s="16">
        <f t="shared" si="22"/>
        <v>0.17829457364341086</v>
      </c>
      <c r="AK49" s="16">
        <f t="shared" si="22"/>
        <v>0.1523545706371191</v>
      </c>
      <c r="AL49" s="16">
        <f t="shared" si="22"/>
        <v>0.14054054054054055</v>
      </c>
      <c r="AM49" s="16">
        <f t="shared" si="22"/>
        <v>0.16480446927374301</v>
      </c>
      <c r="AN49" s="16">
        <f t="shared" si="22"/>
        <v>0.16857142857142857</v>
      </c>
    </row>
    <row r="50" spans="1:55" x14ac:dyDescent="0.25">
      <c r="A50" s="457" t="s">
        <v>1</v>
      </c>
      <c r="B50" s="458">
        <f>SUM(B46:B49)</f>
        <v>1</v>
      </c>
      <c r="C50" s="458">
        <f t="shared" ref="C50:L50" si="23">SUM(C46:C49)</f>
        <v>0.99999999999999989</v>
      </c>
      <c r="D50" s="458">
        <f t="shared" si="23"/>
        <v>0.99999999999999989</v>
      </c>
      <c r="E50" s="458">
        <f t="shared" si="23"/>
        <v>0.99999999999999989</v>
      </c>
      <c r="F50" s="458">
        <f t="shared" si="23"/>
        <v>1</v>
      </c>
      <c r="G50" s="458">
        <f t="shared" si="23"/>
        <v>1</v>
      </c>
      <c r="H50" s="458">
        <f t="shared" si="23"/>
        <v>1</v>
      </c>
      <c r="I50" s="458">
        <f t="shared" si="23"/>
        <v>0.99999999999999989</v>
      </c>
      <c r="J50" s="459">
        <f>SUM(J46:J49)</f>
        <v>1</v>
      </c>
      <c r="K50" s="459">
        <f>SUM(K46:K49)</f>
        <v>0.99999999999999989</v>
      </c>
      <c r="L50" s="459">
        <f t="shared" si="23"/>
        <v>1</v>
      </c>
      <c r="M50" s="84"/>
      <c r="N50" s="86" t="s">
        <v>502</v>
      </c>
      <c r="O50" s="16">
        <f>'2.7'!D7/'2.7'!D5</f>
        <v>0.68353037592690347</v>
      </c>
      <c r="P50" s="16">
        <f>'2.7'!E7/'2.7'!E5</f>
        <v>0.56721685344197248</v>
      </c>
      <c r="Q50" s="16">
        <f>'2.7'!F7/'2.7'!F5</f>
        <v>0.49798407032632946</v>
      </c>
      <c r="R50" s="16">
        <f>'2.7'!G7/'2.7'!G5</f>
        <v>0.5242963081094012</v>
      </c>
      <c r="S50" s="16">
        <f>'2.7'!H7/'2.7'!H5</f>
        <v>0.51867147907637978</v>
      </c>
      <c r="T50" s="16">
        <f>'2.7'!I7/'2.7'!I5</f>
        <v>0.48980929678188317</v>
      </c>
      <c r="U50" s="16">
        <f>'2.7'!J7/'2.7'!J5</f>
        <v>0.4633032694475761</v>
      </c>
      <c r="V50" s="16">
        <f>'2.7'!K7/'2.7'!K5</f>
        <v>0.43303477344573232</v>
      </c>
      <c r="W50" s="16">
        <f>'2.7'!L7/'2.7'!L5</f>
        <v>0.40890547263681593</v>
      </c>
      <c r="X50" s="16">
        <f>'2.7'!M7/'2.7'!M5</f>
        <v>0.38586854460093895</v>
      </c>
      <c r="Y50" s="16">
        <f>'2.7'!N7/'2.7'!N5</f>
        <v>0.3682373472949389</v>
      </c>
      <c r="Z50" s="25">
        <v>0.66937119675456391</v>
      </c>
      <c r="AA50" s="89"/>
      <c r="AB50" s="86" t="s">
        <v>489</v>
      </c>
      <c r="AC50" s="16">
        <f t="shared" ref="AC50:AN50" si="24">AB41/AB$44</f>
        <v>0.36711711711711714</v>
      </c>
      <c r="AD50" s="16">
        <f t="shared" si="24"/>
        <v>0.38077634011090572</v>
      </c>
      <c r="AE50" s="16">
        <f t="shared" si="24"/>
        <v>0.39830508474576271</v>
      </c>
      <c r="AF50" s="16">
        <f t="shared" si="24"/>
        <v>0.38661710037174724</v>
      </c>
      <c r="AG50" s="16">
        <f t="shared" si="24"/>
        <v>0.35888501742160278</v>
      </c>
      <c r="AH50" s="16">
        <f t="shared" si="24"/>
        <v>0.42718446601941745</v>
      </c>
      <c r="AI50" s="16">
        <f t="shared" si="24"/>
        <v>0.45663265306122447</v>
      </c>
      <c r="AJ50" s="16">
        <f t="shared" si="24"/>
        <v>0.4599483204134367</v>
      </c>
      <c r="AK50" s="16">
        <f t="shared" si="24"/>
        <v>0.45429362880886426</v>
      </c>
      <c r="AL50" s="16">
        <f t="shared" si="24"/>
        <v>0.51621621621621616</v>
      </c>
      <c r="AM50" s="16">
        <f t="shared" si="24"/>
        <v>0.45810055865921789</v>
      </c>
      <c r="AN50" s="16">
        <f t="shared" si="24"/>
        <v>0.49714285714285716</v>
      </c>
    </row>
    <row r="51" spans="1:55" x14ac:dyDescent="0.25">
      <c r="M51" s="84"/>
      <c r="N51"/>
      <c r="AA51" s="89"/>
      <c r="AB51" s="86" t="s">
        <v>490</v>
      </c>
      <c r="AC51" s="16">
        <f t="shared" ref="AC51:AN51" si="25">AB42/AB$44</f>
        <v>0.27702702702702703</v>
      </c>
      <c r="AD51" s="16">
        <f t="shared" si="25"/>
        <v>0.25878003696857671</v>
      </c>
      <c r="AE51" s="16">
        <f t="shared" si="25"/>
        <v>0.27330508474576271</v>
      </c>
      <c r="AF51" s="16">
        <f t="shared" si="25"/>
        <v>0.27695167286245354</v>
      </c>
      <c r="AG51" s="16">
        <f t="shared" si="25"/>
        <v>0.23693379790940766</v>
      </c>
      <c r="AH51" s="16">
        <f t="shared" si="25"/>
        <v>0.21941747572815534</v>
      </c>
      <c r="AI51" s="16">
        <f t="shared" si="25"/>
        <v>0.25</v>
      </c>
      <c r="AJ51" s="16">
        <f t="shared" si="25"/>
        <v>0.18604651162790697</v>
      </c>
      <c r="AK51" s="16">
        <f t="shared" si="25"/>
        <v>0.19667590027700832</v>
      </c>
      <c r="AL51" s="16">
        <f t="shared" si="25"/>
        <v>0.15945945945945947</v>
      </c>
      <c r="AM51" s="16">
        <f t="shared" si="25"/>
        <v>0.17597765363128492</v>
      </c>
      <c r="AN51" s="16">
        <f t="shared" si="25"/>
        <v>0.15142857142857144</v>
      </c>
    </row>
    <row r="52" spans="1:55" ht="15" customHeight="1" x14ac:dyDescent="0.25">
      <c r="M52" s="84"/>
      <c r="N52" s="86" t="s">
        <v>21532</v>
      </c>
      <c r="O52" s="145">
        <f>O46+O47</f>
        <v>0.83660130718954251</v>
      </c>
      <c r="P52" s="145">
        <f t="shared" ref="P52:Y52" si="26">P46+P47</f>
        <v>0.7639751552795031</v>
      </c>
      <c r="Q52" s="145">
        <f t="shared" si="26"/>
        <v>0.74375000000000002</v>
      </c>
      <c r="R52" s="145">
        <f t="shared" si="26"/>
        <v>0.76</v>
      </c>
      <c r="S52" s="145">
        <f t="shared" si="26"/>
        <v>0.82400000000000007</v>
      </c>
      <c r="T52" s="145">
        <f t="shared" si="26"/>
        <v>0.72631578947368425</v>
      </c>
      <c r="U52" s="145">
        <f t="shared" si="26"/>
        <v>0.78540772532188841</v>
      </c>
      <c r="V52" s="145">
        <f t="shared" si="26"/>
        <v>0.80751173708920188</v>
      </c>
      <c r="W52" s="145">
        <f t="shared" si="26"/>
        <v>0.85096153846153855</v>
      </c>
      <c r="X52" s="145">
        <f t="shared" si="26"/>
        <v>0.78661087866108792</v>
      </c>
      <c r="Y52" s="145">
        <f t="shared" si="26"/>
        <v>0.86166007905138342</v>
      </c>
      <c r="AA52" s="86"/>
      <c r="AB52" s="86" t="s">
        <v>493</v>
      </c>
      <c r="AC52" s="86"/>
      <c r="AD52" s="86"/>
      <c r="AE52" s="86"/>
      <c r="AF52" s="86"/>
      <c r="AG52" s="86"/>
      <c r="AH52" s="86"/>
      <c r="AI52" s="86"/>
      <c r="AJ52" s="86"/>
      <c r="AK52" s="86"/>
      <c r="AL52" s="86"/>
      <c r="AM52" s="86"/>
      <c r="AN52" s="16">
        <f>AM43/AM$44</f>
        <v>2.8571428571428571E-3</v>
      </c>
    </row>
    <row r="53" spans="1:55" x14ac:dyDescent="0.25">
      <c r="A53" s="6" t="s">
        <v>420</v>
      </c>
      <c r="B53" s="84"/>
      <c r="C53" s="84"/>
      <c r="D53" s="84"/>
      <c r="E53" s="84"/>
      <c r="F53" s="84"/>
      <c r="G53" s="84"/>
      <c r="H53" s="84"/>
      <c r="I53" s="84"/>
      <c r="J53" s="84"/>
      <c r="K53" s="84"/>
      <c r="L53" s="84"/>
      <c r="M53" s="84"/>
      <c r="O53" s="84"/>
      <c r="P53" s="84"/>
      <c r="Q53" s="84"/>
      <c r="R53" s="84"/>
      <c r="S53" s="84"/>
      <c r="T53" s="84"/>
      <c r="U53" s="84"/>
      <c r="V53" s="84"/>
      <c r="W53" s="84"/>
      <c r="X53" s="84"/>
      <c r="Y53" s="84"/>
      <c r="AA53" s="89" t="s">
        <v>496</v>
      </c>
      <c r="AB53" s="86" t="s">
        <v>487</v>
      </c>
      <c r="AC53" s="16">
        <v>0.39890710382513661</v>
      </c>
      <c r="AD53" s="16">
        <v>0.4311594202898551</v>
      </c>
      <c r="AE53" s="16">
        <v>0.47933884297520662</v>
      </c>
      <c r="AF53" s="16">
        <v>0.47107438016528924</v>
      </c>
      <c r="AG53" s="16">
        <v>0.47619047619047616</v>
      </c>
      <c r="AH53" s="16">
        <v>0.47709923664122139</v>
      </c>
      <c r="AI53" s="16">
        <v>0.40780141843971629</v>
      </c>
      <c r="AJ53" s="16">
        <v>0.5127272727272727</v>
      </c>
      <c r="AK53" s="16">
        <v>0.51219512195121952</v>
      </c>
      <c r="AL53" s="16">
        <v>0.49859154929577465</v>
      </c>
      <c r="AM53" s="16">
        <v>0.56329113924050633</v>
      </c>
      <c r="AN53" s="16"/>
    </row>
    <row r="54" spans="1:55" x14ac:dyDescent="0.25">
      <c r="A54" s="6" t="s">
        <v>457</v>
      </c>
      <c r="B54" s="6"/>
      <c r="C54" s="6"/>
      <c r="D54" s="84"/>
      <c r="E54" s="84"/>
      <c r="F54" s="84"/>
      <c r="G54" s="84"/>
      <c r="H54" s="84"/>
      <c r="I54" s="84"/>
      <c r="J54" s="84"/>
      <c r="K54" s="84"/>
      <c r="L54" s="84"/>
      <c r="M54" s="84"/>
      <c r="N54" s="6" t="s">
        <v>458</v>
      </c>
      <c r="O54" s="6"/>
      <c r="P54" s="6"/>
      <c r="Q54" s="6"/>
      <c r="R54" s="6"/>
      <c r="S54" s="84"/>
      <c r="T54" s="84"/>
      <c r="U54" s="84"/>
      <c r="V54" s="84"/>
      <c r="W54" s="84"/>
      <c r="X54" s="84"/>
      <c r="Y54" s="84"/>
      <c r="AA54" s="89"/>
      <c r="AB54" s="86" t="s">
        <v>488</v>
      </c>
      <c r="AC54" s="16">
        <v>0.36612021857923499</v>
      </c>
      <c r="AD54" s="16">
        <v>0.36594202898550726</v>
      </c>
      <c r="AE54" s="16">
        <v>0.33884297520661155</v>
      </c>
      <c r="AF54" s="16">
        <v>0.33057851239669422</v>
      </c>
      <c r="AG54" s="16">
        <v>0.31135531135531136</v>
      </c>
      <c r="AH54" s="16">
        <v>0.25572519083969464</v>
      </c>
      <c r="AI54" s="16">
        <v>0.37943262411347517</v>
      </c>
      <c r="AJ54" s="16">
        <v>0.33454545454545453</v>
      </c>
      <c r="AK54" s="16">
        <v>0.38327526132404183</v>
      </c>
      <c r="AL54" s="16">
        <v>0.37464788732394366</v>
      </c>
      <c r="AM54" s="16">
        <v>0.31329113924050633</v>
      </c>
      <c r="AN54" s="16"/>
    </row>
    <row r="55" spans="1:55" x14ac:dyDescent="0.25">
      <c r="A55" s="84"/>
      <c r="B55" s="84"/>
      <c r="C55" s="84"/>
      <c r="D55" s="84"/>
      <c r="E55" s="84"/>
      <c r="F55" s="84"/>
      <c r="G55" s="84"/>
      <c r="H55" s="84"/>
      <c r="I55" s="84"/>
      <c r="J55" s="84"/>
      <c r="K55" s="84"/>
      <c r="L55" s="84"/>
      <c r="M55" s="84"/>
      <c r="O55" s="84"/>
      <c r="P55" s="84"/>
      <c r="Q55" s="84"/>
      <c r="R55" s="84"/>
      <c r="S55" s="84"/>
      <c r="T55" s="84"/>
      <c r="U55" s="84"/>
      <c r="V55" s="84"/>
      <c r="W55" s="84"/>
      <c r="X55" s="84"/>
      <c r="Y55" s="84"/>
      <c r="AA55" s="89"/>
      <c r="AB55" s="86" t="s">
        <v>489</v>
      </c>
      <c r="AC55" s="16">
        <v>0.22404371584699453</v>
      </c>
      <c r="AD55" s="16">
        <v>0.18478260869565216</v>
      </c>
      <c r="AE55" s="16">
        <v>0.16942148760330578</v>
      </c>
      <c r="AF55" s="16">
        <v>0.18595041322314049</v>
      </c>
      <c r="AG55" s="16">
        <v>0.20146520146520147</v>
      </c>
      <c r="AH55" s="16">
        <v>0.24809160305343511</v>
      </c>
      <c r="AI55" s="16">
        <v>0.19858156028368795</v>
      </c>
      <c r="AJ55" s="16">
        <v>0.14181818181818182</v>
      </c>
      <c r="AK55" s="16">
        <v>0.10452961672473868</v>
      </c>
      <c r="AL55" s="16">
        <v>0.11830985915492957</v>
      </c>
      <c r="AM55" s="16">
        <v>0.12025316455696203</v>
      </c>
      <c r="AN55" s="16"/>
    </row>
    <row r="56" spans="1:55" x14ac:dyDescent="0.25">
      <c r="A56" s="6" t="s">
        <v>459</v>
      </c>
      <c r="B56" s="84"/>
      <c r="C56" s="84"/>
      <c r="D56" s="84"/>
      <c r="E56" s="84"/>
      <c r="F56" s="84"/>
      <c r="G56" s="84"/>
      <c r="H56" s="84"/>
      <c r="I56" s="84"/>
      <c r="J56" s="84"/>
      <c r="K56" s="84"/>
      <c r="L56" s="84"/>
      <c r="M56" s="84"/>
      <c r="N56" s="6" t="s">
        <v>459</v>
      </c>
      <c r="O56" s="84"/>
      <c r="P56" s="84"/>
      <c r="Q56" s="84"/>
      <c r="R56" s="84"/>
      <c r="S56" s="84"/>
      <c r="T56" s="84"/>
      <c r="U56" s="84"/>
      <c r="V56" s="84"/>
      <c r="W56" s="84"/>
      <c r="X56" s="84"/>
      <c r="Y56" s="84"/>
      <c r="AA56" s="89"/>
      <c r="AB56" s="86" t="s">
        <v>490</v>
      </c>
      <c r="AC56" s="16">
        <v>1.092896174863388E-2</v>
      </c>
      <c r="AD56" s="16">
        <v>1.8115942028985508E-2</v>
      </c>
      <c r="AE56" s="16">
        <v>1.2396694214876033E-2</v>
      </c>
      <c r="AF56" s="16">
        <v>1.2396694214876033E-2</v>
      </c>
      <c r="AG56" s="16">
        <v>1.098901098901099E-2</v>
      </c>
      <c r="AH56" s="16">
        <v>1.9083969465648856E-2</v>
      </c>
      <c r="AI56" s="16">
        <v>1.4184397163120567E-2</v>
      </c>
      <c r="AJ56" s="16">
        <v>1.090909090909091E-2</v>
      </c>
      <c r="AK56" s="16">
        <v>1.0452961672473868E-2</v>
      </c>
      <c r="AL56" s="16">
        <v>0</v>
      </c>
      <c r="AM56" s="16">
        <v>3.1645569620253164E-3</v>
      </c>
      <c r="AN56" s="16"/>
    </row>
    <row r="57" spans="1:55" x14ac:dyDescent="0.25">
      <c r="A57" s="86" t="s">
        <v>460</v>
      </c>
      <c r="B57" s="86" t="s">
        <v>461</v>
      </c>
      <c r="C57" s="86" t="s">
        <v>462</v>
      </c>
      <c r="D57" s="86" t="s">
        <v>463</v>
      </c>
      <c r="E57" s="86" t="s">
        <v>464</v>
      </c>
      <c r="F57" s="86" t="s">
        <v>465</v>
      </c>
      <c r="G57" s="86" t="s">
        <v>466</v>
      </c>
      <c r="H57" s="86" t="s">
        <v>467</v>
      </c>
      <c r="I57" s="86" t="s">
        <v>468</v>
      </c>
      <c r="J57" s="86" t="s">
        <v>469</v>
      </c>
      <c r="K57" s="86" t="s">
        <v>470</v>
      </c>
      <c r="L57" s="86" t="s">
        <v>471</v>
      </c>
      <c r="M57" s="84"/>
      <c r="N57" s="86" t="s">
        <v>460</v>
      </c>
      <c r="O57" s="86" t="s">
        <v>461</v>
      </c>
      <c r="P57" s="86" t="s">
        <v>462</v>
      </c>
      <c r="Q57" s="86" t="s">
        <v>463</v>
      </c>
      <c r="R57" s="86" t="s">
        <v>464</v>
      </c>
      <c r="S57" s="86" t="s">
        <v>465</v>
      </c>
      <c r="T57" s="86" t="s">
        <v>466</v>
      </c>
      <c r="U57" s="86" t="s">
        <v>467</v>
      </c>
      <c r="V57" s="86" t="s">
        <v>468</v>
      </c>
      <c r="W57" s="86" t="s">
        <v>469</v>
      </c>
      <c r="X57" s="86" t="s">
        <v>470</v>
      </c>
      <c r="Y57" s="86" t="s">
        <v>471</v>
      </c>
      <c r="AA57" s="84"/>
      <c r="AB57" s="84"/>
      <c r="AC57" s="84"/>
      <c r="AD57" s="84"/>
      <c r="AE57" s="84"/>
      <c r="AF57" s="84"/>
      <c r="AG57" s="84"/>
      <c r="AH57" s="84"/>
      <c r="AI57" s="84"/>
      <c r="AJ57" s="84"/>
      <c r="AK57" s="84"/>
      <c r="AL57" s="84"/>
      <c r="AM57" s="84"/>
      <c r="AN57" s="84"/>
      <c r="AO57" s="84"/>
      <c r="AP57" s="84"/>
      <c r="AQ57" s="84"/>
      <c r="AR57" s="84"/>
      <c r="AS57" s="84"/>
      <c r="AT57" s="84"/>
      <c r="AU57" s="84"/>
      <c r="AV57" s="84"/>
      <c r="AW57" s="84"/>
      <c r="AX57" s="84"/>
      <c r="AY57" s="84"/>
    </row>
    <row r="58" spans="1:55" ht="15" customHeight="1" x14ac:dyDescent="0.25">
      <c r="A58" s="86" t="s">
        <v>472</v>
      </c>
      <c r="B58" s="86">
        <v>7</v>
      </c>
      <c r="C58" s="86">
        <v>5</v>
      </c>
      <c r="D58" s="86">
        <v>7</v>
      </c>
      <c r="E58" s="86">
        <v>4</v>
      </c>
      <c r="F58" s="86">
        <v>11</v>
      </c>
      <c r="G58" s="86">
        <v>11</v>
      </c>
      <c r="H58" s="86">
        <v>16</v>
      </c>
      <c r="I58" s="86">
        <v>3</v>
      </c>
      <c r="J58" s="86">
        <v>3</v>
      </c>
      <c r="K58" s="86">
        <v>15</v>
      </c>
      <c r="L58" s="86">
        <v>10</v>
      </c>
      <c r="M58" s="84"/>
      <c r="N58" s="86" t="s">
        <v>472</v>
      </c>
      <c r="O58" s="86">
        <v>6</v>
      </c>
      <c r="P58" s="86">
        <v>5</v>
      </c>
      <c r="Q58" s="86">
        <v>4</v>
      </c>
      <c r="R58" s="86">
        <v>6</v>
      </c>
      <c r="S58" s="86">
        <v>7</v>
      </c>
      <c r="T58" s="86">
        <v>2</v>
      </c>
      <c r="U58" s="86">
        <v>7</v>
      </c>
      <c r="V58" s="86">
        <v>3</v>
      </c>
      <c r="W58" s="86">
        <v>8</v>
      </c>
      <c r="X58" s="86">
        <v>9</v>
      </c>
      <c r="Y58" s="86">
        <v>4</v>
      </c>
      <c r="AA58" s="84"/>
      <c r="AB58" s="253"/>
      <c r="AC58" s="83"/>
      <c r="AD58" s="83"/>
      <c r="AE58" s="83"/>
      <c r="AF58" s="83"/>
      <c r="AG58" s="83"/>
      <c r="AH58" s="83"/>
      <c r="AI58" s="83"/>
      <c r="AJ58" s="83"/>
      <c r="AK58" s="84"/>
      <c r="AL58" s="84"/>
      <c r="AM58" s="253"/>
      <c r="AN58" s="253"/>
      <c r="AO58" s="84"/>
      <c r="AP58" s="84"/>
      <c r="AQ58" s="84"/>
      <c r="AR58" s="84"/>
      <c r="AS58" s="84"/>
      <c r="AT58" s="84"/>
      <c r="AU58" s="84"/>
      <c r="AV58" s="84"/>
      <c r="AW58" s="84"/>
      <c r="AX58" s="84"/>
      <c r="AY58" s="84"/>
    </row>
    <row r="59" spans="1:55" x14ac:dyDescent="0.25">
      <c r="A59" s="86" t="s">
        <v>473</v>
      </c>
      <c r="B59" s="86">
        <v>5</v>
      </c>
      <c r="C59" s="86">
        <v>23</v>
      </c>
      <c r="D59" s="86">
        <v>24</v>
      </c>
      <c r="E59" s="86">
        <v>32</v>
      </c>
      <c r="F59" s="86">
        <v>23</v>
      </c>
      <c r="G59" s="86">
        <v>27</v>
      </c>
      <c r="H59" s="86">
        <v>21</v>
      </c>
      <c r="I59" s="86">
        <v>35</v>
      </c>
      <c r="J59" s="86">
        <v>39</v>
      </c>
      <c r="K59" s="86">
        <v>38</v>
      </c>
      <c r="L59" s="86">
        <v>52</v>
      </c>
      <c r="M59" s="84"/>
      <c r="N59" s="86" t="s">
        <v>473</v>
      </c>
      <c r="O59" s="86">
        <v>22</v>
      </c>
      <c r="P59" s="86">
        <v>18</v>
      </c>
      <c r="Q59" s="86">
        <v>16</v>
      </c>
      <c r="R59" s="86">
        <v>16</v>
      </c>
      <c r="S59" s="86">
        <v>29</v>
      </c>
      <c r="T59" s="86">
        <v>13</v>
      </c>
      <c r="U59" s="86">
        <v>24</v>
      </c>
      <c r="V59" s="86">
        <v>11</v>
      </c>
      <c r="W59" s="86">
        <v>17</v>
      </c>
      <c r="X59" s="86">
        <v>13</v>
      </c>
      <c r="Y59" s="86">
        <v>27</v>
      </c>
      <c r="AA59" s="454" t="s">
        <v>498</v>
      </c>
      <c r="AB59" s="6"/>
      <c r="AC59" s="6"/>
      <c r="AD59" s="84"/>
      <c r="AE59" s="84"/>
      <c r="AF59" s="84"/>
      <c r="AG59" s="84"/>
      <c r="AH59" s="84"/>
      <c r="AI59" s="84"/>
      <c r="AJ59" s="84"/>
      <c r="AK59" s="84"/>
      <c r="AL59" s="84"/>
      <c r="AM59" s="84"/>
      <c r="AN59" s="84"/>
      <c r="AO59" s="25"/>
      <c r="AP59" s="25" t="s">
        <v>21861</v>
      </c>
      <c r="AQ59" s="25"/>
      <c r="AR59" s="25"/>
      <c r="AS59" s="25"/>
      <c r="AT59" s="25"/>
      <c r="AU59" s="25"/>
      <c r="AV59" s="25"/>
      <c r="AW59" s="25"/>
      <c r="AX59" s="25"/>
      <c r="AY59" s="25"/>
      <c r="AZ59" s="25"/>
    </row>
    <row r="60" spans="1:55" x14ac:dyDescent="0.25">
      <c r="A60" s="86" t="s">
        <v>474</v>
      </c>
      <c r="B60" s="86">
        <v>6</v>
      </c>
      <c r="C60" s="86">
        <v>4</v>
      </c>
      <c r="D60" s="86">
        <v>2</v>
      </c>
      <c r="E60" s="86">
        <v>2</v>
      </c>
      <c r="F60" s="86">
        <v>3</v>
      </c>
      <c r="G60" s="86">
        <v>3</v>
      </c>
      <c r="H60" s="86">
        <v>6</v>
      </c>
      <c r="I60" s="86">
        <v>9</v>
      </c>
      <c r="J60" s="86">
        <v>12</v>
      </c>
      <c r="K60" s="86">
        <v>10</v>
      </c>
      <c r="L60" s="86">
        <v>17</v>
      </c>
      <c r="M60" s="84"/>
      <c r="N60" s="86" t="s">
        <v>474</v>
      </c>
      <c r="O60" s="86">
        <v>1</v>
      </c>
      <c r="P60" s="86">
        <v>1</v>
      </c>
      <c r="Q60" s="86">
        <v>1</v>
      </c>
      <c r="R60" s="86">
        <v>6</v>
      </c>
      <c r="S60" s="86">
        <v>2</v>
      </c>
      <c r="T60" s="86">
        <v>2</v>
      </c>
      <c r="U60" s="86">
        <v>4</v>
      </c>
      <c r="V60" s="86">
        <v>3</v>
      </c>
      <c r="W60" s="86">
        <v>8</v>
      </c>
      <c r="X60" s="86">
        <v>4</v>
      </c>
      <c r="Y60" s="86">
        <v>6</v>
      </c>
      <c r="AA60" s="19" t="s">
        <v>499</v>
      </c>
      <c r="AB60" s="19" t="s">
        <v>461</v>
      </c>
      <c r="AC60" s="19" t="s">
        <v>462</v>
      </c>
      <c r="AD60" s="19" t="s">
        <v>463</v>
      </c>
      <c r="AE60" s="19" t="s">
        <v>464</v>
      </c>
      <c r="AF60" s="19" t="s">
        <v>465</v>
      </c>
      <c r="AG60" s="19" t="s">
        <v>466</v>
      </c>
      <c r="AH60" s="19" t="s">
        <v>467</v>
      </c>
      <c r="AI60" s="19" t="s">
        <v>468</v>
      </c>
      <c r="AJ60" s="19" t="s">
        <v>469</v>
      </c>
      <c r="AK60" s="19" t="s">
        <v>470</v>
      </c>
      <c r="AL60" s="19" t="s">
        <v>471</v>
      </c>
      <c r="AM60" s="19" t="s">
        <v>492</v>
      </c>
      <c r="AN60" s="19" t="s">
        <v>1</v>
      </c>
      <c r="AO60" s="25"/>
      <c r="AP60" s="19" t="s">
        <v>499</v>
      </c>
      <c r="AQ60" s="19" t="s">
        <v>461</v>
      </c>
      <c r="AR60" s="19" t="s">
        <v>462</v>
      </c>
      <c r="AS60" s="19" t="s">
        <v>463</v>
      </c>
      <c r="AT60" s="19" t="s">
        <v>464</v>
      </c>
      <c r="AU60" s="19" t="s">
        <v>465</v>
      </c>
      <c r="AV60" s="19" t="s">
        <v>466</v>
      </c>
      <c r="AW60" s="19" t="s">
        <v>467</v>
      </c>
      <c r="AX60" s="19" t="s">
        <v>468</v>
      </c>
      <c r="AY60" s="19" t="s">
        <v>469</v>
      </c>
      <c r="AZ60" s="19" t="s">
        <v>470</v>
      </c>
      <c r="BA60" s="19" t="s">
        <v>471</v>
      </c>
      <c r="BB60" s="19" t="s">
        <v>492</v>
      </c>
      <c r="BC60" s="19" t="s">
        <v>1</v>
      </c>
    </row>
    <row r="61" spans="1:55" x14ac:dyDescent="0.25">
      <c r="A61" s="86" t="s">
        <v>475</v>
      </c>
      <c r="B61" s="86">
        <v>16</v>
      </c>
      <c r="C61" s="86">
        <v>18</v>
      </c>
      <c r="D61" s="86">
        <v>13</v>
      </c>
      <c r="E61" s="86">
        <v>11</v>
      </c>
      <c r="F61" s="86">
        <v>15</v>
      </c>
      <c r="G61" s="86">
        <v>24</v>
      </c>
      <c r="H61" s="86">
        <v>6</v>
      </c>
      <c r="I61" s="86">
        <v>21</v>
      </c>
      <c r="J61" s="86">
        <v>19</v>
      </c>
      <c r="K61" s="86">
        <v>17</v>
      </c>
      <c r="L61" s="86">
        <v>27</v>
      </c>
      <c r="M61" s="84"/>
      <c r="N61" s="86" t="s">
        <v>475</v>
      </c>
      <c r="O61" s="86">
        <v>21</v>
      </c>
      <c r="P61" s="86">
        <v>11</v>
      </c>
      <c r="Q61" s="86">
        <v>10</v>
      </c>
      <c r="R61" s="86">
        <v>13</v>
      </c>
      <c r="S61" s="86">
        <v>23</v>
      </c>
      <c r="T61" s="86">
        <v>14</v>
      </c>
      <c r="U61" s="86">
        <v>13</v>
      </c>
      <c r="V61" s="86">
        <v>22</v>
      </c>
      <c r="W61" s="86">
        <v>16</v>
      </c>
      <c r="X61" s="86">
        <v>16</v>
      </c>
      <c r="Y61" s="86">
        <v>21</v>
      </c>
      <c r="AA61" s="99" t="s">
        <v>472</v>
      </c>
      <c r="AB61" s="99">
        <v>17</v>
      </c>
      <c r="AC61" s="99">
        <v>16</v>
      </c>
      <c r="AD61" s="99">
        <v>17</v>
      </c>
      <c r="AE61" s="99">
        <v>23</v>
      </c>
      <c r="AF61" s="99">
        <v>25</v>
      </c>
      <c r="AG61" s="99">
        <v>15</v>
      </c>
      <c r="AH61" s="99">
        <v>9</v>
      </c>
      <c r="AI61" s="99">
        <v>9</v>
      </c>
      <c r="AJ61" s="99">
        <v>12</v>
      </c>
      <c r="AK61" s="99">
        <v>11</v>
      </c>
      <c r="AL61" s="99">
        <v>13</v>
      </c>
      <c r="AM61" s="99">
        <v>13</v>
      </c>
      <c r="AN61" s="99">
        <f>SUM(AB61:AM61)</f>
        <v>180</v>
      </c>
      <c r="AO61" s="25"/>
      <c r="AP61" s="99" t="s">
        <v>472</v>
      </c>
      <c r="AQ61" s="17">
        <f>AB61/AB$71</f>
        <v>3.8288288288288286E-2</v>
      </c>
      <c r="AR61" s="17">
        <f t="shared" ref="AR61:AS71" si="27">AC61/AC$71</f>
        <v>2.9574861367837338E-2</v>
      </c>
      <c r="AS61" s="17">
        <f t="shared" si="27"/>
        <v>3.6016949152542374E-2</v>
      </c>
      <c r="AT61" s="17">
        <f t="shared" ref="AT61:AT71" si="28">AE61/AE$71</f>
        <v>4.2750929368029739E-2</v>
      </c>
      <c r="AU61" s="17">
        <f t="shared" ref="AU61:AU71" si="29">AF61/AF$71</f>
        <v>4.3554006968641118E-2</v>
      </c>
      <c r="AV61" s="17">
        <f t="shared" ref="AV61:AV71" si="30">AG61/AG$71</f>
        <v>2.9126213592233011E-2</v>
      </c>
      <c r="AW61" s="17">
        <f t="shared" ref="AW61:AW71" si="31">AH61/AH$71</f>
        <v>2.2959183673469389E-2</v>
      </c>
      <c r="AX61" s="17">
        <f t="shared" ref="AX61:AX71" si="32">AI61/AI$71</f>
        <v>2.3255813953488372E-2</v>
      </c>
      <c r="AY61" s="17">
        <f t="shared" ref="AY61:AY71" si="33">AJ61/AJ$71</f>
        <v>3.3240997229916899E-2</v>
      </c>
      <c r="AZ61" s="17">
        <f t="shared" ref="AZ61:AZ71" si="34">AK61/AK$71</f>
        <v>2.9729729729729731E-2</v>
      </c>
      <c r="BA61" s="17">
        <f t="shared" ref="BA61:BA71" si="35">AL61/AL$71</f>
        <v>3.6312849162011177E-2</v>
      </c>
      <c r="BB61" s="17">
        <f t="shared" ref="BB61:BB71" si="36">AM61/AM$71</f>
        <v>3.7142857142857144E-2</v>
      </c>
      <c r="BC61" s="17">
        <f t="shared" ref="BC61:BC71" si="37">AN61/AN$71</f>
        <v>3.3949453036589965E-2</v>
      </c>
    </row>
    <row r="62" spans="1:55" x14ac:dyDescent="0.25">
      <c r="A62" s="86" t="s">
        <v>476</v>
      </c>
      <c r="B62" s="86">
        <v>2</v>
      </c>
      <c r="C62" s="86">
        <v>14</v>
      </c>
      <c r="D62" s="86">
        <v>13</v>
      </c>
      <c r="E62" s="86">
        <v>5</v>
      </c>
      <c r="F62" s="86">
        <v>4</v>
      </c>
      <c r="G62" s="86">
        <v>4</v>
      </c>
      <c r="H62" s="86">
        <v>3</v>
      </c>
      <c r="I62" s="86">
        <v>5</v>
      </c>
      <c r="J62" s="86">
        <v>7</v>
      </c>
      <c r="K62" s="86">
        <v>7</v>
      </c>
      <c r="L62" s="86">
        <v>5</v>
      </c>
      <c r="M62" s="84"/>
      <c r="N62" s="86" t="s">
        <v>476</v>
      </c>
      <c r="O62" s="86">
        <v>1</v>
      </c>
      <c r="P62" s="86">
        <v>3</v>
      </c>
      <c r="Q62" s="86">
        <v>2</v>
      </c>
      <c r="R62" s="86">
        <v>1</v>
      </c>
      <c r="S62" s="86"/>
      <c r="T62" s="86">
        <v>7</v>
      </c>
      <c r="U62" s="86">
        <v>4</v>
      </c>
      <c r="V62" s="86">
        <v>6</v>
      </c>
      <c r="W62" s="86">
        <v>5</v>
      </c>
      <c r="X62" s="86">
        <v>5</v>
      </c>
      <c r="Y62" s="86">
        <v>8</v>
      </c>
      <c r="AA62" s="99" t="s">
        <v>473</v>
      </c>
      <c r="AB62" s="99">
        <v>72</v>
      </c>
      <c r="AC62" s="99">
        <v>105</v>
      </c>
      <c r="AD62" s="99">
        <v>75</v>
      </c>
      <c r="AE62" s="99">
        <v>96</v>
      </c>
      <c r="AF62" s="99">
        <v>101</v>
      </c>
      <c r="AG62" s="99">
        <v>78</v>
      </c>
      <c r="AH62" s="99">
        <v>60</v>
      </c>
      <c r="AI62" s="99">
        <v>43</v>
      </c>
      <c r="AJ62" s="99">
        <v>38</v>
      </c>
      <c r="AK62" s="99">
        <v>40</v>
      </c>
      <c r="AL62" s="99">
        <v>50</v>
      </c>
      <c r="AM62" s="99">
        <v>62</v>
      </c>
      <c r="AN62" s="99">
        <f t="shared" ref="AN62:AN71" si="38">SUM(AB62:AM62)</f>
        <v>820</v>
      </c>
      <c r="AO62" s="25"/>
      <c r="AP62" s="99" t="s">
        <v>473</v>
      </c>
      <c r="AQ62" s="17">
        <f t="shared" ref="AQ62:AQ71" si="39">AB62/AB$71</f>
        <v>0.16216216216216217</v>
      </c>
      <c r="AR62" s="17">
        <f t="shared" si="27"/>
        <v>0.19408502772643252</v>
      </c>
      <c r="AS62" s="17">
        <f t="shared" si="27"/>
        <v>0.15889830508474576</v>
      </c>
      <c r="AT62" s="17">
        <f t="shared" si="28"/>
        <v>0.17843866171003717</v>
      </c>
      <c r="AU62" s="17">
        <f t="shared" si="29"/>
        <v>0.1759581881533101</v>
      </c>
      <c r="AV62" s="17">
        <f t="shared" si="30"/>
        <v>0.15145631067961166</v>
      </c>
      <c r="AW62" s="17">
        <f t="shared" si="31"/>
        <v>0.15306122448979592</v>
      </c>
      <c r="AX62" s="17">
        <f t="shared" si="32"/>
        <v>0.1111111111111111</v>
      </c>
      <c r="AY62" s="17">
        <f t="shared" si="33"/>
        <v>0.10526315789473684</v>
      </c>
      <c r="AZ62" s="17">
        <f t="shared" si="34"/>
        <v>0.10810810810810811</v>
      </c>
      <c r="BA62" s="17">
        <f t="shared" si="35"/>
        <v>0.13966480446927373</v>
      </c>
      <c r="BB62" s="17">
        <f t="shared" si="36"/>
        <v>0.17714285714285713</v>
      </c>
      <c r="BC62" s="17">
        <f t="shared" si="37"/>
        <v>0.15465861938890985</v>
      </c>
    </row>
    <row r="63" spans="1:55" x14ac:dyDescent="0.25">
      <c r="A63" s="86" t="s">
        <v>477</v>
      </c>
      <c r="B63" s="86">
        <v>18</v>
      </c>
      <c r="C63" s="86">
        <v>17</v>
      </c>
      <c r="D63" s="86">
        <v>25</v>
      </c>
      <c r="E63" s="86">
        <v>15</v>
      </c>
      <c r="F63" s="86">
        <v>26</v>
      </c>
      <c r="G63" s="86">
        <v>19</v>
      </c>
      <c r="H63" s="86">
        <v>26</v>
      </c>
      <c r="I63" s="86">
        <v>26</v>
      </c>
      <c r="J63" s="86">
        <v>21</v>
      </c>
      <c r="K63" s="86">
        <v>34</v>
      </c>
      <c r="L63" s="86">
        <v>15</v>
      </c>
      <c r="M63" s="84"/>
      <c r="N63" s="86" t="s">
        <v>477</v>
      </c>
      <c r="O63" s="86">
        <v>1</v>
      </c>
      <c r="P63" s="86">
        <v>3</v>
      </c>
      <c r="Q63" s="86">
        <v>3</v>
      </c>
      <c r="R63" s="86">
        <v>6</v>
      </c>
      <c r="S63" s="86">
        <v>22</v>
      </c>
      <c r="T63" s="86">
        <v>6</v>
      </c>
      <c r="U63" s="86">
        <v>10</v>
      </c>
      <c r="V63" s="86">
        <v>10</v>
      </c>
      <c r="W63" s="86">
        <v>15</v>
      </c>
      <c r="X63" s="86">
        <v>12</v>
      </c>
      <c r="Y63" s="86">
        <v>13</v>
      </c>
      <c r="AA63" s="99" t="s">
        <v>474</v>
      </c>
      <c r="AB63" s="99">
        <v>27</v>
      </c>
      <c r="AC63" s="99">
        <v>34</v>
      </c>
      <c r="AD63" s="99">
        <v>31</v>
      </c>
      <c r="AE63" s="99">
        <v>34</v>
      </c>
      <c r="AF63" s="99">
        <v>37</v>
      </c>
      <c r="AG63" s="99">
        <v>42</v>
      </c>
      <c r="AH63" s="99">
        <v>35</v>
      </c>
      <c r="AI63" s="99">
        <v>35</v>
      </c>
      <c r="AJ63" s="99">
        <v>37</v>
      </c>
      <c r="AK63" s="99">
        <v>35</v>
      </c>
      <c r="AL63" s="99">
        <v>31</v>
      </c>
      <c r="AM63" s="99">
        <v>33</v>
      </c>
      <c r="AN63" s="99">
        <f t="shared" si="38"/>
        <v>411</v>
      </c>
      <c r="AO63" s="25"/>
      <c r="AP63" s="99" t="s">
        <v>474</v>
      </c>
      <c r="AQ63" s="17">
        <f t="shared" si="39"/>
        <v>6.0810810810810814E-2</v>
      </c>
      <c r="AR63" s="17">
        <f t="shared" si="27"/>
        <v>6.2846580406654348E-2</v>
      </c>
      <c r="AS63" s="17">
        <f t="shared" si="27"/>
        <v>6.5677966101694921E-2</v>
      </c>
      <c r="AT63" s="17">
        <f t="shared" si="28"/>
        <v>6.3197026022304828E-2</v>
      </c>
      <c r="AU63" s="17">
        <f t="shared" si="29"/>
        <v>6.4459930313588848E-2</v>
      </c>
      <c r="AV63" s="17">
        <f t="shared" si="30"/>
        <v>8.155339805825243E-2</v>
      </c>
      <c r="AW63" s="17">
        <f t="shared" si="31"/>
        <v>8.9285714285714288E-2</v>
      </c>
      <c r="AX63" s="17">
        <f t="shared" si="32"/>
        <v>9.0439276485788117E-2</v>
      </c>
      <c r="AY63" s="17">
        <f t="shared" si="33"/>
        <v>0.10249307479224377</v>
      </c>
      <c r="AZ63" s="17">
        <f t="shared" si="34"/>
        <v>9.45945945945946E-2</v>
      </c>
      <c r="BA63" s="17">
        <f t="shared" si="35"/>
        <v>8.6592178770949726E-2</v>
      </c>
      <c r="BB63" s="17">
        <f t="shared" si="36"/>
        <v>9.4285714285714292E-2</v>
      </c>
      <c r="BC63" s="17">
        <f t="shared" si="37"/>
        <v>7.7517917766880426E-2</v>
      </c>
    </row>
    <row r="64" spans="1:55" x14ac:dyDescent="0.25">
      <c r="A64" s="86" t="s">
        <v>478</v>
      </c>
      <c r="B64" s="86"/>
      <c r="C64" s="86">
        <v>2</v>
      </c>
      <c r="D64" s="86">
        <v>2</v>
      </c>
      <c r="E64" s="86">
        <v>1</v>
      </c>
      <c r="F64" s="86"/>
      <c r="G64" s="86"/>
      <c r="H64" s="86">
        <v>4</v>
      </c>
      <c r="I64" s="86"/>
      <c r="J64" s="86">
        <v>3</v>
      </c>
      <c r="K64" s="86">
        <v>1</v>
      </c>
      <c r="L64" s="86">
        <v>1</v>
      </c>
      <c r="M64" s="84"/>
      <c r="N64" s="86" t="s">
        <v>478</v>
      </c>
      <c r="O64" s="86">
        <v>1</v>
      </c>
      <c r="P64" s="86">
        <v>3</v>
      </c>
      <c r="Q64" s="86">
        <v>1</v>
      </c>
      <c r="R64" s="86">
        <v>3</v>
      </c>
      <c r="S64" s="86">
        <v>2</v>
      </c>
      <c r="T64" s="86"/>
      <c r="U64" s="86">
        <v>1</v>
      </c>
      <c r="V64" s="86">
        <v>2</v>
      </c>
      <c r="W64" s="86"/>
      <c r="X64" s="86"/>
      <c r="Y64" s="86"/>
      <c r="AA64" s="99" t="s">
        <v>475</v>
      </c>
      <c r="AB64" s="99">
        <v>132</v>
      </c>
      <c r="AC64" s="99">
        <v>141</v>
      </c>
      <c r="AD64" s="99">
        <v>115</v>
      </c>
      <c r="AE64" s="99">
        <v>113</v>
      </c>
      <c r="AF64" s="99">
        <v>124</v>
      </c>
      <c r="AG64" s="99">
        <v>136</v>
      </c>
      <c r="AH64" s="99">
        <v>95</v>
      </c>
      <c r="AI64" s="99">
        <v>98</v>
      </c>
      <c r="AJ64" s="99">
        <v>91</v>
      </c>
      <c r="AK64" s="99">
        <v>102</v>
      </c>
      <c r="AL64" s="99">
        <v>85</v>
      </c>
      <c r="AM64" s="99">
        <v>89</v>
      </c>
      <c r="AN64" s="99">
        <f t="shared" si="38"/>
        <v>1321</v>
      </c>
      <c r="AO64" s="25"/>
      <c r="AP64" s="99" t="s">
        <v>475</v>
      </c>
      <c r="AQ64" s="17">
        <f t="shared" si="39"/>
        <v>0.29729729729729731</v>
      </c>
      <c r="AR64" s="17">
        <f t="shared" si="27"/>
        <v>0.26062846580406657</v>
      </c>
      <c r="AS64" s="17">
        <f t="shared" si="27"/>
        <v>0.24364406779661016</v>
      </c>
      <c r="AT64" s="17">
        <f t="shared" si="28"/>
        <v>0.2100371747211896</v>
      </c>
      <c r="AU64" s="17">
        <f t="shared" si="29"/>
        <v>0.21602787456445993</v>
      </c>
      <c r="AV64" s="17">
        <f t="shared" si="30"/>
        <v>0.26407766990291265</v>
      </c>
      <c r="AW64" s="17">
        <f t="shared" si="31"/>
        <v>0.2423469387755102</v>
      </c>
      <c r="AX64" s="17">
        <f t="shared" si="32"/>
        <v>0.25322997416020671</v>
      </c>
      <c r="AY64" s="17">
        <f t="shared" si="33"/>
        <v>0.25207756232686979</v>
      </c>
      <c r="AZ64" s="17">
        <f t="shared" si="34"/>
        <v>0.27567567567567569</v>
      </c>
      <c r="BA64" s="17">
        <f t="shared" si="35"/>
        <v>0.23743016759776536</v>
      </c>
      <c r="BB64" s="17">
        <f t="shared" si="36"/>
        <v>0.25428571428571428</v>
      </c>
      <c r="BC64" s="17">
        <f t="shared" si="37"/>
        <v>0.24915126367408524</v>
      </c>
    </row>
    <row r="65" spans="1:57" x14ac:dyDescent="0.25">
      <c r="A65" s="86" t="s">
        <v>479</v>
      </c>
      <c r="B65" s="86">
        <v>12</v>
      </c>
      <c r="C65" s="86">
        <v>6</v>
      </c>
      <c r="D65" s="86">
        <v>16</v>
      </c>
      <c r="E65" s="86">
        <v>13</v>
      </c>
      <c r="F65" s="86">
        <v>18</v>
      </c>
      <c r="G65" s="86">
        <v>15</v>
      </c>
      <c r="H65" s="86">
        <v>12</v>
      </c>
      <c r="I65" s="86">
        <v>16</v>
      </c>
      <c r="J65" s="86">
        <v>15</v>
      </c>
      <c r="K65" s="86">
        <v>25</v>
      </c>
      <c r="L65" s="86">
        <v>17</v>
      </c>
      <c r="M65" s="84"/>
      <c r="N65" s="86" t="s">
        <v>479</v>
      </c>
      <c r="O65" s="86">
        <v>8</v>
      </c>
      <c r="P65" s="86">
        <v>10</v>
      </c>
      <c r="Q65" s="86">
        <v>15</v>
      </c>
      <c r="R65" s="86">
        <v>9</v>
      </c>
      <c r="S65" s="86">
        <v>11</v>
      </c>
      <c r="T65" s="86">
        <v>6</v>
      </c>
      <c r="U65" s="86">
        <v>13</v>
      </c>
      <c r="V65" s="86">
        <v>8</v>
      </c>
      <c r="W65" s="86">
        <v>7</v>
      </c>
      <c r="X65" s="86">
        <v>9</v>
      </c>
      <c r="Y65" s="86">
        <v>13</v>
      </c>
      <c r="AA65" s="99" t="s">
        <v>476</v>
      </c>
      <c r="AB65" s="99">
        <v>19</v>
      </c>
      <c r="AC65" s="99">
        <v>22</v>
      </c>
      <c r="AD65" s="99">
        <v>20</v>
      </c>
      <c r="AE65" s="99">
        <v>17</v>
      </c>
      <c r="AF65" s="99">
        <v>19</v>
      </c>
      <c r="AG65" s="99">
        <v>19</v>
      </c>
      <c r="AH65" s="99">
        <v>16</v>
      </c>
      <c r="AI65" s="99">
        <v>19</v>
      </c>
      <c r="AJ65" s="99">
        <v>17</v>
      </c>
      <c r="AK65" s="99">
        <v>16</v>
      </c>
      <c r="AL65" s="99">
        <v>19</v>
      </c>
      <c r="AM65" s="99">
        <v>18</v>
      </c>
      <c r="AN65" s="99">
        <f t="shared" si="38"/>
        <v>221</v>
      </c>
      <c r="AO65" s="25"/>
      <c r="AP65" s="99" t="s">
        <v>476</v>
      </c>
      <c r="AQ65" s="17">
        <f t="shared" si="39"/>
        <v>4.2792792792792793E-2</v>
      </c>
      <c r="AR65" s="17">
        <f t="shared" si="27"/>
        <v>4.0665434380776341E-2</v>
      </c>
      <c r="AS65" s="17">
        <f t="shared" si="27"/>
        <v>4.2372881355932202E-2</v>
      </c>
      <c r="AT65" s="17">
        <f t="shared" si="28"/>
        <v>3.1598513011152414E-2</v>
      </c>
      <c r="AU65" s="17">
        <f t="shared" si="29"/>
        <v>3.3101045296167246E-2</v>
      </c>
      <c r="AV65" s="17">
        <f t="shared" si="30"/>
        <v>3.6893203883495145E-2</v>
      </c>
      <c r="AW65" s="17">
        <f t="shared" si="31"/>
        <v>4.0816326530612242E-2</v>
      </c>
      <c r="AX65" s="17">
        <f t="shared" si="32"/>
        <v>4.909560723514212E-2</v>
      </c>
      <c r="AY65" s="17">
        <f t="shared" si="33"/>
        <v>4.7091412742382273E-2</v>
      </c>
      <c r="AZ65" s="17">
        <f t="shared" si="34"/>
        <v>4.3243243243243246E-2</v>
      </c>
      <c r="BA65" s="17">
        <f t="shared" si="35"/>
        <v>5.3072625698324022E-2</v>
      </c>
      <c r="BB65" s="17">
        <f t="shared" si="36"/>
        <v>5.1428571428571428E-2</v>
      </c>
      <c r="BC65" s="17">
        <f t="shared" si="37"/>
        <v>4.168238400603546E-2</v>
      </c>
    </row>
    <row r="66" spans="1:57" x14ac:dyDescent="0.25">
      <c r="A66" s="86" t="s">
        <v>480</v>
      </c>
      <c r="B66" s="86">
        <v>1</v>
      </c>
      <c r="C66" s="86">
        <v>8</v>
      </c>
      <c r="D66" s="86">
        <v>3</v>
      </c>
      <c r="E66" s="86">
        <v>7</v>
      </c>
      <c r="F66" s="86">
        <v>7</v>
      </c>
      <c r="G66" s="86">
        <v>6</v>
      </c>
      <c r="H66" s="86">
        <v>5</v>
      </c>
      <c r="I66" s="86">
        <v>6</v>
      </c>
      <c r="J66" s="86">
        <v>6</v>
      </c>
      <c r="K66" s="86">
        <v>12</v>
      </c>
      <c r="L66" s="86">
        <v>10</v>
      </c>
      <c r="M66" s="84"/>
      <c r="N66" s="86" t="s">
        <v>480</v>
      </c>
      <c r="O66" s="86">
        <v>9</v>
      </c>
      <c r="P66" s="86">
        <v>5</v>
      </c>
      <c r="Q66" s="86">
        <v>4</v>
      </c>
      <c r="R66" s="86">
        <v>10</v>
      </c>
      <c r="S66" s="86">
        <v>9</v>
      </c>
      <c r="T66" s="86">
        <v>9</v>
      </c>
      <c r="U66" s="86">
        <v>9</v>
      </c>
      <c r="V66" s="86">
        <v>11</v>
      </c>
      <c r="W66" s="86">
        <v>6</v>
      </c>
      <c r="X66" s="86">
        <v>8</v>
      </c>
      <c r="Y66" s="86">
        <v>8</v>
      </c>
      <c r="AA66" s="99" t="s">
        <v>477</v>
      </c>
      <c r="AB66" s="99">
        <v>63</v>
      </c>
      <c r="AC66" s="99">
        <v>67</v>
      </c>
      <c r="AD66" s="99">
        <v>59</v>
      </c>
      <c r="AE66" s="99">
        <v>62</v>
      </c>
      <c r="AF66" s="99">
        <v>74</v>
      </c>
      <c r="AG66" s="99">
        <v>71</v>
      </c>
      <c r="AH66" s="99">
        <v>42</v>
      </c>
      <c r="AI66" s="99">
        <v>38</v>
      </c>
      <c r="AJ66" s="99">
        <v>40</v>
      </c>
      <c r="AK66" s="99">
        <v>33</v>
      </c>
      <c r="AL66" s="99">
        <v>38</v>
      </c>
      <c r="AM66" s="99">
        <v>24</v>
      </c>
      <c r="AN66" s="99">
        <f t="shared" si="38"/>
        <v>611</v>
      </c>
      <c r="AO66" s="25"/>
      <c r="AP66" s="99" t="s">
        <v>477</v>
      </c>
      <c r="AQ66" s="17">
        <f t="shared" si="39"/>
        <v>0.14189189189189189</v>
      </c>
      <c r="AR66" s="17">
        <f t="shared" si="27"/>
        <v>0.12384473197781885</v>
      </c>
      <c r="AS66" s="17">
        <f t="shared" si="27"/>
        <v>0.125</v>
      </c>
      <c r="AT66" s="17">
        <f t="shared" si="28"/>
        <v>0.11524163568773234</v>
      </c>
      <c r="AU66" s="17">
        <f t="shared" si="29"/>
        <v>0.1289198606271777</v>
      </c>
      <c r="AV66" s="17">
        <f t="shared" si="30"/>
        <v>0.13786407766990291</v>
      </c>
      <c r="AW66" s="17">
        <f t="shared" si="31"/>
        <v>0.10714285714285714</v>
      </c>
      <c r="AX66" s="17">
        <f t="shared" si="32"/>
        <v>9.8191214470284241E-2</v>
      </c>
      <c r="AY66" s="17">
        <f t="shared" si="33"/>
        <v>0.11080332409972299</v>
      </c>
      <c r="AZ66" s="17">
        <f t="shared" si="34"/>
        <v>8.9189189189189194E-2</v>
      </c>
      <c r="BA66" s="17">
        <f t="shared" si="35"/>
        <v>0.10614525139664804</v>
      </c>
      <c r="BB66" s="17">
        <f t="shared" si="36"/>
        <v>6.8571428571428575E-2</v>
      </c>
      <c r="BC66" s="17">
        <f t="shared" si="37"/>
        <v>0.11523953225198039</v>
      </c>
    </row>
    <row r="67" spans="1:57" x14ac:dyDescent="0.25">
      <c r="A67" s="86" t="s">
        <v>481</v>
      </c>
      <c r="B67" s="86">
        <v>6</v>
      </c>
      <c r="C67" s="86">
        <v>22</v>
      </c>
      <c r="D67" s="86">
        <v>11</v>
      </c>
      <c r="E67" s="86">
        <v>24</v>
      </c>
      <c r="F67" s="86">
        <v>23</v>
      </c>
      <c r="G67" s="86">
        <v>16</v>
      </c>
      <c r="H67" s="86">
        <v>16</v>
      </c>
      <c r="I67" s="86">
        <v>20</v>
      </c>
      <c r="J67" s="86">
        <v>22</v>
      </c>
      <c r="K67" s="86">
        <v>18</v>
      </c>
      <c r="L67" s="86">
        <v>24</v>
      </c>
      <c r="M67" s="84"/>
      <c r="N67" s="86" t="s">
        <v>481</v>
      </c>
      <c r="O67" s="86">
        <v>1</v>
      </c>
      <c r="P67" s="86">
        <v>4</v>
      </c>
      <c r="Q67" s="86">
        <v>3</v>
      </c>
      <c r="R67" s="86">
        <v>7</v>
      </c>
      <c r="S67" s="86">
        <v>9</v>
      </c>
      <c r="T67" s="86">
        <v>13</v>
      </c>
      <c r="U67" s="86">
        <v>11</v>
      </c>
      <c r="V67" s="86">
        <v>8</v>
      </c>
      <c r="W67" s="86">
        <v>12</v>
      </c>
      <c r="X67" s="86">
        <v>13</v>
      </c>
      <c r="Y67" s="86">
        <v>6</v>
      </c>
      <c r="AA67" s="99" t="s">
        <v>478</v>
      </c>
      <c r="AB67" s="455">
        <v>5</v>
      </c>
      <c r="AC67" s="99">
        <v>5</v>
      </c>
      <c r="AD67" s="99">
        <v>6</v>
      </c>
      <c r="AE67" s="99">
        <v>11</v>
      </c>
      <c r="AF67" s="99">
        <v>7</v>
      </c>
      <c r="AG67" s="99">
        <v>7</v>
      </c>
      <c r="AH67" s="99">
        <v>3</v>
      </c>
      <c r="AI67" s="99">
        <v>3</v>
      </c>
      <c r="AJ67" s="455">
        <v>3</v>
      </c>
      <c r="AK67" s="99">
        <v>4</v>
      </c>
      <c r="AL67" s="99">
        <v>3</v>
      </c>
      <c r="AM67" s="99">
        <v>3</v>
      </c>
      <c r="AN67" s="99">
        <f t="shared" si="38"/>
        <v>60</v>
      </c>
      <c r="AO67" s="84"/>
      <c r="AP67" s="99" t="s">
        <v>478</v>
      </c>
      <c r="AQ67" s="17">
        <f t="shared" si="39"/>
        <v>1.1261261261261261E-2</v>
      </c>
      <c r="AR67" s="17">
        <f t="shared" si="27"/>
        <v>9.242144177449169E-3</v>
      </c>
      <c r="AS67" s="17">
        <f t="shared" si="27"/>
        <v>1.2711864406779662E-2</v>
      </c>
      <c r="AT67" s="17">
        <f t="shared" si="28"/>
        <v>2.0446096654275093E-2</v>
      </c>
      <c r="AU67" s="17">
        <f t="shared" si="29"/>
        <v>1.2195121951219513E-2</v>
      </c>
      <c r="AV67" s="17">
        <f t="shared" si="30"/>
        <v>1.3592233009708738E-2</v>
      </c>
      <c r="AW67" s="17">
        <f t="shared" si="31"/>
        <v>7.6530612244897957E-3</v>
      </c>
      <c r="AX67" s="17">
        <f t="shared" si="32"/>
        <v>7.7519379844961239E-3</v>
      </c>
      <c r="AY67" s="17">
        <f t="shared" si="33"/>
        <v>8.3102493074792248E-3</v>
      </c>
      <c r="AZ67" s="17">
        <f t="shared" si="34"/>
        <v>1.0810810810810811E-2</v>
      </c>
      <c r="BA67" s="17">
        <f t="shared" si="35"/>
        <v>8.3798882681564244E-3</v>
      </c>
      <c r="BB67" s="17">
        <f t="shared" si="36"/>
        <v>8.5714285714285719E-3</v>
      </c>
      <c r="BC67" s="17">
        <f t="shared" si="37"/>
        <v>1.1316484345529988E-2</v>
      </c>
    </row>
    <row r="68" spans="1:57" x14ac:dyDescent="0.25">
      <c r="A68" s="32" t="s">
        <v>1</v>
      </c>
      <c r="B68" s="19">
        <f>SUM(B58:B67)</f>
        <v>73</v>
      </c>
      <c r="C68" s="19">
        <f t="shared" ref="C68:L68" si="40">SUM(C58:C67)</f>
        <v>119</v>
      </c>
      <c r="D68" s="19">
        <f t="shared" si="40"/>
        <v>116</v>
      </c>
      <c r="E68" s="19">
        <f t="shared" si="40"/>
        <v>114</v>
      </c>
      <c r="F68" s="19">
        <f t="shared" si="40"/>
        <v>130</v>
      </c>
      <c r="G68" s="19">
        <f t="shared" si="40"/>
        <v>125</v>
      </c>
      <c r="H68" s="19">
        <f t="shared" si="40"/>
        <v>115</v>
      </c>
      <c r="I68" s="19">
        <f t="shared" si="40"/>
        <v>141</v>
      </c>
      <c r="J68" s="19">
        <f t="shared" si="40"/>
        <v>147</v>
      </c>
      <c r="K68" s="19">
        <f t="shared" si="40"/>
        <v>177</v>
      </c>
      <c r="L68" s="19">
        <f t="shared" si="40"/>
        <v>178</v>
      </c>
      <c r="M68" s="84"/>
      <c r="N68" s="32" t="s">
        <v>1</v>
      </c>
      <c r="O68" s="19">
        <f t="shared" ref="O68:Y68" si="41">SUM(O58:O67)</f>
        <v>71</v>
      </c>
      <c r="P68" s="19">
        <f t="shared" si="41"/>
        <v>63</v>
      </c>
      <c r="Q68" s="19">
        <f t="shared" si="41"/>
        <v>59</v>
      </c>
      <c r="R68" s="19">
        <f t="shared" si="41"/>
        <v>77</v>
      </c>
      <c r="S68" s="19">
        <f t="shared" si="41"/>
        <v>114</v>
      </c>
      <c r="T68" s="19">
        <f t="shared" si="41"/>
        <v>72</v>
      </c>
      <c r="U68" s="19">
        <f t="shared" si="41"/>
        <v>96</v>
      </c>
      <c r="V68" s="19">
        <f t="shared" si="41"/>
        <v>84</v>
      </c>
      <c r="W68" s="19">
        <f t="shared" si="41"/>
        <v>94</v>
      </c>
      <c r="X68" s="19">
        <f t="shared" si="41"/>
        <v>89</v>
      </c>
      <c r="Y68" s="19">
        <f t="shared" si="41"/>
        <v>106</v>
      </c>
      <c r="AA68" s="99" t="s">
        <v>479</v>
      </c>
      <c r="AB68" s="99">
        <v>54</v>
      </c>
      <c r="AC68" s="99">
        <v>83</v>
      </c>
      <c r="AD68" s="99">
        <v>75</v>
      </c>
      <c r="AE68" s="99">
        <v>87</v>
      </c>
      <c r="AF68" s="99">
        <v>90</v>
      </c>
      <c r="AG68" s="99">
        <v>63</v>
      </c>
      <c r="AH68" s="99">
        <v>78</v>
      </c>
      <c r="AI68" s="99">
        <v>75</v>
      </c>
      <c r="AJ68" s="99">
        <v>62</v>
      </c>
      <c r="AK68" s="99">
        <v>59</v>
      </c>
      <c r="AL68" s="99">
        <v>49</v>
      </c>
      <c r="AM68" s="99">
        <v>51</v>
      </c>
      <c r="AN68" s="99">
        <f t="shared" si="38"/>
        <v>826</v>
      </c>
      <c r="AO68" s="84"/>
      <c r="AP68" s="99" t="s">
        <v>479</v>
      </c>
      <c r="AQ68" s="17">
        <f t="shared" si="39"/>
        <v>0.12162162162162163</v>
      </c>
      <c r="AR68" s="17">
        <f t="shared" si="27"/>
        <v>0.15341959334565619</v>
      </c>
      <c r="AS68" s="17">
        <f t="shared" si="27"/>
        <v>0.15889830508474576</v>
      </c>
      <c r="AT68" s="17">
        <f t="shared" si="28"/>
        <v>0.16171003717472118</v>
      </c>
      <c r="AU68" s="17">
        <f t="shared" si="29"/>
        <v>0.156794425087108</v>
      </c>
      <c r="AV68" s="17">
        <f t="shared" si="30"/>
        <v>0.12233009708737864</v>
      </c>
      <c r="AW68" s="17">
        <f t="shared" si="31"/>
        <v>0.19897959183673469</v>
      </c>
      <c r="AX68" s="17">
        <f t="shared" si="32"/>
        <v>0.19379844961240311</v>
      </c>
      <c r="AY68" s="17">
        <f t="shared" si="33"/>
        <v>0.17174515235457063</v>
      </c>
      <c r="AZ68" s="17">
        <f t="shared" si="34"/>
        <v>0.15945945945945947</v>
      </c>
      <c r="BA68" s="17">
        <f t="shared" si="35"/>
        <v>0.13687150837988826</v>
      </c>
      <c r="BB68" s="17">
        <f t="shared" si="36"/>
        <v>0.14571428571428571</v>
      </c>
      <c r="BC68" s="17">
        <f t="shared" si="37"/>
        <v>0.15579026782346284</v>
      </c>
    </row>
    <row r="69" spans="1:57" x14ac:dyDescent="0.25">
      <c r="A69" s="84"/>
      <c r="B69" s="84"/>
      <c r="C69" s="84"/>
      <c r="D69" s="84"/>
      <c r="E69" s="84"/>
      <c r="F69" s="84"/>
      <c r="G69" s="84"/>
      <c r="H69" s="84"/>
      <c r="I69" s="84"/>
      <c r="J69" s="84"/>
      <c r="K69" s="84"/>
      <c r="L69" s="84"/>
      <c r="M69" s="84"/>
      <c r="O69" s="84"/>
      <c r="P69" s="84"/>
      <c r="Q69" s="84"/>
      <c r="R69" s="84"/>
      <c r="S69" s="84"/>
      <c r="T69" s="84"/>
      <c r="U69" s="84"/>
      <c r="V69" s="84"/>
      <c r="W69" s="84"/>
      <c r="X69" s="84"/>
      <c r="Y69" s="84"/>
      <c r="AA69" s="99" t="s">
        <v>480</v>
      </c>
      <c r="AB69" s="99">
        <v>23</v>
      </c>
      <c r="AC69" s="99">
        <v>23</v>
      </c>
      <c r="AD69" s="99">
        <v>29</v>
      </c>
      <c r="AE69" s="99">
        <v>32</v>
      </c>
      <c r="AF69" s="99">
        <v>37</v>
      </c>
      <c r="AG69" s="99">
        <v>36</v>
      </c>
      <c r="AH69" s="99">
        <v>30</v>
      </c>
      <c r="AI69" s="99">
        <v>31</v>
      </c>
      <c r="AJ69" s="99">
        <v>30</v>
      </c>
      <c r="AK69" s="99">
        <v>30</v>
      </c>
      <c r="AL69" s="99">
        <v>33</v>
      </c>
      <c r="AM69" s="99">
        <v>32</v>
      </c>
      <c r="AN69" s="99">
        <f t="shared" si="38"/>
        <v>366</v>
      </c>
      <c r="AO69" s="84"/>
      <c r="AP69" s="99" t="s">
        <v>480</v>
      </c>
      <c r="AQ69" s="17">
        <f t="shared" si="39"/>
        <v>5.18018018018018E-2</v>
      </c>
      <c r="AR69" s="17">
        <f t="shared" si="27"/>
        <v>4.2513863216266171E-2</v>
      </c>
      <c r="AS69" s="17">
        <f t="shared" si="27"/>
        <v>6.1440677966101698E-2</v>
      </c>
      <c r="AT69" s="17">
        <f t="shared" si="28"/>
        <v>5.9479553903345722E-2</v>
      </c>
      <c r="AU69" s="17">
        <f t="shared" si="29"/>
        <v>6.4459930313588848E-2</v>
      </c>
      <c r="AV69" s="17">
        <f t="shared" si="30"/>
        <v>6.9902912621359226E-2</v>
      </c>
      <c r="AW69" s="17">
        <f t="shared" si="31"/>
        <v>7.6530612244897961E-2</v>
      </c>
      <c r="AX69" s="17">
        <f t="shared" si="32"/>
        <v>8.0103359173126609E-2</v>
      </c>
      <c r="AY69" s="17">
        <f t="shared" si="33"/>
        <v>8.3102493074792241E-2</v>
      </c>
      <c r="AZ69" s="17">
        <f t="shared" si="34"/>
        <v>8.1081081081081086E-2</v>
      </c>
      <c r="BA69" s="17">
        <f t="shared" si="35"/>
        <v>9.217877094972067E-2</v>
      </c>
      <c r="BB69" s="17">
        <f t="shared" si="36"/>
        <v>9.1428571428571428E-2</v>
      </c>
      <c r="BC69" s="17">
        <f t="shared" si="37"/>
        <v>6.9030554507732933E-2</v>
      </c>
    </row>
    <row r="70" spans="1:57" x14ac:dyDescent="0.25">
      <c r="A70" s="6" t="s">
        <v>482</v>
      </c>
      <c r="B70" s="84"/>
      <c r="C70" s="84"/>
      <c r="D70" s="84"/>
      <c r="E70" s="84"/>
      <c r="F70" s="84"/>
      <c r="G70" s="84"/>
      <c r="H70" s="84"/>
      <c r="I70" s="84"/>
      <c r="J70" s="84"/>
      <c r="K70" s="84"/>
      <c r="L70" s="84"/>
      <c r="M70" s="84"/>
      <c r="N70" s="6" t="s">
        <v>482</v>
      </c>
      <c r="O70" s="84"/>
      <c r="P70" s="84"/>
      <c r="Q70" s="84"/>
      <c r="R70" s="84"/>
      <c r="S70" s="84"/>
      <c r="T70" s="84"/>
      <c r="U70" s="84"/>
      <c r="V70" s="84"/>
      <c r="W70" s="84"/>
      <c r="X70" s="84"/>
      <c r="Y70" s="84"/>
      <c r="AA70" s="99" t="s">
        <v>481</v>
      </c>
      <c r="AB70" s="99">
        <v>32</v>
      </c>
      <c r="AC70" s="99">
        <v>45</v>
      </c>
      <c r="AD70" s="99">
        <v>45</v>
      </c>
      <c r="AE70" s="99">
        <v>63</v>
      </c>
      <c r="AF70" s="99">
        <v>60</v>
      </c>
      <c r="AG70" s="99">
        <v>48</v>
      </c>
      <c r="AH70" s="99">
        <v>24</v>
      </c>
      <c r="AI70" s="99">
        <v>36</v>
      </c>
      <c r="AJ70" s="99">
        <v>31</v>
      </c>
      <c r="AK70" s="99">
        <v>40</v>
      </c>
      <c r="AL70" s="99">
        <v>37</v>
      </c>
      <c r="AM70" s="99">
        <v>25</v>
      </c>
      <c r="AN70" s="99">
        <f t="shared" si="38"/>
        <v>486</v>
      </c>
      <c r="AO70" s="84"/>
      <c r="AP70" s="99" t="s">
        <v>481</v>
      </c>
      <c r="AQ70" s="17">
        <f t="shared" si="39"/>
        <v>7.2072072072072071E-2</v>
      </c>
      <c r="AR70" s="17">
        <f t="shared" si="27"/>
        <v>8.3179297597042512E-2</v>
      </c>
      <c r="AS70" s="17">
        <f t="shared" si="27"/>
        <v>9.5338983050847453E-2</v>
      </c>
      <c r="AT70" s="17">
        <f t="shared" si="28"/>
        <v>0.1171003717472119</v>
      </c>
      <c r="AU70" s="17">
        <f t="shared" si="29"/>
        <v>0.10452961672473868</v>
      </c>
      <c r="AV70" s="17">
        <f t="shared" si="30"/>
        <v>9.3203883495145634E-2</v>
      </c>
      <c r="AW70" s="17">
        <f t="shared" si="31"/>
        <v>6.1224489795918366E-2</v>
      </c>
      <c r="AX70" s="17">
        <f t="shared" si="32"/>
        <v>9.3023255813953487E-2</v>
      </c>
      <c r="AY70" s="17">
        <f t="shared" si="33"/>
        <v>8.5872576177285317E-2</v>
      </c>
      <c r="AZ70" s="17">
        <f t="shared" si="34"/>
        <v>0.10810810810810811</v>
      </c>
      <c r="BA70" s="17">
        <f t="shared" si="35"/>
        <v>0.10335195530726257</v>
      </c>
      <c r="BB70" s="17">
        <f t="shared" si="36"/>
        <v>7.1428571428571425E-2</v>
      </c>
      <c r="BC70" s="17">
        <f t="shared" si="37"/>
        <v>9.1663523198792909E-2</v>
      </c>
    </row>
    <row r="71" spans="1:57" x14ac:dyDescent="0.25">
      <c r="A71" s="86" t="s">
        <v>460</v>
      </c>
      <c r="B71" s="86" t="s">
        <v>461</v>
      </c>
      <c r="C71" s="86" t="s">
        <v>462</v>
      </c>
      <c r="D71" s="86" t="s">
        <v>463</v>
      </c>
      <c r="E71" s="86" t="s">
        <v>464</v>
      </c>
      <c r="F71" s="86" t="s">
        <v>465</v>
      </c>
      <c r="G71" s="86" t="s">
        <v>466</v>
      </c>
      <c r="H71" s="86" t="s">
        <v>467</v>
      </c>
      <c r="I71" s="86" t="s">
        <v>468</v>
      </c>
      <c r="J71" s="86" t="s">
        <v>469</v>
      </c>
      <c r="K71" s="86" t="s">
        <v>470</v>
      </c>
      <c r="L71" s="86" t="s">
        <v>471</v>
      </c>
      <c r="M71" s="84"/>
      <c r="N71" s="86" t="s">
        <v>460</v>
      </c>
      <c r="O71" s="86" t="s">
        <v>461</v>
      </c>
      <c r="P71" s="86" t="s">
        <v>462</v>
      </c>
      <c r="Q71" s="86" t="s">
        <v>463</v>
      </c>
      <c r="R71" s="86" t="s">
        <v>464</v>
      </c>
      <c r="S71" s="86" t="s">
        <v>465</v>
      </c>
      <c r="T71" s="86" t="s">
        <v>466</v>
      </c>
      <c r="U71" s="86" t="s">
        <v>467</v>
      </c>
      <c r="V71" s="86" t="s">
        <v>468</v>
      </c>
      <c r="W71" s="86" t="s">
        <v>469</v>
      </c>
      <c r="X71" s="86" t="s">
        <v>470</v>
      </c>
      <c r="Y71" s="86" t="s">
        <v>471</v>
      </c>
      <c r="AA71" s="19" t="s">
        <v>1</v>
      </c>
      <c r="AB71" s="19">
        <f>SUM(AB61:AB70)</f>
        <v>444</v>
      </c>
      <c r="AC71" s="19">
        <f t="shared" ref="AC71:AM71" si="42">SUM(AC61:AC70)</f>
        <v>541</v>
      </c>
      <c r="AD71" s="19">
        <f t="shared" si="42"/>
        <v>472</v>
      </c>
      <c r="AE71" s="19">
        <f t="shared" si="42"/>
        <v>538</v>
      </c>
      <c r="AF71" s="19">
        <f t="shared" si="42"/>
        <v>574</v>
      </c>
      <c r="AG71" s="19">
        <f t="shared" si="42"/>
        <v>515</v>
      </c>
      <c r="AH71" s="19">
        <f t="shared" si="42"/>
        <v>392</v>
      </c>
      <c r="AI71" s="19">
        <f t="shared" si="42"/>
        <v>387</v>
      </c>
      <c r="AJ71" s="19">
        <f t="shared" si="42"/>
        <v>361</v>
      </c>
      <c r="AK71" s="19">
        <f t="shared" si="42"/>
        <v>370</v>
      </c>
      <c r="AL71" s="19">
        <f t="shared" si="42"/>
        <v>358</v>
      </c>
      <c r="AM71" s="19">
        <f t="shared" si="42"/>
        <v>350</v>
      </c>
      <c r="AN71" s="19">
        <f t="shared" si="38"/>
        <v>5302</v>
      </c>
      <c r="AO71" s="84"/>
      <c r="AP71" s="19" t="s">
        <v>1</v>
      </c>
      <c r="AQ71" s="17">
        <f t="shared" si="39"/>
        <v>1</v>
      </c>
      <c r="AR71" s="17">
        <f t="shared" si="27"/>
        <v>1</v>
      </c>
      <c r="AS71" s="17">
        <f t="shared" si="27"/>
        <v>1</v>
      </c>
      <c r="AT71" s="17">
        <f t="shared" si="28"/>
        <v>1</v>
      </c>
      <c r="AU71" s="17">
        <f t="shared" si="29"/>
        <v>1</v>
      </c>
      <c r="AV71" s="17">
        <f t="shared" si="30"/>
        <v>1</v>
      </c>
      <c r="AW71" s="17">
        <f t="shared" si="31"/>
        <v>1</v>
      </c>
      <c r="AX71" s="17">
        <f t="shared" si="32"/>
        <v>1</v>
      </c>
      <c r="AY71" s="17">
        <f t="shared" si="33"/>
        <v>1</v>
      </c>
      <c r="AZ71" s="17">
        <f t="shared" si="34"/>
        <v>1</v>
      </c>
      <c r="BA71" s="17">
        <f t="shared" si="35"/>
        <v>1</v>
      </c>
      <c r="BB71" s="17">
        <f t="shared" si="36"/>
        <v>1</v>
      </c>
      <c r="BC71" s="17">
        <f t="shared" si="37"/>
        <v>1</v>
      </c>
    </row>
    <row r="72" spans="1:57" x14ac:dyDescent="0.25">
      <c r="A72" s="86" t="s">
        <v>472</v>
      </c>
      <c r="B72" s="86">
        <v>1</v>
      </c>
      <c r="C72" s="86">
        <v>1</v>
      </c>
      <c r="D72" s="86"/>
      <c r="E72" s="86"/>
      <c r="F72" s="86">
        <v>5</v>
      </c>
      <c r="G72" s="86">
        <v>1</v>
      </c>
      <c r="H72" s="86">
        <v>1</v>
      </c>
      <c r="I72" s="86">
        <v>1</v>
      </c>
      <c r="J72" s="86">
        <v>1</v>
      </c>
      <c r="K72" s="86">
        <v>1</v>
      </c>
      <c r="L72" s="86">
        <v>4</v>
      </c>
      <c r="M72" s="84"/>
      <c r="N72" s="86" t="s">
        <v>472</v>
      </c>
      <c r="O72" s="86">
        <v>2</v>
      </c>
      <c r="P72" s="86"/>
      <c r="Q72" s="86"/>
      <c r="R72" s="86"/>
      <c r="S72" s="86">
        <v>1</v>
      </c>
      <c r="T72" s="86"/>
      <c r="U72" s="86">
        <v>3</v>
      </c>
      <c r="V72" s="86"/>
      <c r="W72" s="86">
        <v>2</v>
      </c>
      <c r="X72" s="86">
        <v>2</v>
      </c>
      <c r="Y72" s="86"/>
      <c r="AA72" s="84"/>
      <c r="AB72" s="84"/>
      <c r="AC72" s="84"/>
      <c r="AD72" s="84"/>
      <c r="AE72" s="84"/>
      <c r="AF72" s="84"/>
      <c r="AG72" s="84"/>
      <c r="AH72" s="84"/>
      <c r="AI72" s="84"/>
      <c r="AJ72" s="84"/>
      <c r="AK72" s="84"/>
      <c r="AL72" s="84"/>
      <c r="AM72" s="84"/>
      <c r="AN72" s="84"/>
      <c r="AO72" s="84"/>
      <c r="AP72" s="84"/>
      <c r="AQ72" s="84"/>
      <c r="AR72" s="84"/>
      <c r="AS72" s="84"/>
      <c r="AT72" s="84"/>
      <c r="AU72" s="84"/>
      <c r="AV72" s="84"/>
      <c r="AW72" s="84"/>
      <c r="AX72" s="84"/>
      <c r="AY72" s="84"/>
      <c r="AZ72" s="84"/>
    </row>
    <row r="73" spans="1:57" x14ac:dyDescent="0.25">
      <c r="A73" s="86" t="s">
        <v>473</v>
      </c>
      <c r="B73" s="86">
        <v>9</v>
      </c>
      <c r="C73" s="86">
        <v>17</v>
      </c>
      <c r="D73" s="86">
        <v>12</v>
      </c>
      <c r="E73" s="86">
        <v>11</v>
      </c>
      <c r="F73" s="86">
        <v>13</v>
      </c>
      <c r="G73" s="86">
        <v>13</v>
      </c>
      <c r="H73" s="86">
        <v>23</v>
      </c>
      <c r="I73" s="86">
        <v>16</v>
      </c>
      <c r="J73" s="86">
        <v>16</v>
      </c>
      <c r="K73" s="86">
        <v>20</v>
      </c>
      <c r="L73" s="86">
        <v>16</v>
      </c>
      <c r="M73" s="84"/>
      <c r="N73" s="86" t="s">
        <v>473</v>
      </c>
      <c r="O73" s="86">
        <v>8</v>
      </c>
      <c r="P73" s="86">
        <v>4</v>
      </c>
      <c r="Q73" s="86">
        <v>7</v>
      </c>
      <c r="R73" s="86">
        <v>3</v>
      </c>
      <c r="S73" s="86">
        <v>10</v>
      </c>
      <c r="T73" s="86">
        <v>6</v>
      </c>
      <c r="U73" s="86">
        <v>13</v>
      </c>
      <c r="V73" s="86">
        <v>10</v>
      </c>
      <c r="W73" s="86">
        <v>6</v>
      </c>
      <c r="X73" s="86">
        <v>15</v>
      </c>
      <c r="Y73" s="86">
        <v>16</v>
      </c>
      <c r="AB73" s="84"/>
      <c r="AC73" s="84"/>
      <c r="AD73" s="84"/>
      <c r="AE73" s="84"/>
      <c r="AF73" s="84"/>
      <c r="AG73" s="84"/>
      <c r="AH73" s="84"/>
      <c r="AI73" s="84"/>
      <c r="AJ73" s="84"/>
      <c r="AK73" s="84"/>
      <c r="AL73" s="84"/>
      <c r="AM73" s="84"/>
      <c r="AN73" s="84"/>
      <c r="AO73" s="84"/>
      <c r="AP73" s="84"/>
      <c r="AQ73" s="617">
        <f t="shared" ref="AQ73:BB73" si="43">AQ63+AQ64+AQ68</f>
        <v>0.47972972972972971</v>
      </c>
      <c r="AR73" s="617">
        <f t="shared" si="43"/>
        <v>0.47689463955637712</v>
      </c>
      <c r="AS73" s="617">
        <f t="shared" si="43"/>
        <v>0.46822033898305082</v>
      </c>
      <c r="AT73" s="617">
        <f t="shared" si="43"/>
        <v>0.43494423791821557</v>
      </c>
      <c r="AU73" s="617">
        <f t="shared" si="43"/>
        <v>0.43728222996515681</v>
      </c>
      <c r="AV73" s="617">
        <f t="shared" si="43"/>
        <v>0.46796116504854368</v>
      </c>
      <c r="AW73" s="617">
        <f t="shared" si="43"/>
        <v>0.53061224489795911</v>
      </c>
      <c r="AX73" s="617">
        <f t="shared" si="43"/>
        <v>0.53746770025839796</v>
      </c>
      <c r="AY73" s="617">
        <f t="shared" si="43"/>
        <v>0.52631578947368418</v>
      </c>
      <c r="AZ73" s="617">
        <f t="shared" si="43"/>
        <v>0.52972972972972976</v>
      </c>
      <c r="BA73" s="617">
        <f t="shared" si="43"/>
        <v>0.46089385474860334</v>
      </c>
      <c r="BB73" s="617">
        <f t="shared" si="43"/>
        <v>0.49428571428571433</v>
      </c>
      <c r="BC73" s="617">
        <f>BC63+BC64+BC68</f>
        <v>0.48245944926442852</v>
      </c>
      <c r="BD73" s="192" t="s">
        <v>21859</v>
      </c>
      <c r="BE73" s="192"/>
    </row>
    <row r="74" spans="1:57" x14ac:dyDescent="0.25">
      <c r="A74" s="86" t="s">
        <v>474</v>
      </c>
      <c r="B74" s="86">
        <v>5</v>
      </c>
      <c r="C74" s="86">
        <v>6</v>
      </c>
      <c r="D74" s="86">
        <v>2</v>
      </c>
      <c r="E74" s="86">
        <v>4</v>
      </c>
      <c r="F74" s="86">
        <v>6</v>
      </c>
      <c r="G74" s="86">
        <v>4</v>
      </c>
      <c r="H74" s="86">
        <v>12</v>
      </c>
      <c r="I74" s="86">
        <v>12</v>
      </c>
      <c r="J74" s="86">
        <v>15</v>
      </c>
      <c r="K74" s="86">
        <v>15</v>
      </c>
      <c r="L74" s="86">
        <v>10</v>
      </c>
      <c r="M74" s="84"/>
      <c r="N74" s="86" t="s">
        <v>474</v>
      </c>
      <c r="O74" s="86">
        <v>4</v>
      </c>
      <c r="P74" s="86">
        <v>3</v>
      </c>
      <c r="Q74" s="86">
        <v>3</v>
      </c>
      <c r="R74" s="86">
        <v>5</v>
      </c>
      <c r="S74" s="86">
        <v>10</v>
      </c>
      <c r="T74" s="86">
        <v>6</v>
      </c>
      <c r="U74" s="86">
        <v>5</v>
      </c>
      <c r="V74" s="86">
        <v>4</v>
      </c>
      <c r="W74" s="86">
        <v>4</v>
      </c>
      <c r="X74" s="86">
        <v>8</v>
      </c>
      <c r="Y74" s="86">
        <v>10</v>
      </c>
      <c r="AA74" s="480" t="s">
        <v>21557</v>
      </c>
      <c r="AB74" s="481"/>
      <c r="AC74" s="481"/>
      <c r="AD74" s="481"/>
      <c r="AE74" s="481"/>
      <c r="AF74" s="481"/>
      <c r="AG74" s="481"/>
      <c r="AH74" s="481"/>
      <c r="AI74" s="481"/>
      <c r="AJ74" s="481"/>
      <c r="AK74" s="481"/>
      <c r="AL74" s="481"/>
      <c r="AM74" s="481"/>
      <c r="AN74" s="481"/>
      <c r="AO74" s="481"/>
      <c r="AP74" s="84"/>
      <c r="AQ74" s="84"/>
      <c r="AR74" s="84"/>
      <c r="AS74" s="84"/>
      <c r="AT74" s="84"/>
      <c r="AU74" s="84"/>
      <c r="AV74" s="84"/>
      <c r="AW74" s="84"/>
      <c r="AX74" s="84"/>
      <c r="AY74" s="84"/>
      <c r="AZ74" s="84"/>
    </row>
    <row r="75" spans="1:57" x14ac:dyDescent="0.25">
      <c r="A75" s="86" t="s">
        <v>475</v>
      </c>
      <c r="B75" s="86">
        <v>20</v>
      </c>
      <c r="C75" s="86">
        <v>24</v>
      </c>
      <c r="D75" s="86">
        <v>19</v>
      </c>
      <c r="E75" s="86">
        <v>16</v>
      </c>
      <c r="F75" s="86">
        <v>15</v>
      </c>
      <c r="G75" s="86">
        <v>21</v>
      </c>
      <c r="H75" s="86">
        <v>33</v>
      </c>
      <c r="I75" s="86">
        <v>19</v>
      </c>
      <c r="J75" s="86">
        <v>22</v>
      </c>
      <c r="K75" s="86">
        <v>42</v>
      </c>
      <c r="L75" s="86">
        <v>28</v>
      </c>
      <c r="M75" s="84"/>
      <c r="N75" s="86" t="s">
        <v>475</v>
      </c>
      <c r="O75" s="86">
        <v>17</v>
      </c>
      <c r="P75" s="86">
        <v>22</v>
      </c>
      <c r="Q75" s="86">
        <v>17</v>
      </c>
      <c r="R75" s="86">
        <v>19</v>
      </c>
      <c r="S75" s="86">
        <v>35</v>
      </c>
      <c r="T75" s="86">
        <v>25</v>
      </c>
      <c r="U75" s="86">
        <v>30</v>
      </c>
      <c r="V75" s="86">
        <v>31</v>
      </c>
      <c r="W75" s="86">
        <v>31</v>
      </c>
      <c r="X75" s="86">
        <v>34</v>
      </c>
      <c r="Y75" s="86">
        <v>42</v>
      </c>
      <c r="AA75" s="481"/>
      <c r="AB75" s="481"/>
      <c r="AC75" s="481"/>
      <c r="AD75" s="481"/>
      <c r="AE75" s="481"/>
      <c r="AF75" s="481"/>
      <c r="AG75" s="481"/>
      <c r="AH75" s="481"/>
      <c r="AI75" s="481"/>
      <c r="AJ75" s="481"/>
      <c r="AK75" s="481"/>
      <c r="AL75" s="481"/>
      <c r="AM75" s="481"/>
      <c r="AN75" s="481"/>
      <c r="AO75" s="481"/>
      <c r="AP75" s="84"/>
      <c r="AQ75" s="84"/>
      <c r="AR75" s="84"/>
      <c r="AS75" s="84"/>
      <c r="AT75" s="84"/>
      <c r="AU75" s="84"/>
      <c r="AV75" s="84"/>
      <c r="AW75" s="84"/>
      <c r="AX75" s="84"/>
      <c r="AY75" s="84"/>
      <c r="AZ75" s="84"/>
    </row>
    <row r="76" spans="1:57" x14ac:dyDescent="0.25">
      <c r="A76" s="86" t="s">
        <v>476</v>
      </c>
      <c r="B76" s="86">
        <v>4</v>
      </c>
      <c r="C76" s="86">
        <v>11</v>
      </c>
      <c r="D76" s="86">
        <v>5</v>
      </c>
      <c r="E76" s="86">
        <v>1</v>
      </c>
      <c r="F76" s="86">
        <v>8</v>
      </c>
      <c r="G76" s="86"/>
      <c r="H76" s="86">
        <v>1</v>
      </c>
      <c r="I76" s="86">
        <v>5</v>
      </c>
      <c r="J76" s="86">
        <v>5</v>
      </c>
      <c r="K76" s="86">
        <v>6</v>
      </c>
      <c r="L76" s="86">
        <v>6</v>
      </c>
      <c r="M76" s="84"/>
      <c r="N76" s="86" t="s">
        <v>476</v>
      </c>
      <c r="O76" s="86">
        <v>3</v>
      </c>
      <c r="P76" s="86">
        <v>2</v>
      </c>
      <c r="Q76" s="86">
        <v>3</v>
      </c>
      <c r="R76" s="86">
        <v>2</v>
      </c>
      <c r="S76" s="86">
        <v>5</v>
      </c>
      <c r="T76" s="86">
        <v>1</v>
      </c>
      <c r="U76" s="86">
        <v>4</v>
      </c>
      <c r="V76" s="86">
        <v>5</v>
      </c>
      <c r="W76" s="86">
        <v>1</v>
      </c>
      <c r="X76" s="86">
        <v>4</v>
      </c>
      <c r="Y76" s="86">
        <v>4</v>
      </c>
      <c r="AA76" s="481" t="s">
        <v>21537</v>
      </c>
      <c r="AB76" s="481"/>
      <c r="AC76" s="481"/>
      <c r="AD76" s="481"/>
      <c r="AE76" s="481"/>
      <c r="AF76" s="481"/>
      <c r="AG76" s="481"/>
      <c r="AH76" s="481"/>
      <c r="AI76" s="481"/>
      <c r="AJ76" s="481"/>
      <c r="AK76" s="481"/>
      <c r="AL76" s="481"/>
      <c r="AM76" s="481"/>
      <c r="AN76" s="481"/>
      <c r="AO76" s="481"/>
      <c r="AP76" s="84"/>
      <c r="AQ76" s="84"/>
      <c r="AR76" s="84"/>
      <c r="AS76" s="84"/>
      <c r="AT76" s="84"/>
      <c r="AU76" s="84"/>
      <c r="AV76" s="84"/>
      <c r="AW76" s="84"/>
      <c r="AX76" s="84"/>
      <c r="AY76" s="84"/>
      <c r="AZ76" s="84"/>
    </row>
    <row r="77" spans="1:57" x14ac:dyDescent="0.25">
      <c r="A77" s="86" t="s">
        <v>477</v>
      </c>
      <c r="B77" s="86">
        <v>9</v>
      </c>
      <c r="C77" s="86">
        <v>15</v>
      </c>
      <c r="D77" s="86">
        <v>9</v>
      </c>
      <c r="E77" s="86">
        <v>16</v>
      </c>
      <c r="F77" s="86">
        <v>9</v>
      </c>
      <c r="G77" s="86">
        <v>6</v>
      </c>
      <c r="H77" s="86">
        <v>11</v>
      </c>
      <c r="I77" s="86">
        <v>10</v>
      </c>
      <c r="J77" s="86">
        <v>10</v>
      </c>
      <c r="K77" s="86">
        <v>14</v>
      </c>
      <c r="L77" s="86">
        <v>1</v>
      </c>
      <c r="M77" s="84"/>
      <c r="N77" s="86" t="s">
        <v>477</v>
      </c>
      <c r="O77" s="86">
        <v>4</v>
      </c>
      <c r="P77" s="86">
        <v>6</v>
      </c>
      <c r="Q77" s="86">
        <v>5</v>
      </c>
      <c r="R77" s="86">
        <v>3</v>
      </c>
      <c r="S77" s="86">
        <v>14</v>
      </c>
      <c r="T77" s="86">
        <v>4</v>
      </c>
      <c r="U77" s="86">
        <v>9</v>
      </c>
      <c r="V77" s="86">
        <v>8</v>
      </c>
      <c r="W77" s="86">
        <v>2</v>
      </c>
      <c r="X77" s="86">
        <v>6</v>
      </c>
      <c r="Y77" s="86">
        <v>9</v>
      </c>
      <c r="AA77" s="1116" t="s">
        <v>21538</v>
      </c>
      <c r="AB77" s="1116"/>
      <c r="AC77" s="1116"/>
      <c r="AD77" s="1116"/>
      <c r="AE77" s="1116"/>
      <c r="AF77" s="1116"/>
      <c r="AG77" s="1116"/>
      <c r="AH77" s="1116"/>
      <c r="AI77" s="1116"/>
      <c r="AJ77" s="1116"/>
      <c r="AK77" s="1116"/>
      <c r="AL77" s="1116"/>
      <c r="AM77" s="1116"/>
      <c r="AN77" s="1116"/>
      <c r="AO77" s="481"/>
      <c r="AP77" s="84"/>
      <c r="AQ77" s="84"/>
      <c r="AR77" s="84"/>
      <c r="AS77" s="84"/>
      <c r="AT77" s="84"/>
      <c r="AU77" s="84"/>
      <c r="AV77" s="84"/>
      <c r="AW77" s="84"/>
      <c r="AX77" s="84"/>
      <c r="AY77" s="84"/>
      <c r="AZ77" s="84"/>
    </row>
    <row r="78" spans="1:57" x14ac:dyDescent="0.25">
      <c r="A78" s="86" t="s">
        <v>478</v>
      </c>
      <c r="B78" s="86"/>
      <c r="C78" s="86"/>
      <c r="D78" s="86">
        <v>2</v>
      </c>
      <c r="E78" s="86">
        <v>1</v>
      </c>
      <c r="F78" s="86"/>
      <c r="G78" s="86">
        <v>2</v>
      </c>
      <c r="H78" s="86"/>
      <c r="I78" s="86"/>
      <c r="J78" s="86">
        <v>1</v>
      </c>
      <c r="K78" s="86">
        <v>5</v>
      </c>
      <c r="L78" s="86">
        <v>4</v>
      </c>
      <c r="M78" s="84"/>
      <c r="N78" s="86" t="s">
        <v>478</v>
      </c>
      <c r="O78" s="86"/>
      <c r="P78" s="86">
        <v>1</v>
      </c>
      <c r="Q78" s="86">
        <v>1</v>
      </c>
      <c r="R78" s="86"/>
      <c r="S78" s="86">
        <v>1</v>
      </c>
      <c r="T78" s="86"/>
      <c r="U78" s="86"/>
      <c r="V78" s="86">
        <v>2</v>
      </c>
      <c r="W78" s="86"/>
      <c r="X78" s="86"/>
      <c r="Y78" s="86">
        <v>3</v>
      </c>
      <c r="AA78" s="1116"/>
      <c r="AB78" s="1116"/>
      <c r="AC78" s="1116"/>
      <c r="AD78" s="1116"/>
      <c r="AE78" s="1116"/>
      <c r="AF78" s="1116"/>
      <c r="AG78" s="1116"/>
      <c r="AH78" s="1116"/>
      <c r="AI78" s="1116"/>
      <c r="AJ78" s="1116"/>
      <c r="AK78" s="1116"/>
      <c r="AL78" s="1116"/>
      <c r="AM78" s="1116"/>
      <c r="AN78" s="1116"/>
      <c r="AO78" s="481"/>
      <c r="AP78" s="84"/>
      <c r="AQ78" s="84"/>
      <c r="AR78" s="84"/>
      <c r="AS78" s="84"/>
      <c r="AT78" s="84"/>
      <c r="AU78" s="84"/>
      <c r="AV78" s="84"/>
      <c r="AW78" s="84"/>
      <c r="AX78" s="84"/>
      <c r="AY78" s="84"/>
      <c r="AZ78" s="84"/>
    </row>
    <row r="79" spans="1:57" x14ac:dyDescent="0.25">
      <c r="A79" s="86" t="s">
        <v>479</v>
      </c>
      <c r="B79" s="86">
        <v>7</v>
      </c>
      <c r="C79" s="86">
        <v>10</v>
      </c>
      <c r="D79" s="86">
        <v>18</v>
      </c>
      <c r="E79" s="86">
        <v>10</v>
      </c>
      <c r="F79" s="86">
        <v>11</v>
      </c>
      <c r="G79" s="86">
        <v>10</v>
      </c>
      <c r="H79" s="86">
        <v>17</v>
      </c>
      <c r="I79" s="86">
        <v>20</v>
      </c>
      <c r="J79" s="86">
        <v>21</v>
      </c>
      <c r="K79" s="86">
        <v>15</v>
      </c>
      <c r="L79" s="86">
        <v>18</v>
      </c>
      <c r="M79" s="84"/>
      <c r="N79" s="86" t="s">
        <v>479</v>
      </c>
      <c r="O79" s="86">
        <v>4</v>
      </c>
      <c r="P79" s="86">
        <v>16</v>
      </c>
      <c r="Q79" s="86">
        <v>7</v>
      </c>
      <c r="R79" s="86">
        <v>10</v>
      </c>
      <c r="S79" s="86">
        <v>11</v>
      </c>
      <c r="T79" s="86">
        <v>15</v>
      </c>
      <c r="U79" s="86">
        <v>16</v>
      </c>
      <c r="V79" s="86">
        <v>18</v>
      </c>
      <c r="W79" s="86">
        <v>26</v>
      </c>
      <c r="X79" s="86">
        <v>22</v>
      </c>
      <c r="Y79" s="86">
        <v>18</v>
      </c>
      <c r="AA79" s="70"/>
      <c r="AB79" s="481"/>
      <c r="AC79" s="481"/>
      <c r="AD79" s="481"/>
      <c r="AE79" s="481"/>
      <c r="AF79" s="481"/>
      <c r="AG79" s="481"/>
      <c r="AH79" s="481"/>
      <c r="AI79" s="481"/>
      <c r="AJ79" s="481"/>
      <c r="AK79" s="481"/>
      <c r="AL79" s="481"/>
      <c r="AM79" s="481"/>
      <c r="AN79" s="481"/>
      <c r="AO79" s="481"/>
      <c r="AP79" s="84"/>
      <c r="AQ79" s="84"/>
      <c r="AR79" s="84"/>
      <c r="AS79" s="84"/>
      <c r="AT79" s="84"/>
      <c r="AU79" s="84"/>
      <c r="AV79" s="84"/>
      <c r="AW79" s="84"/>
      <c r="AX79" s="84"/>
      <c r="AY79" s="84"/>
      <c r="AZ79" s="84"/>
    </row>
    <row r="80" spans="1:57" x14ac:dyDescent="0.25">
      <c r="A80" s="86" t="s">
        <v>480</v>
      </c>
      <c r="B80" s="86">
        <v>1</v>
      </c>
      <c r="C80" s="86">
        <v>5</v>
      </c>
      <c r="D80" s="86">
        <v>6</v>
      </c>
      <c r="E80" s="86">
        <v>6</v>
      </c>
      <c r="F80" s="86">
        <v>4</v>
      </c>
      <c r="G80" s="86">
        <v>2</v>
      </c>
      <c r="H80" s="86">
        <v>3</v>
      </c>
      <c r="I80" s="86">
        <v>3</v>
      </c>
      <c r="J80" s="86">
        <v>8</v>
      </c>
      <c r="K80" s="86">
        <v>7</v>
      </c>
      <c r="L80" s="86">
        <v>6</v>
      </c>
      <c r="M80" s="84"/>
      <c r="N80" s="86" t="s">
        <v>480</v>
      </c>
      <c r="O80" s="86">
        <v>10</v>
      </c>
      <c r="P80" s="86">
        <v>3</v>
      </c>
      <c r="Q80" s="86">
        <v>8</v>
      </c>
      <c r="R80" s="86">
        <v>10</v>
      </c>
      <c r="S80" s="86">
        <v>2</v>
      </c>
      <c r="T80" s="86">
        <v>4</v>
      </c>
      <c r="U80" s="86">
        <v>3</v>
      </c>
      <c r="V80" s="86">
        <v>9</v>
      </c>
      <c r="W80" s="86">
        <v>6</v>
      </c>
      <c r="X80" s="86">
        <v>3</v>
      </c>
      <c r="Y80" s="86">
        <v>4</v>
      </c>
      <c r="AA80" s="482" t="s">
        <v>499</v>
      </c>
      <c r="AB80" s="482" t="s">
        <v>21558</v>
      </c>
      <c r="AC80" s="482" t="s">
        <v>614</v>
      </c>
      <c r="AD80" s="482" t="s">
        <v>461</v>
      </c>
      <c r="AE80" s="482" t="s">
        <v>462</v>
      </c>
      <c r="AF80" s="482" t="s">
        <v>463</v>
      </c>
      <c r="AG80" s="482" t="s">
        <v>464</v>
      </c>
      <c r="AH80" s="482" t="s">
        <v>465</v>
      </c>
      <c r="AI80" s="482" t="s">
        <v>466</v>
      </c>
      <c r="AJ80" s="482" t="s">
        <v>467</v>
      </c>
      <c r="AK80" s="482" t="s">
        <v>468</v>
      </c>
      <c r="AL80" s="482" t="s">
        <v>469</v>
      </c>
      <c r="AM80" s="482" t="s">
        <v>470</v>
      </c>
      <c r="AN80" s="482" t="s">
        <v>471</v>
      </c>
      <c r="AO80" s="482" t="s">
        <v>492</v>
      </c>
      <c r="AP80" s="84"/>
      <c r="AQ80" s="84"/>
      <c r="AR80" s="84"/>
      <c r="AS80" s="84"/>
      <c r="AT80" s="84"/>
      <c r="AU80" s="84"/>
      <c r="AV80" s="84"/>
      <c r="AW80" s="84"/>
      <c r="AX80" s="84"/>
      <c r="AY80" s="84"/>
      <c r="AZ80" s="84"/>
    </row>
    <row r="81" spans="1:41" x14ac:dyDescent="0.25">
      <c r="A81" s="86" t="s">
        <v>481</v>
      </c>
      <c r="B81" s="86">
        <v>11</v>
      </c>
      <c r="C81" s="86">
        <v>12</v>
      </c>
      <c r="D81" s="86">
        <v>9</v>
      </c>
      <c r="E81" s="86">
        <v>15</v>
      </c>
      <c r="F81" s="86">
        <v>14</v>
      </c>
      <c r="G81" s="86">
        <v>8</v>
      </c>
      <c r="H81" s="86">
        <v>6</v>
      </c>
      <c r="I81" s="86">
        <v>6</v>
      </c>
      <c r="J81" s="86">
        <v>11</v>
      </c>
      <c r="K81" s="86">
        <v>8</v>
      </c>
      <c r="L81" s="86">
        <v>6</v>
      </c>
      <c r="M81" s="84"/>
      <c r="N81" s="86" t="s">
        <v>481</v>
      </c>
      <c r="O81" s="86">
        <v>5</v>
      </c>
      <c r="P81" s="86">
        <v>3</v>
      </c>
      <c r="Q81" s="86">
        <v>9</v>
      </c>
      <c r="R81" s="86">
        <v>4</v>
      </c>
      <c r="S81" s="86">
        <v>3</v>
      </c>
      <c r="T81" s="86">
        <v>5</v>
      </c>
      <c r="U81" s="86">
        <v>4</v>
      </c>
      <c r="V81" s="86">
        <v>1</v>
      </c>
      <c r="W81" s="86">
        <v>5</v>
      </c>
      <c r="X81" s="86">
        <v>5</v>
      </c>
      <c r="Y81" s="86">
        <v>6</v>
      </c>
      <c r="AA81" s="483" t="s">
        <v>472</v>
      </c>
      <c r="AB81" s="483" t="s">
        <v>21559</v>
      </c>
      <c r="AC81" s="483"/>
      <c r="AD81" s="484">
        <v>9</v>
      </c>
      <c r="AE81" s="484">
        <v>9</v>
      </c>
      <c r="AF81" s="484">
        <v>7</v>
      </c>
      <c r="AG81" s="484">
        <v>9</v>
      </c>
      <c r="AH81" s="484">
        <v>9</v>
      </c>
      <c r="AI81" s="484">
        <v>9</v>
      </c>
      <c r="AJ81" s="484">
        <v>9</v>
      </c>
      <c r="AK81" s="484">
        <v>9</v>
      </c>
      <c r="AL81" s="484">
        <v>12</v>
      </c>
      <c r="AM81" s="484">
        <v>11</v>
      </c>
      <c r="AN81" s="484">
        <v>13</v>
      </c>
      <c r="AO81" s="484">
        <v>13</v>
      </c>
    </row>
    <row r="82" spans="1:41" s="84" customFormat="1" x14ac:dyDescent="0.25">
      <c r="A82" s="32" t="s">
        <v>1</v>
      </c>
      <c r="B82" s="19">
        <f>SUM(B72:B81)</f>
        <v>67</v>
      </c>
      <c r="C82" s="19">
        <f t="shared" ref="C82:L82" si="44">SUM(C72:C81)</f>
        <v>101</v>
      </c>
      <c r="D82" s="19">
        <f t="shared" si="44"/>
        <v>82</v>
      </c>
      <c r="E82" s="19">
        <f t="shared" si="44"/>
        <v>80</v>
      </c>
      <c r="F82" s="19">
        <f t="shared" si="44"/>
        <v>85</v>
      </c>
      <c r="G82" s="19">
        <f t="shared" si="44"/>
        <v>67</v>
      </c>
      <c r="H82" s="19">
        <f t="shared" si="44"/>
        <v>107</v>
      </c>
      <c r="I82" s="19">
        <f t="shared" si="44"/>
        <v>92</v>
      </c>
      <c r="J82" s="19">
        <f t="shared" si="44"/>
        <v>110</v>
      </c>
      <c r="K82" s="19">
        <f t="shared" si="44"/>
        <v>133</v>
      </c>
      <c r="L82" s="19">
        <f t="shared" si="44"/>
        <v>99</v>
      </c>
      <c r="N82" s="48"/>
      <c r="O82" s="48"/>
      <c r="P82" s="48"/>
      <c r="Q82" s="48"/>
      <c r="R82" s="48"/>
      <c r="S82" s="48"/>
      <c r="T82" s="48"/>
      <c r="U82" s="48"/>
      <c r="V82" s="48"/>
      <c r="W82" s="48"/>
      <c r="X82" s="48"/>
      <c r="Y82" s="48"/>
      <c r="AA82" s="483" t="s">
        <v>472</v>
      </c>
      <c r="AB82" s="483" t="s">
        <v>21560</v>
      </c>
      <c r="AC82" s="483"/>
      <c r="AD82" s="484">
        <v>8</v>
      </c>
      <c r="AE82" s="484">
        <v>7</v>
      </c>
      <c r="AF82" s="484">
        <v>10</v>
      </c>
      <c r="AG82" s="484">
        <v>14</v>
      </c>
      <c r="AH82" s="484">
        <v>16</v>
      </c>
      <c r="AI82" s="484">
        <v>6</v>
      </c>
      <c r="AJ82" s="483" t="s">
        <v>21561</v>
      </c>
      <c r="AK82" s="483" t="s">
        <v>21561</v>
      </c>
      <c r="AL82" s="483" t="s">
        <v>21561</v>
      </c>
      <c r="AM82" s="483" t="s">
        <v>21561</v>
      </c>
      <c r="AN82" s="483" t="s">
        <v>21561</v>
      </c>
      <c r="AO82" s="483" t="s">
        <v>21561</v>
      </c>
    </row>
    <row r="83" spans="1:41" x14ac:dyDescent="0.25">
      <c r="A83" s="84"/>
      <c r="B83" s="84"/>
      <c r="C83" s="84"/>
      <c r="D83" s="84"/>
      <c r="E83" s="84"/>
      <c r="F83" s="84"/>
      <c r="G83" s="84"/>
      <c r="H83" s="84"/>
      <c r="I83" s="84"/>
      <c r="J83" s="84"/>
      <c r="K83" s="84"/>
      <c r="L83" s="84"/>
      <c r="M83" s="84"/>
      <c r="O83" s="84"/>
      <c r="P83" s="84"/>
      <c r="Q83" s="84"/>
      <c r="R83" s="84"/>
      <c r="S83" s="84"/>
      <c r="T83" s="84"/>
      <c r="U83" s="84"/>
      <c r="V83" s="84"/>
      <c r="W83" s="84"/>
      <c r="X83" s="84"/>
      <c r="Y83" s="84"/>
      <c r="AA83" s="483" t="s">
        <v>473</v>
      </c>
      <c r="AB83" s="483" t="s">
        <v>21559</v>
      </c>
      <c r="AC83" s="483"/>
      <c r="AD83" s="484">
        <v>41</v>
      </c>
      <c r="AE83" s="484">
        <v>46</v>
      </c>
      <c r="AF83" s="484">
        <v>39</v>
      </c>
      <c r="AG83" s="484">
        <v>34</v>
      </c>
      <c r="AH83" s="484">
        <v>41</v>
      </c>
      <c r="AI83" s="484">
        <v>32</v>
      </c>
      <c r="AJ83" s="484">
        <v>34</v>
      </c>
      <c r="AK83" s="484">
        <v>43</v>
      </c>
      <c r="AL83" s="484">
        <v>38</v>
      </c>
      <c r="AM83" s="484">
        <v>40</v>
      </c>
      <c r="AN83" s="484">
        <v>50</v>
      </c>
      <c r="AO83" s="484">
        <v>62</v>
      </c>
    </row>
    <row r="84" spans="1:41" x14ac:dyDescent="0.25">
      <c r="A84" s="6" t="s">
        <v>483</v>
      </c>
      <c r="B84" s="84"/>
      <c r="C84" s="84"/>
      <c r="D84" s="84"/>
      <c r="E84" s="84"/>
      <c r="F84" s="84"/>
      <c r="G84" s="84"/>
      <c r="H84" s="84"/>
      <c r="I84" s="84"/>
      <c r="J84" s="84"/>
      <c r="K84" s="84"/>
      <c r="L84" s="84"/>
      <c r="M84" s="84"/>
      <c r="N84" s="6" t="s">
        <v>483</v>
      </c>
      <c r="O84" s="84"/>
      <c r="P84" s="84"/>
      <c r="Q84" s="84"/>
      <c r="R84" s="84"/>
      <c r="S84" s="84"/>
      <c r="T84" s="84"/>
      <c r="U84" s="84"/>
      <c r="V84" s="84"/>
      <c r="W84" s="84"/>
      <c r="X84" s="84"/>
      <c r="Y84" s="84"/>
      <c r="AA84" s="483" t="s">
        <v>473</v>
      </c>
      <c r="AB84" s="483" t="s">
        <v>21560</v>
      </c>
      <c r="AC84" s="483"/>
      <c r="AD84" s="484">
        <v>31</v>
      </c>
      <c r="AE84" s="484">
        <v>59</v>
      </c>
      <c r="AF84" s="484">
        <v>36</v>
      </c>
      <c r="AG84" s="484">
        <v>62</v>
      </c>
      <c r="AH84" s="484">
        <v>60</v>
      </c>
      <c r="AI84" s="484">
        <v>46</v>
      </c>
      <c r="AJ84" s="484">
        <v>26</v>
      </c>
      <c r="AK84" s="483" t="s">
        <v>21561</v>
      </c>
      <c r="AL84" s="483" t="s">
        <v>21561</v>
      </c>
      <c r="AM84" s="483" t="s">
        <v>21561</v>
      </c>
      <c r="AN84" s="483" t="s">
        <v>21561</v>
      </c>
      <c r="AO84" s="483" t="s">
        <v>21561</v>
      </c>
    </row>
    <row r="85" spans="1:41" x14ac:dyDescent="0.25">
      <c r="A85" s="86" t="s">
        <v>460</v>
      </c>
      <c r="B85" s="86" t="s">
        <v>461</v>
      </c>
      <c r="C85" s="86" t="s">
        <v>462</v>
      </c>
      <c r="D85" s="86" t="s">
        <v>463</v>
      </c>
      <c r="E85" s="86" t="s">
        <v>464</v>
      </c>
      <c r="F85" s="86" t="s">
        <v>465</v>
      </c>
      <c r="G85" s="86" t="s">
        <v>466</v>
      </c>
      <c r="H85" s="86" t="s">
        <v>467</v>
      </c>
      <c r="I85" s="86" t="s">
        <v>468</v>
      </c>
      <c r="J85" s="86" t="s">
        <v>469</v>
      </c>
      <c r="K85" s="86" t="s">
        <v>470</v>
      </c>
      <c r="L85" s="86" t="s">
        <v>471</v>
      </c>
      <c r="M85" s="84"/>
      <c r="N85" s="86" t="s">
        <v>460</v>
      </c>
      <c r="O85" s="86" t="s">
        <v>461</v>
      </c>
      <c r="P85" s="86" t="s">
        <v>462</v>
      </c>
      <c r="Q85" s="86" t="s">
        <v>463</v>
      </c>
      <c r="R85" s="86" t="s">
        <v>464</v>
      </c>
      <c r="S85" s="86" t="s">
        <v>465</v>
      </c>
      <c r="T85" s="86" t="s">
        <v>466</v>
      </c>
      <c r="U85" s="86" t="s">
        <v>467</v>
      </c>
      <c r="V85" s="86" t="s">
        <v>468</v>
      </c>
      <c r="W85" s="86" t="s">
        <v>469</v>
      </c>
      <c r="X85" s="86" t="s">
        <v>470</v>
      </c>
      <c r="Y85" s="86" t="s">
        <v>471</v>
      </c>
      <c r="AA85" s="483" t="s">
        <v>474</v>
      </c>
      <c r="AB85" s="483" t="s">
        <v>21559</v>
      </c>
      <c r="AC85" s="483"/>
      <c r="AD85" s="484">
        <v>20</v>
      </c>
      <c r="AE85" s="484">
        <v>23</v>
      </c>
      <c r="AF85" s="484">
        <v>22</v>
      </c>
      <c r="AG85" s="484">
        <v>19</v>
      </c>
      <c r="AH85" s="484">
        <v>24</v>
      </c>
      <c r="AI85" s="484">
        <v>20</v>
      </c>
      <c r="AJ85" s="484">
        <v>24</v>
      </c>
      <c r="AK85" s="484">
        <v>35</v>
      </c>
      <c r="AL85" s="484">
        <v>37</v>
      </c>
      <c r="AM85" s="484">
        <v>35</v>
      </c>
      <c r="AN85" s="484">
        <v>31</v>
      </c>
      <c r="AO85" s="484">
        <v>33</v>
      </c>
    </row>
    <row r="86" spans="1:41" x14ac:dyDescent="0.25">
      <c r="A86" s="86" t="s">
        <v>472</v>
      </c>
      <c r="B86" s="86"/>
      <c r="C86" s="86"/>
      <c r="D86" s="86"/>
      <c r="E86" s="86"/>
      <c r="F86" s="86">
        <v>2</v>
      </c>
      <c r="G86" s="86"/>
      <c r="H86" s="86">
        <v>1</v>
      </c>
      <c r="I86" s="86"/>
      <c r="J86" s="86">
        <v>1</v>
      </c>
      <c r="K86" s="86">
        <v>1</v>
      </c>
      <c r="L86" s="86"/>
      <c r="M86" s="84"/>
      <c r="N86" s="86" t="s">
        <v>472</v>
      </c>
      <c r="O86" s="86"/>
      <c r="P86" s="86"/>
      <c r="Q86" s="86"/>
      <c r="R86" s="86">
        <v>1</v>
      </c>
      <c r="S86" s="86"/>
      <c r="T86" s="86"/>
      <c r="U86" s="86"/>
      <c r="V86" s="86"/>
      <c r="W86" s="86"/>
      <c r="X86" s="86"/>
      <c r="Y86" s="86"/>
      <c r="AA86" s="483" t="s">
        <v>474</v>
      </c>
      <c r="AB86" s="483" t="s">
        <v>21560</v>
      </c>
      <c r="AC86" s="483"/>
      <c r="AD86" s="484">
        <v>7</v>
      </c>
      <c r="AE86" s="484">
        <v>11</v>
      </c>
      <c r="AF86" s="484">
        <v>9</v>
      </c>
      <c r="AG86" s="484">
        <v>15</v>
      </c>
      <c r="AH86" s="484">
        <v>13</v>
      </c>
      <c r="AI86" s="484">
        <v>22</v>
      </c>
      <c r="AJ86" s="484">
        <v>11</v>
      </c>
      <c r="AK86" s="483" t="s">
        <v>21561</v>
      </c>
      <c r="AL86" s="483" t="s">
        <v>21561</v>
      </c>
      <c r="AM86" s="483" t="s">
        <v>21561</v>
      </c>
      <c r="AN86" s="483" t="s">
        <v>21561</v>
      </c>
      <c r="AO86" s="483" t="s">
        <v>21561</v>
      </c>
    </row>
    <row r="87" spans="1:41" x14ac:dyDescent="0.25">
      <c r="A87" s="86" t="s">
        <v>473</v>
      </c>
      <c r="B87" s="86">
        <v>5</v>
      </c>
      <c r="C87" s="86">
        <v>7</v>
      </c>
      <c r="D87" s="86">
        <v>4</v>
      </c>
      <c r="E87" s="86">
        <v>5</v>
      </c>
      <c r="F87" s="86">
        <v>4</v>
      </c>
      <c r="G87" s="86">
        <v>6</v>
      </c>
      <c r="H87" s="86">
        <v>7</v>
      </c>
      <c r="I87" s="86">
        <v>6</v>
      </c>
      <c r="J87" s="86">
        <v>3</v>
      </c>
      <c r="K87" s="86">
        <v>3</v>
      </c>
      <c r="L87" s="86">
        <v>7</v>
      </c>
      <c r="M87" s="84"/>
      <c r="N87" s="86" t="s">
        <v>473</v>
      </c>
      <c r="O87" s="86">
        <v>2</v>
      </c>
      <c r="P87" s="86">
        <v>4</v>
      </c>
      <c r="Q87" s="86">
        <v>4</v>
      </c>
      <c r="R87" s="86">
        <v>2</v>
      </c>
      <c r="S87" s="86">
        <v>4</v>
      </c>
      <c r="T87" s="86"/>
      <c r="U87" s="86">
        <v>2</v>
      </c>
      <c r="V87" s="86">
        <v>4</v>
      </c>
      <c r="W87" s="86">
        <v>2</v>
      </c>
      <c r="X87" s="86">
        <v>5</v>
      </c>
      <c r="Y87" s="86">
        <v>2</v>
      </c>
      <c r="AA87" s="483" t="s">
        <v>475</v>
      </c>
      <c r="AB87" s="483" t="s">
        <v>21559</v>
      </c>
      <c r="AC87" s="483"/>
      <c r="AD87" s="484">
        <v>107</v>
      </c>
      <c r="AE87" s="484">
        <v>101</v>
      </c>
      <c r="AF87" s="484">
        <v>86</v>
      </c>
      <c r="AG87" s="484">
        <v>90</v>
      </c>
      <c r="AH87" s="484">
        <v>98</v>
      </c>
      <c r="AI87" s="484">
        <v>97</v>
      </c>
      <c r="AJ87" s="484">
        <v>85</v>
      </c>
      <c r="AK87" s="484">
        <v>96</v>
      </c>
      <c r="AL87" s="484">
        <v>90</v>
      </c>
      <c r="AM87" s="484">
        <v>102</v>
      </c>
      <c r="AN87" s="484">
        <v>85</v>
      </c>
      <c r="AO87" s="484">
        <v>89</v>
      </c>
    </row>
    <row r="88" spans="1:41" x14ac:dyDescent="0.25">
      <c r="A88" s="86" t="s">
        <v>474</v>
      </c>
      <c r="B88" s="86">
        <v>6</v>
      </c>
      <c r="C88" s="86">
        <v>5</v>
      </c>
      <c r="D88" s="86">
        <v>4</v>
      </c>
      <c r="E88" s="86">
        <v>3</v>
      </c>
      <c r="F88" s="86">
        <v>5</v>
      </c>
      <c r="G88" s="86">
        <v>10</v>
      </c>
      <c r="H88" s="86">
        <v>5</v>
      </c>
      <c r="I88" s="86">
        <v>4</v>
      </c>
      <c r="J88" s="86">
        <v>2</v>
      </c>
      <c r="K88" s="86">
        <v>5</v>
      </c>
      <c r="L88" s="86">
        <v>4</v>
      </c>
      <c r="M88" s="84"/>
      <c r="N88" s="86" t="s">
        <v>474</v>
      </c>
      <c r="O88" s="86">
        <v>1</v>
      </c>
      <c r="P88" s="86">
        <v>4</v>
      </c>
      <c r="Q88" s="86">
        <v>3</v>
      </c>
      <c r="R88" s="86">
        <v>1</v>
      </c>
      <c r="S88" s="86">
        <v>4</v>
      </c>
      <c r="T88" s="86">
        <v>6</v>
      </c>
      <c r="U88" s="86">
        <v>4</v>
      </c>
      <c r="V88" s="86">
        <v>2</v>
      </c>
      <c r="W88" s="86">
        <v>4</v>
      </c>
      <c r="X88" s="86">
        <v>4</v>
      </c>
      <c r="Y88" s="86">
        <v>3</v>
      </c>
      <c r="AA88" s="483" t="s">
        <v>475</v>
      </c>
      <c r="AB88" s="483" t="s">
        <v>21560</v>
      </c>
      <c r="AC88" s="483"/>
      <c r="AD88" s="484">
        <v>25</v>
      </c>
      <c r="AE88" s="484">
        <v>40</v>
      </c>
      <c r="AF88" s="484">
        <v>29</v>
      </c>
      <c r="AG88" s="484">
        <v>23</v>
      </c>
      <c r="AH88" s="484">
        <v>26</v>
      </c>
      <c r="AI88" s="484">
        <v>39</v>
      </c>
      <c r="AJ88" s="484">
        <v>10</v>
      </c>
      <c r="AK88" s="484">
        <v>2</v>
      </c>
      <c r="AL88" s="484">
        <v>1</v>
      </c>
      <c r="AM88" s="483" t="s">
        <v>21561</v>
      </c>
      <c r="AN88" s="483" t="s">
        <v>21561</v>
      </c>
      <c r="AO88" s="483" t="s">
        <v>21561</v>
      </c>
    </row>
    <row r="89" spans="1:41" x14ac:dyDescent="0.25">
      <c r="A89" s="86" t="s">
        <v>475</v>
      </c>
      <c r="B89" s="86">
        <v>14</v>
      </c>
      <c r="C89" s="86">
        <v>17</v>
      </c>
      <c r="D89" s="86">
        <v>14</v>
      </c>
      <c r="E89" s="86">
        <v>17</v>
      </c>
      <c r="F89" s="86">
        <v>14</v>
      </c>
      <c r="G89" s="86">
        <v>14</v>
      </c>
      <c r="H89" s="86">
        <v>21</v>
      </c>
      <c r="I89" s="86">
        <v>10</v>
      </c>
      <c r="J89" s="86">
        <v>7</v>
      </c>
      <c r="K89" s="86">
        <v>8</v>
      </c>
      <c r="L89" s="86">
        <v>11</v>
      </c>
      <c r="M89" s="84"/>
      <c r="N89" s="86" t="s">
        <v>475</v>
      </c>
      <c r="O89" s="86">
        <v>13</v>
      </c>
      <c r="P89" s="86">
        <v>16</v>
      </c>
      <c r="Q89" s="86">
        <v>21</v>
      </c>
      <c r="R89" s="86">
        <v>24</v>
      </c>
      <c r="S89" s="86">
        <v>19</v>
      </c>
      <c r="T89" s="86">
        <v>28</v>
      </c>
      <c r="U89" s="86">
        <v>24</v>
      </c>
      <c r="V89" s="86">
        <v>18</v>
      </c>
      <c r="W89" s="86">
        <v>17</v>
      </c>
      <c r="X89" s="86">
        <v>22</v>
      </c>
      <c r="Y89" s="86">
        <v>21</v>
      </c>
      <c r="AA89" s="483" t="s">
        <v>476</v>
      </c>
      <c r="AB89" s="483" t="s">
        <v>21559</v>
      </c>
      <c r="AC89" s="483"/>
      <c r="AD89" s="484">
        <v>19</v>
      </c>
      <c r="AE89" s="484">
        <v>20</v>
      </c>
      <c r="AF89" s="484">
        <v>20</v>
      </c>
      <c r="AG89" s="484">
        <v>16</v>
      </c>
      <c r="AH89" s="484">
        <v>19</v>
      </c>
      <c r="AI89" s="484">
        <v>18</v>
      </c>
      <c r="AJ89" s="484">
        <v>16</v>
      </c>
      <c r="AK89" s="484">
        <v>17</v>
      </c>
      <c r="AL89" s="484">
        <v>17</v>
      </c>
      <c r="AM89" s="484">
        <v>14</v>
      </c>
      <c r="AN89" s="484">
        <v>17</v>
      </c>
      <c r="AO89" s="484">
        <v>18</v>
      </c>
    </row>
    <row r="90" spans="1:41" x14ac:dyDescent="0.25">
      <c r="A90" s="86" t="s">
        <v>476</v>
      </c>
      <c r="B90" s="86">
        <v>2</v>
      </c>
      <c r="C90" s="86">
        <v>1</v>
      </c>
      <c r="D90" s="86">
        <v>1</v>
      </c>
      <c r="E90" s="86">
        <v>2</v>
      </c>
      <c r="F90" s="86"/>
      <c r="G90" s="86">
        <v>2</v>
      </c>
      <c r="H90" s="86">
        <v>1</v>
      </c>
      <c r="I90" s="86"/>
      <c r="J90" s="86">
        <v>2</v>
      </c>
      <c r="K90" s="86">
        <v>3</v>
      </c>
      <c r="L90" s="86">
        <v>2</v>
      </c>
      <c r="M90" s="84"/>
      <c r="N90" s="86" t="s">
        <v>476</v>
      </c>
      <c r="O90" s="86">
        <v>1</v>
      </c>
      <c r="P90" s="86">
        <v>1</v>
      </c>
      <c r="Q90" s="86">
        <v>1</v>
      </c>
      <c r="R90" s="86">
        <v>3</v>
      </c>
      <c r="S90" s="86">
        <v>1</v>
      </c>
      <c r="T90" s="86">
        <v>1</v>
      </c>
      <c r="U90" s="86"/>
      <c r="V90" s="86">
        <v>1</v>
      </c>
      <c r="W90" s="86">
        <v>1</v>
      </c>
      <c r="X90" s="86">
        <v>2</v>
      </c>
      <c r="Y90" s="86">
        <v>1</v>
      </c>
      <c r="AA90" s="483" t="s">
        <v>476</v>
      </c>
      <c r="AB90" s="483" t="s">
        <v>21560</v>
      </c>
      <c r="AC90" s="483"/>
      <c r="AD90" s="483" t="s">
        <v>21561</v>
      </c>
      <c r="AE90" s="484">
        <v>2</v>
      </c>
      <c r="AF90" s="483" t="s">
        <v>21561</v>
      </c>
      <c r="AG90" s="484">
        <v>1</v>
      </c>
      <c r="AH90" s="483" t="s">
        <v>21561</v>
      </c>
      <c r="AI90" s="484">
        <v>1</v>
      </c>
      <c r="AJ90" s="483" t="s">
        <v>21561</v>
      </c>
      <c r="AK90" s="484">
        <v>2</v>
      </c>
      <c r="AL90" s="483" t="s">
        <v>21561</v>
      </c>
      <c r="AM90" s="484">
        <v>2</v>
      </c>
      <c r="AN90" s="484">
        <v>2</v>
      </c>
      <c r="AO90" s="483" t="s">
        <v>21561</v>
      </c>
    </row>
    <row r="91" spans="1:41" x14ac:dyDescent="0.25">
      <c r="A91" s="86" t="s">
        <v>477</v>
      </c>
      <c r="B91" s="86">
        <v>6</v>
      </c>
      <c r="C91" s="86">
        <v>9</v>
      </c>
      <c r="D91" s="86">
        <v>6</v>
      </c>
      <c r="E91" s="86">
        <v>4</v>
      </c>
      <c r="F91" s="86">
        <v>5</v>
      </c>
      <c r="G91" s="86">
        <v>10</v>
      </c>
      <c r="H91" s="86">
        <v>3</v>
      </c>
      <c r="I91" s="86">
        <v>5</v>
      </c>
      <c r="J91" s="86">
        <v>3</v>
      </c>
      <c r="K91" s="86">
        <v>5</v>
      </c>
      <c r="L91" s="86">
        <v>1</v>
      </c>
      <c r="M91" s="84"/>
      <c r="N91" s="86" t="s">
        <v>477</v>
      </c>
      <c r="O91" s="86">
        <v>2</v>
      </c>
      <c r="P91" s="86">
        <v>2</v>
      </c>
      <c r="Q91" s="86">
        <v>2</v>
      </c>
      <c r="R91" s="86"/>
      <c r="S91" s="86"/>
      <c r="T91" s="86">
        <v>3</v>
      </c>
      <c r="U91" s="86">
        <v>2</v>
      </c>
      <c r="V91" s="86">
        <v>3</v>
      </c>
      <c r="W91" s="86">
        <v>1</v>
      </c>
      <c r="X91" s="86">
        <v>3</v>
      </c>
      <c r="Y91" s="86">
        <v>1</v>
      </c>
      <c r="AA91" s="483" t="s">
        <v>477</v>
      </c>
      <c r="AB91" s="483" t="s">
        <v>21559</v>
      </c>
      <c r="AC91" s="483"/>
      <c r="AD91" s="484">
        <v>33</v>
      </c>
      <c r="AE91" s="484">
        <v>35</v>
      </c>
      <c r="AF91" s="484">
        <v>33</v>
      </c>
      <c r="AG91" s="484">
        <v>30</v>
      </c>
      <c r="AH91" s="484">
        <v>29</v>
      </c>
      <c r="AI91" s="484">
        <v>26</v>
      </c>
      <c r="AJ91" s="484">
        <v>26</v>
      </c>
      <c r="AK91" s="484">
        <v>35</v>
      </c>
      <c r="AL91" s="484">
        <v>40</v>
      </c>
      <c r="AM91" s="484">
        <v>33</v>
      </c>
      <c r="AN91" s="484">
        <v>37</v>
      </c>
      <c r="AO91" s="484">
        <v>24</v>
      </c>
    </row>
    <row r="92" spans="1:41" x14ac:dyDescent="0.25">
      <c r="A92" s="86" t="s">
        <v>478</v>
      </c>
      <c r="B92" s="86"/>
      <c r="C92" s="86"/>
      <c r="D92" s="86"/>
      <c r="E92" s="86">
        <v>1</v>
      </c>
      <c r="F92" s="86">
        <v>1</v>
      </c>
      <c r="G92" s="86">
        <v>2</v>
      </c>
      <c r="H92" s="86">
        <v>1</v>
      </c>
      <c r="I92" s="86"/>
      <c r="J92" s="86"/>
      <c r="K92" s="86"/>
      <c r="L92" s="86"/>
      <c r="M92" s="84"/>
      <c r="N92" s="86" t="s">
        <v>478</v>
      </c>
      <c r="O92" s="86"/>
      <c r="P92" s="86">
        <v>1</v>
      </c>
      <c r="Q92" s="86"/>
      <c r="R92" s="86"/>
      <c r="S92" s="86">
        <v>2</v>
      </c>
      <c r="T92" s="86">
        <v>3</v>
      </c>
      <c r="U92" s="86"/>
      <c r="V92" s="86">
        <v>2</v>
      </c>
      <c r="W92" s="86"/>
      <c r="X92" s="86"/>
      <c r="Y92" s="86"/>
      <c r="AA92" s="483" t="s">
        <v>477</v>
      </c>
      <c r="AB92" s="483" t="s">
        <v>21560</v>
      </c>
      <c r="AC92" s="483"/>
      <c r="AD92" s="484">
        <v>30</v>
      </c>
      <c r="AE92" s="484">
        <v>32</v>
      </c>
      <c r="AF92" s="484">
        <v>26</v>
      </c>
      <c r="AG92" s="484">
        <v>32</v>
      </c>
      <c r="AH92" s="484">
        <v>45</v>
      </c>
      <c r="AI92" s="484">
        <v>45</v>
      </c>
      <c r="AJ92" s="484">
        <v>16</v>
      </c>
      <c r="AK92" s="484">
        <v>3</v>
      </c>
      <c r="AL92" s="483" t="s">
        <v>21561</v>
      </c>
      <c r="AM92" s="483" t="s">
        <v>21561</v>
      </c>
      <c r="AN92" s="484">
        <v>1</v>
      </c>
      <c r="AO92" s="483" t="s">
        <v>21561</v>
      </c>
    </row>
    <row r="93" spans="1:41" x14ac:dyDescent="0.25">
      <c r="A93" s="86" t="s">
        <v>479</v>
      </c>
      <c r="B93" s="86">
        <v>5</v>
      </c>
      <c r="C93" s="86">
        <v>6</v>
      </c>
      <c r="D93" s="86">
        <v>6</v>
      </c>
      <c r="E93" s="86">
        <v>8</v>
      </c>
      <c r="F93" s="86">
        <v>18</v>
      </c>
      <c r="G93" s="86">
        <v>16</v>
      </c>
      <c r="H93" s="86">
        <v>12</v>
      </c>
      <c r="I93" s="86">
        <v>9</v>
      </c>
      <c r="J93" s="86">
        <v>8</v>
      </c>
      <c r="K93" s="86">
        <v>8</v>
      </c>
      <c r="L93" s="86">
        <v>10</v>
      </c>
      <c r="M93" s="84"/>
      <c r="N93" s="86" t="s">
        <v>479</v>
      </c>
      <c r="O93" s="86">
        <v>5</v>
      </c>
      <c r="P93" s="86">
        <v>9</v>
      </c>
      <c r="Q93" s="86">
        <v>7</v>
      </c>
      <c r="R93" s="86">
        <v>8</v>
      </c>
      <c r="S93" s="86">
        <v>9</v>
      </c>
      <c r="T93" s="86">
        <v>9</v>
      </c>
      <c r="U93" s="86">
        <v>12</v>
      </c>
      <c r="V93" s="86">
        <v>10</v>
      </c>
      <c r="W93" s="86">
        <v>5</v>
      </c>
      <c r="X93" s="86">
        <v>14</v>
      </c>
      <c r="Y93" s="86">
        <v>4</v>
      </c>
      <c r="AA93" s="483" t="s">
        <v>478</v>
      </c>
      <c r="AB93" s="483" t="s">
        <v>21559</v>
      </c>
      <c r="AC93" s="483"/>
      <c r="AD93" s="484">
        <v>1</v>
      </c>
      <c r="AE93" s="484">
        <v>3</v>
      </c>
      <c r="AF93" s="484">
        <v>4</v>
      </c>
      <c r="AG93" s="484">
        <v>4</v>
      </c>
      <c r="AH93" s="484">
        <v>5</v>
      </c>
      <c r="AI93" s="484">
        <v>4</v>
      </c>
      <c r="AJ93" s="484">
        <v>3</v>
      </c>
      <c r="AK93" s="484">
        <v>3</v>
      </c>
      <c r="AL93" s="484">
        <v>3</v>
      </c>
      <c r="AM93" s="484">
        <v>4</v>
      </c>
      <c r="AN93" s="484">
        <v>3</v>
      </c>
      <c r="AO93" s="484">
        <v>3</v>
      </c>
    </row>
    <row r="94" spans="1:41" x14ac:dyDescent="0.25">
      <c r="A94" s="86" t="s">
        <v>480</v>
      </c>
      <c r="B94" s="86"/>
      <c r="C94" s="86">
        <v>1</v>
      </c>
      <c r="D94" s="86">
        <v>2</v>
      </c>
      <c r="E94" s="86">
        <v>2</v>
      </c>
      <c r="F94" s="86">
        <v>2</v>
      </c>
      <c r="G94" s="86">
        <v>2</v>
      </c>
      <c r="H94" s="86">
        <v>2</v>
      </c>
      <c r="I94" s="86">
        <v>2</v>
      </c>
      <c r="J94" s="86">
        <v>1</v>
      </c>
      <c r="K94" s="86">
        <v>1</v>
      </c>
      <c r="L94" s="86">
        <v>2</v>
      </c>
      <c r="M94" s="84"/>
      <c r="N94" s="86" t="s">
        <v>480</v>
      </c>
      <c r="O94" s="86">
        <v>1</v>
      </c>
      <c r="P94" s="86">
        <v>1</v>
      </c>
      <c r="Q94" s="86">
        <v>2</v>
      </c>
      <c r="R94" s="86">
        <v>2</v>
      </c>
      <c r="S94" s="86">
        <v>1</v>
      </c>
      <c r="T94" s="86">
        <v>1</v>
      </c>
      <c r="U94" s="86">
        <v>4</v>
      </c>
      <c r="V94" s="86"/>
      <c r="W94" s="86">
        <v>1</v>
      </c>
      <c r="X94" s="86"/>
      <c r="Y94" s="86">
        <v>2</v>
      </c>
      <c r="AA94" s="483" t="s">
        <v>478</v>
      </c>
      <c r="AB94" s="483" t="s">
        <v>21560</v>
      </c>
      <c r="AC94" s="483"/>
      <c r="AD94" s="484">
        <v>4</v>
      </c>
      <c r="AE94" s="484">
        <v>2</v>
      </c>
      <c r="AF94" s="484">
        <v>2</v>
      </c>
      <c r="AG94" s="484">
        <v>7</v>
      </c>
      <c r="AH94" s="484">
        <v>2</v>
      </c>
      <c r="AI94" s="484">
        <v>3</v>
      </c>
      <c r="AJ94" s="483" t="s">
        <v>21561</v>
      </c>
      <c r="AK94" s="483" t="s">
        <v>21561</v>
      </c>
      <c r="AL94" s="483" t="s">
        <v>21561</v>
      </c>
      <c r="AM94" s="483" t="s">
        <v>21561</v>
      </c>
      <c r="AN94" s="483" t="s">
        <v>21561</v>
      </c>
      <c r="AO94" s="483" t="s">
        <v>21561</v>
      </c>
    </row>
    <row r="95" spans="1:41" x14ac:dyDescent="0.25">
      <c r="A95" s="86" t="s">
        <v>481</v>
      </c>
      <c r="B95" s="86">
        <v>3</v>
      </c>
      <c r="C95" s="86">
        <v>5</v>
      </c>
      <c r="D95" s="86">
        <v>4</v>
      </c>
      <c r="E95" s="86">
        <v>3</v>
      </c>
      <c r="F95" s="86">
        <v>4</v>
      </c>
      <c r="G95" s="86">
        <v>3</v>
      </c>
      <c r="H95" s="86">
        <v>3</v>
      </c>
      <c r="I95" s="86">
        <v>3</v>
      </c>
      <c r="J95" s="86">
        <v>3</v>
      </c>
      <c r="K95" s="86">
        <v>8</v>
      </c>
      <c r="L95" s="86">
        <v>1</v>
      </c>
      <c r="M95" s="84"/>
      <c r="N95" s="86" t="s">
        <v>481</v>
      </c>
      <c r="O95" s="86"/>
      <c r="P95" s="86"/>
      <c r="Q95" s="86">
        <v>1</v>
      </c>
      <c r="R95" s="86">
        <v>1</v>
      </c>
      <c r="S95" s="86">
        <v>3</v>
      </c>
      <c r="T95" s="86">
        <v>1</v>
      </c>
      <c r="U95" s="86">
        <v>1</v>
      </c>
      <c r="V95" s="86">
        <v>1</v>
      </c>
      <c r="W95" s="86"/>
      <c r="X95" s="86">
        <v>1</v>
      </c>
      <c r="Y95" s="86">
        <v>1</v>
      </c>
      <c r="AA95" s="483" t="s">
        <v>479</v>
      </c>
      <c r="AB95" s="483" t="s">
        <v>21559</v>
      </c>
      <c r="AC95" s="483"/>
      <c r="AD95" s="484">
        <v>35</v>
      </c>
      <c r="AE95" s="484">
        <v>46</v>
      </c>
      <c r="AF95" s="484">
        <v>45</v>
      </c>
      <c r="AG95" s="484">
        <v>42</v>
      </c>
      <c r="AH95" s="484">
        <v>44</v>
      </c>
      <c r="AI95" s="484">
        <v>40</v>
      </c>
      <c r="AJ95" s="484">
        <v>47</v>
      </c>
      <c r="AK95" s="484">
        <v>70</v>
      </c>
      <c r="AL95" s="484">
        <v>62</v>
      </c>
      <c r="AM95" s="484">
        <v>59</v>
      </c>
      <c r="AN95" s="484">
        <v>49</v>
      </c>
      <c r="AO95" s="484">
        <v>50</v>
      </c>
    </row>
    <row r="96" spans="1:41" x14ac:dyDescent="0.25">
      <c r="A96" s="32" t="s">
        <v>1</v>
      </c>
      <c r="B96" s="19">
        <f>SUM(B86:B95)</f>
        <v>41</v>
      </c>
      <c r="C96" s="19">
        <f t="shared" ref="C96:L96" si="45">SUM(C86:C95)</f>
        <v>51</v>
      </c>
      <c r="D96" s="19">
        <f t="shared" si="45"/>
        <v>41</v>
      </c>
      <c r="E96" s="19">
        <f t="shared" si="45"/>
        <v>45</v>
      </c>
      <c r="F96" s="19">
        <f t="shared" si="45"/>
        <v>55</v>
      </c>
      <c r="G96" s="19">
        <f t="shared" si="45"/>
        <v>65</v>
      </c>
      <c r="H96" s="19">
        <f t="shared" si="45"/>
        <v>56</v>
      </c>
      <c r="I96" s="19">
        <f t="shared" si="45"/>
        <v>39</v>
      </c>
      <c r="J96" s="19">
        <f t="shared" si="45"/>
        <v>30</v>
      </c>
      <c r="K96" s="19">
        <f t="shared" si="45"/>
        <v>42</v>
      </c>
      <c r="L96" s="19">
        <f t="shared" si="45"/>
        <v>38</v>
      </c>
      <c r="M96" s="84"/>
      <c r="O96" s="84"/>
      <c r="P96" s="84"/>
      <c r="Q96" s="84"/>
      <c r="R96" s="84"/>
      <c r="S96" s="84"/>
      <c r="T96" s="84"/>
      <c r="U96" s="84"/>
      <c r="V96" s="84"/>
      <c r="W96" s="84"/>
      <c r="X96" s="84"/>
      <c r="Y96" s="84"/>
      <c r="AA96" s="483" t="s">
        <v>479</v>
      </c>
      <c r="AB96" s="483" t="s">
        <v>21560</v>
      </c>
      <c r="AC96" s="483"/>
      <c r="AD96" s="484">
        <v>19</v>
      </c>
      <c r="AE96" s="484">
        <v>37</v>
      </c>
      <c r="AF96" s="484">
        <v>30</v>
      </c>
      <c r="AG96" s="484">
        <v>45</v>
      </c>
      <c r="AH96" s="484">
        <v>46</v>
      </c>
      <c r="AI96" s="484">
        <v>23</v>
      </c>
      <c r="AJ96" s="484">
        <v>31</v>
      </c>
      <c r="AK96" s="484">
        <v>5</v>
      </c>
      <c r="AL96" s="483" t="s">
        <v>21561</v>
      </c>
      <c r="AM96" s="483" t="s">
        <v>21561</v>
      </c>
      <c r="AN96" s="483" t="s">
        <v>21561</v>
      </c>
      <c r="AO96" s="484">
        <v>1</v>
      </c>
    </row>
    <row r="97" spans="1:41" x14ac:dyDescent="0.25">
      <c r="A97" s="84"/>
      <c r="B97" s="84"/>
      <c r="C97" s="84"/>
      <c r="D97" s="84"/>
      <c r="E97" s="84"/>
      <c r="F97" s="84"/>
      <c r="G97" s="84"/>
      <c r="H97" s="84"/>
      <c r="I97" s="84"/>
      <c r="J97" s="84"/>
      <c r="K97" s="84"/>
      <c r="L97" s="84"/>
      <c r="M97" s="84"/>
      <c r="O97" s="84"/>
      <c r="P97" s="84"/>
      <c r="Q97" s="84"/>
      <c r="R97" s="84"/>
      <c r="S97" s="84"/>
      <c r="T97" s="84"/>
      <c r="U97" s="84"/>
      <c r="V97" s="84"/>
      <c r="W97" s="84"/>
      <c r="X97" s="84"/>
      <c r="Y97" s="84"/>
      <c r="AA97" s="483" t="s">
        <v>480</v>
      </c>
      <c r="AB97" s="483" t="s">
        <v>21559</v>
      </c>
      <c r="AC97" s="483"/>
      <c r="AD97" s="484">
        <v>23</v>
      </c>
      <c r="AE97" s="484">
        <v>22</v>
      </c>
      <c r="AF97" s="484">
        <v>24</v>
      </c>
      <c r="AG97" s="484">
        <v>23</v>
      </c>
      <c r="AH97" s="484">
        <v>32</v>
      </c>
      <c r="AI97" s="484">
        <v>28</v>
      </c>
      <c r="AJ97" s="484">
        <v>26</v>
      </c>
      <c r="AK97" s="484">
        <v>31</v>
      </c>
      <c r="AL97" s="484">
        <v>30</v>
      </c>
      <c r="AM97" s="484">
        <v>30</v>
      </c>
      <c r="AN97" s="484">
        <v>33</v>
      </c>
      <c r="AO97" s="484">
        <v>32</v>
      </c>
    </row>
    <row r="98" spans="1:41" x14ac:dyDescent="0.25">
      <c r="A98" s="6" t="s">
        <v>484</v>
      </c>
      <c r="B98" s="84"/>
      <c r="C98" s="84"/>
      <c r="D98" s="84"/>
      <c r="E98" s="84"/>
      <c r="F98" s="84"/>
      <c r="G98" s="84"/>
      <c r="H98" s="84"/>
      <c r="I98" s="84"/>
      <c r="J98" s="84"/>
      <c r="K98" s="84"/>
      <c r="M98" s="84"/>
      <c r="N98" s="6" t="s">
        <v>484</v>
      </c>
      <c r="O98" s="84"/>
      <c r="P98" s="84"/>
      <c r="Q98" s="84"/>
      <c r="R98" s="84"/>
      <c r="S98" s="84"/>
      <c r="T98" s="84"/>
      <c r="U98" s="84"/>
      <c r="V98" s="84"/>
      <c r="W98" s="84"/>
      <c r="X98" s="84"/>
      <c r="Y98" s="84"/>
      <c r="AA98" s="483" t="s">
        <v>480</v>
      </c>
      <c r="AB98" s="483" t="s">
        <v>21560</v>
      </c>
      <c r="AC98" s="483"/>
      <c r="AD98" s="483" t="s">
        <v>21561</v>
      </c>
      <c r="AE98" s="484">
        <v>1</v>
      </c>
      <c r="AF98" s="484">
        <v>5</v>
      </c>
      <c r="AG98" s="484">
        <v>9</v>
      </c>
      <c r="AH98" s="484">
        <v>5</v>
      </c>
      <c r="AI98" s="484">
        <v>8</v>
      </c>
      <c r="AJ98" s="484">
        <v>4</v>
      </c>
      <c r="AK98" s="483" t="s">
        <v>21561</v>
      </c>
      <c r="AL98" s="483" t="s">
        <v>21561</v>
      </c>
      <c r="AM98" s="483" t="s">
        <v>21561</v>
      </c>
      <c r="AN98" s="483" t="s">
        <v>21561</v>
      </c>
      <c r="AO98" s="483" t="s">
        <v>21561</v>
      </c>
    </row>
    <row r="99" spans="1:41" x14ac:dyDescent="0.25">
      <c r="A99" s="86" t="s">
        <v>460</v>
      </c>
      <c r="B99" s="86" t="s">
        <v>461</v>
      </c>
      <c r="C99" s="86" t="s">
        <v>462</v>
      </c>
      <c r="D99" s="86" t="s">
        <v>463</v>
      </c>
      <c r="E99" s="86" t="s">
        <v>464</v>
      </c>
      <c r="F99" s="86" t="s">
        <v>465</v>
      </c>
      <c r="G99" s="86" t="s">
        <v>466</v>
      </c>
      <c r="H99" s="86" t="s">
        <v>467</v>
      </c>
      <c r="I99" s="86" t="s">
        <v>468</v>
      </c>
      <c r="J99" s="86" t="s">
        <v>469</v>
      </c>
      <c r="K99" s="86" t="s">
        <v>470</v>
      </c>
      <c r="L99" s="86" t="s">
        <v>471</v>
      </c>
      <c r="M99" s="84"/>
      <c r="N99" s="86" t="s">
        <v>460</v>
      </c>
      <c r="O99" s="86" t="s">
        <v>461</v>
      </c>
      <c r="P99" s="86" t="s">
        <v>462</v>
      </c>
      <c r="Q99" s="86" t="s">
        <v>463</v>
      </c>
      <c r="R99" s="86" t="s">
        <v>464</v>
      </c>
      <c r="S99" s="86" t="s">
        <v>465</v>
      </c>
      <c r="T99" s="86" t="s">
        <v>466</v>
      </c>
      <c r="U99" s="86" t="s">
        <v>467</v>
      </c>
      <c r="V99" s="86" t="s">
        <v>468</v>
      </c>
      <c r="W99" s="86" t="s">
        <v>469</v>
      </c>
      <c r="X99" s="86" t="s">
        <v>470</v>
      </c>
      <c r="Y99" s="86" t="s">
        <v>471</v>
      </c>
      <c r="AA99" s="483" t="s">
        <v>481</v>
      </c>
      <c r="AB99" s="483" t="s">
        <v>21559</v>
      </c>
      <c r="AC99" s="483"/>
      <c r="AD99" s="484">
        <v>7</v>
      </c>
      <c r="AE99" s="484">
        <v>9</v>
      </c>
      <c r="AF99" s="484">
        <v>7</v>
      </c>
      <c r="AG99" s="484">
        <v>11</v>
      </c>
      <c r="AH99" s="484">
        <v>10</v>
      </c>
      <c r="AI99" s="484">
        <v>8</v>
      </c>
      <c r="AJ99" s="484">
        <v>11</v>
      </c>
      <c r="AK99" s="484">
        <v>28</v>
      </c>
      <c r="AL99" s="484">
        <v>30</v>
      </c>
      <c r="AM99" s="484">
        <v>34</v>
      </c>
      <c r="AN99" s="484">
        <v>32</v>
      </c>
      <c r="AO99" s="484">
        <v>19</v>
      </c>
    </row>
    <row r="100" spans="1:41" x14ac:dyDescent="0.25">
      <c r="A100" s="86" t="s">
        <v>474</v>
      </c>
      <c r="B100" s="86"/>
      <c r="C100" s="86">
        <v>1</v>
      </c>
      <c r="D100" s="86">
        <v>1</v>
      </c>
      <c r="E100" s="86"/>
      <c r="F100" s="86"/>
      <c r="G100" s="86"/>
      <c r="H100" s="86">
        <v>2</v>
      </c>
      <c r="I100" s="86"/>
      <c r="J100" s="86"/>
      <c r="K100" s="86"/>
      <c r="L100" s="86"/>
      <c r="M100" s="84"/>
      <c r="N100" s="86" t="s">
        <v>474</v>
      </c>
      <c r="O100" s="86"/>
      <c r="P100" s="86"/>
      <c r="Q100" s="86"/>
      <c r="R100" s="86"/>
      <c r="S100" s="86">
        <v>1</v>
      </c>
      <c r="T100" s="86"/>
      <c r="U100" s="86"/>
      <c r="V100" s="86"/>
      <c r="W100" s="86"/>
      <c r="X100" s="86"/>
      <c r="Y100" s="86"/>
      <c r="AA100" s="483" t="s">
        <v>481</v>
      </c>
      <c r="AB100" s="483" t="s">
        <v>21560</v>
      </c>
      <c r="AC100" s="483"/>
      <c r="AD100" s="484">
        <v>25</v>
      </c>
      <c r="AE100" s="484">
        <v>36</v>
      </c>
      <c r="AF100" s="484">
        <v>38</v>
      </c>
      <c r="AG100" s="484">
        <v>52</v>
      </c>
      <c r="AH100" s="484">
        <v>50</v>
      </c>
      <c r="AI100" s="484">
        <v>40</v>
      </c>
      <c r="AJ100" s="484">
        <v>13</v>
      </c>
      <c r="AK100" s="484">
        <v>8</v>
      </c>
      <c r="AL100" s="484">
        <v>1</v>
      </c>
      <c r="AM100" s="484">
        <v>6</v>
      </c>
      <c r="AN100" s="484">
        <v>5</v>
      </c>
      <c r="AO100" s="484">
        <v>6</v>
      </c>
    </row>
    <row r="101" spans="1:41" x14ac:dyDescent="0.25">
      <c r="A101" s="86" t="s">
        <v>475</v>
      </c>
      <c r="B101" s="86">
        <v>1</v>
      </c>
      <c r="C101" s="86">
        <v>3</v>
      </c>
      <c r="D101" s="86">
        <v>1</v>
      </c>
      <c r="E101" s="86">
        <v>1</v>
      </c>
      <c r="F101" s="86"/>
      <c r="G101" s="86">
        <v>3</v>
      </c>
      <c r="H101" s="86"/>
      <c r="I101" s="86">
        <v>3</v>
      </c>
      <c r="J101" s="86"/>
      <c r="K101" s="86">
        <v>1</v>
      </c>
      <c r="L101" s="86">
        <v>1</v>
      </c>
      <c r="M101" s="84"/>
      <c r="N101" s="86" t="s">
        <v>475</v>
      </c>
      <c r="O101" s="86"/>
      <c r="P101" s="86"/>
      <c r="Q101" s="86"/>
      <c r="R101" s="86"/>
      <c r="S101" s="86"/>
      <c r="T101" s="86"/>
      <c r="U101" s="86">
        <v>1</v>
      </c>
      <c r="V101" s="86"/>
      <c r="W101" s="86"/>
      <c r="X101" s="86"/>
      <c r="Y101" s="86"/>
      <c r="AA101" s="480"/>
      <c r="AB101" s="480" t="s">
        <v>1</v>
      </c>
      <c r="AC101" s="480"/>
      <c r="AD101" s="485">
        <f>SUM(AD81:AD100)</f>
        <v>444</v>
      </c>
      <c r="AE101" s="485">
        <f t="shared" ref="AE101:AO101" si="46">SUM(AE81:AE100)</f>
        <v>541</v>
      </c>
      <c r="AF101" s="485">
        <f t="shared" si="46"/>
        <v>472</v>
      </c>
      <c r="AG101" s="485">
        <f t="shared" si="46"/>
        <v>538</v>
      </c>
      <c r="AH101" s="485">
        <f t="shared" si="46"/>
        <v>574</v>
      </c>
      <c r="AI101" s="485">
        <f t="shared" si="46"/>
        <v>515</v>
      </c>
      <c r="AJ101" s="485">
        <f t="shared" si="46"/>
        <v>392</v>
      </c>
      <c r="AK101" s="485">
        <f t="shared" si="46"/>
        <v>387</v>
      </c>
      <c r="AL101" s="485">
        <f t="shared" si="46"/>
        <v>361</v>
      </c>
      <c r="AM101" s="485">
        <f t="shared" si="46"/>
        <v>370</v>
      </c>
      <c r="AN101" s="485">
        <f t="shared" si="46"/>
        <v>358</v>
      </c>
      <c r="AO101" s="485">
        <f t="shared" si="46"/>
        <v>350</v>
      </c>
    </row>
    <row r="102" spans="1:41" x14ac:dyDescent="0.25">
      <c r="A102" s="86" t="s">
        <v>477</v>
      </c>
      <c r="B102" s="86">
        <v>1</v>
      </c>
      <c r="C102" s="86"/>
      <c r="D102" s="86"/>
      <c r="E102" s="86">
        <v>1</v>
      </c>
      <c r="F102" s="86">
        <v>1</v>
      </c>
      <c r="G102" s="86"/>
      <c r="H102" s="86">
        <v>1</v>
      </c>
      <c r="I102" s="86"/>
      <c r="J102" s="86"/>
      <c r="K102" s="86"/>
      <c r="L102" s="86"/>
      <c r="M102" s="84"/>
      <c r="O102" s="84"/>
      <c r="P102" s="84"/>
      <c r="Q102" s="84"/>
      <c r="R102" s="84"/>
      <c r="S102" s="84"/>
      <c r="T102" s="84"/>
      <c r="U102" s="84"/>
      <c r="V102" s="84"/>
      <c r="W102" s="84"/>
      <c r="X102" s="84"/>
      <c r="Y102" s="84"/>
    </row>
    <row r="103" spans="1:41" x14ac:dyDescent="0.25">
      <c r="A103" s="86" t="s">
        <v>479</v>
      </c>
      <c r="B103" s="86"/>
      <c r="C103" s="86">
        <v>1</v>
      </c>
      <c r="D103" s="86">
        <v>1</v>
      </c>
      <c r="E103" s="86">
        <v>1</v>
      </c>
      <c r="F103" s="86">
        <v>1</v>
      </c>
      <c r="G103" s="86">
        <v>1</v>
      </c>
      <c r="H103" s="86">
        <v>1</v>
      </c>
      <c r="I103" s="86"/>
      <c r="J103" s="86"/>
      <c r="K103" s="86">
        <v>2</v>
      </c>
      <c r="L103" s="86"/>
      <c r="M103" s="84"/>
      <c r="O103" s="84"/>
      <c r="P103" s="84"/>
      <c r="Q103" s="84"/>
      <c r="R103" s="84"/>
      <c r="S103" s="84"/>
      <c r="T103" s="84"/>
      <c r="U103" s="84"/>
      <c r="V103" s="84"/>
      <c r="W103" s="84"/>
      <c r="X103" s="84"/>
      <c r="Y103" s="84"/>
    </row>
    <row r="104" spans="1:41" x14ac:dyDescent="0.25">
      <c r="A104" s="86" t="s">
        <v>481</v>
      </c>
      <c r="B104" s="86"/>
      <c r="C104" s="86"/>
      <c r="D104" s="86"/>
      <c r="E104" s="86"/>
      <c r="F104" s="86">
        <v>1</v>
      </c>
      <c r="G104" s="86">
        <v>1</v>
      </c>
      <c r="H104" s="86"/>
      <c r="I104" s="86"/>
      <c r="J104" s="86"/>
      <c r="K104" s="86"/>
      <c r="L104" s="86"/>
      <c r="M104" s="84"/>
      <c r="O104" s="84"/>
      <c r="P104" s="84"/>
      <c r="Q104" s="84"/>
      <c r="R104" s="84"/>
      <c r="S104" s="84"/>
      <c r="T104" s="84"/>
      <c r="U104" s="84"/>
      <c r="V104" s="84"/>
      <c r="W104" s="84"/>
      <c r="X104" s="84"/>
      <c r="Y104" s="84"/>
    </row>
    <row r="105" spans="1:41" x14ac:dyDescent="0.25">
      <c r="A105" s="84"/>
      <c r="B105" s="84"/>
      <c r="C105" s="84"/>
      <c r="D105" s="84"/>
      <c r="E105" s="84"/>
      <c r="F105" s="84"/>
      <c r="G105" s="84"/>
      <c r="H105" s="84"/>
      <c r="I105" s="84"/>
      <c r="J105" s="84"/>
      <c r="K105" s="84"/>
      <c r="L105" s="84"/>
      <c r="M105" s="84"/>
      <c r="O105" s="84"/>
      <c r="P105" s="84"/>
      <c r="Q105" s="84"/>
      <c r="R105" s="84"/>
      <c r="S105" s="84"/>
      <c r="T105" s="84"/>
      <c r="U105" s="84"/>
      <c r="V105" s="84"/>
      <c r="W105" s="84"/>
      <c r="X105" s="84"/>
      <c r="Y105" s="84"/>
    </row>
    <row r="106" spans="1:41" x14ac:dyDescent="0.25">
      <c r="A106" s="6" t="s">
        <v>485</v>
      </c>
      <c r="B106" s="84"/>
      <c r="C106" s="84"/>
      <c r="D106" s="84"/>
      <c r="E106" s="84"/>
      <c r="F106" s="84"/>
      <c r="G106" s="84"/>
      <c r="H106" s="84"/>
      <c r="I106" s="84"/>
      <c r="J106" s="84"/>
      <c r="K106" s="84"/>
      <c r="L106" s="84"/>
      <c r="M106" s="84"/>
      <c r="N106" s="6" t="s">
        <v>485</v>
      </c>
      <c r="O106" s="6"/>
      <c r="P106" s="6"/>
      <c r="Q106" s="84"/>
      <c r="R106" s="84"/>
      <c r="S106" s="84"/>
      <c r="T106" s="84"/>
      <c r="U106" s="84"/>
      <c r="V106" s="84"/>
      <c r="W106" s="84"/>
      <c r="X106" s="84"/>
      <c r="Y106" s="84"/>
      <c r="AB106" t="s">
        <v>21860</v>
      </c>
    </row>
    <row r="107" spans="1:41" x14ac:dyDescent="0.25">
      <c r="A107" s="19" t="s">
        <v>460</v>
      </c>
      <c r="B107" s="19" t="s">
        <v>461</v>
      </c>
      <c r="C107" s="19" t="s">
        <v>462</v>
      </c>
      <c r="D107" s="19" t="s">
        <v>463</v>
      </c>
      <c r="E107" s="19" t="s">
        <v>464</v>
      </c>
      <c r="F107" s="19" t="s">
        <v>465</v>
      </c>
      <c r="G107" s="19" t="s">
        <v>466</v>
      </c>
      <c r="H107" s="19" t="s">
        <v>467</v>
      </c>
      <c r="I107" s="19" t="s">
        <v>468</v>
      </c>
      <c r="J107" s="19" t="s">
        <v>469</v>
      </c>
      <c r="K107" s="19" t="s">
        <v>470</v>
      </c>
      <c r="L107" s="19" t="s">
        <v>471</v>
      </c>
      <c r="M107" s="19"/>
      <c r="N107" s="19" t="s">
        <v>460</v>
      </c>
      <c r="O107" s="19" t="s">
        <v>461</v>
      </c>
      <c r="P107" s="19" t="s">
        <v>462</v>
      </c>
      <c r="Q107" s="19" t="s">
        <v>463</v>
      </c>
      <c r="R107" s="19" t="s">
        <v>464</v>
      </c>
      <c r="S107" s="19" t="s">
        <v>465</v>
      </c>
      <c r="T107" s="19" t="s">
        <v>466</v>
      </c>
      <c r="U107" s="19" t="s">
        <v>467</v>
      </c>
      <c r="V107" s="19" t="s">
        <v>468</v>
      </c>
      <c r="W107" s="19" t="s">
        <v>469</v>
      </c>
      <c r="X107" s="19" t="s">
        <v>470</v>
      </c>
      <c r="Y107" s="19" t="s">
        <v>471</v>
      </c>
      <c r="Z107" s="19" t="s">
        <v>74</v>
      </c>
      <c r="AB107" s="19" t="s">
        <v>460</v>
      </c>
      <c r="AC107" s="19" t="s">
        <v>461</v>
      </c>
      <c r="AD107" s="19" t="s">
        <v>462</v>
      </c>
      <c r="AE107" s="19" t="s">
        <v>463</v>
      </c>
      <c r="AF107" s="19" t="s">
        <v>464</v>
      </c>
      <c r="AG107" s="19" t="s">
        <v>465</v>
      </c>
      <c r="AH107" s="19" t="s">
        <v>466</v>
      </c>
      <c r="AI107" s="19" t="s">
        <v>467</v>
      </c>
      <c r="AJ107" s="19" t="s">
        <v>468</v>
      </c>
      <c r="AK107" s="19" t="s">
        <v>469</v>
      </c>
      <c r="AL107" s="19" t="s">
        <v>470</v>
      </c>
      <c r="AM107" s="19" t="s">
        <v>471</v>
      </c>
      <c r="AN107" s="19" t="s">
        <v>74</v>
      </c>
    </row>
    <row r="108" spans="1:41" x14ac:dyDescent="0.25">
      <c r="A108" s="19" t="s">
        <v>472</v>
      </c>
      <c r="B108" s="86">
        <v>8</v>
      </c>
      <c r="C108" s="86">
        <v>6</v>
      </c>
      <c r="D108" s="86">
        <v>7</v>
      </c>
      <c r="E108" s="86">
        <v>4</v>
      </c>
      <c r="F108" s="86">
        <v>18</v>
      </c>
      <c r="G108" s="86">
        <v>12</v>
      </c>
      <c r="H108" s="86">
        <v>18</v>
      </c>
      <c r="I108" s="86">
        <v>4</v>
      </c>
      <c r="J108" s="86">
        <v>5</v>
      </c>
      <c r="K108" s="86">
        <v>17</v>
      </c>
      <c r="L108" s="86">
        <v>14</v>
      </c>
      <c r="M108" s="86"/>
      <c r="N108" s="19" t="s">
        <v>472</v>
      </c>
      <c r="O108" s="86">
        <v>8</v>
      </c>
      <c r="P108" s="86">
        <v>5</v>
      </c>
      <c r="Q108" s="86">
        <v>4</v>
      </c>
      <c r="R108" s="86">
        <v>7</v>
      </c>
      <c r="S108" s="86">
        <v>8</v>
      </c>
      <c r="T108" s="86">
        <v>2</v>
      </c>
      <c r="U108" s="86">
        <v>10</v>
      </c>
      <c r="V108" s="86">
        <v>3</v>
      </c>
      <c r="W108" s="86">
        <v>10</v>
      </c>
      <c r="X108" s="86">
        <v>11</v>
      </c>
      <c r="Y108" s="86">
        <v>4</v>
      </c>
      <c r="Z108" s="86">
        <f>SUM(O108:Y108)</f>
        <v>72</v>
      </c>
      <c r="AB108" s="19" t="s">
        <v>472</v>
      </c>
      <c r="AC108" s="17">
        <f>O108/O$118</f>
        <v>5.2287581699346407E-2</v>
      </c>
      <c r="AD108" s="17">
        <f t="shared" ref="AD108:AN118" si="47">P108/P$118</f>
        <v>3.1055900621118012E-2</v>
      </c>
      <c r="AE108" s="17">
        <f t="shared" si="47"/>
        <v>2.5000000000000001E-2</v>
      </c>
      <c r="AF108" s="17">
        <f t="shared" si="47"/>
        <v>0.04</v>
      </c>
      <c r="AG108" s="17">
        <f t="shared" si="47"/>
        <v>3.2000000000000001E-2</v>
      </c>
      <c r="AH108" s="17">
        <f t="shared" si="47"/>
        <v>1.0526315789473684E-2</v>
      </c>
      <c r="AI108" s="17">
        <f t="shared" si="47"/>
        <v>4.2918454935622317E-2</v>
      </c>
      <c r="AJ108" s="17">
        <f t="shared" si="47"/>
        <v>1.4084507042253521E-2</v>
      </c>
      <c r="AK108" s="17">
        <f t="shared" si="47"/>
        <v>4.807692307692308E-2</v>
      </c>
      <c r="AL108" s="17">
        <f t="shared" si="47"/>
        <v>4.6025104602510462E-2</v>
      </c>
      <c r="AM108" s="17">
        <f t="shared" si="47"/>
        <v>1.5810276679841896E-2</v>
      </c>
      <c r="AN108" s="17">
        <f t="shared" si="47"/>
        <v>3.2214765100671144E-2</v>
      </c>
    </row>
    <row r="109" spans="1:41" x14ac:dyDescent="0.25">
      <c r="A109" s="19" t="s">
        <v>473</v>
      </c>
      <c r="B109" s="86">
        <v>19</v>
      </c>
      <c r="C109" s="86">
        <v>47</v>
      </c>
      <c r="D109" s="86">
        <v>40</v>
      </c>
      <c r="E109" s="86">
        <v>48</v>
      </c>
      <c r="F109" s="86">
        <v>40</v>
      </c>
      <c r="G109" s="86">
        <v>46</v>
      </c>
      <c r="H109" s="86">
        <v>51</v>
      </c>
      <c r="I109" s="86">
        <v>57</v>
      </c>
      <c r="J109" s="86">
        <v>58</v>
      </c>
      <c r="K109" s="86">
        <v>61</v>
      </c>
      <c r="L109" s="86">
        <v>75</v>
      </c>
      <c r="M109" s="86"/>
      <c r="N109" s="19" t="s">
        <v>473</v>
      </c>
      <c r="O109" s="86">
        <v>32</v>
      </c>
      <c r="P109" s="86">
        <v>26</v>
      </c>
      <c r="Q109" s="86">
        <v>27</v>
      </c>
      <c r="R109" s="86">
        <v>21</v>
      </c>
      <c r="S109" s="86">
        <v>43</v>
      </c>
      <c r="T109" s="86">
        <v>19</v>
      </c>
      <c r="U109" s="86">
        <v>39</v>
      </c>
      <c r="V109" s="86">
        <v>25</v>
      </c>
      <c r="W109" s="86">
        <v>25</v>
      </c>
      <c r="X109" s="86">
        <v>33</v>
      </c>
      <c r="Y109" s="86">
        <v>45</v>
      </c>
      <c r="Z109" s="86">
        <f t="shared" ref="Z109:Z118" si="48">SUM(O109:Y109)</f>
        <v>335</v>
      </c>
      <c r="AB109" s="19" t="s">
        <v>473</v>
      </c>
      <c r="AC109" s="17">
        <f t="shared" ref="AC109:AC118" si="49">O109/O$118</f>
        <v>0.20915032679738563</v>
      </c>
      <c r="AD109" s="17">
        <f t="shared" si="47"/>
        <v>0.16149068322981366</v>
      </c>
      <c r="AE109" s="17">
        <f t="shared" si="47"/>
        <v>0.16875000000000001</v>
      </c>
      <c r="AF109" s="17">
        <f t="shared" si="47"/>
        <v>0.12</v>
      </c>
      <c r="AG109" s="17">
        <f t="shared" si="47"/>
        <v>0.17199999999999999</v>
      </c>
      <c r="AH109" s="17">
        <f t="shared" si="47"/>
        <v>0.1</v>
      </c>
      <c r="AI109" s="17">
        <f t="shared" si="47"/>
        <v>0.16738197424892703</v>
      </c>
      <c r="AJ109" s="17">
        <f t="shared" si="47"/>
        <v>0.11737089201877934</v>
      </c>
      <c r="AK109" s="17">
        <f t="shared" si="47"/>
        <v>0.1201923076923077</v>
      </c>
      <c r="AL109" s="17">
        <f t="shared" si="47"/>
        <v>0.13807531380753138</v>
      </c>
      <c r="AM109" s="17">
        <f t="shared" si="47"/>
        <v>0.17786561264822134</v>
      </c>
      <c r="AN109" s="17">
        <f t="shared" si="47"/>
        <v>0.14988814317673377</v>
      </c>
    </row>
    <row r="110" spans="1:41" x14ac:dyDescent="0.25">
      <c r="A110" s="19" t="s">
        <v>474</v>
      </c>
      <c r="B110" s="86">
        <v>17</v>
      </c>
      <c r="C110" s="86">
        <v>16</v>
      </c>
      <c r="D110" s="86">
        <v>9</v>
      </c>
      <c r="E110" s="86">
        <v>9</v>
      </c>
      <c r="F110" s="86">
        <v>14</v>
      </c>
      <c r="G110" s="86">
        <v>17</v>
      </c>
      <c r="H110" s="86">
        <v>25</v>
      </c>
      <c r="I110" s="86">
        <v>25</v>
      </c>
      <c r="J110" s="86">
        <v>29</v>
      </c>
      <c r="K110" s="86">
        <v>30</v>
      </c>
      <c r="L110" s="86">
        <v>31</v>
      </c>
      <c r="M110" s="86"/>
      <c r="N110" s="19" t="s">
        <v>474</v>
      </c>
      <c r="O110" s="86">
        <v>6</v>
      </c>
      <c r="P110" s="86">
        <v>8</v>
      </c>
      <c r="Q110" s="86">
        <v>7</v>
      </c>
      <c r="R110" s="86">
        <v>12</v>
      </c>
      <c r="S110" s="86">
        <v>17</v>
      </c>
      <c r="T110" s="86">
        <v>14</v>
      </c>
      <c r="U110" s="86">
        <v>13</v>
      </c>
      <c r="V110" s="86">
        <v>9</v>
      </c>
      <c r="W110" s="86">
        <v>16</v>
      </c>
      <c r="X110" s="86">
        <v>16</v>
      </c>
      <c r="Y110" s="86">
        <v>19</v>
      </c>
      <c r="Z110" s="86">
        <f t="shared" si="48"/>
        <v>137</v>
      </c>
      <c r="AB110" s="19" t="s">
        <v>474</v>
      </c>
      <c r="AC110" s="17">
        <f t="shared" si="49"/>
        <v>3.9215686274509803E-2</v>
      </c>
      <c r="AD110" s="17">
        <f t="shared" si="47"/>
        <v>4.9689440993788817E-2</v>
      </c>
      <c r="AE110" s="17">
        <f t="shared" si="47"/>
        <v>4.3749999999999997E-2</v>
      </c>
      <c r="AF110" s="17">
        <f t="shared" si="47"/>
        <v>6.8571428571428575E-2</v>
      </c>
      <c r="AG110" s="17">
        <f t="shared" si="47"/>
        <v>6.8000000000000005E-2</v>
      </c>
      <c r="AH110" s="17">
        <f t="shared" si="47"/>
        <v>7.3684210526315783E-2</v>
      </c>
      <c r="AI110" s="17">
        <f t="shared" si="47"/>
        <v>5.5793991416309016E-2</v>
      </c>
      <c r="AJ110" s="17">
        <f t="shared" si="47"/>
        <v>4.2253521126760563E-2</v>
      </c>
      <c r="AK110" s="17">
        <f t="shared" si="47"/>
        <v>7.6923076923076927E-2</v>
      </c>
      <c r="AL110" s="17">
        <f t="shared" si="47"/>
        <v>6.6945606694560664E-2</v>
      </c>
      <c r="AM110" s="17">
        <f t="shared" si="47"/>
        <v>7.5098814229249009E-2</v>
      </c>
      <c r="AN110" s="17">
        <f t="shared" si="47"/>
        <v>6.1297539149888142E-2</v>
      </c>
    </row>
    <row r="111" spans="1:41" x14ac:dyDescent="0.25">
      <c r="A111" s="19" t="s">
        <v>475</v>
      </c>
      <c r="B111" s="86">
        <v>51</v>
      </c>
      <c r="C111" s="86">
        <v>62</v>
      </c>
      <c r="D111" s="86">
        <v>47</v>
      </c>
      <c r="E111" s="86">
        <v>45</v>
      </c>
      <c r="F111" s="86">
        <v>44</v>
      </c>
      <c r="G111" s="86">
        <v>62</v>
      </c>
      <c r="H111" s="86">
        <v>60</v>
      </c>
      <c r="I111" s="86">
        <v>53</v>
      </c>
      <c r="J111" s="86">
        <v>48</v>
      </c>
      <c r="K111" s="86">
        <v>68</v>
      </c>
      <c r="L111" s="86">
        <v>67</v>
      </c>
      <c r="M111" s="86"/>
      <c r="N111" s="19" t="s">
        <v>475</v>
      </c>
      <c r="O111" s="86">
        <v>51</v>
      </c>
      <c r="P111" s="86">
        <v>49</v>
      </c>
      <c r="Q111" s="86">
        <v>48</v>
      </c>
      <c r="R111" s="86">
        <v>56</v>
      </c>
      <c r="S111" s="86">
        <v>77</v>
      </c>
      <c r="T111" s="86">
        <v>67</v>
      </c>
      <c r="U111" s="86">
        <v>68</v>
      </c>
      <c r="V111" s="86">
        <v>71</v>
      </c>
      <c r="W111" s="86">
        <v>64</v>
      </c>
      <c r="X111" s="86">
        <v>72</v>
      </c>
      <c r="Y111" s="86">
        <v>84</v>
      </c>
      <c r="Z111" s="86">
        <f t="shared" si="48"/>
        <v>707</v>
      </c>
      <c r="AB111" s="19" t="s">
        <v>475</v>
      </c>
      <c r="AC111" s="17">
        <f t="shared" si="49"/>
        <v>0.33333333333333331</v>
      </c>
      <c r="AD111" s="17">
        <f t="shared" si="47"/>
        <v>0.30434782608695654</v>
      </c>
      <c r="AE111" s="17">
        <f t="shared" si="47"/>
        <v>0.3</v>
      </c>
      <c r="AF111" s="17">
        <f t="shared" si="47"/>
        <v>0.32</v>
      </c>
      <c r="AG111" s="17">
        <f t="shared" si="47"/>
        <v>0.308</v>
      </c>
      <c r="AH111" s="17">
        <f t="shared" si="47"/>
        <v>0.35263157894736841</v>
      </c>
      <c r="AI111" s="17">
        <f t="shared" si="47"/>
        <v>0.29184549356223177</v>
      </c>
      <c r="AJ111" s="17">
        <f t="shared" si="47"/>
        <v>0.33333333333333331</v>
      </c>
      <c r="AK111" s="17">
        <f t="shared" si="47"/>
        <v>0.30769230769230771</v>
      </c>
      <c r="AL111" s="17">
        <f t="shared" si="47"/>
        <v>0.30125523012552302</v>
      </c>
      <c r="AM111" s="17">
        <f t="shared" si="47"/>
        <v>0.33201581027667987</v>
      </c>
      <c r="AN111" s="17">
        <f t="shared" si="47"/>
        <v>0.316331096196868</v>
      </c>
    </row>
    <row r="112" spans="1:41" x14ac:dyDescent="0.25">
      <c r="A112" s="19" t="s">
        <v>476</v>
      </c>
      <c r="B112" s="86">
        <v>8</v>
      </c>
      <c r="C112" s="86">
        <v>26</v>
      </c>
      <c r="D112" s="86">
        <v>19</v>
      </c>
      <c r="E112" s="86">
        <v>8</v>
      </c>
      <c r="F112" s="86">
        <v>12</v>
      </c>
      <c r="G112" s="86">
        <v>6</v>
      </c>
      <c r="H112" s="86">
        <v>5</v>
      </c>
      <c r="I112" s="86">
        <v>10</v>
      </c>
      <c r="J112" s="86">
        <v>14</v>
      </c>
      <c r="K112" s="86">
        <v>16</v>
      </c>
      <c r="L112" s="86">
        <v>13</v>
      </c>
      <c r="M112" s="86"/>
      <c r="N112" s="19" t="s">
        <v>476</v>
      </c>
      <c r="O112" s="86">
        <v>5</v>
      </c>
      <c r="P112" s="86">
        <v>6</v>
      </c>
      <c r="Q112" s="86">
        <v>6</v>
      </c>
      <c r="R112" s="86">
        <v>6</v>
      </c>
      <c r="S112" s="86">
        <v>6</v>
      </c>
      <c r="T112" s="86">
        <v>9</v>
      </c>
      <c r="U112" s="86">
        <v>8</v>
      </c>
      <c r="V112" s="86">
        <v>12</v>
      </c>
      <c r="W112" s="86">
        <v>7</v>
      </c>
      <c r="X112" s="86">
        <v>11</v>
      </c>
      <c r="Y112" s="86">
        <v>13</v>
      </c>
      <c r="Z112" s="86">
        <f t="shared" si="48"/>
        <v>89</v>
      </c>
      <c r="AB112" s="19" t="s">
        <v>476</v>
      </c>
      <c r="AC112" s="17">
        <f t="shared" si="49"/>
        <v>3.2679738562091505E-2</v>
      </c>
      <c r="AD112" s="17">
        <f t="shared" si="47"/>
        <v>3.7267080745341616E-2</v>
      </c>
      <c r="AE112" s="17">
        <f t="shared" si="47"/>
        <v>3.7499999999999999E-2</v>
      </c>
      <c r="AF112" s="17">
        <f t="shared" si="47"/>
        <v>3.4285714285714287E-2</v>
      </c>
      <c r="AG112" s="17">
        <f t="shared" si="47"/>
        <v>2.4E-2</v>
      </c>
      <c r="AH112" s="17">
        <f t="shared" si="47"/>
        <v>4.736842105263158E-2</v>
      </c>
      <c r="AI112" s="17">
        <f t="shared" si="47"/>
        <v>3.4334763948497854E-2</v>
      </c>
      <c r="AJ112" s="17">
        <f t="shared" si="47"/>
        <v>5.6338028169014086E-2</v>
      </c>
      <c r="AK112" s="17">
        <f t="shared" si="47"/>
        <v>3.3653846153846152E-2</v>
      </c>
      <c r="AL112" s="17">
        <f t="shared" si="47"/>
        <v>4.6025104602510462E-2</v>
      </c>
      <c r="AM112" s="17">
        <f t="shared" si="47"/>
        <v>5.1383399209486168E-2</v>
      </c>
      <c r="AN112" s="17">
        <f t="shared" si="47"/>
        <v>3.9821029082774052E-2</v>
      </c>
    </row>
    <row r="113" spans="1:40" x14ac:dyDescent="0.25">
      <c r="A113" s="19" t="s">
        <v>477</v>
      </c>
      <c r="B113" s="86">
        <v>34</v>
      </c>
      <c r="C113" s="86">
        <v>41</v>
      </c>
      <c r="D113" s="86">
        <v>40</v>
      </c>
      <c r="E113" s="86">
        <v>36</v>
      </c>
      <c r="F113" s="86">
        <v>41</v>
      </c>
      <c r="G113" s="86">
        <v>35</v>
      </c>
      <c r="H113" s="86">
        <v>41</v>
      </c>
      <c r="I113" s="86">
        <v>41</v>
      </c>
      <c r="J113" s="86">
        <v>34</v>
      </c>
      <c r="K113" s="86">
        <v>53</v>
      </c>
      <c r="L113" s="86">
        <v>17</v>
      </c>
      <c r="M113" s="86"/>
      <c r="N113" s="19" t="s">
        <v>477</v>
      </c>
      <c r="O113" s="86">
        <v>7</v>
      </c>
      <c r="P113" s="86">
        <v>11</v>
      </c>
      <c r="Q113" s="86">
        <v>10</v>
      </c>
      <c r="R113" s="86">
        <v>9</v>
      </c>
      <c r="S113" s="86">
        <v>36</v>
      </c>
      <c r="T113" s="86">
        <v>13</v>
      </c>
      <c r="U113" s="86">
        <v>21</v>
      </c>
      <c r="V113" s="86">
        <v>21</v>
      </c>
      <c r="W113" s="86">
        <v>18</v>
      </c>
      <c r="X113" s="86">
        <v>21</v>
      </c>
      <c r="Y113" s="86">
        <v>23</v>
      </c>
      <c r="Z113" s="86">
        <f t="shared" si="48"/>
        <v>190</v>
      </c>
      <c r="AB113" s="19" t="s">
        <v>477</v>
      </c>
      <c r="AC113" s="17">
        <f t="shared" si="49"/>
        <v>4.5751633986928102E-2</v>
      </c>
      <c r="AD113" s="17">
        <f t="shared" si="47"/>
        <v>6.8322981366459631E-2</v>
      </c>
      <c r="AE113" s="17">
        <f t="shared" si="47"/>
        <v>6.25E-2</v>
      </c>
      <c r="AF113" s="17">
        <f t="shared" si="47"/>
        <v>5.1428571428571428E-2</v>
      </c>
      <c r="AG113" s="17">
        <f t="shared" si="47"/>
        <v>0.14399999999999999</v>
      </c>
      <c r="AH113" s="17">
        <f t="shared" si="47"/>
        <v>6.8421052631578952E-2</v>
      </c>
      <c r="AI113" s="17">
        <f t="shared" si="47"/>
        <v>9.012875536480687E-2</v>
      </c>
      <c r="AJ113" s="17">
        <f t="shared" si="47"/>
        <v>9.8591549295774641E-2</v>
      </c>
      <c r="AK113" s="17">
        <f t="shared" si="47"/>
        <v>8.6538461538461536E-2</v>
      </c>
      <c r="AL113" s="17">
        <f t="shared" si="47"/>
        <v>8.7866108786610872E-2</v>
      </c>
      <c r="AM113" s="17">
        <f t="shared" si="47"/>
        <v>9.0909090909090912E-2</v>
      </c>
      <c r="AN113" s="17">
        <f t="shared" si="47"/>
        <v>8.5011185682326629E-2</v>
      </c>
    </row>
    <row r="114" spans="1:40" x14ac:dyDescent="0.25">
      <c r="A114" s="19" t="s">
        <v>478</v>
      </c>
      <c r="B114" s="86"/>
      <c r="C114" s="86">
        <v>2</v>
      </c>
      <c r="D114" s="86">
        <v>4</v>
      </c>
      <c r="E114" s="86">
        <v>3</v>
      </c>
      <c r="F114" s="86">
        <v>1</v>
      </c>
      <c r="G114" s="86">
        <v>4</v>
      </c>
      <c r="H114" s="86">
        <v>5</v>
      </c>
      <c r="I114" s="86"/>
      <c r="J114" s="86">
        <v>4</v>
      </c>
      <c r="K114" s="86">
        <v>6</v>
      </c>
      <c r="L114" s="86">
        <v>5</v>
      </c>
      <c r="M114" s="86"/>
      <c r="N114" s="19" t="s">
        <v>478</v>
      </c>
      <c r="O114" s="86">
        <v>1</v>
      </c>
      <c r="P114" s="86">
        <v>5</v>
      </c>
      <c r="Q114" s="86">
        <v>2</v>
      </c>
      <c r="R114" s="86">
        <v>3</v>
      </c>
      <c r="S114" s="86">
        <v>5</v>
      </c>
      <c r="T114" s="86">
        <v>3</v>
      </c>
      <c r="U114" s="86">
        <v>1</v>
      </c>
      <c r="V114" s="86">
        <v>6</v>
      </c>
      <c r="W114" s="86"/>
      <c r="X114" s="86"/>
      <c r="Y114" s="86">
        <v>3</v>
      </c>
      <c r="Z114" s="86">
        <f t="shared" si="48"/>
        <v>29</v>
      </c>
      <c r="AB114" s="19" t="s">
        <v>478</v>
      </c>
      <c r="AC114" s="17">
        <f t="shared" si="49"/>
        <v>6.5359477124183009E-3</v>
      </c>
      <c r="AD114" s="17">
        <f t="shared" si="47"/>
        <v>3.1055900621118012E-2</v>
      </c>
      <c r="AE114" s="17">
        <f t="shared" si="47"/>
        <v>1.2500000000000001E-2</v>
      </c>
      <c r="AF114" s="17">
        <f t="shared" si="47"/>
        <v>1.7142857142857144E-2</v>
      </c>
      <c r="AG114" s="17">
        <f t="shared" si="47"/>
        <v>0.02</v>
      </c>
      <c r="AH114" s="17">
        <f t="shared" si="47"/>
        <v>1.5789473684210527E-2</v>
      </c>
      <c r="AI114" s="17">
        <f t="shared" si="47"/>
        <v>4.2918454935622317E-3</v>
      </c>
      <c r="AJ114" s="17">
        <f t="shared" si="47"/>
        <v>2.8169014084507043E-2</v>
      </c>
      <c r="AK114" s="17">
        <f t="shared" si="47"/>
        <v>0</v>
      </c>
      <c r="AL114" s="17">
        <f t="shared" si="47"/>
        <v>0</v>
      </c>
      <c r="AM114" s="17">
        <f t="shared" si="47"/>
        <v>1.1857707509881422E-2</v>
      </c>
      <c r="AN114" s="17">
        <f t="shared" si="47"/>
        <v>1.2975391498881432E-2</v>
      </c>
    </row>
    <row r="115" spans="1:40" x14ac:dyDescent="0.25">
      <c r="A115" s="19" t="s">
        <v>479</v>
      </c>
      <c r="B115" s="86">
        <v>24</v>
      </c>
      <c r="C115" s="86">
        <v>23</v>
      </c>
      <c r="D115" s="86">
        <v>41</v>
      </c>
      <c r="E115" s="86">
        <v>32</v>
      </c>
      <c r="F115" s="86">
        <v>48</v>
      </c>
      <c r="G115" s="86">
        <v>42</v>
      </c>
      <c r="H115" s="86">
        <v>42</v>
      </c>
      <c r="I115" s="86">
        <v>45</v>
      </c>
      <c r="J115" s="86">
        <v>44</v>
      </c>
      <c r="K115" s="86">
        <v>50</v>
      </c>
      <c r="L115" s="86">
        <v>45</v>
      </c>
      <c r="M115" s="86"/>
      <c r="N115" s="19" t="s">
        <v>479</v>
      </c>
      <c r="O115" s="86">
        <v>17</v>
      </c>
      <c r="P115" s="86">
        <v>35</v>
      </c>
      <c r="Q115" s="86">
        <v>29</v>
      </c>
      <c r="R115" s="86">
        <v>27</v>
      </c>
      <c r="S115" s="86">
        <v>31</v>
      </c>
      <c r="T115" s="86">
        <v>30</v>
      </c>
      <c r="U115" s="86">
        <v>41</v>
      </c>
      <c r="V115" s="86">
        <v>36</v>
      </c>
      <c r="W115" s="86">
        <v>38</v>
      </c>
      <c r="X115" s="86">
        <v>45</v>
      </c>
      <c r="Y115" s="86">
        <v>35</v>
      </c>
      <c r="Z115" s="86">
        <f t="shared" si="48"/>
        <v>364</v>
      </c>
      <c r="AB115" s="19" t="s">
        <v>479</v>
      </c>
      <c r="AC115" s="17">
        <f t="shared" si="49"/>
        <v>0.1111111111111111</v>
      </c>
      <c r="AD115" s="17">
        <f t="shared" si="47"/>
        <v>0.21739130434782608</v>
      </c>
      <c r="AE115" s="17">
        <f t="shared" si="47"/>
        <v>0.18124999999999999</v>
      </c>
      <c r="AF115" s="17">
        <f t="shared" si="47"/>
        <v>0.15428571428571428</v>
      </c>
      <c r="AG115" s="17">
        <f t="shared" si="47"/>
        <v>0.124</v>
      </c>
      <c r="AH115" s="17">
        <f t="shared" si="47"/>
        <v>0.15789473684210525</v>
      </c>
      <c r="AI115" s="17">
        <f t="shared" si="47"/>
        <v>0.17596566523605151</v>
      </c>
      <c r="AJ115" s="17">
        <f t="shared" si="47"/>
        <v>0.16901408450704225</v>
      </c>
      <c r="AK115" s="17">
        <f t="shared" si="47"/>
        <v>0.18269230769230768</v>
      </c>
      <c r="AL115" s="17">
        <f t="shared" si="47"/>
        <v>0.18828451882845187</v>
      </c>
      <c r="AM115" s="17">
        <f t="shared" si="47"/>
        <v>0.13833992094861661</v>
      </c>
      <c r="AN115" s="17">
        <f t="shared" si="47"/>
        <v>0.16286353467561521</v>
      </c>
    </row>
    <row r="116" spans="1:40" x14ac:dyDescent="0.25">
      <c r="A116" s="19" t="s">
        <v>480</v>
      </c>
      <c r="B116" s="86">
        <v>2</v>
      </c>
      <c r="C116" s="86">
        <v>14</v>
      </c>
      <c r="D116" s="86">
        <v>11</v>
      </c>
      <c r="E116" s="86">
        <v>15</v>
      </c>
      <c r="F116" s="86">
        <v>13</v>
      </c>
      <c r="G116" s="86">
        <v>10</v>
      </c>
      <c r="H116" s="86">
        <v>10</v>
      </c>
      <c r="I116" s="86">
        <v>11</v>
      </c>
      <c r="J116" s="86">
        <v>15</v>
      </c>
      <c r="K116" s="86">
        <v>20</v>
      </c>
      <c r="L116" s="86">
        <v>18</v>
      </c>
      <c r="M116" s="86"/>
      <c r="N116" s="19" t="s">
        <v>480</v>
      </c>
      <c r="O116" s="86">
        <v>20</v>
      </c>
      <c r="P116" s="86">
        <v>9</v>
      </c>
      <c r="Q116" s="86">
        <v>14</v>
      </c>
      <c r="R116" s="86">
        <v>22</v>
      </c>
      <c r="S116" s="86">
        <v>12</v>
      </c>
      <c r="T116" s="86">
        <v>14</v>
      </c>
      <c r="U116" s="86">
        <v>16</v>
      </c>
      <c r="V116" s="86">
        <v>20</v>
      </c>
      <c r="W116" s="86">
        <v>13</v>
      </c>
      <c r="X116" s="86">
        <v>11</v>
      </c>
      <c r="Y116" s="86">
        <v>14</v>
      </c>
      <c r="Z116" s="86">
        <f t="shared" si="48"/>
        <v>165</v>
      </c>
      <c r="AB116" s="19" t="s">
        <v>480</v>
      </c>
      <c r="AC116" s="17">
        <f t="shared" si="49"/>
        <v>0.13071895424836602</v>
      </c>
      <c r="AD116" s="17">
        <f t="shared" si="47"/>
        <v>5.5900621118012424E-2</v>
      </c>
      <c r="AE116" s="17">
        <f t="shared" si="47"/>
        <v>8.7499999999999994E-2</v>
      </c>
      <c r="AF116" s="17">
        <f t="shared" si="47"/>
        <v>0.12571428571428572</v>
      </c>
      <c r="AG116" s="17">
        <f t="shared" si="47"/>
        <v>4.8000000000000001E-2</v>
      </c>
      <c r="AH116" s="17">
        <f t="shared" si="47"/>
        <v>7.3684210526315783E-2</v>
      </c>
      <c r="AI116" s="17">
        <f t="shared" si="47"/>
        <v>6.8669527896995708E-2</v>
      </c>
      <c r="AJ116" s="17">
        <f t="shared" si="47"/>
        <v>9.3896713615023469E-2</v>
      </c>
      <c r="AK116" s="17">
        <f t="shared" si="47"/>
        <v>6.25E-2</v>
      </c>
      <c r="AL116" s="17">
        <f t="shared" si="47"/>
        <v>4.6025104602510462E-2</v>
      </c>
      <c r="AM116" s="17">
        <f t="shared" si="47"/>
        <v>5.533596837944664E-2</v>
      </c>
      <c r="AN116" s="17">
        <f t="shared" si="47"/>
        <v>7.3825503355704702E-2</v>
      </c>
    </row>
    <row r="117" spans="1:40" x14ac:dyDescent="0.25">
      <c r="A117" s="19" t="s">
        <v>481</v>
      </c>
      <c r="B117" s="86">
        <v>20</v>
      </c>
      <c r="C117" s="86">
        <v>39</v>
      </c>
      <c r="D117" s="86">
        <v>24</v>
      </c>
      <c r="E117" s="86">
        <v>42</v>
      </c>
      <c r="F117" s="86">
        <v>42</v>
      </c>
      <c r="G117" s="86">
        <v>28</v>
      </c>
      <c r="H117" s="86">
        <v>25</v>
      </c>
      <c r="I117" s="86">
        <v>29</v>
      </c>
      <c r="J117" s="86">
        <v>36</v>
      </c>
      <c r="K117" s="86">
        <v>34</v>
      </c>
      <c r="L117" s="86">
        <v>31</v>
      </c>
      <c r="M117" s="86"/>
      <c r="N117" s="19" t="s">
        <v>481</v>
      </c>
      <c r="O117" s="86">
        <v>6</v>
      </c>
      <c r="P117" s="86">
        <v>7</v>
      </c>
      <c r="Q117" s="86">
        <v>13</v>
      </c>
      <c r="R117" s="86">
        <v>12</v>
      </c>
      <c r="S117" s="86">
        <v>15</v>
      </c>
      <c r="T117" s="86">
        <v>19</v>
      </c>
      <c r="U117" s="86">
        <v>16</v>
      </c>
      <c r="V117" s="86">
        <v>10</v>
      </c>
      <c r="W117" s="86">
        <v>17</v>
      </c>
      <c r="X117" s="86">
        <v>19</v>
      </c>
      <c r="Y117" s="86">
        <v>13</v>
      </c>
      <c r="Z117" s="86">
        <f t="shared" si="48"/>
        <v>147</v>
      </c>
      <c r="AB117" s="19" t="s">
        <v>481</v>
      </c>
      <c r="AC117" s="17">
        <f t="shared" si="49"/>
        <v>3.9215686274509803E-2</v>
      </c>
      <c r="AD117" s="17">
        <f t="shared" si="47"/>
        <v>4.3478260869565216E-2</v>
      </c>
      <c r="AE117" s="17">
        <f t="shared" si="47"/>
        <v>8.1250000000000003E-2</v>
      </c>
      <c r="AF117" s="17">
        <f t="shared" si="47"/>
        <v>6.8571428571428575E-2</v>
      </c>
      <c r="AG117" s="17">
        <f t="shared" si="47"/>
        <v>0.06</v>
      </c>
      <c r="AH117" s="17">
        <f t="shared" si="47"/>
        <v>0.1</v>
      </c>
      <c r="AI117" s="17">
        <f t="shared" si="47"/>
        <v>6.8669527896995708E-2</v>
      </c>
      <c r="AJ117" s="17">
        <f t="shared" si="47"/>
        <v>4.6948356807511735E-2</v>
      </c>
      <c r="AK117" s="17">
        <f t="shared" si="47"/>
        <v>8.1730769230769232E-2</v>
      </c>
      <c r="AL117" s="17">
        <f t="shared" si="47"/>
        <v>7.9497907949790794E-2</v>
      </c>
      <c r="AM117" s="17">
        <f t="shared" si="47"/>
        <v>5.1383399209486168E-2</v>
      </c>
      <c r="AN117" s="17">
        <f t="shared" si="47"/>
        <v>6.5771812080536909E-2</v>
      </c>
    </row>
    <row r="118" spans="1:40" x14ac:dyDescent="0.25">
      <c r="A118" s="32"/>
      <c r="B118" s="19">
        <f>SUM(B108:B117)</f>
        <v>183</v>
      </c>
      <c r="C118" s="19">
        <f t="shared" ref="C118:L118" si="50">SUM(C108:C117)</f>
        <v>276</v>
      </c>
      <c r="D118" s="19">
        <f t="shared" si="50"/>
        <v>242</v>
      </c>
      <c r="E118" s="19">
        <f t="shared" si="50"/>
        <v>242</v>
      </c>
      <c r="F118" s="19">
        <f t="shared" si="50"/>
        <v>273</v>
      </c>
      <c r="G118" s="19">
        <f t="shared" si="50"/>
        <v>262</v>
      </c>
      <c r="H118" s="19">
        <f t="shared" si="50"/>
        <v>282</v>
      </c>
      <c r="I118" s="19">
        <f t="shared" si="50"/>
        <v>275</v>
      </c>
      <c r="J118" s="19">
        <f t="shared" si="50"/>
        <v>287</v>
      </c>
      <c r="K118" s="19">
        <f t="shared" si="50"/>
        <v>355</v>
      </c>
      <c r="L118" s="19">
        <f t="shared" si="50"/>
        <v>316</v>
      </c>
      <c r="M118" s="19"/>
      <c r="N118" s="32" t="s">
        <v>1</v>
      </c>
      <c r="O118" s="19">
        <f>SUM(O108:O117)</f>
        <v>153</v>
      </c>
      <c r="P118" s="19">
        <f t="shared" ref="P118:Y118" si="51">SUM(P108:P117)</f>
        <v>161</v>
      </c>
      <c r="Q118" s="19">
        <f t="shared" si="51"/>
        <v>160</v>
      </c>
      <c r="R118" s="19">
        <f t="shared" si="51"/>
        <v>175</v>
      </c>
      <c r="S118" s="19">
        <f t="shared" si="51"/>
        <v>250</v>
      </c>
      <c r="T118" s="19">
        <f t="shared" si="51"/>
        <v>190</v>
      </c>
      <c r="U118" s="19">
        <f t="shared" si="51"/>
        <v>233</v>
      </c>
      <c r="V118" s="19">
        <f t="shared" si="51"/>
        <v>213</v>
      </c>
      <c r="W118" s="19">
        <f t="shared" si="51"/>
        <v>208</v>
      </c>
      <c r="X118" s="19">
        <f t="shared" si="51"/>
        <v>239</v>
      </c>
      <c r="Y118" s="19">
        <f t="shared" si="51"/>
        <v>253</v>
      </c>
      <c r="Z118" s="19">
        <f t="shared" si="48"/>
        <v>2235</v>
      </c>
      <c r="AB118" s="32" t="s">
        <v>1</v>
      </c>
      <c r="AC118" s="17">
        <f t="shared" si="49"/>
        <v>1</v>
      </c>
      <c r="AD118" s="17">
        <f t="shared" si="47"/>
        <v>1</v>
      </c>
      <c r="AE118" s="17">
        <f t="shared" si="47"/>
        <v>1</v>
      </c>
      <c r="AF118" s="17">
        <f t="shared" si="47"/>
        <v>1</v>
      </c>
      <c r="AG118" s="17">
        <f t="shared" si="47"/>
        <v>1</v>
      </c>
      <c r="AH118" s="17">
        <f t="shared" si="47"/>
        <v>1</v>
      </c>
      <c r="AI118" s="17">
        <f t="shared" si="47"/>
        <v>1</v>
      </c>
      <c r="AJ118" s="17">
        <f t="shared" si="47"/>
        <v>1</v>
      </c>
      <c r="AK118" s="17">
        <f t="shared" si="47"/>
        <v>1</v>
      </c>
      <c r="AL118" s="17">
        <f t="shared" si="47"/>
        <v>1</v>
      </c>
      <c r="AM118" s="17">
        <f t="shared" si="47"/>
        <v>1</v>
      </c>
      <c r="AN118" s="17">
        <f t="shared" si="47"/>
        <v>1</v>
      </c>
    </row>
    <row r="119" spans="1:40" x14ac:dyDescent="0.25">
      <c r="A119" s="84"/>
      <c r="B119" s="84"/>
      <c r="C119" s="84"/>
      <c r="D119" s="84"/>
      <c r="E119" s="84"/>
      <c r="F119" s="84"/>
      <c r="G119" s="84"/>
      <c r="H119" s="84"/>
      <c r="I119" s="84"/>
      <c r="J119" s="84"/>
      <c r="K119" s="84"/>
      <c r="L119" s="84"/>
      <c r="M119" s="84"/>
      <c r="O119" s="84"/>
      <c r="P119" s="84"/>
      <c r="Q119" s="84"/>
      <c r="R119" s="84"/>
      <c r="S119" s="84"/>
      <c r="T119" s="84"/>
      <c r="U119" s="84"/>
      <c r="V119" s="84"/>
      <c r="W119" s="84"/>
      <c r="X119" s="84"/>
      <c r="Y119" s="84"/>
      <c r="Z119" s="84"/>
    </row>
    <row r="120" spans="1:40" x14ac:dyDescent="0.25">
      <c r="A120" s="255" t="s">
        <v>497</v>
      </c>
      <c r="B120" s="254"/>
      <c r="AB120" s="618" t="s">
        <v>21859</v>
      </c>
      <c r="AC120" s="617">
        <f>AC110+AC111+AC115</f>
        <v>0.48366013071895425</v>
      </c>
      <c r="AD120" s="617">
        <f t="shared" ref="AD120:AN120" si="52">AD110+AD111+AD115</f>
        <v>0.5714285714285714</v>
      </c>
      <c r="AE120" s="617">
        <f t="shared" si="52"/>
        <v>0.52500000000000002</v>
      </c>
      <c r="AF120" s="617">
        <f t="shared" si="52"/>
        <v>0.54285714285714282</v>
      </c>
      <c r="AG120" s="617">
        <f t="shared" si="52"/>
        <v>0.5</v>
      </c>
      <c r="AH120" s="617">
        <f t="shared" si="52"/>
        <v>0.58421052631578951</v>
      </c>
      <c r="AI120" s="617">
        <f t="shared" si="52"/>
        <v>0.52360515021459231</v>
      </c>
      <c r="AJ120" s="617">
        <f t="shared" si="52"/>
        <v>0.54460093896713613</v>
      </c>
      <c r="AK120" s="617">
        <f t="shared" si="52"/>
        <v>0.56730769230769229</v>
      </c>
      <c r="AL120" s="617">
        <f t="shared" si="52"/>
        <v>0.55648535564853563</v>
      </c>
      <c r="AM120" s="617">
        <f t="shared" si="52"/>
        <v>0.54545454545454553</v>
      </c>
      <c r="AN120" s="617">
        <f t="shared" si="52"/>
        <v>0.54049217002237138</v>
      </c>
    </row>
    <row r="121" spans="1:40" x14ac:dyDescent="0.25">
      <c r="N121" s="6" t="s">
        <v>500</v>
      </c>
      <c r="O121" s="6"/>
      <c r="P121" s="6"/>
      <c r="Q121" s="6"/>
      <c r="R121" s="6"/>
    </row>
    <row r="122" spans="1:40" x14ac:dyDescent="0.25">
      <c r="A122" s="19" t="s">
        <v>460</v>
      </c>
      <c r="B122" s="19" t="s">
        <v>461</v>
      </c>
      <c r="C122" s="19" t="s">
        <v>462</v>
      </c>
      <c r="D122" s="19" t="s">
        <v>463</v>
      </c>
      <c r="E122" s="19" t="s">
        <v>464</v>
      </c>
      <c r="F122" s="19" t="s">
        <v>465</v>
      </c>
      <c r="G122" s="19" t="s">
        <v>466</v>
      </c>
      <c r="H122" s="19" t="s">
        <v>467</v>
      </c>
      <c r="I122" s="19" t="s">
        <v>468</v>
      </c>
      <c r="J122" s="19" t="s">
        <v>469</v>
      </c>
      <c r="K122" s="19" t="s">
        <v>470</v>
      </c>
      <c r="L122" s="19" t="s">
        <v>471</v>
      </c>
      <c r="N122" s="19" t="s">
        <v>460</v>
      </c>
      <c r="O122" s="19" t="s">
        <v>461</v>
      </c>
      <c r="P122" s="19" t="s">
        <v>462</v>
      </c>
      <c r="Q122" s="19" t="s">
        <v>463</v>
      </c>
      <c r="R122" s="19" t="s">
        <v>464</v>
      </c>
      <c r="S122" s="19" t="s">
        <v>465</v>
      </c>
      <c r="T122" s="19" t="s">
        <v>466</v>
      </c>
      <c r="U122" s="19" t="s">
        <v>467</v>
      </c>
      <c r="V122" s="19" t="s">
        <v>468</v>
      </c>
      <c r="W122" s="19" t="s">
        <v>469</v>
      </c>
      <c r="X122" s="19" t="s">
        <v>470</v>
      </c>
      <c r="Y122" s="19" t="s">
        <v>471</v>
      </c>
      <c r="Z122" s="19" t="s">
        <v>1</v>
      </c>
    </row>
    <row r="123" spans="1:40" x14ac:dyDescent="0.25">
      <c r="A123" s="19" t="s">
        <v>472</v>
      </c>
      <c r="B123" s="14">
        <f>IFERROR(O108/B108," ")</f>
        <v>1</v>
      </c>
      <c r="C123" s="14">
        <f t="shared" ref="C123:L123" si="53">IFERROR(P108/C108," ")</f>
        <v>0.83333333333333337</v>
      </c>
      <c r="D123" s="14">
        <f t="shared" si="53"/>
        <v>0.5714285714285714</v>
      </c>
      <c r="E123" s="14">
        <f t="shared" si="53"/>
        <v>1.75</v>
      </c>
      <c r="F123" s="14">
        <f t="shared" si="53"/>
        <v>0.44444444444444442</v>
      </c>
      <c r="G123" s="14">
        <f t="shared" si="53"/>
        <v>0.16666666666666666</v>
      </c>
      <c r="H123" s="14">
        <f t="shared" si="53"/>
        <v>0.55555555555555558</v>
      </c>
      <c r="I123" s="14">
        <f t="shared" si="53"/>
        <v>0.75</v>
      </c>
      <c r="J123" s="14">
        <f t="shared" si="53"/>
        <v>2</v>
      </c>
      <c r="K123" s="14">
        <f t="shared" si="53"/>
        <v>0.6470588235294118</v>
      </c>
      <c r="L123" s="14">
        <f t="shared" si="53"/>
        <v>0.2857142857142857</v>
      </c>
      <c r="N123" s="19" t="s">
        <v>472</v>
      </c>
      <c r="O123" s="90">
        <f t="shared" ref="O123:O133" si="54">AB61/O108</f>
        <v>2.125</v>
      </c>
      <c r="P123" s="90">
        <f t="shared" ref="P123:Y123" si="55">AC61/P108</f>
        <v>3.2</v>
      </c>
      <c r="Q123" s="90">
        <f t="shared" si="55"/>
        <v>4.25</v>
      </c>
      <c r="R123" s="90">
        <f t="shared" si="55"/>
        <v>3.2857142857142856</v>
      </c>
      <c r="S123" s="90">
        <f t="shared" si="55"/>
        <v>3.125</v>
      </c>
      <c r="T123" s="90">
        <f t="shared" si="55"/>
        <v>7.5</v>
      </c>
      <c r="U123" s="90">
        <f t="shared" si="55"/>
        <v>0.9</v>
      </c>
      <c r="V123" s="90">
        <f t="shared" si="55"/>
        <v>3</v>
      </c>
      <c r="W123" s="90">
        <f t="shared" si="55"/>
        <v>1.2</v>
      </c>
      <c r="X123" s="90">
        <f t="shared" si="55"/>
        <v>1</v>
      </c>
      <c r="Y123" s="90">
        <f t="shared" si="55"/>
        <v>3.25</v>
      </c>
      <c r="Z123" s="90">
        <f t="shared" ref="Z123:Z133" si="56">AN61/Z108</f>
        <v>2.5</v>
      </c>
    </row>
    <row r="124" spans="1:40" x14ac:dyDescent="0.25">
      <c r="A124" s="19" t="s">
        <v>473</v>
      </c>
      <c r="B124" s="14">
        <f t="shared" ref="B124:B133" si="57">IFERROR(O109/B109," ")</f>
        <v>1.6842105263157894</v>
      </c>
      <c r="C124" s="14">
        <f t="shared" ref="C124:C133" si="58">IFERROR(P109/C109," ")</f>
        <v>0.55319148936170215</v>
      </c>
      <c r="D124" s="14">
        <f t="shared" ref="D124:D133" si="59">IFERROR(Q109/D109," ")</f>
        <v>0.67500000000000004</v>
      </c>
      <c r="E124" s="14">
        <f t="shared" ref="E124:E133" si="60">IFERROR(R109/E109," ")</f>
        <v>0.4375</v>
      </c>
      <c r="F124" s="14">
        <f t="shared" ref="F124:F133" si="61">IFERROR(S109/F109," ")</f>
        <v>1.075</v>
      </c>
      <c r="G124" s="14">
        <f t="shared" ref="G124:G133" si="62">IFERROR(T109/G109," ")</f>
        <v>0.41304347826086957</v>
      </c>
      <c r="H124" s="14">
        <f t="shared" ref="H124:H133" si="63">IFERROR(U109/H109," ")</f>
        <v>0.76470588235294112</v>
      </c>
      <c r="I124" s="14">
        <f t="shared" ref="I124:I133" si="64">IFERROR(V109/I109," ")</f>
        <v>0.43859649122807015</v>
      </c>
      <c r="J124" s="14">
        <f t="shared" ref="J124:J133" si="65">IFERROR(W109/J109," ")</f>
        <v>0.43103448275862066</v>
      </c>
      <c r="K124" s="14">
        <f t="shared" ref="K124:K133" si="66">IFERROR(X109/K109," ")</f>
        <v>0.54098360655737709</v>
      </c>
      <c r="L124" s="14">
        <f t="shared" ref="L124:L133" si="67">IFERROR(Y109/L109," ")</f>
        <v>0.6</v>
      </c>
      <c r="N124" s="19" t="s">
        <v>473</v>
      </c>
      <c r="O124" s="90">
        <f t="shared" si="54"/>
        <v>2.25</v>
      </c>
      <c r="P124" s="90">
        <f t="shared" ref="P124:P133" si="68">AC62/P109</f>
        <v>4.0384615384615383</v>
      </c>
      <c r="Q124" s="90">
        <f t="shared" ref="Q124:Q133" si="69">AD62/Q109</f>
        <v>2.7777777777777777</v>
      </c>
      <c r="R124" s="90">
        <f t="shared" ref="R124:R133" si="70">AE62/R109</f>
        <v>4.5714285714285712</v>
      </c>
      <c r="S124" s="90">
        <f t="shared" ref="S124:S133" si="71">AF62/S109</f>
        <v>2.3488372093023258</v>
      </c>
      <c r="T124" s="90">
        <f t="shared" ref="T124:T133" si="72">AG62/T109</f>
        <v>4.1052631578947372</v>
      </c>
      <c r="U124" s="90">
        <f t="shared" ref="U124:U133" si="73">AH62/U109</f>
        <v>1.5384615384615385</v>
      </c>
      <c r="V124" s="90">
        <f t="shared" ref="V124:V133" si="74">AI62/V109</f>
        <v>1.72</v>
      </c>
      <c r="W124" s="90">
        <f t="shared" ref="W124:W133" si="75">AJ62/W109</f>
        <v>1.52</v>
      </c>
      <c r="X124" s="90">
        <f t="shared" ref="X124:X133" si="76">AK62/X109</f>
        <v>1.2121212121212122</v>
      </c>
      <c r="Y124" s="90">
        <f t="shared" ref="Y124:Y133" si="77">AL62/Y109</f>
        <v>1.1111111111111112</v>
      </c>
      <c r="Z124" s="90">
        <f t="shared" si="56"/>
        <v>2.4477611940298507</v>
      </c>
    </row>
    <row r="125" spans="1:40" x14ac:dyDescent="0.25">
      <c r="A125" s="19" t="s">
        <v>474</v>
      </c>
      <c r="B125" s="14">
        <f t="shared" si="57"/>
        <v>0.35294117647058826</v>
      </c>
      <c r="C125" s="14">
        <f t="shared" si="58"/>
        <v>0.5</v>
      </c>
      <c r="D125" s="14">
        <f t="shared" si="59"/>
        <v>0.77777777777777779</v>
      </c>
      <c r="E125" s="14">
        <f t="shared" si="60"/>
        <v>1.3333333333333333</v>
      </c>
      <c r="F125" s="14">
        <f t="shared" si="61"/>
        <v>1.2142857142857142</v>
      </c>
      <c r="G125" s="14">
        <f t="shared" si="62"/>
        <v>0.82352941176470584</v>
      </c>
      <c r="H125" s="14">
        <f t="shared" si="63"/>
        <v>0.52</v>
      </c>
      <c r="I125" s="14">
        <f t="shared" si="64"/>
        <v>0.36</v>
      </c>
      <c r="J125" s="14">
        <f t="shared" si="65"/>
        <v>0.55172413793103448</v>
      </c>
      <c r="K125" s="14">
        <f t="shared" si="66"/>
        <v>0.53333333333333333</v>
      </c>
      <c r="L125" s="14">
        <f t="shared" si="67"/>
        <v>0.61290322580645162</v>
      </c>
      <c r="N125" s="19" t="s">
        <v>474</v>
      </c>
      <c r="O125" s="90">
        <f t="shared" si="54"/>
        <v>4.5</v>
      </c>
      <c r="P125" s="90">
        <f t="shared" si="68"/>
        <v>4.25</v>
      </c>
      <c r="Q125" s="90">
        <f t="shared" si="69"/>
        <v>4.4285714285714288</v>
      </c>
      <c r="R125" s="90">
        <f t="shared" si="70"/>
        <v>2.8333333333333335</v>
      </c>
      <c r="S125" s="90">
        <f t="shared" si="71"/>
        <v>2.1764705882352939</v>
      </c>
      <c r="T125" s="90">
        <f t="shared" si="72"/>
        <v>3</v>
      </c>
      <c r="U125" s="90">
        <f t="shared" si="73"/>
        <v>2.6923076923076925</v>
      </c>
      <c r="V125" s="90">
        <f t="shared" si="74"/>
        <v>3.8888888888888888</v>
      </c>
      <c r="W125" s="90">
        <f t="shared" si="75"/>
        <v>2.3125</v>
      </c>
      <c r="X125" s="90">
        <f t="shared" si="76"/>
        <v>2.1875</v>
      </c>
      <c r="Y125" s="90">
        <f t="shared" si="77"/>
        <v>1.631578947368421</v>
      </c>
      <c r="Z125" s="90">
        <f t="shared" si="56"/>
        <v>3</v>
      </c>
    </row>
    <row r="126" spans="1:40" x14ac:dyDescent="0.25">
      <c r="A126" s="19" t="s">
        <v>475</v>
      </c>
      <c r="B126" s="14">
        <f t="shared" si="57"/>
        <v>1</v>
      </c>
      <c r="C126" s="14">
        <f t="shared" si="58"/>
        <v>0.79032258064516125</v>
      </c>
      <c r="D126" s="14">
        <f t="shared" si="59"/>
        <v>1.0212765957446808</v>
      </c>
      <c r="E126" s="14">
        <f t="shared" si="60"/>
        <v>1.2444444444444445</v>
      </c>
      <c r="F126" s="14">
        <f t="shared" si="61"/>
        <v>1.75</v>
      </c>
      <c r="G126" s="14">
        <f t="shared" si="62"/>
        <v>1.0806451612903225</v>
      </c>
      <c r="H126" s="14">
        <f t="shared" si="63"/>
        <v>1.1333333333333333</v>
      </c>
      <c r="I126" s="14">
        <f t="shared" si="64"/>
        <v>1.3396226415094339</v>
      </c>
      <c r="J126" s="14">
        <f t="shared" si="65"/>
        <v>1.3333333333333333</v>
      </c>
      <c r="K126" s="14">
        <f t="shared" si="66"/>
        <v>1.0588235294117647</v>
      </c>
      <c r="L126" s="14">
        <f t="shared" si="67"/>
        <v>1.2537313432835822</v>
      </c>
      <c r="N126" s="19" t="s">
        <v>475</v>
      </c>
      <c r="O126" s="90">
        <f t="shared" si="54"/>
        <v>2.5882352941176472</v>
      </c>
      <c r="P126" s="90">
        <f t="shared" si="68"/>
        <v>2.8775510204081631</v>
      </c>
      <c r="Q126" s="90">
        <f t="shared" si="69"/>
        <v>2.3958333333333335</v>
      </c>
      <c r="R126" s="90">
        <f t="shared" si="70"/>
        <v>2.0178571428571428</v>
      </c>
      <c r="S126" s="90">
        <f t="shared" si="71"/>
        <v>1.6103896103896105</v>
      </c>
      <c r="T126" s="90">
        <f t="shared" si="72"/>
        <v>2.0298507462686568</v>
      </c>
      <c r="U126" s="90">
        <f t="shared" si="73"/>
        <v>1.3970588235294117</v>
      </c>
      <c r="V126" s="90">
        <f t="shared" si="74"/>
        <v>1.380281690140845</v>
      </c>
      <c r="W126" s="90">
        <f t="shared" si="75"/>
        <v>1.421875</v>
      </c>
      <c r="X126" s="90">
        <f t="shared" si="76"/>
        <v>1.4166666666666667</v>
      </c>
      <c r="Y126" s="90">
        <f t="shared" si="77"/>
        <v>1.0119047619047619</v>
      </c>
      <c r="Z126" s="90">
        <f t="shared" si="56"/>
        <v>1.8684582743988685</v>
      </c>
    </row>
    <row r="127" spans="1:40" x14ac:dyDescent="0.25">
      <c r="A127" s="19" t="s">
        <v>476</v>
      </c>
      <c r="B127" s="14">
        <f t="shared" si="57"/>
        <v>0.625</v>
      </c>
      <c r="C127" s="14">
        <f t="shared" si="58"/>
        <v>0.23076923076923078</v>
      </c>
      <c r="D127" s="14">
        <f t="shared" si="59"/>
        <v>0.31578947368421051</v>
      </c>
      <c r="E127" s="14">
        <f t="shared" si="60"/>
        <v>0.75</v>
      </c>
      <c r="F127" s="14">
        <f t="shared" si="61"/>
        <v>0.5</v>
      </c>
      <c r="G127" s="14">
        <f t="shared" si="62"/>
        <v>1.5</v>
      </c>
      <c r="H127" s="14">
        <f t="shared" si="63"/>
        <v>1.6</v>
      </c>
      <c r="I127" s="14">
        <f t="shared" si="64"/>
        <v>1.2</v>
      </c>
      <c r="J127" s="14">
        <f t="shared" si="65"/>
        <v>0.5</v>
      </c>
      <c r="K127" s="14">
        <f t="shared" si="66"/>
        <v>0.6875</v>
      </c>
      <c r="L127" s="14">
        <f t="shared" si="67"/>
        <v>1</v>
      </c>
      <c r="N127" s="19" t="s">
        <v>476</v>
      </c>
      <c r="O127" s="90">
        <f t="shared" si="54"/>
        <v>3.8</v>
      </c>
      <c r="P127" s="90">
        <f t="shared" si="68"/>
        <v>3.6666666666666665</v>
      </c>
      <c r="Q127" s="90">
        <f t="shared" si="69"/>
        <v>3.3333333333333335</v>
      </c>
      <c r="R127" s="90">
        <f t="shared" si="70"/>
        <v>2.8333333333333335</v>
      </c>
      <c r="S127" s="90">
        <f t="shared" si="71"/>
        <v>3.1666666666666665</v>
      </c>
      <c r="T127" s="90">
        <f t="shared" si="72"/>
        <v>2.1111111111111112</v>
      </c>
      <c r="U127" s="90">
        <f t="shared" si="73"/>
        <v>2</v>
      </c>
      <c r="V127" s="90">
        <f t="shared" si="74"/>
        <v>1.5833333333333333</v>
      </c>
      <c r="W127" s="90">
        <f t="shared" si="75"/>
        <v>2.4285714285714284</v>
      </c>
      <c r="X127" s="90">
        <f t="shared" si="76"/>
        <v>1.4545454545454546</v>
      </c>
      <c r="Y127" s="90">
        <f t="shared" si="77"/>
        <v>1.4615384615384615</v>
      </c>
      <c r="Z127" s="90">
        <f t="shared" si="56"/>
        <v>2.4831460674157304</v>
      </c>
    </row>
    <row r="128" spans="1:40" x14ac:dyDescent="0.25">
      <c r="A128" s="19" t="s">
        <v>477</v>
      </c>
      <c r="B128" s="14">
        <f t="shared" si="57"/>
        <v>0.20588235294117646</v>
      </c>
      <c r="C128" s="14">
        <f t="shared" si="58"/>
        <v>0.26829268292682928</v>
      </c>
      <c r="D128" s="14">
        <f t="shared" si="59"/>
        <v>0.25</v>
      </c>
      <c r="E128" s="14">
        <f t="shared" si="60"/>
        <v>0.25</v>
      </c>
      <c r="F128" s="14">
        <f t="shared" si="61"/>
        <v>0.87804878048780488</v>
      </c>
      <c r="G128" s="14">
        <f t="shared" si="62"/>
        <v>0.37142857142857144</v>
      </c>
      <c r="H128" s="14">
        <f t="shared" si="63"/>
        <v>0.51219512195121952</v>
      </c>
      <c r="I128" s="14">
        <f t="shared" si="64"/>
        <v>0.51219512195121952</v>
      </c>
      <c r="J128" s="14">
        <f t="shared" si="65"/>
        <v>0.52941176470588236</v>
      </c>
      <c r="K128" s="14">
        <f t="shared" si="66"/>
        <v>0.39622641509433965</v>
      </c>
      <c r="L128" s="14">
        <f t="shared" si="67"/>
        <v>1.3529411764705883</v>
      </c>
      <c r="N128" s="19" t="s">
        <v>477</v>
      </c>
      <c r="O128" s="90">
        <f t="shared" si="54"/>
        <v>9</v>
      </c>
      <c r="P128" s="90">
        <f t="shared" si="68"/>
        <v>6.0909090909090908</v>
      </c>
      <c r="Q128" s="90">
        <f t="shared" si="69"/>
        <v>5.9</v>
      </c>
      <c r="R128" s="90">
        <f t="shared" si="70"/>
        <v>6.8888888888888893</v>
      </c>
      <c r="S128" s="90">
        <f t="shared" si="71"/>
        <v>2.0555555555555554</v>
      </c>
      <c r="T128" s="90">
        <f t="shared" si="72"/>
        <v>5.4615384615384617</v>
      </c>
      <c r="U128" s="90">
        <f t="shared" si="73"/>
        <v>2</v>
      </c>
      <c r="V128" s="90">
        <f t="shared" si="74"/>
        <v>1.8095238095238095</v>
      </c>
      <c r="W128" s="90">
        <f t="shared" si="75"/>
        <v>2.2222222222222223</v>
      </c>
      <c r="X128" s="90">
        <f t="shared" si="76"/>
        <v>1.5714285714285714</v>
      </c>
      <c r="Y128" s="90">
        <f t="shared" si="77"/>
        <v>1.6521739130434783</v>
      </c>
      <c r="Z128" s="90">
        <f t="shared" si="56"/>
        <v>3.2157894736842105</v>
      </c>
    </row>
    <row r="129" spans="1:26" x14ac:dyDescent="0.25">
      <c r="A129" s="19" t="s">
        <v>478</v>
      </c>
      <c r="B129" s="14" t="str">
        <f t="shared" si="57"/>
        <v xml:space="preserve"> </v>
      </c>
      <c r="C129" s="14">
        <f t="shared" si="58"/>
        <v>2.5</v>
      </c>
      <c r="D129" s="14">
        <f t="shared" si="59"/>
        <v>0.5</v>
      </c>
      <c r="E129" s="14">
        <f t="shared" si="60"/>
        <v>1</v>
      </c>
      <c r="F129" s="14">
        <f t="shared" si="61"/>
        <v>5</v>
      </c>
      <c r="G129" s="14">
        <f t="shared" si="62"/>
        <v>0.75</v>
      </c>
      <c r="H129" s="14">
        <f t="shared" si="63"/>
        <v>0.2</v>
      </c>
      <c r="I129" s="14" t="str">
        <f t="shared" si="64"/>
        <v xml:space="preserve"> </v>
      </c>
      <c r="J129" s="14">
        <f t="shared" si="65"/>
        <v>0</v>
      </c>
      <c r="K129" s="14">
        <f t="shared" si="66"/>
        <v>0</v>
      </c>
      <c r="L129" s="14">
        <f t="shared" si="67"/>
        <v>0.6</v>
      </c>
      <c r="N129" s="19" t="s">
        <v>478</v>
      </c>
      <c r="O129" s="90">
        <f t="shared" si="54"/>
        <v>5</v>
      </c>
      <c r="P129" s="90">
        <f t="shared" si="68"/>
        <v>1</v>
      </c>
      <c r="Q129" s="90">
        <f t="shared" si="69"/>
        <v>3</v>
      </c>
      <c r="R129" s="90">
        <f t="shared" si="70"/>
        <v>3.6666666666666665</v>
      </c>
      <c r="S129" s="90">
        <f t="shared" si="71"/>
        <v>1.4</v>
      </c>
      <c r="T129" s="90">
        <f t="shared" si="72"/>
        <v>2.3333333333333335</v>
      </c>
      <c r="U129" s="90">
        <f t="shared" si="73"/>
        <v>3</v>
      </c>
      <c r="V129" s="90">
        <f t="shared" si="74"/>
        <v>0.5</v>
      </c>
      <c r="W129" s="90" t="e">
        <f t="shared" si="75"/>
        <v>#DIV/0!</v>
      </c>
      <c r="X129" s="90" t="e">
        <f t="shared" si="76"/>
        <v>#DIV/0!</v>
      </c>
      <c r="Y129" s="90">
        <f t="shared" si="77"/>
        <v>1</v>
      </c>
      <c r="Z129" s="90">
        <f t="shared" si="56"/>
        <v>2.0689655172413794</v>
      </c>
    </row>
    <row r="130" spans="1:26" x14ac:dyDescent="0.25">
      <c r="A130" s="19" t="s">
        <v>479</v>
      </c>
      <c r="B130" s="14">
        <f t="shared" si="57"/>
        <v>0.70833333333333337</v>
      </c>
      <c r="C130" s="14">
        <f t="shared" si="58"/>
        <v>1.5217391304347827</v>
      </c>
      <c r="D130" s="14">
        <f t="shared" si="59"/>
        <v>0.70731707317073167</v>
      </c>
      <c r="E130" s="14">
        <f t="shared" si="60"/>
        <v>0.84375</v>
      </c>
      <c r="F130" s="14">
        <f t="shared" si="61"/>
        <v>0.64583333333333337</v>
      </c>
      <c r="G130" s="14">
        <f t="shared" si="62"/>
        <v>0.7142857142857143</v>
      </c>
      <c r="H130" s="14">
        <f t="shared" si="63"/>
        <v>0.97619047619047616</v>
      </c>
      <c r="I130" s="14">
        <f t="shared" si="64"/>
        <v>0.8</v>
      </c>
      <c r="J130" s="14">
        <f t="shared" si="65"/>
        <v>0.86363636363636365</v>
      </c>
      <c r="K130" s="14">
        <f t="shared" si="66"/>
        <v>0.9</v>
      </c>
      <c r="L130" s="14">
        <f t="shared" si="67"/>
        <v>0.77777777777777779</v>
      </c>
      <c r="N130" s="19" t="s">
        <v>479</v>
      </c>
      <c r="O130" s="90">
        <f t="shared" si="54"/>
        <v>3.1764705882352939</v>
      </c>
      <c r="P130" s="90">
        <f t="shared" si="68"/>
        <v>2.3714285714285714</v>
      </c>
      <c r="Q130" s="90">
        <f t="shared" si="69"/>
        <v>2.5862068965517242</v>
      </c>
      <c r="R130" s="90">
        <f t="shared" si="70"/>
        <v>3.2222222222222223</v>
      </c>
      <c r="S130" s="90">
        <f t="shared" si="71"/>
        <v>2.903225806451613</v>
      </c>
      <c r="T130" s="90">
        <f t="shared" si="72"/>
        <v>2.1</v>
      </c>
      <c r="U130" s="90">
        <f t="shared" si="73"/>
        <v>1.9024390243902438</v>
      </c>
      <c r="V130" s="90">
        <f t="shared" si="74"/>
        <v>2.0833333333333335</v>
      </c>
      <c r="W130" s="90">
        <f t="shared" si="75"/>
        <v>1.631578947368421</v>
      </c>
      <c r="X130" s="90">
        <f t="shared" si="76"/>
        <v>1.3111111111111111</v>
      </c>
      <c r="Y130" s="90">
        <f t="shared" si="77"/>
        <v>1.4</v>
      </c>
      <c r="Z130" s="90">
        <f t="shared" si="56"/>
        <v>2.2692307692307692</v>
      </c>
    </row>
    <row r="131" spans="1:26" x14ac:dyDescent="0.25">
      <c r="A131" s="19" t="s">
        <v>480</v>
      </c>
      <c r="B131" s="14">
        <f>IFERROR(O116/B116," ")</f>
        <v>10</v>
      </c>
      <c r="C131" s="14">
        <f t="shared" si="58"/>
        <v>0.6428571428571429</v>
      </c>
      <c r="D131" s="14">
        <f t="shared" si="59"/>
        <v>1.2727272727272727</v>
      </c>
      <c r="E131" s="14">
        <f t="shared" si="60"/>
        <v>1.4666666666666666</v>
      </c>
      <c r="F131" s="14">
        <f t="shared" si="61"/>
        <v>0.92307692307692313</v>
      </c>
      <c r="G131" s="14">
        <f t="shared" si="62"/>
        <v>1.4</v>
      </c>
      <c r="H131" s="14">
        <f t="shared" si="63"/>
        <v>1.6</v>
      </c>
      <c r="I131" s="14">
        <f t="shared" si="64"/>
        <v>1.8181818181818181</v>
      </c>
      <c r="J131" s="14">
        <f t="shared" si="65"/>
        <v>0.8666666666666667</v>
      </c>
      <c r="K131" s="14">
        <f t="shared" si="66"/>
        <v>0.55000000000000004</v>
      </c>
      <c r="L131" s="14">
        <f t="shared" si="67"/>
        <v>0.77777777777777779</v>
      </c>
      <c r="N131" s="19" t="s">
        <v>480</v>
      </c>
      <c r="O131" s="90">
        <f t="shared" si="54"/>
        <v>1.1499999999999999</v>
      </c>
      <c r="P131" s="90">
        <f t="shared" si="68"/>
        <v>2.5555555555555554</v>
      </c>
      <c r="Q131" s="90">
        <f t="shared" si="69"/>
        <v>2.0714285714285716</v>
      </c>
      <c r="R131" s="90">
        <f t="shared" si="70"/>
        <v>1.4545454545454546</v>
      </c>
      <c r="S131" s="90">
        <f t="shared" si="71"/>
        <v>3.0833333333333335</v>
      </c>
      <c r="T131" s="90">
        <f t="shared" si="72"/>
        <v>2.5714285714285716</v>
      </c>
      <c r="U131" s="90">
        <f t="shared" si="73"/>
        <v>1.875</v>
      </c>
      <c r="V131" s="90">
        <f t="shared" si="74"/>
        <v>1.55</v>
      </c>
      <c r="W131" s="90">
        <f t="shared" si="75"/>
        <v>2.3076923076923075</v>
      </c>
      <c r="X131" s="90">
        <f t="shared" si="76"/>
        <v>2.7272727272727271</v>
      </c>
      <c r="Y131" s="90">
        <f t="shared" si="77"/>
        <v>2.3571428571428572</v>
      </c>
      <c r="Z131" s="90">
        <f t="shared" si="56"/>
        <v>2.2181818181818183</v>
      </c>
    </row>
    <row r="132" spans="1:26" x14ac:dyDescent="0.25">
      <c r="A132" s="19" t="s">
        <v>481</v>
      </c>
      <c r="B132" s="14">
        <f t="shared" si="57"/>
        <v>0.3</v>
      </c>
      <c r="C132" s="14">
        <f t="shared" si="58"/>
        <v>0.17948717948717949</v>
      </c>
      <c r="D132" s="14">
        <f t="shared" si="59"/>
        <v>0.54166666666666663</v>
      </c>
      <c r="E132" s="14">
        <f t="shared" si="60"/>
        <v>0.2857142857142857</v>
      </c>
      <c r="F132" s="14">
        <f t="shared" si="61"/>
        <v>0.35714285714285715</v>
      </c>
      <c r="G132" s="14">
        <f t="shared" si="62"/>
        <v>0.6785714285714286</v>
      </c>
      <c r="H132" s="14">
        <f t="shared" si="63"/>
        <v>0.64</v>
      </c>
      <c r="I132" s="14">
        <f t="shared" si="64"/>
        <v>0.34482758620689657</v>
      </c>
      <c r="J132" s="14">
        <f t="shared" si="65"/>
        <v>0.47222222222222221</v>
      </c>
      <c r="K132" s="14">
        <f t="shared" si="66"/>
        <v>0.55882352941176472</v>
      </c>
      <c r="L132" s="14">
        <f t="shared" si="67"/>
        <v>0.41935483870967744</v>
      </c>
      <c r="N132" s="19" t="s">
        <v>481</v>
      </c>
      <c r="O132" s="90">
        <f t="shared" si="54"/>
        <v>5.333333333333333</v>
      </c>
      <c r="P132" s="90">
        <f t="shared" si="68"/>
        <v>6.4285714285714288</v>
      </c>
      <c r="Q132" s="90">
        <f t="shared" si="69"/>
        <v>3.4615384615384617</v>
      </c>
      <c r="R132" s="90">
        <f t="shared" si="70"/>
        <v>5.25</v>
      </c>
      <c r="S132" s="90">
        <f t="shared" si="71"/>
        <v>4</v>
      </c>
      <c r="T132" s="90">
        <f t="shared" si="72"/>
        <v>2.5263157894736841</v>
      </c>
      <c r="U132" s="90">
        <f t="shared" si="73"/>
        <v>1.5</v>
      </c>
      <c r="V132" s="90">
        <f t="shared" si="74"/>
        <v>3.6</v>
      </c>
      <c r="W132" s="90">
        <f t="shared" si="75"/>
        <v>1.8235294117647058</v>
      </c>
      <c r="X132" s="90">
        <f t="shared" si="76"/>
        <v>2.1052631578947367</v>
      </c>
      <c r="Y132" s="90">
        <f t="shared" si="77"/>
        <v>2.8461538461538463</v>
      </c>
      <c r="Z132" s="90">
        <f t="shared" si="56"/>
        <v>3.306122448979592</v>
      </c>
    </row>
    <row r="133" spans="1:26" x14ac:dyDescent="0.25">
      <c r="A133" s="86"/>
      <c r="B133" s="14">
        <f t="shared" si="57"/>
        <v>0.83606557377049184</v>
      </c>
      <c r="C133" s="14">
        <f t="shared" si="58"/>
        <v>0.58333333333333337</v>
      </c>
      <c r="D133" s="14">
        <f t="shared" si="59"/>
        <v>0.66115702479338845</v>
      </c>
      <c r="E133" s="14">
        <f t="shared" si="60"/>
        <v>0.72314049586776863</v>
      </c>
      <c r="F133" s="14">
        <f t="shared" si="61"/>
        <v>0.91575091575091572</v>
      </c>
      <c r="G133" s="14">
        <f t="shared" si="62"/>
        <v>0.72519083969465647</v>
      </c>
      <c r="H133" s="14">
        <f t="shared" si="63"/>
        <v>0.82624113475177308</v>
      </c>
      <c r="I133" s="14">
        <f t="shared" si="64"/>
        <v>0.77454545454545454</v>
      </c>
      <c r="J133" s="14">
        <f t="shared" si="65"/>
        <v>0.72473867595818819</v>
      </c>
      <c r="K133" s="14">
        <f t="shared" si="66"/>
        <v>0.6732394366197183</v>
      </c>
      <c r="L133" s="14">
        <f t="shared" si="67"/>
        <v>0.80063291139240511</v>
      </c>
      <c r="N133" s="19" t="s">
        <v>74</v>
      </c>
      <c r="O133" s="90">
        <f t="shared" si="54"/>
        <v>2.9019607843137254</v>
      </c>
      <c r="P133" s="90">
        <f t="shared" si="68"/>
        <v>3.360248447204969</v>
      </c>
      <c r="Q133" s="90">
        <f t="shared" si="69"/>
        <v>2.95</v>
      </c>
      <c r="R133" s="90">
        <f t="shared" si="70"/>
        <v>3.0742857142857143</v>
      </c>
      <c r="S133" s="90">
        <f t="shared" si="71"/>
        <v>2.2959999999999998</v>
      </c>
      <c r="T133" s="90">
        <f t="shared" si="72"/>
        <v>2.7105263157894739</v>
      </c>
      <c r="U133" s="90">
        <f t="shared" si="73"/>
        <v>1.6824034334763949</v>
      </c>
      <c r="V133" s="90">
        <f t="shared" si="74"/>
        <v>1.8169014084507042</v>
      </c>
      <c r="W133" s="90">
        <f t="shared" si="75"/>
        <v>1.7355769230769231</v>
      </c>
      <c r="X133" s="90">
        <f t="shared" si="76"/>
        <v>1.5481171548117154</v>
      </c>
      <c r="Y133" s="90">
        <f t="shared" si="77"/>
        <v>1.4150197628458498</v>
      </c>
      <c r="Z133" s="90">
        <f t="shared" si="56"/>
        <v>2.3722595078299777</v>
      </c>
    </row>
  </sheetData>
  <mergeCells count="1">
    <mergeCell ref="AA77:AN78"/>
  </mergeCells>
  <conditionalFormatting sqref="B123:L133">
    <cfRule type="colorScale" priority="4">
      <colorScale>
        <cfvo type="min"/>
        <cfvo type="percentile" val="50"/>
        <cfvo type="max"/>
        <color rgb="FF5A8AC6"/>
        <color rgb="FFFCFCFF"/>
        <color rgb="FFF8696B"/>
      </colorScale>
    </cfRule>
  </conditionalFormatting>
  <conditionalFormatting sqref="O123:Z133">
    <cfRule type="colorScale" priority="3">
      <colorScale>
        <cfvo type="min"/>
        <cfvo type="percentile" val="50"/>
        <cfvo type="max"/>
        <color rgb="FF5A8AC6"/>
        <color rgb="FFFCFCFF"/>
        <color rgb="FFF8696B"/>
      </colorScale>
    </cfRule>
  </conditionalFormatting>
  <conditionalFormatting sqref="AQ61:BC70">
    <cfRule type="colorScale" priority="2">
      <colorScale>
        <cfvo type="min"/>
        <cfvo type="percentile" val="50"/>
        <cfvo type="max"/>
        <color rgb="FF5A8AC6"/>
        <color rgb="FFFCFCFF"/>
        <color rgb="FFF8696B"/>
      </colorScale>
    </cfRule>
  </conditionalFormatting>
  <conditionalFormatting sqref="AC108:AN117">
    <cfRule type="colorScale" priority="1">
      <colorScale>
        <cfvo type="min"/>
        <cfvo type="percentile" val="50"/>
        <cfvo type="max"/>
        <color rgb="FF5A8AC6"/>
        <color rgb="FFFCFCFF"/>
        <color rgb="FFF8696B"/>
      </colorScale>
    </cfRule>
  </conditionalFormatting>
  <pageMargins left="0.7" right="0.7" top="0.75" bottom="0.75" header="0.3" footer="0.3"/>
  <pageSetup paperSize="9" orientation="portrait" r:id="rId1"/>
  <drawing r:id="rId2"/>
  <legacyDrawing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3"/>
  <sheetViews>
    <sheetView topLeftCell="A19" zoomScale="90" zoomScaleNormal="90" workbookViewId="0">
      <selection activeCell="T62" sqref="T62"/>
    </sheetView>
  </sheetViews>
  <sheetFormatPr defaultRowHeight="15" x14ac:dyDescent="0.25"/>
  <cols>
    <col min="1" max="1" width="16.140625" customWidth="1"/>
    <col min="2" max="2" width="14" customWidth="1"/>
    <col min="3" max="4" width="10.5703125" customWidth="1"/>
    <col min="5" max="5" width="10.85546875" customWidth="1"/>
    <col min="6" max="6" width="11" customWidth="1"/>
    <col min="7" max="7" width="10.7109375" customWidth="1"/>
    <col min="8" max="8" width="9.7109375" customWidth="1"/>
    <col min="9" max="9" width="10.140625" customWidth="1"/>
    <col min="10" max="10" width="10.5703125" customWidth="1"/>
    <col min="17" max="17" width="11" customWidth="1"/>
    <col min="24" max="24" width="13.85546875" customWidth="1"/>
  </cols>
  <sheetData>
    <row r="1" spans="1:10" ht="32.25" customHeight="1" x14ac:dyDescent="0.25">
      <c r="A1" s="1093" t="s">
        <v>22429</v>
      </c>
      <c r="B1" s="1093"/>
      <c r="C1" s="1093"/>
      <c r="D1" s="1093"/>
      <c r="E1" s="1093"/>
      <c r="F1" s="1093"/>
      <c r="G1" s="1093"/>
      <c r="H1" s="1093"/>
      <c r="I1" s="1093"/>
      <c r="J1" s="6"/>
    </row>
    <row r="2" spans="1:10" x14ac:dyDescent="0.25">
      <c r="A2" t="s">
        <v>22560</v>
      </c>
    </row>
    <row r="4" spans="1:10" ht="75" x14ac:dyDescent="0.25">
      <c r="A4" s="120"/>
      <c r="B4" s="120" t="s">
        <v>22087</v>
      </c>
    </row>
    <row r="5" spans="1:10" x14ac:dyDescent="0.25">
      <c r="A5" s="103" t="s">
        <v>130</v>
      </c>
      <c r="B5" s="546">
        <v>9.5693391115926327E-2</v>
      </c>
    </row>
    <row r="6" spans="1:10" x14ac:dyDescent="0.25">
      <c r="A6" s="103" t="s">
        <v>129</v>
      </c>
      <c r="B6" s="546">
        <v>8.4144099777242035E-2</v>
      </c>
      <c r="D6" s="842"/>
    </row>
    <row r="7" spans="1:10" x14ac:dyDescent="0.25">
      <c r="A7" s="103" t="s">
        <v>19</v>
      </c>
      <c r="B7" s="546">
        <v>7.4506815398541079E-2</v>
      </c>
      <c r="D7" s="842"/>
    </row>
    <row r="8" spans="1:10" x14ac:dyDescent="0.25">
      <c r="A8" s="103" t="s">
        <v>197</v>
      </c>
      <c r="B8" s="546">
        <v>6.9010275824770151E-2</v>
      </c>
      <c r="D8" s="842"/>
    </row>
    <row r="9" spans="1:10" x14ac:dyDescent="0.25">
      <c r="A9" s="103" t="s">
        <v>131</v>
      </c>
      <c r="B9" s="546">
        <v>6.859463793884879E-2</v>
      </c>
      <c r="D9" s="842"/>
    </row>
    <row r="10" spans="1:10" x14ac:dyDescent="0.25">
      <c r="A10" s="103" t="s">
        <v>111</v>
      </c>
      <c r="B10" s="546">
        <v>5.5572459959613844E-2</v>
      </c>
      <c r="D10" s="842"/>
    </row>
    <row r="11" spans="1:10" x14ac:dyDescent="0.25">
      <c r="A11" s="103" t="s">
        <v>37</v>
      </c>
      <c r="B11" s="546">
        <v>5.0354457572502682E-2</v>
      </c>
      <c r="D11" s="842"/>
    </row>
    <row r="12" spans="1:10" x14ac:dyDescent="0.25">
      <c r="A12" s="103" t="s">
        <v>112</v>
      </c>
      <c r="B12" s="546">
        <v>4.9948961187477457E-2</v>
      </c>
      <c r="D12" s="842"/>
    </row>
    <row r="13" spans="1:10" x14ac:dyDescent="0.25">
      <c r="A13" s="103" t="s">
        <v>22366</v>
      </c>
      <c r="B13" s="546">
        <v>4.8528497631449209E-2</v>
      </c>
      <c r="D13" s="842"/>
    </row>
    <row r="14" spans="1:10" x14ac:dyDescent="0.25">
      <c r="A14" s="103" t="s">
        <v>109</v>
      </c>
      <c r="B14" s="546">
        <v>4.8435434111943586E-2</v>
      </c>
      <c r="D14" s="842"/>
    </row>
    <row r="15" spans="1:10" x14ac:dyDescent="0.25">
      <c r="A15" s="103" t="s">
        <v>119</v>
      </c>
      <c r="B15" s="546">
        <v>4.799275433271321E-2</v>
      </c>
      <c r="D15" s="842"/>
    </row>
    <row r="16" spans="1:10" x14ac:dyDescent="0.25">
      <c r="A16" s="103" t="s">
        <v>164</v>
      </c>
      <c r="B16" s="546">
        <v>4.6141272462755657E-2</v>
      </c>
      <c r="D16" s="842"/>
    </row>
    <row r="17" spans="1:4" x14ac:dyDescent="0.25">
      <c r="A17" s="103" t="s">
        <v>123</v>
      </c>
      <c r="B17" s="546">
        <v>4.4188901091801798E-2</v>
      </c>
      <c r="D17" s="842"/>
    </row>
    <row r="18" spans="1:4" x14ac:dyDescent="0.25">
      <c r="A18" s="103" t="s">
        <v>355</v>
      </c>
      <c r="B18" s="546">
        <v>4.3946807552607089E-2</v>
      </c>
      <c r="D18" s="842"/>
    </row>
    <row r="19" spans="1:4" x14ac:dyDescent="0.25">
      <c r="A19" s="103" t="s">
        <v>105</v>
      </c>
      <c r="B19" s="546">
        <v>4.1250356836996863E-2</v>
      </c>
      <c r="D19" s="842"/>
    </row>
    <row r="20" spans="1:4" x14ac:dyDescent="0.25">
      <c r="A20" s="103" t="s">
        <v>157</v>
      </c>
      <c r="B20" s="546">
        <v>3.9462429041273853E-2</v>
      </c>
      <c r="D20" s="842"/>
    </row>
    <row r="21" spans="1:4" x14ac:dyDescent="0.25">
      <c r="A21" s="103" t="s">
        <v>114</v>
      </c>
      <c r="B21" s="546">
        <v>3.7704948892193592E-2</v>
      </c>
      <c r="D21" s="842"/>
    </row>
    <row r="22" spans="1:4" x14ac:dyDescent="0.25">
      <c r="A22" s="103" t="s">
        <v>134</v>
      </c>
      <c r="B22" s="546">
        <v>3.6159993342712478E-2</v>
      </c>
      <c r="D22" s="842"/>
    </row>
    <row r="23" spans="1:4" x14ac:dyDescent="0.25">
      <c r="A23" s="103" t="s">
        <v>352</v>
      </c>
      <c r="B23" s="546">
        <v>3.5835136184611968E-2</v>
      </c>
      <c r="D23" s="842"/>
    </row>
    <row r="24" spans="1:4" x14ac:dyDescent="0.25">
      <c r="A24" s="111" t="s">
        <v>110</v>
      </c>
      <c r="B24" s="127">
        <v>3.5751682872101717E-2</v>
      </c>
      <c r="D24" s="842"/>
    </row>
    <row r="25" spans="1:4" x14ac:dyDescent="0.25">
      <c r="A25" s="103" t="s">
        <v>118</v>
      </c>
      <c r="B25" s="546">
        <v>3.1901041666666664E-2</v>
      </c>
      <c r="D25" s="842"/>
    </row>
    <row r="26" spans="1:4" x14ac:dyDescent="0.25">
      <c r="A26" s="103" t="s">
        <v>163</v>
      </c>
      <c r="B26" s="546">
        <v>3.1324933815681869E-2</v>
      </c>
      <c r="D26" s="842"/>
    </row>
    <row r="27" spans="1:4" x14ac:dyDescent="0.25">
      <c r="A27" s="103" t="s">
        <v>120</v>
      </c>
      <c r="B27" s="546">
        <v>2.8551659099983199E-2</v>
      </c>
      <c r="D27" s="842"/>
    </row>
    <row r="28" spans="1:4" x14ac:dyDescent="0.25">
      <c r="A28" s="103" t="s">
        <v>159</v>
      </c>
      <c r="B28" s="546">
        <v>2.6419325247171541E-2</v>
      </c>
      <c r="D28" s="842"/>
    </row>
    <row r="29" spans="1:4" x14ac:dyDescent="0.25">
      <c r="A29" s="103" t="s">
        <v>22069</v>
      </c>
      <c r="B29" s="546">
        <v>2.5854639471416259E-2</v>
      </c>
      <c r="D29" s="842"/>
    </row>
    <row r="30" spans="1:4" x14ac:dyDescent="0.25">
      <c r="A30" s="103" t="s">
        <v>193</v>
      </c>
      <c r="B30" s="546">
        <v>2.4618845288677832E-2</v>
      </c>
      <c r="D30" s="842"/>
    </row>
    <row r="31" spans="1:4" x14ac:dyDescent="0.25">
      <c r="A31" s="103" t="s">
        <v>385</v>
      </c>
      <c r="B31" s="546">
        <v>2.2927799179818565E-2</v>
      </c>
      <c r="D31" s="842"/>
    </row>
    <row r="32" spans="1:4" x14ac:dyDescent="0.25">
      <c r="A32" s="103" t="s">
        <v>86</v>
      </c>
      <c r="B32" s="546">
        <v>2.1728633510381457E-2</v>
      </c>
      <c r="D32" s="842"/>
    </row>
    <row r="33" spans="1:28" x14ac:dyDescent="0.25">
      <c r="A33" s="103" t="s">
        <v>194</v>
      </c>
      <c r="B33" s="546">
        <v>1.5122520420070012E-2</v>
      </c>
      <c r="D33" s="842"/>
    </row>
    <row r="34" spans="1:28" x14ac:dyDescent="0.25">
      <c r="A34" s="103" t="s">
        <v>383</v>
      </c>
      <c r="B34" s="546">
        <v>1.2812127274825901E-2</v>
      </c>
      <c r="D34" s="842"/>
    </row>
    <row r="35" spans="1:28" x14ac:dyDescent="0.25">
      <c r="A35" s="103" t="s">
        <v>124</v>
      </c>
      <c r="B35" s="546">
        <v>1.1875577767050635E-2</v>
      </c>
      <c r="D35" s="842"/>
    </row>
    <row r="36" spans="1:28" x14ac:dyDescent="0.25">
      <c r="A36" s="103" t="s">
        <v>348</v>
      </c>
      <c r="B36" s="546">
        <v>9.6158154717496305E-3</v>
      </c>
      <c r="D36" s="842"/>
    </row>
    <row r="38" spans="1:28" x14ac:dyDescent="0.25">
      <c r="A38" s="843" t="s">
        <v>22465</v>
      </c>
    </row>
    <row r="39" spans="1:28" x14ac:dyDescent="0.25">
      <c r="A39" s="87" t="s">
        <v>22523</v>
      </c>
    </row>
    <row r="40" spans="1:28" ht="15.75" thickBot="1" x14ac:dyDescent="0.3">
      <c r="B40" s="87"/>
      <c r="C40" s="87"/>
      <c r="D40" s="66"/>
      <c r="E40" s="87"/>
      <c r="F40" s="87"/>
      <c r="G40" s="87"/>
      <c r="H40" s="87"/>
      <c r="I40" s="87"/>
      <c r="J40" s="87"/>
      <c r="K40" s="87"/>
      <c r="L40" s="87"/>
      <c r="M40" s="87"/>
      <c r="N40" s="87"/>
      <c r="O40" s="87"/>
      <c r="P40" s="87"/>
      <c r="Q40" s="87"/>
      <c r="R40" s="87"/>
      <c r="S40" s="87"/>
      <c r="T40" s="87"/>
      <c r="U40" s="87"/>
      <c r="V40" s="87"/>
      <c r="W40" s="87"/>
      <c r="X40" s="87"/>
      <c r="Y40" s="87"/>
      <c r="Z40" s="87"/>
      <c r="AA40" s="87"/>
      <c r="AB40" s="87"/>
    </row>
    <row r="41" spans="1:28" s="842" customFormat="1" x14ac:dyDescent="0.25">
      <c r="A41" s="518" t="s">
        <v>22561</v>
      </c>
      <c r="B41" s="519"/>
      <c r="C41" s="519"/>
      <c r="D41" s="519"/>
      <c r="E41" s="519"/>
      <c r="F41" s="519"/>
      <c r="G41" s="519"/>
      <c r="H41" s="519"/>
      <c r="I41" s="519"/>
      <c r="J41" s="520"/>
      <c r="K41" s="87" t="s">
        <v>22071</v>
      </c>
      <c r="L41" s="87"/>
      <c r="M41" s="87"/>
      <c r="N41" s="87"/>
      <c r="O41" s="87"/>
      <c r="P41" s="87"/>
      <c r="Q41" s="87"/>
      <c r="R41" s="87"/>
      <c r="S41" s="87"/>
      <c r="T41" s="87"/>
      <c r="U41" s="87"/>
      <c r="V41" s="87"/>
      <c r="W41" s="87"/>
      <c r="X41" s="87"/>
      <c r="Y41" s="87"/>
      <c r="Z41" s="87"/>
      <c r="AA41" s="87"/>
      <c r="AB41" s="87"/>
    </row>
    <row r="42" spans="1:28" s="842" customFormat="1" x14ac:dyDescent="0.25">
      <c r="A42" s="163" t="s">
        <v>414</v>
      </c>
      <c r="B42" s="161" t="s">
        <v>416</v>
      </c>
      <c r="C42" s="48" t="s">
        <v>22520</v>
      </c>
      <c r="D42" s="48"/>
      <c r="E42" s="48"/>
      <c r="F42" s="48"/>
      <c r="G42" s="48"/>
      <c r="H42" s="48"/>
      <c r="I42" s="48"/>
      <c r="J42" s="156"/>
      <c r="K42" s="87" t="s">
        <v>22070</v>
      </c>
      <c r="L42" s="87"/>
      <c r="M42" s="87"/>
      <c r="N42" s="87"/>
      <c r="O42" s="87"/>
      <c r="P42" s="87"/>
      <c r="Q42" s="87"/>
      <c r="R42" s="87"/>
      <c r="S42" s="87"/>
      <c r="T42" s="87"/>
      <c r="U42" s="87"/>
      <c r="V42" s="87"/>
      <c r="W42" s="87"/>
      <c r="X42" s="87"/>
      <c r="Y42" s="87"/>
      <c r="Z42" s="87"/>
      <c r="AA42" s="87"/>
      <c r="AB42" s="87"/>
    </row>
    <row r="43" spans="1:28" s="842" customFormat="1" x14ac:dyDescent="0.25">
      <c r="A43" s="163" t="s">
        <v>418</v>
      </c>
      <c r="B43" s="161" t="s">
        <v>416</v>
      </c>
      <c r="C43" s="48" t="s">
        <v>22526</v>
      </c>
      <c r="D43" s="48"/>
      <c r="E43" s="48"/>
      <c r="F43" s="48"/>
      <c r="G43" s="48"/>
      <c r="H43" s="48"/>
      <c r="I43" s="48"/>
      <c r="J43" s="156"/>
      <c r="K43" s="87" t="s">
        <v>22072</v>
      </c>
      <c r="L43" s="87"/>
      <c r="M43" s="87"/>
      <c r="N43" s="87"/>
      <c r="O43" s="87"/>
      <c r="P43" s="87"/>
      <c r="Q43" s="87"/>
      <c r="R43" s="87"/>
      <c r="S43" s="87"/>
      <c r="T43" s="87"/>
      <c r="U43" s="87"/>
      <c r="V43" s="87"/>
      <c r="W43" s="87"/>
      <c r="X43" s="87"/>
      <c r="Y43" s="87"/>
      <c r="Z43" s="87"/>
      <c r="AA43" s="87"/>
      <c r="AB43" s="87"/>
    </row>
    <row r="44" spans="1:28" s="842" customFormat="1" ht="15.75" thickBot="1" x14ac:dyDescent="0.3">
      <c r="A44" s="164" t="s">
        <v>419</v>
      </c>
      <c r="B44" s="162" t="s">
        <v>416</v>
      </c>
      <c r="C44" s="157" t="s">
        <v>22068</v>
      </c>
      <c r="D44" s="157"/>
      <c r="E44" s="157"/>
      <c r="F44" s="157"/>
      <c r="G44" s="157"/>
      <c r="H44" s="157"/>
      <c r="I44" s="157"/>
      <c r="J44" s="158"/>
      <c r="K44" s="87" t="s">
        <v>22073</v>
      </c>
      <c r="L44" s="87"/>
      <c r="M44" s="87"/>
      <c r="N44" s="87"/>
      <c r="O44" s="87"/>
      <c r="P44" s="87"/>
      <c r="Q44" s="87"/>
      <c r="R44" s="87"/>
      <c r="S44" s="87"/>
      <c r="T44" s="87"/>
      <c r="U44" s="87"/>
      <c r="V44" s="87"/>
      <c r="W44" s="87"/>
      <c r="X44" s="87"/>
      <c r="Y44" s="87"/>
      <c r="Z44" s="87"/>
      <c r="AA44" s="87"/>
      <c r="AB44" s="87"/>
    </row>
    <row r="45" spans="1:28" x14ac:dyDescent="0.25">
      <c r="A45" s="87"/>
      <c r="B45" s="87"/>
      <c r="C45" s="87"/>
      <c r="D45" s="87"/>
      <c r="E45" s="87"/>
      <c r="F45" s="87"/>
      <c r="G45" s="87"/>
      <c r="H45" s="87"/>
      <c r="I45" s="87"/>
      <c r="J45" s="87"/>
      <c r="K45" s="87"/>
      <c r="L45" s="87"/>
      <c r="M45" s="87"/>
      <c r="N45" s="87"/>
      <c r="O45" s="87"/>
      <c r="P45" s="87"/>
      <c r="Q45" s="87"/>
      <c r="R45" s="87"/>
      <c r="S45" s="87"/>
      <c r="T45" s="87"/>
      <c r="U45" s="87"/>
      <c r="V45" s="87"/>
      <c r="W45" s="87"/>
      <c r="X45" s="87"/>
      <c r="Y45" s="87"/>
      <c r="Z45" s="87"/>
      <c r="AA45" s="87"/>
      <c r="AB45" s="87"/>
    </row>
    <row r="46" spans="1:28" s="842" customFormat="1" x14ac:dyDescent="0.25">
      <c r="A46" s="87"/>
      <c r="B46" s="87"/>
      <c r="C46" s="87"/>
      <c r="D46" s="87"/>
      <c r="E46" s="87"/>
      <c r="F46" s="87"/>
      <c r="G46" s="87"/>
      <c r="H46" s="87"/>
      <c r="I46" s="87"/>
      <c r="J46" s="87"/>
      <c r="K46" s="87"/>
      <c r="L46" s="87"/>
      <c r="M46" s="87"/>
      <c r="N46" s="87"/>
      <c r="O46" s="87"/>
      <c r="P46" s="87"/>
      <c r="Q46" s="87"/>
      <c r="R46" s="87"/>
      <c r="S46" s="87"/>
      <c r="T46" s="87"/>
      <c r="U46" s="87"/>
      <c r="V46" s="87"/>
      <c r="W46" s="87"/>
      <c r="X46" s="87"/>
      <c r="Y46" s="87"/>
      <c r="Z46" s="87"/>
      <c r="AA46" s="87"/>
      <c r="AB46" s="87"/>
    </row>
    <row r="47" spans="1:28" x14ac:dyDescent="0.25">
      <c r="A47" s="87"/>
      <c r="B47" s="87"/>
      <c r="C47" s="846" t="s">
        <v>22520</v>
      </c>
      <c r="D47" s="847"/>
      <c r="E47" s="847"/>
      <c r="F47" s="847"/>
      <c r="G47" s="848"/>
      <c r="H47" s="846" t="s">
        <v>22525</v>
      </c>
      <c r="I47" s="847"/>
      <c r="J47" s="847"/>
      <c r="K47" s="847"/>
      <c r="L47" s="849"/>
      <c r="M47" s="846" t="s">
        <v>22524</v>
      </c>
      <c r="N47" s="847"/>
      <c r="O47" s="847"/>
      <c r="P47" s="847"/>
      <c r="Q47" s="848"/>
      <c r="R47" s="87"/>
      <c r="S47" s="87"/>
      <c r="T47" s="87"/>
      <c r="U47" s="87"/>
      <c r="V47" s="87"/>
    </row>
    <row r="48" spans="1:28" ht="81.75" customHeight="1" x14ac:dyDescent="0.25">
      <c r="A48" s="10"/>
      <c r="B48" s="1117" t="s">
        <v>21933</v>
      </c>
      <c r="C48" s="1117"/>
      <c r="D48" s="1117"/>
      <c r="E48" s="1117"/>
      <c r="F48" s="1117"/>
      <c r="G48" s="1117" t="s">
        <v>21932</v>
      </c>
      <c r="H48" s="1117"/>
      <c r="I48" s="1117"/>
      <c r="J48" s="1117"/>
      <c r="K48" s="1117"/>
      <c r="L48" s="1117" t="s">
        <v>392</v>
      </c>
      <c r="M48" s="1117"/>
      <c r="N48" s="1117"/>
      <c r="O48" s="1117"/>
      <c r="P48" s="1117"/>
      <c r="Q48" s="844" t="s">
        <v>22527</v>
      </c>
      <c r="R48" s="87"/>
      <c r="S48" s="87"/>
      <c r="T48" s="87"/>
      <c r="U48" s="87"/>
      <c r="V48" s="87"/>
    </row>
    <row r="49" spans="1:17" x14ac:dyDescent="0.25">
      <c r="A49" s="10"/>
      <c r="B49" s="32" t="s">
        <v>54</v>
      </c>
      <c r="C49" s="32" t="s">
        <v>55</v>
      </c>
      <c r="D49" s="32" t="s">
        <v>195</v>
      </c>
      <c r="E49" s="32" t="s">
        <v>313</v>
      </c>
      <c r="F49" s="32" t="s">
        <v>369</v>
      </c>
      <c r="G49" s="32" t="s">
        <v>54</v>
      </c>
      <c r="H49" s="32" t="s">
        <v>55</v>
      </c>
      <c r="I49" s="32" t="s">
        <v>195</v>
      </c>
      <c r="J49" s="32" t="s">
        <v>313</v>
      </c>
      <c r="K49" s="32" t="s">
        <v>369</v>
      </c>
      <c r="L49" s="32" t="s">
        <v>54</v>
      </c>
      <c r="M49" s="32" t="s">
        <v>55</v>
      </c>
      <c r="N49" s="32" t="s">
        <v>195</v>
      </c>
      <c r="O49" s="32" t="s">
        <v>313</v>
      </c>
      <c r="P49" s="32" t="s">
        <v>369</v>
      </c>
      <c r="Q49" s="851">
        <v>2016</v>
      </c>
    </row>
    <row r="50" spans="1:17" x14ac:dyDescent="0.25">
      <c r="A50" s="86" t="s">
        <v>157</v>
      </c>
      <c r="B50" s="5">
        <v>221907.1</v>
      </c>
      <c r="C50" s="5">
        <v>222919</v>
      </c>
      <c r="D50" s="5">
        <v>218613</v>
      </c>
      <c r="E50" s="5" t="s">
        <v>63</v>
      </c>
      <c r="F50" s="5" t="s">
        <v>63</v>
      </c>
      <c r="G50" s="5">
        <v>68299.5</v>
      </c>
      <c r="H50" s="5">
        <v>73350</v>
      </c>
      <c r="I50" s="5">
        <v>77093</v>
      </c>
      <c r="J50" s="5" t="s">
        <v>63</v>
      </c>
      <c r="K50" s="5" t="s">
        <v>63</v>
      </c>
      <c r="L50" s="5">
        <v>8101</v>
      </c>
      <c r="M50" s="5">
        <v>8400</v>
      </c>
      <c r="N50" s="5">
        <v>8627</v>
      </c>
      <c r="O50" s="5" t="s">
        <v>63</v>
      </c>
      <c r="P50" s="5" t="s">
        <v>63</v>
      </c>
      <c r="Q50" s="26">
        <f>N50/D50</f>
        <v>3.9462429041273853E-2</v>
      </c>
    </row>
    <row r="51" spans="1:17" x14ac:dyDescent="0.25">
      <c r="A51" s="86" t="s">
        <v>19</v>
      </c>
      <c r="B51" s="5" t="s">
        <v>63</v>
      </c>
      <c r="C51" s="5">
        <v>28323.599999999999</v>
      </c>
      <c r="D51" s="5">
        <v>29593.7</v>
      </c>
      <c r="E51" s="5">
        <v>30049.599999999999</v>
      </c>
      <c r="F51" s="5" t="s">
        <v>63</v>
      </c>
      <c r="G51" s="5" t="s">
        <v>63</v>
      </c>
      <c r="H51" s="5">
        <v>24066.6</v>
      </c>
      <c r="I51" s="5">
        <v>24639.7</v>
      </c>
      <c r="J51" s="5">
        <v>26170.2</v>
      </c>
      <c r="K51" s="5" t="s">
        <v>63</v>
      </c>
      <c r="L51" s="5" t="s">
        <v>63</v>
      </c>
      <c r="M51" s="5">
        <v>2206.9</v>
      </c>
      <c r="N51" s="5">
        <v>2189.1</v>
      </c>
      <c r="O51" s="5">
        <v>2238.9</v>
      </c>
      <c r="P51" s="5" t="s">
        <v>63</v>
      </c>
      <c r="Q51" s="26">
        <f t="shared" ref="Q51:Q62" si="0">O51/E51</f>
        <v>7.4506815398541079E-2</v>
      </c>
    </row>
    <row r="52" spans="1:17" x14ac:dyDescent="0.25">
      <c r="A52" s="86" t="s">
        <v>383</v>
      </c>
      <c r="B52" s="5">
        <v>84551</v>
      </c>
      <c r="C52" s="5">
        <v>82720</v>
      </c>
      <c r="D52" s="5" t="s">
        <v>63</v>
      </c>
      <c r="E52" s="5">
        <v>77973</v>
      </c>
      <c r="F52" s="5">
        <v>74571</v>
      </c>
      <c r="G52" s="5">
        <v>3062</v>
      </c>
      <c r="H52" s="5">
        <v>3319</v>
      </c>
      <c r="I52" s="5" t="s">
        <v>63</v>
      </c>
      <c r="J52" s="5">
        <v>4516</v>
      </c>
      <c r="K52" s="5">
        <v>5034</v>
      </c>
      <c r="L52" s="5">
        <v>1192</v>
      </c>
      <c r="M52" s="5">
        <v>1216</v>
      </c>
      <c r="N52" s="5">
        <v>1199</v>
      </c>
      <c r="O52" s="5">
        <v>999</v>
      </c>
      <c r="P52" s="5">
        <v>881</v>
      </c>
      <c r="Q52" s="26">
        <f>O52/E52</f>
        <v>1.2812127274825901E-2</v>
      </c>
    </row>
    <row r="53" spans="1:17" x14ac:dyDescent="0.25">
      <c r="A53" s="86" t="s">
        <v>105</v>
      </c>
      <c r="B53" s="5">
        <v>65947</v>
      </c>
      <c r="C53" s="5">
        <v>67114</v>
      </c>
      <c r="D53" s="5" t="s">
        <v>63</v>
      </c>
      <c r="E53" s="5">
        <v>70060</v>
      </c>
      <c r="F53" s="5" t="s">
        <v>63</v>
      </c>
      <c r="G53" s="5">
        <v>36993</v>
      </c>
      <c r="H53" s="5">
        <v>38592</v>
      </c>
      <c r="I53" s="5">
        <v>39093</v>
      </c>
      <c r="J53" s="5">
        <v>43162</v>
      </c>
      <c r="K53" s="5" t="s">
        <v>63</v>
      </c>
      <c r="L53" s="5">
        <v>2464</v>
      </c>
      <c r="M53" s="5">
        <v>2581</v>
      </c>
      <c r="N53" s="5">
        <v>2800</v>
      </c>
      <c r="O53" s="5">
        <v>2890</v>
      </c>
      <c r="P53" s="5" t="s">
        <v>63</v>
      </c>
      <c r="Q53" s="26">
        <f t="shared" si="0"/>
        <v>4.1250356836996863E-2</v>
      </c>
    </row>
    <row r="54" spans="1:17" x14ac:dyDescent="0.25">
      <c r="A54" s="86" t="s">
        <v>355</v>
      </c>
      <c r="B54" s="5">
        <v>38303</v>
      </c>
      <c r="C54" s="5">
        <v>35556</v>
      </c>
      <c r="D54" s="5">
        <v>34158</v>
      </c>
      <c r="E54" s="5">
        <v>33313</v>
      </c>
      <c r="F54" s="5" t="s">
        <v>63</v>
      </c>
      <c r="G54" s="5">
        <v>26918</v>
      </c>
      <c r="H54" s="5">
        <v>26454</v>
      </c>
      <c r="I54" s="5">
        <v>27118</v>
      </c>
      <c r="J54" s="5">
        <v>25606</v>
      </c>
      <c r="K54" s="5" t="s">
        <v>63</v>
      </c>
      <c r="L54" s="5">
        <v>1202</v>
      </c>
      <c r="M54" s="5">
        <v>1363</v>
      </c>
      <c r="N54" s="5">
        <v>1442</v>
      </c>
      <c r="O54" s="5">
        <v>1464</v>
      </c>
      <c r="P54" s="5" t="s">
        <v>63</v>
      </c>
      <c r="Q54" s="26">
        <f t="shared" si="0"/>
        <v>4.3946807552607089E-2</v>
      </c>
    </row>
    <row r="55" spans="1:17" x14ac:dyDescent="0.25">
      <c r="A55" s="86" t="s">
        <v>348</v>
      </c>
      <c r="B55" s="5">
        <v>4229460</v>
      </c>
      <c r="C55" s="5">
        <v>5085064</v>
      </c>
      <c r="D55" s="5">
        <v>5436486</v>
      </c>
      <c r="E55" s="5">
        <v>5735447</v>
      </c>
      <c r="F55" s="5">
        <v>6006307</v>
      </c>
      <c r="G55" s="5">
        <v>570279</v>
      </c>
      <c r="H55" s="5">
        <v>594051</v>
      </c>
      <c r="I55" s="5">
        <v>614898</v>
      </c>
      <c r="J55" s="5">
        <v>629892</v>
      </c>
      <c r="K55" s="5">
        <v>635297</v>
      </c>
      <c r="L55" s="5">
        <v>52755</v>
      </c>
      <c r="M55" s="5">
        <v>54218</v>
      </c>
      <c r="N55" s="5">
        <v>54891</v>
      </c>
      <c r="O55" s="5">
        <v>55151</v>
      </c>
      <c r="P55" s="5">
        <v>56464</v>
      </c>
      <c r="Q55" s="26">
        <f t="shared" si="0"/>
        <v>9.6158154717496305E-3</v>
      </c>
    </row>
    <row r="56" spans="1:17" x14ac:dyDescent="0.25">
      <c r="A56" s="86" t="s">
        <v>352</v>
      </c>
      <c r="B56" s="5" t="s">
        <v>63</v>
      </c>
      <c r="C56" s="5">
        <v>18059</v>
      </c>
      <c r="D56" s="5">
        <v>18951</v>
      </c>
      <c r="E56" s="5">
        <v>18027</v>
      </c>
      <c r="F56" s="5" t="s">
        <v>63</v>
      </c>
      <c r="G56" s="5" t="s">
        <v>63</v>
      </c>
      <c r="H56" s="5">
        <v>16261</v>
      </c>
      <c r="I56" s="5">
        <v>16291</v>
      </c>
      <c r="J56" s="5">
        <v>15338</v>
      </c>
      <c r="K56" s="5" t="s">
        <v>63</v>
      </c>
      <c r="L56" s="5" t="s">
        <v>63</v>
      </c>
      <c r="M56" s="5">
        <v>855</v>
      </c>
      <c r="N56" s="5">
        <v>878</v>
      </c>
      <c r="O56" s="5">
        <v>646</v>
      </c>
      <c r="P56" s="5" t="s">
        <v>63</v>
      </c>
      <c r="Q56" s="26">
        <f t="shared" si="0"/>
        <v>3.5835136184611968E-2</v>
      </c>
    </row>
    <row r="57" spans="1:17" x14ac:dyDescent="0.25">
      <c r="A57" s="86" t="s">
        <v>371</v>
      </c>
      <c r="B57" s="5">
        <v>3374</v>
      </c>
      <c r="C57" s="5">
        <v>3589</v>
      </c>
      <c r="D57" s="5">
        <v>3564</v>
      </c>
      <c r="E57" s="5">
        <v>3481</v>
      </c>
      <c r="F57" s="5" t="s">
        <v>63</v>
      </c>
      <c r="G57" s="5">
        <v>1855</v>
      </c>
      <c r="H57" s="5">
        <v>3061</v>
      </c>
      <c r="I57" s="5">
        <v>3352</v>
      </c>
      <c r="J57" s="5">
        <v>3893</v>
      </c>
      <c r="K57" s="5" t="s">
        <v>63</v>
      </c>
      <c r="L57" s="5">
        <v>52</v>
      </c>
      <c r="M57" s="5">
        <v>60</v>
      </c>
      <c r="N57" s="5">
        <v>77</v>
      </c>
      <c r="O57" s="5">
        <v>90</v>
      </c>
      <c r="P57" s="5" t="s">
        <v>63</v>
      </c>
      <c r="Q57" s="26">
        <f t="shared" si="0"/>
        <v>2.5854639471416259E-2</v>
      </c>
    </row>
    <row r="58" spans="1:17" x14ac:dyDescent="0.25">
      <c r="A58" s="86" t="s">
        <v>109</v>
      </c>
      <c r="B58" s="5">
        <v>38806</v>
      </c>
      <c r="C58" s="5">
        <v>41075</v>
      </c>
      <c r="D58" s="5">
        <v>42502</v>
      </c>
      <c r="E58" s="5">
        <v>45380</v>
      </c>
      <c r="F58" s="5" t="s">
        <v>63</v>
      </c>
      <c r="G58" s="5">
        <v>17522</v>
      </c>
      <c r="H58" s="5">
        <v>18420</v>
      </c>
      <c r="I58" s="5">
        <v>20475</v>
      </c>
      <c r="J58" s="5">
        <v>27703</v>
      </c>
      <c r="K58" s="5" t="s">
        <v>63</v>
      </c>
      <c r="L58" s="5">
        <v>1888</v>
      </c>
      <c r="M58" s="5">
        <v>2126</v>
      </c>
      <c r="N58" s="5">
        <v>2176</v>
      </c>
      <c r="O58" s="5">
        <v>2198</v>
      </c>
      <c r="P58" s="5" t="s">
        <v>63</v>
      </c>
      <c r="Q58" s="26">
        <f t="shared" si="0"/>
        <v>4.8435434111943586E-2</v>
      </c>
    </row>
    <row r="59" spans="1:17" x14ac:dyDescent="0.25">
      <c r="A59" s="845" t="s">
        <v>110</v>
      </c>
      <c r="B59" s="850">
        <v>7522</v>
      </c>
      <c r="C59" s="850">
        <v>6913</v>
      </c>
      <c r="D59" s="850">
        <v>6824</v>
      </c>
      <c r="E59" s="850">
        <v>6685</v>
      </c>
      <c r="F59" s="850" t="s">
        <v>63</v>
      </c>
      <c r="G59" s="850">
        <v>3112</v>
      </c>
      <c r="H59" s="850">
        <v>3064</v>
      </c>
      <c r="I59" s="850">
        <v>3459</v>
      </c>
      <c r="J59" s="850">
        <v>3338</v>
      </c>
      <c r="K59" s="850" t="s">
        <v>63</v>
      </c>
      <c r="L59" s="850">
        <v>233</v>
      </c>
      <c r="M59" s="850">
        <v>213</v>
      </c>
      <c r="N59" s="850">
        <v>208</v>
      </c>
      <c r="O59" s="850">
        <v>239</v>
      </c>
      <c r="P59" s="850" t="s">
        <v>63</v>
      </c>
      <c r="Q59" s="127">
        <f>O59/E59</f>
        <v>3.5751682872101717E-2</v>
      </c>
    </row>
    <row r="60" spans="1:17" x14ac:dyDescent="0.25">
      <c r="A60" s="86" t="s">
        <v>111</v>
      </c>
      <c r="B60" s="5">
        <v>33669</v>
      </c>
      <c r="C60" s="5">
        <v>34318</v>
      </c>
      <c r="D60" s="5">
        <v>36998</v>
      </c>
      <c r="E60" s="5">
        <v>36151</v>
      </c>
      <c r="F60" s="5" t="s">
        <v>63</v>
      </c>
      <c r="G60" s="5">
        <v>17141</v>
      </c>
      <c r="H60" s="5">
        <v>17547</v>
      </c>
      <c r="I60" s="5">
        <v>17831</v>
      </c>
      <c r="J60" s="5">
        <v>17906</v>
      </c>
      <c r="K60" s="5" t="s">
        <v>63</v>
      </c>
      <c r="L60" s="5">
        <v>1899</v>
      </c>
      <c r="M60" s="5">
        <v>2013</v>
      </c>
      <c r="N60" s="5">
        <v>2000</v>
      </c>
      <c r="O60" s="5">
        <v>2009</v>
      </c>
      <c r="P60" s="5" t="s">
        <v>63</v>
      </c>
      <c r="Q60" s="26">
        <f t="shared" si="0"/>
        <v>5.5572459959613844E-2</v>
      </c>
    </row>
    <row r="61" spans="1:17" x14ac:dyDescent="0.25">
      <c r="A61" s="86" t="s">
        <v>112</v>
      </c>
      <c r="B61" s="5">
        <v>239564</v>
      </c>
      <c r="C61" s="5">
        <v>240836</v>
      </c>
      <c r="D61" s="5">
        <v>246796</v>
      </c>
      <c r="E61" s="5">
        <v>260586</v>
      </c>
      <c r="F61" s="5" t="s">
        <v>63</v>
      </c>
      <c r="G61" s="5">
        <v>259849</v>
      </c>
      <c r="H61" s="5">
        <v>268090</v>
      </c>
      <c r="I61" s="5">
        <v>277242</v>
      </c>
      <c r="J61" s="5">
        <v>286340</v>
      </c>
      <c r="K61" s="5" t="s">
        <v>63</v>
      </c>
      <c r="L61" s="5">
        <v>13419</v>
      </c>
      <c r="M61" s="5">
        <v>13729</v>
      </c>
      <c r="N61" s="5">
        <v>13774</v>
      </c>
      <c r="O61" s="5">
        <v>13016</v>
      </c>
      <c r="P61" s="5" t="s">
        <v>63</v>
      </c>
      <c r="Q61" s="26">
        <f t="shared" si="0"/>
        <v>4.9948961187477457E-2</v>
      </c>
    </row>
    <row r="62" spans="1:17" x14ac:dyDescent="0.25">
      <c r="A62" s="86" t="s">
        <v>385</v>
      </c>
      <c r="B62" s="5">
        <v>12254</v>
      </c>
      <c r="C62" s="5">
        <v>15516</v>
      </c>
      <c r="D62" s="5">
        <v>17141</v>
      </c>
      <c r="E62" s="5">
        <v>16094</v>
      </c>
      <c r="F62" s="5">
        <v>15578</v>
      </c>
      <c r="G62" s="5">
        <v>3481</v>
      </c>
      <c r="H62" s="5">
        <v>3317</v>
      </c>
      <c r="I62" s="5">
        <v>3892</v>
      </c>
      <c r="J62" s="5">
        <v>4233</v>
      </c>
      <c r="K62" s="5">
        <v>5623</v>
      </c>
      <c r="L62" s="5">
        <v>406</v>
      </c>
      <c r="M62" s="5">
        <v>450</v>
      </c>
      <c r="N62" s="5">
        <v>349</v>
      </c>
      <c r="O62" s="5">
        <v>369</v>
      </c>
      <c r="P62" s="5">
        <v>469</v>
      </c>
      <c r="Q62" s="26">
        <f t="shared" si="0"/>
        <v>2.2927799179818565E-2</v>
      </c>
    </row>
    <row r="63" spans="1:17" x14ac:dyDescent="0.25">
      <c r="A63" s="86" t="s">
        <v>113</v>
      </c>
      <c r="B63" s="5"/>
      <c r="C63" s="5"/>
      <c r="D63" s="5"/>
      <c r="E63" s="5"/>
      <c r="F63" s="5"/>
      <c r="G63" s="5">
        <v>183931</v>
      </c>
      <c r="H63" s="5">
        <v>191000</v>
      </c>
      <c r="I63" s="5">
        <v>196668</v>
      </c>
      <c r="J63" s="5">
        <v>202984</v>
      </c>
      <c r="K63" s="5" t="s">
        <v>63</v>
      </c>
      <c r="L63" s="5">
        <v>27707</v>
      </c>
      <c r="M63" s="5">
        <v>28147</v>
      </c>
      <c r="N63" s="5">
        <v>29218</v>
      </c>
      <c r="O63" s="5">
        <v>29303</v>
      </c>
      <c r="P63" s="5" t="s">
        <v>63</v>
      </c>
      <c r="Q63" s="26"/>
    </row>
    <row r="64" spans="1:17" x14ac:dyDescent="0.25">
      <c r="A64" s="86" t="s">
        <v>114</v>
      </c>
      <c r="B64" s="5">
        <v>53394</v>
      </c>
      <c r="C64" s="5">
        <v>53979</v>
      </c>
      <c r="D64" s="5" t="s">
        <v>63</v>
      </c>
      <c r="E64" s="5">
        <v>53123</v>
      </c>
      <c r="F64" s="5" t="s">
        <v>63</v>
      </c>
      <c r="G64" s="5">
        <v>11299</v>
      </c>
      <c r="H64" s="5">
        <v>11730</v>
      </c>
      <c r="I64" s="5" t="s">
        <v>63</v>
      </c>
      <c r="J64" s="5">
        <v>14803</v>
      </c>
      <c r="K64" s="5" t="s">
        <v>63</v>
      </c>
      <c r="L64" s="5">
        <v>1527</v>
      </c>
      <c r="M64" s="5">
        <v>1601</v>
      </c>
      <c r="N64" s="5" t="s">
        <v>63</v>
      </c>
      <c r="O64" s="5">
        <v>2003</v>
      </c>
      <c r="P64" s="5" t="s">
        <v>63</v>
      </c>
      <c r="Q64" s="26">
        <f>O64/E64</f>
        <v>3.7704948892193592E-2</v>
      </c>
    </row>
    <row r="65" spans="1:17" x14ac:dyDescent="0.25">
      <c r="A65" s="86" t="s">
        <v>118</v>
      </c>
      <c r="B65" s="5">
        <v>49386</v>
      </c>
      <c r="C65" s="5">
        <v>51761</v>
      </c>
      <c r="D65" s="5">
        <v>50688</v>
      </c>
      <c r="E65" s="5" t="s">
        <v>63</v>
      </c>
      <c r="F65" s="5" t="s">
        <v>63</v>
      </c>
      <c r="G65" s="5">
        <v>20768</v>
      </c>
      <c r="H65" s="5">
        <v>21751</v>
      </c>
      <c r="I65" s="5">
        <v>21242</v>
      </c>
      <c r="J65" s="5" t="s">
        <v>63</v>
      </c>
      <c r="K65" s="5" t="s">
        <v>63</v>
      </c>
      <c r="L65" s="5">
        <v>1541</v>
      </c>
      <c r="M65" s="5">
        <v>1546</v>
      </c>
      <c r="N65" s="5">
        <v>1617</v>
      </c>
      <c r="O65" s="5" t="s">
        <v>63</v>
      </c>
      <c r="P65" s="5" t="s">
        <v>63</v>
      </c>
      <c r="Q65" s="26">
        <f>N65/D65</f>
        <v>3.1901041666666664E-2</v>
      </c>
    </row>
    <row r="66" spans="1:17" x14ac:dyDescent="0.25">
      <c r="A66" s="86" t="s">
        <v>119</v>
      </c>
      <c r="B66" s="5">
        <v>201652</v>
      </c>
      <c r="C66" s="5">
        <v>207709</v>
      </c>
      <c r="D66" s="5">
        <v>203771</v>
      </c>
      <c r="E66" s="5">
        <v>204260</v>
      </c>
      <c r="F66" s="5" t="s">
        <v>63</v>
      </c>
      <c r="G66" s="5">
        <v>148534</v>
      </c>
      <c r="H66" s="5">
        <v>154731</v>
      </c>
      <c r="I66" s="5">
        <v>154277</v>
      </c>
      <c r="J66" s="5">
        <v>157540</v>
      </c>
      <c r="K66" s="5" t="s">
        <v>63</v>
      </c>
      <c r="L66" s="5">
        <v>10687</v>
      </c>
      <c r="M66" s="5">
        <v>10678</v>
      </c>
      <c r="N66" s="5">
        <v>10485</v>
      </c>
      <c r="O66" s="5">
        <v>9803</v>
      </c>
      <c r="P66" s="5" t="s">
        <v>63</v>
      </c>
      <c r="Q66" s="26">
        <f>O66/E66</f>
        <v>4.799275433271321E-2</v>
      </c>
    </row>
    <row r="67" spans="1:17" x14ac:dyDescent="0.25">
      <c r="A67" s="86" t="s">
        <v>120</v>
      </c>
      <c r="B67" s="5">
        <v>552904</v>
      </c>
      <c r="C67" s="5">
        <v>559540</v>
      </c>
      <c r="D67" s="5">
        <v>558036</v>
      </c>
      <c r="E67" s="5">
        <v>553523</v>
      </c>
      <c r="F67" s="5" t="s">
        <v>63</v>
      </c>
      <c r="G67" s="5">
        <v>107202</v>
      </c>
      <c r="H67" s="5">
        <v>102821</v>
      </c>
      <c r="I67" s="5">
        <v>100463</v>
      </c>
      <c r="J67" s="5">
        <v>100088</v>
      </c>
      <c r="K67" s="5" t="s">
        <v>63</v>
      </c>
      <c r="L67" s="5">
        <v>16471</v>
      </c>
      <c r="M67" s="5">
        <v>16039</v>
      </c>
      <c r="N67" s="5">
        <v>15714</v>
      </c>
      <c r="O67" s="5">
        <v>15804</v>
      </c>
      <c r="P67" s="5" t="s">
        <v>63</v>
      </c>
      <c r="Q67" s="26">
        <f>O67/E67</f>
        <v>2.8551659099983199E-2</v>
      </c>
    </row>
    <row r="68" spans="1:17" x14ac:dyDescent="0.25">
      <c r="A68" s="86" t="s">
        <v>193</v>
      </c>
      <c r="B68" s="5">
        <v>12921</v>
      </c>
      <c r="C68" s="5">
        <v>9170</v>
      </c>
      <c r="D68" s="5">
        <v>8540</v>
      </c>
      <c r="E68" s="5">
        <v>8002</v>
      </c>
      <c r="F68" s="5" t="s">
        <v>63</v>
      </c>
      <c r="G68" s="5">
        <v>4180</v>
      </c>
      <c r="H68" s="5">
        <v>4386</v>
      </c>
      <c r="I68" s="5">
        <v>4441</v>
      </c>
      <c r="J68" s="5">
        <v>4121</v>
      </c>
      <c r="K68" s="5" t="s">
        <v>63</v>
      </c>
      <c r="L68" s="5">
        <v>315</v>
      </c>
      <c r="M68" s="5">
        <v>264</v>
      </c>
      <c r="N68" s="5">
        <v>255</v>
      </c>
      <c r="O68" s="5">
        <v>197</v>
      </c>
      <c r="P68" s="5" t="s">
        <v>63</v>
      </c>
      <c r="Q68" s="26">
        <f>O68/E68</f>
        <v>2.4618845288677832E-2</v>
      </c>
    </row>
    <row r="69" spans="1:17" x14ac:dyDescent="0.25">
      <c r="A69" s="86" t="s">
        <v>194</v>
      </c>
      <c r="B69" s="5">
        <v>29810</v>
      </c>
      <c r="C69" s="5">
        <v>24046</v>
      </c>
      <c r="D69" s="5">
        <v>23245</v>
      </c>
      <c r="E69" s="5">
        <v>21425</v>
      </c>
      <c r="F69" s="5" t="s">
        <v>63</v>
      </c>
      <c r="G69" s="5">
        <v>9014</v>
      </c>
      <c r="H69" s="5">
        <v>8673</v>
      </c>
      <c r="I69" s="5">
        <v>8543</v>
      </c>
      <c r="J69" s="5">
        <v>7934</v>
      </c>
      <c r="K69" s="5" t="s">
        <v>63</v>
      </c>
      <c r="L69" s="5">
        <v>441</v>
      </c>
      <c r="M69" s="5">
        <v>411</v>
      </c>
      <c r="N69" s="5">
        <v>417</v>
      </c>
      <c r="O69" s="5">
        <v>324</v>
      </c>
      <c r="P69" s="5" t="s">
        <v>63</v>
      </c>
      <c r="Q69" s="26">
        <f>O69/E69</f>
        <v>1.5122520420070012E-2</v>
      </c>
    </row>
    <row r="70" spans="1:17" x14ac:dyDescent="0.25">
      <c r="A70" s="86" t="s">
        <v>86</v>
      </c>
      <c r="B70" s="5">
        <v>2153</v>
      </c>
      <c r="C70" s="5">
        <v>2108</v>
      </c>
      <c r="D70" s="5">
        <v>2067</v>
      </c>
      <c r="E70" s="5">
        <v>2071</v>
      </c>
      <c r="F70" s="5" t="s">
        <v>63</v>
      </c>
      <c r="G70" s="5">
        <v>987</v>
      </c>
      <c r="H70" s="5">
        <v>1205</v>
      </c>
      <c r="I70" s="5">
        <v>1255</v>
      </c>
      <c r="J70" s="5">
        <v>1194</v>
      </c>
      <c r="K70" s="5" t="s">
        <v>63</v>
      </c>
      <c r="L70" s="5">
        <v>24</v>
      </c>
      <c r="M70" s="5">
        <v>22</v>
      </c>
      <c r="N70" s="5">
        <v>30</v>
      </c>
      <c r="O70" s="5">
        <v>45</v>
      </c>
      <c r="P70" s="5" t="s">
        <v>63</v>
      </c>
      <c r="Q70" s="26">
        <f>O70/E70</f>
        <v>2.1728633510381457E-2</v>
      </c>
    </row>
    <row r="71" spans="1:17" x14ac:dyDescent="0.25">
      <c r="A71" s="86" t="s">
        <v>122</v>
      </c>
      <c r="B71" s="5">
        <v>92323</v>
      </c>
      <c r="C71" s="5">
        <v>93306</v>
      </c>
      <c r="D71" s="5">
        <v>98461</v>
      </c>
      <c r="E71" s="5">
        <v>99426</v>
      </c>
      <c r="F71" s="5" t="s">
        <v>63</v>
      </c>
      <c r="G71" s="5">
        <v>40270</v>
      </c>
      <c r="H71" s="5">
        <v>41936</v>
      </c>
      <c r="I71" s="5">
        <v>43978</v>
      </c>
      <c r="J71" s="5">
        <v>44889</v>
      </c>
      <c r="K71" s="5" t="s">
        <v>63</v>
      </c>
      <c r="L71" s="5">
        <v>4321</v>
      </c>
      <c r="M71" s="5">
        <v>4528</v>
      </c>
      <c r="N71" s="5" t="s">
        <v>63</v>
      </c>
      <c r="O71" s="5" t="s">
        <v>63</v>
      </c>
      <c r="P71" s="5" t="s">
        <v>63</v>
      </c>
      <c r="Q71" s="26">
        <f>M71/C71</f>
        <v>4.8528497631449209E-2</v>
      </c>
    </row>
    <row r="72" spans="1:17" x14ac:dyDescent="0.25">
      <c r="A72" s="86" t="s">
        <v>159</v>
      </c>
      <c r="B72" s="5">
        <v>44635</v>
      </c>
      <c r="C72" s="5">
        <v>44700</v>
      </c>
      <c r="D72" s="5">
        <v>45938.2</v>
      </c>
      <c r="E72" s="5">
        <v>49055</v>
      </c>
      <c r="F72" s="5" t="s">
        <v>63</v>
      </c>
      <c r="G72" s="5">
        <v>4656</v>
      </c>
      <c r="H72" s="5">
        <v>4964</v>
      </c>
      <c r="I72" s="5">
        <v>5436</v>
      </c>
      <c r="J72" s="5">
        <v>5916</v>
      </c>
      <c r="K72" s="5" t="s">
        <v>63</v>
      </c>
      <c r="L72" s="5">
        <v>1288</v>
      </c>
      <c r="M72" s="5">
        <v>1414</v>
      </c>
      <c r="N72" s="5">
        <v>1332</v>
      </c>
      <c r="O72" s="5">
        <v>1296</v>
      </c>
      <c r="P72" s="5" t="s">
        <v>63</v>
      </c>
      <c r="Q72" s="26">
        <f t="shared" ref="Q72:Q77" si="1">O72/E72</f>
        <v>2.6419325247171541E-2</v>
      </c>
    </row>
    <row r="73" spans="1:17" x14ac:dyDescent="0.25">
      <c r="A73" s="86" t="s">
        <v>123</v>
      </c>
      <c r="B73" s="5">
        <v>28060</v>
      </c>
      <c r="C73" s="5">
        <v>29841</v>
      </c>
      <c r="D73" s="5">
        <v>30367</v>
      </c>
      <c r="E73" s="5">
        <v>30958</v>
      </c>
      <c r="F73" s="5" t="s">
        <v>63</v>
      </c>
      <c r="G73" s="5">
        <v>11859</v>
      </c>
      <c r="H73" s="5">
        <v>13267</v>
      </c>
      <c r="I73" s="5">
        <v>13448</v>
      </c>
      <c r="J73" s="5">
        <v>13805</v>
      </c>
      <c r="K73" s="5" t="s">
        <v>63</v>
      </c>
      <c r="L73" s="5">
        <v>1237</v>
      </c>
      <c r="M73" s="5">
        <v>1442</v>
      </c>
      <c r="N73" s="5">
        <v>1407</v>
      </c>
      <c r="O73" s="5">
        <v>1368</v>
      </c>
      <c r="P73" s="5" t="s">
        <v>63</v>
      </c>
      <c r="Q73" s="26">
        <f t="shared" si="1"/>
        <v>4.4188901091801798E-2</v>
      </c>
    </row>
    <row r="74" spans="1:17" x14ac:dyDescent="0.25">
      <c r="A74" s="86" t="s">
        <v>124</v>
      </c>
      <c r="B74" s="5">
        <v>392182</v>
      </c>
      <c r="C74" s="5">
        <v>362043</v>
      </c>
      <c r="D74" s="5">
        <v>334259</v>
      </c>
      <c r="E74" s="5">
        <v>316953</v>
      </c>
      <c r="F74" s="5" t="s">
        <v>63</v>
      </c>
      <c r="G74" s="5">
        <v>198956</v>
      </c>
      <c r="H74" s="5">
        <v>189872</v>
      </c>
      <c r="I74" s="5">
        <v>177973</v>
      </c>
      <c r="J74" s="5">
        <v>166754</v>
      </c>
      <c r="K74" s="5" t="s">
        <v>63</v>
      </c>
      <c r="L74" s="5">
        <v>3719</v>
      </c>
      <c r="M74" s="5">
        <v>3376</v>
      </c>
      <c r="N74" s="5">
        <v>3787</v>
      </c>
      <c r="O74" s="5">
        <v>3764</v>
      </c>
      <c r="P74" s="5" t="s">
        <v>63</v>
      </c>
      <c r="Q74" s="26">
        <f t="shared" si="1"/>
        <v>1.1875577767050635E-2</v>
      </c>
    </row>
    <row r="75" spans="1:17" x14ac:dyDescent="0.25">
      <c r="A75" s="86" t="s">
        <v>37</v>
      </c>
      <c r="B75" s="5">
        <v>51508</v>
      </c>
      <c r="C75" s="5">
        <v>47622</v>
      </c>
      <c r="D75" s="5">
        <v>47494</v>
      </c>
      <c r="E75" s="5">
        <v>46550</v>
      </c>
      <c r="F75" s="5" t="s">
        <v>63</v>
      </c>
      <c r="G75" s="5">
        <v>39204</v>
      </c>
      <c r="H75" s="5">
        <v>36873</v>
      </c>
      <c r="I75" s="5">
        <v>24912</v>
      </c>
      <c r="J75" s="5">
        <v>24022</v>
      </c>
      <c r="K75" s="5" t="s">
        <v>63</v>
      </c>
      <c r="L75" s="5">
        <v>4155</v>
      </c>
      <c r="M75" s="5">
        <v>4008</v>
      </c>
      <c r="N75" s="5">
        <v>2351</v>
      </c>
      <c r="O75" s="5">
        <v>2344</v>
      </c>
      <c r="P75" s="5" t="s">
        <v>63</v>
      </c>
      <c r="Q75" s="26">
        <f t="shared" si="1"/>
        <v>5.0354457572502682E-2</v>
      </c>
    </row>
    <row r="76" spans="1:17" x14ac:dyDescent="0.25">
      <c r="A76" s="86" t="s">
        <v>163</v>
      </c>
      <c r="B76" s="5">
        <v>97661</v>
      </c>
      <c r="C76" s="5">
        <v>82850</v>
      </c>
      <c r="D76" s="5">
        <v>76780</v>
      </c>
      <c r="E76" s="5">
        <v>72147</v>
      </c>
      <c r="F76" s="5" t="s">
        <v>63</v>
      </c>
      <c r="G76" s="5">
        <v>69155</v>
      </c>
      <c r="H76" s="5">
        <v>66888</v>
      </c>
      <c r="I76" s="5">
        <v>52706</v>
      </c>
      <c r="J76" s="5">
        <v>47381</v>
      </c>
      <c r="K76" s="5" t="s">
        <v>63</v>
      </c>
      <c r="L76" s="5">
        <v>5370</v>
      </c>
      <c r="M76" s="5">
        <v>3777</v>
      </c>
      <c r="N76" s="5">
        <v>3992</v>
      </c>
      <c r="O76" s="5">
        <v>2260</v>
      </c>
      <c r="P76" s="5" t="s">
        <v>63</v>
      </c>
      <c r="Q76" s="26">
        <f t="shared" si="1"/>
        <v>3.1324933815681869E-2</v>
      </c>
    </row>
    <row r="77" spans="1:17" x14ac:dyDescent="0.25">
      <c r="A77" s="86" t="s">
        <v>349</v>
      </c>
      <c r="B77" s="5">
        <v>129375</v>
      </c>
      <c r="C77" s="5">
        <v>120172</v>
      </c>
      <c r="D77" s="5">
        <v>214497</v>
      </c>
      <c r="E77" s="5">
        <v>589754</v>
      </c>
      <c r="F77" s="5" t="s">
        <v>63</v>
      </c>
      <c r="G77" s="5">
        <v>1269594</v>
      </c>
      <c r="H77" s="5">
        <v>1170798</v>
      </c>
      <c r="I77" s="5">
        <v>1011659</v>
      </c>
      <c r="J77" s="5">
        <v>710717</v>
      </c>
      <c r="K77" s="5" t="s">
        <v>63</v>
      </c>
      <c r="L77" s="5">
        <v>36533</v>
      </c>
      <c r="M77" s="5" t="s">
        <v>63</v>
      </c>
      <c r="N77" s="5">
        <v>29632</v>
      </c>
      <c r="O77" s="5">
        <v>27212</v>
      </c>
      <c r="P77" s="5" t="s">
        <v>63</v>
      </c>
      <c r="Q77" s="26">
        <f t="shared" si="1"/>
        <v>4.6141272462755657E-2</v>
      </c>
    </row>
    <row r="78" spans="1:17" x14ac:dyDescent="0.25">
      <c r="A78" s="86" t="s">
        <v>197</v>
      </c>
      <c r="B78" s="5">
        <v>32887</v>
      </c>
      <c r="C78" s="5">
        <v>30867</v>
      </c>
      <c r="D78" s="5">
        <v>27735</v>
      </c>
      <c r="E78" s="5" t="s">
        <v>63</v>
      </c>
      <c r="F78" s="5" t="s">
        <v>63</v>
      </c>
      <c r="G78" s="5">
        <v>34233</v>
      </c>
      <c r="H78" s="5">
        <v>32268</v>
      </c>
      <c r="I78" s="5">
        <v>30592</v>
      </c>
      <c r="J78" s="5" t="s">
        <v>63</v>
      </c>
      <c r="K78" s="5" t="s">
        <v>63</v>
      </c>
      <c r="L78" s="5">
        <v>2119</v>
      </c>
      <c r="M78" s="5">
        <v>2182</v>
      </c>
      <c r="N78" s="5">
        <v>1914</v>
      </c>
      <c r="O78" s="5" t="s">
        <v>63</v>
      </c>
      <c r="P78" s="5" t="s">
        <v>63</v>
      </c>
      <c r="Q78" s="26">
        <f>N78/D78</f>
        <v>6.9010275824770151E-2</v>
      </c>
    </row>
    <row r="79" spans="1:17" x14ac:dyDescent="0.25">
      <c r="A79" s="86" t="s">
        <v>129</v>
      </c>
      <c r="B79" s="5">
        <v>118294</v>
      </c>
      <c r="C79" s="5">
        <v>160488</v>
      </c>
      <c r="D79" s="5">
        <v>175051</v>
      </c>
      <c r="E79" s="5">
        <v>174629</v>
      </c>
      <c r="F79" s="5" t="s">
        <v>63</v>
      </c>
      <c r="G79" s="5">
        <v>165403</v>
      </c>
      <c r="H79" s="5">
        <v>151370</v>
      </c>
      <c r="I79" s="5">
        <v>131253</v>
      </c>
      <c r="J79" s="5">
        <v>129787</v>
      </c>
      <c r="K79" s="5" t="s">
        <v>63</v>
      </c>
      <c r="L79" s="5">
        <v>10504</v>
      </c>
      <c r="M79" s="5">
        <v>10889</v>
      </c>
      <c r="N79" s="5">
        <v>11316</v>
      </c>
      <c r="O79" s="5">
        <v>14694</v>
      </c>
      <c r="P79" s="5" t="s">
        <v>63</v>
      </c>
      <c r="Q79" s="26">
        <f>O79/E79</f>
        <v>8.4144099777242035E-2</v>
      </c>
    </row>
    <row r="80" spans="1:17" x14ac:dyDescent="0.25">
      <c r="A80" s="86" t="s">
        <v>130</v>
      </c>
      <c r="B80" s="5">
        <v>34016</v>
      </c>
      <c r="C80" s="5" t="s">
        <v>63</v>
      </c>
      <c r="D80" s="5">
        <v>36471</v>
      </c>
      <c r="E80" s="5">
        <v>36920</v>
      </c>
      <c r="F80" s="5" t="s">
        <v>63</v>
      </c>
      <c r="G80" s="5">
        <v>26372</v>
      </c>
      <c r="H80" s="5" t="s">
        <v>63</v>
      </c>
      <c r="I80" s="5">
        <v>28717</v>
      </c>
      <c r="J80" s="5">
        <v>28869</v>
      </c>
      <c r="K80" s="5" t="s">
        <v>63</v>
      </c>
      <c r="L80" s="5">
        <v>3345</v>
      </c>
      <c r="M80" s="5" t="s">
        <v>63</v>
      </c>
      <c r="N80" s="5">
        <v>3647</v>
      </c>
      <c r="O80" s="5">
        <v>3533</v>
      </c>
      <c r="P80" s="5" t="s">
        <v>63</v>
      </c>
      <c r="Q80" s="26">
        <f>O80/E80</f>
        <v>9.5693391115926327E-2</v>
      </c>
    </row>
    <row r="81" spans="1:17" x14ac:dyDescent="0.25">
      <c r="A81" s="86" t="s">
        <v>131</v>
      </c>
      <c r="B81" s="5">
        <v>53560</v>
      </c>
      <c r="C81" s="5">
        <v>56187</v>
      </c>
      <c r="D81" s="5">
        <v>57282</v>
      </c>
      <c r="E81" s="5">
        <v>57366</v>
      </c>
      <c r="F81" s="5" t="s">
        <v>63</v>
      </c>
      <c r="G81" s="5">
        <v>22420</v>
      </c>
      <c r="H81" s="5">
        <v>23735</v>
      </c>
      <c r="I81" s="5">
        <v>24531</v>
      </c>
      <c r="J81" s="5">
        <v>25739</v>
      </c>
      <c r="K81" s="5" t="s">
        <v>63</v>
      </c>
      <c r="L81" s="5">
        <v>3631</v>
      </c>
      <c r="M81" s="5">
        <v>3847</v>
      </c>
      <c r="N81" s="5">
        <v>3854</v>
      </c>
      <c r="O81" s="5">
        <v>3935</v>
      </c>
      <c r="P81" s="5" t="s">
        <v>63</v>
      </c>
      <c r="Q81" s="26">
        <f>O81/E81</f>
        <v>6.859463793884879E-2</v>
      </c>
    </row>
    <row r="82" spans="1:17" x14ac:dyDescent="0.25">
      <c r="A82" s="86" t="s">
        <v>627</v>
      </c>
      <c r="B82" s="5">
        <v>130206</v>
      </c>
      <c r="C82" s="5">
        <v>120377</v>
      </c>
      <c r="D82" s="5">
        <v>110554</v>
      </c>
      <c r="E82" s="5">
        <v>108946</v>
      </c>
      <c r="F82" s="5">
        <v>116259</v>
      </c>
      <c r="G82" s="5">
        <v>340814</v>
      </c>
      <c r="H82" s="5">
        <v>314657</v>
      </c>
      <c r="I82" s="5">
        <v>241952</v>
      </c>
      <c r="J82" s="5">
        <v>215624</v>
      </c>
      <c r="K82" s="5">
        <v>156898</v>
      </c>
      <c r="L82" s="5">
        <v>8923</v>
      </c>
      <c r="M82" s="5">
        <v>9081</v>
      </c>
      <c r="N82" s="5">
        <v>8270</v>
      </c>
      <c r="O82" s="5">
        <v>8208</v>
      </c>
      <c r="P82" s="5">
        <v>7417</v>
      </c>
      <c r="Q82" s="26">
        <f>O82/E82</f>
        <v>7.5340076735263342E-2</v>
      </c>
    </row>
    <row r="83" spans="1:17" x14ac:dyDescent="0.25">
      <c r="A83" s="86" t="s">
        <v>388</v>
      </c>
      <c r="B83" s="5">
        <v>1842400</v>
      </c>
      <c r="C83" s="5">
        <v>1871716</v>
      </c>
      <c r="D83" s="5">
        <v>1897211</v>
      </c>
      <c r="E83" s="5">
        <v>1922705</v>
      </c>
      <c r="F83" s="5" t="s">
        <v>63</v>
      </c>
      <c r="G83" s="5">
        <v>869173</v>
      </c>
      <c r="H83" s="5">
        <v>870445</v>
      </c>
      <c r="I83" s="5">
        <v>873763</v>
      </c>
      <c r="J83" s="5">
        <v>899530</v>
      </c>
      <c r="K83" s="5" t="s">
        <v>63</v>
      </c>
      <c r="L83" s="5">
        <v>65051</v>
      </c>
      <c r="M83" s="5">
        <v>67449</v>
      </c>
      <c r="N83" s="5">
        <v>68923</v>
      </c>
      <c r="O83" s="5">
        <v>69525</v>
      </c>
      <c r="P83" s="5" t="s">
        <v>63</v>
      </c>
      <c r="Q83" s="26">
        <f>O83/E83</f>
        <v>3.6159993342712478E-2</v>
      </c>
    </row>
  </sheetData>
  <mergeCells count="4">
    <mergeCell ref="L48:P48"/>
    <mergeCell ref="G48:K48"/>
    <mergeCell ref="B48:F48"/>
    <mergeCell ref="A1:I1"/>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2"/>
  <sheetViews>
    <sheetView zoomScaleNormal="100" workbookViewId="0">
      <selection activeCell="P8" sqref="P8"/>
    </sheetView>
  </sheetViews>
  <sheetFormatPr defaultRowHeight="15" x14ac:dyDescent="0.25"/>
  <cols>
    <col min="1" max="1" width="37.140625" style="84" customWidth="1"/>
    <col min="2" max="2" width="9.7109375" style="84" customWidth="1"/>
    <col min="3" max="3" width="10.140625" style="84" customWidth="1"/>
    <col min="4" max="8" width="7.140625" style="84" customWidth="1"/>
    <col min="9" max="9" width="8.85546875" style="84" customWidth="1"/>
    <col min="10" max="12" width="7.140625" style="84" customWidth="1"/>
    <col min="13" max="26" width="9.140625" style="84"/>
    <col min="27" max="27" width="14.85546875" style="84" customWidth="1"/>
    <col min="28" max="28" width="15.7109375" style="84" customWidth="1"/>
    <col min="29" max="16384" width="9.140625" style="84"/>
  </cols>
  <sheetData>
    <row r="1" spans="1:17" x14ac:dyDescent="0.25">
      <c r="A1" s="944" t="s">
        <v>22435</v>
      </c>
    </row>
    <row r="2" spans="1:17" x14ac:dyDescent="0.25">
      <c r="A2" s="842" t="s">
        <v>22562</v>
      </c>
      <c r="Q2" s="87"/>
    </row>
    <row r="3" spans="1:17" x14ac:dyDescent="0.25">
      <c r="O3" s="537"/>
    </row>
    <row r="4" spans="1:17" x14ac:dyDescent="0.25">
      <c r="A4" s="100"/>
      <c r="B4" s="32">
        <v>2005</v>
      </c>
      <c r="C4" s="32">
        <v>2006</v>
      </c>
      <c r="D4" s="32">
        <v>2007</v>
      </c>
      <c r="E4" s="32">
        <v>2008</v>
      </c>
      <c r="F4" s="32">
        <v>2009</v>
      </c>
      <c r="G4" s="32">
        <v>2010</v>
      </c>
      <c r="H4" s="32">
        <v>2011</v>
      </c>
      <c r="I4" s="32">
        <v>2012</v>
      </c>
      <c r="J4" s="32">
        <v>2013</v>
      </c>
      <c r="K4" s="32">
        <v>2014</v>
      </c>
      <c r="L4" s="32">
        <v>2015</v>
      </c>
      <c r="M4" s="32">
        <v>2016</v>
      </c>
      <c r="N4" s="32">
        <v>2017</v>
      </c>
      <c r="O4" s="537"/>
    </row>
    <row r="5" spans="1:17" x14ac:dyDescent="0.25">
      <c r="A5" s="100" t="s">
        <v>22436</v>
      </c>
      <c r="B5" s="100">
        <v>440</v>
      </c>
      <c r="C5" s="100">
        <v>444</v>
      </c>
      <c r="D5" s="100">
        <v>541</v>
      </c>
      <c r="E5" s="100">
        <v>472</v>
      </c>
      <c r="F5" s="100">
        <v>538</v>
      </c>
      <c r="G5" s="100">
        <v>574</v>
      </c>
      <c r="H5" s="100">
        <v>515</v>
      </c>
      <c r="I5" s="100">
        <v>392</v>
      </c>
      <c r="J5" s="100">
        <v>387</v>
      </c>
      <c r="K5" s="100">
        <v>361</v>
      </c>
      <c r="L5" s="100">
        <v>370</v>
      </c>
      <c r="M5" s="10">
        <v>358</v>
      </c>
      <c r="N5" s="10">
        <v>350</v>
      </c>
      <c r="O5" s="537"/>
    </row>
    <row r="6" spans="1:17" x14ac:dyDescent="0.25">
      <c r="A6" s="100" t="s">
        <v>22437</v>
      </c>
      <c r="B6" s="100">
        <v>1970</v>
      </c>
      <c r="C6" s="100">
        <v>2142</v>
      </c>
      <c r="D6" s="100">
        <v>2381</v>
      </c>
      <c r="E6" s="100">
        <v>2465</v>
      </c>
      <c r="F6" s="100">
        <v>2653</v>
      </c>
      <c r="G6" s="100">
        <v>2928</v>
      </c>
      <c r="H6" s="100">
        <v>3051</v>
      </c>
      <c r="I6" s="100">
        <v>3044</v>
      </c>
      <c r="J6" s="100">
        <v>2982</v>
      </c>
      <c r="K6" s="100">
        <v>2903</v>
      </c>
      <c r="L6" s="100">
        <v>2833</v>
      </c>
      <c r="M6" s="10">
        <v>2635</v>
      </c>
      <c r="N6" s="10">
        <v>2490</v>
      </c>
      <c r="O6" s="537"/>
    </row>
    <row r="7" spans="1:17" x14ac:dyDescent="0.25">
      <c r="A7" s="100" t="s">
        <v>22438</v>
      </c>
      <c r="B7" s="100">
        <v>124</v>
      </c>
      <c r="C7" s="100">
        <v>143</v>
      </c>
      <c r="D7" s="100">
        <v>153</v>
      </c>
      <c r="E7" s="100">
        <v>161</v>
      </c>
      <c r="F7" s="100">
        <v>160</v>
      </c>
      <c r="G7" s="100">
        <v>175</v>
      </c>
      <c r="H7" s="100">
        <v>250</v>
      </c>
      <c r="I7" s="100">
        <v>190</v>
      </c>
      <c r="J7" s="100">
        <v>233</v>
      </c>
      <c r="K7" s="100">
        <v>213</v>
      </c>
      <c r="L7" s="100">
        <v>208</v>
      </c>
      <c r="M7" s="10">
        <v>239</v>
      </c>
      <c r="N7" s="10">
        <v>253</v>
      </c>
    </row>
    <row r="8" spans="1:17" x14ac:dyDescent="0.25">
      <c r="A8" s="100" t="s">
        <v>22439</v>
      </c>
      <c r="B8" s="100">
        <v>144</v>
      </c>
      <c r="C8" s="100">
        <v>200</v>
      </c>
      <c r="D8" s="100">
        <v>183</v>
      </c>
      <c r="E8" s="100">
        <v>276</v>
      </c>
      <c r="F8" s="100">
        <v>242</v>
      </c>
      <c r="G8" s="100">
        <v>242</v>
      </c>
      <c r="H8" s="100">
        <v>273</v>
      </c>
      <c r="I8" s="100">
        <v>262</v>
      </c>
      <c r="J8" s="100">
        <v>282</v>
      </c>
      <c r="K8" s="100">
        <v>275</v>
      </c>
      <c r="L8" s="100">
        <v>287</v>
      </c>
      <c r="M8" s="10">
        <v>355</v>
      </c>
      <c r="N8" s="10">
        <v>316</v>
      </c>
    </row>
    <row r="9" spans="1:17" x14ac:dyDescent="0.25">
      <c r="A9" s="100" t="s">
        <v>22440</v>
      </c>
      <c r="B9" s="196">
        <f>B7/B6</f>
        <v>6.2944162436548226E-2</v>
      </c>
      <c r="C9" s="196">
        <f t="shared" ref="C9:N9" si="0">C7/C6</f>
        <v>6.6760037348272641E-2</v>
      </c>
      <c r="D9" s="196">
        <f t="shared" si="0"/>
        <v>6.4258714825703486E-2</v>
      </c>
      <c r="E9" s="196">
        <f t="shared" si="0"/>
        <v>6.5314401622718052E-2</v>
      </c>
      <c r="F9" s="196">
        <f t="shared" si="0"/>
        <v>6.0309084055785903E-2</v>
      </c>
      <c r="G9" s="196">
        <f t="shared" si="0"/>
        <v>5.9767759562841527E-2</v>
      </c>
      <c r="H9" s="196">
        <f t="shared" si="0"/>
        <v>8.1940347427073096E-2</v>
      </c>
      <c r="I9" s="196">
        <f t="shared" si="0"/>
        <v>6.2417871222076218E-2</v>
      </c>
      <c r="J9" s="196">
        <f t="shared" si="0"/>
        <v>7.8135479543930242E-2</v>
      </c>
      <c r="K9" s="196">
        <f t="shared" si="0"/>
        <v>7.3372373406820526E-2</v>
      </c>
      <c r="L9" s="196">
        <f t="shared" si="0"/>
        <v>7.3420402400282386E-2</v>
      </c>
      <c r="M9" s="196">
        <f t="shared" si="0"/>
        <v>9.0702087286527511E-2</v>
      </c>
      <c r="N9" s="196">
        <f t="shared" si="0"/>
        <v>0.10160642570281124</v>
      </c>
    </row>
    <row r="10" spans="1:17" x14ac:dyDescent="0.25">
      <c r="A10" s="100" t="s">
        <v>22441</v>
      </c>
      <c r="B10" s="17">
        <f>B8/B6</f>
        <v>7.309644670050762E-2</v>
      </c>
      <c r="C10" s="17">
        <f t="shared" ref="C10:N10" si="1">C8/C6</f>
        <v>9.3370681605975725E-2</v>
      </c>
      <c r="D10" s="17">
        <f t="shared" si="1"/>
        <v>7.6858462830743379E-2</v>
      </c>
      <c r="E10" s="17">
        <f t="shared" si="1"/>
        <v>0.11196754563894523</v>
      </c>
      <c r="F10" s="17">
        <f t="shared" si="1"/>
        <v>9.1217489634376175E-2</v>
      </c>
      <c r="G10" s="17">
        <f t="shared" si="1"/>
        <v>8.265027322404371E-2</v>
      </c>
      <c r="H10" s="17">
        <f t="shared" si="1"/>
        <v>8.9478859390363819E-2</v>
      </c>
      <c r="I10" s="17">
        <f t="shared" si="1"/>
        <v>8.6070959264126154E-2</v>
      </c>
      <c r="J10" s="17">
        <f t="shared" si="1"/>
        <v>9.4567404426559351E-2</v>
      </c>
      <c r="K10" s="17">
        <f t="shared" si="1"/>
        <v>9.472959007922839E-2</v>
      </c>
      <c r="L10" s="17">
        <f t="shared" si="1"/>
        <v>0.10130603600423579</v>
      </c>
      <c r="M10" s="17">
        <f t="shared" si="1"/>
        <v>0.1347248576850095</v>
      </c>
      <c r="N10" s="17">
        <f t="shared" si="1"/>
        <v>0.12690763052208837</v>
      </c>
    </row>
    <row r="11" spans="1:17" x14ac:dyDescent="0.25">
      <c r="A11" s="251"/>
      <c r="B11" s="31"/>
      <c r="C11" s="31"/>
      <c r="D11" s="31"/>
      <c r="E11" s="31"/>
      <c r="F11" s="31"/>
      <c r="G11" s="31"/>
      <c r="H11" s="31"/>
      <c r="I11" s="31"/>
      <c r="J11" s="31"/>
      <c r="K11" s="31"/>
      <c r="L11" s="31"/>
      <c r="M11" s="31"/>
      <c r="N11" s="31"/>
    </row>
    <row r="12" spans="1:17" x14ac:dyDescent="0.25">
      <c r="A12" s="251"/>
      <c r="B12" s="87"/>
      <c r="C12" s="87"/>
    </row>
    <row r="13" spans="1:17" x14ac:dyDescent="0.25">
      <c r="B13" s="15"/>
      <c r="C13" s="15"/>
      <c r="D13" s="15"/>
      <c r="E13" s="15"/>
      <c r="F13" s="15"/>
      <c r="G13" s="15"/>
      <c r="H13" s="15"/>
      <c r="I13" s="15"/>
      <c r="J13" s="15"/>
      <c r="K13" s="15"/>
      <c r="L13" s="15"/>
      <c r="M13" s="15"/>
      <c r="N13" s="15"/>
    </row>
    <row r="16" spans="1:17" x14ac:dyDescent="0.25">
      <c r="A16" s="87"/>
      <c r="B16" s="87"/>
    </row>
    <row r="17" spans="1:41" x14ac:dyDescent="0.25">
      <c r="A17" s="87"/>
      <c r="B17" s="87"/>
    </row>
    <row r="18" spans="1:41" x14ac:dyDescent="0.25">
      <c r="A18" s="87"/>
      <c r="B18" s="87"/>
    </row>
    <row r="20" spans="1:41" x14ac:dyDescent="0.25">
      <c r="P20" s="87"/>
      <c r="Q20" s="87"/>
      <c r="R20" s="87"/>
      <c r="S20" s="87"/>
      <c r="T20" s="87"/>
      <c r="U20" s="87"/>
      <c r="V20" s="87"/>
      <c r="W20" s="87"/>
      <c r="X20" s="87"/>
      <c r="Y20" s="87"/>
      <c r="Z20" s="87"/>
      <c r="AA20" s="87"/>
      <c r="AB20" s="87"/>
      <c r="AM20" s="84" t="s">
        <v>21542</v>
      </c>
      <c r="AN20" s="84" t="s">
        <v>21543</v>
      </c>
      <c r="AO20" s="84" t="s">
        <v>21544</v>
      </c>
    </row>
    <row r="21" spans="1:41" x14ac:dyDescent="0.25">
      <c r="P21" s="87"/>
      <c r="Q21" s="87"/>
      <c r="R21" s="87"/>
      <c r="S21" s="87"/>
      <c r="T21" s="87"/>
      <c r="U21" s="87"/>
      <c r="V21" s="87"/>
      <c r="W21" s="87"/>
      <c r="X21" s="87"/>
      <c r="Y21" s="87"/>
      <c r="Z21" s="87"/>
      <c r="AA21" s="87"/>
      <c r="AB21" s="87"/>
      <c r="AM21" s="84" t="s">
        <v>21545</v>
      </c>
      <c r="AN21" s="84">
        <v>444</v>
      </c>
      <c r="AO21" s="84">
        <v>29.63963963963964</v>
      </c>
    </row>
    <row r="22" spans="1:41" x14ac:dyDescent="0.25">
      <c r="P22" s="87"/>
      <c r="Q22" s="87"/>
      <c r="R22" s="87"/>
      <c r="S22" s="87"/>
      <c r="T22" s="87"/>
      <c r="U22" s="87"/>
      <c r="V22" s="87"/>
      <c r="W22" s="87"/>
      <c r="X22" s="87"/>
      <c r="Y22" s="87"/>
      <c r="Z22" s="87"/>
      <c r="AA22" s="87"/>
      <c r="AB22" s="87"/>
      <c r="AM22" s="84" t="s">
        <v>21546</v>
      </c>
      <c r="AN22" s="84">
        <v>541</v>
      </c>
      <c r="AO22" s="84">
        <v>29.670979667282811</v>
      </c>
    </row>
    <row r="23" spans="1:41" x14ac:dyDescent="0.25">
      <c r="P23" s="87"/>
      <c r="Q23" s="87"/>
      <c r="R23" s="87"/>
      <c r="S23" s="87"/>
      <c r="T23" s="87"/>
      <c r="U23" s="87"/>
      <c r="V23" s="87"/>
      <c r="W23" s="87"/>
      <c r="X23" s="87"/>
      <c r="Y23" s="87"/>
      <c r="Z23" s="87"/>
      <c r="AA23" s="87"/>
      <c r="AB23" s="87"/>
      <c r="AM23" s="84" t="s">
        <v>21547</v>
      </c>
      <c r="AN23" s="84">
        <v>472</v>
      </c>
      <c r="AO23" s="84">
        <v>29.423728813559322</v>
      </c>
    </row>
    <row r="24" spans="1:41" x14ac:dyDescent="0.25">
      <c r="P24" s="87"/>
      <c r="Q24" s="87"/>
      <c r="R24" s="87"/>
      <c r="S24" s="87"/>
      <c r="T24" s="87"/>
      <c r="U24" s="87"/>
      <c r="V24" s="87"/>
      <c r="W24" s="87"/>
      <c r="X24" s="87"/>
      <c r="Y24" s="87"/>
      <c r="Z24" s="87"/>
      <c r="AA24" s="87"/>
      <c r="AB24" s="87"/>
      <c r="AM24" s="84" t="s">
        <v>21548</v>
      </c>
      <c r="AN24" s="84">
        <v>538</v>
      </c>
      <c r="AO24" s="84">
        <v>29.022304832713754</v>
      </c>
    </row>
    <row r="25" spans="1:41" x14ac:dyDescent="0.25">
      <c r="P25" s="87"/>
      <c r="Q25" s="87"/>
      <c r="R25" s="87"/>
      <c r="S25" s="87"/>
      <c r="T25" s="87"/>
      <c r="U25" s="87"/>
      <c r="V25" s="87"/>
      <c r="W25" s="87"/>
      <c r="X25" s="87"/>
      <c r="Y25" s="87"/>
      <c r="Z25" s="87"/>
      <c r="AA25" s="87"/>
      <c r="AB25" s="87"/>
      <c r="AM25" s="84" t="s">
        <v>21549</v>
      </c>
      <c r="AN25" s="84">
        <v>574</v>
      </c>
      <c r="AO25" s="84">
        <v>30.325783972125436</v>
      </c>
    </row>
    <row r="26" spans="1:41" x14ac:dyDescent="0.25">
      <c r="P26" s="87"/>
      <c r="Q26" s="87"/>
      <c r="R26" s="87"/>
      <c r="S26" s="87"/>
      <c r="T26" s="87"/>
      <c r="U26" s="87"/>
      <c r="V26" s="87"/>
      <c r="W26" s="87"/>
      <c r="X26" s="87"/>
      <c r="Y26" s="87"/>
      <c r="Z26" s="87"/>
      <c r="AA26" s="87"/>
      <c r="AB26" s="87"/>
      <c r="AM26" s="84" t="s">
        <v>21550</v>
      </c>
      <c r="AN26" s="84">
        <v>515</v>
      </c>
      <c r="AO26" s="84">
        <v>29.753398058252426</v>
      </c>
    </row>
    <row r="27" spans="1:41" x14ac:dyDescent="0.25">
      <c r="P27" s="87"/>
      <c r="Q27" s="87"/>
      <c r="R27" s="87"/>
      <c r="S27" s="87"/>
      <c r="T27" s="87"/>
      <c r="U27" s="87"/>
      <c r="V27" s="87"/>
      <c r="W27" s="87"/>
      <c r="X27" s="87"/>
      <c r="Y27" s="87"/>
      <c r="Z27" s="87"/>
      <c r="AA27" s="87"/>
      <c r="AB27" s="87"/>
      <c r="AM27" s="84" t="s">
        <v>21551</v>
      </c>
      <c r="AN27" s="84">
        <v>392</v>
      </c>
      <c r="AO27" s="84">
        <v>28.441326530612244</v>
      </c>
    </row>
    <row r="28" spans="1:41" x14ac:dyDescent="0.25">
      <c r="AM28" s="84" t="s">
        <v>21552</v>
      </c>
      <c r="AN28" s="84">
        <v>387</v>
      </c>
      <c r="AO28" s="84">
        <v>29.571059431524549</v>
      </c>
    </row>
    <row r="42" spans="15:15" x14ac:dyDescent="0.25">
      <c r="O42" s="57"/>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3"/>
  <sheetViews>
    <sheetView zoomScale="90" zoomScaleNormal="90" workbookViewId="0">
      <selection activeCell="L24" sqref="L24"/>
    </sheetView>
  </sheetViews>
  <sheetFormatPr defaultRowHeight="15" x14ac:dyDescent="0.25"/>
  <cols>
    <col min="1" max="1" width="30.28515625" customWidth="1"/>
    <col min="2" max="2" width="11.28515625" style="84" customWidth="1"/>
    <col min="3" max="3" width="11.5703125" customWidth="1"/>
    <col min="4" max="5" width="10.7109375" customWidth="1"/>
    <col min="6" max="6" width="13.140625" customWidth="1"/>
    <col min="7" max="7" width="11.85546875" customWidth="1"/>
    <col min="9" max="9" width="11.5703125" customWidth="1"/>
    <col min="10" max="10" width="18.85546875" style="84" bestFit="1" customWidth="1"/>
  </cols>
  <sheetData>
    <row r="1" spans="1:11" x14ac:dyDescent="0.25">
      <c r="A1" s="6" t="s">
        <v>22393</v>
      </c>
      <c r="B1" s="6"/>
    </row>
    <row r="2" spans="1:11" s="84" customFormat="1" x14ac:dyDescent="0.25">
      <c r="A2" s="961" t="s">
        <v>22421</v>
      </c>
      <c r="B2" s="6"/>
    </row>
    <row r="3" spans="1:11" s="842" customFormat="1" x14ac:dyDescent="0.25">
      <c r="A3" s="961" t="s">
        <v>22417</v>
      </c>
      <c r="B3" s="6"/>
    </row>
    <row r="4" spans="1:11" s="842" customFormat="1" x14ac:dyDescent="0.25">
      <c r="A4" s="961" t="s">
        <v>22422</v>
      </c>
      <c r="B4" s="6"/>
    </row>
    <row r="5" spans="1:11" x14ac:dyDescent="0.25">
      <c r="A5" s="961" t="s">
        <v>22419</v>
      </c>
    </row>
    <row r="6" spans="1:11" s="842" customFormat="1" x14ac:dyDescent="0.25">
      <c r="A6" s="961" t="s">
        <v>22420</v>
      </c>
    </row>
    <row r="7" spans="1:11" s="842" customFormat="1" x14ac:dyDescent="0.25"/>
    <row r="8" spans="1:11" ht="98.25" customHeight="1" x14ac:dyDescent="0.25">
      <c r="A8" s="135" t="s">
        <v>156</v>
      </c>
      <c r="B8" s="932" t="s">
        <v>5</v>
      </c>
      <c r="C8" s="932" t="s">
        <v>6</v>
      </c>
      <c r="D8" s="932" t="s">
        <v>7</v>
      </c>
      <c r="E8" s="933" t="s">
        <v>8</v>
      </c>
      <c r="F8" s="933" t="s">
        <v>22391</v>
      </c>
      <c r="G8" s="933" t="s">
        <v>22392</v>
      </c>
      <c r="H8" s="933" t="s">
        <v>22390</v>
      </c>
      <c r="I8" s="84"/>
      <c r="J8" s="247"/>
    </row>
    <row r="9" spans="1:11" x14ac:dyDescent="0.25">
      <c r="A9" s="86" t="s">
        <v>118</v>
      </c>
      <c r="B9" s="90">
        <v>3.6382349227660602</v>
      </c>
      <c r="C9" s="90">
        <v>0.49775439439647001</v>
      </c>
      <c r="D9" s="90">
        <v>7.218534733076E-2</v>
      </c>
      <c r="E9" s="90">
        <v>4.2512121766037598</v>
      </c>
      <c r="F9" s="98">
        <f>(E9-B9-C9-D9)+B9</f>
        <v>3.6812724348765298</v>
      </c>
      <c r="G9" s="98">
        <f>C9+D9</f>
        <v>0.56993974172723005</v>
      </c>
      <c r="H9" s="14"/>
      <c r="I9" s="50"/>
      <c r="J9"/>
    </row>
    <row r="10" spans="1:11" x14ac:dyDescent="0.25">
      <c r="A10" s="86" t="s">
        <v>796</v>
      </c>
      <c r="B10" s="90">
        <v>3.2949667709119099</v>
      </c>
      <c r="C10" s="90">
        <v>0.38718745534929</v>
      </c>
      <c r="D10" s="90">
        <v>0.48933830875973</v>
      </c>
      <c r="E10" s="90">
        <v>4.2387106531125101</v>
      </c>
      <c r="F10" s="98">
        <f t="shared" ref="F10:F37" si="0">(E10-B10-C10-D10)+B10</f>
        <v>3.36218488900349</v>
      </c>
      <c r="G10" s="98">
        <f t="shared" ref="G10:G38" si="1">C10+D10</f>
        <v>0.87652576410902006</v>
      </c>
      <c r="H10" s="14"/>
      <c r="I10" s="50"/>
      <c r="K10" s="84"/>
    </row>
    <row r="11" spans="1:11" x14ac:dyDescent="0.25">
      <c r="A11" s="99" t="s">
        <v>300</v>
      </c>
      <c r="B11" s="98">
        <v>2.3954847998731101</v>
      </c>
      <c r="C11" s="98">
        <v>0.90015152796591003</v>
      </c>
      <c r="D11" s="98">
        <v>2.9661703526519999E-2</v>
      </c>
      <c r="E11" s="90">
        <v>3.3742973598343902</v>
      </c>
      <c r="F11" s="98">
        <f t="shared" si="0"/>
        <v>2.4444841283419603</v>
      </c>
      <c r="G11" s="98">
        <f t="shared" si="1"/>
        <v>0.92981323149243</v>
      </c>
      <c r="H11" s="14"/>
      <c r="I11" s="50"/>
      <c r="K11" s="84"/>
    </row>
    <row r="12" spans="1:11" x14ac:dyDescent="0.25">
      <c r="A12" s="99" t="s">
        <v>130</v>
      </c>
      <c r="B12" s="98">
        <v>2.2648237083074299</v>
      </c>
      <c r="C12" s="98">
        <v>0.87295637806194004</v>
      </c>
      <c r="D12" s="98">
        <v>0.11081088321337</v>
      </c>
      <c r="E12" s="90">
        <v>3.2549022634842601</v>
      </c>
      <c r="F12" s="98">
        <f t="shared" si="0"/>
        <v>2.27113500220895</v>
      </c>
      <c r="G12" s="98">
        <f t="shared" si="1"/>
        <v>0.98376726127531</v>
      </c>
      <c r="H12" s="733">
        <v>4</v>
      </c>
      <c r="I12" s="828"/>
      <c r="K12" s="84"/>
    </row>
    <row r="13" spans="1:11" x14ac:dyDescent="0.25">
      <c r="A13" s="86" t="s">
        <v>217</v>
      </c>
      <c r="B13" s="90">
        <v>2.4533957729240399</v>
      </c>
      <c r="C13" s="90">
        <v>0.28452472846491</v>
      </c>
      <c r="D13" s="90">
        <v>0.41505125100110002</v>
      </c>
      <c r="E13" s="90">
        <v>3.1623906566315498</v>
      </c>
      <c r="F13" s="98">
        <f t="shared" si="0"/>
        <v>2.4628146771655399</v>
      </c>
      <c r="G13" s="98">
        <f t="shared" si="1"/>
        <v>0.69957597946601002</v>
      </c>
      <c r="H13" s="733"/>
      <c r="I13" s="15"/>
      <c r="K13" s="84"/>
    </row>
    <row r="14" spans="1:11" x14ac:dyDescent="0.25">
      <c r="A14" s="86" t="s">
        <v>120</v>
      </c>
      <c r="B14" s="90">
        <v>2.4734691959710702</v>
      </c>
      <c r="C14" s="90">
        <v>0.38687217914969002</v>
      </c>
      <c r="D14" s="90">
        <v>0.23708904405976999</v>
      </c>
      <c r="E14" s="90">
        <v>3.1408060012725501</v>
      </c>
      <c r="F14" s="98">
        <f t="shared" si="0"/>
        <v>2.5168447780630903</v>
      </c>
      <c r="G14" s="98">
        <f t="shared" si="1"/>
        <v>0.62396122320946001</v>
      </c>
      <c r="H14" s="733"/>
      <c r="I14" s="15"/>
      <c r="K14" s="84"/>
    </row>
    <row r="15" spans="1:11" x14ac:dyDescent="0.25">
      <c r="A15" s="86" t="s">
        <v>19</v>
      </c>
      <c r="B15" s="90">
        <v>2.2046979634014399</v>
      </c>
      <c r="C15" s="90">
        <v>0.72569837291534001</v>
      </c>
      <c r="D15" s="90">
        <v>0.14145608741790999</v>
      </c>
      <c r="E15" s="90">
        <v>3.0869473755955799</v>
      </c>
      <c r="F15" s="98">
        <f t="shared" si="0"/>
        <v>2.2197929152623299</v>
      </c>
      <c r="G15" s="98">
        <f t="shared" si="1"/>
        <v>0.86715446033324994</v>
      </c>
      <c r="H15" s="733">
        <v>3.75</v>
      </c>
      <c r="I15" s="15"/>
      <c r="K15" s="84"/>
    </row>
    <row r="16" spans="1:11" x14ac:dyDescent="0.25">
      <c r="A16" s="86" t="s">
        <v>113</v>
      </c>
      <c r="B16" s="90">
        <v>1.9982506639525499</v>
      </c>
      <c r="C16" s="90">
        <v>0.53730634054801996</v>
      </c>
      <c r="D16" s="90">
        <v>0.40393759641227001</v>
      </c>
      <c r="E16" s="90">
        <v>2.9394946009128402</v>
      </c>
      <c r="F16" s="98">
        <f t="shared" si="0"/>
        <v>1.9982506639525504</v>
      </c>
      <c r="G16" s="98">
        <f t="shared" si="1"/>
        <v>0.94124393696028996</v>
      </c>
      <c r="H16" s="733">
        <v>3</v>
      </c>
      <c r="I16" s="15"/>
      <c r="K16" s="84"/>
    </row>
    <row r="17" spans="1:11" x14ac:dyDescent="0.25">
      <c r="A17" s="86" t="s">
        <v>109</v>
      </c>
      <c r="B17" s="90">
        <v>1.8898217876224299</v>
      </c>
      <c r="C17" s="90">
        <v>0.90839037697692004</v>
      </c>
      <c r="D17" s="90">
        <v>6.3021488294560002E-2</v>
      </c>
      <c r="E17" s="90">
        <v>2.8712531982679299</v>
      </c>
      <c r="F17" s="98">
        <f t="shared" si="0"/>
        <v>1.8998413329964499</v>
      </c>
      <c r="G17" s="98">
        <f t="shared" si="1"/>
        <v>0.97141186527148005</v>
      </c>
      <c r="H17" s="733">
        <v>3</v>
      </c>
      <c r="I17" s="15"/>
      <c r="K17" s="84"/>
    </row>
    <row r="18" spans="1:11" x14ac:dyDescent="0.25">
      <c r="A18" s="86" t="s">
        <v>111</v>
      </c>
      <c r="B18" s="90">
        <v>1.8082429219596501</v>
      </c>
      <c r="C18" s="90">
        <v>0.69044783174910995</v>
      </c>
      <c r="D18" s="90">
        <v>0.224031737057</v>
      </c>
      <c r="E18" s="90">
        <v>2.7464511315132101</v>
      </c>
      <c r="F18" s="98">
        <f t="shared" si="0"/>
        <v>1.8319715627071</v>
      </c>
      <c r="G18" s="98">
        <f t="shared" si="1"/>
        <v>0.91447956880610992</v>
      </c>
      <c r="H18" s="733">
        <v>4</v>
      </c>
      <c r="I18" s="15"/>
      <c r="K18" s="84"/>
    </row>
    <row r="19" spans="1:11" x14ac:dyDescent="0.25">
      <c r="A19" s="99" t="s">
        <v>134</v>
      </c>
      <c r="B19" s="98">
        <v>1.9530912951908701</v>
      </c>
      <c r="C19" s="98">
        <v>0.36253370900387999</v>
      </c>
      <c r="D19" s="98">
        <v>0.31693779287738</v>
      </c>
      <c r="E19" s="90">
        <v>2.7441793661297802</v>
      </c>
      <c r="F19" s="98">
        <f t="shared" si="0"/>
        <v>2.0647078642485202</v>
      </c>
      <c r="G19" s="98">
        <f t="shared" si="1"/>
        <v>0.67947150188126004</v>
      </c>
      <c r="H19" s="733"/>
      <c r="I19" s="15"/>
      <c r="K19" s="84"/>
    </row>
    <row r="20" spans="1:11" x14ac:dyDescent="0.25">
      <c r="A20" s="86" t="s">
        <v>105</v>
      </c>
      <c r="B20" s="90">
        <v>1.73299769009882</v>
      </c>
      <c r="C20" s="90">
        <v>0.50138022032467</v>
      </c>
      <c r="D20" s="90">
        <v>0.23636137141755001</v>
      </c>
      <c r="E20" s="90">
        <v>2.4861651763722499</v>
      </c>
      <c r="F20" s="98">
        <f t="shared" si="0"/>
        <v>1.7484235846300298</v>
      </c>
      <c r="G20" s="98">
        <f t="shared" si="1"/>
        <v>0.73774159174221998</v>
      </c>
      <c r="H20" s="733">
        <v>3</v>
      </c>
      <c r="I20" s="15"/>
      <c r="K20" s="84"/>
    </row>
    <row r="21" spans="1:11" x14ac:dyDescent="0.25">
      <c r="A21" s="99" t="s">
        <v>137</v>
      </c>
      <c r="B21" s="98">
        <v>1.61824129569005</v>
      </c>
      <c r="C21" s="98">
        <v>0.41902946325425999</v>
      </c>
      <c r="D21" s="98">
        <v>0.25605140066493998</v>
      </c>
      <c r="E21" s="90">
        <v>2.34936234152357</v>
      </c>
      <c r="F21" s="98">
        <f t="shared" si="0"/>
        <v>1.67428147760437</v>
      </c>
      <c r="G21" s="98">
        <f t="shared" si="1"/>
        <v>0.67508086391919997</v>
      </c>
      <c r="H21" s="733"/>
      <c r="I21" s="15"/>
      <c r="K21" s="84"/>
    </row>
    <row r="22" spans="1:11" x14ac:dyDescent="0.25">
      <c r="A22" s="86" t="s">
        <v>112</v>
      </c>
      <c r="B22" s="90">
        <v>1.4296924387701899</v>
      </c>
      <c r="C22" s="90">
        <v>0.49348926377960001</v>
      </c>
      <c r="D22" s="90">
        <v>0.28955828032036002</v>
      </c>
      <c r="E22" s="90">
        <v>2.24775882885264</v>
      </c>
      <c r="F22" s="98">
        <f t="shared" si="0"/>
        <v>1.46471128475268</v>
      </c>
      <c r="G22" s="98">
        <f t="shared" si="1"/>
        <v>0.78304754409996002</v>
      </c>
      <c r="H22" s="733">
        <v>3</v>
      </c>
      <c r="I22" s="15"/>
      <c r="K22" s="84"/>
    </row>
    <row r="23" spans="1:11" x14ac:dyDescent="0.25">
      <c r="A23" s="99" t="s">
        <v>303</v>
      </c>
      <c r="B23" s="98">
        <v>1.3358151689597599</v>
      </c>
      <c r="C23" s="98">
        <v>0.59898080364094997</v>
      </c>
      <c r="D23" s="98">
        <v>0.34139776623919998</v>
      </c>
      <c r="E23" s="90">
        <v>2.18376585834734</v>
      </c>
      <c r="F23" s="98">
        <f t="shared" si="0"/>
        <v>1.2433872884671902</v>
      </c>
      <c r="G23" s="98">
        <f t="shared" si="1"/>
        <v>0.94037856988014989</v>
      </c>
      <c r="H23" s="733"/>
      <c r="I23" s="15"/>
      <c r="K23" s="84"/>
    </row>
    <row r="24" spans="1:11" x14ac:dyDescent="0.25">
      <c r="A24" s="99" t="s">
        <v>162</v>
      </c>
      <c r="B24" s="98">
        <v>1.6404163312728799</v>
      </c>
      <c r="C24" s="98">
        <v>0.14483910221894</v>
      </c>
      <c r="D24" s="98">
        <v>0.3323730460423</v>
      </c>
      <c r="E24" s="90">
        <v>2.1176284727800798</v>
      </c>
      <c r="F24" s="98">
        <f t="shared" si="0"/>
        <v>1.6404163245188399</v>
      </c>
      <c r="G24" s="98">
        <f t="shared" si="1"/>
        <v>0.47721214826124003</v>
      </c>
      <c r="H24" s="733"/>
      <c r="I24" s="15"/>
      <c r="K24" s="84"/>
    </row>
    <row r="25" spans="1:11" x14ac:dyDescent="0.25">
      <c r="A25" s="86" t="s">
        <v>116</v>
      </c>
      <c r="B25" s="90">
        <v>1.3249357235196799</v>
      </c>
      <c r="C25" s="90">
        <v>0.67507336003623997</v>
      </c>
      <c r="D25" s="90">
        <v>0.10196704403336</v>
      </c>
      <c r="E25" s="90">
        <v>2.1019761275892801</v>
      </c>
      <c r="F25" s="98">
        <f t="shared" si="0"/>
        <v>1.3249357235196801</v>
      </c>
      <c r="G25" s="98">
        <f t="shared" si="1"/>
        <v>0.77704040406959995</v>
      </c>
      <c r="H25" s="733"/>
      <c r="I25" s="15"/>
      <c r="K25" s="84"/>
    </row>
    <row r="26" spans="1:11" x14ac:dyDescent="0.25">
      <c r="A26" s="99" t="s">
        <v>136</v>
      </c>
      <c r="B26" s="98">
        <v>1.3526525415267701</v>
      </c>
      <c r="C26" s="98">
        <v>0.47946264952944001</v>
      </c>
      <c r="D26" s="98">
        <v>0.23364820069860001</v>
      </c>
      <c r="E26" s="90">
        <v>2.08719089629321</v>
      </c>
      <c r="F26" s="98">
        <f t="shared" si="0"/>
        <v>1.3740800460651699</v>
      </c>
      <c r="G26" s="98">
        <f t="shared" si="1"/>
        <v>0.71311085022803999</v>
      </c>
      <c r="H26" s="733"/>
      <c r="I26" s="15"/>
      <c r="K26" s="84"/>
    </row>
    <row r="27" spans="1:11" x14ac:dyDescent="0.25">
      <c r="A27" s="99" t="s">
        <v>123</v>
      </c>
      <c r="B27" s="98">
        <v>1.0849744243883299</v>
      </c>
      <c r="C27" s="98">
        <v>0.66444617828755004</v>
      </c>
      <c r="D27" s="98">
        <v>0.28873620803380001</v>
      </c>
      <c r="E27" s="90">
        <v>2.0381568107096801</v>
      </c>
      <c r="F27" s="98">
        <f t="shared" si="0"/>
        <v>1.0849744243883301</v>
      </c>
      <c r="G27" s="98">
        <f t="shared" si="1"/>
        <v>0.95318238632134999</v>
      </c>
      <c r="H27" s="733"/>
      <c r="I27" s="15"/>
      <c r="K27" s="84"/>
    </row>
    <row r="28" spans="1:11" x14ac:dyDescent="0.25">
      <c r="A28" s="99" t="s">
        <v>22366</v>
      </c>
      <c r="B28" s="98">
        <v>1.15734777788373</v>
      </c>
      <c r="C28" s="98">
        <v>0.64044085101780002</v>
      </c>
      <c r="D28" s="98">
        <v>0.23468599185075001</v>
      </c>
      <c r="E28" s="90">
        <v>2.0324746207522799</v>
      </c>
      <c r="F28" s="98">
        <f>(E28-B28-C28-D28)+B28</f>
        <v>1.15734777788373</v>
      </c>
      <c r="G28" s="98">
        <f t="shared" si="1"/>
        <v>0.87512684286855003</v>
      </c>
      <c r="H28" s="733">
        <v>2.5</v>
      </c>
      <c r="I28" s="15"/>
      <c r="K28" s="84"/>
    </row>
    <row r="29" spans="1:11" x14ac:dyDescent="0.25">
      <c r="A29" s="99" t="s">
        <v>128</v>
      </c>
      <c r="B29" s="98">
        <v>1.5139166327450899</v>
      </c>
      <c r="C29" s="98">
        <v>0.2176027693657</v>
      </c>
      <c r="D29" s="98">
        <v>0.27000497804058998</v>
      </c>
      <c r="E29" s="90">
        <v>2.0020216815651599</v>
      </c>
      <c r="F29" s="98">
        <f t="shared" si="0"/>
        <v>1.51441393415887</v>
      </c>
      <c r="G29" s="98">
        <f t="shared" si="1"/>
        <v>0.48760774740628998</v>
      </c>
      <c r="H29" s="733">
        <v>3</v>
      </c>
      <c r="I29" s="15"/>
      <c r="K29" s="84"/>
    </row>
    <row r="30" spans="1:11" x14ac:dyDescent="0.25">
      <c r="A30" s="99" t="s">
        <v>135</v>
      </c>
      <c r="B30" s="98">
        <v>1.2423919751649699</v>
      </c>
      <c r="C30" s="98">
        <v>0.44440103534765002</v>
      </c>
      <c r="D30" s="98">
        <v>0.23064161144876</v>
      </c>
      <c r="E30" s="90">
        <v>1.9364549809456899</v>
      </c>
      <c r="F30" s="98">
        <f t="shared" si="0"/>
        <v>1.2614123341492798</v>
      </c>
      <c r="G30" s="98">
        <f t="shared" si="1"/>
        <v>0.67504264679641002</v>
      </c>
      <c r="H30" s="733">
        <v>3</v>
      </c>
      <c r="I30" s="15"/>
      <c r="K30" s="84"/>
    </row>
    <row r="31" spans="1:11" x14ac:dyDescent="0.25">
      <c r="A31" s="86" t="s">
        <v>297</v>
      </c>
      <c r="B31" s="98">
        <v>1.00381175268317</v>
      </c>
      <c r="C31" s="98">
        <v>0.57537822275674999</v>
      </c>
      <c r="D31" s="98">
        <v>0.23855088322274001</v>
      </c>
      <c r="E31" s="98">
        <v>1.8787011841379</v>
      </c>
      <c r="F31" s="98">
        <f t="shared" si="0"/>
        <v>1.06477207815841</v>
      </c>
      <c r="G31" s="98">
        <f t="shared" si="1"/>
        <v>0.81392910597948998</v>
      </c>
      <c r="H31" s="733"/>
      <c r="I31" s="15"/>
      <c r="K31" s="84"/>
    </row>
    <row r="32" spans="1:11" x14ac:dyDescent="0.25">
      <c r="A32" s="99" t="s">
        <v>133</v>
      </c>
      <c r="B32" s="98">
        <v>1.1319653381456101</v>
      </c>
      <c r="C32" s="98">
        <v>0.41460573490394997</v>
      </c>
      <c r="D32" s="98">
        <v>0.10716590494323</v>
      </c>
      <c r="E32" s="90">
        <v>1.6884742152415</v>
      </c>
      <c r="F32" s="98">
        <f t="shared" si="0"/>
        <v>1.1667025753943201</v>
      </c>
      <c r="G32" s="98">
        <f t="shared" si="1"/>
        <v>0.52177163984718</v>
      </c>
      <c r="H32" s="733"/>
      <c r="I32" s="15"/>
      <c r="K32" s="84"/>
    </row>
    <row r="33" spans="1:11" x14ac:dyDescent="0.25">
      <c r="A33" s="86" t="s">
        <v>384</v>
      </c>
      <c r="B33" s="90">
        <v>1.02614287150866</v>
      </c>
      <c r="C33" s="90">
        <v>0.34320983231516</v>
      </c>
      <c r="D33" s="90">
        <v>0.30481337623920002</v>
      </c>
      <c r="E33" s="90">
        <v>1.6782972781590699</v>
      </c>
      <c r="F33" s="98">
        <f t="shared" si="0"/>
        <v>1.0302740696047099</v>
      </c>
      <c r="G33" s="98">
        <f t="shared" si="1"/>
        <v>0.64802320855436002</v>
      </c>
      <c r="H33" s="733"/>
      <c r="I33" s="15"/>
      <c r="K33" s="84"/>
    </row>
    <row r="34" spans="1:11" x14ac:dyDescent="0.25">
      <c r="A34" s="86" t="s">
        <v>106</v>
      </c>
      <c r="B34" s="90">
        <v>0.81655372177729002</v>
      </c>
      <c r="C34" s="90">
        <v>0.65836209767988996</v>
      </c>
      <c r="D34" s="90">
        <v>0.12105098191801</v>
      </c>
      <c r="E34" s="90">
        <v>1.60407289391434</v>
      </c>
      <c r="F34" s="98">
        <f t="shared" si="0"/>
        <v>0.82465981431644009</v>
      </c>
      <c r="G34" s="98">
        <f t="shared" si="1"/>
        <v>0.77941307959789996</v>
      </c>
      <c r="H34" s="733"/>
      <c r="I34" s="15"/>
      <c r="K34" s="84"/>
    </row>
    <row r="35" spans="1:11" x14ac:dyDescent="0.25">
      <c r="A35" s="86" t="s">
        <v>119</v>
      </c>
      <c r="B35" s="90">
        <v>0.74917436407288995</v>
      </c>
      <c r="C35" s="90">
        <v>0.32841042085236999</v>
      </c>
      <c r="D35" s="90">
        <v>0.16988820383752001</v>
      </c>
      <c r="E35" s="90">
        <v>1.2859846947628399</v>
      </c>
      <c r="F35" s="98">
        <f t="shared" si="0"/>
        <v>0.78768607007295</v>
      </c>
      <c r="G35" s="98">
        <f t="shared" si="1"/>
        <v>0.49829862468989</v>
      </c>
      <c r="H35" s="733">
        <v>1.53</v>
      </c>
      <c r="I35" s="15"/>
      <c r="K35" s="84"/>
    </row>
    <row r="36" spans="1:11" x14ac:dyDescent="0.25">
      <c r="A36" s="99" t="s">
        <v>298</v>
      </c>
      <c r="B36" s="98">
        <v>0.63633294274194996</v>
      </c>
      <c r="C36" s="98">
        <v>0.38132311175548</v>
      </c>
      <c r="D36" s="98">
        <v>0.25977636988342001</v>
      </c>
      <c r="E36" s="90">
        <v>1.2774324243808499</v>
      </c>
      <c r="F36" s="98">
        <f t="shared" si="0"/>
        <v>0.63633294274194996</v>
      </c>
      <c r="G36" s="98">
        <f t="shared" si="1"/>
        <v>0.64109948163889996</v>
      </c>
      <c r="H36" s="733">
        <v>3</v>
      </c>
      <c r="I36" s="15"/>
      <c r="K36" s="84"/>
    </row>
    <row r="37" spans="1:11" x14ac:dyDescent="0.25">
      <c r="A37" s="99" t="s">
        <v>37</v>
      </c>
      <c r="B37" s="98">
        <v>0.60654669304122</v>
      </c>
      <c r="C37" s="98">
        <v>0.57203962957494003</v>
      </c>
      <c r="D37" s="98">
        <v>6.8366106961379999E-2</v>
      </c>
      <c r="E37" s="90">
        <v>1.2677970719844001</v>
      </c>
      <c r="F37" s="98">
        <f t="shared" si="0"/>
        <v>0.62739133544808001</v>
      </c>
      <c r="G37" s="98">
        <f t="shared" si="1"/>
        <v>0.64040573653632005</v>
      </c>
      <c r="H37" s="733"/>
      <c r="I37" s="15"/>
      <c r="K37" s="84"/>
    </row>
    <row r="38" spans="1:11" x14ac:dyDescent="0.25">
      <c r="A38" s="111" t="s">
        <v>110</v>
      </c>
      <c r="B38" s="934">
        <v>0.64204200603248684</v>
      </c>
      <c r="C38" s="934">
        <v>0.44300360657854682</v>
      </c>
      <c r="D38" s="934">
        <v>0.1425119681219042</v>
      </c>
      <c r="E38" s="504">
        <v>1.25</v>
      </c>
      <c r="F38" s="934">
        <f>(E38-B38-C38-D38)+B38</f>
        <v>0.66448442529954899</v>
      </c>
      <c r="G38" s="934">
        <f t="shared" si="1"/>
        <v>0.58551557470045101</v>
      </c>
      <c r="H38" s="934">
        <v>3</v>
      </c>
      <c r="I38" s="15"/>
      <c r="K38" s="84"/>
    </row>
    <row r="39" spans="1:11" x14ac:dyDescent="0.25">
      <c r="A39" s="86" t="s">
        <v>121</v>
      </c>
      <c r="B39" s="90">
        <v>0.64013098291121995</v>
      </c>
      <c r="C39" s="90">
        <v>0.23186589389858001</v>
      </c>
      <c r="D39" s="90">
        <v>0.37147595206372003</v>
      </c>
      <c r="E39" s="90">
        <v>1.24366149111428</v>
      </c>
      <c r="F39" s="98">
        <f t="shared" ref="F39:F53" si="2">(E39-B39-C39-D39)+B39</f>
        <v>0.64031964515197992</v>
      </c>
      <c r="G39" s="98">
        <f t="shared" ref="G39:G53" si="3">C39+D39</f>
        <v>0.60334184596230001</v>
      </c>
      <c r="H39" s="733">
        <v>2.4500000000000002</v>
      </c>
      <c r="I39" s="15"/>
      <c r="K39" s="84"/>
    </row>
    <row r="40" spans="1:11" x14ac:dyDescent="0.25">
      <c r="A40" s="86" t="s">
        <v>115</v>
      </c>
      <c r="B40" s="90">
        <v>0.89415058926627</v>
      </c>
      <c r="C40" s="90">
        <v>0.13441832258997</v>
      </c>
      <c r="D40" s="90">
        <v>0.16176816019731</v>
      </c>
      <c r="E40" s="90">
        <v>1.20606420269495</v>
      </c>
      <c r="F40" s="98">
        <f t="shared" si="2"/>
        <v>0.90987771990766997</v>
      </c>
      <c r="G40" s="98">
        <f t="shared" si="3"/>
        <v>0.29618648278727999</v>
      </c>
      <c r="H40" s="733">
        <v>1.8</v>
      </c>
      <c r="I40" s="15"/>
      <c r="K40" s="84"/>
    </row>
    <row r="41" spans="1:11" x14ac:dyDescent="0.25">
      <c r="A41" s="99" t="s">
        <v>129</v>
      </c>
      <c r="B41" s="98">
        <v>0.64138210960535003</v>
      </c>
      <c r="C41" s="98">
        <v>0.32623408390716002</v>
      </c>
      <c r="D41" s="98">
        <v>0.21930726440785001</v>
      </c>
      <c r="E41" s="90">
        <v>1.1896949724726</v>
      </c>
      <c r="F41" s="98">
        <f t="shared" si="2"/>
        <v>0.64415362415759003</v>
      </c>
      <c r="G41" s="98">
        <f t="shared" si="3"/>
        <v>0.54554134831501</v>
      </c>
      <c r="H41" s="733">
        <v>2</v>
      </c>
      <c r="I41" s="15"/>
      <c r="K41" s="84"/>
    </row>
    <row r="42" spans="1:11" x14ac:dyDescent="0.25">
      <c r="A42" s="86" t="s">
        <v>117</v>
      </c>
      <c r="B42" s="90">
        <v>0.83202965318172994</v>
      </c>
      <c r="C42" s="90">
        <v>0.29633435746171</v>
      </c>
      <c r="D42" s="90">
        <v>4.8445550723899999E-2</v>
      </c>
      <c r="E42" s="90">
        <v>1.1768095613673399</v>
      </c>
      <c r="F42" s="98">
        <f t="shared" si="2"/>
        <v>0.83202965318172994</v>
      </c>
      <c r="G42" s="98">
        <f t="shared" si="3"/>
        <v>0.34477990818561</v>
      </c>
      <c r="H42" s="733">
        <v>2</v>
      </c>
      <c r="I42" s="15"/>
      <c r="K42" s="84"/>
    </row>
    <row r="43" spans="1:11" x14ac:dyDescent="0.25">
      <c r="A43" s="99" t="s">
        <v>164</v>
      </c>
      <c r="B43" s="98">
        <v>0.64396804073705005</v>
      </c>
      <c r="C43" s="98">
        <v>9.9871403756799995E-2</v>
      </c>
      <c r="D43" s="98">
        <v>0.35072350354495002</v>
      </c>
      <c r="E43" s="90">
        <v>1.0969028069659199</v>
      </c>
      <c r="F43" s="98">
        <f t="shared" si="2"/>
        <v>0.6463078996641699</v>
      </c>
      <c r="G43" s="98">
        <f t="shared" si="3"/>
        <v>0.45059490730175</v>
      </c>
      <c r="H43" s="733"/>
      <c r="I43" s="15"/>
      <c r="K43" s="84"/>
    </row>
    <row r="44" spans="1:11" x14ac:dyDescent="0.25">
      <c r="A44" s="99" t="s">
        <v>299</v>
      </c>
      <c r="B44" s="98">
        <v>0.46745789688961997</v>
      </c>
      <c r="C44" s="98">
        <v>0.28983123188276999</v>
      </c>
      <c r="D44" s="98">
        <v>0.24484937134321</v>
      </c>
      <c r="E44" s="90">
        <v>1.00371125357899</v>
      </c>
      <c r="F44" s="98">
        <f t="shared" si="2"/>
        <v>0.46903065035301011</v>
      </c>
      <c r="G44" s="98">
        <f t="shared" si="3"/>
        <v>0.53468060322597999</v>
      </c>
      <c r="H44" s="733">
        <v>1.7</v>
      </c>
      <c r="I44" s="15"/>
      <c r="K44" s="84"/>
    </row>
    <row r="45" spans="1:11" x14ac:dyDescent="0.25">
      <c r="A45" s="86" t="s">
        <v>114</v>
      </c>
      <c r="B45" s="90">
        <v>0.41497305093970999</v>
      </c>
      <c r="C45" s="90">
        <v>0.32523099547627998</v>
      </c>
      <c r="D45" s="90">
        <v>0.24618932966191001</v>
      </c>
      <c r="E45" s="90">
        <v>0.99488939361041995</v>
      </c>
      <c r="F45" s="98">
        <f t="shared" si="2"/>
        <v>0.42346906847222987</v>
      </c>
      <c r="G45" s="98">
        <f t="shared" si="3"/>
        <v>0.57142032513818997</v>
      </c>
      <c r="H45" s="733">
        <v>1.21</v>
      </c>
      <c r="I45" s="15"/>
      <c r="K45" s="84"/>
    </row>
    <row r="46" spans="1:11" x14ac:dyDescent="0.25">
      <c r="A46" s="99" t="s">
        <v>301</v>
      </c>
      <c r="B46" s="98">
        <v>0.44079912494071999</v>
      </c>
      <c r="C46" s="98">
        <v>0.34959282255410001</v>
      </c>
      <c r="D46" s="98">
        <v>9.1111058270500006E-2</v>
      </c>
      <c r="E46" s="90">
        <v>0.88150300576531004</v>
      </c>
      <c r="F46" s="98">
        <f t="shared" si="2"/>
        <v>0.44079912494071005</v>
      </c>
      <c r="G46" s="98">
        <f t="shared" si="3"/>
        <v>0.44070388082459999</v>
      </c>
      <c r="H46" s="733"/>
      <c r="I46" s="15"/>
      <c r="K46" s="84"/>
    </row>
    <row r="47" spans="1:11" x14ac:dyDescent="0.25">
      <c r="A47" s="99" t="s">
        <v>304</v>
      </c>
      <c r="B47" s="98">
        <v>0.34113132008333003</v>
      </c>
      <c r="C47" s="98">
        <v>0.24388177063802</v>
      </c>
      <c r="D47" s="98">
        <v>0.24896988576199999</v>
      </c>
      <c r="E47" s="90">
        <v>0.79848411051766999</v>
      </c>
      <c r="F47" s="98">
        <f t="shared" si="2"/>
        <v>0.30563245411765</v>
      </c>
      <c r="G47" s="98">
        <f t="shared" si="3"/>
        <v>0.49285165640001999</v>
      </c>
      <c r="H47" s="733"/>
      <c r="I47" s="15"/>
      <c r="K47" s="84"/>
    </row>
    <row r="48" spans="1:11" x14ac:dyDescent="0.25">
      <c r="A48" s="99" t="s">
        <v>197</v>
      </c>
      <c r="B48" s="98">
        <v>0.39766386771535001</v>
      </c>
      <c r="C48" s="98">
        <v>0.21884943984130001</v>
      </c>
      <c r="D48" s="98">
        <v>0.16930041348811001</v>
      </c>
      <c r="E48" s="90">
        <v>0.78965333622759004</v>
      </c>
      <c r="F48" s="98">
        <f t="shared" si="2"/>
        <v>0.40150348289818005</v>
      </c>
      <c r="G48" s="98">
        <f t="shared" si="3"/>
        <v>0.38814985332940999</v>
      </c>
      <c r="H48" s="733"/>
      <c r="I48" s="15"/>
      <c r="K48" s="84"/>
    </row>
    <row r="49" spans="1:11" x14ac:dyDescent="0.25">
      <c r="A49" s="99" t="s">
        <v>302</v>
      </c>
      <c r="B49" s="98">
        <v>0.13366789693073999</v>
      </c>
      <c r="C49" s="98">
        <v>0.13984737635228001</v>
      </c>
      <c r="D49" s="98">
        <v>0.26841508415514997</v>
      </c>
      <c r="E49" s="90">
        <v>0.62915953347886999</v>
      </c>
      <c r="F49" s="98">
        <f t="shared" si="2"/>
        <v>0.22089707297144001</v>
      </c>
      <c r="G49" s="98">
        <f t="shared" si="3"/>
        <v>0.40826246050742998</v>
      </c>
      <c r="H49" s="733"/>
      <c r="I49" s="15"/>
      <c r="K49" s="84"/>
    </row>
    <row r="50" spans="1:11" x14ac:dyDescent="0.25">
      <c r="A50" s="86" t="s">
        <v>158</v>
      </c>
      <c r="B50" s="90">
        <v>0.15346850002165</v>
      </c>
      <c r="C50" s="90">
        <v>0.13440179256459001</v>
      </c>
      <c r="D50" s="90">
        <v>0.18311808584278</v>
      </c>
      <c r="E50" s="90">
        <v>0.50227342934398</v>
      </c>
      <c r="F50" s="98">
        <f t="shared" si="2"/>
        <v>0.18475355093660997</v>
      </c>
      <c r="G50" s="98">
        <f t="shared" si="3"/>
        <v>0.31751987840737</v>
      </c>
      <c r="H50" s="733"/>
      <c r="I50" s="15"/>
      <c r="K50" s="84"/>
    </row>
    <row r="51" spans="1:11" x14ac:dyDescent="0.25">
      <c r="A51" s="99" t="s">
        <v>163</v>
      </c>
      <c r="B51" s="98">
        <v>0.26714558322168003</v>
      </c>
      <c r="C51" s="98">
        <v>5.4779620761939998E-2</v>
      </c>
      <c r="D51" s="98">
        <v>0.16101495783346001</v>
      </c>
      <c r="E51" s="90">
        <v>0.48406327694092999</v>
      </c>
      <c r="F51" s="98">
        <f t="shared" si="2"/>
        <v>0.26826869834553002</v>
      </c>
      <c r="G51" s="98">
        <f t="shared" si="3"/>
        <v>0.21579457859540002</v>
      </c>
      <c r="H51" s="733">
        <v>2</v>
      </c>
      <c r="I51" s="15"/>
      <c r="K51" s="84"/>
    </row>
    <row r="52" spans="1:11" x14ac:dyDescent="0.25">
      <c r="A52" s="86" t="s">
        <v>193</v>
      </c>
      <c r="B52" s="90">
        <v>0.10831763931093</v>
      </c>
      <c r="C52" s="90">
        <v>0.19376822143399</v>
      </c>
      <c r="D52" s="90">
        <v>0.14081293110420001</v>
      </c>
      <c r="E52" s="90">
        <v>0.44289879184912001</v>
      </c>
      <c r="F52" s="98">
        <f t="shared" si="2"/>
        <v>0.10831763931092997</v>
      </c>
      <c r="G52" s="98">
        <f t="shared" si="3"/>
        <v>0.33458115253818999</v>
      </c>
      <c r="H52" s="733">
        <v>1.5</v>
      </c>
      <c r="I52" s="15"/>
      <c r="K52" s="84"/>
    </row>
    <row r="53" spans="1:11" x14ac:dyDescent="0.25">
      <c r="A53" s="86" t="s">
        <v>107</v>
      </c>
      <c r="B53" s="90">
        <v>0.14127043346445001</v>
      </c>
      <c r="C53" s="90">
        <v>0.15349636904007</v>
      </c>
      <c r="D53" s="90">
        <v>4.8284842704750003E-2</v>
      </c>
      <c r="E53" s="90">
        <v>0.36685112666843001</v>
      </c>
      <c r="F53" s="98">
        <f t="shared" si="2"/>
        <v>0.16506991492361001</v>
      </c>
      <c r="G53" s="98">
        <f t="shared" si="3"/>
        <v>0.20178121174482</v>
      </c>
      <c r="H53" s="14"/>
      <c r="I53" s="15"/>
      <c r="K53" s="84"/>
    </row>
  </sheetData>
  <autoFilter ref="A8:H8">
    <sortState ref="A7:H51">
      <sortCondition descending="1" ref="F6"/>
    </sortState>
  </autoFilter>
  <conditionalFormatting sqref="E9:E53">
    <cfRule type="colorScale" priority="2">
      <colorScale>
        <cfvo type="min"/>
        <cfvo type="max"/>
        <color rgb="FFFCFCFF"/>
        <color rgb="FF63BE7B"/>
      </colorScale>
    </cfRule>
  </conditionalFormatting>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
  <sheetViews>
    <sheetView workbookViewId="0">
      <selection activeCell="I15" sqref="I15"/>
    </sheetView>
  </sheetViews>
  <sheetFormatPr defaultRowHeight="15" x14ac:dyDescent="0.25"/>
  <cols>
    <col min="1" max="1" width="20.5703125" customWidth="1"/>
  </cols>
  <sheetData>
    <row r="1" spans="1:11" x14ac:dyDescent="0.25">
      <c r="A1" s="944" t="s">
        <v>22444</v>
      </c>
    </row>
    <row r="2" spans="1:11" x14ac:dyDescent="0.25">
      <c r="A2" t="s">
        <v>22445</v>
      </c>
    </row>
    <row r="5" spans="1:11" x14ac:dyDescent="0.25">
      <c r="A5" s="887"/>
      <c r="B5" s="887"/>
      <c r="C5" s="888" t="s">
        <v>21564</v>
      </c>
      <c r="D5" s="888" t="s">
        <v>21545</v>
      </c>
      <c r="E5" s="888" t="s">
        <v>21546</v>
      </c>
      <c r="F5" s="888" t="s">
        <v>21547</v>
      </c>
      <c r="G5" s="888" t="s">
        <v>21548</v>
      </c>
      <c r="H5" s="888" t="s">
        <v>21549</v>
      </c>
      <c r="I5" s="888" t="s">
        <v>21550</v>
      </c>
      <c r="J5" s="888" t="s">
        <v>21551</v>
      </c>
      <c r="K5" s="888" t="s">
        <v>21552</v>
      </c>
    </row>
    <row r="6" spans="1:11" ht="108.75" customHeight="1" x14ac:dyDescent="0.25">
      <c r="A6" s="1118" t="s">
        <v>22404</v>
      </c>
      <c r="B6" s="889" t="s">
        <v>22442</v>
      </c>
      <c r="C6" s="890">
        <v>5.2</v>
      </c>
      <c r="D6" s="890">
        <v>5.9</v>
      </c>
      <c r="E6" s="890">
        <v>5.2</v>
      </c>
      <c r="F6" s="890">
        <v>5.0999999999999996</v>
      </c>
      <c r="G6" s="890">
        <v>5.0999999999999996</v>
      </c>
      <c r="H6" s="890">
        <v>5</v>
      </c>
      <c r="I6" s="890">
        <v>4.9000000000000004</v>
      </c>
      <c r="J6" s="890">
        <v>4.4000000000000004</v>
      </c>
      <c r="K6" s="890">
        <v>3.8</v>
      </c>
    </row>
    <row r="7" spans="1:11" x14ac:dyDescent="0.25">
      <c r="A7" s="1118"/>
      <c r="B7" s="889" t="s">
        <v>22443</v>
      </c>
      <c r="C7" s="890">
        <v>5.9</v>
      </c>
      <c r="D7" s="890">
        <v>6.2</v>
      </c>
      <c r="E7" s="890">
        <v>6</v>
      </c>
      <c r="F7" s="890">
        <v>6.3</v>
      </c>
      <c r="G7" s="890">
        <v>6</v>
      </c>
      <c r="H7" s="890">
        <v>5.7</v>
      </c>
      <c r="I7" s="890">
        <v>5.2</v>
      </c>
      <c r="J7" s="890">
        <v>4.7</v>
      </c>
      <c r="K7" s="890">
        <v>3.9</v>
      </c>
    </row>
    <row r="8" spans="1:11" x14ac:dyDescent="0.25">
      <c r="A8" s="1118"/>
      <c r="B8" s="889" t="s">
        <v>522</v>
      </c>
      <c r="C8" s="890">
        <v>5.5</v>
      </c>
      <c r="D8" s="890">
        <v>6.1</v>
      </c>
      <c r="E8" s="890">
        <v>5.7</v>
      </c>
      <c r="F8" s="890">
        <v>5.7</v>
      </c>
      <c r="G8" s="890">
        <v>5.6</v>
      </c>
      <c r="H8" s="890">
        <v>5.4</v>
      </c>
      <c r="I8" s="890">
        <v>5</v>
      </c>
      <c r="J8" s="890">
        <v>4.5999999999999996</v>
      </c>
      <c r="K8" s="890">
        <v>3.9</v>
      </c>
    </row>
    <row r="9" spans="1:11" ht="83.25" customHeight="1" x14ac:dyDescent="0.25">
      <c r="A9" s="1118" t="s">
        <v>22405</v>
      </c>
      <c r="B9" s="889" t="s">
        <v>22442</v>
      </c>
      <c r="C9" s="890">
        <v>5.3</v>
      </c>
      <c r="D9" s="890">
        <v>5.2</v>
      </c>
      <c r="E9" s="890">
        <v>5.0999999999999996</v>
      </c>
      <c r="F9" s="890">
        <v>4.9000000000000004</v>
      </c>
      <c r="G9" s="890">
        <v>5.0999999999999996</v>
      </c>
      <c r="H9" s="890">
        <v>5.0999999999999996</v>
      </c>
      <c r="I9" s="890">
        <v>4.7</v>
      </c>
      <c r="J9" s="890">
        <v>4</v>
      </c>
      <c r="K9" s="890">
        <v>3.8</v>
      </c>
    </row>
    <row r="10" spans="1:11" x14ac:dyDescent="0.25">
      <c r="A10" s="1118"/>
      <c r="B10" s="889" t="s">
        <v>22443</v>
      </c>
      <c r="C10" s="890">
        <v>5.8</v>
      </c>
      <c r="D10" s="890">
        <v>5.9</v>
      </c>
      <c r="E10" s="890">
        <v>6</v>
      </c>
      <c r="F10" s="890">
        <v>5.5</v>
      </c>
      <c r="G10" s="890">
        <v>5.2</v>
      </c>
      <c r="H10" s="890">
        <v>5.3</v>
      </c>
      <c r="I10" s="890">
        <v>5</v>
      </c>
      <c r="J10" s="890">
        <v>4.4000000000000004</v>
      </c>
      <c r="K10" s="890">
        <v>3.4</v>
      </c>
    </row>
    <row r="11" spans="1:11" x14ac:dyDescent="0.25">
      <c r="A11" s="1118"/>
      <c r="B11" s="889" t="s">
        <v>522</v>
      </c>
      <c r="C11" s="890">
        <v>5.6</v>
      </c>
      <c r="D11" s="890">
        <v>5.6</v>
      </c>
      <c r="E11" s="890">
        <v>5.6</v>
      </c>
      <c r="F11" s="890">
        <v>5.2</v>
      </c>
      <c r="G11" s="890">
        <v>5.0999999999999996</v>
      </c>
      <c r="H11" s="890">
        <v>5.2</v>
      </c>
      <c r="I11" s="890">
        <v>4.8</v>
      </c>
      <c r="J11" s="890">
        <v>4.2</v>
      </c>
      <c r="K11" s="890">
        <v>3.6</v>
      </c>
    </row>
  </sheetData>
  <mergeCells count="2">
    <mergeCell ref="A6:A8"/>
    <mergeCell ref="A9:A1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41"/>
  <sheetViews>
    <sheetView zoomScale="90" zoomScaleNormal="90" workbookViewId="0">
      <selection activeCell="N30" sqref="N30"/>
    </sheetView>
  </sheetViews>
  <sheetFormatPr defaultRowHeight="15" x14ac:dyDescent="0.25"/>
  <cols>
    <col min="1" max="1" width="37.140625" style="842" customWidth="1"/>
    <col min="2" max="2" width="14.5703125" style="842" customWidth="1"/>
    <col min="3" max="3" width="10.140625" style="842" customWidth="1"/>
    <col min="4" max="8" width="7.140625" style="842" customWidth="1"/>
    <col min="9" max="9" width="8.85546875" style="842" customWidth="1"/>
    <col min="10" max="12" width="7.140625" style="842" customWidth="1"/>
    <col min="13" max="26" width="9.140625" style="842"/>
    <col min="27" max="27" width="14.85546875" style="842" customWidth="1"/>
    <col min="28" max="28" width="15.7109375" style="842" customWidth="1"/>
    <col min="29" max="16384" width="9.140625" style="842"/>
  </cols>
  <sheetData>
    <row r="1" spans="1:16" ht="60" customHeight="1" x14ac:dyDescent="0.25">
      <c r="A1" s="1125" t="s">
        <v>22446</v>
      </c>
      <c r="B1" s="1125"/>
      <c r="C1" s="1125"/>
      <c r="D1" s="1125"/>
      <c r="E1" s="1125"/>
      <c r="F1" s="1125"/>
      <c r="G1" s="87"/>
      <c r="H1" s="87"/>
      <c r="I1" s="87"/>
      <c r="J1" s="87"/>
      <c r="K1" s="87"/>
      <c r="L1" s="87"/>
      <c r="M1" s="87"/>
      <c r="N1" s="87"/>
    </row>
    <row r="2" spans="1:16" s="942" customFormat="1" ht="18" customHeight="1" x14ac:dyDescent="0.25">
      <c r="A2" t="s">
        <v>22447</v>
      </c>
      <c r="B2" s="994"/>
      <c r="C2" s="994"/>
      <c r="D2" s="994"/>
      <c r="E2" s="994"/>
      <c r="F2" s="994"/>
      <c r="G2" s="947"/>
      <c r="H2" s="947"/>
      <c r="I2" s="947"/>
      <c r="J2" s="947"/>
      <c r="K2" s="947"/>
      <c r="L2" s="947"/>
      <c r="M2" s="947"/>
      <c r="N2" s="947"/>
    </row>
    <row r="3" spans="1:16" x14ac:dyDescent="0.25">
      <c r="A3" s="6" t="s">
        <v>22448</v>
      </c>
      <c r="B3" s="87"/>
      <c r="C3" s="87"/>
      <c r="D3" s="87"/>
      <c r="E3" s="87"/>
      <c r="F3" s="87"/>
      <c r="G3" s="87"/>
      <c r="H3" s="87"/>
      <c r="I3" s="87"/>
      <c r="J3" s="87"/>
      <c r="K3" s="87"/>
      <c r="L3" s="87"/>
      <c r="M3" s="87"/>
      <c r="N3" s="87"/>
    </row>
    <row r="4" spans="1:16" x14ac:dyDescent="0.25">
      <c r="A4" s="87" t="s">
        <v>22447</v>
      </c>
      <c r="B4" s="87"/>
      <c r="C4" s="87"/>
      <c r="D4" s="87"/>
      <c r="E4" s="87"/>
      <c r="F4" s="87"/>
      <c r="G4" s="87"/>
      <c r="H4" s="87"/>
      <c r="I4" s="87"/>
      <c r="J4" s="87"/>
      <c r="K4" s="87"/>
      <c r="L4" s="87"/>
      <c r="M4" s="87"/>
      <c r="N4" s="87"/>
    </row>
    <row r="5" spans="1:16" x14ac:dyDescent="0.25">
      <c r="A5" s="87"/>
      <c r="B5" s="87"/>
      <c r="C5" s="87"/>
      <c r="D5" s="87"/>
      <c r="E5" s="87"/>
      <c r="F5" s="87"/>
      <c r="G5" s="87"/>
      <c r="H5" s="87"/>
      <c r="I5" s="87"/>
      <c r="J5" s="87"/>
      <c r="K5" s="87"/>
      <c r="L5" s="87"/>
      <c r="M5" s="87"/>
      <c r="N5" s="87"/>
    </row>
    <row r="6" spans="1:16" x14ac:dyDescent="0.25">
      <c r="A6" s="87"/>
      <c r="B6" s="87"/>
      <c r="C6" s="87"/>
      <c r="D6" s="87"/>
      <c r="E6" s="87"/>
      <c r="F6" s="87"/>
      <c r="G6" s="87"/>
      <c r="H6" s="87"/>
      <c r="I6" s="87"/>
      <c r="J6" s="87"/>
      <c r="K6" s="87"/>
      <c r="L6" s="87"/>
      <c r="M6" s="87"/>
      <c r="N6" s="87"/>
    </row>
    <row r="7" spans="1:16" x14ac:dyDescent="0.25">
      <c r="A7" s="87"/>
      <c r="B7" s="87"/>
      <c r="C7" s="87"/>
      <c r="D7" s="87"/>
      <c r="E7" s="87"/>
      <c r="F7" s="87"/>
      <c r="G7" s="87"/>
      <c r="H7" s="87"/>
      <c r="I7" s="87"/>
      <c r="J7" s="87"/>
      <c r="K7" s="87"/>
      <c r="L7" s="87"/>
      <c r="M7" s="87"/>
      <c r="N7" s="87"/>
    </row>
    <row r="8" spans="1:16" ht="33" customHeight="1" x14ac:dyDescent="0.25">
      <c r="A8" s="87"/>
      <c r="B8" s="87"/>
      <c r="C8" s="87"/>
      <c r="D8" s="87"/>
      <c r="E8" s="87"/>
      <c r="F8" s="87"/>
      <c r="G8" s="87"/>
      <c r="H8" s="87"/>
      <c r="I8" s="87"/>
      <c r="J8" s="87"/>
      <c r="K8" s="87"/>
      <c r="L8" s="87"/>
      <c r="M8" s="87"/>
      <c r="N8" s="87"/>
    </row>
    <row r="9" spans="1:16" x14ac:dyDescent="0.25">
      <c r="A9" s="87"/>
      <c r="B9" s="87"/>
      <c r="C9" s="87"/>
      <c r="D9" s="87"/>
      <c r="E9" s="87"/>
      <c r="F9" s="87"/>
      <c r="G9" s="87"/>
      <c r="H9" s="87"/>
      <c r="I9" s="87"/>
      <c r="J9" s="87"/>
      <c r="K9" s="87"/>
      <c r="L9" s="87"/>
      <c r="M9" s="87"/>
      <c r="N9" s="87"/>
    </row>
    <row r="10" spans="1:16" x14ac:dyDescent="0.25">
      <c r="A10" s="19"/>
      <c r="B10" s="19"/>
      <c r="C10" s="3" t="s">
        <v>461</v>
      </c>
      <c r="D10" s="3" t="s">
        <v>462</v>
      </c>
      <c r="E10" s="3" t="s">
        <v>463</v>
      </c>
      <c r="F10" s="3" t="s">
        <v>464</v>
      </c>
      <c r="G10" s="3" t="s">
        <v>465</v>
      </c>
      <c r="H10" s="3" t="s">
        <v>466</v>
      </c>
      <c r="I10" s="3" t="s">
        <v>467</v>
      </c>
      <c r="J10" s="3" t="s">
        <v>468</v>
      </c>
      <c r="K10" s="3" t="s">
        <v>469</v>
      </c>
      <c r="L10" s="3" t="s">
        <v>470</v>
      </c>
      <c r="M10" s="3" t="s">
        <v>471</v>
      </c>
      <c r="N10" s="3" t="s">
        <v>492</v>
      </c>
      <c r="P10" s="854"/>
    </row>
    <row r="11" spans="1:16" x14ac:dyDescent="0.25">
      <c r="A11" s="1119" t="s">
        <v>22074</v>
      </c>
      <c r="B11" s="86" t="s">
        <v>22077</v>
      </c>
      <c r="C11" s="16">
        <v>0.19144144144144143</v>
      </c>
      <c r="D11" s="16">
        <v>0.1866913123844732</v>
      </c>
      <c r="E11" s="16">
        <v>0.21398305084745764</v>
      </c>
      <c r="F11" s="16">
        <v>0.17286245353159851</v>
      </c>
      <c r="G11" s="16">
        <v>0.22473867595818817</v>
      </c>
      <c r="H11" s="16">
        <v>0.19805825242718447</v>
      </c>
      <c r="I11" s="16">
        <v>0.125</v>
      </c>
      <c r="J11" s="16">
        <v>0.17571059431524547</v>
      </c>
      <c r="K11" s="16">
        <v>0.19667590027700832</v>
      </c>
      <c r="L11" s="16">
        <v>0.18378378378378379</v>
      </c>
      <c r="M11" s="16">
        <v>0.2011173184357542</v>
      </c>
      <c r="N11" s="16">
        <v>0.18</v>
      </c>
    </row>
    <row r="12" spans="1:16" x14ac:dyDescent="0.25">
      <c r="A12" s="1120"/>
      <c r="B12" s="86" t="s">
        <v>488</v>
      </c>
      <c r="C12" s="16">
        <v>0.16441441441441443</v>
      </c>
      <c r="D12" s="16">
        <v>0.17375231053604437</v>
      </c>
      <c r="E12" s="16">
        <v>0.11440677966101695</v>
      </c>
      <c r="F12" s="16">
        <v>0.16356877323420074</v>
      </c>
      <c r="G12" s="16">
        <v>0.17944250871080139</v>
      </c>
      <c r="H12" s="16">
        <v>0.1553398058252427</v>
      </c>
      <c r="I12" s="16">
        <v>0.1683673469387755</v>
      </c>
      <c r="J12" s="16">
        <v>0.17829457364341086</v>
      </c>
      <c r="K12" s="16">
        <v>0.1523545706371191</v>
      </c>
      <c r="L12" s="16">
        <v>0.14054054054054055</v>
      </c>
      <c r="M12" s="16">
        <v>0.16480446927374301</v>
      </c>
      <c r="N12" s="16">
        <v>0.16857142857142857</v>
      </c>
    </row>
    <row r="13" spans="1:16" x14ac:dyDescent="0.25">
      <c r="A13" s="1120"/>
      <c r="B13" s="86" t="s">
        <v>489</v>
      </c>
      <c r="C13" s="16">
        <v>0.36711711711711714</v>
      </c>
      <c r="D13" s="16">
        <v>0.38077634011090572</v>
      </c>
      <c r="E13" s="16">
        <v>0.39830508474576271</v>
      </c>
      <c r="F13" s="16">
        <v>0.38661710037174724</v>
      </c>
      <c r="G13" s="16">
        <v>0.35888501742160278</v>
      </c>
      <c r="H13" s="16">
        <v>0.42718446601941745</v>
      </c>
      <c r="I13" s="16">
        <v>0.45663265306122447</v>
      </c>
      <c r="J13" s="16">
        <v>0.4599483204134367</v>
      </c>
      <c r="K13" s="16">
        <v>0.45429362880886426</v>
      </c>
      <c r="L13" s="16">
        <v>0.51621621621621616</v>
      </c>
      <c r="M13" s="16">
        <v>0.45810055865921789</v>
      </c>
      <c r="N13" s="16">
        <v>0.49714285714285716</v>
      </c>
    </row>
    <row r="14" spans="1:16" x14ac:dyDescent="0.25">
      <c r="A14" s="1120"/>
      <c r="B14" s="86" t="s">
        <v>490</v>
      </c>
      <c r="C14" s="16">
        <v>0.27702702702702703</v>
      </c>
      <c r="D14" s="16">
        <v>0.25878003696857671</v>
      </c>
      <c r="E14" s="16">
        <v>0.27330508474576271</v>
      </c>
      <c r="F14" s="16">
        <v>0.27695167286245354</v>
      </c>
      <c r="G14" s="16">
        <v>0.23693379790940766</v>
      </c>
      <c r="H14" s="16">
        <v>0.21941747572815534</v>
      </c>
      <c r="I14" s="16">
        <v>0.25</v>
      </c>
      <c r="J14" s="16">
        <v>0.18604651162790697</v>
      </c>
      <c r="K14" s="16">
        <v>0.19667590027700832</v>
      </c>
      <c r="L14" s="16">
        <v>0.15945945945945947</v>
      </c>
      <c r="M14" s="16">
        <v>0.17597765363128492</v>
      </c>
      <c r="N14" s="16">
        <v>0.15142857142857144</v>
      </c>
    </row>
    <row r="15" spans="1:16" x14ac:dyDescent="0.25">
      <c r="A15" s="1120"/>
      <c r="B15" s="86" t="s">
        <v>22078</v>
      </c>
      <c r="C15" s="86"/>
      <c r="D15" s="86"/>
      <c r="E15" s="86"/>
      <c r="F15" s="86"/>
      <c r="G15" s="86"/>
      <c r="H15" s="86"/>
      <c r="I15" s="86"/>
      <c r="J15" s="86"/>
      <c r="K15" s="86"/>
      <c r="L15" s="86"/>
      <c r="M15" s="86"/>
      <c r="N15" s="69">
        <v>2.8571428571428571E-3</v>
      </c>
    </row>
    <row r="16" spans="1:16" ht="30" x14ac:dyDescent="0.25">
      <c r="A16" s="1121"/>
      <c r="B16" s="91" t="s">
        <v>22076</v>
      </c>
      <c r="C16" s="14">
        <v>29.63963963963964</v>
      </c>
      <c r="D16" s="14">
        <v>29.670979667282811</v>
      </c>
      <c r="E16" s="14">
        <v>29.423728813559322</v>
      </c>
      <c r="F16" s="14">
        <v>29.022304832713754</v>
      </c>
      <c r="G16" s="14">
        <v>30.325783972125436</v>
      </c>
      <c r="H16" s="14">
        <v>29.753398058252426</v>
      </c>
      <c r="I16" s="14">
        <v>28.441326530612244</v>
      </c>
      <c r="J16" s="14">
        <v>29.571059431524549</v>
      </c>
      <c r="K16" s="14">
        <v>29.548476454293628</v>
      </c>
      <c r="L16" s="14">
        <v>29.564864864864866</v>
      </c>
      <c r="M16" s="14">
        <v>29.938547486033521</v>
      </c>
      <c r="N16" s="14">
        <v>30.054285714285715</v>
      </c>
    </row>
    <row r="17" spans="1:41" x14ac:dyDescent="0.25">
      <c r="A17" s="87"/>
      <c r="B17" s="87"/>
      <c r="C17" s="87"/>
      <c r="D17" s="87"/>
      <c r="E17" s="87"/>
      <c r="F17" s="87"/>
      <c r="G17" s="87"/>
      <c r="H17" s="87"/>
      <c r="I17" s="87"/>
      <c r="J17" s="87"/>
      <c r="K17" s="87"/>
      <c r="L17" s="87"/>
      <c r="M17" s="87"/>
      <c r="N17" s="87"/>
    </row>
    <row r="18" spans="1:41" x14ac:dyDescent="0.25">
      <c r="A18" s="595"/>
      <c r="B18" s="852"/>
      <c r="C18" s="853" t="s">
        <v>461</v>
      </c>
      <c r="D18" s="853" t="s">
        <v>462</v>
      </c>
      <c r="E18" s="853" t="s">
        <v>463</v>
      </c>
      <c r="F18" s="853" t="s">
        <v>464</v>
      </c>
      <c r="G18" s="853" t="s">
        <v>465</v>
      </c>
      <c r="H18" s="853" t="s">
        <v>466</v>
      </c>
      <c r="I18" s="853" t="s">
        <v>467</v>
      </c>
      <c r="J18" s="853" t="s">
        <v>468</v>
      </c>
      <c r="K18" s="19" t="s">
        <v>469</v>
      </c>
      <c r="L18" s="19" t="s">
        <v>470</v>
      </c>
      <c r="M18" s="19" t="s">
        <v>471</v>
      </c>
      <c r="N18" s="87"/>
    </row>
    <row r="19" spans="1:41" x14ac:dyDescent="0.25">
      <c r="A19" s="1122" t="s">
        <v>22075</v>
      </c>
      <c r="B19" s="86" t="s">
        <v>22077</v>
      </c>
      <c r="C19" s="16">
        <v>0.46405228758169936</v>
      </c>
      <c r="D19" s="16">
        <v>0.39130434782608697</v>
      </c>
      <c r="E19" s="16">
        <v>0.36875000000000002</v>
      </c>
      <c r="F19" s="16">
        <v>0.44</v>
      </c>
      <c r="G19" s="16">
        <v>0.45600000000000002</v>
      </c>
      <c r="H19" s="16">
        <v>0.37894736842105264</v>
      </c>
      <c r="I19" s="16">
        <v>0.41201716738197425</v>
      </c>
      <c r="J19" s="16">
        <v>0.39436619718309857</v>
      </c>
      <c r="K19" s="16">
        <v>0.45192307692307693</v>
      </c>
      <c r="L19" s="16">
        <v>0.3723849372384937</v>
      </c>
      <c r="M19" s="16">
        <v>0.4189723320158103</v>
      </c>
      <c r="N19" s="87"/>
    </row>
    <row r="20" spans="1:41" x14ac:dyDescent="0.25">
      <c r="A20" s="1123"/>
      <c r="B20" s="86" t="s">
        <v>488</v>
      </c>
      <c r="C20" s="16">
        <v>0.37254901960784315</v>
      </c>
      <c r="D20" s="16">
        <v>0.37267080745341613</v>
      </c>
      <c r="E20" s="16">
        <v>0.375</v>
      </c>
      <c r="F20" s="16">
        <v>0.32</v>
      </c>
      <c r="G20" s="16">
        <v>0.36799999999999999</v>
      </c>
      <c r="H20" s="16">
        <v>0.3473684210526316</v>
      </c>
      <c r="I20" s="16">
        <v>0.37339055793991416</v>
      </c>
      <c r="J20" s="16">
        <v>0.41314553990610331</v>
      </c>
      <c r="K20" s="16">
        <v>0.39903846153846156</v>
      </c>
      <c r="L20" s="16">
        <v>0.41422594142259417</v>
      </c>
      <c r="M20" s="16">
        <v>0.44268774703557312</v>
      </c>
      <c r="N20" s="87"/>
    </row>
    <row r="21" spans="1:41" x14ac:dyDescent="0.25">
      <c r="A21" s="1123"/>
      <c r="B21" s="86" t="s">
        <v>489</v>
      </c>
      <c r="C21" s="16">
        <v>0.16339869281045752</v>
      </c>
      <c r="D21" s="16">
        <v>0.2360248447204969</v>
      </c>
      <c r="E21" s="16">
        <v>0.25624999999999998</v>
      </c>
      <c r="F21" s="16">
        <v>0.24</v>
      </c>
      <c r="G21" s="16">
        <v>0.17199999999999999</v>
      </c>
      <c r="H21" s="16">
        <v>0.27368421052631581</v>
      </c>
      <c r="I21" s="16">
        <v>0.21030042918454936</v>
      </c>
      <c r="J21" s="16">
        <v>0.19248826291079812</v>
      </c>
      <c r="K21" s="16">
        <v>0.14903846153846154</v>
      </c>
      <c r="L21" s="16">
        <v>0.21338912133891214</v>
      </c>
      <c r="M21" s="16">
        <v>0.13833992094861661</v>
      </c>
      <c r="N21" s="87"/>
    </row>
    <row r="22" spans="1:41" x14ac:dyDescent="0.25">
      <c r="A22" s="1124"/>
      <c r="B22" s="86" t="s">
        <v>490</v>
      </c>
      <c r="C22" s="410">
        <v>0</v>
      </c>
      <c r="D22" s="410">
        <v>0</v>
      </c>
      <c r="E22" s="410">
        <v>0</v>
      </c>
      <c r="F22" s="410">
        <v>0</v>
      </c>
      <c r="G22" s="69">
        <v>4.0000000000000001E-3</v>
      </c>
      <c r="H22" s="410">
        <v>0</v>
      </c>
      <c r="I22" s="69">
        <v>4.2918454935622317E-3</v>
      </c>
      <c r="J22" s="410">
        <v>0</v>
      </c>
      <c r="K22" s="410">
        <v>0</v>
      </c>
      <c r="L22" s="410">
        <v>0</v>
      </c>
      <c r="M22" s="410">
        <v>0</v>
      </c>
      <c r="N22" s="87"/>
    </row>
    <row r="23" spans="1:41" x14ac:dyDescent="0.25">
      <c r="A23" s="87"/>
      <c r="B23" s="87"/>
      <c r="C23" s="87"/>
      <c r="D23" s="87"/>
      <c r="E23" s="87"/>
      <c r="F23" s="87"/>
      <c r="G23" s="87"/>
      <c r="H23" s="87"/>
      <c r="I23" s="87"/>
      <c r="J23" s="87"/>
      <c r="K23" s="87"/>
      <c r="L23" s="87"/>
      <c r="M23" s="87"/>
      <c r="N23" s="87"/>
    </row>
    <row r="24" spans="1:41" x14ac:dyDescent="0.25">
      <c r="A24" s="87"/>
      <c r="B24" s="87"/>
      <c r="C24" s="87"/>
      <c r="D24" s="87"/>
      <c r="E24" s="87"/>
      <c r="F24" s="87"/>
      <c r="G24" s="87"/>
      <c r="H24" s="87"/>
      <c r="I24" s="87"/>
      <c r="J24" s="87"/>
      <c r="K24" s="87"/>
      <c r="L24" s="87"/>
      <c r="M24" s="87"/>
      <c r="N24" s="87"/>
      <c r="P24" s="6"/>
    </row>
    <row r="25" spans="1:41" x14ac:dyDescent="0.25">
      <c r="A25" s="87"/>
      <c r="B25" s="87"/>
      <c r="C25" s="87"/>
      <c r="D25" s="87"/>
      <c r="E25" s="87"/>
      <c r="F25" s="87"/>
      <c r="G25" s="87"/>
      <c r="H25" s="87"/>
      <c r="I25" s="87"/>
      <c r="J25" s="87"/>
      <c r="K25" s="87"/>
      <c r="L25" s="87"/>
      <c r="M25" s="87"/>
      <c r="N25" s="87"/>
    </row>
    <row r="26" spans="1:41" x14ac:dyDescent="0.25">
      <c r="A26" s="87"/>
      <c r="B26" s="87"/>
      <c r="C26" s="87"/>
      <c r="D26" s="87"/>
      <c r="E26" s="87"/>
      <c r="F26" s="87"/>
      <c r="G26" s="87"/>
      <c r="H26" s="87"/>
      <c r="I26" s="87"/>
      <c r="J26" s="87"/>
      <c r="K26" s="87"/>
      <c r="L26" s="87"/>
      <c r="M26" s="87"/>
      <c r="N26" s="87"/>
    </row>
    <row r="27" spans="1:41" x14ac:dyDescent="0.25">
      <c r="A27" s="952"/>
      <c r="B27" s="952"/>
      <c r="C27" s="952"/>
      <c r="D27" s="952"/>
      <c r="E27" s="952"/>
      <c r="F27" s="952"/>
      <c r="G27" s="952"/>
      <c r="H27" s="952"/>
      <c r="I27" s="952"/>
      <c r="J27" s="952"/>
      <c r="K27" s="952"/>
      <c r="L27" s="952"/>
      <c r="M27" s="952"/>
      <c r="N27" s="952"/>
      <c r="AM27" s="842" t="s">
        <v>21548</v>
      </c>
      <c r="AN27" s="842">
        <v>538</v>
      </c>
      <c r="AO27" s="842">
        <v>29.022304832713754</v>
      </c>
    </row>
    <row r="28" spans="1:41" x14ac:dyDescent="0.25">
      <c r="A28" s="312"/>
      <c r="B28" s="312"/>
      <c r="C28" s="995"/>
      <c r="D28" s="995"/>
      <c r="E28" s="995"/>
      <c r="F28" s="995"/>
      <c r="G28" s="995"/>
      <c r="H28" s="995"/>
      <c r="I28" s="995"/>
      <c r="J28" s="995"/>
      <c r="K28" s="995"/>
      <c r="L28" s="995"/>
      <c r="M28" s="995"/>
      <c r="N28" s="995"/>
      <c r="AM28" s="842" t="s">
        <v>21549</v>
      </c>
      <c r="AN28" s="842">
        <v>574</v>
      </c>
      <c r="AO28" s="842">
        <v>30.325783972125436</v>
      </c>
    </row>
    <row r="29" spans="1:41" x14ac:dyDescent="0.25">
      <c r="A29" s="999"/>
      <c r="B29" s="48"/>
      <c r="C29" s="996"/>
      <c r="D29" s="996"/>
      <c r="E29" s="996"/>
      <c r="F29" s="996"/>
      <c r="G29" s="996"/>
      <c r="H29" s="996"/>
      <c r="I29" s="996"/>
      <c r="J29" s="996"/>
      <c r="K29" s="996"/>
      <c r="L29" s="996"/>
      <c r="M29" s="996"/>
      <c r="N29" s="996"/>
      <c r="AM29" s="842" t="s">
        <v>21550</v>
      </c>
      <c r="AN29" s="842">
        <v>515</v>
      </c>
      <c r="AO29" s="842">
        <v>29.753398058252426</v>
      </c>
    </row>
    <row r="30" spans="1:41" x14ac:dyDescent="0.25">
      <c r="A30" s="999"/>
      <c r="B30" s="48"/>
      <c r="C30" s="996"/>
      <c r="D30" s="996"/>
      <c r="E30" s="996"/>
      <c r="F30" s="996"/>
      <c r="G30" s="996"/>
      <c r="H30" s="996"/>
      <c r="I30" s="996"/>
      <c r="J30" s="996"/>
      <c r="K30" s="996"/>
      <c r="L30" s="996"/>
      <c r="M30" s="996"/>
      <c r="N30" s="996"/>
      <c r="AM30" s="842" t="s">
        <v>21551</v>
      </c>
      <c r="AN30" s="842">
        <v>392</v>
      </c>
      <c r="AO30" s="842">
        <v>28.441326530612244</v>
      </c>
    </row>
    <row r="31" spans="1:41" x14ac:dyDescent="0.25">
      <c r="A31" s="999"/>
      <c r="B31" s="48"/>
      <c r="C31" s="996"/>
      <c r="D31" s="996"/>
      <c r="E31" s="996"/>
      <c r="F31" s="996"/>
      <c r="G31" s="996"/>
      <c r="H31" s="996"/>
      <c r="I31" s="996"/>
      <c r="J31" s="996"/>
      <c r="K31" s="996"/>
      <c r="L31" s="996"/>
      <c r="M31" s="996"/>
      <c r="N31" s="996"/>
      <c r="AM31" s="842" t="s">
        <v>21552</v>
      </c>
      <c r="AN31" s="842">
        <v>387</v>
      </c>
      <c r="AO31" s="842">
        <v>29.571059431524549</v>
      </c>
    </row>
    <row r="32" spans="1:41" x14ac:dyDescent="0.25">
      <c r="A32" s="999"/>
      <c r="B32" s="48"/>
      <c r="C32" s="996"/>
      <c r="D32" s="996"/>
      <c r="E32" s="996"/>
      <c r="F32" s="996"/>
      <c r="G32" s="996"/>
      <c r="H32" s="996"/>
      <c r="I32" s="996"/>
      <c r="J32" s="996"/>
      <c r="K32" s="996"/>
      <c r="L32" s="996"/>
      <c r="M32" s="996"/>
      <c r="N32" s="996"/>
      <c r="AM32" s="842" t="s">
        <v>21553</v>
      </c>
      <c r="AN32" s="842">
        <v>361</v>
      </c>
      <c r="AO32" s="842">
        <v>29.548476454293628</v>
      </c>
    </row>
    <row r="33" spans="1:41" x14ac:dyDescent="0.25">
      <c r="A33" s="999"/>
      <c r="B33" s="48"/>
      <c r="C33" s="48"/>
      <c r="D33" s="48"/>
      <c r="E33" s="48"/>
      <c r="F33" s="48"/>
      <c r="G33" s="48"/>
      <c r="H33" s="48"/>
      <c r="I33" s="48"/>
      <c r="J33" s="48"/>
      <c r="K33" s="48"/>
      <c r="L33" s="48"/>
      <c r="M33" s="48"/>
      <c r="N33" s="997"/>
      <c r="AM33" s="842" t="s">
        <v>21554</v>
      </c>
      <c r="AN33" s="842">
        <v>370</v>
      </c>
      <c r="AO33" s="842">
        <v>29.564864864864866</v>
      </c>
    </row>
    <row r="34" spans="1:41" x14ac:dyDescent="0.25">
      <c r="A34" s="999"/>
      <c r="B34" s="79"/>
      <c r="C34" s="319"/>
      <c r="D34" s="319"/>
      <c r="E34" s="319"/>
      <c r="F34" s="319"/>
      <c r="G34" s="319"/>
      <c r="H34" s="319"/>
      <c r="I34" s="319"/>
      <c r="J34" s="319"/>
      <c r="K34" s="319"/>
      <c r="L34" s="319"/>
      <c r="M34" s="319"/>
      <c r="N34" s="319"/>
      <c r="AM34" s="842" t="s">
        <v>21555</v>
      </c>
      <c r="AN34" s="842">
        <v>358</v>
      </c>
      <c r="AO34" s="842">
        <v>29.938547486033521</v>
      </c>
    </row>
    <row r="35" spans="1:41" x14ac:dyDescent="0.25">
      <c r="A35" s="952"/>
      <c r="B35" s="952"/>
      <c r="C35" s="952"/>
      <c r="D35" s="952"/>
      <c r="E35" s="952"/>
      <c r="F35" s="952"/>
      <c r="G35" s="952"/>
      <c r="H35" s="952"/>
      <c r="I35" s="952"/>
      <c r="J35" s="952"/>
      <c r="K35" s="952"/>
      <c r="L35" s="952"/>
      <c r="M35" s="952"/>
      <c r="N35" s="952"/>
      <c r="AM35" s="842" t="s">
        <v>21556</v>
      </c>
      <c r="AN35" s="842">
        <v>350</v>
      </c>
      <c r="AO35" s="842">
        <v>30.054285714285715</v>
      </c>
    </row>
    <row r="36" spans="1:41" x14ac:dyDescent="0.25">
      <c r="A36" s="48"/>
      <c r="B36" s="48"/>
      <c r="C36" s="998"/>
      <c r="D36" s="998"/>
      <c r="E36" s="998"/>
      <c r="F36" s="998"/>
      <c r="G36" s="998"/>
      <c r="H36" s="998"/>
      <c r="I36" s="998"/>
      <c r="J36" s="998"/>
      <c r="K36" s="312"/>
      <c r="L36" s="312"/>
      <c r="M36" s="312"/>
      <c r="N36" s="952"/>
    </row>
    <row r="37" spans="1:41" x14ac:dyDescent="0.25">
      <c r="A37" s="1000"/>
      <c r="B37" s="48"/>
      <c r="C37" s="996"/>
      <c r="D37" s="996"/>
      <c r="E37" s="996"/>
      <c r="F37" s="996"/>
      <c r="G37" s="996"/>
      <c r="H37" s="996"/>
      <c r="I37" s="996"/>
      <c r="J37" s="996"/>
      <c r="K37" s="996"/>
      <c r="L37" s="996"/>
      <c r="M37" s="996"/>
      <c r="N37" s="952"/>
    </row>
    <row r="38" spans="1:41" x14ac:dyDescent="0.25">
      <c r="A38" s="1000"/>
      <c r="B38" s="48"/>
      <c r="C38" s="996"/>
      <c r="D38" s="996"/>
      <c r="E38" s="996"/>
      <c r="F38" s="996"/>
      <c r="G38" s="996"/>
      <c r="H38" s="996"/>
      <c r="I38" s="996"/>
      <c r="J38" s="996"/>
      <c r="K38" s="996"/>
      <c r="L38" s="996"/>
      <c r="M38" s="996"/>
      <c r="N38" s="952"/>
    </row>
    <row r="39" spans="1:41" x14ac:dyDescent="0.25">
      <c r="A39" s="1000"/>
      <c r="B39" s="48"/>
      <c r="C39" s="996"/>
      <c r="D39" s="996"/>
      <c r="E39" s="996"/>
      <c r="F39" s="996"/>
      <c r="G39" s="996"/>
      <c r="H39" s="996"/>
      <c r="I39" s="996"/>
      <c r="J39" s="996"/>
      <c r="K39" s="996"/>
      <c r="L39" s="996"/>
      <c r="M39" s="996"/>
      <c r="N39" s="952"/>
    </row>
    <row r="40" spans="1:41" x14ac:dyDescent="0.25">
      <c r="A40" s="1000"/>
      <c r="B40" s="48"/>
      <c r="C40" s="824"/>
      <c r="D40" s="824"/>
      <c r="E40" s="824"/>
      <c r="F40" s="824"/>
      <c r="G40" s="997"/>
      <c r="H40" s="824"/>
      <c r="I40" s="997"/>
      <c r="J40" s="824"/>
      <c r="K40" s="824"/>
      <c r="L40" s="824"/>
      <c r="M40" s="824"/>
      <c r="N40" s="952"/>
    </row>
    <row r="41" spans="1:41" x14ac:dyDescent="0.25">
      <c r="A41" s="48"/>
      <c r="B41" s="48"/>
      <c r="C41" s="48"/>
      <c r="D41" s="48"/>
      <c r="E41" s="48"/>
      <c r="F41" s="48"/>
      <c r="G41" s="48"/>
      <c r="H41" s="48"/>
      <c r="I41" s="48"/>
      <c r="J41" s="48"/>
      <c r="K41" s="48"/>
      <c r="L41" s="48"/>
      <c r="M41" s="48"/>
      <c r="N41" s="48"/>
    </row>
  </sheetData>
  <mergeCells count="3">
    <mergeCell ref="A11:A16"/>
    <mergeCell ref="A19:A22"/>
    <mergeCell ref="A1:F1"/>
  </mergeCells>
  <pageMargins left="0.7" right="0.7" top="0.75" bottom="0.75" header="0.3" footer="0.3"/>
  <drawing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K21"/>
  <sheetViews>
    <sheetView workbookViewId="0">
      <selection activeCell="E31" sqref="E31"/>
    </sheetView>
  </sheetViews>
  <sheetFormatPr defaultRowHeight="15" x14ac:dyDescent="0.25"/>
  <cols>
    <col min="1" max="1" width="27.140625" customWidth="1"/>
    <col min="2" max="11" width="6.42578125" customWidth="1"/>
  </cols>
  <sheetData>
    <row r="1" spans="1:11" s="84" customFormat="1" x14ac:dyDescent="0.25">
      <c r="A1" s="6" t="s">
        <v>21902</v>
      </c>
    </row>
    <row r="2" spans="1:11" s="84" customFormat="1" x14ac:dyDescent="0.25">
      <c r="A2" t="s">
        <v>21537</v>
      </c>
      <c r="F2" s="532"/>
    </row>
    <row r="3" spans="1:11" s="84" customFormat="1" x14ac:dyDescent="0.25"/>
    <row r="4" spans="1:11" s="84" customFormat="1" x14ac:dyDescent="0.25"/>
    <row r="5" spans="1:11" s="84" customFormat="1" x14ac:dyDescent="0.25"/>
    <row r="6" spans="1:11" s="84" customFormat="1" x14ac:dyDescent="0.25"/>
    <row r="7" spans="1:11" s="84" customFormat="1" x14ac:dyDescent="0.25"/>
    <row r="10" spans="1:11" s="84" customFormat="1" x14ac:dyDescent="0.25">
      <c r="A10" s="84" t="s">
        <v>21903</v>
      </c>
    </row>
    <row r="12" spans="1:11" x14ac:dyDescent="0.25">
      <c r="A12" s="677"/>
      <c r="B12" s="677"/>
      <c r="C12" s="703" t="s">
        <v>21564</v>
      </c>
      <c r="D12" s="703" t="s">
        <v>21545</v>
      </c>
      <c r="E12" s="703" t="s">
        <v>21546</v>
      </c>
      <c r="F12" s="703" t="s">
        <v>21547</v>
      </c>
      <c r="G12" s="703" t="s">
        <v>21548</v>
      </c>
      <c r="H12" s="703" t="s">
        <v>21549</v>
      </c>
      <c r="I12" s="703" t="s">
        <v>21550</v>
      </c>
      <c r="J12" s="703" t="s">
        <v>21551</v>
      </c>
      <c r="K12" s="703" t="s">
        <v>21552</v>
      </c>
    </row>
    <row r="13" spans="1:11" x14ac:dyDescent="0.25">
      <c r="A13" s="1126" t="s">
        <v>21934</v>
      </c>
      <c r="B13" s="675" t="s">
        <v>21567</v>
      </c>
      <c r="C13" s="676">
        <v>5.1677884615384597</v>
      </c>
      <c r="D13" s="676">
        <v>5.8531428571428528</v>
      </c>
      <c r="E13" s="676">
        <v>5.2495575221238866</v>
      </c>
      <c r="F13" s="676">
        <v>5.1271493212669625</v>
      </c>
      <c r="G13" s="676">
        <v>5.0601659751037316</v>
      </c>
      <c r="H13" s="676">
        <v>5.0154761904761989</v>
      </c>
      <c r="I13" s="676">
        <v>4.8530864197530894</v>
      </c>
      <c r="J13" s="676">
        <v>4.3756756756756658</v>
      </c>
      <c r="K13" s="676">
        <v>3.8393034825870527</v>
      </c>
    </row>
    <row r="14" spans="1:11" x14ac:dyDescent="0.25">
      <c r="A14" s="1126"/>
      <c r="B14" s="675" t="s">
        <v>21568</v>
      </c>
      <c r="C14" s="676">
        <v>5.8530172413793071</v>
      </c>
      <c r="D14" s="676">
        <v>6.1996282527881013</v>
      </c>
      <c r="E14" s="676">
        <v>6.0425396825396822</v>
      </c>
      <c r="F14" s="676">
        <v>6.2541832669322694</v>
      </c>
      <c r="G14" s="676">
        <v>5.961952861952863</v>
      </c>
      <c r="H14" s="676">
        <v>5.6751552795031133</v>
      </c>
      <c r="I14" s="676">
        <v>5.2150735294117663</v>
      </c>
      <c r="J14" s="676">
        <v>4.7342995169082105</v>
      </c>
      <c r="K14" s="676">
        <v>3.8763440860214997</v>
      </c>
    </row>
    <row r="15" spans="1:11" x14ac:dyDescent="0.25">
      <c r="A15" s="1126"/>
      <c r="B15" s="675" t="s">
        <v>378</v>
      </c>
      <c r="C15" s="676">
        <v>5.5290909090909022</v>
      </c>
      <c r="D15" s="676">
        <v>6.063063063063062</v>
      </c>
      <c r="E15" s="676">
        <v>5.7112754158964822</v>
      </c>
      <c r="F15" s="676">
        <v>5.7264830508474578</v>
      </c>
      <c r="G15" s="676">
        <v>5.5579925650557556</v>
      </c>
      <c r="H15" s="676">
        <v>5.3855400696864049</v>
      </c>
      <c r="I15" s="676">
        <v>5.044271844660206</v>
      </c>
      <c r="J15" s="676">
        <v>4.5650510204081689</v>
      </c>
      <c r="K15" s="676">
        <v>3.8571059431524586</v>
      </c>
    </row>
    <row r="16" spans="1:11" x14ac:dyDescent="0.25">
      <c r="A16" s="1126" t="s">
        <v>21935</v>
      </c>
      <c r="B16" s="675" t="s">
        <v>21567</v>
      </c>
      <c r="C16" s="676">
        <v>5.2782608695652176</v>
      </c>
      <c r="D16" s="676">
        <v>5.2027027027027044</v>
      </c>
      <c r="E16" s="676">
        <v>5.118072289156629</v>
      </c>
      <c r="F16" s="676">
        <v>4.8807228915662657</v>
      </c>
      <c r="G16" s="676">
        <v>5.0718309859154953</v>
      </c>
      <c r="H16" s="676">
        <v>5.0849315068493137</v>
      </c>
      <c r="I16" s="676">
        <v>4.7467741935483865</v>
      </c>
      <c r="J16" s="676">
        <v>3.9645833333333336</v>
      </c>
      <c r="K16" s="676">
        <v>3.7736842105263153</v>
      </c>
    </row>
    <row r="17" spans="1:11" x14ac:dyDescent="0.25">
      <c r="A17" s="1126"/>
      <c r="B17" s="675" t="s">
        <v>21568</v>
      </c>
      <c r="C17" s="676">
        <v>5.8302083333333341</v>
      </c>
      <c r="D17" s="676">
        <v>5.925233644859814</v>
      </c>
      <c r="E17" s="676">
        <v>6</v>
      </c>
      <c r="F17" s="676">
        <v>5.5061855670103075</v>
      </c>
      <c r="G17" s="676">
        <v>5.2025974025974042</v>
      </c>
      <c r="H17" s="676">
        <v>5.2506849315068491</v>
      </c>
      <c r="I17" s="676">
        <v>4.9529411764705911</v>
      </c>
      <c r="J17" s="676">
        <v>4.4222222222222225</v>
      </c>
      <c r="K17" s="676">
        <v>3.4250000000000003</v>
      </c>
    </row>
    <row r="18" spans="1:11" ht="24" customHeight="1" x14ac:dyDescent="0.25">
      <c r="A18" s="1126"/>
      <c r="B18" s="675" t="s">
        <v>378</v>
      </c>
      <c r="C18" s="676">
        <v>5.5601063829787218</v>
      </c>
      <c r="D18" s="676">
        <v>5.6298342541436481</v>
      </c>
      <c r="E18" s="676">
        <v>5.6358208955223867</v>
      </c>
      <c r="F18" s="676">
        <v>5.2177777777777745</v>
      </c>
      <c r="G18" s="676">
        <v>5.1398648648648653</v>
      </c>
      <c r="H18" s="676">
        <v>5.1678082191780801</v>
      </c>
      <c r="I18" s="676">
        <v>4.8398230088495575</v>
      </c>
      <c r="J18" s="676">
        <v>4.1607142857142856</v>
      </c>
      <c r="K18" s="676">
        <v>3.5790697674418595</v>
      </c>
    </row>
    <row r="21" spans="1:11" x14ac:dyDescent="0.25">
      <c r="A21" t="s">
        <v>21580</v>
      </c>
    </row>
  </sheetData>
  <mergeCells count="2">
    <mergeCell ref="A13:A15"/>
    <mergeCell ref="A16:A18"/>
  </mergeCells>
  <pageMargins left="0.7" right="0.7" top="0.75" bottom="0.75" header="0.3" footer="0.3"/>
  <pageSetup paperSize="9" orientation="portrait" r:id="rId1"/>
  <drawing r:id="rId2"/>
  <legacyDrawing r:id="rId3"/>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BM99"/>
  <sheetViews>
    <sheetView zoomScale="40" zoomScaleNormal="40" workbookViewId="0">
      <selection activeCell="E32" sqref="E32"/>
    </sheetView>
  </sheetViews>
  <sheetFormatPr defaultRowHeight="15" x14ac:dyDescent="0.25"/>
  <cols>
    <col min="1" max="1" width="28.5703125" customWidth="1"/>
    <col min="19" max="19" width="10.42578125" customWidth="1"/>
  </cols>
  <sheetData>
    <row r="1" spans="1:65" x14ac:dyDescent="0.25">
      <c r="A1" s="6" t="s">
        <v>581</v>
      </c>
      <c r="B1" s="6"/>
      <c r="C1" s="6"/>
      <c r="D1" s="6"/>
      <c r="E1" s="6"/>
      <c r="F1" s="6"/>
      <c r="G1" s="6"/>
      <c r="H1" s="6"/>
    </row>
    <row r="2" spans="1:65" x14ac:dyDescent="0.25">
      <c r="A2" t="s">
        <v>579</v>
      </c>
    </row>
    <row r="3" spans="1:65" x14ac:dyDescent="0.25">
      <c r="A3" s="160" t="s">
        <v>580</v>
      </c>
    </row>
    <row r="5" spans="1:65" s="84" customFormat="1" ht="15" customHeight="1" x14ac:dyDescent="0.25">
      <c r="A5" s="460" t="s">
        <v>523</v>
      </c>
      <c r="B5" s="461" t="s">
        <v>524</v>
      </c>
      <c r="C5" s="462"/>
      <c r="D5" s="462"/>
      <c r="E5" s="462"/>
      <c r="F5" s="462"/>
      <c r="G5" s="462"/>
      <c r="H5" s="462"/>
      <c r="I5" s="462"/>
      <c r="J5" s="462"/>
      <c r="K5" s="462"/>
      <c r="L5" s="462"/>
      <c r="M5" s="462"/>
      <c r="N5" s="462"/>
      <c r="O5" s="462"/>
      <c r="P5" s="462"/>
      <c r="Q5" s="462"/>
      <c r="R5" s="462"/>
      <c r="S5" s="462"/>
      <c r="T5" s="462"/>
      <c r="U5" s="462"/>
      <c r="V5" s="462"/>
      <c r="W5" s="462"/>
      <c r="X5" s="462"/>
      <c r="Y5" s="462"/>
      <c r="Z5" s="462"/>
      <c r="AA5" s="462"/>
      <c r="AB5" s="462"/>
      <c r="AC5" s="462"/>
      <c r="AD5" s="462"/>
      <c r="AE5" s="462"/>
      <c r="AF5" s="462"/>
      <c r="AG5" s="462"/>
      <c r="AH5" s="462"/>
      <c r="AI5" s="462"/>
      <c r="AJ5" s="462"/>
      <c r="AK5" s="462"/>
      <c r="AL5" s="462"/>
      <c r="AM5" s="462"/>
      <c r="AN5" s="462"/>
      <c r="AO5" s="462"/>
      <c r="AP5" s="462"/>
      <c r="AQ5" s="462"/>
      <c r="AR5" s="462"/>
      <c r="AS5" s="462"/>
      <c r="AT5" s="462"/>
      <c r="AU5" s="462"/>
      <c r="AV5" s="462"/>
      <c r="AW5" s="462"/>
      <c r="AX5" s="462"/>
      <c r="AY5" s="462"/>
      <c r="AZ5" s="462"/>
      <c r="BA5" s="462"/>
      <c r="BB5" s="462"/>
      <c r="BC5" s="462"/>
      <c r="BD5" s="462"/>
      <c r="BE5" s="462"/>
      <c r="BF5" s="462"/>
      <c r="BG5" s="462"/>
      <c r="BH5" s="462"/>
      <c r="BI5" s="462"/>
      <c r="BJ5" s="462"/>
      <c r="BK5" s="462"/>
      <c r="BL5" s="462"/>
      <c r="BM5" s="463"/>
    </row>
    <row r="6" spans="1:65" s="84" customFormat="1" ht="15" customHeight="1" x14ac:dyDescent="0.25">
      <c r="A6" s="460" t="s">
        <v>525</v>
      </c>
      <c r="B6" s="461" t="s">
        <v>526</v>
      </c>
      <c r="C6" s="462"/>
      <c r="D6" s="462"/>
      <c r="E6" s="462"/>
      <c r="F6" s="462"/>
      <c r="G6" s="462"/>
      <c r="H6" s="462"/>
      <c r="I6" s="462"/>
      <c r="J6" s="462"/>
      <c r="K6" s="462"/>
      <c r="L6" s="462"/>
      <c r="M6" s="462"/>
      <c r="N6" s="462"/>
      <c r="O6" s="462"/>
      <c r="P6" s="462"/>
      <c r="Q6" s="462"/>
      <c r="R6" s="462"/>
      <c r="S6" s="462"/>
      <c r="T6" s="462"/>
      <c r="U6" s="462"/>
      <c r="V6" s="462"/>
      <c r="W6" s="462"/>
      <c r="X6" s="462"/>
      <c r="Y6" s="462"/>
      <c r="Z6" s="462"/>
      <c r="AA6" s="462"/>
      <c r="AB6" s="462"/>
      <c r="AC6" s="462"/>
      <c r="AD6" s="462"/>
      <c r="AE6" s="462"/>
      <c r="AF6" s="462"/>
      <c r="AG6" s="462"/>
      <c r="AH6" s="462"/>
      <c r="AI6" s="462"/>
      <c r="AJ6" s="462"/>
      <c r="AK6" s="462"/>
      <c r="AL6" s="462"/>
      <c r="AM6" s="462"/>
      <c r="AN6" s="462"/>
      <c r="AO6" s="462"/>
      <c r="AP6" s="462"/>
      <c r="AQ6" s="462"/>
      <c r="AR6" s="462"/>
      <c r="AS6" s="462"/>
      <c r="AT6" s="462"/>
      <c r="AU6" s="462"/>
      <c r="AV6" s="462"/>
      <c r="AW6" s="462"/>
      <c r="AX6" s="462"/>
      <c r="AY6" s="462"/>
      <c r="AZ6" s="462"/>
      <c r="BA6" s="462"/>
      <c r="BB6" s="462"/>
      <c r="BC6" s="462"/>
      <c r="BD6" s="462"/>
      <c r="BE6" s="462"/>
      <c r="BF6" s="462"/>
      <c r="BG6" s="462"/>
      <c r="BH6" s="462"/>
      <c r="BI6" s="462"/>
      <c r="BJ6" s="462"/>
      <c r="BK6" s="462"/>
      <c r="BL6" s="462"/>
      <c r="BM6" s="463"/>
    </row>
    <row r="7" spans="1:65" s="84" customFormat="1" x14ac:dyDescent="0.25">
      <c r="A7" s="464" t="s">
        <v>144</v>
      </c>
      <c r="B7" s="465" t="s">
        <v>145</v>
      </c>
      <c r="C7" s="466"/>
      <c r="D7" s="466"/>
      <c r="E7" s="466"/>
      <c r="F7" s="466"/>
      <c r="G7" s="466"/>
      <c r="H7" s="466"/>
      <c r="I7" s="466"/>
      <c r="J7" s="466"/>
      <c r="K7" s="466"/>
      <c r="L7" s="466"/>
      <c r="M7" s="466"/>
      <c r="N7" s="466"/>
      <c r="O7" s="466"/>
      <c r="P7" s="466"/>
      <c r="Q7" s="466"/>
      <c r="R7" s="466"/>
      <c r="S7" s="466"/>
      <c r="T7" s="466"/>
      <c r="U7" s="466"/>
      <c r="V7" s="466"/>
      <c r="W7" s="466"/>
      <c r="X7" s="466"/>
      <c r="Y7" s="466"/>
      <c r="Z7" s="466"/>
      <c r="AA7" s="466"/>
      <c r="AB7" s="466"/>
      <c r="AC7" s="466"/>
      <c r="AD7" s="466"/>
      <c r="AE7" s="466"/>
      <c r="AF7" s="466"/>
      <c r="AG7" s="466"/>
      <c r="AH7" s="466"/>
      <c r="AI7" s="466"/>
      <c r="AJ7" s="466"/>
      <c r="AK7" s="466"/>
      <c r="AL7" s="466"/>
      <c r="AM7" s="466"/>
      <c r="AN7" s="466"/>
      <c r="AO7" s="466"/>
      <c r="AP7" s="466"/>
      <c r="AQ7" s="466"/>
      <c r="AR7" s="466"/>
      <c r="AS7" s="466"/>
      <c r="AT7" s="466"/>
      <c r="AU7" s="466"/>
      <c r="AV7" s="466"/>
      <c r="AW7" s="466"/>
      <c r="AX7" s="466"/>
      <c r="AY7" s="466"/>
      <c r="AZ7" s="466"/>
      <c r="BA7" s="466"/>
      <c r="BB7" s="466"/>
      <c r="BC7" s="466"/>
      <c r="BD7" s="466"/>
      <c r="BE7" s="466"/>
      <c r="BF7" s="466"/>
      <c r="BG7" s="466"/>
      <c r="BH7" s="466"/>
      <c r="BI7" s="466"/>
      <c r="BJ7" s="466"/>
      <c r="BK7" s="466"/>
      <c r="BL7" s="466"/>
      <c r="BM7" s="467"/>
    </row>
    <row r="8" spans="1:65" ht="34.5" customHeight="1" x14ac:dyDescent="0.25">
      <c r="A8" s="471" t="s">
        <v>183</v>
      </c>
      <c r="B8" s="1127" t="s">
        <v>319</v>
      </c>
      <c r="C8" s="1127" t="s">
        <v>320</v>
      </c>
      <c r="D8" s="1127" t="s">
        <v>320</v>
      </c>
      <c r="E8" s="1127"/>
      <c r="F8" s="1127" t="s">
        <v>321</v>
      </c>
      <c r="G8" s="1127" t="s">
        <v>321</v>
      </c>
      <c r="H8" s="1127"/>
      <c r="I8" s="1127"/>
      <c r="J8" s="1127"/>
      <c r="K8" s="1127"/>
      <c r="L8" s="1127"/>
      <c r="M8" s="1127" t="s">
        <v>322</v>
      </c>
      <c r="N8" s="1127" t="s">
        <v>322</v>
      </c>
      <c r="O8" s="1127"/>
      <c r="P8" s="1127"/>
      <c r="Q8" s="1127"/>
      <c r="R8" s="1127"/>
      <c r="S8" s="1127" t="s">
        <v>323</v>
      </c>
      <c r="T8" s="1127" t="s">
        <v>323</v>
      </c>
      <c r="U8" s="1127"/>
      <c r="V8" s="1127"/>
      <c r="W8" s="1127"/>
      <c r="X8" s="1127"/>
      <c r="Y8" s="1129" t="s">
        <v>324</v>
      </c>
      <c r="Z8" s="1129" t="s">
        <v>324</v>
      </c>
      <c r="AA8" s="1129"/>
      <c r="AB8" s="1129"/>
      <c r="AC8" s="1129"/>
      <c r="AD8" s="1129"/>
      <c r="AE8" s="1129"/>
      <c r="AF8" s="1129"/>
      <c r="AG8" s="1128" t="s">
        <v>325</v>
      </c>
      <c r="AH8" s="1128" t="s">
        <v>325</v>
      </c>
      <c r="AI8" s="1128"/>
      <c r="AJ8" s="1128" t="s">
        <v>215</v>
      </c>
      <c r="AK8" s="1128" t="s">
        <v>215</v>
      </c>
      <c r="AL8" s="1128"/>
      <c r="AM8" s="1128"/>
      <c r="AN8" s="1128"/>
      <c r="AO8" s="1128"/>
      <c r="AP8" s="1128"/>
      <c r="AQ8" s="1128" t="s">
        <v>326</v>
      </c>
      <c r="AR8" s="1128" t="s">
        <v>326</v>
      </c>
      <c r="AS8" s="1128"/>
      <c r="AT8" s="1128"/>
      <c r="AU8" s="1128"/>
      <c r="AV8" s="1128"/>
      <c r="AW8" s="1128"/>
      <c r="AX8" s="1128"/>
      <c r="AY8" s="1128" t="s">
        <v>216</v>
      </c>
      <c r="AZ8" s="1128" t="s">
        <v>216</v>
      </c>
      <c r="BA8" s="1128"/>
      <c r="BB8" s="1128"/>
      <c r="BC8" s="1128"/>
      <c r="BD8" s="1128"/>
      <c r="BE8" s="1128" t="s">
        <v>327</v>
      </c>
      <c r="BF8" s="1128" t="s">
        <v>327</v>
      </c>
      <c r="BG8" s="1128"/>
      <c r="BH8" s="1128"/>
      <c r="BI8" s="1128"/>
      <c r="BJ8" s="1128"/>
      <c r="BK8" s="1128"/>
      <c r="BL8" s="1128"/>
      <c r="BM8" s="1128" t="s">
        <v>328</v>
      </c>
    </row>
    <row r="9" spans="1:65" ht="115.5" x14ac:dyDescent="0.25">
      <c r="A9" s="471"/>
      <c r="B9" s="1127"/>
      <c r="C9" s="1127"/>
      <c r="D9" s="472" t="s">
        <v>527</v>
      </c>
      <c r="E9" s="472" t="s">
        <v>528</v>
      </c>
      <c r="F9" s="1127"/>
      <c r="G9" s="472" t="s">
        <v>529</v>
      </c>
      <c r="H9" s="472" t="s">
        <v>530</v>
      </c>
      <c r="I9" s="472" t="s">
        <v>531</v>
      </c>
      <c r="J9" s="472" t="s">
        <v>532</v>
      </c>
      <c r="K9" s="472" t="s">
        <v>533</v>
      </c>
      <c r="L9" s="472" t="s">
        <v>534</v>
      </c>
      <c r="M9" s="1127"/>
      <c r="N9" s="472" t="s">
        <v>535</v>
      </c>
      <c r="O9" s="472" t="s">
        <v>536</v>
      </c>
      <c r="P9" s="472" t="s">
        <v>537</v>
      </c>
      <c r="Q9" s="472" t="s">
        <v>538</v>
      </c>
      <c r="R9" s="472" t="s">
        <v>539</v>
      </c>
      <c r="S9" s="1127"/>
      <c r="T9" s="472" t="s">
        <v>540</v>
      </c>
      <c r="U9" s="472" t="s">
        <v>541</v>
      </c>
      <c r="V9" s="472" t="s">
        <v>542</v>
      </c>
      <c r="W9" s="472" t="s">
        <v>543</v>
      </c>
      <c r="X9" s="472" t="s">
        <v>544</v>
      </c>
      <c r="Y9" s="1129"/>
      <c r="Z9" s="472" t="s">
        <v>545</v>
      </c>
      <c r="AA9" s="473" t="s">
        <v>546</v>
      </c>
      <c r="AB9" s="473" t="s">
        <v>547</v>
      </c>
      <c r="AC9" s="472" t="s">
        <v>548</v>
      </c>
      <c r="AD9" s="472" t="s">
        <v>549</v>
      </c>
      <c r="AE9" s="472" t="s">
        <v>550</v>
      </c>
      <c r="AF9" s="472" t="s">
        <v>551</v>
      </c>
      <c r="AG9" s="1128"/>
      <c r="AH9" s="472" t="s">
        <v>552</v>
      </c>
      <c r="AI9" s="472" t="s">
        <v>553</v>
      </c>
      <c r="AJ9" s="1128"/>
      <c r="AK9" s="472" t="s">
        <v>554</v>
      </c>
      <c r="AL9" s="472" t="s">
        <v>555</v>
      </c>
      <c r="AM9" s="472" t="s">
        <v>556</v>
      </c>
      <c r="AN9" s="472" t="s">
        <v>557</v>
      </c>
      <c r="AO9" s="472" t="s">
        <v>558</v>
      </c>
      <c r="AP9" s="472" t="s">
        <v>559</v>
      </c>
      <c r="AQ9" s="1128"/>
      <c r="AR9" s="472" t="s">
        <v>560</v>
      </c>
      <c r="AS9" s="472" t="s">
        <v>561</v>
      </c>
      <c r="AT9" s="472" t="s">
        <v>562</v>
      </c>
      <c r="AU9" s="472" t="s">
        <v>563</v>
      </c>
      <c r="AV9" s="472" t="s">
        <v>564</v>
      </c>
      <c r="AW9" s="472" t="s">
        <v>565</v>
      </c>
      <c r="AX9" s="472" t="s">
        <v>566</v>
      </c>
      <c r="AY9" s="1128"/>
      <c r="AZ9" s="472" t="s">
        <v>567</v>
      </c>
      <c r="BA9" s="472" t="s">
        <v>568</v>
      </c>
      <c r="BB9" s="472" t="s">
        <v>569</v>
      </c>
      <c r="BC9" s="472" t="s">
        <v>570</v>
      </c>
      <c r="BD9" s="472" t="s">
        <v>571</v>
      </c>
      <c r="BE9" s="1128"/>
      <c r="BF9" s="472" t="s">
        <v>572</v>
      </c>
      <c r="BG9" s="472" t="s">
        <v>573</v>
      </c>
      <c r="BH9" s="472" t="s">
        <v>574</v>
      </c>
      <c r="BI9" s="472" t="s">
        <v>575</v>
      </c>
      <c r="BJ9" s="472" t="s">
        <v>576</v>
      </c>
      <c r="BK9" s="472" t="s">
        <v>577</v>
      </c>
      <c r="BL9" s="472" t="s">
        <v>578</v>
      </c>
      <c r="BM9" s="1128"/>
    </row>
    <row r="10" spans="1:65" x14ac:dyDescent="0.25">
      <c r="A10" s="468" t="s">
        <v>157</v>
      </c>
      <c r="B10" s="469">
        <v>8627</v>
      </c>
      <c r="C10" s="469">
        <v>484</v>
      </c>
      <c r="D10" s="469">
        <v>484</v>
      </c>
      <c r="E10" s="469">
        <v>0</v>
      </c>
      <c r="F10" s="469">
        <v>933</v>
      </c>
      <c r="G10" s="469">
        <v>207</v>
      </c>
      <c r="H10" s="469">
        <v>314</v>
      </c>
      <c r="I10" s="469">
        <v>226</v>
      </c>
      <c r="J10" s="469">
        <v>186</v>
      </c>
      <c r="K10" s="469">
        <v>0</v>
      </c>
      <c r="L10" s="469">
        <v>0</v>
      </c>
      <c r="M10" s="469">
        <v>1040</v>
      </c>
      <c r="N10" s="469">
        <v>20</v>
      </c>
      <c r="O10" s="469">
        <v>1008</v>
      </c>
      <c r="P10" s="469">
        <v>12</v>
      </c>
      <c r="Q10" s="469">
        <v>0</v>
      </c>
      <c r="R10" s="469">
        <v>0</v>
      </c>
      <c r="S10" s="469">
        <v>771</v>
      </c>
      <c r="T10" s="469">
        <v>0</v>
      </c>
      <c r="U10" s="469">
        <v>650</v>
      </c>
      <c r="V10" s="469">
        <v>121</v>
      </c>
      <c r="W10" s="469">
        <v>0</v>
      </c>
      <c r="X10" s="469">
        <v>0</v>
      </c>
      <c r="Y10" s="469">
        <v>1900</v>
      </c>
      <c r="Z10" s="469">
        <v>233</v>
      </c>
      <c r="AA10" s="469">
        <v>889</v>
      </c>
      <c r="AB10" s="469">
        <v>128</v>
      </c>
      <c r="AC10" s="469">
        <v>537</v>
      </c>
      <c r="AD10" s="469">
        <v>113</v>
      </c>
      <c r="AE10" s="469">
        <v>0</v>
      </c>
      <c r="AF10" s="469">
        <v>0</v>
      </c>
      <c r="AG10" s="469">
        <v>327</v>
      </c>
      <c r="AH10" s="469">
        <v>327</v>
      </c>
      <c r="AI10" s="469">
        <v>0</v>
      </c>
      <c r="AJ10" s="469">
        <v>1391</v>
      </c>
      <c r="AK10" s="469">
        <v>0</v>
      </c>
      <c r="AL10" s="469">
        <v>828</v>
      </c>
      <c r="AM10" s="469">
        <v>138</v>
      </c>
      <c r="AN10" s="469">
        <v>425</v>
      </c>
      <c r="AO10" s="469">
        <v>0</v>
      </c>
      <c r="AP10" s="469">
        <v>0</v>
      </c>
      <c r="AQ10" s="469">
        <v>353</v>
      </c>
      <c r="AR10" s="469">
        <v>0</v>
      </c>
      <c r="AS10" s="469">
        <v>275</v>
      </c>
      <c r="AT10" s="469">
        <v>11</v>
      </c>
      <c r="AU10" s="469">
        <v>13</v>
      </c>
      <c r="AV10" s="469">
        <v>54</v>
      </c>
      <c r="AW10" s="469">
        <v>0</v>
      </c>
      <c r="AX10" s="469">
        <v>0</v>
      </c>
      <c r="AY10" s="469">
        <v>1416</v>
      </c>
      <c r="AZ10" s="469">
        <v>0</v>
      </c>
      <c r="BA10" s="469">
        <v>1386</v>
      </c>
      <c r="BB10" s="469">
        <v>30</v>
      </c>
      <c r="BC10" s="469">
        <v>0</v>
      </c>
      <c r="BD10" s="469">
        <v>0</v>
      </c>
      <c r="BE10" s="469">
        <v>12</v>
      </c>
      <c r="BF10" s="469">
        <v>0</v>
      </c>
      <c r="BG10" s="469">
        <v>5</v>
      </c>
      <c r="BH10" s="469">
        <v>0</v>
      </c>
      <c r="BI10" s="469">
        <v>3</v>
      </c>
      <c r="BJ10" s="469">
        <v>4</v>
      </c>
      <c r="BK10" s="469">
        <v>0</v>
      </c>
      <c r="BL10" s="469">
        <v>0</v>
      </c>
      <c r="BM10" s="469">
        <v>0</v>
      </c>
    </row>
    <row r="11" spans="1:65" x14ac:dyDescent="0.25">
      <c r="A11" s="468" t="s">
        <v>19</v>
      </c>
      <c r="B11" s="469">
        <v>2189.056</v>
      </c>
      <c r="C11" s="469">
        <v>54.5</v>
      </c>
      <c r="D11" s="469">
        <v>54.5</v>
      </c>
      <c r="E11" s="469">
        <v>0</v>
      </c>
      <c r="F11" s="469">
        <v>273.5</v>
      </c>
      <c r="G11" s="469">
        <v>0</v>
      </c>
      <c r="H11" s="469">
        <v>39</v>
      </c>
      <c r="I11" s="469">
        <v>132</v>
      </c>
      <c r="J11" s="469">
        <v>89.5</v>
      </c>
      <c r="K11" s="469">
        <v>13</v>
      </c>
      <c r="L11" s="469">
        <v>0</v>
      </c>
      <c r="M11" s="469">
        <v>165.5</v>
      </c>
      <c r="N11" s="469">
        <v>0</v>
      </c>
      <c r="O11" s="469">
        <v>139.5</v>
      </c>
      <c r="P11" s="469">
        <v>14</v>
      </c>
      <c r="Q11" s="469">
        <v>12</v>
      </c>
      <c r="R11" s="469">
        <v>0</v>
      </c>
      <c r="S11" s="469">
        <v>280.51400000000001</v>
      </c>
      <c r="T11" s="469">
        <v>0</v>
      </c>
      <c r="U11" s="469">
        <v>7</v>
      </c>
      <c r="V11" s="469">
        <v>187.51400000000001</v>
      </c>
      <c r="W11" s="469">
        <v>86</v>
      </c>
      <c r="X11" s="469">
        <v>0</v>
      </c>
      <c r="Y11" s="469">
        <v>431</v>
      </c>
      <c r="Z11" s="469">
        <v>0</v>
      </c>
      <c r="AA11" s="469">
        <v>123</v>
      </c>
      <c r="AB11" s="469">
        <v>5</v>
      </c>
      <c r="AC11" s="469">
        <v>208.5</v>
      </c>
      <c r="AD11" s="469">
        <v>76.5</v>
      </c>
      <c r="AE11" s="469">
        <v>18</v>
      </c>
      <c r="AF11" s="469">
        <v>0</v>
      </c>
      <c r="AG11" s="469">
        <v>113.014</v>
      </c>
      <c r="AH11" s="469">
        <v>21</v>
      </c>
      <c r="AI11" s="469">
        <v>92.013999999999996</v>
      </c>
      <c r="AJ11" s="469">
        <v>466.52800000000002</v>
      </c>
      <c r="AK11" s="469">
        <v>0</v>
      </c>
      <c r="AL11" s="469">
        <v>343.01400000000001</v>
      </c>
      <c r="AM11" s="469">
        <v>10</v>
      </c>
      <c r="AN11" s="469">
        <v>98.513999999999996</v>
      </c>
      <c r="AO11" s="469">
        <v>15</v>
      </c>
      <c r="AP11" s="469">
        <v>0</v>
      </c>
      <c r="AQ11" s="469">
        <v>66.5</v>
      </c>
      <c r="AR11" s="469">
        <v>0</v>
      </c>
      <c r="AS11" s="469">
        <v>22.5</v>
      </c>
      <c r="AT11" s="469">
        <v>13</v>
      </c>
      <c r="AU11" s="469">
        <v>0</v>
      </c>
      <c r="AV11" s="469">
        <v>31</v>
      </c>
      <c r="AW11" s="469">
        <v>0</v>
      </c>
      <c r="AX11" s="469">
        <v>0</v>
      </c>
      <c r="AY11" s="469">
        <v>280</v>
      </c>
      <c r="AZ11" s="469">
        <v>0</v>
      </c>
      <c r="BA11" s="469">
        <v>268</v>
      </c>
      <c r="BB11" s="469">
        <v>0</v>
      </c>
      <c r="BC11" s="469">
        <v>12</v>
      </c>
      <c r="BD11" s="469">
        <v>0</v>
      </c>
      <c r="BE11" s="469">
        <v>9</v>
      </c>
      <c r="BF11" s="469">
        <v>0</v>
      </c>
      <c r="BG11" s="469">
        <v>9</v>
      </c>
      <c r="BH11" s="469">
        <v>0</v>
      </c>
      <c r="BI11" s="469">
        <v>0</v>
      </c>
      <c r="BJ11" s="469">
        <v>0</v>
      </c>
      <c r="BK11" s="469">
        <v>0</v>
      </c>
      <c r="BL11" s="469">
        <v>0</v>
      </c>
      <c r="BM11" s="469">
        <v>49</v>
      </c>
    </row>
    <row r="12" spans="1:65" x14ac:dyDescent="0.25">
      <c r="A12" s="468" t="s">
        <v>105</v>
      </c>
      <c r="B12" s="469">
        <v>2800</v>
      </c>
      <c r="C12" s="469">
        <v>38</v>
      </c>
      <c r="D12" s="469">
        <v>38</v>
      </c>
      <c r="E12" s="469">
        <v>0</v>
      </c>
      <c r="F12" s="469">
        <v>263</v>
      </c>
      <c r="G12" s="469">
        <v>0</v>
      </c>
      <c r="H12" s="469">
        <v>26</v>
      </c>
      <c r="I12" s="469">
        <v>133</v>
      </c>
      <c r="J12" s="469">
        <v>104</v>
      </c>
      <c r="K12" s="469">
        <v>0</v>
      </c>
      <c r="L12" s="469">
        <v>0</v>
      </c>
      <c r="M12" s="469">
        <v>273</v>
      </c>
      <c r="N12" s="469">
        <v>0</v>
      </c>
      <c r="O12" s="469">
        <v>260</v>
      </c>
      <c r="P12" s="469">
        <v>13</v>
      </c>
      <c r="Q12" s="469">
        <v>0</v>
      </c>
      <c r="R12" s="469">
        <v>0</v>
      </c>
      <c r="S12" s="469">
        <v>214</v>
      </c>
      <c r="T12" s="469">
        <v>0</v>
      </c>
      <c r="U12" s="469">
        <v>134</v>
      </c>
      <c r="V12" s="469">
        <v>80</v>
      </c>
      <c r="W12" s="469">
        <v>0</v>
      </c>
      <c r="X12" s="469">
        <v>0</v>
      </c>
      <c r="Y12" s="469">
        <v>804</v>
      </c>
      <c r="Z12" s="469">
        <v>229</v>
      </c>
      <c r="AA12" s="469">
        <v>273</v>
      </c>
      <c r="AB12" s="469">
        <v>6</v>
      </c>
      <c r="AC12" s="469">
        <v>263</v>
      </c>
      <c r="AD12" s="469">
        <v>32</v>
      </c>
      <c r="AE12" s="469">
        <v>1</v>
      </c>
      <c r="AF12" s="469">
        <v>0</v>
      </c>
      <c r="AG12" s="469">
        <v>2</v>
      </c>
      <c r="AH12" s="469">
        <v>2</v>
      </c>
      <c r="AI12" s="469">
        <v>0</v>
      </c>
      <c r="AJ12" s="469">
        <v>525</v>
      </c>
      <c r="AK12" s="469">
        <v>0</v>
      </c>
      <c r="AL12" s="469">
        <v>226</v>
      </c>
      <c r="AM12" s="469">
        <v>6</v>
      </c>
      <c r="AN12" s="469">
        <v>25</v>
      </c>
      <c r="AO12" s="469">
        <v>268</v>
      </c>
      <c r="AP12" s="469">
        <v>0</v>
      </c>
      <c r="AQ12" s="469">
        <v>73</v>
      </c>
      <c r="AR12" s="469">
        <v>0</v>
      </c>
      <c r="AS12" s="469">
        <v>9</v>
      </c>
      <c r="AT12" s="469">
        <v>0</v>
      </c>
      <c r="AU12" s="469">
        <v>0</v>
      </c>
      <c r="AV12" s="469">
        <v>64</v>
      </c>
      <c r="AW12" s="469">
        <v>0</v>
      </c>
      <c r="AX12" s="469">
        <v>0</v>
      </c>
      <c r="AY12" s="469">
        <v>599</v>
      </c>
      <c r="AZ12" s="469">
        <v>0</v>
      </c>
      <c r="BA12" s="469">
        <v>593</v>
      </c>
      <c r="BB12" s="469">
        <v>0</v>
      </c>
      <c r="BC12" s="469">
        <v>6</v>
      </c>
      <c r="BD12" s="469">
        <v>0</v>
      </c>
      <c r="BE12" s="469">
        <v>8</v>
      </c>
      <c r="BF12" s="469">
        <v>0</v>
      </c>
      <c r="BG12" s="469">
        <v>5</v>
      </c>
      <c r="BH12" s="469">
        <v>0</v>
      </c>
      <c r="BI12" s="469">
        <v>0</v>
      </c>
      <c r="BJ12" s="469">
        <v>3</v>
      </c>
      <c r="BK12" s="469">
        <v>0</v>
      </c>
      <c r="BL12" s="469">
        <v>0</v>
      </c>
      <c r="BM12" s="469">
        <v>1</v>
      </c>
    </row>
    <row r="13" spans="1:65" x14ac:dyDescent="0.25">
      <c r="A13" s="468" t="s">
        <v>106</v>
      </c>
      <c r="B13" s="469">
        <v>7545.68</v>
      </c>
      <c r="C13" s="469">
        <v>387.53</v>
      </c>
      <c r="D13" s="469" t="s">
        <v>63</v>
      </c>
      <c r="E13" s="469" t="s">
        <v>63</v>
      </c>
      <c r="F13" s="469">
        <v>731.57</v>
      </c>
      <c r="G13" s="469" t="s">
        <v>63</v>
      </c>
      <c r="H13" s="469" t="s">
        <v>63</v>
      </c>
      <c r="I13" s="469" t="s">
        <v>63</v>
      </c>
      <c r="J13" s="469" t="s">
        <v>63</v>
      </c>
      <c r="K13" s="469" t="s">
        <v>63</v>
      </c>
      <c r="L13" s="469" t="s">
        <v>63</v>
      </c>
      <c r="M13" s="469">
        <v>1275.73</v>
      </c>
      <c r="N13" s="469" t="s">
        <v>63</v>
      </c>
      <c r="O13" s="469" t="s">
        <v>63</v>
      </c>
      <c r="P13" s="469" t="s">
        <v>63</v>
      </c>
      <c r="Q13" s="469" t="s">
        <v>63</v>
      </c>
      <c r="R13" s="469" t="s">
        <v>63</v>
      </c>
      <c r="S13" s="469">
        <v>326.42</v>
      </c>
      <c r="T13" s="469" t="s">
        <v>63</v>
      </c>
      <c r="U13" s="469" t="s">
        <v>63</v>
      </c>
      <c r="V13" s="469" t="s">
        <v>63</v>
      </c>
      <c r="W13" s="469" t="s">
        <v>63</v>
      </c>
      <c r="X13" s="469" t="s">
        <v>63</v>
      </c>
      <c r="Y13" s="469">
        <v>2043.13</v>
      </c>
      <c r="Z13" s="469" t="s">
        <v>63</v>
      </c>
      <c r="AA13" s="469" t="s">
        <v>63</v>
      </c>
      <c r="AB13" s="469" t="s">
        <v>63</v>
      </c>
      <c r="AC13" s="469" t="s">
        <v>63</v>
      </c>
      <c r="AD13" s="469" t="s">
        <v>63</v>
      </c>
      <c r="AE13" s="469" t="s">
        <v>63</v>
      </c>
      <c r="AF13" s="469" t="s">
        <v>63</v>
      </c>
      <c r="AG13" s="469">
        <v>271.64</v>
      </c>
      <c r="AH13" s="469" t="s">
        <v>63</v>
      </c>
      <c r="AI13" s="469" t="s">
        <v>63</v>
      </c>
      <c r="AJ13" s="469">
        <v>1521.75</v>
      </c>
      <c r="AK13" s="469" t="s">
        <v>63</v>
      </c>
      <c r="AL13" s="469" t="s">
        <v>63</v>
      </c>
      <c r="AM13" s="469" t="s">
        <v>63</v>
      </c>
      <c r="AN13" s="469" t="s">
        <v>63</v>
      </c>
      <c r="AO13" s="469" t="s">
        <v>63</v>
      </c>
      <c r="AP13" s="469" t="s">
        <v>63</v>
      </c>
      <c r="AQ13" s="469">
        <v>213.04</v>
      </c>
      <c r="AR13" s="469" t="s">
        <v>63</v>
      </c>
      <c r="AS13" s="469" t="s">
        <v>63</v>
      </c>
      <c r="AT13" s="469" t="s">
        <v>63</v>
      </c>
      <c r="AU13" s="469" t="s">
        <v>63</v>
      </c>
      <c r="AV13" s="469" t="s">
        <v>63</v>
      </c>
      <c r="AW13" s="469" t="s">
        <v>63</v>
      </c>
      <c r="AX13" s="469" t="s">
        <v>63</v>
      </c>
      <c r="AY13" s="469">
        <v>656.21</v>
      </c>
      <c r="AZ13" s="469" t="s">
        <v>63</v>
      </c>
      <c r="BA13" s="469" t="s">
        <v>63</v>
      </c>
      <c r="BB13" s="469" t="s">
        <v>63</v>
      </c>
      <c r="BC13" s="469" t="s">
        <v>63</v>
      </c>
      <c r="BD13" s="469" t="s">
        <v>63</v>
      </c>
      <c r="BE13" s="469">
        <v>2.1</v>
      </c>
      <c r="BF13" s="469" t="s">
        <v>63</v>
      </c>
      <c r="BG13" s="469" t="s">
        <v>63</v>
      </c>
      <c r="BH13" s="469" t="s">
        <v>63</v>
      </c>
      <c r="BI13" s="469" t="s">
        <v>63</v>
      </c>
      <c r="BJ13" s="469" t="s">
        <v>63</v>
      </c>
      <c r="BK13" s="469" t="s">
        <v>63</v>
      </c>
      <c r="BL13" s="469" t="s">
        <v>63</v>
      </c>
      <c r="BM13" s="469">
        <v>116.56</v>
      </c>
    </row>
    <row r="14" spans="1:65" x14ac:dyDescent="0.25">
      <c r="A14" s="468" t="s">
        <v>107</v>
      </c>
      <c r="B14" s="469">
        <v>669.5</v>
      </c>
      <c r="C14" s="469">
        <v>36.5</v>
      </c>
      <c r="D14" s="469">
        <v>36.5</v>
      </c>
      <c r="E14" s="469">
        <v>0</v>
      </c>
      <c r="F14" s="469">
        <v>89.5</v>
      </c>
      <c r="G14" s="469">
        <v>0</v>
      </c>
      <c r="H14" s="469">
        <v>0</v>
      </c>
      <c r="I14" s="469">
        <v>89.5</v>
      </c>
      <c r="J14" s="469">
        <v>0</v>
      </c>
      <c r="K14" s="469">
        <v>0</v>
      </c>
      <c r="L14" s="469">
        <v>0</v>
      </c>
      <c r="M14" s="469">
        <v>48</v>
      </c>
      <c r="N14" s="469">
        <v>0</v>
      </c>
      <c r="O14" s="469">
        <v>47</v>
      </c>
      <c r="P14" s="469">
        <v>1</v>
      </c>
      <c r="Q14" s="469">
        <v>0</v>
      </c>
      <c r="R14" s="469">
        <v>0</v>
      </c>
      <c r="S14" s="469">
        <v>10</v>
      </c>
      <c r="T14" s="469">
        <v>0</v>
      </c>
      <c r="U14" s="469">
        <v>4</v>
      </c>
      <c r="V14" s="469">
        <v>6</v>
      </c>
      <c r="W14" s="469">
        <v>0</v>
      </c>
      <c r="X14" s="469">
        <v>0</v>
      </c>
      <c r="Y14" s="469">
        <v>254</v>
      </c>
      <c r="Z14" s="469">
        <v>0</v>
      </c>
      <c r="AA14" s="469">
        <v>140.5</v>
      </c>
      <c r="AB14" s="469">
        <v>0</v>
      </c>
      <c r="AC14" s="469">
        <v>91</v>
      </c>
      <c r="AD14" s="469">
        <v>22.5</v>
      </c>
      <c r="AE14" s="469">
        <v>0</v>
      </c>
      <c r="AF14" s="469">
        <v>0</v>
      </c>
      <c r="AG14" s="469">
        <v>11</v>
      </c>
      <c r="AH14" s="469">
        <v>11</v>
      </c>
      <c r="AI14" s="469">
        <v>0</v>
      </c>
      <c r="AJ14" s="469">
        <v>102.5</v>
      </c>
      <c r="AK14" s="469">
        <v>0</v>
      </c>
      <c r="AL14" s="469">
        <v>94.5</v>
      </c>
      <c r="AM14" s="469">
        <v>3</v>
      </c>
      <c r="AN14" s="469">
        <v>5</v>
      </c>
      <c r="AO14" s="469">
        <v>0</v>
      </c>
      <c r="AP14" s="469">
        <v>0</v>
      </c>
      <c r="AQ14" s="469">
        <v>53</v>
      </c>
      <c r="AR14" s="469">
        <v>0</v>
      </c>
      <c r="AS14" s="469">
        <v>36</v>
      </c>
      <c r="AT14" s="469">
        <v>0</v>
      </c>
      <c r="AU14" s="469">
        <v>0</v>
      </c>
      <c r="AV14" s="469">
        <v>17</v>
      </c>
      <c r="AW14" s="469">
        <v>0</v>
      </c>
      <c r="AX14" s="469">
        <v>0</v>
      </c>
      <c r="AY14" s="469">
        <v>65</v>
      </c>
      <c r="AZ14" s="469">
        <v>0</v>
      </c>
      <c r="BA14" s="469">
        <v>65</v>
      </c>
      <c r="BB14" s="469">
        <v>0</v>
      </c>
      <c r="BC14" s="469">
        <v>0</v>
      </c>
      <c r="BD14" s="469">
        <v>0</v>
      </c>
      <c r="BE14" s="469">
        <v>0</v>
      </c>
      <c r="BF14" s="469">
        <v>0</v>
      </c>
      <c r="BG14" s="469">
        <v>0</v>
      </c>
      <c r="BH14" s="469">
        <v>0</v>
      </c>
      <c r="BI14" s="469">
        <v>0</v>
      </c>
      <c r="BJ14" s="469">
        <v>0</v>
      </c>
      <c r="BK14" s="469">
        <v>0</v>
      </c>
      <c r="BL14" s="469">
        <v>0</v>
      </c>
      <c r="BM14" s="469">
        <v>0</v>
      </c>
    </row>
    <row r="15" spans="1:65" ht="15" customHeight="1" x14ac:dyDescent="0.25">
      <c r="A15" s="468" t="s">
        <v>108</v>
      </c>
      <c r="B15" s="469">
        <v>2440</v>
      </c>
      <c r="C15" s="469">
        <v>131</v>
      </c>
      <c r="D15" s="469">
        <v>114</v>
      </c>
      <c r="E15" s="469">
        <v>17</v>
      </c>
      <c r="F15" s="469">
        <v>332</v>
      </c>
      <c r="G15" s="469">
        <v>0</v>
      </c>
      <c r="H15" s="469">
        <v>79</v>
      </c>
      <c r="I15" s="469">
        <v>124</v>
      </c>
      <c r="J15" s="469">
        <v>88</v>
      </c>
      <c r="K15" s="469">
        <v>41</v>
      </c>
      <c r="L15" s="469">
        <v>0</v>
      </c>
      <c r="M15" s="469">
        <v>145</v>
      </c>
      <c r="N15" s="469">
        <v>0</v>
      </c>
      <c r="O15" s="469">
        <v>133</v>
      </c>
      <c r="P15" s="469">
        <v>11</v>
      </c>
      <c r="Q15" s="469">
        <v>1</v>
      </c>
      <c r="R15" s="469">
        <v>0</v>
      </c>
      <c r="S15" s="469">
        <v>211</v>
      </c>
      <c r="T15" s="469">
        <v>0</v>
      </c>
      <c r="U15" s="469">
        <v>132</v>
      </c>
      <c r="V15" s="469">
        <v>59</v>
      </c>
      <c r="W15" s="469">
        <v>20</v>
      </c>
      <c r="X15" s="469">
        <v>0</v>
      </c>
      <c r="Y15" s="469">
        <v>543</v>
      </c>
      <c r="Z15" s="469">
        <v>0</v>
      </c>
      <c r="AA15" s="469">
        <v>182</v>
      </c>
      <c r="AB15" s="469">
        <v>29</v>
      </c>
      <c r="AC15" s="469">
        <v>262</v>
      </c>
      <c r="AD15" s="469">
        <v>66</v>
      </c>
      <c r="AE15" s="469">
        <v>4</v>
      </c>
      <c r="AF15" s="469">
        <v>0</v>
      </c>
      <c r="AG15" s="469">
        <v>76</v>
      </c>
      <c r="AH15" s="469">
        <v>37</v>
      </c>
      <c r="AI15" s="469">
        <v>39</v>
      </c>
      <c r="AJ15" s="469">
        <v>571</v>
      </c>
      <c r="AK15" s="469">
        <v>0</v>
      </c>
      <c r="AL15" s="469">
        <v>317</v>
      </c>
      <c r="AM15" s="469">
        <v>32</v>
      </c>
      <c r="AN15" s="469">
        <v>141</v>
      </c>
      <c r="AO15" s="469">
        <v>81</v>
      </c>
      <c r="AP15" s="469">
        <v>0</v>
      </c>
      <c r="AQ15" s="469">
        <v>117</v>
      </c>
      <c r="AR15" s="469">
        <v>0</v>
      </c>
      <c r="AS15" s="469">
        <v>61</v>
      </c>
      <c r="AT15" s="469">
        <v>13</v>
      </c>
      <c r="AU15" s="469">
        <v>7</v>
      </c>
      <c r="AV15" s="469">
        <v>36</v>
      </c>
      <c r="AW15" s="469">
        <v>0</v>
      </c>
      <c r="AX15" s="469">
        <v>0</v>
      </c>
      <c r="AY15" s="469">
        <v>228</v>
      </c>
      <c r="AZ15" s="469">
        <v>0</v>
      </c>
      <c r="BA15" s="469">
        <v>225</v>
      </c>
      <c r="BB15" s="469">
        <v>0</v>
      </c>
      <c r="BC15" s="469">
        <v>3</v>
      </c>
      <c r="BD15" s="469">
        <v>0</v>
      </c>
      <c r="BE15" s="469">
        <v>86</v>
      </c>
      <c r="BF15" s="469">
        <v>0</v>
      </c>
      <c r="BG15" s="469">
        <v>25</v>
      </c>
      <c r="BH15" s="469">
        <v>0</v>
      </c>
      <c r="BI15" s="469">
        <v>44</v>
      </c>
      <c r="BJ15" s="469">
        <v>17</v>
      </c>
      <c r="BK15" s="469">
        <v>0</v>
      </c>
      <c r="BL15" s="469">
        <v>0</v>
      </c>
      <c r="BM15" s="469">
        <v>0</v>
      </c>
    </row>
    <row r="16" spans="1:65" x14ac:dyDescent="0.25">
      <c r="A16" s="468" t="s">
        <v>109</v>
      </c>
      <c r="B16" s="469">
        <v>2176</v>
      </c>
      <c r="C16" s="469">
        <v>0</v>
      </c>
      <c r="D16" s="469">
        <v>0</v>
      </c>
      <c r="E16" s="469">
        <v>0</v>
      </c>
      <c r="F16" s="469">
        <v>190</v>
      </c>
      <c r="G16" s="469">
        <v>0</v>
      </c>
      <c r="H16" s="469">
        <v>33</v>
      </c>
      <c r="I16" s="469">
        <v>157</v>
      </c>
      <c r="J16" s="469">
        <v>0</v>
      </c>
      <c r="K16" s="469">
        <v>0</v>
      </c>
      <c r="L16" s="469">
        <v>0</v>
      </c>
      <c r="M16" s="469">
        <v>228</v>
      </c>
      <c r="N16" s="469">
        <v>0</v>
      </c>
      <c r="O16" s="469">
        <v>228</v>
      </c>
      <c r="P16" s="469">
        <v>0</v>
      </c>
      <c r="Q16" s="469">
        <v>0</v>
      </c>
      <c r="R16" s="469">
        <v>0</v>
      </c>
      <c r="S16" s="469">
        <v>0</v>
      </c>
      <c r="T16" s="469">
        <v>0</v>
      </c>
      <c r="U16" s="469">
        <v>0</v>
      </c>
      <c r="V16" s="469">
        <v>0</v>
      </c>
      <c r="W16" s="469">
        <v>0</v>
      </c>
      <c r="X16" s="469">
        <v>0</v>
      </c>
      <c r="Y16" s="469">
        <v>397</v>
      </c>
      <c r="Z16" s="469">
        <v>397</v>
      </c>
      <c r="AA16" s="469">
        <v>0</v>
      </c>
      <c r="AB16" s="469">
        <v>0</v>
      </c>
      <c r="AC16" s="469">
        <v>0</v>
      </c>
      <c r="AD16" s="469">
        <v>0</v>
      </c>
      <c r="AE16" s="469">
        <v>0</v>
      </c>
      <c r="AF16" s="469">
        <v>0</v>
      </c>
      <c r="AG16" s="469">
        <v>0</v>
      </c>
      <c r="AH16" s="469">
        <v>0</v>
      </c>
      <c r="AI16" s="469">
        <v>0</v>
      </c>
      <c r="AJ16" s="469">
        <v>518</v>
      </c>
      <c r="AK16" s="469">
        <v>0</v>
      </c>
      <c r="AL16" s="469">
        <v>518</v>
      </c>
      <c r="AM16" s="469">
        <v>0</v>
      </c>
      <c r="AN16" s="469">
        <v>0</v>
      </c>
      <c r="AO16" s="469">
        <v>0</v>
      </c>
      <c r="AP16" s="469">
        <v>0</v>
      </c>
      <c r="AQ16" s="469">
        <v>211</v>
      </c>
      <c r="AR16" s="469">
        <v>0</v>
      </c>
      <c r="AS16" s="469">
        <v>0</v>
      </c>
      <c r="AT16" s="469">
        <v>0</v>
      </c>
      <c r="AU16" s="469">
        <v>0</v>
      </c>
      <c r="AV16" s="469">
        <v>0</v>
      </c>
      <c r="AW16" s="469">
        <v>211</v>
      </c>
      <c r="AX16" s="469">
        <v>0</v>
      </c>
      <c r="AY16" s="469">
        <v>632</v>
      </c>
      <c r="AZ16" s="469">
        <v>0</v>
      </c>
      <c r="BA16" s="469">
        <v>632</v>
      </c>
      <c r="BB16" s="469">
        <v>0</v>
      </c>
      <c r="BC16" s="469">
        <v>0</v>
      </c>
      <c r="BD16" s="469">
        <v>0</v>
      </c>
      <c r="BE16" s="469">
        <v>0</v>
      </c>
      <c r="BF16" s="469">
        <v>0</v>
      </c>
      <c r="BG16" s="469">
        <v>0</v>
      </c>
      <c r="BH16" s="469">
        <v>0</v>
      </c>
      <c r="BI16" s="469">
        <v>0</v>
      </c>
      <c r="BJ16" s="469">
        <v>0</v>
      </c>
      <c r="BK16" s="469">
        <v>0</v>
      </c>
      <c r="BL16" s="469">
        <v>0</v>
      </c>
      <c r="BM16" s="469">
        <v>0</v>
      </c>
    </row>
    <row r="17" spans="1:65" s="261" customFormat="1" x14ac:dyDescent="0.25">
      <c r="A17" s="540" t="s">
        <v>110</v>
      </c>
      <c r="B17" s="541">
        <v>208</v>
      </c>
      <c r="C17" s="541">
        <v>10</v>
      </c>
      <c r="D17" s="541">
        <v>10</v>
      </c>
      <c r="E17" s="541">
        <v>0</v>
      </c>
      <c r="F17" s="541">
        <v>25</v>
      </c>
      <c r="G17" s="541">
        <v>0</v>
      </c>
      <c r="H17" s="541">
        <v>5</v>
      </c>
      <c r="I17" s="541">
        <v>8</v>
      </c>
      <c r="J17" s="541">
        <v>12</v>
      </c>
      <c r="K17" s="541">
        <v>0</v>
      </c>
      <c r="L17" s="541">
        <v>0</v>
      </c>
      <c r="M17" s="541">
        <v>18</v>
      </c>
      <c r="N17" s="541">
        <v>0</v>
      </c>
      <c r="O17" s="541">
        <v>16</v>
      </c>
      <c r="P17" s="541">
        <v>2</v>
      </c>
      <c r="Q17" s="541">
        <v>0</v>
      </c>
      <c r="R17" s="541">
        <v>0</v>
      </c>
      <c r="S17" s="541">
        <v>17</v>
      </c>
      <c r="T17" s="541">
        <v>0</v>
      </c>
      <c r="U17" s="541">
        <v>12</v>
      </c>
      <c r="V17" s="541">
        <v>5</v>
      </c>
      <c r="W17" s="541">
        <v>0</v>
      </c>
      <c r="X17" s="541">
        <v>0</v>
      </c>
      <c r="Y17" s="541">
        <v>64</v>
      </c>
      <c r="Z17" s="541">
        <v>0</v>
      </c>
      <c r="AA17" s="541">
        <v>27</v>
      </c>
      <c r="AB17" s="541">
        <v>4</v>
      </c>
      <c r="AC17" s="541">
        <v>27</v>
      </c>
      <c r="AD17" s="541">
        <v>6</v>
      </c>
      <c r="AE17" s="541">
        <v>0</v>
      </c>
      <c r="AF17" s="541">
        <v>0</v>
      </c>
      <c r="AG17" s="541">
        <v>16</v>
      </c>
      <c r="AH17" s="541">
        <v>16</v>
      </c>
      <c r="AI17" s="541">
        <v>0</v>
      </c>
      <c r="AJ17" s="541">
        <v>38</v>
      </c>
      <c r="AK17" s="541">
        <v>0</v>
      </c>
      <c r="AL17" s="541">
        <v>25</v>
      </c>
      <c r="AM17" s="541">
        <v>0</v>
      </c>
      <c r="AN17" s="541">
        <v>13</v>
      </c>
      <c r="AO17" s="541">
        <v>0</v>
      </c>
      <c r="AP17" s="541">
        <v>0</v>
      </c>
      <c r="AQ17" s="541">
        <v>7</v>
      </c>
      <c r="AR17" s="541">
        <v>0</v>
      </c>
      <c r="AS17" s="541">
        <v>2</v>
      </c>
      <c r="AT17" s="541">
        <v>2</v>
      </c>
      <c r="AU17" s="541">
        <v>0</v>
      </c>
      <c r="AV17" s="541">
        <v>3</v>
      </c>
      <c r="AW17" s="541">
        <v>0</v>
      </c>
      <c r="AX17" s="541">
        <v>0</v>
      </c>
      <c r="AY17" s="541">
        <v>13</v>
      </c>
      <c r="AZ17" s="541">
        <v>0</v>
      </c>
      <c r="BA17" s="541">
        <v>13</v>
      </c>
      <c r="BB17" s="541">
        <v>0</v>
      </c>
      <c r="BC17" s="541">
        <v>0</v>
      </c>
      <c r="BD17" s="541">
        <v>0</v>
      </c>
      <c r="BE17" s="541">
        <v>0</v>
      </c>
      <c r="BF17" s="541">
        <v>0</v>
      </c>
      <c r="BG17" s="541">
        <v>0</v>
      </c>
      <c r="BH17" s="541">
        <v>0</v>
      </c>
      <c r="BI17" s="541">
        <v>0</v>
      </c>
      <c r="BJ17" s="541">
        <v>0</v>
      </c>
      <c r="BK17" s="541">
        <v>0</v>
      </c>
      <c r="BL17" s="541">
        <v>0</v>
      </c>
      <c r="BM17" s="541">
        <v>0</v>
      </c>
    </row>
    <row r="18" spans="1:65" x14ac:dyDescent="0.25">
      <c r="A18" s="468" t="s">
        <v>111</v>
      </c>
      <c r="B18" s="469">
        <v>2000</v>
      </c>
      <c r="C18" s="469">
        <v>90</v>
      </c>
      <c r="D18" s="469">
        <v>90</v>
      </c>
      <c r="E18" s="469">
        <v>0</v>
      </c>
      <c r="F18" s="469">
        <v>218</v>
      </c>
      <c r="G18" s="469">
        <v>0</v>
      </c>
      <c r="H18" s="469">
        <v>52</v>
      </c>
      <c r="I18" s="469">
        <v>87</v>
      </c>
      <c r="J18" s="469">
        <v>79</v>
      </c>
      <c r="K18" s="469">
        <v>0</v>
      </c>
      <c r="L18" s="469">
        <v>0</v>
      </c>
      <c r="M18" s="469">
        <v>206</v>
      </c>
      <c r="N18" s="469">
        <v>0</v>
      </c>
      <c r="O18" s="469">
        <v>190</v>
      </c>
      <c r="P18" s="469">
        <v>16</v>
      </c>
      <c r="Q18" s="469">
        <v>0</v>
      </c>
      <c r="R18" s="469">
        <v>0</v>
      </c>
      <c r="S18" s="469">
        <v>132</v>
      </c>
      <c r="T18" s="469">
        <v>0</v>
      </c>
      <c r="U18" s="469">
        <v>82</v>
      </c>
      <c r="V18" s="469">
        <v>50</v>
      </c>
      <c r="W18" s="469">
        <v>0</v>
      </c>
      <c r="X18" s="469">
        <v>0</v>
      </c>
      <c r="Y18" s="469">
        <v>355</v>
      </c>
      <c r="Z18" s="469">
        <v>8</v>
      </c>
      <c r="AA18" s="469">
        <v>113</v>
      </c>
      <c r="AB18" s="469">
        <v>29</v>
      </c>
      <c r="AC18" s="469">
        <v>163</v>
      </c>
      <c r="AD18" s="469">
        <v>42</v>
      </c>
      <c r="AE18" s="469">
        <v>0</v>
      </c>
      <c r="AF18" s="469">
        <v>0</v>
      </c>
      <c r="AG18" s="469">
        <v>152</v>
      </c>
      <c r="AH18" s="469">
        <v>152</v>
      </c>
      <c r="AI18" s="469">
        <v>0</v>
      </c>
      <c r="AJ18" s="469">
        <v>380</v>
      </c>
      <c r="AK18" s="469">
        <v>0</v>
      </c>
      <c r="AL18" s="469">
        <v>324</v>
      </c>
      <c r="AM18" s="469">
        <v>27</v>
      </c>
      <c r="AN18" s="469">
        <v>29</v>
      </c>
      <c r="AO18" s="469">
        <v>0</v>
      </c>
      <c r="AP18" s="469">
        <v>0</v>
      </c>
      <c r="AQ18" s="469">
        <v>77</v>
      </c>
      <c r="AR18" s="469">
        <v>15</v>
      </c>
      <c r="AS18" s="469">
        <v>14</v>
      </c>
      <c r="AT18" s="469">
        <v>23</v>
      </c>
      <c r="AU18" s="469">
        <v>0</v>
      </c>
      <c r="AV18" s="469">
        <v>25</v>
      </c>
      <c r="AW18" s="469">
        <v>0</v>
      </c>
      <c r="AX18" s="469">
        <v>0</v>
      </c>
      <c r="AY18" s="469">
        <v>376</v>
      </c>
      <c r="AZ18" s="469">
        <v>0</v>
      </c>
      <c r="BA18" s="469">
        <v>376</v>
      </c>
      <c r="BB18" s="469">
        <v>0</v>
      </c>
      <c r="BC18" s="469">
        <v>0</v>
      </c>
      <c r="BD18" s="469">
        <v>0</v>
      </c>
      <c r="BE18" s="469">
        <v>14</v>
      </c>
      <c r="BF18" s="469">
        <v>0</v>
      </c>
      <c r="BG18" s="469">
        <v>11</v>
      </c>
      <c r="BH18" s="469">
        <v>0</v>
      </c>
      <c r="BI18" s="469">
        <v>3</v>
      </c>
      <c r="BJ18" s="469">
        <v>0</v>
      </c>
      <c r="BK18" s="469">
        <v>0</v>
      </c>
      <c r="BL18" s="469">
        <v>0</v>
      </c>
      <c r="BM18" s="469">
        <v>0</v>
      </c>
    </row>
    <row r="19" spans="1:65" x14ac:dyDescent="0.25">
      <c r="A19" s="468" t="s">
        <v>112</v>
      </c>
      <c r="B19" s="469">
        <v>13774</v>
      </c>
      <c r="C19" s="469">
        <v>143</v>
      </c>
      <c r="D19" s="469">
        <v>143</v>
      </c>
      <c r="E19" s="469">
        <v>0</v>
      </c>
      <c r="F19" s="469">
        <v>1900</v>
      </c>
      <c r="G19" s="469">
        <v>0</v>
      </c>
      <c r="H19" s="469">
        <v>209</v>
      </c>
      <c r="I19" s="469">
        <v>1172</v>
      </c>
      <c r="J19" s="469">
        <v>519</v>
      </c>
      <c r="K19" s="469">
        <v>0</v>
      </c>
      <c r="L19" s="469">
        <v>0</v>
      </c>
      <c r="M19" s="469">
        <v>1493</v>
      </c>
      <c r="N19" s="469">
        <v>0</v>
      </c>
      <c r="O19" s="469">
        <v>1246</v>
      </c>
      <c r="P19" s="469">
        <v>247</v>
      </c>
      <c r="Q19" s="469">
        <v>0</v>
      </c>
      <c r="R19" s="469">
        <v>0</v>
      </c>
      <c r="S19" s="469">
        <v>1211</v>
      </c>
      <c r="T19" s="469">
        <v>0</v>
      </c>
      <c r="U19" s="469">
        <v>367</v>
      </c>
      <c r="V19" s="469">
        <v>844</v>
      </c>
      <c r="W19" s="469">
        <v>0</v>
      </c>
      <c r="X19" s="469">
        <v>0</v>
      </c>
      <c r="Y19" s="469">
        <v>5848</v>
      </c>
      <c r="Z19" s="469">
        <v>0</v>
      </c>
      <c r="AA19" s="469">
        <v>1919</v>
      </c>
      <c r="AB19" s="469">
        <v>0</v>
      </c>
      <c r="AC19" s="469">
        <v>3407</v>
      </c>
      <c r="AD19" s="469">
        <v>522</v>
      </c>
      <c r="AE19" s="469">
        <v>0</v>
      </c>
      <c r="AF19" s="469">
        <v>0</v>
      </c>
      <c r="AG19" s="469">
        <v>778</v>
      </c>
      <c r="AH19" s="469">
        <v>778</v>
      </c>
      <c r="AI19" s="469">
        <v>0</v>
      </c>
      <c r="AJ19" s="469">
        <v>1901</v>
      </c>
      <c r="AK19" s="469">
        <v>0</v>
      </c>
      <c r="AL19" s="469">
        <v>1429</v>
      </c>
      <c r="AM19" s="469">
        <v>176</v>
      </c>
      <c r="AN19" s="469">
        <v>296</v>
      </c>
      <c r="AO19" s="469">
        <v>0</v>
      </c>
      <c r="AP19" s="469">
        <v>0</v>
      </c>
      <c r="AQ19" s="469">
        <v>0</v>
      </c>
      <c r="AR19" s="469">
        <v>0</v>
      </c>
      <c r="AS19" s="469">
        <v>0</v>
      </c>
      <c r="AT19" s="469">
        <v>0</v>
      </c>
      <c r="AU19" s="469">
        <v>0</v>
      </c>
      <c r="AV19" s="469">
        <v>0</v>
      </c>
      <c r="AW19" s="469">
        <v>0</v>
      </c>
      <c r="AX19" s="469">
        <v>0</v>
      </c>
      <c r="AY19" s="469">
        <v>411</v>
      </c>
      <c r="AZ19" s="469">
        <v>0</v>
      </c>
      <c r="BA19" s="469">
        <v>411</v>
      </c>
      <c r="BB19" s="469">
        <v>0</v>
      </c>
      <c r="BC19" s="469">
        <v>0</v>
      </c>
      <c r="BD19" s="469">
        <v>0</v>
      </c>
      <c r="BE19" s="469">
        <v>89</v>
      </c>
      <c r="BF19" s="469">
        <v>0</v>
      </c>
      <c r="BG19" s="469">
        <v>89</v>
      </c>
      <c r="BH19" s="469">
        <v>0</v>
      </c>
      <c r="BI19" s="469">
        <v>0</v>
      </c>
      <c r="BJ19" s="469">
        <v>0</v>
      </c>
      <c r="BK19" s="469">
        <v>0</v>
      </c>
      <c r="BL19" s="469">
        <v>0</v>
      </c>
      <c r="BM19" s="469">
        <v>0</v>
      </c>
    </row>
    <row r="20" spans="1:65" x14ac:dyDescent="0.25">
      <c r="A20" s="470" t="s">
        <v>113</v>
      </c>
      <c r="B20" s="469">
        <v>29218</v>
      </c>
      <c r="C20" s="469">
        <v>529</v>
      </c>
      <c r="D20" s="469">
        <v>529</v>
      </c>
      <c r="E20" s="469">
        <v>0</v>
      </c>
      <c r="F20" s="469">
        <v>2190</v>
      </c>
      <c r="G20" s="469">
        <v>0</v>
      </c>
      <c r="H20" s="469">
        <v>287</v>
      </c>
      <c r="I20" s="469">
        <v>947</v>
      </c>
      <c r="J20" s="469">
        <v>872</v>
      </c>
      <c r="K20" s="469">
        <v>84</v>
      </c>
      <c r="L20" s="469">
        <v>0</v>
      </c>
      <c r="M20" s="469">
        <v>1736</v>
      </c>
      <c r="N20" s="469">
        <v>0</v>
      </c>
      <c r="O20" s="469">
        <v>1531</v>
      </c>
      <c r="P20" s="469">
        <v>120</v>
      </c>
      <c r="Q20" s="469">
        <v>85</v>
      </c>
      <c r="R20" s="469">
        <v>0</v>
      </c>
      <c r="S20" s="469">
        <v>2680</v>
      </c>
      <c r="T20" s="469">
        <v>0</v>
      </c>
      <c r="U20" s="469">
        <v>103</v>
      </c>
      <c r="V20" s="469">
        <v>1344</v>
      </c>
      <c r="W20" s="469">
        <v>1233</v>
      </c>
      <c r="X20" s="469">
        <v>0</v>
      </c>
      <c r="Y20" s="469">
        <v>8476</v>
      </c>
      <c r="Z20" s="469">
        <v>0</v>
      </c>
      <c r="AA20" s="469">
        <v>3087</v>
      </c>
      <c r="AB20" s="469">
        <v>0</v>
      </c>
      <c r="AC20" s="469">
        <v>4598</v>
      </c>
      <c r="AD20" s="469">
        <v>636</v>
      </c>
      <c r="AE20" s="469">
        <v>155</v>
      </c>
      <c r="AF20" s="469">
        <v>0</v>
      </c>
      <c r="AG20" s="469">
        <v>1103</v>
      </c>
      <c r="AH20" s="469">
        <v>1010</v>
      </c>
      <c r="AI20" s="469">
        <v>93</v>
      </c>
      <c r="AJ20" s="469">
        <v>3743</v>
      </c>
      <c r="AK20" s="469">
        <v>0</v>
      </c>
      <c r="AL20" s="469">
        <v>1405</v>
      </c>
      <c r="AM20" s="469">
        <v>230</v>
      </c>
      <c r="AN20" s="469">
        <v>598</v>
      </c>
      <c r="AO20" s="469">
        <v>1510</v>
      </c>
      <c r="AP20" s="469">
        <v>0</v>
      </c>
      <c r="AQ20" s="469">
        <v>899</v>
      </c>
      <c r="AR20" s="469">
        <v>0</v>
      </c>
      <c r="AS20" s="469">
        <v>349</v>
      </c>
      <c r="AT20" s="469">
        <v>81</v>
      </c>
      <c r="AU20" s="469">
        <v>0</v>
      </c>
      <c r="AV20" s="469">
        <v>469</v>
      </c>
      <c r="AW20" s="469">
        <v>0</v>
      </c>
      <c r="AX20" s="469">
        <v>0</v>
      </c>
      <c r="AY20" s="469">
        <v>7695</v>
      </c>
      <c r="AZ20" s="469">
        <v>0</v>
      </c>
      <c r="BA20" s="469">
        <v>7667</v>
      </c>
      <c r="BB20" s="469">
        <v>28</v>
      </c>
      <c r="BC20" s="469">
        <v>0</v>
      </c>
      <c r="BD20" s="469">
        <v>0</v>
      </c>
      <c r="BE20" s="469">
        <v>167</v>
      </c>
      <c r="BF20" s="469">
        <v>0</v>
      </c>
      <c r="BG20" s="469">
        <v>166</v>
      </c>
      <c r="BH20" s="469">
        <v>0</v>
      </c>
      <c r="BI20" s="469">
        <v>0</v>
      </c>
      <c r="BJ20" s="469">
        <v>1</v>
      </c>
      <c r="BK20" s="469">
        <v>0</v>
      </c>
      <c r="BL20" s="469">
        <v>0</v>
      </c>
      <c r="BM20" s="469">
        <v>0</v>
      </c>
    </row>
    <row r="21" spans="1:65" x14ac:dyDescent="0.25">
      <c r="A21" s="468" t="s">
        <v>114</v>
      </c>
      <c r="B21" s="469" t="s">
        <v>63</v>
      </c>
      <c r="C21" s="469" t="s">
        <v>63</v>
      </c>
      <c r="D21" s="469" t="s">
        <v>63</v>
      </c>
      <c r="E21" s="469" t="s">
        <v>63</v>
      </c>
      <c r="F21" s="469" t="s">
        <v>63</v>
      </c>
      <c r="G21" s="469" t="s">
        <v>63</v>
      </c>
      <c r="H21" s="469" t="s">
        <v>63</v>
      </c>
      <c r="I21" s="469" t="s">
        <v>63</v>
      </c>
      <c r="J21" s="469" t="s">
        <v>63</v>
      </c>
      <c r="K21" s="469" t="s">
        <v>63</v>
      </c>
      <c r="L21" s="469" t="s">
        <v>63</v>
      </c>
      <c r="M21" s="469" t="s">
        <v>63</v>
      </c>
      <c r="N21" s="469" t="s">
        <v>63</v>
      </c>
      <c r="O21" s="469" t="s">
        <v>63</v>
      </c>
      <c r="P21" s="469" t="s">
        <v>63</v>
      </c>
      <c r="Q21" s="469" t="s">
        <v>63</v>
      </c>
      <c r="R21" s="469" t="s">
        <v>63</v>
      </c>
      <c r="S21" s="469" t="s">
        <v>63</v>
      </c>
      <c r="T21" s="469" t="s">
        <v>63</v>
      </c>
      <c r="U21" s="469" t="s">
        <v>63</v>
      </c>
      <c r="V21" s="469" t="s">
        <v>63</v>
      </c>
      <c r="W21" s="469" t="s">
        <v>63</v>
      </c>
      <c r="X21" s="469" t="s">
        <v>63</v>
      </c>
      <c r="Y21" s="469" t="s">
        <v>63</v>
      </c>
      <c r="Z21" s="469" t="s">
        <v>63</v>
      </c>
      <c r="AA21" s="469" t="s">
        <v>63</v>
      </c>
      <c r="AB21" s="469" t="s">
        <v>63</v>
      </c>
      <c r="AC21" s="469" t="s">
        <v>63</v>
      </c>
      <c r="AD21" s="469" t="s">
        <v>63</v>
      </c>
      <c r="AE21" s="469" t="s">
        <v>63</v>
      </c>
      <c r="AF21" s="469" t="s">
        <v>63</v>
      </c>
      <c r="AG21" s="469" t="s">
        <v>63</v>
      </c>
      <c r="AH21" s="469" t="s">
        <v>63</v>
      </c>
      <c r="AI21" s="469" t="s">
        <v>63</v>
      </c>
      <c r="AJ21" s="469" t="s">
        <v>63</v>
      </c>
      <c r="AK21" s="469" t="s">
        <v>63</v>
      </c>
      <c r="AL21" s="469" t="s">
        <v>63</v>
      </c>
      <c r="AM21" s="469" t="s">
        <v>63</v>
      </c>
      <c r="AN21" s="469" t="s">
        <v>63</v>
      </c>
      <c r="AO21" s="469" t="s">
        <v>63</v>
      </c>
      <c r="AP21" s="469" t="s">
        <v>63</v>
      </c>
      <c r="AQ21" s="469" t="s">
        <v>63</v>
      </c>
      <c r="AR21" s="469" t="s">
        <v>63</v>
      </c>
      <c r="AS21" s="469" t="s">
        <v>63</v>
      </c>
      <c r="AT21" s="469" t="s">
        <v>63</v>
      </c>
      <c r="AU21" s="469" t="s">
        <v>63</v>
      </c>
      <c r="AV21" s="469" t="s">
        <v>63</v>
      </c>
      <c r="AW21" s="469" t="s">
        <v>63</v>
      </c>
      <c r="AX21" s="469" t="s">
        <v>63</v>
      </c>
      <c r="AY21" s="469" t="s">
        <v>63</v>
      </c>
      <c r="AZ21" s="469" t="s">
        <v>63</v>
      </c>
      <c r="BA21" s="469" t="s">
        <v>63</v>
      </c>
      <c r="BB21" s="469" t="s">
        <v>63</v>
      </c>
      <c r="BC21" s="469" t="s">
        <v>63</v>
      </c>
      <c r="BD21" s="469" t="s">
        <v>63</v>
      </c>
      <c r="BE21" s="469" t="s">
        <v>63</v>
      </c>
      <c r="BF21" s="469" t="s">
        <v>63</v>
      </c>
      <c r="BG21" s="469" t="s">
        <v>63</v>
      </c>
      <c r="BH21" s="469" t="s">
        <v>63</v>
      </c>
      <c r="BI21" s="469" t="s">
        <v>63</v>
      </c>
      <c r="BJ21" s="469" t="s">
        <v>63</v>
      </c>
      <c r="BK21" s="469" t="s">
        <v>63</v>
      </c>
      <c r="BL21" s="469" t="s">
        <v>63</v>
      </c>
      <c r="BM21" s="469" t="s">
        <v>63</v>
      </c>
    </row>
    <row r="22" spans="1:65" x14ac:dyDescent="0.25">
      <c r="A22" s="468" t="s">
        <v>115</v>
      </c>
      <c r="B22" s="469">
        <v>1206</v>
      </c>
      <c r="C22" s="469">
        <v>21</v>
      </c>
      <c r="D22" s="469">
        <v>21</v>
      </c>
      <c r="E22" s="469">
        <v>0</v>
      </c>
      <c r="F22" s="469">
        <v>184</v>
      </c>
      <c r="G22" s="469">
        <v>0</v>
      </c>
      <c r="H22" s="469">
        <v>21</v>
      </c>
      <c r="I22" s="469">
        <v>127</v>
      </c>
      <c r="J22" s="469">
        <v>36</v>
      </c>
      <c r="K22" s="469">
        <v>0</v>
      </c>
      <c r="L22" s="469">
        <v>0</v>
      </c>
      <c r="M22" s="469">
        <v>136</v>
      </c>
      <c r="N22" s="469">
        <v>0</v>
      </c>
      <c r="O22" s="469">
        <v>136</v>
      </c>
      <c r="P22" s="469">
        <v>0</v>
      </c>
      <c r="Q22" s="469">
        <v>0</v>
      </c>
      <c r="R22" s="469">
        <v>0</v>
      </c>
      <c r="S22" s="469">
        <v>17</v>
      </c>
      <c r="T22" s="469">
        <v>0</v>
      </c>
      <c r="U22" s="469">
        <v>0</v>
      </c>
      <c r="V22" s="469">
        <v>17</v>
      </c>
      <c r="W22" s="469">
        <v>0</v>
      </c>
      <c r="X22" s="469">
        <v>0</v>
      </c>
      <c r="Y22" s="469">
        <v>240</v>
      </c>
      <c r="Z22" s="469">
        <v>0</v>
      </c>
      <c r="AA22" s="469">
        <v>79</v>
      </c>
      <c r="AB22" s="469">
        <v>30</v>
      </c>
      <c r="AC22" s="469">
        <v>110</v>
      </c>
      <c r="AD22" s="469">
        <v>21</v>
      </c>
      <c r="AE22" s="469">
        <v>0</v>
      </c>
      <c r="AF22" s="469">
        <v>0</v>
      </c>
      <c r="AG22" s="469">
        <v>55</v>
      </c>
      <c r="AH22" s="469">
        <v>55</v>
      </c>
      <c r="AI22" s="469">
        <v>0</v>
      </c>
      <c r="AJ22" s="469">
        <v>126</v>
      </c>
      <c r="AK22" s="469">
        <v>0</v>
      </c>
      <c r="AL22" s="469">
        <v>74</v>
      </c>
      <c r="AM22" s="469">
        <v>23</v>
      </c>
      <c r="AN22" s="469">
        <v>29</v>
      </c>
      <c r="AO22" s="469">
        <v>0</v>
      </c>
      <c r="AP22" s="469">
        <v>0</v>
      </c>
      <c r="AQ22" s="469">
        <v>32</v>
      </c>
      <c r="AR22" s="469">
        <v>0</v>
      </c>
      <c r="AS22" s="469">
        <v>24</v>
      </c>
      <c r="AT22" s="469">
        <v>0</v>
      </c>
      <c r="AU22" s="469">
        <v>0</v>
      </c>
      <c r="AV22" s="469">
        <v>8</v>
      </c>
      <c r="AW22" s="469">
        <v>0</v>
      </c>
      <c r="AX22" s="469">
        <v>0</v>
      </c>
      <c r="AY22" s="469">
        <v>162</v>
      </c>
      <c r="AZ22" s="469">
        <v>0</v>
      </c>
      <c r="BA22" s="469">
        <v>162</v>
      </c>
      <c r="BB22" s="469">
        <v>0</v>
      </c>
      <c r="BC22" s="469">
        <v>0</v>
      </c>
      <c r="BD22" s="469">
        <v>0</v>
      </c>
      <c r="BE22" s="469">
        <v>5</v>
      </c>
      <c r="BF22" s="469">
        <v>0</v>
      </c>
      <c r="BG22" s="469">
        <v>1</v>
      </c>
      <c r="BH22" s="469">
        <v>0</v>
      </c>
      <c r="BI22" s="469">
        <v>4</v>
      </c>
      <c r="BJ22" s="469">
        <v>0</v>
      </c>
      <c r="BK22" s="469">
        <v>0</v>
      </c>
      <c r="BL22" s="469">
        <v>0</v>
      </c>
      <c r="BM22" s="469">
        <v>228</v>
      </c>
    </row>
    <row r="23" spans="1:65" x14ac:dyDescent="0.25">
      <c r="A23" s="468" t="s">
        <v>117</v>
      </c>
      <c r="B23" s="469">
        <v>1749</v>
      </c>
      <c r="C23" s="469">
        <v>73</v>
      </c>
      <c r="D23" s="469">
        <v>71</v>
      </c>
      <c r="E23" s="469">
        <v>2</v>
      </c>
      <c r="F23" s="469">
        <v>190</v>
      </c>
      <c r="G23" s="469">
        <v>1</v>
      </c>
      <c r="H23" s="469">
        <v>42</v>
      </c>
      <c r="I23" s="469">
        <v>104</v>
      </c>
      <c r="J23" s="469">
        <v>43</v>
      </c>
      <c r="K23" s="469">
        <v>0</v>
      </c>
      <c r="L23" s="469">
        <v>0</v>
      </c>
      <c r="M23" s="469">
        <v>222</v>
      </c>
      <c r="N23" s="469">
        <v>0</v>
      </c>
      <c r="O23" s="469">
        <v>219</v>
      </c>
      <c r="P23" s="469">
        <v>3</v>
      </c>
      <c r="Q23" s="469">
        <v>0</v>
      </c>
      <c r="R23" s="469">
        <v>0</v>
      </c>
      <c r="S23" s="469">
        <v>97</v>
      </c>
      <c r="T23" s="469">
        <v>0</v>
      </c>
      <c r="U23" s="469">
        <v>47</v>
      </c>
      <c r="V23" s="469">
        <v>50</v>
      </c>
      <c r="W23" s="469">
        <v>0</v>
      </c>
      <c r="X23" s="469">
        <v>0</v>
      </c>
      <c r="Y23" s="469">
        <v>502</v>
      </c>
      <c r="Z23" s="469">
        <v>0</v>
      </c>
      <c r="AA23" s="469">
        <v>242</v>
      </c>
      <c r="AB23" s="469">
        <v>23</v>
      </c>
      <c r="AC23" s="469">
        <v>196</v>
      </c>
      <c r="AD23" s="469">
        <v>32</v>
      </c>
      <c r="AE23" s="469">
        <v>9</v>
      </c>
      <c r="AF23" s="469">
        <v>0</v>
      </c>
      <c r="AG23" s="469">
        <v>85</v>
      </c>
      <c r="AH23" s="469">
        <v>82</v>
      </c>
      <c r="AI23" s="469">
        <v>3</v>
      </c>
      <c r="AJ23" s="469">
        <v>228</v>
      </c>
      <c r="AK23" s="469">
        <v>0</v>
      </c>
      <c r="AL23" s="469">
        <v>180</v>
      </c>
      <c r="AM23" s="469">
        <v>1</v>
      </c>
      <c r="AN23" s="469">
        <v>47</v>
      </c>
      <c r="AO23" s="469">
        <v>0</v>
      </c>
      <c r="AP23" s="469">
        <v>0</v>
      </c>
      <c r="AQ23" s="469">
        <v>32</v>
      </c>
      <c r="AR23" s="469">
        <v>0</v>
      </c>
      <c r="AS23" s="469">
        <v>21</v>
      </c>
      <c r="AT23" s="469">
        <v>0</v>
      </c>
      <c r="AU23" s="469">
        <v>0</v>
      </c>
      <c r="AV23" s="469">
        <v>11</v>
      </c>
      <c r="AW23" s="469">
        <v>0</v>
      </c>
      <c r="AX23" s="469">
        <v>0</v>
      </c>
      <c r="AY23" s="469">
        <v>320</v>
      </c>
      <c r="AZ23" s="469">
        <v>0</v>
      </c>
      <c r="BA23" s="469">
        <v>306</v>
      </c>
      <c r="BB23" s="469">
        <v>14</v>
      </c>
      <c r="BC23" s="469">
        <v>0</v>
      </c>
      <c r="BD23" s="469">
        <v>0</v>
      </c>
      <c r="BE23" s="469">
        <v>0</v>
      </c>
      <c r="BF23" s="469">
        <v>0</v>
      </c>
      <c r="BG23" s="469">
        <v>0</v>
      </c>
      <c r="BH23" s="469">
        <v>0</v>
      </c>
      <c r="BI23" s="469">
        <v>0</v>
      </c>
      <c r="BJ23" s="469">
        <v>0</v>
      </c>
      <c r="BK23" s="469">
        <v>0</v>
      </c>
      <c r="BL23" s="469">
        <v>0</v>
      </c>
      <c r="BM23" s="469">
        <v>0</v>
      </c>
    </row>
    <row r="24" spans="1:65" x14ac:dyDescent="0.25">
      <c r="A24" s="470" t="s">
        <v>118</v>
      </c>
      <c r="B24" s="469">
        <v>1617</v>
      </c>
      <c r="C24" s="469">
        <v>87</v>
      </c>
      <c r="D24" s="469">
        <v>87</v>
      </c>
      <c r="E24" s="469">
        <v>0</v>
      </c>
      <c r="F24" s="469">
        <v>204</v>
      </c>
      <c r="G24" s="469">
        <v>0</v>
      </c>
      <c r="H24" s="469">
        <v>16</v>
      </c>
      <c r="I24" s="469">
        <v>140</v>
      </c>
      <c r="J24" s="469">
        <v>48</v>
      </c>
      <c r="K24" s="469">
        <v>0</v>
      </c>
      <c r="L24" s="469">
        <v>0</v>
      </c>
      <c r="M24" s="469">
        <v>203</v>
      </c>
      <c r="N24" s="469">
        <v>0</v>
      </c>
      <c r="O24" s="469">
        <v>190</v>
      </c>
      <c r="P24" s="469">
        <v>13</v>
      </c>
      <c r="Q24" s="469">
        <v>0</v>
      </c>
      <c r="R24" s="469">
        <v>0</v>
      </c>
      <c r="S24" s="469">
        <v>63</v>
      </c>
      <c r="T24" s="469">
        <v>0</v>
      </c>
      <c r="U24" s="469">
        <v>32</v>
      </c>
      <c r="V24" s="469">
        <v>31</v>
      </c>
      <c r="W24" s="469">
        <v>0</v>
      </c>
      <c r="X24" s="469">
        <v>0</v>
      </c>
      <c r="Y24" s="469">
        <v>739</v>
      </c>
      <c r="Z24" s="469">
        <v>0</v>
      </c>
      <c r="AA24" s="469">
        <v>428</v>
      </c>
      <c r="AB24" s="469">
        <v>48</v>
      </c>
      <c r="AC24" s="469">
        <v>229</v>
      </c>
      <c r="AD24" s="469">
        <v>34</v>
      </c>
      <c r="AE24" s="469">
        <v>0</v>
      </c>
      <c r="AF24" s="469">
        <v>0</v>
      </c>
      <c r="AG24" s="469">
        <v>74</v>
      </c>
      <c r="AH24" s="469">
        <v>74</v>
      </c>
      <c r="AI24" s="469">
        <v>0</v>
      </c>
      <c r="AJ24" s="469">
        <v>147</v>
      </c>
      <c r="AK24" s="469">
        <v>0</v>
      </c>
      <c r="AL24" s="469">
        <v>145</v>
      </c>
      <c r="AM24" s="469">
        <v>0</v>
      </c>
      <c r="AN24" s="469">
        <v>2</v>
      </c>
      <c r="AO24" s="469">
        <v>0</v>
      </c>
      <c r="AP24" s="469">
        <v>0</v>
      </c>
      <c r="AQ24" s="469">
        <v>40</v>
      </c>
      <c r="AR24" s="469">
        <v>0</v>
      </c>
      <c r="AS24" s="469">
        <v>8</v>
      </c>
      <c r="AT24" s="469">
        <v>19</v>
      </c>
      <c r="AU24" s="469">
        <v>0</v>
      </c>
      <c r="AV24" s="469">
        <v>13</v>
      </c>
      <c r="AW24" s="469">
        <v>0</v>
      </c>
      <c r="AX24" s="469">
        <v>0</v>
      </c>
      <c r="AY24" s="469">
        <v>60</v>
      </c>
      <c r="AZ24" s="469">
        <v>0</v>
      </c>
      <c r="BA24" s="469">
        <v>21</v>
      </c>
      <c r="BB24" s="469">
        <v>39</v>
      </c>
      <c r="BC24" s="469">
        <v>0</v>
      </c>
      <c r="BD24" s="469">
        <v>0</v>
      </c>
      <c r="BE24" s="469">
        <v>0</v>
      </c>
      <c r="BF24" s="469">
        <v>0</v>
      </c>
      <c r="BG24" s="469">
        <v>0</v>
      </c>
      <c r="BH24" s="469">
        <v>0</v>
      </c>
      <c r="BI24" s="469">
        <v>0</v>
      </c>
      <c r="BJ24" s="469">
        <v>0</v>
      </c>
      <c r="BK24" s="469">
        <v>0</v>
      </c>
      <c r="BL24" s="469">
        <v>0</v>
      </c>
      <c r="BM24" s="469">
        <v>0</v>
      </c>
    </row>
    <row r="25" spans="1:65" x14ac:dyDescent="0.25">
      <c r="A25" s="468" t="s">
        <v>119</v>
      </c>
      <c r="B25" s="469">
        <v>10485</v>
      </c>
      <c r="C25" s="469">
        <v>153</v>
      </c>
      <c r="D25" s="469" t="s">
        <v>63</v>
      </c>
      <c r="E25" s="469" t="s">
        <v>63</v>
      </c>
      <c r="F25" s="469">
        <v>1242</v>
      </c>
      <c r="G25" s="469" t="s">
        <v>63</v>
      </c>
      <c r="H25" s="469" t="s">
        <v>63</v>
      </c>
      <c r="I25" s="469" t="s">
        <v>63</v>
      </c>
      <c r="J25" s="469" t="s">
        <v>63</v>
      </c>
      <c r="K25" s="469" t="s">
        <v>63</v>
      </c>
      <c r="L25" s="469" t="s">
        <v>63</v>
      </c>
      <c r="M25" s="469">
        <v>523</v>
      </c>
      <c r="N25" s="469" t="s">
        <v>63</v>
      </c>
      <c r="O25" s="469" t="s">
        <v>63</v>
      </c>
      <c r="P25" s="469" t="s">
        <v>63</v>
      </c>
      <c r="Q25" s="469" t="s">
        <v>63</v>
      </c>
      <c r="R25" s="469" t="s">
        <v>63</v>
      </c>
      <c r="S25" s="469">
        <v>1295</v>
      </c>
      <c r="T25" s="469" t="s">
        <v>63</v>
      </c>
      <c r="U25" s="469" t="s">
        <v>63</v>
      </c>
      <c r="V25" s="469" t="s">
        <v>63</v>
      </c>
      <c r="W25" s="469" t="s">
        <v>63</v>
      </c>
      <c r="X25" s="469" t="s">
        <v>63</v>
      </c>
      <c r="Y25" s="469">
        <v>2569</v>
      </c>
      <c r="Z25" s="469" t="s">
        <v>63</v>
      </c>
      <c r="AA25" s="469" t="s">
        <v>63</v>
      </c>
      <c r="AB25" s="469" t="s">
        <v>63</v>
      </c>
      <c r="AC25" s="469" t="s">
        <v>63</v>
      </c>
      <c r="AD25" s="469" t="s">
        <v>63</v>
      </c>
      <c r="AE25" s="469" t="s">
        <v>63</v>
      </c>
      <c r="AF25" s="469" t="s">
        <v>63</v>
      </c>
      <c r="AG25" s="469">
        <v>664</v>
      </c>
      <c r="AH25" s="469" t="s">
        <v>63</v>
      </c>
      <c r="AI25" s="469" t="s">
        <v>63</v>
      </c>
      <c r="AJ25" s="469">
        <v>1598</v>
      </c>
      <c r="AK25" s="469" t="s">
        <v>63</v>
      </c>
      <c r="AL25" s="469" t="s">
        <v>63</v>
      </c>
      <c r="AM25" s="469" t="s">
        <v>63</v>
      </c>
      <c r="AN25" s="469" t="s">
        <v>63</v>
      </c>
      <c r="AO25" s="469" t="s">
        <v>63</v>
      </c>
      <c r="AP25" s="469" t="s">
        <v>63</v>
      </c>
      <c r="AQ25" s="469">
        <v>622</v>
      </c>
      <c r="AR25" s="469" t="s">
        <v>63</v>
      </c>
      <c r="AS25" s="469" t="s">
        <v>63</v>
      </c>
      <c r="AT25" s="469" t="s">
        <v>63</v>
      </c>
      <c r="AU25" s="469" t="s">
        <v>63</v>
      </c>
      <c r="AV25" s="469" t="s">
        <v>63</v>
      </c>
      <c r="AW25" s="469" t="s">
        <v>63</v>
      </c>
      <c r="AX25" s="469" t="s">
        <v>63</v>
      </c>
      <c r="AY25" s="469">
        <v>1677</v>
      </c>
      <c r="AZ25" s="469" t="s">
        <v>63</v>
      </c>
      <c r="BA25" s="469" t="s">
        <v>63</v>
      </c>
      <c r="BB25" s="469" t="s">
        <v>63</v>
      </c>
      <c r="BC25" s="469" t="s">
        <v>63</v>
      </c>
      <c r="BD25" s="469" t="s">
        <v>63</v>
      </c>
      <c r="BE25" s="469">
        <v>0</v>
      </c>
      <c r="BF25" s="469" t="s">
        <v>63</v>
      </c>
      <c r="BG25" s="469" t="s">
        <v>63</v>
      </c>
      <c r="BH25" s="469" t="s">
        <v>63</v>
      </c>
      <c r="BI25" s="469" t="s">
        <v>63</v>
      </c>
      <c r="BJ25" s="469" t="s">
        <v>63</v>
      </c>
      <c r="BK25" s="469" t="s">
        <v>63</v>
      </c>
      <c r="BL25" s="469" t="s">
        <v>63</v>
      </c>
      <c r="BM25" s="469">
        <v>142</v>
      </c>
    </row>
    <row r="26" spans="1:65" x14ac:dyDescent="0.25">
      <c r="A26" s="468" t="s">
        <v>120</v>
      </c>
      <c r="B26" s="469">
        <v>15714</v>
      </c>
      <c r="C26" s="469">
        <v>423</v>
      </c>
      <c r="D26" s="469" t="s">
        <v>63</v>
      </c>
      <c r="E26" s="469" t="s">
        <v>63</v>
      </c>
      <c r="F26" s="469">
        <v>1313</v>
      </c>
      <c r="G26" s="469" t="s">
        <v>63</v>
      </c>
      <c r="H26" s="469" t="s">
        <v>63</v>
      </c>
      <c r="I26" s="469" t="s">
        <v>63</v>
      </c>
      <c r="J26" s="469" t="s">
        <v>63</v>
      </c>
      <c r="K26" s="469" t="s">
        <v>63</v>
      </c>
      <c r="L26" s="469" t="s">
        <v>63</v>
      </c>
      <c r="M26" s="469">
        <v>776</v>
      </c>
      <c r="N26" s="469" t="s">
        <v>63</v>
      </c>
      <c r="O26" s="469" t="s">
        <v>63</v>
      </c>
      <c r="P26" s="469" t="s">
        <v>63</v>
      </c>
      <c r="Q26" s="469" t="s">
        <v>63</v>
      </c>
      <c r="R26" s="469" t="s">
        <v>63</v>
      </c>
      <c r="S26" s="469">
        <v>722</v>
      </c>
      <c r="T26" s="469" t="s">
        <v>63</v>
      </c>
      <c r="U26" s="469" t="s">
        <v>63</v>
      </c>
      <c r="V26" s="469" t="s">
        <v>63</v>
      </c>
      <c r="W26" s="469" t="s">
        <v>63</v>
      </c>
      <c r="X26" s="469" t="s">
        <v>63</v>
      </c>
      <c r="Y26" s="469">
        <v>2359</v>
      </c>
      <c r="Z26" s="469" t="s">
        <v>63</v>
      </c>
      <c r="AA26" s="469" t="s">
        <v>63</v>
      </c>
      <c r="AB26" s="469" t="s">
        <v>63</v>
      </c>
      <c r="AC26" s="469" t="s">
        <v>63</v>
      </c>
      <c r="AD26" s="469" t="s">
        <v>63</v>
      </c>
      <c r="AE26" s="469" t="s">
        <v>63</v>
      </c>
      <c r="AF26" s="469" t="s">
        <v>63</v>
      </c>
      <c r="AG26" s="469" t="s">
        <v>63</v>
      </c>
      <c r="AH26" s="469" t="s">
        <v>63</v>
      </c>
      <c r="AI26" s="469" t="s">
        <v>63</v>
      </c>
      <c r="AJ26" s="469">
        <v>3494</v>
      </c>
      <c r="AK26" s="469" t="s">
        <v>63</v>
      </c>
      <c r="AL26" s="469" t="s">
        <v>63</v>
      </c>
      <c r="AM26" s="469" t="s">
        <v>63</v>
      </c>
      <c r="AN26" s="469" t="s">
        <v>63</v>
      </c>
      <c r="AO26" s="469" t="s">
        <v>63</v>
      </c>
      <c r="AP26" s="469" t="s">
        <v>63</v>
      </c>
      <c r="AQ26" s="469">
        <v>911</v>
      </c>
      <c r="AR26" s="469" t="s">
        <v>63</v>
      </c>
      <c r="AS26" s="469" t="s">
        <v>63</v>
      </c>
      <c r="AT26" s="469" t="s">
        <v>63</v>
      </c>
      <c r="AU26" s="469" t="s">
        <v>63</v>
      </c>
      <c r="AV26" s="469" t="s">
        <v>63</v>
      </c>
      <c r="AW26" s="469" t="s">
        <v>63</v>
      </c>
      <c r="AX26" s="469" t="s">
        <v>63</v>
      </c>
      <c r="AY26" s="469">
        <v>5167</v>
      </c>
      <c r="AZ26" s="469" t="s">
        <v>63</v>
      </c>
      <c r="BA26" s="469" t="s">
        <v>63</v>
      </c>
      <c r="BB26" s="469" t="s">
        <v>63</v>
      </c>
      <c r="BC26" s="469" t="s">
        <v>63</v>
      </c>
      <c r="BD26" s="469" t="s">
        <v>63</v>
      </c>
      <c r="BE26" s="469">
        <v>50</v>
      </c>
      <c r="BF26" s="469" t="s">
        <v>63</v>
      </c>
      <c r="BG26" s="469" t="s">
        <v>63</v>
      </c>
      <c r="BH26" s="469" t="s">
        <v>63</v>
      </c>
      <c r="BI26" s="469" t="s">
        <v>63</v>
      </c>
      <c r="BJ26" s="469" t="s">
        <v>63</v>
      </c>
      <c r="BK26" s="469" t="s">
        <v>63</v>
      </c>
      <c r="BL26" s="469" t="s">
        <v>63</v>
      </c>
      <c r="BM26" s="469">
        <v>499</v>
      </c>
    </row>
    <row r="27" spans="1:65" x14ac:dyDescent="0.25">
      <c r="A27" s="468" t="s">
        <v>12</v>
      </c>
      <c r="B27" s="469">
        <v>13077</v>
      </c>
      <c r="C27" s="469">
        <v>843</v>
      </c>
      <c r="D27" s="469">
        <v>843</v>
      </c>
      <c r="E27" s="469">
        <v>0</v>
      </c>
      <c r="F27" s="469">
        <v>1498</v>
      </c>
      <c r="G27" s="469">
        <v>6</v>
      </c>
      <c r="H27" s="469">
        <v>520</v>
      </c>
      <c r="I27" s="469">
        <v>509</v>
      </c>
      <c r="J27" s="469">
        <v>463</v>
      </c>
      <c r="K27" s="469">
        <v>0</v>
      </c>
      <c r="L27" s="469">
        <v>0</v>
      </c>
      <c r="M27" s="469">
        <v>668</v>
      </c>
      <c r="N27" s="469">
        <v>0</v>
      </c>
      <c r="O27" s="469">
        <v>568</v>
      </c>
      <c r="P27" s="469">
        <v>100</v>
      </c>
      <c r="Q27" s="469">
        <v>0</v>
      </c>
      <c r="R27" s="469">
        <v>0</v>
      </c>
      <c r="S27" s="469">
        <v>1508</v>
      </c>
      <c r="T27" s="469">
        <v>0</v>
      </c>
      <c r="U27" s="469">
        <v>1277</v>
      </c>
      <c r="V27" s="469">
        <v>231</v>
      </c>
      <c r="W27" s="469">
        <v>0</v>
      </c>
      <c r="X27" s="469">
        <v>0</v>
      </c>
      <c r="Y27" s="469">
        <v>1751</v>
      </c>
      <c r="Z27" s="469">
        <v>30</v>
      </c>
      <c r="AA27" s="469">
        <v>976</v>
      </c>
      <c r="AB27" s="469">
        <v>74</v>
      </c>
      <c r="AC27" s="469">
        <v>546</v>
      </c>
      <c r="AD27" s="469">
        <v>125</v>
      </c>
      <c r="AE27" s="469">
        <v>0</v>
      </c>
      <c r="AF27" s="469">
        <v>0</v>
      </c>
      <c r="AG27" s="469">
        <v>150</v>
      </c>
      <c r="AH27" s="469">
        <v>150</v>
      </c>
      <c r="AI27" s="469">
        <v>0</v>
      </c>
      <c r="AJ27" s="469">
        <v>3264</v>
      </c>
      <c r="AK27" s="469">
        <v>0</v>
      </c>
      <c r="AL27" s="469">
        <v>2139</v>
      </c>
      <c r="AM27" s="469">
        <v>132</v>
      </c>
      <c r="AN27" s="469">
        <v>518</v>
      </c>
      <c r="AO27" s="469">
        <v>475</v>
      </c>
      <c r="AP27" s="469">
        <v>0</v>
      </c>
      <c r="AQ27" s="469">
        <v>271</v>
      </c>
      <c r="AR27" s="469">
        <v>32</v>
      </c>
      <c r="AS27" s="469">
        <v>103</v>
      </c>
      <c r="AT27" s="469">
        <v>35</v>
      </c>
      <c r="AU27" s="469">
        <v>23</v>
      </c>
      <c r="AV27" s="469">
        <v>78</v>
      </c>
      <c r="AW27" s="469">
        <v>0</v>
      </c>
      <c r="AX27" s="469">
        <v>0</v>
      </c>
      <c r="AY27" s="469">
        <v>2448</v>
      </c>
      <c r="AZ27" s="469">
        <v>0</v>
      </c>
      <c r="BA27" s="469">
        <v>2103</v>
      </c>
      <c r="BB27" s="469">
        <v>345</v>
      </c>
      <c r="BC27" s="469">
        <v>0</v>
      </c>
      <c r="BD27" s="469">
        <v>0</v>
      </c>
      <c r="BE27" s="469">
        <v>676</v>
      </c>
      <c r="BF27" s="469">
        <v>0</v>
      </c>
      <c r="BG27" s="469">
        <v>568</v>
      </c>
      <c r="BH27" s="469">
        <v>8</v>
      </c>
      <c r="BI27" s="469">
        <v>77</v>
      </c>
      <c r="BJ27" s="469">
        <v>23</v>
      </c>
      <c r="BK27" s="469">
        <v>0</v>
      </c>
      <c r="BL27" s="469">
        <v>0</v>
      </c>
      <c r="BM27" s="469">
        <v>0</v>
      </c>
    </row>
    <row r="28" spans="1:65" x14ac:dyDescent="0.25">
      <c r="A28" s="468" t="s">
        <v>193</v>
      </c>
      <c r="B28" s="469">
        <v>255</v>
      </c>
      <c r="C28" s="469">
        <v>18</v>
      </c>
      <c r="D28" s="469">
        <v>18</v>
      </c>
      <c r="E28" s="469">
        <v>0</v>
      </c>
      <c r="F28" s="469">
        <v>37</v>
      </c>
      <c r="G28" s="469">
        <v>0</v>
      </c>
      <c r="H28" s="469">
        <v>13</v>
      </c>
      <c r="I28" s="469">
        <v>10</v>
      </c>
      <c r="J28" s="469">
        <v>14</v>
      </c>
      <c r="K28" s="469">
        <v>0</v>
      </c>
      <c r="L28" s="469">
        <v>0</v>
      </c>
      <c r="M28" s="469">
        <v>28</v>
      </c>
      <c r="N28" s="469">
        <v>0</v>
      </c>
      <c r="O28" s="469">
        <v>24</v>
      </c>
      <c r="P28" s="469">
        <v>4</v>
      </c>
      <c r="Q28" s="469">
        <v>0</v>
      </c>
      <c r="R28" s="469">
        <v>0</v>
      </c>
      <c r="S28" s="469">
        <v>27</v>
      </c>
      <c r="T28" s="469">
        <v>0</v>
      </c>
      <c r="U28" s="469">
        <v>19</v>
      </c>
      <c r="V28" s="469">
        <v>8</v>
      </c>
      <c r="W28" s="469">
        <v>0</v>
      </c>
      <c r="X28" s="469">
        <v>0</v>
      </c>
      <c r="Y28" s="469">
        <v>54</v>
      </c>
      <c r="Z28" s="469">
        <v>0</v>
      </c>
      <c r="AA28" s="469">
        <v>19</v>
      </c>
      <c r="AB28" s="469">
        <v>6</v>
      </c>
      <c r="AC28" s="469">
        <v>26</v>
      </c>
      <c r="AD28" s="469">
        <v>3</v>
      </c>
      <c r="AE28" s="469">
        <v>0</v>
      </c>
      <c r="AF28" s="469">
        <v>0</v>
      </c>
      <c r="AG28" s="469">
        <v>9</v>
      </c>
      <c r="AH28" s="469">
        <v>9</v>
      </c>
      <c r="AI28" s="469">
        <v>0</v>
      </c>
      <c r="AJ28" s="469">
        <v>54</v>
      </c>
      <c r="AK28" s="469">
        <v>0</v>
      </c>
      <c r="AL28" s="469">
        <v>33</v>
      </c>
      <c r="AM28" s="469">
        <v>8</v>
      </c>
      <c r="AN28" s="469">
        <v>13</v>
      </c>
      <c r="AO28" s="469">
        <v>0</v>
      </c>
      <c r="AP28" s="469">
        <v>0</v>
      </c>
      <c r="AQ28" s="469">
        <v>1</v>
      </c>
      <c r="AR28" s="469">
        <v>0</v>
      </c>
      <c r="AS28" s="469">
        <v>1</v>
      </c>
      <c r="AT28" s="469">
        <v>0</v>
      </c>
      <c r="AU28" s="469">
        <v>0</v>
      </c>
      <c r="AV28" s="469">
        <v>0</v>
      </c>
      <c r="AW28" s="469">
        <v>0</v>
      </c>
      <c r="AX28" s="469">
        <v>0</v>
      </c>
      <c r="AY28" s="469">
        <v>22</v>
      </c>
      <c r="AZ28" s="469">
        <v>0</v>
      </c>
      <c r="BA28" s="469">
        <v>22</v>
      </c>
      <c r="BB28" s="469">
        <v>0</v>
      </c>
      <c r="BC28" s="469">
        <v>0</v>
      </c>
      <c r="BD28" s="469">
        <v>0</v>
      </c>
      <c r="BE28" s="469">
        <v>5</v>
      </c>
      <c r="BF28" s="469">
        <v>0</v>
      </c>
      <c r="BG28" s="469">
        <v>3</v>
      </c>
      <c r="BH28" s="469">
        <v>2</v>
      </c>
      <c r="BI28" s="469">
        <v>0</v>
      </c>
      <c r="BJ28" s="469">
        <v>0</v>
      </c>
      <c r="BK28" s="469">
        <v>0</v>
      </c>
      <c r="BL28" s="469">
        <v>0</v>
      </c>
      <c r="BM28" s="469">
        <v>0</v>
      </c>
    </row>
    <row r="29" spans="1:65" ht="15" customHeight="1" x14ac:dyDescent="0.25">
      <c r="A29" s="468" t="s">
        <v>121</v>
      </c>
      <c r="B29" s="469">
        <v>107</v>
      </c>
      <c r="C29" s="469">
        <v>5</v>
      </c>
      <c r="D29" s="469">
        <v>5</v>
      </c>
      <c r="E29" s="469">
        <v>0</v>
      </c>
      <c r="F29" s="469">
        <v>14</v>
      </c>
      <c r="G29" s="469">
        <v>0</v>
      </c>
      <c r="H29" s="469">
        <v>0</v>
      </c>
      <c r="I29" s="469">
        <v>6</v>
      </c>
      <c r="J29" s="469">
        <v>8</v>
      </c>
      <c r="K29" s="469">
        <v>0</v>
      </c>
      <c r="L29" s="469">
        <v>0</v>
      </c>
      <c r="M29" s="469">
        <v>15</v>
      </c>
      <c r="N29" s="469">
        <v>0</v>
      </c>
      <c r="O29" s="469">
        <v>15</v>
      </c>
      <c r="P29" s="469">
        <v>0</v>
      </c>
      <c r="Q29" s="469">
        <v>0</v>
      </c>
      <c r="R29" s="469">
        <v>0</v>
      </c>
      <c r="S29" s="469">
        <v>14</v>
      </c>
      <c r="T29" s="469">
        <v>0</v>
      </c>
      <c r="U29" s="469">
        <v>6</v>
      </c>
      <c r="V29" s="469">
        <v>8</v>
      </c>
      <c r="W29" s="469">
        <v>0</v>
      </c>
      <c r="X29" s="469">
        <v>0</v>
      </c>
      <c r="Y29" s="469">
        <v>24</v>
      </c>
      <c r="Z29" s="469">
        <v>0</v>
      </c>
      <c r="AA29" s="469">
        <v>11</v>
      </c>
      <c r="AB29" s="469">
        <v>0</v>
      </c>
      <c r="AC29" s="469">
        <v>11</v>
      </c>
      <c r="AD29" s="469">
        <v>2</v>
      </c>
      <c r="AE29" s="469">
        <v>0</v>
      </c>
      <c r="AF29" s="469">
        <v>0</v>
      </c>
      <c r="AG29" s="469">
        <v>28</v>
      </c>
      <c r="AH29" s="469">
        <v>28</v>
      </c>
      <c r="AI29" s="469">
        <v>0</v>
      </c>
      <c r="AJ29" s="469">
        <v>7</v>
      </c>
      <c r="AK29" s="469">
        <v>0</v>
      </c>
      <c r="AL29" s="469">
        <v>0</v>
      </c>
      <c r="AM29" s="469">
        <v>0</v>
      </c>
      <c r="AN29" s="469">
        <v>0</v>
      </c>
      <c r="AO29" s="469">
        <v>7</v>
      </c>
      <c r="AP29" s="469">
        <v>0</v>
      </c>
      <c r="AQ29" s="469">
        <v>0</v>
      </c>
      <c r="AR29" s="469">
        <v>0</v>
      </c>
      <c r="AS29" s="469">
        <v>0</v>
      </c>
      <c r="AT29" s="469">
        <v>0</v>
      </c>
      <c r="AU29" s="469">
        <v>0</v>
      </c>
      <c r="AV29" s="469">
        <v>0</v>
      </c>
      <c r="AW29" s="469">
        <v>0</v>
      </c>
      <c r="AX29" s="469">
        <v>0</v>
      </c>
      <c r="AY29" s="469">
        <v>0</v>
      </c>
      <c r="AZ29" s="469">
        <v>0</v>
      </c>
      <c r="BA29" s="469">
        <v>0</v>
      </c>
      <c r="BB29" s="469">
        <v>0</v>
      </c>
      <c r="BC29" s="469">
        <v>0</v>
      </c>
      <c r="BD29" s="469">
        <v>0</v>
      </c>
      <c r="BE29" s="469">
        <v>0</v>
      </c>
      <c r="BF29" s="469">
        <v>0</v>
      </c>
      <c r="BG29" s="469">
        <v>0</v>
      </c>
      <c r="BH29" s="469">
        <v>0</v>
      </c>
      <c r="BI29" s="469">
        <v>0</v>
      </c>
      <c r="BJ29" s="469">
        <v>0</v>
      </c>
      <c r="BK29" s="469">
        <v>0</v>
      </c>
      <c r="BL29" s="469">
        <v>0</v>
      </c>
      <c r="BM29" s="469">
        <v>0</v>
      </c>
    </row>
    <row r="30" spans="1:65" x14ac:dyDescent="0.25">
      <c r="A30" s="468" t="s">
        <v>158</v>
      </c>
      <c r="B30" s="469">
        <v>6050</v>
      </c>
      <c r="C30" s="469">
        <v>1951</v>
      </c>
      <c r="D30" s="469">
        <v>1951</v>
      </c>
      <c r="E30" s="469">
        <v>0</v>
      </c>
      <c r="F30" s="469">
        <v>341</v>
      </c>
      <c r="G30" s="469">
        <v>0</v>
      </c>
      <c r="H30" s="469">
        <v>53</v>
      </c>
      <c r="I30" s="469">
        <v>288</v>
      </c>
      <c r="J30" s="469">
        <v>0</v>
      </c>
      <c r="K30" s="469">
        <v>0</v>
      </c>
      <c r="L30" s="469">
        <v>0</v>
      </c>
      <c r="M30" s="469">
        <v>672</v>
      </c>
      <c r="N30" s="469">
        <v>0</v>
      </c>
      <c r="O30" s="469">
        <v>668</v>
      </c>
      <c r="P30" s="469">
        <v>4</v>
      </c>
      <c r="Q30" s="469">
        <v>0</v>
      </c>
      <c r="R30" s="469">
        <v>0</v>
      </c>
      <c r="S30" s="469">
        <v>1039</v>
      </c>
      <c r="T30" s="469">
        <v>0</v>
      </c>
      <c r="U30" s="469">
        <v>619</v>
      </c>
      <c r="V30" s="469">
        <v>420</v>
      </c>
      <c r="W30" s="469">
        <v>0</v>
      </c>
      <c r="X30" s="469">
        <v>0</v>
      </c>
      <c r="Y30" s="469">
        <v>758</v>
      </c>
      <c r="Z30" s="469">
        <v>364</v>
      </c>
      <c r="AA30" s="469">
        <v>0</v>
      </c>
      <c r="AB30" s="469">
        <v>0</v>
      </c>
      <c r="AC30" s="469">
        <v>350</v>
      </c>
      <c r="AD30" s="469">
        <v>44</v>
      </c>
      <c r="AE30" s="469">
        <v>0</v>
      </c>
      <c r="AF30" s="469">
        <v>0</v>
      </c>
      <c r="AG30" s="469">
        <v>64</v>
      </c>
      <c r="AH30" s="469">
        <v>64</v>
      </c>
      <c r="AI30" s="469">
        <v>0</v>
      </c>
      <c r="AJ30" s="469">
        <v>883</v>
      </c>
      <c r="AK30" s="469">
        <v>0</v>
      </c>
      <c r="AL30" s="469">
        <v>760</v>
      </c>
      <c r="AM30" s="469">
        <v>50</v>
      </c>
      <c r="AN30" s="469">
        <v>73</v>
      </c>
      <c r="AO30" s="469">
        <v>0</v>
      </c>
      <c r="AP30" s="469">
        <v>0</v>
      </c>
      <c r="AQ30" s="469">
        <v>183</v>
      </c>
      <c r="AR30" s="469">
        <v>162</v>
      </c>
      <c r="AS30" s="469">
        <v>0</v>
      </c>
      <c r="AT30" s="469">
        <v>0</v>
      </c>
      <c r="AU30" s="469">
        <v>0</v>
      </c>
      <c r="AV30" s="469">
        <v>21</v>
      </c>
      <c r="AW30" s="469">
        <v>0</v>
      </c>
      <c r="AX30" s="469">
        <v>0</v>
      </c>
      <c r="AY30" s="469">
        <v>143</v>
      </c>
      <c r="AZ30" s="469">
        <v>0</v>
      </c>
      <c r="BA30" s="469">
        <v>143</v>
      </c>
      <c r="BB30" s="469">
        <v>0</v>
      </c>
      <c r="BC30" s="469">
        <v>0</v>
      </c>
      <c r="BD30" s="469">
        <v>0</v>
      </c>
      <c r="BE30" s="469">
        <v>16</v>
      </c>
      <c r="BF30" s="469">
        <v>0</v>
      </c>
      <c r="BG30" s="469">
        <v>16</v>
      </c>
      <c r="BH30" s="469">
        <v>0</v>
      </c>
      <c r="BI30" s="469">
        <v>0</v>
      </c>
      <c r="BJ30" s="469">
        <v>0</v>
      </c>
      <c r="BK30" s="469">
        <v>0</v>
      </c>
      <c r="BL30" s="469">
        <v>0</v>
      </c>
      <c r="BM30" s="469">
        <v>0</v>
      </c>
    </row>
    <row r="31" spans="1:65" ht="15" customHeight="1" x14ac:dyDescent="0.25">
      <c r="A31" s="468" t="s">
        <v>122</v>
      </c>
      <c r="B31" s="469" t="s">
        <v>63</v>
      </c>
      <c r="C31" s="469" t="s">
        <v>63</v>
      </c>
      <c r="D31" s="469" t="s">
        <v>63</v>
      </c>
      <c r="E31" s="469" t="s">
        <v>63</v>
      </c>
      <c r="F31" s="469" t="s">
        <v>63</v>
      </c>
      <c r="G31" s="469" t="s">
        <v>63</v>
      </c>
      <c r="H31" s="469" t="s">
        <v>63</v>
      </c>
      <c r="I31" s="469" t="s">
        <v>63</v>
      </c>
      <c r="J31" s="469" t="s">
        <v>63</v>
      </c>
      <c r="K31" s="469" t="s">
        <v>63</v>
      </c>
      <c r="L31" s="469" t="s">
        <v>63</v>
      </c>
      <c r="M31" s="469" t="s">
        <v>63</v>
      </c>
      <c r="N31" s="469" t="s">
        <v>63</v>
      </c>
      <c r="O31" s="469" t="s">
        <v>63</v>
      </c>
      <c r="P31" s="469" t="s">
        <v>63</v>
      </c>
      <c r="Q31" s="469" t="s">
        <v>63</v>
      </c>
      <c r="R31" s="469" t="s">
        <v>63</v>
      </c>
      <c r="S31" s="469" t="s">
        <v>63</v>
      </c>
      <c r="T31" s="469" t="s">
        <v>63</v>
      </c>
      <c r="U31" s="469" t="s">
        <v>63</v>
      </c>
      <c r="V31" s="469" t="s">
        <v>63</v>
      </c>
      <c r="W31" s="469" t="s">
        <v>63</v>
      </c>
      <c r="X31" s="469" t="s">
        <v>63</v>
      </c>
      <c r="Y31" s="469" t="s">
        <v>63</v>
      </c>
      <c r="Z31" s="469" t="s">
        <v>63</v>
      </c>
      <c r="AA31" s="469" t="s">
        <v>63</v>
      </c>
      <c r="AB31" s="469" t="s">
        <v>63</v>
      </c>
      <c r="AC31" s="469" t="s">
        <v>63</v>
      </c>
      <c r="AD31" s="469" t="s">
        <v>63</v>
      </c>
      <c r="AE31" s="469" t="s">
        <v>63</v>
      </c>
      <c r="AF31" s="469" t="s">
        <v>63</v>
      </c>
      <c r="AG31" s="469" t="s">
        <v>63</v>
      </c>
      <c r="AH31" s="469" t="s">
        <v>63</v>
      </c>
      <c r="AI31" s="469" t="s">
        <v>63</v>
      </c>
      <c r="AJ31" s="469" t="s">
        <v>63</v>
      </c>
      <c r="AK31" s="469" t="s">
        <v>63</v>
      </c>
      <c r="AL31" s="469" t="s">
        <v>63</v>
      </c>
      <c r="AM31" s="469" t="s">
        <v>63</v>
      </c>
      <c r="AN31" s="469" t="s">
        <v>63</v>
      </c>
      <c r="AO31" s="469" t="s">
        <v>63</v>
      </c>
      <c r="AP31" s="469" t="s">
        <v>63</v>
      </c>
      <c r="AQ31" s="469" t="s">
        <v>63</v>
      </c>
      <c r="AR31" s="469" t="s">
        <v>63</v>
      </c>
      <c r="AS31" s="469" t="s">
        <v>63</v>
      </c>
      <c r="AT31" s="469" t="s">
        <v>63</v>
      </c>
      <c r="AU31" s="469" t="s">
        <v>63</v>
      </c>
      <c r="AV31" s="469" t="s">
        <v>63</v>
      </c>
      <c r="AW31" s="469" t="s">
        <v>63</v>
      </c>
      <c r="AX31" s="469" t="s">
        <v>63</v>
      </c>
      <c r="AY31" s="469" t="s">
        <v>63</v>
      </c>
      <c r="AZ31" s="469" t="s">
        <v>63</v>
      </c>
      <c r="BA31" s="469" t="s">
        <v>63</v>
      </c>
      <c r="BB31" s="469" t="s">
        <v>63</v>
      </c>
      <c r="BC31" s="469" t="s">
        <v>63</v>
      </c>
      <c r="BD31" s="469" t="s">
        <v>63</v>
      </c>
      <c r="BE31" s="469" t="s">
        <v>63</v>
      </c>
      <c r="BF31" s="469" t="s">
        <v>63</v>
      </c>
      <c r="BG31" s="469" t="s">
        <v>63</v>
      </c>
      <c r="BH31" s="469" t="s">
        <v>63</v>
      </c>
      <c r="BI31" s="469" t="s">
        <v>63</v>
      </c>
      <c r="BJ31" s="469" t="s">
        <v>63</v>
      </c>
      <c r="BK31" s="469" t="s">
        <v>63</v>
      </c>
      <c r="BL31" s="469" t="s">
        <v>63</v>
      </c>
      <c r="BM31" s="469" t="s">
        <v>63</v>
      </c>
    </row>
    <row r="32" spans="1:65" ht="15" customHeight="1" x14ac:dyDescent="0.25">
      <c r="A32" s="468" t="s">
        <v>159</v>
      </c>
      <c r="B32" s="469">
        <v>1332</v>
      </c>
      <c r="C32" s="469">
        <v>82</v>
      </c>
      <c r="D32" s="469">
        <v>82</v>
      </c>
      <c r="E32" s="469">
        <v>0</v>
      </c>
      <c r="F32" s="469">
        <v>117.833</v>
      </c>
      <c r="G32" s="469">
        <v>0</v>
      </c>
      <c r="H32" s="469">
        <v>25</v>
      </c>
      <c r="I32" s="469">
        <v>46.832999999999998</v>
      </c>
      <c r="J32" s="469">
        <v>46</v>
      </c>
      <c r="K32" s="469">
        <v>0</v>
      </c>
      <c r="L32" s="469">
        <v>0</v>
      </c>
      <c r="M32" s="469">
        <v>180.167</v>
      </c>
      <c r="N32" s="469">
        <v>0</v>
      </c>
      <c r="O32" s="469">
        <v>159.167</v>
      </c>
      <c r="P32" s="469">
        <v>21</v>
      </c>
      <c r="Q32" s="469">
        <v>0</v>
      </c>
      <c r="R32" s="469">
        <v>0</v>
      </c>
      <c r="S32" s="469">
        <v>77.5</v>
      </c>
      <c r="T32" s="469">
        <v>0</v>
      </c>
      <c r="U32" s="469">
        <v>65.5</v>
      </c>
      <c r="V32" s="469">
        <v>12</v>
      </c>
      <c r="W32" s="469">
        <v>0</v>
      </c>
      <c r="X32" s="469">
        <v>0</v>
      </c>
      <c r="Y32" s="469">
        <v>362.5</v>
      </c>
      <c r="Z32" s="469">
        <v>0</v>
      </c>
      <c r="AA32" s="469">
        <v>144.5</v>
      </c>
      <c r="AB32" s="469">
        <v>26</v>
      </c>
      <c r="AC32" s="469">
        <v>147</v>
      </c>
      <c r="AD32" s="469">
        <v>36</v>
      </c>
      <c r="AE32" s="469">
        <v>0</v>
      </c>
      <c r="AF32" s="469">
        <v>9</v>
      </c>
      <c r="AG32" s="469">
        <v>57.5</v>
      </c>
      <c r="AH32" s="469">
        <v>57.5</v>
      </c>
      <c r="AI32" s="469">
        <v>0</v>
      </c>
      <c r="AJ32" s="469">
        <v>218</v>
      </c>
      <c r="AK32" s="469">
        <v>0</v>
      </c>
      <c r="AL32" s="469">
        <v>119</v>
      </c>
      <c r="AM32" s="469">
        <v>27</v>
      </c>
      <c r="AN32" s="469">
        <v>72</v>
      </c>
      <c r="AO32" s="469">
        <v>0</v>
      </c>
      <c r="AP32" s="469">
        <v>0</v>
      </c>
      <c r="AQ32" s="469">
        <v>33</v>
      </c>
      <c r="AR32" s="469">
        <v>0</v>
      </c>
      <c r="AS32" s="469">
        <v>27</v>
      </c>
      <c r="AT32" s="469">
        <v>2</v>
      </c>
      <c r="AU32" s="469">
        <v>0</v>
      </c>
      <c r="AV32" s="469">
        <v>4</v>
      </c>
      <c r="AW32" s="469">
        <v>0</v>
      </c>
      <c r="AX32" s="469">
        <v>0</v>
      </c>
      <c r="AY32" s="469">
        <v>180.5</v>
      </c>
      <c r="AZ32" s="469">
        <v>0</v>
      </c>
      <c r="BA32" s="469">
        <v>178.5</v>
      </c>
      <c r="BB32" s="469">
        <v>2</v>
      </c>
      <c r="BC32" s="469">
        <v>0</v>
      </c>
      <c r="BD32" s="469">
        <v>0</v>
      </c>
      <c r="BE32" s="469">
        <v>16</v>
      </c>
      <c r="BF32" s="469">
        <v>0</v>
      </c>
      <c r="BG32" s="469">
        <v>15</v>
      </c>
      <c r="BH32" s="469">
        <v>0</v>
      </c>
      <c r="BI32" s="469">
        <v>1</v>
      </c>
      <c r="BJ32" s="469">
        <v>0</v>
      </c>
      <c r="BK32" s="469">
        <v>0</v>
      </c>
      <c r="BL32" s="469">
        <v>0</v>
      </c>
      <c r="BM32" s="469">
        <v>7</v>
      </c>
    </row>
    <row r="33" spans="1:65" x14ac:dyDescent="0.25">
      <c r="A33" s="468" t="s">
        <v>123</v>
      </c>
      <c r="B33" s="469">
        <v>1407</v>
      </c>
      <c r="C33" s="469">
        <v>45</v>
      </c>
      <c r="D33" s="469">
        <v>45</v>
      </c>
      <c r="E33" s="469">
        <v>0</v>
      </c>
      <c r="F33" s="469">
        <v>134</v>
      </c>
      <c r="G33" s="469">
        <v>0</v>
      </c>
      <c r="H33" s="469">
        <v>9</v>
      </c>
      <c r="I33" s="469">
        <v>115</v>
      </c>
      <c r="J33" s="469">
        <v>10</v>
      </c>
      <c r="K33" s="469">
        <v>0</v>
      </c>
      <c r="L33" s="469">
        <v>0</v>
      </c>
      <c r="M33" s="469">
        <v>176</v>
      </c>
      <c r="N33" s="469">
        <v>0</v>
      </c>
      <c r="O33" s="469">
        <v>140</v>
      </c>
      <c r="P33" s="469">
        <v>0</v>
      </c>
      <c r="Q33" s="469">
        <v>36</v>
      </c>
      <c r="R33" s="469">
        <v>0</v>
      </c>
      <c r="S33" s="469">
        <v>53</v>
      </c>
      <c r="T33" s="469">
        <v>0</v>
      </c>
      <c r="U33" s="469">
        <v>31</v>
      </c>
      <c r="V33" s="469">
        <v>22</v>
      </c>
      <c r="W33" s="469">
        <v>0</v>
      </c>
      <c r="X33" s="469">
        <v>0</v>
      </c>
      <c r="Y33" s="469">
        <v>389</v>
      </c>
      <c r="Z33" s="469">
        <v>0</v>
      </c>
      <c r="AA33" s="469">
        <v>39</v>
      </c>
      <c r="AB33" s="469">
        <v>1</v>
      </c>
      <c r="AC33" s="469">
        <v>53</v>
      </c>
      <c r="AD33" s="469">
        <v>15</v>
      </c>
      <c r="AE33" s="469">
        <v>281</v>
      </c>
      <c r="AF33" s="469">
        <v>0</v>
      </c>
      <c r="AG33" s="469">
        <v>23</v>
      </c>
      <c r="AH33" s="469">
        <v>23</v>
      </c>
      <c r="AI33" s="469">
        <v>0</v>
      </c>
      <c r="AJ33" s="469">
        <v>125</v>
      </c>
      <c r="AK33" s="469">
        <v>0</v>
      </c>
      <c r="AL33" s="469">
        <v>99</v>
      </c>
      <c r="AM33" s="469">
        <v>0</v>
      </c>
      <c r="AN33" s="469">
        <v>23</v>
      </c>
      <c r="AO33" s="469">
        <v>3</v>
      </c>
      <c r="AP33" s="469">
        <v>0</v>
      </c>
      <c r="AQ33" s="469">
        <v>21</v>
      </c>
      <c r="AR33" s="469">
        <v>0</v>
      </c>
      <c r="AS33" s="469">
        <v>0</v>
      </c>
      <c r="AT33" s="469">
        <v>0</v>
      </c>
      <c r="AU33" s="469">
        <v>0</v>
      </c>
      <c r="AV33" s="469">
        <v>21</v>
      </c>
      <c r="AW33" s="469">
        <v>0</v>
      </c>
      <c r="AX33" s="469">
        <v>0</v>
      </c>
      <c r="AY33" s="469">
        <v>419</v>
      </c>
      <c r="AZ33" s="469">
        <v>0</v>
      </c>
      <c r="BA33" s="469">
        <v>417</v>
      </c>
      <c r="BB33" s="469">
        <v>2</v>
      </c>
      <c r="BC33" s="469">
        <v>0</v>
      </c>
      <c r="BD33" s="469">
        <v>0</v>
      </c>
      <c r="BE33" s="469">
        <v>22</v>
      </c>
      <c r="BF33" s="469">
        <v>0</v>
      </c>
      <c r="BG33" s="469">
        <v>16</v>
      </c>
      <c r="BH33" s="469">
        <v>0</v>
      </c>
      <c r="BI33" s="469">
        <v>6</v>
      </c>
      <c r="BJ33" s="469">
        <v>0</v>
      </c>
      <c r="BK33" s="469">
        <v>0</v>
      </c>
      <c r="BL33" s="469">
        <v>0</v>
      </c>
      <c r="BM33" s="469">
        <v>0</v>
      </c>
    </row>
    <row r="34" spans="1:65" x14ac:dyDescent="0.25">
      <c r="A34" s="468" t="s">
        <v>124</v>
      </c>
      <c r="B34" s="469">
        <v>3787</v>
      </c>
      <c r="C34" s="469">
        <v>64</v>
      </c>
      <c r="D34" s="469">
        <v>64</v>
      </c>
      <c r="E34" s="469">
        <v>0</v>
      </c>
      <c r="F34" s="469">
        <v>787</v>
      </c>
      <c r="G34" s="469">
        <v>0</v>
      </c>
      <c r="H34" s="469">
        <v>97</v>
      </c>
      <c r="I34" s="469">
        <v>350</v>
      </c>
      <c r="J34" s="469">
        <v>340</v>
      </c>
      <c r="K34" s="469">
        <v>0</v>
      </c>
      <c r="L34" s="469">
        <v>0</v>
      </c>
      <c r="M34" s="469">
        <v>361</v>
      </c>
      <c r="N34" s="469">
        <v>0</v>
      </c>
      <c r="O34" s="469">
        <v>355</v>
      </c>
      <c r="P34" s="469">
        <v>6</v>
      </c>
      <c r="Q34" s="469">
        <v>0</v>
      </c>
      <c r="R34" s="469">
        <v>0</v>
      </c>
      <c r="S34" s="469">
        <v>281</v>
      </c>
      <c r="T34" s="469">
        <v>0</v>
      </c>
      <c r="U34" s="469">
        <v>108</v>
      </c>
      <c r="V34" s="469">
        <v>173</v>
      </c>
      <c r="W34" s="469">
        <v>0</v>
      </c>
      <c r="X34" s="469">
        <v>0</v>
      </c>
      <c r="Y34" s="469">
        <v>850</v>
      </c>
      <c r="Z34" s="469">
        <v>0</v>
      </c>
      <c r="AA34" s="469">
        <v>250</v>
      </c>
      <c r="AB34" s="469">
        <v>39</v>
      </c>
      <c r="AC34" s="469">
        <v>482</v>
      </c>
      <c r="AD34" s="469">
        <v>79</v>
      </c>
      <c r="AE34" s="469">
        <v>0</v>
      </c>
      <c r="AF34" s="469">
        <v>0</v>
      </c>
      <c r="AG34" s="469">
        <v>82</v>
      </c>
      <c r="AH34" s="469">
        <v>82</v>
      </c>
      <c r="AI34" s="469">
        <v>0</v>
      </c>
      <c r="AJ34" s="469">
        <v>576</v>
      </c>
      <c r="AK34" s="469">
        <v>73</v>
      </c>
      <c r="AL34" s="469">
        <v>396</v>
      </c>
      <c r="AM34" s="469">
        <v>53</v>
      </c>
      <c r="AN34" s="469">
        <v>54</v>
      </c>
      <c r="AO34" s="469">
        <v>0</v>
      </c>
      <c r="AP34" s="469">
        <v>0</v>
      </c>
      <c r="AQ34" s="469">
        <v>182</v>
      </c>
      <c r="AR34" s="469">
        <v>0</v>
      </c>
      <c r="AS34" s="469">
        <v>136</v>
      </c>
      <c r="AT34" s="469">
        <v>17</v>
      </c>
      <c r="AU34" s="469">
        <v>3</v>
      </c>
      <c r="AV34" s="469">
        <v>26</v>
      </c>
      <c r="AW34" s="469">
        <v>0</v>
      </c>
      <c r="AX34" s="469">
        <v>0</v>
      </c>
      <c r="AY34" s="469">
        <v>471</v>
      </c>
      <c r="AZ34" s="469">
        <v>0</v>
      </c>
      <c r="BA34" s="469">
        <v>471</v>
      </c>
      <c r="BB34" s="469">
        <v>0</v>
      </c>
      <c r="BC34" s="469">
        <v>0</v>
      </c>
      <c r="BD34" s="469">
        <v>0</v>
      </c>
      <c r="BE34" s="469">
        <v>133</v>
      </c>
      <c r="BF34" s="469">
        <v>0</v>
      </c>
      <c r="BG34" s="469">
        <v>63</v>
      </c>
      <c r="BH34" s="469">
        <v>0</v>
      </c>
      <c r="BI34" s="469">
        <v>65</v>
      </c>
      <c r="BJ34" s="469">
        <v>5</v>
      </c>
      <c r="BK34" s="469">
        <v>0</v>
      </c>
      <c r="BL34" s="469">
        <v>0</v>
      </c>
      <c r="BM34" s="469">
        <v>0</v>
      </c>
    </row>
    <row r="35" spans="1:65" x14ac:dyDescent="0.25">
      <c r="A35" s="468" t="s">
        <v>37</v>
      </c>
      <c r="B35" s="469">
        <v>2351</v>
      </c>
      <c r="C35" s="469">
        <v>200</v>
      </c>
      <c r="D35" s="469">
        <v>200</v>
      </c>
      <c r="E35" s="469">
        <v>0</v>
      </c>
      <c r="F35" s="469">
        <v>264</v>
      </c>
      <c r="G35" s="469">
        <v>0</v>
      </c>
      <c r="H35" s="469">
        <v>92</v>
      </c>
      <c r="I35" s="469">
        <v>89</v>
      </c>
      <c r="J35" s="469">
        <v>81</v>
      </c>
      <c r="K35" s="469">
        <v>2</v>
      </c>
      <c r="L35" s="469">
        <v>0</v>
      </c>
      <c r="M35" s="469">
        <v>315</v>
      </c>
      <c r="N35" s="469">
        <v>0</v>
      </c>
      <c r="O35" s="469">
        <v>282</v>
      </c>
      <c r="P35" s="469">
        <v>33</v>
      </c>
      <c r="Q35" s="469">
        <v>0</v>
      </c>
      <c r="R35" s="469">
        <v>0</v>
      </c>
      <c r="S35" s="469">
        <v>191</v>
      </c>
      <c r="T35" s="469">
        <v>0</v>
      </c>
      <c r="U35" s="469">
        <v>130</v>
      </c>
      <c r="V35" s="469">
        <v>61</v>
      </c>
      <c r="W35" s="469">
        <v>0</v>
      </c>
      <c r="X35" s="469">
        <v>0</v>
      </c>
      <c r="Y35" s="469">
        <v>357</v>
      </c>
      <c r="Z35" s="469">
        <v>0</v>
      </c>
      <c r="AA35" s="469">
        <v>166</v>
      </c>
      <c r="AB35" s="469">
        <v>8</v>
      </c>
      <c r="AC35" s="469">
        <v>138</v>
      </c>
      <c r="AD35" s="469">
        <v>34</v>
      </c>
      <c r="AE35" s="469">
        <v>11</v>
      </c>
      <c r="AF35" s="469">
        <v>0</v>
      </c>
      <c r="AG35" s="469">
        <v>88</v>
      </c>
      <c r="AH35" s="469">
        <v>88</v>
      </c>
      <c r="AI35" s="469">
        <v>0</v>
      </c>
      <c r="AJ35" s="469">
        <v>491</v>
      </c>
      <c r="AK35" s="469">
        <v>0</v>
      </c>
      <c r="AL35" s="469">
        <v>306</v>
      </c>
      <c r="AM35" s="469">
        <v>42</v>
      </c>
      <c r="AN35" s="469">
        <v>111</v>
      </c>
      <c r="AO35" s="469">
        <v>32</v>
      </c>
      <c r="AP35" s="469">
        <v>0</v>
      </c>
      <c r="AQ35" s="469">
        <v>43</v>
      </c>
      <c r="AR35" s="469">
        <v>0</v>
      </c>
      <c r="AS35" s="469">
        <v>11</v>
      </c>
      <c r="AT35" s="469">
        <v>5</v>
      </c>
      <c r="AU35" s="469">
        <v>0</v>
      </c>
      <c r="AV35" s="469">
        <v>27</v>
      </c>
      <c r="AW35" s="469">
        <v>0</v>
      </c>
      <c r="AX35" s="469">
        <v>0</v>
      </c>
      <c r="AY35" s="469">
        <v>292</v>
      </c>
      <c r="AZ35" s="469">
        <v>0</v>
      </c>
      <c r="BA35" s="469">
        <v>291</v>
      </c>
      <c r="BB35" s="469">
        <v>1</v>
      </c>
      <c r="BC35" s="469">
        <v>0</v>
      </c>
      <c r="BD35" s="469">
        <v>0</v>
      </c>
      <c r="BE35" s="469">
        <v>110</v>
      </c>
      <c r="BF35" s="469">
        <v>0</v>
      </c>
      <c r="BG35" s="469">
        <v>78</v>
      </c>
      <c r="BH35" s="469">
        <v>22</v>
      </c>
      <c r="BI35" s="469">
        <v>0</v>
      </c>
      <c r="BJ35" s="469">
        <v>10</v>
      </c>
      <c r="BK35" s="469">
        <v>0</v>
      </c>
      <c r="BL35" s="469">
        <v>0</v>
      </c>
      <c r="BM35" s="469">
        <v>0</v>
      </c>
    </row>
    <row r="36" spans="1:65" ht="15" customHeight="1" x14ac:dyDescent="0.25">
      <c r="A36" s="468" t="s">
        <v>126</v>
      </c>
      <c r="B36" s="469">
        <v>1914</v>
      </c>
      <c r="C36" s="469">
        <v>121</v>
      </c>
      <c r="D36" s="469">
        <v>121</v>
      </c>
      <c r="E36" s="469">
        <v>0</v>
      </c>
      <c r="F36" s="469">
        <v>231</v>
      </c>
      <c r="G36" s="469">
        <v>0</v>
      </c>
      <c r="H36" s="469">
        <v>69</v>
      </c>
      <c r="I36" s="469">
        <v>113</v>
      </c>
      <c r="J36" s="469">
        <v>43</v>
      </c>
      <c r="K36" s="469">
        <v>6</v>
      </c>
      <c r="L36" s="469">
        <v>0</v>
      </c>
      <c r="M36" s="469">
        <v>192</v>
      </c>
      <c r="N36" s="469">
        <v>0</v>
      </c>
      <c r="O36" s="469">
        <v>142</v>
      </c>
      <c r="P36" s="469">
        <v>50</v>
      </c>
      <c r="Q36" s="469">
        <v>0</v>
      </c>
      <c r="R36" s="469">
        <v>0</v>
      </c>
      <c r="S36" s="469">
        <v>254</v>
      </c>
      <c r="T36" s="469">
        <v>0</v>
      </c>
      <c r="U36" s="469">
        <v>113</v>
      </c>
      <c r="V36" s="469">
        <v>104</v>
      </c>
      <c r="W36" s="469">
        <v>37</v>
      </c>
      <c r="X36" s="469">
        <v>0</v>
      </c>
      <c r="Y36" s="469">
        <v>318</v>
      </c>
      <c r="Z36" s="469">
        <v>0</v>
      </c>
      <c r="AA36" s="469">
        <v>129</v>
      </c>
      <c r="AB36" s="469">
        <v>41</v>
      </c>
      <c r="AC36" s="469">
        <v>115</v>
      </c>
      <c r="AD36" s="469">
        <v>26</v>
      </c>
      <c r="AE36" s="469">
        <v>7</v>
      </c>
      <c r="AF36" s="469">
        <v>0</v>
      </c>
      <c r="AG36" s="469">
        <v>56</v>
      </c>
      <c r="AH36" s="469">
        <v>50</v>
      </c>
      <c r="AI36" s="469">
        <v>6</v>
      </c>
      <c r="AJ36" s="469">
        <v>392</v>
      </c>
      <c r="AK36" s="469">
        <v>0</v>
      </c>
      <c r="AL36" s="469">
        <v>212</v>
      </c>
      <c r="AM36" s="469">
        <v>54</v>
      </c>
      <c r="AN36" s="469">
        <v>85</v>
      </c>
      <c r="AO36" s="469">
        <v>41</v>
      </c>
      <c r="AP36" s="469">
        <v>0</v>
      </c>
      <c r="AQ36" s="469">
        <v>47</v>
      </c>
      <c r="AR36" s="469">
        <v>0</v>
      </c>
      <c r="AS36" s="469">
        <v>31</v>
      </c>
      <c r="AT36" s="469">
        <v>6</v>
      </c>
      <c r="AU36" s="469">
        <v>0</v>
      </c>
      <c r="AV36" s="469">
        <v>6</v>
      </c>
      <c r="AW36" s="469">
        <v>4</v>
      </c>
      <c r="AX36" s="469">
        <v>0</v>
      </c>
      <c r="AY36" s="469">
        <v>236</v>
      </c>
      <c r="AZ36" s="469">
        <v>0</v>
      </c>
      <c r="BA36" s="469">
        <v>236</v>
      </c>
      <c r="BB36" s="469">
        <v>0</v>
      </c>
      <c r="BC36" s="469">
        <v>0</v>
      </c>
      <c r="BD36" s="469">
        <v>0</v>
      </c>
      <c r="BE36" s="469">
        <v>67</v>
      </c>
      <c r="BF36" s="469">
        <v>0</v>
      </c>
      <c r="BG36" s="469">
        <v>6</v>
      </c>
      <c r="BH36" s="469">
        <v>4</v>
      </c>
      <c r="BI36" s="469">
        <v>39</v>
      </c>
      <c r="BJ36" s="469">
        <v>18</v>
      </c>
      <c r="BK36" s="469">
        <v>0</v>
      </c>
      <c r="BL36" s="469">
        <v>0</v>
      </c>
      <c r="BM36" s="469">
        <v>0</v>
      </c>
    </row>
    <row r="37" spans="1:65" x14ac:dyDescent="0.25">
      <c r="A37" s="468" t="s">
        <v>128</v>
      </c>
      <c r="B37" s="469">
        <v>1000</v>
      </c>
      <c r="C37" s="469">
        <v>54</v>
      </c>
      <c r="D37" s="469">
        <v>45</v>
      </c>
      <c r="E37" s="469">
        <v>9</v>
      </c>
      <c r="F37" s="469">
        <v>136</v>
      </c>
      <c r="G37" s="469">
        <v>13</v>
      </c>
      <c r="H37" s="469">
        <v>9</v>
      </c>
      <c r="I37" s="469">
        <v>19</v>
      </c>
      <c r="J37" s="469">
        <v>26</v>
      </c>
      <c r="K37" s="469">
        <v>69</v>
      </c>
      <c r="L37" s="469">
        <v>0</v>
      </c>
      <c r="M37" s="469">
        <v>108</v>
      </c>
      <c r="N37" s="469">
        <v>0</v>
      </c>
      <c r="O37" s="469">
        <v>94</v>
      </c>
      <c r="P37" s="469">
        <v>1</v>
      </c>
      <c r="Q37" s="469">
        <v>13</v>
      </c>
      <c r="R37" s="469">
        <v>0</v>
      </c>
      <c r="S37" s="469">
        <v>159</v>
      </c>
      <c r="T37" s="469">
        <v>0</v>
      </c>
      <c r="U37" s="469">
        <v>75</v>
      </c>
      <c r="V37" s="469">
        <v>42</v>
      </c>
      <c r="W37" s="469">
        <v>42</v>
      </c>
      <c r="X37" s="469">
        <v>0</v>
      </c>
      <c r="Y37" s="469">
        <v>168</v>
      </c>
      <c r="Z37" s="469">
        <v>0</v>
      </c>
      <c r="AA37" s="469">
        <v>78</v>
      </c>
      <c r="AB37" s="469">
        <v>17</v>
      </c>
      <c r="AC37" s="469">
        <v>12</v>
      </c>
      <c r="AD37" s="469">
        <v>11</v>
      </c>
      <c r="AE37" s="469">
        <v>50</v>
      </c>
      <c r="AF37" s="469">
        <v>0</v>
      </c>
      <c r="AG37" s="469">
        <v>44</v>
      </c>
      <c r="AH37" s="469">
        <v>44</v>
      </c>
      <c r="AI37" s="469">
        <v>0</v>
      </c>
      <c r="AJ37" s="469">
        <v>188</v>
      </c>
      <c r="AK37" s="469">
        <v>0</v>
      </c>
      <c r="AL37" s="469">
        <v>98</v>
      </c>
      <c r="AM37" s="469">
        <v>6</v>
      </c>
      <c r="AN37" s="469">
        <v>29</v>
      </c>
      <c r="AO37" s="469">
        <v>55</v>
      </c>
      <c r="AP37" s="469">
        <v>0</v>
      </c>
      <c r="AQ37" s="469">
        <v>117</v>
      </c>
      <c r="AR37" s="469">
        <v>0</v>
      </c>
      <c r="AS37" s="469">
        <v>0</v>
      </c>
      <c r="AT37" s="469">
        <v>0</v>
      </c>
      <c r="AU37" s="469">
        <v>0</v>
      </c>
      <c r="AV37" s="469">
        <v>108</v>
      </c>
      <c r="AW37" s="469">
        <v>9</v>
      </c>
      <c r="AX37" s="469">
        <v>0</v>
      </c>
      <c r="AY37" s="469">
        <v>18</v>
      </c>
      <c r="AZ37" s="469">
        <v>2</v>
      </c>
      <c r="BA37" s="469">
        <v>12</v>
      </c>
      <c r="BB37" s="469">
        <v>4</v>
      </c>
      <c r="BC37" s="469">
        <v>0</v>
      </c>
      <c r="BD37" s="469">
        <v>0</v>
      </c>
      <c r="BE37" s="469">
        <v>8</v>
      </c>
      <c r="BF37" s="469">
        <v>0</v>
      </c>
      <c r="BG37" s="469">
        <v>2</v>
      </c>
      <c r="BH37" s="469">
        <v>0</v>
      </c>
      <c r="BI37" s="469">
        <v>0</v>
      </c>
      <c r="BJ37" s="469">
        <v>6</v>
      </c>
      <c r="BK37" s="469">
        <v>0</v>
      </c>
      <c r="BL37" s="469">
        <v>0</v>
      </c>
      <c r="BM37" s="469">
        <v>0</v>
      </c>
    </row>
    <row r="38" spans="1:65" x14ac:dyDescent="0.25">
      <c r="A38" s="468" t="s">
        <v>129</v>
      </c>
      <c r="B38" s="469">
        <v>11316</v>
      </c>
      <c r="C38" s="469">
        <v>466</v>
      </c>
      <c r="D38" s="469">
        <v>466</v>
      </c>
      <c r="E38" s="469">
        <v>0</v>
      </c>
      <c r="F38" s="469">
        <v>1402</v>
      </c>
      <c r="G38" s="469">
        <v>0</v>
      </c>
      <c r="H38" s="469">
        <v>273</v>
      </c>
      <c r="I38" s="469">
        <v>750</v>
      </c>
      <c r="J38" s="469">
        <v>379</v>
      </c>
      <c r="K38" s="469">
        <v>0</v>
      </c>
      <c r="L38" s="469">
        <v>0</v>
      </c>
      <c r="M38" s="469">
        <v>1132</v>
      </c>
      <c r="N38" s="469">
        <v>0</v>
      </c>
      <c r="O38" s="469">
        <v>1057</v>
      </c>
      <c r="P38" s="469">
        <v>75</v>
      </c>
      <c r="Q38" s="469">
        <v>0</v>
      </c>
      <c r="R38" s="469">
        <v>0</v>
      </c>
      <c r="S38" s="469">
        <v>628</v>
      </c>
      <c r="T38" s="469">
        <v>0</v>
      </c>
      <c r="U38" s="469">
        <v>246</v>
      </c>
      <c r="V38" s="469">
        <v>382</v>
      </c>
      <c r="W38" s="469">
        <v>0</v>
      </c>
      <c r="X38" s="469">
        <v>0</v>
      </c>
      <c r="Y38" s="469">
        <v>4267</v>
      </c>
      <c r="Z38" s="469">
        <v>4</v>
      </c>
      <c r="AA38" s="469">
        <v>1548</v>
      </c>
      <c r="AB38" s="469">
        <v>0</v>
      </c>
      <c r="AC38" s="469">
        <v>2184</v>
      </c>
      <c r="AD38" s="469">
        <v>531</v>
      </c>
      <c r="AE38" s="469">
        <v>0</v>
      </c>
      <c r="AF38" s="469">
        <v>0</v>
      </c>
      <c r="AG38" s="469">
        <v>726</v>
      </c>
      <c r="AH38" s="469">
        <v>726</v>
      </c>
      <c r="AI38" s="469">
        <v>0</v>
      </c>
      <c r="AJ38" s="469">
        <v>856</v>
      </c>
      <c r="AK38" s="469">
        <v>576</v>
      </c>
      <c r="AL38" s="469">
        <v>0</v>
      </c>
      <c r="AM38" s="469">
        <v>0</v>
      </c>
      <c r="AN38" s="469">
        <v>280</v>
      </c>
      <c r="AO38" s="469">
        <v>0</v>
      </c>
      <c r="AP38" s="469">
        <v>0</v>
      </c>
      <c r="AQ38" s="469">
        <v>193</v>
      </c>
      <c r="AR38" s="469">
        <v>124</v>
      </c>
      <c r="AS38" s="469">
        <v>0</v>
      </c>
      <c r="AT38" s="469">
        <v>0</v>
      </c>
      <c r="AU38" s="469">
        <v>0</v>
      </c>
      <c r="AV38" s="469">
        <v>69</v>
      </c>
      <c r="AW38" s="469">
        <v>0</v>
      </c>
      <c r="AX38" s="469">
        <v>0</v>
      </c>
      <c r="AY38" s="469">
        <v>1613</v>
      </c>
      <c r="AZ38" s="469">
        <v>125</v>
      </c>
      <c r="BA38" s="469">
        <v>1488</v>
      </c>
      <c r="BB38" s="469">
        <v>0</v>
      </c>
      <c r="BC38" s="469">
        <v>0</v>
      </c>
      <c r="BD38" s="469">
        <v>0</v>
      </c>
      <c r="BE38" s="469">
        <v>33</v>
      </c>
      <c r="BF38" s="469">
        <v>0</v>
      </c>
      <c r="BG38" s="469">
        <v>33</v>
      </c>
      <c r="BH38" s="469">
        <v>0</v>
      </c>
      <c r="BI38" s="469">
        <v>0</v>
      </c>
      <c r="BJ38" s="469">
        <v>0</v>
      </c>
      <c r="BK38" s="469">
        <v>0</v>
      </c>
      <c r="BL38" s="469">
        <v>0</v>
      </c>
      <c r="BM38" s="469">
        <v>0</v>
      </c>
    </row>
    <row r="39" spans="1:65" x14ac:dyDescent="0.25">
      <c r="A39" s="468" t="s">
        <v>130</v>
      </c>
      <c r="B39" s="469">
        <v>3647</v>
      </c>
      <c r="C39" s="469">
        <v>161</v>
      </c>
      <c r="D39" s="469">
        <v>161</v>
      </c>
      <c r="E39" s="469">
        <v>0</v>
      </c>
      <c r="F39" s="469">
        <v>174</v>
      </c>
      <c r="G39" s="469">
        <v>9</v>
      </c>
      <c r="H39" s="469">
        <v>17</v>
      </c>
      <c r="I39" s="469">
        <v>73</v>
      </c>
      <c r="J39" s="469">
        <v>75</v>
      </c>
      <c r="K39" s="469">
        <v>0</v>
      </c>
      <c r="L39" s="469">
        <v>0</v>
      </c>
      <c r="M39" s="469">
        <v>266</v>
      </c>
      <c r="N39" s="469">
        <v>0</v>
      </c>
      <c r="O39" s="469">
        <v>249</v>
      </c>
      <c r="P39" s="469">
        <v>17</v>
      </c>
      <c r="Q39" s="469">
        <v>0</v>
      </c>
      <c r="R39" s="469">
        <v>0</v>
      </c>
      <c r="S39" s="469">
        <v>81</v>
      </c>
      <c r="T39" s="469">
        <v>0</v>
      </c>
      <c r="U39" s="469">
        <v>55</v>
      </c>
      <c r="V39" s="469">
        <v>26</v>
      </c>
      <c r="W39" s="469">
        <v>0</v>
      </c>
      <c r="X39" s="469">
        <v>0</v>
      </c>
      <c r="Y39" s="469">
        <v>763</v>
      </c>
      <c r="Z39" s="469">
        <v>0</v>
      </c>
      <c r="AA39" s="469">
        <v>164</v>
      </c>
      <c r="AB39" s="469">
        <v>77</v>
      </c>
      <c r="AC39" s="469">
        <v>425</v>
      </c>
      <c r="AD39" s="469">
        <v>97</v>
      </c>
      <c r="AE39" s="469">
        <v>0</v>
      </c>
      <c r="AF39" s="469">
        <v>0</v>
      </c>
      <c r="AG39" s="469">
        <v>175</v>
      </c>
      <c r="AH39" s="469">
        <v>175</v>
      </c>
      <c r="AI39" s="469">
        <v>0</v>
      </c>
      <c r="AJ39" s="469">
        <v>956</v>
      </c>
      <c r="AK39" s="469">
        <v>0</v>
      </c>
      <c r="AL39" s="469">
        <v>666</v>
      </c>
      <c r="AM39" s="469">
        <v>148</v>
      </c>
      <c r="AN39" s="469">
        <v>142</v>
      </c>
      <c r="AO39" s="469">
        <v>0</v>
      </c>
      <c r="AP39" s="469">
        <v>0</v>
      </c>
      <c r="AQ39" s="469">
        <v>51</v>
      </c>
      <c r="AR39" s="469">
        <v>6</v>
      </c>
      <c r="AS39" s="469">
        <v>22</v>
      </c>
      <c r="AT39" s="469">
        <v>11</v>
      </c>
      <c r="AU39" s="469">
        <v>0</v>
      </c>
      <c r="AV39" s="469">
        <v>12</v>
      </c>
      <c r="AW39" s="469">
        <v>0</v>
      </c>
      <c r="AX39" s="469">
        <v>0</v>
      </c>
      <c r="AY39" s="469">
        <v>1001</v>
      </c>
      <c r="AZ39" s="469">
        <v>0</v>
      </c>
      <c r="BA39" s="469">
        <v>983</v>
      </c>
      <c r="BB39" s="469">
        <v>18</v>
      </c>
      <c r="BC39" s="469">
        <v>0</v>
      </c>
      <c r="BD39" s="469">
        <v>0</v>
      </c>
      <c r="BE39" s="469">
        <v>19</v>
      </c>
      <c r="BF39" s="469">
        <v>0</v>
      </c>
      <c r="BG39" s="469">
        <v>19</v>
      </c>
      <c r="BH39" s="469">
        <v>0</v>
      </c>
      <c r="BI39" s="469">
        <v>0</v>
      </c>
      <c r="BJ39" s="469">
        <v>0</v>
      </c>
      <c r="BK39" s="469">
        <v>0</v>
      </c>
      <c r="BL39" s="469">
        <v>0</v>
      </c>
      <c r="BM39" s="469">
        <v>0</v>
      </c>
    </row>
    <row r="40" spans="1:65" ht="15" customHeight="1" x14ac:dyDescent="0.25">
      <c r="A40" s="468" t="s">
        <v>131</v>
      </c>
      <c r="B40" s="469">
        <v>3854</v>
      </c>
      <c r="C40" s="469">
        <v>54</v>
      </c>
      <c r="D40" s="469">
        <v>54</v>
      </c>
      <c r="E40" s="469">
        <v>0</v>
      </c>
      <c r="F40" s="469">
        <v>293</v>
      </c>
      <c r="G40" s="469">
        <v>0</v>
      </c>
      <c r="H40" s="469">
        <v>50</v>
      </c>
      <c r="I40" s="469">
        <v>145</v>
      </c>
      <c r="J40" s="469">
        <v>98</v>
      </c>
      <c r="K40" s="469">
        <v>0</v>
      </c>
      <c r="L40" s="469">
        <v>0</v>
      </c>
      <c r="M40" s="469">
        <v>330</v>
      </c>
      <c r="N40" s="469">
        <v>0</v>
      </c>
      <c r="O40" s="469">
        <v>312</v>
      </c>
      <c r="P40" s="469">
        <v>18</v>
      </c>
      <c r="Q40" s="469">
        <v>0</v>
      </c>
      <c r="R40" s="469">
        <v>0</v>
      </c>
      <c r="S40" s="469">
        <v>365</v>
      </c>
      <c r="T40" s="469">
        <v>0</v>
      </c>
      <c r="U40" s="469">
        <v>207</v>
      </c>
      <c r="V40" s="469">
        <v>158</v>
      </c>
      <c r="W40" s="469">
        <v>0</v>
      </c>
      <c r="X40" s="469">
        <v>0</v>
      </c>
      <c r="Y40" s="469">
        <v>1191</v>
      </c>
      <c r="Z40" s="469">
        <v>0</v>
      </c>
      <c r="AA40" s="469">
        <v>450</v>
      </c>
      <c r="AB40" s="469">
        <v>140</v>
      </c>
      <c r="AC40" s="469">
        <v>536</v>
      </c>
      <c r="AD40" s="469">
        <v>65</v>
      </c>
      <c r="AE40" s="469">
        <v>0</v>
      </c>
      <c r="AF40" s="469">
        <v>0</v>
      </c>
      <c r="AG40" s="469">
        <v>122</v>
      </c>
      <c r="AH40" s="469">
        <v>122</v>
      </c>
      <c r="AI40" s="469">
        <v>0</v>
      </c>
      <c r="AJ40" s="469">
        <v>584</v>
      </c>
      <c r="AK40" s="469">
        <v>0</v>
      </c>
      <c r="AL40" s="469">
        <v>365</v>
      </c>
      <c r="AM40" s="469">
        <v>75</v>
      </c>
      <c r="AN40" s="469">
        <v>144</v>
      </c>
      <c r="AO40" s="469">
        <v>0</v>
      </c>
      <c r="AP40" s="469">
        <v>0</v>
      </c>
      <c r="AQ40" s="469">
        <v>98</v>
      </c>
      <c r="AR40" s="469">
        <v>0</v>
      </c>
      <c r="AS40" s="469">
        <v>9</v>
      </c>
      <c r="AT40" s="469">
        <v>0</v>
      </c>
      <c r="AU40" s="469">
        <v>0</v>
      </c>
      <c r="AV40" s="469">
        <v>89</v>
      </c>
      <c r="AW40" s="469">
        <v>0</v>
      </c>
      <c r="AX40" s="469">
        <v>0</v>
      </c>
      <c r="AY40" s="469">
        <v>803</v>
      </c>
      <c r="AZ40" s="469">
        <v>0</v>
      </c>
      <c r="BA40" s="469">
        <v>803</v>
      </c>
      <c r="BB40" s="469">
        <v>0</v>
      </c>
      <c r="BC40" s="469">
        <v>0</v>
      </c>
      <c r="BD40" s="469">
        <v>0</v>
      </c>
      <c r="BE40" s="469">
        <v>0</v>
      </c>
      <c r="BF40" s="469">
        <v>0</v>
      </c>
      <c r="BG40" s="469">
        <v>0</v>
      </c>
      <c r="BH40" s="469">
        <v>0</v>
      </c>
      <c r="BI40" s="469">
        <v>0</v>
      </c>
      <c r="BJ40" s="469">
        <v>0</v>
      </c>
      <c r="BK40" s="469">
        <v>0</v>
      </c>
      <c r="BL40" s="469">
        <v>0</v>
      </c>
      <c r="BM40" s="469">
        <v>14</v>
      </c>
    </row>
    <row r="41" spans="1:65" x14ac:dyDescent="0.25">
      <c r="A41" s="468" t="s">
        <v>132</v>
      </c>
      <c r="B41" s="469">
        <v>5192</v>
      </c>
      <c r="C41" s="469">
        <v>624</v>
      </c>
      <c r="D41" s="469">
        <v>624</v>
      </c>
      <c r="E41" s="469">
        <v>0</v>
      </c>
      <c r="F41" s="469">
        <v>688</v>
      </c>
      <c r="G41" s="469">
        <v>0</v>
      </c>
      <c r="H41" s="469">
        <v>123</v>
      </c>
      <c r="I41" s="469">
        <v>319</v>
      </c>
      <c r="J41" s="469">
        <v>191</v>
      </c>
      <c r="K41" s="469">
        <v>55</v>
      </c>
      <c r="L41" s="469">
        <v>0</v>
      </c>
      <c r="M41" s="469">
        <v>411</v>
      </c>
      <c r="N41" s="469">
        <v>0</v>
      </c>
      <c r="O41" s="469">
        <v>363</v>
      </c>
      <c r="P41" s="469">
        <v>29</v>
      </c>
      <c r="Q41" s="469">
        <v>19</v>
      </c>
      <c r="R41" s="469">
        <v>0</v>
      </c>
      <c r="S41" s="469">
        <v>661</v>
      </c>
      <c r="T41" s="469">
        <v>0</v>
      </c>
      <c r="U41" s="469">
        <v>565</v>
      </c>
      <c r="V41" s="469">
        <v>96</v>
      </c>
      <c r="W41" s="469">
        <v>0</v>
      </c>
      <c r="X41" s="469">
        <v>0</v>
      </c>
      <c r="Y41" s="469">
        <v>961</v>
      </c>
      <c r="Z41" s="469">
        <v>0</v>
      </c>
      <c r="AA41" s="469">
        <v>339</v>
      </c>
      <c r="AB41" s="469">
        <v>4</v>
      </c>
      <c r="AC41" s="469">
        <v>379</v>
      </c>
      <c r="AD41" s="469">
        <v>229</v>
      </c>
      <c r="AE41" s="469">
        <v>10</v>
      </c>
      <c r="AF41" s="469">
        <v>0</v>
      </c>
      <c r="AG41" s="469">
        <v>6</v>
      </c>
      <c r="AH41" s="469">
        <v>5</v>
      </c>
      <c r="AI41" s="469">
        <v>1</v>
      </c>
      <c r="AJ41" s="469">
        <v>934</v>
      </c>
      <c r="AK41" s="469">
        <v>0</v>
      </c>
      <c r="AL41" s="469">
        <v>544</v>
      </c>
      <c r="AM41" s="469">
        <v>108</v>
      </c>
      <c r="AN41" s="469">
        <v>195</v>
      </c>
      <c r="AO41" s="469">
        <v>87</v>
      </c>
      <c r="AP41" s="469">
        <v>0</v>
      </c>
      <c r="AQ41" s="469">
        <v>220</v>
      </c>
      <c r="AR41" s="469">
        <v>0</v>
      </c>
      <c r="AS41" s="469">
        <v>139</v>
      </c>
      <c r="AT41" s="469">
        <v>17</v>
      </c>
      <c r="AU41" s="469">
        <v>39</v>
      </c>
      <c r="AV41" s="469">
        <v>24</v>
      </c>
      <c r="AW41" s="469">
        <v>1</v>
      </c>
      <c r="AX41" s="469">
        <v>0</v>
      </c>
      <c r="AY41" s="469">
        <v>628</v>
      </c>
      <c r="AZ41" s="469">
        <v>0</v>
      </c>
      <c r="BA41" s="469">
        <v>608</v>
      </c>
      <c r="BB41" s="469">
        <v>11</v>
      </c>
      <c r="BC41" s="469">
        <v>9</v>
      </c>
      <c r="BD41" s="469">
        <v>0</v>
      </c>
      <c r="BE41" s="469">
        <v>59</v>
      </c>
      <c r="BF41" s="469">
        <v>0</v>
      </c>
      <c r="BG41" s="469">
        <v>50</v>
      </c>
      <c r="BH41" s="469">
        <v>0</v>
      </c>
      <c r="BI41" s="469">
        <v>6</v>
      </c>
      <c r="BJ41" s="469">
        <v>3</v>
      </c>
      <c r="BK41" s="469">
        <v>0</v>
      </c>
      <c r="BL41" s="469">
        <v>0</v>
      </c>
      <c r="BM41" s="469">
        <v>0</v>
      </c>
    </row>
    <row r="42" spans="1:65" ht="15" customHeight="1" x14ac:dyDescent="0.25">
      <c r="A42" s="468" t="s">
        <v>133</v>
      </c>
      <c r="B42" s="469">
        <v>26636</v>
      </c>
      <c r="C42" s="469">
        <v>1162.0899999999999</v>
      </c>
      <c r="D42" s="469">
        <v>1162.0899999999999</v>
      </c>
      <c r="E42" s="469">
        <v>0</v>
      </c>
      <c r="F42" s="469">
        <v>4176.21</v>
      </c>
      <c r="G42" s="469">
        <v>0</v>
      </c>
      <c r="H42" s="469">
        <v>792.85</v>
      </c>
      <c r="I42" s="469">
        <v>1775.26</v>
      </c>
      <c r="J42" s="469">
        <v>1608.1</v>
      </c>
      <c r="K42" s="469">
        <v>0</v>
      </c>
      <c r="L42" s="469">
        <v>0</v>
      </c>
      <c r="M42" s="469">
        <v>2599.4899999999998</v>
      </c>
      <c r="N42" s="469">
        <v>0</v>
      </c>
      <c r="O42" s="469">
        <v>2364.86</v>
      </c>
      <c r="P42" s="469">
        <v>234.63</v>
      </c>
      <c r="Q42" s="469">
        <v>0</v>
      </c>
      <c r="R42" s="469">
        <v>0</v>
      </c>
      <c r="S42" s="469">
        <v>1700.52</v>
      </c>
      <c r="T42" s="469">
        <v>0</v>
      </c>
      <c r="U42" s="469">
        <v>1210.83</v>
      </c>
      <c r="V42" s="469">
        <v>489.69</v>
      </c>
      <c r="W42" s="469">
        <v>0</v>
      </c>
      <c r="X42" s="469">
        <v>0</v>
      </c>
      <c r="Y42" s="469">
        <v>7634.4</v>
      </c>
      <c r="Z42" s="469">
        <v>0</v>
      </c>
      <c r="AA42" s="469">
        <v>3703.36</v>
      </c>
      <c r="AB42" s="469">
        <v>0</v>
      </c>
      <c r="AC42" s="469">
        <v>3229.57</v>
      </c>
      <c r="AD42" s="469">
        <v>701.47</v>
      </c>
      <c r="AE42" s="469">
        <v>0</v>
      </c>
      <c r="AF42" s="469">
        <v>0</v>
      </c>
      <c r="AG42" s="469">
        <v>1022.91</v>
      </c>
      <c r="AH42" s="469">
        <v>1022.91</v>
      </c>
      <c r="AI42" s="469">
        <v>0</v>
      </c>
      <c r="AJ42" s="469">
        <v>3767.69</v>
      </c>
      <c r="AK42" s="469">
        <v>0</v>
      </c>
      <c r="AL42" s="469">
        <v>2481.75</v>
      </c>
      <c r="AM42" s="469">
        <v>364.92</v>
      </c>
      <c r="AN42" s="469">
        <v>831.13</v>
      </c>
      <c r="AO42" s="469">
        <v>0</v>
      </c>
      <c r="AP42" s="469">
        <v>89.89</v>
      </c>
      <c r="AQ42" s="469">
        <v>313.48</v>
      </c>
      <c r="AR42" s="469">
        <v>0</v>
      </c>
      <c r="AS42" s="469">
        <v>228.3</v>
      </c>
      <c r="AT42" s="469">
        <v>3</v>
      </c>
      <c r="AU42" s="469">
        <v>0</v>
      </c>
      <c r="AV42" s="469">
        <v>82.18</v>
      </c>
      <c r="AW42" s="469">
        <v>0</v>
      </c>
      <c r="AX42" s="469">
        <v>0</v>
      </c>
      <c r="AY42" s="469">
        <v>4259.21</v>
      </c>
      <c r="AZ42" s="469">
        <v>0</v>
      </c>
      <c r="BA42" s="469">
        <v>4259.21</v>
      </c>
      <c r="BB42" s="469">
        <v>0</v>
      </c>
      <c r="BC42" s="469">
        <v>0</v>
      </c>
      <c r="BD42" s="469">
        <v>0</v>
      </c>
      <c r="BE42" s="469">
        <v>0</v>
      </c>
      <c r="BF42" s="469">
        <v>0</v>
      </c>
      <c r="BG42" s="469">
        <v>0</v>
      </c>
      <c r="BH42" s="469">
        <v>0</v>
      </c>
      <c r="BI42" s="469">
        <v>0</v>
      </c>
      <c r="BJ42" s="469">
        <v>0</v>
      </c>
      <c r="BK42" s="469">
        <v>0</v>
      </c>
      <c r="BL42" s="469">
        <v>0</v>
      </c>
      <c r="BM42" s="469">
        <v>0</v>
      </c>
    </row>
    <row r="43" spans="1:65" ht="15" customHeight="1" x14ac:dyDescent="0.25">
      <c r="A43" s="468" t="s">
        <v>134</v>
      </c>
      <c r="B43" s="469">
        <v>68923</v>
      </c>
      <c r="C43" s="469">
        <v>11050</v>
      </c>
      <c r="D43" s="469">
        <v>11050</v>
      </c>
      <c r="E43" s="469">
        <v>0</v>
      </c>
      <c r="F43" s="469">
        <v>7634</v>
      </c>
      <c r="G43" s="469">
        <v>0</v>
      </c>
      <c r="H43" s="469">
        <v>1670</v>
      </c>
      <c r="I43" s="469">
        <v>2564</v>
      </c>
      <c r="J43" s="469">
        <v>2661</v>
      </c>
      <c r="K43" s="469">
        <v>643</v>
      </c>
      <c r="L43" s="469">
        <v>96</v>
      </c>
      <c r="M43" s="469">
        <v>9949</v>
      </c>
      <c r="N43" s="469">
        <v>0</v>
      </c>
      <c r="O43" s="469">
        <v>9188</v>
      </c>
      <c r="P43" s="469">
        <v>688</v>
      </c>
      <c r="Q43" s="469">
        <v>73</v>
      </c>
      <c r="R43" s="469">
        <v>0</v>
      </c>
      <c r="S43" s="469">
        <v>3789</v>
      </c>
      <c r="T43" s="469">
        <v>0</v>
      </c>
      <c r="U43" s="469">
        <v>3665</v>
      </c>
      <c r="V43" s="469">
        <v>124</v>
      </c>
      <c r="W43" s="469">
        <v>0</v>
      </c>
      <c r="X43" s="469">
        <v>0</v>
      </c>
      <c r="Y43" s="469">
        <v>16344</v>
      </c>
      <c r="Z43" s="469">
        <v>0</v>
      </c>
      <c r="AA43" s="469">
        <v>8096</v>
      </c>
      <c r="AB43" s="469">
        <v>502</v>
      </c>
      <c r="AC43" s="469">
        <v>5824</v>
      </c>
      <c r="AD43" s="469">
        <v>1803</v>
      </c>
      <c r="AE43" s="469">
        <v>115</v>
      </c>
      <c r="AF43" s="469">
        <v>4</v>
      </c>
      <c r="AG43" s="469">
        <v>1963</v>
      </c>
      <c r="AH43" s="469">
        <v>1955</v>
      </c>
      <c r="AI43" s="469">
        <v>8</v>
      </c>
      <c r="AJ43" s="469">
        <v>10625</v>
      </c>
      <c r="AK43" s="469">
        <v>0</v>
      </c>
      <c r="AL43" s="469">
        <v>8167</v>
      </c>
      <c r="AM43" s="469">
        <v>1175</v>
      </c>
      <c r="AN43" s="469">
        <v>1283</v>
      </c>
      <c r="AO43" s="469">
        <v>0</v>
      </c>
      <c r="AP43" s="469">
        <v>0</v>
      </c>
      <c r="AQ43" s="469">
        <v>1052</v>
      </c>
      <c r="AR43" s="469">
        <v>0</v>
      </c>
      <c r="AS43" s="469">
        <v>874</v>
      </c>
      <c r="AT43" s="469">
        <v>157</v>
      </c>
      <c r="AU43" s="469">
        <v>21</v>
      </c>
      <c r="AV43" s="469">
        <v>0</v>
      </c>
      <c r="AW43" s="469">
        <v>0</v>
      </c>
      <c r="AX43" s="469">
        <v>0</v>
      </c>
      <c r="AY43" s="469">
        <v>5793</v>
      </c>
      <c r="AZ43" s="469">
        <v>0</v>
      </c>
      <c r="BA43" s="469">
        <v>5197</v>
      </c>
      <c r="BB43" s="469">
        <v>596</v>
      </c>
      <c r="BC43" s="469">
        <v>0</v>
      </c>
      <c r="BD43" s="469">
        <v>0</v>
      </c>
      <c r="BE43" s="469">
        <v>724</v>
      </c>
      <c r="BF43" s="469">
        <v>0</v>
      </c>
      <c r="BG43" s="469">
        <v>317</v>
      </c>
      <c r="BH43" s="469">
        <v>29</v>
      </c>
      <c r="BI43" s="469">
        <v>193</v>
      </c>
      <c r="BJ43" s="469">
        <v>5</v>
      </c>
      <c r="BK43" s="469">
        <v>0</v>
      </c>
      <c r="BL43" s="469">
        <v>180</v>
      </c>
      <c r="BM43" s="469">
        <v>0</v>
      </c>
    </row>
    <row r="44" spans="1:65" ht="15" customHeight="1" x14ac:dyDescent="0.25">
      <c r="A44" s="468" t="s">
        <v>329</v>
      </c>
      <c r="B44" s="469">
        <v>18625</v>
      </c>
      <c r="C44" s="469">
        <v>1357</v>
      </c>
      <c r="D44" s="469" t="s">
        <v>63</v>
      </c>
      <c r="E44" s="469" t="s">
        <v>63</v>
      </c>
      <c r="F44" s="469">
        <v>2292</v>
      </c>
      <c r="G44" s="469" t="s">
        <v>63</v>
      </c>
      <c r="H44" s="469" t="s">
        <v>63</v>
      </c>
      <c r="I44" s="469" t="s">
        <v>63</v>
      </c>
      <c r="J44" s="469" t="s">
        <v>63</v>
      </c>
      <c r="K44" s="469" t="s">
        <v>63</v>
      </c>
      <c r="L44" s="469" t="s">
        <v>63</v>
      </c>
      <c r="M44" s="469">
        <v>1396</v>
      </c>
      <c r="N44" s="469" t="s">
        <v>63</v>
      </c>
      <c r="O44" s="469" t="s">
        <v>63</v>
      </c>
      <c r="P44" s="469" t="s">
        <v>63</v>
      </c>
      <c r="Q44" s="469" t="s">
        <v>63</v>
      </c>
      <c r="R44" s="469" t="s">
        <v>63</v>
      </c>
      <c r="S44" s="469">
        <v>833</v>
      </c>
      <c r="T44" s="469" t="s">
        <v>63</v>
      </c>
      <c r="U44" s="469" t="s">
        <v>63</v>
      </c>
      <c r="V44" s="469" t="s">
        <v>63</v>
      </c>
      <c r="W44" s="469" t="s">
        <v>63</v>
      </c>
      <c r="X44" s="469" t="s">
        <v>63</v>
      </c>
      <c r="Y44" s="469">
        <v>2899</v>
      </c>
      <c r="Z44" s="469" t="s">
        <v>63</v>
      </c>
      <c r="AA44" s="469" t="s">
        <v>63</v>
      </c>
      <c r="AB44" s="469" t="s">
        <v>63</v>
      </c>
      <c r="AC44" s="469" t="s">
        <v>63</v>
      </c>
      <c r="AD44" s="469" t="s">
        <v>63</v>
      </c>
      <c r="AE44" s="469" t="s">
        <v>63</v>
      </c>
      <c r="AF44" s="469" t="s">
        <v>63</v>
      </c>
      <c r="AG44" s="469">
        <v>289</v>
      </c>
      <c r="AH44" s="469" t="s">
        <v>63</v>
      </c>
      <c r="AI44" s="469" t="s">
        <v>63</v>
      </c>
      <c r="AJ44" s="469">
        <v>2714</v>
      </c>
      <c r="AK44" s="469" t="s">
        <v>63</v>
      </c>
      <c r="AL44" s="469" t="s">
        <v>63</v>
      </c>
      <c r="AM44" s="469" t="s">
        <v>63</v>
      </c>
      <c r="AN44" s="469" t="s">
        <v>63</v>
      </c>
      <c r="AO44" s="469" t="s">
        <v>63</v>
      </c>
      <c r="AP44" s="469" t="s">
        <v>63</v>
      </c>
      <c r="AQ44" s="469">
        <v>2116</v>
      </c>
      <c r="AR44" s="469" t="s">
        <v>63</v>
      </c>
      <c r="AS44" s="469" t="s">
        <v>63</v>
      </c>
      <c r="AT44" s="469" t="s">
        <v>63</v>
      </c>
      <c r="AU44" s="469" t="s">
        <v>63</v>
      </c>
      <c r="AV44" s="469" t="s">
        <v>63</v>
      </c>
      <c r="AW44" s="469" t="s">
        <v>63</v>
      </c>
      <c r="AX44" s="469" t="s">
        <v>63</v>
      </c>
      <c r="AY44" s="469">
        <v>3504</v>
      </c>
      <c r="AZ44" s="469" t="s">
        <v>63</v>
      </c>
      <c r="BA44" s="469" t="s">
        <v>63</v>
      </c>
      <c r="BB44" s="469" t="s">
        <v>63</v>
      </c>
      <c r="BC44" s="469" t="s">
        <v>63</v>
      </c>
      <c r="BD44" s="469" t="s">
        <v>63</v>
      </c>
      <c r="BE44" s="469">
        <v>1225</v>
      </c>
      <c r="BF44" s="469" t="s">
        <v>63</v>
      </c>
      <c r="BG44" s="469" t="s">
        <v>63</v>
      </c>
      <c r="BH44" s="469" t="s">
        <v>63</v>
      </c>
      <c r="BI44" s="469" t="s">
        <v>63</v>
      </c>
      <c r="BJ44" s="469" t="s">
        <v>63</v>
      </c>
      <c r="BK44" s="469" t="s">
        <v>63</v>
      </c>
      <c r="BL44" s="469" t="s">
        <v>63</v>
      </c>
      <c r="BM44" s="469">
        <v>0</v>
      </c>
    </row>
    <row r="45" spans="1:65" x14ac:dyDescent="0.25">
      <c r="A45" s="468" t="s">
        <v>138</v>
      </c>
      <c r="B45" s="469">
        <v>54891</v>
      </c>
      <c r="C45" s="469" t="s">
        <v>63</v>
      </c>
      <c r="D45" s="469" t="s">
        <v>63</v>
      </c>
      <c r="E45" s="469" t="s">
        <v>63</v>
      </c>
      <c r="F45" s="469" t="s">
        <v>63</v>
      </c>
      <c r="G45" s="469" t="s">
        <v>63</v>
      </c>
      <c r="H45" s="469" t="s">
        <v>63</v>
      </c>
      <c r="I45" s="469" t="s">
        <v>63</v>
      </c>
      <c r="J45" s="469" t="s">
        <v>63</v>
      </c>
      <c r="K45" s="469" t="s">
        <v>63</v>
      </c>
      <c r="L45" s="469" t="s">
        <v>63</v>
      </c>
      <c r="M45" s="469" t="s">
        <v>63</v>
      </c>
      <c r="N45" s="469" t="s">
        <v>63</v>
      </c>
      <c r="O45" s="469" t="s">
        <v>63</v>
      </c>
      <c r="P45" s="469" t="s">
        <v>63</v>
      </c>
      <c r="Q45" s="469" t="s">
        <v>63</v>
      </c>
      <c r="R45" s="469" t="s">
        <v>63</v>
      </c>
      <c r="S45" s="469" t="s">
        <v>63</v>
      </c>
      <c r="T45" s="469" t="s">
        <v>63</v>
      </c>
      <c r="U45" s="469" t="s">
        <v>63</v>
      </c>
      <c r="V45" s="469" t="s">
        <v>63</v>
      </c>
      <c r="W45" s="469" t="s">
        <v>63</v>
      </c>
      <c r="X45" s="469" t="s">
        <v>63</v>
      </c>
      <c r="Y45" s="469" t="s">
        <v>63</v>
      </c>
      <c r="Z45" s="469" t="s">
        <v>63</v>
      </c>
      <c r="AA45" s="469" t="s">
        <v>63</v>
      </c>
      <c r="AB45" s="469" t="s">
        <v>63</v>
      </c>
      <c r="AC45" s="469" t="s">
        <v>63</v>
      </c>
      <c r="AD45" s="469" t="s">
        <v>63</v>
      </c>
      <c r="AE45" s="469" t="s">
        <v>63</v>
      </c>
      <c r="AF45" s="469" t="s">
        <v>63</v>
      </c>
      <c r="AG45" s="469" t="s">
        <v>63</v>
      </c>
      <c r="AH45" s="469" t="s">
        <v>63</v>
      </c>
      <c r="AI45" s="469" t="s">
        <v>63</v>
      </c>
      <c r="AJ45" s="469" t="s">
        <v>63</v>
      </c>
      <c r="AK45" s="469" t="s">
        <v>63</v>
      </c>
      <c r="AL45" s="469" t="s">
        <v>63</v>
      </c>
      <c r="AM45" s="469" t="s">
        <v>63</v>
      </c>
      <c r="AN45" s="469" t="s">
        <v>63</v>
      </c>
      <c r="AO45" s="469" t="s">
        <v>63</v>
      </c>
      <c r="AP45" s="469" t="s">
        <v>63</v>
      </c>
      <c r="AQ45" s="469" t="s">
        <v>63</v>
      </c>
      <c r="AR45" s="469" t="s">
        <v>63</v>
      </c>
      <c r="AS45" s="469" t="s">
        <v>63</v>
      </c>
      <c r="AT45" s="469" t="s">
        <v>63</v>
      </c>
      <c r="AU45" s="469" t="s">
        <v>63</v>
      </c>
      <c r="AV45" s="469" t="s">
        <v>63</v>
      </c>
      <c r="AW45" s="469" t="s">
        <v>63</v>
      </c>
      <c r="AX45" s="469" t="s">
        <v>63</v>
      </c>
      <c r="AY45" s="469" t="s">
        <v>63</v>
      </c>
      <c r="AZ45" s="469" t="s">
        <v>63</v>
      </c>
      <c r="BA45" s="469" t="s">
        <v>63</v>
      </c>
      <c r="BB45" s="469" t="s">
        <v>63</v>
      </c>
      <c r="BC45" s="469" t="s">
        <v>63</v>
      </c>
      <c r="BD45" s="469" t="s">
        <v>63</v>
      </c>
      <c r="BE45" s="469" t="s">
        <v>63</v>
      </c>
      <c r="BF45" s="469" t="s">
        <v>63</v>
      </c>
      <c r="BG45" s="469" t="s">
        <v>63</v>
      </c>
      <c r="BH45" s="469" t="s">
        <v>63</v>
      </c>
      <c r="BI45" s="469" t="s">
        <v>63</v>
      </c>
      <c r="BJ45" s="469" t="s">
        <v>63</v>
      </c>
      <c r="BK45" s="469" t="s">
        <v>63</v>
      </c>
      <c r="BL45" s="469" t="s">
        <v>63</v>
      </c>
      <c r="BM45" s="469">
        <v>54891</v>
      </c>
    </row>
    <row r="46" spans="1:65" x14ac:dyDescent="0.25">
      <c r="A46" s="468" t="s">
        <v>330</v>
      </c>
      <c r="B46" s="469">
        <v>466</v>
      </c>
      <c r="C46" s="469">
        <v>53</v>
      </c>
      <c r="D46" s="469" t="s">
        <v>63</v>
      </c>
      <c r="E46" s="469" t="s">
        <v>63</v>
      </c>
      <c r="F46" s="469">
        <v>38</v>
      </c>
      <c r="G46" s="469" t="s">
        <v>63</v>
      </c>
      <c r="H46" s="469" t="s">
        <v>63</v>
      </c>
      <c r="I46" s="469" t="s">
        <v>63</v>
      </c>
      <c r="J46" s="469" t="s">
        <v>63</v>
      </c>
      <c r="K46" s="469" t="s">
        <v>63</v>
      </c>
      <c r="L46" s="469" t="s">
        <v>63</v>
      </c>
      <c r="M46" s="469">
        <v>59</v>
      </c>
      <c r="N46" s="469" t="s">
        <v>63</v>
      </c>
      <c r="O46" s="469" t="s">
        <v>63</v>
      </c>
      <c r="P46" s="469" t="s">
        <v>63</v>
      </c>
      <c r="Q46" s="469" t="s">
        <v>63</v>
      </c>
      <c r="R46" s="469" t="s">
        <v>63</v>
      </c>
      <c r="S46" s="469">
        <v>25</v>
      </c>
      <c r="T46" s="469" t="s">
        <v>63</v>
      </c>
      <c r="U46" s="469" t="s">
        <v>63</v>
      </c>
      <c r="V46" s="469" t="s">
        <v>63</v>
      </c>
      <c r="W46" s="469" t="s">
        <v>63</v>
      </c>
      <c r="X46" s="469" t="s">
        <v>63</v>
      </c>
      <c r="Y46" s="469">
        <v>106</v>
      </c>
      <c r="Z46" s="469" t="s">
        <v>63</v>
      </c>
      <c r="AA46" s="469" t="s">
        <v>63</v>
      </c>
      <c r="AB46" s="469" t="s">
        <v>63</v>
      </c>
      <c r="AC46" s="469" t="s">
        <v>63</v>
      </c>
      <c r="AD46" s="469" t="s">
        <v>63</v>
      </c>
      <c r="AE46" s="469" t="s">
        <v>63</v>
      </c>
      <c r="AF46" s="469" t="s">
        <v>63</v>
      </c>
      <c r="AG46" s="469">
        <v>15</v>
      </c>
      <c r="AH46" s="469" t="s">
        <v>63</v>
      </c>
      <c r="AI46" s="469" t="s">
        <v>63</v>
      </c>
      <c r="AJ46" s="469">
        <v>87</v>
      </c>
      <c r="AK46" s="469" t="s">
        <v>63</v>
      </c>
      <c r="AL46" s="469" t="s">
        <v>63</v>
      </c>
      <c r="AM46" s="469" t="s">
        <v>63</v>
      </c>
      <c r="AN46" s="469" t="s">
        <v>63</v>
      </c>
      <c r="AO46" s="469" t="s">
        <v>63</v>
      </c>
      <c r="AP46" s="469" t="s">
        <v>63</v>
      </c>
      <c r="AQ46" s="469">
        <v>33</v>
      </c>
      <c r="AR46" s="469" t="s">
        <v>63</v>
      </c>
      <c r="AS46" s="469" t="s">
        <v>63</v>
      </c>
      <c r="AT46" s="469" t="s">
        <v>63</v>
      </c>
      <c r="AU46" s="469" t="s">
        <v>63</v>
      </c>
      <c r="AV46" s="469" t="s">
        <v>63</v>
      </c>
      <c r="AW46" s="469" t="s">
        <v>63</v>
      </c>
      <c r="AX46" s="469" t="s">
        <v>63</v>
      </c>
      <c r="AY46" s="469">
        <v>50</v>
      </c>
      <c r="AZ46" s="469" t="s">
        <v>63</v>
      </c>
      <c r="BA46" s="469" t="s">
        <v>63</v>
      </c>
      <c r="BB46" s="469" t="s">
        <v>63</v>
      </c>
      <c r="BC46" s="469" t="s">
        <v>63</v>
      </c>
      <c r="BD46" s="469" t="s">
        <v>63</v>
      </c>
      <c r="BE46" s="469">
        <v>0</v>
      </c>
      <c r="BF46" s="469" t="s">
        <v>63</v>
      </c>
      <c r="BG46" s="469" t="s">
        <v>63</v>
      </c>
      <c r="BH46" s="469" t="s">
        <v>63</v>
      </c>
      <c r="BI46" s="469" t="s">
        <v>63</v>
      </c>
      <c r="BJ46" s="469" t="s">
        <v>63</v>
      </c>
      <c r="BK46" s="469" t="s">
        <v>63</v>
      </c>
      <c r="BL46" s="469" t="s">
        <v>63</v>
      </c>
      <c r="BM46" s="469">
        <v>0</v>
      </c>
    </row>
    <row r="47" spans="1:65" x14ac:dyDescent="0.25">
      <c r="A47" s="468" t="s">
        <v>331</v>
      </c>
      <c r="B47" s="469">
        <v>106</v>
      </c>
      <c r="C47" s="469">
        <v>76</v>
      </c>
      <c r="D47" s="469" t="s">
        <v>63</v>
      </c>
      <c r="E47" s="469" t="s">
        <v>63</v>
      </c>
      <c r="F47" s="469">
        <v>3</v>
      </c>
      <c r="G47" s="469" t="s">
        <v>63</v>
      </c>
      <c r="H47" s="469" t="s">
        <v>63</v>
      </c>
      <c r="I47" s="469" t="s">
        <v>63</v>
      </c>
      <c r="J47" s="469" t="s">
        <v>63</v>
      </c>
      <c r="K47" s="469" t="s">
        <v>63</v>
      </c>
      <c r="L47" s="469" t="s">
        <v>63</v>
      </c>
      <c r="M47" s="469">
        <v>5</v>
      </c>
      <c r="N47" s="469" t="s">
        <v>63</v>
      </c>
      <c r="O47" s="469" t="s">
        <v>63</v>
      </c>
      <c r="P47" s="469" t="s">
        <v>63</v>
      </c>
      <c r="Q47" s="469" t="s">
        <v>63</v>
      </c>
      <c r="R47" s="469" t="s">
        <v>63</v>
      </c>
      <c r="S47" s="469">
        <v>13</v>
      </c>
      <c r="T47" s="469" t="s">
        <v>63</v>
      </c>
      <c r="U47" s="469" t="s">
        <v>63</v>
      </c>
      <c r="V47" s="469" t="s">
        <v>63</v>
      </c>
      <c r="W47" s="469" t="s">
        <v>63</v>
      </c>
      <c r="X47" s="469" t="s">
        <v>63</v>
      </c>
      <c r="Y47" s="469">
        <v>9</v>
      </c>
      <c r="Z47" s="469" t="s">
        <v>63</v>
      </c>
      <c r="AA47" s="469" t="s">
        <v>63</v>
      </c>
      <c r="AB47" s="469" t="s">
        <v>63</v>
      </c>
      <c r="AC47" s="469" t="s">
        <v>63</v>
      </c>
      <c r="AD47" s="469" t="s">
        <v>63</v>
      </c>
      <c r="AE47" s="469" t="s">
        <v>63</v>
      </c>
      <c r="AF47" s="469" t="s">
        <v>63</v>
      </c>
      <c r="AG47" s="469">
        <v>0</v>
      </c>
      <c r="AH47" s="469" t="s">
        <v>63</v>
      </c>
      <c r="AI47" s="469" t="s">
        <v>63</v>
      </c>
      <c r="AJ47" s="469">
        <v>0</v>
      </c>
      <c r="AK47" s="469" t="s">
        <v>63</v>
      </c>
      <c r="AL47" s="469" t="s">
        <v>63</v>
      </c>
      <c r="AM47" s="469" t="s">
        <v>63</v>
      </c>
      <c r="AN47" s="469" t="s">
        <v>63</v>
      </c>
      <c r="AO47" s="469" t="s">
        <v>63</v>
      </c>
      <c r="AP47" s="469" t="s">
        <v>63</v>
      </c>
      <c r="AQ47" s="469">
        <v>0</v>
      </c>
      <c r="AR47" s="469" t="s">
        <v>63</v>
      </c>
      <c r="AS47" s="469" t="s">
        <v>63</v>
      </c>
      <c r="AT47" s="469" t="s">
        <v>63</v>
      </c>
      <c r="AU47" s="469" t="s">
        <v>63</v>
      </c>
      <c r="AV47" s="469" t="s">
        <v>63</v>
      </c>
      <c r="AW47" s="469" t="s">
        <v>63</v>
      </c>
      <c r="AX47" s="469" t="s">
        <v>63</v>
      </c>
      <c r="AY47" s="469">
        <v>0</v>
      </c>
      <c r="AZ47" s="469" t="s">
        <v>63</v>
      </c>
      <c r="BA47" s="469" t="s">
        <v>63</v>
      </c>
      <c r="BB47" s="469" t="s">
        <v>63</v>
      </c>
      <c r="BC47" s="469" t="s">
        <v>63</v>
      </c>
      <c r="BD47" s="469" t="s">
        <v>63</v>
      </c>
      <c r="BE47" s="469">
        <v>0</v>
      </c>
      <c r="BF47" s="469" t="s">
        <v>63</v>
      </c>
      <c r="BG47" s="469" t="s">
        <v>63</v>
      </c>
      <c r="BH47" s="469" t="s">
        <v>63</v>
      </c>
      <c r="BI47" s="469" t="s">
        <v>63</v>
      </c>
      <c r="BJ47" s="469" t="s">
        <v>63</v>
      </c>
      <c r="BK47" s="469" t="s">
        <v>63</v>
      </c>
      <c r="BL47" s="469" t="s">
        <v>63</v>
      </c>
      <c r="BM47" s="469">
        <v>0</v>
      </c>
    </row>
    <row r="48" spans="1:65" x14ac:dyDescent="0.25">
      <c r="A48" s="468" t="s">
        <v>332</v>
      </c>
      <c r="B48" s="469">
        <v>22528</v>
      </c>
      <c r="C48" s="469">
        <v>958</v>
      </c>
      <c r="D48" s="469">
        <v>958</v>
      </c>
      <c r="E48" s="469">
        <v>0</v>
      </c>
      <c r="F48" s="469">
        <v>3877</v>
      </c>
      <c r="G48" s="469">
        <v>0</v>
      </c>
      <c r="H48" s="469">
        <v>279</v>
      </c>
      <c r="I48" s="469">
        <v>1242</v>
      </c>
      <c r="J48" s="469">
        <v>2356</v>
      </c>
      <c r="K48" s="469">
        <v>0</v>
      </c>
      <c r="L48" s="469">
        <v>0</v>
      </c>
      <c r="M48" s="469">
        <v>2949</v>
      </c>
      <c r="N48" s="469">
        <v>0</v>
      </c>
      <c r="O48" s="469">
        <v>2799</v>
      </c>
      <c r="P48" s="469">
        <v>150</v>
      </c>
      <c r="Q48" s="469">
        <v>0</v>
      </c>
      <c r="R48" s="469">
        <v>0</v>
      </c>
      <c r="S48" s="469">
        <v>2637</v>
      </c>
      <c r="T48" s="469">
        <v>0</v>
      </c>
      <c r="U48" s="469">
        <v>2464</v>
      </c>
      <c r="V48" s="469">
        <v>173</v>
      </c>
      <c r="W48" s="469">
        <v>0</v>
      </c>
      <c r="X48" s="469">
        <v>0</v>
      </c>
      <c r="Y48" s="469">
        <v>5987</v>
      </c>
      <c r="Z48" s="469">
        <v>713</v>
      </c>
      <c r="AA48" s="469">
        <v>2128</v>
      </c>
      <c r="AB48" s="469">
        <v>419</v>
      </c>
      <c r="AC48" s="469">
        <v>2102</v>
      </c>
      <c r="AD48" s="469">
        <v>625</v>
      </c>
      <c r="AE48" s="469">
        <v>0</v>
      </c>
      <c r="AF48" s="469">
        <v>0</v>
      </c>
      <c r="AG48" s="469">
        <v>333</v>
      </c>
      <c r="AH48" s="469">
        <v>333</v>
      </c>
      <c r="AI48" s="469">
        <v>0</v>
      </c>
      <c r="AJ48" s="469">
        <v>2687</v>
      </c>
      <c r="AK48" s="469">
        <v>0</v>
      </c>
      <c r="AL48" s="469">
        <v>2344</v>
      </c>
      <c r="AM48" s="469">
        <v>124</v>
      </c>
      <c r="AN48" s="469">
        <v>219</v>
      </c>
      <c r="AO48" s="469">
        <v>0</v>
      </c>
      <c r="AP48" s="469">
        <v>0</v>
      </c>
      <c r="AQ48" s="469">
        <v>1889</v>
      </c>
      <c r="AR48" s="469">
        <v>0</v>
      </c>
      <c r="AS48" s="469">
        <v>1541</v>
      </c>
      <c r="AT48" s="469">
        <v>26</v>
      </c>
      <c r="AU48" s="469">
        <v>43</v>
      </c>
      <c r="AV48" s="469">
        <v>279</v>
      </c>
      <c r="AW48" s="469">
        <v>0</v>
      </c>
      <c r="AX48" s="469">
        <v>0</v>
      </c>
      <c r="AY48" s="469">
        <v>1091</v>
      </c>
      <c r="AZ48" s="469">
        <v>0</v>
      </c>
      <c r="BA48" s="469">
        <v>986</v>
      </c>
      <c r="BB48" s="469">
        <v>105</v>
      </c>
      <c r="BC48" s="469">
        <v>0</v>
      </c>
      <c r="BD48" s="469">
        <v>0</v>
      </c>
      <c r="BE48" s="469">
        <v>120</v>
      </c>
      <c r="BF48" s="469">
        <v>0</v>
      </c>
      <c r="BG48" s="469">
        <v>101</v>
      </c>
      <c r="BH48" s="469">
        <v>0</v>
      </c>
      <c r="BI48" s="469">
        <v>19</v>
      </c>
      <c r="BJ48" s="469">
        <v>0</v>
      </c>
      <c r="BK48" s="469">
        <v>0</v>
      </c>
      <c r="BL48" s="469">
        <v>0</v>
      </c>
      <c r="BM48" s="469">
        <v>0</v>
      </c>
    </row>
    <row r="49" spans="1:65" x14ac:dyDescent="0.25">
      <c r="A49" s="468" t="s">
        <v>333</v>
      </c>
      <c r="B49" s="469">
        <v>5363</v>
      </c>
      <c r="C49" s="469">
        <v>707</v>
      </c>
      <c r="D49" s="469">
        <v>707</v>
      </c>
      <c r="E49" s="469">
        <v>0</v>
      </c>
      <c r="F49" s="469">
        <v>118</v>
      </c>
      <c r="G49" s="469">
        <v>118</v>
      </c>
      <c r="H49" s="469">
        <v>0</v>
      </c>
      <c r="I49" s="469">
        <v>0</v>
      </c>
      <c r="J49" s="469">
        <v>0</v>
      </c>
      <c r="K49" s="469">
        <v>0</v>
      </c>
      <c r="L49" s="469">
        <v>0</v>
      </c>
      <c r="M49" s="469">
        <v>676</v>
      </c>
      <c r="N49" s="469">
        <v>676</v>
      </c>
      <c r="O49" s="469">
        <v>0</v>
      </c>
      <c r="P49" s="469">
        <v>0</v>
      </c>
      <c r="Q49" s="469">
        <v>0</v>
      </c>
      <c r="R49" s="469">
        <v>0</v>
      </c>
      <c r="S49" s="469">
        <v>495</v>
      </c>
      <c r="T49" s="469">
        <v>495</v>
      </c>
      <c r="U49" s="469">
        <v>0</v>
      </c>
      <c r="V49" s="469">
        <v>0</v>
      </c>
      <c r="W49" s="469">
        <v>0</v>
      </c>
      <c r="X49" s="469">
        <v>0</v>
      </c>
      <c r="Y49" s="469">
        <v>95</v>
      </c>
      <c r="Z49" s="469">
        <v>95</v>
      </c>
      <c r="AA49" s="469">
        <v>0</v>
      </c>
      <c r="AB49" s="469">
        <v>0</v>
      </c>
      <c r="AC49" s="469">
        <v>0</v>
      </c>
      <c r="AD49" s="469">
        <v>0</v>
      </c>
      <c r="AE49" s="469">
        <v>0</v>
      </c>
      <c r="AF49" s="469">
        <v>0</v>
      </c>
      <c r="AG49" s="469">
        <v>25</v>
      </c>
      <c r="AH49" s="469">
        <v>25</v>
      </c>
      <c r="AI49" s="469">
        <v>0</v>
      </c>
      <c r="AJ49" s="469">
        <v>156</v>
      </c>
      <c r="AK49" s="469">
        <v>156</v>
      </c>
      <c r="AL49" s="469">
        <v>0</v>
      </c>
      <c r="AM49" s="469">
        <v>0</v>
      </c>
      <c r="AN49" s="469">
        <v>0</v>
      </c>
      <c r="AO49" s="469">
        <v>0</v>
      </c>
      <c r="AP49" s="469">
        <v>0</v>
      </c>
      <c r="AQ49" s="469">
        <v>357</v>
      </c>
      <c r="AR49" s="469">
        <v>357</v>
      </c>
      <c r="AS49" s="469">
        <v>0</v>
      </c>
      <c r="AT49" s="469">
        <v>0</v>
      </c>
      <c r="AU49" s="469">
        <v>0</v>
      </c>
      <c r="AV49" s="469">
        <v>0</v>
      </c>
      <c r="AW49" s="469">
        <v>0</v>
      </c>
      <c r="AX49" s="469">
        <v>0</v>
      </c>
      <c r="AY49" s="469">
        <v>2686</v>
      </c>
      <c r="AZ49" s="469">
        <v>2686</v>
      </c>
      <c r="BA49" s="469">
        <v>0</v>
      </c>
      <c r="BB49" s="469">
        <v>0</v>
      </c>
      <c r="BC49" s="469">
        <v>0</v>
      </c>
      <c r="BD49" s="469">
        <v>0</v>
      </c>
      <c r="BE49" s="469">
        <v>0</v>
      </c>
      <c r="BF49" s="469">
        <v>0</v>
      </c>
      <c r="BG49" s="469">
        <v>0</v>
      </c>
      <c r="BH49" s="469">
        <v>0</v>
      </c>
      <c r="BI49" s="469">
        <v>0</v>
      </c>
      <c r="BJ49" s="469">
        <v>0</v>
      </c>
      <c r="BK49" s="469">
        <v>0</v>
      </c>
      <c r="BL49" s="469">
        <v>0</v>
      </c>
      <c r="BM49" s="469">
        <v>48</v>
      </c>
    </row>
    <row r="50" spans="1:65" x14ac:dyDescent="0.25">
      <c r="A50" s="470" t="s">
        <v>334</v>
      </c>
      <c r="B50" s="469">
        <v>417</v>
      </c>
      <c r="C50" s="469">
        <v>31</v>
      </c>
      <c r="D50" s="469">
        <v>31</v>
      </c>
      <c r="E50" s="469">
        <v>0</v>
      </c>
      <c r="F50" s="469">
        <v>33</v>
      </c>
      <c r="G50" s="469">
        <v>0</v>
      </c>
      <c r="H50" s="469">
        <v>5</v>
      </c>
      <c r="I50" s="469">
        <v>16</v>
      </c>
      <c r="J50" s="469">
        <v>12</v>
      </c>
      <c r="K50" s="469">
        <v>0</v>
      </c>
      <c r="L50" s="469">
        <v>0</v>
      </c>
      <c r="M50" s="469">
        <v>45</v>
      </c>
      <c r="N50" s="469">
        <v>0</v>
      </c>
      <c r="O50" s="469">
        <v>44</v>
      </c>
      <c r="P50" s="469">
        <v>1</v>
      </c>
      <c r="Q50" s="469">
        <v>0</v>
      </c>
      <c r="R50" s="469">
        <v>0</v>
      </c>
      <c r="S50" s="469">
        <v>51</v>
      </c>
      <c r="T50" s="469">
        <v>0</v>
      </c>
      <c r="U50" s="469">
        <v>33</v>
      </c>
      <c r="V50" s="469">
        <v>18</v>
      </c>
      <c r="W50" s="469">
        <v>0</v>
      </c>
      <c r="X50" s="469">
        <v>0</v>
      </c>
      <c r="Y50" s="469">
        <v>92</v>
      </c>
      <c r="Z50" s="469">
        <v>0</v>
      </c>
      <c r="AA50" s="469">
        <v>27</v>
      </c>
      <c r="AB50" s="469">
        <v>11</v>
      </c>
      <c r="AC50" s="469">
        <v>49</v>
      </c>
      <c r="AD50" s="469">
        <v>5</v>
      </c>
      <c r="AE50" s="469">
        <v>0</v>
      </c>
      <c r="AF50" s="469">
        <v>0</v>
      </c>
      <c r="AG50" s="469">
        <v>8</v>
      </c>
      <c r="AH50" s="469">
        <v>8</v>
      </c>
      <c r="AI50" s="469">
        <v>0</v>
      </c>
      <c r="AJ50" s="469">
        <v>85</v>
      </c>
      <c r="AK50" s="469">
        <v>0</v>
      </c>
      <c r="AL50" s="469">
        <v>67</v>
      </c>
      <c r="AM50" s="469">
        <v>0</v>
      </c>
      <c r="AN50" s="469">
        <v>18</v>
      </c>
      <c r="AO50" s="469">
        <v>0</v>
      </c>
      <c r="AP50" s="469">
        <v>0</v>
      </c>
      <c r="AQ50" s="469">
        <v>16</v>
      </c>
      <c r="AR50" s="469">
        <v>0</v>
      </c>
      <c r="AS50" s="469">
        <v>7</v>
      </c>
      <c r="AT50" s="469">
        <v>3</v>
      </c>
      <c r="AU50" s="469">
        <v>0</v>
      </c>
      <c r="AV50" s="469">
        <v>6</v>
      </c>
      <c r="AW50" s="469">
        <v>0</v>
      </c>
      <c r="AX50" s="469">
        <v>0</v>
      </c>
      <c r="AY50" s="469">
        <v>56</v>
      </c>
      <c r="AZ50" s="469">
        <v>0</v>
      </c>
      <c r="BA50" s="469">
        <v>56</v>
      </c>
      <c r="BB50" s="469">
        <v>0</v>
      </c>
      <c r="BC50" s="469">
        <v>0</v>
      </c>
      <c r="BD50" s="469">
        <v>0</v>
      </c>
      <c r="BE50" s="469">
        <v>0</v>
      </c>
      <c r="BF50" s="469">
        <v>0</v>
      </c>
      <c r="BG50" s="469">
        <v>0</v>
      </c>
      <c r="BH50" s="469">
        <v>0</v>
      </c>
      <c r="BI50" s="469">
        <v>0</v>
      </c>
      <c r="BJ50" s="469">
        <v>0</v>
      </c>
      <c r="BK50" s="469">
        <v>0</v>
      </c>
      <c r="BL50" s="469">
        <v>0</v>
      </c>
      <c r="BM50" s="469">
        <v>0</v>
      </c>
    </row>
    <row r="51" spans="1:65" x14ac:dyDescent="0.25">
      <c r="A51" s="468" t="s">
        <v>139</v>
      </c>
      <c r="B51" s="469">
        <v>29632</v>
      </c>
      <c r="C51" s="469">
        <v>1927</v>
      </c>
      <c r="D51" s="469">
        <v>1927</v>
      </c>
      <c r="E51" s="469">
        <v>0</v>
      </c>
      <c r="F51" s="469">
        <v>3468</v>
      </c>
      <c r="G51" s="469">
        <v>0</v>
      </c>
      <c r="H51" s="469">
        <v>558</v>
      </c>
      <c r="I51" s="469">
        <v>1608</v>
      </c>
      <c r="J51" s="469">
        <v>1302</v>
      </c>
      <c r="K51" s="469">
        <v>0</v>
      </c>
      <c r="L51" s="469">
        <v>0</v>
      </c>
      <c r="M51" s="469">
        <v>5267</v>
      </c>
      <c r="N51" s="469">
        <v>0</v>
      </c>
      <c r="O51" s="469">
        <v>5067</v>
      </c>
      <c r="P51" s="469">
        <v>200</v>
      </c>
      <c r="Q51" s="469">
        <v>0</v>
      </c>
      <c r="R51" s="469">
        <v>0</v>
      </c>
      <c r="S51" s="469">
        <v>2669</v>
      </c>
      <c r="T51" s="469">
        <v>0</v>
      </c>
      <c r="U51" s="469">
        <v>721</v>
      </c>
      <c r="V51" s="469">
        <v>1667</v>
      </c>
      <c r="W51" s="469">
        <v>281</v>
      </c>
      <c r="X51" s="469">
        <v>0</v>
      </c>
      <c r="Y51" s="469">
        <v>4590</v>
      </c>
      <c r="Z51" s="469">
        <v>0</v>
      </c>
      <c r="AA51" s="469">
        <v>1195</v>
      </c>
      <c r="AB51" s="469">
        <v>170</v>
      </c>
      <c r="AC51" s="469">
        <v>2510</v>
      </c>
      <c r="AD51" s="469">
        <v>386</v>
      </c>
      <c r="AE51" s="469">
        <v>329</v>
      </c>
      <c r="AF51" s="469">
        <v>0</v>
      </c>
      <c r="AG51" s="469">
        <v>2033</v>
      </c>
      <c r="AH51" s="469">
        <v>1927</v>
      </c>
      <c r="AI51" s="469">
        <v>106</v>
      </c>
      <c r="AJ51" s="469">
        <v>5548</v>
      </c>
      <c r="AK51" s="469">
        <v>0</v>
      </c>
      <c r="AL51" s="469">
        <v>3948</v>
      </c>
      <c r="AM51" s="469">
        <v>1001</v>
      </c>
      <c r="AN51" s="469">
        <v>579</v>
      </c>
      <c r="AO51" s="469">
        <v>20</v>
      </c>
      <c r="AP51" s="469">
        <v>0</v>
      </c>
      <c r="AQ51" s="469">
        <v>1064</v>
      </c>
      <c r="AR51" s="469">
        <v>0</v>
      </c>
      <c r="AS51" s="469">
        <v>506</v>
      </c>
      <c r="AT51" s="469">
        <v>78</v>
      </c>
      <c r="AU51" s="469">
        <v>4</v>
      </c>
      <c r="AV51" s="469">
        <v>476</v>
      </c>
      <c r="AW51" s="469">
        <v>0</v>
      </c>
      <c r="AX51" s="469">
        <v>0</v>
      </c>
      <c r="AY51" s="469">
        <v>2518</v>
      </c>
      <c r="AZ51" s="469">
        <v>0</v>
      </c>
      <c r="BA51" s="469">
        <v>2518</v>
      </c>
      <c r="BB51" s="469">
        <v>0</v>
      </c>
      <c r="BC51" s="469">
        <v>0</v>
      </c>
      <c r="BD51" s="469">
        <v>0</v>
      </c>
      <c r="BE51" s="469">
        <v>503</v>
      </c>
      <c r="BF51" s="469">
        <v>0</v>
      </c>
      <c r="BG51" s="469">
        <v>0</v>
      </c>
      <c r="BH51" s="469">
        <v>0</v>
      </c>
      <c r="BI51" s="469">
        <v>232</v>
      </c>
      <c r="BJ51" s="469">
        <v>271</v>
      </c>
      <c r="BK51" s="469">
        <v>0</v>
      </c>
      <c r="BL51" s="469">
        <v>0</v>
      </c>
      <c r="BM51" s="469">
        <v>45</v>
      </c>
    </row>
    <row r="56" spans="1:65" ht="15" customHeight="1" x14ac:dyDescent="0.25">
      <c r="A56" s="471" t="s">
        <v>183</v>
      </c>
      <c r="B56" s="1127" t="s">
        <v>319</v>
      </c>
      <c r="C56" s="1127" t="s">
        <v>320</v>
      </c>
      <c r="D56" s="1127" t="s">
        <v>320</v>
      </c>
      <c r="E56" s="1127"/>
      <c r="F56" s="1127" t="s">
        <v>321</v>
      </c>
      <c r="G56" s="1127" t="s">
        <v>321</v>
      </c>
      <c r="H56" s="1127"/>
      <c r="I56" s="1127"/>
      <c r="J56" s="1127"/>
      <c r="K56" s="1127"/>
      <c r="L56" s="1127"/>
      <c r="M56" s="1127" t="s">
        <v>322</v>
      </c>
      <c r="N56" s="1127" t="s">
        <v>322</v>
      </c>
      <c r="O56" s="1127"/>
      <c r="P56" s="1127"/>
      <c r="Q56" s="1127"/>
      <c r="R56" s="1127"/>
      <c r="S56" s="1127" t="s">
        <v>323</v>
      </c>
      <c r="T56" s="1127" t="s">
        <v>323</v>
      </c>
      <c r="U56" s="1127"/>
      <c r="V56" s="1127"/>
      <c r="W56" s="1127"/>
      <c r="X56" s="1127"/>
      <c r="Y56" s="1129" t="s">
        <v>324</v>
      </c>
      <c r="Z56" s="1129" t="s">
        <v>324</v>
      </c>
      <c r="AA56" s="1129"/>
      <c r="AB56" s="1129"/>
      <c r="AC56" s="1129"/>
      <c r="AD56" s="1129"/>
      <c r="AE56" s="1129"/>
      <c r="AF56" s="1129"/>
      <c r="AG56" s="1128" t="s">
        <v>325</v>
      </c>
      <c r="AH56" s="1128" t="s">
        <v>325</v>
      </c>
      <c r="AI56" s="1128"/>
      <c r="AJ56" s="1128" t="s">
        <v>215</v>
      </c>
      <c r="AK56" s="1128" t="s">
        <v>215</v>
      </c>
      <c r="AL56" s="1128"/>
      <c r="AM56" s="1128"/>
      <c r="AN56" s="1128"/>
      <c r="AO56" s="1128"/>
      <c r="AP56" s="1128"/>
      <c r="AQ56" s="1128" t="s">
        <v>326</v>
      </c>
      <c r="AR56" s="1128" t="s">
        <v>326</v>
      </c>
      <c r="AS56" s="1128"/>
      <c r="AT56" s="1128"/>
      <c r="AU56" s="1128"/>
      <c r="AV56" s="1128"/>
      <c r="AW56" s="1128"/>
      <c r="AX56" s="1128"/>
      <c r="AY56" s="1128" t="s">
        <v>216</v>
      </c>
      <c r="AZ56" s="1128" t="s">
        <v>216</v>
      </c>
      <c r="BA56" s="1128"/>
      <c r="BB56" s="1128"/>
      <c r="BC56" s="1128"/>
      <c r="BD56" s="1128"/>
      <c r="BE56" s="1128" t="s">
        <v>327</v>
      </c>
      <c r="BF56" s="1128" t="s">
        <v>327</v>
      </c>
      <c r="BG56" s="1128"/>
      <c r="BH56" s="1128"/>
      <c r="BI56" s="1128"/>
      <c r="BJ56" s="1128"/>
      <c r="BK56" s="1128"/>
      <c r="BL56" s="1128"/>
      <c r="BM56" s="1128" t="s">
        <v>328</v>
      </c>
    </row>
    <row r="57" spans="1:65" ht="115.5" x14ac:dyDescent="0.25">
      <c r="A57" s="471"/>
      <c r="B57" s="1127"/>
      <c r="C57" s="1127"/>
      <c r="D57" s="472" t="s">
        <v>527</v>
      </c>
      <c r="E57" s="472" t="s">
        <v>528</v>
      </c>
      <c r="F57" s="1127"/>
      <c r="G57" s="472" t="s">
        <v>529</v>
      </c>
      <c r="H57" s="472" t="s">
        <v>530</v>
      </c>
      <c r="I57" s="472" t="s">
        <v>531</v>
      </c>
      <c r="J57" s="472" t="s">
        <v>532</v>
      </c>
      <c r="K57" s="472" t="s">
        <v>533</v>
      </c>
      <c r="L57" s="472" t="s">
        <v>534</v>
      </c>
      <c r="M57" s="1127"/>
      <c r="N57" s="472" t="s">
        <v>535</v>
      </c>
      <c r="O57" s="472" t="s">
        <v>536</v>
      </c>
      <c r="P57" s="472" t="s">
        <v>537</v>
      </c>
      <c r="Q57" s="472" t="s">
        <v>538</v>
      </c>
      <c r="R57" s="472" t="s">
        <v>539</v>
      </c>
      <c r="S57" s="1127"/>
      <c r="T57" s="472" t="s">
        <v>540</v>
      </c>
      <c r="U57" s="472" t="s">
        <v>541</v>
      </c>
      <c r="V57" s="472" t="s">
        <v>542</v>
      </c>
      <c r="W57" s="472" t="s">
        <v>543</v>
      </c>
      <c r="X57" s="472" t="s">
        <v>544</v>
      </c>
      <c r="Y57" s="1129"/>
      <c r="Z57" s="472" t="s">
        <v>545</v>
      </c>
      <c r="AA57" s="473" t="s">
        <v>546</v>
      </c>
      <c r="AB57" s="473" t="s">
        <v>547</v>
      </c>
      <c r="AC57" s="472" t="s">
        <v>548</v>
      </c>
      <c r="AD57" s="472" t="s">
        <v>549</v>
      </c>
      <c r="AE57" s="472" t="s">
        <v>550</v>
      </c>
      <c r="AF57" s="472" t="s">
        <v>551</v>
      </c>
      <c r="AG57" s="1128"/>
      <c r="AH57" s="472" t="s">
        <v>552</v>
      </c>
      <c r="AI57" s="472" t="s">
        <v>553</v>
      </c>
      <c r="AJ57" s="1128"/>
      <c r="AK57" s="472" t="s">
        <v>554</v>
      </c>
      <c r="AL57" s="472" t="s">
        <v>555</v>
      </c>
      <c r="AM57" s="472" t="s">
        <v>556</v>
      </c>
      <c r="AN57" s="472" t="s">
        <v>557</v>
      </c>
      <c r="AO57" s="472" t="s">
        <v>558</v>
      </c>
      <c r="AP57" s="472" t="s">
        <v>559</v>
      </c>
      <c r="AQ57" s="1128"/>
      <c r="AR57" s="472" t="s">
        <v>560</v>
      </c>
      <c r="AS57" s="472" t="s">
        <v>561</v>
      </c>
      <c r="AT57" s="472" t="s">
        <v>562</v>
      </c>
      <c r="AU57" s="472" t="s">
        <v>563</v>
      </c>
      <c r="AV57" s="472" t="s">
        <v>564</v>
      </c>
      <c r="AW57" s="472" t="s">
        <v>565</v>
      </c>
      <c r="AX57" s="472" t="s">
        <v>566</v>
      </c>
      <c r="AY57" s="1128"/>
      <c r="AZ57" s="472" t="s">
        <v>567</v>
      </c>
      <c r="BA57" s="472" t="s">
        <v>568</v>
      </c>
      <c r="BB57" s="472" t="s">
        <v>569</v>
      </c>
      <c r="BC57" s="472" t="s">
        <v>570</v>
      </c>
      <c r="BD57" s="472" t="s">
        <v>571</v>
      </c>
      <c r="BE57" s="1128"/>
      <c r="BF57" s="472" t="s">
        <v>572</v>
      </c>
      <c r="BG57" s="472" t="s">
        <v>573</v>
      </c>
      <c r="BH57" s="472" t="s">
        <v>574</v>
      </c>
      <c r="BI57" s="472" t="s">
        <v>575</v>
      </c>
      <c r="BJ57" s="472" t="s">
        <v>576</v>
      </c>
      <c r="BK57" s="472" t="s">
        <v>577</v>
      </c>
      <c r="BL57" s="472" t="s">
        <v>578</v>
      </c>
      <c r="BM57" s="1128"/>
    </row>
    <row r="58" spans="1:65" x14ac:dyDescent="0.25">
      <c r="A58" s="468" t="s">
        <v>157</v>
      </c>
      <c r="B58" s="542">
        <f>IFERROR(B10/$B10,"...")</f>
        <v>1</v>
      </c>
      <c r="C58" s="542">
        <f>IFERROR(C10/$B10,"...")</f>
        <v>5.6102932653297785E-2</v>
      </c>
      <c r="D58" s="542">
        <f t="shared" ref="D58:BM58" si="0">IFERROR(D10/$B10,"...")</f>
        <v>5.6102932653297785E-2</v>
      </c>
      <c r="E58" s="542">
        <f t="shared" si="0"/>
        <v>0</v>
      </c>
      <c r="F58" s="542">
        <f t="shared" si="0"/>
        <v>0.10814883505274139</v>
      </c>
      <c r="G58" s="542">
        <f t="shared" si="0"/>
        <v>2.3994436072794716E-2</v>
      </c>
      <c r="H58" s="542">
        <f t="shared" si="0"/>
        <v>3.6397357134577486E-2</v>
      </c>
      <c r="I58" s="542">
        <f t="shared" si="0"/>
        <v>2.6196823924886984E-2</v>
      </c>
      <c r="J58" s="542">
        <f t="shared" si="0"/>
        <v>2.1560217920482207E-2</v>
      </c>
      <c r="K58" s="542">
        <f t="shared" si="0"/>
        <v>0</v>
      </c>
      <c r="L58" s="542">
        <f t="shared" si="0"/>
        <v>0</v>
      </c>
      <c r="M58" s="542">
        <f t="shared" si="0"/>
        <v>0.12055175611452416</v>
      </c>
      <c r="N58" s="542">
        <f t="shared" si="0"/>
        <v>2.3183030022023879E-3</v>
      </c>
      <c r="O58" s="542">
        <f t="shared" si="0"/>
        <v>0.11684247131100035</v>
      </c>
      <c r="P58" s="542">
        <f t="shared" si="0"/>
        <v>1.3909818013214327E-3</v>
      </c>
      <c r="Q58" s="542">
        <f t="shared" si="0"/>
        <v>0</v>
      </c>
      <c r="R58" s="542">
        <f t="shared" si="0"/>
        <v>0</v>
      </c>
      <c r="S58" s="542">
        <f t="shared" si="0"/>
        <v>8.9370580734902047E-2</v>
      </c>
      <c r="T58" s="542">
        <f t="shared" si="0"/>
        <v>0</v>
      </c>
      <c r="U58" s="542">
        <f t="shared" si="0"/>
        <v>7.5344847571577611E-2</v>
      </c>
      <c r="V58" s="542">
        <f t="shared" si="0"/>
        <v>1.4025733163324446E-2</v>
      </c>
      <c r="W58" s="542">
        <f t="shared" si="0"/>
        <v>0</v>
      </c>
      <c r="X58" s="542">
        <f t="shared" si="0"/>
        <v>0</v>
      </c>
      <c r="Y58" s="542">
        <f t="shared" si="0"/>
        <v>0.22023878520922685</v>
      </c>
      <c r="Z58" s="542">
        <f t="shared" si="0"/>
        <v>2.700822997565782E-2</v>
      </c>
      <c r="AA58" s="542">
        <f t="shared" si="0"/>
        <v>0.10304856844789614</v>
      </c>
      <c r="AB58" s="542">
        <f t="shared" si="0"/>
        <v>1.4837139214095282E-2</v>
      </c>
      <c r="AC58" s="542">
        <f t="shared" si="0"/>
        <v>6.2246435609134114E-2</v>
      </c>
      <c r="AD58" s="542">
        <f t="shared" si="0"/>
        <v>1.3098411962443492E-2</v>
      </c>
      <c r="AE58" s="542">
        <f t="shared" si="0"/>
        <v>0</v>
      </c>
      <c r="AF58" s="542">
        <f t="shared" si="0"/>
        <v>0</v>
      </c>
      <c r="AG58" s="542">
        <f t="shared" si="0"/>
        <v>3.7904254086009039E-2</v>
      </c>
      <c r="AH58" s="542">
        <f t="shared" si="0"/>
        <v>3.7904254086009039E-2</v>
      </c>
      <c r="AI58" s="542">
        <f t="shared" si="0"/>
        <v>0</v>
      </c>
      <c r="AJ58" s="542">
        <f t="shared" si="0"/>
        <v>0.16123797380317609</v>
      </c>
      <c r="AK58" s="542">
        <f t="shared" si="0"/>
        <v>0</v>
      </c>
      <c r="AL58" s="542">
        <f t="shared" si="0"/>
        <v>9.5977744291178863E-2</v>
      </c>
      <c r="AM58" s="542">
        <f t="shared" si="0"/>
        <v>1.5996290715196475E-2</v>
      </c>
      <c r="AN58" s="542">
        <f t="shared" si="0"/>
        <v>4.9263938796800744E-2</v>
      </c>
      <c r="AO58" s="542">
        <f t="shared" si="0"/>
        <v>0</v>
      </c>
      <c r="AP58" s="542">
        <f t="shared" si="0"/>
        <v>0</v>
      </c>
      <c r="AQ58" s="542">
        <f t="shared" si="0"/>
        <v>4.0918047988872143E-2</v>
      </c>
      <c r="AR58" s="542">
        <f t="shared" si="0"/>
        <v>0</v>
      </c>
      <c r="AS58" s="542">
        <f t="shared" si="0"/>
        <v>3.187666628028283E-2</v>
      </c>
      <c r="AT58" s="542">
        <f t="shared" si="0"/>
        <v>1.2750666512113132E-3</v>
      </c>
      <c r="AU58" s="542">
        <f t="shared" si="0"/>
        <v>1.506896951431552E-3</v>
      </c>
      <c r="AV58" s="542">
        <f t="shared" si="0"/>
        <v>6.259418105946447E-3</v>
      </c>
      <c r="AW58" s="542">
        <f t="shared" si="0"/>
        <v>0</v>
      </c>
      <c r="AX58" s="542">
        <f t="shared" si="0"/>
        <v>0</v>
      </c>
      <c r="AY58" s="542">
        <f t="shared" si="0"/>
        <v>0.16413585255592905</v>
      </c>
      <c r="AZ58" s="542">
        <f t="shared" si="0"/>
        <v>0</v>
      </c>
      <c r="BA58" s="542">
        <f t="shared" si="0"/>
        <v>0.16065839805262547</v>
      </c>
      <c r="BB58" s="542">
        <f t="shared" si="0"/>
        <v>3.4774545033035816E-3</v>
      </c>
      <c r="BC58" s="542">
        <f t="shared" si="0"/>
        <v>0</v>
      </c>
      <c r="BD58" s="542">
        <f t="shared" si="0"/>
        <v>0</v>
      </c>
      <c r="BE58" s="542">
        <f t="shared" si="0"/>
        <v>1.3909818013214327E-3</v>
      </c>
      <c r="BF58" s="542">
        <f t="shared" si="0"/>
        <v>0</v>
      </c>
      <c r="BG58" s="542">
        <f t="shared" si="0"/>
        <v>5.7957575055059697E-4</v>
      </c>
      <c r="BH58" s="542">
        <f t="shared" si="0"/>
        <v>0</v>
      </c>
      <c r="BI58" s="542">
        <f t="shared" si="0"/>
        <v>3.4774545033035818E-4</v>
      </c>
      <c r="BJ58" s="542">
        <f t="shared" si="0"/>
        <v>4.6366060044047757E-4</v>
      </c>
      <c r="BK58" s="542">
        <f t="shared" si="0"/>
        <v>0</v>
      </c>
      <c r="BL58" s="542">
        <f t="shared" si="0"/>
        <v>0</v>
      </c>
      <c r="BM58" s="542">
        <f t="shared" si="0"/>
        <v>0</v>
      </c>
    </row>
    <row r="59" spans="1:65" x14ac:dyDescent="0.25">
      <c r="A59" s="468" t="s">
        <v>19</v>
      </c>
      <c r="B59" s="542">
        <f t="shared" ref="B59:B99" si="1">IFERROR(B11/$B11,"...")</f>
        <v>1</v>
      </c>
      <c r="C59" s="542">
        <f t="shared" ref="C59:BM59" si="2">IFERROR(C11/$B11,"...")</f>
        <v>2.4896576423810081E-2</v>
      </c>
      <c r="D59" s="542">
        <f t="shared" si="2"/>
        <v>2.4896576423810081E-2</v>
      </c>
      <c r="E59" s="542">
        <f t="shared" si="2"/>
        <v>0</v>
      </c>
      <c r="F59" s="542">
        <f t="shared" si="2"/>
        <v>0.12493970003508362</v>
      </c>
      <c r="G59" s="542">
        <f t="shared" si="2"/>
        <v>0</v>
      </c>
      <c r="H59" s="542">
        <f t="shared" si="2"/>
        <v>1.7815898725295286E-2</v>
      </c>
      <c r="I59" s="542">
        <f t="shared" si="2"/>
        <v>6.029996491638405E-2</v>
      </c>
      <c r="J59" s="542">
        <f t="shared" si="2"/>
        <v>4.0885203484972515E-2</v>
      </c>
      <c r="K59" s="542">
        <f t="shared" si="2"/>
        <v>5.9386329084317622E-3</v>
      </c>
      <c r="L59" s="542">
        <f t="shared" si="2"/>
        <v>0</v>
      </c>
      <c r="M59" s="542">
        <f t="shared" si="2"/>
        <v>7.5603365103496661E-2</v>
      </c>
      <c r="N59" s="542">
        <f t="shared" si="2"/>
        <v>0</v>
      </c>
      <c r="O59" s="542">
        <f t="shared" si="2"/>
        <v>6.3726099286633142E-2</v>
      </c>
      <c r="P59" s="542">
        <f t="shared" si="2"/>
        <v>6.395450824464975E-3</v>
      </c>
      <c r="Q59" s="542">
        <f t="shared" si="2"/>
        <v>5.4818149923985494E-3</v>
      </c>
      <c r="R59" s="542">
        <f t="shared" si="2"/>
        <v>0</v>
      </c>
      <c r="S59" s="542">
        <f t="shared" si="2"/>
        <v>0.12814382089814058</v>
      </c>
      <c r="T59" s="542">
        <f t="shared" si="2"/>
        <v>0</v>
      </c>
      <c r="U59" s="542">
        <f t="shared" si="2"/>
        <v>3.1977254122324875E-3</v>
      </c>
      <c r="V59" s="542">
        <f t="shared" si="2"/>
        <v>8.5659754707051811E-2</v>
      </c>
      <c r="W59" s="542">
        <f t="shared" si="2"/>
        <v>3.9286340778856274E-2</v>
      </c>
      <c r="X59" s="542">
        <f t="shared" si="2"/>
        <v>0</v>
      </c>
      <c r="Y59" s="542">
        <f t="shared" si="2"/>
        <v>0.19688852181031458</v>
      </c>
      <c r="Z59" s="542">
        <f t="shared" si="2"/>
        <v>0</v>
      </c>
      <c r="AA59" s="542">
        <f t="shared" si="2"/>
        <v>5.6188603672085134E-2</v>
      </c>
      <c r="AB59" s="542">
        <f t="shared" si="2"/>
        <v>2.2840895801660623E-3</v>
      </c>
      <c r="AC59" s="542">
        <f t="shared" si="2"/>
        <v>9.5246535492924805E-2</v>
      </c>
      <c r="AD59" s="542">
        <f t="shared" si="2"/>
        <v>3.4946570576540756E-2</v>
      </c>
      <c r="AE59" s="542">
        <f t="shared" si="2"/>
        <v>8.2227224885978254E-3</v>
      </c>
      <c r="AF59" s="542">
        <f t="shared" si="2"/>
        <v>0</v>
      </c>
      <c r="AG59" s="542">
        <f t="shared" si="2"/>
        <v>5.1626819962577473E-2</v>
      </c>
      <c r="AH59" s="542">
        <f t="shared" si="2"/>
        <v>9.5931762366974621E-3</v>
      </c>
      <c r="AI59" s="542">
        <f t="shared" si="2"/>
        <v>4.2033643725880011E-2</v>
      </c>
      <c r="AJ59" s="542">
        <f t="shared" si="2"/>
        <v>0.21311834873114255</v>
      </c>
      <c r="AK59" s="542">
        <f t="shared" si="2"/>
        <v>0</v>
      </c>
      <c r="AL59" s="542">
        <f t="shared" si="2"/>
        <v>0.15669494065021636</v>
      </c>
      <c r="AM59" s="542">
        <f t="shared" si="2"/>
        <v>4.5681791603321246E-3</v>
      </c>
      <c r="AN59" s="542">
        <f t="shared" si="2"/>
        <v>4.5002960180095891E-2</v>
      </c>
      <c r="AO59" s="542">
        <f t="shared" si="2"/>
        <v>6.852268740498187E-3</v>
      </c>
      <c r="AP59" s="542">
        <f t="shared" si="2"/>
        <v>0</v>
      </c>
      <c r="AQ59" s="542">
        <f t="shared" si="2"/>
        <v>3.0378391416208631E-2</v>
      </c>
      <c r="AR59" s="542">
        <f t="shared" si="2"/>
        <v>0</v>
      </c>
      <c r="AS59" s="542">
        <f t="shared" si="2"/>
        <v>1.0278403110747281E-2</v>
      </c>
      <c r="AT59" s="542">
        <f t="shared" si="2"/>
        <v>5.9386329084317622E-3</v>
      </c>
      <c r="AU59" s="542">
        <f t="shared" si="2"/>
        <v>0</v>
      </c>
      <c r="AV59" s="542">
        <f t="shared" si="2"/>
        <v>1.4161355397029587E-2</v>
      </c>
      <c r="AW59" s="542">
        <f t="shared" si="2"/>
        <v>0</v>
      </c>
      <c r="AX59" s="542">
        <f t="shared" si="2"/>
        <v>0</v>
      </c>
      <c r="AY59" s="542">
        <f t="shared" si="2"/>
        <v>0.1279090164892995</v>
      </c>
      <c r="AZ59" s="542">
        <f t="shared" si="2"/>
        <v>0</v>
      </c>
      <c r="BA59" s="542">
        <f t="shared" si="2"/>
        <v>0.12242720149690095</v>
      </c>
      <c r="BB59" s="542">
        <f t="shared" si="2"/>
        <v>0</v>
      </c>
      <c r="BC59" s="542">
        <f t="shared" si="2"/>
        <v>5.4818149923985494E-3</v>
      </c>
      <c r="BD59" s="542">
        <f t="shared" si="2"/>
        <v>0</v>
      </c>
      <c r="BE59" s="542">
        <f t="shared" si="2"/>
        <v>4.1113612442989127E-3</v>
      </c>
      <c r="BF59" s="542">
        <f t="shared" si="2"/>
        <v>0</v>
      </c>
      <c r="BG59" s="542">
        <f t="shared" si="2"/>
        <v>4.1113612442989127E-3</v>
      </c>
      <c r="BH59" s="542">
        <f t="shared" si="2"/>
        <v>0</v>
      </c>
      <c r="BI59" s="542">
        <f t="shared" si="2"/>
        <v>0</v>
      </c>
      <c r="BJ59" s="542">
        <f t="shared" si="2"/>
        <v>0</v>
      </c>
      <c r="BK59" s="542">
        <f t="shared" si="2"/>
        <v>0</v>
      </c>
      <c r="BL59" s="542">
        <f t="shared" si="2"/>
        <v>0</v>
      </c>
      <c r="BM59" s="542">
        <f t="shared" si="2"/>
        <v>2.238407788562741E-2</v>
      </c>
    </row>
    <row r="60" spans="1:65" x14ac:dyDescent="0.25">
      <c r="A60" s="468" t="s">
        <v>105</v>
      </c>
      <c r="B60" s="542">
        <f t="shared" si="1"/>
        <v>1</v>
      </c>
      <c r="C60" s="542">
        <f t="shared" ref="C60:BM60" si="3">IFERROR(C12/$B12,"...")</f>
        <v>1.3571428571428571E-2</v>
      </c>
      <c r="D60" s="542">
        <f t="shared" si="3"/>
        <v>1.3571428571428571E-2</v>
      </c>
      <c r="E60" s="542">
        <f t="shared" si="3"/>
        <v>0</v>
      </c>
      <c r="F60" s="542">
        <f t="shared" si="3"/>
        <v>9.3928571428571431E-2</v>
      </c>
      <c r="G60" s="542">
        <f t="shared" si="3"/>
        <v>0</v>
      </c>
      <c r="H60" s="542">
        <f t="shared" si="3"/>
        <v>9.285714285714286E-3</v>
      </c>
      <c r="I60" s="542">
        <f t="shared" si="3"/>
        <v>4.7500000000000001E-2</v>
      </c>
      <c r="J60" s="542">
        <f t="shared" si="3"/>
        <v>3.7142857142857144E-2</v>
      </c>
      <c r="K60" s="542">
        <f t="shared" si="3"/>
        <v>0</v>
      </c>
      <c r="L60" s="542">
        <f t="shared" si="3"/>
        <v>0</v>
      </c>
      <c r="M60" s="542">
        <f t="shared" si="3"/>
        <v>9.7500000000000003E-2</v>
      </c>
      <c r="N60" s="542">
        <f t="shared" si="3"/>
        <v>0</v>
      </c>
      <c r="O60" s="542">
        <f t="shared" si="3"/>
        <v>9.285714285714286E-2</v>
      </c>
      <c r="P60" s="542">
        <f t="shared" si="3"/>
        <v>4.642857142857143E-3</v>
      </c>
      <c r="Q60" s="542">
        <f t="shared" si="3"/>
        <v>0</v>
      </c>
      <c r="R60" s="542">
        <f t="shared" si="3"/>
        <v>0</v>
      </c>
      <c r="S60" s="542">
        <f t="shared" si="3"/>
        <v>7.6428571428571429E-2</v>
      </c>
      <c r="T60" s="542">
        <f t="shared" si="3"/>
        <v>0</v>
      </c>
      <c r="U60" s="542">
        <f t="shared" si="3"/>
        <v>4.7857142857142855E-2</v>
      </c>
      <c r="V60" s="542">
        <f t="shared" si="3"/>
        <v>2.8571428571428571E-2</v>
      </c>
      <c r="W60" s="542">
        <f t="shared" si="3"/>
        <v>0</v>
      </c>
      <c r="X60" s="542">
        <f t="shared" si="3"/>
        <v>0</v>
      </c>
      <c r="Y60" s="542">
        <f t="shared" si="3"/>
        <v>0.28714285714285714</v>
      </c>
      <c r="Z60" s="542">
        <f t="shared" si="3"/>
        <v>8.1785714285714281E-2</v>
      </c>
      <c r="AA60" s="542">
        <f t="shared" si="3"/>
        <v>9.7500000000000003E-2</v>
      </c>
      <c r="AB60" s="542">
        <f t="shared" si="3"/>
        <v>2.142857142857143E-3</v>
      </c>
      <c r="AC60" s="542">
        <f t="shared" si="3"/>
        <v>9.3928571428571431E-2</v>
      </c>
      <c r="AD60" s="542">
        <f t="shared" si="3"/>
        <v>1.1428571428571429E-2</v>
      </c>
      <c r="AE60" s="542">
        <f t="shared" si="3"/>
        <v>3.5714285714285714E-4</v>
      </c>
      <c r="AF60" s="542">
        <f t="shared" si="3"/>
        <v>0</v>
      </c>
      <c r="AG60" s="542">
        <f t="shared" si="3"/>
        <v>7.1428571428571429E-4</v>
      </c>
      <c r="AH60" s="542">
        <f t="shared" si="3"/>
        <v>7.1428571428571429E-4</v>
      </c>
      <c r="AI60" s="542">
        <f t="shared" si="3"/>
        <v>0</v>
      </c>
      <c r="AJ60" s="542">
        <f t="shared" si="3"/>
        <v>0.1875</v>
      </c>
      <c r="AK60" s="542">
        <f t="shared" si="3"/>
        <v>0</v>
      </c>
      <c r="AL60" s="542">
        <f t="shared" si="3"/>
        <v>8.0714285714285711E-2</v>
      </c>
      <c r="AM60" s="542">
        <f t="shared" si="3"/>
        <v>2.142857142857143E-3</v>
      </c>
      <c r="AN60" s="542">
        <f t="shared" si="3"/>
        <v>8.9285714285714281E-3</v>
      </c>
      <c r="AO60" s="542">
        <f t="shared" si="3"/>
        <v>9.571428571428571E-2</v>
      </c>
      <c r="AP60" s="542">
        <f t="shared" si="3"/>
        <v>0</v>
      </c>
      <c r="AQ60" s="542">
        <f t="shared" si="3"/>
        <v>2.6071428571428572E-2</v>
      </c>
      <c r="AR60" s="542">
        <f t="shared" si="3"/>
        <v>0</v>
      </c>
      <c r="AS60" s="542">
        <f t="shared" si="3"/>
        <v>3.2142857142857142E-3</v>
      </c>
      <c r="AT60" s="542">
        <f t="shared" si="3"/>
        <v>0</v>
      </c>
      <c r="AU60" s="542">
        <f t="shared" si="3"/>
        <v>0</v>
      </c>
      <c r="AV60" s="542">
        <f t="shared" si="3"/>
        <v>2.2857142857142857E-2</v>
      </c>
      <c r="AW60" s="542">
        <f t="shared" si="3"/>
        <v>0</v>
      </c>
      <c r="AX60" s="542">
        <f t="shared" si="3"/>
        <v>0</v>
      </c>
      <c r="AY60" s="542">
        <f t="shared" si="3"/>
        <v>0.21392857142857144</v>
      </c>
      <c r="AZ60" s="542">
        <f t="shared" si="3"/>
        <v>0</v>
      </c>
      <c r="BA60" s="542">
        <f t="shared" si="3"/>
        <v>0.2117857142857143</v>
      </c>
      <c r="BB60" s="542">
        <f t="shared" si="3"/>
        <v>0</v>
      </c>
      <c r="BC60" s="542">
        <f t="shared" si="3"/>
        <v>2.142857142857143E-3</v>
      </c>
      <c r="BD60" s="542">
        <f t="shared" si="3"/>
        <v>0</v>
      </c>
      <c r="BE60" s="542">
        <f t="shared" si="3"/>
        <v>2.8571428571428571E-3</v>
      </c>
      <c r="BF60" s="542">
        <f t="shared" si="3"/>
        <v>0</v>
      </c>
      <c r="BG60" s="542">
        <f t="shared" si="3"/>
        <v>1.7857142857142857E-3</v>
      </c>
      <c r="BH60" s="542">
        <f t="shared" si="3"/>
        <v>0</v>
      </c>
      <c r="BI60" s="542">
        <f t="shared" si="3"/>
        <v>0</v>
      </c>
      <c r="BJ60" s="542">
        <f t="shared" si="3"/>
        <v>1.0714285714285715E-3</v>
      </c>
      <c r="BK60" s="542">
        <f t="shared" si="3"/>
        <v>0</v>
      </c>
      <c r="BL60" s="542">
        <f t="shared" si="3"/>
        <v>0</v>
      </c>
      <c r="BM60" s="542">
        <f t="shared" si="3"/>
        <v>3.5714285714285714E-4</v>
      </c>
    </row>
    <row r="61" spans="1:65" x14ac:dyDescent="0.25">
      <c r="A61" s="468" t="s">
        <v>106</v>
      </c>
      <c r="B61" s="542">
        <f t="shared" si="1"/>
        <v>1</v>
      </c>
      <c r="C61" s="542">
        <f t="shared" ref="C61:BM61" si="4">IFERROR(C13/$B13,"...")</f>
        <v>5.1357863042164519E-2</v>
      </c>
      <c r="D61" s="542" t="str">
        <f t="shared" si="4"/>
        <v>...</v>
      </c>
      <c r="E61" s="542" t="str">
        <f t="shared" si="4"/>
        <v>...</v>
      </c>
      <c r="F61" s="542">
        <f t="shared" si="4"/>
        <v>9.6952163357046678E-2</v>
      </c>
      <c r="G61" s="542" t="str">
        <f t="shared" si="4"/>
        <v>...</v>
      </c>
      <c r="H61" s="542" t="str">
        <f t="shared" si="4"/>
        <v>...</v>
      </c>
      <c r="I61" s="542" t="str">
        <f t="shared" si="4"/>
        <v>...</v>
      </c>
      <c r="J61" s="542" t="str">
        <f t="shared" si="4"/>
        <v>...</v>
      </c>
      <c r="K61" s="542" t="str">
        <f t="shared" si="4"/>
        <v>...</v>
      </c>
      <c r="L61" s="542" t="str">
        <f t="shared" si="4"/>
        <v>...</v>
      </c>
      <c r="M61" s="542">
        <f t="shared" si="4"/>
        <v>0.16906759894403156</v>
      </c>
      <c r="N61" s="542" t="str">
        <f t="shared" si="4"/>
        <v>...</v>
      </c>
      <c r="O61" s="542" t="str">
        <f t="shared" si="4"/>
        <v>...</v>
      </c>
      <c r="P61" s="542" t="str">
        <f t="shared" si="4"/>
        <v>...</v>
      </c>
      <c r="Q61" s="542" t="str">
        <f t="shared" si="4"/>
        <v>...</v>
      </c>
      <c r="R61" s="542" t="str">
        <f t="shared" si="4"/>
        <v>...</v>
      </c>
      <c r="S61" s="542">
        <f t="shared" si="4"/>
        <v>4.3259189363980453E-2</v>
      </c>
      <c r="T61" s="542" t="str">
        <f t="shared" si="4"/>
        <v>...</v>
      </c>
      <c r="U61" s="542" t="str">
        <f t="shared" si="4"/>
        <v>...</v>
      </c>
      <c r="V61" s="542" t="str">
        <f t="shared" si="4"/>
        <v>...</v>
      </c>
      <c r="W61" s="542" t="str">
        <f t="shared" si="4"/>
        <v>...</v>
      </c>
      <c r="X61" s="542" t="str">
        <f t="shared" si="4"/>
        <v>...</v>
      </c>
      <c r="Y61" s="542">
        <f t="shared" si="4"/>
        <v>0.2707681746376735</v>
      </c>
      <c r="Z61" s="542" t="str">
        <f t="shared" si="4"/>
        <v>...</v>
      </c>
      <c r="AA61" s="542" t="str">
        <f t="shared" si="4"/>
        <v>...</v>
      </c>
      <c r="AB61" s="542" t="str">
        <f t="shared" si="4"/>
        <v>...</v>
      </c>
      <c r="AC61" s="542" t="str">
        <f t="shared" si="4"/>
        <v>...</v>
      </c>
      <c r="AD61" s="542" t="str">
        <f t="shared" si="4"/>
        <v>...</v>
      </c>
      <c r="AE61" s="542" t="str">
        <f t="shared" si="4"/>
        <v>...</v>
      </c>
      <c r="AF61" s="542" t="str">
        <f t="shared" si="4"/>
        <v>...</v>
      </c>
      <c r="AG61" s="542">
        <f t="shared" si="4"/>
        <v>3.5999406282800218E-2</v>
      </c>
      <c r="AH61" s="542" t="str">
        <f t="shared" si="4"/>
        <v>...</v>
      </c>
      <c r="AI61" s="542" t="str">
        <f t="shared" si="4"/>
        <v>...</v>
      </c>
      <c r="AJ61" s="542">
        <f t="shared" si="4"/>
        <v>0.20167168499061713</v>
      </c>
      <c r="AK61" s="542" t="str">
        <f t="shared" si="4"/>
        <v>...</v>
      </c>
      <c r="AL61" s="542" t="str">
        <f t="shared" si="4"/>
        <v>...</v>
      </c>
      <c r="AM61" s="542" t="str">
        <f t="shared" si="4"/>
        <v>...</v>
      </c>
      <c r="AN61" s="542" t="str">
        <f t="shared" si="4"/>
        <v>...</v>
      </c>
      <c r="AO61" s="542" t="str">
        <f t="shared" si="4"/>
        <v>...</v>
      </c>
      <c r="AP61" s="542" t="str">
        <f t="shared" si="4"/>
        <v>...</v>
      </c>
      <c r="AQ61" s="542">
        <f t="shared" si="4"/>
        <v>2.8233373267883079E-2</v>
      </c>
      <c r="AR61" s="542" t="str">
        <f t="shared" si="4"/>
        <v>...</v>
      </c>
      <c r="AS61" s="542" t="str">
        <f t="shared" si="4"/>
        <v>...</v>
      </c>
      <c r="AT61" s="542" t="str">
        <f t="shared" si="4"/>
        <v>...</v>
      </c>
      <c r="AU61" s="542" t="str">
        <f t="shared" si="4"/>
        <v>...</v>
      </c>
      <c r="AV61" s="542" t="str">
        <f t="shared" si="4"/>
        <v>...</v>
      </c>
      <c r="AW61" s="542" t="str">
        <f t="shared" si="4"/>
        <v>...</v>
      </c>
      <c r="AX61" s="542" t="str">
        <f t="shared" si="4"/>
        <v>...</v>
      </c>
      <c r="AY61" s="542">
        <f t="shared" si="4"/>
        <v>8.6964991889398963E-2</v>
      </c>
      <c r="AZ61" s="542" t="str">
        <f t="shared" si="4"/>
        <v>...</v>
      </c>
      <c r="BA61" s="542" t="str">
        <f t="shared" si="4"/>
        <v>...</v>
      </c>
      <c r="BB61" s="542" t="str">
        <f t="shared" si="4"/>
        <v>...</v>
      </c>
      <c r="BC61" s="542" t="str">
        <f t="shared" si="4"/>
        <v>...</v>
      </c>
      <c r="BD61" s="542" t="str">
        <f t="shared" si="4"/>
        <v>...</v>
      </c>
      <c r="BE61" s="542">
        <f t="shared" si="4"/>
        <v>2.7830493739464172E-4</v>
      </c>
      <c r="BF61" s="542" t="str">
        <f t="shared" si="4"/>
        <v>...</v>
      </c>
      <c r="BG61" s="542" t="str">
        <f t="shared" si="4"/>
        <v>...</v>
      </c>
      <c r="BH61" s="542" t="str">
        <f t="shared" si="4"/>
        <v>...</v>
      </c>
      <c r="BI61" s="542" t="str">
        <f t="shared" si="4"/>
        <v>...</v>
      </c>
      <c r="BJ61" s="542" t="str">
        <f t="shared" si="4"/>
        <v>...</v>
      </c>
      <c r="BK61" s="542" t="str">
        <f t="shared" si="4"/>
        <v>...</v>
      </c>
      <c r="BL61" s="542" t="str">
        <f t="shared" si="4"/>
        <v>...</v>
      </c>
      <c r="BM61" s="542">
        <f t="shared" si="4"/>
        <v>1.5447249287009255E-2</v>
      </c>
    </row>
    <row r="62" spans="1:65" x14ac:dyDescent="0.25">
      <c r="A62" s="468" t="s">
        <v>107</v>
      </c>
      <c r="B62" s="542">
        <f t="shared" si="1"/>
        <v>1</v>
      </c>
      <c r="C62" s="542">
        <f t="shared" ref="C62:BM62" si="5">IFERROR(C14/$B14,"...")</f>
        <v>5.451829723674384E-2</v>
      </c>
      <c r="D62" s="542">
        <f t="shared" si="5"/>
        <v>5.451829723674384E-2</v>
      </c>
      <c r="E62" s="542">
        <f t="shared" si="5"/>
        <v>0</v>
      </c>
      <c r="F62" s="542">
        <f t="shared" si="5"/>
        <v>0.13368185212845407</v>
      </c>
      <c r="G62" s="542">
        <f t="shared" si="5"/>
        <v>0</v>
      </c>
      <c r="H62" s="542">
        <f t="shared" si="5"/>
        <v>0</v>
      </c>
      <c r="I62" s="542">
        <f t="shared" si="5"/>
        <v>0.13368185212845407</v>
      </c>
      <c r="J62" s="542">
        <f t="shared" si="5"/>
        <v>0</v>
      </c>
      <c r="K62" s="542">
        <f t="shared" si="5"/>
        <v>0</v>
      </c>
      <c r="L62" s="542">
        <f t="shared" si="5"/>
        <v>0</v>
      </c>
      <c r="M62" s="542">
        <f t="shared" si="5"/>
        <v>7.1695294996265868E-2</v>
      </c>
      <c r="N62" s="542">
        <f t="shared" si="5"/>
        <v>0</v>
      </c>
      <c r="O62" s="542">
        <f t="shared" si="5"/>
        <v>7.0201643017177004E-2</v>
      </c>
      <c r="P62" s="542">
        <f t="shared" si="5"/>
        <v>1.4936519790888724E-3</v>
      </c>
      <c r="Q62" s="542">
        <f t="shared" si="5"/>
        <v>0</v>
      </c>
      <c r="R62" s="542">
        <f t="shared" si="5"/>
        <v>0</v>
      </c>
      <c r="S62" s="542">
        <f t="shared" si="5"/>
        <v>1.4936519790888723E-2</v>
      </c>
      <c r="T62" s="542">
        <f t="shared" si="5"/>
        <v>0</v>
      </c>
      <c r="U62" s="542">
        <f t="shared" si="5"/>
        <v>5.9746079163554896E-3</v>
      </c>
      <c r="V62" s="542">
        <f t="shared" si="5"/>
        <v>8.9619118745332335E-3</v>
      </c>
      <c r="W62" s="542">
        <f t="shared" si="5"/>
        <v>0</v>
      </c>
      <c r="X62" s="542">
        <f t="shared" si="5"/>
        <v>0</v>
      </c>
      <c r="Y62" s="542">
        <f t="shared" si="5"/>
        <v>0.37938760268857358</v>
      </c>
      <c r="Z62" s="542">
        <f t="shared" si="5"/>
        <v>0</v>
      </c>
      <c r="AA62" s="542">
        <f t="shared" si="5"/>
        <v>0.20985810306198655</v>
      </c>
      <c r="AB62" s="542">
        <f t="shared" si="5"/>
        <v>0</v>
      </c>
      <c r="AC62" s="542">
        <f t="shared" si="5"/>
        <v>0.13592233009708737</v>
      </c>
      <c r="AD62" s="542">
        <f t="shared" si="5"/>
        <v>3.3607169529499624E-2</v>
      </c>
      <c r="AE62" s="542">
        <f t="shared" si="5"/>
        <v>0</v>
      </c>
      <c r="AF62" s="542">
        <f t="shared" si="5"/>
        <v>0</v>
      </c>
      <c r="AG62" s="542">
        <f t="shared" si="5"/>
        <v>1.6430171769977596E-2</v>
      </c>
      <c r="AH62" s="542">
        <f t="shared" si="5"/>
        <v>1.6430171769977596E-2</v>
      </c>
      <c r="AI62" s="542">
        <f t="shared" si="5"/>
        <v>0</v>
      </c>
      <c r="AJ62" s="542">
        <f t="shared" si="5"/>
        <v>0.1530993278566094</v>
      </c>
      <c r="AK62" s="542">
        <f t="shared" si="5"/>
        <v>0</v>
      </c>
      <c r="AL62" s="542">
        <f t="shared" si="5"/>
        <v>0.14115011202389843</v>
      </c>
      <c r="AM62" s="542">
        <f t="shared" si="5"/>
        <v>4.4809559372666168E-3</v>
      </c>
      <c r="AN62" s="542">
        <f t="shared" si="5"/>
        <v>7.4682598954443615E-3</v>
      </c>
      <c r="AO62" s="542">
        <f t="shared" si="5"/>
        <v>0</v>
      </c>
      <c r="AP62" s="542">
        <f t="shared" si="5"/>
        <v>0</v>
      </c>
      <c r="AQ62" s="542">
        <f t="shared" si="5"/>
        <v>7.9163554891710231E-2</v>
      </c>
      <c r="AR62" s="542">
        <f t="shared" si="5"/>
        <v>0</v>
      </c>
      <c r="AS62" s="542">
        <f t="shared" si="5"/>
        <v>5.3771471247199401E-2</v>
      </c>
      <c r="AT62" s="542">
        <f t="shared" si="5"/>
        <v>0</v>
      </c>
      <c r="AU62" s="542">
        <f t="shared" si="5"/>
        <v>0</v>
      </c>
      <c r="AV62" s="542">
        <f t="shared" si="5"/>
        <v>2.5392083644510829E-2</v>
      </c>
      <c r="AW62" s="542">
        <f t="shared" si="5"/>
        <v>0</v>
      </c>
      <c r="AX62" s="542">
        <f t="shared" si="5"/>
        <v>0</v>
      </c>
      <c r="AY62" s="542">
        <f t="shared" si="5"/>
        <v>9.7087378640776698E-2</v>
      </c>
      <c r="AZ62" s="542">
        <f t="shared" si="5"/>
        <v>0</v>
      </c>
      <c r="BA62" s="542">
        <f t="shared" si="5"/>
        <v>9.7087378640776698E-2</v>
      </c>
      <c r="BB62" s="542">
        <f t="shared" si="5"/>
        <v>0</v>
      </c>
      <c r="BC62" s="542">
        <f t="shared" si="5"/>
        <v>0</v>
      </c>
      <c r="BD62" s="542">
        <f t="shared" si="5"/>
        <v>0</v>
      </c>
      <c r="BE62" s="542">
        <f t="shared" si="5"/>
        <v>0</v>
      </c>
      <c r="BF62" s="542">
        <f t="shared" si="5"/>
        <v>0</v>
      </c>
      <c r="BG62" s="542">
        <f t="shared" si="5"/>
        <v>0</v>
      </c>
      <c r="BH62" s="542">
        <f t="shared" si="5"/>
        <v>0</v>
      </c>
      <c r="BI62" s="542">
        <f t="shared" si="5"/>
        <v>0</v>
      </c>
      <c r="BJ62" s="542">
        <f t="shared" si="5"/>
        <v>0</v>
      </c>
      <c r="BK62" s="542">
        <f t="shared" si="5"/>
        <v>0</v>
      </c>
      <c r="BL62" s="542">
        <f t="shared" si="5"/>
        <v>0</v>
      </c>
      <c r="BM62" s="542">
        <f t="shared" si="5"/>
        <v>0</v>
      </c>
    </row>
    <row r="63" spans="1:65" x14ac:dyDescent="0.25">
      <c r="A63" s="468" t="s">
        <v>108</v>
      </c>
      <c r="B63" s="542">
        <f t="shared" si="1"/>
        <v>1</v>
      </c>
      <c r="C63" s="542">
        <f t="shared" ref="C63:BM63" si="6">IFERROR(C15/$B15,"...")</f>
        <v>5.3688524590163933E-2</v>
      </c>
      <c r="D63" s="542">
        <f t="shared" si="6"/>
        <v>4.6721311475409838E-2</v>
      </c>
      <c r="E63" s="542">
        <f t="shared" si="6"/>
        <v>6.9672131147540985E-3</v>
      </c>
      <c r="F63" s="542">
        <f t="shared" si="6"/>
        <v>0.1360655737704918</v>
      </c>
      <c r="G63" s="542">
        <f t="shared" si="6"/>
        <v>0</v>
      </c>
      <c r="H63" s="542">
        <f t="shared" si="6"/>
        <v>3.2377049180327869E-2</v>
      </c>
      <c r="I63" s="542">
        <f t="shared" si="6"/>
        <v>5.0819672131147541E-2</v>
      </c>
      <c r="J63" s="542">
        <f t="shared" si="6"/>
        <v>3.6065573770491806E-2</v>
      </c>
      <c r="K63" s="542">
        <f t="shared" si="6"/>
        <v>1.6803278688524589E-2</v>
      </c>
      <c r="L63" s="542">
        <f t="shared" si="6"/>
        <v>0</v>
      </c>
      <c r="M63" s="542">
        <f t="shared" si="6"/>
        <v>5.9426229508196718E-2</v>
      </c>
      <c r="N63" s="542">
        <f t="shared" si="6"/>
        <v>0</v>
      </c>
      <c r="O63" s="542">
        <f t="shared" si="6"/>
        <v>5.4508196721311478E-2</v>
      </c>
      <c r="P63" s="542">
        <f t="shared" si="6"/>
        <v>4.5081967213114757E-3</v>
      </c>
      <c r="Q63" s="542">
        <f t="shared" si="6"/>
        <v>4.0983606557377049E-4</v>
      </c>
      <c r="R63" s="542">
        <f t="shared" si="6"/>
        <v>0</v>
      </c>
      <c r="S63" s="542">
        <f t="shared" si="6"/>
        <v>8.6475409836065567E-2</v>
      </c>
      <c r="T63" s="542">
        <f t="shared" si="6"/>
        <v>0</v>
      </c>
      <c r="U63" s="542">
        <f t="shared" si="6"/>
        <v>5.4098360655737705E-2</v>
      </c>
      <c r="V63" s="542">
        <f t="shared" si="6"/>
        <v>2.418032786885246E-2</v>
      </c>
      <c r="W63" s="542">
        <f t="shared" si="6"/>
        <v>8.1967213114754103E-3</v>
      </c>
      <c r="X63" s="542">
        <f t="shared" si="6"/>
        <v>0</v>
      </c>
      <c r="Y63" s="542">
        <f t="shared" si="6"/>
        <v>0.22254098360655739</v>
      </c>
      <c r="Z63" s="542">
        <f t="shared" si="6"/>
        <v>0</v>
      </c>
      <c r="AA63" s="542">
        <f t="shared" si="6"/>
        <v>7.4590163934426232E-2</v>
      </c>
      <c r="AB63" s="542">
        <f t="shared" si="6"/>
        <v>1.1885245901639344E-2</v>
      </c>
      <c r="AC63" s="542">
        <f t="shared" si="6"/>
        <v>0.10737704918032787</v>
      </c>
      <c r="AD63" s="542">
        <f t="shared" si="6"/>
        <v>2.7049180327868853E-2</v>
      </c>
      <c r="AE63" s="542">
        <f t="shared" si="6"/>
        <v>1.639344262295082E-3</v>
      </c>
      <c r="AF63" s="542">
        <f t="shared" si="6"/>
        <v>0</v>
      </c>
      <c r="AG63" s="542">
        <f t="shared" si="6"/>
        <v>3.1147540983606559E-2</v>
      </c>
      <c r="AH63" s="542">
        <f t="shared" si="6"/>
        <v>1.5163934426229509E-2</v>
      </c>
      <c r="AI63" s="542">
        <f t="shared" si="6"/>
        <v>1.5983606557377048E-2</v>
      </c>
      <c r="AJ63" s="542">
        <f t="shared" si="6"/>
        <v>0.23401639344262296</v>
      </c>
      <c r="AK63" s="542">
        <f t="shared" si="6"/>
        <v>0</v>
      </c>
      <c r="AL63" s="542">
        <f t="shared" si="6"/>
        <v>0.12991803278688524</v>
      </c>
      <c r="AM63" s="542">
        <f t="shared" si="6"/>
        <v>1.3114754098360656E-2</v>
      </c>
      <c r="AN63" s="542">
        <f t="shared" si="6"/>
        <v>5.7786885245901642E-2</v>
      </c>
      <c r="AO63" s="542">
        <f t="shared" si="6"/>
        <v>3.3196721311475406E-2</v>
      </c>
      <c r="AP63" s="542">
        <f t="shared" si="6"/>
        <v>0</v>
      </c>
      <c r="AQ63" s="542">
        <f t="shared" si="6"/>
        <v>4.7950819672131148E-2</v>
      </c>
      <c r="AR63" s="542">
        <f t="shared" si="6"/>
        <v>0</v>
      </c>
      <c r="AS63" s="542">
        <f t="shared" si="6"/>
        <v>2.5000000000000001E-2</v>
      </c>
      <c r="AT63" s="542">
        <f t="shared" si="6"/>
        <v>5.3278688524590161E-3</v>
      </c>
      <c r="AU63" s="542">
        <f t="shared" si="6"/>
        <v>2.8688524590163933E-3</v>
      </c>
      <c r="AV63" s="542">
        <f t="shared" si="6"/>
        <v>1.4754098360655738E-2</v>
      </c>
      <c r="AW63" s="542">
        <f t="shared" si="6"/>
        <v>0</v>
      </c>
      <c r="AX63" s="542">
        <f t="shared" si="6"/>
        <v>0</v>
      </c>
      <c r="AY63" s="542">
        <f t="shared" si="6"/>
        <v>9.3442622950819676E-2</v>
      </c>
      <c r="AZ63" s="542">
        <f t="shared" si="6"/>
        <v>0</v>
      </c>
      <c r="BA63" s="542">
        <f t="shared" si="6"/>
        <v>9.2213114754098366E-2</v>
      </c>
      <c r="BB63" s="542">
        <f t="shared" si="6"/>
        <v>0</v>
      </c>
      <c r="BC63" s="542">
        <f t="shared" si="6"/>
        <v>1.2295081967213116E-3</v>
      </c>
      <c r="BD63" s="542">
        <f t="shared" si="6"/>
        <v>0</v>
      </c>
      <c r="BE63" s="542">
        <f t="shared" si="6"/>
        <v>3.5245901639344261E-2</v>
      </c>
      <c r="BF63" s="542">
        <f t="shared" si="6"/>
        <v>0</v>
      </c>
      <c r="BG63" s="542">
        <f t="shared" si="6"/>
        <v>1.0245901639344262E-2</v>
      </c>
      <c r="BH63" s="542">
        <f t="shared" si="6"/>
        <v>0</v>
      </c>
      <c r="BI63" s="542">
        <f t="shared" si="6"/>
        <v>1.8032786885245903E-2</v>
      </c>
      <c r="BJ63" s="542">
        <f t="shared" si="6"/>
        <v>6.9672131147540985E-3</v>
      </c>
      <c r="BK63" s="542">
        <f t="shared" si="6"/>
        <v>0</v>
      </c>
      <c r="BL63" s="542">
        <f t="shared" si="6"/>
        <v>0</v>
      </c>
      <c r="BM63" s="542">
        <f t="shared" si="6"/>
        <v>0</v>
      </c>
    </row>
    <row r="64" spans="1:65" x14ac:dyDescent="0.25">
      <c r="A64" s="468" t="s">
        <v>109</v>
      </c>
      <c r="B64" s="542">
        <f t="shared" si="1"/>
        <v>1</v>
      </c>
      <c r="C64" s="542">
        <f t="shared" ref="C64:BM64" si="7">IFERROR(C16/$B16,"...")</f>
        <v>0</v>
      </c>
      <c r="D64" s="542">
        <f t="shared" si="7"/>
        <v>0</v>
      </c>
      <c r="E64" s="542">
        <f t="shared" si="7"/>
        <v>0</v>
      </c>
      <c r="F64" s="542">
        <f t="shared" si="7"/>
        <v>8.731617647058823E-2</v>
      </c>
      <c r="G64" s="542">
        <f t="shared" si="7"/>
        <v>0</v>
      </c>
      <c r="H64" s="542">
        <f t="shared" si="7"/>
        <v>1.5165441176470588E-2</v>
      </c>
      <c r="I64" s="542">
        <f t="shared" si="7"/>
        <v>7.2150735294117641E-2</v>
      </c>
      <c r="J64" s="542">
        <f t="shared" si="7"/>
        <v>0</v>
      </c>
      <c r="K64" s="542">
        <f t="shared" si="7"/>
        <v>0</v>
      </c>
      <c r="L64" s="542">
        <f t="shared" si="7"/>
        <v>0</v>
      </c>
      <c r="M64" s="542">
        <f t="shared" si="7"/>
        <v>0.10477941176470588</v>
      </c>
      <c r="N64" s="542">
        <f t="shared" si="7"/>
        <v>0</v>
      </c>
      <c r="O64" s="542">
        <f t="shared" si="7"/>
        <v>0.10477941176470588</v>
      </c>
      <c r="P64" s="542">
        <f t="shared" si="7"/>
        <v>0</v>
      </c>
      <c r="Q64" s="542">
        <f t="shared" si="7"/>
        <v>0</v>
      </c>
      <c r="R64" s="542">
        <f t="shared" si="7"/>
        <v>0</v>
      </c>
      <c r="S64" s="542">
        <f t="shared" si="7"/>
        <v>0</v>
      </c>
      <c r="T64" s="542">
        <f t="shared" si="7"/>
        <v>0</v>
      </c>
      <c r="U64" s="542">
        <f t="shared" si="7"/>
        <v>0</v>
      </c>
      <c r="V64" s="542">
        <f t="shared" si="7"/>
        <v>0</v>
      </c>
      <c r="W64" s="542">
        <f t="shared" si="7"/>
        <v>0</v>
      </c>
      <c r="X64" s="542">
        <f t="shared" si="7"/>
        <v>0</v>
      </c>
      <c r="Y64" s="542">
        <f t="shared" si="7"/>
        <v>0.18244485294117646</v>
      </c>
      <c r="Z64" s="542">
        <f t="shared" si="7"/>
        <v>0.18244485294117646</v>
      </c>
      <c r="AA64" s="542">
        <f t="shared" si="7"/>
        <v>0</v>
      </c>
      <c r="AB64" s="542">
        <f t="shared" si="7"/>
        <v>0</v>
      </c>
      <c r="AC64" s="542">
        <f t="shared" si="7"/>
        <v>0</v>
      </c>
      <c r="AD64" s="542">
        <f t="shared" si="7"/>
        <v>0</v>
      </c>
      <c r="AE64" s="542">
        <f t="shared" si="7"/>
        <v>0</v>
      </c>
      <c r="AF64" s="542">
        <f t="shared" si="7"/>
        <v>0</v>
      </c>
      <c r="AG64" s="542">
        <f t="shared" si="7"/>
        <v>0</v>
      </c>
      <c r="AH64" s="542">
        <f t="shared" si="7"/>
        <v>0</v>
      </c>
      <c r="AI64" s="542">
        <f t="shared" si="7"/>
        <v>0</v>
      </c>
      <c r="AJ64" s="542">
        <f t="shared" si="7"/>
        <v>0.23805147058823528</v>
      </c>
      <c r="AK64" s="542">
        <f t="shared" si="7"/>
        <v>0</v>
      </c>
      <c r="AL64" s="542">
        <f t="shared" si="7"/>
        <v>0.23805147058823528</v>
      </c>
      <c r="AM64" s="542">
        <f t="shared" si="7"/>
        <v>0</v>
      </c>
      <c r="AN64" s="542">
        <f t="shared" si="7"/>
        <v>0</v>
      </c>
      <c r="AO64" s="542">
        <f t="shared" si="7"/>
        <v>0</v>
      </c>
      <c r="AP64" s="542">
        <f t="shared" si="7"/>
        <v>0</v>
      </c>
      <c r="AQ64" s="542">
        <f t="shared" si="7"/>
        <v>9.6966911764705885E-2</v>
      </c>
      <c r="AR64" s="542">
        <f t="shared" si="7"/>
        <v>0</v>
      </c>
      <c r="AS64" s="542">
        <f t="shared" si="7"/>
        <v>0</v>
      </c>
      <c r="AT64" s="542">
        <f t="shared" si="7"/>
        <v>0</v>
      </c>
      <c r="AU64" s="542">
        <f t="shared" si="7"/>
        <v>0</v>
      </c>
      <c r="AV64" s="542">
        <f t="shared" si="7"/>
        <v>0</v>
      </c>
      <c r="AW64" s="542">
        <f t="shared" si="7"/>
        <v>9.6966911764705885E-2</v>
      </c>
      <c r="AX64" s="542">
        <f t="shared" si="7"/>
        <v>0</v>
      </c>
      <c r="AY64" s="542">
        <f t="shared" si="7"/>
        <v>0.29044117647058826</v>
      </c>
      <c r="AZ64" s="542">
        <f t="shared" si="7"/>
        <v>0</v>
      </c>
      <c r="BA64" s="542">
        <f t="shared" si="7"/>
        <v>0.29044117647058826</v>
      </c>
      <c r="BB64" s="542">
        <f t="shared" si="7"/>
        <v>0</v>
      </c>
      <c r="BC64" s="542">
        <f t="shared" si="7"/>
        <v>0</v>
      </c>
      <c r="BD64" s="542">
        <f t="shared" si="7"/>
        <v>0</v>
      </c>
      <c r="BE64" s="542">
        <f t="shared" si="7"/>
        <v>0</v>
      </c>
      <c r="BF64" s="542">
        <f t="shared" si="7"/>
        <v>0</v>
      </c>
      <c r="BG64" s="542">
        <f t="shared" si="7"/>
        <v>0</v>
      </c>
      <c r="BH64" s="542">
        <f t="shared" si="7"/>
        <v>0</v>
      </c>
      <c r="BI64" s="542">
        <f t="shared" si="7"/>
        <v>0</v>
      </c>
      <c r="BJ64" s="542">
        <f t="shared" si="7"/>
        <v>0</v>
      </c>
      <c r="BK64" s="542">
        <f t="shared" si="7"/>
        <v>0</v>
      </c>
      <c r="BL64" s="542">
        <f t="shared" si="7"/>
        <v>0</v>
      </c>
      <c r="BM64" s="542">
        <f t="shared" si="7"/>
        <v>0</v>
      </c>
    </row>
    <row r="65" spans="1:65" x14ac:dyDescent="0.25">
      <c r="A65" s="468" t="s">
        <v>110</v>
      </c>
      <c r="B65" s="542">
        <f t="shared" si="1"/>
        <v>1</v>
      </c>
      <c r="C65" s="542">
        <f t="shared" ref="C65:BM65" si="8">IFERROR(C17/$B17,"...")</f>
        <v>4.807692307692308E-2</v>
      </c>
      <c r="D65" s="542">
        <f t="shared" si="8"/>
        <v>4.807692307692308E-2</v>
      </c>
      <c r="E65" s="542">
        <f t="shared" si="8"/>
        <v>0</v>
      </c>
      <c r="F65" s="542">
        <f t="shared" si="8"/>
        <v>0.1201923076923077</v>
      </c>
      <c r="G65" s="542">
        <f t="shared" si="8"/>
        <v>0</v>
      </c>
      <c r="H65" s="542">
        <f t="shared" si="8"/>
        <v>2.403846153846154E-2</v>
      </c>
      <c r="I65" s="542">
        <f t="shared" si="8"/>
        <v>3.8461538461538464E-2</v>
      </c>
      <c r="J65" s="542">
        <f t="shared" si="8"/>
        <v>5.7692307692307696E-2</v>
      </c>
      <c r="K65" s="542">
        <f t="shared" si="8"/>
        <v>0</v>
      </c>
      <c r="L65" s="542">
        <f t="shared" si="8"/>
        <v>0</v>
      </c>
      <c r="M65" s="542">
        <f t="shared" si="8"/>
        <v>8.6538461538461536E-2</v>
      </c>
      <c r="N65" s="542">
        <f t="shared" si="8"/>
        <v>0</v>
      </c>
      <c r="O65" s="542">
        <f t="shared" si="8"/>
        <v>7.6923076923076927E-2</v>
      </c>
      <c r="P65" s="542">
        <f t="shared" si="8"/>
        <v>9.6153846153846159E-3</v>
      </c>
      <c r="Q65" s="542">
        <f t="shared" si="8"/>
        <v>0</v>
      </c>
      <c r="R65" s="542">
        <f t="shared" si="8"/>
        <v>0</v>
      </c>
      <c r="S65" s="542">
        <f t="shared" si="8"/>
        <v>8.1730769230769232E-2</v>
      </c>
      <c r="T65" s="542">
        <f t="shared" si="8"/>
        <v>0</v>
      </c>
      <c r="U65" s="542">
        <f t="shared" si="8"/>
        <v>5.7692307692307696E-2</v>
      </c>
      <c r="V65" s="542">
        <f t="shared" si="8"/>
        <v>2.403846153846154E-2</v>
      </c>
      <c r="W65" s="542">
        <f t="shared" si="8"/>
        <v>0</v>
      </c>
      <c r="X65" s="542">
        <f t="shared" si="8"/>
        <v>0</v>
      </c>
      <c r="Y65" s="542">
        <f t="shared" si="8"/>
        <v>0.30769230769230771</v>
      </c>
      <c r="Z65" s="542">
        <f t="shared" si="8"/>
        <v>0</v>
      </c>
      <c r="AA65" s="542">
        <f t="shared" si="8"/>
        <v>0.12980769230769232</v>
      </c>
      <c r="AB65" s="542">
        <f t="shared" si="8"/>
        <v>1.9230769230769232E-2</v>
      </c>
      <c r="AC65" s="542">
        <f t="shared" si="8"/>
        <v>0.12980769230769232</v>
      </c>
      <c r="AD65" s="542">
        <f t="shared" si="8"/>
        <v>2.8846153846153848E-2</v>
      </c>
      <c r="AE65" s="542">
        <f t="shared" si="8"/>
        <v>0</v>
      </c>
      <c r="AF65" s="542">
        <f t="shared" si="8"/>
        <v>0</v>
      </c>
      <c r="AG65" s="542">
        <f t="shared" si="8"/>
        <v>7.6923076923076927E-2</v>
      </c>
      <c r="AH65" s="542">
        <f t="shared" si="8"/>
        <v>7.6923076923076927E-2</v>
      </c>
      <c r="AI65" s="542">
        <f t="shared" si="8"/>
        <v>0</v>
      </c>
      <c r="AJ65" s="542">
        <f t="shared" si="8"/>
        <v>0.18269230769230768</v>
      </c>
      <c r="AK65" s="542">
        <f t="shared" si="8"/>
        <v>0</v>
      </c>
      <c r="AL65" s="542">
        <f t="shared" si="8"/>
        <v>0.1201923076923077</v>
      </c>
      <c r="AM65" s="542">
        <f t="shared" si="8"/>
        <v>0</v>
      </c>
      <c r="AN65" s="542">
        <f t="shared" si="8"/>
        <v>6.25E-2</v>
      </c>
      <c r="AO65" s="542">
        <f t="shared" si="8"/>
        <v>0</v>
      </c>
      <c r="AP65" s="542">
        <f t="shared" si="8"/>
        <v>0</v>
      </c>
      <c r="AQ65" s="542">
        <f t="shared" si="8"/>
        <v>3.3653846153846152E-2</v>
      </c>
      <c r="AR65" s="542">
        <f t="shared" si="8"/>
        <v>0</v>
      </c>
      <c r="AS65" s="542">
        <f t="shared" si="8"/>
        <v>9.6153846153846159E-3</v>
      </c>
      <c r="AT65" s="542">
        <f t="shared" si="8"/>
        <v>9.6153846153846159E-3</v>
      </c>
      <c r="AU65" s="542">
        <f t="shared" si="8"/>
        <v>0</v>
      </c>
      <c r="AV65" s="542">
        <f t="shared" si="8"/>
        <v>1.4423076923076924E-2</v>
      </c>
      <c r="AW65" s="542">
        <f t="shared" si="8"/>
        <v>0</v>
      </c>
      <c r="AX65" s="542">
        <f t="shared" si="8"/>
        <v>0</v>
      </c>
      <c r="AY65" s="542">
        <f t="shared" si="8"/>
        <v>6.25E-2</v>
      </c>
      <c r="AZ65" s="542">
        <f t="shared" si="8"/>
        <v>0</v>
      </c>
      <c r="BA65" s="542">
        <f t="shared" si="8"/>
        <v>6.25E-2</v>
      </c>
      <c r="BB65" s="542">
        <f t="shared" si="8"/>
        <v>0</v>
      </c>
      <c r="BC65" s="542">
        <f t="shared" si="8"/>
        <v>0</v>
      </c>
      <c r="BD65" s="542">
        <f t="shared" si="8"/>
        <v>0</v>
      </c>
      <c r="BE65" s="542">
        <f t="shared" si="8"/>
        <v>0</v>
      </c>
      <c r="BF65" s="542">
        <f t="shared" si="8"/>
        <v>0</v>
      </c>
      <c r="BG65" s="542">
        <f t="shared" si="8"/>
        <v>0</v>
      </c>
      <c r="BH65" s="542">
        <f t="shared" si="8"/>
        <v>0</v>
      </c>
      <c r="BI65" s="542">
        <f t="shared" si="8"/>
        <v>0</v>
      </c>
      <c r="BJ65" s="542">
        <f t="shared" si="8"/>
        <v>0</v>
      </c>
      <c r="BK65" s="542">
        <f t="shared" si="8"/>
        <v>0</v>
      </c>
      <c r="BL65" s="542">
        <f t="shared" si="8"/>
        <v>0</v>
      </c>
      <c r="BM65" s="542">
        <f t="shared" si="8"/>
        <v>0</v>
      </c>
    </row>
    <row r="66" spans="1:65" x14ac:dyDescent="0.25">
      <c r="A66" s="468" t="s">
        <v>111</v>
      </c>
      <c r="B66" s="542">
        <f t="shared" si="1"/>
        <v>1</v>
      </c>
      <c r="C66" s="542">
        <f t="shared" ref="C66:BM66" si="9">IFERROR(C18/$B18,"...")</f>
        <v>4.4999999999999998E-2</v>
      </c>
      <c r="D66" s="542">
        <f t="shared" si="9"/>
        <v>4.4999999999999998E-2</v>
      </c>
      <c r="E66" s="542">
        <f t="shared" si="9"/>
        <v>0</v>
      </c>
      <c r="F66" s="542">
        <f t="shared" si="9"/>
        <v>0.109</v>
      </c>
      <c r="G66" s="542">
        <f t="shared" si="9"/>
        <v>0</v>
      </c>
      <c r="H66" s="542">
        <f t="shared" si="9"/>
        <v>2.5999999999999999E-2</v>
      </c>
      <c r="I66" s="542">
        <f t="shared" si="9"/>
        <v>4.3499999999999997E-2</v>
      </c>
      <c r="J66" s="542">
        <f t="shared" si="9"/>
        <v>3.95E-2</v>
      </c>
      <c r="K66" s="542">
        <f t="shared" si="9"/>
        <v>0</v>
      </c>
      <c r="L66" s="542">
        <f t="shared" si="9"/>
        <v>0</v>
      </c>
      <c r="M66" s="542">
        <f t="shared" si="9"/>
        <v>0.10299999999999999</v>
      </c>
      <c r="N66" s="542">
        <f t="shared" si="9"/>
        <v>0</v>
      </c>
      <c r="O66" s="542">
        <f t="shared" si="9"/>
        <v>9.5000000000000001E-2</v>
      </c>
      <c r="P66" s="542">
        <f t="shared" si="9"/>
        <v>8.0000000000000002E-3</v>
      </c>
      <c r="Q66" s="542">
        <f t="shared" si="9"/>
        <v>0</v>
      </c>
      <c r="R66" s="542">
        <f t="shared" si="9"/>
        <v>0</v>
      </c>
      <c r="S66" s="542">
        <f t="shared" si="9"/>
        <v>6.6000000000000003E-2</v>
      </c>
      <c r="T66" s="542">
        <f t="shared" si="9"/>
        <v>0</v>
      </c>
      <c r="U66" s="542">
        <f t="shared" si="9"/>
        <v>4.1000000000000002E-2</v>
      </c>
      <c r="V66" s="542">
        <f t="shared" si="9"/>
        <v>2.5000000000000001E-2</v>
      </c>
      <c r="W66" s="542">
        <f t="shared" si="9"/>
        <v>0</v>
      </c>
      <c r="X66" s="542">
        <f t="shared" si="9"/>
        <v>0</v>
      </c>
      <c r="Y66" s="542">
        <f t="shared" si="9"/>
        <v>0.17749999999999999</v>
      </c>
      <c r="Z66" s="542">
        <f t="shared" si="9"/>
        <v>4.0000000000000001E-3</v>
      </c>
      <c r="AA66" s="542">
        <f t="shared" si="9"/>
        <v>5.6500000000000002E-2</v>
      </c>
      <c r="AB66" s="542">
        <f t="shared" si="9"/>
        <v>1.4500000000000001E-2</v>
      </c>
      <c r="AC66" s="542">
        <f t="shared" si="9"/>
        <v>8.1500000000000003E-2</v>
      </c>
      <c r="AD66" s="542">
        <f t="shared" si="9"/>
        <v>2.1000000000000001E-2</v>
      </c>
      <c r="AE66" s="542">
        <f t="shared" si="9"/>
        <v>0</v>
      </c>
      <c r="AF66" s="542">
        <f t="shared" si="9"/>
        <v>0</v>
      </c>
      <c r="AG66" s="542">
        <f t="shared" si="9"/>
        <v>7.5999999999999998E-2</v>
      </c>
      <c r="AH66" s="542">
        <f t="shared" si="9"/>
        <v>7.5999999999999998E-2</v>
      </c>
      <c r="AI66" s="542">
        <f t="shared" si="9"/>
        <v>0</v>
      </c>
      <c r="AJ66" s="542">
        <f t="shared" si="9"/>
        <v>0.19</v>
      </c>
      <c r="AK66" s="542">
        <f t="shared" si="9"/>
        <v>0</v>
      </c>
      <c r="AL66" s="542">
        <f t="shared" si="9"/>
        <v>0.16200000000000001</v>
      </c>
      <c r="AM66" s="542">
        <f t="shared" si="9"/>
        <v>1.35E-2</v>
      </c>
      <c r="AN66" s="542">
        <f t="shared" si="9"/>
        <v>1.4500000000000001E-2</v>
      </c>
      <c r="AO66" s="542">
        <f t="shared" si="9"/>
        <v>0</v>
      </c>
      <c r="AP66" s="542">
        <f t="shared" si="9"/>
        <v>0</v>
      </c>
      <c r="AQ66" s="542">
        <f t="shared" si="9"/>
        <v>3.85E-2</v>
      </c>
      <c r="AR66" s="542">
        <f t="shared" si="9"/>
        <v>7.4999999999999997E-3</v>
      </c>
      <c r="AS66" s="542">
        <f t="shared" si="9"/>
        <v>7.0000000000000001E-3</v>
      </c>
      <c r="AT66" s="542">
        <f t="shared" si="9"/>
        <v>1.15E-2</v>
      </c>
      <c r="AU66" s="542">
        <f t="shared" si="9"/>
        <v>0</v>
      </c>
      <c r="AV66" s="542">
        <f t="shared" si="9"/>
        <v>1.2500000000000001E-2</v>
      </c>
      <c r="AW66" s="542">
        <f t="shared" si="9"/>
        <v>0</v>
      </c>
      <c r="AX66" s="542">
        <f t="shared" si="9"/>
        <v>0</v>
      </c>
      <c r="AY66" s="542">
        <f t="shared" si="9"/>
        <v>0.188</v>
      </c>
      <c r="AZ66" s="542">
        <f t="shared" si="9"/>
        <v>0</v>
      </c>
      <c r="BA66" s="542">
        <f t="shared" si="9"/>
        <v>0.188</v>
      </c>
      <c r="BB66" s="542">
        <f t="shared" si="9"/>
        <v>0</v>
      </c>
      <c r="BC66" s="542">
        <f t="shared" si="9"/>
        <v>0</v>
      </c>
      <c r="BD66" s="542">
        <f t="shared" si="9"/>
        <v>0</v>
      </c>
      <c r="BE66" s="542">
        <f t="shared" si="9"/>
        <v>7.0000000000000001E-3</v>
      </c>
      <c r="BF66" s="542">
        <f t="shared" si="9"/>
        <v>0</v>
      </c>
      <c r="BG66" s="542">
        <f t="shared" si="9"/>
        <v>5.4999999999999997E-3</v>
      </c>
      <c r="BH66" s="542">
        <f t="shared" si="9"/>
        <v>0</v>
      </c>
      <c r="BI66" s="542">
        <f t="shared" si="9"/>
        <v>1.5E-3</v>
      </c>
      <c r="BJ66" s="542">
        <f t="shared" si="9"/>
        <v>0</v>
      </c>
      <c r="BK66" s="542">
        <f t="shared" si="9"/>
        <v>0</v>
      </c>
      <c r="BL66" s="542">
        <f t="shared" si="9"/>
        <v>0</v>
      </c>
      <c r="BM66" s="542">
        <f t="shared" si="9"/>
        <v>0</v>
      </c>
    </row>
    <row r="67" spans="1:65" x14ac:dyDescent="0.25">
      <c r="A67" s="468" t="s">
        <v>112</v>
      </c>
      <c r="B67" s="542">
        <f t="shared" si="1"/>
        <v>1</v>
      </c>
      <c r="C67" s="542">
        <f t="shared" ref="C67:BM67" si="10">IFERROR(C19/$B19,"...")</f>
        <v>1.0381878902279658E-2</v>
      </c>
      <c r="D67" s="542">
        <f t="shared" si="10"/>
        <v>1.0381878902279658E-2</v>
      </c>
      <c r="E67" s="542">
        <f t="shared" si="10"/>
        <v>0</v>
      </c>
      <c r="F67" s="542">
        <f t="shared" si="10"/>
        <v>0.13794104835196747</v>
      </c>
      <c r="G67" s="542">
        <f t="shared" si="10"/>
        <v>0</v>
      </c>
      <c r="H67" s="542">
        <f t="shared" si="10"/>
        <v>1.5173515318716422E-2</v>
      </c>
      <c r="I67" s="542">
        <f t="shared" si="10"/>
        <v>8.5087846667634678E-2</v>
      </c>
      <c r="J67" s="542">
        <f t="shared" si="10"/>
        <v>3.7679686365616381E-2</v>
      </c>
      <c r="K67" s="542">
        <f t="shared" si="10"/>
        <v>0</v>
      </c>
      <c r="L67" s="542">
        <f t="shared" si="10"/>
        <v>0</v>
      </c>
      <c r="M67" s="542">
        <f t="shared" si="10"/>
        <v>0.10839262378394075</v>
      </c>
      <c r="N67" s="542">
        <f t="shared" si="10"/>
        <v>0</v>
      </c>
      <c r="O67" s="542">
        <f t="shared" si="10"/>
        <v>9.046028749818498E-2</v>
      </c>
      <c r="P67" s="542">
        <f t="shared" si="10"/>
        <v>1.7932336285755773E-2</v>
      </c>
      <c r="Q67" s="542">
        <f t="shared" si="10"/>
        <v>0</v>
      </c>
      <c r="R67" s="542">
        <f t="shared" si="10"/>
        <v>0</v>
      </c>
      <c r="S67" s="542">
        <f t="shared" si="10"/>
        <v>8.7919268186438221E-2</v>
      </c>
      <c r="T67" s="542">
        <f t="shared" si="10"/>
        <v>0</v>
      </c>
      <c r="U67" s="542">
        <f t="shared" si="10"/>
        <v>2.6644402497458981E-2</v>
      </c>
      <c r="V67" s="542">
        <f t="shared" si="10"/>
        <v>6.127486568897924E-2</v>
      </c>
      <c r="W67" s="542">
        <f t="shared" si="10"/>
        <v>0</v>
      </c>
      <c r="X67" s="542">
        <f t="shared" si="10"/>
        <v>0</v>
      </c>
      <c r="Y67" s="542">
        <f t="shared" si="10"/>
        <v>0.42456802671700306</v>
      </c>
      <c r="Z67" s="542">
        <f t="shared" si="10"/>
        <v>0</v>
      </c>
      <c r="AA67" s="542">
        <f t="shared" si="10"/>
        <v>0.13932045883548716</v>
      </c>
      <c r="AB67" s="542">
        <f t="shared" si="10"/>
        <v>0</v>
      </c>
      <c r="AC67" s="542">
        <f t="shared" si="10"/>
        <v>0.24735007986060695</v>
      </c>
      <c r="AD67" s="542">
        <f t="shared" si="10"/>
        <v>3.7897488020908962E-2</v>
      </c>
      <c r="AE67" s="542">
        <f t="shared" si="10"/>
        <v>0</v>
      </c>
      <c r="AF67" s="542">
        <f t="shared" si="10"/>
        <v>0</v>
      </c>
      <c r="AG67" s="542">
        <f t="shared" si="10"/>
        <v>5.6483229272542471E-2</v>
      </c>
      <c r="AH67" s="542">
        <f t="shared" si="10"/>
        <v>5.6483229272542471E-2</v>
      </c>
      <c r="AI67" s="542">
        <f t="shared" si="10"/>
        <v>0</v>
      </c>
      <c r="AJ67" s="542">
        <f t="shared" si="10"/>
        <v>0.13801364890373166</v>
      </c>
      <c r="AK67" s="542">
        <f t="shared" si="10"/>
        <v>0</v>
      </c>
      <c r="AL67" s="542">
        <f t="shared" si="10"/>
        <v>0.10374618847103238</v>
      </c>
      <c r="AM67" s="542">
        <f t="shared" si="10"/>
        <v>1.2777697110498041E-2</v>
      </c>
      <c r="AN67" s="542">
        <f t="shared" si="10"/>
        <v>2.148976332220125E-2</v>
      </c>
      <c r="AO67" s="542">
        <f t="shared" si="10"/>
        <v>0</v>
      </c>
      <c r="AP67" s="542">
        <f t="shared" si="10"/>
        <v>0</v>
      </c>
      <c r="AQ67" s="542">
        <f t="shared" si="10"/>
        <v>0</v>
      </c>
      <c r="AR67" s="542">
        <f t="shared" si="10"/>
        <v>0</v>
      </c>
      <c r="AS67" s="542">
        <f t="shared" si="10"/>
        <v>0</v>
      </c>
      <c r="AT67" s="542">
        <f t="shared" si="10"/>
        <v>0</v>
      </c>
      <c r="AU67" s="542">
        <f t="shared" si="10"/>
        <v>0</v>
      </c>
      <c r="AV67" s="542">
        <f t="shared" si="10"/>
        <v>0</v>
      </c>
      <c r="AW67" s="542">
        <f t="shared" si="10"/>
        <v>0</v>
      </c>
      <c r="AX67" s="542">
        <f t="shared" si="10"/>
        <v>0</v>
      </c>
      <c r="AY67" s="542">
        <f t="shared" si="10"/>
        <v>2.9838826775083489E-2</v>
      </c>
      <c r="AZ67" s="542">
        <f t="shared" si="10"/>
        <v>0</v>
      </c>
      <c r="BA67" s="542">
        <f t="shared" si="10"/>
        <v>2.9838826775083489E-2</v>
      </c>
      <c r="BB67" s="542">
        <f t="shared" si="10"/>
        <v>0</v>
      </c>
      <c r="BC67" s="542">
        <f t="shared" si="10"/>
        <v>0</v>
      </c>
      <c r="BD67" s="542">
        <f t="shared" si="10"/>
        <v>0</v>
      </c>
      <c r="BE67" s="542">
        <f t="shared" si="10"/>
        <v>6.4614491070132136E-3</v>
      </c>
      <c r="BF67" s="542">
        <f t="shared" si="10"/>
        <v>0</v>
      </c>
      <c r="BG67" s="542">
        <f t="shared" si="10"/>
        <v>6.4614491070132136E-3</v>
      </c>
      <c r="BH67" s="542">
        <f t="shared" si="10"/>
        <v>0</v>
      </c>
      <c r="BI67" s="542">
        <f t="shared" si="10"/>
        <v>0</v>
      </c>
      <c r="BJ67" s="542">
        <f t="shared" si="10"/>
        <v>0</v>
      </c>
      <c r="BK67" s="542">
        <f t="shared" si="10"/>
        <v>0</v>
      </c>
      <c r="BL67" s="542">
        <f t="shared" si="10"/>
        <v>0</v>
      </c>
      <c r="BM67" s="542">
        <f t="shared" si="10"/>
        <v>0</v>
      </c>
    </row>
    <row r="68" spans="1:65" x14ac:dyDescent="0.25">
      <c r="A68" s="470" t="s">
        <v>113</v>
      </c>
      <c r="B68" s="542">
        <f t="shared" si="1"/>
        <v>1</v>
      </c>
      <c r="C68" s="542">
        <f t="shared" ref="C68:BM68" si="11">IFERROR(C20/$B20,"...")</f>
        <v>1.8105277568622083E-2</v>
      </c>
      <c r="D68" s="542">
        <f t="shared" si="11"/>
        <v>1.8105277568622083E-2</v>
      </c>
      <c r="E68" s="542">
        <f t="shared" si="11"/>
        <v>0</v>
      </c>
      <c r="F68" s="542">
        <f t="shared" si="11"/>
        <v>7.4953795605448695E-2</v>
      </c>
      <c r="G68" s="542">
        <f t="shared" si="11"/>
        <v>0</v>
      </c>
      <c r="H68" s="542">
        <f t="shared" si="11"/>
        <v>9.8227120268327747E-3</v>
      </c>
      <c r="I68" s="542">
        <f t="shared" si="11"/>
        <v>3.2411527140803614E-2</v>
      </c>
      <c r="J68" s="542">
        <f t="shared" si="11"/>
        <v>2.9844616332397836E-2</v>
      </c>
      <c r="K68" s="542">
        <f t="shared" si="11"/>
        <v>2.8749401054144704E-3</v>
      </c>
      <c r="L68" s="542">
        <f t="shared" si="11"/>
        <v>0</v>
      </c>
      <c r="M68" s="542">
        <f t="shared" si="11"/>
        <v>5.941542884523239E-2</v>
      </c>
      <c r="N68" s="542">
        <f t="shared" si="11"/>
        <v>0</v>
      </c>
      <c r="O68" s="542">
        <f t="shared" si="11"/>
        <v>5.2399205968923265E-2</v>
      </c>
      <c r="P68" s="542">
        <f t="shared" si="11"/>
        <v>4.107057293449244E-3</v>
      </c>
      <c r="Q68" s="542">
        <f t="shared" si="11"/>
        <v>2.909165582859881E-3</v>
      </c>
      <c r="R68" s="542">
        <f t="shared" si="11"/>
        <v>0</v>
      </c>
      <c r="S68" s="542">
        <f t="shared" si="11"/>
        <v>9.1724279553699772E-2</v>
      </c>
      <c r="T68" s="542">
        <f t="shared" si="11"/>
        <v>0</v>
      </c>
      <c r="U68" s="542">
        <f t="shared" si="11"/>
        <v>3.5252241768772676E-3</v>
      </c>
      <c r="V68" s="542">
        <f t="shared" si="11"/>
        <v>4.5999041686631527E-2</v>
      </c>
      <c r="W68" s="542">
        <f t="shared" si="11"/>
        <v>4.2200013690190975E-2</v>
      </c>
      <c r="X68" s="542">
        <f t="shared" si="11"/>
        <v>0</v>
      </c>
      <c r="Y68" s="542">
        <f t="shared" si="11"/>
        <v>0.29009514682729826</v>
      </c>
      <c r="Z68" s="542">
        <f t="shared" si="11"/>
        <v>0</v>
      </c>
      <c r="AA68" s="542">
        <f t="shared" si="11"/>
        <v>0.10565404887398179</v>
      </c>
      <c r="AB68" s="542">
        <f t="shared" si="11"/>
        <v>0</v>
      </c>
      <c r="AC68" s="542">
        <f t="shared" si="11"/>
        <v>0.15736874529399686</v>
      </c>
      <c r="AD68" s="542">
        <f t="shared" si="11"/>
        <v>2.176740365528099E-2</v>
      </c>
      <c r="AE68" s="542">
        <f t="shared" si="11"/>
        <v>5.304949004038606E-3</v>
      </c>
      <c r="AF68" s="542">
        <f t="shared" si="11"/>
        <v>0</v>
      </c>
      <c r="AG68" s="542">
        <f t="shared" si="11"/>
        <v>3.7750701622287629E-2</v>
      </c>
      <c r="AH68" s="542">
        <f t="shared" si="11"/>
        <v>3.4567732219864464E-2</v>
      </c>
      <c r="AI68" s="542">
        <f t="shared" si="11"/>
        <v>3.1829694024231637E-3</v>
      </c>
      <c r="AJ68" s="542">
        <f t="shared" si="11"/>
        <v>0.12810596207817099</v>
      </c>
      <c r="AK68" s="542">
        <f t="shared" si="11"/>
        <v>0</v>
      </c>
      <c r="AL68" s="542">
        <f t="shared" si="11"/>
        <v>4.8086795810801559E-2</v>
      </c>
      <c r="AM68" s="542">
        <f t="shared" si="11"/>
        <v>7.8718598124443828E-3</v>
      </c>
      <c r="AN68" s="542">
        <f t="shared" si="11"/>
        <v>2.0466835512355397E-2</v>
      </c>
      <c r="AO68" s="542">
        <f t="shared" si="11"/>
        <v>5.1680470942569647E-2</v>
      </c>
      <c r="AP68" s="542">
        <f t="shared" si="11"/>
        <v>0</v>
      </c>
      <c r="AQ68" s="542">
        <f t="shared" si="11"/>
        <v>3.0768704223423916E-2</v>
      </c>
      <c r="AR68" s="542">
        <f t="shared" si="11"/>
        <v>0</v>
      </c>
      <c r="AS68" s="542">
        <f t="shared" si="11"/>
        <v>1.1944691628448217E-2</v>
      </c>
      <c r="AT68" s="542">
        <f t="shared" si="11"/>
        <v>2.7722636730782395E-3</v>
      </c>
      <c r="AU68" s="542">
        <f t="shared" si="11"/>
        <v>0</v>
      </c>
      <c r="AV68" s="542">
        <f t="shared" si="11"/>
        <v>1.6051748921897459E-2</v>
      </c>
      <c r="AW68" s="542">
        <f t="shared" si="11"/>
        <v>0</v>
      </c>
      <c r="AX68" s="542">
        <f t="shared" si="11"/>
        <v>0</v>
      </c>
      <c r="AY68" s="542">
        <f t="shared" si="11"/>
        <v>0.26336504894243273</v>
      </c>
      <c r="AZ68" s="542">
        <f t="shared" si="11"/>
        <v>0</v>
      </c>
      <c r="BA68" s="542">
        <f t="shared" si="11"/>
        <v>0.26240673557396127</v>
      </c>
      <c r="BB68" s="542">
        <f t="shared" si="11"/>
        <v>9.5831336847149022E-4</v>
      </c>
      <c r="BC68" s="542">
        <f t="shared" si="11"/>
        <v>0</v>
      </c>
      <c r="BD68" s="542">
        <f t="shared" si="11"/>
        <v>0</v>
      </c>
      <c r="BE68" s="542">
        <f t="shared" si="11"/>
        <v>5.7156547333835307E-3</v>
      </c>
      <c r="BF68" s="542">
        <f t="shared" si="11"/>
        <v>0</v>
      </c>
      <c r="BG68" s="542">
        <f t="shared" si="11"/>
        <v>5.6814292559381205E-3</v>
      </c>
      <c r="BH68" s="542">
        <f t="shared" si="11"/>
        <v>0</v>
      </c>
      <c r="BI68" s="542">
        <f t="shared" si="11"/>
        <v>0</v>
      </c>
      <c r="BJ68" s="542">
        <f t="shared" si="11"/>
        <v>3.4225477445410361E-5</v>
      </c>
      <c r="BK68" s="542">
        <f t="shared" si="11"/>
        <v>0</v>
      </c>
      <c r="BL68" s="542">
        <f t="shared" si="11"/>
        <v>0</v>
      </c>
      <c r="BM68" s="542">
        <f t="shared" si="11"/>
        <v>0</v>
      </c>
    </row>
    <row r="69" spans="1:65" x14ac:dyDescent="0.25">
      <c r="A69" s="468" t="s">
        <v>114</v>
      </c>
      <c r="B69" s="542" t="str">
        <f t="shared" si="1"/>
        <v>...</v>
      </c>
      <c r="C69" s="542" t="str">
        <f t="shared" ref="C69:BM69" si="12">IFERROR(C21/$B21,"...")</f>
        <v>...</v>
      </c>
      <c r="D69" s="542" t="str">
        <f t="shared" si="12"/>
        <v>...</v>
      </c>
      <c r="E69" s="542" t="str">
        <f t="shared" si="12"/>
        <v>...</v>
      </c>
      <c r="F69" s="542" t="str">
        <f t="shared" si="12"/>
        <v>...</v>
      </c>
      <c r="G69" s="542" t="str">
        <f t="shared" si="12"/>
        <v>...</v>
      </c>
      <c r="H69" s="542" t="str">
        <f t="shared" si="12"/>
        <v>...</v>
      </c>
      <c r="I69" s="542" t="str">
        <f t="shared" si="12"/>
        <v>...</v>
      </c>
      <c r="J69" s="542" t="str">
        <f t="shared" si="12"/>
        <v>...</v>
      </c>
      <c r="K69" s="542" t="str">
        <f t="shared" si="12"/>
        <v>...</v>
      </c>
      <c r="L69" s="542" t="str">
        <f t="shared" si="12"/>
        <v>...</v>
      </c>
      <c r="M69" s="542" t="str">
        <f t="shared" si="12"/>
        <v>...</v>
      </c>
      <c r="N69" s="542" t="str">
        <f t="shared" si="12"/>
        <v>...</v>
      </c>
      <c r="O69" s="542" t="str">
        <f t="shared" si="12"/>
        <v>...</v>
      </c>
      <c r="P69" s="542" t="str">
        <f t="shared" si="12"/>
        <v>...</v>
      </c>
      <c r="Q69" s="542" t="str">
        <f t="shared" si="12"/>
        <v>...</v>
      </c>
      <c r="R69" s="542" t="str">
        <f t="shared" si="12"/>
        <v>...</v>
      </c>
      <c r="S69" s="542" t="str">
        <f t="shared" si="12"/>
        <v>...</v>
      </c>
      <c r="T69" s="542" t="str">
        <f t="shared" si="12"/>
        <v>...</v>
      </c>
      <c r="U69" s="542" t="str">
        <f t="shared" si="12"/>
        <v>...</v>
      </c>
      <c r="V69" s="542" t="str">
        <f t="shared" si="12"/>
        <v>...</v>
      </c>
      <c r="W69" s="542" t="str">
        <f t="shared" si="12"/>
        <v>...</v>
      </c>
      <c r="X69" s="542" t="str">
        <f t="shared" si="12"/>
        <v>...</v>
      </c>
      <c r="Y69" s="542" t="str">
        <f t="shared" si="12"/>
        <v>...</v>
      </c>
      <c r="Z69" s="542" t="str">
        <f t="shared" si="12"/>
        <v>...</v>
      </c>
      <c r="AA69" s="542" t="str">
        <f t="shared" si="12"/>
        <v>...</v>
      </c>
      <c r="AB69" s="542" t="str">
        <f t="shared" si="12"/>
        <v>...</v>
      </c>
      <c r="AC69" s="542" t="str">
        <f t="shared" si="12"/>
        <v>...</v>
      </c>
      <c r="AD69" s="542" t="str">
        <f t="shared" si="12"/>
        <v>...</v>
      </c>
      <c r="AE69" s="542" t="str">
        <f t="shared" si="12"/>
        <v>...</v>
      </c>
      <c r="AF69" s="542" t="str">
        <f t="shared" si="12"/>
        <v>...</v>
      </c>
      <c r="AG69" s="542" t="str">
        <f t="shared" si="12"/>
        <v>...</v>
      </c>
      <c r="AH69" s="542" t="str">
        <f t="shared" si="12"/>
        <v>...</v>
      </c>
      <c r="AI69" s="542" t="str">
        <f t="shared" si="12"/>
        <v>...</v>
      </c>
      <c r="AJ69" s="542" t="str">
        <f t="shared" si="12"/>
        <v>...</v>
      </c>
      <c r="AK69" s="542" t="str">
        <f t="shared" si="12"/>
        <v>...</v>
      </c>
      <c r="AL69" s="542" t="str">
        <f t="shared" si="12"/>
        <v>...</v>
      </c>
      <c r="AM69" s="542" t="str">
        <f t="shared" si="12"/>
        <v>...</v>
      </c>
      <c r="AN69" s="542" t="str">
        <f t="shared" si="12"/>
        <v>...</v>
      </c>
      <c r="AO69" s="542" t="str">
        <f t="shared" si="12"/>
        <v>...</v>
      </c>
      <c r="AP69" s="542" t="str">
        <f t="shared" si="12"/>
        <v>...</v>
      </c>
      <c r="AQ69" s="542" t="str">
        <f t="shared" si="12"/>
        <v>...</v>
      </c>
      <c r="AR69" s="542" t="str">
        <f t="shared" si="12"/>
        <v>...</v>
      </c>
      <c r="AS69" s="542" t="str">
        <f t="shared" si="12"/>
        <v>...</v>
      </c>
      <c r="AT69" s="542" t="str">
        <f t="shared" si="12"/>
        <v>...</v>
      </c>
      <c r="AU69" s="542" t="str">
        <f t="shared" si="12"/>
        <v>...</v>
      </c>
      <c r="AV69" s="542" t="str">
        <f t="shared" si="12"/>
        <v>...</v>
      </c>
      <c r="AW69" s="542" t="str">
        <f t="shared" si="12"/>
        <v>...</v>
      </c>
      <c r="AX69" s="542" t="str">
        <f t="shared" si="12"/>
        <v>...</v>
      </c>
      <c r="AY69" s="542" t="str">
        <f t="shared" si="12"/>
        <v>...</v>
      </c>
      <c r="AZ69" s="542" t="str">
        <f t="shared" si="12"/>
        <v>...</v>
      </c>
      <c r="BA69" s="542" t="str">
        <f t="shared" si="12"/>
        <v>...</v>
      </c>
      <c r="BB69" s="542" t="str">
        <f t="shared" si="12"/>
        <v>...</v>
      </c>
      <c r="BC69" s="542" t="str">
        <f t="shared" si="12"/>
        <v>...</v>
      </c>
      <c r="BD69" s="542" t="str">
        <f t="shared" si="12"/>
        <v>...</v>
      </c>
      <c r="BE69" s="542" t="str">
        <f t="shared" si="12"/>
        <v>...</v>
      </c>
      <c r="BF69" s="542" t="str">
        <f t="shared" si="12"/>
        <v>...</v>
      </c>
      <c r="BG69" s="542" t="str">
        <f t="shared" si="12"/>
        <v>...</v>
      </c>
      <c r="BH69" s="542" t="str">
        <f t="shared" si="12"/>
        <v>...</v>
      </c>
      <c r="BI69" s="542" t="str">
        <f t="shared" si="12"/>
        <v>...</v>
      </c>
      <c r="BJ69" s="542" t="str">
        <f t="shared" si="12"/>
        <v>...</v>
      </c>
      <c r="BK69" s="542" t="str">
        <f t="shared" si="12"/>
        <v>...</v>
      </c>
      <c r="BL69" s="542" t="str">
        <f t="shared" si="12"/>
        <v>...</v>
      </c>
      <c r="BM69" s="542" t="str">
        <f t="shared" si="12"/>
        <v>...</v>
      </c>
    </row>
    <row r="70" spans="1:65" x14ac:dyDescent="0.25">
      <c r="A70" s="468" t="s">
        <v>115</v>
      </c>
      <c r="B70" s="542">
        <f t="shared" si="1"/>
        <v>1</v>
      </c>
      <c r="C70" s="542">
        <f t="shared" ref="C70:BM70" si="13">IFERROR(C22/$B22,"...")</f>
        <v>1.7412935323383085E-2</v>
      </c>
      <c r="D70" s="542">
        <f t="shared" si="13"/>
        <v>1.7412935323383085E-2</v>
      </c>
      <c r="E70" s="542">
        <f t="shared" si="13"/>
        <v>0</v>
      </c>
      <c r="F70" s="542">
        <f t="shared" si="13"/>
        <v>0.15257048092868988</v>
      </c>
      <c r="G70" s="542">
        <f t="shared" si="13"/>
        <v>0</v>
      </c>
      <c r="H70" s="542">
        <f t="shared" si="13"/>
        <v>1.7412935323383085E-2</v>
      </c>
      <c r="I70" s="542">
        <f t="shared" si="13"/>
        <v>0.10530679933665009</v>
      </c>
      <c r="J70" s="542">
        <f t="shared" si="13"/>
        <v>2.9850746268656716E-2</v>
      </c>
      <c r="K70" s="542">
        <f t="shared" si="13"/>
        <v>0</v>
      </c>
      <c r="L70" s="542">
        <f t="shared" si="13"/>
        <v>0</v>
      </c>
      <c r="M70" s="542">
        <f t="shared" si="13"/>
        <v>0.11276948590381426</v>
      </c>
      <c r="N70" s="542">
        <f t="shared" si="13"/>
        <v>0</v>
      </c>
      <c r="O70" s="542">
        <f t="shared" si="13"/>
        <v>0.11276948590381426</v>
      </c>
      <c r="P70" s="542">
        <f t="shared" si="13"/>
        <v>0</v>
      </c>
      <c r="Q70" s="542">
        <f t="shared" si="13"/>
        <v>0</v>
      </c>
      <c r="R70" s="542">
        <f t="shared" si="13"/>
        <v>0</v>
      </c>
      <c r="S70" s="542">
        <f t="shared" si="13"/>
        <v>1.4096185737976783E-2</v>
      </c>
      <c r="T70" s="542">
        <f t="shared" si="13"/>
        <v>0</v>
      </c>
      <c r="U70" s="542">
        <f t="shared" si="13"/>
        <v>0</v>
      </c>
      <c r="V70" s="542">
        <f t="shared" si="13"/>
        <v>1.4096185737976783E-2</v>
      </c>
      <c r="W70" s="542">
        <f t="shared" si="13"/>
        <v>0</v>
      </c>
      <c r="X70" s="542">
        <f t="shared" si="13"/>
        <v>0</v>
      </c>
      <c r="Y70" s="542">
        <f t="shared" si="13"/>
        <v>0.19900497512437812</v>
      </c>
      <c r="Z70" s="542">
        <f t="shared" si="13"/>
        <v>0</v>
      </c>
      <c r="AA70" s="542">
        <f t="shared" si="13"/>
        <v>6.5505804311774454E-2</v>
      </c>
      <c r="AB70" s="542">
        <f t="shared" si="13"/>
        <v>2.4875621890547265E-2</v>
      </c>
      <c r="AC70" s="542">
        <f t="shared" si="13"/>
        <v>9.1210613598673301E-2</v>
      </c>
      <c r="AD70" s="542">
        <f t="shared" si="13"/>
        <v>1.7412935323383085E-2</v>
      </c>
      <c r="AE70" s="542">
        <f t="shared" si="13"/>
        <v>0</v>
      </c>
      <c r="AF70" s="542">
        <f t="shared" si="13"/>
        <v>0</v>
      </c>
      <c r="AG70" s="542">
        <f t="shared" si="13"/>
        <v>4.5605306799336651E-2</v>
      </c>
      <c r="AH70" s="542">
        <f t="shared" si="13"/>
        <v>4.5605306799336651E-2</v>
      </c>
      <c r="AI70" s="542">
        <f t="shared" si="13"/>
        <v>0</v>
      </c>
      <c r="AJ70" s="542">
        <f t="shared" si="13"/>
        <v>0.1044776119402985</v>
      </c>
      <c r="AK70" s="542">
        <f t="shared" si="13"/>
        <v>0</v>
      </c>
      <c r="AL70" s="542">
        <f t="shared" si="13"/>
        <v>6.1359867330016582E-2</v>
      </c>
      <c r="AM70" s="542">
        <f t="shared" si="13"/>
        <v>1.9071310116086235E-2</v>
      </c>
      <c r="AN70" s="542">
        <f t="shared" si="13"/>
        <v>2.404643449419569E-2</v>
      </c>
      <c r="AO70" s="542">
        <f t="shared" si="13"/>
        <v>0</v>
      </c>
      <c r="AP70" s="542">
        <f t="shared" si="13"/>
        <v>0</v>
      </c>
      <c r="AQ70" s="542">
        <f t="shared" si="13"/>
        <v>2.6533996683250415E-2</v>
      </c>
      <c r="AR70" s="542">
        <f t="shared" si="13"/>
        <v>0</v>
      </c>
      <c r="AS70" s="542">
        <f t="shared" si="13"/>
        <v>1.9900497512437811E-2</v>
      </c>
      <c r="AT70" s="542">
        <f t="shared" si="13"/>
        <v>0</v>
      </c>
      <c r="AU70" s="542">
        <f t="shared" si="13"/>
        <v>0</v>
      </c>
      <c r="AV70" s="542">
        <f t="shared" si="13"/>
        <v>6.6334991708126038E-3</v>
      </c>
      <c r="AW70" s="542">
        <f t="shared" si="13"/>
        <v>0</v>
      </c>
      <c r="AX70" s="542">
        <f t="shared" si="13"/>
        <v>0</v>
      </c>
      <c r="AY70" s="542">
        <f t="shared" si="13"/>
        <v>0.13432835820895522</v>
      </c>
      <c r="AZ70" s="542">
        <f t="shared" si="13"/>
        <v>0</v>
      </c>
      <c r="BA70" s="542">
        <f t="shared" si="13"/>
        <v>0.13432835820895522</v>
      </c>
      <c r="BB70" s="542">
        <f t="shared" si="13"/>
        <v>0</v>
      </c>
      <c r="BC70" s="542">
        <f t="shared" si="13"/>
        <v>0</v>
      </c>
      <c r="BD70" s="542">
        <f t="shared" si="13"/>
        <v>0</v>
      </c>
      <c r="BE70" s="542">
        <f t="shared" si="13"/>
        <v>4.1459369817578775E-3</v>
      </c>
      <c r="BF70" s="542">
        <f t="shared" si="13"/>
        <v>0</v>
      </c>
      <c r="BG70" s="542">
        <f t="shared" si="13"/>
        <v>8.2918739635157548E-4</v>
      </c>
      <c r="BH70" s="542">
        <f t="shared" si="13"/>
        <v>0</v>
      </c>
      <c r="BI70" s="542">
        <f t="shared" si="13"/>
        <v>3.3167495854063019E-3</v>
      </c>
      <c r="BJ70" s="542">
        <f t="shared" si="13"/>
        <v>0</v>
      </c>
      <c r="BK70" s="542">
        <f t="shared" si="13"/>
        <v>0</v>
      </c>
      <c r="BL70" s="542">
        <f t="shared" si="13"/>
        <v>0</v>
      </c>
      <c r="BM70" s="542">
        <f t="shared" si="13"/>
        <v>0.1890547263681592</v>
      </c>
    </row>
    <row r="71" spans="1:65" x14ac:dyDescent="0.25">
      <c r="A71" s="468" t="s">
        <v>117</v>
      </c>
      <c r="B71" s="542">
        <f t="shared" si="1"/>
        <v>1</v>
      </c>
      <c r="C71" s="542">
        <f t="shared" ref="C71:BM71" si="14">IFERROR(C23/$B23,"...")</f>
        <v>4.1738136077758718E-2</v>
      </c>
      <c r="D71" s="542">
        <f t="shared" si="14"/>
        <v>4.0594625500285877E-2</v>
      </c>
      <c r="E71" s="542">
        <f t="shared" si="14"/>
        <v>1.1435105774728416E-3</v>
      </c>
      <c r="F71" s="542">
        <f t="shared" si="14"/>
        <v>0.10863350485991996</v>
      </c>
      <c r="G71" s="542">
        <f t="shared" si="14"/>
        <v>5.717552887364208E-4</v>
      </c>
      <c r="H71" s="542">
        <f t="shared" si="14"/>
        <v>2.4013722126929673E-2</v>
      </c>
      <c r="I71" s="542">
        <f t="shared" si="14"/>
        <v>5.9462550028587767E-2</v>
      </c>
      <c r="J71" s="542">
        <f t="shared" si="14"/>
        <v>2.4585477415666093E-2</v>
      </c>
      <c r="K71" s="542">
        <f t="shared" si="14"/>
        <v>0</v>
      </c>
      <c r="L71" s="542">
        <f t="shared" si="14"/>
        <v>0</v>
      </c>
      <c r="M71" s="542">
        <f t="shared" si="14"/>
        <v>0.12692967409948541</v>
      </c>
      <c r="N71" s="542">
        <f t="shared" si="14"/>
        <v>0</v>
      </c>
      <c r="O71" s="542">
        <f t="shared" si="14"/>
        <v>0.12521440823327615</v>
      </c>
      <c r="P71" s="542">
        <f t="shared" si="14"/>
        <v>1.7152658662092624E-3</v>
      </c>
      <c r="Q71" s="542">
        <f t="shared" si="14"/>
        <v>0</v>
      </c>
      <c r="R71" s="542">
        <f t="shared" si="14"/>
        <v>0</v>
      </c>
      <c r="S71" s="542">
        <f t="shared" si="14"/>
        <v>5.5460263007432821E-2</v>
      </c>
      <c r="T71" s="542">
        <f t="shared" si="14"/>
        <v>0</v>
      </c>
      <c r="U71" s="542">
        <f t="shared" si="14"/>
        <v>2.6872498570611778E-2</v>
      </c>
      <c r="V71" s="542">
        <f t="shared" si="14"/>
        <v>2.8587764436821039E-2</v>
      </c>
      <c r="W71" s="542">
        <f t="shared" si="14"/>
        <v>0</v>
      </c>
      <c r="X71" s="542">
        <f t="shared" si="14"/>
        <v>0</v>
      </c>
      <c r="Y71" s="542">
        <f t="shared" si="14"/>
        <v>0.28702115494568325</v>
      </c>
      <c r="Z71" s="542">
        <f t="shared" si="14"/>
        <v>0</v>
      </c>
      <c r="AA71" s="542">
        <f t="shared" si="14"/>
        <v>0.13836477987421383</v>
      </c>
      <c r="AB71" s="542">
        <f t="shared" si="14"/>
        <v>1.3150371640937679E-2</v>
      </c>
      <c r="AC71" s="542">
        <f t="shared" si="14"/>
        <v>0.11206403659233848</v>
      </c>
      <c r="AD71" s="542">
        <f t="shared" si="14"/>
        <v>1.8296169239565466E-2</v>
      </c>
      <c r="AE71" s="542">
        <f t="shared" si="14"/>
        <v>5.1457975986277877E-3</v>
      </c>
      <c r="AF71" s="542">
        <f t="shared" si="14"/>
        <v>0</v>
      </c>
      <c r="AG71" s="542">
        <f t="shared" si="14"/>
        <v>4.859919954259577E-2</v>
      </c>
      <c r="AH71" s="542">
        <f t="shared" si="14"/>
        <v>4.6883933676386505E-2</v>
      </c>
      <c r="AI71" s="542">
        <f t="shared" si="14"/>
        <v>1.7152658662092624E-3</v>
      </c>
      <c r="AJ71" s="542">
        <f t="shared" si="14"/>
        <v>0.13036020583190394</v>
      </c>
      <c r="AK71" s="542">
        <f t="shared" si="14"/>
        <v>0</v>
      </c>
      <c r="AL71" s="542">
        <f t="shared" si="14"/>
        <v>0.10291595197255575</v>
      </c>
      <c r="AM71" s="542">
        <f t="shared" si="14"/>
        <v>5.717552887364208E-4</v>
      </c>
      <c r="AN71" s="542">
        <f t="shared" si="14"/>
        <v>2.6872498570611778E-2</v>
      </c>
      <c r="AO71" s="542">
        <f t="shared" si="14"/>
        <v>0</v>
      </c>
      <c r="AP71" s="542">
        <f t="shared" si="14"/>
        <v>0</v>
      </c>
      <c r="AQ71" s="542">
        <f t="shared" si="14"/>
        <v>1.8296169239565466E-2</v>
      </c>
      <c r="AR71" s="542">
        <f t="shared" si="14"/>
        <v>0</v>
      </c>
      <c r="AS71" s="542">
        <f t="shared" si="14"/>
        <v>1.2006861063464836E-2</v>
      </c>
      <c r="AT71" s="542">
        <f t="shared" si="14"/>
        <v>0</v>
      </c>
      <c r="AU71" s="542">
        <f t="shared" si="14"/>
        <v>0</v>
      </c>
      <c r="AV71" s="542">
        <f t="shared" si="14"/>
        <v>6.2893081761006293E-3</v>
      </c>
      <c r="AW71" s="542">
        <f t="shared" si="14"/>
        <v>0</v>
      </c>
      <c r="AX71" s="542">
        <f t="shared" si="14"/>
        <v>0</v>
      </c>
      <c r="AY71" s="542">
        <f t="shared" si="14"/>
        <v>0.18296169239565466</v>
      </c>
      <c r="AZ71" s="542">
        <f t="shared" si="14"/>
        <v>0</v>
      </c>
      <c r="BA71" s="542">
        <f t="shared" si="14"/>
        <v>0.17495711835334476</v>
      </c>
      <c r="BB71" s="542">
        <f t="shared" si="14"/>
        <v>8.0045740423098921E-3</v>
      </c>
      <c r="BC71" s="542">
        <f t="shared" si="14"/>
        <v>0</v>
      </c>
      <c r="BD71" s="542">
        <f t="shared" si="14"/>
        <v>0</v>
      </c>
      <c r="BE71" s="542">
        <f t="shared" si="14"/>
        <v>0</v>
      </c>
      <c r="BF71" s="542">
        <f t="shared" si="14"/>
        <v>0</v>
      </c>
      <c r="BG71" s="542">
        <f t="shared" si="14"/>
        <v>0</v>
      </c>
      <c r="BH71" s="542">
        <f t="shared" si="14"/>
        <v>0</v>
      </c>
      <c r="BI71" s="542">
        <f t="shared" si="14"/>
        <v>0</v>
      </c>
      <c r="BJ71" s="542">
        <f t="shared" si="14"/>
        <v>0</v>
      </c>
      <c r="BK71" s="542">
        <f t="shared" si="14"/>
        <v>0</v>
      </c>
      <c r="BL71" s="542">
        <f t="shared" si="14"/>
        <v>0</v>
      </c>
      <c r="BM71" s="542">
        <f t="shared" si="14"/>
        <v>0</v>
      </c>
    </row>
    <row r="72" spans="1:65" x14ac:dyDescent="0.25">
      <c r="A72" s="470" t="s">
        <v>118</v>
      </c>
      <c r="B72" s="542">
        <f t="shared" si="1"/>
        <v>1</v>
      </c>
      <c r="C72" s="542">
        <f t="shared" ref="C72:BM72" si="15">IFERROR(C24/$B24,"...")</f>
        <v>5.3803339517625233E-2</v>
      </c>
      <c r="D72" s="542">
        <f t="shared" si="15"/>
        <v>5.3803339517625233E-2</v>
      </c>
      <c r="E72" s="542">
        <f t="shared" si="15"/>
        <v>0</v>
      </c>
      <c r="F72" s="542">
        <f t="shared" si="15"/>
        <v>0.12615955473098331</v>
      </c>
      <c r="G72" s="542">
        <f t="shared" si="15"/>
        <v>0</v>
      </c>
      <c r="H72" s="542">
        <f t="shared" si="15"/>
        <v>9.8948670377241813E-3</v>
      </c>
      <c r="I72" s="542">
        <f t="shared" si="15"/>
        <v>8.6580086580086577E-2</v>
      </c>
      <c r="J72" s="542">
        <f t="shared" si="15"/>
        <v>2.9684601113172542E-2</v>
      </c>
      <c r="K72" s="542">
        <f t="shared" si="15"/>
        <v>0</v>
      </c>
      <c r="L72" s="542">
        <f t="shared" si="15"/>
        <v>0</v>
      </c>
      <c r="M72" s="542">
        <f t="shared" si="15"/>
        <v>0.12554112554112554</v>
      </c>
      <c r="N72" s="542">
        <f t="shared" si="15"/>
        <v>0</v>
      </c>
      <c r="O72" s="542">
        <f t="shared" si="15"/>
        <v>0.11750154607297464</v>
      </c>
      <c r="P72" s="542">
        <f t="shared" si="15"/>
        <v>8.0395794681508963E-3</v>
      </c>
      <c r="Q72" s="542">
        <f t="shared" si="15"/>
        <v>0</v>
      </c>
      <c r="R72" s="542">
        <f t="shared" si="15"/>
        <v>0</v>
      </c>
      <c r="S72" s="542">
        <f t="shared" si="15"/>
        <v>3.896103896103896E-2</v>
      </c>
      <c r="T72" s="542">
        <f t="shared" si="15"/>
        <v>0</v>
      </c>
      <c r="U72" s="542">
        <f t="shared" si="15"/>
        <v>1.9789734075448363E-2</v>
      </c>
      <c r="V72" s="542">
        <f t="shared" si="15"/>
        <v>1.9171304885590601E-2</v>
      </c>
      <c r="W72" s="542">
        <f t="shared" si="15"/>
        <v>0</v>
      </c>
      <c r="X72" s="542">
        <f t="shared" si="15"/>
        <v>0</v>
      </c>
      <c r="Y72" s="542">
        <f t="shared" si="15"/>
        <v>0.45701917130488556</v>
      </c>
      <c r="Z72" s="542">
        <f t="shared" si="15"/>
        <v>0</v>
      </c>
      <c r="AA72" s="542">
        <f t="shared" si="15"/>
        <v>0.26468769325912184</v>
      </c>
      <c r="AB72" s="542">
        <f t="shared" si="15"/>
        <v>2.9684601113172542E-2</v>
      </c>
      <c r="AC72" s="542">
        <f t="shared" si="15"/>
        <v>0.14162028447742733</v>
      </c>
      <c r="AD72" s="542">
        <f t="shared" si="15"/>
        <v>2.1026592455163882E-2</v>
      </c>
      <c r="AE72" s="542">
        <f t="shared" si="15"/>
        <v>0</v>
      </c>
      <c r="AF72" s="542">
        <f t="shared" si="15"/>
        <v>0</v>
      </c>
      <c r="AG72" s="542">
        <f t="shared" si="15"/>
        <v>4.5763760049474335E-2</v>
      </c>
      <c r="AH72" s="542">
        <f t="shared" si="15"/>
        <v>4.5763760049474335E-2</v>
      </c>
      <c r="AI72" s="542">
        <f t="shared" si="15"/>
        <v>0</v>
      </c>
      <c r="AJ72" s="542">
        <f t="shared" si="15"/>
        <v>9.0909090909090912E-2</v>
      </c>
      <c r="AK72" s="542">
        <f t="shared" si="15"/>
        <v>0</v>
      </c>
      <c r="AL72" s="542">
        <f t="shared" si="15"/>
        <v>8.9672232529375381E-2</v>
      </c>
      <c r="AM72" s="542">
        <f t="shared" si="15"/>
        <v>0</v>
      </c>
      <c r="AN72" s="542">
        <f t="shared" si="15"/>
        <v>1.2368583797155227E-3</v>
      </c>
      <c r="AO72" s="542">
        <f t="shared" si="15"/>
        <v>0</v>
      </c>
      <c r="AP72" s="542">
        <f t="shared" si="15"/>
        <v>0</v>
      </c>
      <c r="AQ72" s="542">
        <f t="shared" si="15"/>
        <v>2.4737167594310452E-2</v>
      </c>
      <c r="AR72" s="542">
        <f t="shared" si="15"/>
        <v>0</v>
      </c>
      <c r="AS72" s="542">
        <f t="shared" si="15"/>
        <v>4.9474335188620907E-3</v>
      </c>
      <c r="AT72" s="542">
        <f t="shared" si="15"/>
        <v>1.1750154607297465E-2</v>
      </c>
      <c r="AU72" s="542">
        <f t="shared" si="15"/>
        <v>0</v>
      </c>
      <c r="AV72" s="542">
        <f t="shared" si="15"/>
        <v>8.0395794681508963E-3</v>
      </c>
      <c r="AW72" s="542">
        <f t="shared" si="15"/>
        <v>0</v>
      </c>
      <c r="AX72" s="542">
        <f t="shared" si="15"/>
        <v>0</v>
      </c>
      <c r="AY72" s="542">
        <f t="shared" si="15"/>
        <v>3.7105751391465679E-2</v>
      </c>
      <c r="AZ72" s="542">
        <f t="shared" si="15"/>
        <v>0</v>
      </c>
      <c r="BA72" s="542">
        <f t="shared" si="15"/>
        <v>1.2987012987012988E-2</v>
      </c>
      <c r="BB72" s="542">
        <f t="shared" si="15"/>
        <v>2.4118738404452691E-2</v>
      </c>
      <c r="BC72" s="542">
        <f t="shared" si="15"/>
        <v>0</v>
      </c>
      <c r="BD72" s="542">
        <f t="shared" si="15"/>
        <v>0</v>
      </c>
      <c r="BE72" s="542">
        <f t="shared" si="15"/>
        <v>0</v>
      </c>
      <c r="BF72" s="542">
        <f t="shared" si="15"/>
        <v>0</v>
      </c>
      <c r="BG72" s="542">
        <f t="shared" si="15"/>
        <v>0</v>
      </c>
      <c r="BH72" s="542">
        <f t="shared" si="15"/>
        <v>0</v>
      </c>
      <c r="BI72" s="542">
        <f t="shared" si="15"/>
        <v>0</v>
      </c>
      <c r="BJ72" s="542">
        <f t="shared" si="15"/>
        <v>0</v>
      </c>
      <c r="BK72" s="542">
        <f t="shared" si="15"/>
        <v>0</v>
      </c>
      <c r="BL72" s="542">
        <f t="shared" si="15"/>
        <v>0</v>
      </c>
      <c r="BM72" s="542">
        <f t="shared" si="15"/>
        <v>0</v>
      </c>
    </row>
    <row r="73" spans="1:65" x14ac:dyDescent="0.25">
      <c r="A73" s="468" t="s">
        <v>119</v>
      </c>
      <c r="B73" s="542">
        <f t="shared" si="1"/>
        <v>1</v>
      </c>
      <c r="C73" s="542">
        <f t="shared" ref="C73:BM73" si="16">IFERROR(C25/$B25,"...")</f>
        <v>1.4592274678111588E-2</v>
      </c>
      <c r="D73" s="542" t="str">
        <f t="shared" si="16"/>
        <v>...</v>
      </c>
      <c r="E73" s="542" t="str">
        <f t="shared" si="16"/>
        <v>...</v>
      </c>
      <c r="F73" s="542">
        <f t="shared" si="16"/>
        <v>0.1184549356223176</v>
      </c>
      <c r="G73" s="542" t="str">
        <f t="shared" si="16"/>
        <v>...</v>
      </c>
      <c r="H73" s="542" t="str">
        <f t="shared" si="16"/>
        <v>...</v>
      </c>
      <c r="I73" s="542" t="str">
        <f t="shared" si="16"/>
        <v>...</v>
      </c>
      <c r="J73" s="542" t="str">
        <f t="shared" si="16"/>
        <v>...</v>
      </c>
      <c r="K73" s="542" t="str">
        <f t="shared" si="16"/>
        <v>...</v>
      </c>
      <c r="L73" s="542" t="str">
        <f t="shared" si="16"/>
        <v>...</v>
      </c>
      <c r="M73" s="542">
        <f t="shared" si="16"/>
        <v>4.9880782069623271E-2</v>
      </c>
      <c r="N73" s="542" t="str">
        <f t="shared" si="16"/>
        <v>...</v>
      </c>
      <c r="O73" s="542" t="str">
        <f t="shared" si="16"/>
        <v>...</v>
      </c>
      <c r="P73" s="542" t="str">
        <f t="shared" si="16"/>
        <v>...</v>
      </c>
      <c r="Q73" s="542" t="str">
        <f t="shared" si="16"/>
        <v>...</v>
      </c>
      <c r="R73" s="542" t="str">
        <f t="shared" si="16"/>
        <v>...</v>
      </c>
      <c r="S73" s="542">
        <f t="shared" si="16"/>
        <v>0.1235097758702909</v>
      </c>
      <c r="T73" s="542" t="str">
        <f t="shared" si="16"/>
        <v>...</v>
      </c>
      <c r="U73" s="542" t="str">
        <f t="shared" si="16"/>
        <v>...</v>
      </c>
      <c r="V73" s="542" t="str">
        <f t="shared" si="16"/>
        <v>...</v>
      </c>
      <c r="W73" s="542" t="str">
        <f t="shared" si="16"/>
        <v>...</v>
      </c>
      <c r="X73" s="542" t="str">
        <f t="shared" si="16"/>
        <v>...</v>
      </c>
      <c r="Y73" s="542">
        <f t="shared" si="16"/>
        <v>0.24501669051025274</v>
      </c>
      <c r="Z73" s="542" t="str">
        <f t="shared" si="16"/>
        <v>...</v>
      </c>
      <c r="AA73" s="542" t="str">
        <f t="shared" si="16"/>
        <v>...</v>
      </c>
      <c r="AB73" s="542" t="str">
        <f t="shared" si="16"/>
        <v>...</v>
      </c>
      <c r="AC73" s="542" t="str">
        <f t="shared" si="16"/>
        <v>...</v>
      </c>
      <c r="AD73" s="542" t="str">
        <f t="shared" si="16"/>
        <v>...</v>
      </c>
      <c r="AE73" s="542" t="str">
        <f t="shared" si="16"/>
        <v>...</v>
      </c>
      <c r="AF73" s="542" t="str">
        <f t="shared" si="16"/>
        <v>...</v>
      </c>
      <c r="AG73" s="542">
        <f t="shared" si="16"/>
        <v>6.3328564616118257E-2</v>
      </c>
      <c r="AH73" s="542" t="str">
        <f t="shared" si="16"/>
        <v>...</v>
      </c>
      <c r="AI73" s="542" t="str">
        <f t="shared" si="16"/>
        <v>...</v>
      </c>
      <c r="AJ73" s="542">
        <f t="shared" si="16"/>
        <v>0.15240820219360993</v>
      </c>
      <c r="AK73" s="542" t="str">
        <f t="shared" si="16"/>
        <v>...</v>
      </c>
      <c r="AL73" s="542" t="str">
        <f t="shared" si="16"/>
        <v>...</v>
      </c>
      <c r="AM73" s="542" t="str">
        <f t="shared" si="16"/>
        <v>...</v>
      </c>
      <c r="AN73" s="542" t="str">
        <f t="shared" si="16"/>
        <v>...</v>
      </c>
      <c r="AO73" s="542" t="str">
        <f t="shared" si="16"/>
        <v>...</v>
      </c>
      <c r="AP73" s="542" t="str">
        <f t="shared" si="16"/>
        <v>...</v>
      </c>
      <c r="AQ73" s="542">
        <f t="shared" si="16"/>
        <v>5.932284215546018E-2</v>
      </c>
      <c r="AR73" s="542" t="str">
        <f t="shared" si="16"/>
        <v>...</v>
      </c>
      <c r="AS73" s="542" t="str">
        <f t="shared" si="16"/>
        <v>...</v>
      </c>
      <c r="AT73" s="542" t="str">
        <f t="shared" si="16"/>
        <v>...</v>
      </c>
      <c r="AU73" s="542" t="str">
        <f t="shared" si="16"/>
        <v>...</v>
      </c>
      <c r="AV73" s="542" t="str">
        <f t="shared" si="16"/>
        <v>...</v>
      </c>
      <c r="AW73" s="542" t="str">
        <f t="shared" si="16"/>
        <v>...</v>
      </c>
      <c r="AX73" s="542" t="str">
        <f t="shared" si="16"/>
        <v>...</v>
      </c>
      <c r="AY73" s="542">
        <f t="shared" si="16"/>
        <v>0.15994277539341917</v>
      </c>
      <c r="AZ73" s="542" t="str">
        <f t="shared" si="16"/>
        <v>...</v>
      </c>
      <c r="BA73" s="542" t="str">
        <f t="shared" si="16"/>
        <v>...</v>
      </c>
      <c r="BB73" s="542" t="str">
        <f t="shared" si="16"/>
        <v>...</v>
      </c>
      <c r="BC73" s="542" t="str">
        <f t="shared" si="16"/>
        <v>...</v>
      </c>
      <c r="BD73" s="542" t="str">
        <f t="shared" si="16"/>
        <v>...</v>
      </c>
      <c r="BE73" s="542">
        <f t="shared" si="16"/>
        <v>0</v>
      </c>
      <c r="BF73" s="542" t="str">
        <f t="shared" si="16"/>
        <v>...</v>
      </c>
      <c r="BG73" s="542" t="str">
        <f t="shared" si="16"/>
        <v>...</v>
      </c>
      <c r="BH73" s="542" t="str">
        <f t="shared" si="16"/>
        <v>...</v>
      </c>
      <c r="BI73" s="542" t="str">
        <f t="shared" si="16"/>
        <v>...</v>
      </c>
      <c r="BJ73" s="542" t="str">
        <f t="shared" si="16"/>
        <v>...</v>
      </c>
      <c r="BK73" s="542" t="str">
        <f t="shared" si="16"/>
        <v>...</v>
      </c>
      <c r="BL73" s="542" t="str">
        <f t="shared" si="16"/>
        <v>...</v>
      </c>
      <c r="BM73" s="542">
        <f t="shared" si="16"/>
        <v>1.3543156890796377E-2</v>
      </c>
    </row>
    <row r="74" spans="1:65" x14ac:dyDescent="0.25">
      <c r="A74" s="468" t="s">
        <v>120</v>
      </c>
      <c r="B74" s="542">
        <f t="shared" si="1"/>
        <v>1</v>
      </c>
      <c r="C74" s="542">
        <f t="shared" ref="C74:BM74" si="17">IFERROR(C26/$B26,"...")</f>
        <v>2.6918671248568157E-2</v>
      </c>
      <c r="D74" s="542" t="str">
        <f t="shared" si="17"/>
        <v>...</v>
      </c>
      <c r="E74" s="542" t="str">
        <f t="shared" si="17"/>
        <v>...</v>
      </c>
      <c r="F74" s="542">
        <f t="shared" si="17"/>
        <v>8.3556064655721018E-2</v>
      </c>
      <c r="G74" s="542" t="str">
        <f t="shared" si="17"/>
        <v>...</v>
      </c>
      <c r="H74" s="542" t="str">
        <f t="shared" si="17"/>
        <v>...</v>
      </c>
      <c r="I74" s="542" t="str">
        <f t="shared" si="17"/>
        <v>...</v>
      </c>
      <c r="J74" s="542" t="str">
        <f t="shared" si="17"/>
        <v>...</v>
      </c>
      <c r="K74" s="542" t="str">
        <f t="shared" si="17"/>
        <v>...</v>
      </c>
      <c r="L74" s="542" t="str">
        <f t="shared" si="17"/>
        <v>...</v>
      </c>
      <c r="M74" s="542">
        <f t="shared" si="17"/>
        <v>4.9382716049382713E-2</v>
      </c>
      <c r="N74" s="542" t="str">
        <f t="shared" si="17"/>
        <v>...</v>
      </c>
      <c r="O74" s="542" t="str">
        <f t="shared" si="17"/>
        <v>...</v>
      </c>
      <c r="P74" s="542" t="str">
        <f t="shared" si="17"/>
        <v>...</v>
      </c>
      <c r="Q74" s="542" t="str">
        <f t="shared" si="17"/>
        <v>...</v>
      </c>
      <c r="R74" s="542" t="str">
        <f t="shared" si="17"/>
        <v>...</v>
      </c>
      <c r="S74" s="542">
        <f t="shared" si="17"/>
        <v>4.5946289932544231E-2</v>
      </c>
      <c r="T74" s="542" t="str">
        <f t="shared" si="17"/>
        <v>...</v>
      </c>
      <c r="U74" s="542" t="str">
        <f t="shared" si="17"/>
        <v>...</v>
      </c>
      <c r="V74" s="542" t="str">
        <f t="shared" si="17"/>
        <v>...</v>
      </c>
      <c r="W74" s="542" t="str">
        <f t="shared" si="17"/>
        <v>...</v>
      </c>
      <c r="X74" s="542" t="str">
        <f t="shared" si="17"/>
        <v>...</v>
      </c>
      <c r="Y74" s="542">
        <f t="shared" si="17"/>
        <v>0.15012091128929617</v>
      </c>
      <c r="Z74" s="542" t="str">
        <f t="shared" si="17"/>
        <v>...</v>
      </c>
      <c r="AA74" s="542" t="str">
        <f t="shared" si="17"/>
        <v>...</v>
      </c>
      <c r="AB74" s="542" t="str">
        <f t="shared" si="17"/>
        <v>...</v>
      </c>
      <c r="AC74" s="542" t="str">
        <f t="shared" si="17"/>
        <v>...</v>
      </c>
      <c r="AD74" s="542" t="str">
        <f t="shared" si="17"/>
        <v>...</v>
      </c>
      <c r="AE74" s="542" t="str">
        <f t="shared" si="17"/>
        <v>...</v>
      </c>
      <c r="AF74" s="542" t="str">
        <f t="shared" si="17"/>
        <v>...</v>
      </c>
      <c r="AG74" s="542" t="str">
        <f t="shared" si="17"/>
        <v>...</v>
      </c>
      <c r="AH74" s="542" t="str">
        <f t="shared" si="17"/>
        <v>...</v>
      </c>
      <c r="AI74" s="542" t="str">
        <f t="shared" si="17"/>
        <v>...</v>
      </c>
      <c r="AJ74" s="542">
        <f t="shared" si="17"/>
        <v>0.2223494972635866</v>
      </c>
      <c r="AK74" s="542" t="str">
        <f t="shared" si="17"/>
        <v>...</v>
      </c>
      <c r="AL74" s="542" t="str">
        <f t="shared" si="17"/>
        <v>...</v>
      </c>
      <c r="AM74" s="542" t="str">
        <f t="shared" si="17"/>
        <v>...</v>
      </c>
      <c r="AN74" s="542" t="str">
        <f t="shared" si="17"/>
        <v>...</v>
      </c>
      <c r="AO74" s="542" t="str">
        <f t="shared" si="17"/>
        <v>...</v>
      </c>
      <c r="AP74" s="542" t="str">
        <f t="shared" si="17"/>
        <v>...</v>
      </c>
      <c r="AQ74" s="542">
        <f t="shared" si="17"/>
        <v>5.7973781341478937E-2</v>
      </c>
      <c r="AR74" s="542" t="str">
        <f t="shared" si="17"/>
        <v>...</v>
      </c>
      <c r="AS74" s="542" t="str">
        <f t="shared" si="17"/>
        <v>...</v>
      </c>
      <c r="AT74" s="542" t="str">
        <f t="shared" si="17"/>
        <v>...</v>
      </c>
      <c r="AU74" s="542" t="str">
        <f t="shared" si="17"/>
        <v>...</v>
      </c>
      <c r="AV74" s="542" t="str">
        <f t="shared" si="17"/>
        <v>...</v>
      </c>
      <c r="AW74" s="542" t="str">
        <f t="shared" si="17"/>
        <v>...</v>
      </c>
      <c r="AX74" s="542" t="str">
        <f t="shared" si="17"/>
        <v>...</v>
      </c>
      <c r="AY74" s="542">
        <f t="shared" si="17"/>
        <v>0.32881506936489752</v>
      </c>
      <c r="AZ74" s="542" t="str">
        <f t="shared" si="17"/>
        <v>...</v>
      </c>
      <c r="BA74" s="542" t="str">
        <f t="shared" si="17"/>
        <v>...</v>
      </c>
      <c r="BB74" s="542" t="str">
        <f t="shared" si="17"/>
        <v>...</v>
      </c>
      <c r="BC74" s="542" t="str">
        <f t="shared" si="17"/>
        <v>...</v>
      </c>
      <c r="BD74" s="542" t="str">
        <f t="shared" si="17"/>
        <v>...</v>
      </c>
      <c r="BE74" s="542">
        <f t="shared" si="17"/>
        <v>3.1818760341097113E-3</v>
      </c>
      <c r="BF74" s="542" t="str">
        <f t="shared" si="17"/>
        <v>...</v>
      </c>
      <c r="BG74" s="542" t="str">
        <f t="shared" si="17"/>
        <v>...</v>
      </c>
      <c r="BH74" s="542" t="str">
        <f t="shared" si="17"/>
        <v>...</v>
      </c>
      <c r="BI74" s="542" t="str">
        <f t="shared" si="17"/>
        <v>...</v>
      </c>
      <c r="BJ74" s="542" t="str">
        <f t="shared" si="17"/>
        <v>...</v>
      </c>
      <c r="BK74" s="542" t="str">
        <f t="shared" si="17"/>
        <v>...</v>
      </c>
      <c r="BL74" s="542" t="str">
        <f t="shared" si="17"/>
        <v>...</v>
      </c>
      <c r="BM74" s="542">
        <f t="shared" si="17"/>
        <v>3.1755122820414913E-2</v>
      </c>
    </row>
    <row r="75" spans="1:65" x14ac:dyDescent="0.25">
      <c r="A75" s="468" t="s">
        <v>12</v>
      </c>
      <c r="B75" s="542">
        <f t="shared" si="1"/>
        <v>1</v>
      </c>
      <c r="C75" s="542">
        <f t="shared" ref="C75:BM75" si="18">IFERROR(C27/$B27,"...")</f>
        <v>6.4464326680431297E-2</v>
      </c>
      <c r="D75" s="542">
        <f t="shared" si="18"/>
        <v>6.4464326680431297E-2</v>
      </c>
      <c r="E75" s="542">
        <f t="shared" si="18"/>
        <v>0</v>
      </c>
      <c r="F75" s="542">
        <f t="shared" si="18"/>
        <v>0.11455226733960389</v>
      </c>
      <c r="G75" s="542">
        <f t="shared" si="18"/>
        <v>4.5882083046570312E-4</v>
      </c>
      <c r="H75" s="542">
        <f t="shared" si="18"/>
        <v>3.9764471973694274E-2</v>
      </c>
      <c r="I75" s="542">
        <f t="shared" si="18"/>
        <v>3.8923300451173815E-2</v>
      </c>
      <c r="J75" s="542">
        <f t="shared" si="18"/>
        <v>3.5405674084270096E-2</v>
      </c>
      <c r="K75" s="542">
        <f t="shared" si="18"/>
        <v>0</v>
      </c>
      <c r="L75" s="542">
        <f t="shared" si="18"/>
        <v>0</v>
      </c>
      <c r="M75" s="542">
        <f t="shared" si="18"/>
        <v>5.1082052458514951E-2</v>
      </c>
      <c r="N75" s="542">
        <f t="shared" si="18"/>
        <v>0</v>
      </c>
      <c r="O75" s="542">
        <f t="shared" si="18"/>
        <v>4.3435038617419895E-2</v>
      </c>
      <c r="P75" s="542">
        <f t="shared" si="18"/>
        <v>7.6470138410950524E-3</v>
      </c>
      <c r="Q75" s="542">
        <f t="shared" si="18"/>
        <v>0</v>
      </c>
      <c r="R75" s="542">
        <f t="shared" si="18"/>
        <v>0</v>
      </c>
      <c r="S75" s="542">
        <f t="shared" si="18"/>
        <v>0.11531696872371339</v>
      </c>
      <c r="T75" s="542">
        <f t="shared" si="18"/>
        <v>0</v>
      </c>
      <c r="U75" s="542">
        <f t="shared" si="18"/>
        <v>9.7652366750783814E-2</v>
      </c>
      <c r="V75" s="542">
        <f t="shared" si="18"/>
        <v>1.7664601972929572E-2</v>
      </c>
      <c r="W75" s="542">
        <f t="shared" si="18"/>
        <v>0</v>
      </c>
      <c r="X75" s="542">
        <f t="shared" si="18"/>
        <v>0</v>
      </c>
      <c r="Y75" s="542">
        <f t="shared" si="18"/>
        <v>0.13389921235757438</v>
      </c>
      <c r="Z75" s="542">
        <f t="shared" si="18"/>
        <v>2.2941041523285156E-3</v>
      </c>
      <c r="AA75" s="542">
        <f t="shared" si="18"/>
        <v>7.4634855089087709E-2</v>
      </c>
      <c r="AB75" s="542">
        <f t="shared" si="18"/>
        <v>5.6587902424103387E-3</v>
      </c>
      <c r="AC75" s="542">
        <f t="shared" si="18"/>
        <v>4.1752695572378984E-2</v>
      </c>
      <c r="AD75" s="542">
        <f t="shared" si="18"/>
        <v>9.5587673013688163E-3</v>
      </c>
      <c r="AE75" s="542">
        <f t="shared" si="18"/>
        <v>0</v>
      </c>
      <c r="AF75" s="542">
        <f t="shared" si="18"/>
        <v>0</v>
      </c>
      <c r="AG75" s="542">
        <f t="shared" si="18"/>
        <v>1.1470520761642579E-2</v>
      </c>
      <c r="AH75" s="542">
        <f t="shared" si="18"/>
        <v>1.1470520761642579E-2</v>
      </c>
      <c r="AI75" s="542">
        <f t="shared" si="18"/>
        <v>0</v>
      </c>
      <c r="AJ75" s="542">
        <f t="shared" si="18"/>
        <v>0.24959853177334251</v>
      </c>
      <c r="AK75" s="542">
        <f t="shared" si="18"/>
        <v>0</v>
      </c>
      <c r="AL75" s="542">
        <f t="shared" si="18"/>
        <v>0.16356962606102318</v>
      </c>
      <c r="AM75" s="542">
        <f t="shared" si="18"/>
        <v>1.009405827024547E-2</v>
      </c>
      <c r="AN75" s="542">
        <f t="shared" si="18"/>
        <v>3.9611531696872371E-2</v>
      </c>
      <c r="AO75" s="542">
        <f t="shared" si="18"/>
        <v>3.63233157452015E-2</v>
      </c>
      <c r="AP75" s="542">
        <f t="shared" si="18"/>
        <v>0</v>
      </c>
      <c r="AQ75" s="542">
        <f t="shared" si="18"/>
        <v>2.0723407509367592E-2</v>
      </c>
      <c r="AR75" s="542">
        <f t="shared" si="18"/>
        <v>2.4470444291504168E-3</v>
      </c>
      <c r="AS75" s="542">
        <f t="shared" si="18"/>
        <v>7.8764242563279033E-3</v>
      </c>
      <c r="AT75" s="542">
        <f t="shared" si="18"/>
        <v>2.6764548443832682E-3</v>
      </c>
      <c r="AU75" s="542">
        <f t="shared" si="18"/>
        <v>1.7588131834518621E-3</v>
      </c>
      <c r="AV75" s="542">
        <f t="shared" si="18"/>
        <v>5.964670796054141E-3</v>
      </c>
      <c r="AW75" s="542">
        <f t="shared" si="18"/>
        <v>0</v>
      </c>
      <c r="AX75" s="542">
        <f t="shared" si="18"/>
        <v>0</v>
      </c>
      <c r="AY75" s="542">
        <f t="shared" si="18"/>
        <v>0.18719889883000687</v>
      </c>
      <c r="AZ75" s="542">
        <f t="shared" si="18"/>
        <v>0</v>
      </c>
      <c r="BA75" s="542">
        <f t="shared" si="18"/>
        <v>0.16081670107822896</v>
      </c>
      <c r="BB75" s="542">
        <f t="shared" si="18"/>
        <v>2.6382197751777931E-2</v>
      </c>
      <c r="BC75" s="542">
        <f t="shared" si="18"/>
        <v>0</v>
      </c>
      <c r="BD75" s="542">
        <f t="shared" si="18"/>
        <v>0</v>
      </c>
      <c r="BE75" s="542">
        <f t="shared" si="18"/>
        <v>5.1693813565802556E-2</v>
      </c>
      <c r="BF75" s="542">
        <f t="shared" si="18"/>
        <v>0</v>
      </c>
      <c r="BG75" s="542">
        <f t="shared" si="18"/>
        <v>4.3435038617419895E-2</v>
      </c>
      <c r="BH75" s="542">
        <f t="shared" si="18"/>
        <v>6.117611072876042E-4</v>
      </c>
      <c r="BI75" s="542">
        <f t="shared" si="18"/>
        <v>5.8882006576431905E-3</v>
      </c>
      <c r="BJ75" s="542">
        <f t="shared" si="18"/>
        <v>1.7588131834518621E-3</v>
      </c>
      <c r="BK75" s="542">
        <f t="shared" si="18"/>
        <v>0</v>
      </c>
      <c r="BL75" s="542">
        <f t="shared" si="18"/>
        <v>0</v>
      </c>
      <c r="BM75" s="542">
        <f t="shared" si="18"/>
        <v>0</v>
      </c>
    </row>
    <row r="76" spans="1:65" x14ac:dyDescent="0.25">
      <c r="A76" s="468" t="s">
        <v>193</v>
      </c>
      <c r="B76" s="542">
        <f t="shared" si="1"/>
        <v>1</v>
      </c>
      <c r="C76" s="542">
        <f t="shared" ref="C76:BM76" si="19">IFERROR(C28/$B28,"...")</f>
        <v>7.0588235294117646E-2</v>
      </c>
      <c r="D76" s="542">
        <f t="shared" si="19"/>
        <v>7.0588235294117646E-2</v>
      </c>
      <c r="E76" s="542">
        <f t="shared" si="19"/>
        <v>0</v>
      </c>
      <c r="F76" s="542">
        <f t="shared" si="19"/>
        <v>0.14509803921568629</v>
      </c>
      <c r="G76" s="542">
        <f t="shared" si="19"/>
        <v>0</v>
      </c>
      <c r="H76" s="542">
        <f t="shared" si="19"/>
        <v>5.0980392156862744E-2</v>
      </c>
      <c r="I76" s="542">
        <f t="shared" si="19"/>
        <v>3.9215686274509803E-2</v>
      </c>
      <c r="J76" s="542">
        <f t="shared" si="19"/>
        <v>5.4901960784313725E-2</v>
      </c>
      <c r="K76" s="542">
        <f t="shared" si="19"/>
        <v>0</v>
      </c>
      <c r="L76" s="542">
        <f t="shared" si="19"/>
        <v>0</v>
      </c>
      <c r="M76" s="542">
        <f t="shared" si="19"/>
        <v>0.10980392156862745</v>
      </c>
      <c r="N76" s="542">
        <f t="shared" si="19"/>
        <v>0</v>
      </c>
      <c r="O76" s="542">
        <f t="shared" si="19"/>
        <v>9.4117647058823528E-2</v>
      </c>
      <c r="P76" s="542">
        <f t="shared" si="19"/>
        <v>1.5686274509803921E-2</v>
      </c>
      <c r="Q76" s="542">
        <f t="shared" si="19"/>
        <v>0</v>
      </c>
      <c r="R76" s="542">
        <f t="shared" si="19"/>
        <v>0</v>
      </c>
      <c r="S76" s="542">
        <f t="shared" si="19"/>
        <v>0.10588235294117647</v>
      </c>
      <c r="T76" s="542">
        <f t="shared" si="19"/>
        <v>0</v>
      </c>
      <c r="U76" s="542">
        <f t="shared" si="19"/>
        <v>7.4509803921568626E-2</v>
      </c>
      <c r="V76" s="542">
        <f t="shared" si="19"/>
        <v>3.1372549019607843E-2</v>
      </c>
      <c r="W76" s="542">
        <f t="shared" si="19"/>
        <v>0</v>
      </c>
      <c r="X76" s="542">
        <f t="shared" si="19"/>
        <v>0</v>
      </c>
      <c r="Y76" s="542">
        <f t="shared" si="19"/>
        <v>0.21176470588235294</v>
      </c>
      <c r="Z76" s="542">
        <f t="shared" si="19"/>
        <v>0</v>
      </c>
      <c r="AA76" s="542">
        <f t="shared" si="19"/>
        <v>7.4509803921568626E-2</v>
      </c>
      <c r="AB76" s="542">
        <f t="shared" si="19"/>
        <v>2.3529411764705882E-2</v>
      </c>
      <c r="AC76" s="542">
        <f t="shared" si="19"/>
        <v>0.10196078431372549</v>
      </c>
      <c r="AD76" s="542">
        <f t="shared" si="19"/>
        <v>1.1764705882352941E-2</v>
      </c>
      <c r="AE76" s="542">
        <f t="shared" si="19"/>
        <v>0</v>
      </c>
      <c r="AF76" s="542">
        <f t="shared" si="19"/>
        <v>0</v>
      </c>
      <c r="AG76" s="542">
        <f t="shared" si="19"/>
        <v>3.5294117647058823E-2</v>
      </c>
      <c r="AH76" s="542">
        <f t="shared" si="19"/>
        <v>3.5294117647058823E-2</v>
      </c>
      <c r="AI76" s="542">
        <f t="shared" si="19"/>
        <v>0</v>
      </c>
      <c r="AJ76" s="542">
        <f t="shared" si="19"/>
        <v>0.21176470588235294</v>
      </c>
      <c r="AK76" s="542">
        <f t="shared" si="19"/>
        <v>0</v>
      </c>
      <c r="AL76" s="542">
        <f t="shared" si="19"/>
        <v>0.12941176470588237</v>
      </c>
      <c r="AM76" s="542">
        <f t="shared" si="19"/>
        <v>3.1372549019607843E-2</v>
      </c>
      <c r="AN76" s="542">
        <f t="shared" si="19"/>
        <v>5.0980392156862744E-2</v>
      </c>
      <c r="AO76" s="542">
        <f t="shared" si="19"/>
        <v>0</v>
      </c>
      <c r="AP76" s="542">
        <f t="shared" si="19"/>
        <v>0</v>
      </c>
      <c r="AQ76" s="542">
        <f t="shared" si="19"/>
        <v>3.9215686274509803E-3</v>
      </c>
      <c r="AR76" s="542">
        <f t="shared" si="19"/>
        <v>0</v>
      </c>
      <c r="AS76" s="542">
        <f t="shared" si="19"/>
        <v>3.9215686274509803E-3</v>
      </c>
      <c r="AT76" s="542">
        <f t="shared" si="19"/>
        <v>0</v>
      </c>
      <c r="AU76" s="542">
        <f t="shared" si="19"/>
        <v>0</v>
      </c>
      <c r="AV76" s="542">
        <f t="shared" si="19"/>
        <v>0</v>
      </c>
      <c r="AW76" s="542">
        <f t="shared" si="19"/>
        <v>0</v>
      </c>
      <c r="AX76" s="542">
        <f t="shared" si="19"/>
        <v>0</v>
      </c>
      <c r="AY76" s="542">
        <f t="shared" si="19"/>
        <v>8.6274509803921567E-2</v>
      </c>
      <c r="AZ76" s="542">
        <f t="shared" si="19"/>
        <v>0</v>
      </c>
      <c r="BA76" s="542">
        <f t="shared" si="19"/>
        <v>8.6274509803921567E-2</v>
      </c>
      <c r="BB76" s="542">
        <f t="shared" si="19"/>
        <v>0</v>
      </c>
      <c r="BC76" s="542">
        <f t="shared" si="19"/>
        <v>0</v>
      </c>
      <c r="BD76" s="542">
        <f t="shared" si="19"/>
        <v>0</v>
      </c>
      <c r="BE76" s="542">
        <f t="shared" si="19"/>
        <v>1.9607843137254902E-2</v>
      </c>
      <c r="BF76" s="542">
        <f t="shared" si="19"/>
        <v>0</v>
      </c>
      <c r="BG76" s="542">
        <f t="shared" si="19"/>
        <v>1.1764705882352941E-2</v>
      </c>
      <c r="BH76" s="542">
        <f t="shared" si="19"/>
        <v>7.8431372549019607E-3</v>
      </c>
      <c r="BI76" s="542">
        <f t="shared" si="19"/>
        <v>0</v>
      </c>
      <c r="BJ76" s="542">
        <f t="shared" si="19"/>
        <v>0</v>
      </c>
      <c r="BK76" s="542">
        <f t="shared" si="19"/>
        <v>0</v>
      </c>
      <c r="BL76" s="542">
        <f t="shared" si="19"/>
        <v>0</v>
      </c>
      <c r="BM76" s="542">
        <f t="shared" si="19"/>
        <v>0</v>
      </c>
    </row>
    <row r="77" spans="1:65" x14ac:dyDescent="0.25">
      <c r="A77" s="468" t="s">
        <v>121</v>
      </c>
      <c r="B77" s="542">
        <f t="shared" si="1"/>
        <v>1</v>
      </c>
      <c r="C77" s="542">
        <f t="shared" ref="C77:BM77" si="20">IFERROR(C29/$B29,"...")</f>
        <v>4.6728971962616821E-2</v>
      </c>
      <c r="D77" s="542">
        <f t="shared" si="20"/>
        <v>4.6728971962616821E-2</v>
      </c>
      <c r="E77" s="542">
        <f t="shared" si="20"/>
        <v>0</v>
      </c>
      <c r="F77" s="542">
        <f t="shared" si="20"/>
        <v>0.13084112149532709</v>
      </c>
      <c r="G77" s="542">
        <f t="shared" si="20"/>
        <v>0</v>
      </c>
      <c r="H77" s="542">
        <f t="shared" si="20"/>
        <v>0</v>
      </c>
      <c r="I77" s="542">
        <f t="shared" si="20"/>
        <v>5.6074766355140186E-2</v>
      </c>
      <c r="J77" s="542">
        <f t="shared" si="20"/>
        <v>7.476635514018691E-2</v>
      </c>
      <c r="K77" s="542">
        <f t="shared" si="20"/>
        <v>0</v>
      </c>
      <c r="L77" s="542">
        <f t="shared" si="20"/>
        <v>0</v>
      </c>
      <c r="M77" s="542">
        <f t="shared" si="20"/>
        <v>0.14018691588785046</v>
      </c>
      <c r="N77" s="542">
        <f t="shared" si="20"/>
        <v>0</v>
      </c>
      <c r="O77" s="542">
        <f t="shared" si="20"/>
        <v>0.14018691588785046</v>
      </c>
      <c r="P77" s="542">
        <f t="shared" si="20"/>
        <v>0</v>
      </c>
      <c r="Q77" s="542">
        <f t="shared" si="20"/>
        <v>0</v>
      </c>
      <c r="R77" s="542">
        <f t="shared" si="20"/>
        <v>0</v>
      </c>
      <c r="S77" s="542">
        <f t="shared" si="20"/>
        <v>0.13084112149532709</v>
      </c>
      <c r="T77" s="542">
        <f t="shared" si="20"/>
        <v>0</v>
      </c>
      <c r="U77" s="542">
        <f t="shared" si="20"/>
        <v>5.6074766355140186E-2</v>
      </c>
      <c r="V77" s="542">
        <f t="shared" si="20"/>
        <v>7.476635514018691E-2</v>
      </c>
      <c r="W77" s="542">
        <f t="shared" si="20"/>
        <v>0</v>
      </c>
      <c r="X77" s="542">
        <f t="shared" si="20"/>
        <v>0</v>
      </c>
      <c r="Y77" s="542">
        <f t="shared" si="20"/>
        <v>0.22429906542056074</v>
      </c>
      <c r="Z77" s="542">
        <f t="shared" si="20"/>
        <v>0</v>
      </c>
      <c r="AA77" s="542">
        <f t="shared" si="20"/>
        <v>0.10280373831775701</v>
      </c>
      <c r="AB77" s="542">
        <f t="shared" si="20"/>
        <v>0</v>
      </c>
      <c r="AC77" s="542">
        <f t="shared" si="20"/>
        <v>0.10280373831775701</v>
      </c>
      <c r="AD77" s="542">
        <f t="shared" si="20"/>
        <v>1.8691588785046728E-2</v>
      </c>
      <c r="AE77" s="542">
        <f t="shared" si="20"/>
        <v>0</v>
      </c>
      <c r="AF77" s="542">
        <f t="shared" si="20"/>
        <v>0</v>
      </c>
      <c r="AG77" s="542">
        <f t="shared" si="20"/>
        <v>0.26168224299065418</v>
      </c>
      <c r="AH77" s="542">
        <f t="shared" si="20"/>
        <v>0.26168224299065418</v>
      </c>
      <c r="AI77" s="542">
        <f t="shared" si="20"/>
        <v>0</v>
      </c>
      <c r="AJ77" s="542">
        <f t="shared" si="20"/>
        <v>6.5420560747663545E-2</v>
      </c>
      <c r="AK77" s="542">
        <f t="shared" si="20"/>
        <v>0</v>
      </c>
      <c r="AL77" s="542">
        <f t="shared" si="20"/>
        <v>0</v>
      </c>
      <c r="AM77" s="542">
        <f t="shared" si="20"/>
        <v>0</v>
      </c>
      <c r="AN77" s="542">
        <f t="shared" si="20"/>
        <v>0</v>
      </c>
      <c r="AO77" s="542">
        <f t="shared" si="20"/>
        <v>6.5420560747663545E-2</v>
      </c>
      <c r="AP77" s="542">
        <f t="shared" si="20"/>
        <v>0</v>
      </c>
      <c r="AQ77" s="542">
        <f t="shared" si="20"/>
        <v>0</v>
      </c>
      <c r="AR77" s="542">
        <f t="shared" si="20"/>
        <v>0</v>
      </c>
      <c r="AS77" s="542">
        <f t="shared" si="20"/>
        <v>0</v>
      </c>
      <c r="AT77" s="542">
        <f t="shared" si="20"/>
        <v>0</v>
      </c>
      <c r="AU77" s="542">
        <f t="shared" si="20"/>
        <v>0</v>
      </c>
      <c r="AV77" s="542">
        <f t="shared" si="20"/>
        <v>0</v>
      </c>
      <c r="AW77" s="542">
        <f t="shared" si="20"/>
        <v>0</v>
      </c>
      <c r="AX77" s="542">
        <f t="shared" si="20"/>
        <v>0</v>
      </c>
      <c r="AY77" s="542">
        <f t="shared" si="20"/>
        <v>0</v>
      </c>
      <c r="AZ77" s="542">
        <f t="shared" si="20"/>
        <v>0</v>
      </c>
      <c r="BA77" s="542">
        <f t="shared" si="20"/>
        <v>0</v>
      </c>
      <c r="BB77" s="542">
        <f t="shared" si="20"/>
        <v>0</v>
      </c>
      <c r="BC77" s="542">
        <f t="shared" si="20"/>
        <v>0</v>
      </c>
      <c r="BD77" s="542">
        <f t="shared" si="20"/>
        <v>0</v>
      </c>
      <c r="BE77" s="542">
        <f t="shared" si="20"/>
        <v>0</v>
      </c>
      <c r="BF77" s="542">
        <f t="shared" si="20"/>
        <v>0</v>
      </c>
      <c r="BG77" s="542">
        <f t="shared" si="20"/>
        <v>0</v>
      </c>
      <c r="BH77" s="542">
        <f t="shared" si="20"/>
        <v>0</v>
      </c>
      <c r="BI77" s="542">
        <f t="shared" si="20"/>
        <v>0</v>
      </c>
      <c r="BJ77" s="542">
        <f t="shared" si="20"/>
        <v>0</v>
      </c>
      <c r="BK77" s="542">
        <f t="shared" si="20"/>
        <v>0</v>
      </c>
      <c r="BL77" s="542">
        <f t="shared" si="20"/>
        <v>0</v>
      </c>
      <c r="BM77" s="542">
        <f t="shared" si="20"/>
        <v>0</v>
      </c>
    </row>
    <row r="78" spans="1:65" x14ac:dyDescent="0.25">
      <c r="A78" s="468" t="s">
        <v>158</v>
      </c>
      <c r="B78" s="542">
        <f t="shared" si="1"/>
        <v>1</v>
      </c>
      <c r="C78" s="542">
        <f t="shared" ref="C78:BM78" si="21">IFERROR(C30/$B30,"...")</f>
        <v>0.32247933884297519</v>
      </c>
      <c r="D78" s="542">
        <f t="shared" si="21"/>
        <v>0.32247933884297519</v>
      </c>
      <c r="E78" s="542">
        <f t="shared" si="21"/>
        <v>0</v>
      </c>
      <c r="F78" s="542">
        <f t="shared" si="21"/>
        <v>5.6363636363636366E-2</v>
      </c>
      <c r="G78" s="542">
        <f t="shared" si="21"/>
        <v>0</v>
      </c>
      <c r="H78" s="542">
        <f t="shared" si="21"/>
        <v>8.7603305785123962E-3</v>
      </c>
      <c r="I78" s="542">
        <f t="shared" si="21"/>
        <v>4.7603305785123964E-2</v>
      </c>
      <c r="J78" s="542">
        <f t="shared" si="21"/>
        <v>0</v>
      </c>
      <c r="K78" s="542">
        <f t="shared" si="21"/>
        <v>0</v>
      </c>
      <c r="L78" s="542">
        <f t="shared" si="21"/>
        <v>0</v>
      </c>
      <c r="M78" s="542">
        <f t="shared" si="21"/>
        <v>0.11107438016528925</v>
      </c>
      <c r="N78" s="542">
        <f t="shared" si="21"/>
        <v>0</v>
      </c>
      <c r="O78" s="542">
        <f t="shared" si="21"/>
        <v>0.11041322314049587</v>
      </c>
      <c r="P78" s="542">
        <f t="shared" si="21"/>
        <v>6.6115702479338848E-4</v>
      </c>
      <c r="Q78" s="542">
        <f t="shared" si="21"/>
        <v>0</v>
      </c>
      <c r="R78" s="542">
        <f t="shared" si="21"/>
        <v>0</v>
      </c>
      <c r="S78" s="542">
        <f t="shared" si="21"/>
        <v>0.17173553719008264</v>
      </c>
      <c r="T78" s="542">
        <f t="shared" si="21"/>
        <v>0</v>
      </c>
      <c r="U78" s="542">
        <f t="shared" si="21"/>
        <v>0.10231404958677685</v>
      </c>
      <c r="V78" s="542">
        <f t="shared" si="21"/>
        <v>6.9421487603305784E-2</v>
      </c>
      <c r="W78" s="542">
        <f t="shared" si="21"/>
        <v>0</v>
      </c>
      <c r="X78" s="542">
        <f t="shared" si="21"/>
        <v>0</v>
      </c>
      <c r="Y78" s="542">
        <f t="shared" si="21"/>
        <v>0.1252892561983471</v>
      </c>
      <c r="Z78" s="542">
        <f t="shared" si="21"/>
        <v>6.0165289256198344E-2</v>
      </c>
      <c r="AA78" s="542">
        <f t="shared" si="21"/>
        <v>0</v>
      </c>
      <c r="AB78" s="542">
        <f t="shared" si="21"/>
        <v>0</v>
      </c>
      <c r="AC78" s="542">
        <f t="shared" si="21"/>
        <v>5.7851239669421489E-2</v>
      </c>
      <c r="AD78" s="542">
        <f t="shared" si="21"/>
        <v>7.2727272727272727E-3</v>
      </c>
      <c r="AE78" s="542">
        <f t="shared" si="21"/>
        <v>0</v>
      </c>
      <c r="AF78" s="542">
        <f t="shared" si="21"/>
        <v>0</v>
      </c>
      <c r="AG78" s="542">
        <f t="shared" si="21"/>
        <v>1.0578512396694216E-2</v>
      </c>
      <c r="AH78" s="542">
        <f t="shared" si="21"/>
        <v>1.0578512396694216E-2</v>
      </c>
      <c r="AI78" s="542">
        <f t="shared" si="21"/>
        <v>0</v>
      </c>
      <c r="AJ78" s="542">
        <f t="shared" si="21"/>
        <v>0.14595041322314051</v>
      </c>
      <c r="AK78" s="542">
        <f t="shared" si="21"/>
        <v>0</v>
      </c>
      <c r="AL78" s="542">
        <f t="shared" si="21"/>
        <v>0.12561983471074381</v>
      </c>
      <c r="AM78" s="542">
        <f t="shared" si="21"/>
        <v>8.2644628099173556E-3</v>
      </c>
      <c r="AN78" s="542">
        <f t="shared" si="21"/>
        <v>1.2066115702479339E-2</v>
      </c>
      <c r="AO78" s="542">
        <f t="shared" si="21"/>
        <v>0</v>
      </c>
      <c r="AP78" s="542">
        <f t="shared" si="21"/>
        <v>0</v>
      </c>
      <c r="AQ78" s="542">
        <f t="shared" si="21"/>
        <v>3.0247933884297522E-2</v>
      </c>
      <c r="AR78" s="542">
        <f t="shared" si="21"/>
        <v>2.6776859504132233E-2</v>
      </c>
      <c r="AS78" s="542">
        <f t="shared" si="21"/>
        <v>0</v>
      </c>
      <c r="AT78" s="542">
        <f t="shared" si="21"/>
        <v>0</v>
      </c>
      <c r="AU78" s="542">
        <f t="shared" si="21"/>
        <v>0</v>
      </c>
      <c r="AV78" s="542">
        <f t="shared" si="21"/>
        <v>3.4710743801652892E-3</v>
      </c>
      <c r="AW78" s="542">
        <f t="shared" si="21"/>
        <v>0</v>
      </c>
      <c r="AX78" s="542">
        <f t="shared" si="21"/>
        <v>0</v>
      </c>
      <c r="AY78" s="542">
        <f t="shared" si="21"/>
        <v>2.3636363636363636E-2</v>
      </c>
      <c r="AZ78" s="542">
        <f t="shared" si="21"/>
        <v>0</v>
      </c>
      <c r="BA78" s="542">
        <f t="shared" si="21"/>
        <v>2.3636363636363636E-2</v>
      </c>
      <c r="BB78" s="542">
        <f t="shared" si="21"/>
        <v>0</v>
      </c>
      <c r="BC78" s="542">
        <f t="shared" si="21"/>
        <v>0</v>
      </c>
      <c r="BD78" s="542">
        <f t="shared" si="21"/>
        <v>0</v>
      </c>
      <c r="BE78" s="542">
        <f t="shared" si="21"/>
        <v>2.6446280991735539E-3</v>
      </c>
      <c r="BF78" s="542">
        <f t="shared" si="21"/>
        <v>0</v>
      </c>
      <c r="BG78" s="542">
        <f t="shared" si="21"/>
        <v>2.6446280991735539E-3</v>
      </c>
      <c r="BH78" s="542">
        <f t="shared" si="21"/>
        <v>0</v>
      </c>
      <c r="BI78" s="542">
        <f t="shared" si="21"/>
        <v>0</v>
      </c>
      <c r="BJ78" s="542">
        <f t="shared" si="21"/>
        <v>0</v>
      </c>
      <c r="BK78" s="542">
        <f t="shared" si="21"/>
        <v>0</v>
      </c>
      <c r="BL78" s="542">
        <f t="shared" si="21"/>
        <v>0</v>
      </c>
      <c r="BM78" s="542">
        <f t="shared" si="21"/>
        <v>0</v>
      </c>
    </row>
    <row r="79" spans="1:65" x14ac:dyDescent="0.25">
      <c r="A79" s="468" t="s">
        <v>122</v>
      </c>
      <c r="B79" s="542" t="str">
        <f t="shared" si="1"/>
        <v>...</v>
      </c>
      <c r="C79" s="542" t="str">
        <f t="shared" ref="C79:BM79" si="22">IFERROR(C31/$B31,"...")</f>
        <v>...</v>
      </c>
      <c r="D79" s="542" t="str">
        <f t="shared" si="22"/>
        <v>...</v>
      </c>
      <c r="E79" s="542" t="str">
        <f t="shared" si="22"/>
        <v>...</v>
      </c>
      <c r="F79" s="542" t="str">
        <f t="shared" si="22"/>
        <v>...</v>
      </c>
      <c r="G79" s="542" t="str">
        <f t="shared" si="22"/>
        <v>...</v>
      </c>
      <c r="H79" s="542" t="str">
        <f t="shared" si="22"/>
        <v>...</v>
      </c>
      <c r="I79" s="542" t="str">
        <f t="shared" si="22"/>
        <v>...</v>
      </c>
      <c r="J79" s="542" t="str">
        <f t="shared" si="22"/>
        <v>...</v>
      </c>
      <c r="K79" s="542" t="str">
        <f t="shared" si="22"/>
        <v>...</v>
      </c>
      <c r="L79" s="542" t="str">
        <f t="shared" si="22"/>
        <v>...</v>
      </c>
      <c r="M79" s="542" t="str">
        <f t="shared" si="22"/>
        <v>...</v>
      </c>
      <c r="N79" s="542" t="str">
        <f t="shared" si="22"/>
        <v>...</v>
      </c>
      <c r="O79" s="542" t="str">
        <f t="shared" si="22"/>
        <v>...</v>
      </c>
      <c r="P79" s="542" t="str">
        <f t="shared" si="22"/>
        <v>...</v>
      </c>
      <c r="Q79" s="542" t="str">
        <f t="shared" si="22"/>
        <v>...</v>
      </c>
      <c r="R79" s="542" t="str">
        <f t="shared" si="22"/>
        <v>...</v>
      </c>
      <c r="S79" s="542" t="str">
        <f t="shared" si="22"/>
        <v>...</v>
      </c>
      <c r="T79" s="542" t="str">
        <f t="shared" si="22"/>
        <v>...</v>
      </c>
      <c r="U79" s="542" t="str">
        <f t="shared" si="22"/>
        <v>...</v>
      </c>
      <c r="V79" s="542" t="str">
        <f t="shared" si="22"/>
        <v>...</v>
      </c>
      <c r="W79" s="542" t="str">
        <f t="shared" si="22"/>
        <v>...</v>
      </c>
      <c r="X79" s="542" t="str">
        <f t="shared" si="22"/>
        <v>...</v>
      </c>
      <c r="Y79" s="542" t="str">
        <f t="shared" si="22"/>
        <v>...</v>
      </c>
      <c r="Z79" s="542" t="str">
        <f t="shared" si="22"/>
        <v>...</v>
      </c>
      <c r="AA79" s="542" t="str">
        <f t="shared" si="22"/>
        <v>...</v>
      </c>
      <c r="AB79" s="542" t="str">
        <f t="shared" si="22"/>
        <v>...</v>
      </c>
      <c r="AC79" s="542" t="str">
        <f t="shared" si="22"/>
        <v>...</v>
      </c>
      <c r="AD79" s="542" t="str">
        <f t="shared" si="22"/>
        <v>...</v>
      </c>
      <c r="AE79" s="542" t="str">
        <f t="shared" si="22"/>
        <v>...</v>
      </c>
      <c r="AF79" s="542" t="str">
        <f t="shared" si="22"/>
        <v>...</v>
      </c>
      <c r="AG79" s="542" t="str">
        <f t="shared" si="22"/>
        <v>...</v>
      </c>
      <c r="AH79" s="542" t="str">
        <f t="shared" si="22"/>
        <v>...</v>
      </c>
      <c r="AI79" s="542" t="str">
        <f t="shared" si="22"/>
        <v>...</v>
      </c>
      <c r="AJ79" s="542" t="str">
        <f t="shared" si="22"/>
        <v>...</v>
      </c>
      <c r="AK79" s="542" t="str">
        <f t="shared" si="22"/>
        <v>...</v>
      </c>
      <c r="AL79" s="542" t="str">
        <f t="shared" si="22"/>
        <v>...</v>
      </c>
      <c r="AM79" s="542" t="str">
        <f t="shared" si="22"/>
        <v>...</v>
      </c>
      <c r="AN79" s="542" t="str">
        <f t="shared" si="22"/>
        <v>...</v>
      </c>
      <c r="AO79" s="542" t="str">
        <f t="shared" si="22"/>
        <v>...</v>
      </c>
      <c r="AP79" s="542" t="str">
        <f t="shared" si="22"/>
        <v>...</v>
      </c>
      <c r="AQ79" s="542" t="str">
        <f t="shared" si="22"/>
        <v>...</v>
      </c>
      <c r="AR79" s="542" t="str">
        <f t="shared" si="22"/>
        <v>...</v>
      </c>
      <c r="AS79" s="542" t="str">
        <f t="shared" si="22"/>
        <v>...</v>
      </c>
      <c r="AT79" s="542" t="str">
        <f t="shared" si="22"/>
        <v>...</v>
      </c>
      <c r="AU79" s="542" t="str">
        <f t="shared" si="22"/>
        <v>...</v>
      </c>
      <c r="AV79" s="542" t="str">
        <f t="shared" si="22"/>
        <v>...</v>
      </c>
      <c r="AW79" s="542" t="str">
        <f t="shared" si="22"/>
        <v>...</v>
      </c>
      <c r="AX79" s="542" t="str">
        <f t="shared" si="22"/>
        <v>...</v>
      </c>
      <c r="AY79" s="542" t="str">
        <f t="shared" si="22"/>
        <v>...</v>
      </c>
      <c r="AZ79" s="542" t="str">
        <f t="shared" si="22"/>
        <v>...</v>
      </c>
      <c r="BA79" s="542" t="str">
        <f t="shared" si="22"/>
        <v>...</v>
      </c>
      <c r="BB79" s="542" t="str">
        <f t="shared" si="22"/>
        <v>...</v>
      </c>
      <c r="BC79" s="542" t="str">
        <f t="shared" si="22"/>
        <v>...</v>
      </c>
      <c r="BD79" s="542" t="str">
        <f t="shared" si="22"/>
        <v>...</v>
      </c>
      <c r="BE79" s="542" t="str">
        <f t="shared" si="22"/>
        <v>...</v>
      </c>
      <c r="BF79" s="542" t="str">
        <f t="shared" si="22"/>
        <v>...</v>
      </c>
      <c r="BG79" s="542" t="str">
        <f t="shared" si="22"/>
        <v>...</v>
      </c>
      <c r="BH79" s="542" t="str">
        <f t="shared" si="22"/>
        <v>...</v>
      </c>
      <c r="BI79" s="542" t="str">
        <f t="shared" si="22"/>
        <v>...</v>
      </c>
      <c r="BJ79" s="542" t="str">
        <f t="shared" si="22"/>
        <v>...</v>
      </c>
      <c r="BK79" s="542" t="str">
        <f t="shared" si="22"/>
        <v>...</v>
      </c>
      <c r="BL79" s="542" t="str">
        <f t="shared" si="22"/>
        <v>...</v>
      </c>
      <c r="BM79" s="542" t="str">
        <f t="shared" si="22"/>
        <v>...</v>
      </c>
    </row>
    <row r="80" spans="1:65" x14ac:dyDescent="0.25">
      <c r="A80" s="468" t="s">
        <v>159</v>
      </c>
      <c r="B80" s="542">
        <f t="shared" si="1"/>
        <v>1</v>
      </c>
      <c r="C80" s="542">
        <f t="shared" ref="C80:BM80" si="23">IFERROR(C32/$B32,"...")</f>
        <v>6.1561561561561562E-2</v>
      </c>
      <c r="D80" s="542">
        <f t="shared" si="23"/>
        <v>6.1561561561561562E-2</v>
      </c>
      <c r="E80" s="542">
        <f t="shared" si="23"/>
        <v>0</v>
      </c>
      <c r="F80" s="542">
        <f t="shared" si="23"/>
        <v>8.846321321321321E-2</v>
      </c>
      <c r="G80" s="542">
        <f t="shared" si="23"/>
        <v>0</v>
      </c>
      <c r="H80" s="542">
        <f t="shared" si="23"/>
        <v>1.8768768768768769E-2</v>
      </c>
      <c r="I80" s="542">
        <f t="shared" si="23"/>
        <v>3.5159909909909907E-2</v>
      </c>
      <c r="J80" s="542">
        <f t="shared" si="23"/>
        <v>3.4534534534534533E-2</v>
      </c>
      <c r="K80" s="542">
        <f t="shared" si="23"/>
        <v>0</v>
      </c>
      <c r="L80" s="542">
        <f t="shared" si="23"/>
        <v>0</v>
      </c>
      <c r="M80" s="542">
        <f t="shared" si="23"/>
        <v>0.13526051051051052</v>
      </c>
      <c r="N80" s="542">
        <f t="shared" si="23"/>
        <v>0</v>
      </c>
      <c r="O80" s="542">
        <f t="shared" si="23"/>
        <v>0.11949474474474475</v>
      </c>
      <c r="P80" s="542">
        <f t="shared" si="23"/>
        <v>1.5765765765765764E-2</v>
      </c>
      <c r="Q80" s="542">
        <f t="shared" si="23"/>
        <v>0</v>
      </c>
      <c r="R80" s="542">
        <f t="shared" si="23"/>
        <v>0</v>
      </c>
      <c r="S80" s="542">
        <f t="shared" si="23"/>
        <v>5.8183183183183183E-2</v>
      </c>
      <c r="T80" s="542">
        <f t="shared" si="23"/>
        <v>0</v>
      </c>
      <c r="U80" s="542">
        <f t="shared" si="23"/>
        <v>4.9174174174174176E-2</v>
      </c>
      <c r="V80" s="542">
        <f t="shared" si="23"/>
        <v>9.0090090090090089E-3</v>
      </c>
      <c r="W80" s="542">
        <f t="shared" si="23"/>
        <v>0</v>
      </c>
      <c r="X80" s="542">
        <f t="shared" si="23"/>
        <v>0</v>
      </c>
      <c r="Y80" s="542">
        <f t="shared" si="23"/>
        <v>0.27214714714714716</v>
      </c>
      <c r="Z80" s="542">
        <f t="shared" si="23"/>
        <v>0</v>
      </c>
      <c r="AA80" s="542">
        <f t="shared" si="23"/>
        <v>0.10848348348348348</v>
      </c>
      <c r="AB80" s="542">
        <f t="shared" si="23"/>
        <v>1.951951951951952E-2</v>
      </c>
      <c r="AC80" s="542">
        <f t="shared" si="23"/>
        <v>0.11036036036036036</v>
      </c>
      <c r="AD80" s="542">
        <f t="shared" si="23"/>
        <v>2.7027027027027029E-2</v>
      </c>
      <c r="AE80" s="542">
        <f t="shared" si="23"/>
        <v>0</v>
      </c>
      <c r="AF80" s="542">
        <f t="shared" si="23"/>
        <v>6.7567567567567571E-3</v>
      </c>
      <c r="AG80" s="542">
        <f t="shared" si="23"/>
        <v>4.3168168168168167E-2</v>
      </c>
      <c r="AH80" s="542">
        <f t="shared" si="23"/>
        <v>4.3168168168168167E-2</v>
      </c>
      <c r="AI80" s="542">
        <f t="shared" si="23"/>
        <v>0</v>
      </c>
      <c r="AJ80" s="542">
        <f t="shared" si="23"/>
        <v>0.16366366366366367</v>
      </c>
      <c r="AK80" s="542">
        <f t="shared" si="23"/>
        <v>0</v>
      </c>
      <c r="AL80" s="542">
        <f t="shared" si="23"/>
        <v>8.9339339339339338E-2</v>
      </c>
      <c r="AM80" s="542">
        <f t="shared" si="23"/>
        <v>2.0270270270270271E-2</v>
      </c>
      <c r="AN80" s="542">
        <f t="shared" si="23"/>
        <v>5.4054054054054057E-2</v>
      </c>
      <c r="AO80" s="542">
        <f t="shared" si="23"/>
        <v>0</v>
      </c>
      <c r="AP80" s="542">
        <f t="shared" si="23"/>
        <v>0</v>
      </c>
      <c r="AQ80" s="542">
        <f t="shared" si="23"/>
        <v>2.4774774774774775E-2</v>
      </c>
      <c r="AR80" s="542">
        <f t="shared" si="23"/>
        <v>0</v>
      </c>
      <c r="AS80" s="542">
        <f t="shared" si="23"/>
        <v>2.0270270270270271E-2</v>
      </c>
      <c r="AT80" s="542">
        <f t="shared" si="23"/>
        <v>1.5015015015015015E-3</v>
      </c>
      <c r="AU80" s="542">
        <f t="shared" si="23"/>
        <v>0</v>
      </c>
      <c r="AV80" s="542">
        <f t="shared" si="23"/>
        <v>3.003003003003003E-3</v>
      </c>
      <c r="AW80" s="542">
        <f t="shared" si="23"/>
        <v>0</v>
      </c>
      <c r="AX80" s="542">
        <f t="shared" si="23"/>
        <v>0</v>
      </c>
      <c r="AY80" s="542">
        <f t="shared" si="23"/>
        <v>0.13551051051051052</v>
      </c>
      <c r="AZ80" s="542">
        <f t="shared" si="23"/>
        <v>0</v>
      </c>
      <c r="BA80" s="542">
        <f t="shared" si="23"/>
        <v>0.134009009009009</v>
      </c>
      <c r="BB80" s="542">
        <f t="shared" si="23"/>
        <v>1.5015015015015015E-3</v>
      </c>
      <c r="BC80" s="542">
        <f t="shared" si="23"/>
        <v>0</v>
      </c>
      <c r="BD80" s="542">
        <f t="shared" si="23"/>
        <v>0</v>
      </c>
      <c r="BE80" s="542">
        <f t="shared" si="23"/>
        <v>1.2012012012012012E-2</v>
      </c>
      <c r="BF80" s="542">
        <f t="shared" si="23"/>
        <v>0</v>
      </c>
      <c r="BG80" s="542">
        <f t="shared" si="23"/>
        <v>1.1261261261261261E-2</v>
      </c>
      <c r="BH80" s="542">
        <f t="shared" si="23"/>
        <v>0</v>
      </c>
      <c r="BI80" s="542">
        <f t="shared" si="23"/>
        <v>7.5075075075075074E-4</v>
      </c>
      <c r="BJ80" s="542">
        <f t="shared" si="23"/>
        <v>0</v>
      </c>
      <c r="BK80" s="542">
        <f t="shared" si="23"/>
        <v>0</v>
      </c>
      <c r="BL80" s="542">
        <f t="shared" si="23"/>
        <v>0</v>
      </c>
      <c r="BM80" s="542">
        <f t="shared" si="23"/>
        <v>5.2552552552552556E-3</v>
      </c>
    </row>
    <row r="81" spans="1:65" x14ac:dyDescent="0.25">
      <c r="A81" s="468" t="s">
        <v>123</v>
      </c>
      <c r="B81" s="542">
        <f t="shared" si="1"/>
        <v>1</v>
      </c>
      <c r="C81" s="542">
        <f t="shared" ref="C81:BM81" si="24">IFERROR(C33/$B33,"...")</f>
        <v>3.1982942430703626E-2</v>
      </c>
      <c r="D81" s="542">
        <f t="shared" si="24"/>
        <v>3.1982942430703626E-2</v>
      </c>
      <c r="E81" s="542">
        <f t="shared" si="24"/>
        <v>0</v>
      </c>
      <c r="F81" s="542">
        <f t="shared" si="24"/>
        <v>9.5238095238095233E-2</v>
      </c>
      <c r="G81" s="542">
        <f t="shared" si="24"/>
        <v>0</v>
      </c>
      <c r="H81" s="542">
        <f t="shared" si="24"/>
        <v>6.3965884861407248E-3</v>
      </c>
      <c r="I81" s="542">
        <f t="shared" si="24"/>
        <v>8.1734186211798149E-2</v>
      </c>
      <c r="J81" s="542">
        <f t="shared" si="24"/>
        <v>7.1073205401563609E-3</v>
      </c>
      <c r="K81" s="542">
        <f t="shared" si="24"/>
        <v>0</v>
      </c>
      <c r="L81" s="542">
        <f t="shared" si="24"/>
        <v>0</v>
      </c>
      <c r="M81" s="542">
        <f t="shared" si="24"/>
        <v>0.12508884150675195</v>
      </c>
      <c r="N81" s="542">
        <f t="shared" si="24"/>
        <v>0</v>
      </c>
      <c r="O81" s="542">
        <f t="shared" si="24"/>
        <v>9.950248756218906E-2</v>
      </c>
      <c r="P81" s="542">
        <f t="shared" si="24"/>
        <v>0</v>
      </c>
      <c r="Q81" s="542">
        <f t="shared" si="24"/>
        <v>2.5586353944562899E-2</v>
      </c>
      <c r="R81" s="542">
        <f t="shared" si="24"/>
        <v>0</v>
      </c>
      <c r="S81" s="542">
        <f t="shared" si="24"/>
        <v>3.7668798862828715E-2</v>
      </c>
      <c r="T81" s="542">
        <f t="shared" si="24"/>
        <v>0</v>
      </c>
      <c r="U81" s="542">
        <f t="shared" si="24"/>
        <v>2.2032693674484721E-2</v>
      </c>
      <c r="V81" s="542">
        <f t="shared" si="24"/>
        <v>1.5636105188343994E-2</v>
      </c>
      <c r="W81" s="542">
        <f t="shared" si="24"/>
        <v>0</v>
      </c>
      <c r="X81" s="542">
        <f t="shared" si="24"/>
        <v>0</v>
      </c>
      <c r="Y81" s="542">
        <f t="shared" si="24"/>
        <v>0.27647476901208246</v>
      </c>
      <c r="Z81" s="542">
        <f t="shared" si="24"/>
        <v>0</v>
      </c>
      <c r="AA81" s="542">
        <f t="shared" si="24"/>
        <v>2.7718550106609809E-2</v>
      </c>
      <c r="AB81" s="542">
        <f t="shared" si="24"/>
        <v>7.1073205401563609E-4</v>
      </c>
      <c r="AC81" s="542">
        <f t="shared" si="24"/>
        <v>3.7668798862828715E-2</v>
      </c>
      <c r="AD81" s="542">
        <f t="shared" si="24"/>
        <v>1.0660980810234541E-2</v>
      </c>
      <c r="AE81" s="542">
        <f t="shared" si="24"/>
        <v>0.19971570717839374</v>
      </c>
      <c r="AF81" s="542">
        <f t="shared" si="24"/>
        <v>0</v>
      </c>
      <c r="AG81" s="542">
        <f t="shared" si="24"/>
        <v>1.6346837242359632E-2</v>
      </c>
      <c r="AH81" s="542">
        <f t="shared" si="24"/>
        <v>1.6346837242359632E-2</v>
      </c>
      <c r="AI81" s="542">
        <f t="shared" si="24"/>
        <v>0</v>
      </c>
      <c r="AJ81" s="542">
        <f t="shared" si="24"/>
        <v>8.8841506751954513E-2</v>
      </c>
      <c r="AK81" s="542">
        <f t="shared" si="24"/>
        <v>0</v>
      </c>
      <c r="AL81" s="542">
        <f t="shared" si="24"/>
        <v>7.0362473347547971E-2</v>
      </c>
      <c r="AM81" s="542">
        <f t="shared" si="24"/>
        <v>0</v>
      </c>
      <c r="AN81" s="542">
        <f t="shared" si="24"/>
        <v>1.6346837242359632E-2</v>
      </c>
      <c r="AO81" s="542">
        <f t="shared" si="24"/>
        <v>2.1321961620469083E-3</v>
      </c>
      <c r="AP81" s="542">
        <f t="shared" si="24"/>
        <v>0</v>
      </c>
      <c r="AQ81" s="542">
        <f t="shared" si="24"/>
        <v>1.4925373134328358E-2</v>
      </c>
      <c r="AR81" s="542">
        <f t="shared" si="24"/>
        <v>0</v>
      </c>
      <c r="AS81" s="542">
        <f t="shared" si="24"/>
        <v>0</v>
      </c>
      <c r="AT81" s="542">
        <f t="shared" si="24"/>
        <v>0</v>
      </c>
      <c r="AU81" s="542">
        <f t="shared" si="24"/>
        <v>0</v>
      </c>
      <c r="AV81" s="542">
        <f t="shared" si="24"/>
        <v>1.4925373134328358E-2</v>
      </c>
      <c r="AW81" s="542">
        <f t="shared" si="24"/>
        <v>0</v>
      </c>
      <c r="AX81" s="542">
        <f t="shared" si="24"/>
        <v>0</v>
      </c>
      <c r="AY81" s="542">
        <f t="shared" si="24"/>
        <v>0.29779673063255152</v>
      </c>
      <c r="AZ81" s="542">
        <f t="shared" si="24"/>
        <v>0</v>
      </c>
      <c r="BA81" s="542">
        <f t="shared" si="24"/>
        <v>0.29637526652452023</v>
      </c>
      <c r="BB81" s="542">
        <f t="shared" si="24"/>
        <v>1.4214641080312722E-3</v>
      </c>
      <c r="BC81" s="542">
        <f t="shared" si="24"/>
        <v>0</v>
      </c>
      <c r="BD81" s="542">
        <f t="shared" si="24"/>
        <v>0</v>
      </c>
      <c r="BE81" s="542">
        <f t="shared" si="24"/>
        <v>1.5636105188343994E-2</v>
      </c>
      <c r="BF81" s="542">
        <f t="shared" si="24"/>
        <v>0</v>
      </c>
      <c r="BG81" s="542">
        <f t="shared" si="24"/>
        <v>1.1371712864250177E-2</v>
      </c>
      <c r="BH81" s="542">
        <f t="shared" si="24"/>
        <v>0</v>
      </c>
      <c r="BI81" s="542">
        <f t="shared" si="24"/>
        <v>4.2643923240938165E-3</v>
      </c>
      <c r="BJ81" s="542">
        <f t="shared" si="24"/>
        <v>0</v>
      </c>
      <c r="BK81" s="542">
        <f t="shared" si="24"/>
        <v>0</v>
      </c>
      <c r="BL81" s="542">
        <f t="shared" si="24"/>
        <v>0</v>
      </c>
      <c r="BM81" s="542">
        <f t="shared" si="24"/>
        <v>0</v>
      </c>
    </row>
    <row r="82" spans="1:65" x14ac:dyDescent="0.25">
      <c r="A82" s="468" t="s">
        <v>124</v>
      </c>
      <c r="B82" s="542">
        <f t="shared" si="1"/>
        <v>1</v>
      </c>
      <c r="C82" s="542">
        <f t="shared" ref="C82:BM82" si="25">IFERROR(C34/$B34,"...")</f>
        <v>1.6899920781621336E-2</v>
      </c>
      <c r="D82" s="542">
        <f t="shared" si="25"/>
        <v>1.6899920781621336E-2</v>
      </c>
      <c r="E82" s="542">
        <f t="shared" si="25"/>
        <v>0</v>
      </c>
      <c r="F82" s="542">
        <f t="shared" si="25"/>
        <v>0.20781621336149986</v>
      </c>
      <c r="G82" s="542">
        <f t="shared" si="25"/>
        <v>0</v>
      </c>
      <c r="H82" s="542">
        <f t="shared" si="25"/>
        <v>2.5613942434644838E-2</v>
      </c>
      <c r="I82" s="542">
        <f t="shared" si="25"/>
        <v>9.2421441774491686E-2</v>
      </c>
      <c r="J82" s="542">
        <f t="shared" si="25"/>
        <v>8.9780829152363351E-2</v>
      </c>
      <c r="K82" s="542">
        <f t="shared" si="25"/>
        <v>0</v>
      </c>
      <c r="L82" s="542">
        <f t="shared" si="25"/>
        <v>0</v>
      </c>
      <c r="M82" s="542">
        <f t="shared" si="25"/>
        <v>9.5326115658832852E-2</v>
      </c>
      <c r="N82" s="542">
        <f t="shared" si="25"/>
        <v>0</v>
      </c>
      <c r="O82" s="542">
        <f t="shared" si="25"/>
        <v>9.3741748085555854E-2</v>
      </c>
      <c r="P82" s="542">
        <f t="shared" si="25"/>
        <v>1.5843675732770002E-3</v>
      </c>
      <c r="Q82" s="542">
        <f t="shared" si="25"/>
        <v>0</v>
      </c>
      <c r="R82" s="542">
        <f t="shared" si="25"/>
        <v>0</v>
      </c>
      <c r="S82" s="542">
        <f t="shared" si="25"/>
        <v>7.4201214681806182E-2</v>
      </c>
      <c r="T82" s="542">
        <f t="shared" si="25"/>
        <v>0</v>
      </c>
      <c r="U82" s="542">
        <f t="shared" si="25"/>
        <v>2.8518616318986004E-2</v>
      </c>
      <c r="V82" s="542">
        <f t="shared" si="25"/>
        <v>4.5682598362820175E-2</v>
      </c>
      <c r="W82" s="542">
        <f t="shared" si="25"/>
        <v>0</v>
      </c>
      <c r="X82" s="542">
        <f t="shared" si="25"/>
        <v>0</v>
      </c>
      <c r="Y82" s="542">
        <f t="shared" si="25"/>
        <v>0.22445207288090838</v>
      </c>
      <c r="Z82" s="542">
        <f t="shared" si="25"/>
        <v>0</v>
      </c>
      <c r="AA82" s="542">
        <f t="shared" si="25"/>
        <v>6.6015315553208345E-2</v>
      </c>
      <c r="AB82" s="542">
        <f t="shared" si="25"/>
        <v>1.0298389226300502E-2</v>
      </c>
      <c r="AC82" s="542">
        <f t="shared" si="25"/>
        <v>0.12727752838658568</v>
      </c>
      <c r="AD82" s="542">
        <f t="shared" si="25"/>
        <v>2.0860839714813836E-2</v>
      </c>
      <c r="AE82" s="542">
        <f t="shared" si="25"/>
        <v>0</v>
      </c>
      <c r="AF82" s="542">
        <f t="shared" si="25"/>
        <v>0</v>
      </c>
      <c r="AG82" s="542">
        <f t="shared" si="25"/>
        <v>2.1653023501452338E-2</v>
      </c>
      <c r="AH82" s="542">
        <f t="shared" si="25"/>
        <v>2.1653023501452338E-2</v>
      </c>
      <c r="AI82" s="542">
        <f t="shared" si="25"/>
        <v>0</v>
      </c>
      <c r="AJ82" s="542">
        <f t="shared" si="25"/>
        <v>0.15209928703459202</v>
      </c>
      <c r="AK82" s="542">
        <f t="shared" si="25"/>
        <v>1.9276472141536837E-2</v>
      </c>
      <c r="AL82" s="542">
        <f t="shared" si="25"/>
        <v>0.10456825983628201</v>
      </c>
      <c r="AM82" s="542">
        <f t="shared" si="25"/>
        <v>1.399524689728017E-2</v>
      </c>
      <c r="AN82" s="542">
        <f t="shared" si="25"/>
        <v>1.4259308159493002E-2</v>
      </c>
      <c r="AO82" s="542">
        <f t="shared" si="25"/>
        <v>0</v>
      </c>
      <c r="AP82" s="542">
        <f t="shared" si="25"/>
        <v>0</v>
      </c>
      <c r="AQ82" s="542">
        <f t="shared" si="25"/>
        <v>4.8059149722735672E-2</v>
      </c>
      <c r="AR82" s="542">
        <f t="shared" si="25"/>
        <v>0</v>
      </c>
      <c r="AS82" s="542">
        <f t="shared" si="25"/>
        <v>3.5912331660945339E-2</v>
      </c>
      <c r="AT82" s="542">
        <f t="shared" si="25"/>
        <v>4.4890414576181674E-3</v>
      </c>
      <c r="AU82" s="542">
        <f t="shared" si="25"/>
        <v>7.9218378663850012E-4</v>
      </c>
      <c r="AV82" s="542">
        <f t="shared" si="25"/>
        <v>6.8655928175336677E-3</v>
      </c>
      <c r="AW82" s="542">
        <f t="shared" si="25"/>
        <v>0</v>
      </c>
      <c r="AX82" s="542">
        <f t="shared" si="25"/>
        <v>0</v>
      </c>
      <c r="AY82" s="542">
        <f t="shared" si="25"/>
        <v>0.12437285450224451</v>
      </c>
      <c r="AZ82" s="542">
        <f t="shared" si="25"/>
        <v>0</v>
      </c>
      <c r="BA82" s="542">
        <f t="shared" si="25"/>
        <v>0.12437285450224451</v>
      </c>
      <c r="BB82" s="542">
        <f t="shared" si="25"/>
        <v>0</v>
      </c>
      <c r="BC82" s="542">
        <f t="shared" si="25"/>
        <v>0</v>
      </c>
      <c r="BD82" s="542">
        <f t="shared" si="25"/>
        <v>0</v>
      </c>
      <c r="BE82" s="542">
        <f t="shared" si="25"/>
        <v>3.512014787430684E-2</v>
      </c>
      <c r="BF82" s="542">
        <f t="shared" si="25"/>
        <v>0</v>
      </c>
      <c r="BG82" s="542">
        <f t="shared" si="25"/>
        <v>1.6635859519408502E-2</v>
      </c>
      <c r="BH82" s="542">
        <f t="shared" si="25"/>
        <v>0</v>
      </c>
      <c r="BI82" s="542">
        <f t="shared" si="25"/>
        <v>1.716398204383417E-2</v>
      </c>
      <c r="BJ82" s="542">
        <f t="shared" si="25"/>
        <v>1.3203063110641669E-3</v>
      </c>
      <c r="BK82" s="542">
        <f t="shared" si="25"/>
        <v>0</v>
      </c>
      <c r="BL82" s="542">
        <f t="shared" si="25"/>
        <v>0</v>
      </c>
      <c r="BM82" s="542">
        <f t="shared" si="25"/>
        <v>0</v>
      </c>
    </row>
    <row r="83" spans="1:65" x14ac:dyDescent="0.25">
      <c r="A83" s="468" t="s">
        <v>37</v>
      </c>
      <c r="B83" s="542">
        <f t="shared" si="1"/>
        <v>1</v>
      </c>
      <c r="C83" s="542">
        <f t="shared" ref="C83:BM83" si="26">IFERROR(C35/$B35,"...")</f>
        <v>8.5070182900893243E-2</v>
      </c>
      <c r="D83" s="542">
        <f t="shared" si="26"/>
        <v>8.5070182900893243E-2</v>
      </c>
      <c r="E83" s="542">
        <f t="shared" si="26"/>
        <v>0</v>
      </c>
      <c r="F83" s="542">
        <f t="shared" si="26"/>
        <v>0.11229264142917907</v>
      </c>
      <c r="G83" s="542">
        <f t="shared" si="26"/>
        <v>0</v>
      </c>
      <c r="H83" s="542">
        <f t="shared" si="26"/>
        <v>3.9132284134410888E-2</v>
      </c>
      <c r="I83" s="542">
        <f t="shared" si="26"/>
        <v>3.7856231390897492E-2</v>
      </c>
      <c r="J83" s="542">
        <f t="shared" si="26"/>
        <v>3.4453424074861759E-2</v>
      </c>
      <c r="K83" s="542">
        <f t="shared" si="26"/>
        <v>8.507018290089324E-4</v>
      </c>
      <c r="L83" s="542">
        <f t="shared" si="26"/>
        <v>0</v>
      </c>
      <c r="M83" s="542">
        <f t="shared" si="26"/>
        <v>0.13398553806890684</v>
      </c>
      <c r="N83" s="542">
        <f t="shared" si="26"/>
        <v>0</v>
      </c>
      <c r="O83" s="542">
        <f t="shared" si="26"/>
        <v>0.11994895789025946</v>
      </c>
      <c r="P83" s="542">
        <f t="shared" si="26"/>
        <v>1.4036580178647383E-2</v>
      </c>
      <c r="Q83" s="542">
        <f t="shared" si="26"/>
        <v>0</v>
      </c>
      <c r="R83" s="542">
        <f t="shared" si="26"/>
        <v>0</v>
      </c>
      <c r="S83" s="542">
        <f t="shared" si="26"/>
        <v>8.1242024670353047E-2</v>
      </c>
      <c r="T83" s="542">
        <f t="shared" si="26"/>
        <v>0</v>
      </c>
      <c r="U83" s="542">
        <f t="shared" si="26"/>
        <v>5.5295618885580607E-2</v>
      </c>
      <c r="V83" s="542">
        <f t="shared" si="26"/>
        <v>2.5946405784772437E-2</v>
      </c>
      <c r="W83" s="542">
        <f t="shared" si="26"/>
        <v>0</v>
      </c>
      <c r="X83" s="542">
        <f t="shared" si="26"/>
        <v>0</v>
      </c>
      <c r="Y83" s="542">
        <f t="shared" si="26"/>
        <v>0.15185027647809443</v>
      </c>
      <c r="Z83" s="542">
        <f t="shared" si="26"/>
        <v>0</v>
      </c>
      <c r="AA83" s="542">
        <f t="shared" si="26"/>
        <v>7.0608251807741385E-2</v>
      </c>
      <c r="AB83" s="542">
        <f t="shared" si="26"/>
        <v>3.4028073160357296E-3</v>
      </c>
      <c r="AC83" s="542">
        <f t="shared" si="26"/>
        <v>5.8698426201616333E-2</v>
      </c>
      <c r="AD83" s="542">
        <f t="shared" si="26"/>
        <v>1.446193109315185E-2</v>
      </c>
      <c r="AE83" s="542">
        <f t="shared" si="26"/>
        <v>4.6788600595491277E-3</v>
      </c>
      <c r="AF83" s="542">
        <f t="shared" si="26"/>
        <v>0</v>
      </c>
      <c r="AG83" s="542">
        <f t="shared" si="26"/>
        <v>3.7430880476393022E-2</v>
      </c>
      <c r="AH83" s="542">
        <f t="shared" si="26"/>
        <v>3.7430880476393022E-2</v>
      </c>
      <c r="AI83" s="542">
        <f t="shared" si="26"/>
        <v>0</v>
      </c>
      <c r="AJ83" s="542">
        <f t="shared" si="26"/>
        <v>0.20884729902169288</v>
      </c>
      <c r="AK83" s="542">
        <f t="shared" si="26"/>
        <v>0</v>
      </c>
      <c r="AL83" s="542">
        <f t="shared" si="26"/>
        <v>0.13015737983836664</v>
      </c>
      <c r="AM83" s="542">
        <f t="shared" si="26"/>
        <v>1.7864738409187581E-2</v>
      </c>
      <c r="AN83" s="542">
        <f t="shared" si="26"/>
        <v>4.7213951509995744E-2</v>
      </c>
      <c r="AO83" s="542">
        <f t="shared" si="26"/>
        <v>1.3611229264142918E-2</v>
      </c>
      <c r="AP83" s="542">
        <f t="shared" si="26"/>
        <v>0</v>
      </c>
      <c r="AQ83" s="542">
        <f t="shared" si="26"/>
        <v>1.8290089323692044E-2</v>
      </c>
      <c r="AR83" s="542">
        <f t="shared" si="26"/>
        <v>0</v>
      </c>
      <c r="AS83" s="542">
        <f t="shared" si="26"/>
        <v>4.6788600595491277E-3</v>
      </c>
      <c r="AT83" s="542">
        <f t="shared" si="26"/>
        <v>2.126754572522331E-3</v>
      </c>
      <c r="AU83" s="542">
        <f t="shared" si="26"/>
        <v>0</v>
      </c>
      <c r="AV83" s="542">
        <f t="shared" si="26"/>
        <v>1.1484474691620587E-2</v>
      </c>
      <c r="AW83" s="542">
        <f t="shared" si="26"/>
        <v>0</v>
      </c>
      <c r="AX83" s="542">
        <f t="shared" si="26"/>
        <v>0</v>
      </c>
      <c r="AY83" s="542">
        <f t="shared" si="26"/>
        <v>0.12420246703530413</v>
      </c>
      <c r="AZ83" s="542">
        <f t="shared" si="26"/>
        <v>0</v>
      </c>
      <c r="BA83" s="542">
        <f t="shared" si="26"/>
        <v>0.12377711612079965</v>
      </c>
      <c r="BB83" s="542">
        <f t="shared" si="26"/>
        <v>4.253509145044662E-4</v>
      </c>
      <c r="BC83" s="542">
        <f t="shared" si="26"/>
        <v>0</v>
      </c>
      <c r="BD83" s="542">
        <f t="shared" si="26"/>
        <v>0</v>
      </c>
      <c r="BE83" s="542">
        <f t="shared" si="26"/>
        <v>4.6788600595491281E-2</v>
      </c>
      <c r="BF83" s="542">
        <f t="shared" si="26"/>
        <v>0</v>
      </c>
      <c r="BG83" s="542">
        <f t="shared" si="26"/>
        <v>3.3177371331348363E-2</v>
      </c>
      <c r="BH83" s="542">
        <f t="shared" si="26"/>
        <v>9.3577201190982555E-3</v>
      </c>
      <c r="BI83" s="542">
        <f t="shared" si="26"/>
        <v>0</v>
      </c>
      <c r="BJ83" s="542">
        <f t="shared" si="26"/>
        <v>4.253509145044662E-3</v>
      </c>
      <c r="BK83" s="542">
        <f t="shared" si="26"/>
        <v>0</v>
      </c>
      <c r="BL83" s="542">
        <f t="shared" si="26"/>
        <v>0</v>
      </c>
      <c r="BM83" s="542">
        <f t="shared" si="26"/>
        <v>0</v>
      </c>
    </row>
    <row r="84" spans="1:65" x14ac:dyDescent="0.25">
      <c r="A84" s="468" t="s">
        <v>126</v>
      </c>
      <c r="B84" s="542">
        <f t="shared" si="1"/>
        <v>1</v>
      </c>
      <c r="C84" s="542">
        <f t="shared" ref="C84:BM84" si="27">IFERROR(C36/$B36,"...")</f>
        <v>6.3218390804597707E-2</v>
      </c>
      <c r="D84" s="542">
        <f t="shared" si="27"/>
        <v>6.3218390804597707E-2</v>
      </c>
      <c r="E84" s="542">
        <f t="shared" si="27"/>
        <v>0</v>
      </c>
      <c r="F84" s="542">
        <f t="shared" si="27"/>
        <v>0.1206896551724138</v>
      </c>
      <c r="G84" s="542">
        <f t="shared" si="27"/>
        <v>0</v>
      </c>
      <c r="H84" s="542">
        <f t="shared" si="27"/>
        <v>3.6050156739811913E-2</v>
      </c>
      <c r="I84" s="542">
        <f t="shared" si="27"/>
        <v>5.9038662486938349E-2</v>
      </c>
      <c r="J84" s="542">
        <f t="shared" si="27"/>
        <v>2.2466039707419019E-2</v>
      </c>
      <c r="K84" s="542">
        <f t="shared" si="27"/>
        <v>3.134796238244514E-3</v>
      </c>
      <c r="L84" s="542">
        <f t="shared" si="27"/>
        <v>0</v>
      </c>
      <c r="M84" s="542">
        <f t="shared" si="27"/>
        <v>0.10031347962382445</v>
      </c>
      <c r="N84" s="542">
        <f t="shared" si="27"/>
        <v>0</v>
      </c>
      <c r="O84" s="542">
        <f t="shared" si="27"/>
        <v>7.4190177638453494E-2</v>
      </c>
      <c r="P84" s="542">
        <f t="shared" si="27"/>
        <v>2.612330198537095E-2</v>
      </c>
      <c r="Q84" s="542">
        <f t="shared" si="27"/>
        <v>0</v>
      </c>
      <c r="R84" s="542">
        <f t="shared" si="27"/>
        <v>0</v>
      </c>
      <c r="S84" s="542">
        <f t="shared" si="27"/>
        <v>0.13270637408568442</v>
      </c>
      <c r="T84" s="542">
        <f t="shared" si="27"/>
        <v>0</v>
      </c>
      <c r="U84" s="542">
        <f t="shared" si="27"/>
        <v>5.9038662486938349E-2</v>
      </c>
      <c r="V84" s="542">
        <f t="shared" si="27"/>
        <v>5.4336468129571575E-2</v>
      </c>
      <c r="W84" s="542">
        <f t="shared" si="27"/>
        <v>1.9331243469174503E-2</v>
      </c>
      <c r="X84" s="542">
        <f t="shared" si="27"/>
        <v>0</v>
      </c>
      <c r="Y84" s="542">
        <f t="shared" si="27"/>
        <v>0.16614420062695925</v>
      </c>
      <c r="Z84" s="542">
        <f t="shared" si="27"/>
        <v>0</v>
      </c>
      <c r="AA84" s="542">
        <f t="shared" si="27"/>
        <v>6.7398119122257058E-2</v>
      </c>
      <c r="AB84" s="542">
        <f t="shared" si="27"/>
        <v>2.1421107628004178E-2</v>
      </c>
      <c r="AC84" s="542">
        <f t="shared" si="27"/>
        <v>6.0083594566353184E-2</v>
      </c>
      <c r="AD84" s="542">
        <f t="shared" si="27"/>
        <v>1.3584117032392894E-2</v>
      </c>
      <c r="AE84" s="542">
        <f t="shared" si="27"/>
        <v>3.6572622779519333E-3</v>
      </c>
      <c r="AF84" s="542">
        <f t="shared" si="27"/>
        <v>0</v>
      </c>
      <c r="AG84" s="542">
        <f t="shared" si="27"/>
        <v>2.9258098223615466E-2</v>
      </c>
      <c r="AH84" s="542">
        <f t="shared" si="27"/>
        <v>2.612330198537095E-2</v>
      </c>
      <c r="AI84" s="542">
        <f t="shared" si="27"/>
        <v>3.134796238244514E-3</v>
      </c>
      <c r="AJ84" s="542">
        <f t="shared" si="27"/>
        <v>0.20480668756530826</v>
      </c>
      <c r="AK84" s="542">
        <f t="shared" si="27"/>
        <v>0</v>
      </c>
      <c r="AL84" s="542">
        <f t="shared" si="27"/>
        <v>0.11076280041797283</v>
      </c>
      <c r="AM84" s="542">
        <f t="shared" si="27"/>
        <v>2.8213166144200628E-2</v>
      </c>
      <c r="AN84" s="542">
        <f t="shared" si="27"/>
        <v>4.4409613375130615E-2</v>
      </c>
      <c r="AO84" s="542">
        <f t="shared" si="27"/>
        <v>2.1421107628004178E-2</v>
      </c>
      <c r="AP84" s="542">
        <f t="shared" si="27"/>
        <v>0</v>
      </c>
      <c r="AQ84" s="542">
        <f t="shared" si="27"/>
        <v>2.4555903866248695E-2</v>
      </c>
      <c r="AR84" s="542">
        <f t="shared" si="27"/>
        <v>0</v>
      </c>
      <c r="AS84" s="542">
        <f t="shared" si="27"/>
        <v>1.619644723092999E-2</v>
      </c>
      <c r="AT84" s="542">
        <f t="shared" si="27"/>
        <v>3.134796238244514E-3</v>
      </c>
      <c r="AU84" s="542">
        <f t="shared" si="27"/>
        <v>0</v>
      </c>
      <c r="AV84" s="542">
        <f t="shared" si="27"/>
        <v>3.134796238244514E-3</v>
      </c>
      <c r="AW84" s="542">
        <f t="shared" si="27"/>
        <v>2.0898641588296763E-3</v>
      </c>
      <c r="AX84" s="542">
        <f t="shared" si="27"/>
        <v>0</v>
      </c>
      <c r="AY84" s="542">
        <f t="shared" si="27"/>
        <v>0.12330198537095088</v>
      </c>
      <c r="AZ84" s="542">
        <f t="shared" si="27"/>
        <v>0</v>
      </c>
      <c r="BA84" s="542">
        <f t="shared" si="27"/>
        <v>0.12330198537095088</v>
      </c>
      <c r="BB84" s="542">
        <f t="shared" si="27"/>
        <v>0</v>
      </c>
      <c r="BC84" s="542">
        <f t="shared" si="27"/>
        <v>0</v>
      </c>
      <c r="BD84" s="542">
        <f t="shared" si="27"/>
        <v>0</v>
      </c>
      <c r="BE84" s="542">
        <f t="shared" si="27"/>
        <v>3.5005224660397072E-2</v>
      </c>
      <c r="BF84" s="542">
        <f t="shared" si="27"/>
        <v>0</v>
      </c>
      <c r="BG84" s="542">
        <f t="shared" si="27"/>
        <v>3.134796238244514E-3</v>
      </c>
      <c r="BH84" s="542">
        <f t="shared" si="27"/>
        <v>2.0898641588296763E-3</v>
      </c>
      <c r="BI84" s="542">
        <f t="shared" si="27"/>
        <v>2.037617554858934E-2</v>
      </c>
      <c r="BJ84" s="542">
        <f t="shared" si="27"/>
        <v>9.4043887147335428E-3</v>
      </c>
      <c r="BK84" s="542">
        <f t="shared" si="27"/>
        <v>0</v>
      </c>
      <c r="BL84" s="542">
        <f t="shared" si="27"/>
        <v>0</v>
      </c>
      <c r="BM84" s="542">
        <f t="shared" si="27"/>
        <v>0</v>
      </c>
    </row>
    <row r="85" spans="1:65" x14ac:dyDescent="0.25">
      <c r="A85" s="468" t="s">
        <v>128</v>
      </c>
      <c r="B85" s="542">
        <f t="shared" si="1"/>
        <v>1</v>
      </c>
      <c r="C85" s="542">
        <f t="shared" ref="C85:BM85" si="28">IFERROR(C37/$B37,"...")</f>
        <v>5.3999999999999999E-2</v>
      </c>
      <c r="D85" s="542">
        <f t="shared" si="28"/>
        <v>4.4999999999999998E-2</v>
      </c>
      <c r="E85" s="542">
        <f t="shared" si="28"/>
        <v>8.9999999999999993E-3</v>
      </c>
      <c r="F85" s="542">
        <f t="shared" si="28"/>
        <v>0.13600000000000001</v>
      </c>
      <c r="G85" s="542">
        <f t="shared" si="28"/>
        <v>1.2999999999999999E-2</v>
      </c>
      <c r="H85" s="542">
        <f t="shared" si="28"/>
        <v>8.9999999999999993E-3</v>
      </c>
      <c r="I85" s="542">
        <f t="shared" si="28"/>
        <v>1.9E-2</v>
      </c>
      <c r="J85" s="542">
        <f t="shared" si="28"/>
        <v>2.5999999999999999E-2</v>
      </c>
      <c r="K85" s="542">
        <f t="shared" si="28"/>
        <v>6.9000000000000006E-2</v>
      </c>
      <c r="L85" s="542">
        <f t="shared" si="28"/>
        <v>0</v>
      </c>
      <c r="M85" s="542">
        <f t="shared" si="28"/>
        <v>0.108</v>
      </c>
      <c r="N85" s="542">
        <f t="shared" si="28"/>
        <v>0</v>
      </c>
      <c r="O85" s="542">
        <f t="shared" si="28"/>
        <v>9.4E-2</v>
      </c>
      <c r="P85" s="542">
        <f t="shared" si="28"/>
        <v>1E-3</v>
      </c>
      <c r="Q85" s="542">
        <f t="shared" si="28"/>
        <v>1.2999999999999999E-2</v>
      </c>
      <c r="R85" s="542">
        <f t="shared" si="28"/>
        <v>0</v>
      </c>
      <c r="S85" s="542">
        <f t="shared" si="28"/>
        <v>0.159</v>
      </c>
      <c r="T85" s="542">
        <f t="shared" si="28"/>
        <v>0</v>
      </c>
      <c r="U85" s="542">
        <f t="shared" si="28"/>
        <v>7.4999999999999997E-2</v>
      </c>
      <c r="V85" s="542">
        <f t="shared" si="28"/>
        <v>4.2000000000000003E-2</v>
      </c>
      <c r="W85" s="542">
        <f t="shared" si="28"/>
        <v>4.2000000000000003E-2</v>
      </c>
      <c r="X85" s="542">
        <f t="shared" si="28"/>
        <v>0</v>
      </c>
      <c r="Y85" s="542">
        <f t="shared" si="28"/>
        <v>0.16800000000000001</v>
      </c>
      <c r="Z85" s="542">
        <f t="shared" si="28"/>
        <v>0</v>
      </c>
      <c r="AA85" s="542">
        <f t="shared" si="28"/>
        <v>7.8E-2</v>
      </c>
      <c r="AB85" s="542">
        <f t="shared" si="28"/>
        <v>1.7000000000000001E-2</v>
      </c>
      <c r="AC85" s="542">
        <f t="shared" si="28"/>
        <v>1.2E-2</v>
      </c>
      <c r="AD85" s="542">
        <f t="shared" si="28"/>
        <v>1.0999999999999999E-2</v>
      </c>
      <c r="AE85" s="542">
        <f t="shared" si="28"/>
        <v>0.05</v>
      </c>
      <c r="AF85" s="542">
        <f t="shared" si="28"/>
        <v>0</v>
      </c>
      <c r="AG85" s="542">
        <f t="shared" si="28"/>
        <v>4.3999999999999997E-2</v>
      </c>
      <c r="AH85" s="542">
        <f t="shared" si="28"/>
        <v>4.3999999999999997E-2</v>
      </c>
      <c r="AI85" s="542">
        <f t="shared" si="28"/>
        <v>0</v>
      </c>
      <c r="AJ85" s="542">
        <f t="shared" si="28"/>
        <v>0.188</v>
      </c>
      <c r="AK85" s="542">
        <f t="shared" si="28"/>
        <v>0</v>
      </c>
      <c r="AL85" s="542">
        <f t="shared" si="28"/>
        <v>9.8000000000000004E-2</v>
      </c>
      <c r="AM85" s="542">
        <f t="shared" si="28"/>
        <v>6.0000000000000001E-3</v>
      </c>
      <c r="AN85" s="542">
        <f t="shared" si="28"/>
        <v>2.9000000000000001E-2</v>
      </c>
      <c r="AO85" s="542">
        <f t="shared" si="28"/>
        <v>5.5E-2</v>
      </c>
      <c r="AP85" s="542">
        <f t="shared" si="28"/>
        <v>0</v>
      </c>
      <c r="AQ85" s="542">
        <f t="shared" si="28"/>
        <v>0.11700000000000001</v>
      </c>
      <c r="AR85" s="542">
        <f t="shared" si="28"/>
        <v>0</v>
      </c>
      <c r="AS85" s="542">
        <f t="shared" si="28"/>
        <v>0</v>
      </c>
      <c r="AT85" s="542">
        <f t="shared" si="28"/>
        <v>0</v>
      </c>
      <c r="AU85" s="542">
        <f t="shared" si="28"/>
        <v>0</v>
      </c>
      <c r="AV85" s="542">
        <f t="shared" si="28"/>
        <v>0.108</v>
      </c>
      <c r="AW85" s="542">
        <f t="shared" si="28"/>
        <v>8.9999999999999993E-3</v>
      </c>
      <c r="AX85" s="542">
        <f t="shared" si="28"/>
        <v>0</v>
      </c>
      <c r="AY85" s="542">
        <f t="shared" si="28"/>
        <v>1.7999999999999999E-2</v>
      </c>
      <c r="AZ85" s="542">
        <f t="shared" si="28"/>
        <v>2E-3</v>
      </c>
      <c r="BA85" s="542">
        <f t="shared" si="28"/>
        <v>1.2E-2</v>
      </c>
      <c r="BB85" s="542">
        <f t="shared" si="28"/>
        <v>4.0000000000000001E-3</v>
      </c>
      <c r="BC85" s="542">
        <f t="shared" si="28"/>
        <v>0</v>
      </c>
      <c r="BD85" s="542">
        <f t="shared" si="28"/>
        <v>0</v>
      </c>
      <c r="BE85" s="542">
        <f t="shared" si="28"/>
        <v>8.0000000000000002E-3</v>
      </c>
      <c r="BF85" s="542">
        <f t="shared" si="28"/>
        <v>0</v>
      </c>
      <c r="BG85" s="542">
        <f t="shared" si="28"/>
        <v>2E-3</v>
      </c>
      <c r="BH85" s="542">
        <f t="shared" si="28"/>
        <v>0</v>
      </c>
      <c r="BI85" s="542">
        <f t="shared" si="28"/>
        <v>0</v>
      </c>
      <c r="BJ85" s="542">
        <f t="shared" si="28"/>
        <v>6.0000000000000001E-3</v>
      </c>
      <c r="BK85" s="542">
        <f t="shared" si="28"/>
        <v>0</v>
      </c>
      <c r="BL85" s="542">
        <f t="shared" si="28"/>
        <v>0</v>
      </c>
      <c r="BM85" s="542">
        <f t="shared" si="28"/>
        <v>0</v>
      </c>
    </row>
    <row r="86" spans="1:65" x14ac:dyDescent="0.25">
      <c r="A86" s="468" t="s">
        <v>129</v>
      </c>
      <c r="B86" s="542">
        <f t="shared" si="1"/>
        <v>1</v>
      </c>
      <c r="C86" s="542">
        <f t="shared" ref="C86:BM86" si="29">IFERROR(C38/$B38,"...")</f>
        <v>4.1180629197596325E-2</v>
      </c>
      <c r="D86" s="542">
        <f t="shared" si="29"/>
        <v>4.1180629197596325E-2</v>
      </c>
      <c r="E86" s="542">
        <f t="shared" si="29"/>
        <v>0</v>
      </c>
      <c r="F86" s="542">
        <f t="shared" si="29"/>
        <v>0.12389536938847649</v>
      </c>
      <c r="G86" s="542">
        <f t="shared" si="29"/>
        <v>0</v>
      </c>
      <c r="H86" s="542">
        <f t="shared" si="29"/>
        <v>2.4125132555673383E-2</v>
      </c>
      <c r="I86" s="542">
        <f t="shared" si="29"/>
        <v>6.6277836691410394E-2</v>
      </c>
      <c r="J86" s="542">
        <f t="shared" si="29"/>
        <v>3.3492400141392716E-2</v>
      </c>
      <c r="K86" s="542">
        <f t="shared" si="29"/>
        <v>0</v>
      </c>
      <c r="L86" s="542">
        <f t="shared" si="29"/>
        <v>0</v>
      </c>
      <c r="M86" s="542">
        <f t="shared" si="29"/>
        <v>0.10003534817956876</v>
      </c>
      <c r="N86" s="542">
        <f t="shared" si="29"/>
        <v>0</v>
      </c>
      <c r="O86" s="542">
        <f t="shared" si="29"/>
        <v>9.3407564510427712E-2</v>
      </c>
      <c r="P86" s="542">
        <f t="shared" si="29"/>
        <v>6.6277836691410394E-3</v>
      </c>
      <c r="Q86" s="542">
        <f t="shared" si="29"/>
        <v>0</v>
      </c>
      <c r="R86" s="542">
        <f t="shared" si="29"/>
        <v>0</v>
      </c>
      <c r="S86" s="542">
        <f t="shared" si="29"/>
        <v>5.5496641922940966E-2</v>
      </c>
      <c r="T86" s="542">
        <f t="shared" si="29"/>
        <v>0</v>
      </c>
      <c r="U86" s="542">
        <f t="shared" si="29"/>
        <v>2.1739130434782608E-2</v>
      </c>
      <c r="V86" s="542">
        <f t="shared" si="29"/>
        <v>3.3757511488158358E-2</v>
      </c>
      <c r="W86" s="542">
        <f t="shared" si="29"/>
        <v>0</v>
      </c>
      <c r="X86" s="542">
        <f t="shared" si="29"/>
        <v>0</v>
      </c>
      <c r="Y86" s="542">
        <f t="shared" si="29"/>
        <v>0.37707670554966422</v>
      </c>
      <c r="Z86" s="542">
        <f t="shared" si="29"/>
        <v>3.5348179568752211E-4</v>
      </c>
      <c r="AA86" s="542">
        <f t="shared" si="29"/>
        <v>0.13679745493107104</v>
      </c>
      <c r="AB86" s="542">
        <f t="shared" si="29"/>
        <v>0</v>
      </c>
      <c r="AC86" s="542">
        <f t="shared" si="29"/>
        <v>0.19300106044538706</v>
      </c>
      <c r="AD86" s="542">
        <f t="shared" si="29"/>
        <v>4.6924708377518561E-2</v>
      </c>
      <c r="AE86" s="542">
        <f t="shared" si="29"/>
        <v>0</v>
      </c>
      <c r="AF86" s="542">
        <f t="shared" si="29"/>
        <v>0</v>
      </c>
      <c r="AG86" s="542">
        <f t="shared" si="29"/>
        <v>6.4156945917285255E-2</v>
      </c>
      <c r="AH86" s="542">
        <f t="shared" si="29"/>
        <v>6.4156945917285255E-2</v>
      </c>
      <c r="AI86" s="542">
        <f t="shared" si="29"/>
        <v>0</v>
      </c>
      <c r="AJ86" s="542">
        <f t="shared" si="29"/>
        <v>7.5645104277129727E-2</v>
      </c>
      <c r="AK86" s="542">
        <f t="shared" si="29"/>
        <v>5.0901378579003183E-2</v>
      </c>
      <c r="AL86" s="542">
        <f t="shared" si="29"/>
        <v>0</v>
      </c>
      <c r="AM86" s="542">
        <f t="shared" si="29"/>
        <v>0</v>
      </c>
      <c r="AN86" s="542">
        <f t="shared" si="29"/>
        <v>2.4743725698126547E-2</v>
      </c>
      <c r="AO86" s="542">
        <f t="shared" si="29"/>
        <v>0</v>
      </c>
      <c r="AP86" s="542">
        <f t="shared" si="29"/>
        <v>0</v>
      </c>
      <c r="AQ86" s="542">
        <f t="shared" si="29"/>
        <v>1.7055496641922942E-2</v>
      </c>
      <c r="AR86" s="542">
        <f t="shared" si="29"/>
        <v>1.0957935666313185E-2</v>
      </c>
      <c r="AS86" s="542">
        <f t="shared" si="29"/>
        <v>0</v>
      </c>
      <c r="AT86" s="542">
        <f t="shared" si="29"/>
        <v>0</v>
      </c>
      <c r="AU86" s="542">
        <f t="shared" si="29"/>
        <v>0</v>
      </c>
      <c r="AV86" s="542">
        <f t="shared" si="29"/>
        <v>6.0975609756097563E-3</v>
      </c>
      <c r="AW86" s="542">
        <f t="shared" si="29"/>
        <v>0</v>
      </c>
      <c r="AX86" s="542">
        <f t="shared" si="29"/>
        <v>0</v>
      </c>
      <c r="AY86" s="542">
        <f t="shared" si="29"/>
        <v>0.1425415341109933</v>
      </c>
      <c r="AZ86" s="542">
        <f t="shared" si="29"/>
        <v>1.1046306115235065E-2</v>
      </c>
      <c r="BA86" s="542">
        <f t="shared" si="29"/>
        <v>0.13149522799575822</v>
      </c>
      <c r="BB86" s="542">
        <f t="shared" si="29"/>
        <v>0</v>
      </c>
      <c r="BC86" s="542">
        <f t="shared" si="29"/>
        <v>0</v>
      </c>
      <c r="BD86" s="542">
        <f t="shared" si="29"/>
        <v>0</v>
      </c>
      <c r="BE86" s="542">
        <f t="shared" si="29"/>
        <v>2.9162248144220574E-3</v>
      </c>
      <c r="BF86" s="542">
        <f t="shared" si="29"/>
        <v>0</v>
      </c>
      <c r="BG86" s="542">
        <f t="shared" si="29"/>
        <v>2.9162248144220574E-3</v>
      </c>
      <c r="BH86" s="542">
        <f t="shared" si="29"/>
        <v>0</v>
      </c>
      <c r="BI86" s="542">
        <f t="shared" si="29"/>
        <v>0</v>
      </c>
      <c r="BJ86" s="542">
        <f t="shared" si="29"/>
        <v>0</v>
      </c>
      <c r="BK86" s="542">
        <f t="shared" si="29"/>
        <v>0</v>
      </c>
      <c r="BL86" s="542">
        <f t="shared" si="29"/>
        <v>0</v>
      </c>
      <c r="BM86" s="542">
        <f t="shared" si="29"/>
        <v>0</v>
      </c>
    </row>
    <row r="87" spans="1:65" x14ac:dyDescent="0.25">
      <c r="A87" s="468" t="s">
        <v>130</v>
      </c>
      <c r="B87" s="542">
        <f t="shared" si="1"/>
        <v>1</v>
      </c>
      <c r="C87" s="542">
        <f t="shared" ref="C87:BM87" si="30">IFERROR(C39/$B39,"...")</f>
        <v>4.4145873320537425E-2</v>
      </c>
      <c r="D87" s="542">
        <f t="shared" si="30"/>
        <v>4.4145873320537425E-2</v>
      </c>
      <c r="E87" s="542">
        <f t="shared" si="30"/>
        <v>0</v>
      </c>
      <c r="F87" s="542">
        <f t="shared" si="30"/>
        <v>4.7710446942692622E-2</v>
      </c>
      <c r="G87" s="542">
        <f t="shared" si="30"/>
        <v>2.4677817384151355E-3</v>
      </c>
      <c r="H87" s="542">
        <f t="shared" si="30"/>
        <v>4.661365505895256E-3</v>
      </c>
      <c r="I87" s="542">
        <f t="shared" si="30"/>
        <v>2.0016451878256101E-2</v>
      </c>
      <c r="J87" s="542">
        <f t="shared" si="30"/>
        <v>2.0564847820126131E-2</v>
      </c>
      <c r="K87" s="542">
        <f t="shared" si="30"/>
        <v>0</v>
      </c>
      <c r="L87" s="542">
        <f t="shared" si="30"/>
        <v>0</v>
      </c>
      <c r="M87" s="542">
        <f t="shared" si="30"/>
        <v>7.293666026871401E-2</v>
      </c>
      <c r="N87" s="542">
        <f t="shared" si="30"/>
        <v>0</v>
      </c>
      <c r="O87" s="542">
        <f t="shared" si="30"/>
        <v>6.8275294762818753E-2</v>
      </c>
      <c r="P87" s="542">
        <f t="shared" si="30"/>
        <v>4.661365505895256E-3</v>
      </c>
      <c r="Q87" s="542">
        <f t="shared" si="30"/>
        <v>0</v>
      </c>
      <c r="R87" s="542">
        <f t="shared" si="30"/>
        <v>0</v>
      </c>
      <c r="S87" s="542">
        <f t="shared" si="30"/>
        <v>2.2210035645736221E-2</v>
      </c>
      <c r="T87" s="542">
        <f t="shared" si="30"/>
        <v>0</v>
      </c>
      <c r="U87" s="542">
        <f t="shared" si="30"/>
        <v>1.5080888401425829E-2</v>
      </c>
      <c r="V87" s="542">
        <f t="shared" si="30"/>
        <v>7.129147244310392E-3</v>
      </c>
      <c r="W87" s="542">
        <f t="shared" si="30"/>
        <v>0</v>
      </c>
      <c r="X87" s="542">
        <f t="shared" si="30"/>
        <v>0</v>
      </c>
      <c r="Y87" s="542">
        <f t="shared" si="30"/>
        <v>0.20921305182341651</v>
      </c>
      <c r="Z87" s="542">
        <f t="shared" si="30"/>
        <v>0</v>
      </c>
      <c r="AA87" s="542">
        <f t="shared" si="30"/>
        <v>4.4968467233342475E-2</v>
      </c>
      <c r="AB87" s="542">
        <f t="shared" si="30"/>
        <v>2.1113243761996161E-2</v>
      </c>
      <c r="AC87" s="542">
        <f t="shared" si="30"/>
        <v>0.11653413764738141</v>
      </c>
      <c r="AD87" s="542">
        <f t="shared" si="30"/>
        <v>2.6597203180696465E-2</v>
      </c>
      <c r="AE87" s="542">
        <f t="shared" si="30"/>
        <v>0</v>
      </c>
      <c r="AF87" s="542">
        <f t="shared" si="30"/>
        <v>0</v>
      </c>
      <c r="AG87" s="542">
        <f t="shared" si="30"/>
        <v>4.7984644913627639E-2</v>
      </c>
      <c r="AH87" s="542">
        <f t="shared" si="30"/>
        <v>4.7984644913627639E-2</v>
      </c>
      <c r="AI87" s="542">
        <f t="shared" si="30"/>
        <v>0</v>
      </c>
      <c r="AJ87" s="542">
        <f t="shared" si="30"/>
        <v>0.2621332602138744</v>
      </c>
      <c r="AK87" s="542">
        <f t="shared" si="30"/>
        <v>0</v>
      </c>
      <c r="AL87" s="542">
        <f t="shared" si="30"/>
        <v>0.18261584864272004</v>
      </c>
      <c r="AM87" s="542">
        <f t="shared" si="30"/>
        <v>4.0581299698382235E-2</v>
      </c>
      <c r="AN87" s="542">
        <f t="shared" si="30"/>
        <v>3.8936111872772142E-2</v>
      </c>
      <c r="AO87" s="542">
        <f t="shared" si="30"/>
        <v>0</v>
      </c>
      <c r="AP87" s="542">
        <f t="shared" si="30"/>
        <v>0</v>
      </c>
      <c r="AQ87" s="542">
        <f t="shared" si="30"/>
        <v>1.3984096517685769E-2</v>
      </c>
      <c r="AR87" s="542">
        <f t="shared" si="30"/>
        <v>1.6451878256100905E-3</v>
      </c>
      <c r="AS87" s="542">
        <f t="shared" si="30"/>
        <v>6.0323553605703319E-3</v>
      </c>
      <c r="AT87" s="542">
        <f t="shared" si="30"/>
        <v>3.016177680285166E-3</v>
      </c>
      <c r="AU87" s="542">
        <f t="shared" si="30"/>
        <v>0</v>
      </c>
      <c r="AV87" s="542">
        <f t="shared" si="30"/>
        <v>3.290375651220181E-3</v>
      </c>
      <c r="AW87" s="542">
        <f t="shared" si="30"/>
        <v>0</v>
      </c>
      <c r="AX87" s="542">
        <f t="shared" si="30"/>
        <v>0</v>
      </c>
      <c r="AY87" s="542">
        <f t="shared" si="30"/>
        <v>0.27447216890595011</v>
      </c>
      <c r="AZ87" s="542">
        <f t="shared" si="30"/>
        <v>0</v>
      </c>
      <c r="BA87" s="542">
        <f t="shared" si="30"/>
        <v>0.26953660542911984</v>
      </c>
      <c r="BB87" s="542">
        <f t="shared" si="30"/>
        <v>4.935563476830271E-3</v>
      </c>
      <c r="BC87" s="542">
        <f t="shared" si="30"/>
        <v>0</v>
      </c>
      <c r="BD87" s="542">
        <f t="shared" si="30"/>
        <v>0</v>
      </c>
      <c r="BE87" s="542">
        <f t="shared" si="30"/>
        <v>5.2097614477652869E-3</v>
      </c>
      <c r="BF87" s="542">
        <f t="shared" si="30"/>
        <v>0</v>
      </c>
      <c r="BG87" s="542">
        <f t="shared" si="30"/>
        <v>5.2097614477652869E-3</v>
      </c>
      <c r="BH87" s="542">
        <f t="shared" si="30"/>
        <v>0</v>
      </c>
      <c r="BI87" s="542">
        <f t="shared" si="30"/>
        <v>0</v>
      </c>
      <c r="BJ87" s="542">
        <f t="shared" si="30"/>
        <v>0</v>
      </c>
      <c r="BK87" s="542">
        <f t="shared" si="30"/>
        <v>0</v>
      </c>
      <c r="BL87" s="542">
        <f t="shared" si="30"/>
        <v>0</v>
      </c>
      <c r="BM87" s="542">
        <f t="shared" si="30"/>
        <v>0</v>
      </c>
    </row>
    <row r="88" spans="1:65" x14ac:dyDescent="0.25">
      <c r="A88" s="468" t="s">
        <v>131</v>
      </c>
      <c r="B88" s="542">
        <f t="shared" si="1"/>
        <v>1</v>
      </c>
      <c r="C88" s="542">
        <f t="shared" ref="C88:BM88" si="31">IFERROR(C40/$B40,"...")</f>
        <v>1.4011416709911779E-2</v>
      </c>
      <c r="D88" s="542">
        <f t="shared" si="31"/>
        <v>1.4011416709911779E-2</v>
      </c>
      <c r="E88" s="542">
        <f t="shared" si="31"/>
        <v>0</v>
      </c>
      <c r="F88" s="542">
        <f t="shared" si="31"/>
        <v>7.6024909185262071E-2</v>
      </c>
      <c r="G88" s="542">
        <f t="shared" si="31"/>
        <v>0</v>
      </c>
      <c r="H88" s="542">
        <f t="shared" si="31"/>
        <v>1.2973533990659055E-2</v>
      </c>
      <c r="I88" s="542">
        <f t="shared" si="31"/>
        <v>3.7623248572911258E-2</v>
      </c>
      <c r="J88" s="542">
        <f t="shared" si="31"/>
        <v>2.5428126621691749E-2</v>
      </c>
      <c r="K88" s="542">
        <f t="shared" si="31"/>
        <v>0</v>
      </c>
      <c r="L88" s="542">
        <f t="shared" si="31"/>
        <v>0</v>
      </c>
      <c r="M88" s="542">
        <f t="shared" si="31"/>
        <v>8.5625324338349768E-2</v>
      </c>
      <c r="N88" s="542">
        <f t="shared" si="31"/>
        <v>0</v>
      </c>
      <c r="O88" s="542">
        <f t="shared" si="31"/>
        <v>8.0954852101712507E-2</v>
      </c>
      <c r="P88" s="542">
        <f t="shared" si="31"/>
        <v>4.6704722366372603E-3</v>
      </c>
      <c r="Q88" s="542">
        <f t="shared" si="31"/>
        <v>0</v>
      </c>
      <c r="R88" s="542">
        <f t="shared" si="31"/>
        <v>0</v>
      </c>
      <c r="S88" s="542">
        <f t="shared" si="31"/>
        <v>9.4706798131811099E-2</v>
      </c>
      <c r="T88" s="542">
        <f t="shared" si="31"/>
        <v>0</v>
      </c>
      <c r="U88" s="542">
        <f t="shared" si="31"/>
        <v>5.3710430721328487E-2</v>
      </c>
      <c r="V88" s="542">
        <f t="shared" si="31"/>
        <v>4.0996367410482612E-2</v>
      </c>
      <c r="W88" s="542">
        <f t="shared" si="31"/>
        <v>0</v>
      </c>
      <c r="X88" s="542">
        <f t="shared" si="31"/>
        <v>0</v>
      </c>
      <c r="Y88" s="542">
        <f t="shared" si="31"/>
        <v>0.30902957965749872</v>
      </c>
      <c r="Z88" s="542">
        <f t="shared" si="31"/>
        <v>0</v>
      </c>
      <c r="AA88" s="542">
        <f t="shared" si="31"/>
        <v>0.11676180591593149</v>
      </c>
      <c r="AB88" s="542">
        <f t="shared" si="31"/>
        <v>3.6325895173845359E-2</v>
      </c>
      <c r="AC88" s="542">
        <f t="shared" si="31"/>
        <v>0.13907628437986508</v>
      </c>
      <c r="AD88" s="542">
        <f t="shared" si="31"/>
        <v>1.6865594187856773E-2</v>
      </c>
      <c r="AE88" s="542">
        <f t="shared" si="31"/>
        <v>0</v>
      </c>
      <c r="AF88" s="542">
        <f t="shared" si="31"/>
        <v>0</v>
      </c>
      <c r="AG88" s="542">
        <f t="shared" si="31"/>
        <v>3.1655422937208098E-2</v>
      </c>
      <c r="AH88" s="542">
        <f t="shared" si="31"/>
        <v>3.1655422937208098E-2</v>
      </c>
      <c r="AI88" s="542">
        <f t="shared" si="31"/>
        <v>0</v>
      </c>
      <c r="AJ88" s="542">
        <f t="shared" si="31"/>
        <v>0.15153087701089776</v>
      </c>
      <c r="AK88" s="542">
        <f t="shared" si="31"/>
        <v>0</v>
      </c>
      <c r="AL88" s="542">
        <f t="shared" si="31"/>
        <v>9.4706798131811099E-2</v>
      </c>
      <c r="AM88" s="542">
        <f t="shared" si="31"/>
        <v>1.9460300985988582E-2</v>
      </c>
      <c r="AN88" s="542">
        <f t="shared" si="31"/>
        <v>3.7363777893098082E-2</v>
      </c>
      <c r="AO88" s="542">
        <f t="shared" si="31"/>
        <v>0</v>
      </c>
      <c r="AP88" s="542">
        <f t="shared" si="31"/>
        <v>0</v>
      </c>
      <c r="AQ88" s="542">
        <f t="shared" si="31"/>
        <v>2.5428126621691749E-2</v>
      </c>
      <c r="AR88" s="542">
        <f t="shared" si="31"/>
        <v>0</v>
      </c>
      <c r="AS88" s="542">
        <f t="shared" si="31"/>
        <v>2.3352361183186301E-3</v>
      </c>
      <c r="AT88" s="542">
        <f t="shared" si="31"/>
        <v>0</v>
      </c>
      <c r="AU88" s="542">
        <f t="shared" si="31"/>
        <v>0</v>
      </c>
      <c r="AV88" s="542">
        <f t="shared" si="31"/>
        <v>2.3092890503373119E-2</v>
      </c>
      <c r="AW88" s="542">
        <f t="shared" si="31"/>
        <v>0</v>
      </c>
      <c r="AX88" s="542">
        <f t="shared" si="31"/>
        <v>0</v>
      </c>
      <c r="AY88" s="542">
        <f t="shared" si="31"/>
        <v>0.20835495588998443</v>
      </c>
      <c r="AZ88" s="542">
        <f t="shared" si="31"/>
        <v>0</v>
      </c>
      <c r="BA88" s="542">
        <f t="shared" si="31"/>
        <v>0.20835495588998443</v>
      </c>
      <c r="BB88" s="542">
        <f t="shared" si="31"/>
        <v>0</v>
      </c>
      <c r="BC88" s="542">
        <f t="shared" si="31"/>
        <v>0</v>
      </c>
      <c r="BD88" s="542">
        <f t="shared" si="31"/>
        <v>0</v>
      </c>
      <c r="BE88" s="542">
        <f t="shared" si="31"/>
        <v>0</v>
      </c>
      <c r="BF88" s="542">
        <f t="shared" si="31"/>
        <v>0</v>
      </c>
      <c r="BG88" s="542">
        <f t="shared" si="31"/>
        <v>0</v>
      </c>
      <c r="BH88" s="542">
        <f t="shared" si="31"/>
        <v>0</v>
      </c>
      <c r="BI88" s="542">
        <f t="shared" si="31"/>
        <v>0</v>
      </c>
      <c r="BJ88" s="542">
        <f t="shared" si="31"/>
        <v>0</v>
      </c>
      <c r="BK88" s="542">
        <f t="shared" si="31"/>
        <v>0</v>
      </c>
      <c r="BL88" s="542">
        <f t="shared" si="31"/>
        <v>0</v>
      </c>
      <c r="BM88" s="542">
        <f t="shared" si="31"/>
        <v>3.6325895173845357E-3</v>
      </c>
    </row>
    <row r="89" spans="1:65" x14ac:dyDescent="0.25">
      <c r="A89" s="468" t="s">
        <v>132</v>
      </c>
      <c r="B89" s="542">
        <f t="shared" si="1"/>
        <v>1</v>
      </c>
      <c r="C89" s="542">
        <f t="shared" ref="C89:BM89" si="32">IFERROR(C41/$B41,"...")</f>
        <v>0.12018489984591679</v>
      </c>
      <c r="D89" s="542">
        <f t="shared" si="32"/>
        <v>0.12018489984591679</v>
      </c>
      <c r="E89" s="542">
        <f t="shared" si="32"/>
        <v>0</v>
      </c>
      <c r="F89" s="542">
        <f t="shared" si="32"/>
        <v>0.13251155624036981</v>
      </c>
      <c r="G89" s="542">
        <f t="shared" si="32"/>
        <v>0</v>
      </c>
      <c r="H89" s="542">
        <f t="shared" si="32"/>
        <v>2.3690292758089367E-2</v>
      </c>
      <c r="I89" s="542">
        <f t="shared" si="32"/>
        <v>6.1440677966101698E-2</v>
      </c>
      <c r="J89" s="542">
        <f t="shared" si="32"/>
        <v>3.6787365177195684E-2</v>
      </c>
      <c r="K89" s="542">
        <f t="shared" si="32"/>
        <v>1.059322033898305E-2</v>
      </c>
      <c r="L89" s="542">
        <f t="shared" si="32"/>
        <v>0</v>
      </c>
      <c r="M89" s="542">
        <f t="shared" si="32"/>
        <v>7.9160246533127893E-2</v>
      </c>
      <c r="N89" s="542">
        <f t="shared" si="32"/>
        <v>0</v>
      </c>
      <c r="O89" s="542">
        <f t="shared" si="32"/>
        <v>6.991525423728813E-2</v>
      </c>
      <c r="P89" s="542">
        <f t="shared" si="32"/>
        <v>5.5855161787365173E-3</v>
      </c>
      <c r="Q89" s="542">
        <f t="shared" si="32"/>
        <v>3.6594761171032356E-3</v>
      </c>
      <c r="R89" s="542">
        <f t="shared" si="32"/>
        <v>0</v>
      </c>
      <c r="S89" s="542">
        <f t="shared" si="32"/>
        <v>0.12731124807395994</v>
      </c>
      <c r="T89" s="542">
        <f t="shared" si="32"/>
        <v>0</v>
      </c>
      <c r="U89" s="542">
        <f t="shared" si="32"/>
        <v>0.10882126348228043</v>
      </c>
      <c r="V89" s="542">
        <f t="shared" si="32"/>
        <v>1.8489984591679508E-2</v>
      </c>
      <c r="W89" s="542">
        <f t="shared" si="32"/>
        <v>0</v>
      </c>
      <c r="X89" s="542">
        <f t="shared" si="32"/>
        <v>0</v>
      </c>
      <c r="Y89" s="542">
        <f t="shared" si="32"/>
        <v>0.1850924499229584</v>
      </c>
      <c r="Z89" s="542">
        <f t="shared" si="32"/>
        <v>0</v>
      </c>
      <c r="AA89" s="542">
        <f t="shared" si="32"/>
        <v>6.5292758089368255E-2</v>
      </c>
      <c r="AB89" s="542">
        <f t="shared" si="32"/>
        <v>7.7041602465331282E-4</v>
      </c>
      <c r="AC89" s="542">
        <f t="shared" si="32"/>
        <v>7.2996918335901384E-2</v>
      </c>
      <c r="AD89" s="542">
        <f t="shared" si="32"/>
        <v>4.4106317411402154E-2</v>
      </c>
      <c r="AE89" s="542">
        <f t="shared" si="32"/>
        <v>1.926040061633282E-3</v>
      </c>
      <c r="AF89" s="542">
        <f t="shared" si="32"/>
        <v>0</v>
      </c>
      <c r="AG89" s="542">
        <f t="shared" si="32"/>
        <v>1.1556240369799693E-3</v>
      </c>
      <c r="AH89" s="542">
        <f t="shared" si="32"/>
        <v>9.6302003081664099E-4</v>
      </c>
      <c r="AI89" s="542">
        <f t="shared" si="32"/>
        <v>1.926040061633282E-4</v>
      </c>
      <c r="AJ89" s="542">
        <f t="shared" si="32"/>
        <v>0.17989214175654852</v>
      </c>
      <c r="AK89" s="542">
        <f t="shared" si="32"/>
        <v>0</v>
      </c>
      <c r="AL89" s="542">
        <f t="shared" si="32"/>
        <v>0.10477657935285054</v>
      </c>
      <c r="AM89" s="542">
        <f t="shared" si="32"/>
        <v>2.0801232665639446E-2</v>
      </c>
      <c r="AN89" s="542">
        <f t="shared" si="32"/>
        <v>3.7557781201849001E-2</v>
      </c>
      <c r="AO89" s="542">
        <f t="shared" si="32"/>
        <v>1.6756548536209552E-2</v>
      </c>
      <c r="AP89" s="542">
        <f t="shared" si="32"/>
        <v>0</v>
      </c>
      <c r="AQ89" s="542">
        <f t="shared" si="32"/>
        <v>4.2372881355932202E-2</v>
      </c>
      <c r="AR89" s="542">
        <f t="shared" si="32"/>
        <v>0</v>
      </c>
      <c r="AS89" s="542">
        <f t="shared" si="32"/>
        <v>2.6771956856702618E-2</v>
      </c>
      <c r="AT89" s="542">
        <f t="shared" si="32"/>
        <v>3.2742681047765792E-3</v>
      </c>
      <c r="AU89" s="542">
        <f t="shared" si="32"/>
        <v>7.5115562403697995E-3</v>
      </c>
      <c r="AV89" s="542">
        <f t="shared" si="32"/>
        <v>4.6224961479198771E-3</v>
      </c>
      <c r="AW89" s="542">
        <f t="shared" si="32"/>
        <v>1.926040061633282E-4</v>
      </c>
      <c r="AX89" s="542">
        <f t="shared" si="32"/>
        <v>0</v>
      </c>
      <c r="AY89" s="542">
        <f t="shared" si="32"/>
        <v>0.12095531587057011</v>
      </c>
      <c r="AZ89" s="542">
        <f t="shared" si="32"/>
        <v>0</v>
      </c>
      <c r="BA89" s="542">
        <f t="shared" si="32"/>
        <v>0.11710323574730354</v>
      </c>
      <c r="BB89" s="542">
        <f t="shared" si="32"/>
        <v>2.1186440677966102E-3</v>
      </c>
      <c r="BC89" s="542">
        <f t="shared" si="32"/>
        <v>1.7334360554699538E-3</v>
      </c>
      <c r="BD89" s="542">
        <f t="shared" si="32"/>
        <v>0</v>
      </c>
      <c r="BE89" s="542">
        <f t="shared" si="32"/>
        <v>1.1363636363636364E-2</v>
      </c>
      <c r="BF89" s="542">
        <f t="shared" si="32"/>
        <v>0</v>
      </c>
      <c r="BG89" s="542">
        <f t="shared" si="32"/>
        <v>9.6302003081664093E-3</v>
      </c>
      <c r="BH89" s="542">
        <f t="shared" si="32"/>
        <v>0</v>
      </c>
      <c r="BI89" s="542">
        <f t="shared" si="32"/>
        <v>1.1556240369799693E-3</v>
      </c>
      <c r="BJ89" s="542">
        <f t="shared" si="32"/>
        <v>5.7781201848998464E-4</v>
      </c>
      <c r="BK89" s="542">
        <f t="shared" si="32"/>
        <v>0</v>
      </c>
      <c r="BL89" s="542">
        <f t="shared" si="32"/>
        <v>0</v>
      </c>
      <c r="BM89" s="542">
        <f t="shared" si="32"/>
        <v>0</v>
      </c>
    </row>
    <row r="90" spans="1:65" x14ac:dyDescent="0.25">
      <c r="A90" s="468" t="s">
        <v>133</v>
      </c>
      <c r="B90" s="542">
        <f t="shared" si="1"/>
        <v>1</v>
      </c>
      <c r="C90" s="542">
        <f t="shared" ref="C90:BM90" si="33">IFERROR(C42/$B42,"...")</f>
        <v>4.3628547830004499E-2</v>
      </c>
      <c r="D90" s="542">
        <f t="shared" si="33"/>
        <v>4.3628547830004499E-2</v>
      </c>
      <c r="E90" s="542">
        <f t="shared" si="33"/>
        <v>0</v>
      </c>
      <c r="F90" s="542">
        <f t="shared" si="33"/>
        <v>0.15678818140861991</v>
      </c>
      <c r="G90" s="542">
        <f t="shared" si="33"/>
        <v>0</v>
      </c>
      <c r="H90" s="542">
        <f t="shared" si="33"/>
        <v>2.9766106021925216E-2</v>
      </c>
      <c r="I90" s="542">
        <f t="shared" si="33"/>
        <v>6.6648896230665264E-2</v>
      </c>
      <c r="J90" s="542">
        <f t="shared" si="33"/>
        <v>6.0373179156029431E-2</v>
      </c>
      <c r="K90" s="542">
        <f t="shared" si="33"/>
        <v>0</v>
      </c>
      <c r="L90" s="542">
        <f t="shared" si="33"/>
        <v>0</v>
      </c>
      <c r="M90" s="542">
        <f t="shared" si="33"/>
        <v>9.7593107073134094E-2</v>
      </c>
      <c r="N90" s="542">
        <f t="shared" si="33"/>
        <v>0</v>
      </c>
      <c r="O90" s="542">
        <f t="shared" si="33"/>
        <v>8.8784352004805528E-2</v>
      </c>
      <c r="P90" s="542">
        <f t="shared" si="33"/>
        <v>8.8087550683285769E-3</v>
      </c>
      <c r="Q90" s="542">
        <f t="shared" si="33"/>
        <v>0</v>
      </c>
      <c r="R90" s="542">
        <f t="shared" si="33"/>
        <v>0</v>
      </c>
      <c r="S90" s="542">
        <f t="shared" si="33"/>
        <v>6.3842919357260844E-2</v>
      </c>
      <c r="T90" s="542">
        <f t="shared" si="33"/>
        <v>0</v>
      </c>
      <c r="U90" s="542">
        <f t="shared" si="33"/>
        <v>4.5458402162486859E-2</v>
      </c>
      <c r="V90" s="542">
        <f t="shared" si="33"/>
        <v>1.8384517194773992E-2</v>
      </c>
      <c r="W90" s="542">
        <f t="shared" si="33"/>
        <v>0</v>
      </c>
      <c r="X90" s="542">
        <f t="shared" si="33"/>
        <v>0</v>
      </c>
      <c r="Y90" s="542">
        <f t="shared" si="33"/>
        <v>0.28661961255443758</v>
      </c>
      <c r="Z90" s="542">
        <f t="shared" si="33"/>
        <v>0</v>
      </c>
      <c r="AA90" s="542">
        <f t="shared" si="33"/>
        <v>0.13903589127496621</v>
      </c>
      <c r="AB90" s="542">
        <f t="shared" si="33"/>
        <v>0</v>
      </c>
      <c r="AC90" s="542">
        <f t="shared" si="33"/>
        <v>0.12124831055714072</v>
      </c>
      <c r="AD90" s="542">
        <f t="shared" si="33"/>
        <v>2.6335410722330681E-2</v>
      </c>
      <c r="AE90" s="542">
        <f t="shared" si="33"/>
        <v>0</v>
      </c>
      <c r="AF90" s="542">
        <f t="shared" si="33"/>
        <v>0</v>
      </c>
      <c r="AG90" s="542">
        <f t="shared" si="33"/>
        <v>3.8403288782099414E-2</v>
      </c>
      <c r="AH90" s="542">
        <f t="shared" si="33"/>
        <v>3.8403288782099414E-2</v>
      </c>
      <c r="AI90" s="542">
        <f t="shared" si="33"/>
        <v>0</v>
      </c>
      <c r="AJ90" s="542">
        <f t="shared" si="33"/>
        <v>0.1414510437002553</v>
      </c>
      <c r="AK90" s="542">
        <f t="shared" si="33"/>
        <v>0</v>
      </c>
      <c r="AL90" s="542">
        <f t="shared" si="33"/>
        <v>9.3172773689743207E-2</v>
      </c>
      <c r="AM90" s="542">
        <f t="shared" si="33"/>
        <v>1.3700255293587626E-2</v>
      </c>
      <c r="AN90" s="542">
        <f t="shared" si="33"/>
        <v>3.1203258747559692E-2</v>
      </c>
      <c r="AO90" s="542">
        <f t="shared" si="33"/>
        <v>0</v>
      </c>
      <c r="AP90" s="542">
        <f t="shared" si="33"/>
        <v>3.3747559693647696E-3</v>
      </c>
      <c r="AQ90" s="542">
        <f t="shared" si="33"/>
        <v>1.176903438954798E-2</v>
      </c>
      <c r="AR90" s="542">
        <f t="shared" si="33"/>
        <v>0</v>
      </c>
      <c r="AS90" s="542">
        <f t="shared" si="33"/>
        <v>8.5711067727887082E-3</v>
      </c>
      <c r="AT90" s="542">
        <f t="shared" si="33"/>
        <v>1.1262952395254542E-4</v>
      </c>
      <c r="AU90" s="542">
        <f t="shared" si="33"/>
        <v>0</v>
      </c>
      <c r="AV90" s="542">
        <f t="shared" si="33"/>
        <v>3.0852980928067278E-3</v>
      </c>
      <c r="AW90" s="542">
        <f t="shared" si="33"/>
        <v>0</v>
      </c>
      <c r="AX90" s="542">
        <f t="shared" si="33"/>
        <v>0</v>
      </c>
      <c r="AY90" s="542">
        <f t="shared" si="33"/>
        <v>0.15990426490464033</v>
      </c>
      <c r="AZ90" s="542">
        <f t="shared" si="33"/>
        <v>0</v>
      </c>
      <c r="BA90" s="542">
        <f t="shared" si="33"/>
        <v>0.15990426490464033</v>
      </c>
      <c r="BB90" s="542">
        <f t="shared" si="33"/>
        <v>0</v>
      </c>
      <c r="BC90" s="542">
        <f t="shared" si="33"/>
        <v>0</v>
      </c>
      <c r="BD90" s="542">
        <f t="shared" si="33"/>
        <v>0</v>
      </c>
      <c r="BE90" s="542">
        <f t="shared" si="33"/>
        <v>0</v>
      </c>
      <c r="BF90" s="542">
        <f t="shared" si="33"/>
        <v>0</v>
      </c>
      <c r="BG90" s="542">
        <f t="shared" si="33"/>
        <v>0</v>
      </c>
      <c r="BH90" s="542">
        <f t="shared" si="33"/>
        <v>0</v>
      </c>
      <c r="BI90" s="542">
        <f t="shared" si="33"/>
        <v>0</v>
      </c>
      <c r="BJ90" s="542">
        <f t="shared" si="33"/>
        <v>0</v>
      </c>
      <c r="BK90" s="542">
        <f t="shared" si="33"/>
        <v>0</v>
      </c>
      <c r="BL90" s="542">
        <f t="shared" si="33"/>
        <v>0</v>
      </c>
      <c r="BM90" s="542">
        <f t="shared" si="33"/>
        <v>0</v>
      </c>
    </row>
    <row r="91" spans="1:65" x14ac:dyDescent="0.25">
      <c r="A91" s="468" t="s">
        <v>134</v>
      </c>
      <c r="B91" s="542">
        <f t="shared" si="1"/>
        <v>1</v>
      </c>
      <c r="C91" s="542">
        <f t="shared" ref="C91:BM91" si="34">IFERROR(C43/$B43,"...")</f>
        <v>0.16032383964714247</v>
      </c>
      <c r="D91" s="542">
        <f t="shared" si="34"/>
        <v>0.16032383964714247</v>
      </c>
      <c r="E91" s="542">
        <f t="shared" si="34"/>
        <v>0</v>
      </c>
      <c r="F91" s="542">
        <f t="shared" si="34"/>
        <v>0.11076128433179055</v>
      </c>
      <c r="G91" s="542">
        <f t="shared" si="34"/>
        <v>0</v>
      </c>
      <c r="H91" s="542">
        <f t="shared" si="34"/>
        <v>2.4229937756626959E-2</v>
      </c>
      <c r="I91" s="542">
        <f t="shared" si="34"/>
        <v>3.7200934376042834E-2</v>
      </c>
      <c r="J91" s="542">
        <f t="shared" si="34"/>
        <v>3.8608302018194214E-2</v>
      </c>
      <c r="K91" s="542">
        <f t="shared" si="34"/>
        <v>9.3292514835396027E-3</v>
      </c>
      <c r="L91" s="542">
        <f t="shared" si="34"/>
        <v>1.3928586973869391E-3</v>
      </c>
      <c r="M91" s="542">
        <f t="shared" si="34"/>
        <v>0.14434949146148601</v>
      </c>
      <c r="N91" s="542">
        <f t="shared" si="34"/>
        <v>0</v>
      </c>
      <c r="O91" s="542">
        <f t="shared" si="34"/>
        <v>0.13330818449574164</v>
      </c>
      <c r="P91" s="542">
        <f t="shared" si="34"/>
        <v>9.9821539979397297E-3</v>
      </c>
      <c r="Q91" s="542">
        <f t="shared" si="34"/>
        <v>1.0591529678046516E-3</v>
      </c>
      <c r="R91" s="542">
        <f t="shared" si="34"/>
        <v>0</v>
      </c>
      <c r="S91" s="542">
        <f t="shared" si="34"/>
        <v>5.4974391712490751E-2</v>
      </c>
      <c r="T91" s="542">
        <f t="shared" si="34"/>
        <v>0</v>
      </c>
      <c r="U91" s="542">
        <f t="shared" si="34"/>
        <v>5.3175282561699289E-2</v>
      </c>
      <c r="V91" s="542">
        <f t="shared" si="34"/>
        <v>1.799109150791463E-3</v>
      </c>
      <c r="W91" s="542">
        <f t="shared" si="34"/>
        <v>0</v>
      </c>
      <c r="X91" s="542">
        <f t="shared" si="34"/>
        <v>0</v>
      </c>
      <c r="Y91" s="542">
        <f t="shared" si="34"/>
        <v>0.23713419323012638</v>
      </c>
      <c r="Z91" s="542">
        <f t="shared" si="34"/>
        <v>0</v>
      </c>
      <c r="AA91" s="542">
        <f t="shared" si="34"/>
        <v>0.1174644168129652</v>
      </c>
      <c r="AB91" s="542">
        <f t="shared" si="34"/>
        <v>7.2834902717525355E-3</v>
      </c>
      <c r="AC91" s="542">
        <f t="shared" si="34"/>
        <v>8.4500094308140969E-2</v>
      </c>
      <c r="AD91" s="542">
        <f t="shared" si="34"/>
        <v>2.6159627410298449E-2</v>
      </c>
      <c r="AE91" s="542">
        <f t="shared" si="34"/>
        <v>1.6685286479114375E-3</v>
      </c>
      <c r="AF91" s="542">
        <f t="shared" si="34"/>
        <v>5.8035779057789128E-5</v>
      </c>
      <c r="AG91" s="542">
        <f t="shared" si="34"/>
        <v>2.8481058572610015E-2</v>
      </c>
      <c r="AH91" s="542">
        <f t="shared" si="34"/>
        <v>2.8364987014494435E-2</v>
      </c>
      <c r="AI91" s="542">
        <f t="shared" si="34"/>
        <v>1.1607155811557826E-4</v>
      </c>
      <c r="AJ91" s="542">
        <f t="shared" si="34"/>
        <v>0.15415753812225236</v>
      </c>
      <c r="AK91" s="542">
        <f t="shared" si="34"/>
        <v>0</v>
      </c>
      <c r="AL91" s="542">
        <f t="shared" si="34"/>
        <v>0.11849455189124095</v>
      </c>
      <c r="AM91" s="542">
        <f t="shared" si="34"/>
        <v>1.7048010098225555E-2</v>
      </c>
      <c r="AN91" s="542">
        <f t="shared" si="34"/>
        <v>1.8614976132785864E-2</v>
      </c>
      <c r="AO91" s="542">
        <f t="shared" si="34"/>
        <v>0</v>
      </c>
      <c r="AP91" s="542">
        <f t="shared" si="34"/>
        <v>0</v>
      </c>
      <c r="AQ91" s="542">
        <f t="shared" si="34"/>
        <v>1.5263409892198541E-2</v>
      </c>
      <c r="AR91" s="542">
        <f t="shared" si="34"/>
        <v>0</v>
      </c>
      <c r="AS91" s="542">
        <f t="shared" si="34"/>
        <v>1.2680817724126924E-2</v>
      </c>
      <c r="AT91" s="542">
        <f t="shared" si="34"/>
        <v>2.2779043280182231E-3</v>
      </c>
      <c r="AU91" s="542">
        <f t="shared" si="34"/>
        <v>3.0468784005339294E-4</v>
      </c>
      <c r="AV91" s="542">
        <f t="shared" si="34"/>
        <v>0</v>
      </c>
      <c r="AW91" s="542">
        <f t="shared" si="34"/>
        <v>0</v>
      </c>
      <c r="AX91" s="542">
        <f t="shared" si="34"/>
        <v>0</v>
      </c>
      <c r="AY91" s="542">
        <f t="shared" si="34"/>
        <v>8.4050317020443105E-2</v>
      </c>
      <c r="AZ91" s="542">
        <f t="shared" si="34"/>
        <v>0</v>
      </c>
      <c r="BA91" s="542">
        <f t="shared" si="34"/>
        <v>7.5402985940832529E-2</v>
      </c>
      <c r="BB91" s="542">
        <f t="shared" si="34"/>
        <v>8.6473310796105797E-3</v>
      </c>
      <c r="BC91" s="542">
        <f t="shared" si="34"/>
        <v>0</v>
      </c>
      <c r="BD91" s="542">
        <f t="shared" si="34"/>
        <v>0</v>
      </c>
      <c r="BE91" s="542">
        <f t="shared" si="34"/>
        <v>1.0504476009459833E-2</v>
      </c>
      <c r="BF91" s="542">
        <f t="shared" si="34"/>
        <v>0</v>
      </c>
      <c r="BG91" s="542">
        <f t="shared" si="34"/>
        <v>4.5993354903297885E-3</v>
      </c>
      <c r="BH91" s="542">
        <f t="shared" si="34"/>
        <v>4.207593981689712E-4</v>
      </c>
      <c r="BI91" s="542">
        <f t="shared" si="34"/>
        <v>2.8002263395383253E-3</v>
      </c>
      <c r="BJ91" s="542">
        <f t="shared" si="34"/>
        <v>7.2544723822236403E-5</v>
      </c>
      <c r="BK91" s="542">
        <f t="shared" si="34"/>
        <v>0</v>
      </c>
      <c r="BL91" s="542">
        <f t="shared" si="34"/>
        <v>2.6116100576005106E-3</v>
      </c>
      <c r="BM91" s="542">
        <f t="shared" si="34"/>
        <v>0</v>
      </c>
    </row>
    <row r="92" spans="1:65" x14ac:dyDescent="0.25">
      <c r="A92" s="468" t="s">
        <v>329</v>
      </c>
      <c r="B92" s="542">
        <f t="shared" si="1"/>
        <v>1</v>
      </c>
      <c r="C92" s="542">
        <f t="shared" ref="C92:BM92" si="35">IFERROR(C44/$B44,"...")</f>
        <v>7.285906040268457E-2</v>
      </c>
      <c r="D92" s="542" t="str">
        <f t="shared" si="35"/>
        <v>...</v>
      </c>
      <c r="E92" s="542" t="str">
        <f t="shared" si="35"/>
        <v>...</v>
      </c>
      <c r="F92" s="542">
        <f t="shared" si="35"/>
        <v>0.12306040268456375</v>
      </c>
      <c r="G92" s="542" t="str">
        <f t="shared" si="35"/>
        <v>...</v>
      </c>
      <c r="H92" s="542" t="str">
        <f t="shared" si="35"/>
        <v>...</v>
      </c>
      <c r="I92" s="542" t="str">
        <f t="shared" si="35"/>
        <v>...</v>
      </c>
      <c r="J92" s="542" t="str">
        <f t="shared" si="35"/>
        <v>...</v>
      </c>
      <c r="K92" s="542" t="str">
        <f t="shared" si="35"/>
        <v>...</v>
      </c>
      <c r="L92" s="542" t="str">
        <f t="shared" si="35"/>
        <v>...</v>
      </c>
      <c r="M92" s="542">
        <f t="shared" si="35"/>
        <v>7.4953020134228193E-2</v>
      </c>
      <c r="N92" s="542" t="str">
        <f t="shared" si="35"/>
        <v>...</v>
      </c>
      <c r="O92" s="542" t="str">
        <f t="shared" si="35"/>
        <v>...</v>
      </c>
      <c r="P92" s="542" t="str">
        <f t="shared" si="35"/>
        <v>...</v>
      </c>
      <c r="Q92" s="542" t="str">
        <f t="shared" si="35"/>
        <v>...</v>
      </c>
      <c r="R92" s="542" t="str">
        <f t="shared" si="35"/>
        <v>...</v>
      </c>
      <c r="S92" s="542">
        <f t="shared" si="35"/>
        <v>4.4724832214765101E-2</v>
      </c>
      <c r="T92" s="542" t="str">
        <f t="shared" si="35"/>
        <v>...</v>
      </c>
      <c r="U92" s="542" t="str">
        <f t="shared" si="35"/>
        <v>...</v>
      </c>
      <c r="V92" s="542" t="str">
        <f t="shared" si="35"/>
        <v>...</v>
      </c>
      <c r="W92" s="542" t="str">
        <f t="shared" si="35"/>
        <v>...</v>
      </c>
      <c r="X92" s="542" t="str">
        <f t="shared" si="35"/>
        <v>...</v>
      </c>
      <c r="Y92" s="542">
        <f t="shared" si="35"/>
        <v>0.15565100671140938</v>
      </c>
      <c r="Z92" s="542" t="str">
        <f t="shared" si="35"/>
        <v>...</v>
      </c>
      <c r="AA92" s="542" t="str">
        <f t="shared" si="35"/>
        <v>...</v>
      </c>
      <c r="AB92" s="542" t="str">
        <f t="shared" si="35"/>
        <v>...</v>
      </c>
      <c r="AC92" s="542" t="str">
        <f t="shared" si="35"/>
        <v>...</v>
      </c>
      <c r="AD92" s="542" t="str">
        <f t="shared" si="35"/>
        <v>...</v>
      </c>
      <c r="AE92" s="542" t="str">
        <f t="shared" si="35"/>
        <v>...</v>
      </c>
      <c r="AF92" s="542" t="str">
        <f t="shared" si="35"/>
        <v>...</v>
      </c>
      <c r="AG92" s="542">
        <f t="shared" si="35"/>
        <v>1.5516778523489932E-2</v>
      </c>
      <c r="AH92" s="542" t="str">
        <f t="shared" si="35"/>
        <v>...</v>
      </c>
      <c r="AI92" s="542" t="str">
        <f t="shared" si="35"/>
        <v>...</v>
      </c>
      <c r="AJ92" s="542">
        <f t="shared" si="35"/>
        <v>0.14571812080536914</v>
      </c>
      <c r="AK92" s="542" t="str">
        <f t="shared" si="35"/>
        <v>...</v>
      </c>
      <c r="AL92" s="542" t="str">
        <f t="shared" si="35"/>
        <v>...</v>
      </c>
      <c r="AM92" s="542" t="str">
        <f t="shared" si="35"/>
        <v>...</v>
      </c>
      <c r="AN92" s="542" t="str">
        <f t="shared" si="35"/>
        <v>...</v>
      </c>
      <c r="AO92" s="542" t="str">
        <f t="shared" si="35"/>
        <v>...</v>
      </c>
      <c r="AP92" s="542" t="str">
        <f t="shared" si="35"/>
        <v>...</v>
      </c>
      <c r="AQ92" s="542">
        <f t="shared" si="35"/>
        <v>0.11361073825503355</v>
      </c>
      <c r="AR92" s="542" t="str">
        <f t="shared" si="35"/>
        <v>...</v>
      </c>
      <c r="AS92" s="542" t="str">
        <f t="shared" si="35"/>
        <v>...</v>
      </c>
      <c r="AT92" s="542" t="str">
        <f t="shared" si="35"/>
        <v>...</v>
      </c>
      <c r="AU92" s="542" t="str">
        <f t="shared" si="35"/>
        <v>...</v>
      </c>
      <c r="AV92" s="542" t="str">
        <f t="shared" si="35"/>
        <v>...</v>
      </c>
      <c r="AW92" s="542" t="str">
        <f t="shared" si="35"/>
        <v>...</v>
      </c>
      <c r="AX92" s="542" t="str">
        <f t="shared" si="35"/>
        <v>...</v>
      </c>
      <c r="AY92" s="542">
        <f t="shared" si="35"/>
        <v>0.18813422818791947</v>
      </c>
      <c r="AZ92" s="542" t="str">
        <f t="shared" si="35"/>
        <v>...</v>
      </c>
      <c r="BA92" s="542" t="str">
        <f t="shared" si="35"/>
        <v>...</v>
      </c>
      <c r="BB92" s="542" t="str">
        <f t="shared" si="35"/>
        <v>...</v>
      </c>
      <c r="BC92" s="542" t="str">
        <f t="shared" si="35"/>
        <v>...</v>
      </c>
      <c r="BD92" s="542" t="str">
        <f t="shared" si="35"/>
        <v>...</v>
      </c>
      <c r="BE92" s="542">
        <f t="shared" si="35"/>
        <v>6.5771812080536909E-2</v>
      </c>
      <c r="BF92" s="542" t="str">
        <f t="shared" si="35"/>
        <v>...</v>
      </c>
      <c r="BG92" s="542" t="str">
        <f t="shared" si="35"/>
        <v>...</v>
      </c>
      <c r="BH92" s="542" t="str">
        <f t="shared" si="35"/>
        <v>...</v>
      </c>
      <c r="BI92" s="542" t="str">
        <f t="shared" si="35"/>
        <v>...</v>
      </c>
      <c r="BJ92" s="542" t="str">
        <f t="shared" si="35"/>
        <v>...</v>
      </c>
      <c r="BK92" s="542" t="str">
        <f t="shared" si="35"/>
        <v>...</v>
      </c>
      <c r="BL92" s="542" t="str">
        <f t="shared" si="35"/>
        <v>...</v>
      </c>
      <c r="BM92" s="542">
        <f t="shared" si="35"/>
        <v>0</v>
      </c>
    </row>
    <row r="93" spans="1:65" x14ac:dyDescent="0.25">
      <c r="A93" s="468" t="s">
        <v>138</v>
      </c>
      <c r="B93" s="542">
        <f t="shared" si="1"/>
        <v>1</v>
      </c>
      <c r="C93" s="542" t="str">
        <f t="shared" ref="C93:BM93" si="36">IFERROR(C45/$B45,"...")</f>
        <v>...</v>
      </c>
      <c r="D93" s="542" t="str">
        <f t="shared" si="36"/>
        <v>...</v>
      </c>
      <c r="E93" s="542" t="str">
        <f t="shared" si="36"/>
        <v>...</v>
      </c>
      <c r="F93" s="542" t="str">
        <f t="shared" si="36"/>
        <v>...</v>
      </c>
      <c r="G93" s="542" t="str">
        <f t="shared" si="36"/>
        <v>...</v>
      </c>
      <c r="H93" s="542" t="str">
        <f t="shared" si="36"/>
        <v>...</v>
      </c>
      <c r="I93" s="542" t="str">
        <f t="shared" si="36"/>
        <v>...</v>
      </c>
      <c r="J93" s="542" t="str">
        <f t="shared" si="36"/>
        <v>...</v>
      </c>
      <c r="K93" s="542" t="str">
        <f t="shared" si="36"/>
        <v>...</v>
      </c>
      <c r="L93" s="542" t="str">
        <f t="shared" si="36"/>
        <v>...</v>
      </c>
      <c r="M93" s="542" t="str">
        <f t="shared" si="36"/>
        <v>...</v>
      </c>
      <c r="N93" s="542" t="str">
        <f t="shared" si="36"/>
        <v>...</v>
      </c>
      <c r="O93" s="542" t="str">
        <f t="shared" si="36"/>
        <v>...</v>
      </c>
      <c r="P93" s="542" t="str">
        <f t="shared" si="36"/>
        <v>...</v>
      </c>
      <c r="Q93" s="542" t="str">
        <f t="shared" si="36"/>
        <v>...</v>
      </c>
      <c r="R93" s="542" t="str">
        <f t="shared" si="36"/>
        <v>...</v>
      </c>
      <c r="S93" s="542" t="str">
        <f t="shared" si="36"/>
        <v>...</v>
      </c>
      <c r="T93" s="542" t="str">
        <f t="shared" si="36"/>
        <v>...</v>
      </c>
      <c r="U93" s="542" t="str">
        <f t="shared" si="36"/>
        <v>...</v>
      </c>
      <c r="V93" s="542" t="str">
        <f t="shared" si="36"/>
        <v>...</v>
      </c>
      <c r="W93" s="542" t="str">
        <f t="shared" si="36"/>
        <v>...</v>
      </c>
      <c r="X93" s="542" t="str">
        <f t="shared" si="36"/>
        <v>...</v>
      </c>
      <c r="Y93" s="542" t="str">
        <f t="shared" si="36"/>
        <v>...</v>
      </c>
      <c r="Z93" s="542" t="str">
        <f t="shared" si="36"/>
        <v>...</v>
      </c>
      <c r="AA93" s="542" t="str">
        <f t="shared" si="36"/>
        <v>...</v>
      </c>
      <c r="AB93" s="542" t="str">
        <f t="shared" si="36"/>
        <v>...</v>
      </c>
      <c r="AC93" s="542" t="str">
        <f t="shared" si="36"/>
        <v>...</v>
      </c>
      <c r="AD93" s="542" t="str">
        <f t="shared" si="36"/>
        <v>...</v>
      </c>
      <c r="AE93" s="542" t="str">
        <f t="shared" si="36"/>
        <v>...</v>
      </c>
      <c r="AF93" s="542" t="str">
        <f t="shared" si="36"/>
        <v>...</v>
      </c>
      <c r="AG93" s="542" t="str">
        <f t="shared" si="36"/>
        <v>...</v>
      </c>
      <c r="AH93" s="542" t="str">
        <f t="shared" si="36"/>
        <v>...</v>
      </c>
      <c r="AI93" s="542" t="str">
        <f t="shared" si="36"/>
        <v>...</v>
      </c>
      <c r="AJ93" s="542" t="str">
        <f t="shared" si="36"/>
        <v>...</v>
      </c>
      <c r="AK93" s="542" t="str">
        <f t="shared" si="36"/>
        <v>...</v>
      </c>
      <c r="AL93" s="542" t="str">
        <f t="shared" si="36"/>
        <v>...</v>
      </c>
      <c r="AM93" s="542" t="str">
        <f t="shared" si="36"/>
        <v>...</v>
      </c>
      <c r="AN93" s="542" t="str">
        <f t="shared" si="36"/>
        <v>...</v>
      </c>
      <c r="AO93" s="542" t="str">
        <f t="shared" si="36"/>
        <v>...</v>
      </c>
      <c r="AP93" s="542" t="str">
        <f t="shared" si="36"/>
        <v>...</v>
      </c>
      <c r="AQ93" s="542" t="str">
        <f t="shared" si="36"/>
        <v>...</v>
      </c>
      <c r="AR93" s="542" t="str">
        <f t="shared" si="36"/>
        <v>...</v>
      </c>
      <c r="AS93" s="542" t="str">
        <f t="shared" si="36"/>
        <v>...</v>
      </c>
      <c r="AT93" s="542" t="str">
        <f t="shared" si="36"/>
        <v>...</v>
      </c>
      <c r="AU93" s="542" t="str">
        <f t="shared" si="36"/>
        <v>...</v>
      </c>
      <c r="AV93" s="542" t="str">
        <f t="shared" si="36"/>
        <v>...</v>
      </c>
      <c r="AW93" s="542" t="str">
        <f t="shared" si="36"/>
        <v>...</v>
      </c>
      <c r="AX93" s="542" t="str">
        <f t="shared" si="36"/>
        <v>...</v>
      </c>
      <c r="AY93" s="542" t="str">
        <f t="shared" si="36"/>
        <v>...</v>
      </c>
      <c r="AZ93" s="542" t="str">
        <f t="shared" si="36"/>
        <v>...</v>
      </c>
      <c r="BA93" s="542" t="str">
        <f t="shared" si="36"/>
        <v>...</v>
      </c>
      <c r="BB93" s="542" t="str">
        <f t="shared" si="36"/>
        <v>...</v>
      </c>
      <c r="BC93" s="542" t="str">
        <f t="shared" si="36"/>
        <v>...</v>
      </c>
      <c r="BD93" s="542" t="str">
        <f t="shared" si="36"/>
        <v>...</v>
      </c>
      <c r="BE93" s="542" t="str">
        <f t="shared" si="36"/>
        <v>...</v>
      </c>
      <c r="BF93" s="542" t="str">
        <f t="shared" si="36"/>
        <v>...</v>
      </c>
      <c r="BG93" s="542" t="str">
        <f t="shared" si="36"/>
        <v>...</v>
      </c>
      <c r="BH93" s="542" t="str">
        <f t="shared" si="36"/>
        <v>...</v>
      </c>
      <c r="BI93" s="542" t="str">
        <f t="shared" si="36"/>
        <v>...</v>
      </c>
      <c r="BJ93" s="542" t="str">
        <f t="shared" si="36"/>
        <v>...</v>
      </c>
      <c r="BK93" s="542" t="str">
        <f t="shared" si="36"/>
        <v>...</v>
      </c>
      <c r="BL93" s="542" t="str">
        <f t="shared" si="36"/>
        <v>...</v>
      </c>
      <c r="BM93" s="542">
        <f t="shared" si="36"/>
        <v>1</v>
      </c>
    </row>
    <row r="94" spans="1:65" x14ac:dyDescent="0.25">
      <c r="A94" s="468" t="s">
        <v>330</v>
      </c>
      <c r="B94" s="542">
        <f t="shared" si="1"/>
        <v>1</v>
      </c>
      <c r="C94" s="542">
        <f t="shared" ref="C94:BM94" si="37">IFERROR(C46/$B46,"...")</f>
        <v>0.11373390557939914</v>
      </c>
      <c r="D94" s="542" t="str">
        <f t="shared" si="37"/>
        <v>...</v>
      </c>
      <c r="E94" s="542" t="str">
        <f t="shared" si="37"/>
        <v>...</v>
      </c>
      <c r="F94" s="542">
        <f t="shared" si="37"/>
        <v>8.15450643776824E-2</v>
      </c>
      <c r="G94" s="542" t="str">
        <f t="shared" si="37"/>
        <v>...</v>
      </c>
      <c r="H94" s="542" t="str">
        <f t="shared" si="37"/>
        <v>...</v>
      </c>
      <c r="I94" s="542" t="str">
        <f t="shared" si="37"/>
        <v>...</v>
      </c>
      <c r="J94" s="542" t="str">
        <f t="shared" si="37"/>
        <v>...</v>
      </c>
      <c r="K94" s="542" t="str">
        <f t="shared" si="37"/>
        <v>...</v>
      </c>
      <c r="L94" s="542" t="str">
        <f t="shared" si="37"/>
        <v>...</v>
      </c>
      <c r="M94" s="542">
        <f t="shared" si="37"/>
        <v>0.12660944206008584</v>
      </c>
      <c r="N94" s="542" t="str">
        <f t="shared" si="37"/>
        <v>...</v>
      </c>
      <c r="O94" s="542" t="str">
        <f t="shared" si="37"/>
        <v>...</v>
      </c>
      <c r="P94" s="542" t="str">
        <f t="shared" si="37"/>
        <v>...</v>
      </c>
      <c r="Q94" s="542" t="str">
        <f t="shared" si="37"/>
        <v>...</v>
      </c>
      <c r="R94" s="542" t="str">
        <f t="shared" si="37"/>
        <v>...</v>
      </c>
      <c r="S94" s="542">
        <f t="shared" si="37"/>
        <v>5.3648068669527899E-2</v>
      </c>
      <c r="T94" s="542" t="str">
        <f t="shared" si="37"/>
        <v>...</v>
      </c>
      <c r="U94" s="542" t="str">
        <f t="shared" si="37"/>
        <v>...</v>
      </c>
      <c r="V94" s="542" t="str">
        <f t="shared" si="37"/>
        <v>...</v>
      </c>
      <c r="W94" s="542" t="str">
        <f t="shared" si="37"/>
        <v>...</v>
      </c>
      <c r="X94" s="542" t="str">
        <f t="shared" si="37"/>
        <v>...</v>
      </c>
      <c r="Y94" s="542">
        <f t="shared" si="37"/>
        <v>0.22746781115879827</v>
      </c>
      <c r="Z94" s="542" t="str">
        <f t="shared" si="37"/>
        <v>...</v>
      </c>
      <c r="AA94" s="542" t="str">
        <f t="shared" si="37"/>
        <v>...</v>
      </c>
      <c r="AB94" s="542" t="str">
        <f t="shared" si="37"/>
        <v>...</v>
      </c>
      <c r="AC94" s="542" t="str">
        <f t="shared" si="37"/>
        <v>...</v>
      </c>
      <c r="AD94" s="542" t="str">
        <f t="shared" si="37"/>
        <v>...</v>
      </c>
      <c r="AE94" s="542" t="str">
        <f t="shared" si="37"/>
        <v>...</v>
      </c>
      <c r="AF94" s="542" t="str">
        <f t="shared" si="37"/>
        <v>...</v>
      </c>
      <c r="AG94" s="542">
        <f t="shared" si="37"/>
        <v>3.2188841201716736E-2</v>
      </c>
      <c r="AH94" s="542" t="str">
        <f t="shared" si="37"/>
        <v>...</v>
      </c>
      <c r="AI94" s="542" t="str">
        <f t="shared" si="37"/>
        <v>...</v>
      </c>
      <c r="AJ94" s="542">
        <f t="shared" si="37"/>
        <v>0.18669527896995708</v>
      </c>
      <c r="AK94" s="542" t="str">
        <f t="shared" si="37"/>
        <v>...</v>
      </c>
      <c r="AL94" s="542" t="str">
        <f t="shared" si="37"/>
        <v>...</v>
      </c>
      <c r="AM94" s="542" t="str">
        <f t="shared" si="37"/>
        <v>...</v>
      </c>
      <c r="AN94" s="542" t="str">
        <f t="shared" si="37"/>
        <v>...</v>
      </c>
      <c r="AO94" s="542" t="str">
        <f t="shared" si="37"/>
        <v>...</v>
      </c>
      <c r="AP94" s="542" t="str">
        <f t="shared" si="37"/>
        <v>...</v>
      </c>
      <c r="AQ94" s="542">
        <f t="shared" si="37"/>
        <v>7.0815450643776826E-2</v>
      </c>
      <c r="AR94" s="542" t="str">
        <f t="shared" si="37"/>
        <v>...</v>
      </c>
      <c r="AS94" s="542" t="str">
        <f t="shared" si="37"/>
        <v>...</v>
      </c>
      <c r="AT94" s="542" t="str">
        <f t="shared" si="37"/>
        <v>...</v>
      </c>
      <c r="AU94" s="542" t="str">
        <f t="shared" si="37"/>
        <v>...</v>
      </c>
      <c r="AV94" s="542" t="str">
        <f t="shared" si="37"/>
        <v>...</v>
      </c>
      <c r="AW94" s="542" t="str">
        <f t="shared" si="37"/>
        <v>...</v>
      </c>
      <c r="AX94" s="542" t="str">
        <f t="shared" si="37"/>
        <v>...</v>
      </c>
      <c r="AY94" s="542">
        <f t="shared" si="37"/>
        <v>0.1072961373390558</v>
      </c>
      <c r="AZ94" s="542" t="str">
        <f t="shared" si="37"/>
        <v>...</v>
      </c>
      <c r="BA94" s="542" t="str">
        <f t="shared" si="37"/>
        <v>...</v>
      </c>
      <c r="BB94" s="542" t="str">
        <f t="shared" si="37"/>
        <v>...</v>
      </c>
      <c r="BC94" s="542" t="str">
        <f t="shared" si="37"/>
        <v>...</v>
      </c>
      <c r="BD94" s="542" t="str">
        <f t="shared" si="37"/>
        <v>...</v>
      </c>
      <c r="BE94" s="542">
        <f t="shared" si="37"/>
        <v>0</v>
      </c>
      <c r="BF94" s="542" t="str">
        <f t="shared" si="37"/>
        <v>...</v>
      </c>
      <c r="BG94" s="542" t="str">
        <f t="shared" si="37"/>
        <v>...</v>
      </c>
      <c r="BH94" s="542" t="str">
        <f t="shared" si="37"/>
        <v>...</v>
      </c>
      <c r="BI94" s="542" t="str">
        <f t="shared" si="37"/>
        <v>...</v>
      </c>
      <c r="BJ94" s="542" t="str">
        <f t="shared" si="37"/>
        <v>...</v>
      </c>
      <c r="BK94" s="542" t="str">
        <f t="shared" si="37"/>
        <v>...</v>
      </c>
      <c r="BL94" s="542" t="str">
        <f t="shared" si="37"/>
        <v>...</v>
      </c>
      <c r="BM94" s="542">
        <f t="shared" si="37"/>
        <v>0</v>
      </c>
    </row>
    <row r="95" spans="1:65" x14ac:dyDescent="0.25">
      <c r="A95" s="468" t="s">
        <v>331</v>
      </c>
      <c r="B95" s="542">
        <f t="shared" si="1"/>
        <v>1</v>
      </c>
      <c r="C95" s="542">
        <f t="shared" ref="C95:BM95" si="38">IFERROR(C47/$B47,"...")</f>
        <v>0.71698113207547165</v>
      </c>
      <c r="D95" s="542" t="str">
        <f t="shared" si="38"/>
        <v>...</v>
      </c>
      <c r="E95" s="542" t="str">
        <f t="shared" si="38"/>
        <v>...</v>
      </c>
      <c r="F95" s="542">
        <f t="shared" si="38"/>
        <v>2.8301886792452831E-2</v>
      </c>
      <c r="G95" s="542" t="str">
        <f t="shared" si="38"/>
        <v>...</v>
      </c>
      <c r="H95" s="542" t="str">
        <f t="shared" si="38"/>
        <v>...</v>
      </c>
      <c r="I95" s="542" t="str">
        <f t="shared" si="38"/>
        <v>...</v>
      </c>
      <c r="J95" s="542" t="str">
        <f t="shared" si="38"/>
        <v>...</v>
      </c>
      <c r="K95" s="542" t="str">
        <f t="shared" si="38"/>
        <v>...</v>
      </c>
      <c r="L95" s="542" t="str">
        <f t="shared" si="38"/>
        <v>...</v>
      </c>
      <c r="M95" s="542">
        <f t="shared" si="38"/>
        <v>4.716981132075472E-2</v>
      </c>
      <c r="N95" s="542" t="str">
        <f t="shared" si="38"/>
        <v>...</v>
      </c>
      <c r="O95" s="542" t="str">
        <f t="shared" si="38"/>
        <v>...</v>
      </c>
      <c r="P95" s="542" t="str">
        <f t="shared" si="38"/>
        <v>...</v>
      </c>
      <c r="Q95" s="542" t="str">
        <f t="shared" si="38"/>
        <v>...</v>
      </c>
      <c r="R95" s="542" t="str">
        <f t="shared" si="38"/>
        <v>...</v>
      </c>
      <c r="S95" s="542">
        <f t="shared" si="38"/>
        <v>0.12264150943396226</v>
      </c>
      <c r="T95" s="542" t="str">
        <f t="shared" si="38"/>
        <v>...</v>
      </c>
      <c r="U95" s="542" t="str">
        <f t="shared" si="38"/>
        <v>...</v>
      </c>
      <c r="V95" s="542" t="str">
        <f t="shared" si="38"/>
        <v>...</v>
      </c>
      <c r="W95" s="542" t="str">
        <f t="shared" si="38"/>
        <v>...</v>
      </c>
      <c r="X95" s="542" t="str">
        <f t="shared" si="38"/>
        <v>...</v>
      </c>
      <c r="Y95" s="542">
        <f t="shared" si="38"/>
        <v>8.4905660377358486E-2</v>
      </c>
      <c r="Z95" s="542" t="str">
        <f t="shared" si="38"/>
        <v>...</v>
      </c>
      <c r="AA95" s="542" t="str">
        <f t="shared" si="38"/>
        <v>...</v>
      </c>
      <c r="AB95" s="542" t="str">
        <f t="shared" si="38"/>
        <v>...</v>
      </c>
      <c r="AC95" s="542" t="str">
        <f t="shared" si="38"/>
        <v>...</v>
      </c>
      <c r="AD95" s="542" t="str">
        <f t="shared" si="38"/>
        <v>...</v>
      </c>
      <c r="AE95" s="542" t="str">
        <f t="shared" si="38"/>
        <v>...</v>
      </c>
      <c r="AF95" s="542" t="str">
        <f t="shared" si="38"/>
        <v>...</v>
      </c>
      <c r="AG95" s="542">
        <f t="shared" si="38"/>
        <v>0</v>
      </c>
      <c r="AH95" s="542" t="str">
        <f t="shared" si="38"/>
        <v>...</v>
      </c>
      <c r="AI95" s="542" t="str">
        <f t="shared" si="38"/>
        <v>...</v>
      </c>
      <c r="AJ95" s="542">
        <f t="shared" si="38"/>
        <v>0</v>
      </c>
      <c r="AK95" s="542" t="str">
        <f t="shared" si="38"/>
        <v>...</v>
      </c>
      <c r="AL95" s="542" t="str">
        <f t="shared" si="38"/>
        <v>...</v>
      </c>
      <c r="AM95" s="542" t="str">
        <f t="shared" si="38"/>
        <v>...</v>
      </c>
      <c r="AN95" s="542" t="str">
        <f t="shared" si="38"/>
        <v>...</v>
      </c>
      <c r="AO95" s="542" t="str">
        <f t="shared" si="38"/>
        <v>...</v>
      </c>
      <c r="AP95" s="542" t="str">
        <f t="shared" si="38"/>
        <v>...</v>
      </c>
      <c r="AQ95" s="542">
        <f t="shared" si="38"/>
        <v>0</v>
      </c>
      <c r="AR95" s="542" t="str">
        <f t="shared" si="38"/>
        <v>...</v>
      </c>
      <c r="AS95" s="542" t="str">
        <f t="shared" si="38"/>
        <v>...</v>
      </c>
      <c r="AT95" s="542" t="str">
        <f t="shared" si="38"/>
        <v>...</v>
      </c>
      <c r="AU95" s="542" t="str">
        <f t="shared" si="38"/>
        <v>...</v>
      </c>
      <c r="AV95" s="542" t="str">
        <f t="shared" si="38"/>
        <v>...</v>
      </c>
      <c r="AW95" s="542" t="str">
        <f t="shared" si="38"/>
        <v>...</v>
      </c>
      <c r="AX95" s="542" t="str">
        <f t="shared" si="38"/>
        <v>...</v>
      </c>
      <c r="AY95" s="542">
        <f t="shared" si="38"/>
        <v>0</v>
      </c>
      <c r="AZ95" s="542" t="str">
        <f t="shared" si="38"/>
        <v>...</v>
      </c>
      <c r="BA95" s="542" t="str">
        <f t="shared" si="38"/>
        <v>...</v>
      </c>
      <c r="BB95" s="542" t="str">
        <f t="shared" si="38"/>
        <v>...</v>
      </c>
      <c r="BC95" s="542" t="str">
        <f t="shared" si="38"/>
        <v>...</v>
      </c>
      <c r="BD95" s="542" t="str">
        <f t="shared" si="38"/>
        <v>...</v>
      </c>
      <c r="BE95" s="542">
        <f t="shared" si="38"/>
        <v>0</v>
      </c>
      <c r="BF95" s="542" t="str">
        <f t="shared" si="38"/>
        <v>...</v>
      </c>
      <c r="BG95" s="542" t="str">
        <f t="shared" si="38"/>
        <v>...</v>
      </c>
      <c r="BH95" s="542" t="str">
        <f t="shared" si="38"/>
        <v>...</v>
      </c>
      <c r="BI95" s="542" t="str">
        <f t="shared" si="38"/>
        <v>...</v>
      </c>
      <c r="BJ95" s="542" t="str">
        <f t="shared" si="38"/>
        <v>...</v>
      </c>
      <c r="BK95" s="542" t="str">
        <f t="shared" si="38"/>
        <v>...</v>
      </c>
      <c r="BL95" s="542" t="str">
        <f t="shared" si="38"/>
        <v>...</v>
      </c>
      <c r="BM95" s="542">
        <f t="shared" si="38"/>
        <v>0</v>
      </c>
    </row>
    <row r="96" spans="1:65" x14ac:dyDescent="0.25">
      <c r="A96" s="468" t="s">
        <v>332</v>
      </c>
      <c r="B96" s="542">
        <f t="shared" si="1"/>
        <v>1</v>
      </c>
      <c r="C96" s="542">
        <f t="shared" ref="C96:BM96" si="39">IFERROR(C48/$B48,"...")</f>
        <v>4.2524857954545456E-2</v>
      </c>
      <c r="D96" s="542">
        <f t="shared" si="39"/>
        <v>4.2524857954545456E-2</v>
      </c>
      <c r="E96" s="542">
        <f t="shared" si="39"/>
        <v>0</v>
      </c>
      <c r="F96" s="542">
        <f t="shared" si="39"/>
        <v>0.17209694602272727</v>
      </c>
      <c r="G96" s="542">
        <f t="shared" si="39"/>
        <v>0</v>
      </c>
      <c r="H96" s="542">
        <f t="shared" si="39"/>
        <v>1.2384588068181818E-2</v>
      </c>
      <c r="I96" s="542">
        <f t="shared" si="39"/>
        <v>5.5131392045454544E-2</v>
      </c>
      <c r="J96" s="542">
        <f t="shared" si="39"/>
        <v>0.10458096590909091</v>
      </c>
      <c r="K96" s="542">
        <f t="shared" si="39"/>
        <v>0</v>
      </c>
      <c r="L96" s="542">
        <f t="shared" si="39"/>
        <v>0</v>
      </c>
      <c r="M96" s="542">
        <f t="shared" si="39"/>
        <v>0.13090376420454544</v>
      </c>
      <c r="N96" s="542">
        <f t="shared" si="39"/>
        <v>0</v>
      </c>
      <c r="O96" s="542">
        <f t="shared" si="39"/>
        <v>0.12424538352272728</v>
      </c>
      <c r="P96" s="542">
        <f t="shared" si="39"/>
        <v>6.658380681818182E-3</v>
      </c>
      <c r="Q96" s="542">
        <f t="shared" si="39"/>
        <v>0</v>
      </c>
      <c r="R96" s="542">
        <f t="shared" si="39"/>
        <v>0</v>
      </c>
      <c r="S96" s="542">
        <f t="shared" si="39"/>
        <v>0.11705433238636363</v>
      </c>
      <c r="T96" s="542">
        <f t="shared" si="39"/>
        <v>0</v>
      </c>
      <c r="U96" s="542">
        <f t="shared" si="39"/>
        <v>0.109375</v>
      </c>
      <c r="V96" s="542">
        <f t="shared" si="39"/>
        <v>7.679332386363636E-3</v>
      </c>
      <c r="W96" s="542">
        <f t="shared" si="39"/>
        <v>0</v>
      </c>
      <c r="X96" s="542">
        <f t="shared" si="39"/>
        <v>0</v>
      </c>
      <c r="Y96" s="542">
        <f t="shared" si="39"/>
        <v>0.26575816761363635</v>
      </c>
      <c r="Z96" s="542">
        <f t="shared" si="39"/>
        <v>3.1649502840909088E-2</v>
      </c>
      <c r="AA96" s="542">
        <f t="shared" si="39"/>
        <v>9.4460227272727279E-2</v>
      </c>
      <c r="AB96" s="542">
        <f t="shared" si="39"/>
        <v>1.8599076704545456E-2</v>
      </c>
      <c r="AC96" s="542">
        <f t="shared" si="39"/>
        <v>9.3306107954545456E-2</v>
      </c>
      <c r="AD96" s="542">
        <f t="shared" si="39"/>
        <v>2.7743252840909092E-2</v>
      </c>
      <c r="AE96" s="542">
        <f t="shared" si="39"/>
        <v>0</v>
      </c>
      <c r="AF96" s="542">
        <f t="shared" si="39"/>
        <v>0</v>
      </c>
      <c r="AG96" s="542">
        <f t="shared" si="39"/>
        <v>1.4781605113636364E-2</v>
      </c>
      <c r="AH96" s="542">
        <f t="shared" si="39"/>
        <v>1.4781605113636364E-2</v>
      </c>
      <c r="AI96" s="542">
        <f t="shared" si="39"/>
        <v>0</v>
      </c>
      <c r="AJ96" s="542">
        <f t="shared" si="39"/>
        <v>0.11927379261363637</v>
      </c>
      <c r="AK96" s="542">
        <f t="shared" si="39"/>
        <v>0</v>
      </c>
      <c r="AL96" s="542">
        <f t="shared" si="39"/>
        <v>0.10404829545454546</v>
      </c>
      <c r="AM96" s="542">
        <f t="shared" si="39"/>
        <v>5.504261363636364E-3</v>
      </c>
      <c r="AN96" s="542">
        <f t="shared" si="39"/>
        <v>9.7212357954545459E-3</v>
      </c>
      <c r="AO96" s="542">
        <f t="shared" si="39"/>
        <v>0</v>
      </c>
      <c r="AP96" s="542">
        <f t="shared" si="39"/>
        <v>0</v>
      </c>
      <c r="AQ96" s="542">
        <f t="shared" si="39"/>
        <v>8.3851207386363633E-2</v>
      </c>
      <c r="AR96" s="542">
        <f t="shared" si="39"/>
        <v>0</v>
      </c>
      <c r="AS96" s="542">
        <f t="shared" si="39"/>
        <v>6.8403764204545456E-2</v>
      </c>
      <c r="AT96" s="542">
        <f t="shared" si="39"/>
        <v>1.1541193181818182E-3</v>
      </c>
      <c r="AU96" s="542">
        <f t="shared" si="39"/>
        <v>1.9087357954545455E-3</v>
      </c>
      <c r="AV96" s="542">
        <f t="shared" si="39"/>
        <v>1.2384588068181818E-2</v>
      </c>
      <c r="AW96" s="542">
        <f t="shared" si="39"/>
        <v>0</v>
      </c>
      <c r="AX96" s="542">
        <f t="shared" si="39"/>
        <v>0</v>
      </c>
      <c r="AY96" s="542">
        <f t="shared" si="39"/>
        <v>4.8428622159090912E-2</v>
      </c>
      <c r="AZ96" s="542">
        <f t="shared" si="39"/>
        <v>0</v>
      </c>
      <c r="BA96" s="542">
        <f t="shared" si="39"/>
        <v>4.3767755681818184E-2</v>
      </c>
      <c r="BB96" s="542">
        <f t="shared" si="39"/>
        <v>4.660866477272727E-3</v>
      </c>
      <c r="BC96" s="542">
        <f t="shared" si="39"/>
        <v>0</v>
      </c>
      <c r="BD96" s="542">
        <f t="shared" si="39"/>
        <v>0</v>
      </c>
      <c r="BE96" s="542">
        <f t="shared" si="39"/>
        <v>5.3267045454545451E-3</v>
      </c>
      <c r="BF96" s="542">
        <f t="shared" si="39"/>
        <v>0</v>
      </c>
      <c r="BG96" s="542">
        <f t="shared" si="39"/>
        <v>4.483309659090909E-3</v>
      </c>
      <c r="BH96" s="542">
        <f t="shared" si="39"/>
        <v>0</v>
      </c>
      <c r="BI96" s="542">
        <f t="shared" si="39"/>
        <v>8.4339488636363637E-4</v>
      </c>
      <c r="BJ96" s="542">
        <f t="shared" si="39"/>
        <v>0</v>
      </c>
      <c r="BK96" s="542">
        <f t="shared" si="39"/>
        <v>0</v>
      </c>
      <c r="BL96" s="542">
        <f t="shared" si="39"/>
        <v>0</v>
      </c>
      <c r="BM96" s="542">
        <f t="shared" si="39"/>
        <v>0</v>
      </c>
    </row>
    <row r="97" spans="1:65" x14ac:dyDescent="0.25">
      <c r="A97" s="468" t="s">
        <v>333</v>
      </c>
      <c r="B97" s="542">
        <f t="shared" si="1"/>
        <v>1</v>
      </c>
      <c r="C97" s="542">
        <f t="shared" ref="C97:BM97" si="40">IFERROR(C49/$B49,"...")</f>
        <v>0.13182920007458512</v>
      </c>
      <c r="D97" s="542">
        <f t="shared" si="40"/>
        <v>0.13182920007458512</v>
      </c>
      <c r="E97" s="542">
        <f t="shared" si="40"/>
        <v>0</v>
      </c>
      <c r="F97" s="542">
        <f t="shared" si="40"/>
        <v>2.2002610479209397E-2</v>
      </c>
      <c r="G97" s="542">
        <f t="shared" si="40"/>
        <v>2.2002610479209397E-2</v>
      </c>
      <c r="H97" s="542">
        <f t="shared" si="40"/>
        <v>0</v>
      </c>
      <c r="I97" s="542">
        <f t="shared" si="40"/>
        <v>0</v>
      </c>
      <c r="J97" s="542">
        <f t="shared" si="40"/>
        <v>0</v>
      </c>
      <c r="K97" s="542">
        <f t="shared" si="40"/>
        <v>0</v>
      </c>
      <c r="L97" s="542">
        <f t="shared" si="40"/>
        <v>0</v>
      </c>
      <c r="M97" s="542">
        <f t="shared" si="40"/>
        <v>0.12604885325377588</v>
      </c>
      <c r="N97" s="542">
        <f t="shared" si="40"/>
        <v>0.12604885325377588</v>
      </c>
      <c r="O97" s="542">
        <f t="shared" si="40"/>
        <v>0</v>
      </c>
      <c r="P97" s="542">
        <f t="shared" si="40"/>
        <v>0</v>
      </c>
      <c r="Q97" s="542">
        <f t="shared" si="40"/>
        <v>0</v>
      </c>
      <c r="R97" s="542">
        <f t="shared" si="40"/>
        <v>0</v>
      </c>
      <c r="S97" s="542">
        <f t="shared" si="40"/>
        <v>9.2299086332276709E-2</v>
      </c>
      <c r="T97" s="542">
        <f t="shared" si="40"/>
        <v>9.2299086332276709E-2</v>
      </c>
      <c r="U97" s="542">
        <f t="shared" si="40"/>
        <v>0</v>
      </c>
      <c r="V97" s="542">
        <f t="shared" si="40"/>
        <v>0</v>
      </c>
      <c r="W97" s="542">
        <f t="shared" si="40"/>
        <v>0</v>
      </c>
      <c r="X97" s="542">
        <f t="shared" si="40"/>
        <v>0</v>
      </c>
      <c r="Y97" s="542">
        <f t="shared" si="40"/>
        <v>1.7713966063770278E-2</v>
      </c>
      <c r="Z97" s="542">
        <f t="shared" si="40"/>
        <v>1.7713966063770278E-2</v>
      </c>
      <c r="AA97" s="542">
        <f t="shared" si="40"/>
        <v>0</v>
      </c>
      <c r="AB97" s="542">
        <f t="shared" si="40"/>
        <v>0</v>
      </c>
      <c r="AC97" s="542">
        <f t="shared" si="40"/>
        <v>0</v>
      </c>
      <c r="AD97" s="542">
        <f t="shared" si="40"/>
        <v>0</v>
      </c>
      <c r="AE97" s="542">
        <f t="shared" si="40"/>
        <v>0</v>
      </c>
      <c r="AF97" s="542">
        <f t="shared" si="40"/>
        <v>0</v>
      </c>
      <c r="AG97" s="542">
        <f t="shared" si="40"/>
        <v>4.6615700167816519E-3</v>
      </c>
      <c r="AH97" s="542">
        <f t="shared" si="40"/>
        <v>4.6615700167816519E-3</v>
      </c>
      <c r="AI97" s="542">
        <f t="shared" si="40"/>
        <v>0</v>
      </c>
      <c r="AJ97" s="542">
        <f t="shared" si="40"/>
        <v>2.9088196904717509E-2</v>
      </c>
      <c r="AK97" s="542">
        <f t="shared" si="40"/>
        <v>2.9088196904717509E-2</v>
      </c>
      <c r="AL97" s="542">
        <f t="shared" si="40"/>
        <v>0</v>
      </c>
      <c r="AM97" s="542">
        <f t="shared" si="40"/>
        <v>0</v>
      </c>
      <c r="AN97" s="542">
        <f t="shared" si="40"/>
        <v>0</v>
      </c>
      <c r="AO97" s="542">
        <f t="shared" si="40"/>
        <v>0</v>
      </c>
      <c r="AP97" s="542">
        <f t="shared" si="40"/>
        <v>0</v>
      </c>
      <c r="AQ97" s="542">
        <f t="shared" si="40"/>
        <v>6.6567219839641992E-2</v>
      </c>
      <c r="AR97" s="542">
        <f t="shared" si="40"/>
        <v>6.6567219839641992E-2</v>
      </c>
      <c r="AS97" s="542">
        <f t="shared" si="40"/>
        <v>0</v>
      </c>
      <c r="AT97" s="542">
        <f t="shared" si="40"/>
        <v>0</v>
      </c>
      <c r="AU97" s="542">
        <f t="shared" si="40"/>
        <v>0</v>
      </c>
      <c r="AV97" s="542">
        <f t="shared" si="40"/>
        <v>0</v>
      </c>
      <c r="AW97" s="542">
        <f t="shared" si="40"/>
        <v>0</v>
      </c>
      <c r="AX97" s="542">
        <f t="shared" si="40"/>
        <v>0</v>
      </c>
      <c r="AY97" s="542">
        <f t="shared" si="40"/>
        <v>0.50083908260302068</v>
      </c>
      <c r="AZ97" s="542">
        <f t="shared" si="40"/>
        <v>0.50083908260302068</v>
      </c>
      <c r="BA97" s="542">
        <f t="shared" si="40"/>
        <v>0</v>
      </c>
      <c r="BB97" s="542">
        <f t="shared" si="40"/>
        <v>0</v>
      </c>
      <c r="BC97" s="542">
        <f t="shared" si="40"/>
        <v>0</v>
      </c>
      <c r="BD97" s="542">
        <f t="shared" si="40"/>
        <v>0</v>
      </c>
      <c r="BE97" s="542">
        <f t="shared" si="40"/>
        <v>0</v>
      </c>
      <c r="BF97" s="542">
        <f t="shared" si="40"/>
        <v>0</v>
      </c>
      <c r="BG97" s="542">
        <f t="shared" si="40"/>
        <v>0</v>
      </c>
      <c r="BH97" s="542">
        <f t="shared" si="40"/>
        <v>0</v>
      </c>
      <c r="BI97" s="542">
        <f t="shared" si="40"/>
        <v>0</v>
      </c>
      <c r="BJ97" s="542">
        <f t="shared" si="40"/>
        <v>0</v>
      </c>
      <c r="BK97" s="542">
        <f t="shared" si="40"/>
        <v>0</v>
      </c>
      <c r="BL97" s="542">
        <f t="shared" si="40"/>
        <v>0</v>
      </c>
      <c r="BM97" s="542">
        <f t="shared" si="40"/>
        <v>8.9502144322207728E-3</v>
      </c>
    </row>
    <row r="98" spans="1:65" x14ac:dyDescent="0.25">
      <c r="A98" s="470" t="s">
        <v>334</v>
      </c>
      <c r="B98" s="542">
        <f t="shared" si="1"/>
        <v>1</v>
      </c>
      <c r="C98" s="542">
        <f t="shared" ref="C98:BM98" si="41">IFERROR(C50/$B50,"...")</f>
        <v>7.4340527577937646E-2</v>
      </c>
      <c r="D98" s="542">
        <f t="shared" si="41"/>
        <v>7.4340527577937646E-2</v>
      </c>
      <c r="E98" s="542">
        <f t="shared" si="41"/>
        <v>0</v>
      </c>
      <c r="F98" s="542">
        <f t="shared" si="41"/>
        <v>7.9136690647482008E-2</v>
      </c>
      <c r="G98" s="542">
        <f t="shared" si="41"/>
        <v>0</v>
      </c>
      <c r="H98" s="542">
        <f t="shared" si="41"/>
        <v>1.1990407673860911E-2</v>
      </c>
      <c r="I98" s="542">
        <f t="shared" si="41"/>
        <v>3.8369304556354913E-2</v>
      </c>
      <c r="J98" s="542">
        <f t="shared" si="41"/>
        <v>2.8776978417266189E-2</v>
      </c>
      <c r="K98" s="542">
        <f t="shared" si="41"/>
        <v>0</v>
      </c>
      <c r="L98" s="542">
        <f t="shared" si="41"/>
        <v>0</v>
      </c>
      <c r="M98" s="542">
        <f t="shared" si="41"/>
        <v>0.1079136690647482</v>
      </c>
      <c r="N98" s="542">
        <f t="shared" si="41"/>
        <v>0</v>
      </c>
      <c r="O98" s="542">
        <f t="shared" si="41"/>
        <v>0.10551558752997602</v>
      </c>
      <c r="P98" s="542">
        <f t="shared" si="41"/>
        <v>2.3980815347721821E-3</v>
      </c>
      <c r="Q98" s="542">
        <f t="shared" si="41"/>
        <v>0</v>
      </c>
      <c r="R98" s="542">
        <f t="shared" si="41"/>
        <v>0</v>
      </c>
      <c r="S98" s="542">
        <f t="shared" si="41"/>
        <v>0.1223021582733813</v>
      </c>
      <c r="T98" s="542">
        <f t="shared" si="41"/>
        <v>0</v>
      </c>
      <c r="U98" s="542">
        <f t="shared" si="41"/>
        <v>7.9136690647482008E-2</v>
      </c>
      <c r="V98" s="542">
        <f t="shared" si="41"/>
        <v>4.3165467625899283E-2</v>
      </c>
      <c r="W98" s="542">
        <f t="shared" si="41"/>
        <v>0</v>
      </c>
      <c r="X98" s="542">
        <f t="shared" si="41"/>
        <v>0</v>
      </c>
      <c r="Y98" s="542">
        <f t="shared" si="41"/>
        <v>0.22062350119904076</v>
      </c>
      <c r="Z98" s="542">
        <f t="shared" si="41"/>
        <v>0</v>
      </c>
      <c r="AA98" s="542">
        <f t="shared" si="41"/>
        <v>6.4748201438848921E-2</v>
      </c>
      <c r="AB98" s="542">
        <f t="shared" si="41"/>
        <v>2.6378896882494004E-2</v>
      </c>
      <c r="AC98" s="542">
        <f t="shared" si="41"/>
        <v>0.11750599520383694</v>
      </c>
      <c r="AD98" s="542">
        <f t="shared" si="41"/>
        <v>1.1990407673860911E-2</v>
      </c>
      <c r="AE98" s="542">
        <f t="shared" si="41"/>
        <v>0</v>
      </c>
      <c r="AF98" s="542">
        <f t="shared" si="41"/>
        <v>0</v>
      </c>
      <c r="AG98" s="542">
        <f t="shared" si="41"/>
        <v>1.9184652278177457E-2</v>
      </c>
      <c r="AH98" s="542">
        <f t="shared" si="41"/>
        <v>1.9184652278177457E-2</v>
      </c>
      <c r="AI98" s="542">
        <f t="shared" si="41"/>
        <v>0</v>
      </c>
      <c r="AJ98" s="542">
        <f t="shared" si="41"/>
        <v>0.2038369304556355</v>
      </c>
      <c r="AK98" s="542">
        <f t="shared" si="41"/>
        <v>0</v>
      </c>
      <c r="AL98" s="542">
        <f t="shared" si="41"/>
        <v>0.16067146282973621</v>
      </c>
      <c r="AM98" s="542">
        <f t="shared" si="41"/>
        <v>0</v>
      </c>
      <c r="AN98" s="542">
        <f t="shared" si="41"/>
        <v>4.3165467625899283E-2</v>
      </c>
      <c r="AO98" s="542">
        <f t="shared" si="41"/>
        <v>0</v>
      </c>
      <c r="AP98" s="542">
        <f t="shared" si="41"/>
        <v>0</v>
      </c>
      <c r="AQ98" s="542">
        <f t="shared" si="41"/>
        <v>3.8369304556354913E-2</v>
      </c>
      <c r="AR98" s="542">
        <f t="shared" si="41"/>
        <v>0</v>
      </c>
      <c r="AS98" s="542">
        <f t="shared" si="41"/>
        <v>1.6786570743405275E-2</v>
      </c>
      <c r="AT98" s="542">
        <f t="shared" si="41"/>
        <v>7.1942446043165471E-3</v>
      </c>
      <c r="AU98" s="542">
        <f t="shared" si="41"/>
        <v>0</v>
      </c>
      <c r="AV98" s="542">
        <f t="shared" si="41"/>
        <v>1.4388489208633094E-2</v>
      </c>
      <c r="AW98" s="542">
        <f t="shared" si="41"/>
        <v>0</v>
      </c>
      <c r="AX98" s="542">
        <f t="shared" si="41"/>
        <v>0</v>
      </c>
      <c r="AY98" s="542">
        <f t="shared" si="41"/>
        <v>0.1342925659472422</v>
      </c>
      <c r="AZ98" s="542">
        <f t="shared" si="41"/>
        <v>0</v>
      </c>
      <c r="BA98" s="542">
        <f t="shared" si="41"/>
        <v>0.1342925659472422</v>
      </c>
      <c r="BB98" s="542">
        <f t="shared" si="41"/>
        <v>0</v>
      </c>
      <c r="BC98" s="542">
        <f t="shared" si="41"/>
        <v>0</v>
      </c>
      <c r="BD98" s="542">
        <f t="shared" si="41"/>
        <v>0</v>
      </c>
      <c r="BE98" s="542">
        <f t="shared" si="41"/>
        <v>0</v>
      </c>
      <c r="BF98" s="542">
        <f t="shared" si="41"/>
        <v>0</v>
      </c>
      <c r="BG98" s="542">
        <f t="shared" si="41"/>
        <v>0</v>
      </c>
      <c r="BH98" s="542">
        <f t="shared" si="41"/>
        <v>0</v>
      </c>
      <c r="BI98" s="542">
        <f t="shared" si="41"/>
        <v>0</v>
      </c>
      <c r="BJ98" s="542">
        <f t="shared" si="41"/>
        <v>0</v>
      </c>
      <c r="BK98" s="542">
        <f t="shared" si="41"/>
        <v>0</v>
      </c>
      <c r="BL98" s="542">
        <f t="shared" si="41"/>
        <v>0</v>
      </c>
      <c r="BM98" s="542">
        <f t="shared" si="41"/>
        <v>0</v>
      </c>
    </row>
    <row r="99" spans="1:65" x14ac:dyDescent="0.25">
      <c r="A99" s="468" t="s">
        <v>139</v>
      </c>
      <c r="B99" s="542">
        <f t="shared" si="1"/>
        <v>1</v>
      </c>
      <c r="C99" s="542">
        <f t="shared" ref="C99:BM99" si="42">IFERROR(C51/$B51,"...")</f>
        <v>6.5031047516198703E-2</v>
      </c>
      <c r="D99" s="542">
        <f t="shared" si="42"/>
        <v>6.5031047516198703E-2</v>
      </c>
      <c r="E99" s="542">
        <f t="shared" si="42"/>
        <v>0</v>
      </c>
      <c r="F99" s="542">
        <f t="shared" si="42"/>
        <v>0.11703563714902808</v>
      </c>
      <c r="G99" s="542">
        <f t="shared" si="42"/>
        <v>0</v>
      </c>
      <c r="H99" s="542">
        <f t="shared" si="42"/>
        <v>1.8830993520518358E-2</v>
      </c>
      <c r="I99" s="542">
        <f t="shared" si="42"/>
        <v>5.4265658747300216E-2</v>
      </c>
      <c r="J99" s="542">
        <f t="shared" si="42"/>
        <v>4.3938984881209502E-2</v>
      </c>
      <c r="K99" s="542">
        <f t="shared" si="42"/>
        <v>0</v>
      </c>
      <c r="L99" s="542">
        <f t="shared" si="42"/>
        <v>0</v>
      </c>
      <c r="M99" s="542">
        <f t="shared" si="42"/>
        <v>0.17774703023758098</v>
      </c>
      <c r="N99" s="542">
        <f t="shared" si="42"/>
        <v>0</v>
      </c>
      <c r="O99" s="542">
        <f t="shared" si="42"/>
        <v>0.17099757019438444</v>
      </c>
      <c r="P99" s="542">
        <f t="shared" si="42"/>
        <v>6.7494600431965441E-3</v>
      </c>
      <c r="Q99" s="542">
        <f t="shared" si="42"/>
        <v>0</v>
      </c>
      <c r="R99" s="542">
        <f t="shared" si="42"/>
        <v>0</v>
      </c>
      <c r="S99" s="542">
        <f t="shared" si="42"/>
        <v>9.0071544276457888E-2</v>
      </c>
      <c r="T99" s="542">
        <f t="shared" si="42"/>
        <v>0</v>
      </c>
      <c r="U99" s="542">
        <f t="shared" si="42"/>
        <v>2.4331803455723541E-2</v>
      </c>
      <c r="V99" s="542">
        <f t="shared" si="42"/>
        <v>5.62567494600432E-2</v>
      </c>
      <c r="W99" s="542">
        <f t="shared" si="42"/>
        <v>9.482991360691145E-3</v>
      </c>
      <c r="X99" s="542">
        <f t="shared" si="42"/>
        <v>0</v>
      </c>
      <c r="Y99" s="542">
        <f t="shared" si="42"/>
        <v>0.1549001079913607</v>
      </c>
      <c r="Z99" s="542">
        <f t="shared" si="42"/>
        <v>0</v>
      </c>
      <c r="AA99" s="542">
        <f t="shared" si="42"/>
        <v>4.0328023758099352E-2</v>
      </c>
      <c r="AB99" s="542">
        <f t="shared" si="42"/>
        <v>5.7370410367170626E-3</v>
      </c>
      <c r="AC99" s="542">
        <f t="shared" si="42"/>
        <v>8.4705723542116626E-2</v>
      </c>
      <c r="AD99" s="542">
        <f t="shared" si="42"/>
        <v>1.3026457883369331E-2</v>
      </c>
      <c r="AE99" s="542">
        <f t="shared" si="42"/>
        <v>1.1102861771058315E-2</v>
      </c>
      <c r="AF99" s="542">
        <f t="shared" si="42"/>
        <v>0</v>
      </c>
      <c r="AG99" s="542">
        <f t="shared" si="42"/>
        <v>6.8608261339092869E-2</v>
      </c>
      <c r="AH99" s="542">
        <f t="shared" si="42"/>
        <v>6.5031047516198703E-2</v>
      </c>
      <c r="AI99" s="542">
        <f t="shared" si="42"/>
        <v>3.5772138228941683E-3</v>
      </c>
      <c r="AJ99" s="542">
        <f t="shared" si="42"/>
        <v>0.18723002159827215</v>
      </c>
      <c r="AK99" s="542">
        <f t="shared" si="42"/>
        <v>0</v>
      </c>
      <c r="AL99" s="542">
        <f t="shared" si="42"/>
        <v>0.13323434125269978</v>
      </c>
      <c r="AM99" s="542">
        <f t="shared" si="42"/>
        <v>3.3781047516198703E-2</v>
      </c>
      <c r="AN99" s="542">
        <f t="shared" si="42"/>
        <v>1.9539686825053994E-2</v>
      </c>
      <c r="AO99" s="542">
        <f t="shared" si="42"/>
        <v>6.7494600431965439E-4</v>
      </c>
      <c r="AP99" s="542">
        <f t="shared" si="42"/>
        <v>0</v>
      </c>
      <c r="AQ99" s="542">
        <f t="shared" si="42"/>
        <v>3.5907127429805619E-2</v>
      </c>
      <c r="AR99" s="542">
        <f t="shared" si="42"/>
        <v>0</v>
      </c>
      <c r="AS99" s="542">
        <f t="shared" si="42"/>
        <v>1.7076133909287257E-2</v>
      </c>
      <c r="AT99" s="542">
        <f t="shared" si="42"/>
        <v>2.6322894168466521E-3</v>
      </c>
      <c r="AU99" s="542">
        <f t="shared" si="42"/>
        <v>1.3498920086393089E-4</v>
      </c>
      <c r="AV99" s="542">
        <f t="shared" si="42"/>
        <v>1.6063714902807776E-2</v>
      </c>
      <c r="AW99" s="542">
        <f t="shared" si="42"/>
        <v>0</v>
      </c>
      <c r="AX99" s="542">
        <f t="shared" si="42"/>
        <v>0</v>
      </c>
      <c r="AY99" s="542">
        <f t="shared" si="42"/>
        <v>8.4975701943844489E-2</v>
      </c>
      <c r="AZ99" s="542">
        <f t="shared" si="42"/>
        <v>0</v>
      </c>
      <c r="BA99" s="542">
        <f t="shared" si="42"/>
        <v>8.4975701943844489E-2</v>
      </c>
      <c r="BB99" s="542">
        <f t="shared" si="42"/>
        <v>0</v>
      </c>
      <c r="BC99" s="542">
        <f t="shared" si="42"/>
        <v>0</v>
      </c>
      <c r="BD99" s="542">
        <f t="shared" si="42"/>
        <v>0</v>
      </c>
      <c r="BE99" s="542">
        <f t="shared" si="42"/>
        <v>1.697489200863931E-2</v>
      </c>
      <c r="BF99" s="542">
        <f t="shared" si="42"/>
        <v>0</v>
      </c>
      <c r="BG99" s="542">
        <f t="shared" si="42"/>
        <v>0</v>
      </c>
      <c r="BH99" s="542">
        <f t="shared" si="42"/>
        <v>0</v>
      </c>
      <c r="BI99" s="542">
        <f t="shared" si="42"/>
        <v>7.8293736501079906E-3</v>
      </c>
      <c r="BJ99" s="542">
        <f t="shared" si="42"/>
        <v>9.1455183585313175E-3</v>
      </c>
      <c r="BK99" s="542">
        <f t="shared" si="42"/>
        <v>0</v>
      </c>
      <c r="BL99" s="542">
        <f t="shared" si="42"/>
        <v>0</v>
      </c>
      <c r="BM99" s="542">
        <f t="shared" si="42"/>
        <v>1.5186285097192225E-3</v>
      </c>
    </row>
  </sheetData>
  <mergeCells count="44">
    <mergeCell ref="AY56:AY57"/>
    <mergeCell ref="AZ56:BD56"/>
    <mergeCell ref="BE56:BE57"/>
    <mergeCell ref="BM56:BM57"/>
    <mergeCell ref="AG56:AG57"/>
    <mergeCell ref="AH56:AI56"/>
    <mergeCell ref="AJ56:AJ57"/>
    <mergeCell ref="AK56:AP56"/>
    <mergeCell ref="AQ56:AQ57"/>
    <mergeCell ref="AR56:AX56"/>
    <mergeCell ref="BF56:BL56"/>
    <mergeCell ref="Z56:AF56"/>
    <mergeCell ref="B56:B57"/>
    <mergeCell ref="C56:C57"/>
    <mergeCell ref="D56:E56"/>
    <mergeCell ref="F56:F57"/>
    <mergeCell ref="G56:L56"/>
    <mergeCell ref="M56:M57"/>
    <mergeCell ref="N56:R56"/>
    <mergeCell ref="S56:S57"/>
    <mergeCell ref="T56:X56"/>
    <mergeCell ref="Y56:Y57"/>
    <mergeCell ref="BM8:BM9"/>
    <mergeCell ref="AQ8:AQ9"/>
    <mergeCell ref="AR8:AX8"/>
    <mergeCell ref="AY8:AY9"/>
    <mergeCell ref="AZ8:BD8"/>
    <mergeCell ref="BE8:BE9"/>
    <mergeCell ref="BF8:BL8"/>
    <mergeCell ref="B8:B9"/>
    <mergeCell ref="C8:C9"/>
    <mergeCell ref="D8:E8"/>
    <mergeCell ref="AK8:AP8"/>
    <mergeCell ref="F8:F9"/>
    <mergeCell ref="G8:L8"/>
    <mergeCell ref="M8:M9"/>
    <mergeCell ref="N8:R8"/>
    <mergeCell ref="S8:S9"/>
    <mergeCell ref="T8:X8"/>
    <mergeCell ref="Y8:Y9"/>
    <mergeCell ref="Z8:AF8"/>
    <mergeCell ref="AG8:AG9"/>
    <mergeCell ref="AH8:AI8"/>
    <mergeCell ref="AJ8:AJ9"/>
  </mergeCells>
  <conditionalFormatting sqref="C58:BM99">
    <cfRule type="colorScale" priority="1">
      <colorScale>
        <cfvo type="min"/>
        <cfvo type="percentile" val="50"/>
        <cfvo type="max"/>
        <color rgb="FF5A8AC6"/>
        <color rgb="FFFCFCFF"/>
        <color rgb="FFF8696B"/>
      </colorScale>
    </cfRule>
  </conditionalFormatting>
  <hyperlinks>
    <hyperlink ref="A20" r:id="rId1" display="http://stats.oecd.org/OECDStat_Metadata/ShowMetadata.ashx?Dataset=EDU_GRAD_FIELD&amp;Coords=[COUNTRY].[DEU]&amp;ShowOnWeb=true&amp;Lang=en"/>
    <hyperlink ref="A24" r:id="rId2" display="http://stats.oecd.org/OECDStat_Metadata/ShowMetadata.ashx?Dataset=EDU_GRAD_FIELD&amp;Coords=[COUNTRY].[ISR]&amp;ShowOnWeb=true&amp;Lang=en"/>
    <hyperlink ref="A50" r:id="rId3" display="http://stats.oecd.org/OECDStat_Metadata/ShowMetadata.ashx?Dataset=EDU_GRAD_FIELD&amp;Coords=[COUNTRY].[LTU]&amp;ShowOnWeb=true&amp;Lang=en"/>
    <hyperlink ref="A68" r:id="rId4" display="http://stats.oecd.org/OECDStat_Metadata/ShowMetadata.ashx?Dataset=EDU_GRAD_FIELD&amp;Coords=[COUNTRY].[DEU]&amp;ShowOnWeb=true&amp;Lang=en"/>
    <hyperlink ref="A72" r:id="rId5" display="http://stats.oecd.org/OECDStat_Metadata/ShowMetadata.ashx?Dataset=EDU_GRAD_FIELD&amp;Coords=[COUNTRY].[ISR]&amp;ShowOnWeb=true&amp;Lang=en"/>
    <hyperlink ref="A98" r:id="rId6" display="http://stats.oecd.org/OECDStat_Metadata/ShowMetadata.ashx?Dataset=EDU_GRAD_FIELD&amp;Coords=[COUNTRY].[LTU]&amp;ShowOnWeb=true&amp;Lang=en"/>
  </hyperlinks>
  <pageMargins left="0.7" right="0.7" top="0.75" bottom="0.75" header="0.3" footer="0.3"/>
  <pageSetup paperSize="9" orientation="portrait" r:id="rId7"/>
  <legacyDrawing r:id="rId8"/>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95"/>
  <sheetViews>
    <sheetView zoomScale="70" zoomScaleNormal="70" workbookViewId="0">
      <selection activeCell="T33" sqref="T33"/>
    </sheetView>
  </sheetViews>
  <sheetFormatPr defaultRowHeight="15" x14ac:dyDescent="0.25"/>
  <cols>
    <col min="1" max="1" width="25.140625" customWidth="1"/>
    <col min="2" max="2" width="18" customWidth="1"/>
    <col min="3" max="3" width="16.140625" customWidth="1"/>
    <col min="4" max="4" width="20.85546875" customWidth="1"/>
    <col min="6" max="6" width="10" customWidth="1"/>
    <col min="9" max="9" width="10.7109375" customWidth="1"/>
    <col min="11" max="11" width="19.28515625" customWidth="1"/>
    <col min="12" max="12" width="17.42578125" customWidth="1"/>
    <col min="13" max="13" width="12.5703125" customWidth="1"/>
    <col min="14" max="14" width="13.85546875" customWidth="1"/>
    <col min="15" max="15" width="19.42578125" customWidth="1"/>
    <col min="16" max="26" width="13.85546875" customWidth="1"/>
  </cols>
  <sheetData>
    <row r="1" spans="1:24" x14ac:dyDescent="0.25">
      <c r="A1" s="6" t="s">
        <v>335</v>
      </c>
      <c r="Q1" s="84"/>
      <c r="R1" s="84"/>
      <c r="S1" s="84"/>
      <c r="T1" s="84"/>
      <c r="U1" s="84"/>
      <c r="V1" s="84"/>
    </row>
    <row r="2" spans="1:24" x14ac:dyDescent="0.25">
      <c r="A2" s="6" t="s">
        <v>21943</v>
      </c>
      <c r="Q2" s="84"/>
      <c r="R2" s="84"/>
      <c r="S2" s="84"/>
      <c r="T2" s="84"/>
      <c r="U2" s="84"/>
      <c r="V2" s="84"/>
    </row>
    <row r="3" spans="1:24" ht="10.5" customHeight="1" x14ac:dyDescent="0.25">
      <c r="Q3" s="84"/>
      <c r="R3" s="84"/>
      <c r="S3" s="84"/>
      <c r="T3" s="84"/>
      <c r="U3" s="84"/>
      <c r="V3" s="84"/>
    </row>
    <row r="4" spans="1:24" s="84" customFormat="1" ht="92.25" customHeight="1" x14ac:dyDescent="0.25">
      <c r="A4" s="103"/>
      <c r="B4" s="89" t="s">
        <v>582</v>
      </c>
      <c r="C4" s="120" t="s">
        <v>101</v>
      </c>
      <c r="D4" s="120" t="s">
        <v>102</v>
      </c>
      <c r="F4" s="83"/>
    </row>
    <row r="5" spans="1:24" ht="70.5" customHeight="1" x14ac:dyDescent="0.25">
      <c r="A5" s="105" t="s">
        <v>9</v>
      </c>
      <c r="B5" s="64" t="s">
        <v>583</v>
      </c>
      <c r="C5" s="114" t="s">
        <v>250</v>
      </c>
      <c r="D5" s="114" t="s">
        <v>287</v>
      </c>
      <c r="F5" s="71"/>
      <c r="I5" s="83"/>
      <c r="J5" s="83"/>
      <c r="X5" s="84"/>
    </row>
    <row r="6" spans="1:24" x14ac:dyDescent="0.25">
      <c r="A6" s="103" t="s">
        <v>19</v>
      </c>
      <c r="B6" s="98">
        <v>3.0869473755955799</v>
      </c>
      <c r="C6" s="116">
        <v>10.359837961095</v>
      </c>
      <c r="D6" s="116">
        <v>8.8535090690727696</v>
      </c>
      <c r="I6" s="46"/>
      <c r="J6" s="46"/>
      <c r="Q6" s="84"/>
      <c r="R6" s="84"/>
      <c r="S6" s="84"/>
      <c r="T6" s="84"/>
      <c r="U6" s="84"/>
      <c r="V6" s="84"/>
      <c r="W6" s="84"/>
      <c r="X6" s="84"/>
    </row>
    <row r="7" spans="1:24" x14ac:dyDescent="0.25">
      <c r="A7" s="103" t="s">
        <v>21</v>
      </c>
      <c r="B7" s="98">
        <v>2.4861651763722499</v>
      </c>
      <c r="C7" s="116">
        <v>11.543547798458601</v>
      </c>
      <c r="D7" s="116">
        <v>8.8716088328075706</v>
      </c>
      <c r="I7" s="46"/>
      <c r="J7" s="46"/>
    </row>
    <row r="8" spans="1:24" x14ac:dyDescent="0.25">
      <c r="A8" s="103" t="s">
        <v>45</v>
      </c>
      <c r="B8" s="98">
        <v>0.36685112666843001</v>
      </c>
      <c r="C8" s="116">
        <v>1.1078628081697799</v>
      </c>
      <c r="D8" s="116">
        <v>0.43003871064769</v>
      </c>
      <c r="I8" s="46"/>
      <c r="J8" s="46"/>
    </row>
    <row r="9" spans="1:24" x14ac:dyDescent="0.25">
      <c r="A9" s="103" t="s">
        <v>26</v>
      </c>
      <c r="B9" s="98">
        <v>1.6782972781590699</v>
      </c>
      <c r="C9" s="116">
        <v>7.1139688755764201</v>
      </c>
      <c r="D9" s="116">
        <v>4.5463238048926904</v>
      </c>
      <c r="I9" s="46"/>
      <c r="J9" s="46"/>
    </row>
    <row r="10" spans="1:24" x14ac:dyDescent="0.25">
      <c r="A10" s="103" t="s">
        <v>17</v>
      </c>
      <c r="B10" s="98">
        <v>2.8712531982679299</v>
      </c>
      <c r="C10" s="116">
        <v>14.9187744798345</v>
      </c>
      <c r="D10" s="116">
        <v>13.171220658842399</v>
      </c>
      <c r="I10" s="46"/>
      <c r="J10" s="46"/>
    </row>
    <row r="11" spans="1:24" s="84" customFormat="1" x14ac:dyDescent="0.25">
      <c r="A11" s="524" t="s">
        <v>34</v>
      </c>
      <c r="B11" s="619">
        <v>1.2467900528534401</v>
      </c>
      <c r="C11" s="619">
        <v>6.9441331839282903</v>
      </c>
      <c r="D11" s="619">
        <v>2.8033326303793098</v>
      </c>
      <c r="F11" s="262"/>
      <c r="I11" s="46"/>
      <c r="J11" s="46"/>
    </row>
    <row r="12" spans="1:24" s="84" customFormat="1" x14ac:dyDescent="0.25">
      <c r="A12" s="103" t="s">
        <v>15</v>
      </c>
      <c r="B12" s="98">
        <v>2.7464511315132101</v>
      </c>
      <c r="C12" s="116">
        <v>14.268457442581299</v>
      </c>
      <c r="D12" s="116">
        <v>11.495289978436</v>
      </c>
      <c r="F12" s="262"/>
      <c r="I12" s="46"/>
      <c r="J12" s="46"/>
    </row>
    <row r="13" spans="1:24" s="84" customFormat="1" x14ac:dyDescent="0.25">
      <c r="A13" s="103" t="s">
        <v>339</v>
      </c>
      <c r="B13" s="98">
        <v>2.24775882885264</v>
      </c>
      <c r="C13" s="116">
        <v>10.1199787708683</v>
      </c>
      <c r="D13" s="116">
        <v>8.9029824779901308</v>
      </c>
      <c r="F13" s="262"/>
      <c r="I13" s="46"/>
      <c r="J13" s="46"/>
    </row>
    <row r="14" spans="1:24" s="84" customFormat="1" x14ac:dyDescent="0.25">
      <c r="A14" s="103" t="s">
        <v>20</v>
      </c>
      <c r="B14" s="98">
        <v>2.9394946009128402</v>
      </c>
      <c r="C14" s="116">
        <v>9.1851368073697301</v>
      </c>
      <c r="D14" s="116">
        <v>7.4672722668861198</v>
      </c>
      <c r="F14" s="262"/>
      <c r="I14" s="46"/>
      <c r="J14" s="46"/>
      <c r="K14" s="46"/>
    </row>
    <row r="15" spans="1:24" s="84" customFormat="1" x14ac:dyDescent="0.25">
      <c r="A15" s="103" t="s">
        <v>44</v>
      </c>
      <c r="B15" s="98">
        <v>0.99488939361041995</v>
      </c>
      <c r="C15" s="116">
        <v>7.1073824657902103</v>
      </c>
      <c r="D15" s="116">
        <v>1.7405329921561401</v>
      </c>
    </row>
    <row r="16" spans="1:24" s="84" customFormat="1" x14ac:dyDescent="0.25">
      <c r="A16" s="103" t="s">
        <v>35</v>
      </c>
      <c r="B16" s="98">
        <v>1.20606420269495</v>
      </c>
      <c r="C16" s="116">
        <v>5.8357077740610404</v>
      </c>
      <c r="D16" s="116">
        <v>4.5601345257007999</v>
      </c>
    </row>
    <row r="17" spans="1:4" s="84" customFormat="1" x14ac:dyDescent="0.25">
      <c r="A17" s="103" t="s">
        <v>29</v>
      </c>
      <c r="B17" s="98">
        <v>2.1019761275892801</v>
      </c>
      <c r="C17" s="116">
        <v>11.573976915005201</v>
      </c>
      <c r="D17" s="116">
        <v>5.9429824561403501</v>
      </c>
    </row>
    <row r="18" spans="1:4" s="84" customFormat="1" x14ac:dyDescent="0.25">
      <c r="A18" s="103" t="s">
        <v>33</v>
      </c>
      <c r="B18" s="98">
        <v>1.1768095613673399</v>
      </c>
      <c r="C18" s="116">
        <v>12.8543841208536</v>
      </c>
      <c r="D18" s="116">
        <v>7.3586978690368898</v>
      </c>
    </row>
    <row r="19" spans="1:4" x14ac:dyDescent="0.25">
      <c r="A19" s="103" t="s">
        <v>36</v>
      </c>
      <c r="B19" s="98">
        <v>1.2859846947628399</v>
      </c>
      <c r="C19" s="116">
        <v>5.1058872846582402</v>
      </c>
      <c r="D19" s="116">
        <v>2.7536271438084698</v>
      </c>
    </row>
    <row r="20" spans="1:4" x14ac:dyDescent="0.25">
      <c r="A20" s="103" t="s">
        <v>14</v>
      </c>
      <c r="B20" s="98">
        <v>3.1408060012725501</v>
      </c>
      <c r="C20" s="116">
        <v>9.9558128403039596</v>
      </c>
      <c r="D20" s="116">
        <v>9.3501742657120097</v>
      </c>
    </row>
    <row r="21" spans="1:4" x14ac:dyDescent="0.25">
      <c r="A21" s="103" t="s">
        <v>12</v>
      </c>
      <c r="B21" s="98">
        <v>4.2387106531125101</v>
      </c>
      <c r="C21" s="116">
        <v>13.771198863662301</v>
      </c>
      <c r="D21" s="116">
        <v>13.7801035108108</v>
      </c>
    </row>
    <row r="22" spans="1:4" x14ac:dyDescent="0.25">
      <c r="A22" s="103" t="s">
        <v>87</v>
      </c>
      <c r="B22" s="98">
        <v>0.44289879184912001</v>
      </c>
      <c r="C22" s="116">
        <v>3.56078603336847</v>
      </c>
      <c r="D22" s="116">
        <v>0.84764183420065997</v>
      </c>
    </row>
    <row r="23" spans="1:4" x14ac:dyDescent="0.25">
      <c r="A23" s="103" t="s">
        <v>38</v>
      </c>
      <c r="B23" s="98">
        <v>1.24366149111428</v>
      </c>
      <c r="C23" s="116">
        <v>6.0264866576967098</v>
      </c>
      <c r="D23" s="116">
        <v>2.9464301775764801</v>
      </c>
    </row>
    <row r="24" spans="1:4" x14ac:dyDescent="0.25">
      <c r="A24" s="103" t="s">
        <v>27</v>
      </c>
      <c r="B24" s="98">
        <v>2.0324746207522799</v>
      </c>
      <c r="C24" s="116">
        <v>9.2421076283563703</v>
      </c>
      <c r="D24" s="116">
        <v>7.8668431708456596</v>
      </c>
    </row>
    <row r="25" spans="1:4" x14ac:dyDescent="0.25">
      <c r="A25" s="103" t="s">
        <v>305</v>
      </c>
      <c r="B25" s="90">
        <v>1.2774324243808499</v>
      </c>
      <c r="C25" s="116">
        <v>7.9412264311194196</v>
      </c>
      <c r="D25" s="123">
        <v>3.9872956370347201</v>
      </c>
    </row>
    <row r="26" spans="1:4" x14ac:dyDescent="0.25">
      <c r="A26" s="103" t="s">
        <v>30</v>
      </c>
      <c r="B26" s="98">
        <v>2.0381568107096801</v>
      </c>
      <c r="C26" s="116">
        <v>11.055671791214699</v>
      </c>
      <c r="D26" s="116">
        <v>7.8851567663662196</v>
      </c>
    </row>
    <row r="27" spans="1:4" x14ac:dyDescent="0.25">
      <c r="A27" s="103" t="s">
        <v>306</v>
      </c>
      <c r="B27" s="98">
        <v>1.00371125357899</v>
      </c>
      <c r="C27" s="112">
        <v>5.1718221665623103</v>
      </c>
      <c r="D27" s="116">
        <v>2.2967768740312202</v>
      </c>
    </row>
    <row r="28" spans="1:4" x14ac:dyDescent="0.25">
      <c r="A28" s="103" t="s">
        <v>37</v>
      </c>
      <c r="B28" s="98">
        <v>1.2677970719844001</v>
      </c>
      <c r="C28" s="116">
        <v>8.7949760213285604</v>
      </c>
      <c r="D28" s="116">
        <v>3.56349838897918</v>
      </c>
    </row>
    <row r="29" spans="1:4" x14ac:dyDescent="0.25">
      <c r="A29" s="103" t="s">
        <v>43</v>
      </c>
      <c r="B29" s="98">
        <v>0.78965333622759004</v>
      </c>
      <c r="C29" s="116">
        <v>6.0704766737054499</v>
      </c>
      <c r="D29" s="116">
        <v>1.5540892259752499</v>
      </c>
    </row>
    <row r="30" spans="1:4" x14ac:dyDescent="0.25">
      <c r="A30" s="103" t="s">
        <v>22</v>
      </c>
      <c r="B30" s="98">
        <v>2.0020216815651599</v>
      </c>
      <c r="C30" s="116">
        <v>8.4422215275607009</v>
      </c>
      <c r="D30" s="116">
        <v>5.8025171921629699</v>
      </c>
    </row>
    <row r="31" spans="1:4" x14ac:dyDescent="0.25">
      <c r="A31" s="103" t="s">
        <v>39</v>
      </c>
      <c r="B31" s="98">
        <v>1.1896949724726</v>
      </c>
      <c r="C31" s="116">
        <v>6.64630424613211</v>
      </c>
      <c r="D31" s="116">
        <v>3.3311485320429401</v>
      </c>
    </row>
    <row r="32" spans="1:4" x14ac:dyDescent="0.25">
      <c r="A32" s="103" t="s">
        <v>16</v>
      </c>
      <c r="B32" s="98">
        <v>3.2549022634842601</v>
      </c>
      <c r="C32" s="116">
        <v>14.418239627235399</v>
      </c>
      <c r="D32" s="116">
        <v>14.615702745607299</v>
      </c>
    </row>
    <row r="33" spans="1:26" x14ac:dyDescent="0.25">
      <c r="A33" s="103" t="s">
        <v>307</v>
      </c>
      <c r="B33" s="98">
        <v>3.3742973598343902</v>
      </c>
      <c r="C33" s="116">
        <v>8.8085224935047997</v>
      </c>
      <c r="D33" s="116">
        <v>5.9451853589813002</v>
      </c>
    </row>
    <row r="34" spans="1:26" x14ac:dyDescent="0.25">
      <c r="A34" s="103" t="s">
        <v>308</v>
      </c>
      <c r="B34" s="98">
        <v>0.88150300576531004</v>
      </c>
      <c r="C34" s="116">
        <v>3.6141573325795702</v>
      </c>
      <c r="D34" s="116">
        <v>2.05597903306036</v>
      </c>
    </row>
    <row r="35" spans="1:26" x14ac:dyDescent="0.25">
      <c r="A35" s="103" t="s">
        <v>31</v>
      </c>
      <c r="B35" s="98">
        <v>1.6884742152415</v>
      </c>
      <c r="C35" s="116">
        <v>9.1819174805193509</v>
      </c>
      <c r="D35" s="116">
        <v>4.7502603933967196</v>
      </c>
    </row>
    <row r="36" spans="1:26" x14ac:dyDescent="0.25">
      <c r="A36" s="103" t="s">
        <v>341</v>
      </c>
      <c r="B36" s="98">
        <v>2.7441793661297802</v>
      </c>
      <c r="C36" s="116">
        <v>9.1389215998834494</v>
      </c>
      <c r="D36" s="116">
        <v>9.3599725211815894</v>
      </c>
    </row>
    <row r="37" spans="1:26" x14ac:dyDescent="0.25">
      <c r="A37" s="524" t="s">
        <v>203</v>
      </c>
      <c r="B37" s="619">
        <v>1.9364549809456899</v>
      </c>
      <c r="C37" s="619">
        <v>8.1370174486997104</v>
      </c>
      <c r="D37" s="619">
        <v>5.4456883639043197</v>
      </c>
      <c r="F37">
        <f>D37/D11</f>
        <v>1.9425765979000078</v>
      </c>
      <c r="G37" s="45">
        <f>C37/$C$11</f>
        <v>1.1717830337027906</v>
      </c>
    </row>
    <row r="38" spans="1:26" x14ac:dyDescent="0.25">
      <c r="A38" s="524" t="s">
        <v>286</v>
      </c>
      <c r="B38" s="619">
        <v>2.08719089629321</v>
      </c>
      <c r="C38" s="619">
        <v>8.8930241228363105</v>
      </c>
      <c r="D38" s="619">
        <v>6.2649645616343399</v>
      </c>
      <c r="F38">
        <f>D38/D11</f>
        <v>2.2348273957010405</v>
      </c>
      <c r="G38" s="45">
        <f>C38/$C$11</f>
        <v>1.2806528744895895</v>
      </c>
    </row>
    <row r="39" spans="1:26" x14ac:dyDescent="0.25">
      <c r="A39" s="524" t="s">
        <v>342</v>
      </c>
      <c r="B39" s="619">
        <v>2.34936234152357</v>
      </c>
      <c r="C39" s="619">
        <v>8.2899683707795901</v>
      </c>
      <c r="D39" s="619">
        <v>6.8942084530722001</v>
      </c>
      <c r="F39">
        <f>D39/D11</f>
        <v>2.4592901956623558</v>
      </c>
      <c r="G39" s="45">
        <f>C39/$C$11</f>
        <v>1.1938089537173828</v>
      </c>
    </row>
    <row r="40" spans="1:26" x14ac:dyDescent="0.25">
      <c r="A40" s="103" t="s">
        <v>46</v>
      </c>
      <c r="B40" s="98">
        <v>0.48406327694092999</v>
      </c>
      <c r="C40" s="116">
        <v>2.1358740679370301</v>
      </c>
      <c r="D40" s="116">
        <v>0.66758298398735005</v>
      </c>
    </row>
    <row r="41" spans="1:26" x14ac:dyDescent="0.25">
      <c r="A41" s="103" t="s">
        <v>40</v>
      </c>
      <c r="B41" s="98">
        <v>1.0969028069659199</v>
      </c>
      <c r="C41" s="116">
        <v>5.9243849543464204</v>
      </c>
      <c r="D41" s="116">
        <v>3.6495487712978099</v>
      </c>
    </row>
    <row r="42" spans="1:26" x14ac:dyDescent="0.25">
      <c r="A42" s="103" t="s">
        <v>279</v>
      </c>
      <c r="B42" s="98">
        <v>2.1176284727800798</v>
      </c>
      <c r="C42" s="116">
        <v>2.1805546177338502</v>
      </c>
      <c r="D42" s="116" t="s">
        <v>63</v>
      </c>
    </row>
    <row r="43" spans="1:26" x14ac:dyDescent="0.25">
      <c r="A43" s="103" t="s">
        <v>343</v>
      </c>
      <c r="B43" s="98" t="s">
        <v>614</v>
      </c>
      <c r="C43" s="116">
        <v>1.66189242811483</v>
      </c>
      <c r="D43" s="116" t="s">
        <v>63</v>
      </c>
    </row>
    <row r="44" spans="1:26" x14ac:dyDescent="0.25">
      <c r="A44" s="103" t="s">
        <v>310</v>
      </c>
      <c r="B44" s="98" t="s">
        <v>614</v>
      </c>
      <c r="C44" s="116">
        <v>13.1099524483012</v>
      </c>
      <c r="D44" s="116">
        <v>10.4849697547647</v>
      </c>
    </row>
    <row r="46" spans="1:26" x14ac:dyDescent="0.25">
      <c r="A46" s="6" t="s">
        <v>93</v>
      </c>
      <c r="B46" s="6"/>
      <c r="C46" s="6"/>
      <c r="O46" s="84"/>
      <c r="P46" s="84"/>
      <c r="Q46" s="84"/>
      <c r="R46" s="84"/>
      <c r="S46" s="84"/>
      <c r="T46" s="84"/>
      <c r="U46" s="84"/>
      <c r="V46" s="84"/>
      <c r="W46" s="84"/>
      <c r="X46" s="84"/>
      <c r="Y46" s="84"/>
      <c r="Z46" s="84"/>
    </row>
    <row r="47" spans="1:26" s="84" customFormat="1" x14ac:dyDescent="0.25">
      <c r="O47"/>
      <c r="P47"/>
      <c r="Q47"/>
      <c r="R47"/>
      <c r="S47"/>
      <c r="T47"/>
      <c r="U47"/>
      <c r="V47"/>
      <c r="W47"/>
      <c r="X47"/>
      <c r="Y47"/>
      <c r="Z47"/>
    </row>
    <row r="48" spans="1:26" s="84" customFormat="1" ht="58.5" customHeight="1" x14ac:dyDescent="0.25">
      <c r="A48" s="1112"/>
      <c r="B48" s="1112"/>
      <c r="C48" s="1096" t="s">
        <v>250</v>
      </c>
      <c r="D48" s="1096"/>
      <c r="E48" s="1096"/>
      <c r="F48" s="1096"/>
      <c r="G48" s="1096"/>
      <c r="H48" s="1133" t="s">
        <v>287</v>
      </c>
      <c r="I48" s="1134"/>
      <c r="J48" s="1134"/>
      <c r="K48" s="1134"/>
      <c r="L48" s="1135"/>
      <c r="N48"/>
      <c r="O48"/>
      <c r="P48"/>
      <c r="Q48"/>
      <c r="R48"/>
      <c r="S48"/>
      <c r="T48"/>
      <c r="U48"/>
      <c r="V48"/>
    </row>
    <row r="49" spans="1:12" ht="44.25" customHeight="1" x14ac:dyDescent="0.25">
      <c r="A49" s="1112"/>
      <c r="B49" s="1112"/>
      <c r="C49" s="146" t="s">
        <v>101</v>
      </c>
      <c r="D49" s="146"/>
      <c r="E49" s="146"/>
      <c r="F49" s="146"/>
      <c r="G49" s="146"/>
      <c r="H49" s="1130" t="s">
        <v>102</v>
      </c>
      <c r="I49" s="1131"/>
      <c r="J49" s="1131"/>
      <c r="K49" s="1131"/>
      <c r="L49" s="1132"/>
    </row>
    <row r="50" spans="1:12" x14ac:dyDescent="0.25">
      <c r="A50" s="86"/>
      <c r="B50" s="86"/>
      <c r="C50" s="86" t="s">
        <v>53</v>
      </c>
      <c r="D50" s="86" t="s">
        <v>54</v>
      </c>
      <c r="E50" s="86" t="s">
        <v>55</v>
      </c>
      <c r="F50" s="86" t="s">
        <v>195</v>
      </c>
      <c r="G50" s="86" t="s">
        <v>313</v>
      </c>
      <c r="H50" s="86" t="s">
        <v>53</v>
      </c>
      <c r="I50" s="86" t="s">
        <v>54</v>
      </c>
      <c r="J50" s="86" t="s">
        <v>55</v>
      </c>
      <c r="K50" s="86" t="s">
        <v>195</v>
      </c>
      <c r="L50" s="86" t="s">
        <v>313</v>
      </c>
    </row>
    <row r="51" spans="1:12" x14ac:dyDescent="0.25">
      <c r="A51" s="86" t="s">
        <v>19</v>
      </c>
      <c r="B51" s="86" t="s">
        <v>19</v>
      </c>
      <c r="C51" s="90">
        <v>9.4409487391680695</v>
      </c>
      <c r="D51" s="90">
        <v>9.5800482016792401</v>
      </c>
      <c r="E51" s="90">
        <v>10.0065729242471</v>
      </c>
      <c r="F51" s="90">
        <v>10.1653069987119</v>
      </c>
      <c r="G51" s="90">
        <v>10.359837961095</v>
      </c>
      <c r="H51" s="67">
        <v>7.9447965999552004</v>
      </c>
      <c r="I51" s="67">
        <v>8.1080808780469393</v>
      </c>
      <c r="J51" s="67">
        <v>8.4971520191653909</v>
      </c>
      <c r="K51" s="67">
        <v>8.6799997508610893</v>
      </c>
      <c r="L51" s="67">
        <v>8.8535090690727696</v>
      </c>
    </row>
    <row r="52" spans="1:12" x14ac:dyDescent="0.25">
      <c r="A52" s="86" t="s">
        <v>105</v>
      </c>
      <c r="B52" s="86" t="s">
        <v>21</v>
      </c>
      <c r="C52" s="90">
        <v>10.010098570832699</v>
      </c>
      <c r="D52" s="90">
        <v>10.209902647460501</v>
      </c>
      <c r="E52" s="90">
        <v>11.144736842105299</v>
      </c>
      <c r="F52" s="90">
        <v>11.5591783501793</v>
      </c>
      <c r="G52" s="90">
        <v>11.543547798458601</v>
      </c>
      <c r="H52" s="67">
        <v>7.5116048276082896</v>
      </c>
      <c r="I52" s="67">
        <v>7.6560435665259599</v>
      </c>
      <c r="J52" s="67">
        <v>8.8184716452516696</v>
      </c>
      <c r="K52" s="67">
        <v>9.0950905548279994</v>
      </c>
      <c r="L52" s="67">
        <v>8.8716088328075706</v>
      </c>
    </row>
    <row r="53" spans="1:12" x14ac:dyDescent="0.25">
      <c r="A53" s="86" t="s">
        <v>106</v>
      </c>
      <c r="B53" s="86" t="s">
        <v>32</v>
      </c>
      <c r="C53" s="90">
        <v>9.1045279814934705</v>
      </c>
      <c r="D53" s="90">
        <v>9.0715301661177392</v>
      </c>
      <c r="E53" s="90">
        <v>8.9595972409813296</v>
      </c>
      <c r="F53" s="90" t="s">
        <v>63</v>
      </c>
      <c r="G53" s="90" t="s">
        <v>63</v>
      </c>
      <c r="H53" s="67">
        <v>7.1563036903568404</v>
      </c>
      <c r="I53" s="67">
        <v>6.98963298236347</v>
      </c>
      <c r="J53" s="67">
        <v>6.8555653141022903</v>
      </c>
      <c r="K53" s="67" t="s">
        <v>63</v>
      </c>
      <c r="L53" s="67" t="s">
        <v>63</v>
      </c>
    </row>
    <row r="54" spans="1:12" x14ac:dyDescent="0.25">
      <c r="A54" s="86" t="s">
        <v>107</v>
      </c>
      <c r="B54" s="86" t="s">
        <v>45</v>
      </c>
      <c r="C54" s="90">
        <v>0.89278341038033004</v>
      </c>
      <c r="D54" s="90">
        <v>0.75834852390389995</v>
      </c>
      <c r="E54" s="90">
        <v>0.96053392454000996</v>
      </c>
      <c r="F54" s="90">
        <v>1.0207292855430601</v>
      </c>
      <c r="G54" s="90">
        <v>1.1078628081697799</v>
      </c>
      <c r="H54" s="67">
        <v>0.34891187825982001</v>
      </c>
      <c r="I54" s="67">
        <v>0.23974502941324</v>
      </c>
      <c r="J54" s="67">
        <v>0.37442850474763001</v>
      </c>
      <c r="K54" s="67">
        <v>0.36964216682361001</v>
      </c>
      <c r="L54" s="67">
        <v>0.43003871064769</v>
      </c>
    </row>
    <row r="55" spans="1:12" x14ac:dyDescent="0.25">
      <c r="A55" s="86" t="s">
        <v>108</v>
      </c>
      <c r="B55" s="86" t="s">
        <v>26</v>
      </c>
      <c r="C55" s="90">
        <v>6.5586653932583001</v>
      </c>
      <c r="D55" s="90">
        <v>6.7450453952327596</v>
      </c>
      <c r="E55" s="90">
        <v>7.0542048911257398</v>
      </c>
      <c r="F55" s="90">
        <v>7.3488301945632903</v>
      </c>
      <c r="G55" s="90">
        <v>7.1139688755764201</v>
      </c>
      <c r="H55" s="67">
        <v>3.6882290600141299</v>
      </c>
      <c r="I55" s="67">
        <v>4.0046504529373603</v>
      </c>
      <c r="J55" s="67">
        <v>4.3635303418811802</v>
      </c>
      <c r="K55" s="67">
        <v>4.60139200480093</v>
      </c>
      <c r="L55" s="67">
        <v>4.5463238048926904</v>
      </c>
    </row>
    <row r="56" spans="1:12" x14ac:dyDescent="0.25">
      <c r="A56" s="86" t="s">
        <v>109</v>
      </c>
      <c r="B56" s="86" t="s">
        <v>17</v>
      </c>
      <c r="C56" s="90">
        <v>14.486089229738299</v>
      </c>
      <c r="D56" s="90">
        <v>14.411530062684299</v>
      </c>
      <c r="E56" s="90">
        <v>14.822459091387399</v>
      </c>
      <c r="F56" s="90">
        <v>14.9981563845481</v>
      </c>
      <c r="G56" s="90">
        <v>14.9187744798345</v>
      </c>
      <c r="H56" s="67">
        <v>13.421516570293701</v>
      </c>
      <c r="I56" s="67">
        <v>12.8801218109791</v>
      </c>
      <c r="J56" s="67">
        <v>13.0356510784385</v>
      </c>
      <c r="K56" s="67">
        <v>13.1453578669196</v>
      </c>
      <c r="L56" s="67">
        <v>13.171220658842399</v>
      </c>
    </row>
    <row r="57" spans="1:12" x14ac:dyDescent="0.25">
      <c r="A57" s="86" t="s">
        <v>110</v>
      </c>
      <c r="B57" s="86" t="s">
        <v>34</v>
      </c>
      <c r="C57" s="90">
        <v>7.72030328559394</v>
      </c>
      <c r="D57" s="90">
        <v>7.3339990014977596</v>
      </c>
      <c r="E57" s="90">
        <v>7.1410404624277497</v>
      </c>
      <c r="F57" s="90">
        <v>6.72178519826618</v>
      </c>
      <c r="G57" s="90">
        <v>6.9441331839282903</v>
      </c>
      <c r="H57" s="67">
        <v>3.2026143790849702</v>
      </c>
      <c r="I57" s="67">
        <v>3.06176665928714</v>
      </c>
      <c r="J57" s="67">
        <v>2.797264504743</v>
      </c>
      <c r="K57" s="67">
        <v>2.4573378839590401</v>
      </c>
      <c r="L57" s="67">
        <v>2.8033326303793098</v>
      </c>
    </row>
    <row r="58" spans="1:12" x14ac:dyDescent="0.25">
      <c r="A58" s="86" t="s">
        <v>111</v>
      </c>
      <c r="B58" s="86" t="s">
        <v>15</v>
      </c>
      <c r="C58" s="90">
        <v>15.9475094577554</v>
      </c>
      <c r="D58" s="90">
        <v>15.5565169074456</v>
      </c>
      <c r="E58" s="90">
        <v>15.2664406779661</v>
      </c>
      <c r="F58" s="90">
        <v>14.981749930114599</v>
      </c>
      <c r="G58" s="90">
        <v>14.268457442581299</v>
      </c>
      <c r="H58" s="67">
        <v>13.0222172477475</v>
      </c>
      <c r="I58" s="67">
        <v>12.5994224889594</v>
      </c>
      <c r="J58" s="67">
        <v>12.159383179697301</v>
      </c>
      <c r="K58" s="67">
        <v>12.1748799451178</v>
      </c>
      <c r="L58" s="67">
        <v>11.495289978436</v>
      </c>
    </row>
    <row r="59" spans="1:12" x14ac:dyDescent="0.25">
      <c r="A59" s="86" t="s">
        <v>112</v>
      </c>
      <c r="B59" s="86" t="s">
        <v>23</v>
      </c>
      <c r="C59" s="90">
        <v>9.5241125620746807</v>
      </c>
      <c r="D59" s="90">
        <v>9.7411496844268299</v>
      </c>
      <c r="E59" s="90">
        <v>9.9284795893763906</v>
      </c>
      <c r="F59" s="90">
        <v>10.1199787708683</v>
      </c>
      <c r="G59" s="90" t="s">
        <v>63</v>
      </c>
      <c r="H59" s="67">
        <v>8.4281095063591298</v>
      </c>
      <c r="I59" s="67">
        <v>8.7040443773584908</v>
      </c>
      <c r="J59" s="67">
        <v>8.6940191249193699</v>
      </c>
      <c r="K59" s="67">
        <v>8.9029824779901308</v>
      </c>
      <c r="L59" s="67" t="s">
        <v>63</v>
      </c>
    </row>
    <row r="60" spans="1:12" x14ac:dyDescent="0.25">
      <c r="A60" s="86" t="s">
        <v>113</v>
      </c>
      <c r="B60" s="86" t="s">
        <v>20</v>
      </c>
      <c r="C60" s="90">
        <v>8.3787594208411598</v>
      </c>
      <c r="D60" s="90">
        <v>8.3759869916585892</v>
      </c>
      <c r="E60" s="90">
        <v>8.2471644169478804</v>
      </c>
      <c r="F60" s="90">
        <v>9.0083818988135302</v>
      </c>
      <c r="G60" s="90">
        <v>9.1851368073697301</v>
      </c>
      <c r="H60" s="67">
        <v>6.48063500308412</v>
      </c>
      <c r="I60" s="67">
        <v>6.4183904330963202</v>
      </c>
      <c r="J60" s="67">
        <v>6.3642965009799797</v>
      </c>
      <c r="K60" s="67">
        <v>7.3794878352888498</v>
      </c>
      <c r="L60" s="67">
        <v>7.4672722668861198</v>
      </c>
    </row>
    <row r="61" spans="1:12" x14ac:dyDescent="0.25">
      <c r="A61" s="86" t="s">
        <v>114</v>
      </c>
      <c r="B61" s="86" t="s">
        <v>44</v>
      </c>
      <c r="C61" s="90">
        <v>6.0410793060450096</v>
      </c>
      <c r="D61" s="90">
        <v>7.3112493458751899</v>
      </c>
      <c r="E61" s="90">
        <v>7.4705873233689202</v>
      </c>
      <c r="F61" s="90">
        <v>8.6343291453636208</v>
      </c>
      <c r="G61" s="90">
        <v>7.1073824657902103</v>
      </c>
      <c r="H61" s="67">
        <v>1.381046422534</v>
      </c>
      <c r="I61" s="67">
        <v>1.3681350739092899</v>
      </c>
      <c r="J61" s="67">
        <v>1.60574575963108</v>
      </c>
      <c r="K61" s="67">
        <v>1.6307507445259699</v>
      </c>
      <c r="L61" s="67">
        <v>1.7405329921561401</v>
      </c>
    </row>
    <row r="62" spans="1:12" x14ac:dyDescent="0.25">
      <c r="A62" s="86" t="s">
        <v>115</v>
      </c>
      <c r="B62" s="86" t="s">
        <v>35</v>
      </c>
      <c r="C62" s="90">
        <v>5.9913938278866103</v>
      </c>
      <c r="D62" s="90">
        <v>6.2256232709710098</v>
      </c>
      <c r="E62" s="90">
        <v>6.2168868890876396</v>
      </c>
      <c r="F62" s="90">
        <v>5.8764556216877297</v>
      </c>
      <c r="G62" s="90">
        <v>5.8357077740610404</v>
      </c>
      <c r="H62" s="67">
        <v>4.3210066041414503</v>
      </c>
      <c r="I62" s="67">
        <v>4.6830586257314701</v>
      </c>
      <c r="J62" s="67">
        <v>4.8566921925952702</v>
      </c>
      <c r="K62" s="67">
        <v>4.6234059541813304</v>
      </c>
      <c r="L62" s="67">
        <v>4.5601345257007999</v>
      </c>
    </row>
    <row r="63" spans="1:12" x14ac:dyDescent="0.25">
      <c r="A63" s="86" t="s">
        <v>116</v>
      </c>
      <c r="B63" s="86" t="s">
        <v>29</v>
      </c>
      <c r="C63" s="90" t="s">
        <v>63</v>
      </c>
      <c r="D63" s="90">
        <v>10.5604</v>
      </c>
      <c r="E63" s="90" t="s">
        <v>63</v>
      </c>
      <c r="F63" s="90">
        <v>10.5848666303756</v>
      </c>
      <c r="G63" s="90">
        <v>11.573976915005201</v>
      </c>
      <c r="H63" s="67" t="s">
        <v>63</v>
      </c>
      <c r="I63" s="67">
        <v>5.2893548387096798</v>
      </c>
      <c r="J63" s="67" t="s">
        <v>63</v>
      </c>
      <c r="K63" s="67">
        <v>6.21559633027523</v>
      </c>
      <c r="L63" s="67">
        <v>5.9429824561403501</v>
      </c>
    </row>
    <row r="64" spans="1:12" x14ac:dyDescent="0.25">
      <c r="A64" s="86" t="s">
        <v>117</v>
      </c>
      <c r="B64" s="86" t="s">
        <v>33</v>
      </c>
      <c r="C64" s="90">
        <v>8.7310956094783307</v>
      </c>
      <c r="D64" s="90">
        <v>8.8270003720647505</v>
      </c>
      <c r="E64" s="90">
        <v>10.6818662035343</v>
      </c>
      <c r="F64" s="90">
        <v>12.808320054689601</v>
      </c>
      <c r="G64" s="90">
        <v>12.8543841208536</v>
      </c>
      <c r="H64" s="67">
        <v>7.1875345342026797</v>
      </c>
      <c r="I64" s="67">
        <v>7.6854060597429399</v>
      </c>
      <c r="J64" s="67">
        <v>7.7998826045029599</v>
      </c>
      <c r="K64" s="67">
        <v>7.6937222876836397</v>
      </c>
      <c r="L64" s="67">
        <v>7.3586978690368898</v>
      </c>
    </row>
    <row r="65" spans="1:12" x14ac:dyDescent="0.25">
      <c r="A65" s="86" t="s">
        <v>118</v>
      </c>
      <c r="B65" s="86" t="s">
        <v>13</v>
      </c>
      <c r="C65" s="90">
        <v>17.427117172802902</v>
      </c>
      <c r="D65" s="90" t="s">
        <v>63</v>
      </c>
      <c r="E65" s="90" t="s">
        <v>63</v>
      </c>
      <c r="F65" s="90" t="s">
        <v>63</v>
      </c>
      <c r="G65" s="90" t="s">
        <v>63</v>
      </c>
      <c r="H65" s="67">
        <v>22.810883413758098</v>
      </c>
      <c r="I65" s="67">
        <v>21.665154831354101</v>
      </c>
      <c r="J65" s="67">
        <v>23.090730603647302</v>
      </c>
      <c r="K65" s="67">
        <v>23.083770389260501</v>
      </c>
      <c r="L65" s="67" t="s">
        <v>63</v>
      </c>
    </row>
    <row r="66" spans="1:12" x14ac:dyDescent="0.25">
      <c r="A66" s="86" t="s">
        <v>119</v>
      </c>
      <c r="B66" s="86" t="s">
        <v>36</v>
      </c>
      <c r="C66" s="90">
        <v>4.4698442951285697</v>
      </c>
      <c r="D66" s="90">
        <v>4.77590162316839</v>
      </c>
      <c r="E66" s="90">
        <v>4.8556250359499398</v>
      </c>
      <c r="F66" s="90">
        <v>5.13819551879957</v>
      </c>
      <c r="G66" s="90">
        <v>5.1058872846582402</v>
      </c>
      <c r="H66" s="67">
        <v>2.2298148449801798</v>
      </c>
      <c r="I66" s="67">
        <v>2.39549639144614</v>
      </c>
      <c r="J66" s="67">
        <v>2.4721394866302999</v>
      </c>
      <c r="K66" s="67">
        <v>2.7965444678258899</v>
      </c>
      <c r="L66" s="67">
        <v>2.7536271438084698</v>
      </c>
    </row>
    <row r="67" spans="1:12" x14ac:dyDescent="0.25">
      <c r="A67" s="86" t="s">
        <v>120</v>
      </c>
      <c r="B67" s="86" t="s">
        <v>14</v>
      </c>
      <c r="C67" s="90">
        <v>9.9167958022001592</v>
      </c>
      <c r="D67" s="90">
        <v>10.0762635585592</v>
      </c>
      <c r="E67" s="90">
        <v>10.357857857857899</v>
      </c>
      <c r="F67" s="90">
        <v>9.9980519480519501</v>
      </c>
      <c r="G67" s="90">
        <v>9.9558128403039596</v>
      </c>
      <c r="H67" s="67">
        <v>9.2985598588659002</v>
      </c>
      <c r="I67" s="67">
        <v>9.3420514751813997</v>
      </c>
      <c r="J67" s="67">
        <v>9.7303869897218593</v>
      </c>
      <c r="K67" s="67">
        <v>9.3577293572088198</v>
      </c>
      <c r="L67" s="67">
        <v>9.3501742657120097</v>
      </c>
    </row>
    <row r="68" spans="1:12" x14ac:dyDescent="0.25">
      <c r="A68" s="86" t="s">
        <v>12</v>
      </c>
      <c r="B68" s="86" t="s">
        <v>12</v>
      </c>
      <c r="C68" s="90">
        <v>12.786881769966</v>
      </c>
      <c r="D68" s="90">
        <v>12.8395720047554</v>
      </c>
      <c r="E68" s="90">
        <v>13.494981399173399</v>
      </c>
      <c r="F68" s="90">
        <v>13.7431819492892</v>
      </c>
      <c r="G68" s="90">
        <v>13.771198863662301</v>
      </c>
      <c r="H68" s="67">
        <v>12.3982866090518</v>
      </c>
      <c r="I68" s="67">
        <v>12.587302963481701</v>
      </c>
      <c r="J68" s="67">
        <v>13.3938832170185</v>
      </c>
      <c r="K68" s="67">
        <v>13.6751297347235</v>
      </c>
      <c r="L68" s="67">
        <v>13.7801035108108</v>
      </c>
    </row>
    <row r="69" spans="1:12" x14ac:dyDescent="0.25">
      <c r="A69" s="86" t="s">
        <v>193</v>
      </c>
      <c r="B69" s="86" t="s">
        <v>87</v>
      </c>
      <c r="C69" s="90">
        <v>4.4944337635126601</v>
      </c>
      <c r="D69" s="90">
        <v>4.07931309994036</v>
      </c>
      <c r="E69" s="90">
        <v>4.27546399279057</v>
      </c>
      <c r="F69" s="90">
        <v>4.06901444933722</v>
      </c>
      <c r="G69" s="90">
        <v>3.56078603336847</v>
      </c>
      <c r="H69" s="67">
        <v>0.89533341372242004</v>
      </c>
      <c r="I69" s="67">
        <v>0.83510365540985998</v>
      </c>
      <c r="J69" s="67">
        <v>1.15272062864867</v>
      </c>
      <c r="K69" s="67">
        <v>0.87697646392635997</v>
      </c>
      <c r="L69" s="67">
        <v>0.84764183420065997</v>
      </c>
    </row>
    <row r="70" spans="1:12" x14ac:dyDescent="0.25">
      <c r="A70" s="86" t="s">
        <v>121</v>
      </c>
      <c r="B70" s="86" t="s">
        <v>38</v>
      </c>
      <c r="C70" s="90">
        <v>6.0978236197695397</v>
      </c>
      <c r="D70" s="90">
        <v>6.4888016857733097</v>
      </c>
      <c r="E70" s="90">
        <v>6.6397104692247302</v>
      </c>
      <c r="F70" s="90">
        <v>6.2475393700787398</v>
      </c>
      <c r="G70" s="90">
        <v>6.0264866576967098</v>
      </c>
      <c r="H70" s="67">
        <v>3.1337085035578101</v>
      </c>
      <c r="I70" s="67">
        <v>3.3471964054079399</v>
      </c>
      <c r="J70" s="67">
        <v>3.3167349552693302</v>
      </c>
      <c r="K70" s="67">
        <v>3.1123570450128999</v>
      </c>
      <c r="L70" s="67">
        <v>2.9464301775764801</v>
      </c>
    </row>
    <row r="71" spans="1:12" x14ac:dyDescent="0.25">
      <c r="A71" s="86" t="s">
        <v>158</v>
      </c>
      <c r="B71" s="86" t="s">
        <v>178</v>
      </c>
      <c r="C71" s="90">
        <v>0.74103671078068001</v>
      </c>
      <c r="D71" s="90">
        <v>0.76678098754973001</v>
      </c>
      <c r="E71" s="90" t="s">
        <v>63</v>
      </c>
      <c r="F71" s="90" t="s">
        <v>63</v>
      </c>
      <c r="G71" s="90" t="s">
        <v>63</v>
      </c>
      <c r="H71" s="67">
        <v>0.23176974747934001</v>
      </c>
      <c r="I71" s="67">
        <v>0.23811680783333</v>
      </c>
      <c r="J71" s="67" t="s">
        <v>63</v>
      </c>
      <c r="K71" s="67" t="s">
        <v>63</v>
      </c>
      <c r="L71" s="67" t="s">
        <v>63</v>
      </c>
    </row>
    <row r="72" spans="1:12" x14ac:dyDescent="0.25">
      <c r="A72" s="86" t="s">
        <v>122</v>
      </c>
      <c r="B72" s="86" t="s">
        <v>27</v>
      </c>
      <c r="C72" s="90">
        <v>8.2882644069714804</v>
      </c>
      <c r="D72" s="90">
        <v>8.7804000837150706</v>
      </c>
      <c r="E72" s="90">
        <v>8.7378697913800991</v>
      </c>
      <c r="F72" s="90">
        <v>8.9887576652282508</v>
      </c>
      <c r="G72" s="90">
        <v>9.2421076283563703</v>
      </c>
      <c r="H72" s="67">
        <v>6.9607604283436997</v>
      </c>
      <c r="I72" s="67">
        <v>7.5692307692307699</v>
      </c>
      <c r="J72" s="67">
        <v>7.3447181958199401</v>
      </c>
      <c r="K72" s="67">
        <v>7.5691918393167796</v>
      </c>
      <c r="L72" s="67">
        <v>7.8668431708456596</v>
      </c>
    </row>
    <row r="73" spans="1:12" x14ac:dyDescent="0.25">
      <c r="A73" s="86" t="s">
        <v>159</v>
      </c>
      <c r="B73" s="86" t="s">
        <v>70</v>
      </c>
      <c r="C73" s="90" t="s">
        <v>63</v>
      </c>
      <c r="D73" s="90">
        <v>7.9985700880289601</v>
      </c>
      <c r="E73" s="90" t="s">
        <v>63</v>
      </c>
      <c r="F73" s="90">
        <v>7.9412264311194196</v>
      </c>
      <c r="G73" s="90" t="s">
        <v>63</v>
      </c>
      <c r="H73" s="67" t="s">
        <v>63</v>
      </c>
      <c r="I73" s="67">
        <v>3.6431797563132</v>
      </c>
      <c r="J73" s="67" t="s">
        <v>63</v>
      </c>
      <c r="K73" s="67">
        <v>3.9872956370347201</v>
      </c>
      <c r="L73" s="67" t="s">
        <v>63</v>
      </c>
    </row>
    <row r="74" spans="1:12" x14ac:dyDescent="0.25">
      <c r="A74" s="86" t="s">
        <v>123</v>
      </c>
      <c r="B74" s="86" t="s">
        <v>30</v>
      </c>
      <c r="C74" s="90">
        <v>10.3710188116968</v>
      </c>
      <c r="D74" s="90">
        <v>10.436064727782099</v>
      </c>
      <c r="E74" s="90">
        <v>10.647898608784301</v>
      </c>
      <c r="F74" s="90">
        <v>11.125558420804101</v>
      </c>
      <c r="G74" s="90">
        <v>11.055671791214699</v>
      </c>
      <c r="H74" s="67">
        <v>7.7457587729491104</v>
      </c>
      <c r="I74" s="67">
        <v>7.7998388581952103</v>
      </c>
      <c r="J74" s="67">
        <v>8.1408178354091998</v>
      </c>
      <c r="K74" s="67">
        <v>8.4961849447671103</v>
      </c>
      <c r="L74" s="67">
        <v>7.8851567663662196</v>
      </c>
    </row>
    <row r="75" spans="1:12" x14ac:dyDescent="0.25">
      <c r="A75" s="86" t="s">
        <v>124</v>
      </c>
      <c r="B75" s="86" t="s">
        <v>42</v>
      </c>
      <c r="C75" s="90">
        <v>4.3296434871954004</v>
      </c>
      <c r="D75" s="90">
        <v>4.6219105265199998</v>
      </c>
      <c r="E75" s="90">
        <v>4.9978958743881501</v>
      </c>
      <c r="F75" s="90">
        <v>5.1718221665623103</v>
      </c>
      <c r="G75" s="90" t="s">
        <v>63</v>
      </c>
      <c r="H75" s="67">
        <v>1.23864252056414</v>
      </c>
      <c r="I75" s="67">
        <v>1.7041898240042299</v>
      </c>
      <c r="J75" s="67">
        <v>2.0289957567185302</v>
      </c>
      <c r="K75" s="67">
        <v>2.2967768740312202</v>
      </c>
      <c r="L75" s="67" t="s">
        <v>63</v>
      </c>
    </row>
    <row r="76" spans="1:12" x14ac:dyDescent="0.25">
      <c r="A76" s="86" t="s">
        <v>37</v>
      </c>
      <c r="B76" s="86" t="s">
        <v>37</v>
      </c>
      <c r="C76" s="90">
        <v>9.2761461982560096</v>
      </c>
      <c r="D76" s="90">
        <v>8.4970693029704503</v>
      </c>
      <c r="E76" s="90">
        <v>8.4545777189845293</v>
      </c>
      <c r="F76" s="90">
        <v>8.4513813917505498</v>
      </c>
      <c r="G76" s="90">
        <v>8.7949760213285604</v>
      </c>
      <c r="H76" s="67">
        <v>3.4487433336705702</v>
      </c>
      <c r="I76" s="67">
        <v>2.9963325950700801</v>
      </c>
      <c r="J76" s="67">
        <v>3.2851935804539898</v>
      </c>
      <c r="K76" s="67">
        <v>3.4042786742233901</v>
      </c>
      <c r="L76" s="67">
        <v>3.56349838897918</v>
      </c>
    </row>
    <row r="77" spans="1:12" x14ac:dyDescent="0.25">
      <c r="A77" s="86" t="s">
        <v>126</v>
      </c>
      <c r="B77" s="86" t="s">
        <v>43</v>
      </c>
      <c r="C77" s="90">
        <v>6.9116858993623698</v>
      </c>
      <c r="D77" s="90">
        <v>6.7179351269539902</v>
      </c>
      <c r="E77" s="90">
        <v>6.6312244478440299</v>
      </c>
      <c r="F77" s="90">
        <v>6.3541612908490501</v>
      </c>
      <c r="G77" s="90">
        <v>6.0704766737054499</v>
      </c>
      <c r="H77" s="67">
        <v>1.4300256417199</v>
      </c>
      <c r="I77" s="67">
        <v>1.4154402152124499</v>
      </c>
      <c r="J77" s="67">
        <v>1.51707207956455</v>
      </c>
      <c r="K77" s="67">
        <v>1.56597455165038</v>
      </c>
      <c r="L77" s="67">
        <v>1.5540892259752499</v>
      </c>
    </row>
    <row r="78" spans="1:12" x14ac:dyDescent="0.25">
      <c r="A78" s="86" t="s">
        <v>128</v>
      </c>
      <c r="B78" s="86" t="s">
        <v>22</v>
      </c>
      <c r="C78" s="90">
        <v>9.4793000426803307</v>
      </c>
      <c r="D78" s="90">
        <v>9.3957051904607791</v>
      </c>
      <c r="E78" s="90">
        <v>9.2193548387096804</v>
      </c>
      <c r="F78" s="90">
        <v>8.3899745114698394</v>
      </c>
      <c r="G78" s="90">
        <v>8.4422215275607009</v>
      </c>
      <c r="H78" s="67">
        <v>6.1295460578709902</v>
      </c>
      <c r="I78" s="67">
        <v>6.2696599005242701</v>
      </c>
      <c r="J78" s="67">
        <v>6.2108223948566899</v>
      </c>
      <c r="K78" s="67">
        <v>5.53925455987312</v>
      </c>
      <c r="L78" s="67">
        <v>5.8025171921629699</v>
      </c>
    </row>
    <row r="79" spans="1:12" x14ac:dyDescent="0.25">
      <c r="A79" s="86" t="s">
        <v>129</v>
      </c>
      <c r="B79" s="86" t="s">
        <v>39</v>
      </c>
      <c r="C79" s="90">
        <v>6.9116433330062303</v>
      </c>
      <c r="D79" s="90">
        <v>6.8987446464261897</v>
      </c>
      <c r="E79" s="90">
        <v>6.7825273469795402</v>
      </c>
      <c r="F79" s="90">
        <v>6.6275664586254104</v>
      </c>
      <c r="G79" s="90">
        <v>6.64630424613211</v>
      </c>
      <c r="H79" s="67">
        <v>3.3156902965795201</v>
      </c>
      <c r="I79" s="67">
        <v>3.4157693424188702</v>
      </c>
      <c r="J79" s="67">
        <v>3.3845505426509201</v>
      </c>
      <c r="K79" s="67">
        <v>3.3106275021630398</v>
      </c>
      <c r="L79" s="67">
        <v>3.3311485320429401</v>
      </c>
    </row>
    <row r="80" spans="1:12" x14ac:dyDescent="0.25">
      <c r="A80" s="86" t="s">
        <v>130</v>
      </c>
      <c r="B80" s="86" t="s">
        <v>16</v>
      </c>
      <c r="C80" s="90">
        <v>10.6505295007564</v>
      </c>
      <c r="D80" s="90">
        <v>13.740154109589</v>
      </c>
      <c r="E80" s="90">
        <v>14.068608824150299</v>
      </c>
      <c r="F80" s="90">
        <v>13.876897483884401</v>
      </c>
      <c r="G80" s="90">
        <v>14.418239627235399</v>
      </c>
      <c r="H80" s="67">
        <v>9.8951979234263501</v>
      </c>
      <c r="I80" s="67">
        <v>13.8806306306306</v>
      </c>
      <c r="J80" s="67">
        <v>14.150636942675201</v>
      </c>
      <c r="K80" s="67">
        <v>14.185395026754801</v>
      </c>
      <c r="L80" s="67">
        <v>14.615702745607299</v>
      </c>
    </row>
    <row r="81" spans="1:12" x14ac:dyDescent="0.25">
      <c r="A81" s="86" t="s">
        <v>131</v>
      </c>
      <c r="B81" s="86" t="s">
        <v>127</v>
      </c>
      <c r="C81" s="90">
        <v>7.5615879622008997</v>
      </c>
      <c r="D81" s="90" t="s">
        <v>63</v>
      </c>
      <c r="E81" s="90" t="s">
        <v>63</v>
      </c>
      <c r="F81" s="90">
        <v>8.8085224935047997</v>
      </c>
      <c r="G81" s="90" t="s">
        <v>63</v>
      </c>
      <c r="H81" s="67">
        <v>4.6607485467687999</v>
      </c>
      <c r="I81" s="67" t="s">
        <v>63</v>
      </c>
      <c r="J81" s="67" t="s">
        <v>63</v>
      </c>
      <c r="K81" s="67">
        <v>5.9451853589813002</v>
      </c>
      <c r="L81" s="67" t="s">
        <v>63</v>
      </c>
    </row>
    <row r="82" spans="1:12" x14ac:dyDescent="0.25">
      <c r="A82" s="86" t="s">
        <v>132</v>
      </c>
      <c r="B82" s="86" t="s">
        <v>41</v>
      </c>
      <c r="C82" s="90">
        <v>3.4064392506222001</v>
      </c>
      <c r="D82" s="90">
        <v>3.59491728832029</v>
      </c>
      <c r="E82" s="90">
        <v>3.4977280162290798</v>
      </c>
      <c r="F82" s="90">
        <v>3.6141573325795702</v>
      </c>
      <c r="G82" s="90" t="s">
        <v>63</v>
      </c>
      <c r="H82" s="67">
        <v>1.71682010696938</v>
      </c>
      <c r="I82" s="67">
        <v>1.91537105382488</v>
      </c>
      <c r="J82" s="67">
        <v>1.9394726692800699</v>
      </c>
      <c r="K82" s="67">
        <v>2.05597903306036</v>
      </c>
      <c r="L82" s="67" t="s">
        <v>63</v>
      </c>
    </row>
    <row r="83" spans="1:12" x14ac:dyDescent="0.25">
      <c r="A83" s="86" t="s">
        <v>133</v>
      </c>
      <c r="B83" s="86" t="s">
        <v>31</v>
      </c>
      <c r="C83" s="90">
        <v>8.6264339256928206</v>
      </c>
      <c r="D83" s="90">
        <v>8.9108838384721007</v>
      </c>
      <c r="E83" s="90">
        <v>8.9935550867678504</v>
      </c>
      <c r="F83" s="90">
        <v>9.0909192587054797</v>
      </c>
      <c r="G83" s="90">
        <v>9.1819174805193509</v>
      </c>
      <c r="H83" s="67">
        <v>4.2093986546083801</v>
      </c>
      <c r="I83" s="67">
        <v>4.54249124915453</v>
      </c>
      <c r="J83" s="67">
        <v>4.5783922869848999</v>
      </c>
      <c r="K83" s="67">
        <v>4.6340076332717501</v>
      </c>
      <c r="L83" s="67">
        <v>4.7502603933967196</v>
      </c>
    </row>
    <row r="84" spans="1:12" x14ac:dyDescent="0.25">
      <c r="A84" s="86" t="s">
        <v>134</v>
      </c>
      <c r="B84" s="86" t="s">
        <v>73</v>
      </c>
      <c r="C84" s="90">
        <v>8.7334312219351506</v>
      </c>
      <c r="D84" s="90">
        <v>8.93294357423812</v>
      </c>
      <c r="E84" s="90">
        <v>9.1029283247931208</v>
      </c>
      <c r="F84" s="90">
        <v>9.1389215998834494</v>
      </c>
      <c r="G84" s="90" t="s">
        <v>63</v>
      </c>
      <c r="H84" s="67">
        <v>8.6677239494499201</v>
      </c>
      <c r="I84" s="67">
        <v>9.0069670959922004</v>
      </c>
      <c r="J84" s="67">
        <v>9.2882851503541204</v>
      </c>
      <c r="K84" s="67">
        <v>9.3599725211815894</v>
      </c>
      <c r="L84" s="67" t="s">
        <v>63</v>
      </c>
    </row>
    <row r="85" spans="1:12" x14ac:dyDescent="0.25">
      <c r="A85" s="86" t="s">
        <v>135</v>
      </c>
      <c r="B85" s="86" t="s">
        <v>203</v>
      </c>
      <c r="C85" s="90">
        <v>7.4696751151566598</v>
      </c>
      <c r="D85" s="90">
        <v>7.7049442274177897</v>
      </c>
      <c r="E85" s="90">
        <v>7.7979908095321697</v>
      </c>
      <c r="F85" s="90">
        <v>8.0544469787400796</v>
      </c>
      <c r="G85" s="90">
        <v>8.1370174486997104</v>
      </c>
      <c r="H85" s="67">
        <v>4.7665798236637702</v>
      </c>
      <c r="I85" s="67">
        <v>5.0179734484545904</v>
      </c>
      <c r="J85" s="67">
        <v>5.0909416779935199</v>
      </c>
      <c r="K85" s="67">
        <v>5.3773846571307402</v>
      </c>
      <c r="L85" s="67">
        <v>5.4456883639043197</v>
      </c>
    </row>
    <row r="86" spans="1:12" x14ac:dyDescent="0.25">
      <c r="A86" s="86" t="s">
        <v>136</v>
      </c>
      <c r="B86" s="86" t="s">
        <v>286</v>
      </c>
      <c r="C86" s="90">
        <v>8.1948109873936499</v>
      </c>
      <c r="D86" s="90">
        <v>8.4455785818822502</v>
      </c>
      <c r="E86" s="90">
        <v>8.5251850569584899</v>
      </c>
      <c r="F86" s="90">
        <v>8.8368395354474796</v>
      </c>
      <c r="G86" s="90">
        <v>8.8930241228363105</v>
      </c>
      <c r="H86" s="67">
        <v>5.6003767075471202</v>
      </c>
      <c r="I86" s="67">
        <v>5.8478526324283404</v>
      </c>
      <c r="J86" s="67">
        <v>5.88824172316209</v>
      </c>
      <c r="K86" s="67">
        <v>6.2195252608675702</v>
      </c>
      <c r="L86" s="67">
        <v>6.2649645616343399</v>
      </c>
    </row>
    <row r="87" spans="1:12" x14ac:dyDescent="0.25">
      <c r="A87" s="86" t="s">
        <v>137</v>
      </c>
      <c r="B87" s="86" t="s">
        <v>125</v>
      </c>
      <c r="C87" s="90">
        <v>7.8912728097711096</v>
      </c>
      <c r="D87" s="90">
        <v>8.0726238249681792</v>
      </c>
      <c r="E87" s="90">
        <v>8.2123699798463097</v>
      </c>
      <c r="F87" s="90">
        <v>8.2899683707795901</v>
      </c>
      <c r="G87" s="90" t="s">
        <v>63</v>
      </c>
      <c r="H87" s="67">
        <v>6.3968387944199101</v>
      </c>
      <c r="I87" s="67">
        <v>6.6121599618508604</v>
      </c>
      <c r="J87" s="67">
        <v>6.7990201640622399</v>
      </c>
      <c r="K87" s="67">
        <v>6.8942084530722001</v>
      </c>
      <c r="L87" s="67" t="s">
        <v>63</v>
      </c>
    </row>
    <row r="88" spans="1:12" x14ac:dyDescent="0.25">
      <c r="A88" s="86" t="s">
        <v>161</v>
      </c>
      <c r="B88" s="86" t="s">
        <v>244</v>
      </c>
      <c r="C88" s="90">
        <v>2.8611156687607502</v>
      </c>
      <c r="D88" s="90">
        <v>2.8544052552692301</v>
      </c>
      <c r="E88" s="90">
        <v>2.9016703663378398</v>
      </c>
      <c r="F88" s="90">
        <v>2.9291479749346601</v>
      </c>
      <c r="G88" s="90" t="s">
        <v>63</v>
      </c>
      <c r="H88" s="67"/>
      <c r="I88" s="67"/>
      <c r="J88" s="67"/>
      <c r="K88" s="67"/>
      <c r="L88" s="67"/>
    </row>
    <row r="89" spans="1:12" x14ac:dyDescent="0.25">
      <c r="A89" s="86" t="s">
        <v>162</v>
      </c>
      <c r="B89" s="86" t="s">
        <v>279</v>
      </c>
      <c r="C89" s="90">
        <v>1.8304351793909099</v>
      </c>
      <c r="D89" s="90">
        <v>1.92790015199345</v>
      </c>
      <c r="E89" s="90">
        <v>1.97310175656609</v>
      </c>
      <c r="F89" s="90">
        <v>2.0903896657241399</v>
      </c>
      <c r="G89" s="90">
        <v>2.1805546177338502</v>
      </c>
      <c r="H89" s="67"/>
      <c r="I89" s="67"/>
      <c r="J89" s="67"/>
      <c r="K89" s="67"/>
      <c r="L89" s="67"/>
    </row>
    <row r="90" spans="1:12" x14ac:dyDescent="0.25">
      <c r="A90" s="86" t="s">
        <v>163</v>
      </c>
      <c r="B90" s="86" t="s">
        <v>46</v>
      </c>
      <c r="C90" s="90">
        <v>2.0839068626884001</v>
      </c>
      <c r="D90" s="90">
        <v>2.16771302541602</v>
      </c>
      <c r="E90" s="90">
        <v>2.0972598614875002</v>
      </c>
      <c r="F90" s="90">
        <v>2.0478083910998501</v>
      </c>
      <c r="G90" s="90">
        <v>2.1358740679370301</v>
      </c>
      <c r="H90" s="67">
        <v>0.66013106718525005</v>
      </c>
      <c r="I90" s="67">
        <v>0.71426658094932005</v>
      </c>
      <c r="J90" s="67">
        <v>0.69401799894124006</v>
      </c>
      <c r="K90" s="67">
        <v>0.57728753936981003</v>
      </c>
      <c r="L90" s="67">
        <v>0.66758298398735005</v>
      </c>
    </row>
    <row r="91" spans="1:12" x14ac:dyDescent="0.25">
      <c r="A91" s="86" t="s">
        <v>164</v>
      </c>
      <c r="B91" s="86" t="s">
        <v>40</v>
      </c>
      <c r="C91" s="90">
        <v>6.1956670626878196</v>
      </c>
      <c r="D91" s="90">
        <v>6.1713801459567801</v>
      </c>
      <c r="E91" s="90">
        <v>6.2184962048672796</v>
      </c>
      <c r="F91" s="90">
        <v>6.2106631270394397</v>
      </c>
      <c r="G91" s="90">
        <v>5.9243849543464204</v>
      </c>
      <c r="H91" s="67">
        <v>3.8067533143675298</v>
      </c>
      <c r="I91" s="67">
        <v>3.80846015533765</v>
      </c>
      <c r="J91" s="67">
        <v>3.83649972278692</v>
      </c>
      <c r="K91" s="67">
        <v>3.8218460298266801</v>
      </c>
      <c r="L91" s="67">
        <v>3.6495487712978099</v>
      </c>
    </row>
    <row r="92" spans="1:12" x14ac:dyDescent="0.25">
      <c r="A92" s="86" t="s">
        <v>165</v>
      </c>
      <c r="B92" s="86" t="s">
        <v>182</v>
      </c>
      <c r="C92" s="90">
        <v>10.1682740648082</v>
      </c>
      <c r="D92" s="90">
        <v>10.3112470662316</v>
      </c>
      <c r="E92" s="90">
        <v>10.1177176522531</v>
      </c>
      <c r="F92" s="90" t="s">
        <v>63</v>
      </c>
      <c r="G92" s="90" t="s">
        <v>63</v>
      </c>
      <c r="H92" s="67">
        <v>5.8847884543381301</v>
      </c>
      <c r="I92" s="67">
        <v>5.9922532448425798</v>
      </c>
      <c r="J92" s="67">
        <v>5.8524360108702496</v>
      </c>
      <c r="K92" s="67" t="s">
        <v>63</v>
      </c>
      <c r="L92" s="67" t="s">
        <v>63</v>
      </c>
    </row>
    <row r="93" spans="1:12" x14ac:dyDescent="0.25">
      <c r="A93" s="86" t="s">
        <v>166</v>
      </c>
      <c r="B93" s="86" t="s">
        <v>245</v>
      </c>
      <c r="C93" s="90">
        <v>1.4823268094965201</v>
      </c>
      <c r="D93" s="90">
        <v>1.5704691565657201</v>
      </c>
      <c r="E93" s="90">
        <v>1.55628070821034</v>
      </c>
      <c r="F93" s="90">
        <v>1.66189242811483</v>
      </c>
      <c r="G93" s="90" t="s">
        <v>63</v>
      </c>
      <c r="H93" s="67">
        <v>0.45600498423507002</v>
      </c>
      <c r="I93" s="67">
        <v>0.44073027618256999</v>
      </c>
      <c r="J93" s="67">
        <v>0.44478659432547002</v>
      </c>
      <c r="K93" s="67">
        <v>0.42442916991936003</v>
      </c>
      <c r="L93" s="67" t="s">
        <v>63</v>
      </c>
    </row>
    <row r="94" spans="1:12" x14ac:dyDescent="0.25">
      <c r="A94" s="86" t="s">
        <v>167</v>
      </c>
      <c r="B94" s="86" t="s">
        <v>310</v>
      </c>
      <c r="C94" s="90">
        <v>12.900768720994501</v>
      </c>
      <c r="D94" s="90">
        <v>12.8712610969271</v>
      </c>
      <c r="E94" s="90">
        <v>12.905773248488099</v>
      </c>
      <c r="F94" s="90">
        <v>12.9827493489909</v>
      </c>
      <c r="G94" s="90">
        <v>13.1099524483012</v>
      </c>
      <c r="H94" s="67">
        <v>9.7898774794186298</v>
      </c>
      <c r="I94" s="67">
        <v>9.8956631009135805</v>
      </c>
      <c r="J94" s="67">
        <v>10.080908216334199</v>
      </c>
      <c r="K94" s="67">
        <v>10.283100796096599</v>
      </c>
      <c r="L94" s="67">
        <v>10.4849697547647</v>
      </c>
    </row>
    <row r="95" spans="1:12" x14ac:dyDescent="0.25">
      <c r="A95" s="84" t="s">
        <v>336</v>
      </c>
    </row>
  </sheetData>
  <mergeCells count="4">
    <mergeCell ref="A48:B49"/>
    <mergeCell ref="H49:L49"/>
    <mergeCell ref="C48:G48"/>
    <mergeCell ref="H48:L48"/>
  </mergeCells>
  <pageMargins left="0.7" right="0.7" top="0.75" bottom="0.75" header="0.3" footer="0.3"/>
  <drawing r:id="rId1"/>
  <legacy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35"/>
  <sheetViews>
    <sheetView zoomScale="90" zoomScaleNormal="90" workbookViewId="0">
      <selection activeCell="E17" sqref="E17"/>
    </sheetView>
  </sheetViews>
  <sheetFormatPr defaultRowHeight="15" x14ac:dyDescent="0.25"/>
  <cols>
    <col min="1" max="1" width="50.5703125" customWidth="1"/>
    <col min="2" max="2" width="16" customWidth="1"/>
    <col min="3" max="4" width="12.5703125" bestFit="1" customWidth="1"/>
    <col min="5" max="5" width="22.85546875" customWidth="1"/>
    <col min="6" max="6" width="12.5703125" bestFit="1" customWidth="1"/>
    <col min="7" max="7" width="12.5703125" customWidth="1"/>
    <col min="8" max="8" width="14.140625" customWidth="1"/>
    <col min="9" max="13" width="12.5703125" bestFit="1" customWidth="1"/>
    <col min="14" max="14" width="10.42578125" bestFit="1" customWidth="1"/>
    <col min="15" max="15" width="10.42578125" customWidth="1"/>
    <col min="17" max="17" width="13.5703125" customWidth="1"/>
    <col min="18" max="18" width="12.5703125" customWidth="1"/>
  </cols>
  <sheetData>
    <row r="1" spans="1:30" x14ac:dyDescent="0.25">
      <c r="A1" s="6" t="s">
        <v>22449</v>
      </c>
    </row>
    <row r="2" spans="1:30" x14ac:dyDescent="0.25">
      <c r="A2" s="961" t="s">
        <v>22450</v>
      </c>
      <c r="S2" s="48"/>
      <c r="T2" s="48"/>
      <c r="U2" s="48"/>
      <c r="V2" s="48"/>
      <c r="W2" s="48"/>
      <c r="X2" s="48"/>
      <c r="Y2" s="48"/>
      <c r="Z2" s="48"/>
      <c r="AA2" s="48"/>
      <c r="AB2" s="48"/>
      <c r="AC2" s="48"/>
      <c r="AD2" s="48"/>
    </row>
    <row r="3" spans="1:30" x14ac:dyDescent="0.25">
      <c r="S3" s="48"/>
      <c r="T3" s="48"/>
      <c r="U3" s="48"/>
      <c r="V3" s="48"/>
      <c r="W3" s="48"/>
      <c r="X3" s="48"/>
      <c r="Y3" s="48"/>
      <c r="Z3" s="48"/>
      <c r="AA3" s="48"/>
      <c r="AB3" s="48"/>
      <c r="AC3" s="48"/>
      <c r="AD3" s="48"/>
    </row>
    <row r="4" spans="1:30" x14ac:dyDescent="0.25">
      <c r="A4" s="111"/>
      <c r="B4" s="111">
        <v>2004</v>
      </c>
      <c r="C4" s="111">
        <v>2005</v>
      </c>
      <c r="D4" s="111">
        <v>2006</v>
      </c>
      <c r="E4" s="111">
        <v>2007</v>
      </c>
      <c r="F4" s="111">
        <v>2008</v>
      </c>
      <c r="G4" s="111">
        <v>2009</v>
      </c>
      <c r="H4" s="111">
        <v>2010</v>
      </c>
      <c r="I4" s="111">
        <v>2011</v>
      </c>
      <c r="J4" s="111">
        <v>2012</v>
      </c>
      <c r="K4" s="111">
        <v>2013</v>
      </c>
      <c r="L4" s="111">
        <v>2014</v>
      </c>
      <c r="M4" s="111">
        <v>2015</v>
      </c>
      <c r="N4" s="111">
        <v>2016</v>
      </c>
      <c r="O4" s="111">
        <v>2017</v>
      </c>
      <c r="P4" s="111" t="s">
        <v>22084</v>
      </c>
      <c r="S4" s="48"/>
      <c r="T4" s="48"/>
      <c r="U4" s="48"/>
      <c r="V4" s="48"/>
      <c r="W4" s="48"/>
      <c r="X4" s="48"/>
      <c r="Y4" s="48"/>
      <c r="Z4" s="48"/>
      <c r="AA4" s="48"/>
      <c r="AB4" s="48"/>
      <c r="AC4" s="48"/>
      <c r="AD4" s="48"/>
    </row>
    <row r="5" spans="1:30" x14ac:dyDescent="0.25">
      <c r="A5" s="111" t="s">
        <v>22079</v>
      </c>
      <c r="B5" s="507">
        <v>465.72417999999999</v>
      </c>
      <c r="C5" s="507">
        <v>515.95874000000003</v>
      </c>
      <c r="D5" s="507">
        <v>601.21687999999995</v>
      </c>
      <c r="E5" s="507">
        <v>724.50244999999995</v>
      </c>
      <c r="F5" s="507">
        <v>825.22720000000004</v>
      </c>
      <c r="G5" s="507">
        <v>783.8125</v>
      </c>
      <c r="H5" s="507">
        <v>792.31269999999995</v>
      </c>
      <c r="I5" s="507">
        <v>839</v>
      </c>
      <c r="J5" s="507">
        <v>887</v>
      </c>
      <c r="K5" s="507">
        <v>949</v>
      </c>
      <c r="L5" s="507">
        <v>1005</v>
      </c>
      <c r="M5" s="507">
        <v>1065</v>
      </c>
      <c r="N5" s="507">
        <v>1146</v>
      </c>
      <c r="O5" s="507">
        <v>1221</v>
      </c>
      <c r="P5" s="507">
        <v>1321</v>
      </c>
      <c r="S5" s="48"/>
      <c r="T5" s="48"/>
      <c r="U5" s="48"/>
      <c r="V5" s="48"/>
      <c r="W5" s="48"/>
      <c r="X5" s="48"/>
      <c r="Y5" s="48"/>
      <c r="Z5" s="48"/>
      <c r="AA5" s="48"/>
      <c r="AB5" s="48"/>
      <c r="AC5" s="48"/>
      <c r="AD5" s="48"/>
    </row>
    <row r="6" spans="1:30" x14ac:dyDescent="0.25">
      <c r="A6" s="111" t="s">
        <v>22080</v>
      </c>
      <c r="B6" s="507">
        <v>362.69860999999997</v>
      </c>
      <c r="C6" s="507">
        <v>410.95190000000002</v>
      </c>
      <c r="D6" s="507">
        <v>484.00290999999999</v>
      </c>
      <c r="E6" s="507">
        <v>583.06596999999999</v>
      </c>
      <c r="F6" s="507">
        <v>670.04970000000003</v>
      </c>
      <c r="G6" s="507">
        <v>636.87959999999998</v>
      </c>
      <c r="H6" s="507">
        <v>636.68780000000004</v>
      </c>
      <c r="I6" s="507">
        <v>672</v>
      </c>
      <c r="J6" s="507">
        <v>706</v>
      </c>
      <c r="K6" s="507">
        <v>757</v>
      </c>
      <c r="L6" s="507">
        <v>799</v>
      </c>
      <c r="M6" s="507">
        <v>859</v>
      </c>
      <c r="N6" s="507">
        <v>924</v>
      </c>
      <c r="O6" s="507">
        <v>986</v>
      </c>
      <c r="P6" s="507">
        <v>1126.44</v>
      </c>
      <c r="S6" s="48"/>
      <c r="T6" s="48"/>
      <c r="U6" s="48"/>
      <c r="V6" s="48"/>
      <c r="W6" s="48"/>
      <c r="X6" s="48"/>
      <c r="Y6" s="48"/>
      <c r="Z6" s="48"/>
      <c r="AA6" s="48"/>
      <c r="AB6" s="48"/>
      <c r="AC6" s="48"/>
      <c r="AD6" s="48"/>
    </row>
    <row r="7" spans="1:30" x14ac:dyDescent="0.25">
      <c r="A7" s="111" t="s">
        <v>22081</v>
      </c>
      <c r="B7" s="507">
        <v>191.73</v>
      </c>
      <c r="C7" s="507">
        <v>410.95</v>
      </c>
      <c r="D7" s="507">
        <v>410.95</v>
      </c>
      <c r="E7" s="507">
        <v>410.95</v>
      </c>
      <c r="F7" s="507">
        <v>410.95</v>
      </c>
      <c r="G7" s="507">
        <v>410.95</v>
      </c>
      <c r="H7" s="507">
        <v>410.95</v>
      </c>
      <c r="I7" s="507">
        <v>410.95</v>
      </c>
      <c r="J7" s="507">
        <v>410.95</v>
      </c>
      <c r="K7" s="507">
        <v>410.95</v>
      </c>
      <c r="L7" s="507">
        <v>410.95</v>
      </c>
      <c r="M7" s="507">
        <v>410.95</v>
      </c>
      <c r="N7" s="507">
        <v>422</v>
      </c>
      <c r="O7" s="507">
        <v>660</v>
      </c>
      <c r="P7" s="507">
        <v>660</v>
      </c>
      <c r="S7" s="48"/>
      <c r="T7" s="48"/>
      <c r="U7" s="48"/>
      <c r="V7" s="48"/>
      <c r="W7" s="48"/>
      <c r="X7" s="48"/>
      <c r="Y7" s="48"/>
      <c r="Z7" s="48"/>
      <c r="AA7" s="48"/>
      <c r="AB7" s="48"/>
      <c r="AC7" s="48"/>
      <c r="AD7" s="48"/>
    </row>
    <row r="8" spans="1:30" x14ac:dyDescent="0.25">
      <c r="A8" s="111" t="s">
        <v>22082</v>
      </c>
      <c r="B8" s="507">
        <v>158.50088837191467</v>
      </c>
      <c r="C8" s="507">
        <v>171.92233456469776</v>
      </c>
      <c r="D8" s="507">
        <v>191.7349456111871</v>
      </c>
      <c r="E8" s="507">
        <v>230.08193473342453</v>
      </c>
      <c r="F8" s="507">
        <v>278.01567113622127</v>
      </c>
      <c r="G8" s="507">
        <v>278.01567113622127</v>
      </c>
      <c r="H8" s="507">
        <v>278.01567113622127</v>
      </c>
      <c r="I8" s="111">
        <v>278.02</v>
      </c>
      <c r="J8" s="111">
        <v>290</v>
      </c>
      <c r="K8" s="111">
        <v>320</v>
      </c>
      <c r="L8" s="111">
        <v>355</v>
      </c>
      <c r="M8" s="111">
        <v>390</v>
      </c>
      <c r="N8" s="111">
        <v>430</v>
      </c>
      <c r="O8" s="507">
        <v>470</v>
      </c>
      <c r="P8" s="507">
        <v>500</v>
      </c>
      <c r="S8" s="48"/>
      <c r="T8" s="48"/>
      <c r="U8" s="48"/>
      <c r="V8" s="48"/>
      <c r="W8" s="48"/>
      <c r="X8" s="48"/>
      <c r="Y8" s="48"/>
      <c r="Z8" s="48"/>
      <c r="AA8" s="48"/>
      <c r="AB8" s="48"/>
      <c r="AC8" s="48"/>
      <c r="AD8" s="48"/>
    </row>
    <row r="9" spans="1:30" x14ac:dyDescent="0.25">
      <c r="A9" s="120" t="s">
        <v>22083</v>
      </c>
      <c r="B9" s="507">
        <v>139.3815908887554</v>
      </c>
      <c r="C9" s="507">
        <v>155.43031712960004</v>
      </c>
      <c r="D9" s="507">
        <v>176.14945099893907</v>
      </c>
      <c r="E9" s="507">
        <v>206.50825099382615</v>
      </c>
      <c r="F9" s="507">
        <v>248.51283985019111</v>
      </c>
      <c r="G9" s="507">
        <v>245.4379865274245</v>
      </c>
      <c r="H9" s="507">
        <v>243.68092748584357</v>
      </c>
      <c r="I9" s="507">
        <v>243.7259976</v>
      </c>
      <c r="J9" s="507">
        <v>252.92520000000002</v>
      </c>
      <c r="K9" s="507">
        <v>277.98400000000004</v>
      </c>
      <c r="L9" s="507">
        <v>305.08099999999996</v>
      </c>
      <c r="M9" s="507">
        <v>337.80799999999999</v>
      </c>
      <c r="N9" s="507">
        <v>372</v>
      </c>
      <c r="O9" s="507">
        <v>405.98</v>
      </c>
      <c r="P9" s="507">
        <v>492</v>
      </c>
      <c r="S9" s="48"/>
      <c r="T9" s="48"/>
      <c r="U9" s="48"/>
      <c r="V9" s="48"/>
      <c r="W9" s="48"/>
      <c r="X9" s="48"/>
      <c r="Y9" s="1003"/>
      <c r="Z9" s="1003"/>
      <c r="AA9" s="1003"/>
      <c r="AB9" s="48"/>
      <c r="AC9" s="48"/>
      <c r="AD9" s="48"/>
    </row>
    <row r="10" spans="1:30" ht="30" x14ac:dyDescent="0.25">
      <c r="A10" s="2" t="s">
        <v>22234</v>
      </c>
      <c r="B10" s="16">
        <f>B7/B6</f>
        <v>0.5286207190041341</v>
      </c>
      <c r="C10" s="16">
        <f t="shared" ref="C10:N10" si="0">C7/C6</f>
        <v>0.99999537658786819</v>
      </c>
      <c r="D10" s="16">
        <f t="shared" si="0"/>
        <v>0.84906514301742519</v>
      </c>
      <c r="E10" s="16">
        <f t="shared" si="0"/>
        <v>0.70480875431642842</v>
      </c>
      <c r="F10" s="16">
        <f t="shared" si="0"/>
        <v>0.613312713967337</v>
      </c>
      <c r="G10" s="16">
        <f t="shared" si="0"/>
        <v>0.64525539835158796</v>
      </c>
      <c r="H10" s="16">
        <f t="shared" si="0"/>
        <v>0.64544977931099035</v>
      </c>
      <c r="I10" s="16">
        <f t="shared" si="0"/>
        <v>0.61153273809523812</v>
      </c>
      <c r="J10" s="16">
        <f t="shared" si="0"/>
        <v>0.58208215297450427</v>
      </c>
      <c r="K10" s="16">
        <f t="shared" si="0"/>
        <v>0.54286657859973575</v>
      </c>
      <c r="L10" s="16">
        <f t="shared" si="0"/>
        <v>0.51433041301627036</v>
      </c>
      <c r="M10" s="16">
        <f t="shared" si="0"/>
        <v>0.47840512223515713</v>
      </c>
      <c r="N10" s="16">
        <f t="shared" si="0"/>
        <v>0.45670995670995673</v>
      </c>
      <c r="O10" s="16">
        <f>O7/O6</f>
        <v>0.66937119675456391</v>
      </c>
      <c r="P10" s="16">
        <f>P7/P6</f>
        <v>0.58591669329924356</v>
      </c>
      <c r="S10" s="48"/>
      <c r="T10" s="48"/>
      <c r="U10" s="48"/>
      <c r="V10" s="48"/>
      <c r="W10" s="48"/>
      <c r="X10" s="48"/>
      <c r="Y10" s="257"/>
      <c r="Z10" s="257"/>
      <c r="AA10" s="257"/>
      <c r="AB10" s="48"/>
      <c r="AC10" s="48"/>
      <c r="AD10" s="48"/>
    </row>
    <row r="11" spans="1:30" s="84" customFormat="1" ht="30" x14ac:dyDescent="0.25">
      <c r="A11" s="89" t="s">
        <v>22235</v>
      </c>
      <c r="B11" s="16">
        <f>B7/B5</f>
        <v>0.41168143771276811</v>
      </c>
      <c r="C11" s="16">
        <f t="shared" ref="C11:O11" si="1">C7/C5</f>
        <v>0.79647841608420078</v>
      </c>
      <c r="D11" s="16">
        <f t="shared" si="1"/>
        <v>0.68353037592690347</v>
      </c>
      <c r="E11" s="16">
        <f t="shared" si="1"/>
        <v>0.56721685344197248</v>
      </c>
      <c r="F11" s="16">
        <f t="shared" si="1"/>
        <v>0.49798407032632946</v>
      </c>
      <c r="G11" s="16">
        <f t="shared" si="1"/>
        <v>0.5242963081094012</v>
      </c>
      <c r="H11" s="16">
        <f t="shared" si="1"/>
        <v>0.51867147907637978</v>
      </c>
      <c r="I11" s="16">
        <f t="shared" si="1"/>
        <v>0.48980929678188317</v>
      </c>
      <c r="J11" s="16">
        <f t="shared" si="1"/>
        <v>0.4633032694475761</v>
      </c>
      <c r="K11" s="16">
        <f t="shared" si="1"/>
        <v>0.43303477344573232</v>
      </c>
      <c r="L11" s="16">
        <f t="shared" si="1"/>
        <v>0.40890547263681593</v>
      </c>
      <c r="M11" s="16">
        <f t="shared" si="1"/>
        <v>0.38586854460093895</v>
      </c>
      <c r="N11" s="16">
        <f t="shared" si="1"/>
        <v>0.3682373472949389</v>
      </c>
      <c r="O11" s="16">
        <f t="shared" si="1"/>
        <v>0.54054054054054057</v>
      </c>
      <c r="P11" s="16">
        <f>P7/P5</f>
        <v>0.49962149886449658</v>
      </c>
      <c r="S11" s="48"/>
      <c r="T11" s="48"/>
      <c r="U11" s="48"/>
      <c r="V11" s="48"/>
      <c r="W11" s="48"/>
      <c r="X11" s="48"/>
      <c r="Y11" s="257"/>
      <c r="Z11" s="257"/>
      <c r="AA11" s="257"/>
      <c r="AB11" s="48"/>
      <c r="AC11" s="48"/>
      <c r="AD11" s="48"/>
    </row>
    <row r="12" spans="1:30" ht="30" x14ac:dyDescent="0.25">
      <c r="A12" s="89" t="s">
        <v>22236</v>
      </c>
      <c r="B12" s="16">
        <f>B7/B8</f>
        <v>1.2096462169354838</v>
      </c>
      <c r="C12" s="16">
        <f t="shared" ref="C12:N12" si="2">C7/C8</f>
        <v>2.3903235204460964</v>
      </c>
      <c r="D12" s="16">
        <f t="shared" si="2"/>
        <v>2.1433234233333334</v>
      </c>
      <c r="E12" s="16">
        <f t="shared" si="2"/>
        <v>1.7861028527777776</v>
      </c>
      <c r="F12" s="16">
        <f t="shared" si="2"/>
        <v>1.4781540850574713</v>
      </c>
      <c r="G12" s="16">
        <f t="shared" si="2"/>
        <v>1.4781540850574713</v>
      </c>
      <c r="H12" s="16">
        <f t="shared" si="2"/>
        <v>1.4781540850574713</v>
      </c>
      <c r="I12" s="16">
        <f t="shared" si="2"/>
        <v>1.4781310697072154</v>
      </c>
      <c r="J12" s="16">
        <f t="shared" si="2"/>
        <v>1.4170689655172413</v>
      </c>
      <c r="K12" s="16">
        <f t="shared" si="2"/>
        <v>1.28421875</v>
      </c>
      <c r="L12" s="16">
        <f t="shared" si="2"/>
        <v>1.1576056338028169</v>
      </c>
      <c r="M12" s="16">
        <f t="shared" si="2"/>
        <v>1.0537179487179487</v>
      </c>
      <c r="N12" s="16">
        <f t="shared" si="2"/>
        <v>0.98139534883720925</v>
      </c>
      <c r="O12" s="16">
        <f>O7/O8</f>
        <v>1.4042553191489362</v>
      </c>
      <c r="P12" s="16">
        <f>P7/P8</f>
        <v>1.32</v>
      </c>
      <c r="S12" s="48"/>
      <c r="T12" s="48"/>
      <c r="U12" s="48"/>
      <c r="V12" s="48"/>
      <c r="W12" s="48"/>
      <c r="X12" s="48"/>
      <c r="Y12" s="48"/>
      <c r="Z12" s="48"/>
      <c r="AA12" s="48"/>
      <c r="AB12" s="48"/>
      <c r="AC12" s="48"/>
      <c r="AD12" s="48"/>
    </row>
    <row r="13" spans="1:30" ht="30" x14ac:dyDescent="0.25">
      <c r="A13" s="89" t="s">
        <v>22237</v>
      </c>
      <c r="B13" s="16">
        <f>B9/B7</f>
        <v>0.72696808474811148</v>
      </c>
      <c r="C13" s="16">
        <f t="shared" ref="C13:N13" si="3">C9/C7</f>
        <v>0.37822196649130074</v>
      </c>
      <c r="D13" s="16">
        <f t="shared" si="3"/>
        <v>0.42863961795580746</v>
      </c>
      <c r="E13" s="16">
        <f t="shared" si="3"/>
        <v>0.5025142985614458</v>
      </c>
      <c r="F13" s="16">
        <f t="shared" si="3"/>
        <v>0.60472767940185213</v>
      </c>
      <c r="G13" s="16">
        <f t="shared" si="3"/>
        <v>0.59724537419984058</v>
      </c>
      <c r="H13" s="16">
        <f t="shared" si="3"/>
        <v>0.59296977122726258</v>
      </c>
      <c r="I13" s="16">
        <f t="shared" si="3"/>
        <v>0.59307944421462466</v>
      </c>
      <c r="J13" s="16">
        <f t="shared" si="3"/>
        <v>0.61546465506752657</v>
      </c>
      <c r="K13" s="16">
        <f t="shared" si="3"/>
        <v>0.67644238958510783</v>
      </c>
      <c r="L13" s="16">
        <f t="shared" si="3"/>
        <v>0.74237985156345043</v>
      </c>
      <c r="M13" s="16">
        <f t="shared" si="3"/>
        <v>0.82201727704100258</v>
      </c>
      <c r="N13" s="16">
        <f t="shared" si="3"/>
        <v>0.88151658767772512</v>
      </c>
      <c r="O13" s="16">
        <f>O9/O7</f>
        <v>0.61512121212121218</v>
      </c>
      <c r="P13" s="16">
        <f>P9/P7</f>
        <v>0.74545454545454548</v>
      </c>
      <c r="S13" s="48"/>
      <c r="T13" s="48"/>
      <c r="U13" s="48"/>
      <c r="V13" s="48"/>
      <c r="W13" s="48"/>
      <c r="X13" s="48"/>
      <c r="Y13" s="1003"/>
      <c r="Z13" s="1003"/>
      <c r="AA13" s="1003"/>
      <c r="AB13" s="48"/>
      <c r="AC13" s="48"/>
      <c r="AD13" s="48"/>
    </row>
    <row r="14" spans="1:30" s="87" customFormat="1" x14ac:dyDescent="0.25">
      <c r="A14" s="79"/>
      <c r="B14" s="952"/>
      <c r="D14" s="249"/>
      <c r="E14" s="249"/>
      <c r="F14" s="249"/>
      <c r="G14" s="249"/>
      <c r="H14" s="249"/>
      <c r="I14" s="249"/>
      <c r="J14" s="249"/>
      <c r="K14" s="249"/>
      <c r="L14" s="249"/>
      <c r="S14" s="952"/>
      <c r="T14" s="952"/>
      <c r="U14" s="952"/>
      <c r="V14" s="952"/>
      <c r="W14" s="952"/>
      <c r="X14" s="952"/>
      <c r="Y14" s="257"/>
      <c r="Z14" s="257"/>
      <c r="AA14" s="257"/>
      <c r="AB14" s="952"/>
      <c r="AC14" s="952"/>
      <c r="AD14" s="952"/>
    </row>
    <row r="15" spans="1:30" s="87" customFormat="1" x14ac:dyDescent="0.25">
      <c r="A15" s="1001"/>
      <c r="B15" s="1002"/>
      <c r="D15" s="855"/>
      <c r="E15" s="855"/>
      <c r="F15" s="855"/>
      <c r="G15" s="855"/>
      <c r="H15" s="855"/>
      <c r="I15" s="855"/>
      <c r="J15" s="855"/>
      <c r="K15" s="855"/>
      <c r="L15" s="855"/>
      <c r="M15" s="855"/>
      <c r="N15" s="855"/>
      <c r="O15" s="855"/>
      <c r="P15" s="88"/>
      <c r="Q15" s="88"/>
      <c r="R15" s="88"/>
      <c r="S15" s="94"/>
      <c r="T15" s="952"/>
      <c r="U15" s="952"/>
      <c r="V15" s="952"/>
      <c r="W15" s="952"/>
      <c r="X15" s="952"/>
      <c r="Y15" s="257"/>
      <c r="Z15" s="257"/>
      <c r="AA15" s="257"/>
      <c r="AB15" s="952"/>
      <c r="AC15" s="952"/>
      <c r="AD15" s="952"/>
    </row>
    <row r="16" spans="1:30" s="87" customFormat="1" x14ac:dyDescent="0.25">
      <c r="A16" s="79"/>
      <c r="B16" s="952"/>
      <c r="D16" s="855"/>
      <c r="E16" s="855"/>
      <c r="F16" s="855"/>
      <c r="G16" s="855"/>
      <c r="H16" s="855"/>
      <c r="I16" s="855"/>
      <c r="J16" s="855"/>
      <c r="K16" s="855"/>
      <c r="L16" s="855"/>
      <c r="M16" s="855"/>
      <c r="N16" s="855"/>
      <c r="O16" s="88"/>
      <c r="P16" s="88"/>
      <c r="Q16" s="88"/>
      <c r="R16" s="94"/>
      <c r="S16" s="952"/>
      <c r="T16" s="952"/>
      <c r="U16" s="952"/>
      <c r="V16" s="952"/>
      <c r="W16" s="952"/>
      <c r="X16" s="952"/>
      <c r="Y16" s="952"/>
      <c r="Z16" s="952"/>
      <c r="AA16" s="952"/>
      <c r="AB16" s="952"/>
      <c r="AC16" s="952"/>
      <c r="AD16" s="952"/>
    </row>
    <row r="17" spans="1:30" x14ac:dyDescent="0.25">
      <c r="A17" s="48"/>
      <c r="B17" s="48"/>
      <c r="M17" s="54"/>
      <c r="N17" s="48"/>
      <c r="O17" s="48"/>
      <c r="P17" s="48"/>
      <c r="Q17" s="48"/>
      <c r="R17" s="48"/>
      <c r="S17" s="48"/>
      <c r="T17" s="48"/>
      <c r="U17" s="48"/>
      <c r="V17" s="48"/>
      <c r="W17" s="48"/>
      <c r="X17" s="48"/>
      <c r="Y17" s="1003"/>
      <c r="Z17" s="1003"/>
      <c r="AA17" s="1003"/>
      <c r="AB17" s="48"/>
      <c r="AC17" s="48"/>
      <c r="AD17" s="48"/>
    </row>
    <row r="18" spans="1:30" x14ac:dyDescent="0.25">
      <c r="M18" s="54"/>
      <c r="N18" s="48"/>
      <c r="O18" s="48"/>
      <c r="P18" s="48"/>
      <c r="Q18" s="48"/>
      <c r="R18" s="48"/>
      <c r="S18" s="48"/>
      <c r="T18" s="48"/>
      <c r="U18" s="48"/>
      <c r="V18" s="48"/>
      <c r="W18" s="48"/>
      <c r="X18" s="48"/>
      <c r="Y18" s="257"/>
      <c r="Z18" s="257"/>
      <c r="AA18" s="257"/>
      <c r="AB18" s="48"/>
      <c r="AC18" s="48"/>
      <c r="AD18" s="48"/>
    </row>
    <row r="19" spans="1:30" x14ac:dyDescent="0.25">
      <c r="M19" s="54"/>
      <c r="N19" s="48"/>
      <c r="O19" s="48"/>
      <c r="P19" s="48"/>
      <c r="Q19" s="48"/>
      <c r="R19" s="48"/>
      <c r="S19" s="48"/>
      <c r="T19" s="48"/>
      <c r="U19" s="48"/>
      <c r="V19" s="48"/>
      <c r="W19" s="48"/>
      <c r="X19" s="48"/>
      <c r="Y19" s="257"/>
      <c r="Z19" s="257"/>
      <c r="AA19" s="257"/>
      <c r="AB19" s="48"/>
      <c r="AC19" s="48"/>
      <c r="AD19" s="48"/>
    </row>
    <row r="20" spans="1:30" x14ac:dyDescent="0.25">
      <c r="M20" s="48"/>
      <c r="N20" s="48"/>
      <c r="O20" s="48"/>
      <c r="P20" s="48"/>
      <c r="Q20" s="48"/>
      <c r="R20" s="48"/>
      <c r="S20" s="48"/>
      <c r="T20" s="48"/>
      <c r="U20" s="48"/>
      <c r="V20" s="48"/>
      <c r="W20" s="48"/>
      <c r="X20" s="48"/>
      <c r="Y20" s="48"/>
      <c r="Z20" s="48"/>
      <c r="AA20" s="48"/>
      <c r="AB20" s="48"/>
      <c r="AC20" s="48"/>
      <c r="AD20" s="48"/>
    </row>
    <row r="21" spans="1:30" x14ac:dyDescent="0.25">
      <c r="M21" s="48"/>
      <c r="N21" s="48"/>
      <c r="O21" s="48"/>
      <c r="P21" s="48"/>
      <c r="Q21" s="48"/>
      <c r="R21" s="48"/>
    </row>
    <row r="35" spans="1:1" x14ac:dyDescent="0.25">
      <c r="A35" s="6"/>
    </row>
  </sheetData>
  <conditionalFormatting sqref="B10:P13">
    <cfRule type="colorScale" priority="3">
      <colorScale>
        <cfvo type="min"/>
        <cfvo type="max"/>
        <color rgb="FFFCFCFF"/>
        <color rgb="FF63BE7B"/>
      </colorScale>
    </cfRule>
  </conditionalFormatting>
  <pageMargins left="0.7" right="0.7" top="0.75" bottom="0.75" header="0.3" footer="0.3"/>
  <pageSetup paperSize="9" orientation="portrait" r:id="rId1"/>
  <legacy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8"/>
  <sheetViews>
    <sheetView zoomScale="90" zoomScaleNormal="90" workbookViewId="0">
      <selection activeCell="K9" sqref="K9"/>
    </sheetView>
  </sheetViews>
  <sheetFormatPr defaultRowHeight="15" x14ac:dyDescent="0.25"/>
  <cols>
    <col min="1" max="1" width="18.5703125" style="842" customWidth="1"/>
    <col min="2" max="2" width="14.5703125" customWidth="1"/>
    <col min="3" max="3" width="13.42578125" style="84" customWidth="1"/>
    <col min="4" max="5" width="11.7109375" style="84" customWidth="1"/>
    <col min="6" max="6" width="16.5703125" customWidth="1"/>
    <col min="7" max="7" width="13.28515625" customWidth="1"/>
    <col min="8" max="8" width="13.5703125" customWidth="1"/>
    <col min="9" max="9" width="11" customWidth="1"/>
    <col min="10" max="10" width="13.7109375" customWidth="1"/>
    <col min="11" max="11" width="18.85546875" customWidth="1"/>
    <col min="13" max="13" width="13.5703125" customWidth="1"/>
  </cols>
  <sheetData>
    <row r="1" spans="1:13" s="84" customFormat="1" x14ac:dyDescent="0.25">
      <c r="A1" s="842"/>
    </row>
    <row r="2" spans="1:13" s="84" customFormat="1" x14ac:dyDescent="0.25">
      <c r="A2" s="842"/>
    </row>
    <row r="3" spans="1:13" s="84" customFormat="1" x14ac:dyDescent="0.25">
      <c r="A3" s="842"/>
    </row>
    <row r="4" spans="1:13" s="84" customFormat="1" x14ac:dyDescent="0.25">
      <c r="A4" s="842"/>
    </row>
    <row r="5" spans="1:13" s="84" customFormat="1" x14ac:dyDescent="0.25">
      <c r="A5" s="961" t="s">
        <v>22421</v>
      </c>
      <c r="B5" s="961" t="s">
        <v>21947</v>
      </c>
      <c r="C5" s="961"/>
      <c r="D5" s="961"/>
    </row>
    <row r="6" spans="1:13" s="84" customFormat="1" x14ac:dyDescent="0.25">
      <c r="A6" s="961"/>
      <c r="B6" s="961" t="s">
        <v>22434</v>
      </c>
      <c r="C6" s="961"/>
      <c r="D6" s="961"/>
    </row>
    <row r="7" spans="1:13" ht="15.75" thickBot="1" x14ac:dyDescent="0.3">
      <c r="A7" s="961"/>
      <c r="B7" s="961"/>
      <c r="C7" s="961"/>
      <c r="D7" s="961"/>
    </row>
    <row r="8" spans="1:13" x14ac:dyDescent="0.25">
      <c r="A8" s="764"/>
      <c r="B8" s="596">
        <v>2016</v>
      </c>
      <c r="C8" s="747"/>
      <c r="D8" s="747"/>
      <c r="E8" s="748"/>
      <c r="F8" s="758" t="s">
        <v>22451</v>
      </c>
      <c r="G8" s="759"/>
      <c r="H8" s="759"/>
      <c r="I8" s="748"/>
    </row>
    <row r="9" spans="1:13" ht="105.75" customHeight="1" x14ac:dyDescent="0.25">
      <c r="A9" s="210" t="s">
        <v>156</v>
      </c>
      <c r="B9" s="749" t="s">
        <v>22062</v>
      </c>
      <c r="C9" s="89" t="s">
        <v>22064</v>
      </c>
      <c r="D9" s="89" t="s">
        <v>22085</v>
      </c>
      <c r="E9" s="750" t="s">
        <v>22086</v>
      </c>
      <c r="F9" s="892" t="s">
        <v>22088</v>
      </c>
      <c r="G9" s="89" t="s">
        <v>22089</v>
      </c>
      <c r="H9" s="89" t="s">
        <v>22090</v>
      </c>
      <c r="I9" s="760" t="s">
        <v>22091</v>
      </c>
      <c r="K9" s="947"/>
      <c r="L9" s="956"/>
      <c r="M9" s="83"/>
    </row>
    <row r="10" spans="1:13" x14ac:dyDescent="0.25">
      <c r="A10" s="210" t="s">
        <v>107</v>
      </c>
      <c r="B10" s="751">
        <v>0.36685112666843001</v>
      </c>
      <c r="C10" s="90">
        <v>0.16506991492361001</v>
      </c>
      <c r="D10" s="90">
        <v>0.20178121174482</v>
      </c>
      <c r="E10" s="752">
        <v>0.44996431228846862</v>
      </c>
      <c r="F10" s="751">
        <v>1.0362430796414532</v>
      </c>
      <c r="G10" s="90">
        <v>0.3844308088961132</v>
      </c>
      <c r="H10" s="90">
        <v>0.65181227074534009</v>
      </c>
      <c r="I10" s="761">
        <v>2016</v>
      </c>
      <c r="K10" s="947"/>
      <c r="L10" s="947"/>
    </row>
    <row r="11" spans="1:13" x14ac:dyDescent="0.25">
      <c r="A11" s="210" t="s">
        <v>163</v>
      </c>
      <c r="B11" s="751">
        <v>0.48406327694092999</v>
      </c>
      <c r="C11" s="90">
        <v>0.26826869834552997</v>
      </c>
      <c r="D11" s="90">
        <v>0.21579457859540002</v>
      </c>
      <c r="E11" s="752">
        <v>0.55420171519903727</v>
      </c>
      <c r="F11" s="751">
        <v>2.0098901833247944</v>
      </c>
      <c r="G11" s="90">
        <v>0.5543180451295302</v>
      </c>
      <c r="H11" s="90">
        <v>1.4555721381952642</v>
      </c>
      <c r="I11" s="761">
        <v>2016</v>
      </c>
      <c r="K11" s="947"/>
      <c r="L11" s="947"/>
    </row>
    <row r="12" spans="1:13" x14ac:dyDescent="0.25">
      <c r="A12" s="210" t="s">
        <v>115</v>
      </c>
      <c r="B12" s="751">
        <v>1.20606420269495</v>
      </c>
      <c r="C12" s="90">
        <v>0.90987771990766997</v>
      </c>
      <c r="D12" s="90">
        <v>0.29618648278727999</v>
      </c>
      <c r="E12" s="752">
        <v>0.75441897527059387</v>
      </c>
      <c r="F12" s="751">
        <v>5.627337160631285</v>
      </c>
      <c r="G12" s="90">
        <v>3.3250662567100142</v>
      </c>
      <c r="H12" s="90">
        <v>2.3022709039212712</v>
      </c>
      <c r="I12" s="761">
        <v>2016</v>
      </c>
      <c r="K12" s="947"/>
      <c r="L12" s="947"/>
    </row>
    <row r="13" spans="1:13" x14ac:dyDescent="0.25">
      <c r="A13" s="210" t="s">
        <v>193</v>
      </c>
      <c r="B13" s="751">
        <v>0.44289879184912001</v>
      </c>
      <c r="C13" s="90">
        <v>0.10831763931093003</v>
      </c>
      <c r="D13" s="90">
        <v>0.33458115253818999</v>
      </c>
      <c r="E13" s="752">
        <v>0.24456521739131323</v>
      </c>
      <c r="F13" s="751">
        <v>3.1877842059552681</v>
      </c>
      <c r="G13" s="90">
        <v>0.58860736290163895</v>
      </c>
      <c r="H13" s="90">
        <v>2.5991768430536291</v>
      </c>
      <c r="I13" s="761">
        <v>2016</v>
      </c>
      <c r="K13" s="947"/>
      <c r="L13" s="947"/>
    </row>
    <row r="14" spans="1:13" x14ac:dyDescent="0.25">
      <c r="A14" s="210" t="s">
        <v>117</v>
      </c>
      <c r="B14" s="751">
        <v>1.1768095613673399</v>
      </c>
      <c r="C14" s="90">
        <v>0.83202965318172994</v>
      </c>
      <c r="D14" s="90">
        <v>0.34477990818561</v>
      </c>
      <c r="E14" s="752">
        <v>0.70702149310801932</v>
      </c>
      <c r="F14" s="751">
        <v>11.99384416409816</v>
      </c>
      <c r="G14" s="90">
        <v>5.102162057408357</v>
      </c>
      <c r="H14" s="90">
        <v>6.8916821066898031</v>
      </c>
      <c r="I14" s="761">
        <v>2016</v>
      </c>
      <c r="K14" s="947"/>
      <c r="L14" s="947"/>
    </row>
    <row r="15" spans="1:13" x14ac:dyDescent="0.25">
      <c r="A15" s="210" t="s">
        <v>197</v>
      </c>
      <c r="B15" s="751">
        <v>0.78965333622759004</v>
      </c>
      <c r="C15" s="90">
        <v>0.40150348289818005</v>
      </c>
      <c r="D15" s="90">
        <v>0.38814985332940999</v>
      </c>
      <c r="E15" s="752">
        <v>0.50845537462841883</v>
      </c>
      <c r="F15" s="751">
        <v>5.1298406149662625</v>
      </c>
      <c r="G15" s="90">
        <v>1.0543201998955327</v>
      </c>
      <c r="H15" s="90">
        <v>4.0755204150707298</v>
      </c>
      <c r="I15" s="761">
        <v>2016</v>
      </c>
      <c r="K15" s="947"/>
      <c r="L15" s="947"/>
    </row>
    <row r="16" spans="1:13" x14ac:dyDescent="0.25">
      <c r="A16" s="210" t="s">
        <v>132</v>
      </c>
      <c r="B16" s="751">
        <v>0.88150300576531004</v>
      </c>
      <c r="C16" s="90">
        <v>0.44079912494071005</v>
      </c>
      <c r="D16" s="90">
        <v>0.44070388082459999</v>
      </c>
      <c r="E16" s="752">
        <v>0.50005402370467666</v>
      </c>
      <c r="F16" s="751">
        <v>3.2064412213363398</v>
      </c>
      <c r="G16" s="90">
        <v>1.7207695936383853</v>
      </c>
      <c r="H16" s="90">
        <v>1.6796235944804332</v>
      </c>
      <c r="I16" s="761">
        <v>2015</v>
      </c>
      <c r="K16" s="947"/>
      <c r="L16" s="947"/>
    </row>
    <row r="17" spans="1:12" x14ac:dyDescent="0.25">
      <c r="A17" s="210" t="s">
        <v>164</v>
      </c>
      <c r="B17" s="751">
        <v>1.0969028069659199</v>
      </c>
      <c r="C17" s="90">
        <v>0.6463078996641699</v>
      </c>
      <c r="D17" s="90">
        <v>0.45059490730175</v>
      </c>
      <c r="E17" s="752">
        <v>0.58921163804100862</v>
      </c>
      <c r="F17" s="751">
        <v>5.5966284438870453</v>
      </c>
      <c r="G17" s="90">
        <v>2.6086037540379121</v>
      </c>
      <c r="H17" s="90">
        <v>2.9880246898491332</v>
      </c>
      <c r="I17" s="761">
        <v>2016</v>
      </c>
      <c r="K17" s="947"/>
      <c r="L17" s="947"/>
    </row>
    <row r="18" spans="1:12" x14ac:dyDescent="0.25">
      <c r="A18" s="210" t="s">
        <v>128</v>
      </c>
      <c r="B18" s="751">
        <v>2.0020216815651599</v>
      </c>
      <c r="C18" s="90">
        <v>1.51441393415887</v>
      </c>
      <c r="D18" s="90">
        <v>0.48760774740628998</v>
      </c>
      <c r="E18" s="752">
        <v>0.75644232432833436</v>
      </c>
      <c r="F18" s="751">
        <v>8.1426942656140611</v>
      </c>
      <c r="G18" s="90">
        <v>4.5065219806237291</v>
      </c>
      <c r="H18" s="90">
        <v>3.6361722849903324</v>
      </c>
      <c r="I18" s="761">
        <v>2016</v>
      </c>
      <c r="K18" s="947"/>
      <c r="L18" s="947"/>
    </row>
    <row r="19" spans="1:12" x14ac:dyDescent="0.25">
      <c r="A19" s="210" t="s">
        <v>119</v>
      </c>
      <c r="B19" s="751">
        <v>1.2859846947628399</v>
      </c>
      <c r="C19" s="90">
        <v>0.78768607007295</v>
      </c>
      <c r="D19" s="90">
        <v>0.49829862468989</v>
      </c>
      <c r="E19" s="752">
        <v>0.61251589795803463</v>
      </c>
      <c r="F19" s="751">
        <v>4.9153111206362441</v>
      </c>
      <c r="G19" s="90">
        <v>2.1434689541969631</v>
      </c>
      <c r="H19" s="90">
        <v>2.7718421664392809</v>
      </c>
      <c r="I19" s="761">
        <v>2016</v>
      </c>
      <c r="K19" s="947"/>
      <c r="L19" s="947"/>
    </row>
    <row r="20" spans="1:12" x14ac:dyDescent="0.25">
      <c r="A20" s="210" t="s">
        <v>133</v>
      </c>
      <c r="B20" s="751">
        <v>1.6884742152415</v>
      </c>
      <c r="C20" s="90">
        <v>1.1667025753943201</v>
      </c>
      <c r="D20" s="90">
        <v>0.52177163984718</v>
      </c>
      <c r="E20" s="752">
        <v>0.69098039215686113</v>
      </c>
      <c r="F20" s="751">
        <v>8.7734615193091372</v>
      </c>
      <c r="G20" s="90">
        <v>3.4447945222666934</v>
      </c>
      <c r="H20" s="90">
        <v>5.3286669970424434</v>
      </c>
      <c r="I20" s="761">
        <v>2016</v>
      </c>
      <c r="K20" s="947"/>
      <c r="L20" s="947"/>
    </row>
    <row r="21" spans="1:12" x14ac:dyDescent="0.25">
      <c r="A21" s="210" t="s">
        <v>124</v>
      </c>
      <c r="B21" s="751">
        <v>1.00371125357899</v>
      </c>
      <c r="C21" s="90">
        <v>0.46903065035301006</v>
      </c>
      <c r="D21" s="90">
        <v>0.53468060322597999</v>
      </c>
      <c r="E21" s="752">
        <v>0.46729639493485892</v>
      </c>
      <c r="F21" s="751">
        <v>4.7500575109270802</v>
      </c>
      <c r="G21" s="90">
        <v>1.8615136876006442</v>
      </c>
      <c r="H21" s="90">
        <v>3.0908672647803082</v>
      </c>
      <c r="I21" s="761">
        <v>2015</v>
      </c>
      <c r="K21" s="947"/>
      <c r="L21" s="947"/>
    </row>
    <row r="22" spans="1:12" x14ac:dyDescent="0.25">
      <c r="A22" s="210" t="s">
        <v>129</v>
      </c>
      <c r="B22" s="751">
        <v>1.1896949724726</v>
      </c>
      <c r="C22" s="90">
        <v>0.64415362415759003</v>
      </c>
      <c r="D22" s="90">
        <v>0.54554134831501</v>
      </c>
      <c r="E22" s="752">
        <v>0.5414443525963758</v>
      </c>
      <c r="F22" s="751">
        <v>5.5230495081550659</v>
      </c>
      <c r="G22" s="90">
        <v>2.0582561871431739</v>
      </c>
      <c r="H22" s="90">
        <v>3.464793321011892</v>
      </c>
      <c r="I22" s="761">
        <v>2016</v>
      </c>
      <c r="K22" s="947"/>
      <c r="L22" s="947"/>
    </row>
    <row r="23" spans="1:12" x14ac:dyDescent="0.25">
      <c r="A23" s="210" t="s">
        <v>114</v>
      </c>
      <c r="B23" s="751">
        <v>0.99488939361041995</v>
      </c>
      <c r="C23" s="90">
        <v>0.42346906847222998</v>
      </c>
      <c r="D23" s="90">
        <v>0.57142032513818997</v>
      </c>
      <c r="E23" s="752">
        <v>0.42564436930569244</v>
      </c>
      <c r="F23" s="751">
        <v>6.0533108452190518</v>
      </c>
      <c r="G23" s="90">
        <v>1.1979600031835296</v>
      </c>
      <c r="H23" s="90">
        <v>4.8553508420355227</v>
      </c>
      <c r="I23" s="761">
        <v>2016</v>
      </c>
      <c r="K23" s="947"/>
      <c r="L23" s="947"/>
    </row>
    <row r="24" spans="1:12" x14ac:dyDescent="0.25">
      <c r="A24" s="891" t="s">
        <v>110</v>
      </c>
      <c r="B24" s="753">
        <v>1.2467900528534401</v>
      </c>
      <c r="C24" s="741">
        <v>0.66127447815298901</v>
      </c>
      <c r="D24" s="741">
        <v>0.58551557470045112</v>
      </c>
      <c r="E24" s="754">
        <v>0.53038157999382252</v>
      </c>
      <c r="F24" s="753">
        <v>6.242877704857583</v>
      </c>
      <c r="G24" s="741">
        <v>2.0248337784081651</v>
      </c>
      <c r="H24" s="741">
        <v>4.2180439264494183</v>
      </c>
      <c r="I24" s="762">
        <v>2016</v>
      </c>
      <c r="K24" s="947"/>
      <c r="L24" s="947"/>
    </row>
    <row r="25" spans="1:12" x14ac:dyDescent="0.25">
      <c r="A25" s="210" t="s">
        <v>121</v>
      </c>
      <c r="B25" s="751">
        <v>1.24366149111428</v>
      </c>
      <c r="C25" s="90">
        <v>0.64031964515198003</v>
      </c>
      <c r="D25" s="90">
        <v>0.60334184596230001</v>
      </c>
      <c r="E25" s="752">
        <v>0.51486650485436725</v>
      </c>
      <c r="F25" s="751">
        <v>5.8176677708494084</v>
      </c>
      <c r="G25" s="90">
        <v>2.1993338838300955</v>
      </c>
      <c r="H25" s="90">
        <v>3.6183338870193129</v>
      </c>
      <c r="I25" s="761">
        <v>2016</v>
      </c>
      <c r="K25" s="947"/>
      <c r="L25" s="947"/>
    </row>
    <row r="26" spans="1:12" x14ac:dyDescent="0.25">
      <c r="A26" s="210" t="s">
        <v>120</v>
      </c>
      <c r="B26" s="751">
        <v>3.1408060012725501</v>
      </c>
      <c r="C26" s="90">
        <v>2.5168447780630903</v>
      </c>
      <c r="D26" s="90">
        <v>0.62396122320946001</v>
      </c>
      <c r="E26" s="752">
        <v>0.80133722905628313</v>
      </c>
      <c r="F26" s="751">
        <v>10.011522262334537</v>
      </c>
      <c r="G26" s="90">
        <v>7.4794374247894106</v>
      </c>
      <c r="H26" s="90">
        <v>2.5320848375451264</v>
      </c>
      <c r="I26" s="761">
        <v>2016</v>
      </c>
      <c r="K26" s="947"/>
      <c r="L26" s="947"/>
    </row>
    <row r="27" spans="1:12" x14ac:dyDescent="0.25">
      <c r="A27" s="210" t="s">
        <v>37</v>
      </c>
      <c r="B27" s="751">
        <v>1.2677970719844001</v>
      </c>
      <c r="C27" s="90">
        <v>0.62739133544808001</v>
      </c>
      <c r="D27" s="90">
        <v>0.64040573653632005</v>
      </c>
      <c r="E27" s="752">
        <v>0.49486731694849656</v>
      </c>
      <c r="F27" s="751">
        <v>7.8699138239385613</v>
      </c>
      <c r="G27" s="90">
        <v>2.51340471680441</v>
      </c>
      <c r="H27" s="90">
        <v>5.3565091071341513</v>
      </c>
      <c r="I27" s="761">
        <v>2016</v>
      </c>
      <c r="K27" s="947"/>
      <c r="L27" s="947"/>
    </row>
    <row r="28" spans="1:12" x14ac:dyDescent="0.25">
      <c r="A28" s="210" t="s">
        <v>159</v>
      </c>
      <c r="B28" s="751">
        <v>1.2774324243808499</v>
      </c>
      <c r="C28" s="90">
        <v>0.63633294274194996</v>
      </c>
      <c r="D28" s="90">
        <v>0.64109948163889996</v>
      </c>
      <c r="E28" s="752">
        <v>0.49813432835820642</v>
      </c>
      <c r="F28" s="751">
        <v>7.4504215816436501</v>
      </c>
      <c r="G28" s="90">
        <v>3.7052898775019152</v>
      </c>
      <c r="H28" s="90">
        <v>4.7013355434970538</v>
      </c>
      <c r="I28" s="761">
        <v>2015</v>
      </c>
      <c r="K28" s="947"/>
      <c r="L28" s="947"/>
    </row>
    <row r="29" spans="1:12" x14ac:dyDescent="0.25">
      <c r="A29" s="210" t="s">
        <v>384</v>
      </c>
      <c r="B29" s="751">
        <v>1.6782972781590699</v>
      </c>
      <c r="C29" s="90">
        <v>1.0302740696047099</v>
      </c>
      <c r="D29" s="90">
        <v>0.64802320855436002</v>
      </c>
      <c r="E29" s="752">
        <v>0.61388055799912944</v>
      </c>
      <c r="F29" s="751">
        <v>6.9789995880828437</v>
      </c>
      <c r="G29" s="90">
        <v>3.6124892880946251</v>
      </c>
      <c r="H29" s="90">
        <v>3.3665102999882182</v>
      </c>
      <c r="I29" s="761">
        <v>2016</v>
      </c>
    </row>
    <row r="30" spans="1:12" x14ac:dyDescent="0.25">
      <c r="A30" s="210" t="s">
        <v>217</v>
      </c>
      <c r="B30" s="751">
        <v>3.1623906566315498</v>
      </c>
      <c r="C30" s="90">
        <v>2.4628146771655399</v>
      </c>
      <c r="D30" s="90">
        <v>0.69957597946601002</v>
      </c>
      <c r="E30" s="752">
        <v>0.77878255553310738</v>
      </c>
      <c r="F30" s="751">
        <v>12.595705144965464</v>
      </c>
      <c r="G30" s="90">
        <v>8.8040127074923689</v>
      </c>
      <c r="H30" s="90">
        <v>3.7916924374730963</v>
      </c>
      <c r="I30" s="761">
        <v>2016</v>
      </c>
    </row>
    <row r="31" spans="1:12" x14ac:dyDescent="0.25">
      <c r="A31" s="210" t="s">
        <v>105</v>
      </c>
      <c r="B31" s="751">
        <v>2.4861651763722499</v>
      </c>
      <c r="C31" s="90">
        <v>1.74842358463003</v>
      </c>
      <c r="D31" s="90">
        <v>0.73774159174221998</v>
      </c>
      <c r="E31" s="752">
        <v>0.70326123189501266</v>
      </c>
      <c r="F31" s="751">
        <v>10.753364933853033</v>
      </c>
      <c r="G31" s="90">
        <v>5.6961576576767401</v>
      </c>
      <c r="H31" s="90">
        <v>5.0572072761762943</v>
      </c>
      <c r="I31" s="761">
        <v>2016</v>
      </c>
    </row>
    <row r="32" spans="1:12" x14ac:dyDescent="0.25">
      <c r="A32" s="210" t="s">
        <v>116</v>
      </c>
      <c r="B32" s="751">
        <v>2.1019761275892801</v>
      </c>
      <c r="C32" s="90">
        <v>1.3249357235196801</v>
      </c>
      <c r="D32" s="90">
        <v>0.77704040406959995</v>
      </c>
      <c r="E32" s="752">
        <v>0.630328625586831</v>
      </c>
      <c r="F32" s="751">
        <v>11.225663242927249</v>
      </c>
      <c r="G32" s="90">
        <v>4.6408906969853359</v>
      </c>
      <c r="H32" s="90">
        <v>6.5847725459419131</v>
      </c>
      <c r="I32" s="761">
        <v>2016</v>
      </c>
    </row>
    <row r="33" spans="1:12" x14ac:dyDescent="0.25">
      <c r="A33" s="210" t="s">
        <v>19</v>
      </c>
      <c r="B33" s="751">
        <v>3.0869473755955799</v>
      </c>
      <c r="C33" s="90">
        <v>2.2197929152623299</v>
      </c>
      <c r="D33" s="90">
        <v>0.86715446033324994</v>
      </c>
      <c r="E33" s="752">
        <v>0.71908997633432425</v>
      </c>
      <c r="F33" s="751">
        <v>10.005877781680283</v>
      </c>
      <c r="G33" s="90">
        <v>6.48234264849249</v>
      </c>
      <c r="H33" s="90">
        <v>3.5235351331877935</v>
      </c>
      <c r="I33" s="761">
        <v>2016</v>
      </c>
    </row>
    <row r="34" spans="1:12" x14ac:dyDescent="0.25">
      <c r="A34" s="210" t="s">
        <v>22366</v>
      </c>
      <c r="B34" s="751">
        <v>2.0324746207522799</v>
      </c>
      <c r="C34" s="90">
        <v>1.15734777788373</v>
      </c>
      <c r="D34" s="90">
        <v>0.87512684286855003</v>
      </c>
      <c r="E34" s="752">
        <v>0.5694279112106998</v>
      </c>
      <c r="F34" s="751">
        <v>9.118015798370779</v>
      </c>
      <c r="G34" s="90">
        <v>5.5987835751130888</v>
      </c>
      <c r="H34" s="90">
        <v>3.5192322232576898</v>
      </c>
      <c r="I34" s="761">
        <v>2016</v>
      </c>
    </row>
    <row r="35" spans="1:12" x14ac:dyDescent="0.25">
      <c r="A35" s="210" t="s">
        <v>796</v>
      </c>
      <c r="B35" s="751">
        <v>4.2387106531125101</v>
      </c>
      <c r="C35" s="90">
        <v>3.36218488900349</v>
      </c>
      <c r="D35" s="90">
        <v>0.87652576410902006</v>
      </c>
      <c r="E35" s="752">
        <v>0.79320934221698236</v>
      </c>
      <c r="F35" s="751">
        <v>13.25977548475797</v>
      </c>
      <c r="G35" s="90">
        <v>10.766730997358877</v>
      </c>
      <c r="H35" s="90">
        <v>2.4930444873990942</v>
      </c>
      <c r="I35" s="761">
        <v>2016</v>
      </c>
    </row>
    <row r="36" spans="1:12" x14ac:dyDescent="0.25">
      <c r="A36" s="210" t="s">
        <v>111</v>
      </c>
      <c r="B36" s="751">
        <v>2.7464511315132101</v>
      </c>
      <c r="C36" s="90">
        <v>1.8319715627071003</v>
      </c>
      <c r="D36" s="90">
        <v>0.91447956880610992</v>
      </c>
      <c r="E36" s="752">
        <v>0.66703228092674649</v>
      </c>
      <c r="F36" s="751">
        <v>13.280608987064726</v>
      </c>
      <c r="G36" s="90">
        <v>7.6603534961592015</v>
      </c>
      <c r="H36" s="90">
        <v>5.6202554909055245</v>
      </c>
      <c r="I36" s="761">
        <v>2016</v>
      </c>
    </row>
    <row r="37" spans="1:12" x14ac:dyDescent="0.25">
      <c r="A37" s="210" t="s">
        <v>131</v>
      </c>
      <c r="B37" s="751">
        <v>3.3742973598343902</v>
      </c>
      <c r="C37" s="90">
        <v>2.4444841283419603</v>
      </c>
      <c r="D37" s="90">
        <v>0.92981323149243</v>
      </c>
      <c r="E37" s="752">
        <v>0.72444241501642137</v>
      </c>
      <c r="F37" s="751">
        <v>8.4408634751658802</v>
      </c>
      <c r="G37" s="90">
        <v>4.5943319895213222</v>
      </c>
      <c r="H37" s="90">
        <v>4.2159447134042241</v>
      </c>
      <c r="I37" s="761">
        <v>2015</v>
      </c>
    </row>
    <row r="38" spans="1:12" x14ac:dyDescent="0.25">
      <c r="A38" s="210" t="s">
        <v>113</v>
      </c>
      <c r="B38" s="751">
        <v>2.9394946009128402</v>
      </c>
      <c r="C38" s="90">
        <v>1.9982506639525504</v>
      </c>
      <c r="D38" s="90">
        <v>0.94124393696028996</v>
      </c>
      <c r="E38" s="752">
        <v>0.67979395618961402</v>
      </c>
      <c r="F38" s="751">
        <v>9.3373501441349109</v>
      </c>
      <c r="G38" s="90">
        <v>5.4959120988033368</v>
      </c>
      <c r="H38" s="90">
        <v>3.8414380453315737</v>
      </c>
      <c r="I38" s="761">
        <v>2016</v>
      </c>
    </row>
    <row r="39" spans="1:12" x14ac:dyDescent="0.25">
      <c r="A39" s="210" t="s">
        <v>123</v>
      </c>
      <c r="B39" s="751">
        <v>2.0381568107096801</v>
      </c>
      <c r="C39" s="90">
        <v>1.0849744243883301</v>
      </c>
      <c r="D39" s="90">
        <v>0.95318238632134999</v>
      </c>
      <c r="E39" s="752">
        <v>0.53233118211868369</v>
      </c>
      <c r="F39" s="751">
        <v>10.93599707120902</v>
      </c>
      <c r="G39" s="90">
        <v>4.9751252419713099</v>
      </c>
      <c r="H39" s="90">
        <v>5.9608718292377088</v>
      </c>
      <c r="I39" s="761">
        <v>2016</v>
      </c>
    </row>
    <row r="40" spans="1:12" x14ac:dyDescent="0.25">
      <c r="A40" s="210" t="s">
        <v>109</v>
      </c>
      <c r="B40" s="751">
        <v>2.8712531982679299</v>
      </c>
      <c r="C40" s="90">
        <v>1.8998413329964499</v>
      </c>
      <c r="D40" s="90">
        <v>0.97141186527148005</v>
      </c>
      <c r="E40" s="752">
        <v>0.66167669717965671</v>
      </c>
      <c r="F40" s="751">
        <v>14.050441016117327</v>
      </c>
      <c r="G40" s="90">
        <v>8.3390020475173898</v>
      </c>
      <c r="H40" s="90">
        <v>5.7114389685999374</v>
      </c>
      <c r="I40" s="761">
        <v>2016</v>
      </c>
    </row>
    <row r="41" spans="1:12" x14ac:dyDescent="0.25">
      <c r="A41" s="210" t="s">
        <v>130</v>
      </c>
      <c r="B41" s="751">
        <v>3.2549022634842601</v>
      </c>
      <c r="C41" s="90">
        <v>2.27113500220895</v>
      </c>
      <c r="D41" s="90">
        <v>0.98376726127531</v>
      </c>
      <c r="E41" s="752">
        <v>0.69775827916189981</v>
      </c>
      <c r="F41" s="751">
        <v>13.340142167881433</v>
      </c>
      <c r="G41" s="90">
        <v>8.9634411735648509</v>
      </c>
      <c r="H41" s="90">
        <v>4.3767009943165824</v>
      </c>
      <c r="I41" s="761">
        <v>2016</v>
      </c>
      <c r="K41" s="952"/>
      <c r="L41" s="952"/>
    </row>
    <row r="42" spans="1:12" x14ac:dyDescent="0.25">
      <c r="A42" s="210" t="s">
        <v>112</v>
      </c>
      <c r="B42" s="751">
        <v>1.48</v>
      </c>
      <c r="C42" s="90" t="s">
        <v>454</v>
      </c>
      <c r="D42" s="90" t="s">
        <v>454</v>
      </c>
      <c r="E42" s="752" t="s">
        <v>454</v>
      </c>
      <c r="F42" s="751">
        <v>9.4126698502715396</v>
      </c>
      <c r="G42" s="90" t="s">
        <v>454</v>
      </c>
      <c r="H42" s="90" t="s">
        <v>454</v>
      </c>
      <c r="I42" s="761">
        <v>2016</v>
      </c>
      <c r="K42" s="952"/>
      <c r="L42" s="952"/>
    </row>
    <row r="43" spans="1:12" ht="15.75" thickBot="1" x14ac:dyDescent="0.3">
      <c r="A43" s="213" t="s">
        <v>161</v>
      </c>
      <c r="B43" s="755">
        <v>0.62915953347886999</v>
      </c>
      <c r="C43" s="756">
        <v>0.14380186571886999</v>
      </c>
      <c r="D43" s="756" t="s">
        <v>454</v>
      </c>
      <c r="E43" s="757">
        <v>0.2285618480955586</v>
      </c>
      <c r="F43" s="755">
        <v>4.2288610956120207</v>
      </c>
      <c r="G43" s="756">
        <v>0.33412349185785029</v>
      </c>
      <c r="H43" s="756" t="s">
        <v>454</v>
      </c>
      <c r="I43" s="763">
        <v>2015</v>
      </c>
      <c r="K43" s="952"/>
      <c r="L43" s="952"/>
    </row>
    <row r="44" spans="1:12" x14ac:dyDescent="0.25">
      <c r="B44" s="15"/>
      <c r="C44" s="15"/>
      <c r="D44" s="15"/>
      <c r="E44" s="15"/>
      <c r="F44" s="15"/>
      <c r="G44" s="15"/>
      <c r="H44" s="15"/>
      <c r="K44" s="952"/>
      <c r="L44" s="952"/>
    </row>
    <row r="45" spans="1:12" x14ac:dyDescent="0.25">
      <c r="B45" s="15"/>
      <c r="C45" s="15"/>
      <c r="D45" s="15"/>
      <c r="E45" s="15"/>
      <c r="F45" s="15"/>
      <c r="G45" s="15"/>
      <c r="H45" s="15"/>
      <c r="K45" s="952"/>
      <c r="L45" s="952"/>
    </row>
    <row r="46" spans="1:12" x14ac:dyDescent="0.25">
      <c r="K46" s="952"/>
      <c r="L46" s="952"/>
    </row>
    <row r="47" spans="1:12" x14ac:dyDescent="0.25">
      <c r="K47" s="952"/>
      <c r="L47" s="952"/>
    </row>
    <row r="48" spans="1:12" x14ac:dyDescent="0.25">
      <c r="K48" s="952"/>
      <c r="L48" s="952"/>
    </row>
    <row r="64" spans="11:12" x14ac:dyDescent="0.25">
      <c r="K64" s="947"/>
      <c r="L64" s="947"/>
    </row>
    <row r="65" spans="11:12" x14ac:dyDescent="0.25">
      <c r="K65" s="947"/>
      <c r="L65" s="947"/>
    </row>
    <row r="66" spans="11:12" x14ac:dyDescent="0.25">
      <c r="K66" s="947"/>
      <c r="L66" s="947"/>
    </row>
    <row r="67" spans="11:12" x14ac:dyDescent="0.25">
      <c r="K67" s="947"/>
      <c r="L67" s="947"/>
    </row>
    <row r="68" spans="11:12" x14ac:dyDescent="0.25">
      <c r="K68" s="947"/>
      <c r="L68" s="947"/>
    </row>
  </sheetData>
  <autoFilter ref="A9:I43">
    <sortState ref="A12:J46">
      <sortCondition ref="D11:D46"/>
    </sortState>
  </autoFilter>
  <pageMargins left="0.7" right="0.7" top="0.75" bottom="0.75" header="0.3" footer="0.3"/>
  <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CQ208"/>
  <sheetViews>
    <sheetView view="pageBreakPreview" topLeftCell="A5" zoomScale="80" zoomScaleNormal="110" zoomScaleSheetLayoutView="80" workbookViewId="0">
      <selection activeCell="BO76" sqref="BO76:BQ112"/>
    </sheetView>
  </sheetViews>
  <sheetFormatPr defaultRowHeight="15" x14ac:dyDescent="0.25"/>
  <cols>
    <col min="1" max="1" width="18" customWidth="1"/>
    <col min="2" max="2" width="15" customWidth="1"/>
    <col min="3" max="3" width="14" customWidth="1"/>
    <col min="4" max="5" width="11.42578125" customWidth="1"/>
    <col min="6" max="6" width="13.85546875" customWidth="1"/>
    <col min="7" max="7" width="14.140625" customWidth="1"/>
    <col min="8" max="8" width="13.42578125" customWidth="1"/>
    <col min="9" max="9" width="12.42578125" customWidth="1"/>
    <col min="10" max="10" width="12.5703125" customWidth="1"/>
    <col min="11" max="13" width="11.42578125" customWidth="1"/>
    <col min="14" max="14" width="12.85546875" customWidth="1"/>
    <col min="15" max="17" width="11.42578125" customWidth="1"/>
    <col min="18" max="18" width="12.140625" customWidth="1"/>
    <col min="19" max="22" width="11.42578125" customWidth="1"/>
    <col min="23" max="23" width="16.7109375" customWidth="1"/>
    <col min="24" max="26" width="11.42578125" customWidth="1"/>
    <col min="32" max="32" width="10.5703125" customWidth="1"/>
    <col min="48" max="48" width="12.85546875" customWidth="1"/>
    <col min="63" max="63" width="15.42578125" customWidth="1"/>
    <col min="64" max="65" width="13.5703125" customWidth="1"/>
    <col min="67" max="67" width="14" customWidth="1"/>
    <col min="71" max="71" width="12.7109375" customWidth="1"/>
    <col min="72" max="72" width="23.140625" customWidth="1"/>
    <col min="74" max="74" width="13.28515625" customWidth="1"/>
    <col min="76" max="76" width="23.28515625" customWidth="1"/>
    <col min="77" max="77" width="15.28515625" customWidth="1"/>
    <col min="78" max="80" width="15.28515625" style="84" customWidth="1"/>
    <col min="81" max="81" width="22.5703125" style="84" customWidth="1"/>
    <col min="82" max="84" width="15.28515625" style="84" customWidth="1"/>
    <col min="85" max="85" width="12.42578125" customWidth="1"/>
    <col min="93" max="93" width="18.140625" customWidth="1"/>
  </cols>
  <sheetData>
    <row r="1" spans="1:18" s="84" customFormat="1" x14ac:dyDescent="0.25">
      <c r="A1" s="6" t="s">
        <v>21856</v>
      </c>
      <c r="B1" s="6"/>
      <c r="C1" s="6"/>
      <c r="D1" s="6"/>
      <c r="E1" s="6"/>
      <c r="F1" s="6"/>
    </row>
    <row r="2" spans="1:18" s="84" customFormat="1" x14ac:dyDescent="0.25">
      <c r="A2" s="84" t="s">
        <v>594</v>
      </c>
    </row>
    <row r="3" spans="1:18" s="84" customFormat="1" x14ac:dyDescent="0.25"/>
    <row r="4" spans="1:18" s="84" customFormat="1" x14ac:dyDescent="0.25">
      <c r="I4" s="689"/>
    </row>
    <row r="5" spans="1:18" s="84" customFormat="1" x14ac:dyDescent="0.25">
      <c r="A5" s="638" t="s">
        <v>21904</v>
      </c>
    </row>
    <row r="6" spans="1:18" s="84" customFormat="1" x14ac:dyDescent="0.25">
      <c r="I6" s="638" t="s">
        <v>21906</v>
      </c>
      <c r="J6" s="84">
        <v>2016</v>
      </c>
      <c r="Q6" s="638" t="s">
        <v>21905</v>
      </c>
      <c r="R6" s="84">
        <v>2016</v>
      </c>
    </row>
    <row r="7" spans="1:18" s="84" customFormat="1" x14ac:dyDescent="0.25">
      <c r="C7" s="84" t="s">
        <v>21857</v>
      </c>
    </row>
    <row r="8" spans="1:18" s="84" customFormat="1" x14ac:dyDescent="0.25"/>
    <row r="9" spans="1:18" s="84" customFormat="1" x14ac:dyDescent="0.25"/>
    <row r="10" spans="1:18" s="84" customFormat="1" x14ac:dyDescent="0.25"/>
    <row r="11" spans="1:18" s="84" customFormat="1" x14ac:dyDescent="0.25"/>
    <row r="12" spans="1:18" s="84" customFormat="1" x14ac:dyDescent="0.25"/>
    <row r="13" spans="1:18" s="84" customFormat="1" x14ac:dyDescent="0.25"/>
    <row r="14" spans="1:18" s="84" customFormat="1" x14ac:dyDescent="0.25"/>
    <row r="15" spans="1:18" s="84" customFormat="1" x14ac:dyDescent="0.25"/>
    <row r="16" spans="1:18" s="84" customFormat="1" x14ac:dyDescent="0.25"/>
    <row r="17" spans="17:17" s="84" customFormat="1" x14ac:dyDescent="0.25"/>
    <row r="18" spans="17:17" s="84" customFormat="1" x14ac:dyDescent="0.25"/>
    <row r="19" spans="17:17" s="84" customFormat="1" x14ac:dyDescent="0.25"/>
    <row r="20" spans="17:17" s="84" customFormat="1" x14ac:dyDescent="0.25"/>
    <row r="21" spans="17:17" s="84" customFormat="1" x14ac:dyDescent="0.25"/>
    <row r="22" spans="17:17" s="84" customFormat="1" x14ac:dyDescent="0.25"/>
    <row r="23" spans="17:17" s="84" customFormat="1" x14ac:dyDescent="0.25"/>
    <row r="24" spans="17:17" s="84" customFormat="1" x14ac:dyDescent="0.25"/>
    <row r="25" spans="17:17" s="84" customFormat="1" x14ac:dyDescent="0.25"/>
    <row r="26" spans="17:17" s="84" customFormat="1" x14ac:dyDescent="0.25"/>
    <row r="27" spans="17:17" s="84" customFormat="1" x14ac:dyDescent="0.25"/>
    <row r="28" spans="17:17" s="84" customFormat="1" x14ac:dyDescent="0.25"/>
    <row r="29" spans="17:17" s="84" customFormat="1" x14ac:dyDescent="0.25"/>
    <row r="30" spans="17:17" s="84" customFormat="1" x14ac:dyDescent="0.25"/>
    <row r="31" spans="17:17" s="84" customFormat="1" x14ac:dyDescent="0.25"/>
    <row r="32" spans="17:17" s="84" customFormat="1" x14ac:dyDescent="0.25">
      <c r="Q32" s="638" t="s">
        <v>21938</v>
      </c>
    </row>
    <row r="33" spans="34:59" s="84" customFormat="1" x14ac:dyDescent="0.25"/>
    <row r="34" spans="34:59" s="84" customFormat="1" x14ac:dyDescent="0.25"/>
    <row r="35" spans="34:59" s="84" customFormat="1" x14ac:dyDescent="0.25"/>
    <row r="36" spans="34:59" s="84" customFormat="1" x14ac:dyDescent="0.25"/>
    <row r="37" spans="34:59" s="84" customFormat="1" x14ac:dyDescent="0.25"/>
    <row r="38" spans="34:59" s="84" customFormat="1" x14ac:dyDescent="0.25"/>
    <row r="39" spans="34:59" s="84" customFormat="1" x14ac:dyDescent="0.25"/>
    <row r="40" spans="34:59" s="84" customFormat="1" x14ac:dyDescent="0.25"/>
    <row r="41" spans="34:59" s="84" customFormat="1" x14ac:dyDescent="0.25"/>
    <row r="42" spans="34:59" s="84" customFormat="1" x14ac:dyDescent="0.25"/>
    <row r="43" spans="34:59" s="84" customFormat="1" x14ac:dyDescent="0.25"/>
    <row r="44" spans="34:59" s="84" customFormat="1" x14ac:dyDescent="0.25"/>
    <row r="45" spans="34:59" s="84" customFormat="1" x14ac:dyDescent="0.25"/>
    <row r="46" spans="34:59" s="84" customFormat="1" x14ac:dyDescent="0.25"/>
    <row r="47" spans="34:59" s="84" customFormat="1" x14ac:dyDescent="0.25">
      <c r="AH47" s="148" t="s">
        <v>21927</v>
      </c>
      <c r="AI47" s="148"/>
    </row>
    <row r="48" spans="34:59" s="84" customFormat="1" x14ac:dyDescent="0.25">
      <c r="AT48" s="539" t="s">
        <v>21928</v>
      </c>
      <c r="AU48" s="84" t="s">
        <v>21930</v>
      </c>
      <c r="BF48" s="148" t="s">
        <v>21929</v>
      </c>
      <c r="BG48" s="84" t="s">
        <v>21930</v>
      </c>
    </row>
    <row r="49" s="84" customFormat="1" x14ac:dyDescent="0.25"/>
    <row r="50" s="84" customFormat="1" x14ac:dyDescent="0.25"/>
    <row r="51" s="84" customFormat="1" x14ac:dyDescent="0.25"/>
    <row r="52" s="84" customFormat="1" x14ac:dyDescent="0.25"/>
    <row r="53" s="84" customFormat="1" x14ac:dyDescent="0.25"/>
    <row r="54" s="84" customFormat="1" x14ac:dyDescent="0.25"/>
    <row r="55" s="84" customFormat="1" x14ac:dyDescent="0.25"/>
    <row r="56" s="84" customFormat="1" x14ac:dyDescent="0.25"/>
    <row r="57" s="84" customFormat="1" x14ac:dyDescent="0.25"/>
    <row r="58" s="84" customFormat="1" x14ac:dyDescent="0.25"/>
    <row r="59" s="84" customFormat="1" x14ac:dyDescent="0.25"/>
    <row r="60" s="84" customFormat="1" x14ac:dyDescent="0.25"/>
    <row r="61" s="84" customFormat="1" x14ac:dyDescent="0.25"/>
    <row r="62" s="84" customFormat="1" x14ac:dyDescent="0.25"/>
    <row r="63" s="84" customFormat="1" x14ac:dyDescent="0.25"/>
    <row r="64" s="84" customFormat="1" x14ac:dyDescent="0.25"/>
    <row r="65" spans="1:95" s="84" customFormat="1" x14ac:dyDescent="0.25"/>
    <row r="66" spans="1:95" s="84" customFormat="1" x14ac:dyDescent="0.25"/>
    <row r="67" spans="1:95" s="84" customFormat="1" x14ac:dyDescent="0.25"/>
    <row r="68" spans="1:95" s="84" customFormat="1" x14ac:dyDescent="0.25"/>
    <row r="69" spans="1:95" s="84" customFormat="1" x14ac:dyDescent="0.25"/>
    <row r="70" spans="1:95" s="84" customFormat="1" x14ac:dyDescent="0.25"/>
    <row r="71" spans="1:95" s="84" customFormat="1" x14ac:dyDescent="0.25"/>
    <row r="72" spans="1:95" s="84" customFormat="1" x14ac:dyDescent="0.25"/>
    <row r="73" spans="1:95" s="84" customFormat="1" x14ac:dyDescent="0.25"/>
    <row r="74" spans="1:95" s="84" customFormat="1" x14ac:dyDescent="0.25">
      <c r="I74" s="268"/>
    </row>
    <row r="75" spans="1:95" s="84" customFormat="1" ht="15.75" thickBot="1" x14ac:dyDescent="0.3">
      <c r="L75" s="84">
        <v>2015</v>
      </c>
      <c r="M75" s="84">
        <v>2015</v>
      </c>
      <c r="N75" s="84">
        <v>2015</v>
      </c>
      <c r="O75" s="84">
        <v>2015</v>
      </c>
      <c r="P75" s="84">
        <v>2015</v>
      </c>
      <c r="Q75" s="84">
        <v>2015</v>
      </c>
      <c r="R75" s="84">
        <v>2015</v>
      </c>
      <c r="S75" s="84">
        <v>2015</v>
      </c>
      <c r="T75" s="84">
        <v>2015</v>
      </c>
      <c r="U75" s="84">
        <v>2015</v>
      </c>
      <c r="V75" s="84">
        <v>2015</v>
      </c>
      <c r="W75" s="84">
        <v>2015</v>
      </c>
      <c r="X75" s="84">
        <v>2015</v>
      </c>
      <c r="Y75" s="84">
        <v>2015</v>
      </c>
      <c r="Z75" s="84">
        <v>2015</v>
      </c>
      <c r="AA75" s="84">
        <v>2015</v>
      </c>
      <c r="AB75" s="84">
        <v>2015</v>
      </c>
      <c r="AC75" s="84">
        <v>2015</v>
      </c>
      <c r="AI75" s="84">
        <v>2016</v>
      </c>
    </row>
    <row r="76" spans="1:95" s="84" customFormat="1" ht="15.75" thickBot="1" x14ac:dyDescent="0.3">
      <c r="A76" s="271"/>
      <c r="B76" s="271"/>
      <c r="C76" s="272"/>
      <c r="D76" s="273"/>
      <c r="E76" s="271"/>
      <c r="F76" s="272"/>
      <c r="G76" s="273"/>
      <c r="H76" s="271"/>
      <c r="I76" s="272"/>
      <c r="J76" s="272"/>
      <c r="K76" s="273"/>
      <c r="L76" s="296" t="s">
        <v>601</v>
      </c>
      <c r="M76" s="297"/>
      <c r="N76" s="298"/>
      <c r="O76" s="301" t="s">
        <v>602</v>
      </c>
      <c r="P76" s="302"/>
      <c r="Q76" s="303"/>
      <c r="R76" s="315" t="s">
        <v>615</v>
      </c>
      <c r="S76" s="316"/>
      <c r="T76" s="317"/>
      <c r="U76" s="296" t="s">
        <v>601</v>
      </c>
      <c r="V76" s="297"/>
      <c r="W76" s="297"/>
      <c r="X76" s="301" t="s">
        <v>602</v>
      </c>
      <c r="Y76" s="302"/>
      <c r="Z76" s="303"/>
      <c r="AA76" s="315" t="s">
        <v>615</v>
      </c>
      <c r="AB76" s="316"/>
      <c r="AC76" s="317"/>
      <c r="AF76" s="271"/>
      <c r="AG76" s="272"/>
      <c r="AH76" s="273"/>
      <c r="AI76" s="271"/>
      <c r="AJ76" s="272"/>
      <c r="AK76" s="273"/>
      <c r="AL76" s="271"/>
      <c r="AM76" s="272"/>
      <c r="AN76" s="272"/>
      <c r="AO76" s="273"/>
      <c r="AP76" s="296" t="s">
        <v>601</v>
      </c>
      <c r="AQ76" s="297"/>
      <c r="AR76" s="298"/>
      <c r="AS76" s="301" t="s">
        <v>602</v>
      </c>
      <c r="AT76" s="302"/>
      <c r="AU76" s="303"/>
      <c r="AV76" s="315" t="s">
        <v>615</v>
      </c>
      <c r="AW76" s="316"/>
      <c r="AX76" s="317"/>
      <c r="AY76" s="296" t="s">
        <v>601</v>
      </c>
      <c r="AZ76" s="297"/>
      <c r="BA76" s="297"/>
      <c r="BB76" s="301" t="s">
        <v>602</v>
      </c>
      <c r="BC76" s="302"/>
      <c r="BD76" s="303"/>
      <c r="BE76" s="315" t="s">
        <v>615</v>
      </c>
      <c r="BF76" s="316"/>
      <c r="BG76" s="317"/>
      <c r="BH76" s="84">
        <v>2016</v>
      </c>
      <c r="BI76" s="84">
        <v>2016</v>
      </c>
      <c r="BK76" s="84">
        <v>2016</v>
      </c>
      <c r="BO76" s="84">
        <v>2016</v>
      </c>
      <c r="BT76" s="84">
        <v>2016</v>
      </c>
      <c r="BX76" s="717" t="s">
        <v>21939</v>
      </c>
      <c r="BY76" s="717"/>
      <c r="BZ76" s="717"/>
      <c r="CA76" s="717"/>
      <c r="CB76" s="717"/>
      <c r="CC76" s="717"/>
      <c r="CD76" s="717"/>
      <c r="CE76" s="717"/>
      <c r="CF76" s="717"/>
    </row>
    <row r="77" spans="1:95" s="84" customFormat="1" ht="135.75" thickBot="1" x14ac:dyDescent="0.3">
      <c r="A77" s="275"/>
      <c r="B77" s="293" t="s">
        <v>21907</v>
      </c>
      <c r="C77" s="269" t="s">
        <v>21908</v>
      </c>
      <c r="D77" s="276" t="s">
        <v>21909</v>
      </c>
      <c r="E77" s="293" t="s">
        <v>21910</v>
      </c>
      <c r="F77" s="269" t="s">
        <v>21911</v>
      </c>
      <c r="G77" s="276" t="s">
        <v>21912</v>
      </c>
      <c r="H77" s="293" t="s">
        <v>21913</v>
      </c>
      <c r="I77" s="269" t="s">
        <v>21914</v>
      </c>
      <c r="J77" s="704" t="s">
        <v>21915</v>
      </c>
      <c r="K77" s="276" t="s">
        <v>21916</v>
      </c>
      <c r="L77" s="290" t="s">
        <v>599</v>
      </c>
      <c r="M77" s="282" t="s">
        <v>595</v>
      </c>
      <c r="N77" s="283" t="s">
        <v>596</v>
      </c>
      <c r="O77" s="290" t="s">
        <v>600</v>
      </c>
      <c r="P77" s="282" t="s">
        <v>597</v>
      </c>
      <c r="Q77" s="283" t="s">
        <v>598</v>
      </c>
      <c r="R77" s="543" t="s">
        <v>21882</v>
      </c>
      <c r="S77" s="544" t="s">
        <v>21883</v>
      </c>
      <c r="T77" s="545" t="s">
        <v>21884</v>
      </c>
      <c r="U77" s="543" t="s">
        <v>608</v>
      </c>
      <c r="V77" s="719" t="s">
        <v>609</v>
      </c>
      <c r="W77" s="544" t="s">
        <v>610</v>
      </c>
      <c r="X77" s="543" t="s">
        <v>611</v>
      </c>
      <c r="Y77" s="544" t="s">
        <v>612</v>
      </c>
      <c r="Z77" s="545" t="s">
        <v>613</v>
      </c>
      <c r="AA77" s="543" t="s">
        <v>617</v>
      </c>
      <c r="AB77" s="544" t="s">
        <v>618</v>
      </c>
      <c r="AC77" s="545" t="s">
        <v>619</v>
      </c>
      <c r="AD77" s="688" t="s">
        <v>21926</v>
      </c>
      <c r="AF77" s="678" t="s">
        <v>21917</v>
      </c>
      <c r="AG77" s="679" t="s">
        <v>21918</v>
      </c>
      <c r="AH77" s="680" t="s">
        <v>21919</v>
      </c>
      <c r="AI77" s="293" t="s">
        <v>21920</v>
      </c>
      <c r="AJ77" s="269" t="s">
        <v>21911</v>
      </c>
      <c r="AK77" s="276" t="s">
        <v>21921</v>
      </c>
      <c r="AL77" s="293" t="s">
        <v>21922</v>
      </c>
      <c r="AM77" s="269" t="s">
        <v>21923</v>
      </c>
      <c r="AN77" s="269" t="s">
        <v>21924</v>
      </c>
      <c r="AO77" s="276" t="s">
        <v>21925</v>
      </c>
      <c r="AP77" s="682" t="s">
        <v>599</v>
      </c>
      <c r="AQ77" s="683" t="s">
        <v>595</v>
      </c>
      <c r="AR77" s="684" t="s">
        <v>596</v>
      </c>
      <c r="AS77" s="682" t="s">
        <v>600</v>
      </c>
      <c r="AT77" s="683" t="s">
        <v>597</v>
      </c>
      <c r="AU77" s="684" t="s">
        <v>598</v>
      </c>
      <c r="AV77" s="685" t="s">
        <v>21882</v>
      </c>
      <c r="AW77" s="686" t="s">
        <v>21883</v>
      </c>
      <c r="AX77" s="687" t="s">
        <v>21884</v>
      </c>
      <c r="AY77" s="543" t="s">
        <v>608</v>
      </c>
      <c r="AZ77" s="544" t="s">
        <v>609</v>
      </c>
      <c r="BA77" s="545" t="s">
        <v>610</v>
      </c>
      <c r="BB77" s="543" t="s">
        <v>611</v>
      </c>
      <c r="BC77" s="544" t="s">
        <v>612</v>
      </c>
      <c r="BD77" s="545" t="s">
        <v>613</v>
      </c>
      <c r="BE77" s="543" t="s">
        <v>617</v>
      </c>
      <c r="BF77" s="544" t="s">
        <v>618</v>
      </c>
      <c r="BG77" s="545" t="s">
        <v>619</v>
      </c>
      <c r="BH77" s="688" t="s">
        <v>21931</v>
      </c>
      <c r="BI77" s="705" t="s">
        <v>21936</v>
      </c>
      <c r="BK77" s="86"/>
      <c r="BL77" s="89" t="s">
        <v>21936</v>
      </c>
      <c r="BM77" s="89" t="s">
        <v>609</v>
      </c>
      <c r="BO77" s="86" t="s">
        <v>21937</v>
      </c>
      <c r="BP77" s="89" t="s">
        <v>21924</v>
      </c>
      <c r="BQ77" s="89" t="s">
        <v>609</v>
      </c>
      <c r="BT77" s="10" t="s">
        <v>9</v>
      </c>
      <c r="BU77" s="89" t="s">
        <v>21925</v>
      </c>
      <c r="BV77" s="89" t="s">
        <v>610</v>
      </c>
      <c r="BX77" s="10" t="s">
        <v>9</v>
      </c>
      <c r="BY77" s="89" t="s">
        <v>21923</v>
      </c>
      <c r="BZ77" s="89" t="s">
        <v>608</v>
      </c>
      <c r="CA77" s="89"/>
      <c r="CB77" s="89"/>
      <c r="CC77" s="89" t="s">
        <v>9</v>
      </c>
      <c r="CD77" s="266" t="s">
        <v>21931</v>
      </c>
      <c r="CE77" s="89" t="s">
        <v>610</v>
      </c>
      <c r="CF77" s="89"/>
      <c r="CK77" s="83"/>
      <c r="CL77" s="83"/>
      <c r="CM77" s="83"/>
      <c r="CO77" s="83"/>
      <c r="CP77" s="83"/>
      <c r="CQ77" s="83"/>
    </row>
    <row r="78" spans="1:95" s="84" customFormat="1" x14ac:dyDescent="0.25">
      <c r="A78" s="275" t="s">
        <v>19</v>
      </c>
      <c r="B78" s="294">
        <f>IFERROR(H121+I121," ")</f>
        <v>40446</v>
      </c>
      <c r="C78" s="270">
        <f>IFERROR(F121-H121-I121," ")</f>
        <v>37605</v>
      </c>
      <c r="D78" s="277">
        <f>IFERROR(F121," ")</f>
        <v>78051</v>
      </c>
      <c r="E78" s="294">
        <f>IFERROR(J121+K121," ")</f>
        <v>15340</v>
      </c>
      <c r="F78" s="270">
        <f>IFERROR(M121-J121-K121," ")</f>
        <v>28222</v>
      </c>
      <c r="G78" s="277">
        <f>IFERROR(M121+0," ")</f>
        <v>43562</v>
      </c>
      <c r="H78" s="294">
        <f>VLOOKUP(A78,B118:S163,18,FALSE)</f>
        <v>8629.5190000000002</v>
      </c>
      <c r="I78" s="128">
        <f>IFERROR(C121+0," ")</f>
        <v>3.0477080285800699</v>
      </c>
      <c r="J78" s="128">
        <f>IFERROR(O121+P121," ")</f>
        <v>0.85613308385765996</v>
      </c>
      <c r="K78" s="291">
        <f t="shared" ref="K78:K112" si="0">I78-J78</f>
        <v>2.1915749447224098</v>
      </c>
      <c r="L78" s="299">
        <f>IFERROR(D78/Q121," ")</f>
        <v>17.736046369856808</v>
      </c>
      <c r="M78" s="128">
        <f>IFERROR(B78/Q121," ")</f>
        <v>9.190812820786773</v>
      </c>
      <c r="N78" s="291">
        <f>IFERROR(C78/Q121," ")</f>
        <v>8.5452335490700353</v>
      </c>
      <c r="O78" s="304">
        <f>IFERROR(D78/R121," ")</f>
        <v>18.213405641533036</v>
      </c>
      <c r="P78" s="305">
        <f>IFERROR(B78/R121," ")</f>
        <v>9.4381802228984277</v>
      </c>
      <c r="Q78" s="306">
        <f>IFERROR(C78/R121," ")</f>
        <v>8.7752254186346086</v>
      </c>
      <c r="R78" s="632">
        <f>D78/H78</f>
        <v>9.0446524308017633</v>
      </c>
      <c r="S78" s="633">
        <f>B78/H78</f>
        <v>4.6869356217884217</v>
      </c>
      <c r="T78" s="634">
        <f>C78/H78</f>
        <v>4.3577168090133416</v>
      </c>
      <c r="U78" s="304">
        <f>IFERROR(D121+0," ")</f>
        <v>9.8988821663233306</v>
      </c>
      <c r="V78" s="305">
        <f>IFERROR(E78/Q121," ")</f>
        <v>3.4858099359854893</v>
      </c>
      <c r="W78" s="305">
        <f>IFERROR(F78/Q121," ")</f>
        <v>6.4130722303378409</v>
      </c>
      <c r="X78" s="299">
        <f>IFERROR(E121+0," ")</f>
        <v>10.1653069987119</v>
      </c>
      <c r="Y78" s="128">
        <f>IFERROR(E78/R121," ")</f>
        <v>3.5796292493512798</v>
      </c>
      <c r="Z78" s="291">
        <f>IFERROR(F78/R121," ")</f>
        <v>6.585677749360614</v>
      </c>
      <c r="AA78" s="318">
        <f t="shared" ref="AA78:AA112" si="1">G78/H78</f>
        <v>5.0480217958845675</v>
      </c>
      <c r="AB78" s="324">
        <f t="shared" ref="AB78:AB112" si="2">E78/H78</f>
        <v>1.777619355145982</v>
      </c>
      <c r="AC78" s="325">
        <f t="shared" ref="AC78:AC112" si="3">F78/H78</f>
        <v>3.2704024407385859</v>
      </c>
      <c r="AD78" s="15">
        <f>K78/I78</f>
        <v>0.71908953356777638</v>
      </c>
      <c r="AI78" s="84">
        <f>IFERROR(VLOOKUP(A78,$B$120:$AA$164,$AA$117,FALSE)+VLOOKUP(A78,$B$120:$AB$164,$AB$117,FALSE)," ")</f>
        <v>15823</v>
      </c>
      <c r="AJ78" s="84">
        <f>IFERROR(VLOOKUP(A78,$B$120:$AD$164,$AD$117,FALSE)-AI78," ")</f>
        <v>29110</v>
      </c>
      <c r="AK78" s="84">
        <f>VLOOKUP(A78,$B$120:$AD$164,$AD$117,FALSE)</f>
        <v>44933</v>
      </c>
      <c r="AL78" s="84">
        <f>IFERROR(VLOOKUP(A78,$B$120:$AJ$164,$AJ$117,FALSE)," ")</f>
        <v>8739.8060000000005</v>
      </c>
      <c r="AM78" s="15">
        <f>VLOOKUP(A78,$B$120:$T$164,$T$117,FALSE)</f>
        <v>3.0869473755955799</v>
      </c>
      <c r="AN78" s="15">
        <f>IFERROR(VLOOKUP(A78,$B$120:$AF$164,$AF$117,FALSE)+VLOOKUP(A78,$B$120:$AG$164,$AG$117,FALSE)," ")</f>
        <v>0.86715446033324994</v>
      </c>
      <c r="AO78" s="15">
        <f>IFERROR(AM78-AN78," ")</f>
        <v>2.2197929152623299</v>
      </c>
      <c r="AP78" s="632"/>
      <c r="AQ78" s="633"/>
      <c r="AR78" s="634"/>
      <c r="AS78" s="304"/>
      <c r="AT78" s="305"/>
      <c r="AU78" s="305"/>
      <c r="AV78" s="299"/>
      <c r="AW78" s="128" t="str">
        <f>IFERROR(AC78/AP121," ")</f>
        <v xml:space="preserve"> </v>
      </c>
      <c r="AX78" s="128" t="str">
        <f>IFERROR(AD78/AP121," ")</f>
        <v xml:space="preserve"> </v>
      </c>
      <c r="AY78" s="128">
        <f>IFERROR((AK78/(VLOOKUP(A78,$B$120:$AJ$164,$AH$117,FALSE)))," ")</f>
        <v>10.005877781680283</v>
      </c>
      <c r="AZ78" s="128">
        <f>IFERROR((AI78/(VLOOKUP(A78,$B$120:$AJ$164,$AH$117,FALSE)))," ")</f>
        <v>3.5235351331877935</v>
      </c>
      <c r="BA78" s="128">
        <f>IFERROR((AJ78/(VLOOKUP(A78,$B$120:$AJ$164,$AH$117,FALSE)))," ")</f>
        <v>6.48234264849249</v>
      </c>
      <c r="BH78" s="267">
        <f>IFERROR(AO78/AM78,0)</f>
        <v>0.71908997633432425</v>
      </c>
      <c r="BI78" s="267">
        <f>IFERROR(AN78/AM78,"NA")</f>
        <v>0.28091002366567575</v>
      </c>
      <c r="BK78" s="86" t="s">
        <v>87</v>
      </c>
      <c r="BL78" s="265">
        <v>0.75543478260868679</v>
      </c>
      <c r="BM78" s="265">
        <v>2.5991768430536291</v>
      </c>
      <c r="BO78" s="86" t="s">
        <v>33</v>
      </c>
      <c r="BP78" s="90">
        <v>0.34477990818561</v>
      </c>
      <c r="BQ78" s="90">
        <v>6.8916821066898031</v>
      </c>
      <c r="BT78" s="86" t="s">
        <v>12</v>
      </c>
      <c r="BU78" s="265">
        <v>3.36218488900349</v>
      </c>
      <c r="BV78" s="265">
        <v>10.766730997358877</v>
      </c>
      <c r="BX78" s="86" t="s">
        <v>12</v>
      </c>
      <c r="BY78" s="90">
        <v>4.2387106531125101</v>
      </c>
      <c r="BZ78" s="90">
        <v>13.25977548475797</v>
      </c>
      <c r="CA78" s="90"/>
      <c r="CB78" s="90"/>
      <c r="CC78" s="90" t="s">
        <v>14</v>
      </c>
      <c r="CD78" s="90">
        <v>0.80133722905628313</v>
      </c>
      <c r="CE78" s="90">
        <v>7.4794374247894106</v>
      </c>
      <c r="CF78" s="90"/>
    </row>
    <row r="79" spans="1:95" s="84" customFormat="1" x14ac:dyDescent="0.25">
      <c r="A79" s="275" t="s">
        <v>21</v>
      </c>
      <c r="B79" s="294">
        <f>IFERROR(H122+I122," ")</f>
        <v>36410</v>
      </c>
      <c r="C79" s="270">
        <f>IFERROR(F122-H122-I122," ")</f>
        <v>37299</v>
      </c>
      <c r="D79" s="277">
        <f>IFERROR(F122," ")</f>
        <v>73709</v>
      </c>
      <c r="E79" s="294">
        <f>IFERROR(J122+K122," ")</f>
        <v>24403</v>
      </c>
      <c r="F79" s="270">
        <f>IFERROR(M122-J122-K122," ")</f>
        <v>28775</v>
      </c>
      <c r="G79" s="277">
        <f>IFERROR(M122+0," ")</f>
        <v>53178</v>
      </c>
      <c r="H79" s="294">
        <f t="shared" ref="H79:H84" si="4">VLOOKUP(A79,B119:S164,18,FALSE)</f>
        <v>11238</v>
      </c>
      <c r="I79" s="128">
        <f>IFERROR(C122+0," ")</f>
        <v>2.4652368997590899</v>
      </c>
      <c r="J79" s="128">
        <f>IFERROR(O122+P122," ")</f>
        <v>0.72757892110618005</v>
      </c>
      <c r="K79" s="291">
        <f t="shared" si="0"/>
        <v>1.7376579786529098</v>
      </c>
      <c r="L79" s="299">
        <f>IFERROR(D79/Q122," ")</f>
        <v>14.819862141845961</v>
      </c>
      <c r="M79" s="128">
        <f>IFERROR(B79/Q122," ")</f>
        <v>7.3205603194265478</v>
      </c>
      <c r="N79" s="291">
        <f>IFERROR(C79/Q122," ")</f>
        <v>7.4993018224194126</v>
      </c>
      <c r="O79" s="304">
        <f>IFERROR(D79/R122," ")</f>
        <v>16.021954135420064</v>
      </c>
      <c r="P79" s="305">
        <f>IFERROR(B79/R122," ")</f>
        <v>7.9143571350940114</v>
      </c>
      <c r="Q79" s="306">
        <f>IFERROR(C79/R122," ")</f>
        <v>8.1075970003260522</v>
      </c>
      <c r="R79" s="304">
        <f t="shared" ref="R79:R112" si="5">D79/H79</f>
        <v>6.5589072788752443</v>
      </c>
      <c r="S79" s="305">
        <f t="shared" ref="S79:S112" si="6">B79/H79</f>
        <v>3.239900338138459</v>
      </c>
      <c r="T79" s="306">
        <f t="shared" ref="T79:T112" si="7">C79/H79</f>
        <v>3.3190069407367857</v>
      </c>
      <c r="U79" s="304">
        <f>IFERROR(D122+0," ")</f>
        <v>10.6919186120974</v>
      </c>
      <c r="V79" s="305">
        <f>IFERROR(E79/Q122," ")</f>
        <v>4.9064442042012102</v>
      </c>
      <c r="W79" s="305">
        <f>IFERROR(F79/Q122," ")</f>
        <v>5.7854744078961531</v>
      </c>
      <c r="X79" s="299">
        <f>IFERROR(E122+0," ")</f>
        <v>11.5591783501793</v>
      </c>
      <c r="Y79" s="128">
        <f>IFERROR(E79/R122," ")</f>
        <v>5.3044234322356267</v>
      </c>
      <c r="Z79" s="291">
        <f>IFERROR(F79/R122," ")</f>
        <v>6.2547549179437016</v>
      </c>
      <c r="AA79" s="299">
        <f t="shared" si="1"/>
        <v>4.731980779498131</v>
      </c>
      <c r="AB79" s="128">
        <f t="shared" si="2"/>
        <v>2.1714717921338318</v>
      </c>
      <c r="AC79" s="291">
        <f t="shared" si="3"/>
        <v>2.5605089873642997</v>
      </c>
      <c r="AD79" s="15">
        <f t="shared" ref="AD79:AD112" si="8">K79/I79</f>
        <v>0.7048645015911934</v>
      </c>
      <c r="AI79" s="84">
        <f t="shared" ref="AI79:AI112" si="9">IFERROR(VLOOKUP(A79,$B$120:$AA$164,$AA$117,FALSE)+VLOOKUP(A79,$B$120:$AB$164,$AB$117,FALSE)," ")</f>
        <v>25288</v>
      </c>
      <c r="AJ79" s="84">
        <f t="shared" ref="AJ79:AJ112" si="10">IFERROR(VLOOKUP(A79,$B$120:$AD$164,$AD$117,FALSE)-AI79," ")</f>
        <v>28483</v>
      </c>
      <c r="AK79" s="84">
        <f t="shared" ref="AK79:AK112" si="11">VLOOKUP(A79,$B$120:$AD$164,$AD$117,FALSE)</f>
        <v>53771</v>
      </c>
      <c r="AL79" s="84">
        <f t="shared" ref="AL79:AL112" si="12">IFERROR(VLOOKUP(A79,$B$120:$AJ$164,$AJ$117,FALSE)," ")</f>
        <v>11295</v>
      </c>
      <c r="AM79" s="15">
        <f t="shared" ref="AM79:AM112" si="13">VLOOKUP(A79,$B$120:$T$164,$T$117,FALSE)</f>
        <v>2.4861651763722499</v>
      </c>
      <c r="AN79" s="15">
        <f t="shared" ref="AN79:AN112" si="14">IFERROR(VLOOKUP(A79,$B$120:$AF$164,$AF$117,FALSE)+VLOOKUP(A79,$B$120:$AG$164,$AG$117,FALSE)," ")</f>
        <v>0.73774159174221998</v>
      </c>
      <c r="AO79" s="15">
        <f t="shared" ref="AO79:AO112" si="15">IFERROR(AM79-AN79," ")</f>
        <v>1.74842358463003</v>
      </c>
      <c r="AY79" s="128">
        <f t="shared" ref="AY79:AY112" si="16">IFERROR((AK79/(VLOOKUP(A79,$B$120:$AJ$164,$AH$117,FALSE)))," ")</f>
        <v>10.753364933853033</v>
      </c>
      <c r="AZ79" s="128">
        <f t="shared" ref="AZ79:AZ112" si="17">IFERROR((AI79/(VLOOKUP(A79,$B$120:$AJ$164,$AH$117,FALSE)))," ")</f>
        <v>5.0572072761762943</v>
      </c>
      <c r="BA79" s="128">
        <f t="shared" ref="BA79:BA112" si="18">IFERROR((AJ79/(VLOOKUP(A79,$B$120:$AJ$164,$AH$117,FALSE)))," ")</f>
        <v>5.6961576576767401</v>
      </c>
      <c r="BH79" s="267">
        <f t="shared" ref="BH79:BH112" si="19">IFERROR(AO79/AM79,0)</f>
        <v>0.70326123189501266</v>
      </c>
      <c r="BI79" s="267">
        <f t="shared" ref="BI79:BI112" si="20">IFERROR(AN79/AM79,"NA")</f>
        <v>0.29673876810498734</v>
      </c>
      <c r="BK79" s="86" t="s">
        <v>44</v>
      </c>
      <c r="BL79" s="265">
        <v>0.57435563069430762</v>
      </c>
      <c r="BM79" s="265">
        <v>4.8553508420355227</v>
      </c>
      <c r="BO79" s="86" t="s">
        <v>29</v>
      </c>
      <c r="BP79" s="90">
        <v>0.77704040406959995</v>
      </c>
      <c r="BQ79" s="90">
        <v>6.5847725459419131</v>
      </c>
      <c r="BT79" s="86" t="s">
        <v>14</v>
      </c>
      <c r="BU79" s="265">
        <v>2.5168447780630903</v>
      </c>
      <c r="BV79" s="265">
        <v>7.4794374247894106</v>
      </c>
      <c r="BX79" s="86" t="s">
        <v>307</v>
      </c>
      <c r="BY79" s="90">
        <v>3.3742973598343902</v>
      </c>
      <c r="BZ79" s="90">
        <v>8.4408634751658802</v>
      </c>
      <c r="CA79" s="90"/>
      <c r="CB79" s="90"/>
      <c r="CC79" s="90" t="s">
        <v>12</v>
      </c>
      <c r="CD79" s="90">
        <v>0.79320934221698236</v>
      </c>
      <c r="CE79" s="90">
        <v>10.766730997358877</v>
      </c>
      <c r="CF79" s="90"/>
    </row>
    <row r="80" spans="1:95" s="84" customFormat="1" x14ac:dyDescent="0.25">
      <c r="A80" s="275" t="s">
        <v>45</v>
      </c>
      <c r="B80" s="294">
        <f t="shared" ref="B80:B90" si="21">IFERROR(H124+I124," ")</f>
        <v>8904.9994000000006</v>
      </c>
      <c r="C80" s="270">
        <f t="shared" ref="C80:C90" si="22">IFERROR(F124-H124-I124," ")</f>
        <v>4110.0625330000021</v>
      </c>
      <c r="D80" s="277">
        <f t="shared" ref="D80:D90" si="23">IFERROR(F124," ")</f>
        <v>13015.061933000001</v>
      </c>
      <c r="E80" s="294">
        <f t="shared" ref="E80:E90" si="24">IFERROR(J124+K124," ")</f>
        <v>4867.3720999999996</v>
      </c>
      <c r="F80" s="270">
        <f t="shared" ref="F80:F90" si="25">IFERROR(M124-J124-K124," ")</f>
        <v>3307.9549667000001</v>
      </c>
      <c r="G80" s="277">
        <f t="shared" ref="G80:G90" si="26">IFERROR(M124+0," ")</f>
        <v>8175.3270666999997</v>
      </c>
      <c r="H80" s="294">
        <f t="shared" si="4"/>
        <v>18044.701249999998</v>
      </c>
      <c r="I80" s="128">
        <f t="shared" ref="I80:I90" si="27">IFERROR(C124+0," ")</f>
        <v>0.38292679902700999</v>
      </c>
      <c r="J80" s="128">
        <f t="shared" ref="J80:J90" si="28">IFERROR(O124+P124," ")</f>
        <v>0.17746140275604</v>
      </c>
      <c r="K80" s="291">
        <f t="shared" si="0"/>
        <v>0.20546539627096999</v>
      </c>
      <c r="L80" s="299">
        <f t="shared" ref="L80:L90" si="29">IFERROR(D80/Q124," ")</f>
        <v>1.5205271723676488</v>
      </c>
      <c r="M80" s="128">
        <f t="shared" ref="M80:M90" si="30">IFERROR(B80/Q124," ")</f>
        <v>1.0403556761636201</v>
      </c>
      <c r="N80" s="291">
        <f t="shared" ref="N80:N90" si="31">IFERROR(C80/Q124," ")</f>
        <v>0.48017149620402877</v>
      </c>
      <c r="O80" s="304">
        <f t="shared" ref="O80:O90" si="32">IFERROR(D80/R124," ")</f>
        <v>1.6249936864644852</v>
      </c>
      <c r="P80" s="305">
        <f t="shared" ref="P80:P90" si="33">IFERROR(B80/R124," ")</f>
        <v>1.1118324198119687</v>
      </c>
      <c r="Q80" s="306">
        <f t="shared" ref="Q80:Q90" si="34">IFERROR(C80/R124," ")</f>
        <v>0.51316126665251671</v>
      </c>
      <c r="R80" s="304">
        <f t="shared" si="5"/>
        <v>0.72126779782513728</v>
      </c>
      <c r="S80" s="305">
        <f t="shared" si="6"/>
        <v>0.49349663796733689</v>
      </c>
      <c r="T80" s="306">
        <f t="shared" si="7"/>
        <v>0.2277711598578005</v>
      </c>
      <c r="U80" s="304">
        <f t="shared" ref="U80:U90" si="35">IFERROR(D124+0," ")</f>
        <v>0.95510931964076995</v>
      </c>
      <c r="V80" s="305">
        <f t="shared" ref="V80:V90" si="36">IFERROR(E80/Q124," ")</f>
        <v>0.56864666293356958</v>
      </c>
      <c r="W80" s="305">
        <f t="shared" ref="W80:W90" si="37">IFERROR(F80/Q124," ")</f>
        <v>0.38646265670719576</v>
      </c>
      <c r="X80" s="299">
        <f t="shared" ref="X80:X90" si="38">IFERROR(E124+0," ")</f>
        <v>1.0207292855430601</v>
      </c>
      <c r="Y80" s="128">
        <f t="shared" ref="Y80:Y90" si="39">IFERROR(E80/R124," ")</f>
        <v>0.60771504376162699</v>
      </c>
      <c r="Z80" s="291">
        <f t="shared" ref="Z80:Z90" si="40">IFERROR(F80/R124," ")</f>
        <v>0.41301424178142909</v>
      </c>
      <c r="AA80" s="299">
        <f t="shared" si="1"/>
        <v>0.45305970730327277</v>
      </c>
      <c r="AB80" s="128">
        <f t="shared" si="2"/>
        <v>0.26973968881862204</v>
      </c>
      <c r="AC80" s="291">
        <f t="shared" si="3"/>
        <v>0.18332001848465074</v>
      </c>
      <c r="AD80" s="15">
        <f t="shared" si="8"/>
        <v>0.53656572690405346</v>
      </c>
      <c r="AI80" s="84">
        <f t="shared" si="9"/>
        <v>5656.4300109678998</v>
      </c>
      <c r="AJ80" s="84">
        <f t="shared" si="10"/>
        <v>3336.0924029461994</v>
      </c>
      <c r="AK80" s="84">
        <f t="shared" si="11"/>
        <v>8992.5224139140992</v>
      </c>
      <c r="AL80" s="84">
        <f t="shared" si="12"/>
        <v>18278</v>
      </c>
      <c r="AM80" s="15">
        <f t="shared" si="13"/>
        <v>0.36685112666843001</v>
      </c>
      <c r="AN80" s="15">
        <f t="shared" si="14"/>
        <v>0.20178121174482</v>
      </c>
      <c r="AO80" s="15">
        <f t="shared" si="15"/>
        <v>0.16506991492361001</v>
      </c>
      <c r="AY80" s="128">
        <f t="shared" si="16"/>
        <v>1.0362430796414532</v>
      </c>
      <c r="AZ80" s="128">
        <f>IFERROR((AI80/(VLOOKUP(A80,$B$120:$AJ$164,$AH$117,FALSE)))," ")</f>
        <v>0.65181227074534009</v>
      </c>
      <c r="BA80" s="128">
        <f t="shared" si="18"/>
        <v>0.3844308088961132</v>
      </c>
      <c r="BH80" s="267">
        <f t="shared" si="19"/>
        <v>0.44996431228846862</v>
      </c>
      <c r="BI80" s="267">
        <f t="shared" si="20"/>
        <v>0.55003568771153133</v>
      </c>
      <c r="BK80" s="86" t="s">
        <v>45</v>
      </c>
      <c r="BL80" s="265">
        <v>0.55003568771153133</v>
      </c>
      <c r="BM80" s="265">
        <v>0.65181227074534009</v>
      </c>
      <c r="BO80" s="86" t="s">
        <v>30</v>
      </c>
      <c r="BP80" s="90">
        <v>0.95318238632134999</v>
      </c>
      <c r="BQ80" s="90">
        <v>5.9608718292377088</v>
      </c>
      <c r="BT80" s="86" t="s">
        <v>217</v>
      </c>
      <c r="BU80" s="265">
        <v>2.4628146771655399</v>
      </c>
      <c r="BV80" s="265">
        <v>8.8040127074923689</v>
      </c>
      <c r="BX80" s="86" t="s">
        <v>16</v>
      </c>
      <c r="BY80" s="90">
        <v>3.2549022634842601</v>
      </c>
      <c r="BZ80" s="90">
        <v>13.340142167881433</v>
      </c>
      <c r="CA80" s="90"/>
      <c r="CB80" s="90"/>
      <c r="CC80" s="90" t="s">
        <v>217</v>
      </c>
      <c r="CD80" s="86">
        <v>0.77878255553310738</v>
      </c>
      <c r="CE80" s="90">
        <v>8.8040127074923689</v>
      </c>
      <c r="CF80" s="90"/>
    </row>
    <row r="81" spans="1:84" s="84" customFormat="1" x14ac:dyDescent="0.25">
      <c r="A81" s="275" t="s">
        <v>26</v>
      </c>
      <c r="B81" s="294">
        <f t="shared" si="21"/>
        <v>33868</v>
      </c>
      <c r="C81" s="270">
        <f t="shared" si="22"/>
        <v>22736.54</v>
      </c>
      <c r="D81" s="277">
        <f t="shared" si="23"/>
        <v>56604.54</v>
      </c>
      <c r="E81" s="294">
        <f t="shared" si="24"/>
        <v>18749.823</v>
      </c>
      <c r="F81" s="270">
        <f t="shared" si="25"/>
        <v>19331.175719999999</v>
      </c>
      <c r="G81" s="277">
        <f t="shared" si="26"/>
        <v>38080.998720000003</v>
      </c>
      <c r="H81" s="294">
        <f t="shared" si="4"/>
        <v>10542.941999999999</v>
      </c>
      <c r="I81" s="128">
        <f t="shared" si="27"/>
        <v>1.9292336039364799</v>
      </c>
      <c r="J81" s="128">
        <f t="shared" si="28"/>
        <v>0.87413457075759005</v>
      </c>
      <c r="K81" s="291">
        <f t="shared" si="0"/>
        <v>1.0550990331788899</v>
      </c>
      <c r="L81" s="299">
        <f t="shared" si="29"/>
        <v>10.660549387744224</v>
      </c>
      <c r="M81" s="128">
        <f t="shared" si="30"/>
        <v>6.3784898996462367</v>
      </c>
      <c r="N81" s="291">
        <f t="shared" si="31"/>
        <v>4.2820594880979872</v>
      </c>
      <c r="O81" s="304">
        <f t="shared" si="32"/>
        <v>10.923483277314769</v>
      </c>
      <c r="P81" s="305">
        <f t="shared" si="33"/>
        <v>6.5358102307005161</v>
      </c>
      <c r="Q81" s="306">
        <f t="shared" si="34"/>
        <v>4.3876730466142533</v>
      </c>
      <c r="R81" s="304">
        <f t="shared" si="5"/>
        <v>5.368951095434273</v>
      </c>
      <c r="S81" s="305">
        <f t="shared" si="6"/>
        <v>3.2123860683289354</v>
      </c>
      <c r="T81" s="306">
        <f t="shared" si="7"/>
        <v>2.1565650271053376</v>
      </c>
      <c r="U81" s="304">
        <f t="shared" si="35"/>
        <v>7.1719400526739596</v>
      </c>
      <c r="V81" s="305">
        <f t="shared" si="36"/>
        <v>3.5312258363545146</v>
      </c>
      <c r="W81" s="305">
        <f t="shared" si="37"/>
        <v>3.640714216319433</v>
      </c>
      <c r="X81" s="299">
        <f t="shared" si="38"/>
        <v>7.3488301945632903</v>
      </c>
      <c r="Y81" s="128">
        <f t="shared" si="39"/>
        <v>3.6183206858162231</v>
      </c>
      <c r="Z81" s="291">
        <f t="shared" si="40"/>
        <v>3.7305095087470592</v>
      </c>
      <c r="AA81" s="299">
        <f t="shared" si="1"/>
        <v>3.6119897766676519</v>
      </c>
      <c r="AB81" s="128">
        <f t="shared" si="2"/>
        <v>1.7784241817891062</v>
      </c>
      <c r="AC81" s="291">
        <f t="shared" si="3"/>
        <v>1.8335655948785454</v>
      </c>
      <c r="AD81" s="15">
        <f t="shared" si="8"/>
        <v>0.54690060914656813</v>
      </c>
      <c r="AI81" s="84">
        <f t="shared" si="9"/>
        <v>18011</v>
      </c>
      <c r="AJ81" s="84">
        <f t="shared" si="10"/>
        <v>19327</v>
      </c>
      <c r="AK81" s="84">
        <f t="shared" si="11"/>
        <v>37338</v>
      </c>
      <c r="AL81" s="84">
        <f t="shared" si="12"/>
        <v>10565.284</v>
      </c>
      <c r="AM81" s="15">
        <f t="shared" si="13"/>
        <v>1.6782972781590699</v>
      </c>
      <c r="AN81" s="15">
        <f t="shared" si="14"/>
        <v>0.64802320855436002</v>
      </c>
      <c r="AO81" s="15">
        <f t="shared" si="15"/>
        <v>1.0302740696047099</v>
      </c>
      <c r="AY81" s="128">
        <f t="shared" si="16"/>
        <v>6.9789995880828437</v>
      </c>
      <c r="AZ81" s="128">
        <f t="shared" si="17"/>
        <v>3.3665102999882182</v>
      </c>
      <c r="BA81" s="128">
        <f t="shared" si="18"/>
        <v>3.6124892880946251</v>
      </c>
      <c r="BH81" s="267">
        <f t="shared" si="19"/>
        <v>0.61388055799912944</v>
      </c>
      <c r="BI81" s="267">
        <f t="shared" si="20"/>
        <v>0.38611944200087062</v>
      </c>
      <c r="BK81" s="86" t="s">
        <v>37</v>
      </c>
      <c r="BL81" s="265">
        <v>0.50513268305150349</v>
      </c>
      <c r="BM81" s="265">
        <v>5.3565091071341513</v>
      </c>
      <c r="BO81" s="86" t="s">
        <v>17</v>
      </c>
      <c r="BP81" s="90">
        <v>0.97141186527148005</v>
      </c>
      <c r="BQ81" s="90">
        <v>5.7114389685999374</v>
      </c>
      <c r="BT81" s="86" t="s">
        <v>16</v>
      </c>
      <c r="BU81" s="265">
        <v>2.27113500220895</v>
      </c>
      <c r="BV81" s="265">
        <v>8.9634411735648509</v>
      </c>
      <c r="BX81" s="86" t="s">
        <v>217</v>
      </c>
      <c r="BY81" s="90">
        <v>3.1623906566315498</v>
      </c>
      <c r="BZ81" s="90">
        <v>12.595705144965464</v>
      </c>
      <c r="CA81" s="90"/>
      <c r="CB81" s="90"/>
      <c r="CC81" s="90" t="s">
        <v>22</v>
      </c>
      <c r="CD81" s="90">
        <v>0.75644232432833436</v>
      </c>
      <c r="CE81" s="90">
        <v>4.5065219806237291</v>
      </c>
      <c r="CF81" s="90"/>
    </row>
    <row r="82" spans="1:84" s="84" customFormat="1" x14ac:dyDescent="0.25">
      <c r="A82" s="275" t="s">
        <v>17</v>
      </c>
      <c r="B82" s="294">
        <f t="shared" si="21"/>
        <v>30553</v>
      </c>
      <c r="C82" s="270">
        <f t="shared" si="22"/>
        <v>29432</v>
      </c>
      <c r="D82" s="277">
        <f t="shared" si="23"/>
        <v>59985</v>
      </c>
      <c r="E82" s="294">
        <f t="shared" si="24"/>
        <v>17616</v>
      </c>
      <c r="F82" s="270">
        <f t="shared" si="25"/>
        <v>24809</v>
      </c>
      <c r="G82" s="277">
        <f t="shared" si="26"/>
        <v>42425</v>
      </c>
      <c r="H82" s="294">
        <f t="shared" si="4"/>
        <v>5682</v>
      </c>
      <c r="I82" s="128">
        <f t="shared" si="27"/>
        <v>2.9574151944543701</v>
      </c>
      <c r="J82" s="128">
        <f t="shared" si="28"/>
        <v>1.0555924992649701</v>
      </c>
      <c r="K82" s="291">
        <f t="shared" si="0"/>
        <v>1.9018226951893999</v>
      </c>
      <c r="L82" s="299">
        <f t="shared" si="29"/>
        <v>20.262251723198087</v>
      </c>
      <c r="M82" s="128">
        <f t="shared" si="30"/>
        <v>10.320456395746788</v>
      </c>
      <c r="N82" s="291">
        <f t="shared" si="31"/>
        <v>9.9417953274512971</v>
      </c>
      <c r="O82" s="304">
        <f t="shared" si="32"/>
        <v>21.205996717197873</v>
      </c>
      <c r="P82" s="305">
        <f t="shared" si="33"/>
        <v>10.801147248487899</v>
      </c>
      <c r="Q82" s="306">
        <f t="shared" si="34"/>
        <v>10.404849468709974</v>
      </c>
      <c r="R82" s="304">
        <f t="shared" si="5"/>
        <v>10.55702217529039</v>
      </c>
      <c r="S82" s="305">
        <f t="shared" si="6"/>
        <v>5.3771559310102077</v>
      </c>
      <c r="T82" s="306">
        <f t="shared" si="7"/>
        <v>5.1798662442801833</v>
      </c>
      <c r="U82" s="304">
        <f t="shared" si="35"/>
        <v>14.330683160068</v>
      </c>
      <c r="V82" s="305">
        <f t="shared" si="36"/>
        <v>5.9504847271127366</v>
      </c>
      <c r="W82" s="305">
        <f t="shared" si="37"/>
        <v>8.380198432955261</v>
      </c>
      <c r="X82" s="299">
        <f t="shared" si="38"/>
        <v>14.9981563845481</v>
      </c>
      <c r="Y82" s="128">
        <f t="shared" si="39"/>
        <v>6.2276375455556847</v>
      </c>
      <c r="Z82" s="291">
        <f t="shared" si="40"/>
        <v>8.7705188389924498</v>
      </c>
      <c r="AA82" s="299">
        <f t="shared" si="1"/>
        <v>7.466561070045759</v>
      </c>
      <c r="AB82" s="128">
        <f t="shared" si="2"/>
        <v>3.1003167898627244</v>
      </c>
      <c r="AC82" s="291">
        <f t="shared" si="3"/>
        <v>4.3662442801830341</v>
      </c>
      <c r="AD82" s="15">
        <f t="shared" si="8"/>
        <v>0.64306922435362601</v>
      </c>
      <c r="AI82" s="84">
        <f t="shared" si="9"/>
        <v>17448</v>
      </c>
      <c r="AJ82" s="84">
        <f t="shared" si="10"/>
        <v>25475</v>
      </c>
      <c r="AK82" s="84">
        <f t="shared" si="11"/>
        <v>42923</v>
      </c>
      <c r="AL82" s="84">
        <f t="shared" si="12"/>
        <v>5729</v>
      </c>
      <c r="AM82" s="15">
        <f t="shared" si="13"/>
        <v>2.8712531982679299</v>
      </c>
      <c r="AN82" s="15">
        <f t="shared" si="14"/>
        <v>0.97141186527148005</v>
      </c>
      <c r="AO82" s="15">
        <f t="shared" si="15"/>
        <v>1.8998413329964499</v>
      </c>
      <c r="AY82" s="128">
        <f t="shared" si="16"/>
        <v>14.050441016117327</v>
      </c>
      <c r="AZ82" s="128">
        <f t="shared" si="17"/>
        <v>5.7114389685999374</v>
      </c>
      <c r="BA82" s="128">
        <f t="shared" si="18"/>
        <v>8.3390020475173898</v>
      </c>
      <c r="BH82" s="267">
        <f t="shared" si="19"/>
        <v>0.66167669717965671</v>
      </c>
      <c r="BI82" s="267">
        <f t="shared" si="20"/>
        <v>0.33832330282034329</v>
      </c>
      <c r="BK82" s="86" t="s">
        <v>43</v>
      </c>
      <c r="BL82" s="265">
        <v>0.49154462537158117</v>
      </c>
      <c r="BM82" s="265">
        <v>4.0755204150707298</v>
      </c>
      <c r="BO82" s="86" t="s">
        <v>15</v>
      </c>
      <c r="BP82" s="90">
        <v>0.91447956880610992</v>
      </c>
      <c r="BQ82" s="90">
        <v>5.6202554909055245</v>
      </c>
      <c r="BT82" s="86" t="s">
        <v>19</v>
      </c>
      <c r="BU82" s="265">
        <v>2.2197929152623299</v>
      </c>
      <c r="BV82" s="265">
        <v>6.48234264849249</v>
      </c>
      <c r="BX82" s="86" t="s">
        <v>14</v>
      </c>
      <c r="BY82" s="90">
        <v>3.1408060012725501</v>
      </c>
      <c r="BZ82" s="90">
        <v>10.011522262334537</v>
      </c>
      <c r="CA82" s="90"/>
      <c r="CB82" s="90"/>
      <c r="CC82" s="90" t="s">
        <v>35</v>
      </c>
      <c r="CD82" s="90">
        <v>0.75441897527059387</v>
      </c>
      <c r="CE82" s="90">
        <v>3.3250662567100142</v>
      </c>
      <c r="CF82" s="90"/>
    </row>
    <row r="83" spans="1:84" s="84" customFormat="1" x14ac:dyDescent="0.25">
      <c r="A83" s="706" t="s">
        <v>34</v>
      </c>
      <c r="B83" s="707">
        <f t="shared" si="21"/>
        <v>5278</v>
      </c>
      <c r="C83" s="708">
        <f t="shared" si="22"/>
        <v>1903</v>
      </c>
      <c r="D83" s="709">
        <f t="shared" si="23"/>
        <v>7181</v>
      </c>
      <c r="E83" s="707">
        <f t="shared" si="24"/>
        <v>2945</v>
      </c>
      <c r="F83" s="708">
        <f t="shared" si="25"/>
        <v>1242</v>
      </c>
      <c r="G83" s="709">
        <f t="shared" si="26"/>
        <v>4187</v>
      </c>
      <c r="H83" s="707">
        <f t="shared" si="4"/>
        <v>1313.3</v>
      </c>
      <c r="I83" s="710">
        <f t="shared" si="27"/>
        <v>1.48822724377828</v>
      </c>
      <c r="J83" s="710">
        <f t="shared" si="28"/>
        <v>0.58551557470045101</v>
      </c>
      <c r="K83" s="711">
        <f t="shared" si="0"/>
        <v>0.90271166907782896</v>
      </c>
      <c r="L83" s="712">
        <f>IFERROR(D83/Q127," ")</f>
        <v>10.47084097543032</v>
      </c>
      <c r="M83" s="710">
        <f>IFERROR(B83/Q127," ")</f>
        <v>7.6960170823452492</v>
      </c>
      <c r="N83" s="711">
        <f t="shared" si="31"/>
        <v>2.7748238930850717</v>
      </c>
      <c r="O83" s="713">
        <f>IFERROR(D83/R127," ")</f>
        <v>11.528335206293145</v>
      </c>
      <c r="P83" s="714">
        <f t="shared" si="33"/>
        <v>8.4732701878311136</v>
      </c>
      <c r="Q83" s="715">
        <f t="shared" si="34"/>
        <v>3.0550650184620327</v>
      </c>
      <c r="R83" s="713">
        <f t="shared" si="5"/>
        <v>5.4679052767836751</v>
      </c>
      <c r="S83" s="714">
        <f t="shared" si="6"/>
        <v>4.0188837280134013</v>
      </c>
      <c r="T83" s="715">
        <f t="shared" si="7"/>
        <v>1.4490215487702733</v>
      </c>
      <c r="U83" s="713">
        <f t="shared" si="35"/>
        <v>6.1051958173132901</v>
      </c>
      <c r="V83" s="714">
        <f t="shared" si="36"/>
        <v>4.2941967236655474</v>
      </c>
      <c r="W83" s="714">
        <f t="shared" si="37"/>
        <v>1.8109990936477454</v>
      </c>
      <c r="X83" s="712">
        <f t="shared" si="38"/>
        <v>6.72178519826618</v>
      </c>
      <c r="Y83" s="710">
        <f t="shared" si="39"/>
        <v>4.7278856959383528</v>
      </c>
      <c r="Z83" s="711">
        <f t="shared" si="40"/>
        <v>1.9938995023278216</v>
      </c>
      <c r="AA83" s="712">
        <f t="shared" si="1"/>
        <v>3.1881519835528822</v>
      </c>
      <c r="AB83" s="710">
        <f t="shared" si="2"/>
        <v>2.2424427015914112</v>
      </c>
      <c r="AC83" s="711">
        <f t="shared" si="3"/>
        <v>0.94570928196147108</v>
      </c>
      <c r="AD83" s="716">
        <f t="shared" si="8"/>
        <v>0.60656843425742135</v>
      </c>
      <c r="AE83" s="717"/>
      <c r="AF83" s="717"/>
      <c r="AG83" s="717"/>
      <c r="AH83" s="717"/>
      <c r="AI83" s="717">
        <f t="shared" si="9"/>
        <v>2931</v>
      </c>
      <c r="AJ83" s="717">
        <f t="shared" si="10"/>
        <v>1407</v>
      </c>
      <c r="AK83" s="717">
        <f t="shared" si="11"/>
        <v>4338</v>
      </c>
      <c r="AL83" s="717">
        <f t="shared" si="12"/>
        <v>1315.9</v>
      </c>
      <c r="AM83" s="716">
        <f>VLOOKUP(A83,$B$120:$T$164,$T$117,FALSE)</f>
        <v>1.2467900528534401</v>
      </c>
      <c r="AN83" s="716">
        <f>IFERROR(VLOOKUP(A83,$B$120:$AF$164,$AF$117,FALSE)+VLOOKUP(A83,$B$120:$AG$164,$AG$117,FALSE)," ")</f>
        <v>0.60170758023057003</v>
      </c>
      <c r="AO83" s="716">
        <f t="shared" si="15"/>
        <v>0.64508247262287011</v>
      </c>
      <c r="AP83" s="717"/>
      <c r="AQ83" s="717"/>
      <c r="AR83" s="717"/>
      <c r="AS83" s="717"/>
      <c r="AT83" s="717"/>
      <c r="AU83" s="717"/>
      <c r="AV83" s="717"/>
      <c r="AW83" s="717"/>
      <c r="AX83" s="717"/>
      <c r="AY83" s="710">
        <f t="shared" si="16"/>
        <v>6.242877704857583</v>
      </c>
      <c r="AZ83" s="710">
        <f t="shared" si="17"/>
        <v>4.2180439264494183</v>
      </c>
      <c r="BA83" s="710">
        <f t="shared" si="18"/>
        <v>2.0248337784081651</v>
      </c>
      <c r="BH83" s="720">
        <f t="shared" si="19"/>
        <v>0.51739462562001959</v>
      </c>
      <c r="BI83" s="720">
        <f t="shared" si="20"/>
        <v>0.48260537437998041</v>
      </c>
      <c r="BK83" s="86" t="s">
        <v>38</v>
      </c>
      <c r="BL83" s="265">
        <v>0.48513349514563281</v>
      </c>
      <c r="BM83" s="265">
        <v>3.6183338870193129</v>
      </c>
      <c r="BO83" s="86" t="s">
        <v>37</v>
      </c>
      <c r="BP83" s="90">
        <v>0.64040573653632005</v>
      </c>
      <c r="BQ83" s="90">
        <v>5.3565091071341513</v>
      </c>
      <c r="BT83" s="86" t="s">
        <v>20</v>
      </c>
      <c r="BU83" s="265">
        <v>1.9982506639525504</v>
      </c>
      <c r="BV83" s="265">
        <v>5.4959120988033368</v>
      </c>
      <c r="BX83" s="86" t="s">
        <v>19</v>
      </c>
      <c r="BY83" s="90">
        <v>3.0869473755955799</v>
      </c>
      <c r="BZ83" s="90">
        <v>10.005877781680283</v>
      </c>
      <c r="CA83" s="90"/>
      <c r="CB83" s="90"/>
      <c r="CC83" s="90" t="s">
        <v>19</v>
      </c>
      <c r="CD83" s="90">
        <v>0.71908997633432425</v>
      </c>
      <c r="CE83" s="90">
        <v>6.48234264849249</v>
      </c>
      <c r="CF83" s="90"/>
    </row>
    <row r="84" spans="1:84" s="84" customFormat="1" x14ac:dyDescent="0.25">
      <c r="A84" s="275" t="s">
        <v>15</v>
      </c>
      <c r="B84" s="294">
        <f t="shared" si="21"/>
        <v>27061</v>
      </c>
      <c r="C84" s="270">
        <f t="shared" si="22"/>
        <v>28667</v>
      </c>
      <c r="D84" s="277">
        <f t="shared" si="23"/>
        <v>55728</v>
      </c>
      <c r="E84" s="294">
        <f t="shared" si="24"/>
        <v>15790.099999999999</v>
      </c>
      <c r="F84" s="270">
        <f t="shared" si="25"/>
        <v>21725.7</v>
      </c>
      <c r="G84" s="277">
        <f t="shared" si="26"/>
        <v>37515.800000000003</v>
      </c>
      <c r="H84" s="294">
        <f t="shared" si="4"/>
        <v>5480.5</v>
      </c>
      <c r="I84" s="128">
        <f t="shared" si="27"/>
        <v>2.8963664815557002</v>
      </c>
      <c r="J84" s="128">
        <f t="shared" si="28"/>
        <v>0.94306406366290996</v>
      </c>
      <c r="K84" s="291">
        <f t="shared" si="0"/>
        <v>1.9533024178927902</v>
      </c>
      <c r="L84" s="299">
        <f t="shared" si="29"/>
        <v>20.57123279006051</v>
      </c>
      <c r="M84" s="128">
        <f t="shared" si="30"/>
        <v>9.9891998731665836</v>
      </c>
      <c r="N84" s="291">
        <f t="shared" si="31"/>
        <v>10.582032916893924</v>
      </c>
      <c r="O84" s="304">
        <f t="shared" si="32"/>
        <v>22.254702288247277</v>
      </c>
      <c r="P84" s="305">
        <f t="shared" si="33"/>
        <v>10.806677049638592</v>
      </c>
      <c r="Q84" s="306">
        <f t="shared" si="34"/>
        <v>11.448025238608682</v>
      </c>
      <c r="R84" s="304">
        <f t="shared" si="5"/>
        <v>10.168415290575677</v>
      </c>
      <c r="S84" s="305">
        <f t="shared" si="6"/>
        <v>4.9376881671380346</v>
      </c>
      <c r="T84" s="306">
        <f t="shared" si="7"/>
        <v>5.2307271234376422</v>
      </c>
      <c r="U84" s="304">
        <f t="shared" si="35"/>
        <v>13.848447012369901</v>
      </c>
      <c r="V84" s="305">
        <f t="shared" si="36"/>
        <v>5.8287005253792419</v>
      </c>
      <c r="W84" s="305">
        <f t="shared" si="37"/>
        <v>8.019746486990698</v>
      </c>
      <c r="X84" s="299">
        <f t="shared" si="38"/>
        <v>14.981749930114599</v>
      </c>
      <c r="Y84" s="128">
        <f t="shared" si="39"/>
        <v>6.3056986542070996</v>
      </c>
      <c r="Z84" s="291">
        <f t="shared" si="40"/>
        <v>8.676051275907513</v>
      </c>
      <c r="AA84" s="299">
        <f t="shared" si="1"/>
        <v>6.8453243317215584</v>
      </c>
      <c r="AB84" s="128">
        <f t="shared" si="2"/>
        <v>2.8811422315482162</v>
      </c>
      <c r="AC84" s="291">
        <f t="shared" si="3"/>
        <v>3.9641821001733422</v>
      </c>
      <c r="AD84" s="15">
        <f t="shared" si="8"/>
        <v>0.67439753578546791</v>
      </c>
      <c r="AI84" s="84">
        <f t="shared" si="9"/>
        <v>15196</v>
      </c>
      <c r="AJ84" s="84">
        <f t="shared" si="10"/>
        <v>20712</v>
      </c>
      <c r="AK84" s="84">
        <f t="shared" si="11"/>
        <v>35908</v>
      </c>
      <c r="AL84" s="84">
        <f t="shared" si="12"/>
        <v>5495.3</v>
      </c>
      <c r="AM84" s="15">
        <f t="shared" si="13"/>
        <v>2.7464511315132101</v>
      </c>
      <c r="AN84" s="15">
        <f t="shared" si="14"/>
        <v>0.91447956880610992</v>
      </c>
      <c r="AO84" s="15">
        <f t="shared" si="15"/>
        <v>1.8319715627071003</v>
      </c>
      <c r="AY84" s="128">
        <f t="shared" si="16"/>
        <v>13.280608987064726</v>
      </c>
      <c r="AZ84" s="128">
        <f t="shared" si="17"/>
        <v>5.6202554909055245</v>
      </c>
      <c r="BA84" s="128">
        <f t="shared" si="18"/>
        <v>7.6603534961592015</v>
      </c>
      <c r="BH84" s="267">
        <f t="shared" si="19"/>
        <v>0.66703228092674649</v>
      </c>
      <c r="BI84" s="267">
        <f t="shared" si="20"/>
        <v>0.33296771907325357</v>
      </c>
      <c r="BK84" s="86" t="s">
        <v>34</v>
      </c>
      <c r="BL84" s="265">
        <v>0.46961121592127797</v>
      </c>
      <c r="BM84" s="265">
        <v>4.2180439264494183</v>
      </c>
      <c r="BO84" s="86" t="s">
        <v>31</v>
      </c>
      <c r="BP84" s="90">
        <v>0.52177163984718</v>
      </c>
      <c r="BQ84" s="90">
        <v>5.3286669970424434</v>
      </c>
      <c r="BT84" s="86" t="s">
        <v>17</v>
      </c>
      <c r="BU84" s="265">
        <v>1.8998413329964499</v>
      </c>
      <c r="BV84" s="265">
        <v>8.3390020475173898</v>
      </c>
      <c r="BX84" s="86" t="s">
        <v>20</v>
      </c>
      <c r="BY84" s="90">
        <v>2.9394946009128402</v>
      </c>
      <c r="BZ84" s="90">
        <v>9.3373501441349109</v>
      </c>
      <c r="CA84" s="90"/>
      <c r="CB84" s="90"/>
      <c r="CC84" s="90" t="s">
        <v>33</v>
      </c>
      <c r="CD84" s="90">
        <v>0.70702149310801932</v>
      </c>
      <c r="CE84" s="90">
        <v>5.102162057408357</v>
      </c>
      <c r="CF84" s="90"/>
    </row>
    <row r="85" spans="1:84" s="84" customFormat="1" x14ac:dyDescent="0.25">
      <c r="A85" s="275" t="s">
        <v>23</v>
      </c>
      <c r="B85" s="294">
        <f t="shared" si="21"/>
        <v>153399</v>
      </c>
      <c r="C85" s="270">
        <f t="shared" si="22"/>
        <v>230443.82</v>
      </c>
      <c r="D85" s="277">
        <f t="shared" si="23"/>
        <v>383842.82</v>
      </c>
      <c r="E85" s="294">
        <f t="shared" si="24"/>
        <v>108067.09999999999</v>
      </c>
      <c r="F85" s="270">
        <f t="shared" si="25"/>
        <v>169564.3976</v>
      </c>
      <c r="G85" s="277">
        <f t="shared" si="26"/>
        <v>277631.4976</v>
      </c>
      <c r="H85" s="294">
        <f>VLOOKUP(A85,B125:S171,18,FALSE)</f>
        <v>66590</v>
      </c>
      <c r="I85" s="128">
        <f t="shared" si="27"/>
        <v>2.2713587328295</v>
      </c>
      <c r="J85" s="128">
        <f t="shared" si="28"/>
        <v>0.78910357695113997</v>
      </c>
      <c r="K85" s="291">
        <f t="shared" si="0"/>
        <v>1.4822551558783599</v>
      </c>
      <c r="L85" s="299">
        <f t="shared" si="29"/>
        <v>13.01360173571747</v>
      </c>
      <c r="M85" s="128">
        <f t="shared" si="30"/>
        <v>5.2007576764294416</v>
      </c>
      <c r="N85" s="291">
        <f t="shared" si="31"/>
        <v>7.8128440592880297</v>
      </c>
      <c r="O85" s="304">
        <f t="shared" si="32"/>
        <v>13.991500328060072</v>
      </c>
      <c r="P85" s="305">
        <f t="shared" si="33"/>
        <v>5.5915652110519796</v>
      </c>
      <c r="Q85" s="306">
        <f t="shared" si="34"/>
        <v>8.3999351170080931</v>
      </c>
      <c r="R85" s="304">
        <f t="shared" si="5"/>
        <v>5.7642712118936776</v>
      </c>
      <c r="S85" s="305">
        <f t="shared" si="6"/>
        <v>2.3036341793062021</v>
      </c>
      <c r="T85" s="306">
        <f t="shared" si="7"/>
        <v>3.4606370325874756</v>
      </c>
      <c r="U85" s="304">
        <f t="shared" si="35"/>
        <v>9.4126698502715396</v>
      </c>
      <c r="V85" s="305">
        <f t="shared" si="36"/>
        <v>3.6638491769468384</v>
      </c>
      <c r="W85" s="305">
        <f t="shared" si="37"/>
        <v>5.7488206733246887</v>
      </c>
      <c r="X85" s="299">
        <f t="shared" si="38"/>
        <v>10.1199787708683</v>
      </c>
      <c r="Y85" s="128">
        <f t="shared" si="39"/>
        <v>3.9391667274185314</v>
      </c>
      <c r="Z85" s="291">
        <f t="shared" si="40"/>
        <v>6.180812043449734</v>
      </c>
      <c r="AA85" s="299">
        <f t="shared" si="1"/>
        <v>4.1692671211893675</v>
      </c>
      <c r="AB85" s="128">
        <f t="shared" si="2"/>
        <v>1.6228728037242828</v>
      </c>
      <c r="AC85" s="291">
        <f t="shared" si="3"/>
        <v>2.5463943174650847</v>
      </c>
      <c r="AD85" s="15">
        <f t="shared" si="8"/>
        <v>0.6525852277116394</v>
      </c>
      <c r="AI85" s="84" t="str">
        <f t="shared" si="9"/>
        <v xml:space="preserve"> </v>
      </c>
      <c r="AJ85" s="84" t="str">
        <f t="shared" si="10"/>
        <v xml:space="preserve"> </v>
      </c>
      <c r="AL85" s="84">
        <f t="shared" si="12"/>
        <v>66858</v>
      </c>
      <c r="AM85" s="15">
        <f t="shared" si="13"/>
        <v>2.24775882885264</v>
      </c>
      <c r="AN85" s="15">
        <f t="shared" si="14"/>
        <v>0.78304754409996002</v>
      </c>
      <c r="AO85" s="690">
        <v>0</v>
      </c>
      <c r="AY85" s="128">
        <f t="shared" si="16"/>
        <v>0</v>
      </c>
      <c r="AZ85" s="690">
        <v>0</v>
      </c>
      <c r="BA85" s="690">
        <v>0</v>
      </c>
      <c r="BH85" s="721">
        <f>K85/I85</f>
        <v>0.6525852277116394</v>
      </c>
      <c r="BI85" s="267">
        <f t="shared" si="20"/>
        <v>0.34836813186922888</v>
      </c>
      <c r="BK85" s="86" t="s">
        <v>30</v>
      </c>
      <c r="BL85" s="265">
        <v>0.46766881788131637</v>
      </c>
      <c r="BM85" s="265">
        <v>5.9608718292377088</v>
      </c>
      <c r="BO85" s="86" t="s">
        <v>21</v>
      </c>
      <c r="BP85" s="90">
        <v>0.73774159174221998</v>
      </c>
      <c r="BQ85" s="90">
        <v>5.0572072761762943</v>
      </c>
      <c r="BT85" s="86" t="s">
        <v>15</v>
      </c>
      <c r="BU85" s="265">
        <v>1.8319715627071003</v>
      </c>
      <c r="BV85" s="265">
        <v>7.6603534961592015</v>
      </c>
      <c r="BX85" s="86" t="s">
        <v>17</v>
      </c>
      <c r="BY85" s="90">
        <v>2.8712531982679299</v>
      </c>
      <c r="BZ85" s="90">
        <v>14.050441016117327</v>
      </c>
      <c r="CA85" s="90"/>
      <c r="CB85" s="90"/>
      <c r="CC85" s="90" t="s">
        <v>21</v>
      </c>
      <c r="CD85" s="90">
        <v>0.70326123189501266</v>
      </c>
      <c r="CE85" s="90">
        <v>5.6961576576767401</v>
      </c>
      <c r="CF85" s="90"/>
    </row>
    <row r="86" spans="1:84" s="84" customFormat="1" x14ac:dyDescent="0.25">
      <c r="A86" s="275" t="s">
        <v>20</v>
      </c>
      <c r="B86" s="294">
        <f t="shared" si="21"/>
        <v>333133</v>
      </c>
      <c r="C86" s="270">
        <f t="shared" si="22"/>
        <v>252897</v>
      </c>
      <c r="D86" s="277">
        <f t="shared" si="23"/>
        <v>586030</v>
      </c>
      <c r="E86" s="294">
        <f t="shared" si="24"/>
        <v>157159</v>
      </c>
      <c r="F86" s="270">
        <f t="shared" si="25"/>
        <v>230823</v>
      </c>
      <c r="G86" s="277">
        <f t="shared" si="26"/>
        <v>387982</v>
      </c>
      <c r="H86" s="294">
        <f>VLOOKUP(A86,B126:S172,18,FALSE)</f>
        <v>81687</v>
      </c>
      <c r="I86" s="128">
        <f t="shared" si="27"/>
        <v>2.91695231054819</v>
      </c>
      <c r="J86" s="128">
        <f t="shared" si="28"/>
        <v>0.9143567427266599</v>
      </c>
      <c r="K86" s="291">
        <f t="shared" si="0"/>
        <v>2.0025955678215301</v>
      </c>
      <c r="L86" s="299">
        <f t="shared" si="29"/>
        <v>13.920787270589157</v>
      </c>
      <c r="M86" s="128">
        <f t="shared" si="30"/>
        <v>7.9133723969987502</v>
      </c>
      <c r="N86" s="291">
        <f t="shared" si="31"/>
        <v>6.007414873590406</v>
      </c>
      <c r="O86" s="304">
        <f t="shared" si="32"/>
        <v>13.606770531008381</v>
      </c>
      <c r="P86" s="305">
        <f t="shared" si="33"/>
        <v>7.7348673059509157</v>
      </c>
      <c r="Q86" s="306">
        <f t="shared" si="34"/>
        <v>5.8719032250574656</v>
      </c>
      <c r="R86" s="304">
        <f t="shared" si="5"/>
        <v>7.1740913486846134</v>
      </c>
      <c r="S86" s="305">
        <f t="shared" si="6"/>
        <v>4.0781642121757438</v>
      </c>
      <c r="T86" s="306">
        <f t="shared" si="7"/>
        <v>3.0959271365088692</v>
      </c>
      <c r="U86" s="304">
        <f t="shared" si="35"/>
        <v>9.2162771305525801</v>
      </c>
      <c r="V86" s="305">
        <f t="shared" si="36"/>
        <v>3.733216740881049</v>
      </c>
      <c r="W86" s="305">
        <f t="shared" si="37"/>
        <v>5.48306038967152</v>
      </c>
      <c r="X86" s="299">
        <f t="shared" si="38"/>
        <v>9.0083818988135302</v>
      </c>
      <c r="Y86" s="128">
        <f t="shared" si="39"/>
        <v>3.6490050848638234</v>
      </c>
      <c r="Z86" s="291">
        <f t="shared" si="40"/>
        <v>5.3593768139497087</v>
      </c>
      <c r="AA86" s="299">
        <f t="shared" si="1"/>
        <v>4.7496174421878639</v>
      </c>
      <c r="AB86" s="128">
        <f t="shared" si="2"/>
        <v>1.9239169023222789</v>
      </c>
      <c r="AC86" s="291">
        <f t="shared" si="3"/>
        <v>2.8257005398655846</v>
      </c>
      <c r="AD86" s="15">
        <f t="shared" si="8"/>
        <v>0.68653695865366327</v>
      </c>
      <c r="AI86" s="84">
        <f t="shared" si="9"/>
        <v>164900</v>
      </c>
      <c r="AJ86" s="84">
        <f t="shared" si="10"/>
        <v>235921</v>
      </c>
      <c r="AK86" s="84">
        <f t="shared" si="11"/>
        <v>400821</v>
      </c>
      <c r="AL86" s="84">
        <f t="shared" si="12"/>
        <v>82342</v>
      </c>
      <c r="AM86" s="15">
        <f t="shared" si="13"/>
        <v>2.9394946009128402</v>
      </c>
      <c r="AN86" s="15">
        <f t="shared" si="14"/>
        <v>0.94124393696028996</v>
      </c>
      <c r="AO86" s="15">
        <f t="shared" si="15"/>
        <v>1.9982506639525504</v>
      </c>
      <c r="AY86" s="128">
        <f t="shared" si="16"/>
        <v>9.3373501441349109</v>
      </c>
      <c r="AZ86" s="128">
        <f t="shared" si="17"/>
        <v>3.8414380453315737</v>
      </c>
      <c r="BA86" s="128">
        <f t="shared" si="18"/>
        <v>5.4959120988033368</v>
      </c>
      <c r="BH86" s="267">
        <f t="shared" si="19"/>
        <v>0.67979395618961402</v>
      </c>
      <c r="BI86" s="267">
        <f t="shared" si="20"/>
        <v>0.32020604381038598</v>
      </c>
      <c r="BK86" s="86" t="s">
        <v>39</v>
      </c>
      <c r="BL86" s="265">
        <v>0.4585556474036242</v>
      </c>
      <c r="BM86" s="265">
        <v>3.464793321011892</v>
      </c>
      <c r="BO86" s="86" t="s">
        <v>44</v>
      </c>
      <c r="BP86" s="90">
        <v>0.57142032513818997</v>
      </c>
      <c r="BQ86" s="90">
        <v>4.8553508420355227</v>
      </c>
      <c r="BT86" s="86" t="s">
        <v>21</v>
      </c>
      <c r="BU86" s="265">
        <v>1.74842358463003</v>
      </c>
      <c r="BV86" s="265">
        <v>5.6961576576767401</v>
      </c>
      <c r="BX86" s="86" t="s">
        <v>15</v>
      </c>
      <c r="BY86" s="90">
        <v>2.7464511315132101</v>
      </c>
      <c r="BZ86" s="90">
        <v>13.280608987064726</v>
      </c>
      <c r="CA86" s="90"/>
      <c r="CB86" s="90"/>
      <c r="CC86" s="90" t="s">
        <v>16</v>
      </c>
      <c r="CD86" s="90">
        <v>0.69775827916189981</v>
      </c>
      <c r="CE86" s="90">
        <v>8.9634411735648509</v>
      </c>
      <c r="CF86" s="90"/>
    </row>
    <row r="87" spans="1:84" s="84" customFormat="1" x14ac:dyDescent="0.25">
      <c r="A87" s="275" t="s">
        <v>44</v>
      </c>
      <c r="B87" s="294">
        <f t="shared" si="21"/>
        <v>53221</v>
      </c>
      <c r="C87" s="270">
        <f t="shared" si="22"/>
        <v>7515</v>
      </c>
      <c r="D87" s="277">
        <f t="shared" si="23"/>
        <v>60736</v>
      </c>
      <c r="E87" s="294">
        <f t="shared" si="24"/>
        <v>29405</v>
      </c>
      <c r="F87" s="270">
        <f t="shared" si="25"/>
        <v>5303</v>
      </c>
      <c r="G87" s="277">
        <f t="shared" si="26"/>
        <v>34708</v>
      </c>
      <c r="H87" s="294">
        <f t="shared" ref="H87:H112" si="41">VLOOKUP(A87,B127:S172,18,FALSE)</f>
        <v>10820.964</v>
      </c>
      <c r="I87" s="128">
        <f t="shared" si="27"/>
        <v>0.96636654352381002</v>
      </c>
      <c r="J87" s="128">
        <f t="shared" si="28"/>
        <v>0.63700719111318005</v>
      </c>
      <c r="K87" s="291">
        <f t="shared" si="0"/>
        <v>0.32935935241062997</v>
      </c>
      <c r="L87" s="299">
        <f t="shared" si="29"/>
        <v>12.638362166480212</v>
      </c>
      <c r="M87" s="128">
        <f t="shared" si="30"/>
        <v>11.074589582162858</v>
      </c>
      <c r="N87" s="291">
        <f t="shared" si="31"/>
        <v>1.5637725843173536</v>
      </c>
      <c r="O87" s="304">
        <f t="shared" si="32"/>
        <v>15.10932969265888</v>
      </c>
      <c r="P87" s="305">
        <f t="shared" si="33"/>
        <v>13.239818815414223</v>
      </c>
      <c r="Q87" s="306">
        <f t="shared" si="34"/>
        <v>1.8695108772446569</v>
      </c>
      <c r="R87" s="304">
        <f t="shared" si="5"/>
        <v>5.6128086185297352</v>
      </c>
      <c r="S87" s="305">
        <f t="shared" si="6"/>
        <v>4.918323358251631</v>
      </c>
      <c r="T87" s="306">
        <f t="shared" si="7"/>
        <v>0.69448526027810464</v>
      </c>
      <c r="U87" s="304">
        <f t="shared" si="35"/>
        <v>7.2222779582816701</v>
      </c>
      <c r="V87" s="305">
        <f t="shared" si="36"/>
        <v>6.1187934586629122</v>
      </c>
      <c r="W87" s="305">
        <f t="shared" si="37"/>
        <v>1.1034844996187527</v>
      </c>
      <c r="X87" s="299">
        <f t="shared" si="38"/>
        <v>8.6343291453636208</v>
      </c>
      <c r="Y87" s="128">
        <f t="shared" si="39"/>
        <v>7.315098781820244</v>
      </c>
      <c r="Z87" s="291">
        <f t="shared" si="40"/>
        <v>1.3192303635433686</v>
      </c>
      <c r="AA87" s="299">
        <f t="shared" si="1"/>
        <v>3.2074776332311981</v>
      </c>
      <c r="AB87" s="128">
        <f t="shared" si="2"/>
        <v>2.71741038968432</v>
      </c>
      <c r="AC87" s="291">
        <f t="shared" si="3"/>
        <v>0.49006724354687808</v>
      </c>
      <c r="AD87" s="15">
        <f t="shared" si="8"/>
        <v>0.3408223873413877</v>
      </c>
      <c r="AI87" s="84">
        <f t="shared" si="9"/>
        <v>23317</v>
      </c>
      <c r="AJ87" s="84">
        <f t="shared" si="10"/>
        <v>5753</v>
      </c>
      <c r="AK87" s="84">
        <f t="shared" si="11"/>
        <v>29070</v>
      </c>
      <c r="AL87" s="84">
        <f t="shared" si="12"/>
        <v>10783.748</v>
      </c>
      <c r="AM87" s="15">
        <f t="shared" si="13"/>
        <v>0.99488939361041995</v>
      </c>
      <c r="AN87" s="15">
        <f t="shared" si="14"/>
        <v>0.57142032513818997</v>
      </c>
      <c r="AO87" s="15">
        <f t="shared" si="15"/>
        <v>0.42346906847222998</v>
      </c>
      <c r="AY87" s="128">
        <f t="shared" si="16"/>
        <v>6.0533108452190518</v>
      </c>
      <c r="AZ87" s="128">
        <f t="shared" si="17"/>
        <v>4.8553508420355227</v>
      </c>
      <c r="BA87" s="128">
        <f t="shared" si="18"/>
        <v>1.1979600031835296</v>
      </c>
      <c r="BH87" s="267">
        <f t="shared" si="19"/>
        <v>0.42564436930569244</v>
      </c>
      <c r="BI87" s="267">
        <f t="shared" si="20"/>
        <v>0.57435563069430762</v>
      </c>
      <c r="BK87" s="86" t="s">
        <v>46</v>
      </c>
      <c r="BL87" s="265">
        <v>0.44579828480096279</v>
      </c>
      <c r="BM87" s="265">
        <v>1.4555721381952642</v>
      </c>
      <c r="BO87" s="86" t="s">
        <v>16</v>
      </c>
      <c r="BP87" s="90">
        <v>0.98376726127531</v>
      </c>
      <c r="BQ87" s="90">
        <v>4.3767009943165824</v>
      </c>
      <c r="BT87" s="86" t="s">
        <v>22</v>
      </c>
      <c r="BU87" s="265">
        <v>1.51441393415887</v>
      </c>
      <c r="BV87" s="265">
        <v>4.5065219806237291</v>
      </c>
      <c r="BX87" s="86" t="s">
        <v>21</v>
      </c>
      <c r="BY87" s="90">
        <v>2.4861651763722499</v>
      </c>
      <c r="BZ87" s="90">
        <v>10.753364933853033</v>
      </c>
      <c r="CA87" s="90"/>
      <c r="CB87" s="90"/>
      <c r="CC87" s="90" t="s">
        <v>31</v>
      </c>
      <c r="CD87" s="90">
        <v>0.69098039215686113</v>
      </c>
      <c r="CE87" s="90">
        <v>3.4447945222666934</v>
      </c>
      <c r="CF87" s="90"/>
    </row>
    <row r="88" spans="1:84" s="84" customFormat="1" x14ac:dyDescent="0.25">
      <c r="A88" s="275" t="s">
        <v>35</v>
      </c>
      <c r="B88" s="294">
        <f t="shared" si="21"/>
        <v>21933</v>
      </c>
      <c r="C88" s="270">
        <f t="shared" si="22"/>
        <v>16485</v>
      </c>
      <c r="D88" s="277">
        <f t="shared" si="23"/>
        <v>38418</v>
      </c>
      <c r="E88" s="294">
        <f t="shared" si="24"/>
        <v>10290</v>
      </c>
      <c r="F88" s="270">
        <f t="shared" si="25"/>
        <v>15026</v>
      </c>
      <c r="G88" s="277">
        <f t="shared" si="26"/>
        <v>25316</v>
      </c>
      <c r="H88" s="294">
        <f t="shared" si="41"/>
        <v>9839.2960000000003</v>
      </c>
      <c r="I88" s="128">
        <f t="shared" si="27"/>
        <v>1.3646084341298299</v>
      </c>
      <c r="J88" s="128">
        <f t="shared" si="28"/>
        <v>0.34664584165473999</v>
      </c>
      <c r="K88" s="291">
        <f t="shared" si="0"/>
        <v>1.0179625924750899</v>
      </c>
      <c r="L88" s="299">
        <f t="shared" si="29"/>
        <v>8.5037610868051097</v>
      </c>
      <c r="M88" s="128">
        <f t="shared" si="30"/>
        <v>4.8548334613175204</v>
      </c>
      <c r="N88" s="291">
        <f t="shared" si="31"/>
        <v>3.6489276254875902</v>
      </c>
      <c r="O88" s="304">
        <f t="shared" si="32"/>
        <v>8.9177465663611688</v>
      </c>
      <c r="P88" s="305">
        <f t="shared" si="33"/>
        <v>5.0911795366755035</v>
      </c>
      <c r="Q88" s="306">
        <f t="shared" si="34"/>
        <v>3.8265670296856644</v>
      </c>
      <c r="R88" s="304">
        <f t="shared" si="5"/>
        <v>3.9045476424329544</v>
      </c>
      <c r="S88" s="305">
        <f t="shared" si="6"/>
        <v>2.2291228965974801</v>
      </c>
      <c r="T88" s="306">
        <f t="shared" si="7"/>
        <v>1.6754247458354743</v>
      </c>
      <c r="U88" s="304">
        <f t="shared" si="35"/>
        <v>5.6036549449101498</v>
      </c>
      <c r="V88" s="305">
        <f t="shared" si="36"/>
        <v>2.2776745687756934</v>
      </c>
      <c r="W88" s="305">
        <f t="shared" si="37"/>
        <v>3.3259803761344573</v>
      </c>
      <c r="X88" s="299">
        <f t="shared" si="38"/>
        <v>5.8764556216877297</v>
      </c>
      <c r="Y88" s="128">
        <f t="shared" si="39"/>
        <v>2.3885577637528352</v>
      </c>
      <c r="Z88" s="291">
        <f t="shared" si="40"/>
        <v>3.487897857934898</v>
      </c>
      <c r="AA88" s="299">
        <f t="shared" si="1"/>
        <v>2.5729483084968678</v>
      </c>
      <c r="AB88" s="128">
        <f t="shared" si="2"/>
        <v>1.0458065292476209</v>
      </c>
      <c r="AC88" s="291">
        <f t="shared" si="3"/>
        <v>1.527141779249247</v>
      </c>
      <c r="AD88" s="15">
        <f t="shared" si="8"/>
        <v>0.74597413222366182</v>
      </c>
      <c r="AI88" s="84">
        <f t="shared" si="9"/>
        <v>10557</v>
      </c>
      <c r="AJ88" s="84">
        <f t="shared" si="10"/>
        <v>15247</v>
      </c>
      <c r="AK88" s="84">
        <f t="shared" si="11"/>
        <v>25804</v>
      </c>
      <c r="AL88" s="84">
        <f t="shared" si="12"/>
        <v>9814.0229999999992</v>
      </c>
      <c r="AM88" s="15">
        <f t="shared" si="13"/>
        <v>1.20606420269495</v>
      </c>
      <c r="AN88" s="15">
        <f t="shared" si="14"/>
        <v>0.29618648278727999</v>
      </c>
      <c r="AO88" s="15">
        <f t="shared" si="15"/>
        <v>0.90987771990766997</v>
      </c>
      <c r="AY88" s="128">
        <f t="shared" si="16"/>
        <v>5.627337160631285</v>
      </c>
      <c r="AZ88" s="128">
        <f t="shared" si="17"/>
        <v>2.3022709039212712</v>
      </c>
      <c r="BA88" s="128">
        <f t="shared" si="18"/>
        <v>3.3250662567100142</v>
      </c>
      <c r="BH88" s="267">
        <f t="shared" si="19"/>
        <v>0.75441897527059387</v>
      </c>
      <c r="BI88" s="267">
        <f t="shared" si="20"/>
        <v>0.24558102472940613</v>
      </c>
      <c r="BK88" s="86" t="s">
        <v>27</v>
      </c>
      <c r="BL88" s="265">
        <v>0.43057208878930026</v>
      </c>
      <c r="BM88" s="265">
        <v>3.5192322232576898</v>
      </c>
      <c r="BO88" s="86" t="s">
        <v>34</v>
      </c>
      <c r="BP88" s="90">
        <v>0.60170758023057003</v>
      </c>
      <c r="BQ88" s="90">
        <v>4.2180439264494183</v>
      </c>
      <c r="BT88" s="86" t="s">
        <v>29</v>
      </c>
      <c r="BU88" s="265">
        <v>1.3249357235196801</v>
      </c>
      <c r="BV88" s="265">
        <v>4.6408906969853359</v>
      </c>
      <c r="BX88" s="86" t="s">
        <v>23</v>
      </c>
      <c r="BY88" s="90">
        <v>1.48</v>
      </c>
      <c r="BZ88" s="90">
        <v>9.4126698502715396</v>
      </c>
      <c r="CA88" s="90"/>
      <c r="CB88" s="90"/>
      <c r="CC88" s="90" t="s">
        <v>20</v>
      </c>
      <c r="CD88" s="90">
        <v>0.67979395618961402</v>
      </c>
      <c r="CE88" s="90">
        <v>5.4959120988033368</v>
      </c>
      <c r="CF88" s="90"/>
    </row>
    <row r="89" spans="1:84" s="84" customFormat="1" x14ac:dyDescent="0.25">
      <c r="A89" s="275" t="s">
        <v>29</v>
      </c>
      <c r="B89" s="294">
        <f t="shared" si="21"/>
        <v>2300</v>
      </c>
      <c r="C89" s="270">
        <f t="shared" si="22"/>
        <v>1422</v>
      </c>
      <c r="D89" s="277">
        <f t="shared" si="23"/>
        <v>3722</v>
      </c>
      <c r="E89" s="294">
        <f t="shared" si="24"/>
        <v>1131.44</v>
      </c>
      <c r="F89" s="270">
        <f t="shared" si="25"/>
        <v>813</v>
      </c>
      <c r="G89" s="277">
        <f t="shared" si="26"/>
        <v>1944.44</v>
      </c>
      <c r="H89" s="294">
        <f t="shared" si="41"/>
        <v>330.81</v>
      </c>
      <c r="I89" s="128">
        <f t="shared" si="27"/>
        <v>2.19083630897806</v>
      </c>
      <c r="J89" s="128">
        <f t="shared" si="28"/>
        <v>0.77426983414374995</v>
      </c>
      <c r="K89" s="291">
        <f t="shared" si="0"/>
        <v>1.4165664748343101</v>
      </c>
      <c r="L89" s="299">
        <f t="shared" si="29"/>
        <v>19.452239364059572</v>
      </c>
      <c r="M89" s="128">
        <f t="shared" si="30"/>
        <v>12.020459574781572</v>
      </c>
      <c r="N89" s="291">
        <f t="shared" si="31"/>
        <v>7.4317797892779982</v>
      </c>
      <c r="O89" s="304">
        <f t="shared" si="32"/>
        <v>20.261295590636909</v>
      </c>
      <c r="P89" s="305">
        <f t="shared" si="33"/>
        <v>12.52041371801851</v>
      </c>
      <c r="Q89" s="306">
        <f t="shared" si="34"/>
        <v>7.7408818726183997</v>
      </c>
      <c r="R89" s="304">
        <f t="shared" si="5"/>
        <v>11.251171367250084</v>
      </c>
      <c r="S89" s="305">
        <f t="shared" si="6"/>
        <v>6.9526314198482515</v>
      </c>
      <c r="T89" s="306">
        <f t="shared" si="7"/>
        <v>4.2985399474018315</v>
      </c>
      <c r="U89" s="304">
        <f t="shared" si="35"/>
        <v>10.162201050255799</v>
      </c>
      <c r="V89" s="305">
        <f t="shared" si="36"/>
        <v>5.9132299049090715</v>
      </c>
      <c r="W89" s="305">
        <f t="shared" si="37"/>
        <v>4.2489711453467036</v>
      </c>
      <c r="X89" s="299">
        <f t="shared" si="38"/>
        <v>10.5848666303756</v>
      </c>
      <c r="Y89" s="128">
        <f t="shared" si="39"/>
        <v>6.1591725639629837</v>
      </c>
      <c r="Z89" s="291">
        <f t="shared" si="40"/>
        <v>4.4256940664126292</v>
      </c>
      <c r="AA89" s="299">
        <f t="shared" si="1"/>
        <v>5.8778150600042318</v>
      </c>
      <c r="AB89" s="128">
        <f t="shared" si="2"/>
        <v>3.4202109972491765</v>
      </c>
      <c r="AC89" s="291">
        <f t="shared" si="3"/>
        <v>2.4576040627550557</v>
      </c>
      <c r="AD89" s="15">
        <f t="shared" si="8"/>
        <v>0.64658709052301733</v>
      </c>
      <c r="AI89" s="84">
        <f t="shared" si="9"/>
        <v>1294</v>
      </c>
      <c r="AJ89" s="84">
        <f t="shared" si="10"/>
        <v>912</v>
      </c>
      <c r="AK89" s="84">
        <f t="shared" si="11"/>
        <v>2206</v>
      </c>
      <c r="AL89" s="84">
        <f t="shared" si="12"/>
        <v>336.06</v>
      </c>
      <c r="AM89" s="15">
        <f t="shared" si="13"/>
        <v>2.1019761275892801</v>
      </c>
      <c r="AN89" s="15">
        <f t="shared" si="14"/>
        <v>0.77704040406959995</v>
      </c>
      <c r="AO89" s="15">
        <f t="shared" si="15"/>
        <v>1.3249357235196801</v>
      </c>
      <c r="AY89" s="128">
        <f t="shared" si="16"/>
        <v>11.225663242927249</v>
      </c>
      <c r="AZ89" s="128">
        <f t="shared" si="17"/>
        <v>6.5847725459419131</v>
      </c>
      <c r="BA89" s="128">
        <f t="shared" si="18"/>
        <v>4.6408906969853359</v>
      </c>
      <c r="BH89" s="267">
        <f t="shared" si="19"/>
        <v>0.630328625586831</v>
      </c>
      <c r="BI89" s="267">
        <f t="shared" si="20"/>
        <v>0.36967137441316905</v>
      </c>
      <c r="BK89" s="86" t="s">
        <v>40</v>
      </c>
      <c r="BL89" s="265">
        <v>0.41078836195899143</v>
      </c>
      <c r="BM89" s="265">
        <v>2.9880246898491332</v>
      </c>
      <c r="BO89" s="86" t="s">
        <v>43</v>
      </c>
      <c r="BP89" s="90">
        <v>0.38814985332940999</v>
      </c>
      <c r="BQ89" s="90">
        <v>4.0755204150707298</v>
      </c>
      <c r="BT89" s="86" t="s">
        <v>31</v>
      </c>
      <c r="BU89" s="265">
        <v>1.1667025753943201</v>
      </c>
      <c r="BV89" s="265">
        <v>3.4447945222666934</v>
      </c>
      <c r="BX89" s="86" t="s">
        <v>29</v>
      </c>
      <c r="BY89" s="90">
        <v>2.1019761275892801</v>
      </c>
      <c r="BZ89" s="90">
        <v>11.225663242927249</v>
      </c>
      <c r="CA89" s="90"/>
      <c r="CB89" s="90"/>
      <c r="CC89" s="90" t="s">
        <v>15</v>
      </c>
      <c r="CD89" s="90">
        <v>0.66703228092674649</v>
      </c>
      <c r="CE89" s="90">
        <v>7.6603534961592015</v>
      </c>
      <c r="CF89" s="90"/>
    </row>
    <row r="90" spans="1:84" s="84" customFormat="1" x14ac:dyDescent="0.25">
      <c r="A90" s="275" t="s">
        <v>33</v>
      </c>
      <c r="B90" s="294">
        <f t="shared" si="21"/>
        <v>18917</v>
      </c>
      <c r="C90" s="270">
        <f t="shared" si="22"/>
        <v>14174</v>
      </c>
      <c r="D90" s="277">
        <f t="shared" si="23"/>
        <v>33091</v>
      </c>
      <c r="E90" s="294">
        <f t="shared" si="24"/>
        <v>14185</v>
      </c>
      <c r="F90" s="270">
        <f t="shared" si="25"/>
        <v>11296</v>
      </c>
      <c r="G90" s="277">
        <f t="shared" si="26"/>
        <v>25481</v>
      </c>
      <c r="H90" s="294">
        <f t="shared" si="41"/>
        <v>4642.241</v>
      </c>
      <c r="I90" s="128">
        <f t="shared" si="27"/>
        <v>1.19601234819253</v>
      </c>
      <c r="J90" s="128">
        <f t="shared" si="28"/>
        <v>0.34346238461177003</v>
      </c>
      <c r="K90" s="291">
        <f t="shared" si="0"/>
        <v>0.85254996358075996</v>
      </c>
      <c r="L90" s="299">
        <f t="shared" si="29"/>
        <v>15.277222938377966</v>
      </c>
      <c r="M90" s="128">
        <f t="shared" si="30"/>
        <v>8.7334691101899597</v>
      </c>
      <c r="N90" s="291">
        <f t="shared" si="31"/>
        <v>6.5437538281880059</v>
      </c>
      <c r="O90" s="304">
        <f t="shared" si="32"/>
        <v>16.633574778451901</v>
      </c>
      <c r="P90" s="305">
        <f t="shared" si="33"/>
        <v>9.5088493573471524</v>
      </c>
      <c r="Q90" s="306">
        <f t="shared" si="34"/>
        <v>7.124725421104749</v>
      </c>
      <c r="R90" s="304">
        <f t="shared" si="5"/>
        <v>7.1282382797446324</v>
      </c>
      <c r="S90" s="305">
        <f t="shared" si="6"/>
        <v>4.0749715493012966</v>
      </c>
      <c r="T90" s="306">
        <f t="shared" si="7"/>
        <v>3.0532667304433354</v>
      </c>
      <c r="U90" s="304">
        <f t="shared" si="35"/>
        <v>11.7638910184887</v>
      </c>
      <c r="V90" s="305">
        <f t="shared" si="36"/>
        <v>6.548832231751577</v>
      </c>
      <c r="W90" s="305">
        <f t="shared" si="37"/>
        <v>5.2150587867371039</v>
      </c>
      <c r="X90" s="299">
        <f t="shared" si="38"/>
        <v>12.808320054689601</v>
      </c>
      <c r="Y90" s="128">
        <f t="shared" si="39"/>
        <v>7.1302546986292414</v>
      </c>
      <c r="Z90" s="291">
        <f t="shared" si="40"/>
        <v>5.6780653560603396</v>
      </c>
      <c r="AA90" s="299">
        <f t="shared" si="1"/>
        <v>5.4889438096815741</v>
      </c>
      <c r="AB90" s="128">
        <f t="shared" si="2"/>
        <v>3.0556362756694448</v>
      </c>
      <c r="AC90" s="291">
        <f t="shared" si="3"/>
        <v>2.4333075340121288</v>
      </c>
      <c r="AD90" s="15">
        <f t="shared" si="8"/>
        <v>0.71282705807274771</v>
      </c>
      <c r="AI90" s="84">
        <f t="shared" si="9"/>
        <v>15108</v>
      </c>
      <c r="AJ90" s="84">
        <f t="shared" si="10"/>
        <v>11185</v>
      </c>
      <c r="AK90" s="84">
        <f t="shared" si="11"/>
        <v>26293</v>
      </c>
      <c r="AL90" s="84">
        <f t="shared" si="12"/>
        <v>4683.415</v>
      </c>
      <c r="AM90" s="15">
        <f t="shared" si="13"/>
        <v>1.1768095613673399</v>
      </c>
      <c r="AN90" s="15">
        <f t="shared" si="14"/>
        <v>0.34477990818561</v>
      </c>
      <c r="AO90" s="15">
        <f t="shared" si="15"/>
        <v>0.83202965318172994</v>
      </c>
      <c r="AY90" s="128">
        <f t="shared" si="16"/>
        <v>11.99384416409816</v>
      </c>
      <c r="AZ90" s="128">
        <f t="shared" si="17"/>
        <v>6.8916821066898031</v>
      </c>
      <c r="BA90" s="128">
        <f t="shared" si="18"/>
        <v>5.102162057408357</v>
      </c>
      <c r="BH90" s="267">
        <f t="shared" si="19"/>
        <v>0.70702149310801932</v>
      </c>
      <c r="BI90" s="267">
        <f t="shared" si="20"/>
        <v>0.29297850689198068</v>
      </c>
      <c r="BK90" s="86" t="s">
        <v>36</v>
      </c>
      <c r="BL90" s="265">
        <v>0.38748410204196543</v>
      </c>
      <c r="BM90" s="265">
        <v>2.7718421664392809</v>
      </c>
      <c r="BO90" s="86" t="s">
        <v>20</v>
      </c>
      <c r="BP90" s="90">
        <v>0.94124393696028996</v>
      </c>
      <c r="BQ90" s="90">
        <v>3.8414380453315737</v>
      </c>
      <c r="BT90" s="86" t="s">
        <v>27</v>
      </c>
      <c r="BU90" s="265">
        <v>1.15734777788373</v>
      </c>
      <c r="BV90" s="265">
        <v>5.5987835751130888</v>
      </c>
      <c r="BX90" s="86" t="s">
        <v>30</v>
      </c>
      <c r="BY90" s="90">
        <v>2.0381568107096801</v>
      </c>
      <c r="BZ90" s="90">
        <v>10.93599707120902</v>
      </c>
      <c r="CA90" s="90"/>
      <c r="CB90" s="90"/>
      <c r="CC90" s="90" t="s">
        <v>17</v>
      </c>
      <c r="CD90" s="90">
        <v>0.66167669717965671</v>
      </c>
      <c r="CE90" s="90">
        <v>8.3390020475173898</v>
      </c>
      <c r="CF90" s="90"/>
    </row>
    <row r="91" spans="1:84" s="84" customFormat="1" x14ac:dyDescent="0.25">
      <c r="A91" s="275" t="s">
        <v>36</v>
      </c>
      <c r="B91" s="294">
        <f>IFERROR(H136+I136," ")</f>
        <v>105461</v>
      </c>
      <c r="C91" s="270">
        <f>IFERROR(F136-H136-I136," ")</f>
        <v>68866</v>
      </c>
      <c r="D91" s="277">
        <f>IFERROR(F136," ")</f>
        <v>174327</v>
      </c>
      <c r="E91" s="294">
        <f>IFERROR(J136+K136," ")</f>
        <v>70433</v>
      </c>
      <c r="F91" s="270">
        <f>IFERROR(M136-J136-K136," ")</f>
        <v>55442</v>
      </c>
      <c r="G91" s="277">
        <f>IFERROR(M136+0," ")</f>
        <v>125875</v>
      </c>
      <c r="H91" s="294">
        <f t="shared" si="41"/>
        <v>60730.6</v>
      </c>
      <c r="I91" s="128">
        <f>IFERROR(C136+0," ")</f>
        <v>1.3410989602957399</v>
      </c>
      <c r="J91" s="128">
        <f>IFERROR(O136+P136," ")</f>
        <v>0.51832987572272993</v>
      </c>
      <c r="K91" s="291">
        <f t="shared" si="0"/>
        <v>0.82276908457301001</v>
      </c>
      <c r="L91" s="299">
        <f>IFERROR(D91/Q136," ")</f>
        <v>6.8319160845570801</v>
      </c>
      <c r="M91" s="128">
        <f>IFERROR(B91/Q136," ")</f>
        <v>4.1330413659012901</v>
      </c>
      <c r="N91" s="291">
        <f t="shared" ref="N91:O95" si="42">IFERROR(C91/Q136," ")</f>
        <v>2.6988747186557895</v>
      </c>
      <c r="O91" s="304">
        <f t="shared" si="42"/>
        <v>7.1159976977618484</v>
      </c>
      <c r="P91" s="305">
        <f>IFERROR(B91/R136," ")</f>
        <v>4.3048996036394955</v>
      </c>
      <c r="Q91" s="306">
        <f>IFERROR(C91/R136," ")</f>
        <v>2.8110980941223533</v>
      </c>
      <c r="R91" s="304">
        <f t="shared" si="5"/>
        <v>2.8704969158875429</v>
      </c>
      <c r="S91" s="305">
        <f t="shared" si="6"/>
        <v>1.7365380878832088</v>
      </c>
      <c r="T91" s="306">
        <f t="shared" si="7"/>
        <v>1.133958828004334</v>
      </c>
      <c r="U91" s="304">
        <f>IFERROR(D136+0," ")</f>
        <v>4.9330708217523602</v>
      </c>
      <c r="V91" s="305">
        <f>IFERROR(E91/Q136," ")</f>
        <v>2.7602858167903355</v>
      </c>
      <c r="W91" s="305">
        <f>IFERROR(F91/Q136," ")</f>
        <v>2.1727850049620172</v>
      </c>
      <c r="X91" s="299">
        <f>IFERROR(E136+0," ")</f>
        <v>5.13819551879957</v>
      </c>
      <c r="Y91" s="128">
        <f>IFERROR(E91/R136," ")</f>
        <v>2.8750627604815104</v>
      </c>
      <c r="Z91" s="291">
        <f>IFERROR(F91/R136," ")</f>
        <v>2.2631327583180596</v>
      </c>
      <c r="AA91" s="299">
        <f t="shared" si="1"/>
        <v>2.0726783532519026</v>
      </c>
      <c r="AB91" s="128">
        <f t="shared" si="2"/>
        <v>1.1597613064912911</v>
      </c>
      <c r="AC91" s="291">
        <f t="shared" si="3"/>
        <v>0.91291704676061169</v>
      </c>
      <c r="AD91" s="15">
        <f t="shared" si="8"/>
        <v>0.61350363316333678</v>
      </c>
      <c r="AI91" s="84">
        <f t="shared" si="9"/>
        <v>71434</v>
      </c>
      <c r="AJ91" s="84">
        <f t="shared" si="10"/>
        <v>55240</v>
      </c>
      <c r="AK91" s="84">
        <f t="shared" si="11"/>
        <v>126674</v>
      </c>
      <c r="AL91" s="84">
        <f t="shared" si="12"/>
        <v>60627.5</v>
      </c>
      <c r="AM91" s="15">
        <f t="shared" si="13"/>
        <v>1.2859846947628399</v>
      </c>
      <c r="AN91" s="15">
        <f t="shared" si="14"/>
        <v>0.49829862468989</v>
      </c>
      <c r="AO91" s="15">
        <f t="shared" si="15"/>
        <v>0.78768607007295</v>
      </c>
      <c r="AY91" s="128">
        <f t="shared" si="16"/>
        <v>4.9153111206362441</v>
      </c>
      <c r="AZ91" s="128">
        <f t="shared" si="17"/>
        <v>2.7718421664392809</v>
      </c>
      <c r="BA91" s="128">
        <f t="shared" si="18"/>
        <v>2.1434689541969631</v>
      </c>
      <c r="BH91" s="267">
        <f t="shared" si="19"/>
        <v>0.61251589795803463</v>
      </c>
      <c r="BI91" s="267">
        <f t="shared" si="20"/>
        <v>0.38748410204196543</v>
      </c>
      <c r="BK91" s="86" t="s">
        <v>26</v>
      </c>
      <c r="BL91" s="265">
        <v>0.38611944200087062</v>
      </c>
      <c r="BM91" s="265">
        <v>3.3665102999882182</v>
      </c>
      <c r="BO91" s="86" t="s">
        <v>217</v>
      </c>
      <c r="BP91" s="90">
        <v>0.69957597946601002</v>
      </c>
      <c r="BQ91" s="90">
        <v>3.7916924374730963</v>
      </c>
      <c r="BT91" s="86" t="s">
        <v>30</v>
      </c>
      <c r="BU91" s="265">
        <v>1.0849744243883301</v>
      </c>
      <c r="BV91" s="265">
        <v>4.9751252419713099</v>
      </c>
      <c r="BX91" s="86" t="s">
        <v>27</v>
      </c>
      <c r="BY91" s="90">
        <v>2.0324746207522799</v>
      </c>
      <c r="BZ91" s="90">
        <v>9.118015798370779</v>
      </c>
      <c r="CA91" s="90"/>
      <c r="CB91" s="90"/>
      <c r="CC91" s="90" t="s">
        <v>29</v>
      </c>
      <c r="CD91" s="90">
        <v>0.630328625586831</v>
      </c>
      <c r="CE91" s="90">
        <v>4.6408906969853359</v>
      </c>
      <c r="CF91" s="90"/>
    </row>
    <row r="92" spans="1:84" s="84" customFormat="1" x14ac:dyDescent="0.25">
      <c r="A92" s="275" t="s">
        <v>14</v>
      </c>
      <c r="B92" s="294">
        <f>IFERROR(H137+I137," ")</f>
        <v>356251</v>
      </c>
      <c r="C92" s="270">
        <f>IFERROR(F137-H137-I137," ")</f>
        <v>551204</v>
      </c>
      <c r="D92" s="277">
        <f>IFERROR(F137," ")</f>
        <v>907455</v>
      </c>
      <c r="E92" s="294">
        <f>IFERROR(J137+K137," ")</f>
        <v>167320</v>
      </c>
      <c r="F92" s="270">
        <f>IFERROR(M137-J137-K137," ")</f>
        <v>494751</v>
      </c>
      <c r="G92" s="277">
        <f>IFERROR(M137+0," ")</f>
        <v>662071</v>
      </c>
      <c r="H92" s="294">
        <f t="shared" si="41"/>
        <v>126981</v>
      </c>
      <c r="I92" s="128">
        <f>IFERROR(C137+0," ")</f>
        <v>3.27754086669231</v>
      </c>
      <c r="J92" s="128">
        <f>IFERROR(O137+P137," ")</f>
        <v>0.66130355359110005</v>
      </c>
      <c r="K92" s="291">
        <f t="shared" si="0"/>
        <v>2.6162373131012098</v>
      </c>
      <c r="L92" s="299">
        <f>IFERROR(D92/Q137," ")</f>
        <v>13.753485904819643</v>
      </c>
      <c r="M92" s="128">
        <f>IFERROR(B92/Q137," ")</f>
        <v>5.3993785995756287</v>
      </c>
      <c r="N92" s="291">
        <f t="shared" si="42"/>
        <v>8.354107305244014</v>
      </c>
      <c r="O92" s="304">
        <f t="shared" si="42"/>
        <v>13.703639383871941</v>
      </c>
      <c r="P92" s="305">
        <f>IFERROR(B92/R137," ")</f>
        <v>5.3798097251585624</v>
      </c>
      <c r="Q92" s="306">
        <f>IFERROR(C92/R137," ")</f>
        <v>8.3238296587133789</v>
      </c>
      <c r="R92" s="304">
        <f t="shared" si="5"/>
        <v>7.1463841047085781</v>
      </c>
      <c r="S92" s="305">
        <f t="shared" si="6"/>
        <v>2.805545711563147</v>
      </c>
      <c r="T92" s="306">
        <f t="shared" si="7"/>
        <v>4.3408383931454315</v>
      </c>
      <c r="U92" s="304">
        <f>IFERROR(D137+0," ")</f>
        <v>10.034419521067001</v>
      </c>
      <c r="V92" s="305">
        <f>IFERROR(E92/Q137," ")</f>
        <v>2.5359199757502275</v>
      </c>
      <c r="W92" s="305">
        <f>IFERROR(F92/Q137," ")</f>
        <v>7.4984995453167622</v>
      </c>
      <c r="X92" s="299">
        <f>IFERROR(E137+0," ")</f>
        <v>9.9980519480519501</v>
      </c>
      <c r="Y92" s="128">
        <f>IFERROR(E92/R137," ")</f>
        <v>2.5267290848686197</v>
      </c>
      <c r="Z92" s="291">
        <f>IFERROR(F92/R137," ")</f>
        <v>7.4713228631833282</v>
      </c>
      <c r="AA92" s="299">
        <f t="shared" si="1"/>
        <v>5.2139375182113863</v>
      </c>
      <c r="AB92" s="128">
        <f t="shared" si="2"/>
        <v>1.3176774478071522</v>
      </c>
      <c r="AC92" s="291">
        <f t="shared" si="3"/>
        <v>3.8962600704042338</v>
      </c>
      <c r="AD92" s="15">
        <f t="shared" si="8"/>
        <v>0.79823179008642331</v>
      </c>
      <c r="AI92" s="84">
        <f t="shared" si="9"/>
        <v>168333</v>
      </c>
      <c r="AJ92" s="84">
        <f t="shared" si="10"/>
        <v>497233</v>
      </c>
      <c r="AK92" s="84">
        <f t="shared" si="11"/>
        <v>665566</v>
      </c>
      <c r="AL92" s="84">
        <f t="shared" si="12"/>
        <v>126798</v>
      </c>
      <c r="AM92" s="15">
        <f t="shared" si="13"/>
        <v>3.1408060012725501</v>
      </c>
      <c r="AN92" s="15">
        <f t="shared" si="14"/>
        <v>0.62396122320946001</v>
      </c>
      <c r="AO92" s="15">
        <f t="shared" si="15"/>
        <v>2.5168447780630903</v>
      </c>
      <c r="AY92" s="128">
        <f t="shared" si="16"/>
        <v>10.011522262334537</v>
      </c>
      <c r="AZ92" s="128">
        <f t="shared" si="17"/>
        <v>2.5320848375451264</v>
      </c>
      <c r="BA92" s="128">
        <f t="shared" si="18"/>
        <v>7.4794374247894106</v>
      </c>
      <c r="BH92" s="267">
        <f t="shared" si="19"/>
        <v>0.80133722905628313</v>
      </c>
      <c r="BI92" s="267">
        <f t="shared" si="20"/>
        <v>0.1986627709437169</v>
      </c>
      <c r="BK92" s="86" t="s">
        <v>29</v>
      </c>
      <c r="BL92" s="265">
        <v>0.36967137441316905</v>
      </c>
      <c r="BM92" s="265">
        <v>6.5847725459419131</v>
      </c>
      <c r="BO92" s="86" t="s">
        <v>22</v>
      </c>
      <c r="BP92" s="90">
        <v>0.48760774740628998</v>
      </c>
      <c r="BQ92" s="90">
        <v>3.6361722849903324</v>
      </c>
      <c r="BT92" s="86" t="s">
        <v>26</v>
      </c>
      <c r="BU92" s="265">
        <v>1.0302740696047099</v>
      </c>
      <c r="BV92" s="265">
        <v>3.6124892880946251</v>
      </c>
      <c r="BX92" s="86" t="s">
        <v>22</v>
      </c>
      <c r="BY92" s="90">
        <v>2.0020216815651599</v>
      </c>
      <c r="BZ92" s="90">
        <v>8.1426942656140611</v>
      </c>
      <c r="CA92" s="90"/>
      <c r="CB92" s="90"/>
      <c r="CC92" s="90" t="s">
        <v>26</v>
      </c>
      <c r="CD92" s="90">
        <v>0.61388055799912944</v>
      </c>
      <c r="CE92" s="90">
        <v>3.6124892880946251</v>
      </c>
      <c r="CF92" s="90"/>
    </row>
    <row r="93" spans="1:84" s="84" customFormat="1" x14ac:dyDescent="0.25">
      <c r="A93" s="275" t="s">
        <v>12</v>
      </c>
      <c r="B93" s="294">
        <f>IFERROR(H138+I138," ")</f>
        <v>128856</v>
      </c>
      <c r="C93" s="270">
        <f>IFERROR(F138-H138-I138," ")</f>
        <v>324406</v>
      </c>
      <c r="D93" s="277">
        <f>IFERROR(F138," ")</f>
        <v>453262</v>
      </c>
      <c r="E93" s="294">
        <f>IFERROR(J138+K138," ")</f>
        <v>67296.876992442994</v>
      </c>
      <c r="F93" s="270">
        <f>IFERROR(M138-J138-K138," ")</f>
        <v>289150.41299890698</v>
      </c>
      <c r="G93" s="277">
        <f>IFERROR(M138+0," ")</f>
        <v>356447.28999134997</v>
      </c>
      <c r="H93" s="294">
        <f t="shared" si="41"/>
        <v>51015</v>
      </c>
      <c r="I93" s="128">
        <f>IFERROR(C138+0," ")</f>
        <v>4.2170170615639897</v>
      </c>
      <c r="J93" s="128">
        <f>IFERROR(O138+P138," ")</f>
        <v>0.87871459716203004</v>
      </c>
      <c r="K93" s="291">
        <f t="shared" si="0"/>
        <v>3.3383024644019597</v>
      </c>
      <c r="L93" s="299">
        <f>IFERROR(D93/Q138," ")</f>
        <v>16.842025735425505</v>
      </c>
      <c r="M93" s="128">
        <f>IFERROR(B93/Q138," ")</f>
        <v>4.7879506072955351</v>
      </c>
      <c r="N93" s="291">
        <f t="shared" si="42"/>
        <v>12.054075128129968</v>
      </c>
      <c r="O93" s="304">
        <f t="shared" si="42"/>
        <v>17.475969972586682</v>
      </c>
      <c r="P93" s="305">
        <f>IFERROR(B93/R138," ")</f>
        <v>4.9681720214525589</v>
      </c>
      <c r="Q93" s="306">
        <f>IFERROR(C93/R138," ")</f>
        <v>12.507797951134124</v>
      </c>
      <c r="R93" s="304">
        <f t="shared" si="5"/>
        <v>8.8848769969616779</v>
      </c>
      <c r="S93" s="305">
        <f t="shared" si="6"/>
        <v>2.5258453396059983</v>
      </c>
      <c r="T93" s="306">
        <f t="shared" si="7"/>
        <v>6.35903165735568</v>
      </c>
      <c r="U93" s="304">
        <f>IFERROR(D138+0," ")</f>
        <v>13.244645329537899</v>
      </c>
      <c r="V93" s="305">
        <f>IFERROR(E93/Q138," ")</f>
        <v>2.5005752395314174</v>
      </c>
      <c r="W93" s="305">
        <f>IFERROR(F93/Q138," ")</f>
        <v>10.744070090006451</v>
      </c>
      <c r="X93" s="299">
        <f>IFERROR(E138+0," ")</f>
        <v>13.7431819492892</v>
      </c>
      <c r="Y93" s="128">
        <f>IFERROR(E93/R138," ")</f>
        <v>2.5946984339494454</v>
      </c>
      <c r="Z93" s="291">
        <f>IFERROR(F93/R138," ")</f>
        <v>11.148483515339775</v>
      </c>
      <c r="AA93" s="299">
        <f t="shared" si="1"/>
        <v>6.9871075172272858</v>
      </c>
      <c r="AB93" s="128">
        <f t="shared" si="2"/>
        <v>1.3191586198655885</v>
      </c>
      <c r="AC93" s="291">
        <f t="shared" si="3"/>
        <v>5.6679488973616969</v>
      </c>
      <c r="AD93" s="15">
        <f t="shared" si="8"/>
        <v>0.79162650178224891</v>
      </c>
      <c r="AI93" s="84">
        <f t="shared" si="9"/>
        <v>67928.44019800899</v>
      </c>
      <c r="AJ93" s="84">
        <f t="shared" si="10"/>
        <v>293363.09334983106</v>
      </c>
      <c r="AK93" s="84">
        <f t="shared" si="11"/>
        <v>361291.53354784002</v>
      </c>
      <c r="AL93" s="84">
        <f t="shared" si="12"/>
        <v>51246</v>
      </c>
      <c r="AM93" s="15">
        <f t="shared" si="13"/>
        <v>4.2387106531125101</v>
      </c>
      <c r="AN93" s="15">
        <f t="shared" si="14"/>
        <v>0.87652576410902006</v>
      </c>
      <c r="AO93" s="15">
        <f t="shared" si="15"/>
        <v>3.36218488900349</v>
      </c>
      <c r="AY93" s="128">
        <f t="shared" si="16"/>
        <v>13.25977548475797</v>
      </c>
      <c r="AZ93" s="128">
        <f t="shared" si="17"/>
        <v>2.4930444873990942</v>
      </c>
      <c r="BA93" s="128">
        <f t="shared" si="18"/>
        <v>10.766730997358877</v>
      </c>
      <c r="BH93" s="267">
        <f t="shared" si="19"/>
        <v>0.79320934221698236</v>
      </c>
      <c r="BI93" s="267">
        <f t="shared" si="20"/>
        <v>0.20679065778301758</v>
      </c>
      <c r="BK93" s="86" t="s">
        <v>17</v>
      </c>
      <c r="BL93" s="265">
        <v>0.33832330282034329</v>
      </c>
      <c r="BM93" s="265">
        <v>5.7114389685999374</v>
      </c>
      <c r="BO93" s="86" t="s">
        <v>38</v>
      </c>
      <c r="BP93" s="90">
        <v>0.60334184596230001</v>
      </c>
      <c r="BQ93" s="90">
        <v>3.6183338870193129</v>
      </c>
      <c r="BT93" s="86" t="s">
        <v>35</v>
      </c>
      <c r="BU93" s="265">
        <v>0.90987771990766997</v>
      </c>
      <c r="BV93" s="265">
        <v>3.3250662567100142</v>
      </c>
      <c r="BX93" s="86" t="s">
        <v>31</v>
      </c>
      <c r="BY93" s="90">
        <v>1.6884742152415</v>
      </c>
      <c r="BZ93" s="90">
        <v>8.7734615193091372</v>
      </c>
      <c r="CA93" s="90"/>
      <c r="CB93" s="90"/>
      <c r="CC93" s="90" t="s">
        <v>36</v>
      </c>
      <c r="CD93" s="90">
        <v>0.61251589795803463</v>
      </c>
      <c r="CE93" s="90">
        <v>2.1434689541969631</v>
      </c>
      <c r="CF93" s="90"/>
    </row>
    <row r="94" spans="1:84" s="84" customFormat="1" x14ac:dyDescent="0.25">
      <c r="A94" s="275" t="s">
        <v>87</v>
      </c>
      <c r="B94" s="294">
        <f>IFERROR(H139+I139," ")</f>
        <v>6619</v>
      </c>
      <c r="C94" s="270">
        <f>IFERROR(F139-H139-I139," ")</f>
        <v>1208</v>
      </c>
      <c r="D94" s="277">
        <f>IFERROR(F139," ")</f>
        <v>7827</v>
      </c>
      <c r="E94" s="294">
        <f>IFERROR(J139+K139," ")</f>
        <v>3009</v>
      </c>
      <c r="F94" s="270">
        <f>IFERROR(M139-J139-K139," ")</f>
        <v>604</v>
      </c>
      <c r="G94" s="277">
        <f>IFERROR(M139+0," ")</f>
        <v>3613</v>
      </c>
      <c r="H94" s="294">
        <f t="shared" si="41"/>
        <v>1977.3119999999999</v>
      </c>
      <c r="I94" s="128">
        <f>IFERROR(C139+0," ")</f>
        <v>0.62497135890125999</v>
      </c>
      <c r="J94" s="128">
        <f>IFERROR(O139+P139," ")</f>
        <v>0.47057633199792004</v>
      </c>
      <c r="K94" s="291">
        <f t="shared" si="0"/>
        <v>0.15439502690333995</v>
      </c>
      <c r="L94" s="299">
        <f>IFERROR(D94/Q139," ")</f>
        <v>7.871229092204854</v>
      </c>
      <c r="M94" s="128">
        <f>IFERROR(B94/Q139," ")</f>
        <v>6.6564028824969892</v>
      </c>
      <c r="N94" s="291">
        <f t="shared" si="42"/>
        <v>1.2148262097078657</v>
      </c>
      <c r="O94" s="304">
        <f t="shared" si="42"/>
        <v>8.8148840561756003</v>
      </c>
      <c r="P94" s="305">
        <f>IFERROR(B94/R139," ")</f>
        <v>7.4544164517473233</v>
      </c>
      <c r="Q94" s="306">
        <f>IFERROR(C94/R139," ")</f>
        <v>1.3604676044282771</v>
      </c>
      <c r="R94" s="304">
        <f t="shared" si="5"/>
        <v>3.9584041365247367</v>
      </c>
      <c r="S94" s="305">
        <f t="shared" si="6"/>
        <v>3.347473742130731</v>
      </c>
      <c r="T94" s="306">
        <f t="shared" si="7"/>
        <v>0.61093039439400565</v>
      </c>
      <c r="U94" s="304">
        <f>IFERROR(D139+0," ")</f>
        <v>3.6334164699292399</v>
      </c>
      <c r="V94" s="305">
        <f>IFERROR(E94/Q139," ")</f>
        <v>3.0260033650753044</v>
      </c>
      <c r="W94" s="305">
        <f>IFERROR(F94/Q139," ")</f>
        <v>0.60741310485393285</v>
      </c>
      <c r="X94" s="299">
        <f>IFERROR(E139+0," ")</f>
        <v>4.06901444933722</v>
      </c>
      <c r="Y94" s="128">
        <f>IFERROR(E94/R139," ")</f>
        <v>3.3887806471230841</v>
      </c>
      <c r="Z94" s="291">
        <f>IFERROR(F94/R139," ")</f>
        <v>0.68023380221413854</v>
      </c>
      <c r="AA94" s="299">
        <f t="shared" si="1"/>
        <v>1.827228075286045</v>
      </c>
      <c r="AB94" s="128">
        <f t="shared" si="2"/>
        <v>1.5217628780890422</v>
      </c>
      <c r="AC94" s="291">
        <f t="shared" si="3"/>
        <v>0.30546519719700282</v>
      </c>
      <c r="AD94" s="15">
        <f t="shared" si="8"/>
        <v>0.24704336399475391</v>
      </c>
      <c r="AI94" s="84">
        <f t="shared" si="9"/>
        <v>2570</v>
      </c>
      <c r="AJ94" s="84">
        <f t="shared" si="10"/>
        <v>582</v>
      </c>
      <c r="AK94" s="84">
        <f t="shared" si="11"/>
        <v>3152</v>
      </c>
      <c r="AL94" s="84">
        <f t="shared" si="12"/>
        <v>1960.675</v>
      </c>
      <c r="AM94" s="15">
        <f t="shared" si="13"/>
        <v>0.44289879184912001</v>
      </c>
      <c r="AN94" s="15">
        <f t="shared" si="14"/>
        <v>0.33458115253818999</v>
      </c>
      <c r="AO94" s="15">
        <f t="shared" si="15"/>
        <v>0.10831763931093003</v>
      </c>
      <c r="AY94" s="128">
        <f t="shared" si="16"/>
        <v>3.1877842059552681</v>
      </c>
      <c r="AZ94" s="128">
        <f t="shared" si="17"/>
        <v>2.5991768430536291</v>
      </c>
      <c r="BA94" s="128">
        <f t="shared" si="18"/>
        <v>0.58860736290163895</v>
      </c>
      <c r="BH94" s="267">
        <f t="shared" si="19"/>
        <v>0.24456521739131323</v>
      </c>
      <c r="BI94" s="267">
        <f t="shared" si="20"/>
        <v>0.75543478260868679</v>
      </c>
      <c r="BK94" s="86" t="s">
        <v>15</v>
      </c>
      <c r="BL94" s="265">
        <v>0.33296771907325357</v>
      </c>
      <c r="BM94" s="265">
        <v>5.6202554909055245</v>
      </c>
      <c r="BO94" s="86" t="s">
        <v>19</v>
      </c>
      <c r="BP94" s="90">
        <v>0.86715446033324994</v>
      </c>
      <c r="BQ94" s="90">
        <v>3.5235351331877935</v>
      </c>
      <c r="BT94" s="86" t="s">
        <v>33</v>
      </c>
      <c r="BU94" s="265">
        <v>0.83202965318172994</v>
      </c>
      <c r="BV94" s="265">
        <v>5.102162057408357</v>
      </c>
      <c r="BX94" s="86" t="s">
        <v>26</v>
      </c>
      <c r="BY94" s="90">
        <v>1.6782972781590699</v>
      </c>
      <c r="BZ94" s="90">
        <v>6.9789995880828437</v>
      </c>
      <c r="CA94" s="90"/>
      <c r="CB94" s="90"/>
      <c r="CC94" s="90" t="s">
        <v>40</v>
      </c>
      <c r="CD94" s="90">
        <v>0.58921163804100862</v>
      </c>
      <c r="CE94" s="90">
        <v>2.6086037540379121</v>
      </c>
      <c r="CF94" s="90"/>
    </row>
    <row r="95" spans="1:84" s="84" customFormat="1" x14ac:dyDescent="0.25">
      <c r="A95" s="275" t="s">
        <v>38</v>
      </c>
      <c r="B95" s="294">
        <f>IFERROR(H140+I140," ")</f>
        <v>1968</v>
      </c>
      <c r="C95" s="270">
        <f>IFERROR(F140-H140-I140," ")</f>
        <v>1166</v>
      </c>
      <c r="D95" s="277">
        <f>IFERROR(F140," ")</f>
        <v>3134</v>
      </c>
      <c r="E95" s="294">
        <f>IFERROR(J140+K140," ")</f>
        <v>1562</v>
      </c>
      <c r="F95" s="270">
        <f>IFERROR(M140-J140-K140," ")</f>
        <v>977</v>
      </c>
      <c r="G95" s="277">
        <f>IFERROR(M140+0," ")</f>
        <v>2539</v>
      </c>
      <c r="H95" s="294">
        <f t="shared" si="41"/>
        <v>569.4</v>
      </c>
      <c r="I95" s="128">
        <f>IFERROR(C140+0," ")</f>
        <v>1.27116266068413</v>
      </c>
      <c r="J95" s="128">
        <f>IFERROR(O140+P140," ")</f>
        <v>0.61533255173687995</v>
      </c>
      <c r="K95" s="291">
        <f t="shared" si="0"/>
        <v>0.65583010894725002</v>
      </c>
      <c r="L95" s="299">
        <f>IFERROR(D95/Q140," ")</f>
        <v>7.4102550292274687</v>
      </c>
      <c r="M95" s="128">
        <f>IFERROR(B95/Q140," ")</f>
        <v>4.6532807586214613</v>
      </c>
      <c r="N95" s="291">
        <f t="shared" si="42"/>
        <v>2.7569742706060079</v>
      </c>
      <c r="O95" s="304">
        <f t="shared" si="42"/>
        <v>7.7116141732283472</v>
      </c>
      <c r="P95" s="305">
        <f>IFERROR(B95/R140," ")</f>
        <v>4.8425196850393704</v>
      </c>
      <c r="Q95" s="306">
        <f>IFERROR(C95/R140," ")</f>
        <v>2.8690944881889764</v>
      </c>
      <c r="R95" s="304">
        <f t="shared" si="5"/>
        <v>5.5040393396557779</v>
      </c>
      <c r="S95" s="305">
        <f t="shared" si="6"/>
        <v>3.4562697576396206</v>
      </c>
      <c r="T95" s="306">
        <f t="shared" si="7"/>
        <v>2.0477695820161572</v>
      </c>
      <c r="U95" s="304">
        <f>IFERROR(D140+0," ")</f>
        <v>6.0033942307621402</v>
      </c>
      <c r="V95" s="305">
        <f>IFERROR(E95/Q140," ")</f>
        <v>3.6933051549627653</v>
      </c>
      <c r="W95" s="305">
        <f>IFERROR(F95/Q140," ")</f>
        <v>2.3100890757993739</v>
      </c>
      <c r="X95" s="299">
        <f>IFERROR(E140+0," ")</f>
        <v>6.2475393700787398</v>
      </c>
      <c r="Y95" s="128">
        <f>IFERROR(E95/R140," ")</f>
        <v>3.8435039370078741</v>
      </c>
      <c r="Z95" s="291">
        <f>IFERROR(F95/R140," ")</f>
        <v>2.4040354330708662</v>
      </c>
      <c r="AA95" s="299">
        <f t="shared" si="1"/>
        <v>4.4590797330523362</v>
      </c>
      <c r="AB95" s="128">
        <f t="shared" si="2"/>
        <v>2.7432384966631544</v>
      </c>
      <c r="AC95" s="291">
        <f t="shared" si="3"/>
        <v>1.7158412363891817</v>
      </c>
      <c r="AD95" s="15">
        <f t="shared" si="8"/>
        <v>0.51592933715838329</v>
      </c>
      <c r="AI95" s="84">
        <f t="shared" si="9"/>
        <v>1558</v>
      </c>
      <c r="AJ95" s="84">
        <f t="shared" si="10"/>
        <v>947</v>
      </c>
      <c r="AK95" s="84">
        <f t="shared" si="11"/>
        <v>2505</v>
      </c>
      <c r="AL95" s="84">
        <f t="shared" si="12"/>
        <v>584.125</v>
      </c>
      <c r="AM95" s="15">
        <f t="shared" si="13"/>
        <v>1.24366149111428</v>
      </c>
      <c r="AN95" s="15">
        <f t="shared" si="14"/>
        <v>0.60334184596230001</v>
      </c>
      <c r="AO95" s="15">
        <f t="shared" si="15"/>
        <v>0.64031964515198003</v>
      </c>
      <c r="AY95" s="128">
        <f t="shared" si="16"/>
        <v>5.8176677708494084</v>
      </c>
      <c r="AZ95" s="128">
        <f t="shared" si="17"/>
        <v>3.6183338870193129</v>
      </c>
      <c r="BA95" s="128">
        <f t="shared" si="18"/>
        <v>2.1993338838300955</v>
      </c>
      <c r="BH95" s="267">
        <f t="shared" si="19"/>
        <v>0.51486650485436725</v>
      </c>
      <c r="BI95" s="267">
        <f t="shared" si="20"/>
        <v>0.48513349514563281</v>
      </c>
      <c r="BK95" s="86" t="s">
        <v>20</v>
      </c>
      <c r="BL95" s="265">
        <v>0.32020604381038598</v>
      </c>
      <c r="BM95" s="265">
        <v>3.8414380453315737</v>
      </c>
      <c r="BO95" s="86" t="s">
        <v>27</v>
      </c>
      <c r="BP95" s="90">
        <v>0.87512684286855003</v>
      </c>
      <c r="BQ95" s="90">
        <v>3.5192322232576898</v>
      </c>
      <c r="BT95" s="86" t="s">
        <v>36</v>
      </c>
      <c r="BU95" s="265">
        <v>0.78768607007295</v>
      </c>
      <c r="BV95" s="265">
        <v>2.1434689541969631</v>
      </c>
      <c r="BX95" s="86" t="s">
        <v>36</v>
      </c>
      <c r="BY95" s="90">
        <v>1.2859846947628399</v>
      </c>
      <c r="BZ95" s="90">
        <v>4.9153111206362441</v>
      </c>
      <c r="CA95" s="90"/>
      <c r="CB95" s="90"/>
      <c r="CC95" s="90" t="s">
        <v>27</v>
      </c>
      <c r="CD95" s="90">
        <v>0.5694279112106998</v>
      </c>
      <c r="CE95" s="90">
        <v>5.5987835751130888</v>
      </c>
      <c r="CF95" s="90"/>
    </row>
    <row r="96" spans="1:84" s="84" customFormat="1" x14ac:dyDescent="0.25">
      <c r="A96" s="275" t="s">
        <v>27</v>
      </c>
      <c r="B96" s="294">
        <f t="shared" ref="B96:B107" si="43">IFERROR(H142+I142," ")</f>
        <v>37782</v>
      </c>
      <c r="C96" s="270">
        <f t="shared" ref="C96:C107" si="44">IFERROR(F142-H142-I142," ")</f>
        <v>75164</v>
      </c>
      <c r="D96" s="277">
        <f t="shared" ref="D96:D107" si="45">IFERROR(F142," ")</f>
        <v>112946</v>
      </c>
      <c r="E96" s="294">
        <f t="shared" ref="E96:E107" si="46">IFERROR(J142+K142," ")</f>
        <v>31295</v>
      </c>
      <c r="F96" s="270">
        <f t="shared" ref="F96:F107" si="47">IFERROR(M142-J142-K142," ")</f>
        <v>47860</v>
      </c>
      <c r="G96" s="277">
        <f t="shared" ref="G96:G107" si="48">IFERROR(M142+0," ")</f>
        <v>79155</v>
      </c>
      <c r="H96" s="294">
        <f t="shared" si="41"/>
        <v>16932</v>
      </c>
      <c r="I96" s="128">
        <f t="shared" ref="I96:I107" si="49">IFERROR(C142+0," ")</f>
        <v>2.0038990016928602</v>
      </c>
      <c r="J96" s="128">
        <f t="shared" ref="J96:J107" si="50">IFERROR(O142+P142," ")</f>
        <v>0.88180997487771995</v>
      </c>
      <c r="K96" s="291">
        <f t="shared" si="0"/>
        <v>1.1220890268151402</v>
      </c>
      <c r="L96" s="299">
        <f t="shared" ref="L96:L107" si="51">IFERROR(D96/Q142," ")</f>
        <v>12.566897268024384</v>
      </c>
      <c r="M96" s="128">
        <f t="shared" ref="M96:M107" si="52">IFERROR(B96/Q142," ")</f>
        <v>4.2038010428036161</v>
      </c>
      <c r="N96" s="291">
        <f t="shared" ref="N96:N107" si="53">IFERROR(C96/Q142," ")</f>
        <v>8.363096225220767</v>
      </c>
      <c r="O96" s="304">
        <f t="shared" ref="O96:O107" si="54">IFERROR(D96/R142," ")</f>
        <v>12.82602770838065</v>
      </c>
      <c r="P96" s="305">
        <f t="shared" ref="P96:P107" si="55">IFERROR(B96/R142," ")</f>
        <v>4.2904837610719966</v>
      </c>
      <c r="Q96" s="306">
        <f t="shared" ref="Q96:Q107" si="56">IFERROR(C96/R142," ")</f>
        <v>8.5355439473086534</v>
      </c>
      <c r="R96" s="304">
        <f t="shared" si="5"/>
        <v>6.6705646113867232</v>
      </c>
      <c r="S96" s="305">
        <f t="shared" si="6"/>
        <v>2.2313961729270022</v>
      </c>
      <c r="T96" s="306">
        <f t="shared" si="7"/>
        <v>4.4391684384597214</v>
      </c>
      <c r="U96" s="304">
        <f t="shared" ref="U96:U107" si="57">IFERROR(D142+0," ")</f>
        <v>8.8071534472267299</v>
      </c>
      <c r="V96" s="305">
        <f t="shared" ref="V96:V107" si="58">IFERROR(E96/Q142," ")</f>
        <v>3.4820272519861093</v>
      </c>
      <c r="W96" s="305">
        <f t="shared" ref="W96:W107" si="59">IFERROR(F96/Q142," ")</f>
        <v>5.3251261952406193</v>
      </c>
      <c r="X96" s="299">
        <f t="shared" ref="X96:X107" si="60">IFERROR(E142+0," ")</f>
        <v>8.9887576652282508</v>
      </c>
      <c r="Y96" s="128">
        <f t="shared" ref="Y96:Y107" si="61">IFERROR(E96/R142," ")</f>
        <v>3.5538269361798775</v>
      </c>
      <c r="Z96" s="291">
        <f t="shared" ref="Z96:Z107" si="62">IFERROR(F96/R142," ")</f>
        <v>5.4349307290483759</v>
      </c>
      <c r="AA96" s="299">
        <f t="shared" si="1"/>
        <v>4.6748759744861799</v>
      </c>
      <c r="AB96" s="128">
        <f t="shared" si="2"/>
        <v>1.8482754547602174</v>
      </c>
      <c r="AC96" s="291">
        <f t="shared" si="3"/>
        <v>2.8266005197259627</v>
      </c>
      <c r="AD96" s="15">
        <f t="shared" si="8"/>
        <v>0.55995288478472138</v>
      </c>
      <c r="AI96" s="84">
        <f t="shared" si="9"/>
        <v>31751</v>
      </c>
      <c r="AJ96" s="84">
        <f t="shared" si="10"/>
        <v>50513</v>
      </c>
      <c r="AK96" s="84">
        <f t="shared" si="11"/>
        <v>82264</v>
      </c>
      <c r="AL96" s="84">
        <f t="shared" si="12"/>
        <v>17030</v>
      </c>
      <c r="AM96" s="15">
        <f t="shared" si="13"/>
        <v>2.0324746207522799</v>
      </c>
      <c r="AN96" s="15">
        <f t="shared" si="14"/>
        <v>0.87512684286855003</v>
      </c>
      <c r="AO96" s="15">
        <f t="shared" si="15"/>
        <v>1.15734777788373</v>
      </c>
      <c r="AY96" s="128">
        <f t="shared" si="16"/>
        <v>9.118015798370779</v>
      </c>
      <c r="AZ96" s="128">
        <f t="shared" si="17"/>
        <v>3.5192322232576898</v>
      </c>
      <c r="BA96" s="128">
        <f t="shared" si="18"/>
        <v>5.5987835751130888</v>
      </c>
      <c r="BH96" s="267">
        <f t="shared" si="19"/>
        <v>0.5694279112106998</v>
      </c>
      <c r="BI96" s="267">
        <f t="shared" si="20"/>
        <v>0.43057208878930026</v>
      </c>
      <c r="BK96" s="86" t="s">
        <v>31</v>
      </c>
      <c r="BL96" s="265">
        <v>0.30901960784313887</v>
      </c>
      <c r="BM96" s="265">
        <v>5.3286669970424434</v>
      </c>
      <c r="BO96" s="86" t="s">
        <v>39</v>
      </c>
      <c r="BP96" s="90">
        <v>0.54554134831501</v>
      </c>
      <c r="BQ96" s="90">
        <v>3.464793321011892</v>
      </c>
      <c r="BT96" s="86" t="s">
        <v>34</v>
      </c>
      <c r="BU96" s="265">
        <v>0.66127447815298901</v>
      </c>
      <c r="BV96" s="265">
        <v>2.0248337784081651</v>
      </c>
      <c r="BX96" s="86" t="s">
        <v>34</v>
      </c>
      <c r="BY96" s="90">
        <v>1.2467900528534401</v>
      </c>
      <c r="BZ96" s="90">
        <v>6.242877704857583</v>
      </c>
      <c r="CA96" s="90"/>
      <c r="CB96" s="90"/>
      <c r="CC96" s="90" t="s">
        <v>46</v>
      </c>
      <c r="CD96" s="90">
        <v>0.55420171519903727</v>
      </c>
      <c r="CE96" s="90">
        <v>0.5543180451295302</v>
      </c>
      <c r="CF96" s="90"/>
    </row>
    <row r="97" spans="1:84" s="84" customFormat="1" x14ac:dyDescent="0.25">
      <c r="A97" s="275" t="s">
        <v>70</v>
      </c>
      <c r="B97" s="294">
        <f t="shared" si="43"/>
        <v>21700</v>
      </c>
      <c r="C97" s="270">
        <f t="shared" si="44"/>
        <v>9300</v>
      </c>
      <c r="D97" s="277">
        <f t="shared" si="45"/>
        <v>31000</v>
      </c>
      <c r="E97" s="294">
        <f t="shared" si="46"/>
        <v>11800</v>
      </c>
      <c r="F97" s="270">
        <f t="shared" si="47"/>
        <v>6900</v>
      </c>
      <c r="G97" s="277">
        <f t="shared" si="48"/>
        <v>18700</v>
      </c>
      <c r="H97" s="294">
        <f t="shared" si="41"/>
        <v>4623</v>
      </c>
      <c r="I97" s="128">
        <f t="shared" si="49"/>
        <v>1.2774324243808499</v>
      </c>
      <c r="J97" s="128">
        <f t="shared" si="50"/>
        <v>0.64109948163889996</v>
      </c>
      <c r="K97" s="291">
        <f t="shared" si="0"/>
        <v>0.63633294274194996</v>
      </c>
      <c r="L97" s="299">
        <f t="shared" si="51"/>
        <v>12.350966258339717</v>
      </c>
      <c r="M97" s="128">
        <f t="shared" si="52"/>
        <v>8.6456763808378021</v>
      </c>
      <c r="N97" s="291">
        <f t="shared" si="53"/>
        <v>3.7052898775019152</v>
      </c>
      <c r="O97" s="304">
        <f t="shared" si="54"/>
        <v>13.164599966026838</v>
      </c>
      <c r="P97" s="305">
        <f t="shared" si="55"/>
        <v>9.215219976218787</v>
      </c>
      <c r="Q97" s="306">
        <f t="shared" si="56"/>
        <v>3.9493799898080515</v>
      </c>
      <c r="R97" s="304">
        <f t="shared" si="5"/>
        <v>6.7056024226692621</v>
      </c>
      <c r="S97" s="305">
        <f t="shared" si="6"/>
        <v>4.6939216958684833</v>
      </c>
      <c r="T97" s="306">
        <f t="shared" si="7"/>
        <v>2.0116807268007788</v>
      </c>
      <c r="U97" s="304">
        <f t="shared" si="57"/>
        <v>7.4504215816436501</v>
      </c>
      <c r="V97" s="305">
        <f t="shared" si="58"/>
        <v>4.7013355434970538</v>
      </c>
      <c r="W97" s="305">
        <f t="shared" si="59"/>
        <v>2.7490860381465825</v>
      </c>
      <c r="X97" s="299">
        <f t="shared" si="60"/>
        <v>7.9412264311194196</v>
      </c>
      <c r="Y97" s="128">
        <f t="shared" si="61"/>
        <v>5.011041277390861</v>
      </c>
      <c r="Z97" s="291">
        <f t="shared" si="62"/>
        <v>2.9301851537285541</v>
      </c>
      <c r="AA97" s="299">
        <f t="shared" si="1"/>
        <v>4.0449924291585546</v>
      </c>
      <c r="AB97" s="128">
        <f t="shared" si="2"/>
        <v>2.5524551157257194</v>
      </c>
      <c r="AC97" s="291">
        <f t="shared" si="3"/>
        <v>1.4925373134328359</v>
      </c>
      <c r="AD97" s="15">
        <f t="shared" si="8"/>
        <v>0.49813432835820642</v>
      </c>
      <c r="AI97" s="84" t="str">
        <f t="shared" si="9"/>
        <v xml:space="preserve"> </v>
      </c>
      <c r="AJ97" s="84" t="str">
        <f t="shared" si="10"/>
        <v xml:space="preserve"> </v>
      </c>
      <c r="AL97" s="84">
        <f t="shared" si="12"/>
        <v>4720</v>
      </c>
      <c r="AM97" s="15"/>
      <c r="AN97" s="15" t="str">
        <f t="shared" si="14"/>
        <v xml:space="preserve"> </v>
      </c>
      <c r="AO97" s="690">
        <v>0</v>
      </c>
      <c r="AY97" s="128">
        <f t="shared" si="16"/>
        <v>0</v>
      </c>
      <c r="AZ97" s="690">
        <v>0</v>
      </c>
      <c r="BA97" s="690">
        <v>0</v>
      </c>
      <c r="BH97" s="721">
        <f>K97/I97</f>
        <v>0.49813432835820642</v>
      </c>
      <c r="BI97" s="722">
        <v>0</v>
      </c>
      <c r="BK97" s="86" t="s">
        <v>16</v>
      </c>
      <c r="BL97" s="265">
        <v>0.30224172083810014</v>
      </c>
      <c r="BM97" s="265">
        <v>4.3767009943165824</v>
      </c>
      <c r="BO97" s="86" t="s">
        <v>26</v>
      </c>
      <c r="BP97" s="90">
        <v>0.64802320855436002</v>
      </c>
      <c r="BQ97" s="90">
        <v>3.3665102999882182</v>
      </c>
      <c r="BT97" s="86" t="s">
        <v>40</v>
      </c>
      <c r="BU97" s="265">
        <v>0.6463078996641699</v>
      </c>
      <c r="BV97" s="265">
        <v>2.6086037540379121</v>
      </c>
      <c r="BX97" s="86" t="s">
        <v>305</v>
      </c>
      <c r="BY97" s="90">
        <v>1.2774324243808499</v>
      </c>
      <c r="BZ97" s="90">
        <v>7.4504215816436501</v>
      </c>
      <c r="CA97" s="90"/>
      <c r="CB97" s="90"/>
      <c r="CC97" s="90" t="s">
        <v>39</v>
      </c>
      <c r="CD97" s="90">
        <v>0.5414443525963758</v>
      </c>
      <c r="CE97" s="90">
        <v>2.0582561871431739</v>
      </c>
      <c r="CF97" s="90"/>
    </row>
    <row r="98" spans="1:84" s="84" customFormat="1" x14ac:dyDescent="0.25">
      <c r="A98" s="275" t="s">
        <v>30</v>
      </c>
      <c r="B98" s="294">
        <f t="shared" si="43"/>
        <v>30975</v>
      </c>
      <c r="C98" s="270">
        <f t="shared" si="44"/>
        <v>21206</v>
      </c>
      <c r="D98" s="277">
        <f t="shared" si="45"/>
        <v>52181</v>
      </c>
      <c r="E98" s="294">
        <f t="shared" si="46"/>
        <v>15711</v>
      </c>
      <c r="F98" s="270">
        <f t="shared" si="47"/>
        <v>14921</v>
      </c>
      <c r="G98" s="277">
        <f t="shared" si="48"/>
        <v>30632</v>
      </c>
      <c r="H98" s="294">
        <f t="shared" si="41"/>
        <v>5191</v>
      </c>
      <c r="I98" s="128">
        <f t="shared" si="49"/>
        <v>1.9309480468334099</v>
      </c>
      <c r="J98" s="128">
        <f t="shared" si="50"/>
        <v>0.89040946520269992</v>
      </c>
      <c r="K98" s="291">
        <f t="shared" si="0"/>
        <v>1.04053858163071</v>
      </c>
      <c r="L98" s="299">
        <f t="shared" si="51"/>
        <v>18.820164113848378</v>
      </c>
      <c r="M98" s="128">
        <f t="shared" si="52"/>
        <v>11.171778682402667</v>
      </c>
      <c r="N98" s="291">
        <f t="shared" si="53"/>
        <v>7.6483854314457131</v>
      </c>
      <c r="O98" s="304">
        <f t="shared" si="54"/>
        <v>18.952166491119748</v>
      </c>
      <c r="P98" s="305">
        <f t="shared" si="55"/>
        <v>11.250136200196128</v>
      </c>
      <c r="Q98" s="306">
        <f t="shared" si="56"/>
        <v>7.7020302909236182</v>
      </c>
      <c r="R98" s="304">
        <f t="shared" si="5"/>
        <v>10.052205740705066</v>
      </c>
      <c r="S98" s="305">
        <f t="shared" si="6"/>
        <v>5.967058370256213</v>
      </c>
      <c r="T98" s="306">
        <f t="shared" si="7"/>
        <v>4.0851473704488539</v>
      </c>
      <c r="U98" s="304">
        <f t="shared" si="57"/>
        <v>11.0480685907783</v>
      </c>
      <c r="V98" s="305">
        <f t="shared" si="58"/>
        <v>5.6664992697087424</v>
      </c>
      <c r="W98" s="305">
        <f t="shared" si="59"/>
        <v>5.3815693210695787</v>
      </c>
      <c r="X98" s="299">
        <f t="shared" si="60"/>
        <v>11.125558420804101</v>
      </c>
      <c r="Y98" s="128">
        <f t="shared" si="61"/>
        <v>5.7062434169905201</v>
      </c>
      <c r="Z98" s="291">
        <f t="shared" si="62"/>
        <v>5.4193150038136055</v>
      </c>
      <c r="AA98" s="299">
        <f t="shared" si="1"/>
        <v>5.9009824696590254</v>
      </c>
      <c r="AB98" s="128">
        <f t="shared" si="2"/>
        <v>3.0265844731265652</v>
      </c>
      <c r="AC98" s="291">
        <f t="shared" si="3"/>
        <v>2.8743979965324602</v>
      </c>
      <c r="AD98" s="15">
        <f t="shared" si="8"/>
        <v>0.53887445772407216</v>
      </c>
      <c r="AI98" s="84">
        <f t="shared" si="9"/>
        <v>16575</v>
      </c>
      <c r="AJ98" s="84">
        <f t="shared" si="10"/>
        <v>13834</v>
      </c>
      <c r="AK98" s="84">
        <f t="shared" si="11"/>
        <v>30409</v>
      </c>
      <c r="AL98" s="84">
        <f t="shared" si="12"/>
        <v>5236</v>
      </c>
      <c r="AM98" s="15">
        <f t="shared" si="13"/>
        <v>2.0381568107096801</v>
      </c>
      <c r="AN98" s="15">
        <f t="shared" si="14"/>
        <v>0.95318238632134999</v>
      </c>
      <c r="AO98" s="15">
        <f t="shared" si="15"/>
        <v>1.0849744243883301</v>
      </c>
      <c r="AY98" s="128">
        <f t="shared" si="16"/>
        <v>10.93599707120902</v>
      </c>
      <c r="AZ98" s="128">
        <f t="shared" si="17"/>
        <v>5.9608718292377088</v>
      </c>
      <c r="BA98" s="128">
        <f t="shared" si="18"/>
        <v>4.9751252419713099</v>
      </c>
      <c r="BH98" s="267">
        <f t="shared" si="19"/>
        <v>0.53233118211868369</v>
      </c>
      <c r="BI98" s="267">
        <f t="shared" si="20"/>
        <v>0.46766881788131637</v>
      </c>
      <c r="BK98" s="86" t="s">
        <v>21</v>
      </c>
      <c r="BL98" s="265">
        <v>0.29673876810498734</v>
      </c>
      <c r="BM98" s="265">
        <v>5.0572072761762943</v>
      </c>
      <c r="BO98" s="86" t="s">
        <v>40</v>
      </c>
      <c r="BP98" s="90">
        <v>0.45059490730175</v>
      </c>
      <c r="BQ98" s="90">
        <v>2.9880246898491332</v>
      </c>
      <c r="BT98" s="86" t="s">
        <v>39</v>
      </c>
      <c r="BU98" s="265">
        <v>0.64415362415759003</v>
      </c>
      <c r="BV98" s="265">
        <v>2.0582561871431739</v>
      </c>
      <c r="BX98" s="86" t="s">
        <v>37</v>
      </c>
      <c r="BY98" s="90">
        <v>1.2677970719844001</v>
      </c>
      <c r="BZ98" s="90">
        <v>7.8699138239385613</v>
      </c>
      <c r="CA98" s="90"/>
      <c r="CB98" s="90"/>
      <c r="CC98" s="90" t="s">
        <v>30</v>
      </c>
      <c r="CD98" s="90">
        <v>0.53233118211868369</v>
      </c>
      <c r="CE98" s="90">
        <v>4.9751252419713099</v>
      </c>
      <c r="CF98" s="90"/>
    </row>
    <row r="99" spans="1:84" s="84" customFormat="1" x14ac:dyDescent="0.25">
      <c r="A99" s="275" t="s">
        <v>42</v>
      </c>
      <c r="B99" s="294">
        <f t="shared" si="43"/>
        <v>86126</v>
      </c>
      <c r="C99" s="270">
        <f t="shared" si="44"/>
        <v>32368</v>
      </c>
      <c r="D99" s="277">
        <f t="shared" si="45"/>
        <v>118494</v>
      </c>
      <c r="E99" s="294">
        <f t="shared" si="46"/>
        <v>53744</v>
      </c>
      <c r="F99" s="270">
        <f t="shared" si="47"/>
        <v>28850</v>
      </c>
      <c r="G99" s="277">
        <f t="shared" si="48"/>
        <v>82594</v>
      </c>
      <c r="H99" s="294">
        <f t="shared" si="41"/>
        <v>38455</v>
      </c>
      <c r="I99" s="128">
        <f t="shared" si="49"/>
        <v>1.00371125357899</v>
      </c>
      <c r="J99" s="128">
        <f t="shared" si="50"/>
        <v>0.53468060322597999</v>
      </c>
      <c r="K99" s="291">
        <f t="shared" si="0"/>
        <v>0.46903065035301006</v>
      </c>
      <c r="L99" s="299">
        <f t="shared" si="51"/>
        <v>6.8146997929606625</v>
      </c>
      <c r="M99" s="128">
        <f t="shared" si="52"/>
        <v>4.9531861053600181</v>
      </c>
      <c r="N99" s="291">
        <f t="shared" si="53"/>
        <v>1.8615136876006442</v>
      </c>
      <c r="O99" s="304">
        <f t="shared" si="54"/>
        <v>7.4197871008140259</v>
      </c>
      <c r="P99" s="305">
        <f t="shared" si="55"/>
        <v>5.3929868503443954</v>
      </c>
      <c r="Q99" s="306">
        <f t="shared" si="56"/>
        <v>2.0268002504696305</v>
      </c>
      <c r="R99" s="304">
        <f>D99/H99</f>
        <v>3.0813678325315306</v>
      </c>
      <c r="S99" s="305">
        <f t="shared" si="6"/>
        <v>2.2396567416460798</v>
      </c>
      <c r="T99" s="306">
        <f t="shared" si="7"/>
        <v>0.84171109088545049</v>
      </c>
      <c r="U99" s="304">
        <f t="shared" si="57"/>
        <v>4.7500575109270802</v>
      </c>
      <c r="V99" s="305">
        <f t="shared" si="58"/>
        <v>3.0908672647803082</v>
      </c>
      <c r="W99" s="305">
        <f t="shared" si="59"/>
        <v>1.6591902461467678</v>
      </c>
      <c r="X99" s="299">
        <f t="shared" si="60"/>
        <v>5.1718221665623103</v>
      </c>
      <c r="Y99" s="128">
        <f t="shared" si="61"/>
        <v>3.3653099561678146</v>
      </c>
      <c r="Z99" s="291">
        <f t="shared" si="62"/>
        <v>1.8065122103944897</v>
      </c>
      <c r="AA99" s="299">
        <f t="shared" si="1"/>
        <v>2.147809127551684</v>
      </c>
      <c r="AB99" s="128">
        <f t="shared" si="2"/>
        <v>1.397581588870108</v>
      </c>
      <c r="AC99" s="291">
        <f t="shared" si="3"/>
        <v>0.75022753868157588</v>
      </c>
      <c r="AD99" s="15">
        <f t="shared" si="8"/>
        <v>0.46729639493485892</v>
      </c>
      <c r="AI99" s="84" t="str">
        <f t="shared" si="9"/>
        <v xml:space="preserve"> </v>
      </c>
      <c r="AJ99" s="84" t="str">
        <f t="shared" si="10"/>
        <v xml:space="preserve"> </v>
      </c>
      <c r="AL99" s="84">
        <f t="shared" si="12"/>
        <v>38427</v>
      </c>
      <c r="AM99" s="15"/>
      <c r="AN99" s="15" t="str">
        <f t="shared" si="14"/>
        <v xml:space="preserve"> </v>
      </c>
      <c r="AO99" s="690">
        <v>0</v>
      </c>
      <c r="AY99" s="128">
        <f t="shared" si="16"/>
        <v>0</v>
      </c>
      <c r="AZ99" s="690">
        <v>0</v>
      </c>
      <c r="BA99" s="690">
        <v>0</v>
      </c>
      <c r="BH99" s="721">
        <f>K99/I99</f>
        <v>0.46729639493485892</v>
      </c>
      <c r="BI99" s="722">
        <v>0</v>
      </c>
      <c r="BK99" s="86" t="s">
        <v>33</v>
      </c>
      <c r="BL99" s="265">
        <v>0.29297850689198068</v>
      </c>
      <c r="BM99" s="265">
        <v>6.8916821066898031</v>
      </c>
      <c r="BO99" s="86" t="s">
        <v>36</v>
      </c>
      <c r="BP99" s="90">
        <v>0.49829862468989</v>
      </c>
      <c r="BQ99" s="90">
        <v>2.7718421664392809</v>
      </c>
      <c r="BT99" s="86" t="s">
        <v>38</v>
      </c>
      <c r="BU99" s="265">
        <v>0.64031964515198003</v>
      </c>
      <c r="BV99" s="265">
        <v>2.1993338838300955</v>
      </c>
      <c r="BX99" s="86" t="s">
        <v>38</v>
      </c>
      <c r="BY99" s="90">
        <v>1.24366149111428</v>
      </c>
      <c r="BZ99" s="90">
        <v>5.8176677708494084</v>
      </c>
      <c r="CA99" s="90"/>
      <c r="CB99" s="90"/>
      <c r="CC99" s="90" t="s">
        <v>34</v>
      </c>
      <c r="CD99" s="90">
        <v>0.53038878407872203</v>
      </c>
      <c r="CE99" s="90">
        <v>2.0248337784081651</v>
      </c>
      <c r="CF99" s="90"/>
    </row>
    <row r="100" spans="1:84" s="84" customFormat="1" x14ac:dyDescent="0.25">
      <c r="A100" s="275" t="s">
        <v>37</v>
      </c>
      <c r="B100" s="294">
        <f t="shared" si="43"/>
        <v>56945</v>
      </c>
      <c r="C100" s="270">
        <f t="shared" si="44"/>
        <v>24060</v>
      </c>
      <c r="D100" s="277">
        <f t="shared" si="45"/>
        <v>81005</v>
      </c>
      <c r="E100" s="294">
        <f t="shared" si="46"/>
        <v>26394</v>
      </c>
      <c r="F100" s="270">
        <f t="shared" si="47"/>
        <v>12278</v>
      </c>
      <c r="G100" s="277">
        <f t="shared" si="48"/>
        <v>38672</v>
      </c>
      <c r="H100" s="294">
        <f t="shared" si="41"/>
        <v>10358.1</v>
      </c>
      <c r="I100" s="128">
        <f t="shared" si="49"/>
        <v>1.2426348191651999</v>
      </c>
      <c r="J100" s="128">
        <f t="shared" si="50"/>
        <v>0.64650746382574997</v>
      </c>
      <c r="K100" s="291">
        <f t="shared" si="0"/>
        <v>0.59612735533944994</v>
      </c>
      <c r="L100" s="299">
        <f t="shared" si="51"/>
        <v>15.590939834236428</v>
      </c>
      <c r="M100" s="128">
        <f t="shared" si="52"/>
        <v>10.96013911314849</v>
      </c>
      <c r="N100" s="291">
        <f t="shared" si="53"/>
        <v>4.6308007210879385</v>
      </c>
      <c r="O100" s="304">
        <f t="shared" si="54"/>
        <v>17.702837961283443</v>
      </c>
      <c r="P100" s="305">
        <f t="shared" si="55"/>
        <v>12.444763998583861</v>
      </c>
      <c r="Q100" s="306">
        <f t="shared" si="56"/>
        <v>5.2580739626995818</v>
      </c>
      <c r="R100" s="304">
        <f t="shared" si="5"/>
        <v>7.8204496963728865</v>
      </c>
      <c r="S100" s="305">
        <f t="shared" si="6"/>
        <v>5.497629874204728</v>
      </c>
      <c r="T100" s="306">
        <f t="shared" si="7"/>
        <v>2.322819822168158</v>
      </c>
      <c r="U100" s="304">
        <f t="shared" si="57"/>
        <v>7.4431556727311996</v>
      </c>
      <c r="V100" s="305">
        <f t="shared" si="58"/>
        <v>5.0800230354278906</v>
      </c>
      <c r="W100" s="305">
        <f t="shared" si="59"/>
        <v>2.363132637303313</v>
      </c>
      <c r="X100" s="299">
        <f t="shared" si="60"/>
        <v>8.4513813917505498</v>
      </c>
      <c r="Y100" s="128">
        <f t="shared" si="61"/>
        <v>5.7681464742931325</v>
      </c>
      <c r="Z100" s="291">
        <f t="shared" si="62"/>
        <v>2.6832349174574177</v>
      </c>
      <c r="AA100" s="299">
        <f t="shared" si="1"/>
        <v>3.7335032486652957</v>
      </c>
      <c r="AB100" s="128">
        <f t="shared" si="2"/>
        <v>2.5481507226228746</v>
      </c>
      <c r="AC100" s="291">
        <f t="shared" si="3"/>
        <v>1.1853525260424209</v>
      </c>
      <c r="AD100" s="15">
        <f t="shared" si="8"/>
        <v>0.47972851407779427</v>
      </c>
      <c r="AI100" s="84">
        <f t="shared" si="9"/>
        <v>27733</v>
      </c>
      <c r="AJ100" s="84">
        <f t="shared" si="10"/>
        <v>13013</v>
      </c>
      <c r="AK100" s="84">
        <f t="shared" si="11"/>
        <v>40746</v>
      </c>
      <c r="AL100" s="84">
        <f t="shared" si="12"/>
        <v>10325.5</v>
      </c>
      <c r="AM100" s="15">
        <f t="shared" si="13"/>
        <v>1.2677970719844001</v>
      </c>
      <c r="AN100" s="15">
        <f t="shared" si="14"/>
        <v>0.64040573653632005</v>
      </c>
      <c r="AO100" s="15">
        <f t="shared" si="15"/>
        <v>0.62739133544808001</v>
      </c>
      <c r="AY100" s="128">
        <f t="shared" si="16"/>
        <v>7.8699138239385613</v>
      </c>
      <c r="AZ100" s="128">
        <f t="shared" si="17"/>
        <v>5.3565091071341513</v>
      </c>
      <c r="BA100" s="128">
        <f t="shared" si="18"/>
        <v>2.51340471680441</v>
      </c>
      <c r="BH100" s="267">
        <f t="shared" si="19"/>
        <v>0.49486731694849656</v>
      </c>
      <c r="BI100" s="267">
        <f t="shared" si="20"/>
        <v>0.50513268305150349</v>
      </c>
      <c r="BK100" s="86" t="s">
        <v>19</v>
      </c>
      <c r="BL100" s="265">
        <v>0.28091002366567575</v>
      </c>
      <c r="BM100" s="265">
        <v>3.5235351331877935</v>
      </c>
      <c r="BO100" s="86" t="s">
        <v>87</v>
      </c>
      <c r="BP100" s="90">
        <v>0.33458115253818999</v>
      </c>
      <c r="BQ100" s="90">
        <v>2.5991768430536291</v>
      </c>
      <c r="BT100" s="86" t="s">
        <v>37</v>
      </c>
      <c r="BU100" s="265">
        <v>0.62739133544808001</v>
      </c>
      <c r="BV100" s="265">
        <v>2.51340471680441</v>
      </c>
      <c r="BX100" s="86" t="s">
        <v>35</v>
      </c>
      <c r="BY100" s="90">
        <v>1.20606420269495</v>
      </c>
      <c r="BZ100" s="90">
        <v>5.627337160631285</v>
      </c>
      <c r="CA100" s="90"/>
      <c r="CB100" s="90"/>
      <c r="CC100" s="90" t="s">
        <v>38</v>
      </c>
      <c r="CD100" s="90">
        <v>0.51486650485436725</v>
      </c>
      <c r="CE100" s="90">
        <v>2.1993338838300955</v>
      </c>
      <c r="CF100" s="90"/>
    </row>
    <row r="101" spans="1:84" s="84" customFormat="1" x14ac:dyDescent="0.25">
      <c r="A101" s="275" t="s">
        <v>43</v>
      </c>
      <c r="B101" s="294">
        <f t="shared" si="43"/>
        <v>20522</v>
      </c>
      <c r="C101" s="270">
        <f t="shared" si="44"/>
        <v>3874</v>
      </c>
      <c r="D101" s="277">
        <f t="shared" si="45"/>
        <v>24396</v>
      </c>
      <c r="E101" s="294">
        <f t="shared" si="46"/>
        <v>11592.1</v>
      </c>
      <c r="F101" s="270">
        <f t="shared" si="47"/>
        <v>2813.3999999999996</v>
      </c>
      <c r="G101" s="277">
        <f t="shared" si="48"/>
        <v>14405.5</v>
      </c>
      <c r="H101" s="294">
        <f t="shared" si="41"/>
        <v>5422.3429999999998</v>
      </c>
      <c r="I101" s="128">
        <f t="shared" si="49"/>
        <v>1.1753026685879899</v>
      </c>
      <c r="J101" s="128">
        <f t="shared" si="50"/>
        <v>0.84212921994467993</v>
      </c>
      <c r="K101" s="291">
        <f t="shared" si="0"/>
        <v>0.33317344864331</v>
      </c>
      <c r="L101" s="299">
        <f t="shared" si="51"/>
        <v>8.9091772267465217</v>
      </c>
      <c r="M101" s="128">
        <f t="shared" si="52"/>
        <v>7.4944308512580795</v>
      </c>
      <c r="N101" s="291">
        <f t="shared" si="53"/>
        <v>1.4147463754884417</v>
      </c>
      <c r="O101" s="304">
        <f t="shared" si="54"/>
        <v>10.760898188299837</v>
      </c>
      <c r="P101" s="305">
        <f t="shared" si="55"/>
        <v>9.0521049606611435</v>
      </c>
      <c r="Q101" s="306">
        <f t="shared" si="56"/>
        <v>1.7087932276386937</v>
      </c>
      <c r="R101" s="304">
        <f t="shared" si="5"/>
        <v>4.4991620780905963</v>
      </c>
      <c r="S101" s="305">
        <f t="shared" si="6"/>
        <v>3.78471077908572</v>
      </c>
      <c r="T101" s="306">
        <f t="shared" si="7"/>
        <v>0.71445129900487669</v>
      </c>
      <c r="U101" s="304">
        <f t="shared" si="57"/>
        <v>5.2607457181462998</v>
      </c>
      <c r="V101" s="305">
        <f t="shared" si="58"/>
        <v>4.233319943030347</v>
      </c>
      <c r="W101" s="305">
        <f t="shared" si="59"/>
        <v>1.0274257751159477</v>
      </c>
      <c r="X101" s="299">
        <f t="shared" si="60"/>
        <v>6.3541612908490501</v>
      </c>
      <c r="Y101" s="128">
        <f t="shared" si="61"/>
        <v>5.113191010353769</v>
      </c>
      <c r="Z101" s="291">
        <f t="shared" si="62"/>
        <v>1.2409702804952762</v>
      </c>
      <c r="AA101" s="299">
        <f t="shared" si="1"/>
        <v>2.6566928724354031</v>
      </c>
      <c r="AB101" s="128">
        <f t="shared" si="2"/>
        <v>2.1378396755793574</v>
      </c>
      <c r="AC101" s="291">
        <f t="shared" si="3"/>
        <v>0.51885319685604536</v>
      </c>
      <c r="AD101" s="15">
        <f t="shared" si="8"/>
        <v>0.28347884978733606</v>
      </c>
      <c r="AI101" s="84">
        <f t="shared" si="9"/>
        <v>11241</v>
      </c>
      <c r="AJ101" s="84">
        <f t="shared" si="10"/>
        <v>2908</v>
      </c>
      <c r="AK101" s="84">
        <f t="shared" si="11"/>
        <v>14149</v>
      </c>
      <c r="AL101" s="84">
        <f t="shared" si="12"/>
        <v>5430.8040000000001</v>
      </c>
      <c r="AM101" s="15">
        <f t="shared" si="13"/>
        <v>0.78965333622759004</v>
      </c>
      <c r="AN101" s="15">
        <f t="shared" si="14"/>
        <v>0.38814985332940999</v>
      </c>
      <c r="AO101" s="15">
        <f t="shared" si="15"/>
        <v>0.40150348289818005</v>
      </c>
      <c r="AY101" s="128">
        <f t="shared" si="16"/>
        <v>5.1298406149662625</v>
      </c>
      <c r="AZ101" s="128">
        <f t="shared" si="17"/>
        <v>4.0755204150707298</v>
      </c>
      <c r="BA101" s="128">
        <f t="shared" si="18"/>
        <v>1.0543201998955327</v>
      </c>
      <c r="BH101" s="267">
        <f t="shared" si="19"/>
        <v>0.50845537462841883</v>
      </c>
      <c r="BI101" s="267">
        <f t="shared" si="20"/>
        <v>0.49154462537158117</v>
      </c>
      <c r="BK101" s="86" t="s">
        <v>35</v>
      </c>
      <c r="BL101" s="265">
        <v>0.24558102472940613</v>
      </c>
      <c r="BM101" s="265">
        <v>2.3022709039212712</v>
      </c>
      <c r="BO101" s="86" t="s">
        <v>14</v>
      </c>
      <c r="BP101" s="90">
        <v>0.62396122320946001</v>
      </c>
      <c r="BQ101" s="90">
        <v>2.5320848375451264</v>
      </c>
      <c r="BT101" s="86" t="s">
        <v>44</v>
      </c>
      <c r="BU101" s="265">
        <v>0.42346906847222998</v>
      </c>
      <c r="BV101" s="265">
        <v>1.1979600031835296</v>
      </c>
      <c r="BX101" s="86" t="s">
        <v>39</v>
      </c>
      <c r="BY101" s="90">
        <v>1.1896949724726</v>
      </c>
      <c r="BZ101" s="90">
        <v>5.5230495081550659</v>
      </c>
      <c r="CA101" s="90"/>
      <c r="CB101" s="90"/>
      <c r="CC101" s="90" t="s">
        <v>43</v>
      </c>
      <c r="CD101" s="90">
        <v>0.50845537462841883</v>
      </c>
      <c r="CE101" s="90">
        <v>1.0543201998955327</v>
      </c>
      <c r="CF101" s="90"/>
    </row>
    <row r="102" spans="1:84" s="84" customFormat="1" x14ac:dyDescent="0.25">
      <c r="A102" s="275" t="s">
        <v>22</v>
      </c>
      <c r="B102" s="294">
        <f t="shared" si="43"/>
        <v>6113</v>
      </c>
      <c r="C102" s="270">
        <f t="shared" si="44"/>
        <v>5195</v>
      </c>
      <c r="D102" s="277">
        <f t="shared" si="45"/>
        <v>11308</v>
      </c>
      <c r="E102" s="294">
        <f t="shared" si="46"/>
        <v>3698</v>
      </c>
      <c r="F102" s="270">
        <f t="shared" si="47"/>
        <v>4202</v>
      </c>
      <c r="G102" s="277">
        <f t="shared" si="48"/>
        <v>7900</v>
      </c>
      <c r="H102" s="294">
        <f t="shared" si="41"/>
        <v>2063.3000000000002</v>
      </c>
      <c r="I102" s="128">
        <f t="shared" si="49"/>
        <v>2.19655264021632</v>
      </c>
      <c r="J102" s="128">
        <f t="shared" si="50"/>
        <v>0.52051891507351</v>
      </c>
      <c r="K102" s="291">
        <f t="shared" si="0"/>
        <v>1.6760337251428101</v>
      </c>
      <c r="L102" s="299">
        <f t="shared" si="51"/>
        <v>11.216627713022076</v>
      </c>
      <c r="M102" s="128">
        <f t="shared" si="52"/>
        <v>6.0636049884775334</v>
      </c>
      <c r="N102" s="291">
        <f t="shared" si="53"/>
        <v>5.1530227245445426</v>
      </c>
      <c r="O102" s="304">
        <f t="shared" si="54"/>
        <v>12.009345794392523</v>
      </c>
      <c r="P102" s="305">
        <f t="shared" si="55"/>
        <v>6.4921410365335595</v>
      </c>
      <c r="Q102" s="306">
        <f t="shared" si="56"/>
        <v>5.5172047578589636</v>
      </c>
      <c r="R102" s="304">
        <f t="shared" si="5"/>
        <v>5.4805408811127796</v>
      </c>
      <c r="S102" s="305">
        <f t="shared" si="6"/>
        <v>2.962729607909659</v>
      </c>
      <c r="T102" s="306">
        <f t="shared" si="7"/>
        <v>2.517811273203121</v>
      </c>
      <c r="U102" s="304">
        <f t="shared" si="57"/>
        <v>7.8361654521466599</v>
      </c>
      <c r="V102" s="305">
        <f t="shared" si="58"/>
        <v>3.6681189673466248</v>
      </c>
      <c r="W102" s="305">
        <f t="shared" si="59"/>
        <v>4.1680464848000316</v>
      </c>
      <c r="X102" s="299">
        <f t="shared" si="60"/>
        <v>8.3899745114698394</v>
      </c>
      <c r="Y102" s="128">
        <f t="shared" si="61"/>
        <v>3.927357689039932</v>
      </c>
      <c r="Z102" s="291">
        <f t="shared" si="62"/>
        <v>4.4626168224299061</v>
      </c>
      <c r="AA102" s="299">
        <f t="shared" si="1"/>
        <v>3.8288179130519069</v>
      </c>
      <c r="AB102" s="128">
        <f t="shared" si="2"/>
        <v>1.7922745117045509</v>
      </c>
      <c r="AC102" s="291">
        <f t="shared" si="3"/>
        <v>2.0365434013473558</v>
      </c>
      <c r="AD102" s="15">
        <f t="shared" si="8"/>
        <v>0.7630291641805369</v>
      </c>
      <c r="AI102" s="84">
        <f t="shared" si="9"/>
        <v>3618</v>
      </c>
      <c r="AJ102" s="84">
        <f t="shared" si="10"/>
        <v>4484</v>
      </c>
      <c r="AK102" s="84">
        <f t="shared" si="11"/>
        <v>8102</v>
      </c>
      <c r="AL102" s="84">
        <f t="shared" si="12"/>
        <v>2064.63</v>
      </c>
      <c r="AM102" s="15">
        <f t="shared" si="13"/>
        <v>2.0020216815651599</v>
      </c>
      <c r="AN102" s="15">
        <f t="shared" si="14"/>
        <v>0.48760774740628998</v>
      </c>
      <c r="AO102" s="15">
        <f t="shared" si="15"/>
        <v>1.51441393415887</v>
      </c>
      <c r="AY102" s="128">
        <f t="shared" si="16"/>
        <v>8.1426942656140611</v>
      </c>
      <c r="AZ102" s="128">
        <f t="shared" si="17"/>
        <v>3.6361722849903324</v>
      </c>
      <c r="BA102" s="128">
        <f t="shared" si="18"/>
        <v>4.5065219806237291</v>
      </c>
      <c r="BH102" s="267">
        <f t="shared" si="19"/>
        <v>0.75644232432833436</v>
      </c>
      <c r="BI102" s="267">
        <f t="shared" si="20"/>
        <v>0.2435576756716657</v>
      </c>
      <c r="BK102" s="86" t="s">
        <v>22</v>
      </c>
      <c r="BL102" s="265">
        <v>0.2435576756716657</v>
      </c>
      <c r="BM102" s="265">
        <v>3.6361722849903324</v>
      </c>
      <c r="BO102" s="86" t="s">
        <v>244</v>
      </c>
      <c r="BP102" s="90">
        <v>0.40826246050742998</v>
      </c>
      <c r="BQ102" s="90">
        <v>2.5092456174986411</v>
      </c>
      <c r="BT102" s="86" t="s">
        <v>43</v>
      </c>
      <c r="BU102" s="265">
        <v>0.40150348289818005</v>
      </c>
      <c r="BV102" s="265">
        <v>1.0543201998955327</v>
      </c>
      <c r="BX102" s="86" t="s">
        <v>33</v>
      </c>
      <c r="BY102" s="90">
        <v>1.1768095613673399</v>
      </c>
      <c r="BZ102" s="90">
        <v>11.99384416409816</v>
      </c>
      <c r="CA102" s="90"/>
      <c r="CB102" s="90"/>
      <c r="CC102" s="90" t="s">
        <v>37</v>
      </c>
      <c r="CD102" s="90">
        <v>0.49486731694849656</v>
      </c>
      <c r="CE102" s="90">
        <v>2.51340471680441</v>
      </c>
      <c r="CF102" s="90"/>
    </row>
    <row r="103" spans="1:84" s="84" customFormat="1" x14ac:dyDescent="0.25">
      <c r="A103" s="275" t="s">
        <v>39</v>
      </c>
      <c r="B103" s="294">
        <f t="shared" si="43"/>
        <v>153532</v>
      </c>
      <c r="C103" s="270">
        <f t="shared" si="44"/>
        <v>60695</v>
      </c>
      <c r="D103" s="277">
        <f t="shared" si="45"/>
        <v>214227</v>
      </c>
      <c r="E103" s="294">
        <f t="shared" si="46"/>
        <v>77069</v>
      </c>
      <c r="F103" s="270">
        <f t="shared" si="47"/>
        <v>45368</v>
      </c>
      <c r="G103" s="277">
        <f t="shared" si="48"/>
        <v>122437</v>
      </c>
      <c r="H103" s="294">
        <f t="shared" si="41"/>
        <v>46407.165999999997</v>
      </c>
      <c r="I103" s="128">
        <f t="shared" si="49"/>
        <v>1.2196318882071999</v>
      </c>
      <c r="J103" s="128">
        <f t="shared" si="50"/>
        <v>0.57629736351364003</v>
      </c>
      <c r="K103" s="291">
        <f t="shared" si="0"/>
        <v>0.64333452469355989</v>
      </c>
      <c r="L103" s="299">
        <f t="shared" si="51"/>
        <v>9.3459050030860009</v>
      </c>
      <c r="M103" s="128">
        <f t="shared" si="52"/>
        <v>6.6980141949138057</v>
      </c>
      <c r="N103" s="291">
        <f t="shared" si="53"/>
        <v>2.6478908081721948</v>
      </c>
      <c r="O103" s="304">
        <f t="shared" si="54"/>
        <v>11.596197879170072</v>
      </c>
      <c r="P103" s="305">
        <f t="shared" si="55"/>
        <v>8.3107519256897557</v>
      </c>
      <c r="Q103" s="306">
        <f t="shared" si="56"/>
        <v>3.2854459534803153</v>
      </c>
      <c r="R103" s="304">
        <f t="shared" si="5"/>
        <v>4.6162482751047547</v>
      </c>
      <c r="S103" s="305">
        <f t="shared" si="6"/>
        <v>3.3083683670750332</v>
      </c>
      <c r="T103" s="306">
        <f t="shared" si="7"/>
        <v>1.3078799080297212</v>
      </c>
      <c r="U103" s="304">
        <f t="shared" si="57"/>
        <v>5.34145822357985</v>
      </c>
      <c r="V103" s="305">
        <f t="shared" si="58"/>
        <v>3.3622258290637266</v>
      </c>
      <c r="W103" s="305">
        <f t="shared" si="59"/>
        <v>1.9792323945161239</v>
      </c>
      <c r="X103" s="299">
        <f t="shared" si="60"/>
        <v>6.6275664586254104</v>
      </c>
      <c r="Y103" s="128">
        <f t="shared" si="61"/>
        <v>4.1717774806619063</v>
      </c>
      <c r="Z103" s="291">
        <f t="shared" si="62"/>
        <v>2.4557889779635049</v>
      </c>
      <c r="AA103" s="299">
        <f t="shared" si="1"/>
        <v>2.6383209868924125</v>
      </c>
      <c r="AB103" s="128">
        <f t="shared" si="2"/>
        <v>1.6607133475894651</v>
      </c>
      <c r="AC103" s="291">
        <f t="shared" si="3"/>
        <v>0.97760763930294736</v>
      </c>
      <c r="AD103" s="15">
        <f t="shared" si="8"/>
        <v>0.52748253871849038</v>
      </c>
      <c r="AI103" s="84">
        <f t="shared" si="9"/>
        <v>79076</v>
      </c>
      <c r="AJ103" s="84">
        <f t="shared" si="10"/>
        <v>46975</v>
      </c>
      <c r="AK103" s="84">
        <f t="shared" si="11"/>
        <v>126051</v>
      </c>
      <c r="AL103" s="84">
        <f t="shared" si="12"/>
        <v>46468.101999999999</v>
      </c>
      <c r="AM103" s="15">
        <f t="shared" si="13"/>
        <v>1.1896949724726</v>
      </c>
      <c r="AN103" s="15">
        <f t="shared" si="14"/>
        <v>0.54554134831501</v>
      </c>
      <c r="AO103" s="15">
        <f t="shared" si="15"/>
        <v>0.64415362415759003</v>
      </c>
      <c r="AY103" s="128">
        <f t="shared" si="16"/>
        <v>5.5230495081550659</v>
      </c>
      <c r="AZ103" s="128">
        <f t="shared" si="17"/>
        <v>3.464793321011892</v>
      </c>
      <c r="BA103" s="128">
        <f t="shared" si="18"/>
        <v>2.0582561871431739</v>
      </c>
      <c r="BH103" s="267">
        <f t="shared" si="19"/>
        <v>0.5414443525963758</v>
      </c>
      <c r="BI103" s="267">
        <f t="shared" si="20"/>
        <v>0.4585556474036242</v>
      </c>
      <c r="BK103" s="86" t="s">
        <v>217</v>
      </c>
      <c r="BL103" s="265">
        <v>0.22121744446689265</v>
      </c>
      <c r="BM103" s="265">
        <v>3.7916924374730963</v>
      </c>
      <c r="BO103" s="86" t="s">
        <v>12</v>
      </c>
      <c r="BP103" s="90">
        <v>0.87652576410902006</v>
      </c>
      <c r="BQ103" s="90">
        <v>2.4930444873990942</v>
      </c>
      <c r="BT103" s="86" t="s">
        <v>46</v>
      </c>
      <c r="BU103" s="265">
        <v>0.26826869834552997</v>
      </c>
      <c r="BV103" s="265">
        <v>0.5543180451295302</v>
      </c>
      <c r="BX103" s="86" t="s">
        <v>40</v>
      </c>
      <c r="BY103" s="90">
        <v>1.0969028069659199</v>
      </c>
      <c r="BZ103" s="90">
        <v>5.5966284438870453</v>
      </c>
      <c r="CA103" s="90"/>
      <c r="CB103" s="90"/>
      <c r="CC103" s="90" t="s">
        <v>45</v>
      </c>
      <c r="CD103" s="90">
        <v>0.44996431228846862</v>
      </c>
      <c r="CE103" s="90">
        <v>0.3844308088961132</v>
      </c>
      <c r="CF103" s="90"/>
    </row>
    <row r="104" spans="1:84" s="84" customFormat="1" x14ac:dyDescent="0.25">
      <c r="A104" s="275" t="s">
        <v>16</v>
      </c>
      <c r="B104" s="294">
        <f t="shared" si="43"/>
        <v>56142</v>
      </c>
      <c r="C104" s="270">
        <f t="shared" si="44"/>
        <v>52619</v>
      </c>
      <c r="D104" s="277">
        <f t="shared" si="45"/>
        <v>108761</v>
      </c>
      <c r="E104" s="294">
        <f t="shared" si="46"/>
        <v>21537</v>
      </c>
      <c r="F104" s="270">
        <f t="shared" si="47"/>
        <v>45197</v>
      </c>
      <c r="G104" s="277">
        <f t="shared" si="48"/>
        <v>66734</v>
      </c>
      <c r="H104" s="294">
        <f t="shared" si="41"/>
        <v>9799.2000000000007</v>
      </c>
      <c r="I104" s="128">
        <f t="shared" si="49"/>
        <v>3.2654898020410199</v>
      </c>
      <c r="J104" s="128">
        <f t="shared" si="50"/>
        <v>0.98374707728353006</v>
      </c>
      <c r="K104" s="291">
        <f t="shared" si="0"/>
        <v>2.28174272475749</v>
      </c>
      <c r="L104" s="299">
        <f t="shared" si="51"/>
        <v>20.822277104512473</v>
      </c>
      <c r="M104" s="128">
        <f t="shared" si="52"/>
        <v>10.748377462523692</v>
      </c>
      <c r="N104" s="291">
        <f t="shared" si="53"/>
        <v>10.073899641988781</v>
      </c>
      <c r="O104" s="304">
        <f t="shared" si="54"/>
        <v>22.616136410896235</v>
      </c>
      <c r="P104" s="305">
        <f t="shared" si="55"/>
        <v>11.674360573923893</v>
      </c>
      <c r="Q104" s="306">
        <f t="shared" si="56"/>
        <v>10.941775836972344</v>
      </c>
      <c r="R104" s="304">
        <f t="shared" si="5"/>
        <v>11.098967262633684</v>
      </c>
      <c r="S104" s="305">
        <f t="shared" si="6"/>
        <v>5.7292432035268179</v>
      </c>
      <c r="T104" s="306">
        <f t="shared" si="7"/>
        <v>5.3697240591068658</v>
      </c>
      <c r="U104" s="304">
        <f t="shared" si="57"/>
        <v>12.776214270671799</v>
      </c>
      <c r="V104" s="305">
        <f t="shared" si="58"/>
        <v>4.1232554132445003</v>
      </c>
      <c r="W104" s="305">
        <f t="shared" si="59"/>
        <v>8.6529588574272971</v>
      </c>
      <c r="X104" s="299">
        <f t="shared" si="60"/>
        <v>13.876897483884401</v>
      </c>
      <c r="Y104" s="128">
        <f t="shared" si="61"/>
        <v>4.4784778540237058</v>
      </c>
      <c r="Z104" s="291">
        <f t="shared" si="62"/>
        <v>9.3984196298606779</v>
      </c>
      <c r="AA104" s="299">
        <f t="shared" si="1"/>
        <v>6.8101477671646657</v>
      </c>
      <c r="AB104" s="128">
        <f t="shared" si="2"/>
        <v>2.1978324761204995</v>
      </c>
      <c r="AC104" s="291">
        <f t="shared" si="3"/>
        <v>4.6123152910441663</v>
      </c>
      <c r="AD104" s="15">
        <f t="shared" si="8"/>
        <v>0.69874440377407965</v>
      </c>
      <c r="AI104" s="84">
        <f t="shared" si="9"/>
        <v>23088</v>
      </c>
      <c r="AJ104" s="84">
        <f t="shared" si="10"/>
        <v>47284</v>
      </c>
      <c r="AK104" s="84">
        <f t="shared" si="11"/>
        <v>70372</v>
      </c>
      <c r="AL104" s="84">
        <f t="shared" si="12"/>
        <v>9923.0849999999991</v>
      </c>
      <c r="AM104" s="15">
        <f t="shared" si="13"/>
        <v>3.2549022634842601</v>
      </c>
      <c r="AN104" s="15">
        <f t="shared" si="14"/>
        <v>0.98376726127531</v>
      </c>
      <c r="AO104" s="15">
        <f t="shared" si="15"/>
        <v>2.27113500220895</v>
      </c>
      <c r="AY104" s="128">
        <f t="shared" si="16"/>
        <v>13.340142167881433</v>
      </c>
      <c r="AZ104" s="128">
        <f t="shared" si="17"/>
        <v>4.3767009943165824</v>
      </c>
      <c r="BA104" s="128">
        <f t="shared" si="18"/>
        <v>8.9634411735648509</v>
      </c>
      <c r="BH104" s="267">
        <f t="shared" si="19"/>
        <v>0.69775827916189981</v>
      </c>
      <c r="BI104" s="267">
        <f t="shared" si="20"/>
        <v>0.30224172083810014</v>
      </c>
      <c r="BK104" s="86" t="s">
        <v>12</v>
      </c>
      <c r="BL104" s="265">
        <v>0.20679065778301758</v>
      </c>
      <c r="BM104" s="265">
        <v>2.4930444873990942</v>
      </c>
      <c r="BO104" s="86" t="s">
        <v>35</v>
      </c>
      <c r="BP104" s="90">
        <v>0.29618648278727999</v>
      </c>
      <c r="BQ104" s="90">
        <v>2.3022709039212712</v>
      </c>
      <c r="BT104" s="86" t="s">
        <v>45</v>
      </c>
      <c r="BU104" s="265">
        <v>0.16506991492361001</v>
      </c>
      <c r="BV104" s="265">
        <v>0.3844308088961132</v>
      </c>
      <c r="BX104" s="86" t="s">
        <v>306</v>
      </c>
      <c r="BY104" s="90">
        <v>1.00371125357899</v>
      </c>
      <c r="BZ104" s="90">
        <v>4.7500575109270802</v>
      </c>
      <c r="CA104" s="90"/>
      <c r="CB104" s="90"/>
      <c r="CC104" s="90" t="s">
        <v>44</v>
      </c>
      <c r="CD104" s="90">
        <v>0.42564436930569244</v>
      </c>
      <c r="CE104" s="90">
        <v>1.1979600031835296</v>
      </c>
      <c r="CF104" s="90"/>
    </row>
    <row r="105" spans="1:84" s="84" customFormat="1" x14ac:dyDescent="0.25">
      <c r="A105" s="275" t="s">
        <v>127</v>
      </c>
      <c r="B105" s="294">
        <f t="shared" si="43"/>
        <v>47027</v>
      </c>
      <c r="C105" s="270">
        <f t="shared" si="44"/>
        <v>23807.255699999994</v>
      </c>
      <c r="D105" s="277">
        <f t="shared" si="45"/>
        <v>70834.255699999994</v>
      </c>
      <c r="E105" s="294">
        <f t="shared" si="46"/>
        <v>21846.5</v>
      </c>
      <c r="F105" s="270">
        <f t="shared" si="47"/>
        <v>21893.002399999998</v>
      </c>
      <c r="G105" s="277">
        <f t="shared" si="48"/>
        <v>43739.502399999998</v>
      </c>
      <c r="H105" s="294">
        <f t="shared" si="41"/>
        <v>8282.3960000000006</v>
      </c>
      <c r="I105" s="128">
        <f t="shared" si="49"/>
        <v>3.3742973598343902</v>
      </c>
      <c r="J105" s="128">
        <f t="shared" si="50"/>
        <v>0.92981323149243</v>
      </c>
      <c r="K105" s="291">
        <f t="shared" si="0"/>
        <v>2.4444841283419603</v>
      </c>
      <c r="L105" s="299">
        <f t="shared" si="51"/>
        <v>13.669617826486531</v>
      </c>
      <c r="M105" s="128">
        <f t="shared" si="52"/>
        <v>9.0752858369652092</v>
      </c>
      <c r="N105" s="291">
        <f t="shared" si="53"/>
        <v>4.5943319895213222</v>
      </c>
      <c r="O105" s="304">
        <f t="shared" si="54"/>
        <v>14.265025901257633</v>
      </c>
      <c r="P105" s="305">
        <f t="shared" si="55"/>
        <v>9.4705784147661038</v>
      </c>
      <c r="Q105" s="306">
        <f t="shared" si="56"/>
        <v>4.7944474864915305</v>
      </c>
      <c r="R105" s="304">
        <f t="shared" si="5"/>
        <v>8.55238697835747</v>
      </c>
      <c r="S105" s="305">
        <f t="shared" si="6"/>
        <v>5.6779463334040052</v>
      </c>
      <c r="T105" s="306">
        <f t="shared" si="7"/>
        <v>2.8744406449534643</v>
      </c>
      <c r="U105" s="304">
        <f t="shared" si="57"/>
        <v>8.4408634751658802</v>
      </c>
      <c r="V105" s="305">
        <f t="shared" si="58"/>
        <v>4.2159447134042241</v>
      </c>
      <c r="W105" s="305">
        <f t="shared" si="59"/>
        <v>4.2249187617616544</v>
      </c>
      <c r="X105" s="299">
        <f t="shared" si="60"/>
        <v>8.8085224935047997</v>
      </c>
      <c r="Y105" s="128">
        <f t="shared" si="61"/>
        <v>4.3995787810871985</v>
      </c>
      <c r="Z105" s="291">
        <f t="shared" si="62"/>
        <v>4.4089437124176003</v>
      </c>
      <c r="AA105" s="299">
        <f t="shared" si="1"/>
        <v>5.2810204196949764</v>
      </c>
      <c r="AB105" s="128">
        <f t="shared" si="2"/>
        <v>2.6377029062604587</v>
      </c>
      <c r="AC105" s="291">
        <f t="shared" si="3"/>
        <v>2.6433175134345177</v>
      </c>
      <c r="AD105" s="15">
        <f t="shared" si="8"/>
        <v>0.72444241501642137</v>
      </c>
      <c r="AI105" s="84" t="str">
        <f t="shared" si="9"/>
        <v xml:space="preserve"> </v>
      </c>
      <c r="AJ105" s="84" t="str">
        <f t="shared" si="10"/>
        <v xml:space="preserve"> </v>
      </c>
      <c r="AL105" s="84">
        <f t="shared" si="12"/>
        <v>8372.4130000000005</v>
      </c>
      <c r="AM105" s="15"/>
      <c r="AN105" s="15" t="str">
        <f t="shared" si="14"/>
        <v xml:space="preserve"> </v>
      </c>
      <c r="AO105" s="690">
        <v>0</v>
      </c>
      <c r="AY105" s="128">
        <f t="shared" si="16"/>
        <v>0</v>
      </c>
      <c r="AZ105" s="690">
        <v>0</v>
      </c>
      <c r="BA105" s="690">
        <v>0</v>
      </c>
      <c r="BH105" s="721">
        <f>K105/I105</f>
        <v>0.72444241501642137</v>
      </c>
      <c r="BI105" s="722">
        <v>0</v>
      </c>
      <c r="BK105" s="86" t="s">
        <v>14</v>
      </c>
      <c r="BL105" s="265">
        <v>0.1986627709437169</v>
      </c>
      <c r="BM105" s="265">
        <v>2.5320848375451264</v>
      </c>
      <c r="BO105" s="86" t="s">
        <v>46</v>
      </c>
      <c r="BP105" s="90">
        <v>0.21579457859540002</v>
      </c>
      <c r="BQ105" s="90">
        <v>1.4555721381952642</v>
      </c>
      <c r="BT105" s="86" t="s">
        <v>87</v>
      </c>
      <c r="BU105" s="265">
        <v>0.10831763931093003</v>
      </c>
      <c r="BV105" s="265">
        <v>0.58860736290163895</v>
      </c>
      <c r="BX105" s="86" t="s">
        <v>44</v>
      </c>
      <c r="BY105" s="90">
        <v>0.99488939361041995</v>
      </c>
      <c r="BZ105" s="90">
        <v>6.0533108452190518</v>
      </c>
      <c r="CA105" s="90"/>
      <c r="CB105" s="90"/>
      <c r="CC105" s="90" t="s">
        <v>87</v>
      </c>
      <c r="CD105" s="90">
        <v>0.24456521739131323</v>
      </c>
      <c r="CE105" s="90">
        <v>0.58860736290163895</v>
      </c>
      <c r="CF105" s="90"/>
    </row>
    <row r="106" spans="1:84" s="84" customFormat="1" x14ac:dyDescent="0.25">
      <c r="A106" s="275" t="s">
        <v>41</v>
      </c>
      <c r="B106" s="294">
        <f t="shared" si="43"/>
        <v>139715</v>
      </c>
      <c r="C106" s="270">
        <f t="shared" si="44"/>
        <v>51069</v>
      </c>
      <c r="D106" s="277">
        <f t="shared" si="45"/>
        <v>190784</v>
      </c>
      <c r="E106" s="294">
        <f t="shared" si="46"/>
        <v>49847.869036990298</v>
      </c>
      <c r="F106" s="270">
        <f t="shared" si="47"/>
        <v>45312.893529829715</v>
      </c>
      <c r="G106" s="277">
        <f t="shared" si="48"/>
        <v>95160.762566820005</v>
      </c>
      <c r="H106" s="294">
        <f t="shared" si="41"/>
        <v>77439.600000000006</v>
      </c>
      <c r="I106" s="128">
        <f t="shared" si="49"/>
        <v>0.88150300576531004</v>
      </c>
      <c r="J106" s="128">
        <f t="shared" si="50"/>
        <v>0.44070388082459999</v>
      </c>
      <c r="K106" s="291">
        <f t="shared" si="0"/>
        <v>0.44079912494071005</v>
      </c>
      <c r="L106" s="299">
        <f t="shared" si="51"/>
        <v>6.4284655300222386</v>
      </c>
      <c r="M106" s="128">
        <f t="shared" si="52"/>
        <v>4.7076959363838533</v>
      </c>
      <c r="N106" s="291">
        <f t="shared" si="53"/>
        <v>1.7207695936383853</v>
      </c>
      <c r="O106" s="304">
        <f t="shared" si="54"/>
        <v>7.2458792252183821</v>
      </c>
      <c r="P106" s="305">
        <f t="shared" si="55"/>
        <v>5.3063045955184203</v>
      </c>
      <c r="Q106" s="306">
        <f t="shared" si="56"/>
        <v>1.9395746296999621</v>
      </c>
      <c r="R106" s="304">
        <f t="shared" si="5"/>
        <v>2.4636490890965344</v>
      </c>
      <c r="S106" s="305">
        <f t="shared" si="6"/>
        <v>1.8041802901874491</v>
      </c>
      <c r="T106" s="306">
        <f t="shared" si="7"/>
        <v>0.65946879890908527</v>
      </c>
      <c r="U106" s="304">
        <f t="shared" si="57"/>
        <v>3.2064412213363398</v>
      </c>
      <c r="V106" s="305">
        <f t="shared" si="58"/>
        <v>1.6796235944804332</v>
      </c>
      <c r="W106" s="305">
        <f t="shared" si="59"/>
        <v>1.5268176268559106</v>
      </c>
      <c r="X106" s="299">
        <f t="shared" si="60"/>
        <v>3.6141573325795702</v>
      </c>
      <c r="Y106" s="128">
        <f t="shared" si="61"/>
        <v>1.8931966971891492</v>
      </c>
      <c r="Z106" s="291">
        <f t="shared" si="62"/>
        <v>1.7209606353904183</v>
      </c>
      <c r="AA106" s="299">
        <f t="shared" si="1"/>
        <v>1.2288385085514388</v>
      </c>
      <c r="AB106" s="128">
        <f t="shared" si="2"/>
        <v>0.64369998084946578</v>
      </c>
      <c r="AC106" s="291">
        <f t="shared" si="3"/>
        <v>0.58513852770197305</v>
      </c>
      <c r="AD106" s="15">
        <f t="shared" si="8"/>
        <v>0.50005402370467666</v>
      </c>
      <c r="AI106" s="84" t="str">
        <f t="shared" si="9"/>
        <v xml:space="preserve"> </v>
      </c>
      <c r="AJ106" s="84" t="str">
        <f t="shared" si="10"/>
        <v xml:space="preserve"> </v>
      </c>
      <c r="AL106" s="84">
        <f t="shared" si="12"/>
        <v>78247.100000000006</v>
      </c>
      <c r="AM106" s="15"/>
      <c r="AN106" s="15" t="str">
        <f t="shared" si="14"/>
        <v xml:space="preserve"> </v>
      </c>
      <c r="AO106" s="690">
        <v>0</v>
      </c>
      <c r="AY106" s="128">
        <f t="shared" si="16"/>
        <v>0</v>
      </c>
      <c r="AZ106" s="690">
        <v>0</v>
      </c>
      <c r="BA106" s="690">
        <v>0</v>
      </c>
      <c r="BH106" s="721">
        <f>K106/I106</f>
        <v>0.50005402370467666</v>
      </c>
      <c r="BI106" s="722">
        <v>0</v>
      </c>
      <c r="BK106" s="92" t="s">
        <v>244</v>
      </c>
      <c r="BL106" s="723">
        <f>BP102/BY109</f>
        <v>0.64890133389537408</v>
      </c>
      <c r="BM106" s="723">
        <v>2.5092456174986411</v>
      </c>
      <c r="BO106" s="86" t="s">
        <v>45</v>
      </c>
      <c r="BP106" s="90">
        <v>0.20178121174482</v>
      </c>
      <c r="BQ106" s="90">
        <v>0.65181227074534009</v>
      </c>
      <c r="BT106" s="86" t="s">
        <v>339</v>
      </c>
      <c r="BU106" s="265">
        <v>1.4822551558783599</v>
      </c>
      <c r="BV106" s="265">
        <v>7.8128440592880297</v>
      </c>
      <c r="BX106" s="86" t="s">
        <v>308</v>
      </c>
      <c r="BY106" s="90">
        <v>0.88150300576531004</v>
      </c>
      <c r="BZ106" s="90">
        <v>3.2064412213363398</v>
      </c>
      <c r="CA106" s="90"/>
      <c r="CB106" s="90"/>
      <c r="CC106" s="90" t="s">
        <v>339</v>
      </c>
      <c r="CD106" s="718">
        <v>0.6525852277116394</v>
      </c>
      <c r="CE106" s="718">
        <v>7.8128440592880297</v>
      </c>
    </row>
    <row r="107" spans="1:84" s="84" customFormat="1" x14ac:dyDescent="0.25">
      <c r="A107" s="275" t="s">
        <v>31</v>
      </c>
      <c r="B107" s="294">
        <f t="shared" si="43"/>
        <v>355429</v>
      </c>
      <c r="C107" s="270">
        <f t="shared" si="44"/>
        <v>141524</v>
      </c>
      <c r="D107" s="277">
        <f t="shared" si="45"/>
        <v>496953</v>
      </c>
      <c r="E107" s="294">
        <f t="shared" si="46"/>
        <v>174520</v>
      </c>
      <c r="F107" s="270">
        <f t="shared" si="47"/>
        <v>109963</v>
      </c>
      <c r="G107" s="277">
        <f t="shared" si="48"/>
        <v>284483</v>
      </c>
      <c r="H107" s="294">
        <f t="shared" si="41"/>
        <v>65110</v>
      </c>
      <c r="I107" s="128">
        <f t="shared" si="49"/>
        <v>1.6744522927226</v>
      </c>
      <c r="J107" s="128">
        <f t="shared" si="50"/>
        <v>0.53508243868785998</v>
      </c>
      <c r="K107" s="291">
        <f t="shared" si="0"/>
        <v>1.1393698540347401</v>
      </c>
      <c r="L107" s="299">
        <f t="shared" si="51"/>
        <v>15.095362590645886</v>
      </c>
      <c r="M107" s="128">
        <f t="shared" si="52"/>
        <v>10.796452844093258</v>
      </c>
      <c r="N107" s="291">
        <f t="shared" si="53"/>
        <v>4.2989097465526287</v>
      </c>
      <c r="O107" s="304">
        <f t="shared" si="54"/>
        <v>15.880596022860633</v>
      </c>
      <c r="P107" s="305">
        <f t="shared" si="55"/>
        <v>11.358064774353576</v>
      </c>
      <c r="Q107" s="306">
        <f t="shared" si="56"/>
        <v>4.5225312485070583</v>
      </c>
      <c r="R107" s="304">
        <f t="shared" si="5"/>
        <v>7.6325142067270768</v>
      </c>
      <c r="S107" s="305">
        <f t="shared" si="6"/>
        <v>5.4589003225311012</v>
      </c>
      <c r="T107" s="306">
        <f t="shared" si="7"/>
        <v>2.173613884195976</v>
      </c>
      <c r="U107" s="304">
        <f t="shared" si="57"/>
        <v>8.6414088170807304</v>
      </c>
      <c r="V107" s="305">
        <f t="shared" si="58"/>
        <v>5.3011908154685052</v>
      </c>
      <c r="W107" s="305">
        <f t="shared" si="59"/>
        <v>3.3402180016122118</v>
      </c>
      <c r="X107" s="299">
        <f t="shared" si="60"/>
        <v>9.0909192587054797</v>
      </c>
      <c r="Y107" s="128">
        <f t="shared" si="61"/>
        <v>5.5769491640248425</v>
      </c>
      <c r="Z107" s="291">
        <f t="shared" si="62"/>
        <v>3.5139700946806314</v>
      </c>
      <c r="AA107" s="299">
        <f t="shared" si="1"/>
        <v>4.3692673936415298</v>
      </c>
      <c r="AB107" s="128">
        <f t="shared" si="2"/>
        <v>2.6803870373214558</v>
      </c>
      <c r="AC107" s="291">
        <f t="shared" si="3"/>
        <v>1.6888803563200738</v>
      </c>
      <c r="AD107" s="15">
        <f t="shared" si="8"/>
        <v>0.68044330614052029</v>
      </c>
      <c r="AI107" s="84">
        <f t="shared" si="9"/>
        <v>176995</v>
      </c>
      <c r="AJ107" s="84">
        <f t="shared" si="10"/>
        <v>114421</v>
      </c>
      <c r="AK107" s="84">
        <f t="shared" si="11"/>
        <v>291416</v>
      </c>
      <c r="AL107" s="84">
        <f t="shared" si="12"/>
        <v>65648</v>
      </c>
      <c r="AM107" s="15">
        <f t="shared" si="13"/>
        <v>1.6884742152415</v>
      </c>
      <c r="AN107" s="15">
        <f t="shared" si="14"/>
        <v>0.52177163984718</v>
      </c>
      <c r="AO107" s="15">
        <f t="shared" si="15"/>
        <v>1.1667025753943201</v>
      </c>
      <c r="AY107" s="128">
        <f t="shared" si="16"/>
        <v>8.7734615193091372</v>
      </c>
      <c r="AZ107" s="128">
        <f t="shared" si="17"/>
        <v>5.3286669970424434</v>
      </c>
      <c r="BA107" s="128">
        <f t="shared" si="18"/>
        <v>3.4447945222666934</v>
      </c>
      <c r="BH107" s="267">
        <f t="shared" si="19"/>
        <v>0.69098039215686113</v>
      </c>
      <c r="BI107" s="267">
        <f t="shared" si="20"/>
        <v>0.30901960784313887</v>
      </c>
      <c r="BK107" s="86" t="s">
        <v>339</v>
      </c>
      <c r="BL107" s="265">
        <v>0.34836813186922888</v>
      </c>
      <c r="BM107" s="265">
        <v>3.66</v>
      </c>
      <c r="BO107" s="92" t="s">
        <v>339</v>
      </c>
      <c r="BP107" s="718">
        <v>0.79</v>
      </c>
      <c r="BQ107" s="718">
        <v>3.66</v>
      </c>
      <c r="BT107" s="86" t="s">
        <v>305</v>
      </c>
      <c r="BU107" s="265">
        <v>0.63633294274194996</v>
      </c>
      <c r="BV107" s="86">
        <v>3.7052898775019152</v>
      </c>
      <c r="BX107" s="86" t="s">
        <v>343</v>
      </c>
      <c r="BY107" s="90">
        <v>0.79848411051766999</v>
      </c>
      <c r="BZ107" s="90">
        <v>1.2406839854187801</v>
      </c>
      <c r="CA107" s="90"/>
      <c r="CB107" s="90"/>
      <c r="CC107" s="90" t="s">
        <v>305</v>
      </c>
      <c r="CD107" s="718">
        <v>0.49813432835820642</v>
      </c>
      <c r="CE107" s="718">
        <v>3.7052898775019152</v>
      </c>
    </row>
    <row r="108" spans="1:84" s="84" customFormat="1" x14ac:dyDescent="0.25">
      <c r="A108" s="275" t="s">
        <v>244</v>
      </c>
      <c r="B108" s="294">
        <f>IFERROR(H158+I158," ")</f>
        <v>75896</v>
      </c>
      <c r="C108" s="270">
        <f>IFERROR(F158-H158-I158," ")</f>
        <v>6511</v>
      </c>
      <c r="D108" s="277">
        <f>IFERROR(F158," ")</f>
        <v>82407</v>
      </c>
      <c r="E108" s="294">
        <f>IFERROR(J158+K158," ")</f>
        <v>47967</v>
      </c>
      <c r="F108" s="270">
        <f>IFERROR(M158-J158-K158," ")</f>
        <v>5003</v>
      </c>
      <c r="G108" s="277">
        <f>IFERROR(M158+0," ")</f>
        <v>52970</v>
      </c>
      <c r="H108" s="294">
        <f t="shared" si="41"/>
        <v>42247.199999999997</v>
      </c>
      <c r="I108" s="128">
        <f>IFERROR(C158+0," ")</f>
        <v>0.62915953347886999</v>
      </c>
      <c r="J108" s="128">
        <f>IFERROR(O158+P158," ")</f>
        <v>0.48535766776</v>
      </c>
      <c r="K108" s="291">
        <f t="shared" si="0"/>
        <v>0.14380186571886999</v>
      </c>
      <c r="L108" s="299">
        <f>IFERROR(D108/Q158," ")</f>
        <v>4.2288610956120207</v>
      </c>
      <c r="M108" s="128">
        <f>IFERROR(B108/Q158," ")</f>
        <v>3.8947376037541708</v>
      </c>
      <c r="N108" s="291">
        <f>IFERROR(C108/Q158," ")</f>
        <v>0.33412349185785029</v>
      </c>
      <c r="O108" s="304">
        <f>IFERROR(D108/R158," ")</f>
        <v>4.5569623781468893</v>
      </c>
      <c r="P108" s="305">
        <f>IFERROR(B108/R158," ")</f>
        <v>4.1969155126607722</v>
      </c>
      <c r="Q108" s="306">
        <f>IFERROR(C108/R158," ")</f>
        <v>0.36004686548611642</v>
      </c>
      <c r="R108" s="304">
        <f t="shared" si="5"/>
        <v>1.9505908083849346</v>
      </c>
      <c r="S108" s="305">
        <f t="shared" si="6"/>
        <v>1.7964740858565775</v>
      </c>
      <c r="T108" s="306">
        <f t="shared" si="7"/>
        <v>0.15411672252835693</v>
      </c>
      <c r="U108" s="304">
        <f>IFERROR(D158+0," ")</f>
        <v>2.7182493263262701</v>
      </c>
      <c r="V108" s="305">
        <f>IFERROR(E108/Q158," ")</f>
        <v>2.4615115241814629</v>
      </c>
      <c r="W108" s="305">
        <f>IFERROR(F108/Q158," ")</f>
        <v>0.25673780214480496</v>
      </c>
      <c r="X108" s="299">
        <f>IFERROR(E158+0," ")</f>
        <v>2.9291479749346601</v>
      </c>
      <c r="Y108" s="128">
        <f>IFERROR(E108/R158," ")</f>
        <v>2.6524908611231064</v>
      </c>
      <c r="Z108" s="291">
        <f>IFERROR(F108/R158," ")</f>
        <v>0.27665711381155589</v>
      </c>
      <c r="AA108" s="299">
        <f t="shared" si="1"/>
        <v>1.2538109034444886</v>
      </c>
      <c r="AB108" s="128">
        <f t="shared" si="2"/>
        <v>1.1353888541725843</v>
      </c>
      <c r="AC108" s="291">
        <f t="shared" si="3"/>
        <v>0.11842204927190442</v>
      </c>
      <c r="AD108" s="15">
        <f t="shared" si="8"/>
        <v>0.2285618480955586</v>
      </c>
      <c r="AI108" s="84">
        <f t="shared" si="9"/>
        <v>49442</v>
      </c>
      <c r="AJ108" s="84" t="str">
        <f t="shared" si="10"/>
        <v xml:space="preserve"> </v>
      </c>
      <c r="AL108" s="84">
        <f t="shared" si="12"/>
        <v>42706</v>
      </c>
      <c r="AM108" s="15"/>
      <c r="AN108" s="15">
        <f t="shared" si="14"/>
        <v>0.40826246050742998</v>
      </c>
      <c r="AO108" s="690">
        <v>0</v>
      </c>
      <c r="AY108" s="128">
        <f t="shared" si="16"/>
        <v>0</v>
      </c>
      <c r="AZ108" s="128">
        <f t="shared" si="17"/>
        <v>2.5092456174986411</v>
      </c>
      <c r="BA108" s="690">
        <v>0</v>
      </c>
      <c r="BH108" s="721">
        <f>K108/I108</f>
        <v>0.2285618480955586</v>
      </c>
      <c r="BI108" s="722">
        <v>0</v>
      </c>
      <c r="BK108" s="86" t="s">
        <v>305</v>
      </c>
      <c r="BL108" s="265">
        <f>BP108/BY97</f>
        <v>0.50186567164179363</v>
      </c>
      <c r="BM108" s="265">
        <v>4.7013355434970538</v>
      </c>
      <c r="BO108" s="92" t="s">
        <v>305</v>
      </c>
      <c r="BP108" s="718">
        <v>0.64109948163889996</v>
      </c>
      <c r="BQ108" s="718">
        <v>4.7013355434970538</v>
      </c>
      <c r="BT108" s="86" t="s">
        <v>306</v>
      </c>
      <c r="BU108" s="86">
        <v>0.46903065035301006</v>
      </c>
      <c r="BV108" s="86">
        <v>1.8615136876006442</v>
      </c>
      <c r="BX108" s="86" t="s">
        <v>43</v>
      </c>
      <c r="BY108" s="90">
        <v>0.78965333622759004</v>
      </c>
      <c r="BZ108" s="90">
        <v>5.1298406149662625</v>
      </c>
      <c r="CA108" s="90"/>
      <c r="CB108" s="90"/>
      <c r="CC108" s="90" t="s">
        <v>306</v>
      </c>
      <c r="CD108" s="718">
        <v>0.46729639493485892</v>
      </c>
      <c r="CE108" s="718">
        <v>1.8615136876006442</v>
      </c>
    </row>
    <row r="109" spans="1:84" s="84" customFormat="1" x14ac:dyDescent="0.25">
      <c r="A109" s="275" t="s">
        <v>46</v>
      </c>
      <c r="B109" s="294">
        <f>IFERROR(H160+I160," ")</f>
        <v>22089</v>
      </c>
      <c r="C109" s="270">
        <f>IFERROR(F160-H160-I160," ")</f>
        <v>5164</v>
      </c>
      <c r="D109" s="277">
        <f>IFERROR(F160," ")</f>
        <v>27253</v>
      </c>
      <c r="E109" s="294">
        <f>IFERROR(J160+K160," ")</f>
        <v>13139</v>
      </c>
      <c r="F109" s="270">
        <f>IFERROR(M160-J160-K160," ")</f>
        <v>4320</v>
      </c>
      <c r="G109" s="277">
        <f>IFERROR(M160+0," ")</f>
        <v>17459</v>
      </c>
      <c r="H109" s="294">
        <f t="shared" si="41"/>
        <v>19819.7</v>
      </c>
      <c r="I109" s="128">
        <f>IFERROR(C160+0," ")</f>
        <v>0.48894948648064002</v>
      </c>
      <c r="J109" s="128">
        <f>IFERROR(O160+P160," ")</f>
        <v>0.27234814324287998</v>
      </c>
      <c r="K109" s="291">
        <f t="shared" si="0"/>
        <v>0.21660134323776004</v>
      </c>
      <c r="L109" s="299">
        <f>IFERROR(D109/Q160," ")</f>
        <v>2.9754457218346384</v>
      </c>
      <c r="M109" s="128">
        <f>IFERROR(B109/Q160," ")</f>
        <v>2.4116471782778164</v>
      </c>
      <c r="N109" s="291">
        <f>IFERROR(C109/Q160," ")</f>
        <v>0.56379854355682202</v>
      </c>
      <c r="O109" s="304">
        <f>IFERROR(D109/R160," ")</f>
        <v>3.1965703695884207</v>
      </c>
      <c r="P109" s="305">
        <f>IFERROR(B109/R160," ")</f>
        <v>2.5908723037404551</v>
      </c>
      <c r="Q109" s="306">
        <f>IFERROR(C109/R160," ")</f>
        <v>0.60569806584796548</v>
      </c>
      <c r="R109" s="304">
        <f t="shared" si="5"/>
        <v>1.3750460400510602</v>
      </c>
      <c r="S109" s="305">
        <f t="shared" si="6"/>
        <v>1.1144971921875708</v>
      </c>
      <c r="T109" s="306">
        <f t="shared" si="7"/>
        <v>0.26054884786348936</v>
      </c>
      <c r="U109" s="304">
        <f>IFERROR(D160+0," ")</f>
        <v>1.9061500332994901</v>
      </c>
      <c r="V109" s="305">
        <f>IFERROR(E109/Q160," ")</f>
        <v>1.4344982695184132</v>
      </c>
      <c r="W109" s="305">
        <f>IFERROR(F109/Q160," ")</f>
        <v>0.47165176378107498</v>
      </c>
      <c r="X109" s="299">
        <f>IFERROR(E160+0," ")</f>
        <v>2.0478083910998501</v>
      </c>
      <c r="Y109" s="128">
        <f>IFERROR(E109/R160," ")</f>
        <v>1.5411051291976023</v>
      </c>
      <c r="Z109" s="291">
        <f>IFERROR(F109/R160," ")</f>
        <v>0.50670326190224846</v>
      </c>
      <c r="AA109" s="299">
        <f t="shared" si="1"/>
        <v>0.88089123447882656</v>
      </c>
      <c r="AB109" s="128">
        <f t="shared" si="2"/>
        <v>0.66292628041796797</v>
      </c>
      <c r="AC109" s="291">
        <f t="shared" si="3"/>
        <v>0.21796495406085864</v>
      </c>
      <c r="AD109" s="15">
        <f t="shared" si="8"/>
        <v>0.4429932932271039</v>
      </c>
      <c r="AI109" s="84">
        <f t="shared" si="9"/>
        <v>13069</v>
      </c>
      <c r="AJ109" s="84">
        <f t="shared" si="10"/>
        <v>4977</v>
      </c>
      <c r="AK109" s="84">
        <f t="shared" si="11"/>
        <v>18046</v>
      </c>
      <c r="AL109" s="84">
        <f t="shared" si="12"/>
        <v>19760.310000000001</v>
      </c>
      <c r="AM109" s="15">
        <f t="shared" si="13"/>
        <v>0.48406327694092999</v>
      </c>
      <c r="AN109" s="15">
        <f t="shared" si="14"/>
        <v>0.21579457859540002</v>
      </c>
      <c r="AO109" s="15">
        <f t="shared" si="15"/>
        <v>0.26826869834552997</v>
      </c>
      <c r="AY109" s="128">
        <f t="shared" si="16"/>
        <v>2.0098901833247944</v>
      </c>
      <c r="AZ109" s="128">
        <f t="shared" si="17"/>
        <v>1.4555721381952642</v>
      </c>
      <c r="BA109" s="128">
        <f t="shared" si="18"/>
        <v>0.5543180451295302</v>
      </c>
      <c r="BH109" s="267">
        <f t="shared" si="19"/>
        <v>0.55420171519903727</v>
      </c>
      <c r="BI109" s="267">
        <f t="shared" si="20"/>
        <v>0.44579828480096279</v>
      </c>
      <c r="BK109" s="86" t="s">
        <v>306</v>
      </c>
      <c r="BL109" s="265">
        <f>BP109/BY104</f>
        <v>0.53270360506514103</v>
      </c>
      <c r="BM109" s="265">
        <v>3.0908672647803082</v>
      </c>
      <c r="BO109" s="92" t="s">
        <v>306</v>
      </c>
      <c r="BP109" s="718">
        <v>0.53468060322597999</v>
      </c>
      <c r="BQ109" s="718">
        <v>3.0908672647803082</v>
      </c>
      <c r="BT109" s="86" t="s">
        <v>307</v>
      </c>
      <c r="BU109" s="265">
        <v>2.4444841283419603</v>
      </c>
      <c r="BV109" s="86">
        <v>4.5943319895213222</v>
      </c>
      <c r="BX109" s="86" t="s">
        <v>309</v>
      </c>
      <c r="BY109" s="90">
        <v>0.62915953347886999</v>
      </c>
      <c r="BZ109" s="90">
        <v>4.2288610956120207</v>
      </c>
      <c r="CA109" s="90"/>
      <c r="CB109" s="90"/>
      <c r="CC109" s="90" t="s">
        <v>307</v>
      </c>
      <c r="CD109" s="718">
        <v>0.72444241501642137</v>
      </c>
      <c r="CE109" s="718">
        <v>4.5943319895213222</v>
      </c>
    </row>
    <row r="110" spans="1:84" s="84" customFormat="1" x14ac:dyDescent="0.25">
      <c r="A110" s="275" t="s">
        <v>40</v>
      </c>
      <c r="B110" s="294">
        <f>IFERROR(H161+I161," ")</f>
        <v>180761</v>
      </c>
      <c r="C110" s="270">
        <f>IFERROR(F161-H161-I161," ")</f>
        <v>198650</v>
      </c>
      <c r="D110" s="277">
        <f>IFERROR(F161," ")</f>
        <v>379411</v>
      </c>
      <c r="E110" s="294">
        <f>IFERROR(J161+K161," ")</f>
        <v>239343</v>
      </c>
      <c r="F110" s="270">
        <f>IFERROR(M161-J161-K161," ")</f>
        <v>209837</v>
      </c>
      <c r="G110" s="277">
        <f>IFERROR(M161+0," ")</f>
        <v>449180</v>
      </c>
      <c r="H110" s="294">
        <f t="shared" si="41"/>
        <v>146300</v>
      </c>
      <c r="I110" s="128">
        <f>IFERROR(C161+0," ")</f>
        <v>1.09893106522767</v>
      </c>
      <c r="J110" s="128">
        <f>IFERROR(O161+P161," ")</f>
        <v>0.44680211574359996</v>
      </c>
      <c r="K110" s="291">
        <f t="shared" si="0"/>
        <v>0.65212894948407008</v>
      </c>
      <c r="L110" s="299">
        <f>IFERROR(D110/Q161," ")</f>
        <v>4.954074257594435</v>
      </c>
      <c r="M110" s="128">
        <f>IFERROR(B110/Q161," ")</f>
        <v>2.3602463209475415</v>
      </c>
      <c r="N110" s="291">
        <f>IFERROR(C110/Q161," ")</f>
        <v>2.5938279366468935</v>
      </c>
      <c r="O110" s="304">
        <f>IFERROR(D110/R161," ")</f>
        <v>5.2459902660251094</v>
      </c>
      <c r="P110" s="305">
        <f>IFERROR(B110/R161," ")</f>
        <v>2.4993224932249323</v>
      </c>
      <c r="Q110" s="306">
        <f>IFERROR(C110/R161," ")</f>
        <v>2.7466677728001772</v>
      </c>
      <c r="R110" s="304">
        <f t="shared" si="5"/>
        <v>2.5933766233766233</v>
      </c>
      <c r="S110" s="305">
        <f t="shared" si="6"/>
        <v>1.2355502392344497</v>
      </c>
      <c r="T110" s="306">
        <f t="shared" si="7"/>
        <v>1.3578263841421736</v>
      </c>
      <c r="U110" s="304">
        <f>IFERROR(D161+0," ")</f>
        <v>5.8650673676468799</v>
      </c>
      <c r="V110" s="305">
        <f>IFERROR(E110/Q161," ")</f>
        <v>3.1251676810514848</v>
      </c>
      <c r="W110" s="305">
        <f>IFERROR(F110/Q161," ")</f>
        <v>2.7398996865953897</v>
      </c>
      <c r="X110" s="299">
        <f>IFERROR(E161+0," ")</f>
        <v>6.2106631270394397</v>
      </c>
      <c r="Y110" s="128">
        <f>IFERROR(E110/R161," ")</f>
        <v>3.3093164094906253</v>
      </c>
      <c r="Z110" s="291">
        <f>IFERROR(F110/R161," ")</f>
        <v>2.9013467175488081</v>
      </c>
      <c r="AA110" s="299">
        <f t="shared" si="1"/>
        <v>3.0702665755297334</v>
      </c>
      <c r="AB110" s="128">
        <f t="shared" si="2"/>
        <v>1.6359740259740261</v>
      </c>
      <c r="AC110" s="291">
        <f t="shared" si="3"/>
        <v>1.4342925495557075</v>
      </c>
      <c r="AD110" s="15">
        <f t="shared" si="8"/>
        <v>0.5934211618168842</v>
      </c>
      <c r="AI110" s="84">
        <f t="shared" si="9"/>
        <v>228980</v>
      </c>
      <c r="AJ110" s="84">
        <f t="shared" si="10"/>
        <v>199904</v>
      </c>
      <c r="AK110" s="84">
        <f t="shared" si="11"/>
        <v>428884</v>
      </c>
      <c r="AL110" s="84">
        <f t="shared" si="12"/>
        <v>146282.70000000001</v>
      </c>
      <c r="AM110" s="15">
        <f t="shared" si="13"/>
        <v>1.0969028069659199</v>
      </c>
      <c r="AN110" s="15">
        <f t="shared" si="14"/>
        <v>0.45059490730175</v>
      </c>
      <c r="AO110" s="15">
        <f t="shared" si="15"/>
        <v>0.6463078996641699</v>
      </c>
      <c r="AY110" s="128">
        <f t="shared" si="16"/>
        <v>5.5966284438870453</v>
      </c>
      <c r="AZ110" s="128">
        <f t="shared" si="17"/>
        <v>2.9880246898491332</v>
      </c>
      <c r="BA110" s="128">
        <f t="shared" si="18"/>
        <v>2.6086037540379121</v>
      </c>
      <c r="BH110" s="267">
        <f t="shared" si="19"/>
        <v>0.58921163804100862</v>
      </c>
      <c r="BI110" s="267">
        <f t="shared" si="20"/>
        <v>0.41078836195899143</v>
      </c>
      <c r="BK110" s="86" t="s">
        <v>307</v>
      </c>
      <c r="BL110" s="265">
        <f>BP110/BY79</f>
        <v>0.27555758498357863</v>
      </c>
      <c r="BM110" s="265">
        <v>4.2159447134042241</v>
      </c>
      <c r="BO110" s="92" t="s">
        <v>307</v>
      </c>
      <c r="BP110" s="718">
        <v>0.92981323149243</v>
      </c>
      <c r="BQ110" s="718">
        <v>4.2159447134042241</v>
      </c>
      <c r="BT110" s="86" t="s">
        <v>308</v>
      </c>
      <c r="BU110" s="265">
        <v>0.44079912494071005</v>
      </c>
      <c r="BV110" s="86">
        <v>1.7207695936383853</v>
      </c>
      <c r="BX110" s="86" t="s">
        <v>46</v>
      </c>
      <c r="BY110" s="90">
        <v>0.48406327694092999</v>
      </c>
      <c r="BZ110" s="90">
        <v>2.0098901833247944</v>
      </c>
      <c r="CA110" s="90"/>
      <c r="CB110" s="90"/>
      <c r="CC110" s="90" t="s">
        <v>308</v>
      </c>
      <c r="CD110" s="718">
        <v>0.50005402370467666</v>
      </c>
      <c r="CE110" s="718">
        <v>1.7207695936383853</v>
      </c>
    </row>
    <row r="111" spans="1:84" s="84" customFormat="1" x14ac:dyDescent="0.25">
      <c r="A111" s="275" t="s">
        <v>245</v>
      </c>
      <c r="B111" s="294">
        <f>IFERROR(H163+I163," ")</f>
        <v>45284</v>
      </c>
      <c r="C111" s="270">
        <f>IFERROR(F163-H163-I163," ")</f>
        <v>6593</v>
      </c>
      <c r="D111" s="277">
        <f>IFERROR(F163," ")</f>
        <v>51877</v>
      </c>
      <c r="E111" s="294">
        <f>IFERROR(J163+K163," ")</f>
        <v>21147.899999999998</v>
      </c>
      <c r="F111" s="270">
        <f>IFERROR(M163-J163-K163," ")</f>
        <v>5011.5000000000036</v>
      </c>
      <c r="G111" s="277">
        <f>IFERROR(M163+0," ")</f>
        <v>26159.4</v>
      </c>
      <c r="H111" s="294">
        <f t="shared" si="41"/>
        <v>54795</v>
      </c>
      <c r="I111" s="128">
        <f>IFERROR(C163+0," ")</f>
        <v>0.79848411051766999</v>
      </c>
      <c r="J111" s="128">
        <f>IFERROR(O163+P163," ")</f>
        <v>0.43534794801686999</v>
      </c>
      <c r="K111" s="291">
        <f t="shared" si="0"/>
        <v>0.3631361625008</v>
      </c>
      <c r="L111" s="299">
        <f>IFERROR(D111/Q163," ")</f>
        <v>2.4604143486307106</v>
      </c>
      <c r="M111" s="128">
        <f>IFERROR(B111/Q163," ")</f>
        <v>2.1477225622798755</v>
      </c>
      <c r="N111" s="291">
        <f>IFERROR(C111/Q163," ")</f>
        <v>0.31269178635083517</v>
      </c>
      <c r="O111" s="304">
        <f>IFERROR(D111/R163," ")</f>
        <v>3.2957175429602059</v>
      </c>
      <c r="P111" s="305">
        <f>IFERROR(B111/R163," ")</f>
        <v>2.876867845392177</v>
      </c>
      <c r="Q111" s="306">
        <f>IFERROR(C111/R163," ")</f>
        <v>0.41884969756802892</v>
      </c>
      <c r="R111" s="304">
        <f t="shared" si="5"/>
        <v>0.94674696596404784</v>
      </c>
      <c r="S111" s="305">
        <f t="shared" si="6"/>
        <v>0.82642576877452323</v>
      </c>
      <c r="T111" s="306">
        <f t="shared" si="7"/>
        <v>0.1203211971895246</v>
      </c>
      <c r="U111" s="304">
        <f>IFERROR(D163+0," ")</f>
        <v>1.2406839854187801</v>
      </c>
      <c r="V111" s="305">
        <f>IFERROR(E111/Q163," ")</f>
        <v>1.0029993369587178</v>
      </c>
      <c r="W111" s="305">
        <f>IFERROR(F111/Q163," ")</f>
        <v>0.23768464846006546</v>
      </c>
      <c r="X111" s="299">
        <f>IFERROR(E163+0," ")</f>
        <v>1.66189242811483</v>
      </c>
      <c r="Y111" s="128">
        <f>IFERROR(E111/R163," ")</f>
        <v>1.3435145638099375</v>
      </c>
      <c r="Z111" s="291">
        <f>IFERROR(F111/R163," ")</f>
        <v>0.3183778643048959</v>
      </c>
      <c r="AA111" s="299">
        <f t="shared" si="1"/>
        <v>0.47740487270736381</v>
      </c>
      <c r="AB111" s="128">
        <f t="shared" si="2"/>
        <v>0.3859457979742677</v>
      </c>
      <c r="AC111" s="291">
        <f t="shared" si="3"/>
        <v>9.1459074733096155E-2</v>
      </c>
      <c r="AD111" s="15">
        <f t="shared" si="8"/>
        <v>0.45478195209842437</v>
      </c>
      <c r="AI111" s="84" t="str">
        <f t="shared" si="9"/>
        <v xml:space="preserve"> </v>
      </c>
      <c r="AJ111" s="84" t="str">
        <f t="shared" si="10"/>
        <v xml:space="preserve"> </v>
      </c>
      <c r="AK111" s="84" t="str">
        <f t="shared" si="11"/>
        <v>..</v>
      </c>
      <c r="AL111" s="84">
        <f t="shared" si="12"/>
        <v>55705.4</v>
      </c>
      <c r="AM111" s="15"/>
      <c r="AN111" s="15" t="str">
        <f t="shared" si="14"/>
        <v xml:space="preserve"> </v>
      </c>
      <c r="AO111" s="690">
        <v>0</v>
      </c>
      <c r="AY111" s="128" t="str">
        <f t="shared" si="16"/>
        <v xml:space="preserve"> </v>
      </c>
      <c r="AZ111" s="690">
        <v>0</v>
      </c>
      <c r="BA111" s="690">
        <v>0</v>
      </c>
      <c r="BH111" s="721">
        <f>K111/I111</f>
        <v>0.45478195209842437</v>
      </c>
      <c r="BI111" s="722">
        <v>0</v>
      </c>
      <c r="BK111" s="86" t="s">
        <v>308</v>
      </c>
      <c r="BL111" s="265">
        <f>BU110/BY106</f>
        <v>0.50005402370467666</v>
      </c>
      <c r="BM111" s="265">
        <v>1.6796235944804332</v>
      </c>
      <c r="BO111" s="92" t="s">
        <v>308</v>
      </c>
      <c r="BP111" s="718">
        <v>0.44070388082459999</v>
      </c>
      <c r="BQ111" s="718">
        <v>1.6796235944804332</v>
      </c>
      <c r="BT111" s="86" t="s">
        <v>309</v>
      </c>
      <c r="BU111" s="265">
        <v>0.14380186571886999</v>
      </c>
      <c r="BV111" s="86">
        <v>0.33412349185785029</v>
      </c>
      <c r="BX111" s="86" t="s">
        <v>87</v>
      </c>
      <c r="BY111" s="90">
        <v>0.44289879184912001</v>
      </c>
      <c r="BZ111" s="90">
        <v>3.1877842059552681</v>
      </c>
      <c r="CA111" s="90"/>
      <c r="CB111" s="90"/>
      <c r="CC111" s="718" t="s">
        <v>244</v>
      </c>
      <c r="CD111" s="718">
        <v>0.2285618480955586</v>
      </c>
      <c r="CE111" s="718">
        <v>0.33412349185785029</v>
      </c>
    </row>
    <row r="112" spans="1:84" s="84" customFormat="1" ht="15.75" thickBot="1" x14ac:dyDescent="0.3">
      <c r="A112" s="278" t="s">
        <v>217</v>
      </c>
      <c r="B112" s="295">
        <f>IFERROR(H164+I164," ")</f>
        <v>70842</v>
      </c>
      <c r="C112" s="280">
        <f>IFERROR(F164-H164-I164," ")</f>
        <v>112728.79759999999</v>
      </c>
      <c r="D112" s="281">
        <f>IFERROR(F164," ")</f>
        <v>183570.79759999999</v>
      </c>
      <c r="E112" s="295">
        <f>IFERROR(J164+K164," ")</f>
        <v>44714.772796999998</v>
      </c>
      <c r="F112" s="280">
        <f>IFERROR(M164-J164-K164," ")</f>
        <v>100666.05441299998</v>
      </c>
      <c r="G112" s="281">
        <f>IFERROR(M164+0," ")</f>
        <v>145380.82720999999</v>
      </c>
      <c r="H112" s="295">
        <f t="shared" si="41"/>
        <v>23492</v>
      </c>
      <c r="I112" s="279">
        <f>IFERROR(C164+0," ")</f>
        <v>3.0457834092327598</v>
      </c>
      <c r="J112" s="279">
        <f>IFERROR(O164+P164," ")</f>
        <v>0.66657185415375997</v>
      </c>
      <c r="K112" s="292">
        <f t="shared" si="0"/>
        <v>2.3792115550789998</v>
      </c>
      <c r="L112" s="300">
        <f>IFERROR(D112/Q164," ")</f>
        <v>15.773397284756831</v>
      </c>
      <c r="M112" s="279">
        <f>IFERROR(B112/Q164," ")</f>
        <v>6.0871283725726073</v>
      </c>
      <c r="N112" s="292">
        <f>IFERROR(C112/Q164," ")</f>
        <v>9.6862689121842234</v>
      </c>
      <c r="O112" s="307">
        <f>IFERROR(D112/R164," ")</f>
        <v>16.393177138774782</v>
      </c>
      <c r="P112" s="308">
        <f>IFERROR(B112/R164," ")</f>
        <v>6.3263082693338095</v>
      </c>
      <c r="Q112" s="309">
        <f>IFERROR(C112/R164," ")</f>
        <v>10.06686886944097</v>
      </c>
      <c r="R112" s="307">
        <f t="shared" si="5"/>
        <v>7.8141834496849985</v>
      </c>
      <c r="S112" s="308">
        <f t="shared" si="6"/>
        <v>3.015579771837221</v>
      </c>
      <c r="T112" s="309">
        <f t="shared" si="7"/>
        <v>4.7986036778477779</v>
      </c>
      <c r="U112" s="307">
        <f>IFERROR(D164+0," ")</f>
        <v>12.4919081637738</v>
      </c>
      <c r="V112" s="308">
        <f>IFERROR(E112/Q164," ")</f>
        <v>3.8421354869393363</v>
      </c>
      <c r="W112" s="308">
        <f>IFERROR(F112/Q164," ")</f>
        <v>8.6497726768345053</v>
      </c>
      <c r="X112" s="300">
        <f>IFERROR(E164+0," ")</f>
        <v>12.9827493489909</v>
      </c>
      <c r="Y112" s="279">
        <f>IFERROR(E112/R164," ")</f>
        <v>3.9931034824968741</v>
      </c>
      <c r="Z112" s="292">
        <f>IFERROR(F112/R164," ")</f>
        <v>8.9896458664940155</v>
      </c>
      <c r="AA112" s="300">
        <f t="shared" si="1"/>
        <v>6.188524911033543</v>
      </c>
      <c r="AB112" s="279">
        <f t="shared" si="2"/>
        <v>1.9034042566405585</v>
      </c>
      <c r="AC112" s="292">
        <f t="shared" si="3"/>
        <v>4.2851206543929834</v>
      </c>
      <c r="AD112" s="15">
        <f t="shared" si="8"/>
        <v>0.78114929245028919</v>
      </c>
      <c r="AI112" s="84">
        <f t="shared" si="9"/>
        <v>44465.177214247</v>
      </c>
      <c r="AJ112" s="84">
        <f t="shared" si="10"/>
        <v>103244.657020763</v>
      </c>
      <c r="AK112" s="84">
        <f t="shared" si="11"/>
        <v>147709.83423501</v>
      </c>
      <c r="AL112" s="84">
        <f t="shared" si="12"/>
        <v>23540</v>
      </c>
      <c r="AM112" s="15">
        <f t="shared" si="13"/>
        <v>3.1623906566315498</v>
      </c>
      <c r="AN112" s="15">
        <f t="shared" si="14"/>
        <v>0.69957597946601002</v>
      </c>
      <c r="AO112" s="15">
        <f t="shared" si="15"/>
        <v>2.4628146771655399</v>
      </c>
      <c r="AY112" s="128">
        <f t="shared" si="16"/>
        <v>12.595705144965464</v>
      </c>
      <c r="AZ112" s="128">
        <f t="shared" si="17"/>
        <v>3.7916924374730963</v>
      </c>
      <c r="BA112" s="128">
        <f t="shared" si="18"/>
        <v>8.8040127074923689</v>
      </c>
      <c r="BH112" s="267">
        <f t="shared" si="19"/>
        <v>0.77878255553310738</v>
      </c>
      <c r="BI112" s="267">
        <f t="shared" si="20"/>
        <v>0.22121744446689265</v>
      </c>
      <c r="BK112" s="86" t="s">
        <v>343</v>
      </c>
      <c r="BL112" s="265">
        <f>BP112/BY107</f>
        <v>0.54521804790157558</v>
      </c>
      <c r="BM112" s="265">
        <v>1.0029993369587178</v>
      </c>
      <c r="BO112" s="92" t="s">
        <v>343</v>
      </c>
      <c r="BP112" s="718">
        <v>0.43534794801686999</v>
      </c>
      <c r="BQ112" s="718">
        <v>1.0029993369587178</v>
      </c>
      <c r="BT112" s="86" t="s">
        <v>343</v>
      </c>
      <c r="BU112" s="265">
        <v>0.3631361625008</v>
      </c>
      <c r="BV112" s="86">
        <v>0.31269178635083517</v>
      </c>
      <c r="BX112" s="86" t="s">
        <v>45</v>
      </c>
      <c r="BY112" s="90">
        <v>0.36685112666843001</v>
      </c>
      <c r="BZ112" s="90">
        <v>1.0362430796414532</v>
      </c>
      <c r="CA112" s="90"/>
      <c r="CB112" s="90"/>
      <c r="CC112" s="90" t="s">
        <v>343</v>
      </c>
      <c r="CD112" s="710">
        <v>0.45478195209842437</v>
      </c>
      <c r="CE112" s="718">
        <v>0.31269178635083517</v>
      </c>
      <c r="CF112" s="90"/>
    </row>
    <row r="113" spans="1:85" s="84" customFormat="1" x14ac:dyDescent="0.25">
      <c r="CG113"/>
    </row>
    <row r="114" spans="1:85" s="84" customFormat="1" x14ac:dyDescent="0.25">
      <c r="CG114"/>
    </row>
    <row r="116" spans="1:85" x14ac:dyDescent="0.25">
      <c r="A116" t="s">
        <v>444</v>
      </c>
      <c r="T116" s="6" t="s">
        <v>313</v>
      </c>
    </row>
    <row r="117" spans="1:85" ht="15.75" thickBot="1" x14ac:dyDescent="0.3">
      <c r="A117" t="s">
        <v>103</v>
      </c>
      <c r="B117" s="312" t="s">
        <v>195</v>
      </c>
      <c r="D117" s="48"/>
      <c r="E117" s="48"/>
      <c r="F117" s="48"/>
      <c r="G117" s="48"/>
      <c r="H117" s="48"/>
      <c r="I117" s="48"/>
      <c r="J117" s="48"/>
      <c r="K117" s="48"/>
      <c r="L117" s="48"/>
      <c r="M117" s="48"/>
      <c r="N117" s="48"/>
      <c r="O117" s="48"/>
      <c r="P117" s="48"/>
      <c r="Q117" s="48"/>
      <c r="S117" s="84"/>
      <c r="T117" s="681">
        <v>19</v>
      </c>
      <c r="U117" s="681">
        <v>20</v>
      </c>
      <c r="V117" s="681">
        <v>21</v>
      </c>
      <c r="W117" s="681">
        <v>22</v>
      </c>
      <c r="X117" s="681">
        <v>23</v>
      </c>
      <c r="Y117" s="681">
        <v>24</v>
      </c>
      <c r="Z117" s="681">
        <v>25</v>
      </c>
      <c r="AA117" s="681">
        <v>26</v>
      </c>
      <c r="AB117" s="681">
        <v>27</v>
      </c>
      <c r="AC117" s="681">
        <v>28</v>
      </c>
      <c r="AD117" s="681">
        <v>29</v>
      </c>
      <c r="AE117" s="681">
        <v>30</v>
      </c>
      <c r="AF117" s="681">
        <v>31</v>
      </c>
      <c r="AG117" s="681">
        <v>32</v>
      </c>
      <c r="AH117" s="681">
        <v>33</v>
      </c>
      <c r="AI117" s="681">
        <v>34</v>
      </c>
      <c r="AJ117" s="681">
        <v>35</v>
      </c>
    </row>
    <row r="118" spans="1:85" ht="105" x14ac:dyDescent="0.25">
      <c r="A118" t="s">
        <v>100</v>
      </c>
      <c r="B118" s="284"/>
      <c r="C118" s="285" t="s">
        <v>8</v>
      </c>
      <c r="D118" s="286" t="s">
        <v>586</v>
      </c>
      <c r="E118" s="285" t="s">
        <v>101</v>
      </c>
      <c r="F118" s="285" t="s">
        <v>587</v>
      </c>
      <c r="G118" s="285" t="s">
        <v>588</v>
      </c>
      <c r="H118" s="285" t="s">
        <v>589</v>
      </c>
      <c r="I118" s="285" t="s">
        <v>590</v>
      </c>
      <c r="J118" s="285" t="s">
        <v>603</v>
      </c>
      <c r="K118" s="285" t="s">
        <v>604</v>
      </c>
      <c r="L118" s="285" t="s">
        <v>605</v>
      </c>
      <c r="M118" s="285" t="s">
        <v>606</v>
      </c>
      <c r="N118" s="285" t="s">
        <v>5</v>
      </c>
      <c r="O118" s="285" t="s">
        <v>6</v>
      </c>
      <c r="P118" s="285" t="s">
        <v>7</v>
      </c>
      <c r="Q118" s="286" t="s">
        <v>591</v>
      </c>
      <c r="R118" s="286" t="s">
        <v>592</v>
      </c>
      <c r="S118" s="286" t="s">
        <v>616</v>
      </c>
      <c r="T118" s="310" t="s">
        <v>8</v>
      </c>
      <c r="U118" s="311" t="s">
        <v>586</v>
      </c>
      <c r="V118" s="311" t="s">
        <v>101</v>
      </c>
      <c r="W118" s="311" t="s">
        <v>587</v>
      </c>
      <c r="X118" s="311" t="s">
        <v>588</v>
      </c>
      <c r="Y118" s="311" t="s">
        <v>589</v>
      </c>
      <c r="Z118" s="311" t="s">
        <v>590</v>
      </c>
      <c r="AA118" s="311" t="s">
        <v>603</v>
      </c>
      <c r="AB118" s="311" t="s">
        <v>604</v>
      </c>
      <c r="AC118" s="311" t="s">
        <v>605</v>
      </c>
      <c r="AD118" s="311" t="s">
        <v>606</v>
      </c>
      <c r="AE118" s="311" t="s">
        <v>5</v>
      </c>
      <c r="AF118" s="311" t="s">
        <v>6</v>
      </c>
      <c r="AG118" s="311" t="s">
        <v>7</v>
      </c>
      <c r="AH118" s="311" t="s">
        <v>591</v>
      </c>
      <c r="AI118" s="311" t="s">
        <v>592</v>
      </c>
      <c r="AJ118" s="287" t="s">
        <v>616</v>
      </c>
    </row>
    <row r="119" spans="1:85" ht="25.5" customHeight="1" x14ac:dyDescent="0.25">
      <c r="A119" t="s">
        <v>144</v>
      </c>
      <c r="B119" s="275"/>
      <c r="C119" s="269" t="s">
        <v>242</v>
      </c>
      <c r="D119" s="269" t="s">
        <v>205</v>
      </c>
      <c r="E119" s="269" t="s">
        <v>205</v>
      </c>
      <c r="F119" s="269" t="s">
        <v>145</v>
      </c>
      <c r="G119" s="269" t="s">
        <v>145</v>
      </c>
      <c r="H119" s="269" t="s">
        <v>145</v>
      </c>
      <c r="I119" s="269" t="s">
        <v>145</v>
      </c>
      <c r="J119" s="269" t="s">
        <v>607</v>
      </c>
      <c r="K119" s="269" t="s">
        <v>607</v>
      </c>
      <c r="L119" s="269" t="s">
        <v>607</v>
      </c>
      <c r="M119" s="269" t="s">
        <v>607</v>
      </c>
      <c r="N119" s="269" t="s">
        <v>242</v>
      </c>
      <c r="O119" s="269" t="s">
        <v>242</v>
      </c>
      <c r="P119" s="269" t="s">
        <v>242</v>
      </c>
      <c r="Q119" s="269" t="s">
        <v>593</v>
      </c>
      <c r="R119" s="269" t="s">
        <v>593</v>
      </c>
      <c r="S119" s="269" t="s">
        <v>593</v>
      </c>
      <c r="T119" s="293"/>
      <c r="U119" s="269" t="s">
        <v>205</v>
      </c>
      <c r="V119" s="269" t="s">
        <v>205</v>
      </c>
      <c r="W119" s="269" t="s">
        <v>145</v>
      </c>
      <c r="X119" s="269" t="s">
        <v>145</v>
      </c>
      <c r="Y119" s="269" t="s">
        <v>145</v>
      </c>
      <c r="Z119" s="269" t="s">
        <v>145</v>
      </c>
      <c r="AA119" s="269" t="s">
        <v>607</v>
      </c>
      <c r="AB119" s="269" t="s">
        <v>607</v>
      </c>
      <c r="AC119" s="269" t="s">
        <v>607</v>
      </c>
      <c r="AD119" s="269" t="s">
        <v>607</v>
      </c>
      <c r="AE119" s="269" t="s">
        <v>242</v>
      </c>
      <c r="AF119" s="269" t="s">
        <v>242</v>
      </c>
      <c r="AG119" s="269" t="s">
        <v>242</v>
      </c>
      <c r="AH119" s="269" t="s">
        <v>593</v>
      </c>
      <c r="AI119" s="269" t="s">
        <v>593</v>
      </c>
      <c r="AJ119" s="276" t="s">
        <v>593</v>
      </c>
    </row>
    <row r="120" spans="1:85" x14ac:dyDescent="0.25">
      <c r="A120" t="s">
        <v>157</v>
      </c>
      <c r="B120" s="275" t="s">
        <v>175</v>
      </c>
      <c r="C120" s="128">
        <v>1.8787011841379</v>
      </c>
      <c r="D120" s="128" t="s">
        <v>63</v>
      </c>
      <c r="E120" s="128" t="s">
        <v>63</v>
      </c>
      <c r="F120" s="48" t="s">
        <v>63</v>
      </c>
      <c r="G120" s="48" t="s">
        <v>63</v>
      </c>
      <c r="H120" s="48" t="s">
        <v>63</v>
      </c>
      <c r="I120" s="48" t="s">
        <v>63</v>
      </c>
      <c r="J120" s="288" t="s">
        <v>63</v>
      </c>
      <c r="K120" s="288" t="s">
        <v>63</v>
      </c>
      <c r="L120" s="288">
        <v>33015.699999999997</v>
      </c>
      <c r="M120" s="288" t="s">
        <v>63</v>
      </c>
      <c r="N120" s="128">
        <v>1.00381175268317</v>
      </c>
      <c r="O120" s="128">
        <v>0.57537822275674999</v>
      </c>
      <c r="P120" s="128">
        <v>0.23855088322274001</v>
      </c>
      <c r="Q120" s="270">
        <v>12598.334222503599</v>
      </c>
      <c r="R120" s="270">
        <v>11882.572</v>
      </c>
      <c r="S120" s="270">
        <v>24128.9</v>
      </c>
      <c r="T120" s="299" t="s">
        <v>63</v>
      </c>
      <c r="U120" s="128" t="s">
        <v>63</v>
      </c>
      <c r="V120" s="128" t="s">
        <v>63</v>
      </c>
      <c r="W120" s="270" t="s">
        <v>63</v>
      </c>
      <c r="X120" s="270" t="s">
        <v>63</v>
      </c>
      <c r="Y120" s="270" t="s">
        <v>63</v>
      </c>
      <c r="Z120" s="270" t="s">
        <v>63</v>
      </c>
      <c r="AA120" s="270" t="s">
        <v>63</v>
      </c>
      <c r="AB120" s="270" t="s">
        <v>63</v>
      </c>
      <c r="AC120" s="270" t="s">
        <v>63</v>
      </c>
      <c r="AD120" s="270" t="s">
        <v>63</v>
      </c>
      <c r="AE120" s="128" t="s">
        <v>63</v>
      </c>
      <c r="AF120" s="128" t="s">
        <v>63</v>
      </c>
      <c r="AG120" s="128" t="s">
        <v>63</v>
      </c>
      <c r="AH120" s="270">
        <v>12756.9317216536</v>
      </c>
      <c r="AI120" s="270">
        <v>12040.593999999999</v>
      </c>
      <c r="AJ120" s="277">
        <v>24485</v>
      </c>
    </row>
    <row r="121" spans="1:85" x14ac:dyDescent="0.25">
      <c r="A121" t="s">
        <v>19</v>
      </c>
      <c r="B121" s="275" t="s">
        <v>19</v>
      </c>
      <c r="C121" s="128">
        <v>3.0477080285800699</v>
      </c>
      <c r="D121" s="128">
        <v>9.8988821663233306</v>
      </c>
      <c r="E121" s="128">
        <v>10.1653069987119</v>
      </c>
      <c r="F121" s="270">
        <v>78051</v>
      </c>
      <c r="G121" s="270">
        <v>36984</v>
      </c>
      <c r="H121" s="270">
        <v>3747</v>
      </c>
      <c r="I121" s="270">
        <v>36699</v>
      </c>
      <c r="J121" s="288">
        <v>1682</v>
      </c>
      <c r="K121" s="288">
        <v>13658</v>
      </c>
      <c r="L121" s="288">
        <v>27872</v>
      </c>
      <c r="M121" s="288">
        <v>43562</v>
      </c>
      <c r="N121" s="128">
        <v>2.17667247220025</v>
      </c>
      <c r="O121" s="128">
        <v>0.71647487234652996</v>
      </c>
      <c r="P121" s="128">
        <v>0.13965821151113</v>
      </c>
      <c r="Q121" s="270">
        <v>4400.6989140855603</v>
      </c>
      <c r="R121" s="270">
        <v>4285.3599999999997</v>
      </c>
      <c r="S121" s="270">
        <v>8629.5190000000002</v>
      </c>
      <c r="T121" s="299">
        <v>3.0869473755955799</v>
      </c>
      <c r="U121" s="128">
        <v>10.005877781680301</v>
      </c>
      <c r="V121" s="128">
        <v>10.359837961095</v>
      </c>
      <c r="W121" s="270" t="s">
        <v>63</v>
      </c>
      <c r="X121" s="270" t="s">
        <v>63</v>
      </c>
      <c r="Y121" s="270" t="s">
        <v>63</v>
      </c>
      <c r="Z121" s="270" t="s">
        <v>63</v>
      </c>
      <c r="AA121" s="270">
        <v>1735</v>
      </c>
      <c r="AB121" s="270">
        <v>14088</v>
      </c>
      <c r="AC121" s="270">
        <v>28750</v>
      </c>
      <c r="AD121" s="270">
        <v>44933</v>
      </c>
      <c r="AE121" s="128">
        <v>2.2046979634014399</v>
      </c>
      <c r="AF121" s="128">
        <v>0.72569837291534001</v>
      </c>
      <c r="AG121" s="128">
        <v>0.14145608741790999</v>
      </c>
      <c r="AH121" s="270">
        <v>4490.6604878052403</v>
      </c>
      <c r="AI121" s="270">
        <v>4337.2299999999996</v>
      </c>
      <c r="AJ121" s="277">
        <v>8739.8060000000005</v>
      </c>
    </row>
    <row r="122" spans="1:85" x14ac:dyDescent="0.25">
      <c r="A122" t="s">
        <v>105</v>
      </c>
      <c r="B122" s="275" t="s">
        <v>21</v>
      </c>
      <c r="C122" s="128">
        <v>2.4652368997590899</v>
      </c>
      <c r="D122" s="128">
        <v>10.6919186120974</v>
      </c>
      <c r="E122" s="128">
        <v>11.5591783501793</v>
      </c>
      <c r="F122" s="270">
        <v>73709</v>
      </c>
      <c r="G122" s="270">
        <v>36947</v>
      </c>
      <c r="H122" s="270">
        <v>4501</v>
      </c>
      <c r="I122" s="270">
        <v>31909</v>
      </c>
      <c r="J122" s="288">
        <v>4041</v>
      </c>
      <c r="K122" s="288">
        <v>20362</v>
      </c>
      <c r="L122" s="288">
        <v>28474</v>
      </c>
      <c r="M122" s="288">
        <v>53178</v>
      </c>
      <c r="N122" s="128">
        <v>1.7241123568348899</v>
      </c>
      <c r="O122" s="128">
        <v>0.50114025307771004</v>
      </c>
      <c r="P122" s="128">
        <v>0.22643866802847001</v>
      </c>
      <c r="Q122" s="270">
        <v>4973.6629999999996</v>
      </c>
      <c r="R122" s="270">
        <v>4600.5</v>
      </c>
      <c r="S122" s="270">
        <v>11238</v>
      </c>
      <c r="T122" s="299">
        <v>2.4861651763722499</v>
      </c>
      <c r="U122" s="128">
        <v>10.753364933853</v>
      </c>
      <c r="V122" s="128">
        <v>11.543547798458601</v>
      </c>
      <c r="W122" s="270" t="s">
        <v>63</v>
      </c>
      <c r="X122" s="270" t="s">
        <v>63</v>
      </c>
      <c r="Y122" s="270" t="s">
        <v>63</v>
      </c>
      <c r="Z122" s="270" t="s">
        <v>63</v>
      </c>
      <c r="AA122" s="270">
        <v>4208</v>
      </c>
      <c r="AB122" s="270">
        <v>21080</v>
      </c>
      <c r="AC122" s="270">
        <v>28123</v>
      </c>
      <c r="AD122" s="270">
        <v>53771</v>
      </c>
      <c r="AE122" s="128">
        <v>1.73299769009882</v>
      </c>
      <c r="AF122" s="128">
        <v>0.50138022032467</v>
      </c>
      <c r="AG122" s="128">
        <v>0.23636137141755001</v>
      </c>
      <c r="AH122" s="270">
        <v>5000.38828132036</v>
      </c>
      <c r="AI122" s="270">
        <v>4658.1000000000004</v>
      </c>
      <c r="AJ122" s="277">
        <v>11295</v>
      </c>
    </row>
    <row r="123" spans="1:85" x14ac:dyDescent="0.25">
      <c r="A123" t="s">
        <v>106</v>
      </c>
      <c r="B123" s="275" t="s">
        <v>32</v>
      </c>
      <c r="C123" s="128">
        <v>1.6492966352884899</v>
      </c>
      <c r="D123" s="128" t="s">
        <v>63</v>
      </c>
      <c r="E123" s="128" t="s">
        <v>63</v>
      </c>
      <c r="F123" s="270" t="s">
        <v>63</v>
      </c>
      <c r="G123" s="270" t="s">
        <v>63</v>
      </c>
      <c r="H123" s="270" t="s">
        <v>63</v>
      </c>
      <c r="I123" s="270" t="s">
        <v>63</v>
      </c>
      <c r="J123" s="288"/>
      <c r="K123" s="288"/>
      <c r="L123" s="288"/>
      <c r="M123" s="288"/>
      <c r="N123" s="128">
        <v>0.86008849517597996</v>
      </c>
      <c r="O123" s="128">
        <v>0.66419003153524003</v>
      </c>
      <c r="P123" s="128">
        <v>0.11704782819885</v>
      </c>
      <c r="Q123" s="270">
        <v>19351.537008306801</v>
      </c>
      <c r="R123" s="270">
        <v>18261.93</v>
      </c>
      <c r="S123" s="270">
        <v>35848.61</v>
      </c>
      <c r="T123" s="299">
        <v>1.60407289391434</v>
      </c>
      <c r="U123" s="128" t="s">
        <v>63</v>
      </c>
      <c r="V123" s="128" t="s">
        <v>63</v>
      </c>
      <c r="W123" s="270" t="s">
        <v>63</v>
      </c>
      <c r="X123" s="270" t="s">
        <v>63</v>
      </c>
      <c r="Y123" s="270" t="s">
        <v>63</v>
      </c>
      <c r="Z123" s="270" t="s">
        <v>63</v>
      </c>
      <c r="AA123" s="270"/>
      <c r="AB123" s="270"/>
      <c r="AC123" s="270"/>
      <c r="AD123" s="270"/>
      <c r="AE123" s="128">
        <v>0.81655372177729002</v>
      </c>
      <c r="AF123" s="128">
        <v>0.65836209767988996</v>
      </c>
      <c r="AG123" s="128">
        <v>0.12105098191801</v>
      </c>
      <c r="AH123" s="270">
        <v>19514.602055167201</v>
      </c>
      <c r="AI123" s="270">
        <v>18453.849999999999</v>
      </c>
      <c r="AJ123" s="277">
        <v>36286.425000000003</v>
      </c>
    </row>
    <row r="124" spans="1:85" x14ac:dyDescent="0.25">
      <c r="A124" t="s">
        <v>107</v>
      </c>
      <c r="B124" s="275" t="s">
        <v>45</v>
      </c>
      <c r="C124" s="128">
        <v>0.38292679902700999</v>
      </c>
      <c r="D124" s="128">
        <v>0.95510931964076995</v>
      </c>
      <c r="E124" s="128">
        <v>1.0207292855430601</v>
      </c>
      <c r="F124" s="270">
        <v>13015.061933000001</v>
      </c>
      <c r="G124" s="270">
        <v>2914.9584</v>
      </c>
      <c r="H124" s="270">
        <v>1257.3543</v>
      </c>
      <c r="I124" s="270">
        <v>7647.6450999999997</v>
      </c>
      <c r="J124" s="288">
        <v>863.00710000000004</v>
      </c>
      <c r="K124" s="288">
        <v>4004.3649999999998</v>
      </c>
      <c r="L124" s="288">
        <v>2237.4810000000002</v>
      </c>
      <c r="M124" s="288">
        <v>8175.3270666999997</v>
      </c>
      <c r="N124" s="128">
        <v>0.13135402285617001</v>
      </c>
      <c r="O124" s="128">
        <v>0.14755141461242999</v>
      </c>
      <c r="P124" s="128">
        <v>2.9909988143610001E-2</v>
      </c>
      <c r="Q124" s="270">
        <v>8559.5720810000003</v>
      </c>
      <c r="R124" s="270">
        <v>8009.3</v>
      </c>
      <c r="S124" s="270">
        <v>18044.701249999998</v>
      </c>
      <c r="T124" s="299">
        <v>0.36685112666843001</v>
      </c>
      <c r="U124" s="128">
        <v>1.0362430796414499</v>
      </c>
      <c r="V124" s="128">
        <v>1.1078628081697799</v>
      </c>
      <c r="W124" s="270">
        <v>14199.670024929999</v>
      </c>
      <c r="X124" s="270">
        <v>3591.6661399957002</v>
      </c>
      <c r="Y124" s="270">
        <v>1663.4376038386999</v>
      </c>
      <c r="Z124" s="270">
        <v>8184.9796823188999</v>
      </c>
      <c r="AA124" s="270">
        <v>1296.1645020804999</v>
      </c>
      <c r="AB124" s="270">
        <v>4360.2655088873998</v>
      </c>
      <c r="AC124" s="270">
        <v>2655.4890382495</v>
      </c>
      <c r="AD124" s="270">
        <v>8992.5224139140992</v>
      </c>
      <c r="AE124" s="128">
        <v>0.14127043346445001</v>
      </c>
      <c r="AF124" s="128">
        <v>0.15349636904007</v>
      </c>
      <c r="AG124" s="128">
        <v>4.8284842704750003E-2</v>
      </c>
      <c r="AH124" s="270">
        <v>8678.0047950000007</v>
      </c>
      <c r="AI124" s="270">
        <v>8117</v>
      </c>
      <c r="AJ124" s="277">
        <v>18278</v>
      </c>
    </row>
    <row r="125" spans="1:85" x14ac:dyDescent="0.25">
      <c r="A125" t="s">
        <v>108</v>
      </c>
      <c r="B125" s="275" t="s">
        <v>26</v>
      </c>
      <c r="C125" s="128">
        <v>1.9292336039364799</v>
      </c>
      <c r="D125" s="128">
        <v>7.1719400526739596</v>
      </c>
      <c r="E125" s="128">
        <v>7.3488301945632903</v>
      </c>
      <c r="F125" s="270">
        <v>56604.54</v>
      </c>
      <c r="G125" s="270">
        <v>22537.66</v>
      </c>
      <c r="H125" s="270">
        <v>9905</v>
      </c>
      <c r="I125" s="270">
        <v>23963</v>
      </c>
      <c r="J125" s="288">
        <v>7392.9115000000002</v>
      </c>
      <c r="K125" s="288">
        <v>11356.9115</v>
      </c>
      <c r="L125" s="288">
        <v>19161.111985</v>
      </c>
      <c r="M125" s="288">
        <v>38080.998720000003</v>
      </c>
      <c r="N125" s="128">
        <v>1.0476453087537001</v>
      </c>
      <c r="O125" s="128">
        <v>0.48049912278278001</v>
      </c>
      <c r="P125" s="128">
        <v>0.39363544797480998</v>
      </c>
      <c r="Q125" s="270">
        <v>5309.7207227495001</v>
      </c>
      <c r="R125" s="270">
        <v>5181.9129999999996</v>
      </c>
      <c r="S125" s="270">
        <v>10542.941999999999</v>
      </c>
      <c r="T125" s="299">
        <v>1.6782972781590699</v>
      </c>
      <c r="U125" s="128">
        <v>6.9789995880828499</v>
      </c>
      <c r="V125" s="128">
        <v>7.1139688755764201</v>
      </c>
      <c r="W125" s="270" t="s">
        <v>63</v>
      </c>
      <c r="X125" s="270" t="s">
        <v>63</v>
      </c>
      <c r="Y125" s="270" t="s">
        <v>63</v>
      </c>
      <c r="Z125" s="270" t="s">
        <v>63</v>
      </c>
      <c r="AA125" s="270">
        <v>7500</v>
      </c>
      <c r="AB125" s="270">
        <v>10511</v>
      </c>
      <c r="AC125" s="270">
        <v>19185</v>
      </c>
      <c r="AD125" s="270">
        <v>37338</v>
      </c>
      <c r="AE125" s="128">
        <v>1.02614287150866</v>
      </c>
      <c r="AF125" s="128">
        <v>0.34320983231516</v>
      </c>
      <c r="AG125" s="128">
        <v>0.30481337623920002</v>
      </c>
      <c r="AH125" s="270">
        <v>5350.0504662240401</v>
      </c>
      <c r="AI125" s="270">
        <v>5248.5469999999996</v>
      </c>
      <c r="AJ125" s="277">
        <v>10565.284</v>
      </c>
    </row>
    <row r="126" spans="1:85" x14ac:dyDescent="0.25">
      <c r="A126" t="s">
        <v>109</v>
      </c>
      <c r="B126" s="275" t="s">
        <v>17</v>
      </c>
      <c r="C126" s="128">
        <v>2.9574151944543701</v>
      </c>
      <c r="D126" s="128">
        <v>14.330683160068</v>
      </c>
      <c r="E126" s="128">
        <v>14.9981563845481</v>
      </c>
      <c r="F126" s="270">
        <v>59985</v>
      </c>
      <c r="G126" s="270">
        <v>29173</v>
      </c>
      <c r="H126" s="270">
        <v>2585</v>
      </c>
      <c r="I126" s="270">
        <v>27968</v>
      </c>
      <c r="J126" s="288">
        <v>1426</v>
      </c>
      <c r="K126" s="288">
        <v>16190</v>
      </c>
      <c r="L126" s="288">
        <v>24613</v>
      </c>
      <c r="M126" s="288">
        <v>42425</v>
      </c>
      <c r="N126" s="128">
        <v>1.8909697953932401</v>
      </c>
      <c r="O126" s="128">
        <v>0.98712056782372004</v>
      </c>
      <c r="P126" s="128">
        <v>6.8471931441249995E-2</v>
      </c>
      <c r="Q126" s="270">
        <v>2960.4310922326399</v>
      </c>
      <c r="R126" s="270">
        <v>2828.681</v>
      </c>
      <c r="S126" s="270">
        <v>5682</v>
      </c>
      <c r="T126" s="299">
        <v>2.8712531982679299</v>
      </c>
      <c r="U126" s="128">
        <v>14.050441016117301</v>
      </c>
      <c r="V126" s="128">
        <v>14.9187744798345</v>
      </c>
      <c r="W126" s="270" t="s">
        <v>63</v>
      </c>
      <c r="X126" s="270" t="s">
        <v>63</v>
      </c>
      <c r="Y126" s="270" t="s">
        <v>63</v>
      </c>
      <c r="Z126" s="270" t="s">
        <v>63</v>
      </c>
      <c r="AA126" s="270">
        <v>1413</v>
      </c>
      <c r="AB126" s="270">
        <v>16035</v>
      </c>
      <c r="AC126" s="270">
        <v>25282</v>
      </c>
      <c r="AD126" s="270">
        <v>42923</v>
      </c>
      <c r="AE126" s="128">
        <v>1.8898217876224299</v>
      </c>
      <c r="AF126" s="128">
        <v>0.90839037697692004</v>
      </c>
      <c r="AG126" s="128">
        <v>6.3021488294560002E-2</v>
      </c>
      <c r="AH126" s="270">
        <v>3054.92190250561</v>
      </c>
      <c r="AI126" s="270">
        <v>2877.1129999999998</v>
      </c>
      <c r="AJ126" s="277">
        <v>5729</v>
      </c>
    </row>
    <row r="127" spans="1:85" x14ac:dyDescent="0.25">
      <c r="A127" t="s">
        <v>110</v>
      </c>
      <c r="B127" s="275" t="s">
        <v>34</v>
      </c>
      <c r="C127" s="128">
        <v>1.48822724377828</v>
      </c>
      <c r="D127" s="128">
        <v>6.1051958173132901</v>
      </c>
      <c r="E127" s="128">
        <v>6.72178519826618</v>
      </c>
      <c r="F127" s="270">
        <v>7181</v>
      </c>
      <c r="G127" s="270">
        <v>1782</v>
      </c>
      <c r="H127" s="270">
        <v>668</v>
      </c>
      <c r="I127" s="270">
        <v>4610</v>
      </c>
      <c r="J127" s="288">
        <v>514</v>
      </c>
      <c r="K127" s="288">
        <v>2431</v>
      </c>
      <c r="L127" s="288">
        <v>1152</v>
      </c>
      <c r="M127" s="288">
        <v>4187</v>
      </c>
      <c r="N127" s="128">
        <v>0.64204200603248684</v>
      </c>
      <c r="O127" s="128">
        <v>0.44300360657854682</v>
      </c>
      <c r="P127" s="128">
        <v>0.1425119681219042</v>
      </c>
      <c r="Q127" s="270">
        <v>685.80928856145499</v>
      </c>
      <c r="R127" s="270">
        <v>622.9</v>
      </c>
      <c r="S127" s="270">
        <v>1313.3</v>
      </c>
      <c r="T127" s="299">
        <v>1.2467900528534401</v>
      </c>
      <c r="U127" s="128">
        <v>6.2428777048575803</v>
      </c>
      <c r="V127" s="128">
        <v>6.9441331839282903</v>
      </c>
      <c r="W127" s="270" t="s">
        <v>63</v>
      </c>
      <c r="X127" s="270" t="s">
        <v>63</v>
      </c>
      <c r="Y127" s="270" t="s">
        <v>63</v>
      </c>
      <c r="Z127" s="270" t="s">
        <v>63</v>
      </c>
      <c r="AA127" s="270">
        <v>505</v>
      </c>
      <c r="AB127" s="270">
        <v>2426</v>
      </c>
      <c r="AC127" s="270">
        <v>1318</v>
      </c>
      <c r="AD127" s="270">
        <v>4338</v>
      </c>
      <c r="AE127" s="128">
        <v>0.65981655962109997</v>
      </c>
      <c r="AF127" s="128">
        <v>0.45525020150568002</v>
      </c>
      <c r="AG127" s="128">
        <v>0.14645737872489001</v>
      </c>
      <c r="AH127" s="270">
        <v>694.87185318793001</v>
      </c>
      <c r="AI127" s="270">
        <v>624.70000000000005</v>
      </c>
      <c r="AJ127" s="277">
        <v>1315.9</v>
      </c>
    </row>
    <row r="128" spans="1:85" x14ac:dyDescent="0.25">
      <c r="A128" t="s">
        <v>111</v>
      </c>
      <c r="B128" s="275" t="s">
        <v>15</v>
      </c>
      <c r="C128" s="128">
        <v>2.8963664815557002</v>
      </c>
      <c r="D128" s="128">
        <v>13.848447012369901</v>
      </c>
      <c r="E128" s="128">
        <v>14.981749930114599</v>
      </c>
      <c r="F128" s="270">
        <v>55728</v>
      </c>
      <c r="G128" s="270">
        <v>27977</v>
      </c>
      <c r="H128" s="270">
        <v>4888</v>
      </c>
      <c r="I128" s="270">
        <v>22173</v>
      </c>
      <c r="J128" s="288">
        <v>3550.3</v>
      </c>
      <c r="K128" s="288">
        <v>12239.8</v>
      </c>
      <c r="L128" s="288">
        <v>21296.3</v>
      </c>
      <c r="M128" s="288">
        <v>37515.800000000003</v>
      </c>
      <c r="N128" s="128">
        <v>1.93092689070819</v>
      </c>
      <c r="O128" s="128">
        <v>0.70633194023015</v>
      </c>
      <c r="P128" s="128">
        <v>0.23673212343276001</v>
      </c>
      <c r="Q128" s="270">
        <v>2709.0257822042799</v>
      </c>
      <c r="R128" s="270">
        <v>2504.1</v>
      </c>
      <c r="S128" s="270">
        <v>5480.5</v>
      </c>
      <c r="T128" s="299">
        <v>2.7464511315132101</v>
      </c>
      <c r="U128" s="128">
        <v>13.280608987064699</v>
      </c>
      <c r="V128" s="128">
        <v>14.268457442581299</v>
      </c>
      <c r="W128" s="270" t="s">
        <v>63</v>
      </c>
      <c r="X128" s="270" t="s">
        <v>63</v>
      </c>
      <c r="Y128" s="270" t="s">
        <v>63</v>
      </c>
      <c r="Z128" s="270" t="s">
        <v>63</v>
      </c>
      <c r="AA128" s="270">
        <v>3209</v>
      </c>
      <c r="AB128" s="270">
        <v>11987</v>
      </c>
      <c r="AC128" s="270">
        <v>20257</v>
      </c>
      <c r="AD128" s="270">
        <v>35908</v>
      </c>
      <c r="AE128" s="128">
        <v>1.8082429219596501</v>
      </c>
      <c r="AF128" s="128">
        <v>0.69044783174910995</v>
      </c>
      <c r="AG128" s="128">
        <v>0.224031737057</v>
      </c>
      <c r="AH128" s="270">
        <v>2703.7916736329098</v>
      </c>
      <c r="AI128" s="270">
        <v>2516.6</v>
      </c>
      <c r="AJ128" s="277">
        <v>5495.3</v>
      </c>
    </row>
    <row r="129" spans="1:36" x14ac:dyDescent="0.25">
      <c r="A129" t="s">
        <v>112</v>
      </c>
      <c r="B129" s="275" t="s">
        <v>23</v>
      </c>
      <c r="C129" s="128">
        <v>2.2713587328295</v>
      </c>
      <c r="D129" s="128">
        <v>9.4126698502715396</v>
      </c>
      <c r="E129" s="128">
        <v>10.1199787708683</v>
      </c>
      <c r="F129" s="270">
        <v>383842.82</v>
      </c>
      <c r="G129" s="270">
        <v>225735.82</v>
      </c>
      <c r="H129" s="270">
        <v>29224</v>
      </c>
      <c r="I129" s="270">
        <v>124175</v>
      </c>
      <c r="J129" s="288">
        <v>28445.26</v>
      </c>
      <c r="K129" s="288">
        <v>79621.84</v>
      </c>
      <c r="L129" s="288">
        <v>165844.75760000001</v>
      </c>
      <c r="M129" s="288">
        <v>277631.4976</v>
      </c>
      <c r="N129" s="128">
        <v>1.44725911031732</v>
      </c>
      <c r="O129" s="128">
        <v>0.49938452577950998</v>
      </c>
      <c r="P129" s="128">
        <v>0.28971905117162999</v>
      </c>
      <c r="Q129" s="270">
        <v>29495.509989866601</v>
      </c>
      <c r="R129" s="270">
        <v>27434</v>
      </c>
      <c r="S129" s="270">
        <v>66590</v>
      </c>
      <c r="T129" s="299">
        <v>2.24775882885264</v>
      </c>
      <c r="U129" s="128" t="s">
        <v>63</v>
      </c>
      <c r="V129" s="128" t="s">
        <v>63</v>
      </c>
      <c r="W129" s="270" t="s">
        <v>63</v>
      </c>
      <c r="X129" s="270" t="s">
        <v>63</v>
      </c>
      <c r="Y129" s="270" t="s">
        <v>63</v>
      </c>
      <c r="Z129" s="270" t="s">
        <v>63</v>
      </c>
      <c r="AA129" s="270" t="s">
        <v>63</v>
      </c>
      <c r="AB129" s="270" t="s">
        <v>63</v>
      </c>
      <c r="AC129" s="270" t="s">
        <v>63</v>
      </c>
      <c r="AD129" s="270" t="s">
        <v>63</v>
      </c>
      <c r="AE129" s="128">
        <v>1.4296924387701899</v>
      </c>
      <c r="AF129" s="128">
        <v>0.49348926377960001</v>
      </c>
      <c r="AG129" s="128">
        <v>0.28955828032036002</v>
      </c>
      <c r="AH129" s="270">
        <v>29569.763606834102</v>
      </c>
      <c r="AI129" s="270">
        <v>27612</v>
      </c>
      <c r="AJ129" s="277">
        <v>66858</v>
      </c>
    </row>
    <row r="130" spans="1:36" x14ac:dyDescent="0.25">
      <c r="A130" t="s">
        <v>113</v>
      </c>
      <c r="B130" s="275" t="s">
        <v>20</v>
      </c>
      <c r="C130" s="128">
        <v>2.91695231054819</v>
      </c>
      <c r="D130" s="128">
        <v>9.2162771305525801</v>
      </c>
      <c r="E130" s="128">
        <v>9.0083818988135302</v>
      </c>
      <c r="F130" s="270">
        <v>586030</v>
      </c>
      <c r="G130" s="270">
        <v>252897</v>
      </c>
      <c r="H130" s="270">
        <v>62790</v>
      </c>
      <c r="I130" s="270">
        <v>270343</v>
      </c>
      <c r="J130" s="288">
        <v>54011</v>
      </c>
      <c r="K130" s="288">
        <v>103148</v>
      </c>
      <c r="L130" s="288">
        <v>230823</v>
      </c>
      <c r="M130" s="288">
        <v>387982</v>
      </c>
      <c r="N130" s="128">
        <v>2.0025955678215301</v>
      </c>
      <c r="O130" s="128">
        <v>0.50413851789791997</v>
      </c>
      <c r="P130" s="128">
        <v>0.41021822482873999</v>
      </c>
      <c r="Q130" s="270">
        <v>42097.475423543197</v>
      </c>
      <c r="R130" s="270">
        <v>43069</v>
      </c>
      <c r="S130" s="270">
        <v>81687</v>
      </c>
      <c r="T130" s="299">
        <v>2.9394946009128402</v>
      </c>
      <c r="U130" s="128">
        <v>9.3373501441349198</v>
      </c>
      <c r="V130" s="128">
        <v>9.1851368073697301</v>
      </c>
      <c r="W130" s="270" t="s">
        <v>63</v>
      </c>
      <c r="X130" s="270" t="s">
        <v>63</v>
      </c>
      <c r="Y130" s="270" t="s">
        <v>63</v>
      </c>
      <c r="Z130" s="270" t="s">
        <v>63</v>
      </c>
      <c r="AA130" s="270">
        <v>54100</v>
      </c>
      <c r="AB130" s="270">
        <v>110800</v>
      </c>
      <c r="AC130" s="270">
        <v>235921</v>
      </c>
      <c r="AD130" s="270">
        <v>400821</v>
      </c>
      <c r="AE130" s="128">
        <v>1.9982506639525499</v>
      </c>
      <c r="AF130" s="128">
        <v>0.53730634054801996</v>
      </c>
      <c r="AG130" s="128">
        <v>0.40393759641227001</v>
      </c>
      <c r="AH130" s="270">
        <v>42926.632696940098</v>
      </c>
      <c r="AI130" s="270">
        <v>43638</v>
      </c>
      <c r="AJ130" s="277">
        <v>82342</v>
      </c>
    </row>
    <row r="131" spans="1:36" x14ac:dyDescent="0.25">
      <c r="A131" t="s">
        <v>114</v>
      </c>
      <c r="B131" s="275" t="s">
        <v>44</v>
      </c>
      <c r="C131" s="128">
        <v>0.96636654352381002</v>
      </c>
      <c r="D131" s="128">
        <v>7.2222779582816701</v>
      </c>
      <c r="E131" s="128">
        <v>8.6343291453636208</v>
      </c>
      <c r="F131" s="270">
        <v>60736</v>
      </c>
      <c r="G131" s="270">
        <v>7107</v>
      </c>
      <c r="H131" s="270">
        <v>15758</v>
      </c>
      <c r="I131" s="270">
        <v>37463</v>
      </c>
      <c r="J131" s="288">
        <v>7256</v>
      </c>
      <c r="K131" s="288">
        <v>22149</v>
      </c>
      <c r="L131" s="288">
        <v>5035</v>
      </c>
      <c r="M131" s="288">
        <v>34708</v>
      </c>
      <c r="N131" s="128">
        <v>0.31852061084946998</v>
      </c>
      <c r="O131" s="128">
        <v>0.36513116979747001</v>
      </c>
      <c r="P131" s="128">
        <v>0.27187602131570998</v>
      </c>
      <c r="Q131" s="270">
        <v>4805.6859899999999</v>
      </c>
      <c r="R131" s="270">
        <v>4019.768</v>
      </c>
      <c r="S131" s="270">
        <v>10820.964</v>
      </c>
      <c r="T131" s="299">
        <v>0.99488939361041995</v>
      </c>
      <c r="U131" s="128">
        <v>6.0533108452190598</v>
      </c>
      <c r="V131" s="128">
        <v>7.1073824657902103</v>
      </c>
      <c r="W131" s="270" t="s">
        <v>63</v>
      </c>
      <c r="X131" s="270" t="s">
        <v>63</v>
      </c>
      <c r="Y131" s="270" t="s">
        <v>63</v>
      </c>
      <c r="Z131" s="270" t="s">
        <v>63</v>
      </c>
      <c r="AA131" s="270">
        <v>6096</v>
      </c>
      <c r="AB131" s="270">
        <v>17221</v>
      </c>
      <c r="AC131" s="270">
        <v>5468</v>
      </c>
      <c r="AD131" s="270">
        <v>29070</v>
      </c>
      <c r="AE131" s="128">
        <v>0.41497305093970999</v>
      </c>
      <c r="AF131" s="128">
        <v>0.32523099547627998</v>
      </c>
      <c r="AG131" s="128">
        <v>0.24618932966191001</v>
      </c>
      <c r="AH131" s="270">
        <v>4802.3306159735203</v>
      </c>
      <c r="AI131" s="270">
        <v>4090.1133631012499</v>
      </c>
      <c r="AJ131" s="277">
        <v>10783.748</v>
      </c>
    </row>
    <row r="132" spans="1:36" x14ac:dyDescent="0.25">
      <c r="A132" t="s">
        <v>115</v>
      </c>
      <c r="B132" s="275" t="s">
        <v>35</v>
      </c>
      <c r="C132" s="128">
        <v>1.3646084341298299</v>
      </c>
      <c r="D132" s="128">
        <v>5.6036549449101498</v>
      </c>
      <c r="E132" s="128">
        <v>5.8764556216877297</v>
      </c>
      <c r="F132" s="270">
        <v>38418</v>
      </c>
      <c r="G132" s="270">
        <v>16485</v>
      </c>
      <c r="H132" s="270">
        <v>6290</v>
      </c>
      <c r="I132" s="270">
        <v>15643</v>
      </c>
      <c r="J132" s="288">
        <v>4680</v>
      </c>
      <c r="K132" s="288">
        <v>5610</v>
      </c>
      <c r="L132" s="288">
        <v>15026</v>
      </c>
      <c r="M132" s="288">
        <v>25316</v>
      </c>
      <c r="N132" s="128">
        <v>1.00216349382402</v>
      </c>
      <c r="O132" s="128">
        <v>0.16531237080874001</v>
      </c>
      <c r="P132" s="128">
        <v>0.18133347084599999</v>
      </c>
      <c r="Q132" s="270">
        <v>4517.7656813067597</v>
      </c>
      <c r="R132" s="270">
        <v>4308.0389999999998</v>
      </c>
      <c r="S132" s="270">
        <v>9839.2960000000003</v>
      </c>
      <c r="T132" s="299">
        <v>1.20606420269495</v>
      </c>
      <c r="U132" s="128">
        <v>5.6273371606312903</v>
      </c>
      <c r="V132" s="128">
        <v>5.8357077740610404</v>
      </c>
      <c r="W132" s="270" t="s">
        <v>63</v>
      </c>
      <c r="X132" s="270" t="s">
        <v>63</v>
      </c>
      <c r="Y132" s="270" t="s">
        <v>63</v>
      </c>
      <c r="Z132" s="270" t="s">
        <v>63</v>
      </c>
      <c r="AA132" s="270">
        <v>4965</v>
      </c>
      <c r="AB132" s="270">
        <v>5592</v>
      </c>
      <c r="AC132" s="270">
        <v>15247</v>
      </c>
      <c r="AD132" s="270">
        <v>25804</v>
      </c>
      <c r="AE132" s="128">
        <v>0.89415058926627</v>
      </c>
      <c r="AF132" s="128">
        <v>0.13441832258997</v>
      </c>
      <c r="AG132" s="128">
        <v>0.16176816019731</v>
      </c>
      <c r="AH132" s="270">
        <v>4585.4725358423802</v>
      </c>
      <c r="AI132" s="270">
        <v>4421.7430000000004</v>
      </c>
      <c r="AJ132" s="277">
        <v>9814.0229999999992</v>
      </c>
    </row>
    <row r="133" spans="1:36" x14ac:dyDescent="0.25">
      <c r="A133" t="s">
        <v>116</v>
      </c>
      <c r="B133" s="275" t="s">
        <v>29</v>
      </c>
      <c r="C133" s="128">
        <v>2.19083630897806</v>
      </c>
      <c r="D133" s="128">
        <v>10.162201050255799</v>
      </c>
      <c r="E133" s="128">
        <v>10.5848666303756</v>
      </c>
      <c r="F133" s="270">
        <v>3722</v>
      </c>
      <c r="G133" s="270">
        <v>1422</v>
      </c>
      <c r="H133" s="270">
        <v>242</v>
      </c>
      <c r="I133" s="270">
        <v>2058</v>
      </c>
      <c r="J133" s="288">
        <v>239</v>
      </c>
      <c r="K133" s="288">
        <v>892.44</v>
      </c>
      <c r="L133" s="288">
        <v>813</v>
      </c>
      <c r="M133" s="288">
        <v>1944.44</v>
      </c>
      <c r="N133" s="128">
        <v>1.4165664748343101</v>
      </c>
      <c r="O133" s="128">
        <v>0.66835705568798998</v>
      </c>
      <c r="P133" s="128">
        <v>0.10591277845576</v>
      </c>
      <c r="Q133" s="270">
        <v>191.34043800000001</v>
      </c>
      <c r="R133" s="270">
        <v>183.7</v>
      </c>
      <c r="S133" s="270">
        <v>330.81</v>
      </c>
      <c r="T133" s="299">
        <v>2.1019761275892801</v>
      </c>
      <c r="U133" s="128">
        <v>11.2256632429273</v>
      </c>
      <c r="V133" s="128">
        <v>11.573976915005201</v>
      </c>
      <c r="W133" s="270">
        <v>3935</v>
      </c>
      <c r="X133" s="270">
        <v>1422</v>
      </c>
      <c r="Y133" s="270">
        <v>241</v>
      </c>
      <c r="Z133" s="270">
        <v>2272</v>
      </c>
      <c r="AA133" s="270">
        <v>143</v>
      </c>
      <c r="AB133" s="270">
        <v>1151</v>
      </c>
      <c r="AC133" s="270">
        <v>813</v>
      </c>
      <c r="AD133" s="270">
        <v>2206</v>
      </c>
      <c r="AE133" s="128">
        <v>1.3249357235196799</v>
      </c>
      <c r="AF133" s="128">
        <v>0.67507336003623997</v>
      </c>
      <c r="AG133" s="128">
        <v>0.10196704403336</v>
      </c>
      <c r="AH133" s="270">
        <v>196.51400120076599</v>
      </c>
      <c r="AI133" s="270">
        <v>190.6</v>
      </c>
      <c r="AJ133" s="277">
        <v>336.06</v>
      </c>
    </row>
    <row r="134" spans="1:36" x14ac:dyDescent="0.25">
      <c r="A134" t="s">
        <v>117</v>
      </c>
      <c r="B134" s="275" t="s">
        <v>33</v>
      </c>
      <c r="C134" s="128">
        <v>1.19601234819253</v>
      </c>
      <c r="D134" s="128">
        <v>11.7638910184887</v>
      </c>
      <c r="E134" s="128">
        <v>12.808320054689601</v>
      </c>
      <c r="F134" s="270">
        <v>33091</v>
      </c>
      <c r="G134" s="270">
        <v>14174</v>
      </c>
      <c r="H134" s="270">
        <v>573</v>
      </c>
      <c r="I134" s="270">
        <v>18344</v>
      </c>
      <c r="J134" s="288">
        <v>494</v>
      </c>
      <c r="K134" s="288">
        <v>13691</v>
      </c>
      <c r="L134" s="288">
        <v>11296</v>
      </c>
      <c r="M134" s="288">
        <v>25481</v>
      </c>
      <c r="N134" s="128">
        <v>0.85216833870897002</v>
      </c>
      <c r="O134" s="128">
        <v>0.29156140204821002</v>
      </c>
      <c r="P134" s="128">
        <v>5.1900982563560003E-2</v>
      </c>
      <c r="Q134" s="270">
        <v>2166.0350270121398</v>
      </c>
      <c r="R134" s="270">
        <v>1989.41</v>
      </c>
      <c r="S134" s="270">
        <v>4642.241</v>
      </c>
      <c r="T134" s="299">
        <v>1.1768095613673399</v>
      </c>
      <c r="U134" s="128">
        <v>11.993844164098199</v>
      </c>
      <c r="V134" s="128">
        <v>12.8543841208536</v>
      </c>
      <c r="W134" s="270" t="s">
        <v>63</v>
      </c>
      <c r="X134" s="270" t="s">
        <v>63</v>
      </c>
      <c r="Y134" s="270" t="s">
        <v>63</v>
      </c>
      <c r="Z134" s="270" t="s">
        <v>63</v>
      </c>
      <c r="AA134" s="270">
        <v>504</v>
      </c>
      <c r="AB134" s="270">
        <v>14604</v>
      </c>
      <c r="AC134" s="270">
        <v>11185</v>
      </c>
      <c r="AD134" s="270">
        <v>26293</v>
      </c>
      <c r="AE134" s="128">
        <v>0.83202965318172994</v>
      </c>
      <c r="AF134" s="128">
        <v>0.29633435746171</v>
      </c>
      <c r="AG134" s="128">
        <v>4.8445550723899999E-2</v>
      </c>
      <c r="AH134" s="270">
        <v>2192.20790601101</v>
      </c>
      <c r="AI134" s="270">
        <v>2045.45</v>
      </c>
      <c r="AJ134" s="277">
        <v>4683.415</v>
      </c>
    </row>
    <row r="135" spans="1:36" x14ac:dyDescent="0.25">
      <c r="A135" t="s">
        <v>118</v>
      </c>
      <c r="B135" s="275" t="s">
        <v>13</v>
      </c>
      <c r="C135" s="128">
        <v>4.2689408366413604</v>
      </c>
      <c r="D135" s="128" t="s">
        <v>63</v>
      </c>
      <c r="E135" s="128" t="s">
        <v>63</v>
      </c>
      <c r="F135" s="270" t="s">
        <v>63</v>
      </c>
      <c r="G135" s="270">
        <v>62368</v>
      </c>
      <c r="H135" s="270" t="s">
        <v>63</v>
      </c>
      <c r="I135" s="270" t="s">
        <v>63</v>
      </c>
      <c r="J135" s="288" t="s">
        <v>63</v>
      </c>
      <c r="K135" s="288">
        <v>9590</v>
      </c>
      <c r="L135" s="288">
        <v>57570</v>
      </c>
      <c r="M135" s="288" t="s">
        <v>63</v>
      </c>
      <c r="N135" s="128">
        <v>3.6320280110068102</v>
      </c>
      <c r="O135" s="128">
        <v>0.51984913772264996</v>
      </c>
      <c r="P135" s="128">
        <v>7.4217466331389995E-2</v>
      </c>
      <c r="Q135" s="270">
        <v>3845.5666666666698</v>
      </c>
      <c r="R135" s="270">
        <v>3934.0810000000001</v>
      </c>
      <c r="S135" s="270">
        <v>8377.1</v>
      </c>
      <c r="T135" s="299">
        <v>4.2512121766037598</v>
      </c>
      <c r="U135" s="128" t="s">
        <v>63</v>
      </c>
      <c r="V135" s="128" t="s">
        <v>63</v>
      </c>
      <c r="W135" s="270" t="s">
        <v>63</v>
      </c>
      <c r="X135" s="270" t="s">
        <v>63</v>
      </c>
      <c r="Y135" s="270" t="s">
        <v>63</v>
      </c>
      <c r="Z135" s="270" t="s">
        <v>63</v>
      </c>
      <c r="AA135" s="270" t="s">
        <v>63</v>
      </c>
      <c r="AB135" s="270" t="s">
        <v>63</v>
      </c>
      <c r="AC135" s="270" t="s">
        <v>63</v>
      </c>
      <c r="AD135" s="270" t="s">
        <v>63</v>
      </c>
      <c r="AE135" s="128">
        <v>3.6382349227660602</v>
      </c>
      <c r="AF135" s="128">
        <v>0.49775439439647001</v>
      </c>
      <c r="AG135" s="128">
        <v>7.218534733076E-2</v>
      </c>
      <c r="AH135" s="270">
        <v>3928.3</v>
      </c>
      <c r="AI135" s="270">
        <v>4026.1579999999999</v>
      </c>
      <c r="AJ135" s="277">
        <v>8543.4</v>
      </c>
    </row>
    <row r="136" spans="1:36" x14ac:dyDescent="0.25">
      <c r="A136" t="s">
        <v>119</v>
      </c>
      <c r="B136" s="275" t="s">
        <v>36</v>
      </c>
      <c r="C136" s="128">
        <v>1.3410989602957399</v>
      </c>
      <c r="D136" s="128">
        <v>4.9330708217523602</v>
      </c>
      <c r="E136" s="128">
        <v>5.13819551879957</v>
      </c>
      <c r="F136" s="270">
        <v>174327</v>
      </c>
      <c r="G136" s="270">
        <v>62170</v>
      </c>
      <c r="H136" s="270">
        <v>29058</v>
      </c>
      <c r="I136" s="270">
        <v>76403</v>
      </c>
      <c r="J136" s="288">
        <v>21592</v>
      </c>
      <c r="K136" s="288">
        <v>48841</v>
      </c>
      <c r="L136" s="288">
        <v>50500</v>
      </c>
      <c r="M136" s="288">
        <v>125875</v>
      </c>
      <c r="N136" s="128">
        <v>0.77997642469445005</v>
      </c>
      <c r="O136" s="128">
        <v>0.34215969772765997</v>
      </c>
      <c r="P136" s="128">
        <v>0.17617017799507001</v>
      </c>
      <c r="Q136" s="270">
        <v>25516.560484993399</v>
      </c>
      <c r="R136" s="270">
        <v>24497.9</v>
      </c>
      <c r="S136" s="270">
        <v>60730.6</v>
      </c>
      <c r="T136" s="299">
        <v>1.2859846947628399</v>
      </c>
      <c r="U136" s="128">
        <v>4.9153111206362503</v>
      </c>
      <c r="V136" s="128">
        <v>5.1058872846582402</v>
      </c>
      <c r="W136" s="270" t="s">
        <v>63</v>
      </c>
      <c r="X136" s="270" t="s">
        <v>63</v>
      </c>
      <c r="Y136" s="270" t="s">
        <v>63</v>
      </c>
      <c r="Z136" s="270" t="s">
        <v>63</v>
      </c>
      <c r="AA136" s="270">
        <v>21528</v>
      </c>
      <c r="AB136" s="270">
        <v>49906</v>
      </c>
      <c r="AC136" s="270">
        <v>50447</v>
      </c>
      <c r="AD136" s="270">
        <v>126674</v>
      </c>
      <c r="AE136" s="128">
        <v>0.74917436407288995</v>
      </c>
      <c r="AF136" s="128">
        <v>0.32841042085236999</v>
      </c>
      <c r="AG136" s="128">
        <v>0.16988820383752001</v>
      </c>
      <c r="AH136" s="270">
        <v>25771.308649858802</v>
      </c>
      <c r="AI136" s="270">
        <v>24809.4</v>
      </c>
      <c r="AJ136" s="277">
        <v>60627.5</v>
      </c>
    </row>
    <row r="137" spans="1:36" x14ac:dyDescent="0.25">
      <c r="A137" t="s">
        <v>120</v>
      </c>
      <c r="B137" s="275" t="s">
        <v>14</v>
      </c>
      <c r="C137" s="128">
        <v>3.27754086669231</v>
      </c>
      <c r="D137" s="128">
        <v>10.034419521067001</v>
      </c>
      <c r="E137" s="128">
        <v>9.9980519480519501</v>
      </c>
      <c r="F137" s="270">
        <v>907455</v>
      </c>
      <c r="G137" s="270">
        <v>540895</v>
      </c>
      <c r="H137" s="270">
        <v>34151</v>
      </c>
      <c r="I137" s="270">
        <v>322100</v>
      </c>
      <c r="J137" s="288">
        <v>30242</v>
      </c>
      <c r="K137" s="288">
        <v>137078</v>
      </c>
      <c r="L137" s="288">
        <v>486198</v>
      </c>
      <c r="M137" s="288">
        <v>662071</v>
      </c>
      <c r="N137" s="128">
        <v>2.5725771251789098</v>
      </c>
      <c r="O137" s="128">
        <v>0.40241844801121002</v>
      </c>
      <c r="P137" s="128">
        <v>0.25888510557988997</v>
      </c>
      <c r="Q137" s="270">
        <v>65980</v>
      </c>
      <c r="R137" s="270">
        <v>66220</v>
      </c>
      <c r="S137" s="270">
        <v>126981</v>
      </c>
      <c r="T137" s="299">
        <v>3.1408060012725501</v>
      </c>
      <c r="U137" s="128">
        <v>10.0115222623345</v>
      </c>
      <c r="V137" s="128">
        <v>9.9558128403039596</v>
      </c>
      <c r="W137" s="270">
        <v>917725</v>
      </c>
      <c r="X137" s="270">
        <v>547344</v>
      </c>
      <c r="Y137" s="270">
        <v>34235</v>
      </c>
      <c r="Z137" s="270">
        <v>326233</v>
      </c>
      <c r="AA137" s="270">
        <v>30238</v>
      </c>
      <c r="AB137" s="270">
        <v>138095</v>
      </c>
      <c r="AC137" s="270">
        <v>488828</v>
      </c>
      <c r="AD137" s="270">
        <v>665566</v>
      </c>
      <c r="AE137" s="128">
        <v>2.4734691959710702</v>
      </c>
      <c r="AF137" s="128">
        <v>0.38687217914969002</v>
      </c>
      <c r="AG137" s="128">
        <v>0.23708904405976999</v>
      </c>
      <c r="AH137" s="270">
        <v>66480</v>
      </c>
      <c r="AI137" s="270">
        <v>66852</v>
      </c>
      <c r="AJ137" s="277">
        <v>126798</v>
      </c>
    </row>
    <row r="138" spans="1:36" x14ac:dyDescent="0.25">
      <c r="A138" t="s">
        <v>12</v>
      </c>
      <c r="B138" s="275" t="s">
        <v>12</v>
      </c>
      <c r="C138" s="128">
        <v>4.2170170615639897</v>
      </c>
      <c r="D138" s="128">
        <v>13.244645329537899</v>
      </c>
      <c r="E138" s="128">
        <v>13.7431819492892</v>
      </c>
      <c r="F138" s="270">
        <v>453262</v>
      </c>
      <c r="G138" s="270">
        <v>317842</v>
      </c>
      <c r="H138" s="270">
        <v>28986</v>
      </c>
      <c r="I138" s="270">
        <v>99870</v>
      </c>
      <c r="J138" s="288">
        <v>26430.659416118</v>
      </c>
      <c r="K138" s="288">
        <v>40866.217576324998</v>
      </c>
      <c r="L138" s="288">
        <v>284136.37557619001</v>
      </c>
      <c r="M138" s="288">
        <v>356447.28999134997</v>
      </c>
      <c r="N138" s="128">
        <v>3.2693331071790399</v>
      </c>
      <c r="O138" s="128">
        <v>0.3835292382528</v>
      </c>
      <c r="P138" s="128">
        <v>0.49518535890922999</v>
      </c>
      <c r="Q138" s="270">
        <v>26912.55833</v>
      </c>
      <c r="R138" s="270">
        <v>25936.3</v>
      </c>
      <c r="S138" s="270">
        <v>51015</v>
      </c>
      <c r="T138" s="299">
        <v>4.2387106531125101</v>
      </c>
      <c r="U138" s="128">
        <v>13.259775484758</v>
      </c>
      <c r="V138" s="128">
        <v>13.771198863662301</v>
      </c>
      <c r="W138" s="270">
        <v>460769</v>
      </c>
      <c r="X138" s="270">
        <v>321323</v>
      </c>
      <c r="Y138" s="270">
        <v>29571</v>
      </c>
      <c r="Z138" s="270">
        <v>103166</v>
      </c>
      <c r="AA138" s="270">
        <v>27169.723484921</v>
      </c>
      <c r="AB138" s="270">
        <v>40758.716713087997</v>
      </c>
      <c r="AC138" s="270">
        <v>287869.11836154002</v>
      </c>
      <c r="AD138" s="270">
        <v>361291.53354784002</v>
      </c>
      <c r="AE138" s="128">
        <v>3.2949667709119099</v>
      </c>
      <c r="AF138" s="128">
        <v>0.38718745534929</v>
      </c>
      <c r="AG138" s="128">
        <v>0.48933830875973</v>
      </c>
      <c r="AH138" s="270">
        <v>27247.18333</v>
      </c>
      <c r="AI138" s="270">
        <v>26235.3</v>
      </c>
      <c r="AJ138" s="277">
        <v>51246</v>
      </c>
    </row>
    <row r="139" spans="1:36" x14ac:dyDescent="0.25">
      <c r="A139" t="s">
        <v>193</v>
      </c>
      <c r="B139" s="275" t="s">
        <v>87</v>
      </c>
      <c r="C139" s="128">
        <v>0.62497135890125999</v>
      </c>
      <c r="D139" s="128">
        <v>3.6334164699292399</v>
      </c>
      <c r="E139" s="128">
        <v>4.06901444933722</v>
      </c>
      <c r="F139" s="270">
        <v>7827</v>
      </c>
      <c r="G139" s="270">
        <v>1208</v>
      </c>
      <c r="H139" s="270">
        <v>947</v>
      </c>
      <c r="I139" s="270">
        <v>5672</v>
      </c>
      <c r="J139" s="288">
        <v>691</v>
      </c>
      <c r="K139" s="288">
        <v>2318</v>
      </c>
      <c r="L139" s="288">
        <v>604</v>
      </c>
      <c r="M139" s="288">
        <v>3613</v>
      </c>
      <c r="N139" s="128">
        <v>0.15439502690333001</v>
      </c>
      <c r="O139" s="128">
        <v>0.31043255409287002</v>
      </c>
      <c r="P139" s="128">
        <v>0.16014377790504999</v>
      </c>
      <c r="Q139" s="270">
        <v>994.38091666666696</v>
      </c>
      <c r="R139" s="270">
        <v>887.93</v>
      </c>
      <c r="S139" s="270">
        <v>1977.3119999999999</v>
      </c>
      <c r="T139" s="299">
        <v>0.44289879184912001</v>
      </c>
      <c r="U139" s="128">
        <v>3.1877842059552699</v>
      </c>
      <c r="V139" s="128">
        <v>3.56078603336847</v>
      </c>
      <c r="W139" s="270" t="s">
        <v>63</v>
      </c>
      <c r="X139" s="270" t="s">
        <v>63</v>
      </c>
      <c r="Y139" s="270" t="s">
        <v>63</v>
      </c>
      <c r="Z139" s="270" t="s">
        <v>63</v>
      </c>
      <c r="AA139" s="270">
        <v>626</v>
      </c>
      <c r="AB139" s="270">
        <v>1944</v>
      </c>
      <c r="AC139" s="270">
        <v>582</v>
      </c>
      <c r="AD139" s="270">
        <v>3152</v>
      </c>
      <c r="AE139" s="128">
        <v>0.10831763931093</v>
      </c>
      <c r="AF139" s="128">
        <v>0.19376822143399</v>
      </c>
      <c r="AG139" s="128">
        <v>0.14081293110420001</v>
      </c>
      <c r="AH139" s="270">
        <v>988.774583333333</v>
      </c>
      <c r="AI139" s="270">
        <v>885.19781038858002</v>
      </c>
      <c r="AJ139" s="277">
        <v>1960.675</v>
      </c>
    </row>
    <row r="140" spans="1:36" x14ac:dyDescent="0.25">
      <c r="A140" t="s">
        <v>121</v>
      </c>
      <c r="B140" s="275" t="s">
        <v>38</v>
      </c>
      <c r="C140" s="128">
        <v>1.27116266068413</v>
      </c>
      <c r="D140" s="128">
        <v>6.0033942307621402</v>
      </c>
      <c r="E140" s="128">
        <v>6.2475393700787398</v>
      </c>
      <c r="F140" s="270">
        <v>3134</v>
      </c>
      <c r="G140" s="270">
        <v>1166</v>
      </c>
      <c r="H140" s="270">
        <v>678</v>
      </c>
      <c r="I140" s="270">
        <v>1290</v>
      </c>
      <c r="J140" s="288">
        <v>617</v>
      </c>
      <c r="K140" s="288">
        <v>945</v>
      </c>
      <c r="L140" s="288">
        <v>977</v>
      </c>
      <c r="M140" s="288">
        <v>2539</v>
      </c>
      <c r="N140" s="128">
        <v>0.65602204049802004</v>
      </c>
      <c r="O140" s="128">
        <v>0.23645967053643999</v>
      </c>
      <c r="P140" s="128">
        <v>0.37887288120043999</v>
      </c>
      <c r="Q140" s="270">
        <v>422.92741445994801</v>
      </c>
      <c r="R140" s="270">
        <v>406.4</v>
      </c>
      <c r="S140" s="270">
        <v>569.4</v>
      </c>
      <c r="T140" s="299">
        <v>1.24366149111428</v>
      </c>
      <c r="U140" s="128">
        <v>5.8176677708494102</v>
      </c>
      <c r="V140" s="128">
        <v>6.0264866576967098</v>
      </c>
      <c r="W140" s="270" t="s">
        <v>63</v>
      </c>
      <c r="X140" s="270" t="s">
        <v>63</v>
      </c>
      <c r="Y140" s="270" t="s">
        <v>63</v>
      </c>
      <c r="Z140" s="270" t="s">
        <v>63</v>
      </c>
      <c r="AA140" s="270">
        <v>615</v>
      </c>
      <c r="AB140" s="270">
        <v>943</v>
      </c>
      <c r="AC140" s="270">
        <v>946</v>
      </c>
      <c r="AD140" s="270">
        <v>2505</v>
      </c>
      <c r="AE140" s="128">
        <v>0.64013098291121995</v>
      </c>
      <c r="AF140" s="128">
        <v>0.23186589389858001</v>
      </c>
      <c r="AG140" s="128">
        <v>0.37147595206372003</v>
      </c>
      <c r="AH140" s="270">
        <v>430.58491798926798</v>
      </c>
      <c r="AI140" s="270">
        <v>415.66507026125203</v>
      </c>
      <c r="AJ140" s="277">
        <v>584.125</v>
      </c>
    </row>
    <row r="141" spans="1:36" x14ac:dyDescent="0.25">
      <c r="A141" t="s">
        <v>158</v>
      </c>
      <c r="B141" s="275" t="s">
        <v>178</v>
      </c>
      <c r="C141" s="128">
        <v>0.53403407622868004</v>
      </c>
      <c r="D141" s="128" t="s">
        <v>63</v>
      </c>
      <c r="E141" s="128" t="s">
        <v>63</v>
      </c>
      <c r="F141" s="270" t="s">
        <v>63</v>
      </c>
      <c r="G141" s="270" t="s">
        <v>63</v>
      </c>
      <c r="H141" s="270" t="s">
        <v>63</v>
      </c>
      <c r="I141" s="270" t="s">
        <v>63</v>
      </c>
      <c r="J141" s="288"/>
      <c r="K141" s="288"/>
      <c r="L141" s="288"/>
      <c r="M141" s="288"/>
      <c r="N141" s="128">
        <v>0.16002762798121001</v>
      </c>
      <c r="O141" s="128">
        <v>0.14297881146159</v>
      </c>
      <c r="P141" s="128">
        <v>0.20213350169427</v>
      </c>
      <c r="Q141" s="270">
        <v>52623.720999999998</v>
      </c>
      <c r="R141" s="270">
        <v>39908.608</v>
      </c>
      <c r="S141" s="270">
        <v>121005</v>
      </c>
      <c r="T141" s="299">
        <v>0.50227342934398</v>
      </c>
      <c r="U141" s="128" t="s">
        <v>63</v>
      </c>
      <c r="V141" s="128" t="s">
        <v>63</v>
      </c>
      <c r="W141" s="270" t="s">
        <v>63</v>
      </c>
      <c r="X141" s="270" t="s">
        <v>63</v>
      </c>
      <c r="Y141" s="270" t="s">
        <v>63</v>
      </c>
      <c r="Z141" s="270" t="s">
        <v>63</v>
      </c>
      <c r="AA141" s="270"/>
      <c r="AB141" s="270"/>
      <c r="AC141" s="270"/>
      <c r="AD141" s="270"/>
      <c r="AE141" s="128">
        <v>0.15346850002165</v>
      </c>
      <c r="AF141" s="128">
        <v>0.13440179256459001</v>
      </c>
      <c r="AG141" s="128">
        <v>0.18311808584278</v>
      </c>
      <c r="AH141" s="270">
        <v>53539.565000000002</v>
      </c>
      <c r="AI141" s="270">
        <v>40681.028509689</v>
      </c>
      <c r="AJ141" s="277">
        <v>122273</v>
      </c>
    </row>
    <row r="142" spans="1:36" x14ac:dyDescent="0.25">
      <c r="A142" t="s">
        <v>122</v>
      </c>
      <c r="B142" s="275" t="s">
        <v>27</v>
      </c>
      <c r="C142" s="128">
        <v>2.0038990016928602</v>
      </c>
      <c r="D142" s="128">
        <v>8.8071534472267299</v>
      </c>
      <c r="E142" s="128">
        <v>8.9887576652282508</v>
      </c>
      <c r="F142" s="270">
        <v>112946</v>
      </c>
      <c r="G142" s="270">
        <v>75164</v>
      </c>
      <c r="H142" s="270">
        <v>11972</v>
      </c>
      <c r="I142" s="270">
        <v>25810</v>
      </c>
      <c r="J142" s="288">
        <v>8953</v>
      </c>
      <c r="K142" s="288">
        <v>22342</v>
      </c>
      <c r="L142" s="288">
        <v>47860</v>
      </c>
      <c r="M142" s="288">
        <v>79155</v>
      </c>
      <c r="N142" s="128">
        <v>1.1220888805001601</v>
      </c>
      <c r="O142" s="128">
        <v>0.64280254646598001</v>
      </c>
      <c r="P142" s="128">
        <v>0.23900742841174</v>
      </c>
      <c r="Q142" s="270">
        <v>8987.5804338262096</v>
      </c>
      <c r="R142" s="270">
        <v>8806</v>
      </c>
      <c r="S142" s="270">
        <v>16932</v>
      </c>
      <c r="T142" s="299">
        <v>2.0324746207522799</v>
      </c>
      <c r="U142" s="128">
        <v>9.1180157983707808</v>
      </c>
      <c r="V142" s="128">
        <v>9.2421076283563703</v>
      </c>
      <c r="W142" s="270" t="s">
        <v>63</v>
      </c>
      <c r="X142" s="270" t="s">
        <v>63</v>
      </c>
      <c r="Y142" s="270" t="s">
        <v>63</v>
      </c>
      <c r="Z142" s="270" t="s">
        <v>63</v>
      </c>
      <c r="AA142" s="270">
        <v>9151</v>
      </c>
      <c r="AB142" s="270">
        <v>22600</v>
      </c>
      <c r="AC142" s="270">
        <v>50513</v>
      </c>
      <c r="AD142" s="270">
        <v>82264</v>
      </c>
      <c r="AE142" s="128">
        <v>1.15734777788373</v>
      </c>
      <c r="AF142" s="128">
        <v>0.64044085101780002</v>
      </c>
      <c r="AG142" s="128">
        <v>0.23468599185075001</v>
      </c>
      <c r="AH142" s="270">
        <v>9022.1383488608408</v>
      </c>
      <c r="AI142" s="270">
        <v>8901</v>
      </c>
      <c r="AJ142" s="277">
        <v>17030</v>
      </c>
    </row>
    <row r="143" spans="1:36" x14ac:dyDescent="0.25">
      <c r="A143" t="s">
        <v>159</v>
      </c>
      <c r="B143" s="275" t="s">
        <v>70</v>
      </c>
      <c r="C143" s="128">
        <v>1.2774324243808499</v>
      </c>
      <c r="D143" s="128">
        <v>7.4504215816436501</v>
      </c>
      <c r="E143" s="128">
        <v>7.9412264311194196</v>
      </c>
      <c r="F143" s="270">
        <v>31000</v>
      </c>
      <c r="G143" s="270">
        <v>9300</v>
      </c>
      <c r="H143" s="270">
        <v>2400</v>
      </c>
      <c r="I143" s="270">
        <v>19300</v>
      </c>
      <c r="J143" s="288">
        <v>1900</v>
      </c>
      <c r="K143" s="288">
        <v>9900</v>
      </c>
      <c r="L143" s="288">
        <v>6900</v>
      </c>
      <c r="M143" s="288">
        <v>18700</v>
      </c>
      <c r="N143" s="128">
        <v>0.63633294274194996</v>
      </c>
      <c r="O143" s="128">
        <v>0.38132311175548</v>
      </c>
      <c r="P143" s="128">
        <v>0.25977636988342001</v>
      </c>
      <c r="Q143" s="270">
        <v>2509.9250821018099</v>
      </c>
      <c r="R143" s="270">
        <v>2354.8000000000002</v>
      </c>
      <c r="S143" s="270">
        <v>4623</v>
      </c>
      <c r="T143" s="299" t="s">
        <v>63</v>
      </c>
      <c r="U143" s="128" t="s">
        <v>63</v>
      </c>
      <c r="V143" s="128" t="s">
        <v>63</v>
      </c>
      <c r="W143" s="270" t="s">
        <v>63</v>
      </c>
      <c r="X143" s="270" t="s">
        <v>63</v>
      </c>
      <c r="Y143" s="270" t="s">
        <v>63</v>
      </c>
      <c r="Z143" s="270" t="s">
        <v>63</v>
      </c>
      <c r="AA143" s="270" t="s">
        <v>63</v>
      </c>
      <c r="AB143" s="270" t="s">
        <v>63</v>
      </c>
      <c r="AC143" s="270" t="s">
        <v>63</v>
      </c>
      <c r="AD143" s="270" t="s">
        <v>63</v>
      </c>
      <c r="AE143" s="128" t="s">
        <v>63</v>
      </c>
      <c r="AF143" s="128" t="s">
        <v>63</v>
      </c>
      <c r="AG143" s="128" t="s">
        <v>63</v>
      </c>
      <c r="AH143" s="270">
        <v>2619.0193965517201</v>
      </c>
      <c r="AI143" s="270">
        <v>2485.1</v>
      </c>
      <c r="AJ143" s="277">
        <v>4720</v>
      </c>
    </row>
    <row r="144" spans="1:36" x14ac:dyDescent="0.25">
      <c r="A144" t="s">
        <v>123</v>
      </c>
      <c r="B144" s="275" t="s">
        <v>30</v>
      </c>
      <c r="C144" s="128">
        <v>1.9309480468334099</v>
      </c>
      <c r="D144" s="128">
        <v>11.0480685907783</v>
      </c>
      <c r="E144" s="128">
        <v>11.125558420804101</v>
      </c>
      <c r="F144" s="270">
        <v>52181</v>
      </c>
      <c r="G144" s="270">
        <v>21206</v>
      </c>
      <c r="H144" s="270">
        <v>6371</v>
      </c>
      <c r="I144" s="270">
        <v>24604</v>
      </c>
      <c r="J144" s="288">
        <v>4735</v>
      </c>
      <c r="K144" s="288">
        <v>10976</v>
      </c>
      <c r="L144" s="288">
        <v>14921</v>
      </c>
      <c r="M144" s="288">
        <v>30632</v>
      </c>
      <c r="N144" s="128">
        <v>1.0405385816307</v>
      </c>
      <c r="O144" s="128">
        <v>0.60000012828258997</v>
      </c>
      <c r="P144" s="128">
        <v>0.29040933692011001</v>
      </c>
      <c r="Q144" s="270">
        <v>2772.6113164764502</v>
      </c>
      <c r="R144" s="270">
        <v>2753.3</v>
      </c>
      <c r="S144" s="270">
        <v>5191</v>
      </c>
      <c r="T144" s="299">
        <v>2.0381568107096801</v>
      </c>
      <c r="U144" s="128">
        <v>10.935997071209</v>
      </c>
      <c r="V144" s="128">
        <v>11.055671791214699</v>
      </c>
      <c r="W144" s="270" t="s">
        <v>63</v>
      </c>
      <c r="X144" s="270" t="s">
        <v>63</v>
      </c>
      <c r="Y144" s="270" t="s">
        <v>63</v>
      </c>
      <c r="Z144" s="270" t="s">
        <v>63</v>
      </c>
      <c r="AA144" s="270">
        <v>4780</v>
      </c>
      <c r="AB144" s="270">
        <v>11795</v>
      </c>
      <c r="AC144" s="270">
        <v>13834</v>
      </c>
      <c r="AD144" s="270">
        <v>30409</v>
      </c>
      <c r="AE144" s="128">
        <v>1.0849744243883299</v>
      </c>
      <c r="AF144" s="128">
        <v>0.66444617828755004</v>
      </c>
      <c r="AG144" s="128">
        <v>0.28873620803380001</v>
      </c>
      <c r="AH144" s="270">
        <v>2780.6335171812698</v>
      </c>
      <c r="AI144" s="270">
        <v>2750.5338955669899</v>
      </c>
      <c r="AJ144" s="277">
        <v>5236</v>
      </c>
    </row>
    <row r="145" spans="1:36" x14ac:dyDescent="0.25">
      <c r="A145" t="s">
        <v>124</v>
      </c>
      <c r="B145" s="275" t="s">
        <v>42</v>
      </c>
      <c r="C145" s="128">
        <v>1.00371125357899</v>
      </c>
      <c r="D145" s="128">
        <v>4.7500575109270802</v>
      </c>
      <c r="E145" s="128">
        <v>5.1718221665623103</v>
      </c>
      <c r="F145" s="270">
        <v>118494</v>
      </c>
      <c r="G145" s="270">
        <v>32204</v>
      </c>
      <c r="H145" s="270">
        <v>15468</v>
      </c>
      <c r="I145" s="270">
        <v>70658</v>
      </c>
      <c r="J145" s="288">
        <v>13618</v>
      </c>
      <c r="K145" s="288">
        <v>40126</v>
      </c>
      <c r="L145" s="288">
        <v>28746</v>
      </c>
      <c r="M145" s="288">
        <v>82594</v>
      </c>
      <c r="N145" s="128">
        <v>0.46745789688961997</v>
      </c>
      <c r="O145" s="128">
        <v>0.28983123188276999</v>
      </c>
      <c r="P145" s="128">
        <v>0.24484937134321</v>
      </c>
      <c r="Q145" s="270">
        <v>17388</v>
      </c>
      <c r="R145" s="270">
        <v>15970</v>
      </c>
      <c r="S145" s="270">
        <v>38455</v>
      </c>
      <c r="T145" s="299" t="s">
        <v>63</v>
      </c>
      <c r="U145" s="128" t="s">
        <v>63</v>
      </c>
      <c r="V145" s="128" t="s">
        <v>63</v>
      </c>
      <c r="W145" s="270" t="s">
        <v>63</v>
      </c>
      <c r="X145" s="270" t="s">
        <v>63</v>
      </c>
      <c r="Y145" s="270" t="s">
        <v>63</v>
      </c>
      <c r="Z145" s="270" t="s">
        <v>63</v>
      </c>
      <c r="AA145" s="270" t="s">
        <v>63</v>
      </c>
      <c r="AB145" s="270" t="s">
        <v>63</v>
      </c>
      <c r="AC145" s="270" t="s">
        <v>63</v>
      </c>
      <c r="AD145" s="270" t="s">
        <v>63</v>
      </c>
      <c r="AE145" s="128" t="s">
        <v>63</v>
      </c>
      <c r="AF145" s="128" t="s">
        <v>63</v>
      </c>
      <c r="AG145" s="128" t="s">
        <v>63</v>
      </c>
      <c r="AH145" s="270">
        <v>17260.1509191107</v>
      </c>
      <c r="AI145" s="270">
        <v>16082.249772334</v>
      </c>
      <c r="AJ145" s="277">
        <v>38427</v>
      </c>
    </row>
    <row r="146" spans="1:36" x14ac:dyDescent="0.25">
      <c r="A146" t="s">
        <v>37</v>
      </c>
      <c r="B146" s="275" t="s">
        <v>37</v>
      </c>
      <c r="C146" s="128">
        <v>1.2426348191651999</v>
      </c>
      <c r="D146" s="128">
        <v>7.4431556727311996</v>
      </c>
      <c r="E146" s="128">
        <v>8.4513813917505498</v>
      </c>
      <c r="F146" s="270">
        <v>81005</v>
      </c>
      <c r="G146" s="270">
        <v>23498</v>
      </c>
      <c r="H146" s="270">
        <v>4620</v>
      </c>
      <c r="I146" s="270">
        <v>52325</v>
      </c>
      <c r="J146" s="288">
        <v>1351</v>
      </c>
      <c r="K146" s="288">
        <v>25043</v>
      </c>
      <c r="L146" s="288">
        <v>11785</v>
      </c>
      <c r="M146" s="288">
        <v>38672</v>
      </c>
      <c r="N146" s="128">
        <v>0.57646260663138005</v>
      </c>
      <c r="O146" s="128">
        <v>0.56593532847602002</v>
      </c>
      <c r="P146" s="128">
        <v>8.0572135349729998E-2</v>
      </c>
      <c r="Q146" s="270">
        <v>5195.6457315113003</v>
      </c>
      <c r="R146" s="270">
        <v>4575.82</v>
      </c>
      <c r="S146" s="270">
        <v>10358.1</v>
      </c>
      <c r="T146" s="299">
        <v>1.2677970719844001</v>
      </c>
      <c r="U146" s="128">
        <v>7.8699138239385604</v>
      </c>
      <c r="V146" s="128">
        <v>8.7949760213285604</v>
      </c>
      <c r="W146" s="270" t="s">
        <v>63</v>
      </c>
      <c r="X146" s="270" t="s">
        <v>63</v>
      </c>
      <c r="Y146" s="270" t="s">
        <v>63</v>
      </c>
      <c r="Z146" s="270" t="s">
        <v>63</v>
      </c>
      <c r="AA146" s="270">
        <v>1301</v>
      </c>
      <c r="AB146" s="270">
        <v>26432</v>
      </c>
      <c r="AC146" s="270">
        <v>12490</v>
      </c>
      <c r="AD146" s="270">
        <v>40746</v>
      </c>
      <c r="AE146" s="128">
        <v>0.60654669304122</v>
      </c>
      <c r="AF146" s="128">
        <v>0.57203962957494003</v>
      </c>
      <c r="AG146" s="128">
        <v>6.8366106961379999E-2</v>
      </c>
      <c r="AH146" s="270">
        <v>5177.43915772744</v>
      </c>
      <c r="AI146" s="270">
        <v>4632.8722103604996</v>
      </c>
      <c r="AJ146" s="277">
        <v>10325.5</v>
      </c>
    </row>
    <row r="147" spans="1:36" x14ac:dyDescent="0.25">
      <c r="A147" t="s">
        <v>126</v>
      </c>
      <c r="B147" s="275" t="s">
        <v>43</v>
      </c>
      <c r="C147" s="128">
        <v>1.1753026685879899</v>
      </c>
      <c r="D147" s="128">
        <v>5.2607457181462998</v>
      </c>
      <c r="E147" s="128">
        <v>6.3541612908490501</v>
      </c>
      <c r="F147" s="270">
        <v>24396</v>
      </c>
      <c r="G147" s="270">
        <v>3801</v>
      </c>
      <c r="H147" s="270">
        <v>3957</v>
      </c>
      <c r="I147" s="270">
        <v>16565</v>
      </c>
      <c r="J147" s="288">
        <v>3084</v>
      </c>
      <c r="K147" s="288">
        <v>8508.1</v>
      </c>
      <c r="L147" s="288">
        <v>2789.4</v>
      </c>
      <c r="M147" s="288">
        <v>14405.5</v>
      </c>
      <c r="N147" s="128">
        <v>0.32851797894107998</v>
      </c>
      <c r="O147" s="128">
        <v>0.51468606765960001</v>
      </c>
      <c r="P147" s="128">
        <v>0.32744315228507997</v>
      </c>
      <c r="Q147" s="270">
        <v>2738.3</v>
      </c>
      <c r="R147" s="270">
        <v>2267.0970000000002</v>
      </c>
      <c r="S147" s="270">
        <v>5422.3429999999998</v>
      </c>
      <c r="T147" s="299">
        <v>0.78965333622759004</v>
      </c>
      <c r="U147" s="128">
        <v>5.1298406149662599</v>
      </c>
      <c r="V147" s="128">
        <v>6.0704766737054499</v>
      </c>
      <c r="W147" s="270" t="s">
        <v>63</v>
      </c>
      <c r="X147" s="270" t="s">
        <v>63</v>
      </c>
      <c r="Y147" s="270" t="s">
        <v>63</v>
      </c>
      <c r="Z147" s="270" t="s">
        <v>63</v>
      </c>
      <c r="AA147" s="270">
        <v>3087</v>
      </c>
      <c r="AB147" s="270">
        <v>8154</v>
      </c>
      <c r="AC147" s="270">
        <v>2846</v>
      </c>
      <c r="AD147" s="270">
        <v>14149</v>
      </c>
      <c r="AE147" s="128">
        <v>0.39766386771535001</v>
      </c>
      <c r="AF147" s="128">
        <v>0.21884943984130001</v>
      </c>
      <c r="AG147" s="128">
        <v>0.16930041348811001</v>
      </c>
      <c r="AH147" s="270">
        <v>2758.1753629382602</v>
      </c>
      <c r="AI147" s="270">
        <v>2330.7889578568102</v>
      </c>
      <c r="AJ147" s="277">
        <v>5430.8040000000001</v>
      </c>
    </row>
    <row r="148" spans="1:36" x14ac:dyDescent="0.25">
      <c r="A148" t="s">
        <v>128</v>
      </c>
      <c r="B148" s="275" t="s">
        <v>22</v>
      </c>
      <c r="C148" s="128">
        <v>2.19655264021632</v>
      </c>
      <c r="D148" s="128">
        <v>7.8361654521466599</v>
      </c>
      <c r="E148" s="128">
        <v>8.3899745114698394</v>
      </c>
      <c r="F148" s="270">
        <v>11308</v>
      </c>
      <c r="G148" s="270">
        <v>5184</v>
      </c>
      <c r="H148" s="270">
        <v>1927</v>
      </c>
      <c r="I148" s="270">
        <v>4186</v>
      </c>
      <c r="J148" s="288">
        <v>1629</v>
      </c>
      <c r="K148" s="288">
        <v>2069</v>
      </c>
      <c r="L148" s="288">
        <v>4191</v>
      </c>
      <c r="M148" s="288">
        <v>7900</v>
      </c>
      <c r="N148" s="128">
        <v>1.6751685625153601</v>
      </c>
      <c r="O148" s="128">
        <v>0.22384538052059999</v>
      </c>
      <c r="P148" s="128">
        <v>0.29667353455291001</v>
      </c>
      <c r="Q148" s="270">
        <v>1008.146146</v>
      </c>
      <c r="R148" s="270">
        <v>941.6</v>
      </c>
      <c r="S148" s="270">
        <v>2063.3000000000002</v>
      </c>
      <c r="T148" s="299">
        <v>2.0020216815651599</v>
      </c>
      <c r="U148" s="128">
        <v>8.1426942656140593</v>
      </c>
      <c r="V148" s="128">
        <v>8.4422215275607009</v>
      </c>
      <c r="W148" s="270" t="s">
        <v>63</v>
      </c>
      <c r="X148" s="270" t="s">
        <v>63</v>
      </c>
      <c r="Y148" s="270" t="s">
        <v>63</v>
      </c>
      <c r="Z148" s="270" t="s">
        <v>63</v>
      </c>
      <c r="AA148" s="270">
        <v>1667</v>
      </c>
      <c r="AB148" s="270">
        <v>1951</v>
      </c>
      <c r="AC148" s="270">
        <v>4472</v>
      </c>
      <c r="AD148" s="270">
        <v>8102</v>
      </c>
      <c r="AE148" s="128">
        <v>1.5139166327450899</v>
      </c>
      <c r="AF148" s="128">
        <v>0.2176027693657</v>
      </c>
      <c r="AG148" s="128">
        <v>0.27000497804058998</v>
      </c>
      <c r="AH148" s="270">
        <v>995.00235864363594</v>
      </c>
      <c r="AI148" s="270">
        <v>959.7</v>
      </c>
      <c r="AJ148" s="277">
        <v>2064.63</v>
      </c>
    </row>
    <row r="149" spans="1:36" x14ac:dyDescent="0.25">
      <c r="A149" t="s">
        <v>129</v>
      </c>
      <c r="B149" s="275" t="s">
        <v>39</v>
      </c>
      <c r="C149" s="128">
        <v>1.2196318882071999</v>
      </c>
      <c r="D149" s="128">
        <v>5.34145822357985</v>
      </c>
      <c r="E149" s="128">
        <v>6.6275664586254104</v>
      </c>
      <c r="F149" s="270">
        <v>214227</v>
      </c>
      <c r="G149" s="270">
        <v>60210</v>
      </c>
      <c r="H149" s="270">
        <v>32371</v>
      </c>
      <c r="I149" s="270">
        <v>121161</v>
      </c>
      <c r="J149" s="288">
        <v>19962</v>
      </c>
      <c r="K149" s="288">
        <v>57107</v>
      </c>
      <c r="L149" s="288">
        <v>45151</v>
      </c>
      <c r="M149" s="288">
        <v>122437</v>
      </c>
      <c r="N149" s="128">
        <v>0.64074192729987001</v>
      </c>
      <c r="O149" s="128">
        <v>0.34296359808074001</v>
      </c>
      <c r="P149" s="128">
        <v>0.23333376543289999</v>
      </c>
      <c r="Q149" s="270">
        <v>22922.017710351502</v>
      </c>
      <c r="R149" s="270">
        <v>18473.900000000001</v>
      </c>
      <c r="S149" s="270">
        <v>46407.165999999997</v>
      </c>
      <c r="T149" s="299">
        <v>1.1896949724726</v>
      </c>
      <c r="U149" s="128">
        <v>5.5230495081550801</v>
      </c>
      <c r="V149" s="128">
        <v>6.64630424613211</v>
      </c>
      <c r="W149" s="270" t="s">
        <v>63</v>
      </c>
      <c r="X149" s="270" t="s">
        <v>63</v>
      </c>
      <c r="Y149" s="270" t="s">
        <v>63</v>
      </c>
      <c r="Z149" s="270" t="s">
        <v>63</v>
      </c>
      <c r="AA149" s="270">
        <v>20663</v>
      </c>
      <c r="AB149" s="270">
        <v>58413</v>
      </c>
      <c r="AC149" s="270">
        <v>46640</v>
      </c>
      <c r="AD149" s="270">
        <v>126051</v>
      </c>
      <c r="AE149" s="128">
        <v>0.64138210960535003</v>
      </c>
      <c r="AF149" s="128">
        <v>0.32623408390716002</v>
      </c>
      <c r="AG149" s="128">
        <v>0.21930726440785001</v>
      </c>
      <c r="AH149" s="270">
        <v>22822.717742051602</v>
      </c>
      <c r="AI149" s="270">
        <v>18965.577760505999</v>
      </c>
      <c r="AJ149" s="277">
        <v>46468.101999999999</v>
      </c>
    </row>
    <row r="150" spans="1:36" x14ac:dyDescent="0.25">
      <c r="A150" t="s">
        <v>130</v>
      </c>
      <c r="B150" s="275" t="s">
        <v>16</v>
      </c>
      <c r="C150" s="128">
        <v>3.2654898020410199</v>
      </c>
      <c r="D150" s="128">
        <v>12.776214270671799</v>
      </c>
      <c r="E150" s="128">
        <v>13.876897483884401</v>
      </c>
      <c r="F150" s="270">
        <v>108761</v>
      </c>
      <c r="G150" s="270">
        <v>52368</v>
      </c>
      <c r="H150" s="270">
        <v>12231</v>
      </c>
      <c r="I150" s="270">
        <v>43911</v>
      </c>
      <c r="J150" s="288">
        <v>3322</v>
      </c>
      <c r="K150" s="288">
        <v>18215</v>
      </c>
      <c r="L150" s="288">
        <v>45067</v>
      </c>
      <c r="M150" s="288">
        <v>66734</v>
      </c>
      <c r="N150" s="128">
        <v>2.2756949041158498</v>
      </c>
      <c r="O150" s="128">
        <v>0.87214811922302005</v>
      </c>
      <c r="P150" s="128">
        <v>0.11159895806051</v>
      </c>
      <c r="Q150" s="270">
        <v>5223.3</v>
      </c>
      <c r="R150" s="270">
        <v>4809</v>
      </c>
      <c r="S150" s="270">
        <v>9799.2000000000007</v>
      </c>
      <c r="T150" s="299">
        <v>3.2549022634842601</v>
      </c>
      <c r="U150" s="128">
        <v>13.3401421678814</v>
      </c>
      <c r="V150" s="128">
        <v>14.418239627235399</v>
      </c>
      <c r="W150" s="270" t="s">
        <v>63</v>
      </c>
      <c r="X150" s="270" t="s">
        <v>63</v>
      </c>
      <c r="Y150" s="270" t="s">
        <v>63</v>
      </c>
      <c r="Z150" s="270" t="s">
        <v>63</v>
      </c>
      <c r="AA150" s="270">
        <v>3362</v>
      </c>
      <c r="AB150" s="270">
        <v>19726</v>
      </c>
      <c r="AC150" s="270">
        <v>47127</v>
      </c>
      <c r="AD150" s="270">
        <v>70372</v>
      </c>
      <c r="AE150" s="128">
        <v>2.2648237083074299</v>
      </c>
      <c r="AF150" s="128">
        <v>0.87295637806194004</v>
      </c>
      <c r="AG150" s="128">
        <v>0.11081088321337</v>
      </c>
      <c r="AH150" s="270">
        <v>5275.2061495590397</v>
      </c>
      <c r="AI150" s="270">
        <v>4880.7622719122</v>
      </c>
      <c r="AJ150" s="277">
        <v>9923.0849999999991</v>
      </c>
    </row>
    <row r="151" spans="1:36" x14ac:dyDescent="0.25">
      <c r="A151" t="s">
        <v>131</v>
      </c>
      <c r="B151" s="275" t="s">
        <v>127</v>
      </c>
      <c r="C151" s="128">
        <v>3.3742973598343902</v>
      </c>
      <c r="D151" s="128">
        <v>8.4408634751658802</v>
      </c>
      <c r="E151" s="128">
        <v>8.8085224935047997</v>
      </c>
      <c r="F151" s="270">
        <v>70834.255699999994</v>
      </c>
      <c r="G151" s="270">
        <v>23807.255700000002</v>
      </c>
      <c r="H151" s="270">
        <v>1095</v>
      </c>
      <c r="I151" s="270">
        <v>45932</v>
      </c>
      <c r="J151" s="288">
        <v>471.9</v>
      </c>
      <c r="K151" s="288">
        <v>21374.6</v>
      </c>
      <c r="L151" s="288">
        <v>21893.002400000001</v>
      </c>
      <c r="M151" s="288">
        <v>43739.502399999998</v>
      </c>
      <c r="N151" s="128">
        <v>2.3954847998731101</v>
      </c>
      <c r="O151" s="128">
        <v>0.90015152796591003</v>
      </c>
      <c r="P151" s="128">
        <v>2.9661703526519999E-2</v>
      </c>
      <c r="Q151" s="270">
        <v>5181.8753530000004</v>
      </c>
      <c r="R151" s="270">
        <v>4965.5889999999999</v>
      </c>
      <c r="S151" s="270">
        <v>8282.3960000000006</v>
      </c>
      <c r="T151" s="299" t="s">
        <v>63</v>
      </c>
      <c r="U151" s="128" t="s">
        <v>63</v>
      </c>
      <c r="V151" s="128" t="s">
        <v>63</v>
      </c>
      <c r="W151" s="270" t="s">
        <v>63</v>
      </c>
      <c r="X151" s="270" t="s">
        <v>63</v>
      </c>
      <c r="Y151" s="270" t="s">
        <v>63</v>
      </c>
      <c r="Z151" s="270" t="s">
        <v>63</v>
      </c>
      <c r="AA151" s="270" t="s">
        <v>63</v>
      </c>
      <c r="AB151" s="270" t="s">
        <v>63</v>
      </c>
      <c r="AC151" s="270" t="s">
        <v>63</v>
      </c>
      <c r="AD151" s="270" t="s">
        <v>63</v>
      </c>
      <c r="AE151" s="128" t="s">
        <v>63</v>
      </c>
      <c r="AF151" s="128" t="s">
        <v>63</v>
      </c>
      <c r="AG151" s="128" t="s">
        <v>63</v>
      </c>
      <c r="AH151" s="270">
        <v>5263.9752869663798</v>
      </c>
      <c r="AI151" s="270">
        <v>5046.33</v>
      </c>
      <c r="AJ151" s="277">
        <v>8372.4130000000005</v>
      </c>
    </row>
    <row r="152" spans="1:36" x14ac:dyDescent="0.25">
      <c r="A152" t="s">
        <v>132</v>
      </c>
      <c r="B152" s="275" t="s">
        <v>41</v>
      </c>
      <c r="C152" s="128">
        <v>0.88150300576531004</v>
      </c>
      <c r="D152" s="128">
        <v>3.2064412213363398</v>
      </c>
      <c r="E152" s="128">
        <v>3.6141573325795702</v>
      </c>
      <c r="F152" s="270">
        <v>190784</v>
      </c>
      <c r="G152" s="270">
        <v>51069</v>
      </c>
      <c r="H152" s="270">
        <v>7199</v>
      </c>
      <c r="I152" s="270">
        <v>132516</v>
      </c>
      <c r="J152" s="288">
        <v>6554.8983376233</v>
      </c>
      <c r="K152" s="288">
        <v>43292.970699366997</v>
      </c>
      <c r="L152" s="288">
        <v>45312.893529829002</v>
      </c>
      <c r="M152" s="288">
        <v>95160.762566820005</v>
      </c>
      <c r="N152" s="128">
        <v>0.44079912494071999</v>
      </c>
      <c r="O152" s="128">
        <v>0.34959282255410001</v>
      </c>
      <c r="P152" s="128">
        <v>9.1111058270500006E-2</v>
      </c>
      <c r="Q152" s="270">
        <v>29678</v>
      </c>
      <c r="R152" s="270">
        <v>26330</v>
      </c>
      <c r="S152" s="270">
        <v>77439.600000000006</v>
      </c>
      <c r="T152" s="299" t="s">
        <v>63</v>
      </c>
      <c r="U152" s="128" t="s">
        <v>63</v>
      </c>
      <c r="V152" s="128" t="s">
        <v>63</v>
      </c>
      <c r="W152" s="270" t="s">
        <v>63</v>
      </c>
      <c r="X152" s="270" t="s">
        <v>63</v>
      </c>
      <c r="Y152" s="270" t="s">
        <v>63</v>
      </c>
      <c r="Z152" s="270" t="s">
        <v>63</v>
      </c>
      <c r="AA152" s="270" t="s">
        <v>63</v>
      </c>
      <c r="AB152" s="270" t="s">
        <v>63</v>
      </c>
      <c r="AC152" s="270" t="s">
        <v>63</v>
      </c>
      <c r="AD152" s="270" t="s">
        <v>63</v>
      </c>
      <c r="AE152" s="128" t="s">
        <v>63</v>
      </c>
      <c r="AF152" s="128" t="s">
        <v>63</v>
      </c>
      <c r="AG152" s="128" t="s">
        <v>63</v>
      </c>
      <c r="AH152" s="270">
        <v>30531.913732666198</v>
      </c>
      <c r="AI152" s="270">
        <v>26907</v>
      </c>
      <c r="AJ152" s="277">
        <v>78247.100000000006</v>
      </c>
    </row>
    <row r="153" spans="1:36" x14ac:dyDescent="0.25">
      <c r="A153" t="s">
        <v>133</v>
      </c>
      <c r="B153" s="275" t="s">
        <v>31</v>
      </c>
      <c r="C153" s="128">
        <v>1.6744522927226</v>
      </c>
      <c r="D153" s="128">
        <v>8.6414088170807304</v>
      </c>
      <c r="E153" s="128">
        <v>9.0909192587054797</v>
      </c>
      <c r="F153" s="270">
        <v>496953</v>
      </c>
      <c r="G153" s="270">
        <v>136397</v>
      </c>
      <c r="H153" s="270">
        <v>8391</v>
      </c>
      <c r="I153" s="270">
        <v>347038</v>
      </c>
      <c r="J153" s="288">
        <v>7057</v>
      </c>
      <c r="K153" s="288">
        <v>167463</v>
      </c>
      <c r="L153" s="288">
        <v>105774</v>
      </c>
      <c r="M153" s="288">
        <v>284483</v>
      </c>
      <c r="N153" s="128">
        <v>1.1057759762211501</v>
      </c>
      <c r="O153" s="128">
        <v>0.42405056924283002</v>
      </c>
      <c r="P153" s="128">
        <v>0.11103186944503</v>
      </c>
      <c r="Q153" s="270">
        <v>32920.905146587596</v>
      </c>
      <c r="R153" s="270">
        <v>31293.095000000001</v>
      </c>
      <c r="S153" s="270">
        <v>65110</v>
      </c>
      <c r="T153" s="299">
        <v>1.6884742152415</v>
      </c>
      <c r="U153" s="128">
        <v>8.7734615193091496</v>
      </c>
      <c r="V153" s="128">
        <v>9.1819174805193509</v>
      </c>
      <c r="W153" s="270" t="s">
        <v>63</v>
      </c>
      <c r="X153" s="270" t="s">
        <v>63</v>
      </c>
      <c r="Y153" s="270" t="s">
        <v>63</v>
      </c>
      <c r="Z153" s="270" t="s">
        <v>63</v>
      </c>
      <c r="AA153" s="270">
        <v>6765</v>
      </c>
      <c r="AB153" s="270">
        <v>170230</v>
      </c>
      <c r="AC153" s="270">
        <v>110149</v>
      </c>
      <c r="AD153" s="270">
        <v>291416</v>
      </c>
      <c r="AE153" s="128">
        <v>1.1319653381456101</v>
      </c>
      <c r="AF153" s="128">
        <v>0.41460573490394997</v>
      </c>
      <c r="AG153" s="128">
        <v>0.10716590494323</v>
      </c>
      <c r="AH153" s="270">
        <v>33215.624113542297</v>
      </c>
      <c r="AI153" s="270">
        <v>31738.032999999999</v>
      </c>
      <c r="AJ153" s="277">
        <v>65648</v>
      </c>
    </row>
    <row r="154" spans="1:36" x14ac:dyDescent="0.25">
      <c r="A154" t="s">
        <v>134</v>
      </c>
      <c r="B154" s="275" t="s">
        <v>73</v>
      </c>
      <c r="C154" s="128">
        <v>2.7404273363621301</v>
      </c>
      <c r="D154" s="128">
        <v>8.7053673131890204</v>
      </c>
      <c r="E154" s="128">
        <v>9.1389215998834494</v>
      </c>
      <c r="F154" s="270" t="s">
        <v>63</v>
      </c>
      <c r="G154" s="270" t="s">
        <v>63</v>
      </c>
      <c r="H154" s="270" t="s">
        <v>63</v>
      </c>
      <c r="I154" s="270" t="s">
        <v>63</v>
      </c>
      <c r="J154" s="288" t="s">
        <v>63</v>
      </c>
      <c r="K154" s="288" t="s">
        <v>63</v>
      </c>
      <c r="L154" s="288">
        <v>981000</v>
      </c>
      <c r="M154" s="288">
        <v>1379977.1615824001</v>
      </c>
      <c r="N154" s="128">
        <v>1.96361467875935</v>
      </c>
      <c r="O154" s="128">
        <v>0.35679057679515003</v>
      </c>
      <c r="P154" s="128">
        <v>0.31019749001059999</v>
      </c>
      <c r="Q154" s="270">
        <v>158520.26823631799</v>
      </c>
      <c r="R154" s="270">
        <v>151000</v>
      </c>
      <c r="S154" s="270">
        <v>321173</v>
      </c>
      <c r="T154" s="299">
        <v>2.7441793661297802</v>
      </c>
      <c r="U154" s="128" t="s">
        <v>63</v>
      </c>
      <c r="V154" s="128" t="s">
        <v>63</v>
      </c>
      <c r="W154" s="270" t="s">
        <v>63</v>
      </c>
      <c r="X154" s="270" t="s">
        <v>63</v>
      </c>
      <c r="Y154" s="270" t="s">
        <v>63</v>
      </c>
      <c r="Z154" s="270" t="s">
        <v>63</v>
      </c>
      <c r="AA154" s="270" t="s">
        <v>63</v>
      </c>
      <c r="AB154" s="270" t="s">
        <v>63</v>
      </c>
      <c r="AC154" s="270" t="s">
        <v>63</v>
      </c>
      <c r="AD154" s="270" t="s">
        <v>63</v>
      </c>
      <c r="AE154" s="128">
        <v>1.9530912951908701</v>
      </c>
      <c r="AF154" s="128">
        <v>0.36253370900387999</v>
      </c>
      <c r="AG154" s="128">
        <v>0.31693779287738</v>
      </c>
      <c r="AH154" s="270">
        <v>160596.75362413301</v>
      </c>
      <c r="AI154" s="270">
        <v>153633.83250647999</v>
      </c>
      <c r="AJ154" s="277">
        <v>323391</v>
      </c>
    </row>
    <row r="155" spans="1:36" x14ac:dyDescent="0.25">
      <c r="A155" t="s">
        <v>135</v>
      </c>
      <c r="B155" s="275" t="s">
        <v>28</v>
      </c>
      <c r="C155" s="128">
        <v>1.9591786926050601</v>
      </c>
      <c r="D155" s="128">
        <v>7.56983753518724</v>
      </c>
      <c r="E155" s="128">
        <v>8.0544469787400796</v>
      </c>
      <c r="F155" s="270" t="s">
        <v>63</v>
      </c>
      <c r="G155" s="270" t="s">
        <v>63</v>
      </c>
      <c r="H155" s="270" t="s">
        <v>63</v>
      </c>
      <c r="I155" s="270" t="s">
        <v>63</v>
      </c>
      <c r="J155" s="288">
        <v>206769.57399588599</v>
      </c>
      <c r="K155" s="288">
        <v>713006.65150000004</v>
      </c>
      <c r="L155" s="288">
        <v>907378.56958500005</v>
      </c>
      <c r="M155" s="288">
        <v>1846384.6963200001</v>
      </c>
      <c r="N155" s="128">
        <v>1.2464455447231999</v>
      </c>
      <c r="O155" s="128">
        <v>0.45304566670766</v>
      </c>
      <c r="P155" s="128">
        <v>0.23997817296851001</v>
      </c>
      <c r="Q155" s="270">
        <v>243913.384895959</v>
      </c>
      <c r="R155" s="270">
        <v>229237.92300000001</v>
      </c>
      <c r="S155" s="270">
        <v>509673.85649999999</v>
      </c>
      <c r="T155" s="299">
        <v>1.9364549809456899</v>
      </c>
      <c r="U155" s="128">
        <v>7.7014037584087802</v>
      </c>
      <c r="V155" s="128">
        <v>8.1370174486997104</v>
      </c>
      <c r="W155" s="270" t="s">
        <v>63</v>
      </c>
      <c r="X155" s="270" t="s">
        <v>63</v>
      </c>
      <c r="Y155" s="270" t="s">
        <v>63</v>
      </c>
      <c r="Z155" s="270" t="s">
        <v>63</v>
      </c>
      <c r="AA155" s="270">
        <v>207294.90808403099</v>
      </c>
      <c r="AB155" s="270">
        <v>731107.74466339895</v>
      </c>
      <c r="AC155" s="270">
        <v>930890.06350642198</v>
      </c>
      <c r="AD155" s="270">
        <v>1888819.4412344701</v>
      </c>
      <c r="AE155" s="128">
        <v>1.2423919751649699</v>
      </c>
      <c r="AF155" s="128">
        <v>0.44440103534765002</v>
      </c>
      <c r="AG155" s="128">
        <v>0.23064161144876</v>
      </c>
      <c r="AH155" s="270">
        <v>245256.514329892</v>
      </c>
      <c r="AI155" s="270">
        <v>232126.753216721</v>
      </c>
      <c r="AJ155" s="277">
        <v>511327.62199999997</v>
      </c>
    </row>
    <row r="156" spans="1:36" x14ac:dyDescent="0.25">
      <c r="A156" t="s">
        <v>136</v>
      </c>
      <c r="B156" s="275" t="s">
        <v>24</v>
      </c>
      <c r="C156" s="128">
        <v>2.0965341235189299</v>
      </c>
      <c r="D156" s="128">
        <v>8.3285545908621099</v>
      </c>
      <c r="E156" s="128">
        <v>8.8368395354474796</v>
      </c>
      <c r="F156" s="270" t="s">
        <v>63</v>
      </c>
      <c r="G156" s="270" t="s">
        <v>63</v>
      </c>
      <c r="H156" s="270" t="s">
        <v>63</v>
      </c>
      <c r="I156" s="270" t="s">
        <v>63</v>
      </c>
      <c r="J156" s="288">
        <v>160442.662495886</v>
      </c>
      <c r="K156" s="288">
        <v>621015.64</v>
      </c>
      <c r="L156" s="288">
        <v>822368.05759999994</v>
      </c>
      <c r="M156" s="288">
        <v>1622381.2975999999</v>
      </c>
      <c r="N156" s="128">
        <v>1.3544331723032601</v>
      </c>
      <c r="O156" s="128">
        <v>0.48062359047199998</v>
      </c>
      <c r="P156" s="128">
        <v>0.23918872631728999</v>
      </c>
      <c r="Q156" s="270">
        <v>194797.462140674</v>
      </c>
      <c r="R156" s="270">
        <v>183592.93400000001</v>
      </c>
      <c r="S156" s="270">
        <v>404676.69</v>
      </c>
      <c r="T156" s="299">
        <v>2.08719089629321</v>
      </c>
      <c r="U156" s="128">
        <v>8.4250596230121495</v>
      </c>
      <c r="V156" s="128">
        <v>8.8930241228363105</v>
      </c>
      <c r="W156" s="270" t="s">
        <v>63</v>
      </c>
      <c r="X156" s="270" t="s">
        <v>63</v>
      </c>
      <c r="Y156" s="270" t="s">
        <v>63</v>
      </c>
      <c r="Z156" s="270" t="s">
        <v>63</v>
      </c>
      <c r="AA156" s="270">
        <v>159970.23887808301</v>
      </c>
      <c r="AB156" s="270">
        <v>636000.43645366002</v>
      </c>
      <c r="AC156" s="270">
        <v>840275.10965191002</v>
      </c>
      <c r="AD156" s="270">
        <v>1655151.1226929601</v>
      </c>
      <c r="AE156" s="128">
        <v>1.3526525415267701</v>
      </c>
      <c r="AF156" s="128">
        <v>0.47946264952944001</v>
      </c>
      <c r="AG156" s="128">
        <v>0.23364820069860001</v>
      </c>
      <c r="AH156" s="270">
        <v>196455.71625061199</v>
      </c>
      <c r="AI156" s="270">
        <v>186117.916676141</v>
      </c>
      <c r="AJ156" s="277">
        <v>406532.58100000001</v>
      </c>
    </row>
    <row r="157" spans="1:36" x14ac:dyDescent="0.25">
      <c r="A157" t="s">
        <v>137</v>
      </c>
      <c r="B157" s="275" t="s">
        <v>125</v>
      </c>
      <c r="C157" s="128">
        <v>2.3595453049419102</v>
      </c>
      <c r="D157" s="128">
        <v>7.7430266387014699</v>
      </c>
      <c r="E157" s="128">
        <v>8.2899683707795901</v>
      </c>
      <c r="F157" s="270" t="s">
        <v>63</v>
      </c>
      <c r="G157" s="270" t="s">
        <v>63</v>
      </c>
      <c r="H157" s="270" t="s">
        <v>63</v>
      </c>
      <c r="I157" s="270" t="s">
        <v>63</v>
      </c>
      <c r="J157" s="288">
        <v>346151.07622252801</v>
      </c>
      <c r="K157" s="288" t="s">
        <v>63</v>
      </c>
      <c r="L157" s="288">
        <v>2927654.2791870399</v>
      </c>
      <c r="M157" s="288">
        <v>4770981.1929553496</v>
      </c>
      <c r="N157" s="128">
        <v>1.63039549415866</v>
      </c>
      <c r="O157" s="128">
        <v>0.41267612395617997</v>
      </c>
      <c r="P157" s="128">
        <v>0.26040497592592998</v>
      </c>
      <c r="Q157" s="270">
        <v>616164.89463033201</v>
      </c>
      <c r="R157" s="270">
        <v>575512.59299999999</v>
      </c>
      <c r="S157" s="270">
        <v>1276730.3002500001</v>
      </c>
      <c r="T157" s="299">
        <v>2.34936234152357</v>
      </c>
      <c r="U157" s="128" t="s">
        <v>63</v>
      </c>
      <c r="V157" s="128" t="s">
        <v>63</v>
      </c>
      <c r="W157" s="270" t="s">
        <v>63</v>
      </c>
      <c r="X157" s="270" t="s">
        <v>63</v>
      </c>
      <c r="Y157" s="270" t="s">
        <v>63</v>
      </c>
      <c r="Z157" s="270" t="s">
        <v>63</v>
      </c>
      <c r="AA157" s="270" t="s">
        <v>63</v>
      </c>
      <c r="AB157" s="270" t="s">
        <v>63</v>
      </c>
      <c r="AC157" s="270" t="s">
        <v>63</v>
      </c>
      <c r="AD157" s="270" t="s">
        <v>63</v>
      </c>
      <c r="AE157" s="128">
        <v>1.61824129569005</v>
      </c>
      <c r="AF157" s="128">
        <v>0.41902946325425999</v>
      </c>
      <c r="AG157" s="128">
        <v>0.25605140066493998</v>
      </c>
      <c r="AH157" s="270">
        <v>623221.61079041206</v>
      </c>
      <c r="AI157" s="270">
        <v>584090.17012845597</v>
      </c>
      <c r="AJ157" s="277">
        <v>1284323.2949999999</v>
      </c>
    </row>
    <row r="158" spans="1:36" x14ac:dyDescent="0.25">
      <c r="A158" t="s">
        <v>161</v>
      </c>
      <c r="B158" s="275" t="s">
        <v>244</v>
      </c>
      <c r="C158" s="128">
        <v>0.62915953347886999</v>
      </c>
      <c r="D158" s="128">
        <v>2.7182493263262701</v>
      </c>
      <c r="E158" s="128">
        <v>2.9291479749346601</v>
      </c>
      <c r="F158" s="270">
        <v>82407</v>
      </c>
      <c r="G158" s="270">
        <v>5773</v>
      </c>
      <c r="H158" s="270">
        <v>27150</v>
      </c>
      <c r="I158" s="270">
        <v>48746</v>
      </c>
      <c r="J158" s="288">
        <v>26266</v>
      </c>
      <c r="K158" s="288">
        <v>21701</v>
      </c>
      <c r="L158" s="288">
        <v>4554</v>
      </c>
      <c r="M158" s="288">
        <v>52970</v>
      </c>
      <c r="N158" s="128">
        <v>0.13366789693073999</v>
      </c>
      <c r="O158" s="128">
        <v>0.16343922761643001</v>
      </c>
      <c r="P158" s="128">
        <v>0.32191844014357002</v>
      </c>
      <c r="Q158" s="270">
        <v>19486.807000000001</v>
      </c>
      <c r="R158" s="270">
        <v>18083.756933168101</v>
      </c>
      <c r="S158" s="270">
        <v>42247.199999999997</v>
      </c>
      <c r="T158" s="299" t="s">
        <v>63</v>
      </c>
      <c r="U158" s="128" t="s">
        <v>63</v>
      </c>
      <c r="V158" s="128" t="s">
        <v>63</v>
      </c>
      <c r="W158" s="270" t="s">
        <v>63</v>
      </c>
      <c r="X158" s="270" t="s">
        <v>63</v>
      </c>
      <c r="Y158" s="270">
        <v>28176</v>
      </c>
      <c r="Z158" s="270">
        <v>49798</v>
      </c>
      <c r="AA158" s="270">
        <v>27168</v>
      </c>
      <c r="AB158" s="270">
        <v>22274</v>
      </c>
      <c r="AC158" s="270" t="s">
        <v>63</v>
      </c>
      <c r="AD158" s="270" t="s">
        <v>63</v>
      </c>
      <c r="AE158" s="128" t="s">
        <v>63</v>
      </c>
      <c r="AF158" s="128">
        <v>0.13984737635228001</v>
      </c>
      <c r="AG158" s="128">
        <v>0.26841508415514997</v>
      </c>
      <c r="AH158" s="270">
        <v>19703.93</v>
      </c>
      <c r="AI158" s="270">
        <v>17969.9841224177</v>
      </c>
      <c r="AJ158" s="277">
        <v>42706</v>
      </c>
    </row>
    <row r="159" spans="1:36" x14ac:dyDescent="0.25">
      <c r="A159" t="s">
        <v>162</v>
      </c>
      <c r="B159" s="275" t="s">
        <v>25</v>
      </c>
      <c r="C159" s="128">
        <v>2.0670701317968501</v>
      </c>
      <c r="D159" s="128">
        <v>2.0214851856013798</v>
      </c>
      <c r="E159" s="128">
        <v>2.0903896657241399</v>
      </c>
      <c r="F159" s="270" t="s">
        <v>63</v>
      </c>
      <c r="G159" s="270" t="s">
        <v>63</v>
      </c>
      <c r="H159" s="270" t="s">
        <v>63</v>
      </c>
      <c r="I159" s="270" t="s">
        <v>63</v>
      </c>
      <c r="J159" s="288">
        <v>305686.2</v>
      </c>
      <c r="K159" s="288">
        <v>298727.5</v>
      </c>
      <c r="L159" s="288">
        <v>1014614</v>
      </c>
      <c r="M159" s="288">
        <v>1619027.7</v>
      </c>
      <c r="N159" s="128">
        <v>1.5873462418076001</v>
      </c>
      <c r="O159" s="128">
        <v>0.14567178174654</v>
      </c>
      <c r="P159" s="128">
        <v>0.33405210824270998</v>
      </c>
      <c r="Q159" s="270">
        <v>800910</v>
      </c>
      <c r="R159" s="270">
        <v>774510</v>
      </c>
      <c r="S159" s="270">
        <v>1374620</v>
      </c>
      <c r="T159" s="299">
        <v>2.1176284727800798</v>
      </c>
      <c r="U159" s="128">
        <v>2.09702803182393</v>
      </c>
      <c r="V159" s="128">
        <v>2.1805546177338502</v>
      </c>
      <c r="W159" s="270" t="s">
        <v>63</v>
      </c>
      <c r="X159" s="270" t="s">
        <v>63</v>
      </c>
      <c r="Y159" s="270" t="s">
        <v>63</v>
      </c>
      <c r="Z159" s="270" t="s">
        <v>63</v>
      </c>
      <c r="AA159" s="270">
        <v>336106.2</v>
      </c>
      <c r="AB159" s="270">
        <v>307922.7</v>
      </c>
      <c r="AC159" s="270">
        <v>1048146.9</v>
      </c>
      <c r="AD159" s="270">
        <v>1692175.8</v>
      </c>
      <c r="AE159" s="128">
        <v>1.6404163312728799</v>
      </c>
      <c r="AF159" s="128">
        <v>0.14483910221894</v>
      </c>
      <c r="AG159" s="128">
        <v>0.3323730460423</v>
      </c>
      <c r="AH159" s="270">
        <v>806940</v>
      </c>
      <c r="AI159" s="270">
        <v>776030</v>
      </c>
      <c r="AJ159" s="277">
        <v>1382710</v>
      </c>
    </row>
    <row r="160" spans="1:36" x14ac:dyDescent="0.25">
      <c r="A160" t="s">
        <v>163</v>
      </c>
      <c r="B160" s="275" t="s">
        <v>46</v>
      </c>
      <c r="C160" s="128">
        <v>0.48894948648064002</v>
      </c>
      <c r="D160" s="128">
        <v>1.9061500332994901</v>
      </c>
      <c r="E160" s="128">
        <v>2.0478083910998501</v>
      </c>
      <c r="F160" s="270">
        <v>27253</v>
      </c>
      <c r="G160" s="270">
        <v>4923</v>
      </c>
      <c r="H160" s="270">
        <v>7032</v>
      </c>
      <c r="I160" s="270">
        <v>15057</v>
      </c>
      <c r="J160" s="288">
        <v>6659</v>
      </c>
      <c r="K160" s="288">
        <v>6480</v>
      </c>
      <c r="L160" s="288">
        <v>4234</v>
      </c>
      <c r="M160" s="288">
        <v>17459</v>
      </c>
      <c r="N160" s="128">
        <v>0.21513995095223001</v>
      </c>
      <c r="O160" s="128">
        <v>8.529119633493E-2</v>
      </c>
      <c r="P160" s="128">
        <v>0.18705694690794999</v>
      </c>
      <c r="Q160" s="270">
        <v>9159.2999999999993</v>
      </c>
      <c r="R160" s="270">
        <v>8525.7000000000007</v>
      </c>
      <c r="S160" s="270">
        <v>19819.7</v>
      </c>
      <c r="T160" s="299">
        <v>0.48406327694092999</v>
      </c>
      <c r="U160" s="128">
        <v>2.00989018332479</v>
      </c>
      <c r="V160" s="128">
        <v>2.1358740679370301</v>
      </c>
      <c r="W160" s="270" t="s">
        <v>63</v>
      </c>
      <c r="X160" s="270" t="s">
        <v>63</v>
      </c>
      <c r="Y160" s="270" t="s">
        <v>63</v>
      </c>
      <c r="Z160" s="270" t="s">
        <v>63</v>
      </c>
      <c r="AA160" s="270">
        <v>6755</v>
      </c>
      <c r="AB160" s="270">
        <v>6314</v>
      </c>
      <c r="AC160" s="270">
        <v>4857</v>
      </c>
      <c r="AD160" s="270">
        <v>18046</v>
      </c>
      <c r="AE160" s="128">
        <v>0.26714558322168003</v>
      </c>
      <c r="AF160" s="128">
        <v>5.4779620761939998E-2</v>
      </c>
      <c r="AG160" s="128">
        <v>0.16101495783346001</v>
      </c>
      <c r="AH160" s="270">
        <v>8978.6</v>
      </c>
      <c r="AI160" s="270">
        <v>8449</v>
      </c>
      <c r="AJ160" s="277">
        <v>19760.310000000001</v>
      </c>
    </row>
    <row r="161" spans="1:36" x14ac:dyDescent="0.25">
      <c r="A161" t="s">
        <v>164</v>
      </c>
      <c r="B161" s="275" t="s">
        <v>40</v>
      </c>
      <c r="C161" s="128">
        <v>1.09893106522767</v>
      </c>
      <c r="D161" s="128">
        <v>5.8650673676468799</v>
      </c>
      <c r="E161" s="128">
        <v>6.2106631270394397</v>
      </c>
      <c r="F161" s="270">
        <v>379411</v>
      </c>
      <c r="G161" s="270">
        <v>198123</v>
      </c>
      <c r="H161" s="270">
        <v>134794</v>
      </c>
      <c r="I161" s="270">
        <v>45967</v>
      </c>
      <c r="J161" s="288">
        <v>146840</v>
      </c>
      <c r="K161" s="288">
        <v>92503</v>
      </c>
      <c r="L161" s="288">
        <v>208604</v>
      </c>
      <c r="M161" s="288">
        <v>449180</v>
      </c>
      <c r="N161" s="128">
        <v>0.65062605311476995</v>
      </c>
      <c r="O161" s="128">
        <v>0.1054043495044</v>
      </c>
      <c r="P161" s="128">
        <v>0.34139776623919998</v>
      </c>
      <c r="Q161" s="270">
        <v>76585.650572026701</v>
      </c>
      <c r="R161" s="270">
        <v>72324</v>
      </c>
      <c r="S161" s="270">
        <v>146300</v>
      </c>
      <c r="T161" s="299">
        <v>1.0969028069659199</v>
      </c>
      <c r="U161" s="128">
        <v>5.5966284438870497</v>
      </c>
      <c r="V161" s="128">
        <v>5.9243849543464204</v>
      </c>
      <c r="W161" s="270">
        <v>370379</v>
      </c>
      <c r="X161" s="270">
        <v>190378</v>
      </c>
      <c r="Y161" s="270">
        <v>134225</v>
      </c>
      <c r="Z161" s="270">
        <v>44994</v>
      </c>
      <c r="AA161" s="270">
        <v>145956</v>
      </c>
      <c r="AB161" s="270">
        <v>83024</v>
      </c>
      <c r="AC161" s="270">
        <v>198561</v>
      </c>
      <c r="AD161" s="270">
        <v>428884</v>
      </c>
      <c r="AE161" s="128">
        <v>0.64396804073705005</v>
      </c>
      <c r="AF161" s="128">
        <v>9.9871403756799995E-2</v>
      </c>
      <c r="AG161" s="128">
        <v>0.35072350354495002</v>
      </c>
      <c r="AH161" s="270">
        <v>76632.566249498195</v>
      </c>
      <c r="AI161" s="270">
        <v>72393</v>
      </c>
      <c r="AJ161" s="277">
        <v>146282.70000000001</v>
      </c>
    </row>
    <row r="162" spans="1:36" x14ac:dyDescent="0.25">
      <c r="A162" t="s">
        <v>165</v>
      </c>
      <c r="B162" s="275" t="s">
        <v>182</v>
      </c>
      <c r="C162" s="128" t="s">
        <v>63</v>
      </c>
      <c r="D162" s="128" t="s">
        <v>63</v>
      </c>
      <c r="E162" s="128" t="s">
        <v>63</v>
      </c>
      <c r="F162" s="270" t="s">
        <v>63</v>
      </c>
      <c r="G162" s="270" t="s">
        <v>63</v>
      </c>
      <c r="H162" s="270" t="s">
        <v>63</v>
      </c>
      <c r="I162" s="270" t="s">
        <v>63</v>
      </c>
      <c r="J162" s="288"/>
      <c r="K162" s="288"/>
      <c r="L162" s="288"/>
      <c r="M162" s="288"/>
      <c r="N162" s="128" t="s">
        <v>63</v>
      </c>
      <c r="O162" s="128" t="s">
        <v>63</v>
      </c>
      <c r="P162" s="128" t="s">
        <v>63</v>
      </c>
      <c r="Q162" s="270">
        <v>3610.6</v>
      </c>
      <c r="R162" s="270">
        <v>3656.2</v>
      </c>
      <c r="S162" s="270">
        <v>5535</v>
      </c>
      <c r="T162" s="299" t="s">
        <v>63</v>
      </c>
      <c r="U162" s="128" t="s">
        <v>63</v>
      </c>
      <c r="V162" s="128" t="s">
        <v>63</v>
      </c>
      <c r="W162" s="270" t="s">
        <v>63</v>
      </c>
      <c r="X162" s="270" t="s">
        <v>63</v>
      </c>
      <c r="Y162" s="270" t="s">
        <v>63</v>
      </c>
      <c r="Z162" s="270" t="s">
        <v>63</v>
      </c>
      <c r="AA162" s="270"/>
      <c r="AB162" s="270"/>
      <c r="AC162" s="270"/>
      <c r="AD162" s="270"/>
      <c r="AE162" s="128" t="s">
        <v>63</v>
      </c>
      <c r="AF162" s="128" t="s">
        <v>63</v>
      </c>
      <c r="AG162" s="128" t="s">
        <v>63</v>
      </c>
      <c r="AH162" s="270">
        <v>3672.8</v>
      </c>
      <c r="AI162" s="270">
        <v>3673</v>
      </c>
      <c r="AJ162" s="277">
        <v>5607</v>
      </c>
    </row>
    <row r="163" spans="1:36" x14ac:dyDescent="0.25">
      <c r="A163" t="s">
        <v>166</v>
      </c>
      <c r="B163" s="275" t="s">
        <v>245</v>
      </c>
      <c r="C163" s="128">
        <v>0.79848411051766999</v>
      </c>
      <c r="D163" s="128">
        <v>1.2406839854187801</v>
      </c>
      <c r="E163" s="128">
        <v>1.66189242811483</v>
      </c>
      <c r="F163" s="270">
        <v>51877</v>
      </c>
      <c r="G163" s="270">
        <v>6128</v>
      </c>
      <c r="H163" s="270">
        <v>3645</v>
      </c>
      <c r="I163" s="270">
        <v>41639</v>
      </c>
      <c r="J163" s="288">
        <v>2781.1</v>
      </c>
      <c r="K163" s="288">
        <v>18366.8</v>
      </c>
      <c r="L163" s="288">
        <v>4626.8</v>
      </c>
      <c r="M163" s="288">
        <v>26159.4</v>
      </c>
      <c r="N163" s="128">
        <v>0.34113132008333003</v>
      </c>
      <c r="O163" s="128">
        <v>0.24388177063802</v>
      </c>
      <c r="P163" s="128">
        <v>0.19146617737884999</v>
      </c>
      <c r="Q163" s="270">
        <v>21084.66</v>
      </c>
      <c r="R163" s="270">
        <v>15740.73</v>
      </c>
      <c r="S163" s="270">
        <v>54795</v>
      </c>
      <c r="T163" s="299" t="s">
        <v>63</v>
      </c>
      <c r="U163" s="128" t="s">
        <v>63</v>
      </c>
      <c r="V163" s="128" t="s">
        <v>63</v>
      </c>
      <c r="W163" s="270" t="s">
        <v>63</v>
      </c>
      <c r="X163" s="270" t="s">
        <v>63</v>
      </c>
      <c r="Y163" s="270" t="s">
        <v>63</v>
      </c>
      <c r="Z163" s="270" t="s">
        <v>63</v>
      </c>
      <c r="AA163" s="270" t="s">
        <v>63</v>
      </c>
      <c r="AB163" s="270" t="s">
        <v>63</v>
      </c>
      <c r="AC163" s="270" t="s">
        <v>63</v>
      </c>
      <c r="AD163" s="270" t="s">
        <v>63</v>
      </c>
      <c r="AE163" s="128" t="s">
        <v>63</v>
      </c>
      <c r="AF163" s="128" t="s">
        <v>63</v>
      </c>
      <c r="AG163" s="128" t="s">
        <v>63</v>
      </c>
      <c r="AH163" s="270">
        <v>21533.066419999999</v>
      </c>
      <c r="AI163" s="270">
        <v>15780.44197</v>
      </c>
      <c r="AJ163" s="277">
        <v>55705.4</v>
      </c>
    </row>
    <row r="164" spans="1:36" ht="15.75" thickBot="1" x14ac:dyDescent="0.3">
      <c r="A164" t="s">
        <v>167</v>
      </c>
      <c r="B164" s="278" t="s">
        <v>217</v>
      </c>
      <c r="C164" s="279">
        <v>3.0457834092327598</v>
      </c>
      <c r="D164" s="279">
        <v>12.4919081637738</v>
      </c>
      <c r="E164" s="279">
        <v>12.9827493489909</v>
      </c>
      <c r="F164" s="280">
        <v>183570.79759999999</v>
      </c>
      <c r="G164" s="280">
        <v>111846.79760000001</v>
      </c>
      <c r="H164" s="280">
        <v>20069</v>
      </c>
      <c r="I164" s="280">
        <v>50773</v>
      </c>
      <c r="J164" s="289">
        <v>14886.973171</v>
      </c>
      <c r="K164" s="289">
        <v>29827.799626</v>
      </c>
      <c r="L164" s="289">
        <v>100105.98625</v>
      </c>
      <c r="M164" s="289">
        <v>145380.82720999999</v>
      </c>
      <c r="N164" s="279">
        <v>2.3698482868330002</v>
      </c>
      <c r="O164" s="279">
        <v>0.28705540868141</v>
      </c>
      <c r="P164" s="279">
        <v>0.37951644547234997</v>
      </c>
      <c r="Q164" s="280">
        <v>11638</v>
      </c>
      <c r="R164" s="280">
        <v>11198</v>
      </c>
      <c r="S164" s="280">
        <v>23492</v>
      </c>
      <c r="T164" s="300">
        <v>3.1623906566315498</v>
      </c>
      <c r="U164" s="279">
        <v>12.5957051449655</v>
      </c>
      <c r="V164" s="279">
        <v>13.1099524483012</v>
      </c>
      <c r="W164" s="280">
        <v>185472.06080715</v>
      </c>
      <c r="X164" s="280">
        <v>113930.06080715</v>
      </c>
      <c r="Y164" s="280">
        <v>20829</v>
      </c>
      <c r="Z164" s="280">
        <v>49918</v>
      </c>
      <c r="AA164" s="157">
        <v>15366.374824024</v>
      </c>
      <c r="AB164" s="157">
        <v>29098.802390223002</v>
      </c>
      <c r="AC164" s="157">
        <v>102721.24868742999</v>
      </c>
      <c r="AD164" s="157">
        <v>147709.83423501</v>
      </c>
      <c r="AE164" s="279">
        <v>2.4533957729240399</v>
      </c>
      <c r="AF164" s="279">
        <v>0.28452472846491</v>
      </c>
      <c r="AG164" s="279">
        <v>0.41505125100110002</v>
      </c>
      <c r="AH164" s="280">
        <v>11727</v>
      </c>
      <c r="AI164" s="280">
        <v>11267</v>
      </c>
      <c r="AJ164" s="281">
        <v>23540</v>
      </c>
    </row>
    <row r="165" spans="1:36" x14ac:dyDescent="0.25">
      <c r="F165" s="49"/>
      <c r="G165" s="49"/>
      <c r="H165" s="49"/>
      <c r="I165" s="49"/>
      <c r="J165" s="48"/>
      <c r="K165" s="48"/>
      <c r="L165" s="48"/>
      <c r="M165" s="48"/>
    </row>
    <row r="166" spans="1:36" x14ac:dyDescent="0.25">
      <c r="J166" s="48"/>
      <c r="K166" s="48"/>
      <c r="L166" s="48"/>
      <c r="M166" s="48"/>
    </row>
    <row r="167" spans="1:36" x14ac:dyDescent="0.25">
      <c r="J167" s="48"/>
      <c r="K167" s="48"/>
      <c r="L167" s="48"/>
      <c r="M167" s="48"/>
    </row>
    <row r="169" spans="1:36" x14ac:dyDescent="0.25">
      <c r="A169" s="6" t="s">
        <v>620</v>
      </c>
      <c r="B169" s="6"/>
      <c r="C169" s="6"/>
    </row>
    <row r="170" spans="1:36" s="84" customFormat="1" x14ac:dyDescent="0.25">
      <c r="A170" s="6" t="s">
        <v>628</v>
      </c>
      <c r="B170" s="6"/>
      <c r="C170" s="6"/>
    </row>
    <row r="171" spans="1:36" x14ac:dyDescent="0.25">
      <c r="A171" t="s">
        <v>621</v>
      </c>
      <c r="B171" t="s">
        <v>622</v>
      </c>
    </row>
    <row r="172" spans="1:36" x14ac:dyDescent="0.25">
      <c r="A172" s="86" t="s">
        <v>382</v>
      </c>
      <c r="B172" s="86" t="s">
        <v>51</v>
      </c>
      <c r="C172" s="86" t="s">
        <v>52</v>
      </c>
      <c r="D172" s="86" t="s">
        <v>53</v>
      </c>
      <c r="E172" s="86" t="s">
        <v>54</v>
      </c>
      <c r="F172" s="86" t="s">
        <v>55</v>
      </c>
      <c r="G172" s="86" t="s">
        <v>195</v>
      </c>
    </row>
    <row r="173" spans="1:36" x14ac:dyDescent="0.25">
      <c r="A173" s="86" t="s">
        <v>157</v>
      </c>
      <c r="B173" s="60">
        <v>4530.7278200000001</v>
      </c>
      <c r="C173" s="60" t="s">
        <v>63</v>
      </c>
      <c r="D173" s="60" t="s">
        <v>63</v>
      </c>
      <c r="E173" s="60" t="s">
        <v>63</v>
      </c>
      <c r="F173" s="60" t="s">
        <v>63</v>
      </c>
      <c r="G173" s="60" t="s">
        <v>63</v>
      </c>
    </row>
    <row r="174" spans="1:36" x14ac:dyDescent="0.25">
      <c r="A174" s="86" t="s">
        <v>19</v>
      </c>
      <c r="B174" s="60">
        <v>4359.0277699999997</v>
      </c>
      <c r="C174" s="60">
        <v>4405.9524000000001</v>
      </c>
      <c r="D174" s="60">
        <v>4695.2643799999996</v>
      </c>
      <c r="E174" s="60">
        <v>4763.2592199999999</v>
      </c>
      <c r="F174" s="60">
        <v>4883.8570200000004</v>
      </c>
      <c r="G174" s="60">
        <v>4955.0323399999997</v>
      </c>
    </row>
    <row r="175" spans="1:36" x14ac:dyDescent="0.25">
      <c r="A175" s="86" t="s">
        <v>105</v>
      </c>
      <c r="B175" s="60">
        <v>3735.8233500000001</v>
      </c>
      <c r="C175" s="60">
        <v>3878.7000699999999</v>
      </c>
      <c r="D175" s="60">
        <v>4115.4545399999997</v>
      </c>
      <c r="E175" s="60">
        <v>4156.2443199999998</v>
      </c>
      <c r="F175" s="60">
        <v>4175.8823599999996</v>
      </c>
      <c r="G175" s="60">
        <v>4875.3362200000001</v>
      </c>
    </row>
    <row r="176" spans="1:36" x14ac:dyDescent="0.25">
      <c r="A176" s="86" t="s">
        <v>355</v>
      </c>
      <c r="B176" s="60">
        <v>1482.1870899999999</v>
      </c>
      <c r="C176" s="60">
        <v>1618.1680799999999</v>
      </c>
      <c r="D176" s="60">
        <v>1547.1523400000001</v>
      </c>
      <c r="E176" s="60">
        <v>1692.51072</v>
      </c>
      <c r="F176" s="60">
        <v>1833.1392000000001</v>
      </c>
      <c r="G176" s="60">
        <v>1989.4298899999999</v>
      </c>
    </row>
    <row r="177" spans="1:7" x14ac:dyDescent="0.25">
      <c r="A177" s="86" t="s">
        <v>107</v>
      </c>
      <c r="B177" s="60">
        <v>319.71699000000001</v>
      </c>
      <c r="C177" s="60">
        <v>353.36854</v>
      </c>
      <c r="D177" s="60">
        <v>390.95003000000003</v>
      </c>
      <c r="E177" s="60">
        <v>335.28419000000002</v>
      </c>
      <c r="F177" s="60">
        <v>427.03320000000002</v>
      </c>
      <c r="G177" s="60">
        <v>455.49714999999998</v>
      </c>
    </row>
    <row r="178" spans="1:7" x14ac:dyDescent="0.25">
      <c r="A178" s="86" t="s">
        <v>348</v>
      </c>
      <c r="B178" s="60">
        <v>902.95974999999999</v>
      </c>
      <c r="C178" s="60">
        <v>977.68205999999998</v>
      </c>
      <c r="D178" s="60">
        <v>1035.8790899999999</v>
      </c>
      <c r="E178" s="60">
        <v>1089.1920500000001</v>
      </c>
      <c r="F178" s="60">
        <v>1113.07185</v>
      </c>
      <c r="G178" s="60">
        <v>1176.5771199999999</v>
      </c>
    </row>
    <row r="179" spans="1:7" x14ac:dyDescent="0.25">
      <c r="A179" s="313" t="s">
        <v>110</v>
      </c>
      <c r="B179" s="314">
        <v>3060.6063100000001</v>
      </c>
      <c r="C179" s="314">
        <v>3396.6634199999999</v>
      </c>
      <c r="D179" s="314">
        <v>3460.6205300000001</v>
      </c>
      <c r="E179" s="314">
        <v>3338.5099</v>
      </c>
      <c r="F179" s="314">
        <v>3284.44776</v>
      </c>
      <c r="G179" s="314">
        <v>3189.1923999999999</v>
      </c>
    </row>
    <row r="180" spans="1:7" x14ac:dyDescent="0.25">
      <c r="A180" s="86" t="s">
        <v>111</v>
      </c>
      <c r="B180" s="60">
        <v>7717.4749000000002</v>
      </c>
      <c r="C180" s="60">
        <v>7413.6347500000002</v>
      </c>
      <c r="D180" s="60">
        <v>7460.1024500000003</v>
      </c>
      <c r="E180" s="60">
        <v>7187.9261900000001</v>
      </c>
      <c r="F180" s="60">
        <v>6985.9443799999999</v>
      </c>
      <c r="G180" s="60">
        <v>6816.7699000000002</v>
      </c>
    </row>
    <row r="181" spans="1:7" x14ac:dyDescent="0.25">
      <c r="A181" s="86" t="s">
        <v>112</v>
      </c>
      <c r="B181" s="60">
        <v>3867.9929200000001</v>
      </c>
      <c r="C181" s="60">
        <v>3939.51136</v>
      </c>
      <c r="D181" s="60">
        <v>4073.4058500000001</v>
      </c>
      <c r="E181" s="60">
        <v>4169.8482899999999</v>
      </c>
      <c r="F181" s="60">
        <v>4168.7820199999996</v>
      </c>
      <c r="G181" s="60" t="s">
        <v>63</v>
      </c>
    </row>
    <row r="182" spans="1:7" x14ac:dyDescent="0.25">
      <c r="A182" s="86" t="s">
        <v>113</v>
      </c>
      <c r="B182" s="60">
        <v>4077.76719</v>
      </c>
      <c r="C182" s="60">
        <v>4211.2546300000004</v>
      </c>
      <c r="D182" s="60">
        <v>4379.0751499999997</v>
      </c>
      <c r="E182" s="60">
        <v>4399.6723899999997</v>
      </c>
      <c r="F182" s="60">
        <v>4363.7794999999996</v>
      </c>
      <c r="G182" s="60">
        <v>4431.08151</v>
      </c>
    </row>
    <row r="183" spans="1:7" x14ac:dyDescent="0.25">
      <c r="A183" s="86" t="s">
        <v>114</v>
      </c>
      <c r="B183" s="60" t="s">
        <v>63</v>
      </c>
      <c r="C183" s="60">
        <v>2212.3326499999998</v>
      </c>
      <c r="D183" s="60">
        <v>2232.2891599999998</v>
      </c>
      <c r="E183" s="60">
        <v>2643.8540400000002</v>
      </c>
      <c r="F183" s="60">
        <v>2715.9072500000002</v>
      </c>
      <c r="G183" s="60">
        <v>3201.2703000000001</v>
      </c>
    </row>
    <row r="184" spans="1:7" x14ac:dyDescent="0.25">
      <c r="A184" s="86" t="s">
        <v>115</v>
      </c>
      <c r="B184" s="60">
        <v>2131.0815899999998</v>
      </c>
      <c r="C184" s="60">
        <v>2304.4704099999999</v>
      </c>
      <c r="D184" s="60">
        <v>2393.6734799999999</v>
      </c>
      <c r="E184" s="60">
        <v>2522.8457199999998</v>
      </c>
      <c r="F184" s="60">
        <v>2650.5782899999999</v>
      </c>
      <c r="G184" s="60">
        <v>2568.84231</v>
      </c>
    </row>
    <row r="185" spans="1:7" x14ac:dyDescent="0.25">
      <c r="A185" s="86" t="s">
        <v>116</v>
      </c>
      <c r="B185" s="60" t="s">
        <v>63</v>
      </c>
      <c r="C185" s="60">
        <v>7034.5450600000004</v>
      </c>
      <c r="D185" s="60" t="s">
        <v>63</v>
      </c>
      <c r="E185" s="60">
        <v>5679.5188600000001</v>
      </c>
      <c r="F185" s="60" t="s">
        <v>63</v>
      </c>
      <c r="G185" s="60">
        <v>5902.5271300000004</v>
      </c>
    </row>
    <row r="186" spans="1:7" x14ac:dyDescent="0.25">
      <c r="A186" s="86" t="s">
        <v>623</v>
      </c>
      <c r="B186" s="60">
        <v>738.18868999999995</v>
      </c>
      <c r="C186" s="60" t="s">
        <v>63</v>
      </c>
      <c r="D186" s="60">
        <v>691.41402000000005</v>
      </c>
      <c r="E186" s="60" t="s">
        <v>63</v>
      </c>
      <c r="F186" s="60" t="s">
        <v>63</v>
      </c>
      <c r="G186" s="60" t="s">
        <v>63</v>
      </c>
    </row>
    <row r="187" spans="1:7" x14ac:dyDescent="0.25">
      <c r="A187" s="86" t="s">
        <v>624</v>
      </c>
      <c r="B187" s="60">
        <v>416.25421</v>
      </c>
      <c r="C187" s="60">
        <v>425.47705999999999</v>
      </c>
      <c r="D187" s="60" t="s">
        <v>63</v>
      </c>
      <c r="E187" s="60" t="s">
        <v>63</v>
      </c>
      <c r="F187" s="60">
        <v>67.870050000000006</v>
      </c>
      <c r="G187" s="60">
        <v>64.272199999999998</v>
      </c>
    </row>
    <row r="188" spans="1:7" x14ac:dyDescent="0.25">
      <c r="A188" s="86" t="s">
        <v>117</v>
      </c>
      <c r="B188" s="60">
        <v>3070.16993</v>
      </c>
      <c r="C188" s="60">
        <v>3281.7405100000001</v>
      </c>
      <c r="D188" s="60">
        <v>3481.8940899999998</v>
      </c>
      <c r="E188" s="60">
        <v>3605.9412600000001</v>
      </c>
      <c r="F188" s="60">
        <v>4433.4701400000004</v>
      </c>
      <c r="G188" s="60">
        <v>4575.1963599999999</v>
      </c>
    </row>
    <row r="189" spans="1:7" x14ac:dyDescent="0.25">
      <c r="A189" s="86" t="s">
        <v>118</v>
      </c>
      <c r="B189" s="60" t="s">
        <v>63</v>
      </c>
      <c r="C189" s="60">
        <v>7296.2532099999999</v>
      </c>
      <c r="D189" s="60">
        <v>8255.4044099999992</v>
      </c>
      <c r="E189" s="60" t="s">
        <v>63</v>
      </c>
      <c r="F189" s="60" t="s">
        <v>63</v>
      </c>
      <c r="G189" s="60" t="s">
        <v>63</v>
      </c>
    </row>
    <row r="190" spans="1:7" x14ac:dyDescent="0.25">
      <c r="A190" s="86" t="s">
        <v>119</v>
      </c>
      <c r="B190" s="60">
        <v>1735.6563000000001</v>
      </c>
      <c r="C190" s="60">
        <v>1778.70461</v>
      </c>
      <c r="D190" s="60">
        <v>1853.0135700000001</v>
      </c>
      <c r="E190" s="60">
        <v>1943.4695300000001</v>
      </c>
      <c r="F190" s="60">
        <v>1976.6806300000001</v>
      </c>
      <c r="G190" s="60">
        <v>2018.0864899999999</v>
      </c>
    </row>
    <row r="191" spans="1:7" x14ac:dyDescent="0.25">
      <c r="A191" s="86" t="s">
        <v>625</v>
      </c>
      <c r="B191" s="60" t="s">
        <v>63</v>
      </c>
      <c r="C191" s="60" t="s">
        <v>63</v>
      </c>
      <c r="D191" s="60" t="s">
        <v>63</v>
      </c>
      <c r="E191" s="60" t="s">
        <v>63</v>
      </c>
      <c r="F191" s="60" t="s">
        <v>63</v>
      </c>
      <c r="G191" s="60" t="s">
        <v>63</v>
      </c>
    </row>
    <row r="192" spans="1:7" x14ac:dyDescent="0.25">
      <c r="A192" s="86" t="s">
        <v>120</v>
      </c>
      <c r="B192" s="60">
        <v>5152.6313200000004</v>
      </c>
      <c r="C192" s="60">
        <v>5160.2046</v>
      </c>
      <c r="D192" s="60">
        <v>5083.7494900000002</v>
      </c>
      <c r="E192" s="60">
        <v>5201.3165900000004</v>
      </c>
      <c r="F192" s="60">
        <v>5386.15362</v>
      </c>
      <c r="G192" s="60">
        <v>5230.72444</v>
      </c>
    </row>
    <row r="193" spans="1:7" x14ac:dyDescent="0.25">
      <c r="A193" s="86" t="s">
        <v>193</v>
      </c>
      <c r="B193" s="60">
        <v>1863.6520399999999</v>
      </c>
      <c r="C193" s="60">
        <v>1912.6203399999999</v>
      </c>
      <c r="D193" s="60">
        <v>1916.4592600000001</v>
      </c>
      <c r="E193" s="60">
        <v>1801.81792</v>
      </c>
      <c r="F193" s="60">
        <v>1884.0286799999999</v>
      </c>
      <c r="G193" s="60">
        <v>1833.5419899999999</v>
      </c>
    </row>
    <row r="194" spans="1:7" x14ac:dyDescent="0.25">
      <c r="A194" s="86" t="s">
        <v>194</v>
      </c>
      <c r="B194" s="60">
        <v>2753.5876899999998</v>
      </c>
      <c r="C194" s="60">
        <v>2732.3712399999999</v>
      </c>
      <c r="D194" s="60">
        <v>2659.7084799999998</v>
      </c>
      <c r="E194" s="60">
        <v>2887.1621300000002</v>
      </c>
      <c r="F194" s="60">
        <v>3111.28847</v>
      </c>
      <c r="G194" s="60">
        <v>2822.3964299999998</v>
      </c>
    </row>
    <row r="195" spans="1:7" x14ac:dyDescent="0.25">
      <c r="A195" s="86" t="s">
        <v>86</v>
      </c>
      <c r="B195" s="60">
        <v>1443.95045</v>
      </c>
      <c r="C195" s="60">
        <v>1804.0210099999999</v>
      </c>
      <c r="D195" s="60">
        <v>2018.78748</v>
      </c>
      <c r="E195" s="60">
        <v>1929.22804</v>
      </c>
      <c r="F195" s="60">
        <v>1881.62969</v>
      </c>
      <c r="G195" s="60">
        <v>1951.41758</v>
      </c>
    </row>
    <row r="196" spans="1:7" x14ac:dyDescent="0.25">
      <c r="A196" s="86" t="s">
        <v>124</v>
      </c>
      <c r="B196" s="60">
        <v>1672.3689400000001</v>
      </c>
      <c r="C196" s="60">
        <v>1661.72046</v>
      </c>
      <c r="D196" s="60">
        <v>1735.34556</v>
      </c>
      <c r="E196" s="60">
        <v>1850.71749</v>
      </c>
      <c r="F196" s="60">
        <v>2035.7833499999999</v>
      </c>
      <c r="G196" s="60">
        <v>2139.09512</v>
      </c>
    </row>
    <row r="197" spans="1:7" x14ac:dyDescent="0.25">
      <c r="A197" s="86" t="s">
        <v>37</v>
      </c>
      <c r="B197" s="60">
        <v>3922.9134100000001</v>
      </c>
      <c r="C197" s="60">
        <v>4172.4007700000002</v>
      </c>
      <c r="D197" s="60">
        <v>4041.6676499999999</v>
      </c>
      <c r="E197" s="60">
        <v>3615.14624</v>
      </c>
      <c r="F197" s="60">
        <v>3667.96452</v>
      </c>
      <c r="G197" s="60">
        <v>3824.1939499999999</v>
      </c>
    </row>
    <row r="198" spans="1:7" x14ac:dyDescent="0.25">
      <c r="A198" s="86" t="s">
        <v>626</v>
      </c>
      <c r="B198" s="60">
        <v>5380.2753199999997</v>
      </c>
      <c r="C198" s="60">
        <v>5853.3291099999997</v>
      </c>
      <c r="D198" s="60">
        <v>6361.6014299999997</v>
      </c>
      <c r="E198" s="60">
        <v>6456.6257400000004</v>
      </c>
      <c r="F198" s="60">
        <v>6899.0026900000003</v>
      </c>
      <c r="G198" s="60">
        <v>7087.3516900000004</v>
      </c>
    </row>
    <row r="199" spans="1:7" x14ac:dyDescent="0.25">
      <c r="A199" s="86" t="s">
        <v>163</v>
      </c>
      <c r="B199" s="60">
        <v>974.44001000000003</v>
      </c>
      <c r="C199" s="60">
        <v>799.53602999999998</v>
      </c>
      <c r="D199" s="60">
        <v>903.28611000000001</v>
      </c>
      <c r="E199" s="60">
        <v>938.45847000000003</v>
      </c>
      <c r="F199" s="60">
        <v>921.50473</v>
      </c>
      <c r="G199" s="60">
        <v>894.81370000000004</v>
      </c>
    </row>
    <row r="200" spans="1:7" x14ac:dyDescent="0.25">
      <c r="A200" s="86" t="s">
        <v>349</v>
      </c>
      <c r="B200" s="60">
        <v>3087.9915500000002</v>
      </c>
      <c r="C200" s="60">
        <v>3125.3012199999998</v>
      </c>
      <c r="D200" s="60">
        <v>3093.56286</v>
      </c>
      <c r="E200" s="60">
        <v>3073.0918000000001</v>
      </c>
      <c r="F200" s="60">
        <v>3101.6297300000001</v>
      </c>
      <c r="G200" s="60">
        <v>3131.1142500000001</v>
      </c>
    </row>
    <row r="201" spans="1:7" x14ac:dyDescent="0.25">
      <c r="A201" s="86" t="s">
        <v>350</v>
      </c>
      <c r="B201" s="60" t="s">
        <v>63</v>
      </c>
      <c r="C201" s="60" t="s">
        <v>63</v>
      </c>
      <c r="D201" s="60" t="s">
        <v>63</v>
      </c>
      <c r="E201" s="60" t="s">
        <v>63</v>
      </c>
      <c r="F201" s="60" t="s">
        <v>63</v>
      </c>
      <c r="G201" s="60" t="s">
        <v>63</v>
      </c>
    </row>
    <row r="202" spans="1:7" x14ac:dyDescent="0.25">
      <c r="A202" s="86" t="s">
        <v>197</v>
      </c>
      <c r="B202" s="60">
        <v>2808.0436500000001</v>
      </c>
      <c r="C202" s="60">
        <v>2832.1626799999999</v>
      </c>
      <c r="D202" s="60">
        <v>2819.8525100000002</v>
      </c>
      <c r="E202" s="60">
        <v>2717.5894699999999</v>
      </c>
      <c r="F202" s="60">
        <v>2718.5281</v>
      </c>
      <c r="G202" s="60">
        <v>2654.7760899999998</v>
      </c>
    </row>
    <row r="203" spans="1:7" x14ac:dyDescent="0.25">
      <c r="A203" s="86" t="s">
        <v>128</v>
      </c>
      <c r="B203" s="60">
        <v>3753.0207399999999</v>
      </c>
      <c r="C203" s="60">
        <v>4261.2442899999996</v>
      </c>
      <c r="D203" s="60">
        <v>4306.5983900000001</v>
      </c>
      <c r="E203" s="60">
        <v>4216.8344999999999</v>
      </c>
      <c r="F203" s="60">
        <v>4149.9118099999996</v>
      </c>
      <c r="G203" s="60">
        <v>3820.9918499999999</v>
      </c>
    </row>
    <row r="204" spans="1:7" x14ac:dyDescent="0.25">
      <c r="A204" s="86" t="s">
        <v>166</v>
      </c>
      <c r="B204" s="60">
        <v>362.63022000000001</v>
      </c>
      <c r="C204" s="60">
        <v>385.07103000000001</v>
      </c>
      <c r="D204" s="60">
        <v>404.6859</v>
      </c>
      <c r="E204" s="60">
        <v>437.05525999999998</v>
      </c>
      <c r="F204" s="60" t="s">
        <v>63</v>
      </c>
      <c r="G204" s="60" t="s">
        <v>63</v>
      </c>
    </row>
    <row r="205" spans="1:7" x14ac:dyDescent="0.25">
      <c r="A205" s="86" t="s">
        <v>129</v>
      </c>
      <c r="B205" s="60">
        <v>2889.4568399999998</v>
      </c>
      <c r="C205" s="60">
        <v>2788.25639</v>
      </c>
      <c r="D205" s="60">
        <v>2718.3842500000001</v>
      </c>
      <c r="E205" s="60">
        <v>2652.55096</v>
      </c>
      <c r="F205" s="60">
        <v>2642.3721700000001</v>
      </c>
      <c r="G205" s="60">
        <v>2654.6514299999999</v>
      </c>
    </row>
    <row r="206" spans="1:7" x14ac:dyDescent="0.25">
      <c r="A206" s="86" t="s">
        <v>130</v>
      </c>
      <c r="B206" s="60">
        <v>5255.8557899999996</v>
      </c>
      <c r="C206" s="60">
        <v>5146.9233000000004</v>
      </c>
      <c r="D206" s="60">
        <v>5163.7472699999998</v>
      </c>
      <c r="E206" s="60">
        <v>6670.0283099999997</v>
      </c>
      <c r="F206" s="60">
        <v>6868.1133200000004</v>
      </c>
      <c r="G206" s="60">
        <v>7021.8845199999996</v>
      </c>
    </row>
    <row r="207" spans="1:7" x14ac:dyDescent="0.25">
      <c r="A207" s="86" t="s">
        <v>131</v>
      </c>
      <c r="B207" s="60" t="s">
        <v>63</v>
      </c>
      <c r="C207" s="60" t="s">
        <v>63</v>
      </c>
      <c r="D207" s="60">
        <v>4481.0737799999997</v>
      </c>
      <c r="E207" s="60" t="s">
        <v>63</v>
      </c>
      <c r="F207" s="60" t="s">
        <v>63</v>
      </c>
      <c r="G207" s="60" t="s">
        <v>63</v>
      </c>
    </row>
    <row r="208" spans="1:7" x14ac:dyDescent="0.25">
      <c r="A208" s="86" t="s">
        <v>627</v>
      </c>
      <c r="B208" s="60">
        <v>1332.1979100000001</v>
      </c>
      <c r="C208" s="60">
        <v>1261.86049</v>
      </c>
      <c r="D208" s="60">
        <v>1234.66158</v>
      </c>
      <c r="E208" s="60">
        <v>1165.1822</v>
      </c>
      <c r="F208" s="60">
        <v>1026.4074900000001</v>
      </c>
      <c r="G208" s="60">
        <v>1005.99722</v>
      </c>
    </row>
  </sheetData>
  <autoFilter ref="CC77:CE77">
    <sortState ref="CC78:CE112">
      <sortCondition descending="1" ref="CD77"/>
    </sortState>
  </autoFilter>
  <pageMargins left="0.7" right="0.7" top="0.75" bottom="0.75" header="0.3" footer="0.3"/>
  <pageSetup paperSize="9" orientation="portrait" r:id="rId1"/>
  <drawing r:id="rId2"/>
  <legacyDrawing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8"/>
  <sheetViews>
    <sheetView zoomScaleNormal="100" workbookViewId="0">
      <selection activeCell="A50" sqref="A50"/>
    </sheetView>
  </sheetViews>
  <sheetFormatPr defaultRowHeight="15" x14ac:dyDescent="0.25"/>
  <cols>
    <col min="1" max="1" width="14.5703125" customWidth="1"/>
    <col min="3" max="3" width="12.7109375" customWidth="1"/>
    <col min="4" max="4" width="11" customWidth="1"/>
    <col min="5" max="5" width="10.140625" customWidth="1"/>
    <col min="6" max="6" width="10.5703125" customWidth="1"/>
    <col min="7" max="7" width="12.28515625" customWidth="1"/>
    <col min="9" max="9" width="8.7109375" customWidth="1"/>
    <col min="10" max="11" width="12.85546875" customWidth="1"/>
    <col min="12" max="12" width="14.7109375" customWidth="1"/>
    <col min="13" max="13" width="17" customWidth="1"/>
    <col min="14" max="14" width="16.28515625" customWidth="1"/>
    <col min="15" max="15" width="17.5703125" customWidth="1"/>
    <col min="16" max="16" width="13.7109375" bestFit="1" customWidth="1"/>
    <col min="18" max="21" width="12.28515625" customWidth="1"/>
    <col min="22" max="22" width="13.140625" customWidth="1"/>
  </cols>
  <sheetData>
    <row r="1" spans="1:25" ht="35.25" customHeight="1" x14ac:dyDescent="0.25">
      <c r="A1" s="1093" t="s">
        <v>22452</v>
      </c>
      <c r="B1" s="1093"/>
      <c r="C1" s="1093"/>
      <c r="D1" s="1093"/>
      <c r="E1" s="1093"/>
      <c r="F1" s="1093"/>
      <c r="G1" s="1093"/>
      <c r="H1" s="1093"/>
      <c r="I1" s="1093"/>
      <c r="J1" s="1093"/>
      <c r="T1" s="839"/>
      <c r="U1" s="839"/>
      <c r="V1" s="839"/>
    </row>
    <row r="2" spans="1:25" x14ac:dyDescent="0.25">
      <c r="A2" s="961" t="s">
        <v>22453</v>
      </c>
      <c r="T2" s="839"/>
      <c r="U2" s="839"/>
      <c r="V2" s="839"/>
    </row>
    <row r="3" spans="1:25" s="942" customFormat="1" x14ac:dyDescent="0.25">
      <c r="T3" s="839"/>
      <c r="U3" s="840"/>
      <c r="V3" s="840"/>
    </row>
    <row r="4" spans="1:25" ht="144" customHeight="1" x14ac:dyDescent="0.25">
      <c r="A4" s="1"/>
      <c r="B4" s="1" t="s">
        <v>522</v>
      </c>
      <c r="C4" s="2" t="s">
        <v>22095</v>
      </c>
      <c r="D4" s="2" t="s">
        <v>22096</v>
      </c>
      <c r="E4" s="2" t="s">
        <v>22097</v>
      </c>
      <c r="F4" s="2" t="s">
        <v>22098</v>
      </c>
      <c r="G4" s="2" t="s">
        <v>22099</v>
      </c>
      <c r="H4" s="120" t="s">
        <v>22093</v>
      </c>
      <c r="I4" s="120" t="s">
        <v>22094</v>
      </c>
      <c r="J4" s="89" t="s">
        <v>616</v>
      </c>
      <c r="K4" s="89" t="s">
        <v>22092</v>
      </c>
      <c r="L4" s="120" t="s">
        <v>22100</v>
      </c>
      <c r="M4" s="120" t="s">
        <v>22101</v>
      </c>
      <c r="N4" s="120" t="s">
        <v>22102</v>
      </c>
    </row>
    <row r="5" spans="1:25" x14ac:dyDescent="0.25">
      <c r="A5" s="10">
        <v>1998</v>
      </c>
      <c r="B5" s="23">
        <v>2978</v>
      </c>
      <c r="C5" s="23">
        <v>2687</v>
      </c>
      <c r="D5" s="23">
        <v>2044</v>
      </c>
      <c r="E5" s="23">
        <v>632</v>
      </c>
      <c r="F5" s="23">
        <v>11</v>
      </c>
      <c r="G5" s="23">
        <v>291</v>
      </c>
      <c r="H5" s="23">
        <f t="shared" ref="H5:H23" si="0">D5+E5</f>
        <v>2676</v>
      </c>
      <c r="I5" s="23">
        <f t="shared" ref="I5:I23" si="1">F5+G5</f>
        <v>302</v>
      </c>
      <c r="J5" s="5">
        <v>1393074</v>
      </c>
      <c r="K5" s="5">
        <f>J5/1000</f>
        <v>1393.0740000000001</v>
      </c>
      <c r="L5" s="112">
        <f t="shared" ref="L5:L23" si="2">B5/K5</f>
        <v>2.1377184557317128</v>
      </c>
      <c r="M5" s="112">
        <f t="shared" ref="M5:M24" si="3">H5/K5</f>
        <v>1.9209316949422643</v>
      </c>
      <c r="N5" s="112">
        <f t="shared" ref="N5:N24" si="4">I5/K5</f>
        <v>0.21678676078944836</v>
      </c>
    </row>
    <row r="6" spans="1:25" x14ac:dyDescent="0.25">
      <c r="A6" s="10">
        <v>1999</v>
      </c>
      <c r="B6" s="23">
        <v>3002</v>
      </c>
      <c r="C6" s="23">
        <v>2622</v>
      </c>
      <c r="D6" s="23">
        <v>1991</v>
      </c>
      <c r="E6" s="23">
        <v>620</v>
      </c>
      <c r="F6" s="23">
        <v>12</v>
      </c>
      <c r="G6" s="23">
        <v>379</v>
      </c>
      <c r="H6" s="23">
        <f t="shared" si="0"/>
        <v>2611</v>
      </c>
      <c r="I6" s="23">
        <f t="shared" si="1"/>
        <v>391</v>
      </c>
      <c r="J6" s="5">
        <v>1379237</v>
      </c>
      <c r="K6" s="5">
        <f t="shared" ref="K6:K24" si="5">J6/1000</f>
        <v>1379.2370000000001</v>
      </c>
      <c r="L6" s="112">
        <f t="shared" si="2"/>
        <v>2.176565738883165</v>
      </c>
      <c r="M6" s="112">
        <f t="shared" si="3"/>
        <v>1.893075664298449</v>
      </c>
      <c r="N6" s="112">
        <f t="shared" si="4"/>
        <v>0.28349007458471603</v>
      </c>
    </row>
    <row r="7" spans="1:25" x14ac:dyDescent="0.25">
      <c r="A7" s="10">
        <v>2000</v>
      </c>
      <c r="B7" s="23">
        <v>2666</v>
      </c>
      <c r="C7" s="23">
        <v>2392</v>
      </c>
      <c r="D7" s="23">
        <v>1806</v>
      </c>
      <c r="E7" s="23">
        <v>559</v>
      </c>
      <c r="F7" s="23">
        <v>27</v>
      </c>
      <c r="G7" s="23">
        <v>274</v>
      </c>
      <c r="H7" s="23">
        <f t="shared" si="0"/>
        <v>2365</v>
      </c>
      <c r="I7" s="23">
        <f t="shared" si="1"/>
        <v>301</v>
      </c>
      <c r="J7" s="5">
        <v>1401250</v>
      </c>
      <c r="K7" s="5">
        <f t="shared" si="5"/>
        <v>1401.25</v>
      </c>
      <c r="L7" s="112">
        <f t="shared" si="2"/>
        <v>1.9025869759143621</v>
      </c>
      <c r="M7" s="112">
        <f t="shared" si="3"/>
        <v>1.6877787689562891</v>
      </c>
      <c r="N7" s="112">
        <f t="shared" si="4"/>
        <v>0.21480820695807315</v>
      </c>
    </row>
    <row r="8" spans="1:25" x14ac:dyDescent="0.25">
      <c r="A8" s="10">
        <v>2001</v>
      </c>
      <c r="B8" s="23">
        <v>2681</v>
      </c>
      <c r="C8" s="23">
        <v>2270</v>
      </c>
      <c r="D8" s="23">
        <v>1765</v>
      </c>
      <c r="E8" s="23">
        <v>473</v>
      </c>
      <c r="F8" s="23">
        <v>33</v>
      </c>
      <c r="G8" s="23">
        <v>411</v>
      </c>
      <c r="H8" s="23">
        <f t="shared" si="0"/>
        <v>2238</v>
      </c>
      <c r="I8" s="23">
        <f t="shared" si="1"/>
        <v>444</v>
      </c>
      <c r="J8" s="5">
        <v>1392720</v>
      </c>
      <c r="K8" s="5">
        <f t="shared" si="5"/>
        <v>1392.72</v>
      </c>
      <c r="L8" s="112">
        <f t="shared" si="2"/>
        <v>1.9250100522718134</v>
      </c>
      <c r="M8" s="112">
        <f t="shared" si="3"/>
        <v>1.6069274513182836</v>
      </c>
      <c r="N8" s="112">
        <f t="shared" si="4"/>
        <v>0.31880062036877477</v>
      </c>
    </row>
    <row r="9" spans="1:25" x14ac:dyDescent="0.25">
      <c r="A9" s="10">
        <v>2002</v>
      </c>
      <c r="B9" s="23">
        <v>3059</v>
      </c>
      <c r="C9" s="23">
        <v>2595</v>
      </c>
      <c r="D9" s="23">
        <v>2090</v>
      </c>
      <c r="E9" s="23">
        <v>463</v>
      </c>
      <c r="F9" s="23">
        <v>42</v>
      </c>
      <c r="G9" s="23">
        <v>464</v>
      </c>
      <c r="H9" s="23">
        <f t="shared" si="0"/>
        <v>2553</v>
      </c>
      <c r="I9" s="23">
        <f t="shared" si="1"/>
        <v>506</v>
      </c>
      <c r="J9" s="5">
        <v>1383510</v>
      </c>
      <c r="K9" s="5">
        <f t="shared" si="5"/>
        <v>1383.51</v>
      </c>
      <c r="L9" s="112">
        <f t="shared" si="2"/>
        <v>2.2110429270478709</v>
      </c>
      <c r="M9" s="112">
        <f t="shared" si="3"/>
        <v>1.8453065030249149</v>
      </c>
      <c r="N9" s="112">
        <f t="shared" si="4"/>
        <v>0.36573642402295609</v>
      </c>
    </row>
    <row r="10" spans="1:25" x14ac:dyDescent="0.25">
      <c r="A10" s="10">
        <v>2003</v>
      </c>
      <c r="B10" s="23">
        <v>3120</v>
      </c>
      <c r="C10" s="23">
        <v>2615</v>
      </c>
      <c r="D10" s="23">
        <v>2077</v>
      </c>
      <c r="E10" s="23">
        <v>478</v>
      </c>
      <c r="F10" s="23">
        <v>60</v>
      </c>
      <c r="G10" s="23">
        <v>505</v>
      </c>
      <c r="H10" s="23">
        <f t="shared" si="0"/>
        <v>2555</v>
      </c>
      <c r="I10" s="23">
        <f t="shared" si="1"/>
        <v>565</v>
      </c>
      <c r="J10" s="5">
        <v>1375190</v>
      </c>
      <c r="K10" s="5">
        <f t="shared" si="5"/>
        <v>1375.19</v>
      </c>
      <c r="L10" s="112">
        <f t="shared" si="2"/>
        <v>2.2687774053039944</v>
      </c>
      <c r="M10" s="112">
        <f t="shared" si="3"/>
        <v>1.8579250867152901</v>
      </c>
      <c r="N10" s="112">
        <f t="shared" si="4"/>
        <v>0.41085231858870408</v>
      </c>
    </row>
    <row r="11" spans="1:25" x14ac:dyDescent="0.25">
      <c r="A11" s="10">
        <v>2004</v>
      </c>
      <c r="B11" s="23">
        <v>3368</v>
      </c>
      <c r="C11" s="23">
        <v>2707</v>
      </c>
      <c r="D11" s="23">
        <v>2162</v>
      </c>
      <c r="E11" s="23">
        <v>486</v>
      </c>
      <c r="F11" s="23">
        <v>60</v>
      </c>
      <c r="G11" s="23">
        <v>661</v>
      </c>
      <c r="H11" s="23">
        <f t="shared" si="0"/>
        <v>2648</v>
      </c>
      <c r="I11" s="23">
        <f t="shared" si="1"/>
        <v>721</v>
      </c>
      <c r="J11" s="5">
        <v>1366250</v>
      </c>
      <c r="K11" s="5">
        <f t="shared" si="5"/>
        <v>1366.25</v>
      </c>
      <c r="L11" s="112">
        <f t="shared" si="2"/>
        <v>2.4651418115279049</v>
      </c>
      <c r="M11" s="112">
        <f t="shared" si="3"/>
        <v>1.9381518755718208</v>
      </c>
      <c r="N11" s="112">
        <f t="shared" si="4"/>
        <v>0.52772186642268981</v>
      </c>
    </row>
    <row r="12" spans="1:25" x14ac:dyDescent="0.25">
      <c r="A12" s="10">
        <v>2005</v>
      </c>
      <c r="B12" s="23">
        <v>3331</v>
      </c>
      <c r="C12" s="23">
        <v>2448</v>
      </c>
      <c r="D12" s="23">
        <v>1905</v>
      </c>
      <c r="E12" s="23">
        <v>474</v>
      </c>
      <c r="F12" s="23">
        <v>69</v>
      </c>
      <c r="G12" s="23">
        <v>883</v>
      </c>
      <c r="H12" s="23">
        <f t="shared" si="0"/>
        <v>2379</v>
      </c>
      <c r="I12" s="23">
        <f t="shared" si="1"/>
        <v>952</v>
      </c>
      <c r="J12" s="5">
        <v>1358850</v>
      </c>
      <c r="K12" s="5">
        <f t="shared" si="5"/>
        <v>1358.85</v>
      </c>
      <c r="L12" s="112">
        <f t="shared" si="2"/>
        <v>2.451337528056813</v>
      </c>
      <c r="M12" s="112">
        <f t="shared" si="3"/>
        <v>1.7507451153548959</v>
      </c>
      <c r="N12" s="112">
        <f t="shared" si="4"/>
        <v>0.70059241270191708</v>
      </c>
    </row>
    <row r="13" spans="1:25" x14ac:dyDescent="0.25">
      <c r="A13" s="10">
        <v>2006</v>
      </c>
      <c r="B13" s="23">
        <v>3513</v>
      </c>
      <c r="C13" s="23">
        <v>2637</v>
      </c>
      <c r="D13" s="23">
        <v>2043</v>
      </c>
      <c r="E13" s="23">
        <v>513</v>
      </c>
      <c r="F13" s="23">
        <v>82</v>
      </c>
      <c r="G13" s="23">
        <v>876</v>
      </c>
      <c r="H13" s="23">
        <f t="shared" si="0"/>
        <v>2556</v>
      </c>
      <c r="I13" s="23">
        <f t="shared" si="1"/>
        <v>958</v>
      </c>
      <c r="J13" s="5">
        <v>1350700</v>
      </c>
      <c r="K13" s="5">
        <f t="shared" si="5"/>
        <v>1350.7</v>
      </c>
      <c r="L13" s="112">
        <f t="shared" si="2"/>
        <v>2.6008736210853631</v>
      </c>
      <c r="M13" s="112">
        <f t="shared" si="3"/>
        <v>1.8923521137188124</v>
      </c>
      <c r="N13" s="112">
        <f t="shared" si="4"/>
        <v>0.70926186421855331</v>
      </c>
    </row>
    <row r="14" spans="1:25" x14ac:dyDescent="0.25">
      <c r="A14" s="10">
        <v>2007</v>
      </c>
      <c r="B14" s="23">
        <v>3690</v>
      </c>
      <c r="C14" s="23">
        <v>2729</v>
      </c>
      <c r="D14" s="23">
        <v>2084</v>
      </c>
      <c r="E14" s="23">
        <v>545</v>
      </c>
      <c r="F14" s="23">
        <v>100</v>
      </c>
      <c r="G14" s="23">
        <v>961</v>
      </c>
      <c r="H14" s="23">
        <f t="shared" si="0"/>
        <v>2629</v>
      </c>
      <c r="I14" s="23">
        <f t="shared" si="1"/>
        <v>1061</v>
      </c>
      <c r="J14" s="5">
        <v>1342920</v>
      </c>
      <c r="K14" s="5">
        <f t="shared" si="5"/>
        <v>1342.92</v>
      </c>
      <c r="L14" s="112">
        <f t="shared" si="2"/>
        <v>2.7477437226342594</v>
      </c>
      <c r="M14" s="112">
        <f t="shared" si="3"/>
        <v>1.9576743216274981</v>
      </c>
      <c r="N14" s="112">
        <f t="shared" si="4"/>
        <v>0.79006940100676137</v>
      </c>
      <c r="V14" s="84"/>
      <c r="W14" s="84"/>
      <c r="X14" s="84"/>
      <c r="Y14" s="84"/>
    </row>
    <row r="15" spans="1:25" x14ac:dyDescent="0.25">
      <c r="A15" s="10">
        <v>2008</v>
      </c>
      <c r="B15" s="23">
        <v>3979</v>
      </c>
      <c r="C15" s="23">
        <v>2746</v>
      </c>
      <c r="D15" s="23">
        <v>2126</v>
      </c>
      <c r="E15" s="23">
        <v>531</v>
      </c>
      <c r="F15" s="23">
        <v>89</v>
      </c>
      <c r="G15" s="23">
        <v>1233</v>
      </c>
      <c r="H15" s="23">
        <f t="shared" si="0"/>
        <v>2657</v>
      </c>
      <c r="I15" s="23">
        <f t="shared" si="1"/>
        <v>1322</v>
      </c>
      <c r="J15" s="5">
        <v>1338440</v>
      </c>
      <c r="K15" s="5">
        <f t="shared" si="5"/>
        <v>1338.44</v>
      </c>
      <c r="L15" s="112">
        <f t="shared" si="2"/>
        <v>2.9728639311437193</v>
      </c>
      <c r="M15" s="112">
        <f t="shared" si="3"/>
        <v>1.9851468874211768</v>
      </c>
      <c r="N15" s="112">
        <f t="shared" si="4"/>
        <v>0.98771704372254265</v>
      </c>
      <c r="S15" s="45"/>
      <c r="T15" s="45"/>
      <c r="V15" s="46"/>
      <c r="W15" s="46"/>
      <c r="X15" s="15"/>
      <c r="Y15" s="15"/>
    </row>
    <row r="16" spans="1:25" x14ac:dyDescent="0.25">
      <c r="A16" s="10">
        <v>2009</v>
      </c>
      <c r="B16" s="23">
        <v>4314</v>
      </c>
      <c r="C16" s="23">
        <v>3001</v>
      </c>
      <c r="D16" s="23">
        <v>2397</v>
      </c>
      <c r="E16" s="23">
        <v>513</v>
      </c>
      <c r="F16" s="23">
        <v>92</v>
      </c>
      <c r="G16" s="23">
        <v>1313</v>
      </c>
      <c r="H16" s="23">
        <f t="shared" si="0"/>
        <v>2910</v>
      </c>
      <c r="I16" s="23">
        <f t="shared" si="1"/>
        <v>1405</v>
      </c>
      <c r="J16" s="5">
        <v>1335740</v>
      </c>
      <c r="K16" s="5">
        <f t="shared" si="5"/>
        <v>1335.74</v>
      </c>
      <c r="L16" s="112">
        <f t="shared" si="2"/>
        <v>3.2296704448470512</v>
      </c>
      <c r="M16" s="112">
        <f t="shared" si="3"/>
        <v>2.178567685327983</v>
      </c>
      <c r="N16" s="112">
        <f t="shared" si="4"/>
        <v>1.0518514082081842</v>
      </c>
      <c r="S16" s="45"/>
      <c r="T16" s="45"/>
      <c r="V16" s="46"/>
      <c r="W16" s="46"/>
      <c r="X16" s="15"/>
      <c r="Y16" s="15"/>
    </row>
    <row r="17" spans="1:25" x14ac:dyDescent="0.25">
      <c r="A17" s="10">
        <v>2010</v>
      </c>
      <c r="B17" s="23">
        <v>4078</v>
      </c>
      <c r="C17" s="23">
        <v>2796</v>
      </c>
      <c r="D17" s="23">
        <v>2180</v>
      </c>
      <c r="E17" s="23">
        <v>548</v>
      </c>
      <c r="F17" s="23">
        <v>68</v>
      </c>
      <c r="G17" s="23">
        <v>1282</v>
      </c>
      <c r="H17" s="23">
        <f t="shared" si="0"/>
        <v>2728</v>
      </c>
      <c r="I17" s="23">
        <f t="shared" si="1"/>
        <v>1350</v>
      </c>
      <c r="J17" s="5">
        <v>1333290</v>
      </c>
      <c r="K17" s="5">
        <f t="shared" si="5"/>
        <v>1333.29</v>
      </c>
      <c r="L17" s="112">
        <f t="shared" si="2"/>
        <v>3.0585994044806455</v>
      </c>
      <c r="M17" s="112">
        <f t="shared" si="3"/>
        <v>2.0460664971611577</v>
      </c>
      <c r="N17" s="112">
        <f t="shared" si="4"/>
        <v>1.012532907319488</v>
      </c>
      <c r="S17" s="45"/>
      <c r="T17" s="45"/>
      <c r="V17" s="46"/>
      <c r="W17" s="46"/>
      <c r="X17" s="15"/>
      <c r="Y17" s="15"/>
    </row>
    <row r="18" spans="1:25" x14ac:dyDescent="0.25">
      <c r="A18" s="10">
        <v>2011</v>
      </c>
      <c r="B18" s="23">
        <v>4512</v>
      </c>
      <c r="C18" s="23">
        <v>3007</v>
      </c>
      <c r="D18" s="23">
        <v>2398</v>
      </c>
      <c r="E18" s="23">
        <v>536</v>
      </c>
      <c r="F18" s="23">
        <v>74</v>
      </c>
      <c r="G18" s="23">
        <v>1504</v>
      </c>
      <c r="H18" s="23">
        <f t="shared" si="0"/>
        <v>2934</v>
      </c>
      <c r="I18" s="23">
        <f t="shared" si="1"/>
        <v>1578</v>
      </c>
      <c r="J18" s="5">
        <v>1329660</v>
      </c>
      <c r="K18" s="5">
        <f t="shared" si="5"/>
        <v>1329.66</v>
      </c>
      <c r="L18" s="112">
        <f t="shared" si="2"/>
        <v>3.3933486756012812</v>
      </c>
      <c r="M18" s="112">
        <f t="shared" si="3"/>
        <v>2.2065791254907268</v>
      </c>
      <c r="N18" s="112">
        <f t="shared" si="4"/>
        <v>1.1867695501105544</v>
      </c>
      <c r="S18" s="45"/>
      <c r="T18" s="45"/>
      <c r="V18" s="46"/>
      <c r="W18" s="46"/>
      <c r="X18" s="15"/>
      <c r="Y18" s="15"/>
    </row>
    <row r="19" spans="1:25" x14ac:dyDescent="0.25">
      <c r="A19" s="10">
        <v>2012</v>
      </c>
      <c r="B19" s="23">
        <v>4582</v>
      </c>
      <c r="C19" s="23">
        <v>3161</v>
      </c>
      <c r="D19" s="23">
        <v>2534</v>
      </c>
      <c r="E19" s="23">
        <v>546</v>
      </c>
      <c r="F19" s="23">
        <v>81</v>
      </c>
      <c r="G19" s="23">
        <v>1421</v>
      </c>
      <c r="H19" s="23">
        <f t="shared" si="0"/>
        <v>3080</v>
      </c>
      <c r="I19" s="23">
        <f t="shared" si="1"/>
        <v>1502</v>
      </c>
      <c r="J19" s="5">
        <v>1325217</v>
      </c>
      <c r="K19" s="5">
        <f t="shared" si="5"/>
        <v>1325.2170000000001</v>
      </c>
      <c r="L19" s="112">
        <f t="shared" si="2"/>
        <v>3.457546952687748</v>
      </c>
      <c r="M19" s="112">
        <f t="shared" si="3"/>
        <v>2.3241476678913715</v>
      </c>
      <c r="N19" s="112">
        <f t="shared" si="4"/>
        <v>1.1333992847963767</v>
      </c>
      <c r="S19" s="45"/>
      <c r="T19" s="45"/>
      <c r="V19" s="46"/>
      <c r="W19" s="46"/>
      <c r="X19" s="15"/>
      <c r="Y19" s="15"/>
    </row>
    <row r="20" spans="1:25" x14ac:dyDescent="0.25">
      <c r="A20" s="10">
        <v>2013</v>
      </c>
      <c r="B20" s="23">
        <v>4407</v>
      </c>
      <c r="C20" s="23">
        <v>3025</v>
      </c>
      <c r="D20" s="23">
        <v>2398</v>
      </c>
      <c r="E20" s="23">
        <v>554</v>
      </c>
      <c r="F20" s="23">
        <v>73</v>
      </c>
      <c r="G20" s="23">
        <v>1383</v>
      </c>
      <c r="H20" s="23">
        <f t="shared" si="0"/>
        <v>2952</v>
      </c>
      <c r="I20" s="23">
        <f t="shared" si="1"/>
        <v>1456</v>
      </c>
      <c r="J20" s="5">
        <v>1320174</v>
      </c>
      <c r="K20" s="5">
        <f t="shared" si="5"/>
        <v>1320.174</v>
      </c>
      <c r="L20" s="112">
        <f t="shared" si="2"/>
        <v>3.338196328665767</v>
      </c>
      <c r="M20" s="112">
        <f t="shared" si="3"/>
        <v>2.2360688818292136</v>
      </c>
      <c r="N20" s="112">
        <f t="shared" si="4"/>
        <v>1.1028849227450321</v>
      </c>
      <c r="S20" s="45"/>
      <c r="T20" s="45"/>
      <c r="V20" s="46"/>
      <c r="W20" s="46"/>
      <c r="X20" s="15"/>
      <c r="Y20" s="15"/>
    </row>
    <row r="21" spans="1:25" x14ac:dyDescent="0.25">
      <c r="A21" s="100">
        <v>2014</v>
      </c>
      <c r="B21" s="97">
        <v>4324</v>
      </c>
      <c r="C21" s="97">
        <v>3055</v>
      </c>
      <c r="D21" s="97">
        <v>2443</v>
      </c>
      <c r="E21" s="97">
        <v>533</v>
      </c>
      <c r="F21" s="97">
        <v>79</v>
      </c>
      <c r="G21" s="97">
        <v>1269</v>
      </c>
      <c r="H21" s="23">
        <f t="shared" si="0"/>
        <v>2976</v>
      </c>
      <c r="I21" s="23">
        <f t="shared" si="1"/>
        <v>1348</v>
      </c>
      <c r="J21" s="5">
        <v>1315819</v>
      </c>
      <c r="K21" s="5">
        <f t="shared" si="5"/>
        <v>1315.819</v>
      </c>
      <c r="L21" s="112">
        <f t="shared" si="2"/>
        <v>3.2861662584291609</v>
      </c>
      <c r="M21" s="112">
        <f t="shared" si="3"/>
        <v>2.2617092472444917</v>
      </c>
      <c r="N21" s="112">
        <f t="shared" si="4"/>
        <v>1.0244570111846691</v>
      </c>
      <c r="S21" s="45"/>
      <c r="T21" s="45"/>
      <c r="V21" s="46"/>
      <c r="W21" s="46"/>
      <c r="X21" s="15"/>
      <c r="Y21" s="15"/>
    </row>
    <row r="22" spans="1:25" s="84" customFormat="1" x14ac:dyDescent="0.25">
      <c r="A22" s="10">
        <v>2015</v>
      </c>
      <c r="B22" s="97">
        <v>4188</v>
      </c>
      <c r="C22" s="97">
        <v>3035</v>
      </c>
      <c r="D22" s="97">
        <v>2431</v>
      </c>
      <c r="E22" s="97">
        <v>514</v>
      </c>
      <c r="F22" s="97">
        <v>90</v>
      </c>
      <c r="G22" s="97">
        <v>1152</v>
      </c>
      <c r="H22" s="23">
        <f t="shared" si="0"/>
        <v>2945</v>
      </c>
      <c r="I22" s="23">
        <f t="shared" si="1"/>
        <v>1242</v>
      </c>
      <c r="J22" s="5">
        <v>1313271</v>
      </c>
      <c r="K22" s="5">
        <f t="shared" si="5"/>
        <v>1313.271</v>
      </c>
      <c r="L22" s="112">
        <f t="shared" si="2"/>
        <v>3.1889838426341557</v>
      </c>
      <c r="M22" s="112">
        <f t="shared" si="3"/>
        <v>2.2424922198084021</v>
      </c>
      <c r="N22" s="112">
        <f t="shared" si="4"/>
        <v>0.94573016536571664</v>
      </c>
      <c r="S22" s="45"/>
      <c r="T22" s="45"/>
      <c r="U22"/>
      <c r="V22" s="46"/>
      <c r="W22" s="46"/>
      <c r="X22" s="15"/>
      <c r="Y22" s="15"/>
    </row>
    <row r="23" spans="1:25" s="84" customFormat="1" x14ac:dyDescent="0.25">
      <c r="A23" s="10">
        <v>2016</v>
      </c>
      <c r="B23" s="97">
        <v>4338</v>
      </c>
      <c r="C23" s="97">
        <v>3020</v>
      </c>
      <c r="D23" s="97">
        <v>2426</v>
      </c>
      <c r="E23" s="97">
        <v>505</v>
      </c>
      <c r="F23" s="97">
        <v>89</v>
      </c>
      <c r="G23" s="97">
        <v>1318</v>
      </c>
      <c r="H23" s="23">
        <f t="shared" si="0"/>
        <v>2931</v>
      </c>
      <c r="I23" s="23">
        <f t="shared" si="1"/>
        <v>1407</v>
      </c>
      <c r="J23" s="5">
        <v>1315944</v>
      </c>
      <c r="K23" s="5">
        <f t="shared" si="5"/>
        <v>1315.944</v>
      </c>
      <c r="L23" s="112">
        <f t="shared" si="2"/>
        <v>3.2964928598785361</v>
      </c>
      <c r="M23" s="112">
        <f t="shared" si="3"/>
        <v>2.2272984260728421</v>
      </c>
      <c r="N23" s="112">
        <f t="shared" si="4"/>
        <v>1.0691944338056938</v>
      </c>
      <c r="S23" s="45"/>
      <c r="T23" s="45"/>
      <c r="U23"/>
      <c r="V23" s="46"/>
      <c r="W23" s="46"/>
      <c r="X23" s="15"/>
      <c r="Y23" s="15"/>
    </row>
    <row r="24" spans="1:25" x14ac:dyDescent="0.25">
      <c r="A24" s="10">
        <v>2017</v>
      </c>
      <c r="B24" s="931">
        <v>4674</v>
      </c>
      <c r="C24" s="5">
        <v>3088</v>
      </c>
      <c r="D24" s="5">
        <v>2452</v>
      </c>
      <c r="E24" s="86">
        <v>549</v>
      </c>
      <c r="F24" s="86">
        <v>88</v>
      </c>
      <c r="G24" s="23">
        <v>1585.1</v>
      </c>
      <c r="H24" s="23">
        <f>D24+E24</f>
        <v>3001</v>
      </c>
      <c r="I24" s="23">
        <f>F24+G24</f>
        <v>1673.1</v>
      </c>
      <c r="J24" s="5">
        <v>1315635</v>
      </c>
      <c r="K24" s="23">
        <f t="shared" si="5"/>
        <v>1315.635</v>
      </c>
      <c r="L24" s="112">
        <f>B24/K24</f>
        <v>3.5526570819414198</v>
      </c>
      <c r="M24" s="112">
        <f t="shared" si="3"/>
        <v>2.2810277926628588</v>
      </c>
      <c r="N24" s="112">
        <f t="shared" si="4"/>
        <v>1.2717052982020089</v>
      </c>
    </row>
    <row r="25" spans="1:25" x14ac:dyDescent="0.25">
      <c r="S25" s="94"/>
    </row>
    <row r="26" spans="1:25" x14ac:dyDescent="0.25">
      <c r="M26" s="267"/>
    </row>
    <row r="27" spans="1:25" x14ac:dyDescent="0.25">
      <c r="L27" s="84"/>
      <c r="M27" s="267"/>
    </row>
    <row r="28" spans="1:25" x14ac:dyDescent="0.25">
      <c r="L28" s="84"/>
      <c r="M28" s="267"/>
    </row>
    <row r="29" spans="1:25" x14ac:dyDescent="0.25">
      <c r="L29" s="84"/>
      <c r="M29" s="267"/>
    </row>
    <row r="30" spans="1:25" x14ac:dyDescent="0.25">
      <c r="L30" s="84"/>
      <c r="M30" s="267"/>
    </row>
    <row r="31" spans="1:25" x14ac:dyDescent="0.25">
      <c r="L31" s="84"/>
      <c r="M31" s="267"/>
    </row>
    <row r="32" spans="1:25" x14ac:dyDescent="0.25">
      <c r="L32" s="84"/>
      <c r="M32" s="267"/>
    </row>
    <row r="33" spans="12:13" x14ac:dyDescent="0.25">
      <c r="L33" s="84"/>
      <c r="M33" s="267"/>
    </row>
    <row r="34" spans="12:13" x14ac:dyDescent="0.25">
      <c r="L34" s="84"/>
      <c r="M34" s="267"/>
    </row>
    <row r="35" spans="12:13" x14ac:dyDescent="0.25">
      <c r="L35" s="84"/>
      <c r="M35" s="267"/>
    </row>
    <row r="36" spans="12:13" x14ac:dyDescent="0.25">
      <c r="L36" s="84"/>
      <c r="M36" s="267"/>
    </row>
    <row r="37" spans="12:13" x14ac:dyDescent="0.25">
      <c r="L37" s="84"/>
      <c r="M37" s="267"/>
    </row>
    <row r="38" spans="12:13" x14ac:dyDescent="0.25">
      <c r="L38" s="84"/>
      <c r="M38" s="267"/>
    </row>
    <row r="39" spans="12:13" x14ac:dyDescent="0.25">
      <c r="L39" s="84"/>
      <c r="M39" s="267"/>
    </row>
    <row r="40" spans="12:13" x14ac:dyDescent="0.25">
      <c r="L40" s="84"/>
      <c r="M40" s="267"/>
    </row>
    <row r="41" spans="12:13" x14ac:dyDescent="0.25">
      <c r="L41" s="84"/>
      <c r="M41" s="267"/>
    </row>
    <row r="42" spans="12:13" x14ac:dyDescent="0.25">
      <c r="L42" s="84"/>
      <c r="M42" s="267"/>
    </row>
    <row r="43" spans="12:13" x14ac:dyDescent="0.25">
      <c r="L43" s="84"/>
      <c r="M43" s="267"/>
    </row>
    <row r="44" spans="12:13" x14ac:dyDescent="0.25">
      <c r="L44" s="84"/>
      <c r="M44" s="267"/>
    </row>
    <row r="45" spans="12:13" x14ac:dyDescent="0.25">
      <c r="L45" s="84"/>
    </row>
    <row r="46" spans="12:13" x14ac:dyDescent="0.25">
      <c r="L46" s="84"/>
    </row>
    <row r="47" spans="12:13" x14ac:dyDescent="0.25">
      <c r="L47" s="84"/>
    </row>
    <row r="48" spans="12:13" x14ac:dyDescent="0.25">
      <c r="L48" s="84"/>
    </row>
  </sheetData>
  <mergeCells count="1">
    <mergeCell ref="A1:J1"/>
  </mergeCells>
  <pageMargins left="0.7" right="0.7" top="0.75" bottom="0.75" header="0.3" footer="0.3"/>
  <pageSetup paperSize="9"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zoomScale="90" zoomScaleNormal="90" workbookViewId="0">
      <selection activeCell="I11" sqref="I11"/>
    </sheetView>
  </sheetViews>
  <sheetFormatPr defaultRowHeight="15" x14ac:dyDescent="0.25"/>
  <cols>
    <col min="1" max="1" width="26.85546875" customWidth="1"/>
    <col min="2" max="2" width="8.85546875" customWidth="1"/>
    <col min="3" max="5" width="6.7109375" customWidth="1"/>
    <col min="6" max="6" width="14.5703125" customWidth="1"/>
    <col min="7" max="7" width="13.140625" customWidth="1"/>
    <col min="8" max="8" width="13.28515625" customWidth="1"/>
    <col min="9" max="9" width="35.7109375" customWidth="1"/>
    <col min="10" max="10" width="13.42578125" customWidth="1"/>
    <col min="11" max="11" width="13.7109375" customWidth="1"/>
    <col min="12" max="12" width="13.42578125" customWidth="1"/>
    <col min="14" max="14" width="8.140625" customWidth="1"/>
    <col min="15" max="15" width="9.28515625" customWidth="1"/>
    <col min="16" max="16" width="10.85546875" customWidth="1"/>
    <col min="18" max="18" width="11" customWidth="1"/>
    <col min="31" max="31" width="4.140625" customWidth="1"/>
  </cols>
  <sheetData>
    <row r="1" spans="1:14" x14ac:dyDescent="0.25">
      <c r="A1" s="6" t="s">
        <v>22455</v>
      </c>
    </row>
    <row r="2" spans="1:14" x14ac:dyDescent="0.25">
      <c r="A2" s="961" t="s">
        <v>22454</v>
      </c>
      <c r="E2" s="87"/>
      <c r="F2" s="87"/>
      <c r="G2" s="87"/>
      <c r="H2" s="87"/>
      <c r="I2" s="87"/>
      <c r="J2" s="87"/>
      <c r="K2" s="87"/>
    </row>
    <row r="4" spans="1:14" ht="48.75" customHeight="1" x14ac:dyDescent="0.25">
      <c r="A4" s="862"/>
      <c r="B4" s="863">
        <v>2014</v>
      </c>
      <c r="C4" s="863">
        <v>2015</v>
      </c>
      <c r="D4" s="864">
        <v>2016</v>
      </c>
      <c r="E4" s="864">
        <v>2017</v>
      </c>
      <c r="F4" s="865" t="s">
        <v>22112</v>
      </c>
      <c r="G4" s="856"/>
      <c r="H4" s="856"/>
      <c r="I4" s="856"/>
      <c r="J4" s="83"/>
      <c r="K4" s="83"/>
    </row>
    <row r="5" spans="1:14" x14ac:dyDescent="0.25">
      <c r="A5" s="866" t="s">
        <v>172</v>
      </c>
      <c r="B5" s="867">
        <v>441.13999999999993</v>
      </c>
      <c r="C5" s="867">
        <v>426.83999999999992</v>
      </c>
      <c r="D5" s="867">
        <v>416.24999999999994</v>
      </c>
      <c r="E5" s="867">
        <v>405.95</v>
      </c>
      <c r="F5" s="868">
        <f>(E5-B5)/B5</f>
        <v>-7.977059436913439E-2</v>
      </c>
      <c r="G5" s="857"/>
      <c r="H5" s="858"/>
      <c r="I5" s="858"/>
      <c r="J5" s="15"/>
      <c r="K5" s="21"/>
      <c r="L5" s="31"/>
      <c r="N5" s="45"/>
    </row>
    <row r="6" spans="1:14" x14ac:dyDescent="0.25">
      <c r="A6" s="866" t="s">
        <v>22103</v>
      </c>
      <c r="B6" s="867">
        <v>481</v>
      </c>
      <c r="C6" s="867">
        <v>486.30000000000007</v>
      </c>
      <c r="D6" s="867">
        <v>481.29999999999995</v>
      </c>
      <c r="E6" s="867">
        <v>468.7</v>
      </c>
      <c r="F6" s="868">
        <f t="shared" ref="F6:F15" si="0">(E6-B6)/B6</f>
        <v>-2.5571725571725594E-2</v>
      </c>
      <c r="G6" s="857"/>
      <c r="H6" s="858"/>
      <c r="I6" s="858"/>
      <c r="J6" s="15"/>
      <c r="K6" s="21"/>
      <c r="L6" s="31"/>
      <c r="N6" s="45"/>
    </row>
    <row r="7" spans="1:14" x14ac:dyDescent="0.25">
      <c r="A7" s="866" t="s">
        <v>22104</v>
      </c>
      <c r="B7" s="867">
        <v>858.85</v>
      </c>
      <c r="C7" s="867">
        <v>841.04500000000007</v>
      </c>
      <c r="D7" s="867">
        <v>813.37000000000012</v>
      </c>
      <c r="E7" s="867">
        <v>736.33699999999999</v>
      </c>
      <c r="F7" s="868">
        <f t="shared" si="0"/>
        <v>-0.14264772661116612</v>
      </c>
      <c r="G7" s="857"/>
      <c r="H7" s="858"/>
      <c r="I7" s="858"/>
      <c r="J7" s="15"/>
      <c r="K7" s="21"/>
      <c r="L7" s="31"/>
      <c r="N7" s="45"/>
    </row>
    <row r="8" spans="1:14" x14ac:dyDescent="0.25">
      <c r="A8" s="866" t="s">
        <v>22105</v>
      </c>
      <c r="B8" s="867">
        <v>214.81000000000003</v>
      </c>
      <c r="C8" s="867">
        <v>182.90000000000003</v>
      </c>
      <c r="D8" s="867">
        <v>189.61</v>
      </c>
      <c r="E8" s="867">
        <v>194.13500000000002</v>
      </c>
      <c r="F8" s="868">
        <f t="shared" si="0"/>
        <v>-9.6247846934500295E-2</v>
      </c>
      <c r="G8" s="857"/>
      <c r="H8" s="858"/>
      <c r="I8" s="858"/>
      <c r="J8" s="15"/>
      <c r="K8" s="21"/>
      <c r="L8" s="31"/>
      <c r="N8" s="45"/>
    </row>
    <row r="9" spans="1:14" x14ac:dyDescent="0.25">
      <c r="A9" s="866" t="s">
        <v>22106</v>
      </c>
      <c r="B9" s="867">
        <v>63.9</v>
      </c>
      <c r="C9" s="867">
        <v>62.18</v>
      </c>
      <c r="D9" s="867">
        <v>60.7</v>
      </c>
      <c r="E9" s="867">
        <v>67.55</v>
      </c>
      <c r="F9" s="868">
        <f t="shared" si="0"/>
        <v>5.7120500782472591E-2</v>
      </c>
      <c r="G9" s="857"/>
      <c r="H9" s="858"/>
      <c r="I9" s="858"/>
      <c r="J9" s="15"/>
      <c r="K9" s="21"/>
      <c r="L9" s="31"/>
      <c r="N9" s="45"/>
    </row>
    <row r="10" spans="1:14" x14ac:dyDescent="0.25">
      <c r="A10" s="866" t="s">
        <v>22107</v>
      </c>
      <c r="B10" s="867">
        <v>40.81</v>
      </c>
      <c r="C10" s="867">
        <v>34.71</v>
      </c>
      <c r="D10" s="867">
        <v>34.449999999999996</v>
      </c>
      <c r="E10" s="867">
        <v>29.5</v>
      </c>
      <c r="F10" s="868">
        <f t="shared" si="0"/>
        <v>-0.27713795638323946</v>
      </c>
      <c r="G10" s="857"/>
      <c r="H10" s="858"/>
      <c r="I10" s="858"/>
      <c r="J10" s="15"/>
      <c r="K10" s="21"/>
      <c r="L10" s="31"/>
      <c r="N10" s="45"/>
    </row>
    <row r="11" spans="1:14" x14ac:dyDescent="0.25">
      <c r="A11" s="866" t="s">
        <v>22108</v>
      </c>
      <c r="B11" s="867">
        <v>539.47499999999991</v>
      </c>
      <c r="C11" s="867">
        <v>506.25</v>
      </c>
      <c r="D11" s="867">
        <v>459.99</v>
      </c>
      <c r="E11" s="867">
        <v>454.33999999999992</v>
      </c>
      <c r="F11" s="868">
        <f>(E11-B11)/B11</f>
        <v>-0.15781083460772047</v>
      </c>
      <c r="G11" s="857"/>
      <c r="H11" s="858"/>
      <c r="I11" s="858"/>
      <c r="J11" s="15"/>
      <c r="K11" s="21"/>
      <c r="L11" s="31"/>
      <c r="N11" s="45"/>
    </row>
    <row r="12" spans="1:14" x14ac:dyDescent="0.25">
      <c r="A12" s="866" t="s">
        <v>22109</v>
      </c>
      <c r="B12" s="867">
        <v>650.99500000000012</v>
      </c>
      <c r="C12" s="867">
        <v>545.04</v>
      </c>
      <c r="D12" s="867">
        <v>510.77</v>
      </c>
      <c r="E12" s="867">
        <v>534.59999999999991</v>
      </c>
      <c r="F12" s="868">
        <f t="shared" si="0"/>
        <v>-0.17879553606402535</v>
      </c>
      <c r="G12" s="857"/>
      <c r="H12" s="858"/>
      <c r="I12" s="858"/>
      <c r="J12" s="15"/>
      <c r="K12" s="21"/>
      <c r="L12" s="31"/>
      <c r="N12" s="45"/>
    </row>
    <row r="13" spans="1:14" x14ac:dyDescent="0.25">
      <c r="A13" s="866" t="s">
        <v>22110</v>
      </c>
      <c r="B13" s="867">
        <v>187.63000000000002</v>
      </c>
      <c r="C13" s="867">
        <v>166.77</v>
      </c>
      <c r="D13" s="867">
        <v>197.38</v>
      </c>
      <c r="E13" s="867">
        <v>222.17500000000001</v>
      </c>
      <c r="F13" s="868">
        <f t="shared" si="0"/>
        <v>0.18411234877151833</v>
      </c>
      <c r="G13" s="857"/>
      <c r="H13" s="858"/>
      <c r="I13" s="858"/>
      <c r="J13" s="15"/>
      <c r="K13" s="21"/>
      <c r="L13" s="31"/>
      <c r="N13" s="45"/>
    </row>
    <row r="14" spans="1:14" s="84" customFormat="1" x14ac:dyDescent="0.25">
      <c r="A14" s="866" t="s">
        <v>22111</v>
      </c>
      <c r="B14" s="867"/>
      <c r="C14" s="867"/>
      <c r="D14" s="867"/>
      <c r="E14" s="867">
        <v>87.850000000000009</v>
      </c>
      <c r="F14" s="868"/>
      <c r="G14" s="857"/>
      <c r="H14" s="859"/>
      <c r="I14" s="859"/>
      <c r="J14" s="15"/>
      <c r="K14" s="21"/>
      <c r="L14" s="31"/>
    </row>
    <row r="15" spans="1:14" x14ac:dyDescent="0.25">
      <c r="A15" s="862" t="s">
        <v>522</v>
      </c>
      <c r="B15" s="869">
        <v>3478.6099999999997</v>
      </c>
      <c r="C15" s="869">
        <v>3252.0350000000003</v>
      </c>
      <c r="D15" s="869">
        <v>3163.8199999999997</v>
      </c>
      <c r="E15" s="869">
        <v>3201.1370000000002</v>
      </c>
      <c r="F15" s="870">
        <f t="shared" si="0"/>
        <v>-7.9765481039840491E-2</v>
      </c>
      <c r="G15" s="860"/>
      <c r="H15" s="861"/>
      <c r="I15" s="893"/>
      <c r="J15" s="15"/>
      <c r="K15" s="21"/>
      <c r="L15" s="31"/>
    </row>
    <row r="16" spans="1:14" x14ac:dyDescent="0.25">
      <c r="J16" s="15"/>
      <c r="K16" s="21"/>
      <c r="L16" s="31"/>
    </row>
    <row r="17" spans="1:2" x14ac:dyDescent="0.25">
      <c r="A17" s="6"/>
      <c r="B17" s="6"/>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Q82"/>
  <sheetViews>
    <sheetView zoomScale="80" zoomScaleNormal="80" workbookViewId="0">
      <selection sqref="A1:XFD1048576"/>
    </sheetView>
  </sheetViews>
  <sheetFormatPr defaultRowHeight="15" x14ac:dyDescent="0.25"/>
  <cols>
    <col min="1" max="1" width="23.85546875" customWidth="1"/>
    <col min="2" max="2" width="32.5703125" customWidth="1"/>
    <col min="3" max="3" width="23.7109375" customWidth="1"/>
    <col min="4" max="4" width="25.140625" customWidth="1"/>
    <col min="5" max="5" width="17.42578125" style="56" customWidth="1"/>
    <col min="6" max="6" width="18.42578125" style="56" customWidth="1"/>
    <col min="7" max="7" width="12.85546875" customWidth="1"/>
    <col min="8" max="8" width="10.85546875" customWidth="1"/>
    <col min="9" max="9" width="7.85546875" customWidth="1"/>
    <col min="10" max="10" width="13.5703125" customWidth="1"/>
    <col min="11" max="11" width="13.7109375" customWidth="1"/>
    <col min="12" max="12" width="13.28515625" customWidth="1"/>
    <col min="13" max="13" width="10.5703125" customWidth="1"/>
    <col min="14" max="14" width="12.5703125" customWidth="1"/>
    <col min="15" max="15" width="12" customWidth="1"/>
    <col min="16" max="16" width="15.5703125" customWidth="1"/>
    <col min="17" max="17" width="17.7109375" customWidth="1"/>
    <col min="18" max="18" width="16.140625" customWidth="1"/>
    <col min="19" max="19" width="12.140625" customWidth="1"/>
    <col min="20" max="20" width="10.28515625" bestFit="1" customWidth="1"/>
  </cols>
  <sheetData>
    <row r="1" spans="1:11" s="56" customFormat="1" x14ac:dyDescent="0.25">
      <c r="A1" s="6" t="s">
        <v>21999</v>
      </c>
    </row>
    <row r="2" spans="1:11" s="56" customFormat="1" x14ac:dyDescent="0.25">
      <c r="A2" s="6" t="s">
        <v>22000</v>
      </c>
    </row>
    <row r="3" spans="1:11" s="56" customFormat="1" x14ac:dyDescent="0.25"/>
    <row r="4" spans="1:11" s="56" customFormat="1" x14ac:dyDescent="0.25"/>
    <row r="5" spans="1:11" s="56" customFormat="1" ht="28.5" customHeight="1" x14ac:dyDescent="0.25">
      <c r="A5" s="117" t="s">
        <v>232</v>
      </c>
      <c r="B5" s="118" t="s">
        <v>229</v>
      </c>
      <c r="C5" s="117" t="s">
        <v>241</v>
      </c>
      <c r="D5" s="117" t="s">
        <v>238</v>
      </c>
      <c r="E5" s="117" t="s">
        <v>241</v>
      </c>
      <c r="F5" s="117" t="s">
        <v>232</v>
      </c>
      <c r="G5" s="118" t="s">
        <v>231</v>
      </c>
      <c r="H5" s="117" t="s">
        <v>241</v>
      </c>
    </row>
    <row r="6" spans="1:11" s="56" customFormat="1" x14ac:dyDescent="0.25">
      <c r="A6" s="59">
        <f>(B50+B51)/J35</f>
        <v>4.728155295029195E-3</v>
      </c>
      <c r="B6" s="58" t="s">
        <v>98</v>
      </c>
      <c r="C6" s="44">
        <v>102.51870000000001</v>
      </c>
      <c r="D6" s="58" t="s">
        <v>246</v>
      </c>
      <c r="E6" s="44">
        <v>94.328999999999994</v>
      </c>
      <c r="F6" s="739">
        <f>H6/$J$35</f>
        <v>5.8551557470045111E-3</v>
      </c>
      <c r="G6" s="58" t="s">
        <v>98</v>
      </c>
      <c r="H6" s="44">
        <f>(L21+M21)/1000</f>
        <v>126.955</v>
      </c>
    </row>
    <row r="7" spans="1:11" s="56" customFormat="1" x14ac:dyDescent="0.25">
      <c r="A7" s="59">
        <f>(B49+B52)/J35</f>
        <v>6.049901764548532E-3</v>
      </c>
      <c r="B7" s="58" t="s">
        <v>99</v>
      </c>
      <c r="C7" s="44">
        <v>131.17759999999998</v>
      </c>
      <c r="D7" s="72" t="s">
        <v>247</v>
      </c>
      <c r="E7" s="73">
        <v>8.2999999999999989</v>
      </c>
      <c r="F7" s="739">
        <f>H7/$J$35</f>
        <v>6.6127447815298905E-3</v>
      </c>
      <c r="G7" s="58" t="s">
        <v>99</v>
      </c>
      <c r="H7" s="44">
        <f>(N21+O21)/1000</f>
        <v>143.38149999999999</v>
      </c>
    </row>
    <row r="8" spans="1:11" s="56" customFormat="1" x14ac:dyDescent="0.25">
      <c r="A8" s="59">
        <f>B53/J35</f>
        <v>1.6898388569636482E-3</v>
      </c>
      <c r="B8" s="58" t="s">
        <v>230</v>
      </c>
      <c r="C8" s="44">
        <v>36.640099999999997</v>
      </c>
      <c r="D8" s="72" t="s">
        <v>233</v>
      </c>
      <c r="E8" s="74">
        <v>8.2627999999999986</v>
      </c>
      <c r="F8" s="739"/>
      <c r="G8" s="58"/>
      <c r="H8" s="44"/>
    </row>
    <row r="9" spans="1:11" s="56" customFormat="1" x14ac:dyDescent="0.25">
      <c r="A9" s="59">
        <f>SUM(A6:A8)</f>
        <v>1.2467895916541375E-2</v>
      </c>
      <c r="B9" s="58" t="s">
        <v>74</v>
      </c>
      <c r="C9" s="44">
        <v>270.33640000000003</v>
      </c>
      <c r="D9" s="72" t="s">
        <v>234</v>
      </c>
      <c r="E9" s="74">
        <v>122.69999999999999</v>
      </c>
      <c r="F9" s="739">
        <f>H9/$J$35</f>
        <v>1.2467900528534403E-2</v>
      </c>
      <c r="G9" s="58" t="s">
        <v>74</v>
      </c>
      <c r="H9" s="44">
        <f>H6+H7</f>
        <v>270.3365</v>
      </c>
      <c r="I9" s="45"/>
      <c r="J9" s="45"/>
    </row>
    <row r="10" spans="1:11" s="56" customFormat="1" x14ac:dyDescent="0.25">
      <c r="A10" s="58"/>
      <c r="B10" s="58"/>
      <c r="C10" s="58"/>
      <c r="D10" s="72" t="s">
        <v>235</v>
      </c>
      <c r="E10" s="74">
        <v>24.363199999999999</v>
      </c>
      <c r="F10" s="72"/>
      <c r="G10" s="58"/>
      <c r="H10" s="58"/>
    </row>
    <row r="11" spans="1:11" s="56" customFormat="1" x14ac:dyDescent="0.25">
      <c r="A11" s="58"/>
      <c r="B11" s="58"/>
      <c r="C11" s="58"/>
      <c r="D11" s="72" t="s">
        <v>236</v>
      </c>
      <c r="E11" s="74">
        <v>12.299999999999999</v>
      </c>
      <c r="F11" s="58"/>
      <c r="G11" s="58"/>
      <c r="H11" s="58"/>
    </row>
    <row r="12" spans="1:11" s="56" customFormat="1" x14ac:dyDescent="0.25">
      <c r="E12" s="45">
        <f>SUM(E6:E11)</f>
        <v>270.255</v>
      </c>
      <c r="K12" s="50"/>
    </row>
    <row r="13" spans="1:11" s="56" customFormat="1" ht="17.25" customHeight="1" x14ac:dyDescent="0.25">
      <c r="F13" s="21"/>
    </row>
    <row r="14" spans="1:11" s="70" customFormat="1" x14ac:dyDescent="0.25">
      <c r="A14" s="70" t="s">
        <v>228</v>
      </c>
    </row>
    <row r="15" spans="1:11" s="30" customFormat="1" x14ac:dyDescent="0.25">
      <c r="A15" s="80" t="s">
        <v>263</v>
      </c>
      <c r="B15" s="119"/>
      <c r="C15" s="76"/>
    </row>
    <row r="16" spans="1:11" s="87" customFormat="1" x14ac:dyDescent="0.25">
      <c r="A16" s="80" t="s">
        <v>21942</v>
      </c>
      <c r="B16" s="119"/>
      <c r="C16" s="119"/>
    </row>
    <row r="17" spans="1:16" s="56" customFormat="1" ht="24.75" customHeight="1" x14ac:dyDescent="0.25">
      <c r="A17" s="6" t="s">
        <v>228</v>
      </c>
      <c r="B17" s="6"/>
    </row>
    <row r="18" spans="1:16" x14ac:dyDescent="0.25">
      <c r="A18" t="s">
        <v>256</v>
      </c>
      <c r="I18" t="s">
        <v>258</v>
      </c>
    </row>
    <row r="19" spans="1:16" x14ac:dyDescent="0.25">
      <c r="A19" t="s">
        <v>257</v>
      </c>
      <c r="I19" t="s">
        <v>257</v>
      </c>
    </row>
    <row r="20" spans="1:16" ht="45" x14ac:dyDescent="0.25">
      <c r="A20" s="103"/>
      <c r="B20" s="103" t="s">
        <v>237</v>
      </c>
      <c r="C20" s="103" t="s">
        <v>206</v>
      </c>
      <c r="D20" s="120" t="s">
        <v>2</v>
      </c>
      <c r="E20" s="120" t="s">
        <v>3</v>
      </c>
      <c r="F20" s="120" t="s">
        <v>91</v>
      </c>
      <c r="I20" s="120"/>
      <c r="J20" s="120" t="s">
        <v>1</v>
      </c>
      <c r="K20" s="120" t="s">
        <v>225</v>
      </c>
      <c r="L20" s="120" t="s">
        <v>252</v>
      </c>
      <c r="M20" s="120" t="s">
        <v>3</v>
      </c>
      <c r="N20" s="120" t="s">
        <v>91</v>
      </c>
      <c r="O20" s="120" t="s">
        <v>92</v>
      </c>
      <c r="P20" s="30"/>
    </row>
    <row r="21" spans="1:16" x14ac:dyDescent="0.25">
      <c r="A21" s="103">
        <v>2016</v>
      </c>
      <c r="B21" s="103" t="s">
        <v>1</v>
      </c>
      <c r="C21" s="121">
        <v>131125.1</v>
      </c>
      <c r="D21" s="121">
        <v>96054.7</v>
      </c>
      <c r="E21" s="121">
        <v>30900.3</v>
      </c>
      <c r="F21" s="121">
        <v>4170.1000000000004</v>
      </c>
      <c r="I21" s="103">
        <v>2016</v>
      </c>
      <c r="J21" s="121">
        <v>270336.5</v>
      </c>
      <c r="K21" s="121">
        <v>131125.1</v>
      </c>
      <c r="L21" s="121">
        <v>96054.7</v>
      </c>
      <c r="M21" s="121">
        <v>30900.3</v>
      </c>
      <c r="N21" s="121">
        <v>4170.1000000000004</v>
      </c>
      <c r="O21" s="121">
        <v>139211.4</v>
      </c>
      <c r="P21" s="71"/>
    </row>
    <row r="22" spans="1:16" x14ac:dyDescent="0.25">
      <c r="A22" s="103"/>
      <c r="B22" s="103" t="s">
        <v>9</v>
      </c>
      <c r="C22" s="121">
        <v>95066.9</v>
      </c>
      <c r="D22" s="121">
        <v>66291.899999999994</v>
      </c>
      <c r="E22" s="121">
        <v>27259.200000000001</v>
      </c>
      <c r="F22" s="121">
        <v>1515.8</v>
      </c>
      <c r="I22" s="55"/>
      <c r="J22" s="55"/>
      <c r="K22" s="55"/>
      <c r="L22" s="55"/>
      <c r="M22" s="55"/>
      <c r="N22" s="55">
        <f>N21/1000</f>
        <v>4.1701000000000006</v>
      </c>
      <c r="O22" s="55" t="s">
        <v>259</v>
      </c>
      <c r="P22" s="30"/>
    </row>
    <row r="23" spans="1:16" x14ac:dyDescent="0.25">
      <c r="A23" s="103"/>
      <c r="B23" s="103" t="s">
        <v>66</v>
      </c>
      <c r="C23" s="121">
        <v>8331.1</v>
      </c>
      <c r="D23" s="121">
        <v>7120.2</v>
      </c>
      <c r="E23" s="121">
        <v>910.9</v>
      </c>
      <c r="F23" s="121">
        <v>300</v>
      </c>
      <c r="I23" s="55"/>
      <c r="J23" s="55"/>
      <c r="K23" s="55"/>
      <c r="L23" s="55"/>
      <c r="M23" s="55"/>
      <c r="N23" s="55"/>
      <c r="O23" s="55"/>
      <c r="P23" s="30"/>
    </row>
    <row r="24" spans="1:16" x14ac:dyDescent="0.25">
      <c r="A24" s="103"/>
      <c r="B24" s="103" t="s">
        <v>67</v>
      </c>
      <c r="C24" s="121">
        <v>768.5</v>
      </c>
      <c r="D24" s="121">
        <v>223.2</v>
      </c>
      <c r="E24" s="121">
        <v>8.5</v>
      </c>
      <c r="F24" s="121">
        <v>536.79999999999995</v>
      </c>
      <c r="I24" t="s">
        <v>260</v>
      </c>
      <c r="P24" s="30"/>
    </row>
    <row r="25" spans="1:16" x14ac:dyDescent="0.25">
      <c r="A25" s="103"/>
      <c r="B25" s="103" t="s">
        <v>2</v>
      </c>
      <c r="C25" s="121">
        <v>793</v>
      </c>
      <c r="D25" s="121">
        <v>759.3</v>
      </c>
      <c r="E25" s="121">
        <v>18.600000000000001</v>
      </c>
      <c r="F25" s="121">
        <v>15.2</v>
      </c>
      <c r="I25" s="56" t="s">
        <v>257</v>
      </c>
    </row>
    <row r="26" spans="1:16" ht="45" x14ac:dyDescent="0.25">
      <c r="A26" s="103"/>
      <c r="B26" s="103" t="s">
        <v>68</v>
      </c>
      <c r="C26" s="121">
        <v>26165.5</v>
      </c>
      <c r="D26" s="121">
        <v>21660</v>
      </c>
      <c r="E26" s="121">
        <v>2703.2</v>
      </c>
      <c r="F26" s="121">
        <v>1802.2</v>
      </c>
      <c r="I26" s="103"/>
      <c r="J26" s="120" t="s">
        <v>253</v>
      </c>
      <c r="K26" s="120" t="s">
        <v>254</v>
      </c>
      <c r="L26" s="10" t="s">
        <v>1</v>
      </c>
    </row>
    <row r="27" spans="1:16" x14ac:dyDescent="0.25">
      <c r="C27" s="136">
        <f>C21+O21</f>
        <v>270336.5</v>
      </c>
      <c r="D27" s="87"/>
      <c r="E27" s="87"/>
      <c r="F27" s="87"/>
      <c r="I27" s="103">
        <v>2016</v>
      </c>
      <c r="J27" s="121">
        <v>139211.39199999999</v>
      </c>
      <c r="K27" s="121">
        <v>23177.874</v>
      </c>
      <c r="L27" s="23">
        <f>J27+K27</f>
        <v>162389.266</v>
      </c>
    </row>
    <row r="28" spans="1:16" x14ac:dyDescent="0.25">
      <c r="E28"/>
      <c r="F28"/>
    </row>
    <row r="29" spans="1:16" s="87" customFormat="1" x14ac:dyDescent="0.25">
      <c r="A29" s="87" t="s">
        <v>261</v>
      </c>
      <c r="I29" s="87" t="s">
        <v>267</v>
      </c>
    </row>
    <row r="30" spans="1:16" x14ac:dyDescent="0.25">
      <c r="A30" s="30" t="s">
        <v>262</v>
      </c>
      <c r="B30" s="30"/>
      <c r="C30" s="30"/>
      <c r="D30" s="30"/>
      <c r="E30" s="30"/>
      <c r="F30" s="30"/>
      <c r="I30" t="s">
        <v>21941</v>
      </c>
      <c r="M30" s="30"/>
    </row>
    <row r="31" spans="1:16" ht="90" x14ac:dyDescent="0.25">
      <c r="A31" s="103"/>
      <c r="B31" s="103"/>
      <c r="C31" s="103"/>
      <c r="D31" s="120" t="s">
        <v>268</v>
      </c>
      <c r="E31" s="10" t="s">
        <v>218</v>
      </c>
      <c r="F31" s="55"/>
      <c r="I31" s="103"/>
      <c r="J31" s="120" t="s">
        <v>4</v>
      </c>
      <c r="K31" s="120" t="s">
        <v>266</v>
      </c>
      <c r="L31" s="120" t="s">
        <v>0</v>
      </c>
    </row>
    <row r="32" spans="1:16" x14ac:dyDescent="0.25">
      <c r="A32" s="1080" t="s">
        <v>199</v>
      </c>
      <c r="B32" s="103">
        <v>2016</v>
      </c>
      <c r="C32" s="103" t="s">
        <v>9</v>
      </c>
      <c r="D32" s="103">
        <v>4.7</v>
      </c>
      <c r="E32" s="23">
        <f>(D32/100)*$J$27</f>
        <v>6542.9354239999993</v>
      </c>
      <c r="F32" s="81"/>
      <c r="I32" s="103">
        <v>2013</v>
      </c>
      <c r="J32" s="121">
        <v>18932.3</v>
      </c>
      <c r="K32" s="122">
        <v>326</v>
      </c>
      <c r="L32" s="250">
        <f>K32/J32</f>
        <v>1.7219249642145964E-2</v>
      </c>
    </row>
    <row r="33" spans="1:13" x14ac:dyDescent="0.25">
      <c r="A33" s="1081"/>
      <c r="B33" s="103"/>
      <c r="C33" s="103" t="s">
        <v>66</v>
      </c>
      <c r="D33" s="103">
        <v>87.7</v>
      </c>
      <c r="E33" s="23">
        <f>(D33/100)*$J$27</f>
        <v>122088.39078399999</v>
      </c>
      <c r="F33" s="81"/>
      <c r="I33" s="103">
        <v>2014</v>
      </c>
      <c r="J33" s="121">
        <v>20061.2</v>
      </c>
      <c r="K33" s="122">
        <v>286.74</v>
      </c>
      <c r="L33" s="250">
        <f>K33/J33</f>
        <v>1.4293262616393835E-2</v>
      </c>
    </row>
    <row r="34" spans="1:13" x14ac:dyDescent="0.25">
      <c r="A34" s="1081"/>
      <c r="B34" s="103"/>
      <c r="C34" s="103" t="s">
        <v>91</v>
      </c>
      <c r="D34" s="103">
        <v>0</v>
      </c>
      <c r="E34" s="23">
        <f>(D34/100)*$J$27</f>
        <v>0</v>
      </c>
      <c r="F34" s="81"/>
      <c r="I34" s="103">
        <v>2015</v>
      </c>
      <c r="J34" s="121">
        <v>20652</v>
      </c>
      <c r="K34" s="122">
        <v>302.82</v>
      </c>
      <c r="L34" s="250">
        <f>K34/J34</f>
        <v>1.4662986635676932E-2</v>
      </c>
    </row>
    <row r="35" spans="1:13" x14ac:dyDescent="0.25">
      <c r="A35" s="1081"/>
      <c r="B35" s="103"/>
      <c r="C35" s="103" t="s">
        <v>2</v>
      </c>
      <c r="D35" s="103">
        <v>0.1</v>
      </c>
      <c r="E35" s="23">
        <f>(D35/100)*$J$27</f>
        <v>139.21139199999999</v>
      </c>
      <c r="F35" s="81"/>
      <c r="I35" s="103">
        <v>2016</v>
      </c>
      <c r="J35" s="121">
        <v>21682.6</v>
      </c>
      <c r="K35" s="122">
        <v>270.3</v>
      </c>
      <c r="L35" s="250">
        <f>K35/J35</f>
        <v>1.246621715107967E-2</v>
      </c>
    </row>
    <row r="36" spans="1:13" x14ac:dyDescent="0.25">
      <c r="A36" s="1082"/>
      <c r="B36" s="103"/>
      <c r="C36" s="103" t="s">
        <v>68</v>
      </c>
      <c r="D36" s="103">
        <v>7.5</v>
      </c>
      <c r="E36" s="23">
        <f>(D36/100)*$J$27</f>
        <v>10440.854399999998</v>
      </c>
      <c r="F36" s="23">
        <f>SUM(E32:E36)</f>
        <v>139211.39199999999</v>
      </c>
      <c r="I36" s="87"/>
      <c r="J36" s="87"/>
      <c r="K36" s="87"/>
      <c r="L36" s="87"/>
    </row>
    <row r="37" spans="1:13" x14ac:dyDescent="0.25">
      <c r="A37" s="1080" t="s">
        <v>200</v>
      </c>
      <c r="B37" s="103">
        <v>2016</v>
      </c>
      <c r="C37" s="103" t="s">
        <v>9</v>
      </c>
      <c r="D37" s="103">
        <v>0.3</v>
      </c>
      <c r="E37" s="23">
        <f>(D37/100)*$K$27</f>
        <v>69.533621999999994</v>
      </c>
      <c r="F37" s="81"/>
    </row>
    <row r="38" spans="1:13" x14ac:dyDescent="0.25">
      <c r="A38" s="1081"/>
      <c r="B38" s="103"/>
      <c r="C38" s="103" t="s">
        <v>66</v>
      </c>
      <c r="D38" s="103">
        <v>97.8</v>
      </c>
      <c r="E38" s="23">
        <f>(D38/100)*$K$27</f>
        <v>22667.960771999999</v>
      </c>
      <c r="F38" s="81"/>
    </row>
    <row r="39" spans="1:13" x14ac:dyDescent="0.25">
      <c r="A39" s="1081"/>
      <c r="B39" s="103"/>
      <c r="C39" s="103" t="s">
        <v>91</v>
      </c>
      <c r="D39" s="103">
        <v>0</v>
      </c>
      <c r="E39" s="23">
        <f>(D39/100)*$K$27</f>
        <v>0</v>
      </c>
      <c r="F39" s="81"/>
    </row>
    <row r="40" spans="1:13" x14ac:dyDescent="0.25">
      <c r="A40" s="1081"/>
      <c r="B40" s="103"/>
      <c r="C40" s="103" t="s">
        <v>2</v>
      </c>
      <c r="D40" s="103">
        <v>0</v>
      </c>
      <c r="E40" s="23">
        <f>(D40/100)*$K$27</f>
        <v>0</v>
      </c>
      <c r="F40" s="81"/>
      <c r="I40" s="56"/>
      <c r="J40" s="56"/>
      <c r="K40" s="56"/>
      <c r="L40" s="56"/>
    </row>
    <row r="41" spans="1:13" x14ac:dyDescent="0.25">
      <c r="A41" s="1082"/>
      <c r="B41" s="103"/>
      <c r="C41" s="103" t="s">
        <v>68</v>
      </c>
      <c r="D41" s="103">
        <v>1.9</v>
      </c>
      <c r="E41" s="23">
        <f>(D41/100)*$K$27</f>
        <v>440.37960599999997</v>
      </c>
      <c r="F41" s="81"/>
      <c r="I41" s="56"/>
      <c r="J41" s="56"/>
      <c r="K41" s="137"/>
      <c r="L41" s="48"/>
      <c r="M41" s="137"/>
    </row>
    <row r="42" spans="1:13" x14ac:dyDescent="0.25">
      <c r="A42" t="s">
        <v>255</v>
      </c>
      <c r="B42" s="56"/>
      <c r="E42"/>
      <c r="F42"/>
      <c r="K42" s="137"/>
      <c r="L42" s="48"/>
      <c r="M42" s="137"/>
    </row>
    <row r="43" spans="1:13" x14ac:dyDescent="0.25">
      <c r="K43" s="138"/>
      <c r="L43" s="48"/>
      <c r="M43" s="137"/>
    </row>
    <row r="44" spans="1:13" s="56" customFormat="1" x14ac:dyDescent="0.25">
      <c r="F44" s="51"/>
      <c r="I44"/>
      <c r="J44"/>
      <c r="K44" s="137"/>
      <c r="L44" s="48"/>
      <c r="M44" s="137"/>
    </row>
    <row r="45" spans="1:13" x14ac:dyDescent="0.25">
      <c r="A45" s="6" t="s">
        <v>264</v>
      </c>
    </row>
    <row r="46" spans="1:13" x14ac:dyDescent="0.25">
      <c r="A46" t="s">
        <v>311</v>
      </c>
      <c r="B46" s="78"/>
      <c r="C46" s="78"/>
    </row>
    <row r="47" spans="1:13" s="56" customFormat="1" x14ac:dyDescent="0.25">
      <c r="I47"/>
      <c r="J47"/>
      <c r="K47"/>
      <c r="L47"/>
    </row>
    <row r="48" spans="1:13" x14ac:dyDescent="0.25">
      <c r="A48" s="103"/>
      <c r="B48" s="111">
        <v>2016</v>
      </c>
      <c r="C48" s="111">
        <v>2017</v>
      </c>
      <c r="D48" s="56"/>
      <c r="E48"/>
      <c r="F48"/>
    </row>
    <row r="49" spans="1:17" x14ac:dyDescent="0.25">
      <c r="A49" s="120" t="s">
        <v>57</v>
      </c>
      <c r="B49" s="106">
        <v>130.39869999999999</v>
      </c>
      <c r="C49" s="106">
        <v>132.6</v>
      </c>
      <c r="D49" s="56"/>
      <c r="E49"/>
      <c r="F49"/>
    </row>
    <row r="50" spans="1:17" x14ac:dyDescent="0.25">
      <c r="A50" s="120" t="s">
        <v>58</v>
      </c>
      <c r="B50" s="106">
        <v>101.6367</v>
      </c>
      <c r="C50" s="106">
        <v>122.3</v>
      </c>
      <c r="D50" s="56"/>
      <c r="E50"/>
      <c r="F50"/>
    </row>
    <row r="51" spans="1:17" x14ac:dyDescent="0.25">
      <c r="A51" s="120" t="s">
        <v>59</v>
      </c>
      <c r="B51" s="106">
        <v>0.88200000000000001</v>
      </c>
      <c r="C51" s="106">
        <v>3</v>
      </c>
      <c r="D51" s="46"/>
      <c r="E51"/>
      <c r="F51"/>
    </row>
    <row r="52" spans="1:17" x14ac:dyDescent="0.25">
      <c r="A52" s="120" t="s">
        <v>60</v>
      </c>
      <c r="B52" s="106">
        <v>0.77890000000000004</v>
      </c>
      <c r="C52" s="106">
        <v>0.8</v>
      </c>
      <c r="D52" s="56"/>
      <c r="E52"/>
      <c r="F52"/>
      <c r="Q52" s="51"/>
    </row>
    <row r="53" spans="1:17" x14ac:dyDescent="0.25">
      <c r="A53" s="120" t="s">
        <v>61</v>
      </c>
      <c r="B53" s="106">
        <v>36.640099999999997</v>
      </c>
      <c r="C53" s="106">
        <v>45.6</v>
      </c>
      <c r="D53" s="56"/>
      <c r="E53"/>
      <c r="F53"/>
    </row>
    <row r="54" spans="1:17" ht="30" x14ac:dyDescent="0.25">
      <c r="A54" s="120" t="s">
        <v>62</v>
      </c>
      <c r="B54" s="103">
        <v>7.4561999999999999</v>
      </c>
      <c r="C54" s="103">
        <v>6.6</v>
      </c>
      <c r="D54" s="56"/>
      <c r="E54"/>
      <c r="F54"/>
    </row>
    <row r="55" spans="1:17" ht="29.25" customHeight="1" x14ac:dyDescent="0.25">
      <c r="A55" s="120" t="s">
        <v>64</v>
      </c>
      <c r="B55" s="103">
        <v>22.164200000000001</v>
      </c>
      <c r="C55" s="103">
        <v>33</v>
      </c>
      <c r="D55" s="56"/>
      <c r="E55"/>
      <c r="F55"/>
      <c r="Q55" s="51"/>
    </row>
    <row r="56" spans="1:17" ht="30" x14ac:dyDescent="0.25">
      <c r="A56" s="120" t="s">
        <v>65</v>
      </c>
      <c r="B56" s="103"/>
      <c r="C56" s="103"/>
      <c r="D56" s="56"/>
      <c r="E56"/>
      <c r="F56"/>
    </row>
    <row r="57" spans="1:17" ht="21" customHeight="1" x14ac:dyDescent="0.25">
      <c r="A57" s="103" t="s">
        <v>56</v>
      </c>
      <c r="B57" s="106">
        <f>SUM(B49:B53)</f>
        <v>270.33639999999997</v>
      </c>
      <c r="C57" s="106">
        <v>304.3</v>
      </c>
      <c r="D57" s="56"/>
      <c r="E57"/>
      <c r="F57"/>
      <c r="I57" s="56"/>
      <c r="J57" s="56"/>
      <c r="K57" s="56"/>
      <c r="L57" s="56"/>
    </row>
    <row r="58" spans="1:17" ht="75" x14ac:dyDescent="0.25">
      <c r="A58" s="120" t="s">
        <v>312</v>
      </c>
    </row>
    <row r="59" spans="1:17" x14ac:dyDescent="0.25">
      <c r="A59" s="79"/>
    </row>
    <row r="61" spans="1:17" x14ac:dyDescent="0.25">
      <c r="A61" s="77"/>
    </row>
    <row r="62" spans="1:17" s="56" customFormat="1" x14ac:dyDescent="0.25">
      <c r="I62"/>
      <c r="J62"/>
      <c r="K62"/>
      <c r="L62"/>
    </row>
    <row r="63" spans="1:17" x14ac:dyDescent="0.25">
      <c r="E63" s="83"/>
      <c r="F63" s="83"/>
      <c r="G63" s="83"/>
    </row>
    <row r="64" spans="1:17" x14ac:dyDescent="0.25">
      <c r="E64" s="82"/>
      <c r="F64" s="82"/>
      <c r="G64" s="82"/>
    </row>
    <row r="65" spans="5:8" x14ac:dyDescent="0.25">
      <c r="E65" s="82"/>
      <c r="F65" s="82"/>
      <c r="G65" s="82"/>
    </row>
    <row r="66" spans="5:8" x14ac:dyDescent="0.25">
      <c r="E66" s="82"/>
      <c r="F66" s="82"/>
      <c r="G66" s="82"/>
    </row>
    <row r="67" spans="5:8" x14ac:dyDescent="0.25">
      <c r="E67" s="82"/>
      <c r="F67" s="82"/>
      <c r="G67" s="82"/>
      <c r="H67" s="53"/>
    </row>
    <row r="68" spans="5:8" x14ac:dyDescent="0.25">
      <c r="E68" s="82"/>
      <c r="F68" s="82"/>
      <c r="G68" s="82"/>
      <c r="H68" s="53"/>
    </row>
    <row r="69" spans="5:8" x14ac:dyDescent="0.25">
      <c r="E69" s="82"/>
      <c r="F69" s="82"/>
      <c r="G69" s="82"/>
      <c r="H69" s="53"/>
    </row>
    <row r="70" spans="5:8" x14ac:dyDescent="0.25">
      <c r="E70" s="82"/>
      <c r="F70" s="82"/>
      <c r="G70" s="82"/>
      <c r="H70" s="53"/>
    </row>
    <row r="71" spans="5:8" x14ac:dyDescent="0.25">
      <c r="H71" s="53"/>
    </row>
    <row r="72" spans="5:8" x14ac:dyDescent="0.25">
      <c r="H72" s="53"/>
    </row>
    <row r="73" spans="5:8" x14ac:dyDescent="0.25">
      <c r="H73" s="53"/>
    </row>
    <row r="74" spans="5:8" x14ac:dyDescent="0.25">
      <c r="H74" s="53"/>
    </row>
    <row r="75" spans="5:8" x14ac:dyDescent="0.25">
      <c r="H75" s="53"/>
    </row>
    <row r="76" spans="5:8" x14ac:dyDescent="0.25">
      <c r="H76" s="53"/>
    </row>
    <row r="77" spans="5:8" x14ac:dyDescent="0.25">
      <c r="H77" s="53"/>
    </row>
    <row r="78" spans="5:8" x14ac:dyDescent="0.25">
      <c r="H78" s="53"/>
    </row>
    <row r="79" spans="5:8" x14ac:dyDescent="0.25">
      <c r="H79" s="53"/>
    </row>
    <row r="80" spans="5:8" x14ac:dyDescent="0.25">
      <c r="H80" s="53"/>
    </row>
    <row r="81" spans="8:8" x14ac:dyDescent="0.25">
      <c r="H81" s="53"/>
    </row>
    <row r="82" spans="8:8" x14ac:dyDescent="0.25">
      <c r="H82" s="53"/>
    </row>
  </sheetData>
  <mergeCells count="2">
    <mergeCell ref="A32:A36"/>
    <mergeCell ref="A37:A41"/>
  </mergeCells>
  <pageMargins left="0.7" right="0.7" top="0.75" bottom="0.75" header="0.3" footer="0.3"/>
  <pageSetup paperSize="9" orientation="portrait" r:id="rId1"/>
  <drawing r:id="rId2"/>
  <legacyDrawing r:id="rId3"/>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65"/>
  <sheetViews>
    <sheetView zoomScale="120" zoomScaleNormal="120" workbookViewId="0">
      <selection activeCell="D68" sqref="D68"/>
    </sheetView>
  </sheetViews>
  <sheetFormatPr defaultRowHeight="15" x14ac:dyDescent="0.25"/>
  <cols>
    <col min="1" max="1" width="16" customWidth="1"/>
    <col min="2" max="2" width="11.28515625" customWidth="1"/>
    <col min="7" max="7" width="11.42578125" customWidth="1"/>
    <col min="8" max="8" width="9.28515625" customWidth="1"/>
    <col min="9" max="9" width="10" customWidth="1"/>
    <col min="11" max="11" width="11.7109375" customWidth="1"/>
    <col min="12" max="12" width="13.5703125" customWidth="1"/>
    <col min="13" max="13" width="12.7109375" customWidth="1"/>
    <col min="14" max="14" width="10.42578125" customWidth="1"/>
    <col min="25" max="25" width="16.28515625" customWidth="1"/>
  </cols>
  <sheetData>
    <row r="1" spans="1:23" ht="30" customHeight="1" x14ac:dyDescent="0.25">
      <c r="A1" s="1136" t="s">
        <v>22457</v>
      </c>
      <c r="B1" s="1136"/>
      <c r="C1" s="1136"/>
      <c r="D1" s="1136"/>
      <c r="E1" s="1136"/>
      <c r="F1" s="1136"/>
      <c r="G1" s="1136"/>
      <c r="H1" s="1136"/>
      <c r="I1" s="1136"/>
      <c r="J1" s="1136"/>
      <c r="K1" s="1136"/>
      <c r="L1" s="1136"/>
      <c r="M1" s="1136"/>
      <c r="N1" s="1136"/>
    </row>
    <row r="2" spans="1:23" x14ac:dyDescent="0.25">
      <c r="A2" s="961" t="s">
        <v>22456</v>
      </c>
      <c r="S2" s="87"/>
      <c r="T2" s="87"/>
      <c r="U2" s="87"/>
      <c r="V2" s="87"/>
      <c r="W2" s="84"/>
    </row>
    <row r="3" spans="1:23" x14ac:dyDescent="0.25">
      <c r="B3" s="6"/>
      <c r="J3" s="1007"/>
      <c r="K3" s="1008"/>
      <c r="L3" s="1007"/>
    </row>
    <row r="4" spans="1:23" ht="57" customHeight="1" x14ac:dyDescent="0.25">
      <c r="A4" s="548"/>
      <c r="B4" s="835"/>
      <c r="C4" s="835" t="s">
        <v>22458</v>
      </c>
      <c r="D4" s="835" t="s">
        <v>94</v>
      </c>
      <c r="E4" s="835" t="s">
        <v>95</v>
      </c>
      <c r="F4" s="835" t="s">
        <v>96</v>
      </c>
      <c r="G4" s="835" t="s">
        <v>97</v>
      </c>
      <c r="H4" s="836" t="s">
        <v>22459</v>
      </c>
      <c r="I4" s="836" t="s">
        <v>22460</v>
      </c>
      <c r="J4" s="1004" t="s">
        <v>522</v>
      </c>
      <c r="K4" s="1005" t="s">
        <v>22113</v>
      </c>
      <c r="L4" s="1006" t="s">
        <v>22115</v>
      </c>
      <c r="M4" s="120" t="s">
        <v>22114</v>
      </c>
      <c r="N4" s="79"/>
      <c r="O4" s="79"/>
    </row>
    <row r="5" spans="1:23" x14ac:dyDescent="0.25">
      <c r="A5" s="1140" t="s">
        <v>22093</v>
      </c>
      <c r="B5" s="835">
        <v>2004</v>
      </c>
      <c r="C5" s="835">
        <f t="shared" ref="C5:H5" si="0">H35+N35</f>
        <v>147</v>
      </c>
      <c r="D5" s="835">
        <f t="shared" si="0"/>
        <v>956</v>
      </c>
      <c r="E5" s="835">
        <f t="shared" si="0"/>
        <v>915</v>
      </c>
      <c r="F5" s="835">
        <f t="shared" si="0"/>
        <v>1048</v>
      </c>
      <c r="G5" s="835">
        <f t="shared" si="0"/>
        <v>1015</v>
      </c>
      <c r="H5" s="835">
        <f t="shared" si="0"/>
        <v>399</v>
      </c>
      <c r="I5" s="549">
        <f>H5/SUM(C5:H5)</f>
        <v>8.9062500000000003E-2</v>
      </c>
      <c r="J5" s="835">
        <f>SUM(C5:H5)</f>
        <v>4480</v>
      </c>
      <c r="K5" s="546">
        <f t="shared" ref="K5:K28" si="1">I5</f>
        <v>8.9062500000000003E-2</v>
      </c>
      <c r="L5" s="616">
        <f t="shared" ref="L5:L28" si="2">C5/J5</f>
        <v>3.2812500000000001E-2</v>
      </c>
      <c r="M5" s="616">
        <f t="shared" ref="M5:M28" si="3">(C5+D5)/J5</f>
        <v>0.24620535714285716</v>
      </c>
      <c r="N5" s="691"/>
      <c r="O5" s="691"/>
    </row>
    <row r="6" spans="1:23" x14ac:dyDescent="0.25">
      <c r="A6" s="1141"/>
      <c r="B6" s="835">
        <v>2005</v>
      </c>
      <c r="C6" s="835">
        <f t="shared" ref="C6:C17" si="4">H36+N36</f>
        <v>112</v>
      </c>
      <c r="D6" s="835">
        <f t="shared" ref="D6:D17" si="5">I36+O36</f>
        <v>1041</v>
      </c>
      <c r="E6" s="835">
        <f t="shared" ref="E6:E17" si="6">J36+P36</f>
        <v>899</v>
      </c>
      <c r="F6" s="835">
        <f t="shared" ref="F6:F17" si="7">K36+Q36</f>
        <v>929</v>
      </c>
      <c r="G6" s="835">
        <f t="shared" ref="G6:G17" si="8">L36+R36</f>
        <v>847</v>
      </c>
      <c r="H6" s="835">
        <f t="shared" ref="H6:H17" si="9">M36+S36</f>
        <v>412</v>
      </c>
      <c r="I6" s="549">
        <f t="shared" ref="I6:I17" si="10">H6/SUM(C6:H6)</f>
        <v>9.7169811320754723E-2</v>
      </c>
      <c r="J6" s="835">
        <f t="shared" ref="J6:J16" si="11">SUM(C6:H6)</f>
        <v>4240</v>
      </c>
      <c r="K6" s="546">
        <f t="shared" si="1"/>
        <v>9.7169811320754723E-2</v>
      </c>
      <c r="L6" s="616">
        <f t="shared" si="2"/>
        <v>2.6415094339622643E-2</v>
      </c>
      <c r="M6" s="616">
        <f t="shared" si="3"/>
        <v>0.27193396226415095</v>
      </c>
      <c r="N6" s="691"/>
      <c r="O6" s="691"/>
    </row>
    <row r="7" spans="1:23" x14ac:dyDescent="0.25">
      <c r="A7" s="1141"/>
      <c r="B7" s="835">
        <v>2006</v>
      </c>
      <c r="C7" s="835">
        <f t="shared" si="4"/>
        <v>142</v>
      </c>
      <c r="D7" s="835">
        <f t="shared" si="5"/>
        <v>1138</v>
      </c>
      <c r="E7" s="835">
        <f t="shared" si="6"/>
        <v>983</v>
      </c>
      <c r="F7" s="835">
        <f t="shared" si="7"/>
        <v>1021</v>
      </c>
      <c r="G7" s="835">
        <f t="shared" si="8"/>
        <v>915</v>
      </c>
      <c r="H7" s="835">
        <f t="shared" si="9"/>
        <v>483</v>
      </c>
      <c r="I7" s="549">
        <f t="shared" si="10"/>
        <v>0.10316104228961982</v>
      </c>
      <c r="J7" s="835">
        <f t="shared" si="11"/>
        <v>4682</v>
      </c>
      <c r="K7" s="546">
        <f t="shared" si="1"/>
        <v>0.10316104228961982</v>
      </c>
      <c r="L7" s="616">
        <f t="shared" si="2"/>
        <v>3.0328919265271252E-2</v>
      </c>
      <c r="M7" s="616">
        <f t="shared" si="3"/>
        <v>0.27338744126441694</v>
      </c>
      <c r="N7" s="691"/>
      <c r="O7" s="691"/>
    </row>
    <row r="8" spans="1:23" x14ac:dyDescent="0.25">
      <c r="A8" s="1141"/>
      <c r="B8" s="835">
        <v>2007</v>
      </c>
      <c r="C8" s="835">
        <f>H38+N38</f>
        <v>137</v>
      </c>
      <c r="D8" s="835">
        <f t="shared" si="5"/>
        <v>1291</v>
      </c>
      <c r="E8" s="835">
        <f t="shared" si="6"/>
        <v>1103</v>
      </c>
      <c r="F8" s="835">
        <f t="shared" si="7"/>
        <v>1078</v>
      </c>
      <c r="G8" s="835">
        <f t="shared" si="8"/>
        <v>925</v>
      </c>
      <c r="H8" s="835">
        <f t="shared" si="9"/>
        <v>526</v>
      </c>
      <c r="I8" s="549">
        <f t="shared" si="10"/>
        <v>0.10395256916996047</v>
      </c>
      <c r="J8" s="835">
        <f t="shared" si="11"/>
        <v>5060</v>
      </c>
      <c r="K8" s="546">
        <f t="shared" si="1"/>
        <v>0.10395256916996047</v>
      </c>
      <c r="L8" s="616">
        <f t="shared" si="2"/>
        <v>2.7075098814229249E-2</v>
      </c>
      <c r="M8" s="616">
        <f t="shared" si="3"/>
        <v>0.28221343873517785</v>
      </c>
      <c r="N8" s="691"/>
      <c r="O8" s="691"/>
    </row>
    <row r="9" spans="1:23" x14ac:dyDescent="0.25">
      <c r="A9" s="1141"/>
      <c r="B9" s="835">
        <v>2008</v>
      </c>
      <c r="C9" s="835">
        <f t="shared" si="4"/>
        <v>107</v>
      </c>
      <c r="D9" s="835">
        <f t="shared" si="5"/>
        <v>1298</v>
      </c>
      <c r="E9" s="835">
        <f t="shared" si="6"/>
        <v>1185</v>
      </c>
      <c r="F9" s="835">
        <f t="shared" si="7"/>
        <v>1072</v>
      </c>
      <c r="G9" s="835">
        <f t="shared" si="8"/>
        <v>892</v>
      </c>
      <c r="H9" s="835">
        <f t="shared" si="9"/>
        <v>557</v>
      </c>
      <c r="I9" s="549">
        <f t="shared" si="10"/>
        <v>0.10898063001369596</v>
      </c>
      <c r="J9" s="835">
        <f t="shared" si="11"/>
        <v>5111</v>
      </c>
      <c r="K9" s="546">
        <f t="shared" si="1"/>
        <v>0.10898063001369596</v>
      </c>
      <c r="L9" s="616">
        <f t="shared" si="2"/>
        <v>2.0935237722559185E-2</v>
      </c>
      <c r="M9" s="616">
        <f t="shared" si="3"/>
        <v>0.27489728037566036</v>
      </c>
      <c r="N9" s="724"/>
      <c r="O9" s="724"/>
    </row>
    <row r="10" spans="1:23" x14ac:dyDescent="0.25">
      <c r="A10" s="1141"/>
      <c r="B10" s="835">
        <v>2009</v>
      </c>
      <c r="C10" s="835">
        <f>H40+N40</f>
        <v>91</v>
      </c>
      <c r="D10" s="835">
        <f t="shared" si="5"/>
        <v>1303</v>
      </c>
      <c r="E10" s="835">
        <f t="shared" si="6"/>
        <v>1224</v>
      </c>
      <c r="F10" s="835">
        <f t="shared" si="7"/>
        <v>1079</v>
      </c>
      <c r="G10" s="835">
        <f t="shared" si="8"/>
        <v>945</v>
      </c>
      <c r="H10" s="835">
        <f t="shared" si="9"/>
        <v>566</v>
      </c>
      <c r="I10" s="549">
        <f t="shared" si="10"/>
        <v>0.108678955453149</v>
      </c>
      <c r="J10" s="835">
        <f t="shared" si="11"/>
        <v>5208</v>
      </c>
      <c r="K10" s="546">
        <f t="shared" si="1"/>
        <v>0.108678955453149</v>
      </c>
      <c r="L10" s="616">
        <f t="shared" si="2"/>
        <v>1.7473118279569891E-2</v>
      </c>
      <c r="M10" s="616">
        <f t="shared" si="3"/>
        <v>0.26766513056835639</v>
      </c>
      <c r="N10" s="724"/>
      <c r="O10" s="724"/>
    </row>
    <row r="11" spans="1:23" x14ac:dyDescent="0.25">
      <c r="A11" s="1141"/>
      <c r="B11" s="835">
        <v>2010</v>
      </c>
      <c r="C11" s="835">
        <f t="shared" si="4"/>
        <v>82</v>
      </c>
      <c r="D11" s="835">
        <f t="shared" si="5"/>
        <v>1295</v>
      </c>
      <c r="E11" s="835">
        <f t="shared" si="6"/>
        <v>1283</v>
      </c>
      <c r="F11" s="835">
        <f t="shared" si="7"/>
        <v>1127</v>
      </c>
      <c r="G11" s="835">
        <f t="shared" si="8"/>
        <v>995</v>
      </c>
      <c r="H11" s="835">
        <f t="shared" si="9"/>
        <v>587</v>
      </c>
      <c r="I11" s="549">
        <f t="shared" si="10"/>
        <v>0.10933134661948221</v>
      </c>
      <c r="J11" s="835">
        <f t="shared" si="11"/>
        <v>5369</v>
      </c>
      <c r="K11" s="546">
        <f t="shared" si="1"/>
        <v>0.10933134661948221</v>
      </c>
      <c r="L11" s="616">
        <f t="shared" si="2"/>
        <v>1.5272862730489849E-2</v>
      </c>
      <c r="M11" s="616">
        <f t="shared" si="3"/>
        <v>0.25647234121810392</v>
      </c>
      <c r="N11" s="724"/>
      <c r="O11" s="724"/>
    </row>
    <row r="12" spans="1:23" x14ac:dyDescent="0.25">
      <c r="A12" s="1141"/>
      <c r="B12" s="835">
        <v>2011</v>
      </c>
      <c r="C12" s="835">
        <f t="shared" si="4"/>
        <v>82</v>
      </c>
      <c r="D12" s="835">
        <f t="shared" si="5"/>
        <v>1236</v>
      </c>
      <c r="E12" s="835">
        <f t="shared" si="6"/>
        <v>1363</v>
      </c>
      <c r="F12" s="835">
        <f t="shared" si="7"/>
        <v>1091</v>
      </c>
      <c r="G12" s="835">
        <f t="shared" si="8"/>
        <v>984</v>
      </c>
      <c r="H12" s="835">
        <f t="shared" si="9"/>
        <v>615</v>
      </c>
      <c r="I12" s="549">
        <f t="shared" si="10"/>
        <v>0.11450381679389313</v>
      </c>
      <c r="J12" s="835">
        <f t="shared" si="11"/>
        <v>5371</v>
      </c>
      <c r="K12" s="546">
        <f t="shared" si="1"/>
        <v>0.11450381679389313</v>
      </c>
      <c r="L12" s="616">
        <f t="shared" si="2"/>
        <v>1.5267175572519083E-2</v>
      </c>
      <c r="M12" s="616">
        <f t="shared" si="3"/>
        <v>0.24539191956805065</v>
      </c>
      <c r="N12" s="724"/>
      <c r="O12" s="724"/>
    </row>
    <row r="13" spans="1:23" x14ac:dyDescent="0.25">
      <c r="A13" s="1141"/>
      <c r="B13" s="835">
        <v>2012</v>
      </c>
      <c r="C13" s="835">
        <f>H43+N43</f>
        <v>56</v>
      </c>
      <c r="D13" s="835">
        <f t="shared" si="5"/>
        <v>1222</v>
      </c>
      <c r="E13" s="835">
        <f t="shared" si="6"/>
        <v>1487</v>
      </c>
      <c r="F13" s="835">
        <f t="shared" si="7"/>
        <v>1081</v>
      </c>
      <c r="G13" s="835">
        <f t="shared" si="8"/>
        <v>991</v>
      </c>
      <c r="H13" s="835">
        <f t="shared" si="9"/>
        <v>631</v>
      </c>
      <c r="I13" s="549">
        <f t="shared" si="10"/>
        <v>0.1153986832479883</v>
      </c>
      <c r="J13" s="835">
        <f t="shared" si="11"/>
        <v>5468</v>
      </c>
      <c r="K13" s="546">
        <f t="shared" si="1"/>
        <v>0.1153986832479883</v>
      </c>
      <c r="L13" s="616">
        <f t="shared" si="2"/>
        <v>1.0241404535479151E-2</v>
      </c>
      <c r="M13" s="616">
        <f t="shared" si="3"/>
        <v>0.23372348207754207</v>
      </c>
      <c r="N13" s="724"/>
      <c r="O13" s="724"/>
    </row>
    <row r="14" spans="1:23" x14ac:dyDescent="0.25">
      <c r="A14" s="1141"/>
      <c r="B14" s="835">
        <v>2013</v>
      </c>
      <c r="C14" s="835">
        <f t="shared" si="4"/>
        <v>63</v>
      </c>
      <c r="D14" s="835">
        <f t="shared" si="5"/>
        <v>1214</v>
      </c>
      <c r="E14" s="835">
        <f t="shared" si="6"/>
        <v>1570</v>
      </c>
      <c r="F14" s="835">
        <f t="shared" si="7"/>
        <v>1108</v>
      </c>
      <c r="G14" s="835">
        <f t="shared" si="8"/>
        <v>982</v>
      </c>
      <c r="H14" s="835">
        <f t="shared" si="9"/>
        <v>604</v>
      </c>
      <c r="I14" s="549">
        <f t="shared" si="10"/>
        <v>0.10900559465800397</v>
      </c>
      <c r="J14" s="835">
        <f t="shared" si="11"/>
        <v>5541</v>
      </c>
      <c r="K14" s="546">
        <f t="shared" si="1"/>
        <v>0.10900559465800397</v>
      </c>
      <c r="L14" s="616">
        <f t="shared" si="2"/>
        <v>1.1369788846778559E-2</v>
      </c>
      <c r="M14" s="616">
        <f t="shared" si="3"/>
        <v>0.23046381519581302</v>
      </c>
      <c r="N14" s="724"/>
      <c r="O14" s="724"/>
    </row>
    <row r="15" spans="1:23" x14ac:dyDescent="0.25">
      <c r="A15" s="1141"/>
      <c r="B15" s="835">
        <v>2014</v>
      </c>
      <c r="C15" s="835">
        <f t="shared" si="4"/>
        <v>62</v>
      </c>
      <c r="D15" s="835">
        <f>I45+O45</f>
        <v>1212</v>
      </c>
      <c r="E15" s="835">
        <f t="shared" si="6"/>
        <v>1593</v>
      </c>
      <c r="F15" s="835">
        <f t="shared" si="7"/>
        <v>1110</v>
      </c>
      <c r="G15" s="835">
        <f t="shared" si="8"/>
        <v>952</v>
      </c>
      <c r="H15" s="835">
        <f t="shared" si="9"/>
        <v>620</v>
      </c>
      <c r="I15" s="549">
        <f t="shared" si="10"/>
        <v>0.11173184357541899</v>
      </c>
      <c r="J15" s="835">
        <f t="shared" si="11"/>
        <v>5549</v>
      </c>
      <c r="K15" s="546">
        <f t="shared" si="1"/>
        <v>0.11173184357541899</v>
      </c>
      <c r="L15" s="616">
        <f t="shared" si="2"/>
        <v>1.11731843575419E-2</v>
      </c>
      <c r="M15" s="616">
        <f t="shared" si="3"/>
        <v>0.22959091728239323</v>
      </c>
      <c r="N15" s="724"/>
      <c r="O15" s="724"/>
    </row>
    <row r="16" spans="1:23" x14ac:dyDescent="0.25">
      <c r="A16" s="1141"/>
      <c r="B16" s="835">
        <v>2015</v>
      </c>
      <c r="C16" s="835">
        <f>H46+N46</f>
        <v>78</v>
      </c>
      <c r="D16" s="835">
        <f t="shared" si="5"/>
        <v>1234</v>
      </c>
      <c r="E16" s="835">
        <f t="shared" si="6"/>
        <v>1451</v>
      </c>
      <c r="F16" s="835">
        <f t="shared" si="7"/>
        <v>1034</v>
      </c>
      <c r="G16" s="835">
        <f t="shared" si="8"/>
        <v>879</v>
      </c>
      <c r="H16" s="835">
        <f t="shared" si="9"/>
        <v>602</v>
      </c>
      <c r="I16" s="549">
        <f t="shared" si="10"/>
        <v>0.11405835543766578</v>
      </c>
      <c r="J16" s="835">
        <f t="shared" si="11"/>
        <v>5278</v>
      </c>
      <c r="K16" s="546">
        <f t="shared" si="1"/>
        <v>0.11405835543766578</v>
      </c>
      <c r="L16" s="616">
        <f t="shared" si="2"/>
        <v>1.4778325123152709E-2</v>
      </c>
      <c r="M16" s="616">
        <f t="shared" si="3"/>
        <v>0.24857900719969686</v>
      </c>
      <c r="N16" s="724"/>
      <c r="O16" s="724"/>
    </row>
    <row r="17" spans="1:29" s="84" customFormat="1" x14ac:dyDescent="0.25">
      <c r="A17" s="1141"/>
      <c r="B17" s="835">
        <v>2016</v>
      </c>
      <c r="C17" s="835">
        <f t="shared" si="4"/>
        <v>52</v>
      </c>
      <c r="D17" s="835">
        <f t="shared" si="5"/>
        <v>999</v>
      </c>
      <c r="E17" s="835">
        <f t="shared" si="6"/>
        <v>1517</v>
      </c>
      <c r="F17" s="835">
        <f t="shared" si="7"/>
        <v>1048</v>
      </c>
      <c r="G17" s="835">
        <f t="shared" si="8"/>
        <v>851</v>
      </c>
      <c r="H17" s="835">
        <f t="shared" si="9"/>
        <v>475</v>
      </c>
      <c r="I17" s="549">
        <f t="shared" si="10"/>
        <v>9.6114933225414811E-2</v>
      </c>
      <c r="J17" s="835">
        <f>SUM(C17:H17)</f>
        <v>4942</v>
      </c>
      <c r="K17" s="546">
        <f t="shared" si="1"/>
        <v>9.6114933225414811E-2</v>
      </c>
      <c r="L17" s="616">
        <f t="shared" si="2"/>
        <v>1.0522055847834885E-2</v>
      </c>
      <c r="M17" s="616">
        <f t="shared" si="3"/>
        <v>0.21266693646297047</v>
      </c>
      <c r="N17" s="724"/>
      <c r="O17" s="724"/>
    </row>
    <row r="18" spans="1:29" x14ac:dyDescent="0.25">
      <c r="A18" s="1142"/>
      <c r="B18" s="837">
        <v>2017</v>
      </c>
      <c r="C18" s="837">
        <f t="shared" ref="C18:H18" si="12">H48+N48</f>
        <v>56</v>
      </c>
      <c r="D18" s="837">
        <f t="shared" si="12"/>
        <v>1049</v>
      </c>
      <c r="E18" s="837">
        <f t="shared" si="12"/>
        <v>1523</v>
      </c>
      <c r="F18" s="837">
        <f t="shared" si="12"/>
        <v>1093</v>
      </c>
      <c r="G18" s="837">
        <f t="shared" si="12"/>
        <v>842</v>
      </c>
      <c r="H18" s="837">
        <f t="shared" si="12"/>
        <v>468</v>
      </c>
      <c r="I18" s="838">
        <f>H18/SUM(C18:H18)</f>
        <v>9.3023255813953487E-2</v>
      </c>
      <c r="J18" s="837">
        <f>SUM(C18:H18)</f>
        <v>5031</v>
      </c>
      <c r="K18" s="546">
        <f t="shared" si="1"/>
        <v>9.3023255813953487E-2</v>
      </c>
      <c r="L18" s="616">
        <f t="shared" si="2"/>
        <v>1.1130987875173921E-2</v>
      </c>
      <c r="M18" s="616">
        <f t="shared" si="3"/>
        <v>0.21963824289405684</v>
      </c>
      <c r="N18" s="724"/>
      <c r="O18" s="724"/>
    </row>
    <row r="19" spans="1:29" x14ac:dyDescent="0.25">
      <c r="A19" s="1143" t="s">
        <v>22094</v>
      </c>
      <c r="B19" s="835">
        <v>2008</v>
      </c>
      <c r="C19" s="835">
        <f t="shared" ref="C19:H19" si="13">B54+T39</f>
        <v>198</v>
      </c>
      <c r="D19" s="835">
        <f t="shared" si="13"/>
        <v>794</v>
      </c>
      <c r="E19" s="835">
        <f t="shared" si="13"/>
        <v>476</v>
      </c>
      <c r="F19" s="835">
        <f t="shared" si="13"/>
        <v>354</v>
      </c>
      <c r="G19" s="835">
        <f t="shared" si="13"/>
        <v>213</v>
      </c>
      <c r="H19" s="835">
        <f t="shared" si="13"/>
        <v>80</v>
      </c>
      <c r="I19" s="549">
        <f t="shared" ref="I19:I28" si="14">H19/SUM(C19:H19)</f>
        <v>3.7825059101654845E-2</v>
      </c>
      <c r="J19" s="835">
        <f t="shared" ref="J19:J28" si="15">SUM(C19:H19)</f>
        <v>2115</v>
      </c>
      <c r="K19" s="196">
        <f t="shared" si="1"/>
        <v>3.7825059101654845E-2</v>
      </c>
      <c r="L19" s="250">
        <f t="shared" si="2"/>
        <v>9.3617021276595741E-2</v>
      </c>
      <c r="M19" s="250">
        <f t="shared" si="3"/>
        <v>0.46903073286052011</v>
      </c>
      <c r="N19" s="724"/>
      <c r="O19" s="724"/>
    </row>
    <row r="20" spans="1:29" x14ac:dyDescent="0.25">
      <c r="A20" s="1143"/>
      <c r="B20" s="835">
        <v>2009</v>
      </c>
      <c r="C20" s="835">
        <f t="shared" ref="C20:C28" si="16">B55+T40</f>
        <v>131</v>
      </c>
      <c r="D20" s="835">
        <f t="shared" ref="D20:D28" si="17">C55+U40</f>
        <v>857</v>
      </c>
      <c r="E20" s="835">
        <f t="shared" ref="E20:E28" si="18">D55+V40</f>
        <v>559</v>
      </c>
      <c r="F20" s="835">
        <f t="shared" ref="F20:F28" si="19">E55+W40</f>
        <v>342</v>
      </c>
      <c r="G20" s="835">
        <f t="shared" ref="G20:G28" si="20">F55+X40</f>
        <v>281</v>
      </c>
      <c r="H20" s="835">
        <f t="shared" ref="H20:H28" si="21">G55+Y40</f>
        <v>75</v>
      </c>
      <c r="I20" s="549">
        <f t="shared" si="14"/>
        <v>3.34075723830735E-2</v>
      </c>
      <c r="J20" s="835">
        <f>SUM(C20:H20)</f>
        <v>2245</v>
      </c>
      <c r="K20" s="196">
        <f t="shared" si="1"/>
        <v>3.34075723830735E-2</v>
      </c>
      <c r="L20" s="250">
        <f t="shared" si="2"/>
        <v>5.8351893095768374E-2</v>
      </c>
      <c r="M20" s="250">
        <f t="shared" si="3"/>
        <v>0.44008908685968817</v>
      </c>
      <c r="N20" s="88"/>
      <c r="O20" s="88"/>
      <c r="AA20" s="102"/>
      <c r="AB20" s="139"/>
    </row>
    <row r="21" spans="1:29" x14ac:dyDescent="0.25">
      <c r="A21" s="1143"/>
      <c r="B21" s="835">
        <v>2010</v>
      </c>
      <c r="C21" s="835">
        <f t="shared" si="16"/>
        <v>95</v>
      </c>
      <c r="D21" s="835">
        <f t="shared" si="17"/>
        <v>849</v>
      </c>
      <c r="E21" s="835">
        <f t="shared" si="18"/>
        <v>545</v>
      </c>
      <c r="F21" s="835">
        <f t="shared" si="19"/>
        <v>343</v>
      </c>
      <c r="G21" s="835">
        <f t="shared" si="20"/>
        <v>221</v>
      </c>
      <c r="H21" s="835">
        <f t="shared" si="21"/>
        <v>69</v>
      </c>
      <c r="I21" s="549">
        <f t="shared" si="14"/>
        <v>3.2516493873704054E-2</v>
      </c>
      <c r="J21" s="835">
        <f t="shared" si="15"/>
        <v>2122</v>
      </c>
      <c r="K21" s="196">
        <f t="shared" si="1"/>
        <v>3.2516493873704054E-2</v>
      </c>
      <c r="L21" s="250">
        <f t="shared" si="2"/>
        <v>4.4769085768143264E-2</v>
      </c>
      <c r="M21" s="250">
        <f t="shared" si="3"/>
        <v>0.44486333647502357</v>
      </c>
      <c r="N21" s="88"/>
      <c r="O21" s="88"/>
      <c r="AA21" s="88"/>
      <c r="AB21" s="139"/>
    </row>
    <row r="22" spans="1:29" x14ac:dyDescent="0.25">
      <c r="A22" s="1143"/>
      <c r="B22" s="835">
        <v>2011</v>
      </c>
      <c r="C22" s="835">
        <f t="shared" si="16"/>
        <v>118</v>
      </c>
      <c r="D22" s="835">
        <f t="shared" si="17"/>
        <v>914</v>
      </c>
      <c r="E22" s="835">
        <f t="shared" si="18"/>
        <v>577</v>
      </c>
      <c r="F22" s="835">
        <f t="shared" si="19"/>
        <v>371</v>
      </c>
      <c r="G22" s="835">
        <f t="shared" si="20"/>
        <v>220</v>
      </c>
      <c r="H22" s="835">
        <f t="shared" si="21"/>
        <v>75</v>
      </c>
      <c r="I22" s="549">
        <f t="shared" si="14"/>
        <v>3.2967032967032968E-2</v>
      </c>
      <c r="J22" s="835">
        <f t="shared" si="15"/>
        <v>2275</v>
      </c>
      <c r="K22" s="196">
        <f t="shared" si="1"/>
        <v>3.2967032967032968E-2</v>
      </c>
      <c r="L22" s="250">
        <f t="shared" si="2"/>
        <v>5.186813186813187E-2</v>
      </c>
      <c r="M22" s="250">
        <f t="shared" si="3"/>
        <v>0.45362637362637365</v>
      </c>
      <c r="N22" s="88"/>
      <c r="O22" s="88"/>
      <c r="AA22" s="615"/>
      <c r="AB22" s="139"/>
    </row>
    <row r="23" spans="1:29" x14ac:dyDescent="0.25">
      <c r="A23" s="1143"/>
      <c r="B23" s="835">
        <v>2012</v>
      </c>
      <c r="C23" s="835">
        <f t="shared" si="16"/>
        <v>132</v>
      </c>
      <c r="D23" s="835">
        <f t="shared" si="17"/>
        <v>868</v>
      </c>
      <c r="E23" s="835">
        <f t="shared" si="18"/>
        <v>569</v>
      </c>
      <c r="F23" s="835">
        <f t="shared" si="19"/>
        <v>330</v>
      </c>
      <c r="G23" s="835">
        <f t="shared" si="20"/>
        <v>205</v>
      </c>
      <c r="H23" s="835">
        <f t="shared" si="21"/>
        <v>62</v>
      </c>
      <c r="I23" s="549">
        <f t="shared" si="14"/>
        <v>2.8624192059095107E-2</v>
      </c>
      <c r="J23" s="835">
        <f t="shared" si="15"/>
        <v>2166</v>
      </c>
      <c r="K23" s="196">
        <f t="shared" si="1"/>
        <v>2.8624192059095107E-2</v>
      </c>
      <c r="L23" s="250">
        <f t="shared" si="2"/>
        <v>6.0941828254847646E-2</v>
      </c>
      <c r="M23" s="250">
        <f t="shared" si="3"/>
        <v>0.46168051708217911</v>
      </c>
      <c r="N23" s="88"/>
      <c r="O23" s="88"/>
      <c r="AA23" s="615"/>
      <c r="AB23" s="139"/>
    </row>
    <row r="24" spans="1:29" x14ac:dyDescent="0.25">
      <c r="A24" s="1143"/>
      <c r="B24" s="835">
        <v>2013</v>
      </c>
      <c r="C24" s="835">
        <f t="shared" si="16"/>
        <v>91</v>
      </c>
      <c r="D24" s="835">
        <f t="shared" si="17"/>
        <v>786</v>
      </c>
      <c r="E24" s="835">
        <f t="shared" si="18"/>
        <v>535</v>
      </c>
      <c r="F24" s="835">
        <f t="shared" si="19"/>
        <v>318</v>
      </c>
      <c r="G24" s="835">
        <f t="shared" si="20"/>
        <v>177</v>
      </c>
      <c r="H24" s="835">
        <f t="shared" si="21"/>
        <v>67</v>
      </c>
      <c r="I24" s="549">
        <f t="shared" si="14"/>
        <v>3.3941236068895646E-2</v>
      </c>
      <c r="J24" s="835">
        <f t="shared" si="15"/>
        <v>1974</v>
      </c>
      <c r="K24" s="196">
        <f t="shared" si="1"/>
        <v>3.3941236068895646E-2</v>
      </c>
      <c r="L24" s="250">
        <f t="shared" si="2"/>
        <v>4.6099290780141841E-2</v>
      </c>
      <c r="M24" s="250">
        <f t="shared" si="3"/>
        <v>0.4442755825734549</v>
      </c>
      <c r="N24" s="88"/>
      <c r="O24" s="88"/>
      <c r="AA24" s="615"/>
    </row>
    <row r="25" spans="1:29" s="84" customFormat="1" x14ac:dyDescent="0.25">
      <c r="A25" s="1143"/>
      <c r="B25" s="835">
        <v>2014</v>
      </c>
      <c r="C25" s="835">
        <f t="shared" si="16"/>
        <v>106</v>
      </c>
      <c r="D25" s="835">
        <f t="shared" si="17"/>
        <v>833</v>
      </c>
      <c r="E25" s="835">
        <f t="shared" si="18"/>
        <v>624</v>
      </c>
      <c r="F25" s="835">
        <f t="shared" si="19"/>
        <v>337</v>
      </c>
      <c r="G25" s="835">
        <f t="shared" si="20"/>
        <v>205</v>
      </c>
      <c r="H25" s="835">
        <f t="shared" si="21"/>
        <v>67</v>
      </c>
      <c r="I25" s="549">
        <f t="shared" si="14"/>
        <v>3.0847145488029467E-2</v>
      </c>
      <c r="J25" s="835">
        <f t="shared" si="15"/>
        <v>2172</v>
      </c>
      <c r="K25" s="196">
        <f t="shared" si="1"/>
        <v>3.0847145488029467E-2</v>
      </c>
      <c r="L25" s="250">
        <f t="shared" si="2"/>
        <v>4.8802946593001842E-2</v>
      </c>
      <c r="M25" s="250">
        <f t="shared" si="3"/>
        <v>0.43232044198895025</v>
      </c>
      <c r="N25" s="88"/>
      <c r="O25" s="88"/>
      <c r="AA25" s="615"/>
    </row>
    <row r="26" spans="1:29" s="84" customFormat="1" x14ac:dyDescent="0.25">
      <c r="A26" s="1143"/>
      <c r="B26" s="835">
        <v>2015</v>
      </c>
      <c r="C26" s="835">
        <f t="shared" si="16"/>
        <v>80</v>
      </c>
      <c r="D26" s="835">
        <f t="shared" si="17"/>
        <v>776</v>
      </c>
      <c r="E26" s="835">
        <f t="shared" si="18"/>
        <v>543</v>
      </c>
      <c r="F26" s="835">
        <f t="shared" si="19"/>
        <v>287</v>
      </c>
      <c r="G26" s="835">
        <f t="shared" si="20"/>
        <v>152</v>
      </c>
      <c r="H26" s="835">
        <f t="shared" si="21"/>
        <v>65</v>
      </c>
      <c r="I26" s="549">
        <f t="shared" si="14"/>
        <v>3.415659485023647E-2</v>
      </c>
      <c r="J26" s="835">
        <f t="shared" si="15"/>
        <v>1903</v>
      </c>
      <c r="K26" s="196">
        <f t="shared" si="1"/>
        <v>3.415659485023647E-2</v>
      </c>
      <c r="L26" s="250">
        <f t="shared" si="2"/>
        <v>4.2038885969521808E-2</v>
      </c>
      <c r="M26" s="250">
        <f t="shared" si="3"/>
        <v>0.44981607987388333</v>
      </c>
      <c r="N26" s="88"/>
      <c r="O26" s="88"/>
      <c r="AA26" s="615"/>
    </row>
    <row r="27" spans="1:29" x14ac:dyDescent="0.25">
      <c r="A27" s="1143"/>
      <c r="B27" s="835">
        <v>2016</v>
      </c>
      <c r="C27" s="835">
        <f t="shared" si="16"/>
        <v>98</v>
      </c>
      <c r="D27" s="835">
        <f t="shared" si="17"/>
        <v>765</v>
      </c>
      <c r="E27" s="835">
        <f t="shared" si="18"/>
        <v>531</v>
      </c>
      <c r="F27" s="835">
        <f t="shared" si="19"/>
        <v>284</v>
      </c>
      <c r="G27" s="835">
        <f t="shared" si="20"/>
        <v>160</v>
      </c>
      <c r="H27" s="835">
        <f t="shared" si="21"/>
        <v>75</v>
      </c>
      <c r="I27" s="549">
        <f t="shared" si="14"/>
        <v>3.9205436487192893E-2</v>
      </c>
      <c r="J27" s="835">
        <f t="shared" si="15"/>
        <v>1913</v>
      </c>
      <c r="K27" s="196">
        <f t="shared" si="1"/>
        <v>3.9205436487192893E-2</v>
      </c>
      <c r="L27" s="250">
        <f t="shared" si="2"/>
        <v>5.1228437009932043E-2</v>
      </c>
      <c r="M27" s="250">
        <f t="shared" si="3"/>
        <v>0.45112388917929952</v>
      </c>
      <c r="N27" s="88"/>
      <c r="O27" s="88"/>
      <c r="AA27" s="615"/>
    </row>
    <row r="28" spans="1:29" x14ac:dyDescent="0.25">
      <c r="A28" s="1143"/>
      <c r="B28" s="835">
        <v>2017</v>
      </c>
      <c r="C28" s="835">
        <f t="shared" si="16"/>
        <v>117</v>
      </c>
      <c r="D28" s="835">
        <f t="shared" si="17"/>
        <v>954</v>
      </c>
      <c r="E28" s="835">
        <f t="shared" si="18"/>
        <v>687</v>
      </c>
      <c r="F28" s="835">
        <f t="shared" si="19"/>
        <v>323</v>
      </c>
      <c r="G28" s="835">
        <f t="shared" si="20"/>
        <v>170</v>
      </c>
      <c r="H28" s="835">
        <f t="shared" si="21"/>
        <v>69</v>
      </c>
      <c r="I28" s="549">
        <f t="shared" si="14"/>
        <v>2.9741379310344828E-2</v>
      </c>
      <c r="J28" s="835">
        <f t="shared" si="15"/>
        <v>2320</v>
      </c>
      <c r="K28" s="196">
        <f t="shared" si="1"/>
        <v>2.9741379310344828E-2</v>
      </c>
      <c r="L28" s="250">
        <f t="shared" si="2"/>
        <v>5.0431034482758617E-2</v>
      </c>
      <c r="M28" s="250">
        <f t="shared" si="3"/>
        <v>0.46163793103448275</v>
      </c>
      <c r="AA28" s="615"/>
    </row>
    <row r="29" spans="1:29" x14ac:dyDescent="0.25">
      <c r="AC29" s="615"/>
    </row>
    <row r="30" spans="1:29" x14ac:dyDescent="0.25">
      <c r="A30" s="6" t="s">
        <v>22465</v>
      </c>
      <c r="AC30" s="615"/>
    </row>
    <row r="31" spans="1:29" x14ac:dyDescent="0.25">
      <c r="A31" s="95" t="s">
        <v>22461</v>
      </c>
      <c r="B31" s="6"/>
      <c r="C31" s="6"/>
      <c r="D31" s="6"/>
      <c r="E31" s="6"/>
      <c r="F31" s="6"/>
      <c r="G31" s="6"/>
      <c r="H31" s="6"/>
      <c r="AC31" s="615"/>
    </row>
    <row r="32" spans="1:29" s="942" customFormat="1" x14ac:dyDescent="0.25">
      <c r="A32" s="961"/>
      <c r="B32" s="944"/>
      <c r="C32" s="944"/>
      <c r="D32" s="944"/>
      <c r="E32" s="944"/>
      <c r="F32" s="944"/>
      <c r="G32" s="944"/>
      <c r="H32" s="944"/>
      <c r="AC32" s="615"/>
    </row>
    <row r="33" spans="1:30" x14ac:dyDescent="0.25">
      <c r="A33" s="86"/>
      <c r="B33" s="1137" t="s">
        <v>22462</v>
      </c>
      <c r="C33" s="1138"/>
      <c r="D33" s="1138"/>
      <c r="E33" s="1138"/>
      <c r="F33" s="1138"/>
      <c r="G33" s="1139"/>
      <c r="H33" s="1105" t="s">
        <v>22096</v>
      </c>
      <c r="I33" s="1106"/>
      <c r="J33" s="1106"/>
      <c r="K33" s="1106"/>
      <c r="L33" s="1106"/>
      <c r="M33" s="1107"/>
      <c r="N33" s="1105" t="s">
        <v>22097</v>
      </c>
      <c r="O33" s="1106"/>
      <c r="P33" s="1106"/>
      <c r="Q33" s="1106"/>
      <c r="R33" s="1106"/>
      <c r="S33" s="1107"/>
      <c r="T33" s="1105" t="s">
        <v>22463</v>
      </c>
      <c r="U33" s="1106"/>
      <c r="V33" s="1106"/>
      <c r="W33" s="1106"/>
      <c r="X33" s="1106"/>
      <c r="Y33" s="1107"/>
      <c r="AC33" s="615"/>
    </row>
    <row r="34" spans="1:30" ht="30" x14ac:dyDescent="0.25">
      <c r="A34" s="86"/>
      <c r="B34" s="264" t="s">
        <v>22458</v>
      </c>
      <c r="C34" s="264" t="s">
        <v>94</v>
      </c>
      <c r="D34" s="264" t="s">
        <v>95</v>
      </c>
      <c r="E34" s="264" t="s">
        <v>96</v>
      </c>
      <c r="F34" s="264" t="s">
        <v>97</v>
      </c>
      <c r="G34" s="264" t="s">
        <v>22459</v>
      </c>
      <c r="H34" s="835" t="s">
        <v>22458</v>
      </c>
      <c r="I34" s="86" t="s">
        <v>94</v>
      </c>
      <c r="J34" s="86" t="s">
        <v>95</v>
      </c>
      <c r="K34" s="86" t="s">
        <v>96</v>
      </c>
      <c r="L34" s="86" t="s">
        <v>97</v>
      </c>
      <c r="M34" s="836" t="s">
        <v>22459</v>
      </c>
      <c r="N34" s="835" t="s">
        <v>22458</v>
      </c>
      <c r="O34" s="86" t="s">
        <v>94</v>
      </c>
      <c r="P34" s="86" t="s">
        <v>95</v>
      </c>
      <c r="Q34" s="86" t="s">
        <v>96</v>
      </c>
      <c r="R34" s="86" t="s">
        <v>97</v>
      </c>
      <c r="S34" s="836" t="s">
        <v>22459</v>
      </c>
      <c r="T34" s="835" t="s">
        <v>22458</v>
      </c>
      <c r="U34" s="86" t="s">
        <v>94</v>
      </c>
      <c r="V34" s="86" t="s">
        <v>95</v>
      </c>
      <c r="W34" s="86" t="s">
        <v>96</v>
      </c>
      <c r="X34" s="86" t="s">
        <v>97</v>
      </c>
      <c r="Y34" s="836" t="s">
        <v>22459</v>
      </c>
      <c r="AC34" s="615"/>
      <c r="AD34" s="139"/>
    </row>
    <row r="35" spans="1:30" x14ac:dyDescent="0.25">
      <c r="A35" s="86">
        <v>2004</v>
      </c>
      <c r="B35" s="86">
        <v>153</v>
      </c>
      <c r="C35" s="86">
        <v>987</v>
      </c>
      <c r="D35" s="86">
        <v>935</v>
      </c>
      <c r="E35" s="86">
        <v>1063</v>
      </c>
      <c r="F35" s="86">
        <v>1024</v>
      </c>
      <c r="G35" s="86">
        <v>413</v>
      </c>
      <c r="H35" s="86">
        <v>111</v>
      </c>
      <c r="I35" s="86">
        <v>834</v>
      </c>
      <c r="J35" s="86">
        <v>766</v>
      </c>
      <c r="K35" s="86">
        <v>900</v>
      </c>
      <c r="L35" s="86">
        <v>903</v>
      </c>
      <c r="M35" s="86">
        <v>330</v>
      </c>
      <c r="N35" s="86">
        <v>36</v>
      </c>
      <c r="O35" s="86">
        <v>122</v>
      </c>
      <c r="P35" s="86">
        <v>149</v>
      </c>
      <c r="Q35" s="86">
        <v>148</v>
      </c>
      <c r="R35" s="86">
        <v>112</v>
      </c>
      <c r="S35" s="86">
        <v>69</v>
      </c>
      <c r="T35" s="86">
        <v>6</v>
      </c>
      <c r="U35" s="86">
        <v>31</v>
      </c>
      <c r="V35" s="86">
        <v>20</v>
      </c>
      <c r="W35" s="86">
        <v>15</v>
      </c>
      <c r="X35" s="86">
        <v>9</v>
      </c>
      <c r="Y35" s="86">
        <v>14</v>
      </c>
      <c r="AC35" s="615"/>
      <c r="AD35" s="139"/>
    </row>
    <row r="36" spans="1:30" x14ac:dyDescent="0.25">
      <c r="A36" s="86">
        <v>2005</v>
      </c>
      <c r="B36" s="86">
        <v>135</v>
      </c>
      <c r="C36" s="86">
        <v>1064</v>
      </c>
      <c r="D36" s="86">
        <v>915</v>
      </c>
      <c r="E36" s="86">
        <v>939</v>
      </c>
      <c r="F36" s="86">
        <v>858</v>
      </c>
      <c r="G36" s="86">
        <v>421</v>
      </c>
      <c r="H36" s="86">
        <v>90</v>
      </c>
      <c r="I36" s="86">
        <v>913</v>
      </c>
      <c r="J36" s="86">
        <v>744</v>
      </c>
      <c r="K36" s="86">
        <v>800</v>
      </c>
      <c r="L36" s="86">
        <v>733</v>
      </c>
      <c r="M36" s="86">
        <v>338</v>
      </c>
      <c r="N36" s="86">
        <v>22</v>
      </c>
      <c r="O36" s="86">
        <v>128</v>
      </c>
      <c r="P36" s="86">
        <v>155</v>
      </c>
      <c r="Q36" s="86">
        <v>129</v>
      </c>
      <c r="R36" s="86">
        <v>114</v>
      </c>
      <c r="S36" s="86">
        <v>74</v>
      </c>
      <c r="T36" s="86">
        <v>23</v>
      </c>
      <c r="U36" s="86">
        <v>23</v>
      </c>
      <c r="V36" s="86">
        <v>16</v>
      </c>
      <c r="W36" s="86">
        <v>10</v>
      </c>
      <c r="X36" s="86">
        <v>11</v>
      </c>
      <c r="Y36" s="86">
        <v>9</v>
      </c>
      <c r="AC36" s="615"/>
      <c r="AD36" s="139"/>
    </row>
    <row r="37" spans="1:30" x14ac:dyDescent="0.25">
      <c r="A37" s="86">
        <v>2006</v>
      </c>
      <c r="B37" s="86">
        <v>169</v>
      </c>
      <c r="C37" s="86">
        <v>1190</v>
      </c>
      <c r="D37" s="86">
        <v>1012</v>
      </c>
      <c r="E37" s="86">
        <v>1033</v>
      </c>
      <c r="F37" s="86">
        <v>924</v>
      </c>
      <c r="G37" s="86">
        <v>493</v>
      </c>
      <c r="H37" s="86">
        <v>108</v>
      </c>
      <c r="I37" s="86">
        <v>963</v>
      </c>
      <c r="J37" s="86">
        <v>815</v>
      </c>
      <c r="K37" s="86">
        <v>861</v>
      </c>
      <c r="L37" s="86">
        <v>800</v>
      </c>
      <c r="M37" s="86">
        <v>399</v>
      </c>
      <c r="N37" s="86">
        <v>34</v>
      </c>
      <c r="O37" s="86">
        <v>175</v>
      </c>
      <c r="P37" s="86">
        <v>168</v>
      </c>
      <c r="Q37" s="86">
        <v>160</v>
      </c>
      <c r="R37" s="86">
        <v>115</v>
      </c>
      <c r="S37" s="86">
        <v>84</v>
      </c>
      <c r="T37" s="86">
        <v>27</v>
      </c>
      <c r="U37" s="86">
        <v>52</v>
      </c>
      <c r="V37" s="86">
        <v>29</v>
      </c>
      <c r="W37" s="86">
        <v>12</v>
      </c>
      <c r="X37" s="86">
        <v>9</v>
      </c>
      <c r="Y37" s="86">
        <v>10</v>
      </c>
      <c r="AC37" s="615"/>
      <c r="AD37" s="139"/>
    </row>
    <row r="38" spans="1:30" x14ac:dyDescent="0.25">
      <c r="A38" s="86">
        <v>2007</v>
      </c>
      <c r="B38" s="86">
        <v>161</v>
      </c>
      <c r="C38" s="86">
        <v>1333</v>
      </c>
      <c r="D38" s="86">
        <v>1139</v>
      </c>
      <c r="E38" s="86">
        <v>1095</v>
      </c>
      <c r="F38" s="86">
        <v>938</v>
      </c>
      <c r="G38" s="86">
        <v>534</v>
      </c>
      <c r="H38" s="86">
        <v>96</v>
      </c>
      <c r="I38" s="86">
        <v>1096</v>
      </c>
      <c r="J38" s="86">
        <v>940</v>
      </c>
      <c r="K38" s="86">
        <v>926</v>
      </c>
      <c r="L38" s="86">
        <v>824</v>
      </c>
      <c r="M38" s="86">
        <v>438</v>
      </c>
      <c r="N38" s="86">
        <v>41</v>
      </c>
      <c r="O38" s="86">
        <v>195</v>
      </c>
      <c r="P38" s="86">
        <v>163</v>
      </c>
      <c r="Q38" s="86">
        <v>152</v>
      </c>
      <c r="R38" s="86">
        <v>101</v>
      </c>
      <c r="S38" s="86">
        <v>88</v>
      </c>
      <c r="T38" s="86">
        <v>24</v>
      </c>
      <c r="U38" s="86">
        <v>42</v>
      </c>
      <c r="V38" s="86">
        <v>36</v>
      </c>
      <c r="W38" s="86">
        <v>17</v>
      </c>
      <c r="X38" s="86">
        <v>13</v>
      </c>
      <c r="Y38" s="86">
        <v>8</v>
      </c>
      <c r="AC38" s="615"/>
      <c r="AD38" s="139"/>
    </row>
    <row r="39" spans="1:30" x14ac:dyDescent="0.25">
      <c r="A39" s="86">
        <v>2008</v>
      </c>
      <c r="B39" s="86">
        <v>125</v>
      </c>
      <c r="C39" s="86">
        <v>1341</v>
      </c>
      <c r="D39" s="86">
        <v>1218</v>
      </c>
      <c r="E39" s="86">
        <v>1093</v>
      </c>
      <c r="F39" s="86">
        <v>900</v>
      </c>
      <c r="G39" s="86">
        <v>563</v>
      </c>
      <c r="H39" s="86">
        <v>85</v>
      </c>
      <c r="I39" s="86">
        <v>1095</v>
      </c>
      <c r="J39" s="86">
        <v>1002</v>
      </c>
      <c r="K39" s="86">
        <v>907</v>
      </c>
      <c r="L39" s="86">
        <v>794</v>
      </c>
      <c r="M39" s="86">
        <v>474</v>
      </c>
      <c r="N39" s="86">
        <v>22</v>
      </c>
      <c r="O39" s="86">
        <v>203</v>
      </c>
      <c r="P39" s="86">
        <v>183</v>
      </c>
      <c r="Q39" s="86">
        <v>165</v>
      </c>
      <c r="R39" s="86">
        <v>98</v>
      </c>
      <c r="S39" s="86">
        <v>83</v>
      </c>
      <c r="T39" s="86">
        <v>18</v>
      </c>
      <c r="U39" s="86">
        <v>43</v>
      </c>
      <c r="V39" s="86">
        <v>33</v>
      </c>
      <c r="W39" s="86">
        <v>21</v>
      </c>
      <c r="X39" s="86">
        <v>8</v>
      </c>
      <c r="Y39" s="86">
        <v>6</v>
      </c>
      <c r="AC39" s="615"/>
      <c r="AD39" s="139"/>
    </row>
    <row r="40" spans="1:30" x14ac:dyDescent="0.25">
      <c r="A40" s="86">
        <v>2009</v>
      </c>
      <c r="B40" s="86">
        <v>114</v>
      </c>
      <c r="C40" s="86">
        <v>1364</v>
      </c>
      <c r="D40" s="86">
        <v>1249</v>
      </c>
      <c r="E40" s="86">
        <v>1094</v>
      </c>
      <c r="F40" s="86">
        <v>959</v>
      </c>
      <c r="G40" s="86">
        <v>573</v>
      </c>
      <c r="H40" s="86">
        <v>68</v>
      </c>
      <c r="I40" s="86">
        <v>1124</v>
      </c>
      <c r="J40" s="86">
        <v>1055</v>
      </c>
      <c r="K40" s="86">
        <v>908</v>
      </c>
      <c r="L40" s="86">
        <v>851</v>
      </c>
      <c r="M40" s="86">
        <v>479</v>
      </c>
      <c r="N40" s="86">
        <v>23</v>
      </c>
      <c r="O40" s="86">
        <v>179</v>
      </c>
      <c r="P40" s="86">
        <v>169</v>
      </c>
      <c r="Q40" s="86">
        <v>171</v>
      </c>
      <c r="R40" s="86">
        <v>94</v>
      </c>
      <c r="S40" s="86">
        <v>87</v>
      </c>
      <c r="T40" s="86">
        <v>23</v>
      </c>
      <c r="U40" s="86">
        <v>61</v>
      </c>
      <c r="V40" s="86">
        <v>25</v>
      </c>
      <c r="W40" s="86">
        <v>15</v>
      </c>
      <c r="X40" s="86">
        <v>14</v>
      </c>
      <c r="Y40" s="86">
        <v>7</v>
      </c>
      <c r="AC40" s="615"/>
      <c r="AD40" s="139"/>
    </row>
    <row r="41" spans="1:30" x14ac:dyDescent="0.25">
      <c r="A41" s="86">
        <v>2010</v>
      </c>
      <c r="B41" s="86">
        <v>85</v>
      </c>
      <c r="C41" s="86">
        <v>1331</v>
      </c>
      <c r="D41" s="86">
        <v>1316</v>
      </c>
      <c r="E41" s="86">
        <v>1142</v>
      </c>
      <c r="F41" s="86">
        <v>1003</v>
      </c>
      <c r="G41" s="86">
        <v>593</v>
      </c>
      <c r="H41" s="86">
        <v>60</v>
      </c>
      <c r="I41" s="86">
        <v>1109</v>
      </c>
      <c r="J41" s="86">
        <v>1111</v>
      </c>
      <c r="K41" s="86">
        <v>957</v>
      </c>
      <c r="L41" s="86">
        <v>885</v>
      </c>
      <c r="M41" s="86">
        <v>502</v>
      </c>
      <c r="N41" s="86">
        <v>22</v>
      </c>
      <c r="O41" s="86">
        <v>186</v>
      </c>
      <c r="P41" s="86">
        <v>172</v>
      </c>
      <c r="Q41" s="86">
        <v>170</v>
      </c>
      <c r="R41" s="86">
        <v>110</v>
      </c>
      <c r="S41" s="86">
        <v>85</v>
      </c>
      <c r="T41" s="86">
        <v>3</v>
      </c>
      <c r="U41" s="86">
        <v>36</v>
      </c>
      <c r="V41" s="86">
        <v>33</v>
      </c>
      <c r="W41" s="86">
        <v>15</v>
      </c>
      <c r="X41" s="86">
        <v>8</v>
      </c>
      <c r="Y41" s="86">
        <v>6</v>
      </c>
      <c r="AC41" s="615"/>
      <c r="AD41" s="139"/>
    </row>
    <row r="42" spans="1:30" x14ac:dyDescent="0.25">
      <c r="A42" s="86">
        <v>2011</v>
      </c>
      <c r="B42" s="86">
        <v>85</v>
      </c>
      <c r="C42" s="86">
        <v>1281</v>
      </c>
      <c r="D42" s="86">
        <v>1392</v>
      </c>
      <c r="E42" s="86">
        <v>1104</v>
      </c>
      <c r="F42" s="86">
        <v>989</v>
      </c>
      <c r="G42" s="86">
        <v>621</v>
      </c>
      <c r="H42" s="86">
        <v>62</v>
      </c>
      <c r="I42" s="86">
        <v>1051</v>
      </c>
      <c r="J42" s="86">
        <v>1184</v>
      </c>
      <c r="K42" s="86">
        <v>938</v>
      </c>
      <c r="L42" s="86">
        <v>868</v>
      </c>
      <c r="M42" s="86">
        <v>535</v>
      </c>
      <c r="N42" s="86">
        <v>20</v>
      </c>
      <c r="O42" s="86">
        <v>185</v>
      </c>
      <c r="P42" s="86">
        <v>179</v>
      </c>
      <c r="Q42" s="86">
        <v>153</v>
      </c>
      <c r="R42" s="86">
        <v>116</v>
      </c>
      <c r="S42" s="86">
        <v>80</v>
      </c>
      <c r="T42" s="86">
        <v>3</v>
      </c>
      <c r="U42" s="86">
        <v>45</v>
      </c>
      <c r="V42" s="86">
        <v>29</v>
      </c>
      <c r="W42" s="86">
        <v>13</v>
      </c>
      <c r="X42" s="86">
        <v>5</v>
      </c>
      <c r="Y42" s="86">
        <v>6</v>
      </c>
      <c r="AC42" s="615"/>
      <c r="AD42" s="139"/>
    </row>
    <row r="43" spans="1:30" x14ac:dyDescent="0.25">
      <c r="A43" s="86">
        <v>2012</v>
      </c>
      <c r="B43" s="86">
        <v>59</v>
      </c>
      <c r="C43" s="86">
        <v>1273</v>
      </c>
      <c r="D43" s="86">
        <v>1523</v>
      </c>
      <c r="E43" s="86">
        <v>1100</v>
      </c>
      <c r="F43" s="86">
        <v>1000</v>
      </c>
      <c r="G43" s="86">
        <v>640</v>
      </c>
      <c r="H43" s="86">
        <v>37</v>
      </c>
      <c r="I43" s="86">
        <v>1042</v>
      </c>
      <c r="J43" s="86">
        <v>1304</v>
      </c>
      <c r="K43" s="86">
        <v>926</v>
      </c>
      <c r="L43" s="86">
        <v>876</v>
      </c>
      <c r="M43" s="86">
        <v>557</v>
      </c>
      <c r="N43" s="86">
        <v>19</v>
      </c>
      <c r="O43" s="86">
        <v>180</v>
      </c>
      <c r="P43" s="86">
        <v>183</v>
      </c>
      <c r="Q43" s="86">
        <v>155</v>
      </c>
      <c r="R43" s="86">
        <v>115</v>
      </c>
      <c r="S43" s="86">
        <v>74</v>
      </c>
      <c r="T43" s="86">
        <v>3</v>
      </c>
      <c r="U43" s="86">
        <v>51</v>
      </c>
      <c r="V43" s="86">
        <v>36</v>
      </c>
      <c r="W43" s="86">
        <v>19</v>
      </c>
      <c r="X43" s="86">
        <v>9</v>
      </c>
      <c r="Y43" s="86">
        <v>9</v>
      </c>
    </row>
    <row r="44" spans="1:30" x14ac:dyDescent="0.25">
      <c r="A44" s="86">
        <v>2013</v>
      </c>
      <c r="B44" s="86">
        <v>66</v>
      </c>
      <c r="C44" s="86">
        <v>1258</v>
      </c>
      <c r="D44" s="86">
        <v>1602</v>
      </c>
      <c r="E44" s="86">
        <v>1125</v>
      </c>
      <c r="F44" s="86">
        <v>987</v>
      </c>
      <c r="G44" s="86">
        <v>611</v>
      </c>
      <c r="H44" s="86">
        <v>51</v>
      </c>
      <c r="I44" s="86">
        <v>1047</v>
      </c>
      <c r="J44" s="86">
        <v>1358</v>
      </c>
      <c r="K44" s="86">
        <v>939</v>
      </c>
      <c r="L44" s="86">
        <v>869</v>
      </c>
      <c r="M44" s="86">
        <v>528</v>
      </c>
      <c r="N44" s="86">
        <v>12</v>
      </c>
      <c r="O44" s="86">
        <v>167</v>
      </c>
      <c r="P44" s="86">
        <v>212</v>
      </c>
      <c r="Q44" s="86">
        <v>169</v>
      </c>
      <c r="R44" s="86">
        <v>113</v>
      </c>
      <c r="S44" s="86">
        <v>76</v>
      </c>
      <c r="T44" s="86">
        <v>3</v>
      </c>
      <c r="U44" s="86">
        <v>44</v>
      </c>
      <c r="V44" s="86">
        <v>32</v>
      </c>
      <c r="W44" s="86">
        <v>17</v>
      </c>
      <c r="X44" s="86">
        <v>5</v>
      </c>
      <c r="Y44" s="86">
        <v>7</v>
      </c>
    </row>
    <row r="45" spans="1:30" x14ac:dyDescent="0.25">
      <c r="A45" s="86">
        <v>2014</v>
      </c>
      <c r="B45" s="86">
        <v>65</v>
      </c>
      <c r="C45" s="86">
        <v>1242</v>
      </c>
      <c r="D45" s="86">
        <v>1632</v>
      </c>
      <c r="E45" s="86">
        <v>1133</v>
      </c>
      <c r="F45" s="86">
        <v>961</v>
      </c>
      <c r="G45" s="86">
        <v>627</v>
      </c>
      <c r="H45" s="86">
        <v>49</v>
      </c>
      <c r="I45" s="86">
        <v>1043</v>
      </c>
      <c r="J45" s="86">
        <v>1393</v>
      </c>
      <c r="K45" s="86">
        <v>943</v>
      </c>
      <c r="L45" s="86">
        <v>843</v>
      </c>
      <c r="M45" s="86">
        <v>540</v>
      </c>
      <c r="N45" s="86">
        <v>13</v>
      </c>
      <c r="O45" s="86">
        <v>169</v>
      </c>
      <c r="P45" s="86">
        <v>200</v>
      </c>
      <c r="Q45" s="86">
        <v>167</v>
      </c>
      <c r="R45" s="86">
        <v>109</v>
      </c>
      <c r="S45" s="86">
        <v>80</v>
      </c>
      <c r="T45" s="86">
        <v>3</v>
      </c>
      <c r="U45" s="86">
        <v>30</v>
      </c>
      <c r="V45" s="86">
        <v>39</v>
      </c>
      <c r="W45" s="86">
        <v>23</v>
      </c>
      <c r="X45" s="86">
        <v>9</v>
      </c>
      <c r="Y45" s="86">
        <v>7</v>
      </c>
    </row>
    <row r="46" spans="1:30" x14ac:dyDescent="0.25">
      <c r="A46" s="86">
        <v>2015</v>
      </c>
      <c r="B46" s="86">
        <v>78</v>
      </c>
      <c r="C46" s="86">
        <v>1265</v>
      </c>
      <c r="D46" s="86">
        <v>1497</v>
      </c>
      <c r="E46" s="86">
        <v>1061</v>
      </c>
      <c r="F46" s="86">
        <v>888</v>
      </c>
      <c r="G46" s="86">
        <v>610</v>
      </c>
      <c r="H46" s="86">
        <v>67</v>
      </c>
      <c r="I46" s="86">
        <v>1082</v>
      </c>
      <c r="J46" s="86">
        <v>1274</v>
      </c>
      <c r="K46" s="86">
        <v>890</v>
      </c>
      <c r="L46" s="86">
        <v>771</v>
      </c>
      <c r="M46" s="86">
        <v>526</v>
      </c>
      <c r="N46" s="86">
        <v>11</v>
      </c>
      <c r="O46" s="86">
        <v>152</v>
      </c>
      <c r="P46" s="86">
        <v>177</v>
      </c>
      <c r="Q46" s="86">
        <v>144</v>
      </c>
      <c r="R46" s="86">
        <v>108</v>
      </c>
      <c r="S46" s="86">
        <v>76</v>
      </c>
      <c r="T46" s="86">
        <v>0</v>
      </c>
      <c r="U46" s="86">
        <v>31</v>
      </c>
      <c r="V46" s="86">
        <v>46</v>
      </c>
      <c r="W46" s="86">
        <v>27</v>
      </c>
      <c r="X46" s="86">
        <v>9</v>
      </c>
      <c r="Y46" s="86">
        <v>8</v>
      </c>
    </row>
    <row r="47" spans="1:30" s="84" customFormat="1" x14ac:dyDescent="0.25">
      <c r="A47" s="86">
        <v>2016</v>
      </c>
      <c r="B47" s="86">
        <v>53</v>
      </c>
      <c r="C47" s="86">
        <v>1026</v>
      </c>
      <c r="D47" s="86">
        <v>1559</v>
      </c>
      <c r="E47" s="86">
        <v>1073</v>
      </c>
      <c r="F47" s="86">
        <v>865</v>
      </c>
      <c r="G47" s="86">
        <v>487</v>
      </c>
      <c r="H47" s="86">
        <v>36</v>
      </c>
      <c r="I47" s="86">
        <v>871</v>
      </c>
      <c r="J47" s="86">
        <v>1335</v>
      </c>
      <c r="K47" s="86">
        <v>924</v>
      </c>
      <c r="L47" s="86">
        <v>736</v>
      </c>
      <c r="M47" s="86">
        <v>417</v>
      </c>
      <c r="N47" s="86">
        <v>16</v>
      </c>
      <c r="O47" s="86">
        <v>128</v>
      </c>
      <c r="P47" s="86">
        <v>182</v>
      </c>
      <c r="Q47" s="86">
        <v>124</v>
      </c>
      <c r="R47" s="86">
        <v>115</v>
      </c>
      <c r="S47" s="86">
        <v>58</v>
      </c>
      <c r="T47" s="86">
        <v>1</v>
      </c>
      <c r="U47" s="86">
        <v>27</v>
      </c>
      <c r="V47" s="86">
        <v>42</v>
      </c>
      <c r="W47" s="86">
        <v>25</v>
      </c>
      <c r="X47" s="86">
        <v>14</v>
      </c>
      <c r="Y47" s="86">
        <v>12</v>
      </c>
    </row>
    <row r="48" spans="1:30" s="84" customFormat="1" ht="15.75" customHeight="1" x14ac:dyDescent="0.25">
      <c r="A48" s="86">
        <v>2017</v>
      </c>
      <c r="B48" s="86">
        <v>58</v>
      </c>
      <c r="C48" s="86">
        <v>1072</v>
      </c>
      <c r="D48" s="86">
        <v>1562</v>
      </c>
      <c r="E48" s="86">
        <v>1123</v>
      </c>
      <c r="F48" s="86">
        <v>852</v>
      </c>
      <c r="G48" s="86">
        <v>477</v>
      </c>
      <c r="H48" s="86">
        <v>46</v>
      </c>
      <c r="I48" s="86">
        <v>898</v>
      </c>
      <c r="J48" s="86">
        <v>1352</v>
      </c>
      <c r="K48" s="86">
        <v>956</v>
      </c>
      <c r="L48" s="86">
        <v>719</v>
      </c>
      <c r="M48" s="86">
        <v>418</v>
      </c>
      <c r="N48" s="86">
        <v>10</v>
      </c>
      <c r="O48" s="86">
        <v>151</v>
      </c>
      <c r="P48" s="86">
        <v>171</v>
      </c>
      <c r="Q48" s="86">
        <v>137</v>
      </c>
      <c r="R48" s="86">
        <v>123</v>
      </c>
      <c r="S48" s="86">
        <v>50</v>
      </c>
      <c r="T48" s="86">
        <v>2</v>
      </c>
      <c r="U48" s="86">
        <v>23</v>
      </c>
      <c r="V48" s="86">
        <v>39</v>
      </c>
      <c r="W48" s="86">
        <v>30</v>
      </c>
      <c r="X48" s="86">
        <v>10</v>
      </c>
      <c r="Y48" s="86">
        <v>9</v>
      </c>
    </row>
    <row r="49" spans="1:25" s="798" customFormat="1" ht="15.75" customHeight="1" x14ac:dyDescent="0.25">
      <c r="A49" s="48"/>
      <c r="B49" s="48"/>
      <c r="C49" s="48"/>
      <c r="D49" s="48"/>
      <c r="E49" s="48"/>
      <c r="F49" s="48"/>
      <c r="G49" s="48"/>
      <c r="H49" s="48"/>
      <c r="I49" s="48"/>
      <c r="J49" s="48"/>
      <c r="K49" s="48"/>
      <c r="L49" s="48"/>
      <c r="M49" s="48"/>
      <c r="N49" s="48"/>
      <c r="O49" s="48"/>
      <c r="P49" s="48"/>
      <c r="Q49" s="48"/>
      <c r="R49" s="48"/>
      <c r="S49" s="48"/>
      <c r="T49" s="48"/>
      <c r="U49" s="48"/>
      <c r="V49" s="48"/>
      <c r="W49" s="48"/>
      <c r="X49" s="48"/>
      <c r="Y49" s="48"/>
    </row>
    <row r="50" spans="1:25" x14ac:dyDescent="0.25">
      <c r="A50" t="s">
        <v>22563</v>
      </c>
      <c r="B50" s="85">
        <v>43279</v>
      </c>
    </row>
    <row r="52" spans="1:25" x14ac:dyDescent="0.25">
      <c r="A52" s="95" t="s">
        <v>22464</v>
      </c>
      <c r="B52" s="6"/>
      <c r="C52" s="6"/>
      <c r="D52" s="6"/>
      <c r="E52" s="6"/>
      <c r="J52" s="829"/>
    </row>
    <row r="53" spans="1:25" x14ac:dyDescent="0.25">
      <c r="A53" s="86"/>
      <c r="B53" s="86" t="s">
        <v>22458</v>
      </c>
      <c r="C53" s="86" t="s">
        <v>94</v>
      </c>
      <c r="D53" s="86" t="s">
        <v>95</v>
      </c>
      <c r="E53" s="86" t="s">
        <v>96</v>
      </c>
      <c r="F53" s="86" t="s">
        <v>97</v>
      </c>
      <c r="G53" s="86" t="s">
        <v>22459</v>
      </c>
      <c r="H53" s="10" t="s">
        <v>522</v>
      </c>
      <c r="J53" s="829"/>
      <c r="K53" s="829"/>
      <c r="L53" s="829"/>
      <c r="M53" s="829"/>
      <c r="N53" s="829"/>
      <c r="O53" s="829"/>
      <c r="P53" s="829"/>
      <c r="Q53" s="829"/>
      <c r="R53" s="829"/>
    </row>
    <row r="54" spans="1:25" x14ac:dyDescent="0.25">
      <c r="A54" s="86">
        <v>2008</v>
      </c>
      <c r="B54" s="86">
        <v>180</v>
      </c>
      <c r="C54" s="86">
        <v>751</v>
      </c>
      <c r="D54" s="86">
        <v>443</v>
      </c>
      <c r="E54" s="86">
        <v>333</v>
      </c>
      <c r="F54" s="86">
        <v>205</v>
      </c>
      <c r="G54" s="86">
        <v>74</v>
      </c>
      <c r="H54" s="86">
        <f t="shared" ref="H54:H63" si="22">SUM(B54:G54)</f>
        <v>1986</v>
      </c>
      <c r="J54" s="829"/>
      <c r="K54" s="829"/>
      <c r="L54" s="829"/>
      <c r="M54" s="829"/>
      <c r="N54" s="829"/>
      <c r="O54" s="829"/>
      <c r="P54" s="829"/>
      <c r="Q54" s="829"/>
      <c r="R54" s="829"/>
    </row>
    <row r="55" spans="1:25" x14ac:dyDescent="0.25">
      <c r="A55" s="86">
        <v>2009</v>
      </c>
      <c r="B55" s="86">
        <v>108</v>
      </c>
      <c r="C55" s="86">
        <v>796</v>
      </c>
      <c r="D55" s="86">
        <v>534</v>
      </c>
      <c r="E55" s="86">
        <v>327</v>
      </c>
      <c r="F55" s="86">
        <v>267</v>
      </c>
      <c r="G55" s="86">
        <v>68</v>
      </c>
      <c r="H55" s="86">
        <f t="shared" si="22"/>
        <v>2100</v>
      </c>
      <c r="J55" s="829"/>
      <c r="K55" s="829"/>
      <c r="L55" s="829"/>
      <c r="M55" s="829"/>
      <c r="N55" s="829"/>
      <c r="O55" s="829"/>
      <c r="P55" s="829"/>
      <c r="Q55" s="829"/>
      <c r="R55" s="829"/>
    </row>
    <row r="56" spans="1:25" x14ac:dyDescent="0.25">
      <c r="A56" s="86">
        <v>2010</v>
      </c>
      <c r="B56" s="86">
        <v>92</v>
      </c>
      <c r="C56" s="86">
        <v>813</v>
      </c>
      <c r="D56" s="86">
        <v>512</v>
      </c>
      <c r="E56" s="86">
        <v>328</v>
      </c>
      <c r="F56" s="86">
        <v>213</v>
      </c>
      <c r="G56" s="86">
        <v>63</v>
      </c>
      <c r="H56" s="86">
        <f t="shared" si="22"/>
        <v>2021</v>
      </c>
      <c r="J56" s="829"/>
      <c r="K56" s="829"/>
      <c r="L56" s="829"/>
      <c r="M56" s="829"/>
      <c r="N56" s="829"/>
      <c r="O56" s="829"/>
      <c r="P56" s="829"/>
      <c r="Q56" s="829"/>
      <c r="R56" s="829"/>
    </row>
    <row r="57" spans="1:25" x14ac:dyDescent="0.25">
      <c r="A57" s="86">
        <v>2011</v>
      </c>
      <c r="B57" s="86">
        <v>115</v>
      </c>
      <c r="C57" s="86">
        <v>869</v>
      </c>
      <c r="D57" s="86">
        <v>548</v>
      </c>
      <c r="E57" s="86">
        <v>358</v>
      </c>
      <c r="F57" s="86">
        <v>215</v>
      </c>
      <c r="G57" s="86">
        <v>69</v>
      </c>
      <c r="H57" s="86">
        <f t="shared" si="22"/>
        <v>2174</v>
      </c>
      <c r="J57" s="829"/>
      <c r="K57" s="829"/>
      <c r="L57" s="829"/>
      <c r="M57" s="829"/>
      <c r="N57" s="829"/>
      <c r="O57" s="829"/>
      <c r="P57" s="829"/>
      <c r="Q57" s="829"/>
      <c r="R57" s="829"/>
      <c r="S57" s="829"/>
    </row>
    <row r="58" spans="1:25" x14ac:dyDescent="0.25">
      <c r="A58" s="86">
        <v>2012</v>
      </c>
      <c r="B58" s="86">
        <v>129</v>
      </c>
      <c r="C58" s="86">
        <v>817</v>
      </c>
      <c r="D58" s="86">
        <v>533</v>
      </c>
      <c r="E58" s="86">
        <v>311</v>
      </c>
      <c r="F58" s="86">
        <v>196</v>
      </c>
      <c r="G58" s="86">
        <v>53</v>
      </c>
      <c r="H58" s="86">
        <f t="shared" si="22"/>
        <v>2039</v>
      </c>
      <c r="J58" s="829"/>
      <c r="K58" s="829"/>
      <c r="L58" s="829"/>
      <c r="M58" s="829"/>
      <c r="N58" s="829"/>
      <c r="O58" s="829"/>
      <c r="P58" s="829"/>
      <c r="Q58" s="829"/>
      <c r="R58" s="829"/>
    </row>
    <row r="59" spans="1:25" x14ac:dyDescent="0.25">
      <c r="A59" s="86">
        <v>2013</v>
      </c>
      <c r="B59" s="86">
        <v>88</v>
      </c>
      <c r="C59" s="86">
        <v>742</v>
      </c>
      <c r="D59" s="86">
        <v>503</v>
      </c>
      <c r="E59" s="86">
        <v>301</v>
      </c>
      <c r="F59" s="86">
        <v>172</v>
      </c>
      <c r="G59" s="86">
        <v>60</v>
      </c>
      <c r="H59" s="86">
        <f t="shared" si="22"/>
        <v>1866</v>
      </c>
      <c r="J59" s="829"/>
      <c r="K59" s="829"/>
      <c r="L59" s="829"/>
      <c r="M59" s="829"/>
      <c r="N59" s="829"/>
      <c r="O59" s="829"/>
      <c r="P59" s="829"/>
      <c r="Q59" s="829"/>
      <c r="R59" s="829"/>
    </row>
    <row r="60" spans="1:25" x14ac:dyDescent="0.25">
      <c r="A60" s="86">
        <v>2014</v>
      </c>
      <c r="B60" s="86">
        <v>103</v>
      </c>
      <c r="C60" s="86">
        <v>803</v>
      </c>
      <c r="D60" s="86">
        <v>585</v>
      </c>
      <c r="E60" s="86">
        <v>314</v>
      </c>
      <c r="F60" s="86">
        <v>196</v>
      </c>
      <c r="G60" s="86">
        <v>60</v>
      </c>
      <c r="H60" s="86">
        <f t="shared" si="22"/>
        <v>2061</v>
      </c>
      <c r="J60" s="829"/>
      <c r="K60" s="829"/>
      <c r="L60" s="829"/>
      <c r="M60" s="829"/>
      <c r="N60" s="829"/>
      <c r="O60" s="829"/>
      <c r="P60" s="829"/>
      <c r="Q60" s="829"/>
      <c r="R60" s="829"/>
    </row>
    <row r="61" spans="1:25" x14ac:dyDescent="0.25">
      <c r="A61" s="86">
        <v>2015</v>
      </c>
      <c r="B61" s="86">
        <v>80</v>
      </c>
      <c r="C61" s="86">
        <v>745</v>
      </c>
      <c r="D61" s="86">
        <v>497</v>
      </c>
      <c r="E61" s="86">
        <v>260</v>
      </c>
      <c r="F61" s="86">
        <v>143</v>
      </c>
      <c r="G61" s="86">
        <v>57</v>
      </c>
      <c r="H61" s="86">
        <f t="shared" si="22"/>
        <v>1782</v>
      </c>
      <c r="J61" s="829"/>
      <c r="K61" s="829"/>
      <c r="L61" s="829"/>
      <c r="M61" s="829"/>
      <c r="N61" s="829"/>
      <c r="O61" s="829"/>
      <c r="P61" s="829"/>
      <c r="Q61" s="829"/>
      <c r="R61" s="829"/>
    </row>
    <row r="62" spans="1:25" s="84" customFormat="1" x14ac:dyDescent="0.25">
      <c r="A62" s="86">
        <v>2016</v>
      </c>
      <c r="B62" s="86">
        <v>97</v>
      </c>
      <c r="C62" s="86">
        <v>738</v>
      </c>
      <c r="D62" s="86">
        <v>489</v>
      </c>
      <c r="E62" s="86">
        <v>259</v>
      </c>
      <c r="F62" s="86">
        <v>146</v>
      </c>
      <c r="G62" s="86">
        <v>63</v>
      </c>
      <c r="H62" s="86">
        <f t="shared" si="22"/>
        <v>1792</v>
      </c>
      <c r="K62" s="829"/>
      <c r="L62" s="829"/>
      <c r="M62" s="829"/>
      <c r="N62" s="829"/>
      <c r="O62" s="829"/>
      <c r="P62" s="829"/>
      <c r="Q62" s="829"/>
      <c r="R62" s="829"/>
    </row>
    <row r="63" spans="1:25" x14ac:dyDescent="0.25">
      <c r="A63" s="86">
        <v>2017</v>
      </c>
      <c r="B63" s="86">
        <v>115</v>
      </c>
      <c r="C63" s="86">
        <v>931</v>
      </c>
      <c r="D63" s="86">
        <v>648</v>
      </c>
      <c r="E63" s="86">
        <v>293</v>
      </c>
      <c r="F63" s="86">
        <v>160</v>
      </c>
      <c r="G63" s="10">
        <v>60</v>
      </c>
      <c r="H63" s="86">
        <f t="shared" si="22"/>
        <v>2207</v>
      </c>
    </row>
    <row r="64" spans="1:25" x14ac:dyDescent="0.25">
      <c r="H64" s="48"/>
    </row>
    <row r="65" spans="1:2" x14ac:dyDescent="0.25">
      <c r="A65" s="84" t="s">
        <v>22563</v>
      </c>
      <c r="B65" s="85">
        <v>43438</v>
      </c>
    </row>
  </sheetData>
  <mergeCells count="7">
    <mergeCell ref="A1:N1"/>
    <mergeCell ref="B33:G33"/>
    <mergeCell ref="H33:M33"/>
    <mergeCell ref="N33:S33"/>
    <mergeCell ref="T33:Y33"/>
    <mergeCell ref="A5:A18"/>
    <mergeCell ref="A19:A28"/>
  </mergeCells>
  <pageMargins left="0.7" right="0.7" top="0.75" bottom="0.75" header="0.3" footer="0.3"/>
  <pageSetup paperSize="9" orientation="portrait" r:id="rId1"/>
  <drawing r:id="rId2"/>
  <legacyDrawing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47"/>
  <sheetViews>
    <sheetView zoomScaleNormal="100" workbookViewId="0">
      <selection activeCell="X14" sqref="X14"/>
    </sheetView>
  </sheetViews>
  <sheetFormatPr defaultRowHeight="15" x14ac:dyDescent="0.25"/>
  <cols>
    <col min="1" max="1" width="15.7109375" customWidth="1"/>
    <col min="2" max="2" width="7.85546875" customWidth="1"/>
    <col min="3" max="3" width="4.42578125" customWidth="1"/>
    <col min="4" max="4" width="6" customWidth="1"/>
    <col min="5" max="5" width="7.7109375" customWidth="1"/>
    <col min="6" max="6" width="4.5703125" customWidth="1"/>
    <col min="7" max="7" width="6" customWidth="1"/>
    <col min="8" max="8" width="7.42578125" customWidth="1"/>
    <col min="9" max="9" width="5.140625" customWidth="1"/>
    <col min="10" max="10" width="6" customWidth="1"/>
    <col min="11" max="11" width="7.5703125" customWidth="1"/>
    <col min="12" max="12" width="4" customWidth="1"/>
    <col min="13" max="13" width="6" customWidth="1"/>
    <col min="14" max="14" width="8" customWidth="1"/>
    <col min="15" max="15" width="4.7109375" customWidth="1"/>
    <col min="16" max="16" width="6" customWidth="1"/>
    <col min="17" max="17" width="7.42578125" customWidth="1"/>
    <col min="18" max="18" width="4.7109375" customWidth="1"/>
    <col min="19" max="19" width="6" customWidth="1"/>
    <col min="22" max="22" width="7.28515625" customWidth="1"/>
    <col min="23" max="23" width="10.5703125" customWidth="1"/>
    <col min="24" max="24" width="11.140625" customWidth="1"/>
    <col min="29" max="29" width="11.7109375" customWidth="1"/>
    <col min="30" max="30" width="4.140625" customWidth="1"/>
    <col min="31" max="31" width="4" customWidth="1"/>
    <col min="32" max="32" width="15.7109375" customWidth="1"/>
    <col min="42" max="42" width="12.42578125" customWidth="1"/>
    <col min="43" max="43" width="7" customWidth="1"/>
    <col min="44" max="44" width="5.140625" style="84" customWidth="1"/>
    <col min="45" max="45" width="4.5703125" style="84" customWidth="1"/>
    <col min="46" max="46" width="7" customWidth="1"/>
    <col min="47" max="47" width="3.85546875" style="84" customWidth="1"/>
    <col min="48" max="48" width="4.42578125" style="84" customWidth="1"/>
    <col min="49" max="49" width="7.85546875" customWidth="1"/>
    <col min="50" max="50" width="4.140625" style="84" customWidth="1"/>
    <col min="51" max="51" width="4.85546875" style="84" customWidth="1"/>
    <col min="52" max="52" width="7.42578125" customWidth="1"/>
    <col min="53" max="53" width="3.7109375" style="84" customWidth="1"/>
    <col min="54" max="54" width="3.85546875" style="84" customWidth="1"/>
    <col min="55" max="55" width="7" customWidth="1"/>
    <col min="56" max="56" width="5" style="84" customWidth="1"/>
    <col min="57" max="57" width="4.7109375" style="84" customWidth="1"/>
    <col min="58" max="58" width="7.5703125" customWidth="1"/>
    <col min="59" max="59" width="4.28515625" style="84" customWidth="1"/>
    <col min="60" max="60" width="4.5703125" style="84" customWidth="1"/>
    <col min="61" max="61" width="9.140625" customWidth="1"/>
    <col min="62" max="62" width="8.140625" customWidth="1"/>
    <col min="63" max="63" width="7.140625" customWidth="1"/>
    <col min="64" max="64" width="9" customWidth="1"/>
    <col min="65" max="65" width="7.140625" customWidth="1"/>
    <col min="67" max="67" width="9.85546875" customWidth="1"/>
    <col min="68" max="68" width="7.42578125" customWidth="1"/>
    <col min="69" max="69" width="4.85546875" customWidth="1"/>
    <col min="70" max="70" width="5" customWidth="1"/>
    <col min="71" max="71" width="7.140625" customWidth="1"/>
    <col min="72" max="72" width="4.28515625" customWidth="1"/>
    <col min="73" max="73" width="4.85546875" customWidth="1"/>
    <col min="74" max="74" width="7" customWidth="1"/>
    <col min="75" max="75" width="4.140625" customWidth="1"/>
    <col min="76" max="76" width="4.5703125" customWidth="1"/>
    <col min="77" max="77" width="6.85546875" customWidth="1"/>
    <col min="78" max="78" width="4.5703125" customWidth="1"/>
    <col min="79" max="79" width="4.140625" customWidth="1"/>
    <col min="80" max="80" width="7" customWidth="1"/>
    <col min="81" max="81" width="4.28515625" customWidth="1"/>
    <col min="82" max="82" width="3.42578125" customWidth="1"/>
    <col min="83" max="83" width="7.28515625" customWidth="1"/>
    <col min="84" max="84" width="4.5703125" customWidth="1"/>
    <col min="85" max="85" width="4" customWidth="1"/>
    <col min="86" max="86" width="7.85546875" customWidth="1"/>
    <col min="87" max="87" width="9.42578125" customWidth="1"/>
    <col min="88" max="88" width="7.42578125" customWidth="1"/>
  </cols>
  <sheetData>
    <row r="1" spans="1:88" s="84" customFormat="1" ht="15.75" thickBot="1" x14ac:dyDescent="0.3">
      <c r="A1" s="871" t="s">
        <v>22373</v>
      </c>
      <c r="B1" s="6"/>
      <c r="C1" s="6"/>
      <c r="D1" s="6"/>
      <c r="E1" s="6"/>
      <c r="F1" s="6"/>
      <c r="G1" s="6"/>
      <c r="H1" s="6"/>
      <c r="I1" s="6"/>
    </row>
    <row r="2" spans="1:88" s="84" customFormat="1" ht="15.75" thickBot="1" x14ac:dyDescent="0.3">
      <c r="A2" s="251" t="s">
        <v>22374</v>
      </c>
      <c r="B2" s="6"/>
      <c r="C2" s="6"/>
      <c r="D2" s="6"/>
      <c r="E2" s="6"/>
      <c r="F2" s="6"/>
      <c r="G2" s="6"/>
      <c r="H2" s="6"/>
      <c r="I2" s="6"/>
      <c r="BO2" s="726"/>
      <c r="BP2" s="1149" t="s">
        <v>630</v>
      </c>
      <c r="BQ2" s="1150"/>
      <c r="BR2" s="1152"/>
      <c r="BS2" s="1153" t="s">
        <v>640</v>
      </c>
      <c r="BT2" s="1150"/>
      <c r="BU2" s="1151"/>
      <c r="BV2" s="1154" t="s">
        <v>641</v>
      </c>
      <c r="BW2" s="1155"/>
      <c r="BX2" s="1156"/>
      <c r="BY2" s="1149" t="s">
        <v>642</v>
      </c>
      <c r="BZ2" s="1150"/>
      <c r="CA2" s="1151"/>
      <c r="CB2" s="1149" t="s">
        <v>643</v>
      </c>
      <c r="CC2" s="1150"/>
      <c r="CD2" s="1152"/>
      <c r="CE2" s="1149" t="s">
        <v>644</v>
      </c>
      <c r="CF2" s="1150"/>
      <c r="CG2" s="1151"/>
      <c r="CH2" s="804"/>
      <c r="CI2" s="805"/>
      <c r="CJ2" s="806"/>
    </row>
    <row r="3" spans="1:88" s="842" customFormat="1" ht="15.75" thickBot="1" x14ac:dyDescent="0.3">
      <c r="A3" s="871"/>
      <c r="B3" s="6"/>
      <c r="C3" s="6"/>
      <c r="D3" s="6"/>
      <c r="E3" s="6"/>
      <c r="F3" s="6"/>
      <c r="G3" s="6"/>
      <c r="H3" s="6"/>
      <c r="I3" s="6"/>
      <c r="BO3" s="894"/>
      <c r="BP3" s="895"/>
      <c r="BQ3" s="895"/>
      <c r="BR3" s="895"/>
      <c r="BS3" s="895"/>
      <c r="BT3" s="895"/>
      <c r="BU3" s="895"/>
      <c r="BV3" s="896"/>
      <c r="BW3" s="896"/>
      <c r="BX3" s="896"/>
      <c r="BY3" s="895"/>
      <c r="BZ3" s="895"/>
      <c r="CA3" s="895"/>
      <c r="CB3" s="895"/>
      <c r="CC3" s="895"/>
      <c r="CD3" s="895"/>
      <c r="CE3" s="895"/>
      <c r="CF3" s="895"/>
      <c r="CG3" s="895"/>
      <c r="CH3" s="48"/>
      <c r="CI3" s="894"/>
      <c r="CJ3" s="894"/>
    </row>
    <row r="4" spans="1:88" s="84" customFormat="1" ht="33" customHeight="1" thickBot="1" x14ac:dyDescent="0.3">
      <c r="A4" s="804"/>
      <c r="B4" s="1147" t="s">
        <v>22119</v>
      </c>
      <c r="C4" s="1145"/>
      <c r="D4" s="1148"/>
      <c r="E4" s="1144" t="s">
        <v>22120</v>
      </c>
      <c r="F4" s="1145"/>
      <c r="G4" s="1146"/>
      <c r="H4" s="1147" t="s">
        <v>22121</v>
      </c>
      <c r="I4" s="1145"/>
      <c r="J4" s="1148"/>
      <c r="K4" s="1144" t="s">
        <v>22122</v>
      </c>
      <c r="L4" s="1145"/>
      <c r="M4" s="1146"/>
      <c r="N4" s="1147" t="s">
        <v>22123</v>
      </c>
      <c r="O4" s="1145"/>
      <c r="P4" s="1148"/>
      <c r="Q4" s="1144" t="s">
        <v>22124</v>
      </c>
      <c r="R4" s="1145"/>
      <c r="S4" s="1146"/>
      <c r="T4" s="1147" t="s">
        <v>22369</v>
      </c>
      <c r="U4" s="1145"/>
      <c r="V4" s="1148"/>
    </row>
    <row r="5" spans="1:88" s="84" customFormat="1" ht="54" x14ac:dyDescent="0.25">
      <c r="A5" s="919"/>
      <c r="B5" s="897" t="s">
        <v>22125</v>
      </c>
      <c r="C5" s="898" t="s">
        <v>22126</v>
      </c>
      <c r="D5" s="899" t="s">
        <v>22127</v>
      </c>
      <c r="E5" s="897" t="s">
        <v>22125</v>
      </c>
      <c r="F5" s="898" t="s">
        <v>22126</v>
      </c>
      <c r="G5" s="899" t="s">
        <v>22127</v>
      </c>
      <c r="H5" s="897" t="s">
        <v>22125</v>
      </c>
      <c r="I5" s="898" t="s">
        <v>22126</v>
      </c>
      <c r="J5" s="899" t="s">
        <v>22127</v>
      </c>
      <c r="K5" s="897" t="s">
        <v>22125</v>
      </c>
      <c r="L5" s="898" t="s">
        <v>22126</v>
      </c>
      <c r="M5" s="899" t="s">
        <v>22127</v>
      </c>
      <c r="N5" s="897" t="s">
        <v>22125</v>
      </c>
      <c r="O5" s="898" t="s">
        <v>22126</v>
      </c>
      <c r="P5" s="899" t="s">
        <v>22127</v>
      </c>
      <c r="Q5" s="897" t="s">
        <v>22125</v>
      </c>
      <c r="R5" s="898" t="s">
        <v>22126</v>
      </c>
      <c r="S5" s="899" t="s">
        <v>22127</v>
      </c>
      <c r="T5" s="920" t="s">
        <v>22370</v>
      </c>
      <c r="U5" s="921" t="s">
        <v>22371</v>
      </c>
      <c r="V5" s="922" t="s">
        <v>22372</v>
      </c>
    </row>
    <row r="6" spans="1:88" s="84" customFormat="1" x14ac:dyDescent="0.25">
      <c r="A6" s="771" t="s">
        <v>172</v>
      </c>
      <c r="B6" s="727">
        <v>3172.1360004033631</v>
      </c>
      <c r="C6" s="728">
        <v>-1.2893476332340725E-3</v>
      </c>
      <c r="D6" s="730">
        <v>0.22803408756979135</v>
      </c>
      <c r="E6" s="727">
        <v>3829.6396875282162</v>
      </c>
      <c r="F6" s="728">
        <v>9.0453764908731027E-2</v>
      </c>
      <c r="G6" s="730">
        <v>0.18167539267015709</v>
      </c>
      <c r="H6" s="731">
        <v>2628.5432118869148</v>
      </c>
      <c r="I6" s="728">
        <v>0.14431142142632125</v>
      </c>
      <c r="J6" s="730">
        <v>0.47983453981385726</v>
      </c>
      <c r="K6" s="731">
        <v>2832.0788415554689</v>
      </c>
      <c r="L6" s="728">
        <v>0.2044637841325071</v>
      </c>
      <c r="M6" s="729">
        <v>0.23054755043227665</v>
      </c>
      <c r="N6" s="732">
        <v>1903.7817004946241</v>
      </c>
      <c r="O6" s="728">
        <v>2.7848768096387144E-2</v>
      </c>
      <c r="P6" s="729">
        <v>0.42889390519187359</v>
      </c>
      <c r="Q6" s="732">
        <v>2204.3805025046572</v>
      </c>
      <c r="R6" s="728">
        <v>-1.7919795377690617E-2</v>
      </c>
      <c r="S6" s="730">
        <v>0.36039886039886038</v>
      </c>
      <c r="T6" s="799">
        <v>0.13494910415671912</v>
      </c>
      <c r="U6" s="693">
        <v>0.12391940945144697</v>
      </c>
      <c r="V6" s="692">
        <v>0.26973765242024883</v>
      </c>
      <c r="X6" s="842"/>
    </row>
    <row r="7" spans="1:88" x14ac:dyDescent="0.25">
      <c r="A7" s="771" t="s">
        <v>22103</v>
      </c>
      <c r="B7" s="727">
        <v>2158.4510425254161</v>
      </c>
      <c r="C7" s="728">
        <v>7.5241856420073083E-2</v>
      </c>
      <c r="D7" s="730">
        <v>0.48475167005518432</v>
      </c>
      <c r="E7" s="727">
        <v>2631.6808176054078</v>
      </c>
      <c r="F7" s="728">
        <v>0.12746477414623913</v>
      </c>
      <c r="G7" s="730">
        <v>0.28856778580535491</v>
      </c>
      <c r="H7" s="731">
        <v>1720.0854093888568</v>
      </c>
      <c r="I7" s="728">
        <v>9.6836036658444091E-2</v>
      </c>
      <c r="J7" s="730">
        <v>0.66690042075736322</v>
      </c>
      <c r="K7" s="731">
        <v>1687.9088376455582</v>
      </c>
      <c r="L7" s="728">
        <v>6.1286388486494925E-2</v>
      </c>
      <c r="M7" s="729">
        <v>0.38334778837814398</v>
      </c>
      <c r="N7" s="732">
        <v>1546.5868795394756</v>
      </c>
      <c r="O7" s="728">
        <v>7.492662744072387E-2</v>
      </c>
      <c r="P7" s="729">
        <v>0.67796610169491534</v>
      </c>
      <c r="Q7" s="732">
        <v>1507.3350045297884</v>
      </c>
      <c r="R7" s="728">
        <v>-5.6376485911759255E-2</v>
      </c>
      <c r="S7" s="730">
        <v>0.30716723549488056</v>
      </c>
      <c r="T7" s="799">
        <v>0.21595938884451624</v>
      </c>
      <c r="U7" s="693">
        <v>0.13306746066499608</v>
      </c>
      <c r="V7" s="692">
        <v>0.44815446981011303</v>
      </c>
      <c r="X7" s="842"/>
      <c r="Y7" s="84"/>
      <c r="AA7" s="84"/>
      <c r="AB7" s="84"/>
      <c r="AD7" s="84"/>
      <c r="AE7" s="84"/>
      <c r="BH7"/>
    </row>
    <row r="8" spans="1:88" x14ac:dyDescent="0.25">
      <c r="A8" s="771" t="s">
        <v>22104</v>
      </c>
      <c r="B8" s="727">
        <v>1541.1533211186088</v>
      </c>
      <c r="C8" s="728">
        <v>5.9991283697959474E-2</v>
      </c>
      <c r="D8" s="730">
        <v>0.64050946269906639</v>
      </c>
      <c r="E8" s="727">
        <v>1820.6841958400196</v>
      </c>
      <c r="F8" s="728">
        <v>6.6279951270405424E-2</v>
      </c>
      <c r="G8" s="730">
        <v>0.50736040609137045</v>
      </c>
      <c r="H8" s="731">
        <v>1392.7920196373268</v>
      </c>
      <c r="I8" s="728">
        <v>8.5549000271926245E-2</v>
      </c>
      <c r="J8" s="730">
        <v>0.65054855749695251</v>
      </c>
      <c r="K8" s="731">
        <v>1342.920251353984</v>
      </c>
      <c r="L8" s="728">
        <v>3.0323107491338708E-2</v>
      </c>
      <c r="M8" s="729">
        <v>0.57098765432098764</v>
      </c>
      <c r="N8" s="732">
        <v>1407.1937389821596</v>
      </c>
      <c r="O8" s="728" t="s">
        <v>337</v>
      </c>
      <c r="P8" s="729">
        <v>0.41406249999999994</v>
      </c>
      <c r="Q8" s="732">
        <v>1248.1834310850272</v>
      </c>
      <c r="R8" s="728">
        <v>-5.7848216311782164E-2</v>
      </c>
      <c r="S8" s="730">
        <v>0.55801825293350715</v>
      </c>
      <c r="T8" s="799">
        <v>0.20163170883330758</v>
      </c>
      <c r="U8" s="693">
        <v>7.3703425286814173E-2</v>
      </c>
      <c r="V8" s="692">
        <v>0.58839906184260726</v>
      </c>
      <c r="X8" s="842"/>
      <c r="Y8" s="84"/>
      <c r="AA8" s="84"/>
      <c r="AB8" s="84"/>
      <c r="AD8" s="84"/>
      <c r="AE8" s="84"/>
      <c r="BH8"/>
    </row>
    <row r="9" spans="1:88" x14ac:dyDescent="0.25">
      <c r="A9" s="771" t="s">
        <v>22105</v>
      </c>
      <c r="B9" s="727">
        <v>1376.2057667337633</v>
      </c>
      <c r="C9" s="728">
        <v>7.2569452834306492E-2</v>
      </c>
      <c r="D9" s="730">
        <v>0.65997620600990137</v>
      </c>
      <c r="E9" s="727">
        <v>1755.2350992238526</v>
      </c>
      <c r="F9" s="728">
        <v>3.7314311828527957E-3</v>
      </c>
      <c r="G9" s="730">
        <v>0.44144144144144148</v>
      </c>
      <c r="H9" s="731" t="s">
        <v>337</v>
      </c>
      <c r="I9" s="728" t="s">
        <v>337</v>
      </c>
      <c r="J9" s="730" t="s">
        <v>337</v>
      </c>
      <c r="K9" s="731">
        <v>1003.2330079578509</v>
      </c>
      <c r="L9" s="728">
        <v>-0.19903406590618244</v>
      </c>
      <c r="M9" s="729">
        <v>0.53079178885630496</v>
      </c>
      <c r="N9" s="732" t="s">
        <v>337</v>
      </c>
      <c r="O9" s="728" t="s">
        <v>337</v>
      </c>
      <c r="P9" s="729">
        <v>0.75757575757575757</v>
      </c>
      <c r="Q9" s="732">
        <v>1164.1504961389228</v>
      </c>
      <c r="R9" s="728" t="s">
        <v>337</v>
      </c>
      <c r="S9" s="730">
        <v>0.90763052208835349</v>
      </c>
      <c r="T9" s="799">
        <v>0.12918037135971658</v>
      </c>
      <c r="U9" s="693">
        <v>7.6745105959487026E-2</v>
      </c>
      <c r="V9" s="692">
        <v>0.63659309243567619</v>
      </c>
      <c r="X9" s="842"/>
      <c r="Y9" s="84"/>
      <c r="AA9" s="84"/>
      <c r="AB9" s="84"/>
      <c r="AD9" s="84"/>
      <c r="AE9" s="84"/>
      <c r="BH9"/>
    </row>
    <row r="10" spans="1:88" x14ac:dyDescent="0.25">
      <c r="A10" s="771" t="s">
        <v>22106</v>
      </c>
      <c r="B10" s="727">
        <v>1187.2670849606388</v>
      </c>
      <c r="C10" s="728">
        <v>0.10084065077662163</v>
      </c>
      <c r="D10" s="730">
        <v>0.76312849162011165</v>
      </c>
      <c r="E10" s="727" t="s">
        <v>337</v>
      </c>
      <c r="F10" s="728" t="s">
        <v>337</v>
      </c>
      <c r="G10" s="730">
        <v>0.51948051948051943</v>
      </c>
      <c r="H10" s="731">
        <v>1221.3507225282501</v>
      </c>
      <c r="I10" s="728" t="s">
        <v>337</v>
      </c>
      <c r="J10" s="730">
        <v>0.75728155339805825</v>
      </c>
      <c r="K10" s="731" t="s">
        <v>337</v>
      </c>
      <c r="L10" s="728" t="s">
        <v>337</v>
      </c>
      <c r="M10" s="729" t="s">
        <v>337</v>
      </c>
      <c r="N10" s="732" t="s">
        <v>337</v>
      </c>
      <c r="O10" s="728" t="s">
        <v>337</v>
      </c>
      <c r="P10" s="729">
        <v>0.5714285714285714</v>
      </c>
      <c r="Q10" s="732" t="s">
        <v>337</v>
      </c>
      <c r="R10" s="728" t="s">
        <v>337</v>
      </c>
      <c r="S10" s="730" t="s">
        <v>337</v>
      </c>
      <c r="T10" s="799">
        <v>0.14158011839310566</v>
      </c>
      <c r="U10" s="693">
        <v>9.0806045507029864E-2</v>
      </c>
      <c r="V10" s="692">
        <v>0.73797187268689857</v>
      </c>
      <c r="X10" s="842"/>
      <c r="Y10" s="84"/>
      <c r="AA10" s="84"/>
      <c r="AB10" s="84"/>
      <c r="AD10" s="84"/>
      <c r="AE10" s="84"/>
      <c r="BH10"/>
    </row>
    <row r="11" spans="1:88" x14ac:dyDescent="0.25">
      <c r="A11" s="771" t="s">
        <v>22107</v>
      </c>
      <c r="B11" s="727">
        <v>3461.357133442943</v>
      </c>
      <c r="C11" s="728" t="s">
        <v>337</v>
      </c>
      <c r="D11" s="730">
        <v>0</v>
      </c>
      <c r="E11" s="727">
        <v>2998.0506689147178</v>
      </c>
      <c r="F11" s="728" t="s">
        <v>337</v>
      </c>
      <c r="G11" s="730">
        <v>0.27027027027027029</v>
      </c>
      <c r="H11" s="731" t="s">
        <v>337</v>
      </c>
      <c r="I11" s="728" t="s">
        <v>337</v>
      </c>
      <c r="J11" s="730">
        <v>0.46052631578947373</v>
      </c>
      <c r="K11" s="731" t="s">
        <v>337</v>
      </c>
      <c r="L11" s="728" t="s">
        <v>337</v>
      </c>
      <c r="M11" s="729">
        <v>0</v>
      </c>
      <c r="N11" s="732" t="s">
        <v>337</v>
      </c>
      <c r="O11" s="728" t="s">
        <v>337</v>
      </c>
      <c r="P11" s="729">
        <v>1</v>
      </c>
      <c r="Q11" s="732" t="s">
        <v>337</v>
      </c>
      <c r="R11" s="728" t="s">
        <v>337</v>
      </c>
      <c r="S11" s="730">
        <v>0</v>
      </c>
      <c r="T11" s="799">
        <v>0.14976340906252308</v>
      </c>
      <c r="U11" s="693" t="s">
        <v>337</v>
      </c>
      <c r="V11" s="692">
        <v>0.16101694915254236</v>
      </c>
      <c r="X11" s="842"/>
      <c r="Y11" s="84"/>
      <c r="AA11" s="84"/>
      <c r="AB11" s="84"/>
      <c r="AD11" s="84"/>
      <c r="AE11" s="84"/>
      <c r="BH11"/>
    </row>
    <row r="12" spans="1:88" x14ac:dyDescent="0.25">
      <c r="A12" s="771" t="s">
        <v>22108</v>
      </c>
      <c r="B12" s="727">
        <v>2096.6301551829069</v>
      </c>
      <c r="C12" s="728">
        <v>2.3422428419542007E-2</v>
      </c>
      <c r="D12" s="730">
        <v>0.36934673366834186</v>
      </c>
      <c r="E12" s="727">
        <v>2178.7446916379658</v>
      </c>
      <c r="F12" s="728">
        <v>0.1130903958287367</v>
      </c>
      <c r="G12" s="730">
        <v>0.33525535420098862</v>
      </c>
      <c r="H12" s="731">
        <v>2051.6356855023851</v>
      </c>
      <c r="I12" s="728">
        <v>-3.4687705852620487E-2</v>
      </c>
      <c r="J12" s="730">
        <v>0.44609261939218525</v>
      </c>
      <c r="K12" s="731">
        <v>1790.5259505266151</v>
      </c>
      <c r="L12" s="728">
        <v>0.11714623153604486</v>
      </c>
      <c r="M12" s="729">
        <v>0.46402989722827781</v>
      </c>
      <c r="N12" s="732" t="s">
        <v>337</v>
      </c>
      <c r="O12" s="728" t="s">
        <v>337</v>
      </c>
      <c r="P12" s="729">
        <v>0.68421052631578949</v>
      </c>
      <c r="Q12" s="732" t="s">
        <v>337</v>
      </c>
      <c r="R12" s="728" t="s">
        <v>337</v>
      </c>
      <c r="S12" s="730">
        <v>0.5</v>
      </c>
      <c r="T12" s="799">
        <v>0.10780189006698761</v>
      </c>
      <c r="U12" s="693">
        <v>5.3250280330453093E-2</v>
      </c>
      <c r="V12" s="692">
        <v>0.38013382048686017</v>
      </c>
      <c r="X12" s="842"/>
      <c r="Y12" s="84"/>
      <c r="AA12" s="84"/>
      <c r="AB12" s="84"/>
      <c r="AD12" s="84"/>
      <c r="AE12" s="84"/>
      <c r="BH12"/>
    </row>
    <row r="13" spans="1:88" x14ac:dyDescent="0.25">
      <c r="A13" s="771" t="s">
        <v>22109</v>
      </c>
      <c r="B13" s="727">
        <v>1601.4781931371879</v>
      </c>
      <c r="C13" s="728">
        <v>5.6192126899735184E-2</v>
      </c>
      <c r="D13" s="730">
        <v>0.48158392779152737</v>
      </c>
      <c r="E13" s="727">
        <v>1826.0732503641598</v>
      </c>
      <c r="F13" s="728">
        <v>0.1419263082244665</v>
      </c>
      <c r="G13" s="730">
        <v>0.39390913629555668</v>
      </c>
      <c r="H13" s="731">
        <v>1478.0043003052151</v>
      </c>
      <c r="I13" s="728">
        <v>-9.0736502640505812E-2</v>
      </c>
      <c r="J13" s="730">
        <v>0.66020910209102079</v>
      </c>
      <c r="K13" s="731">
        <v>1499.1929627209245</v>
      </c>
      <c r="L13" s="728">
        <v>0.17399176003610639</v>
      </c>
      <c r="M13" s="729">
        <v>0.59984683132299443</v>
      </c>
      <c r="N13" s="732" t="s">
        <v>337</v>
      </c>
      <c r="O13" s="728" t="s">
        <v>337</v>
      </c>
      <c r="P13" s="729">
        <v>0.9</v>
      </c>
      <c r="Q13" s="732" t="s">
        <v>337</v>
      </c>
      <c r="R13" s="728" t="s">
        <v>337</v>
      </c>
      <c r="S13" s="730">
        <v>0.8666666666666667</v>
      </c>
      <c r="T13" s="799">
        <v>9.5585714721627399E-2</v>
      </c>
      <c r="U13" s="693">
        <v>9.1490633024914558E-2</v>
      </c>
      <c r="V13" s="692">
        <v>0.4922371866816313</v>
      </c>
      <c r="X13" s="842"/>
      <c r="Y13" s="84"/>
      <c r="AA13" s="84"/>
      <c r="AB13" s="84"/>
      <c r="AD13" s="84"/>
      <c r="AE13" s="84"/>
      <c r="BH13"/>
    </row>
    <row r="14" spans="1:88" x14ac:dyDescent="0.25">
      <c r="A14" s="771" t="s">
        <v>22110</v>
      </c>
      <c r="B14" s="727">
        <v>1257.1993882311942</v>
      </c>
      <c r="C14" s="728">
        <v>3.9576485022207453E-2</v>
      </c>
      <c r="D14" s="730">
        <v>0.56555965559655585</v>
      </c>
      <c r="E14" s="727">
        <v>1377.461664670619</v>
      </c>
      <c r="F14" s="728">
        <v>0.11473384354063543</v>
      </c>
      <c r="G14" s="730">
        <v>0.41813380281690121</v>
      </c>
      <c r="H14" s="731">
        <v>1163.41807241832</v>
      </c>
      <c r="I14" s="728">
        <v>5.1746199548449057E-2</v>
      </c>
      <c r="J14" s="730">
        <v>0.62169312169312174</v>
      </c>
      <c r="K14" s="731">
        <v>1115.2173535947159</v>
      </c>
      <c r="L14" s="728">
        <v>7.7287215245198215E-2</v>
      </c>
      <c r="M14" s="729">
        <v>0.58162031438935913</v>
      </c>
      <c r="N14" s="732" t="s">
        <v>337</v>
      </c>
      <c r="O14" s="728" t="s">
        <v>337</v>
      </c>
      <c r="P14" s="729">
        <v>0.35714285714285715</v>
      </c>
      <c r="Q14" s="732" t="s">
        <v>337</v>
      </c>
      <c r="R14" s="728" t="s">
        <v>337</v>
      </c>
      <c r="S14" s="730" t="s">
        <v>337</v>
      </c>
      <c r="T14" s="799">
        <v>5.8468841222874289E-2</v>
      </c>
      <c r="U14" s="693">
        <v>8.3660795444923441E-2</v>
      </c>
      <c r="V14" s="692">
        <v>0.53235062450770787</v>
      </c>
      <c r="X14" s="842"/>
      <c r="Y14" s="84"/>
      <c r="AA14" s="84"/>
      <c r="AB14" s="84"/>
      <c r="AD14" s="84"/>
      <c r="AE14" s="84"/>
      <c r="BH14"/>
    </row>
    <row r="15" spans="1:88" x14ac:dyDescent="0.25">
      <c r="A15" s="765" t="s">
        <v>22111</v>
      </c>
      <c r="B15" s="727" t="s">
        <v>337</v>
      </c>
      <c r="C15" s="728" t="s">
        <v>337</v>
      </c>
      <c r="D15" s="730" t="s">
        <v>337</v>
      </c>
      <c r="E15" s="727">
        <v>2182.6390415084288</v>
      </c>
      <c r="F15" s="728">
        <v>0.19134217152249644</v>
      </c>
      <c r="G15" s="730">
        <v>0.34319863403528728</v>
      </c>
      <c r="H15" s="731" t="s">
        <v>337</v>
      </c>
      <c r="I15" s="728" t="s">
        <v>337</v>
      </c>
      <c r="J15" s="730" t="s">
        <v>337</v>
      </c>
      <c r="K15" s="731" t="s">
        <v>337</v>
      </c>
      <c r="L15" s="728" t="s">
        <v>337</v>
      </c>
      <c r="M15" s="729" t="s">
        <v>337</v>
      </c>
      <c r="N15" s="732" t="s">
        <v>337</v>
      </c>
      <c r="O15" s="728" t="s">
        <v>337</v>
      </c>
      <c r="P15" s="729" t="s">
        <v>337</v>
      </c>
      <c r="Q15" s="732" t="s">
        <v>337</v>
      </c>
      <c r="R15" s="728" t="s">
        <v>337</v>
      </c>
      <c r="S15" s="730" t="s">
        <v>337</v>
      </c>
      <c r="T15" s="800" t="s">
        <v>337</v>
      </c>
      <c r="U15" s="693">
        <v>0.19134217152249644</v>
      </c>
      <c r="V15" s="692">
        <v>0.34319863403528728</v>
      </c>
      <c r="X15" s="842"/>
      <c r="Y15" s="84"/>
      <c r="AA15" s="84"/>
      <c r="AB15" s="84"/>
      <c r="AD15" s="84"/>
      <c r="AE15" s="84"/>
      <c r="BH15"/>
    </row>
    <row r="16" spans="1:88" ht="26.25" customHeight="1" x14ac:dyDescent="0.25">
      <c r="A16" s="765" t="s">
        <v>22116</v>
      </c>
      <c r="B16" s="766">
        <v>1886.9769161145616</v>
      </c>
      <c r="C16" s="767">
        <v>0.18419188810493758</v>
      </c>
      <c r="D16" s="768">
        <v>0.48404353079378076</v>
      </c>
      <c r="E16" s="766">
        <v>2247.2832993917182</v>
      </c>
      <c r="F16" s="767">
        <v>0.21510316501764071</v>
      </c>
      <c r="G16" s="768">
        <v>0.36961576113558492</v>
      </c>
      <c r="H16" s="769">
        <v>1688.8240496484125</v>
      </c>
      <c r="I16" s="767">
        <v>0.14103454971848772</v>
      </c>
      <c r="J16" s="768">
        <v>0.60555357778568886</v>
      </c>
      <c r="K16" s="769">
        <v>1559.2408399979811</v>
      </c>
      <c r="L16" s="767">
        <v>0.18647177234454604</v>
      </c>
      <c r="M16" s="692">
        <v>0.4995506413573354</v>
      </c>
      <c r="N16" s="770">
        <v>1630.1997171237053</v>
      </c>
      <c r="O16" s="767">
        <v>0.13588302144937436</v>
      </c>
      <c r="P16" s="692">
        <v>0.5726435152374203</v>
      </c>
      <c r="Q16" s="770">
        <v>1596.3557250839985</v>
      </c>
      <c r="R16" s="767">
        <v>8.7985212572927685E-2</v>
      </c>
      <c r="S16" s="768">
        <v>0.48052480524805241</v>
      </c>
      <c r="T16" s="801">
        <v>0.14179773279215391</v>
      </c>
      <c r="U16" s="767">
        <v>0.24538583531888436</v>
      </c>
      <c r="V16" s="692">
        <v>0.47335681040830174</v>
      </c>
      <c r="X16" s="842"/>
      <c r="Y16" s="84"/>
      <c r="AA16" s="84"/>
      <c r="AB16" s="84"/>
      <c r="AD16" s="84"/>
      <c r="AE16" s="84"/>
      <c r="BH16"/>
    </row>
    <row r="17" spans="1:60" ht="27.75" customHeight="1" x14ac:dyDescent="0.25">
      <c r="A17" s="807" t="s">
        <v>22117</v>
      </c>
      <c r="B17" s="766">
        <v>2012.734680205351</v>
      </c>
      <c r="C17" s="767">
        <v>0.252918897438554</v>
      </c>
      <c r="D17" s="768">
        <v>0.51940211961418992</v>
      </c>
      <c r="E17" s="766">
        <v>2446.1221788666517</v>
      </c>
      <c r="F17" s="767">
        <v>0.22885512738048852</v>
      </c>
      <c r="G17" s="768">
        <v>0.37180213105471766</v>
      </c>
      <c r="H17" s="769">
        <v>1677.258778705853</v>
      </c>
      <c r="I17" s="767">
        <v>0.17806700965001465</v>
      </c>
      <c r="J17" s="768">
        <v>0.63131277408402886</v>
      </c>
      <c r="K17" s="769">
        <v>1618.1115801397443</v>
      </c>
      <c r="L17" s="767">
        <v>0.19266715552689995</v>
      </c>
      <c r="M17" s="692">
        <v>0.47343096234309617</v>
      </c>
      <c r="N17" s="770">
        <v>1630.1997171237053</v>
      </c>
      <c r="O17" s="767">
        <v>0.13588302144937436</v>
      </c>
      <c r="P17" s="692">
        <v>0.55902192242833049</v>
      </c>
      <c r="Q17" s="770">
        <v>1596.3557250839985</v>
      </c>
      <c r="R17" s="767">
        <v>8.7985212572927685E-2</v>
      </c>
      <c r="S17" s="768">
        <v>0.47178819444444436</v>
      </c>
      <c r="T17" s="802">
        <v>0.18269322200293267</v>
      </c>
      <c r="U17" s="767">
        <v>0.13838671607176967</v>
      </c>
      <c r="V17" s="692">
        <v>0.49114133018052303</v>
      </c>
      <c r="X17" s="842"/>
      <c r="Y17" s="84"/>
      <c r="AA17" s="84"/>
      <c r="AB17" s="84"/>
      <c r="AD17" s="84"/>
      <c r="AE17" s="84"/>
      <c r="BH17"/>
    </row>
    <row r="18" spans="1:60" ht="27.75" thickBot="1" x14ac:dyDescent="0.3">
      <c r="A18" s="808" t="s">
        <v>22118</v>
      </c>
      <c r="B18" s="694">
        <v>1754.2954089412342</v>
      </c>
      <c r="C18" s="695">
        <v>0.11209036735958</v>
      </c>
      <c r="D18" s="697">
        <v>0.44673823286540065</v>
      </c>
      <c r="E18" s="694">
        <v>1958.2989298780774</v>
      </c>
      <c r="F18" s="695">
        <v>0.16505708559064125</v>
      </c>
      <c r="G18" s="697">
        <v>0.36641278938239946</v>
      </c>
      <c r="H18" s="698">
        <v>1719.4725595989096</v>
      </c>
      <c r="I18" s="695">
        <v>4.0892471835472066E-2</v>
      </c>
      <c r="J18" s="697">
        <v>0.53963800904977366</v>
      </c>
      <c r="K18" s="698">
        <v>1447.2979098215053</v>
      </c>
      <c r="L18" s="695">
        <v>0.15468096278956833</v>
      </c>
      <c r="M18" s="696">
        <v>0.54824869334581483</v>
      </c>
      <c r="N18" s="699" t="s">
        <v>337</v>
      </c>
      <c r="O18" s="695" t="s">
        <v>337</v>
      </c>
      <c r="P18" s="696">
        <v>0.64444444444444449</v>
      </c>
      <c r="Q18" s="699" t="s">
        <v>337</v>
      </c>
      <c r="R18" s="695" t="s">
        <v>337</v>
      </c>
      <c r="S18" s="697">
        <v>0.62962962962962965</v>
      </c>
      <c r="T18" s="803">
        <v>7.9271887626178886E-2</v>
      </c>
      <c r="U18" s="695">
        <v>0</v>
      </c>
      <c r="V18" s="696">
        <v>0.4468214302396189</v>
      </c>
      <c r="X18" s="842"/>
      <c r="Y18" s="84"/>
      <c r="AA18" s="84"/>
      <c r="AB18" s="84"/>
      <c r="AD18" s="84"/>
      <c r="AE18" s="84"/>
      <c r="AR18"/>
      <c r="AS18"/>
      <c r="AU18"/>
      <c r="AV18"/>
      <c r="AX18"/>
      <c r="AY18"/>
      <c r="BA18"/>
      <c r="BB18"/>
      <c r="BD18"/>
      <c r="BE18"/>
      <c r="BG18"/>
      <c r="BH18"/>
    </row>
    <row r="19" spans="1:60" x14ac:dyDescent="0.25">
      <c r="A19" s="84"/>
      <c r="B19" s="84"/>
      <c r="C19" s="84"/>
      <c r="D19" s="84"/>
      <c r="E19" s="84"/>
      <c r="F19" s="84"/>
      <c r="G19" s="84"/>
      <c r="H19" s="84"/>
      <c r="I19" s="84"/>
      <c r="J19" s="84"/>
      <c r="K19" s="84"/>
      <c r="L19" s="84"/>
      <c r="O19" s="84"/>
      <c r="P19" s="84"/>
      <c r="R19" s="84"/>
      <c r="S19" s="84"/>
      <c r="U19" s="84"/>
      <c r="V19" s="84"/>
      <c r="X19" s="84"/>
      <c r="Y19" s="84"/>
      <c r="AA19" s="84"/>
      <c r="AB19" s="84"/>
      <c r="AD19" s="84"/>
      <c r="AE19" s="84"/>
      <c r="AR19"/>
      <c r="AS19"/>
      <c r="AU19"/>
      <c r="AV19"/>
      <c r="AX19"/>
      <c r="AY19"/>
      <c r="BA19"/>
      <c r="BB19"/>
      <c r="BD19"/>
      <c r="BE19"/>
      <c r="BG19"/>
      <c r="BH19"/>
    </row>
    <row r="20" spans="1:60" s="842" customFormat="1" x14ac:dyDescent="0.25"/>
    <row r="21" spans="1:60" x14ac:dyDescent="0.25">
      <c r="A21" s="88"/>
      <c r="B21" s="84"/>
      <c r="C21" s="84"/>
      <c r="D21" s="84"/>
      <c r="E21" s="84"/>
      <c r="F21" s="84"/>
      <c r="G21" s="84"/>
      <c r="H21" s="84"/>
      <c r="I21" s="84"/>
      <c r="J21" s="84"/>
      <c r="K21" s="84"/>
      <c r="L21" s="84"/>
      <c r="O21" s="84"/>
      <c r="P21" s="84"/>
      <c r="R21" s="84"/>
      <c r="S21" s="84"/>
      <c r="U21" s="84"/>
      <c r="V21" s="84"/>
      <c r="X21" s="84"/>
      <c r="Y21" s="84"/>
      <c r="AA21" s="84"/>
      <c r="AB21" s="84"/>
      <c r="AD21" s="84"/>
      <c r="AE21" s="84"/>
      <c r="AR21"/>
      <c r="AS21"/>
      <c r="AU21"/>
      <c r="AV21"/>
      <c r="AX21"/>
      <c r="AY21"/>
      <c r="BA21"/>
      <c r="BB21"/>
      <c r="BD21"/>
      <c r="BE21"/>
      <c r="BG21"/>
      <c r="BH21"/>
    </row>
    <row r="22" spans="1:60" x14ac:dyDescent="0.25">
      <c r="A22" s="84"/>
      <c r="B22" s="84"/>
      <c r="C22" s="84"/>
      <c r="D22" s="84"/>
      <c r="E22" s="84"/>
      <c r="F22" s="84"/>
      <c r="G22" s="84"/>
      <c r="H22" s="84"/>
      <c r="I22" s="84"/>
      <c r="J22" s="84"/>
      <c r="K22" s="84"/>
      <c r="L22" s="84"/>
      <c r="O22" s="84"/>
      <c r="P22" s="84"/>
      <c r="R22" s="84"/>
      <c r="S22" s="84"/>
      <c r="U22" s="84"/>
      <c r="V22" s="84"/>
      <c r="X22" s="84"/>
      <c r="Y22" s="84"/>
      <c r="AA22" s="84"/>
      <c r="AB22" s="84"/>
      <c r="AD22" s="84"/>
      <c r="AE22" s="84"/>
      <c r="AR22"/>
      <c r="AS22"/>
      <c r="AU22"/>
      <c r="AV22"/>
      <c r="AX22"/>
      <c r="AY22"/>
      <c r="BA22"/>
      <c r="BB22"/>
      <c r="BD22"/>
      <c r="BE22"/>
      <c r="BG22"/>
      <c r="BH22"/>
    </row>
    <row r="23" spans="1:60" x14ac:dyDescent="0.25">
      <c r="A23" s="84"/>
      <c r="B23" s="84"/>
      <c r="C23" s="84"/>
      <c r="D23" s="84"/>
      <c r="E23" s="84"/>
      <c r="F23" s="84"/>
      <c r="G23" s="84"/>
      <c r="H23" s="84"/>
      <c r="I23" s="84"/>
      <c r="J23" s="84"/>
      <c r="K23" s="84"/>
      <c r="L23" s="84"/>
      <c r="O23" s="84"/>
      <c r="P23" s="84"/>
      <c r="R23" s="84"/>
      <c r="S23" s="84"/>
      <c r="U23" s="84"/>
      <c r="V23" s="84"/>
      <c r="X23" s="84"/>
      <c r="Y23" s="84"/>
      <c r="AA23" s="84"/>
      <c r="AB23" s="84"/>
      <c r="AD23" s="84"/>
      <c r="AE23" s="84"/>
      <c r="AR23"/>
      <c r="AS23"/>
      <c r="AU23"/>
      <c r="AV23"/>
      <c r="AX23"/>
      <c r="AY23"/>
      <c r="BA23"/>
      <c r="BB23"/>
      <c r="BD23"/>
      <c r="BE23"/>
      <c r="BG23"/>
      <c r="BH23"/>
    </row>
    <row r="24" spans="1:60" x14ac:dyDescent="0.25">
      <c r="A24" s="84"/>
      <c r="B24" s="84"/>
      <c r="C24" s="84"/>
      <c r="D24" s="84"/>
      <c r="E24" s="84"/>
      <c r="F24" s="84"/>
      <c r="G24" s="84"/>
      <c r="H24" s="84"/>
      <c r="I24" s="84"/>
      <c r="J24" s="84"/>
      <c r="K24" s="84"/>
      <c r="L24" s="84"/>
      <c r="O24" s="84"/>
      <c r="P24" s="84"/>
      <c r="R24" s="84"/>
      <c r="S24" s="84"/>
      <c r="U24" s="84"/>
      <c r="V24" s="84"/>
      <c r="X24" s="84"/>
      <c r="Y24" s="84"/>
      <c r="AA24" s="84"/>
      <c r="AB24" s="84"/>
      <c r="AD24" s="84"/>
      <c r="AE24" s="84"/>
      <c r="AR24"/>
      <c r="AS24"/>
      <c r="AU24"/>
      <c r="AV24"/>
      <c r="AX24"/>
      <c r="AY24"/>
      <c r="BA24"/>
      <c r="BB24"/>
      <c r="BD24"/>
      <c r="BE24"/>
      <c r="BG24"/>
      <c r="BH24"/>
    </row>
    <row r="25" spans="1:60" x14ac:dyDescent="0.25">
      <c r="A25" s="84"/>
      <c r="B25" s="84"/>
      <c r="C25" s="84"/>
      <c r="D25" s="84"/>
      <c r="E25" s="84"/>
      <c r="F25" s="84"/>
      <c r="G25" s="84"/>
      <c r="H25" s="84"/>
      <c r="I25" s="84"/>
      <c r="J25" s="84"/>
      <c r="K25" s="84"/>
      <c r="L25" s="84"/>
      <c r="O25" s="84"/>
      <c r="P25" s="84"/>
      <c r="R25" s="84"/>
      <c r="S25" s="84"/>
      <c r="U25" s="84"/>
      <c r="V25" s="84"/>
      <c r="X25" s="84"/>
      <c r="Y25" s="84"/>
      <c r="AA25" s="84"/>
      <c r="AB25" s="84"/>
      <c r="AD25" s="84"/>
      <c r="AE25" s="84"/>
      <c r="AR25"/>
      <c r="AS25"/>
      <c r="AU25"/>
      <c r="AV25"/>
      <c r="AX25"/>
      <c r="AY25"/>
      <c r="BA25"/>
      <c r="BB25"/>
      <c r="BD25"/>
      <c r="BE25"/>
      <c r="BG25"/>
      <c r="BH25"/>
    </row>
    <row r="26" spans="1:60" x14ac:dyDescent="0.25">
      <c r="A26" s="84"/>
      <c r="B26" s="84"/>
      <c r="C26" s="84"/>
      <c r="D26" s="84"/>
      <c r="E26" s="84"/>
      <c r="F26" s="84"/>
      <c r="G26" s="84"/>
      <c r="H26" s="84"/>
      <c r="I26" s="84"/>
      <c r="J26" s="84"/>
      <c r="K26" s="84"/>
      <c r="L26" s="84"/>
      <c r="M26" s="84"/>
      <c r="O26" s="84"/>
      <c r="P26" s="84"/>
      <c r="R26" s="84"/>
      <c r="S26" s="84"/>
      <c r="U26" s="84"/>
      <c r="V26" s="84"/>
      <c r="AR26"/>
      <c r="AS26"/>
      <c r="AU26"/>
      <c r="AV26"/>
      <c r="AX26"/>
      <c r="AY26"/>
      <c r="BA26"/>
      <c r="BB26"/>
      <c r="BD26"/>
      <c r="BE26"/>
      <c r="BG26"/>
      <c r="BH26"/>
    </row>
    <row r="27" spans="1:60" x14ac:dyDescent="0.25">
      <c r="A27" s="84"/>
      <c r="B27" s="84"/>
      <c r="C27" s="84"/>
      <c r="D27" s="84"/>
      <c r="E27" s="84"/>
      <c r="F27" s="84"/>
      <c r="G27" s="84"/>
      <c r="H27" s="84"/>
      <c r="I27" s="84"/>
      <c r="J27" s="84"/>
      <c r="K27" s="84"/>
      <c r="L27" s="84"/>
      <c r="M27" s="84"/>
      <c r="O27" s="84"/>
      <c r="P27" s="84"/>
      <c r="R27" s="84"/>
      <c r="S27" s="84"/>
      <c r="U27" s="84"/>
      <c r="V27" s="84"/>
      <c r="AR27"/>
      <c r="AS27"/>
      <c r="AU27"/>
      <c r="AV27"/>
      <c r="AX27"/>
      <c r="AY27"/>
      <c r="BA27"/>
      <c r="BB27"/>
      <c r="BD27"/>
      <c r="BE27"/>
      <c r="BG27"/>
      <c r="BH27"/>
    </row>
    <row r="28" spans="1:60" x14ac:dyDescent="0.25">
      <c r="A28" s="842"/>
      <c r="B28" s="84"/>
      <c r="C28" s="84"/>
      <c r="F28" s="84"/>
      <c r="G28" s="84"/>
      <c r="I28" s="84"/>
      <c r="J28" s="84"/>
      <c r="L28" s="84"/>
      <c r="M28" s="84"/>
      <c r="O28" s="84"/>
      <c r="P28" s="84"/>
      <c r="R28" s="84"/>
      <c r="S28" s="84"/>
      <c r="U28" s="84"/>
      <c r="V28" s="84"/>
      <c r="AR28"/>
      <c r="AS28"/>
      <c r="AU28"/>
      <c r="AV28"/>
      <c r="AX28"/>
      <c r="AY28"/>
      <c r="BA28"/>
      <c r="BB28"/>
      <c r="BD28"/>
      <c r="BE28"/>
      <c r="BG28"/>
      <c r="BH28"/>
    </row>
    <row r="29" spans="1:60" x14ac:dyDescent="0.25">
      <c r="A29" s="842"/>
      <c r="B29" s="84"/>
      <c r="C29" s="84"/>
      <c r="F29" s="84"/>
      <c r="G29" s="84"/>
      <c r="I29" s="84"/>
      <c r="J29" s="84"/>
      <c r="L29" s="84"/>
      <c r="M29" s="84"/>
      <c r="O29" s="84"/>
      <c r="P29" s="84"/>
      <c r="R29" s="84"/>
      <c r="S29" s="84"/>
      <c r="U29" s="84"/>
      <c r="V29" s="84"/>
      <c r="AR29"/>
      <c r="AS29"/>
      <c r="AU29"/>
      <c r="AV29"/>
      <c r="AX29"/>
      <c r="AY29"/>
      <c r="BA29"/>
      <c r="BB29"/>
      <c r="BD29"/>
      <c r="BE29"/>
      <c r="BG29"/>
      <c r="BH29"/>
    </row>
    <row r="30" spans="1:60" x14ac:dyDescent="0.25">
      <c r="A30" s="842"/>
      <c r="B30" s="84"/>
      <c r="C30" s="84"/>
      <c r="F30" s="84"/>
      <c r="G30" s="84"/>
      <c r="I30" s="84"/>
      <c r="J30" s="84"/>
      <c r="L30" s="84"/>
      <c r="M30" s="84"/>
      <c r="O30" s="84"/>
      <c r="P30" s="84"/>
      <c r="R30" s="84"/>
      <c r="S30" s="84"/>
      <c r="U30" s="84"/>
      <c r="V30" s="84"/>
      <c r="AR30"/>
      <c r="AS30"/>
      <c r="AU30"/>
      <c r="AV30"/>
      <c r="AX30"/>
      <c r="AY30"/>
      <c r="BA30"/>
      <c r="BB30"/>
      <c r="BD30"/>
      <c r="BE30"/>
      <c r="BG30"/>
      <c r="BH30"/>
    </row>
    <row r="31" spans="1:60" x14ac:dyDescent="0.25">
      <c r="A31" s="842"/>
      <c r="B31" s="84"/>
      <c r="C31" s="84"/>
      <c r="F31" s="84"/>
      <c r="G31" s="84"/>
      <c r="I31" s="84"/>
      <c r="J31" s="84"/>
      <c r="L31" s="84"/>
      <c r="M31" s="84"/>
      <c r="O31" s="84"/>
      <c r="P31" s="84"/>
      <c r="R31" s="84"/>
      <c r="S31" s="84"/>
      <c r="U31" s="84"/>
      <c r="V31" s="84"/>
      <c r="AR31"/>
      <c r="AS31"/>
      <c r="AU31"/>
      <c r="AV31"/>
      <c r="AX31"/>
      <c r="AY31"/>
      <c r="BA31"/>
      <c r="BB31"/>
      <c r="BD31"/>
      <c r="BE31"/>
      <c r="BG31"/>
      <c r="BH31"/>
    </row>
    <row r="32" spans="1:60" x14ac:dyDescent="0.25">
      <c r="A32" s="84"/>
      <c r="B32" s="84"/>
      <c r="C32" s="84"/>
      <c r="F32" s="84"/>
      <c r="G32" s="84"/>
      <c r="I32" s="84"/>
      <c r="J32" s="84"/>
      <c r="L32" s="84"/>
      <c r="M32" s="84"/>
      <c r="O32" s="84"/>
      <c r="P32" s="84"/>
      <c r="R32" s="84"/>
      <c r="S32" s="84"/>
      <c r="U32" s="84"/>
      <c r="V32" s="84"/>
      <c r="AR32"/>
      <c r="AS32"/>
      <c r="AU32"/>
      <c r="AV32"/>
      <c r="AX32"/>
      <c r="AY32"/>
      <c r="BA32"/>
      <c r="BB32"/>
      <c r="BD32"/>
      <c r="BE32"/>
      <c r="BG32"/>
      <c r="BH32"/>
    </row>
    <row r="33" spans="1:75" x14ac:dyDescent="0.25">
      <c r="A33" s="84"/>
      <c r="B33" s="84"/>
      <c r="C33" s="84"/>
      <c r="F33" s="84"/>
      <c r="G33" s="84"/>
      <c r="I33" s="84"/>
      <c r="J33" s="84"/>
      <c r="L33" s="84"/>
      <c r="M33" s="84"/>
      <c r="O33" s="84"/>
      <c r="P33" s="84"/>
      <c r="R33" s="84"/>
      <c r="S33" s="84"/>
      <c r="U33" s="84"/>
      <c r="V33" s="84"/>
      <c r="AR33"/>
      <c r="AS33"/>
      <c r="AU33"/>
      <c r="AV33"/>
      <c r="AX33"/>
      <c r="AY33"/>
      <c r="BA33"/>
      <c r="BB33"/>
      <c r="BD33"/>
      <c r="BE33"/>
      <c r="BG33"/>
      <c r="BH33"/>
    </row>
    <row r="34" spans="1:75" x14ac:dyDescent="0.25">
      <c r="A34" s="84"/>
      <c r="B34" s="84"/>
      <c r="C34" s="84"/>
      <c r="F34" s="84"/>
      <c r="G34" s="84"/>
      <c r="I34" s="84"/>
      <c r="J34" s="84"/>
      <c r="L34" s="84"/>
      <c r="M34" s="84"/>
      <c r="O34" s="84"/>
      <c r="P34" s="84"/>
      <c r="R34" s="84"/>
      <c r="S34" s="84"/>
      <c r="U34" s="84"/>
      <c r="V34" s="84"/>
      <c r="AR34"/>
      <c r="AS34"/>
      <c r="AU34"/>
      <c r="AV34"/>
      <c r="AX34"/>
      <c r="AY34"/>
      <c r="BA34"/>
      <c r="BB34"/>
      <c r="BD34"/>
      <c r="BE34"/>
      <c r="BG34"/>
      <c r="BH34"/>
    </row>
    <row r="35" spans="1:75" x14ac:dyDescent="0.25">
      <c r="A35" s="84"/>
      <c r="B35" s="84"/>
      <c r="C35" s="84"/>
      <c r="F35" s="84"/>
      <c r="G35" s="84"/>
      <c r="I35" s="84"/>
      <c r="J35" s="84"/>
      <c r="L35" s="84"/>
      <c r="M35" s="84"/>
      <c r="O35" s="84"/>
      <c r="P35" s="84"/>
      <c r="R35" s="84"/>
      <c r="S35" s="84"/>
      <c r="U35" s="84"/>
      <c r="V35" s="84"/>
      <c r="AR35"/>
      <c r="AS35"/>
      <c r="AU35"/>
      <c r="AV35"/>
      <c r="AX35"/>
      <c r="AY35"/>
      <c r="BA35"/>
      <c r="BB35"/>
      <c r="BD35"/>
      <c r="BE35"/>
      <c r="BG35"/>
      <c r="BH35"/>
    </row>
    <row r="36" spans="1:75" x14ac:dyDescent="0.25">
      <c r="A36" s="84"/>
      <c r="B36" s="84"/>
      <c r="C36" s="84"/>
      <c r="F36" s="84"/>
      <c r="G36" s="84"/>
      <c r="I36" s="84"/>
      <c r="J36" s="84"/>
      <c r="L36" s="84"/>
      <c r="M36" s="84"/>
      <c r="O36" s="84"/>
      <c r="P36" s="84"/>
      <c r="R36" s="84"/>
      <c r="S36" s="84"/>
      <c r="U36" s="84"/>
      <c r="V36" s="84"/>
      <c r="AR36"/>
      <c r="AS36"/>
      <c r="AU36"/>
      <c r="AV36"/>
      <c r="AX36"/>
      <c r="AY36"/>
      <c r="BA36"/>
      <c r="BB36"/>
      <c r="BD36"/>
      <c r="BE36"/>
      <c r="BG36"/>
      <c r="BH36"/>
    </row>
    <row r="37" spans="1:75" x14ac:dyDescent="0.25">
      <c r="AQ37">
        <v>343.44999999999993</v>
      </c>
      <c r="AR37" s="84">
        <v>100.15</v>
      </c>
      <c r="AS37" s="84">
        <v>32.520000000000003</v>
      </c>
      <c r="AT37">
        <v>52.23</v>
      </c>
      <c r="AU37" s="84">
        <v>2.5</v>
      </c>
      <c r="AV37" s="84">
        <v>3.75</v>
      </c>
      <c r="AX37" s="86" t="s">
        <v>637</v>
      </c>
      <c r="AY37" s="354">
        <v>238.7999999999999</v>
      </c>
      <c r="AZ37" s="354">
        <v>121.39999999999998</v>
      </c>
      <c r="BA37" s="354">
        <v>55.28</v>
      </c>
      <c r="BB37" s="354">
        <v>32.11</v>
      </c>
      <c r="BC37" s="563">
        <v>4.75</v>
      </c>
      <c r="BD37" s="354">
        <v>2</v>
      </c>
      <c r="BG37" s="84" t="s">
        <v>637</v>
      </c>
      <c r="BH37" s="84">
        <v>88.2</v>
      </c>
      <c r="BI37">
        <v>40.70000000000001</v>
      </c>
      <c r="BJ37">
        <v>24.66</v>
      </c>
      <c r="BK37">
        <v>14.9</v>
      </c>
      <c r="BL37">
        <v>3.25</v>
      </c>
      <c r="BM37">
        <v>21.4</v>
      </c>
      <c r="BN37">
        <v>45.849999999999994</v>
      </c>
      <c r="BP37" t="s">
        <v>636</v>
      </c>
      <c r="BQ37">
        <v>12.45</v>
      </c>
      <c r="BR37">
        <v>6.75</v>
      </c>
      <c r="BS37">
        <v>2.0499999999999998</v>
      </c>
      <c r="BT37">
        <v>2.5</v>
      </c>
      <c r="BU37">
        <v>0</v>
      </c>
      <c r="BV37">
        <v>1</v>
      </c>
      <c r="BW37">
        <v>19.2</v>
      </c>
    </row>
    <row r="38" spans="1:75" x14ac:dyDescent="0.25">
      <c r="AQ38">
        <v>101.625</v>
      </c>
      <c r="AR38" s="84">
        <v>56.800000000000018</v>
      </c>
      <c r="AS38" s="84">
        <v>18.899999999999999</v>
      </c>
      <c r="AT38">
        <v>41.35</v>
      </c>
      <c r="AU38" s="84">
        <v>3.5</v>
      </c>
      <c r="AV38" s="84">
        <v>0</v>
      </c>
      <c r="AX38" s="86" t="s">
        <v>638</v>
      </c>
      <c r="AY38" s="354">
        <v>343.44999999999993</v>
      </c>
      <c r="AZ38" s="354">
        <v>100.15</v>
      </c>
      <c r="BA38" s="354">
        <v>32.520000000000003</v>
      </c>
      <c r="BB38" s="354">
        <v>52.23</v>
      </c>
      <c r="BC38" s="354">
        <v>2.5</v>
      </c>
      <c r="BD38" s="354">
        <v>3.75</v>
      </c>
      <c r="BG38" s="84" t="s">
        <v>638</v>
      </c>
      <c r="BH38" s="84">
        <v>165.40000000000003</v>
      </c>
      <c r="BI38">
        <v>39.450000000000003</v>
      </c>
      <c r="BJ38">
        <v>21.47</v>
      </c>
      <c r="BK38">
        <v>31.33</v>
      </c>
      <c r="BL38">
        <v>2.25</v>
      </c>
      <c r="BM38">
        <v>11.3</v>
      </c>
      <c r="BN38">
        <v>0</v>
      </c>
      <c r="BP38" t="s">
        <v>637</v>
      </c>
      <c r="BQ38">
        <v>150.59999999999991</v>
      </c>
      <c r="BR38">
        <v>80.69999999999996</v>
      </c>
      <c r="BS38">
        <v>30.62</v>
      </c>
      <c r="BT38">
        <v>17.21</v>
      </c>
      <c r="BU38">
        <v>1.5</v>
      </c>
      <c r="BV38">
        <v>1</v>
      </c>
      <c r="BW38">
        <v>279.12999999999982</v>
      </c>
    </row>
    <row r="39" spans="1:75" x14ac:dyDescent="0.25">
      <c r="AQ39">
        <v>0</v>
      </c>
      <c r="AR39" s="84">
        <v>87.850000000000009</v>
      </c>
      <c r="AS39" s="84">
        <v>0</v>
      </c>
      <c r="AT39">
        <v>0</v>
      </c>
      <c r="AU39" s="84">
        <v>0</v>
      </c>
      <c r="AV39" s="84">
        <v>0</v>
      </c>
      <c r="AX39" s="86" t="s">
        <v>639</v>
      </c>
      <c r="AY39" s="354">
        <v>101.625</v>
      </c>
      <c r="AZ39" s="354">
        <v>56.800000000000018</v>
      </c>
      <c r="BA39" s="354">
        <v>18.899999999999999</v>
      </c>
      <c r="BB39" s="354">
        <v>41.35</v>
      </c>
      <c r="BC39" s="354">
        <v>3.5</v>
      </c>
      <c r="BD39" s="354">
        <v>0</v>
      </c>
      <c r="BG39" s="84" t="s">
        <v>639</v>
      </c>
      <c r="BH39" s="84">
        <v>57.474999999999994</v>
      </c>
      <c r="BI39">
        <v>23.749999999999996</v>
      </c>
      <c r="BJ39">
        <v>11.75</v>
      </c>
      <c r="BK39">
        <v>24.05</v>
      </c>
      <c r="BL39">
        <v>1.25</v>
      </c>
      <c r="BM39">
        <v>0</v>
      </c>
      <c r="BN39">
        <v>168.46</v>
      </c>
      <c r="BP39" t="s">
        <v>638</v>
      </c>
      <c r="BQ39">
        <v>178.0499999999999</v>
      </c>
      <c r="BR39">
        <v>60.7</v>
      </c>
      <c r="BS39">
        <v>11.050000000000004</v>
      </c>
      <c r="BT39">
        <v>20.9</v>
      </c>
      <c r="BU39">
        <v>0.25</v>
      </c>
      <c r="BV39">
        <v>0.5</v>
      </c>
      <c r="BW39">
        <v>270.69999999999987</v>
      </c>
    </row>
    <row r="40" spans="1:75" x14ac:dyDescent="0.25">
      <c r="AX40" s="86" t="s">
        <v>21582</v>
      </c>
      <c r="AY40" s="354">
        <v>0</v>
      </c>
      <c r="AZ40" s="564">
        <v>87.850000000000009</v>
      </c>
      <c r="BA40" s="354">
        <v>0</v>
      </c>
      <c r="BB40" s="354">
        <v>0</v>
      </c>
      <c r="BC40" s="354">
        <v>0</v>
      </c>
      <c r="BD40" s="354">
        <v>0</v>
      </c>
      <c r="BG40" s="84" t="s">
        <v>21582</v>
      </c>
      <c r="BH40" s="84">
        <v>0</v>
      </c>
      <c r="BI40">
        <v>30.149999999999991</v>
      </c>
      <c r="BJ40">
        <v>0</v>
      </c>
      <c r="BK40">
        <v>0</v>
      </c>
      <c r="BL40">
        <v>0</v>
      </c>
      <c r="BM40">
        <v>0</v>
      </c>
      <c r="BN40">
        <v>257.65000000000003</v>
      </c>
      <c r="BP40" t="s">
        <v>639</v>
      </c>
      <c r="BQ40">
        <v>44.150000000000006</v>
      </c>
      <c r="BR40">
        <v>33.050000000000026</v>
      </c>
      <c r="BS40">
        <v>7.1499999999999986</v>
      </c>
      <c r="BT40">
        <v>17.3</v>
      </c>
      <c r="BU40">
        <v>2.25</v>
      </c>
      <c r="BV40">
        <v>0</v>
      </c>
      <c r="BW40">
        <v>101.65000000000002</v>
      </c>
    </row>
    <row r="41" spans="1:75" x14ac:dyDescent="0.25">
      <c r="AX41" s="84" t="s">
        <v>1</v>
      </c>
      <c r="AY41" s="84">
        <v>1430.9870000000001</v>
      </c>
      <c r="AZ41">
        <v>817.2</v>
      </c>
      <c r="BA41" s="84">
        <v>393.26</v>
      </c>
      <c r="BB41" s="84">
        <v>367.19000000000005</v>
      </c>
      <c r="BC41">
        <v>70.55</v>
      </c>
      <c r="BD41" s="84">
        <v>121.95</v>
      </c>
      <c r="BG41" s="84" t="s">
        <v>1</v>
      </c>
      <c r="BH41" s="84">
        <v>692.66</v>
      </c>
      <c r="BI41">
        <v>302.05</v>
      </c>
      <c r="BJ41">
        <v>238.14</v>
      </c>
      <c r="BK41">
        <v>183.43</v>
      </c>
      <c r="BL41">
        <v>40.4</v>
      </c>
      <c r="BM41">
        <v>1</v>
      </c>
      <c r="BN41">
        <v>117.02499999999999</v>
      </c>
      <c r="BP41" t="s">
        <v>21582</v>
      </c>
      <c r="BQ41">
        <v>0</v>
      </c>
      <c r="BR41">
        <v>57.700000000000017</v>
      </c>
      <c r="BS41">
        <v>0</v>
      </c>
      <c r="BT41">
        <v>0</v>
      </c>
      <c r="BU41">
        <v>0</v>
      </c>
      <c r="BV41">
        <v>0</v>
      </c>
      <c r="BW41">
        <v>57.700000000000017</v>
      </c>
    </row>
    <row r="42" spans="1:75" x14ac:dyDescent="0.25">
      <c r="AX42" s="84" t="s">
        <v>659</v>
      </c>
      <c r="AY42" s="84">
        <v>734.66200000000003</v>
      </c>
      <c r="AZ42">
        <v>485.67500000000001</v>
      </c>
      <c r="BA42" s="84">
        <v>282.76</v>
      </c>
      <c r="BB42" s="84">
        <v>239</v>
      </c>
      <c r="BC42">
        <v>59.3</v>
      </c>
      <c r="BD42" s="84">
        <v>115.2</v>
      </c>
      <c r="BG42" s="84" t="s">
        <v>659</v>
      </c>
      <c r="BH42" s="84">
        <v>381.58499999999998</v>
      </c>
      <c r="BI42">
        <v>180.57499999999999</v>
      </c>
      <c r="BJ42">
        <v>178.51</v>
      </c>
      <c r="BK42">
        <v>113.14999999999999</v>
      </c>
      <c r="BL42">
        <v>33.15</v>
      </c>
      <c r="BM42">
        <v>3.25</v>
      </c>
      <c r="BN42">
        <v>30.149999999999991</v>
      </c>
      <c r="BP42" t="s">
        <v>1</v>
      </c>
      <c r="BQ42">
        <v>738.32699999999988</v>
      </c>
      <c r="BR42">
        <v>515.15000000000009</v>
      </c>
      <c r="BS42">
        <v>155.12</v>
      </c>
      <c r="BT42">
        <v>183.76000000000002</v>
      </c>
      <c r="BU42">
        <v>30.15</v>
      </c>
      <c r="BV42">
        <v>63.35</v>
      </c>
      <c r="BW42">
        <v>1661.2070000000001</v>
      </c>
    </row>
    <row r="43" spans="1:75" x14ac:dyDescent="0.25">
      <c r="AX43" s="84" t="s">
        <v>660</v>
      </c>
      <c r="AY43" s="84">
        <v>696.32499999999982</v>
      </c>
      <c r="AZ43">
        <v>331.52500000000003</v>
      </c>
      <c r="BA43" s="84">
        <v>110.5</v>
      </c>
      <c r="BB43" s="84">
        <v>128.19</v>
      </c>
      <c r="BC43">
        <v>11.25</v>
      </c>
      <c r="BD43" s="84">
        <v>6.75</v>
      </c>
      <c r="BG43" s="84" t="s">
        <v>660</v>
      </c>
      <c r="BH43" s="84">
        <v>311.07500000000005</v>
      </c>
      <c r="BI43">
        <v>121.47499999999999</v>
      </c>
      <c r="BJ43">
        <v>59.629999999999995</v>
      </c>
      <c r="BK43">
        <v>70.28</v>
      </c>
      <c r="BL43">
        <v>7.25</v>
      </c>
      <c r="BM43">
        <v>0</v>
      </c>
      <c r="BN43">
        <v>1492.88</v>
      </c>
      <c r="BP43" t="s">
        <v>659</v>
      </c>
      <c r="BQ43">
        <v>353.07700000000006</v>
      </c>
      <c r="BR43">
        <v>305.10000000000008</v>
      </c>
      <c r="BS43">
        <v>104.25</v>
      </c>
      <c r="BT43">
        <v>125.85</v>
      </c>
      <c r="BU43">
        <v>26.15</v>
      </c>
      <c r="BV43">
        <v>60.85</v>
      </c>
      <c r="BW43">
        <v>961.67700000000013</v>
      </c>
    </row>
    <row r="44" spans="1:75" x14ac:dyDescent="0.25">
      <c r="BM44">
        <v>0</v>
      </c>
      <c r="BN44">
        <v>934.67</v>
      </c>
      <c r="BP44" t="s">
        <v>660</v>
      </c>
      <c r="BQ44">
        <v>385.24999999999977</v>
      </c>
      <c r="BR44">
        <v>210.05</v>
      </c>
      <c r="BS44">
        <v>50.870000000000005</v>
      </c>
      <c r="BT44">
        <v>57.91</v>
      </c>
      <c r="BU44">
        <v>4</v>
      </c>
      <c r="BV44">
        <v>2.5</v>
      </c>
      <c r="BW44">
        <v>699.52999999999963</v>
      </c>
    </row>
    <row r="45" spans="1:75" x14ac:dyDescent="0.25">
      <c r="BM45">
        <v>58.599999999999994</v>
      </c>
      <c r="BN45">
        <v>558.20999999999992</v>
      </c>
    </row>
    <row r="46" spans="1:75" x14ac:dyDescent="0.25">
      <c r="BM46">
        <v>54.349999999999994</v>
      </c>
    </row>
    <row r="47" spans="1:75" x14ac:dyDescent="0.25">
      <c r="BM47">
        <v>4.25</v>
      </c>
    </row>
  </sheetData>
  <mergeCells count="13">
    <mergeCell ref="T4:V4"/>
    <mergeCell ref="CE2:CG2"/>
    <mergeCell ref="BP2:BR2"/>
    <mergeCell ref="BS2:BU2"/>
    <mergeCell ref="BV2:BX2"/>
    <mergeCell ref="BY2:CA2"/>
    <mergeCell ref="CB2:CD2"/>
    <mergeCell ref="Q4:S4"/>
    <mergeCell ref="B4:D4"/>
    <mergeCell ref="E4:G4"/>
    <mergeCell ref="H4:J4"/>
    <mergeCell ref="K4:M4"/>
    <mergeCell ref="N4:P4"/>
  </mergeCells>
  <conditionalFormatting sqref="AY37:BD40">
    <cfRule type="cellIs" dxfId="1" priority="1" operator="lessThan">
      <formula>5</formula>
    </cfRule>
  </conditionalFormatting>
  <pageMargins left="0.7" right="0.7" top="0.75" bottom="0.75" header="0.3" footer="0.3"/>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P83"/>
  <sheetViews>
    <sheetView zoomScale="70" zoomScaleNormal="70" workbookViewId="0">
      <selection activeCell="H52" sqref="H52:H54"/>
    </sheetView>
  </sheetViews>
  <sheetFormatPr defaultRowHeight="15" x14ac:dyDescent="0.25"/>
  <cols>
    <col min="1" max="1" width="18" customWidth="1"/>
    <col min="2" max="2" width="10" customWidth="1"/>
    <col min="3" max="3" width="10.28515625" customWidth="1"/>
    <col min="4" max="4" width="10.85546875" customWidth="1"/>
    <col min="5" max="5" width="11.85546875" customWidth="1"/>
    <col min="8" max="8" width="13.5703125" customWidth="1"/>
    <col min="9" max="9" width="11.140625" customWidth="1"/>
    <col min="11" max="11" width="10.85546875" customWidth="1"/>
    <col min="12" max="12" width="11.140625" customWidth="1"/>
    <col min="13" max="13" width="16" customWidth="1"/>
    <col min="14" max="14" width="10.42578125" customWidth="1"/>
    <col min="19" max="19" width="11" customWidth="1"/>
    <col min="29" max="29" width="12" customWidth="1"/>
    <col min="32" max="32" width="19.85546875" customWidth="1"/>
    <col min="39" max="39" width="12.85546875" customWidth="1"/>
  </cols>
  <sheetData>
    <row r="1" spans="1:22" s="84" customFormat="1" x14ac:dyDescent="0.25">
      <c r="A1" s="6" t="s">
        <v>21533</v>
      </c>
      <c r="B1" s="6"/>
      <c r="C1" s="6"/>
      <c r="D1" s="6"/>
      <c r="E1" s="6"/>
      <c r="F1" s="6"/>
      <c r="G1" s="6"/>
      <c r="H1" s="6"/>
      <c r="I1" s="6"/>
      <c r="J1" s="6"/>
    </row>
    <row r="2" spans="1:22" s="84" customFormat="1" x14ac:dyDescent="0.25">
      <c r="A2" s="6" t="s">
        <v>21534</v>
      </c>
      <c r="B2" s="6"/>
      <c r="C2" s="6"/>
      <c r="D2" s="6"/>
      <c r="E2" s="6"/>
      <c r="F2" s="6"/>
      <c r="G2" s="6"/>
      <c r="H2" s="6"/>
      <c r="I2" s="6"/>
      <c r="J2" s="6"/>
    </row>
    <row r="3" spans="1:22" s="84" customFormat="1" x14ac:dyDescent="0.25"/>
    <row r="4" spans="1:22" s="84" customFormat="1" ht="21" x14ac:dyDescent="0.35">
      <c r="A4" s="368" t="s">
        <v>686</v>
      </c>
      <c r="B4" s="192"/>
    </row>
    <row r="5" spans="1:22" s="84" customFormat="1" ht="15.75" thickBot="1" x14ac:dyDescent="0.3">
      <c r="A5" s="6" t="s">
        <v>649</v>
      </c>
      <c r="B5" s="6"/>
      <c r="C5" s="6"/>
    </row>
    <row r="6" spans="1:22" s="84" customFormat="1" x14ac:dyDescent="0.25">
      <c r="A6" s="327"/>
      <c r="B6" s="271" t="s">
        <v>645</v>
      </c>
      <c r="C6" s="272"/>
      <c r="D6" s="272"/>
      <c r="E6" s="272"/>
      <c r="F6" s="272"/>
      <c r="G6" s="272"/>
      <c r="H6" s="273"/>
      <c r="I6" s="271" t="s">
        <v>646</v>
      </c>
      <c r="J6" s="272"/>
      <c r="K6" s="272"/>
      <c r="L6" s="272"/>
      <c r="M6" s="272"/>
      <c r="N6" s="272"/>
      <c r="O6" s="273"/>
      <c r="P6" s="271" t="s">
        <v>647</v>
      </c>
      <c r="Q6" s="272"/>
      <c r="R6" s="272"/>
      <c r="S6" s="272"/>
      <c r="T6" s="272"/>
      <c r="U6" s="272"/>
      <c r="V6" s="273"/>
    </row>
    <row r="7" spans="1:22" s="84" customFormat="1" ht="30" x14ac:dyDescent="0.25">
      <c r="A7" s="328"/>
      <c r="B7" s="275" t="s">
        <v>630</v>
      </c>
      <c r="C7" s="48" t="s">
        <v>640</v>
      </c>
      <c r="D7" s="48" t="s">
        <v>641</v>
      </c>
      <c r="E7" s="48" t="s">
        <v>642</v>
      </c>
      <c r="F7" s="48" t="s">
        <v>643</v>
      </c>
      <c r="G7" s="48" t="s">
        <v>644</v>
      </c>
      <c r="H7" s="276" t="s">
        <v>648</v>
      </c>
      <c r="I7" s="275" t="s">
        <v>630</v>
      </c>
      <c r="J7" s="48" t="s">
        <v>640</v>
      </c>
      <c r="K7" s="48" t="s">
        <v>641</v>
      </c>
      <c r="L7" s="48" t="s">
        <v>642</v>
      </c>
      <c r="M7" s="48" t="s">
        <v>643</v>
      </c>
      <c r="N7" s="48" t="s">
        <v>644</v>
      </c>
      <c r="O7" s="276" t="s">
        <v>648</v>
      </c>
      <c r="P7" s="275" t="s">
        <v>630</v>
      </c>
      <c r="Q7" s="48" t="s">
        <v>640</v>
      </c>
      <c r="R7" s="48" t="s">
        <v>641</v>
      </c>
      <c r="S7" s="48" t="s">
        <v>642</v>
      </c>
      <c r="T7" s="48" t="s">
        <v>643</v>
      </c>
      <c r="U7" s="48" t="s">
        <v>644</v>
      </c>
      <c r="V7" s="276" t="s">
        <v>648</v>
      </c>
    </row>
    <row r="8" spans="1:22" s="84" customFormat="1" x14ac:dyDescent="0.25">
      <c r="A8" s="328" t="s">
        <v>631</v>
      </c>
      <c r="B8" s="294">
        <v>2957</v>
      </c>
      <c r="C8" s="270">
        <v>3583</v>
      </c>
      <c r="D8" s="270">
        <v>2442</v>
      </c>
      <c r="E8" s="270">
        <v>2627</v>
      </c>
      <c r="F8" s="270">
        <v>1778</v>
      </c>
      <c r="G8" s="270">
        <v>1959</v>
      </c>
      <c r="H8" s="321">
        <f>STDEV(B8:G8)</f>
        <v>662.60747555899729</v>
      </c>
      <c r="I8" s="320">
        <v>2944</v>
      </c>
      <c r="J8" s="270">
        <v>3189</v>
      </c>
      <c r="K8" s="270">
        <v>2301</v>
      </c>
      <c r="L8" s="270">
        <v>2270</v>
      </c>
      <c r="M8" s="270">
        <v>1731</v>
      </c>
      <c r="N8" s="270">
        <v>2161</v>
      </c>
      <c r="O8" s="321">
        <f>STDEV(I8:N8)</f>
        <v>537.29644207519846</v>
      </c>
      <c r="P8" s="294">
        <v>2963</v>
      </c>
      <c r="Q8" s="270">
        <v>3680</v>
      </c>
      <c r="R8" s="270">
        <v>2593</v>
      </c>
      <c r="S8" s="270">
        <v>2714</v>
      </c>
      <c r="T8" s="270">
        <v>1799</v>
      </c>
      <c r="U8" s="270">
        <v>1840</v>
      </c>
      <c r="V8" s="321">
        <f>STDEV(P8:U8)</f>
        <v>711.39227340945104</v>
      </c>
    </row>
    <row r="9" spans="1:22" s="84" customFormat="1" x14ac:dyDescent="0.25">
      <c r="A9" s="328" t="s">
        <v>632</v>
      </c>
      <c r="B9" s="294">
        <v>1991</v>
      </c>
      <c r="C9" s="270">
        <v>2324</v>
      </c>
      <c r="D9" s="270">
        <v>1746</v>
      </c>
      <c r="E9" s="270">
        <v>1586</v>
      </c>
      <c r="F9" s="270">
        <v>1248</v>
      </c>
      <c r="G9" s="270">
        <v>1440</v>
      </c>
      <c r="H9" s="321">
        <f t="shared" ref="H9:H17" si="0">STDEV(B9:G9)</f>
        <v>389.36756413445636</v>
      </c>
      <c r="I9" s="320">
        <v>1923</v>
      </c>
      <c r="J9" s="270">
        <v>2096</v>
      </c>
      <c r="K9" s="270">
        <v>1559</v>
      </c>
      <c r="L9" s="270">
        <v>1558</v>
      </c>
      <c r="M9" s="270">
        <v>1234</v>
      </c>
      <c r="N9" s="270">
        <v>1442</v>
      </c>
      <c r="O9" s="321">
        <f t="shared" ref="O9:O17" si="1">STDEV(I9:N9)</f>
        <v>317.87397922237483</v>
      </c>
      <c r="P9" s="294">
        <v>2055</v>
      </c>
      <c r="Q9" s="270">
        <v>2431</v>
      </c>
      <c r="R9" s="270">
        <v>2090</v>
      </c>
      <c r="S9" s="270">
        <v>1608</v>
      </c>
      <c r="T9" s="270">
        <v>1277</v>
      </c>
      <c r="U9" s="270">
        <v>1440</v>
      </c>
      <c r="V9" s="321">
        <f t="shared" ref="V9:V17" si="2">STDEV(P9:U9)</f>
        <v>443.97721413003444</v>
      </c>
    </row>
    <row r="10" spans="1:22" s="84" customFormat="1" x14ac:dyDescent="0.25">
      <c r="A10" s="328" t="s">
        <v>633</v>
      </c>
      <c r="B10" s="294">
        <v>1412</v>
      </c>
      <c r="C10" s="270">
        <v>1666</v>
      </c>
      <c r="D10" s="270">
        <v>1295</v>
      </c>
      <c r="E10" s="270">
        <v>1239</v>
      </c>
      <c r="F10" s="270">
        <v>1302</v>
      </c>
      <c r="G10" s="270">
        <v>1126</v>
      </c>
      <c r="H10" s="321">
        <f t="shared" si="0"/>
        <v>184.8924011418533</v>
      </c>
      <c r="I10" s="320">
        <v>1381</v>
      </c>
      <c r="J10" s="270">
        <v>1612</v>
      </c>
      <c r="K10" s="270">
        <v>1252</v>
      </c>
      <c r="L10" s="270">
        <v>1243</v>
      </c>
      <c r="M10" s="270"/>
      <c r="N10" s="270">
        <v>1127</v>
      </c>
      <c r="O10" s="321">
        <f t="shared" si="1"/>
        <v>184.89321242273877</v>
      </c>
      <c r="P10" s="294">
        <v>1461</v>
      </c>
      <c r="Q10" s="270">
        <v>1722</v>
      </c>
      <c r="R10" s="270">
        <v>1378</v>
      </c>
      <c r="S10" s="270">
        <v>1232</v>
      </c>
      <c r="T10" s="270">
        <v>0</v>
      </c>
      <c r="U10" s="270">
        <v>1125</v>
      </c>
      <c r="V10" s="321">
        <f t="shared" si="2"/>
        <v>600.94658664476992</v>
      </c>
    </row>
    <row r="11" spans="1:22" s="84" customFormat="1" x14ac:dyDescent="0.25">
      <c r="A11" s="328" t="s">
        <v>634</v>
      </c>
      <c r="B11" s="294">
        <v>1279</v>
      </c>
      <c r="C11" s="270">
        <v>1644</v>
      </c>
      <c r="D11" s="270"/>
      <c r="E11" s="270">
        <v>978</v>
      </c>
      <c r="F11" s="270">
        <v>1013</v>
      </c>
      <c r="G11" s="270">
        <v>1053</v>
      </c>
      <c r="H11" s="321">
        <f t="shared" si="0"/>
        <v>277.94837650182461</v>
      </c>
      <c r="I11" s="320">
        <v>1246</v>
      </c>
      <c r="J11" s="270">
        <v>1671</v>
      </c>
      <c r="K11" s="270"/>
      <c r="L11" s="270">
        <v>1064</v>
      </c>
      <c r="M11" s="270">
        <v>1013</v>
      </c>
      <c r="N11" s="270">
        <v>1054</v>
      </c>
      <c r="O11" s="321">
        <f t="shared" si="1"/>
        <v>273.07379954876677</v>
      </c>
      <c r="P11" s="294">
        <v>1347</v>
      </c>
      <c r="Q11" s="270">
        <v>1611</v>
      </c>
      <c r="R11" s="270"/>
      <c r="S11" s="270">
        <v>849</v>
      </c>
      <c r="T11" s="270"/>
      <c r="U11" s="270"/>
      <c r="V11" s="321">
        <f t="shared" si="2"/>
        <v>386.94185609726946</v>
      </c>
    </row>
    <row r="12" spans="1:22" s="84" customFormat="1" x14ac:dyDescent="0.25">
      <c r="A12" s="328" t="s">
        <v>635</v>
      </c>
      <c r="B12" s="294">
        <v>1082</v>
      </c>
      <c r="C12" s="270">
        <v>1045</v>
      </c>
      <c r="D12" s="270">
        <v>1106</v>
      </c>
      <c r="E12" s="270"/>
      <c r="F12" s="270"/>
      <c r="G12" s="270"/>
      <c r="H12" s="321">
        <f t="shared" si="0"/>
        <v>30.730007050655445</v>
      </c>
      <c r="I12" s="320">
        <v>1084</v>
      </c>
      <c r="J12" s="270"/>
      <c r="K12" s="270">
        <v>1093</v>
      </c>
      <c r="L12" s="270"/>
      <c r="M12" s="270"/>
      <c r="N12" s="270"/>
      <c r="O12" s="321">
        <f t="shared" si="1"/>
        <v>6.3639610306789276</v>
      </c>
      <c r="P12" s="294">
        <v>1096</v>
      </c>
      <c r="Q12" s="270">
        <v>1050</v>
      </c>
      <c r="R12" s="270">
        <v>1127</v>
      </c>
      <c r="S12" s="270"/>
      <c r="T12" s="270"/>
      <c r="U12" s="270"/>
      <c r="V12" s="321">
        <f t="shared" si="2"/>
        <v>38.742741255621034</v>
      </c>
    </row>
    <row r="13" spans="1:22" s="84" customFormat="1" x14ac:dyDescent="0.25">
      <c r="A13" s="328" t="s">
        <v>636</v>
      </c>
      <c r="B13" s="294">
        <v>3383</v>
      </c>
      <c r="C13" s="270">
        <v>2737</v>
      </c>
      <c r="D13" s="270"/>
      <c r="E13" s="270"/>
      <c r="F13" s="270"/>
      <c r="G13" s="270"/>
      <c r="H13" s="321">
        <f t="shared" si="0"/>
        <v>456.79098064650969</v>
      </c>
      <c r="I13" s="320"/>
      <c r="J13" s="270"/>
      <c r="K13" s="270"/>
      <c r="L13" s="270"/>
      <c r="M13" s="270"/>
      <c r="N13" s="270"/>
      <c r="O13" s="321"/>
      <c r="P13" s="294">
        <v>3383</v>
      </c>
      <c r="Q13" s="270">
        <v>2783</v>
      </c>
      <c r="R13" s="270"/>
      <c r="S13" s="270"/>
      <c r="T13" s="270"/>
      <c r="U13" s="270"/>
      <c r="V13" s="321"/>
    </row>
    <row r="14" spans="1:22" s="84" customFormat="1" x14ac:dyDescent="0.25">
      <c r="A14" s="328" t="s">
        <v>637</v>
      </c>
      <c r="B14" s="294">
        <v>1975</v>
      </c>
      <c r="C14" s="270">
        <v>2029</v>
      </c>
      <c r="D14" s="270">
        <v>1693</v>
      </c>
      <c r="E14" s="270">
        <v>1734</v>
      </c>
      <c r="F14" s="270">
        <v>1609</v>
      </c>
      <c r="G14" s="270"/>
      <c r="H14" s="321">
        <f t="shared" si="0"/>
        <v>183.73350266078313</v>
      </c>
      <c r="I14" s="320">
        <v>2024</v>
      </c>
      <c r="J14" s="270">
        <v>1841</v>
      </c>
      <c r="K14" s="270">
        <v>1714</v>
      </c>
      <c r="L14" s="270">
        <v>1676</v>
      </c>
      <c r="M14" s="270">
        <v>1502</v>
      </c>
      <c r="N14" s="270"/>
      <c r="O14" s="321">
        <f t="shared" si="1"/>
        <v>194.69411906886145</v>
      </c>
      <c r="P14" s="294">
        <v>1946</v>
      </c>
      <c r="Q14" s="270">
        <v>2103</v>
      </c>
      <c r="R14" s="270">
        <v>1683</v>
      </c>
      <c r="S14" s="270">
        <v>1777</v>
      </c>
      <c r="T14" s="270"/>
      <c r="U14" s="270"/>
      <c r="V14" s="321">
        <f t="shared" si="2"/>
        <v>185.71730308904085</v>
      </c>
    </row>
    <row r="15" spans="1:22" s="84" customFormat="1" x14ac:dyDescent="0.25">
      <c r="A15" s="328" t="s">
        <v>638</v>
      </c>
      <c r="B15" s="294">
        <v>1522</v>
      </c>
      <c r="C15" s="270">
        <v>1544</v>
      </c>
      <c r="D15" s="270">
        <v>1696</v>
      </c>
      <c r="E15" s="270">
        <v>1429</v>
      </c>
      <c r="F15" s="270"/>
      <c r="G15" s="270">
        <v>1130</v>
      </c>
      <c r="H15" s="321">
        <f t="shared" si="0"/>
        <v>209.98142775017078</v>
      </c>
      <c r="I15" s="320">
        <v>1467</v>
      </c>
      <c r="J15" s="270">
        <v>1407</v>
      </c>
      <c r="K15" s="270">
        <v>1666</v>
      </c>
      <c r="L15" s="270">
        <v>1277</v>
      </c>
      <c r="M15" s="270"/>
      <c r="N15" s="270">
        <v>1130</v>
      </c>
      <c r="O15" s="321">
        <f t="shared" si="1"/>
        <v>201.71836802829785</v>
      </c>
      <c r="P15" s="294">
        <v>1576</v>
      </c>
      <c r="Q15" s="270">
        <v>1645</v>
      </c>
      <c r="R15" s="270">
        <v>1854</v>
      </c>
      <c r="S15" s="270">
        <v>1625</v>
      </c>
      <c r="T15" s="270"/>
      <c r="U15" s="270"/>
      <c r="V15" s="321">
        <f t="shared" si="2"/>
        <v>122.80336586049532</v>
      </c>
    </row>
    <row r="16" spans="1:22" s="84" customFormat="1" x14ac:dyDescent="0.25">
      <c r="A16" s="328" t="s">
        <v>639</v>
      </c>
      <c r="B16" s="294">
        <v>1251</v>
      </c>
      <c r="C16" s="270">
        <v>1352</v>
      </c>
      <c r="D16" s="270">
        <v>1371</v>
      </c>
      <c r="E16" s="270">
        <v>1101</v>
      </c>
      <c r="F16" s="270">
        <v>1013</v>
      </c>
      <c r="G16" s="270"/>
      <c r="H16" s="321">
        <f t="shared" si="0"/>
        <v>156.65822672301653</v>
      </c>
      <c r="I16" s="320">
        <v>1219</v>
      </c>
      <c r="J16" s="270">
        <v>1219</v>
      </c>
      <c r="K16" s="270">
        <v>1376</v>
      </c>
      <c r="L16" s="270">
        <v>1028</v>
      </c>
      <c r="M16" s="270"/>
      <c r="N16" s="270"/>
      <c r="O16" s="321">
        <f t="shared" si="1"/>
        <v>142.40903529387921</v>
      </c>
      <c r="P16" s="294">
        <v>1298</v>
      </c>
      <c r="Q16" s="270">
        <v>1418</v>
      </c>
      <c r="R16" s="270">
        <v>1355</v>
      </c>
      <c r="S16" s="270">
        <v>1162</v>
      </c>
      <c r="T16" s="270">
        <v>927</v>
      </c>
      <c r="U16" s="270"/>
      <c r="V16" s="321">
        <f t="shared" si="2"/>
        <v>194.93973427703239</v>
      </c>
    </row>
    <row r="17" spans="1:42" s="84" customFormat="1" ht="15.75" thickBot="1" x14ac:dyDescent="0.3">
      <c r="A17" s="329" t="s">
        <v>629</v>
      </c>
      <c r="B17" s="295">
        <v>1797</v>
      </c>
      <c r="C17" s="280">
        <v>2052</v>
      </c>
      <c r="D17" s="280">
        <v>1611</v>
      </c>
      <c r="E17" s="280">
        <v>1493</v>
      </c>
      <c r="F17" s="280">
        <v>1436</v>
      </c>
      <c r="G17" s="280">
        <v>1431</v>
      </c>
      <c r="H17" s="323">
        <f t="shared" si="0"/>
        <v>245.79395164785237</v>
      </c>
      <c r="I17" s="322">
        <v>1614</v>
      </c>
      <c r="J17" s="280">
        <v>1757</v>
      </c>
      <c r="K17" s="280">
        <v>1505</v>
      </c>
      <c r="L17" s="280">
        <v>1353</v>
      </c>
      <c r="M17" s="280">
        <v>1335</v>
      </c>
      <c r="N17" s="280">
        <v>1380</v>
      </c>
      <c r="O17" s="323">
        <f t="shared" si="1"/>
        <v>168.39319067785013</v>
      </c>
      <c r="P17" s="295">
        <v>1966</v>
      </c>
      <c r="Q17" s="280">
        <v>2223</v>
      </c>
      <c r="R17" s="280">
        <v>1762</v>
      </c>
      <c r="S17" s="280">
        <v>1627</v>
      </c>
      <c r="T17" s="280">
        <v>1554</v>
      </c>
      <c r="U17" s="280">
        <v>1481</v>
      </c>
      <c r="V17" s="323">
        <f t="shared" si="2"/>
        <v>280.82266052914321</v>
      </c>
    </row>
    <row r="18" spans="1:42" s="84" customFormat="1" x14ac:dyDescent="0.25"/>
    <row r="20" spans="1:42" x14ac:dyDescent="0.25">
      <c r="A20" s="144" t="s">
        <v>650</v>
      </c>
      <c r="B20" s="144"/>
      <c r="C20" s="144"/>
      <c r="D20" s="144"/>
      <c r="E20" s="144"/>
      <c r="F20" s="144"/>
      <c r="G20" s="144"/>
      <c r="H20" s="144"/>
      <c r="I20" s="144"/>
      <c r="J20" s="144"/>
      <c r="K20" s="144"/>
      <c r="L20" s="84"/>
      <c r="M20" s="84"/>
      <c r="N20" s="84"/>
      <c r="O20" s="84"/>
      <c r="P20" s="84"/>
      <c r="Q20" s="84"/>
      <c r="R20" s="84"/>
      <c r="S20" s="84"/>
      <c r="T20" s="84"/>
      <c r="U20" s="84"/>
      <c r="V20" s="84"/>
      <c r="W20" s="84"/>
      <c r="X20" s="84"/>
      <c r="Y20" s="84"/>
      <c r="Z20" s="84"/>
      <c r="AA20" s="84"/>
      <c r="AB20" s="84"/>
      <c r="AC20" s="84"/>
      <c r="AD20" s="84"/>
      <c r="AE20" s="84"/>
      <c r="AF20" s="84"/>
      <c r="AG20" s="84"/>
      <c r="AH20" s="84"/>
      <c r="AI20" s="84"/>
      <c r="AJ20" s="84"/>
      <c r="AK20" s="84"/>
      <c r="AL20" s="84"/>
      <c r="AM20" s="84"/>
      <c r="AN20" s="84"/>
      <c r="AO20" s="84"/>
      <c r="AP20" s="84"/>
    </row>
    <row r="21" spans="1:42" x14ac:dyDescent="0.25">
      <c r="A21" s="84" t="s">
        <v>651</v>
      </c>
      <c r="B21" s="84"/>
      <c r="C21" s="84"/>
      <c r="D21" s="84"/>
      <c r="E21" s="84"/>
      <c r="F21" s="84"/>
      <c r="G21" s="84"/>
      <c r="H21" s="84"/>
      <c r="I21" s="84"/>
      <c r="J21" s="84"/>
      <c r="K21" s="84" t="s">
        <v>652</v>
      </c>
      <c r="L21" s="84"/>
      <c r="M21" s="84" t="s">
        <v>653</v>
      </c>
      <c r="N21" s="84"/>
      <c r="O21" s="84"/>
      <c r="P21" s="84"/>
      <c r="Q21" s="84"/>
      <c r="R21" s="84"/>
      <c r="S21" s="84"/>
      <c r="T21" s="84" t="s">
        <v>652</v>
      </c>
      <c r="U21" s="84"/>
      <c r="V21" s="84" t="s">
        <v>654</v>
      </c>
      <c r="W21" s="84"/>
      <c r="X21" s="84"/>
      <c r="Y21" s="84"/>
      <c r="Z21" s="84"/>
      <c r="AA21" s="84"/>
      <c r="AB21" s="84"/>
      <c r="AC21" s="84" t="s">
        <v>652</v>
      </c>
      <c r="AD21" s="84"/>
      <c r="AE21" s="84"/>
      <c r="AF21" s="84"/>
      <c r="AG21" s="84"/>
      <c r="AH21" s="84"/>
      <c r="AI21" s="84"/>
      <c r="AJ21" s="84"/>
      <c r="AK21" s="84"/>
      <c r="AL21" s="84"/>
      <c r="AM21" s="84"/>
      <c r="AN21" s="84"/>
      <c r="AO21" s="84"/>
      <c r="AP21" s="84"/>
    </row>
    <row r="22" spans="1:42" ht="102.75" x14ac:dyDescent="0.25">
      <c r="A22" s="330"/>
      <c r="B22" s="331" t="s">
        <v>630</v>
      </c>
      <c r="C22" s="331" t="s">
        <v>640</v>
      </c>
      <c r="D22" s="331" t="s">
        <v>641</v>
      </c>
      <c r="E22" s="331" t="s">
        <v>642</v>
      </c>
      <c r="F22" s="331" t="s">
        <v>643</v>
      </c>
      <c r="G22" s="331" t="s">
        <v>644</v>
      </c>
      <c r="H22" s="332" t="s">
        <v>655</v>
      </c>
      <c r="I22" s="332" t="s">
        <v>656</v>
      </c>
      <c r="J22" s="332" t="s">
        <v>657</v>
      </c>
      <c r="K22" s="333" t="s">
        <v>658</v>
      </c>
      <c r="L22" s="84"/>
      <c r="M22" s="334"/>
      <c r="N22" s="334" t="s">
        <v>630</v>
      </c>
      <c r="O22" s="334" t="s">
        <v>640</v>
      </c>
      <c r="P22" s="334" t="s">
        <v>641</v>
      </c>
      <c r="Q22" s="334" t="s">
        <v>642</v>
      </c>
      <c r="R22" s="334" t="s">
        <v>643</v>
      </c>
      <c r="S22" s="334" t="s">
        <v>644</v>
      </c>
      <c r="T22" s="333" t="s">
        <v>658</v>
      </c>
      <c r="U22" s="84"/>
      <c r="V22" s="334"/>
      <c r="W22" s="334" t="s">
        <v>630</v>
      </c>
      <c r="X22" s="334" t="s">
        <v>640</v>
      </c>
      <c r="Y22" s="334" t="s">
        <v>641</v>
      </c>
      <c r="Z22" s="334" t="s">
        <v>642</v>
      </c>
      <c r="AA22" s="334" t="s">
        <v>643</v>
      </c>
      <c r="AB22" s="334" t="s">
        <v>644</v>
      </c>
      <c r="AC22" s="333" t="s">
        <v>658</v>
      </c>
      <c r="AD22" s="84"/>
      <c r="AE22" s="84"/>
      <c r="AF22" s="84"/>
      <c r="AG22" s="84"/>
      <c r="AH22" s="84"/>
      <c r="AI22" s="84"/>
      <c r="AJ22" s="84"/>
      <c r="AK22" s="84"/>
      <c r="AL22" s="84"/>
      <c r="AM22" s="84"/>
      <c r="AN22" s="84"/>
      <c r="AO22" s="84"/>
      <c r="AP22" s="84"/>
    </row>
    <row r="23" spans="1:42" x14ac:dyDescent="0.25">
      <c r="A23" s="86" t="s">
        <v>631</v>
      </c>
      <c r="B23" s="335">
        <v>171.85</v>
      </c>
      <c r="C23" s="335">
        <v>106.9</v>
      </c>
      <c r="D23" s="335">
        <v>49.65</v>
      </c>
      <c r="E23" s="335">
        <v>32.200000000000003</v>
      </c>
      <c r="F23" s="354">
        <v>22.75</v>
      </c>
      <c r="G23" s="335">
        <v>32.9</v>
      </c>
      <c r="H23" s="335">
        <f>SUM(B23:G23)</f>
        <v>416.24999999999994</v>
      </c>
      <c r="I23" s="335">
        <f>SUM(N23:S23)</f>
        <v>116.2</v>
      </c>
      <c r="J23" s="336">
        <f>I23/H23</f>
        <v>0.27915915915915923</v>
      </c>
      <c r="K23" s="20">
        <f>SUMIF(B23:G23,"&gt;=5",B23:G23)</f>
        <v>416.24999999999994</v>
      </c>
      <c r="L23" s="84"/>
      <c r="M23" s="86" t="s">
        <v>631</v>
      </c>
      <c r="N23" s="86">
        <v>40.799999999999997</v>
      </c>
      <c r="O23" s="86">
        <v>21.15</v>
      </c>
      <c r="P23" s="86">
        <v>27.6</v>
      </c>
      <c r="Q23" s="86">
        <v>6.5</v>
      </c>
      <c r="R23" s="10">
        <v>7.5</v>
      </c>
      <c r="S23" s="86">
        <v>12.65</v>
      </c>
      <c r="T23" s="20">
        <f>SUMIF(N23:S23,"&gt;=5",N23:S23)</f>
        <v>116.2</v>
      </c>
      <c r="U23" s="84"/>
      <c r="V23" s="86" t="s">
        <v>631</v>
      </c>
      <c r="W23" s="86">
        <v>131.05000000000001</v>
      </c>
      <c r="X23" s="86">
        <v>85.75</v>
      </c>
      <c r="Y23" s="86">
        <v>22.05</v>
      </c>
      <c r="Z23" s="86">
        <v>25.7</v>
      </c>
      <c r="AA23" s="10">
        <v>15.25</v>
      </c>
      <c r="AB23" s="86">
        <v>20.25</v>
      </c>
      <c r="AC23" s="20">
        <f>SUMIF(W23:AB23,"&gt;=5",W23:AB23)</f>
        <v>300.05</v>
      </c>
      <c r="AD23" s="84"/>
      <c r="AE23" s="84"/>
      <c r="AF23" s="84"/>
      <c r="AG23" s="84"/>
      <c r="AH23" s="84"/>
      <c r="AI23" s="84"/>
      <c r="AJ23" s="84"/>
      <c r="AK23" s="84"/>
      <c r="AL23" s="84"/>
      <c r="AM23" s="84"/>
      <c r="AN23" s="84"/>
      <c r="AO23" s="84"/>
      <c r="AP23" s="84"/>
    </row>
    <row r="24" spans="1:42" x14ac:dyDescent="0.25">
      <c r="A24" s="86" t="s">
        <v>632</v>
      </c>
      <c r="B24" s="335">
        <v>168.4</v>
      </c>
      <c r="C24" s="335">
        <v>124.5</v>
      </c>
      <c r="D24" s="335">
        <v>77.900000000000006</v>
      </c>
      <c r="E24" s="335">
        <v>58.9</v>
      </c>
      <c r="F24" s="354">
        <v>19.5</v>
      </c>
      <c r="G24" s="335">
        <v>32.1</v>
      </c>
      <c r="H24" s="335">
        <f t="shared" ref="H24:H34" si="3">SUM(B24:G24)</f>
        <v>481.29999999999995</v>
      </c>
      <c r="I24" s="335">
        <f t="shared" ref="I24:I34" si="4">SUM(N24:S24)</f>
        <v>217.2</v>
      </c>
      <c r="J24" s="336">
        <f t="shared" ref="J24:J34" si="5">I24/H24</f>
        <v>0.45127778932059009</v>
      </c>
      <c r="K24" s="20">
        <f t="shared" ref="K24:K31" si="6">SUMIF(B24:G24,"&gt;=5",B24:G24)</f>
        <v>481.29999999999995</v>
      </c>
      <c r="L24" s="84"/>
      <c r="M24" s="86" t="s">
        <v>632</v>
      </c>
      <c r="N24" s="86">
        <v>81.2</v>
      </c>
      <c r="O24" s="86">
        <v>37.799999999999997</v>
      </c>
      <c r="P24" s="86">
        <v>50.2</v>
      </c>
      <c r="Q24" s="86">
        <v>26.2</v>
      </c>
      <c r="R24" s="10">
        <v>12.75</v>
      </c>
      <c r="S24" s="86">
        <v>9.0500000000000007</v>
      </c>
      <c r="T24" s="20">
        <f>SUMIF(N24:S24,"&gt;=5",N24:S24)</f>
        <v>217.2</v>
      </c>
      <c r="U24" s="84"/>
      <c r="V24" s="86" t="s">
        <v>632</v>
      </c>
      <c r="W24" s="86">
        <v>87.2</v>
      </c>
      <c r="X24" s="86">
        <v>86.7</v>
      </c>
      <c r="Y24" s="86">
        <v>27.7</v>
      </c>
      <c r="Z24" s="86">
        <v>32.700000000000003</v>
      </c>
      <c r="AA24" s="10">
        <v>6.75</v>
      </c>
      <c r="AB24" s="86">
        <v>23.05</v>
      </c>
      <c r="AC24" s="20">
        <f>SUMIF(W24:AB24,"&gt;=5",W24:AB24)</f>
        <v>264.10000000000002</v>
      </c>
      <c r="AD24" s="84"/>
      <c r="AE24" s="84"/>
      <c r="AF24" s="84"/>
      <c r="AG24" s="84"/>
      <c r="AH24" s="84"/>
      <c r="AI24" s="84"/>
      <c r="AJ24" s="84"/>
      <c r="AK24" s="84"/>
      <c r="AL24" s="84"/>
      <c r="AM24" s="84"/>
      <c r="AN24" s="84"/>
      <c r="AO24" s="84"/>
      <c r="AP24" s="84"/>
    </row>
    <row r="25" spans="1:42" x14ac:dyDescent="0.25">
      <c r="A25" s="86" t="s">
        <v>633</v>
      </c>
      <c r="B25" s="335">
        <v>270.16000000000003</v>
      </c>
      <c r="C25" s="335">
        <v>211.15</v>
      </c>
      <c r="D25" s="335">
        <v>162.56</v>
      </c>
      <c r="E25" s="335">
        <v>129.05000000000001</v>
      </c>
      <c r="F25" s="337">
        <v>3.25</v>
      </c>
      <c r="G25" s="335">
        <v>37.200000000000003</v>
      </c>
      <c r="H25" s="335">
        <f t="shared" si="3"/>
        <v>813.37000000000012</v>
      </c>
      <c r="I25" s="335">
        <f t="shared" si="4"/>
        <v>475.25</v>
      </c>
      <c r="J25" s="336">
        <f t="shared" si="5"/>
        <v>0.58429742921425665</v>
      </c>
      <c r="K25" s="20">
        <f t="shared" si="6"/>
        <v>810.12000000000012</v>
      </c>
      <c r="L25" s="84"/>
      <c r="M25" s="86" t="s">
        <v>633</v>
      </c>
      <c r="N25" s="86">
        <v>166.49</v>
      </c>
      <c r="O25" s="86">
        <v>106.7</v>
      </c>
      <c r="P25" s="86">
        <v>107.31</v>
      </c>
      <c r="Q25" s="86">
        <v>72.2</v>
      </c>
      <c r="R25" s="338">
        <v>1.25</v>
      </c>
      <c r="S25" s="86">
        <v>21.3</v>
      </c>
      <c r="T25" s="20">
        <f t="shared" ref="T25:T31" si="7">SUMIF(N25:S25,"&gt;=5",N25:S25)</f>
        <v>474</v>
      </c>
      <c r="U25" s="84"/>
      <c r="V25" s="86" t="s">
        <v>633</v>
      </c>
      <c r="W25" s="86">
        <v>103.67</v>
      </c>
      <c r="X25" s="86">
        <v>104.45</v>
      </c>
      <c r="Y25" s="86">
        <v>55.25</v>
      </c>
      <c r="Z25" s="86">
        <v>56.85</v>
      </c>
      <c r="AA25" s="338">
        <v>2</v>
      </c>
      <c r="AB25" s="86">
        <v>15.9</v>
      </c>
      <c r="AC25" s="20">
        <f t="shared" ref="AC25:AC30" si="8">SUMIF(W25:AB25,"&gt;=5",W25:AB25)</f>
        <v>336.12</v>
      </c>
      <c r="AD25" s="84"/>
      <c r="AE25" s="84"/>
      <c r="AF25" s="84"/>
      <c r="AG25" s="84"/>
      <c r="AH25" s="84"/>
      <c r="AI25" s="84"/>
      <c r="AJ25" s="84"/>
      <c r="AK25" s="84"/>
      <c r="AL25" s="84"/>
      <c r="AM25" s="84"/>
      <c r="AN25" s="84"/>
      <c r="AO25" s="84"/>
      <c r="AP25" s="84"/>
    </row>
    <row r="26" spans="1:42" x14ac:dyDescent="0.25">
      <c r="A26" s="86" t="s">
        <v>634</v>
      </c>
      <c r="B26" s="335">
        <v>111.55</v>
      </c>
      <c r="C26" s="335">
        <v>43.45</v>
      </c>
      <c r="D26" s="337">
        <v>1.91</v>
      </c>
      <c r="E26" s="335">
        <v>14.4</v>
      </c>
      <c r="F26" s="335">
        <v>5.5</v>
      </c>
      <c r="G26" s="335">
        <v>12.8</v>
      </c>
      <c r="H26" s="335">
        <f t="shared" si="3"/>
        <v>189.61</v>
      </c>
      <c r="I26" s="335">
        <f t="shared" si="4"/>
        <v>124.75000000000001</v>
      </c>
      <c r="J26" s="336">
        <f t="shared" si="5"/>
        <v>0.65792943410157689</v>
      </c>
      <c r="K26" s="20">
        <f t="shared" si="6"/>
        <v>187.70000000000002</v>
      </c>
      <c r="L26" s="84"/>
      <c r="M26" s="86" t="s">
        <v>634</v>
      </c>
      <c r="N26" s="86">
        <v>74.75</v>
      </c>
      <c r="O26" s="86">
        <v>24.2</v>
      </c>
      <c r="P26" s="339">
        <v>0</v>
      </c>
      <c r="Q26" s="86">
        <v>8.9</v>
      </c>
      <c r="R26" s="86">
        <v>5.5</v>
      </c>
      <c r="S26" s="86">
        <v>11.4</v>
      </c>
      <c r="T26" s="20">
        <f t="shared" si="7"/>
        <v>124.75000000000001</v>
      </c>
      <c r="U26" s="84"/>
      <c r="V26" s="86" t="s">
        <v>634</v>
      </c>
      <c r="W26" s="86">
        <v>36.799999999999997</v>
      </c>
      <c r="X26" s="86">
        <v>19.25</v>
      </c>
      <c r="Y26" s="338">
        <v>1.91</v>
      </c>
      <c r="Z26" s="86">
        <v>5.5</v>
      </c>
      <c r="AA26" s="338">
        <v>0</v>
      </c>
      <c r="AB26" s="338">
        <v>1.4</v>
      </c>
      <c r="AC26" s="20">
        <f t="shared" si="8"/>
        <v>61.55</v>
      </c>
      <c r="AD26" s="84"/>
      <c r="AE26" s="84"/>
      <c r="AF26" s="84"/>
      <c r="AG26" s="84"/>
      <c r="AH26" s="84"/>
      <c r="AI26" s="84"/>
      <c r="AJ26" s="84"/>
      <c r="AK26" s="84"/>
      <c r="AL26" s="84"/>
      <c r="AM26" s="84"/>
      <c r="AN26" s="84"/>
      <c r="AO26" s="84"/>
      <c r="AP26" s="84"/>
    </row>
    <row r="27" spans="1:42" x14ac:dyDescent="0.25">
      <c r="A27" s="86" t="s">
        <v>635</v>
      </c>
      <c r="B27" s="335">
        <v>32.6</v>
      </c>
      <c r="C27" s="335">
        <v>6.3</v>
      </c>
      <c r="D27" s="335">
        <v>18.3</v>
      </c>
      <c r="E27" s="337">
        <v>0</v>
      </c>
      <c r="F27" s="337">
        <v>3.5</v>
      </c>
      <c r="G27" s="337">
        <v>0</v>
      </c>
      <c r="H27" s="335">
        <f t="shared" si="3"/>
        <v>60.7</v>
      </c>
      <c r="I27" s="335">
        <f t="shared" si="4"/>
        <v>41.95</v>
      </c>
      <c r="J27" s="336">
        <f t="shared" si="5"/>
        <v>0.69110378912685344</v>
      </c>
      <c r="K27" s="20">
        <f t="shared" si="6"/>
        <v>57.2</v>
      </c>
      <c r="L27" s="84"/>
      <c r="M27" s="86" t="s">
        <v>635</v>
      </c>
      <c r="N27" s="86">
        <v>26.25</v>
      </c>
      <c r="O27" s="340">
        <v>2</v>
      </c>
      <c r="P27" s="86">
        <v>11.7</v>
      </c>
      <c r="Q27" s="339">
        <v>0</v>
      </c>
      <c r="R27" s="339">
        <v>2</v>
      </c>
      <c r="S27" s="339">
        <v>0</v>
      </c>
      <c r="T27" s="20">
        <f>SUMIF(N27:S27,"&gt;=5",N27:S27)</f>
        <v>37.950000000000003</v>
      </c>
      <c r="U27" s="84"/>
      <c r="V27" s="86" t="s">
        <v>635</v>
      </c>
      <c r="W27" s="86">
        <v>6.35</v>
      </c>
      <c r="X27" s="338">
        <v>4.3</v>
      </c>
      <c r="Y27" s="86">
        <v>6.6</v>
      </c>
      <c r="Z27" s="338">
        <v>0</v>
      </c>
      <c r="AA27" s="338">
        <v>1.5</v>
      </c>
      <c r="AB27" s="338">
        <v>0</v>
      </c>
      <c r="AC27" s="20">
        <f>SUMIF(W27:AB27,"&gt;=5",W27:AB27)</f>
        <v>12.95</v>
      </c>
      <c r="AD27" s="84"/>
      <c r="AE27" s="84"/>
      <c r="AF27" s="84"/>
      <c r="AG27" s="84"/>
      <c r="AH27" s="84"/>
      <c r="AI27" s="84"/>
      <c r="AJ27" s="84"/>
      <c r="AK27" s="84"/>
      <c r="AL27" s="84"/>
      <c r="AM27" s="84"/>
      <c r="AN27" s="84"/>
      <c r="AO27" s="84"/>
      <c r="AP27" s="84"/>
    </row>
    <row r="28" spans="1:42" x14ac:dyDescent="0.25">
      <c r="A28" s="86" t="s">
        <v>636</v>
      </c>
      <c r="B28" s="341">
        <v>12.75</v>
      </c>
      <c r="C28" s="341">
        <v>14</v>
      </c>
      <c r="D28" s="337">
        <v>3.4</v>
      </c>
      <c r="E28" s="337">
        <v>2.2999999999999998</v>
      </c>
      <c r="F28" s="337">
        <v>1</v>
      </c>
      <c r="G28" s="337">
        <v>1</v>
      </c>
      <c r="H28" s="335">
        <f t="shared" si="3"/>
        <v>34.449999999999996</v>
      </c>
      <c r="I28" s="335">
        <f t="shared" si="4"/>
        <v>3.95</v>
      </c>
      <c r="J28" s="336">
        <f t="shared" si="5"/>
        <v>0.11465892597968072</v>
      </c>
      <c r="K28" s="20">
        <f t="shared" si="6"/>
        <v>26.75</v>
      </c>
      <c r="L28" s="84"/>
      <c r="M28" s="86" t="s">
        <v>636</v>
      </c>
      <c r="N28" s="339">
        <v>0</v>
      </c>
      <c r="O28" s="338">
        <v>2.7</v>
      </c>
      <c r="P28" s="338">
        <v>0.25</v>
      </c>
      <c r="Q28" s="339">
        <v>0</v>
      </c>
      <c r="R28" s="339">
        <v>1</v>
      </c>
      <c r="S28" s="339">
        <v>0</v>
      </c>
      <c r="T28" s="20">
        <f t="shared" si="7"/>
        <v>0</v>
      </c>
      <c r="U28" s="84"/>
      <c r="V28" s="86" t="s">
        <v>636</v>
      </c>
      <c r="W28" s="86">
        <v>12.75</v>
      </c>
      <c r="X28" s="10">
        <v>11.3</v>
      </c>
      <c r="Y28" s="338">
        <v>3.15</v>
      </c>
      <c r="Z28" s="338">
        <v>2.2999999999999998</v>
      </c>
      <c r="AA28" s="338">
        <v>0</v>
      </c>
      <c r="AB28" s="338">
        <v>1</v>
      </c>
      <c r="AC28" s="20">
        <f t="shared" si="8"/>
        <v>24.05</v>
      </c>
      <c r="AD28" s="84"/>
      <c r="AE28" s="84"/>
      <c r="AF28" s="84"/>
      <c r="AG28" s="84"/>
      <c r="AH28" s="84"/>
      <c r="AI28" s="84"/>
      <c r="AJ28" s="84"/>
      <c r="AK28" s="84"/>
      <c r="AL28" s="84"/>
      <c r="AM28" s="84"/>
      <c r="AN28" s="84"/>
      <c r="AO28" s="84"/>
      <c r="AP28" s="84"/>
    </row>
    <row r="29" spans="1:42" x14ac:dyDescent="0.25">
      <c r="A29" s="86" t="s">
        <v>637</v>
      </c>
      <c r="B29" s="335">
        <v>236.85</v>
      </c>
      <c r="C29" s="335">
        <v>132.46</v>
      </c>
      <c r="D29" s="335">
        <v>49.57</v>
      </c>
      <c r="E29" s="335">
        <v>33.61</v>
      </c>
      <c r="F29" s="335">
        <v>5.5</v>
      </c>
      <c r="G29" s="337">
        <v>2</v>
      </c>
      <c r="H29" s="335">
        <f t="shared" si="3"/>
        <v>459.99</v>
      </c>
      <c r="I29" s="335">
        <f t="shared" si="4"/>
        <v>168.9</v>
      </c>
      <c r="J29" s="336">
        <f t="shared" si="5"/>
        <v>0.36718189525859257</v>
      </c>
      <c r="K29" s="20">
        <f t="shared" si="6"/>
        <v>457.99</v>
      </c>
      <c r="L29" s="84"/>
      <c r="M29" s="86" t="s">
        <v>637</v>
      </c>
      <c r="N29" s="86">
        <v>89.3</v>
      </c>
      <c r="O29" s="86">
        <v>40.75</v>
      </c>
      <c r="P29" s="86">
        <v>20.45</v>
      </c>
      <c r="Q29" s="86">
        <v>13.9</v>
      </c>
      <c r="R29" s="338">
        <v>3.5</v>
      </c>
      <c r="S29" s="339">
        <v>1</v>
      </c>
      <c r="T29" s="20">
        <f t="shared" si="7"/>
        <v>164.4</v>
      </c>
      <c r="U29" s="84"/>
      <c r="V29" s="86" t="s">
        <v>637</v>
      </c>
      <c r="W29" s="86">
        <v>147.55000000000001</v>
      </c>
      <c r="X29" s="86">
        <v>91.71</v>
      </c>
      <c r="Y29" s="86">
        <v>29.12</v>
      </c>
      <c r="Z29" s="86">
        <v>19.71</v>
      </c>
      <c r="AA29" s="338">
        <v>2</v>
      </c>
      <c r="AB29" s="338">
        <v>1</v>
      </c>
      <c r="AC29" s="20">
        <f t="shared" si="8"/>
        <v>288.08999999999997</v>
      </c>
      <c r="AD29" s="84"/>
      <c r="AE29" s="84"/>
      <c r="AF29" s="84"/>
      <c r="AG29" s="84"/>
      <c r="AH29" s="84"/>
      <c r="AI29" s="84"/>
      <c r="AJ29" s="84"/>
      <c r="AK29" s="84"/>
      <c r="AL29" s="84"/>
      <c r="AM29" s="84"/>
      <c r="AN29" s="84"/>
      <c r="AO29" s="84"/>
      <c r="AP29" s="84"/>
    </row>
    <row r="30" spans="1:42" x14ac:dyDescent="0.25">
      <c r="A30" s="86" t="s">
        <v>638</v>
      </c>
      <c r="B30" s="335">
        <v>328.82</v>
      </c>
      <c r="C30" s="335">
        <v>97.6</v>
      </c>
      <c r="D30" s="335">
        <v>29.35</v>
      </c>
      <c r="E30" s="335">
        <v>50.25</v>
      </c>
      <c r="F30" s="337">
        <v>1</v>
      </c>
      <c r="G30" s="337">
        <v>3.75</v>
      </c>
      <c r="H30" s="335">
        <f t="shared" si="3"/>
        <v>510.77</v>
      </c>
      <c r="I30" s="335">
        <f t="shared" si="4"/>
        <v>255.84</v>
      </c>
      <c r="J30" s="336">
        <f t="shared" si="5"/>
        <v>0.50089081191142781</v>
      </c>
      <c r="K30" s="20">
        <f t="shared" si="6"/>
        <v>506.02</v>
      </c>
      <c r="L30" s="84"/>
      <c r="M30" s="86" t="s">
        <v>638</v>
      </c>
      <c r="N30" s="86">
        <v>163.74</v>
      </c>
      <c r="O30" s="86">
        <v>41.2</v>
      </c>
      <c r="P30" s="86">
        <v>17.850000000000001</v>
      </c>
      <c r="Q30" s="86">
        <v>28.3</v>
      </c>
      <c r="R30" s="339">
        <v>1</v>
      </c>
      <c r="S30" s="338">
        <v>3.75</v>
      </c>
      <c r="T30" s="20">
        <f t="shared" si="7"/>
        <v>251.09</v>
      </c>
      <c r="U30" s="84"/>
      <c r="V30" s="86" t="s">
        <v>638</v>
      </c>
      <c r="W30" s="86">
        <v>165.08</v>
      </c>
      <c r="X30" s="86">
        <v>56.4</v>
      </c>
      <c r="Y30" s="86">
        <v>11.5</v>
      </c>
      <c r="Z30" s="86">
        <v>21.95</v>
      </c>
      <c r="AA30" s="338">
        <v>0</v>
      </c>
      <c r="AB30" s="338">
        <v>0</v>
      </c>
      <c r="AC30" s="20">
        <f t="shared" si="8"/>
        <v>254.93</v>
      </c>
      <c r="AD30" s="84"/>
      <c r="AE30" s="84"/>
      <c r="AF30" s="84"/>
      <c r="AG30" s="84"/>
      <c r="AH30" s="84"/>
      <c r="AI30" s="84"/>
      <c r="AJ30" s="84"/>
      <c r="AK30" s="84"/>
      <c r="AL30" s="84"/>
      <c r="AM30" s="84"/>
      <c r="AN30" s="84"/>
      <c r="AO30" s="84"/>
      <c r="AP30" s="84"/>
    </row>
    <row r="31" spans="1:42" x14ac:dyDescent="0.25">
      <c r="A31" s="86" t="s">
        <v>639</v>
      </c>
      <c r="B31" s="335">
        <v>69.13</v>
      </c>
      <c r="C31" s="335">
        <v>81.650000000000006</v>
      </c>
      <c r="D31" s="335">
        <v>16.5</v>
      </c>
      <c r="E31" s="335">
        <v>26.2</v>
      </c>
      <c r="F31" s="337">
        <v>3.5</v>
      </c>
      <c r="G31" s="337">
        <v>0.4</v>
      </c>
      <c r="H31" s="335">
        <f t="shared" si="3"/>
        <v>197.38</v>
      </c>
      <c r="I31" s="335">
        <f t="shared" si="4"/>
        <v>93.360000000000014</v>
      </c>
      <c r="J31" s="336">
        <f t="shared" si="5"/>
        <v>0.47299625088661473</v>
      </c>
      <c r="K31" s="20">
        <f t="shared" si="6"/>
        <v>193.48</v>
      </c>
      <c r="L31" s="84"/>
      <c r="M31" s="86" t="s">
        <v>639</v>
      </c>
      <c r="N31" s="86">
        <v>39.83</v>
      </c>
      <c r="O31" s="86">
        <v>29.6</v>
      </c>
      <c r="P31" s="86">
        <v>10.4</v>
      </c>
      <c r="Q31" s="86">
        <v>12.28</v>
      </c>
      <c r="R31" s="338">
        <v>1.25</v>
      </c>
      <c r="S31" s="339">
        <v>0</v>
      </c>
      <c r="T31" s="20">
        <f t="shared" si="7"/>
        <v>92.110000000000014</v>
      </c>
      <c r="U31" s="84"/>
      <c r="V31" s="86" t="s">
        <v>639</v>
      </c>
      <c r="W31" s="86">
        <v>29.3</v>
      </c>
      <c r="X31" s="86">
        <v>52.05</v>
      </c>
      <c r="Y31" s="86">
        <v>6.1</v>
      </c>
      <c r="Z31" s="86">
        <v>13.92</v>
      </c>
      <c r="AA31" s="338">
        <v>2.25</v>
      </c>
      <c r="AB31" s="338">
        <v>0.4</v>
      </c>
      <c r="AC31" s="20">
        <f>SUMIF(W31:AB31,"&gt;=5",W31:AB31)</f>
        <v>101.36999999999999</v>
      </c>
      <c r="AD31" s="84"/>
      <c r="AE31" s="84"/>
      <c r="AF31" s="84"/>
      <c r="AG31" s="84"/>
      <c r="AH31" s="84"/>
      <c r="AI31" s="84"/>
      <c r="AJ31" s="84"/>
      <c r="AK31" s="84"/>
      <c r="AL31" s="84"/>
      <c r="AM31" s="84"/>
      <c r="AN31" s="84"/>
      <c r="AO31" s="84"/>
      <c r="AP31" s="84"/>
    </row>
    <row r="32" spans="1:42" x14ac:dyDescent="0.25">
      <c r="A32" s="19" t="s">
        <v>1</v>
      </c>
      <c r="B32" s="342">
        <f t="shared" ref="B32:G32" si="9">SUM(B23:B31)</f>
        <v>1402.1100000000001</v>
      </c>
      <c r="C32" s="342">
        <f t="shared" si="9"/>
        <v>818.01</v>
      </c>
      <c r="D32" s="342">
        <f t="shared" si="9"/>
        <v>409.14000000000004</v>
      </c>
      <c r="E32" s="342">
        <f t="shared" si="9"/>
        <v>346.91</v>
      </c>
      <c r="F32" s="342">
        <f t="shared" si="9"/>
        <v>65.5</v>
      </c>
      <c r="G32" s="342">
        <f t="shared" si="9"/>
        <v>122.15</v>
      </c>
      <c r="H32" s="342">
        <f>SUM(B32:G32)</f>
        <v>3163.8199999999997</v>
      </c>
      <c r="I32" s="342">
        <f t="shared" si="4"/>
        <v>1497.4</v>
      </c>
      <c r="J32" s="343">
        <f t="shared" si="5"/>
        <v>0.47328861945369843</v>
      </c>
      <c r="K32" s="20">
        <f>SUM(K23:K31)</f>
        <v>3136.8100000000004</v>
      </c>
      <c r="L32" s="84"/>
      <c r="M32" s="19" t="s">
        <v>1</v>
      </c>
      <c r="N32" s="19">
        <f t="shared" ref="N32:T32" si="10">SUM(N23:N31)</f>
        <v>682.36</v>
      </c>
      <c r="O32" s="19">
        <f t="shared" si="10"/>
        <v>306.10000000000002</v>
      </c>
      <c r="P32" s="19">
        <f t="shared" si="10"/>
        <v>245.76</v>
      </c>
      <c r="Q32" s="19">
        <f t="shared" si="10"/>
        <v>168.28000000000003</v>
      </c>
      <c r="R32" s="19">
        <f t="shared" si="10"/>
        <v>35.75</v>
      </c>
      <c r="S32" s="19">
        <f t="shared" si="10"/>
        <v>59.15</v>
      </c>
      <c r="T32" s="14">
        <f t="shared" si="10"/>
        <v>1477.6999999999998</v>
      </c>
      <c r="U32" s="84"/>
      <c r="V32" s="19" t="s">
        <v>1</v>
      </c>
      <c r="W32" s="19">
        <f t="shared" ref="W32:AB32" si="11">SUM(W23:W31)</f>
        <v>719.75000000000011</v>
      </c>
      <c r="X32" s="19">
        <f t="shared" si="11"/>
        <v>511.90999999999997</v>
      </c>
      <c r="Y32" s="19">
        <f t="shared" si="11"/>
        <v>163.38</v>
      </c>
      <c r="Z32" s="19">
        <f t="shared" si="11"/>
        <v>178.62999999999997</v>
      </c>
      <c r="AA32" s="19">
        <f t="shared" si="11"/>
        <v>29.75</v>
      </c>
      <c r="AB32" s="19">
        <f t="shared" si="11"/>
        <v>62.999999999999993</v>
      </c>
      <c r="AC32" s="14">
        <f>SUMIF(W23:AB31,"&gt;=5")</f>
        <v>1643.2099999999998</v>
      </c>
      <c r="AD32" s="84"/>
      <c r="AE32" s="84"/>
      <c r="AF32" s="84"/>
      <c r="AG32" s="84"/>
      <c r="AH32" s="84"/>
      <c r="AI32" s="84"/>
      <c r="AJ32" s="84"/>
      <c r="AK32" s="84"/>
      <c r="AL32" s="84"/>
      <c r="AM32" s="84"/>
      <c r="AN32" s="84"/>
      <c r="AO32" s="84"/>
      <c r="AP32" s="84"/>
    </row>
    <row r="33" spans="1:42" x14ac:dyDescent="0.25">
      <c r="A33" s="86" t="s">
        <v>659</v>
      </c>
      <c r="B33" s="335">
        <f t="shared" ref="B33:G33" si="12">B23+B24+B25+B26+B27</f>
        <v>754.56000000000006</v>
      </c>
      <c r="C33" s="335">
        <f t="shared" si="12"/>
        <v>492.3</v>
      </c>
      <c r="D33" s="335">
        <f t="shared" si="12"/>
        <v>310.32000000000005</v>
      </c>
      <c r="E33" s="335">
        <f t="shared" si="12"/>
        <v>234.55</v>
      </c>
      <c r="F33" s="335">
        <f t="shared" si="12"/>
        <v>54.5</v>
      </c>
      <c r="G33" s="335">
        <f t="shared" si="12"/>
        <v>115</v>
      </c>
      <c r="H33" s="335">
        <f t="shared" si="3"/>
        <v>1961.2300000000002</v>
      </c>
      <c r="I33" s="335">
        <f t="shared" si="4"/>
        <v>975.35</v>
      </c>
      <c r="J33" s="336">
        <f>I33/H33</f>
        <v>0.4973154601958974</v>
      </c>
      <c r="K33" s="20">
        <f>SUMIF(B23:G27,"&gt;=5")</f>
        <v>1952.57</v>
      </c>
      <c r="L33" s="84"/>
      <c r="M33" s="86" t="s">
        <v>659</v>
      </c>
      <c r="N33" s="86">
        <f t="shared" ref="N33:S33" si="13">N23+N24+N25+N26+N27</f>
        <v>389.49</v>
      </c>
      <c r="O33" s="86">
        <f t="shared" si="13"/>
        <v>191.85</v>
      </c>
      <c r="P33" s="86">
        <f t="shared" si="13"/>
        <v>196.81</v>
      </c>
      <c r="Q33" s="86">
        <f t="shared" si="13"/>
        <v>113.80000000000001</v>
      </c>
      <c r="R33" s="86">
        <f t="shared" si="13"/>
        <v>29</v>
      </c>
      <c r="S33" s="86">
        <f t="shared" si="13"/>
        <v>54.4</v>
      </c>
      <c r="T33" s="20">
        <f>SUMIF(N23:S27,"&gt;=5")</f>
        <v>970.10000000000014</v>
      </c>
      <c r="U33" s="84"/>
      <c r="V33" s="86" t="s">
        <v>659</v>
      </c>
      <c r="W33" s="86">
        <f t="shared" ref="W33:AB33" si="14">W23+W24+W25+W26+W27</f>
        <v>365.07000000000005</v>
      </c>
      <c r="X33" s="86">
        <f t="shared" si="14"/>
        <v>300.45</v>
      </c>
      <c r="Y33" s="86">
        <f t="shared" si="14"/>
        <v>113.50999999999999</v>
      </c>
      <c r="Z33" s="86">
        <f t="shared" si="14"/>
        <v>120.75</v>
      </c>
      <c r="AA33" s="86">
        <f t="shared" si="14"/>
        <v>25.5</v>
      </c>
      <c r="AB33" s="86">
        <f t="shared" si="14"/>
        <v>60.599999999999994</v>
      </c>
      <c r="AC33" s="20">
        <f>SUMIF(W23:AB27,"&gt;=5")</f>
        <v>974.77</v>
      </c>
      <c r="AD33" s="84"/>
      <c r="AE33" s="84"/>
      <c r="AF33" s="84"/>
      <c r="AG33" s="84"/>
      <c r="AH33" s="84"/>
      <c r="AI33" s="84"/>
      <c r="AJ33" s="84"/>
      <c r="AK33" s="84"/>
      <c r="AL33" s="84"/>
      <c r="AM33" s="84"/>
      <c r="AN33" s="84"/>
      <c r="AO33" s="84"/>
      <c r="AP33" s="84"/>
    </row>
    <row r="34" spans="1:42" x14ac:dyDescent="0.25">
      <c r="A34" s="86" t="s">
        <v>660</v>
      </c>
      <c r="B34" s="335">
        <f t="shared" ref="B34:G34" si="15">B28+B29+B30+B31</f>
        <v>647.54999999999995</v>
      </c>
      <c r="C34" s="335">
        <f t="shared" si="15"/>
        <v>325.71000000000004</v>
      </c>
      <c r="D34" s="335">
        <f t="shared" si="15"/>
        <v>98.82</v>
      </c>
      <c r="E34" s="335">
        <f t="shared" si="15"/>
        <v>112.36</v>
      </c>
      <c r="F34" s="335">
        <f t="shared" si="15"/>
        <v>11</v>
      </c>
      <c r="G34" s="335">
        <f t="shared" si="15"/>
        <v>7.15</v>
      </c>
      <c r="H34" s="335">
        <f t="shared" si="3"/>
        <v>1202.5899999999999</v>
      </c>
      <c r="I34" s="335">
        <f t="shared" si="4"/>
        <v>522.04999999999995</v>
      </c>
      <c r="J34" s="336">
        <f t="shared" si="5"/>
        <v>0.43410472397076311</v>
      </c>
      <c r="K34" s="20">
        <f>SUMIF(B28:G31,"&gt;=5")</f>
        <v>1184.2400000000002</v>
      </c>
      <c r="L34" s="84"/>
      <c r="M34" s="86" t="s">
        <v>660</v>
      </c>
      <c r="N34" s="86">
        <f>N28+N29+N30+N31</f>
        <v>292.87</v>
      </c>
      <c r="O34" s="86">
        <f>O28+O29+O30+O31</f>
        <v>114.25</v>
      </c>
      <c r="P34" s="86">
        <f>P28+P29+P30+P31</f>
        <v>48.949999999999996</v>
      </c>
      <c r="Q34" s="86">
        <f>Q28+Q29+Q30+Q31</f>
        <v>54.480000000000004</v>
      </c>
      <c r="R34" s="20">
        <f>R28+R29+R30+R31</f>
        <v>6.75</v>
      </c>
      <c r="S34" s="86">
        <f>S28+S29+S30</f>
        <v>4.75</v>
      </c>
      <c r="T34" s="20">
        <f>SUMIF(N28:S31,"&gt;=5")</f>
        <v>507.59999999999997</v>
      </c>
      <c r="U34" s="84"/>
      <c r="V34" s="86" t="s">
        <v>660</v>
      </c>
      <c r="W34" s="86">
        <f t="shared" ref="W34:AB34" si="16">W28+W29+W30+W31</f>
        <v>354.68</v>
      </c>
      <c r="X34" s="86">
        <f t="shared" si="16"/>
        <v>211.45999999999998</v>
      </c>
      <c r="Y34" s="86">
        <f t="shared" si="16"/>
        <v>49.870000000000005</v>
      </c>
      <c r="Z34" s="86">
        <f t="shared" si="16"/>
        <v>57.88</v>
      </c>
      <c r="AA34" s="86">
        <f t="shared" si="16"/>
        <v>4.25</v>
      </c>
      <c r="AB34" s="86">
        <f t="shared" si="16"/>
        <v>2.4</v>
      </c>
      <c r="AC34" s="20">
        <f>SUMIF(W28:AB31,"&gt;=5")</f>
        <v>668.43999999999994</v>
      </c>
      <c r="AD34" s="84"/>
      <c r="AE34" s="84"/>
      <c r="AF34" s="84"/>
      <c r="AG34" s="84"/>
      <c r="AH34" s="84"/>
      <c r="AI34" s="84"/>
      <c r="AJ34" s="84"/>
      <c r="AK34" s="84"/>
      <c r="AL34" s="84"/>
      <c r="AM34" s="84"/>
      <c r="AN34" s="84"/>
      <c r="AO34" s="84"/>
      <c r="AP34" s="84"/>
    </row>
    <row r="35" spans="1:42" x14ac:dyDescent="0.25">
      <c r="A35" s="48"/>
      <c r="B35" s="344"/>
      <c r="C35" s="344"/>
      <c r="D35" s="344"/>
      <c r="E35" s="344"/>
      <c r="F35" s="344"/>
      <c r="G35" s="344"/>
      <c r="H35" s="344"/>
      <c r="I35" s="344"/>
      <c r="J35" s="345"/>
      <c r="K35" s="54"/>
      <c r="L35" s="84"/>
      <c r="M35" s="48"/>
      <c r="N35" s="48"/>
      <c r="O35" s="48"/>
      <c r="P35" s="48"/>
      <c r="Q35" s="48"/>
      <c r="R35" s="54"/>
      <c r="S35" s="48"/>
      <c r="T35" s="54"/>
      <c r="U35" s="84"/>
      <c r="V35" s="48"/>
      <c r="W35" s="48"/>
      <c r="X35" s="48"/>
      <c r="Y35" s="48"/>
      <c r="Z35" s="48"/>
      <c r="AA35" s="48"/>
      <c r="AB35" s="48"/>
      <c r="AC35" s="54"/>
      <c r="AD35" s="84"/>
      <c r="AE35" s="84"/>
      <c r="AF35" s="84"/>
      <c r="AG35" s="84"/>
      <c r="AH35" s="84"/>
      <c r="AI35" s="84"/>
      <c r="AJ35" s="84"/>
      <c r="AK35" s="84"/>
      <c r="AL35" s="84"/>
      <c r="AM35" s="84"/>
      <c r="AN35" s="84"/>
      <c r="AO35" s="84"/>
      <c r="AP35" s="84"/>
    </row>
    <row r="36" spans="1:42" x14ac:dyDescent="0.25">
      <c r="A36" s="338" t="s">
        <v>1</v>
      </c>
      <c r="B36" s="338">
        <f t="shared" ref="B36:G36" si="17">IFERROR(SUMIF(B23:B31,"&gt;=5"),"*")</f>
        <v>1402.1100000000001</v>
      </c>
      <c r="C36" s="338">
        <f t="shared" si="17"/>
        <v>818.01</v>
      </c>
      <c r="D36" s="338">
        <f t="shared" si="17"/>
        <v>403.83000000000004</v>
      </c>
      <c r="E36" s="338">
        <f t="shared" si="17"/>
        <v>344.61</v>
      </c>
      <c r="F36" s="338">
        <f t="shared" si="17"/>
        <v>53.25</v>
      </c>
      <c r="G36" s="338">
        <f t="shared" si="17"/>
        <v>115</v>
      </c>
      <c r="H36" s="338">
        <f>IFERROR(SUMIF(B23:G31,"&gt;=5"),"*")</f>
        <v>3136.8100000000004</v>
      </c>
      <c r="I36" s="344"/>
      <c r="J36" s="345"/>
      <c r="K36" s="54"/>
      <c r="L36" s="84"/>
      <c r="M36" s="338" t="s">
        <v>1</v>
      </c>
      <c r="N36" s="338">
        <f t="shared" ref="N36:S36" si="18">IFERROR(SUMIF(N23:N31,"&gt;=5"),"*")</f>
        <v>682.36</v>
      </c>
      <c r="O36" s="338">
        <f t="shared" si="18"/>
        <v>301.40000000000003</v>
      </c>
      <c r="P36" s="338">
        <f t="shared" si="18"/>
        <v>245.51</v>
      </c>
      <c r="Q36" s="338">
        <f t="shared" si="18"/>
        <v>168.28000000000003</v>
      </c>
      <c r="R36" s="338">
        <f t="shared" si="18"/>
        <v>25.75</v>
      </c>
      <c r="S36" s="338">
        <f t="shared" si="18"/>
        <v>54.4</v>
      </c>
      <c r="T36" s="338">
        <f>IFERROR(SUMIF(N23:S31,"&gt;=5"),"*")</f>
        <v>1477.7</v>
      </c>
      <c r="U36" s="84"/>
      <c r="V36" s="338" t="s">
        <v>1</v>
      </c>
      <c r="W36" s="338">
        <f t="shared" ref="W36:AB36" si="19">IFERROR(SUMIF(W23:W31,"&gt;=5"),"*")</f>
        <v>719.75000000000011</v>
      </c>
      <c r="X36" s="338">
        <f t="shared" si="19"/>
        <v>507.60999999999996</v>
      </c>
      <c r="Y36" s="338">
        <f t="shared" si="19"/>
        <v>158.32</v>
      </c>
      <c r="Z36" s="338">
        <f t="shared" si="19"/>
        <v>176.32999999999998</v>
      </c>
      <c r="AA36" s="338">
        <f t="shared" si="19"/>
        <v>22</v>
      </c>
      <c r="AB36" s="338">
        <f t="shared" si="19"/>
        <v>59.199999999999996</v>
      </c>
      <c r="AC36" s="338">
        <f>IFERROR(SUMIF(W23:AB31,"&gt;=5"),"*")</f>
        <v>1643.2099999999998</v>
      </c>
      <c r="AD36" s="84"/>
      <c r="AE36" s="84"/>
      <c r="AF36" s="84"/>
      <c r="AG36" s="84"/>
      <c r="AH36" s="84"/>
      <c r="AI36" s="84"/>
      <c r="AJ36" s="84"/>
      <c r="AK36" s="84"/>
      <c r="AL36" s="84"/>
      <c r="AM36" s="84"/>
      <c r="AN36" s="84"/>
      <c r="AO36" s="84"/>
      <c r="AP36" s="84"/>
    </row>
    <row r="37" spans="1:42" x14ac:dyDescent="0.25">
      <c r="A37" s="338" t="s">
        <v>659</v>
      </c>
      <c r="B37" s="338">
        <f t="shared" ref="B37:G37" si="20">IFERROR(SUMIF(B23:B27,"&gt;=5"),"*")</f>
        <v>754.56000000000006</v>
      </c>
      <c r="C37" s="338">
        <f t="shared" si="20"/>
        <v>492.3</v>
      </c>
      <c r="D37" s="338">
        <f t="shared" si="20"/>
        <v>308.41000000000003</v>
      </c>
      <c r="E37" s="338">
        <f t="shared" si="20"/>
        <v>234.55</v>
      </c>
      <c r="F37" s="338">
        <f t="shared" si="20"/>
        <v>47.75</v>
      </c>
      <c r="G37" s="338">
        <f t="shared" si="20"/>
        <v>115</v>
      </c>
      <c r="H37" s="339">
        <f>SUM(B37:G37)</f>
        <v>1952.5700000000002</v>
      </c>
      <c r="I37" s="84"/>
      <c r="J37" s="84"/>
      <c r="K37" s="84"/>
      <c r="L37" s="84"/>
      <c r="M37" s="338" t="s">
        <v>659</v>
      </c>
      <c r="N37" s="338">
        <f t="shared" ref="N37:S37" si="21">IFERROR(SUMIF(N23:N27,"&gt;=5"),"*")</f>
        <v>389.49</v>
      </c>
      <c r="O37" s="338">
        <f t="shared" si="21"/>
        <v>189.85</v>
      </c>
      <c r="P37" s="338">
        <f t="shared" si="21"/>
        <v>196.81</v>
      </c>
      <c r="Q37" s="338">
        <f t="shared" si="21"/>
        <v>113.80000000000001</v>
      </c>
      <c r="R37" s="338">
        <f t="shared" si="21"/>
        <v>25.75</v>
      </c>
      <c r="S37" s="338">
        <f t="shared" si="21"/>
        <v>54.4</v>
      </c>
      <c r="T37" s="338">
        <f>SUM(N37:S37)</f>
        <v>970.1</v>
      </c>
      <c r="U37" s="84"/>
      <c r="V37" s="338" t="s">
        <v>659</v>
      </c>
      <c r="W37" s="338">
        <f t="shared" ref="W37:AB37" si="22">IFERROR(SUMIF(W23:W27,"&gt;=5"),"*")</f>
        <v>365.07000000000005</v>
      </c>
      <c r="X37" s="338">
        <f t="shared" si="22"/>
        <v>296.14999999999998</v>
      </c>
      <c r="Y37" s="338">
        <f t="shared" si="22"/>
        <v>111.6</v>
      </c>
      <c r="Z37" s="338">
        <f t="shared" si="22"/>
        <v>120.75</v>
      </c>
      <c r="AA37" s="338">
        <f t="shared" si="22"/>
        <v>22</v>
      </c>
      <c r="AB37" s="338">
        <f t="shared" si="22"/>
        <v>59.199999999999996</v>
      </c>
      <c r="AC37" s="338">
        <f>SUM(W37:AB37)</f>
        <v>974.7700000000001</v>
      </c>
      <c r="AD37" s="84"/>
      <c r="AE37" s="84"/>
      <c r="AF37" s="84"/>
      <c r="AG37" s="84"/>
      <c r="AH37" s="84"/>
      <c r="AI37" s="84"/>
      <c r="AJ37" s="84"/>
      <c r="AK37" s="84"/>
      <c r="AL37" s="84"/>
      <c r="AM37" s="84"/>
      <c r="AN37" s="84"/>
      <c r="AO37" s="84"/>
      <c r="AP37" s="84"/>
    </row>
    <row r="38" spans="1:42" x14ac:dyDescent="0.25">
      <c r="A38" s="338" t="s">
        <v>660</v>
      </c>
      <c r="B38" s="338">
        <f t="shared" ref="B38:G38" si="23">IFERROR(SUMIF(B28:B31,"&gt;=5"),"*")</f>
        <v>647.54999999999995</v>
      </c>
      <c r="C38" s="338">
        <f t="shared" si="23"/>
        <v>325.71000000000004</v>
      </c>
      <c r="D38" s="338">
        <f t="shared" si="23"/>
        <v>95.42</v>
      </c>
      <c r="E38" s="338">
        <f t="shared" si="23"/>
        <v>110.06</v>
      </c>
      <c r="F38" s="338">
        <f t="shared" si="23"/>
        <v>5.5</v>
      </c>
      <c r="G38" s="338">
        <f t="shared" si="23"/>
        <v>0</v>
      </c>
      <c r="H38" s="339">
        <f>SUM(B38:G38)</f>
        <v>1184.24</v>
      </c>
      <c r="I38" s="84"/>
      <c r="J38" s="84"/>
      <c r="K38" s="84"/>
      <c r="L38" s="84"/>
      <c r="M38" s="338" t="s">
        <v>660</v>
      </c>
      <c r="N38" s="338">
        <f t="shared" ref="N38:S38" si="24">IFERROR(SUMIF(N28:N31,"&gt;=5"),"*")</f>
        <v>292.87</v>
      </c>
      <c r="O38" s="338">
        <f t="shared" si="24"/>
        <v>111.55000000000001</v>
      </c>
      <c r="P38" s="338">
        <f t="shared" si="24"/>
        <v>48.699999999999996</v>
      </c>
      <c r="Q38" s="338">
        <f t="shared" si="24"/>
        <v>54.480000000000004</v>
      </c>
      <c r="R38" s="338">
        <f t="shared" si="24"/>
        <v>0</v>
      </c>
      <c r="S38" s="338">
        <f t="shared" si="24"/>
        <v>0</v>
      </c>
      <c r="T38" s="338">
        <f>SUM(N38:S38)</f>
        <v>507.6</v>
      </c>
      <c r="U38" s="84"/>
      <c r="V38" s="338" t="s">
        <v>660</v>
      </c>
      <c r="W38" s="338">
        <f t="shared" ref="W38:AB38" si="25">IFERROR(SUMIF(W28:W31,"&gt;=5"),"*")</f>
        <v>354.68</v>
      </c>
      <c r="X38" s="338">
        <f t="shared" si="25"/>
        <v>211.45999999999998</v>
      </c>
      <c r="Y38" s="338">
        <f t="shared" si="25"/>
        <v>46.720000000000006</v>
      </c>
      <c r="Z38" s="338">
        <f t="shared" si="25"/>
        <v>55.58</v>
      </c>
      <c r="AA38" s="338">
        <f t="shared" si="25"/>
        <v>0</v>
      </c>
      <c r="AB38" s="338">
        <f t="shared" si="25"/>
        <v>0</v>
      </c>
      <c r="AC38" s="338">
        <f>SUM(W38:AB38)</f>
        <v>668.44</v>
      </c>
      <c r="AD38" s="84"/>
      <c r="AE38" s="84"/>
      <c r="AF38" s="84"/>
      <c r="AG38" s="84"/>
      <c r="AH38" s="84"/>
      <c r="AI38" s="84"/>
      <c r="AJ38" s="84"/>
      <c r="AK38" s="84"/>
      <c r="AL38" s="84"/>
      <c r="AM38" s="84"/>
      <c r="AN38" s="84"/>
      <c r="AO38" s="84"/>
      <c r="AP38" s="84"/>
    </row>
    <row r="39" spans="1:42" x14ac:dyDescent="0.25">
      <c r="A39" s="346" t="s">
        <v>661</v>
      </c>
      <c r="B39" s="346"/>
      <c r="C39" s="346"/>
      <c r="D39" s="346"/>
      <c r="E39" s="346"/>
      <c r="F39" s="347"/>
      <c r="G39" s="347"/>
      <c r="H39" s="348"/>
      <c r="I39" s="348"/>
      <c r="J39" s="348"/>
      <c r="K39" s="348"/>
      <c r="L39" s="348"/>
      <c r="M39" s="346" t="s">
        <v>662</v>
      </c>
      <c r="N39" s="346"/>
      <c r="O39" s="346"/>
      <c r="P39" s="346"/>
      <c r="Q39" s="346"/>
      <c r="R39" s="319"/>
      <c r="S39" s="319"/>
      <c r="T39" s="84"/>
      <c r="U39" s="84"/>
      <c r="V39" s="346" t="s">
        <v>662</v>
      </c>
      <c r="W39" s="346"/>
      <c r="X39" s="346"/>
      <c r="Y39" s="346"/>
      <c r="Z39" s="346"/>
      <c r="AA39" s="319"/>
      <c r="AB39" s="319"/>
      <c r="AC39" s="84"/>
      <c r="AD39" s="84"/>
      <c r="AE39" s="84"/>
      <c r="AF39" s="84"/>
      <c r="AG39" s="84"/>
      <c r="AH39" s="84"/>
      <c r="AI39" s="84"/>
      <c r="AJ39" s="84"/>
      <c r="AK39" s="84"/>
      <c r="AL39" s="84"/>
      <c r="AM39" s="84"/>
      <c r="AN39" s="84"/>
      <c r="AO39" s="84"/>
      <c r="AP39" s="84"/>
    </row>
    <row r="40" spans="1:42" x14ac:dyDescent="0.25">
      <c r="A40" s="84"/>
      <c r="B40" s="84"/>
      <c r="C40" s="84"/>
      <c r="D40" s="84"/>
      <c r="E40" s="84"/>
      <c r="F40" s="84"/>
      <c r="G40" s="84"/>
      <c r="H40" s="84"/>
      <c r="I40" s="84"/>
      <c r="J40" s="84"/>
      <c r="K40" s="84"/>
      <c r="L40" s="84"/>
      <c r="M40" s="84"/>
      <c r="N40" s="84"/>
      <c r="O40" s="84"/>
      <c r="P40" s="84"/>
      <c r="Q40" s="84"/>
      <c r="R40" s="84"/>
      <c r="S40" s="84"/>
      <c r="T40" s="21"/>
      <c r="U40" s="84"/>
      <c r="V40" s="84"/>
      <c r="W40" s="84"/>
      <c r="X40" s="84"/>
      <c r="Y40" s="84"/>
      <c r="Z40" s="84"/>
      <c r="AA40" s="84"/>
      <c r="AB40" s="84"/>
      <c r="AC40" s="84"/>
      <c r="AD40" s="84"/>
      <c r="AE40" s="84"/>
      <c r="AF40" s="84"/>
      <c r="AG40" s="84"/>
      <c r="AH40" s="84"/>
      <c r="AI40" s="84"/>
      <c r="AJ40" s="84"/>
      <c r="AK40" s="84"/>
      <c r="AL40" s="84"/>
      <c r="AM40" s="84"/>
      <c r="AN40" s="84"/>
      <c r="AO40" s="84"/>
      <c r="AP40" s="84"/>
    </row>
    <row r="41" spans="1:42" x14ac:dyDescent="0.25">
      <c r="A41" s="6" t="s">
        <v>663</v>
      </c>
      <c r="B41" s="84"/>
      <c r="C41" s="84"/>
      <c r="D41" s="84"/>
      <c r="E41" s="84"/>
      <c r="F41" s="84"/>
      <c r="G41" s="84"/>
      <c r="H41" s="84"/>
      <c r="I41" s="84"/>
      <c r="J41" s="84"/>
      <c r="K41" s="84"/>
      <c r="L41" s="84"/>
      <c r="M41" s="6" t="s">
        <v>664</v>
      </c>
      <c r="N41" s="84"/>
      <c r="O41" s="84"/>
      <c r="P41" s="84"/>
      <c r="Q41" s="84"/>
      <c r="R41" s="84"/>
      <c r="S41" s="84"/>
      <c r="T41" s="84"/>
      <c r="U41" s="84"/>
      <c r="V41" s="6" t="s">
        <v>665</v>
      </c>
      <c r="W41" s="84"/>
      <c r="X41" s="84"/>
      <c r="Y41" s="84"/>
      <c r="Z41" s="84"/>
      <c r="AA41" s="84"/>
      <c r="AB41" s="84"/>
      <c r="AC41" s="84"/>
      <c r="AD41" s="84"/>
      <c r="AE41" s="84"/>
      <c r="AF41" s="6" t="s">
        <v>685</v>
      </c>
      <c r="AG41" s="84"/>
      <c r="AH41" s="84"/>
      <c r="AI41" s="84"/>
      <c r="AJ41" s="84"/>
      <c r="AK41" s="84"/>
      <c r="AL41" s="84"/>
      <c r="AM41" s="84"/>
      <c r="AN41" s="84"/>
      <c r="AO41" s="84"/>
      <c r="AP41" s="84"/>
    </row>
    <row r="42" spans="1:42" ht="51.75" x14ac:dyDescent="0.25">
      <c r="A42" s="330"/>
      <c r="B42" s="331" t="s">
        <v>630</v>
      </c>
      <c r="C42" s="331" t="s">
        <v>640</v>
      </c>
      <c r="D42" s="331" t="s">
        <v>641</v>
      </c>
      <c r="E42" s="331" t="s">
        <v>642</v>
      </c>
      <c r="F42" s="331" t="s">
        <v>643</v>
      </c>
      <c r="G42" s="331" t="s">
        <v>644</v>
      </c>
      <c r="H42" s="332" t="s">
        <v>666</v>
      </c>
      <c r="I42" s="332" t="s">
        <v>667</v>
      </c>
      <c r="J42" s="332" t="s">
        <v>668</v>
      </c>
      <c r="K42" s="84"/>
      <c r="L42" s="84"/>
      <c r="M42" s="330"/>
      <c r="N42" s="331" t="s">
        <v>630</v>
      </c>
      <c r="O42" s="331" t="s">
        <v>640</v>
      </c>
      <c r="P42" s="331" t="s">
        <v>641</v>
      </c>
      <c r="Q42" s="331" t="s">
        <v>642</v>
      </c>
      <c r="R42" s="331" t="s">
        <v>643</v>
      </c>
      <c r="S42" s="331" t="s">
        <v>644</v>
      </c>
      <c r="T42" s="332" t="s">
        <v>666</v>
      </c>
      <c r="U42" s="84"/>
      <c r="V42" s="330"/>
      <c r="W42" s="331" t="s">
        <v>630</v>
      </c>
      <c r="X42" s="331" t="s">
        <v>640</v>
      </c>
      <c r="Y42" s="331" t="s">
        <v>641</v>
      </c>
      <c r="Z42" s="331" t="s">
        <v>642</v>
      </c>
      <c r="AA42" s="331" t="s">
        <v>643</v>
      </c>
      <c r="AB42" s="331" t="s">
        <v>644</v>
      </c>
      <c r="AC42" s="332" t="s">
        <v>666</v>
      </c>
      <c r="AD42" s="84"/>
      <c r="AE42" s="84"/>
      <c r="AF42" s="349"/>
      <c r="AG42" s="350" t="s">
        <v>630</v>
      </c>
      <c r="AH42" s="350" t="s">
        <v>640</v>
      </c>
      <c r="AI42" s="350" t="s">
        <v>641</v>
      </c>
      <c r="AJ42" s="350" t="s">
        <v>642</v>
      </c>
      <c r="AK42" s="350" t="s">
        <v>643</v>
      </c>
      <c r="AL42" s="350" t="s">
        <v>644</v>
      </c>
      <c r="AM42" s="351" t="s">
        <v>669</v>
      </c>
      <c r="AN42" s="351" t="s">
        <v>670</v>
      </c>
      <c r="AO42" s="84"/>
      <c r="AP42" s="84"/>
    </row>
    <row r="43" spans="1:42" x14ac:dyDescent="0.25">
      <c r="A43" s="86" t="s">
        <v>631</v>
      </c>
      <c r="B43" s="58">
        <v>2957</v>
      </c>
      <c r="C43" s="58">
        <v>3583</v>
      </c>
      <c r="D43" s="352">
        <v>2442</v>
      </c>
      <c r="E43" s="352">
        <v>2627</v>
      </c>
      <c r="F43" s="352">
        <v>1778</v>
      </c>
      <c r="G43" s="352">
        <v>1959</v>
      </c>
      <c r="H43" s="353">
        <f>H64/K23</f>
        <v>2887.4917717717726</v>
      </c>
      <c r="I43" s="354">
        <f>T43</f>
        <v>2634.6325301204824</v>
      </c>
      <c r="J43" s="355">
        <f>AM43</f>
        <v>0.1172105475310562</v>
      </c>
      <c r="K43" s="84"/>
      <c r="L43" s="84"/>
      <c r="M43" s="86" t="s">
        <v>631</v>
      </c>
      <c r="N43" s="58">
        <v>2944</v>
      </c>
      <c r="O43" s="58">
        <v>3189</v>
      </c>
      <c r="P43" s="58">
        <v>2301</v>
      </c>
      <c r="Q43" s="58">
        <v>2270</v>
      </c>
      <c r="R43" s="58">
        <v>1731</v>
      </c>
      <c r="S43" s="58">
        <v>2161</v>
      </c>
      <c r="T43" s="353">
        <f>T64/T23</f>
        <v>2634.6325301204824</v>
      </c>
      <c r="U43" s="84"/>
      <c r="V43" s="86" t="s">
        <v>631</v>
      </c>
      <c r="W43" s="72">
        <v>2963</v>
      </c>
      <c r="X43" s="86">
        <v>3680</v>
      </c>
      <c r="Y43" s="86">
        <v>2593</v>
      </c>
      <c r="Z43" s="86">
        <v>2714</v>
      </c>
      <c r="AA43" s="86">
        <v>1799</v>
      </c>
      <c r="AB43" s="86">
        <v>1840</v>
      </c>
      <c r="AC43" s="353">
        <f t="shared" ref="AC43:AC51" si="26">AC64/AC23</f>
        <v>2984.4404265955677</v>
      </c>
      <c r="AD43" s="84"/>
      <c r="AE43" s="84"/>
      <c r="AF43" s="86" t="s">
        <v>631</v>
      </c>
      <c r="AG43" s="356">
        <f t="shared" ref="AG43:AG54" si="27">IFERROR(1-N43/W43,"*")</f>
        <v>6.4124198447519376E-3</v>
      </c>
      <c r="AH43" s="356">
        <f t="shared" ref="AH43:AK54" si="28">IFERROR(1-O43/X43,"*")</f>
        <v>0.13342391304347823</v>
      </c>
      <c r="AI43" s="356">
        <f t="shared" si="28"/>
        <v>0.11261087543386039</v>
      </c>
      <c r="AJ43" s="356">
        <f t="shared" si="28"/>
        <v>0.16359616801768606</v>
      </c>
      <c r="AK43" s="356">
        <f>IFERROR(1-R43/AA43,"*")</f>
        <v>3.779877709838797E-2</v>
      </c>
      <c r="AL43" s="356">
        <f>IFERROR(1-S43/AB43,"*")</f>
        <v>-0.17445652173913051</v>
      </c>
      <c r="AM43" s="357">
        <f t="shared" ref="AL43:AM54" si="29">IFERROR(1-T43/AC43,"*")</f>
        <v>0.1172105475310562</v>
      </c>
      <c r="AN43" s="145">
        <f>J23</f>
        <v>0.27915915915915923</v>
      </c>
      <c r="AO43" s="84"/>
      <c r="AP43" s="84"/>
    </row>
    <row r="44" spans="1:42" x14ac:dyDescent="0.25">
      <c r="A44" s="86" t="s">
        <v>632</v>
      </c>
      <c r="B44" s="58">
        <v>1991</v>
      </c>
      <c r="C44" s="58">
        <v>2324</v>
      </c>
      <c r="D44" s="358">
        <v>1746</v>
      </c>
      <c r="E44" s="358">
        <v>1586</v>
      </c>
      <c r="F44" s="358">
        <v>1248</v>
      </c>
      <c r="G44" s="358">
        <v>1440</v>
      </c>
      <c r="H44" s="353">
        <f t="shared" ref="H44:H51" si="30">H65/K24</f>
        <v>1921.0704342405986</v>
      </c>
      <c r="I44" s="354">
        <f t="shared" ref="I44:I54" si="31">T44</f>
        <v>1764.4631675874768</v>
      </c>
      <c r="J44" s="355">
        <f t="shared" ref="J44:J54" si="32">AM44</f>
        <v>0.14062760794608931</v>
      </c>
      <c r="K44" s="84"/>
      <c r="L44" s="84"/>
      <c r="M44" s="86" t="s">
        <v>632</v>
      </c>
      <c r="N44" s="58">
        <v>1923</v>
      </c>
      <c r="O44" s="58">
        <v>2096</v>
      </c>
      <c r="P44" s="58">
        <v>1559</v>
      </c>
      <c r="Q44" s="58">
        <v>1558</v>
      </c>
      <c r="R44" s="58">
        <v>1234</v>
      </c>
      <c r="S44" s="58">
        <v>1442</v>
      </c>
      <c r="T44" s="353">
        <f>T65/T24</f>
        <v>1764.4631675874768</v>
      </c>
      <c r="U44" s="84"/>
      <c r="V44" s="86" t="s">
        <v>632</v>
      </c>
      <c r="W44" s="72">
        <v>2055</v>
      </c>
      <c r="X44" s="86">
        <v>2431</v>
      </c>
      <c r="Y44" s="86">
        <v>2090</v>
      </c>
      <c r="Z44" s="86">
        <v>1608</v>
      </c>
      <c r="AA44" s="86">
        <v>1277</v>
      </c>
      <c r="AB44" s="86">
        <v>1440</v>
      </c>
      <c r="AC44" s="353">
        <f t="shared" si="26"/>
        <v>2053.1997349488829</v>
      </c>
      <c r="AD44" s="84"/>
      <c r="AE44" s="84"/>
      <c r="AF44" s="86" t="s">
        <v>632</v>
      </c>
      <c r="AG44" s="356">
        <f t="shared" si="27"/>
        <v>6.4233576642335755E-2</v>
      </c>
      <c r="AH44" s="356">
        <f t="shared" si="28"/>
        <v>0.1378033730974908</v>
      </c>
      <c r="AI44" s="356">
        <f t="shared" si="28"/>
        <v>0.254066985645933</v>
      </c>
      <c r="AJ44" s="356">
        <f t="shared" si="28"/>
        <v>3.1094527363184077E-2</v>
      </c>
      <c r="AK44" s="356">
        <f>IFERROR(1-R44/AA44,"*")</f>
        <v>3.3672670321065024E-2</v>
      </c>
      <c r="AL44" s="356">
        <f t="shared" si="29"/>
        <v>-1.388888888888884E-3</v>
      </c>
      <c r="AM44" s="357">
        <f>IFERROR(1-T44/AC44,"*")</f>
        <v>0.14062760794608931</v>
      </c>
      <c r="AN44" s="145">
        <f t="shared" ref="AN44:AN54" si="33">J24</f>
        <v>0.45127778932059009</v>
      </c>
      <c r="AO44" s="84"/>
      <c r="AP44" s="84"/>
    </row>
    <row r="45" spans="1:42" x14ac:dyDescent="0.25">
      <c r="A45" s="86" t="s">
        <v>633</v>
      </c>
      <c r="B45" s="58">
        <v>1412</v>
      </c>
      <c r="C45" s="58">
        <v>1666</v>
      </c>
      <c r="D45" s="358">
        <v>1295</v>
      </c>
      <c r="E45" s="358">
        <v>1239</v>
      </c>
      <c r="F45" s="358" t="s">
        <v>337</v>
      </c>
      <c r="G45" s="358">
        <v>1126</v>
      </c>
      <c r="H45" s="353">
        <f t="shared" si="30"/>
        <v>1414.0339332444573</v>
      </c>
      <c r="I45" s="354">
        <f t="shared" si="31"/>
        <v>1371.360569620253</v>
      </c>
      <c r="J45" s="355">
        <f t="shared" si="32"/>
        <v>6.953013897272986E-2</v>
      </c>
      <c r="K45" s="84"/>
      <c r="L45" s="84"/>
      <c r="M45" s="86" t="s">
        <v>633</v>
      </c>
      <c r="N45" s="58">
        <v>1381</v>
      </c>
      <c r="O45" s="58">
        <v>1612</v>
      </c>
      <c r="P45" s="58">
        <v>1252</v>
      </c>
      <c r="Q45" s="58">
        <v>1243</v>
      </c>
      <c r="R45" s="58" t="s">
        <v>337</v>
      </c>
      <c r="S45" s="58">
        <v>1127</v>
      </c>
      <c r="T45" s="353">
        <f>T66/T25</f>
        <v>1371.360569620253</v>
      </c>
      <c r="U45" s="84"/>
      <c r="V45" s="86" t="s">
        <v>633</v>
      </c>
      <c r="W45" s="72">
        <v>1461</v>
      </c>
      <c r="X45" s="10">
        <v>1722</v>
      </c>
      <c r="Y45" s="10">
        <v>1378</v>
      </c>
      <c r="Z45" s="10">
        <v>1232</v>
      </c>
      <c r="AA45" s="10" t="s">
        <v>337</v>
      </c>
      <c r="AB45" s="10">
        <v>1125</v>
      </c>
      <c r="AC45" s="353">
        <f t="shared" si="26"/>
        <v>1473.8366357253362</v>
      </c>
      <c r="AD45" s="84"/>
      <c r="AE45" s="84"/>
      <c r="AF45" s="86" t="s">
        <v>633</v>
      </c>
      <c r="AG45" s="356">
        <f t="shared" si="27"/>
        <v>5.4757015742642023E-2</v>
      </c>
      <c r="AH45" s="356">
        <f t="shared" si="28"/>
        <v>6.3879210220673666E-2</v>
      </c>
      <c r="AI45" s="356">
        <f t="shared" si="28"/>
        <v>9.143686502177073E-2</v>
      </c>
      <c r="AJ45" s="356">
        <f t="shared" si="28"/>
        <v>-8.9285714285713969E-3</v>
      </c>
      <c r="AK45" s="356" t="str">
        <f t="shared" si="28"/>
        <v>*</v>
      </c>
      <c r="AL45" s="356">
        <f t="shared" si="29"/>
        <v>-1.777777777777878E-3</v>
      </c>
      <c r="AM45" s="357">
        <f t="shared" si="29"/>
        <v>6.953013897272986E-2</v>
      </c>
      <c r="AN45" s="145">
        <f t="shared" si="33"/>
        <v>0.58429742921425665</v>
      </c>
      <c r="AO45" s="84"/>
      <c r="AP45" s="84"/>
    </row>
    <row r="46" spans="1:42" x14ac:dyDescent="0.25">
      <c r="A46" s="86" t="s">
        <v>634</v>
      </c>
      <c r="B46" s="58">
        <v>1279</v>
      </c>
      <c r="C46" s="58">
        <v>1644</v>
      </c>
      <c r="D46" s="358" t="s">
        <v>337</v>
      </c>
      <c r="E46" s="358">
        <v>978</v>
      </c>
      <c r="F46" s="358">
        <v>1013</v>
      </c>
      <c r="G46" s="358">
        <v>1053</v>
      </c>
      <c r="H46" s="353">
        <f t="shared" si="30"/>
        <v>1317.1941928609483</v>
      </c>
      <c r="I46" s="354">
        <f t="shared" si="31"/>
        <v>1287.6424849699399</v>
      </c>
      <c r="J46" s="355">
        <f t="shared" si="32"/>
        <v>7.0338947354779524E-2</v>
      </c>
      <c r="K46" s="84"/>
      <c r="L46" s="84"/>
      <c r="M46" s="86" t="s">
        <v>634</v>
      </c>
      <c r="N46" s="58">
        <v>1246</v>
      </c>
      <c r="O46" s="58">
        <v>1671</v>
      </c>
      <c r="P46" s="58" t="s">
        <v>337</v>
      </c>
      <c r="Q46" s="58">
        <v>1064</v>
      </c>
      <c r="R46" s="58">
        <v>1013</v>
      </c>
      <c r="S46" s="58">
        <v>1054</v>
      </c>
      <c r="T46" s="353">
        <f>T67/T26</f>
        <v>1287.6424849699399</v>
      </c>
      <c r="U46" s="84"/>
      <c r="V46" s="86" t="s">
        <v>634</v>
      </c>
      <c r="W46" s="72">
        <v>1347</v>
      </c>
      <c r="X46" s="10">
        <v>1611</v>
      </c>
      <c r="Y46" s="10" t="s">
        <v>337</v>
      </c>
      <c r="Z46" s="10">
        <v>849</v>
      </c>
      <c r="AA46" s="10" t="s">
        <v>337</v>
      </c>
      <c r="AB46" s="10" t="s">
        <v>337</v>
      </c>
      <c r="AC46" s="353">
        <f t="shared" si="26"/>
        <v>1385.0666125101545</v>
      </c>
      <c r="AD46" s="84"/>
      <c r="AE46" s="84"/>
      <c r="AF46" s="86" t="s">
        <v>634</v>
      </c>
      <c r="AG46" s="356">
        <f t="shared" si="27"/>
        <v>7.4981440237564922E-2</v>
      </c>
      <c r="AH46" s="356">
        <f t="shared" si="28"/>
        <v>-3.7243947858472959E-2</v>
      </c>
      <c r="AI46" s="356" t="str">
        <f t="shared" si="28"/>
        <v>*</v>
      </c>
      <c r="AJ46" s="356">
        <f t="shared" si="28"/>
        <v>-0.25323910482921086</v>
      </c>
      <c r="AK46" s="356" t="str">
        <f t="shared" si="28"/>
        <v>*</v>
      </c>
      <c r="AL46" s="356" t="str">
        <f t="shared" si="29"/>
        <v>*</v>
      </c>
      <c r="AM46" s="357">
        <f t="shared" si="29"/>
        <v>7.0338947354779524E-2</v>
      </c>
      <c r="AN46" s="145">
        <f t="shared" si="33"/>
        <v>0.65792943410157689</v>
      </c>
      <c r="AO46" s="84"/>
      <c r="AP46" s="84"/>
    </row>
    <row r="47" spans="1:42" x14ac:dyDescent="0.25">
      <c r="A47" s="86" t="s">
        <v>635</v>
      </c>
      <c r="B47" s="58">
        <v>1082</v>
      </c>
      <c r="C47" s="58">
        <v>1045</v>
      </c>
      <c r="D47" s="358">
        <v>1106</v>
      </c>
      <c r="E47" s="358" t="s">
        <v>337</v>
      </c>
      <c r="F47" s="358" t="s">
        <v>337</v>
      </c>
      <c r="G47" s="358" t="s">
        <v>337</v>
      </c>
      <c r="H47" s="353">
        <f t="shared" si="30"/>
        <v>1085.6031468531469</v>
      </c>
      <c r="I47" s="354">
        <f t="shared" si="31"/>
        <v>1086.774703557312</v>
      </c>
      <c r="J47" s="355">
        <f t="shared" si="32"/>
        <v>2.2508132418342264E-2</v>
      </c>
      <c r="K47" s="84"/>
      <c r="L47" s="84"/>
      <c r="M47" s="86" t="s">
        <v>635</v>
      </c>
      <c r="N47" s="58">
        <v>1084</v>
      </c>
      <c r="O47" s="58" t="s">
        <v>337</v>
      </c>
      <c r="P47" s="58">
        <v>1093</v>
      </c>
      <c r="Q47" s="58" t="s">
        <v>337</v>
      </c>
      <c r="R47" s="58" t="s">
        <v>337</v>
      </c>
      <c r="S47" s="58" t="s">
        <v>337</v>
      </c>
      <c r="T47" s="353">
        <f>T68/T27</f>
        <v>1086.774703557312</v>
      </c>
      <c r="U47" s="84"/>
      <c r="V47" s="86" t="s">
        <v>635</v>
      </c>
      <c r="W47" s="72">
        <v>1096</v>
      </c>
      <c r="X47" s="10" t="s">
        <v>337</v>
      </c>
      <c r="Y47" s="10">
        <v>1127</v>
      </c>
      <c r="Z47" s="10" t="s">
        <v>337</v>
      </c>
      <c r="AA47" s="10" t="s">
        <v>337</v>
      </c>
      <c r="AB47" s="10" t="s">
        <v>337</v>
      </c>
      <c r="AC47" s="353">
        <f t="shared" si="26"/>
        <v>1111.7992277992278</v>
      </c>
      <c r="AD47" s="84"/>
      <c r="AE47" s="84"/>
      <c r="AF47" s="86" t="s">
        <v>635</v>
      </c>
      <c r="AG47" s="356">
        <f t="shared" si="27"/>
        <v>1.0948905109489093E-2</v>
      </c>
      <c r="AH47" s="356" t="str">
        <f t="shared" si="28"/>
        <v>*</v>
      </c>
      <c r="AI47" s="356">
        <f t="shared" si="28"/>
        <v>3.0168589174800364E-2</v>
      </c>
      <c r="AJ47" s="356" t="str">
        <f t="shared" si="28"/>
        <v>*</v>
      </c>
      <c r="AK47" s="356" t="str">
        <f t="shared" si="28"/>
        <v>*</v>
      </c>
      <c r="AL47" s="356" t="str">
        <f t="shared" si="29"/>
        <v>*</v>
      </c>
      <c r="AM47" s="359">
        <f t="shared" si="29"/>
        <v>2.2508132418342264E-2</v>
      </c>
      <c r="AN47" s="145">
        <f t="shared" si="33"/>
        <v>0.69110378912685344</v>
      </c>
      <c r="AO47" s="84"/>
      <c r="AP47" s="84"/>
    </row>
    <row r="48" spans="1:42" x14ac:dyDescent="0.25">
      <c r="A48" s="86" t="s">
        <v>636</v>
      </c>
      <c r="B48" s="58">
        <v>3383</v>
      </c>
      <c r="C48" s="58">
        <v>2737</v>
      </c>
      <c r="D48" s="358" t="s">
        <v>337</v>
      </c>
      <c r="E48" s="358" t="s">
        <v>337</v>
      </c>
      <c r="F48" s="358" t="s">
        <v>337</v>
      </c>
      <c r="G48" s="358" t="s">
        <v>337</v>
      </c>
      <c r="H48" s="353">
        <f t="shared" si="30"/>
        <v>3044.9065420560746</v>
      </c>
      <c r="I48" s="354" t="str">
        <f t="shared" si="31"/>
        <v>*</v>
      </c>
      <c r="J48" s="355" t="str">
        <f t="shared" si="32"/>
        <v>*</v>
      </c>
      <c r="K48" s="84"/>
      <c r="L48" s="84"/>
      <c r="M48" s="86" t="s">
        <v>636</v>
      </c>
      <c r="N48" s="58" t="s">
        <v>337</v>
      </c>
      <c r="O48" s="58" t="s">
        <v>337</v>
      </c>
      <c r="P48" s="58" t="s">
        <v>337</v>
      </c>
      <c r="Q48" s="58" t="s">
        <v>337</v>
      </c>
      <c r="R48" s="58" t="s">
        <v>337</v>
      </c>
      <c r="S48" s="58" t="s">
        <v>337</v>
      </c>
      <c r="T48" s="353" t="s">
        <v>337</v>
      </c>
      <c r="U48" s="84"/>
      <c r="V48" s="86" t="s">
        <v>636</v>
      </c>
      <c r="W48" s="72">
        <v>3383</v>
      </c>
      <c r="X48" s="10">
        <v>2783</v>
      </c>
      <c r="Y48" s="10" t="s">
        <v>337</v>
      </c>
      <c r="Z48" s="10" t="s">
        <v>337</v>
      </c>
      <c r="AA48" s="10" t="s">
        <v>337</v>
      </c>
      <c r="AB48" s="10" t="s">
        <v>337</v>
      </c>
      <c r="AC48" s="353">
        <f t="shared" si="26"/>
        <v>3101.0873180873177</v>
      </c>
      <c r="AD48" s="84"/>
      <c r="AE48" s="84"/>
      <c r="AF48" s="86" t="s">
        <v>636</v>
      </c>
      <c r="AG48" s="356" t="str">
        <f t="shared" si="27"/>
        <v>*</v>
      </c>
      <c r="AH48" s="356" t="str">
        <f t="shared" si="28"/>
        <v>*</v>
      </c>
      <c r="AI48" s="356" t="str">
        <f t="shared" si="28"/>
        <v>*</v>
      </c>
      <c r="AJ48" s="356" t="str">
        <f t="shared" si="28"/>
        <v>*</v>
      </c>
      <c r="AK48" s="356" t="str">
        <f t="shared" si="28"/>
        <v>*</v>
      </c>
      <c r="AL48" s="356" t="str">
        <f t="shared" si="29"/>
        <v>*</v>
      </c>
      <c r="AM48" s="359" t="str">
        <f t="shared" si="29"/>
        <v>*</v>
      </c>
      <c r="AN48" s="145">
        <f t="shared" si="33"/>
        <v>0.11465892597968072</v>
      </c>
      <c r="AO48" s="84"/>
      <c r="AP48" s="84"/>
    </row>
    <row r="49" spans="1:42" x14ac:dyDescent="0.25">
      <c r="A49" s="86" t="s">
        <v>637</v>
      </c>
      <c r="B49" s="58">
        <v>1975</v>
      </c>
      <c r="C49" s="58">
        <v>2029</v>
      </c>
      <c r="D49" s="358">
        <v>1693</v>
      </c>
      <c r="E49" s="358">
        <v>1734</v>
      </c>
      <c r="F49" s="358">
        <v>1609</v>
      </c>
      <c r="G49" s="358" t="s">
        <v>337</v>
      </c>
      <c r="H49" s="353">
        <f t="shared" si="30"/>
        <v>1938.0146728094501</v>
      </c>
      <c r="I49" s="354">
        <f t="shared" si="31"/>
        <v>1910.6548053527981</v>
      </c>
      <c r="J49" s="355">
        <f t="shared" si="32"/>
        <v>2.4097064847541594E-2</v>
      </c>
      <c r="K49" s="84"/>
      <c r="L49" s="84"/>
      <c r="M49" s="86" t="s">
        <v>637</v>
      </c>
      <c r="N49" s="58">
        <v>2024</v>
      </c>
      <c r="O49" s="58">
        <v>1841</v>
      </c>
      <c r="P49" s="58">
        <v>1714</v>
      </c>
      <c r="Q49" s="58">
        <v>1676</v>
      </c>
      <c r="R49" s="58" t="s">
        <v>337</v>
      </c>
      <c r="S49" s="58" t="s">
        <v>337</v>
      </c>
      <c r="T49" s="353">
        <f>T70/T29</f>
        <v>1910.6548053527981</v>
      </c>
      <c r="U49" s="84"/>
      <c r="V49" s="86" t="s">
        <v>637</v>
      </c>
      <c r="W49" s="72">
        <v>1946</v>
      </c>
      <c r="X49" s="10">
        <v>2103</v>
      </c>
      <c r="Y49" s="10">
        <v>1683</v>
      </c>
      <c r="Z49" s="10">
        <v>1777</v>
      </c>
      <c r="AA49" s="10" t="s">
        <v>337</v>
      </c>
      <c r="AB49" s="10" t="s">
        <v>337</v>
      </c>
      <c r="AC49" s="353">
        <f t="shared" si="26"/>
        <v>1957.8328300183973</v>
      </c>
      <c r="AD49" s="84"/>
      <c r="AE49" s="84"/>
      <c r="AF49" s="86" t="s">
        <v>637</v>
      </c>
      <c r="AG49" s="356">
        <f t="shared" si="27"/>
        <v>-4.0082219938335051E-2</v>
      </c>
      <c r="AH49" s="356">
        <f t="shared" si="28"/>
        <v>0.12458392772230142</v>
      </c>
      <c r="AI49" s="356">
        <f t="shared" si="28"/>
        <v>-1.8419489007724277E-2</v>
      </c>
      <c r="AJ49" s="356">
        <f t="shared" si="28"/>
        <v>5.6837366347777141E-2</v>
      </c>
      <c r="AK49" s="356" t="str">
        <f>IFERROR(1-R49/AA49,"*")</f>
        <v>*</v>
      </c>
      <c r="AL49" s="356" t="str">
        <f t="shared" si="29"/>
        <v>*</v>
      </c>
      <c r="AM49" s="359">
        <f>IFERROR(1-T49/AC49,"*")</f>
        <v>2.4097064847541594E-2</v>
      </c>
      <c r="AN49" s="145">
        <f t="shared" si="33"/>
        <v>0.36718189525859257</v>
      </c>
      <c r="AO49" s="84"/>
      <c r="AP49" s="84"/>
    </row>
    <row r="50" spans="1:42" x14ac:dyDescent="0.25">
      <c r="A50" s="86" t="s">
        <v>638</v>
      </c>
      <c r="B50" s="58">
        <v>1522</v>
      </c>
      <c r="C50" s="58">
        <v>1544</v>
      </c>
      <c r="D50" s="358">
        <v>1696</v>
      </c>
      <c r="E50" s="358">
        <v>1429</v>
      </c>
      <c r="F50" s="358" t="s">
        <v>337</v>
      </c>
      <c r="G50" s="358" t="s">
        <v>337</v>
      </c>
      <c r="H50" s="353">
        <f t="shared" si="30"/>
        <v>1527.100292478558</v>
      </c>
      <c r="I50" s="354">
        <f t="shared" si="31"/>
        <v>1449.8872117567405</v>
      </c>
      <c r="J50" s="355">
        <f t="shared" si="32"/>
        <v>9.8342903553127359E-2</v>
      </c>
      <c r="K50" s="84"/>
      <c r="L50" s="84"/>
      <c r="M50" s="86" t="s">
        <v>638</v>
      </c>
      <c r="N50" s="58">
        <v>1467</v>
      </c>
      <c r="O50" s="58">
        <v>1407</v>
      </c>
      <c r="P50" s="58">
        <v>1666</v>
      </c>
      <c r="Q50" s="58">
        <v>1277</v>
      </c>
      <c r="R50" s="58" t="s">
        <v>337</v>
      </c>
      <c r="S50" s="58" t="s">
        <v>337</v>
      </c>
      <c r="T50" s="353">
        <f>T71/T30</f>
        <v>1449.8872117567405</v>
      </c>
      <c r="U50" s="84"/>
      <c r="V50" s="86" t="s">
        <v>638</v>
      </c>
      <c r="W50" s="72">
        <v>1576</v>
      </c>
      <c r="X50" s="10">
        <v>1645</v>
      </c>
      <c r="Y50" s="10">
        <v>1854</v>
      </c>
      <c r="Z50" s="10">
        <v>1625</v>
      </c>
      <c r="AA50" s="10" t="s">
        <v>337</v>
      </c>
      <c r="AB50" s="10" t="s">
        <v>337</v>
      </c>
      <c r="AC50" s="353">
        <f t="shared" si="26"/>
        <v>1608.0250657043109</v>
      </c>
      <c r="AD50" s="84"/>
      <c r="AE50" s="84"/>
      <c r="AF50" s="86" t="s">
        <v>638</v>
      </c>
      <c r="AG50" s="356">
        <f t="shared" si="27"/>
        <v>6.9162436548223405E-2</v>
      </c>
      <c r="AH50" s="356">
        <f t="shared" si="28"/>
        <v>0.14468085106382977</v>
      </c>
      <c r="AI50" s="356">
        <f t="shared" si="28"/>
        <v>0.10140237324703349</v>
      </c>
      <c r="AJ50" s="356">
        <f t="shared" si="28"/>
        <v>0.21415384615384614</v>
      </c>
      <c r="AK50" s="356" t="str">
        <f>IFERROR(1-R50/AA50,"*")</f>
        <v>*</v>
      </c>
      <c r="AL50" s="356" t="str">
        <f t="shared" si="29"/>
        <v>*</v>
      </c>
      <c r="AM50" s="357">
        <f>IFERROR(1-T50/AC50,"*")</f>
        <v>9.8342903553127359E-2</v>
      </c>
      <c r="AN50" s="145">
        <f t="shared" si="33"/>
        <v>0.50089081191142781</v>
      </c>
      <c r="AO50" s="84"/>
      <c r="AP50" s="84"/>
    </row>
    <row r="51" spans="1:42" x14ac:dyDescent="0.25">
      <c r="A51" s="86" t="s">
        <v>639</v>
      </c>
      <c r="B51" s="58">
        <v>1251</v>
      </c>
      <c r="C51" s="58">
        <v>1352</v>
      </c>
      <c r="D51" s="358">
        <v>1371</v>
      </c>
      <c r="E51" s="358">
        <v>1101</v>
      </c>
      <c r="F51" s="358" t="s">
        <v>337</v>
      </c>
      <c r="G51" s="358" t="s">
        <v>337</v>
      </c>
      <c r="H51" s="353">
        <f t="shared" si="30"/>
        <v>1283.544190614017</v>
      </c>
      <c r="I51" s="354">
        <f t="shared" si="31"/>
        <v>1211.2627293453477</v>
      </c>
      <c r="J51" s="355">
        <f t="shared" si="32"/>
        <v>9.9011241409613704E-2</v>
      </c>
      <c r="K51" s="84"/>
      <c r="L51" s="84"/>
      <c r="M51" s="86" t="s">
        <v>639</v>
      </c>
      <c r="N51" s="58">
        <v>1219</v>
      </c>
      <c r="O51" s="58">
        <v>1219</v>
      </c>
      <c r="P51" s="58">
        <v>1376</v>
      </c>
      <c r="Q51" s="58">
        <v>1028</v>
      </c>
      <c r="R51" s="58" t="s">
        <v>337</v>
      </c>
      <c r="S51" s="58" t="s">
        <v>337</v>
      </c>
      <c r="T51" s="353">
        <f>T72/T31</f>
        <v>1211.2627293453477</v>
      </c>
      <c r="U51" s="84"/>
      <c r="V51" s="86" t="s">
        <v>639</v>
      </c>
      <c r="W51" s="72">
        <v>1298</v>
      </c>
      <c r="X51" s="10">
        <v>1418</v>
      </c>
      <c r="Y51" s="10">
        <v>1355</v>
      </c>
      <c r="Z51" s="10">
        <v>1162</v>
      </c>
      <c r="AA51" s="10" t="s">
        <v>337</v>
      </c>
      <c r="AB51" s="10" t="s">
        <v>337</v>
      </c>
      <c r="AC51" s="353">
        <f t="shared" si="26"/>
        <v>1344.3705238236166</v>
      </c>
      <c r="AD51" s="84"/>
      <c r="AE51" s="84"/>
      <c r="AF51" s="86" t="s">
        <v>639</v>
      </c>
      <c r="AG51" s="356">
        <f t="shared" si="27"/>
        <v>6.08628659476117E-2</v>
      </c>
      <c r="AH51" s="356">
        <f t="shared" si="28"/>
        <v>0.14033850493653033</v>
      </c>
      <c r="AI51" s="356">
        <f t="shared" si="28"/>
        <v>-1.5498154981549828E-2</v>
      </c>
      <c r="AJ51" s="356">
        <f t="shared" si="28"/>
        <v>0.11531841652323582</v>
      </c>
      <c r="AK51" s="356" t="str">
        <f t="shared" si="28"/>
        <v>*</v>
      </c>
      <c r="AL51" s="356" t="str">
        <f t="shared" si="29"/>
        <v>*</v>
      </c>
      <c r="AM51" s="357">
        <f>IFERROR(1-T51/AC51,"*")</f>
        <v>9.9011241409613704E-2</v>
      </c>
      <c r="AN51" s="145">
        <f t="shared" si="33"/>
        <v>0.47299625088661473</v>
      </c>
      <c r="AO51" s="84"/>
      <c r="AP51" s="84"/>
    </row>
    <row r="52" spans="1:42" x14ac:dyDescent="0.25">
      <c r="A52" s="19" t="s">
        <v>671</v>
      </c>
      <c r="B52" s="360">
        <f t="shared" ref="B52:H52" si="34">B73/B36</f>
        <v>1783.5363059959629</v>
      </c>
      <c r="C52" s="360">
        <f t="shared" si="34"/>
        <v>2041.9266757130108</v>
      </c>
      <c r="D52" s="361">
        <f t="shared" si="34"/>
        <v>1595.5595423816949</v>
      </c>
      <c r="E52" s="361">
        <f t="shared" si="34"/>
        <v>1482.5865180929165</v>
      </c>
      <c r="F52" s="361">
        <f t="shared" si="34"/>
        <v>1487.4460093896714</v>
      </c>
      <c r="G52" s="361">
        <f t="shared" si="34"/>
        <v>1443.8321739130436</v>
      </c>
      <c r="H52" s="360">
        <f t="shared" si="34"/>
        <v>1776.1760132108734</v>
      </c>
      <c r="I52" s="353">
        <f t="shared" si="31"/>
        <v>1577.4652162143873</v>
      </c>
      <c r="J52" s="362">
        <f t="shared" si="32"/>
        <v>0.19439546763663751</v>
      </c>
      <c r="K52" s="84"/>
      <c r="L52" s="84"/>
      <c r="M52" s="19" t="s">
        <v>671</v>
      </c>
      <c r="N52" s="353">
        <f t="shared" ref="N52:T52" si="35">N73/N36</f>
        <v>1608.0683803271002</v>
      </c>
      <c r="O52" s="353">
        <f t="shared" si="35"/>
        <v>1752.4429329794289</v>
      </c>
      <c r="P52" s="353">
        <f t="shared" si="35"/>
        <v>1498.9589833408008</v>
      </c>
      <c r="Q52" s="353">
        <f t="shared" si="35"/>
        <v>1348.0398145947229</v>
      </c>
      <c r="R52" s="353">
        <f t="shared" si="35"/>
        <v>1331.5533980582525</v>
      </c>
      <c r="S52" s="353">
        <f t="shared" si="35"/>
        <v>1404.5487132352944</v>
      </c>
      <c r="T52" s="353">
        <f t="shared" si="35"/>
        <v>1577.4652162143873</v>
      </c>
      <c r="U52" s="84"/>
      <c r="V52" s="19" t="s">
        <v>671</v>
      </c>
      <c r="W52" s="353">
        <f t="shared" ref="W52:AC52" si="36">W73/W36</f>
        <v>1950.6095866620351</v>
      </c>
      <c r="X52" s="353">
        <f t="shared" si="36"/>
        <v>2222.3779673371287</v>
      </c>
      <c r="Y52" s="353">
        <f t="shared" si="36"/>
        <v>1751.1167887822132</v>
      </c>
      <c r="Z52" s="353">
        <f t="shared" si="36"/>
        <v>1610.0978846481032</v>
      </c>
      <c r="AA52" s="353">
        <f t="shared" si="36"/>
        <v>1638.840909090909</v>
      </c>
      <c r="AB52" s="353">
        <f>AB73/AB36</f>
        <v>1492.221283783784</v>
      </c>
      <c r="AC52" s="353">
        <f t="shared" si="36"/>
        <v>1958.1136312461588</v>
      </c>
      <c r="AD52" s="84"/>
      <c r="AE52" s="84"/>
      <c r="AF52" s="19" t="s">
        <v>671</v>
      </c>
      <c r="AG52" s="357">
        <f t="shared" si="27"/>
        <v>0.17560726076462374</v>
      </c>
      <c r="AH52" s="357">
        <f t="shared" si="28"/>
        <v>0.21145594550722613</v>
      </c>
      <c r="AI52" s="357">
        <f t="shared" si="28"/>
        <v>0.14399827987302416</v>
      </c>
      <c r="AJ52" s="357">
        <f t="shared" si="28"/>
        <v>0.16275909219684159</v>
      </c>
      <c r="AK52" s="357">
        <f t="shared" si="28"/>
        <v>0.18750295365955549</v>
      </c>
      <c r="AL52" s="357">
        <f>IFERROR(1-S52/AB52,"*")</f>
        <v>5.8753062633030373E-2</v>
      </c>
      <c r="AM52" s="357">
        <f>IFERROR(1-T52/AC52,"*")</f>
        <v>0.19439546763663751</v>
      </c>
      <c r="AN52" s="145">
        <f t="shared" si="33"/>
        <v>0.47328861945369843</v>
      </c>
      <c r="AO52" s="84"/>
      <c r="AP52" s="84"/>
    </row>
    <row r="53" spans="1:42" ht="60" x14ac:dyDescent="0.25">
      <c r="A53" s="363" t="s">
        <v>672</v>
      </c>
      <c r="B53" s="354">
        <f>B74/B37</f>
        <v>1859.171464164546</v>
      </c>
      <c r="C53" s="354">
        <f t="shared" ref="C53:G54" si="37">C74/C37</f>
        <v>2238.7810278285597</v>
      </c>
      <c r="D53" s="358">
        <f t="shared" si="37"/>
        <v>1582.3536850296682</v>
      </c>
      <c r="E53" s="358">
        <f t="shared" si="37"/>
        <v>1500.6648902153058</v>
      </c>
      <c r="F53" s="358">
        <f t="shared" si="37"/>
        <v>1473.4450261780105</v>
      </c>
      <c r="G53" s="358">
        <f t="shared" si="37"/>
        <v>1443.8321739130436</v>
      </c>
      <c r="H53" s="353">
        <f>H74/K33</f>
        <v>1834.1983488428075</v>
      </c>
      <c r="I53" s="354">
        <f t="shared" si="31"/>
        <v>1588.7919905164415</v>
      </c>
      <c r="J53" s="355">
        <f t="shared" si="32"/>
        <v>0.23812836629583578</v>
      </c>
      <c r="K53" s="84"/>
      <c r="L53" s="84"/>
      <c r="M53" s="109" t="s">
        <v>673</v>
      </c>
      <c r="N53" s="354">
        <f>IFERROR(N74/N37,"*")</f>
        <v>1611.7974530796682</v>
      </c>
      <c r="O53" s="354">
        <f t="shared" ref="O53:T54" si="38">IFERROR(O74/O37,"*")</f>
        <v>1891.5709770871738</v>
      </c>
      <c r="P53" s="354">
        <f t="shared" si="38"/>
        <v>1467.9620954219806</v>
      </c>
      <c r="Q53" s="354">
        <f t="shared" si="38"/>
        <v>1360.1827768014059</v>
      </c>
      <c r="R53" s="354">
        <f>IFERROR(R74/R37,"*")</f>
        <v>1331.5533980582525</v>
      </c>
      <c r="S53" s="354">
        <f>IFERROR(S74/S37,"*")</f>
        <v>1404.5487132352944</v>
      </c>
      <c r="T53" s="353">
        <f t="shared" si="38"/>
        <v>1588.7919905164415</v>
      </c>
      <c r="U53" s="84"/>
      <c r="V53" s="109" t="s">
        <v>673</v>
      </c>
      <c r="W53" s="354">
        <f>IFERROR(W74/W37,"*")</f>
        <v>2124.2178760237757</v>
      </c>
      <c r="X53" s="354">
        <f t="shared" ref="X53:AC54" si="39">IFERROR(X74/X37,"*")</f>
        <v>2489.2870167145029</v>
      </c>
      <c r="Y53" s="354">
        <f t="shared" si="39"/>
        <v>1779.9404121863802</v>
      </c>
      <c r="Z53" s="354">
        <f t="shared" si="39"/>
        <v>1631.8020703933748</v>
      </c>
      <c r="AA53" s="354">
        <f t="shared" si="39"/>
        <v>1638.840909090909</v>
      </c>
      <c r="AB53" s="354">
        <f t="shared" si="39"/>
        <v>1492.221283783784</v>
      </c>
      <c r="AC53" s="353">
        <f t="shared" si="39"/>
        <v>2085.3801614739887</v>
      </c>
      <c r="AD53" s="84"/>
      <c r="AE53" s="84"/>
      <c r="AF53" s="109" t="s">
        <v>672</v>
      </c>
      <c r="AG53" s="356">
        <f t="shared" si="27"/>
        <v>0.24122780846910263</v>
      </c>
      <c r="AH53" s="356">
        <f t="shared" si="28"/>
        <v>0.24011535657154848</v>
      </c>
      <c r="AI53" s="356">
        <f t="shared" si="28"/>
        <v>0.17527458482791713</v>
      </c>
      <c r="AJ53" s="356">
        <f t="shared" si="28"/>
        <v>0.1664535782372738</v>
      </c>
      <c r="AK53" s="356">
        <f t="shared" si="28"/>
        <v>0.18750295365955549</v>
      </c>
      <c r="AL53" s="356">
        <f t="shared" si="29"/>
        <v>5.8753062633030373E-2</v>
      </c>
      <c r="AM53" s="357">
        <f t="shared" si="29"/>
        <v>0.23812836629583578</v>
      </c>
      <c r="AN53" s="145">
        <f t="shared" si="33"/>
        <v>0.4973154601958974</v>
      </c>
      <c r="AO53" s="84"/>
      <c r="AP53" s="84"/>
    </row>
    <row r="54" spans="1:42" ht="60" x14ac:dyDescent="0.25">
      <c r="A54" s="363" t="s">
        <v>674</v>
      </c>
      <c r="B54" s="354">
        <f>B75/B38</f>
        <v>1695.4021619952127</v>
      </c>
      <c r="C54" s="354">
        <f t="shared" si="37"/>
        <v>1744.3877682601087</v>
      </c>
      <c r="D54" s="358">
        <f t="shared" si="37"/>
        <v>1638.2426116118213</v>
      </c>
      <c r="E54" s="358">
        <f t="shared" si="37"/>
        <v>1444.0595129929129</v>
      </c>
      <c r="F54" s="358">
        <f t="shared" si="37"/>
        <v>1609</v>
      </c>
      <c r="G54" s="358" t="s">
        <v>337</v>
      </c>
      <c r="H54" s="353">
        <f>H75/K34</f>
        <v>1680.5090268864415</v>
      </c>
      <c r="I54" s="354">
        <f t="shared" si="31"/>
        <v>1555.8180457052799</v>
      </c>
      <c r="J54" s="355">
        <f t="shared" si="32"/>
        <v>0.12225835709189836</v>
      </c>
      <c r="K54" s="84"/>
      <c r="L54" s="84"/>
      <c r="M54" s="109" t="s">
        <v>675</v>
      </c>
      <c r="N54" s="354">
        <f>IFERROR(N75/N38,"*")</f>
        <v>1603.1090586266946</v>
      </c>
      <c r="O54" s="354">
        <f t="shared" si="38"/>
        <v>1515.6571044374716</v>
      </c>
      <c r="P54" s="354">
        <f t="shared" si="38"/>
        <v>1624.2258726899383</v>
      </c>
      <c r="Q54" s="354">
        <f t="shared" si="38"/>
        <v>1322.6751101321584</v>
      </c>
      <c r="R54" s="354" t="str">
        <f t="shared" si="38"/>
        <v>*</v>
      </c>
      <c r="S54" s="354" t="str">
        <f t="shared" si="38"/>
        <v>*</v>
      </c>
      <c r="T54" s="353">
        <f>IFERROR(T75/T38,"*")</f>
        <v>1555.8180457052799</v>
      </c>
      <c r="U54" s="84"/>
      <c r="V54" s="109" t="s">
        <v>675</v>
      </c>
      <c r="W54" s="354">
        <f>IFERROR(W75/W38,"*")</f>
        <v>1771.9156140746593</v>
      </c>
      <c r="X54" s="354">
        <f t="shared" si="39"/>
        <v>1699.8535420410483</v>
      </c>
      <c r="Y54" s="354">
        <f t="shared" si="39"/>
        <v>1682.2658390410954</v>
      </c>
      <c r="Z54" s="354">
        <f t="shared" si="39"/>
        <v>1562.9445843828714</v>
      </c>
      <c r="AA54" s="354" t="str">
        <f t="shared" si="39"/>
        <v>*</v>
      </c>
      <c r="AB54" s="354" t="str">
        <f t="shared" si="39"/>
        <v>*</v>
      </c>
      <c r="AC54" s="353">
        <f t="shared" si="39"/>
        <v>1772.5239064089521</v>
      </c>
      <c r="AD54" s="84"/>
      <c r="AE54" s="84"/>
      <c r="AF54" s="109" t="s">
        <v>674</v>
      </c>
      <c r="AG54" s="356">
        <f t="shared" si="27"/>
        <v>9.5267829972884965E-2</v>
      </c>
      <c r="AH54" s="356">
        <f t="shared" si="28"/>
        <v>0.10836018106736911</v>
      </c>
      <c r="AI54" s="356">
        <f t="shared" si="28"/>
        <v>3.4501066956361903E-2</v>
      </c>
      <c r="AJ54" s="356">
        <f t="shared" si="28"/>
        <v>0.15372872247136227</v>
      </c>
      <c r="AK54" s="356" t="str">
        <f t="shared" si="28"/>
        <v>*</v>
      </c>
      <c r="AL54" s="356" t="str">
        <f t="shared" si="29"/>
        <v>*</v>
      </c>
      <c r="AM54" s="357">
        <f t="shared" si="29"/>
        <v>0.12225835709189836</v>
      </c>
      <c r="AN54" s="145">
        <f t="shared" si="33"/>
        <v>0.43410472397076311</v>
      </c>
      <c r="AO54" s="84"/>
      <c r="AP54" s="84"/>
    </row>
    <row r="55" spans="1:42" x14ac:dyDescent="0.25">
      <c r="A55" s="65" t="s">
        <v>338</v>
      </c>
      <c r="B55" s="84"/>
      <c r="C55" s="84"/>
      <c r="D55" s="84"/>
      <c r="E55" s="84"/>
      <c r="F55" s="84"/>
      <c r="G55" s="84"/>
      <c r="H55" s="84"/>
      <c r="I55" s="84"/>
      <c r="J55" s="84"/>
      <c r="K55" s="84"/>
      <c r="L55" s="84"/>
      <c r="M55" s="88" t="s">
        <v>338</v>
      </c>
      <c r="N55" s="84"/>
      <c r="O55" s="84"/>
      <c r="P55" s="84"/>
      <c r="Q55" s="84"/>
      <c r="R55" s="84"/>
      <c r="S55" s="84"/>
      <c r="T55" s="84"/>
      <c r="U55" s="84"/>
      <c r="V55" s="88" t="s">
        <v>338</v>
      </c>
      <c r="W55" s="84"/>
      <c r="X55" s="84"/>
      <c r="Y55" s="84"/>
      <c r="Z55" s="84"/>
      <c r="AA55" s="84"/>
      <c r="AB55" s="84"/>
      <c r="AC55" s="84"/>
      <c r="AD55" s="84"/>
      <c r="AE55" s="48"/>
      <c r="AF55" s="88" t="s">
        <v>338</v>
      </c>
      <c r="AG55" s="84"/>
      <c r="AH55" s="84"/>
      <c r="AI55" s="84"/>
      <c r="AJ55" s="84"/>
      <c r="AK55" s="84"/>
      <c r="AL55" s="84"/>
      <c r="AM55" s="84"/>
      <c r="AN55" s="84"/>
      <c r="AO55" s="84"/>
      <c r="AP55" s="84"/>
    </row>
    <row r="56" spans="1:42" x14ac:dyDescent="0.25">
      <c r="A56" s="65" t="s">
        <v>676</v>
      </c>
      <c r="B56" s="84"/>
      <c r="C56" s="84"/>
      <c r="D56" s="84"/>
      <c r="E56" s="84"/>
      <c r="F56" s="84"/>
      <c r="G56" s="84"/>
      <c r="H56" s="84"/>
      <c r="I56" s="84"/>
      <c r="J56" s="84"/>
      <c r="K56" s="84"/>
      <c r="L56" s="84"/>
      <c r="M56" s="88" t="s">
        <v>676</v>
      </c>
      <c r="N56" s="84"/>
      <c r="O56" s="84"/>
      <c r="P56" s="84"/>
      <c r="Q56" s="84"/>
      <c r="R56" s="84"/>
      <c r="S56" s="84"/>
      <c r="T56" s="84"/>
      <c r="U56" s="84"/>
      <c r="V56" s="88" t="s">
        <v>676</v>
      </c>
      <c r="W56" s="84"/>
      <c r="X56" s="84"/>
      <c r="Y56" s="84"/>
      <c r="Z56" s="84"/>
      <c r="AA56" s="84"/>
      <c r="AB56" s="84"/>
      <c r="AC56" s="84"/>
      <c r="AD56" s="84"/>
      <c r="AE56" s="48"/>
      <c r="AF56" s="48"/>
      <c r="AG56" s="84"/>
      <c r="AH56" s="84"/>
      <c r="AI56" s="84"/>
      <c r="AJ56" s="84"/>
      <c r="AK56" s="84"/>
      <c r="AL56" s="84"/>
      <c r="AM56" s="84"/>
      <c r="AN56" s="84"/>
      <c r="AO56" s="84"/>
      <c r="AP56" s="84"/>
    </row>
    <row r="57" spans="1:42" x14ac:dyDescent="0.25">
      <c r="A57" s="88"/>
      <c r="B57" s="84"/>
      <c r="C57" s="84"/>
      <c r="D57" s="84"/>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c r="AG57" s="84"/>
      <c r="AH57" s="84"/>
      <c r="AI57" s="84"/>
      <c r="AJ57" s="84"/>
      <c r="AK57" s="84"/>
      <c r="AL57" s="84"/>
      <c r="AM57" s="84"/>
      <c r="AN57" s="84"/>
      <c r="AO57" s="84"/>
      <c r="AP57" s="84"/>
    </row>
    <row r="58" spans="1:42" x14ac:dyDescent="0.25">
      <c r="A58" s="6" t="s">
        <v>677</v>
      </c>
      <c r="B58" s="84"/>
      <c r="C58" s="84"/>
      <c r="D58" s="84"/>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c r="AG58" s="84"/>
      <c r="AH58" s="84"/>
      <c r="AI58" s="84"/>
      <c r="AJ58" s="84"/>
      <c r="AK58" s="84"/>
      <c r="AL58" s="84"/>
      <c r="AM58" s="84"/>
      <c r="AN58" s="84"/>
      <c r="AO58" s="84"/>
      <c r="AP58" s="84"/>
    </row>
    <row r="59" spans="1:42" x14ac:dyDescent="0.25">
      <c r="A59" s="84"/>
      <c r="B59" s="84"/>
      <c r="C59" s="84"/>
      <c r="D59" s="84"/>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c r="AG59" s="84"/>
      <c r="AH59" s="84"/>
      <c r="AI59" s="84"/>
      <c r="AJ59" s="84"/>
      <c r="AK59" s="84"/>
      <c r="AL59" s="84"/>
      <c r="AM59" s="84"/>
      <c r="AN59" s="84"/>
      <c r="AO59" s="84"/>
      <c r="AP59" s="84"/>
    </row>
    <row r="60" spans="1:42" x14ac:dyDescent="0.25">
      <c r="A60" s="6" t="s">
        <v>678</v>
      </c>
      <c r="B60" s="84"/>
      <c r="C60" s="84"/>
      <c r="D60" s="84"/>
      <c r="E60" s="84"/>
      <c r="F60" s="84"/>
      <c r="G60" s="84"/>
      <c r="H60" s="84"/>
      <c r="I60" s="84"/>
      <c r="J60" s="84"/>
      <c r="K60" s="84"/>
      <c r="L60" s="84"/>
      <c r="M60" s="6" t="s">
        <v>679</v>
      </c>
      <c r="N60" s="84"/>
      <c r="O60" s="84"/>
      <c r="P60" s="84"/>
      <c r="Q60" s="84"/>
      <c r="R60" s="84"/>
      <c r="S60" s="84"/>
      <c r="T60" s="84"/>
      <c r="U60" s="84"/>
      <c r="V60" s="6" t="s">
        <v>680</v>
      </c>
      <c r="W60" s="84"/>
      <c r="X60" s="84"/>
      <c r="Y60" s="84"/>
      <c r="Z60" s="84"/>
      <c r="AA60" s="84"/>
      <c r="AB60" s="84"/>
      <c r="AC60" s="84"/>
      <c r="AD60" s="84"/>
      <c r="AE60" s="84"/>
      <c r="AF60" s="84"/>
      <c r="AG60" s="84"/>
      <c r="AH60" s="84"/>
      <c r="AI60" s="84"/>
      <c r="AJ60" s="84"/>
      <c r="AK60" s="84"/>
      <c r="AL60" s="84"/>
      <c r="AM60" s="84"/>
      <c r="AN60" s="84"/>
      <c r="AO60" s="84"/>
      <c r="AP60" s="84"/>
    </row>
    <row r="61" spans="1:42" x14ac:dyDescent="0.25">
      <c r="A61" s="84" t="s">
        <v>681</v>
      </c>
      <c r="B61" s="84"/>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84"/>
      <c r="AM61" s="84"/>
      <c r="AN61" s="84"/>
      <c r="AO61" s="84"/>
      <c r="AP61" s="84"/>
    </row>
    <row r="62" spans="1:42" x14ac:dyDescent="0.25">
      <c r="A62" s="84"/>
      <c r="B62" s="84"/>
      <c r="C62" s="84"/>
      <c r="D62" s="84"/>
      <c r="E62" s="84"/>
      <c r="F62" s="84"/>
      <c r="G62" s="84"/>
      <c r="H62" s="84"/>
      <c r="I62" s="84"/>
      <c r="J62" s="84"/>
      <c r="K62" s="84"/>
      <c r="L62" s="84"/>
      <c r="M62" s="84"/>
      <c r="N62" s="84"/>
      <c r="O62" s="84"/>
      <c r="P62" s="84"/>
      <c r="Q62" s="84"/>
      <c r="R62" s="84"/>
      <c r="S62" s="84"/>
      <c r="T62" s="84"/>
      <c r="U62" s="84"/>
      <c r="V62" s="84"/>
      <c r="W62" s="84"/>
      <c r="X62" s="84"/>
      <c r="Y62" s="84"/>
      <c r="Z62" s="84"/>
      <c r="AA62" s="84"/>
      <c r="AB62" s="84"/>
      <c r="AC62" s="84"/>
      <c r="AD62" s="84"/>
      <c r="AE62" s="84"/>
      <c r="AF62" s="84"/>
      <c r="AG62" s="84"/>
      <c r="AH62" s="84"/>
      <c r="AI62" s="84"/>
      <c r="AJ62" s="84"/>
      <c r="AK62" s="84"/>
      <c r="AL62" s="84"/>
      <c r="AM62" s="84"/>
      <c r="AN62" s="84"/>
      <c r="AO62" s="84"/>
      <c r="AP62" s="84"/>
    </row>
    <row r="63" spans="1:42" ht="64.5" x14ac:dyDescent="0.25">
      <c r="A63" s="330"/>
      <c r="B63" s="331" t="s">
        <v>630</v>
      </c>
      <c r="C63" s="331" t="s">
        <v>640</v>
      </c>
      <c r="D63" s="331" t="s">
        <v>641</v>
      </c>
      <c r="E63" s="331" t="s">
        <v>642</v>
      </c>
      <c r="F63" s="331" t="s">
        <v>643</v>
      </c>
      <c r="G63" s="331" t="s">
        <v>644</v>
      </c>
      <c r="H63" s="332" t="s">
        <v>682</v>
      </c>
      <c r="I63" s="84"/>
      <c r="J63" s="84"/>
      <c r="K63" s="84"/>
      <c r="L63" s="84"/>
      <c r="M63" s="330"/>
      <c r="N63" s="331" t="s">
        <v>630</v>
      </c>
      <c r="O63" s="331" t="s">
        <v>640</v>
      </c>
      <c r="P63" s="331" t="s">
        <v>641</v>
      </c>
      <c r="Q63" s="331" t="s">
        <v>642</v>
      </c>
      <c r="R63" s="331" t="s">
        <v>643</v>
      </c>
      <c r="S63" s="331" t="s">
        <v>644</v>
      </c>
      <c r="T63" s="332" t="s">
        <v>683</v>
      </c>
      <c r="U63" s="84"/>
      <c r="V63" s="330"/>
      <c r="W63" s="331" t="s">
        <v>630</v>
      </c>
      <c r="X63" s="331" t="s">
        <v>640</v>
      </c>
      <c r="Y63" s="331" t="s">
        <v>641</v>
      </c>
      <c r="Z63" s="331" t="s">
        <v>642</v>
      </c>
      <c r="AA63" s="331" t="s">
        <v>643</v>
      </c>
      <c r="AB63" s="331" t="s">
        <v>644</v>
      </c>
      <c r="AC63" s="332" t="s">
        <v>683</v>
      </c>
      <c r="AD63" s="364"/>
      <c r="AE63" s="84"/>
      <c r="AF63" s="84"/>
      <c r="AG63" s="84"/>
      <c r="AH63" s="84"/>
      <c r="AI63" s="84"/>
      <c r="AJ63" s="84"/>
      <c r="AK63" s="84"/>
      <c r="AL63" s="84"/>
      <c r="AM63" s="84"/>
      <c r="AN63" s="84"/>
      <c r="AO63" s="84"/>
      <c r="AP63" s="84"/>
    </row>
    <row r="64" spans="1:42" x14ac:dyDescent="0.25">
      <c r="A64" s="86" t="s">
        <v>631</v>
      </c>
      <c r="B64" s="5">
        <f t="shared" ref="B64:G72" si="40">IFERROR(B23*B43,"*")</f>
        <v>508160.45</v>
      </c>
      <c r="C64" s="5">
        <f t="shared" si="40"/>
        <v>383022.7</v>
      </c>
      <c r="D64" s="5">
        <f t="shared" si="40"/>
        <v>121245.3</v>
      </c>
      <c r="E64" s="5">
        <f t="shared" si="40"/>
        <v>84589.400000000009</v>
      </c>
      <c r="F64" s="5">
        <f t="shared" si="40"/>
        <v>40449.5</v>
      </c>
      <c r="G64" s="5">
        <f>IFERROR(G23*G43,"*")</f>
        <v>64451.1</v>
      </c>
      <c r="H64" s="5">
        <f>SUM(B64:G64)</f>
        <v>1201918.4500000002</v>
      </c>
      <c r="I64" s="84"/>
      <c r="J64" s="84"/>
      <c r="K64" s="84"/>
      <c r="L64" s="84"/>
      <c r="M64" s="86" t="s">
        <v>631</v>
      </c>
      <c r="N64" s="5">
        <f t="shared" ref="N64:S72" si="41">IFERROR(N23*N43,"*")</f>
        <v>120115.2</v>
      </c>
      <c r="O64" s="5">
        <f t="shared" si="41"/>
        <v>67447.349999999991</v>
      </c>
      <c r="P64" s="5">
        <f t="shared" si="41"/>
        <v>63507.600000000006</v>
      </c>
      <c r="Q64" s="5">
        <f t="shared" si="41"/>
        <v>14755</v>
      </c>
      <c r="R64" s="5">
        <f t="shared" si="41"/>
        <v>12982.5</v>
      </c>
      <c r="S64" s="5">
        <f>IFERROR(S23*S43,"*")</f>
        <v>27336.65</v>
      </c>
      <c r="T64" s="5">
        <f>SUM(N64:S64)</f>
        <v>306144.30000000005</v>
      </c>
      <c r="U64" s="84"/>
      <c r="V64" s="86" t="s">
        <v>631</v>
      </c>
      <c r="W64" s="5">
        <f t="shared" ref="W64:AB64" si="42">IFERROR(W23*W43,"*")</f>
        <v>388301.15</v>
      </c>
      <c r="X64" s="86">
        <f t="shared" si="42"/>
        <v>315560</v>
      </c>
      <c r="Y64" s="86">
        <f t="shared" si="42"/>
        <v>57175.65</v>
      </c>
      <c r="Z64" s="86">
        <f t="shared" si="42"/>
        <v>69749.8</v>
      </c>
      <c r="AA64" s="86">
        <f t="shared" si="42"/>
        <v>27434.75</v>
      </c>
      <c r="AB64" s="86">
        <f t="shared" si="42"/>
        <v>37260</v>
      </c>
      <c r="AC64" s="5">
        <f>SUM(W64:AB64)</f>
        <v>895481.35000000009</v>
      </c>
      <c r="AD64" s="270"/>
      <c r="AE64" s="84"/>
      <c r="AF64" s="84"/>
      <c r="AG64" s="84"/>
      <c r="AH64" s="84"/>
      <c r="AI64" s="84"/>
      <c r="AJ64" s="84"/>
      <c r="AK64" s="84"/>
      <c r="AL64" s="84"/>
      <c r="AM64" s="84"/>
      <c r="AN64" s="84"/>
      <c r="AO64" s="84"/>
      <c r="AP64" s="84"/>
    </row>
    <row r="65" spans="1:42" x14ac:dyDescent="0.25">
      <c r="A65" s="86" t="s">
        <v>632</v>
      </c>
      <c r="B65" s="5">
        <f t="shared" si="40"/>
        <v>335284.40000000002</v>
      </c>
      <c r="C65" s="5">
        <f t="shared" si="40"/>
        <v>289338</v>
      </c>
      <c r="D65" s="5">
        <f t="shared" si="40"/>
        <v>136013.40000000002</v>
      </c>
      <c r="E65" s="5">
        <f t="shared" si="40"/>
        <v>93415.4</v>
      </c>
      <c r="F65" s="5">
        <f t="shared" si="40"/>
        <v>24336</v>
      </c>
      <c r="G65" s="5">
        <f t="shared" si="40"/>
        <v>46224</v>
      </c>
      <c r="H65" s="5">
        <f t="shared" ref="H65:H71" si="43">SUM(B65:G65)</f>
        <v>924611.20000000007</v>
      </c>
      <c r="I65" s="84"/>
      <c r="J65" s="84"/>
      <c r="K65" s="84"/>
      <c r="L65" s="84"/>
      <c r="M65" s="86" t="s">
        <v>632</v>
      </c>
      <c r="N65" s="5">
        <f t="shared" si="41"/>
        <v>156147.6</v>
      </c>
      <c r="O65" s="5">
        <f t="shared" si="41"/>
        <v>79228.799999999988</v>
      </c>
      <c r="P65" s="5">
        <f t="shared" si="41"/>
        <v>78261.8</v>
      </c>
      <c r="Q65" s="5">
        <f t="shared" si="41"/>
        <v>40819.599999999999</v>
      </c>
      <c r="R65" s="5">
        <f t="shared" si="41"/>
        <v>15733.5</v>
      </c>
      <c r="S65" s="5">
        <f>IFERROR(S24*S44,"*")</f>
        <v>13050.1</v>
      </c>
      <c r="T65" s="5">
        <f t="shared" ref="T65:T72" si="44">SUM(N65:S65)</f>
        <v>383241.39999999997</v>
      </c>
      <c r="U65" s="84"/>
      <c r="V65" s="86" t="s">
        <v>632</v>
      </c>
      <c r="W65" s="5">
        <f t="shared" ref="W65:AB72" si="45">IFERROR(W24*W44,"*")</f>
        <v>179196</v>
      </c>
      <c r="X65" s="86">
        <f t="shared" si="45"/>
        <v>210767.7</v>
      </c>
      <c r="Y65" s="86">
        <f t="shared" si="45"/>
        <v>57893</v>
      </c>
      <c r="Z65" s="86">
        <f t="shared" si="45"/>
        <v>52581.600000000006</v>
      </c>
      <c r="AA65" s="86">
        <f t="shared" si="45"/>
        <v>8619.75</v>
      </c>
      <c r="AB65" s="86">
        <f t="shared" si="45"/>
        <v>33192</v>
      </c>
      <c r="AC65" s="5">
        <f t="shared" ref="AC65:AC71" si="46">SUM(W65:AB65)</f>
        <v>542250.05000000005</v>
      </c>
      <c r="AD65" s="270"/>
      <c r="AE65" s="84"/>
      <c r="AF65" s="84"/>
      <c r="AG65" s="84"/>
      <c r="AH65" s="84"/>
      <c r="AI65" s="84"/>
      <c r="AJ65" s="84"/>
      <c r="AK65" s="84"/>
      <c r="AL65" s="84"/>
      <c r="AM65" s="84"/>
      <c r="AN65" s="84"/>
      <c r="AO65" s="84"/>
      <c r="AP65" s="84"/>
    </row>
    <row r="66" spans="1:42" x14ac:dyDescent="0.25">
      <c r="A66" s="86" t="s">
        <v>633</v>
      </c>
      <c r="B66" s="5">
        <f t="shared" si="40"/>
        <v>381465.92000000004</v>
      </c>
      <c r="C66" s="5">
        <f t="shared" si="40"/>
        <v>351775.9</v>
      </c>
      <c r="D66" s="5">
        <f t="shared" si="40"/>
        <v>210515.20000000001</v>
      </c>
      <c r="E66" s="5">
        <f t="shared" si="40"/>
        <v>159892.95000000001</v>
      </c>
      <c r="F66" s="5" t="str">
        <f t="shared" si="40"/>
        <v>*</v>
      </c>
      <c r="G66" s="5">
        <f t="shared" si="40"/>
        <v>41887.200000000004</v>
      </c>
      <c r="H66" s="5">
        <f t="shared" si="43"/>
        <v>1145537.17</v>
      </c>
      <c r="I66" s="84"/>
      <c r="J66" s="84"/>
      <c r="K66" s="84"/>
      <c r="L66" s="84"/>
      <c r="M66" s="86" t="s">
        <v>633</v>
      </c>
      <c r="N66" s="86">
        <f t="shared" si="41"/>
        <v>229922.69</v>
      </c>
      <c r="O66" s="86">
        <f t="shared" si="41"/>
        <v>172000.4</v>
      </c>
      <c r="P66" s="86">
        <f t="shared" si="41"/>
        <v>134352.12</v>
      </c>
      <c r="Q66" s="86">
        <f t="shared" si="41"/>
        <v>89744.6</v>
      </c>
      <c r="R66" s="338" t="str">
        <f t="shared" si="41"/>
        <v>*</v>
      </c>
      <c r="S66" s="86">
        <f t="shared" si="41"/>
        <v>24005.100000000002</v>
      </c>
      <c r="T66" s="5">
        <f>SUM(N66:S66)</f>
        <v>650024.90999999992</v>
      </c>
      <c r="U66" s="84"/>
      <c r="V66" s="86" t="s">
        <v>633</v>
      </c>
      <c r="W66" s="5">
        <f t="shared" si="45"/>
        <v>151461.87</v>
      </c>
      <c r="X66" s="86">
        <f t="shared" si="45"/>
        <v>179862.9</v>
      </c>
      <c r="Y66" s="86">
        <f t="shared" si="45"/>
        <v>76134.5</v>
      </c>
      <c r="Z66" s="86">
        <f t="shared" si="45"/>
        <v>70039.199999999997</v>
      </c>
      <c r="AA66" s="338" t="str">
        <f t="shared" si="45"/>
        <v>*</v>
      </c>
      <c r="AB66" s="86">
        <f t="shared" si="45"/>
        <v>17887.5</v>
      </c>
      <c r="AC66" s="5">
        <f t="shared" si="46"/>
        <v>495385.97000000003</v>
      </c>
      <c r="AD66" s="270"/>
      <c r="AE66" s="84"/>
      <c r="AF66" s="84"/>
      <c r="AG66" s="84"/>
      <c r="AH66" s="84"/>
      <c r="AI66" s="84"/>
      <c r="AJ66" s="84"/>
      <c r="AK66" s="84"/>
      <c r="AL66" s="84"/>
      <c r="AM66" s="84"/>
      <c r="AN66" s="84"/>
      <c r="AO66" s="84"/>
      <c r="AP66" s="84"/>
    </row>
    <row r="67" spans="1:42" x14ac:dyDescent="0.25">
      <c r="A67" s="86" t="s">
        <v>634</v>
      </c>
      <c r="B67" s="5">
        <f t="shared" si="40"/>
        <v>142672.44999999998</v>
      </c>
      <c r="C67" s="5">
        <f t="shared" si="40"/>
        <v>71431.8</v>
      </c>
      <c r="D67" s="5" t="str">
        <f t="shared" si="40"/>
        <v>*</v>
      </c>
      <c r="E67" s="5">
        <f t="shared" si="40"/>
        <v>14083.2</v>
      </c>
      <c r="F67" s="5">
        <f t="shared" si="40"/>
        <v>5571.5</v>
      </c>
      <c r="G67" s="5">
        <f t="shared" si="40"/>
        <v>13478.400000000001</v>
      </c>
      <c r="H67" s="5">
        <f t="shared" si="43"/>
        <v>247237.35</v>
      </c>
      <c r="I67" s="84"/>
      <c r="J67" s="84"/>
      <c r="K67" s="84"/>
      <c r="L67" s="84"/>
      <c r="M67" s="86" t="s">
        <v>634</v>
      </c>
      <c r="N67" s="86">
        <f t="shared" si="41"/>
        <v>93138.5</v>
      </c>
      <c r="O67" s="86">
        <f t="shared" si="41"/>
        <v>40438.199999999997</v>
      </c>
      <c r="P67" s="339" t="str">
        <f t="shared" si="41"/>
        <v>*</v>
      </c>
      <c r="Q67" s="86">
        <f t="shared" si="41"/>
        <v>9469.6</v>
      </c>
      <c r="R67" s="86">
        <f t="shared" si="41"/>
        <v>5571.5</v>
      </c>
      <c r="S67" s="86">
        <f t="shared" si="41"/>
        <v>12015.6</v>
      </c>
      <c r="T67" s="5">
        <f t="shared" si="44"/>
        <v>160633.40000000002</v>
      </c>
      <c r="U67" s="84"/>
      <c r="V67" s="86" t="s">
        <v>634</v>
      </c>
      <c r="W67" s="5">
        <f t="shared" si="45"/>
        <v>49569.599999999999</v>
      </c>
      <c r="X67" s="86">
        <f t="shared" si="45"/>
        <v>31011.75</v>
      </c>
      <c r="Y67" s="338" t="str">
        <f t="shared" si="45"/>
        <v>*</v>
      </c>
      <c r="Z67" s="86">
        <f>IFERROR(Z26*Z46,"*")</f>
        <v>4669.5</v>
      </c>
      <c r="AA67" s="338" t="str">
        <f t="shared" si="45"/>
        <v>*</v>
      </c>
      <c r="AB67" s="338" t="str">
        <f t="shared" si="45"/>
        <v>*</v>
      </c>
      <c r="AC67" s="5">
        <f>SUM(W67:AB67)</f>
        <v>85250.85</v>
      </c>
      <c r="AD67" s="270"/>
      <c r="AE67" s="84"/>
      <c r="AF67" s="84"/>
      <c r="AG67" s="84"/>
      <c r="AH67" s="84"/>
      <c r="AI67" s="84"/>
      <c r="AJ67" s="84"/>
      <c r="AK67" s="84"/>
      <c r="AL67" s="84"/>
      <c r="AM67" s="84"/>
      <c r="AN67" s="84"/>
      <c r="AO67" s="84"/>
      <c r="AP67" s="84"/>
    </row>
    <row r="68" spans="1:42" x14ac:dyDescent="0.25">
      <c r="A68" s="86" t="s">
        <v>635</v>
      </c>
      <c r="B68" s="5">
        <f t="shared" si="40"/>
        <v>35273.200000000004</v>
      </c>
      <c r="C68" s="5">
        <f t="shared" si="40"/>
        <v>6583.5</v>
      </c>
      <c r="D68" s="5">
        <f t="shared" si="40"/>
        <v>20239.8</v>
      </c>
      <c r="E68" s="5" t="str">
        <f t="shared" si="40"/>
        <v>*</v>
      </c>
      <c r="F68" s="5" t="str">
        <f t="shared" si="40"/>
        <v>*</v>
      </c>
      <c r="G68" s="5" t="str">
        <f t="shared" si="40"/>
        <v>*</v>
      </c>
      <c r="H68" s="5">
        <f t="shared" si="43"/>
        <v>62096.5</v>
      </c>
      <c r="I68" s="84"/>
      <c r="J68" s="84"/>
      <c r="K68" s="84"/>
      <c r="L68" s="84"/>
      <c r="M68" s="86" t="s">
        <v>635</v>
      </c>
      <c r="N68" s="86">
        <f t="shared" si="41"/>
        <v>28455</v>
      </c>
      <c r="O68" s="340" t="str">
        <f t="shared" si="41"/>
        <v>*</v>
      </c>
      <c r="P68" s="86">
        <f t="shared" si="41"/>
        <v>12788.099999999999</v>
      </c>
      <c r="Q68" s="339" t="str">
        <f t="shared" si="41"/>
        <v>*</v>
      </c>
      <c r="R68" s="339" t="str">
        <f t="shared" si="41"/>
        <v>*</v>
      </c>
      <c r="S68" s="339" t="str">
        <f t="shared" si="41"/>
        <v>*</v>
      </c>
      <c r="T68" s="5">
        <f>SUM(N68:S68)</f>
        <v>41243.1</v>
      </c>
      <c r="U68" s="84"/>
      <c r="V68" s="86" t="s">
        <v>635</v>
      </c>
      <c r="W68" s="5">
        <f t="shared" si="45"/>
        <v>6959.5999999999995</v>
      </c>
      <c r="X68" s="338" t="str">
        <f t="shared" si="45"/>
        <v>*</v>
      </c>
      <c r="Y68" s="86">
        <f t="shared" si="45"/>
        <v>7438.2</v>
      </c>
      <c r="Z68" s="338" t="str">
        <f t="shared" si="45"/>
        <v>*</v>
      </c>
      <c r="AA68" s="338" t="str">
        <f t="shared" si="45"/>
        <v>*</v>
      </c>
      <c r="AB68" s="338" t="str">
        <f t="shared" si="45"/>
        <v>*</v>
      </c>
      <c r="AC68" s="5">
        <f t="shared" si="46"/>
        <v>14397.8</v>
      </c>
      <c r="AD68" s="270"/>
      <c r="AE68" s="84"/>
      <c r="AF68" s="84"/>
      <c r="AG68" s="84"/>
      <c r="AH68" s="84"/>
      <c r="AI68" s="84"/>
      <c r="AJ68" s="84"/>
      <c r="AK68" s="84"/>
      <c r="AL68" s="84"/>
      <c r="AM68" s="84"/>
      <c r="AN68" s="84"/>
      <c r="AO68" s="84"/>
      <c r="AP68" s="84"/>
    </row>
    <row r="69" spans="1:42" x14ac:dyDescent="0.25">
      <c r="A69" s="86" t="s">
        <v>636</v>
      </c>
      <c r="B69" s="5">
        <f t="shared" si="40"/>
        <v>43133.25</v>
      </c>
      <c r="C69" s="5">
        <f>IFERROR(C28*C48,"*")</f>
        <v>38318</v>
      </c>
      <c r="D69" s="5" t="str">
        <f>IFERROR(D28*D48,"*")</f>
        <v>*</v>
      </c>
      <c r="E69" s="5" t="str">
        <f t="shared" si="40"/>
        <v>*</v>
      </c>
      <c r="F69" s="5" t="str">
        <f t="shared" si="40"/>
        <v>*</v>
      </c>
      <c r="G69" s="5" t="str">
        <f t="shared" si="40"/>
        <v>*</v>
      </c>
      <c r="H69" s="5">
        <f t="shared" si="43"/>
        <v>81451.25</v>
      </c>
      <c r="I69" s="84"/>
      <c r="J69" s="84"/>
      <c r="K69" s="84"/>
      <c r="L69" s="84"/>
      <c r="M69" s="86" t="s">
        <v>636</v>
      </c>
      <c r="N69" s="339" t="str">
        <f t="shared" si="41"/>
        <v>*</v>
      </c>
      <c r="O69" s="338" t="str">
        <f t="shared" si="41"/>
        <v>*</v>
      </c>
      <c r="P69" s="338" t="str">
        <f t="shared" si="41"/>
        <v>*</v>
      </c>
      <c r="Q69" s="339" t="str">
        <f t="shared" si="41"/>
        <v>*</v>
      </c>
      <c r="R69" s="339" t="str">
        <f t="shared" si="41"/>
        <v>*</v>
      </c>
      <c r="S69" s="339" t="str">
        <f t="shared" si="41"/>
        <v>*</v>
      </c>
      <c r="T69" s="5" t="s">
        <v>337</v>
      </c>
      <c r="U69" s="84"/>
      <c r="V69" s="86" t="s">
        <v>636</v>
      </c>
      <c r="W69" s="5">
        <f t="shared" si="45"/>
        <v>43133.25</v>
      </c>
      <c r="X69" s="10">
        <f t="shared" si="45"/>
        <v>31447.9</v>
      </c>
      <c r="Y69" s="338" t="str">
        <f t="shared" si="45"/>
        <v>*</v>
      </c>
      <c r="Z69" s="338" t="str">
        <f t="shared" si="45"/>
        <v>*</v>
      </c>
      <c r="AA69" s="338" t="str">
        <f t="shared" si="45"/>
        <v>*</v>
      </c>
      <c r="AB69" s="338" t="str">
        <f t="shared" si="45"/>
        <v>*</v>
      </c>
      <c r="AC69" s="5">
        <f t="shared" si="46"/>
        <v>74581.149999999994</v>
      </c>
      <c r="AD69" s="270"/>
      <c r="AE69" s="84"/>
      <c r="AF69" s="84"/>
      <c r="AG69" s="84"/>
      <c r="AH69" s="84"/>
      <c r="AI69" s="84"/>
      <c r="AJ69" s="84"/>
      <c r="AK69" s="84"/>
      <c r="AL69" s="84"/>
      <c r="AM69" s="84"/>
      <c r="AN69" s="84"/>
      <c r="AO69" s="84"/>
      <c r="AP69" s="84"/>
    </row>
    <row r="70" spans="1:42" x14ac:dyDescent="0.25">
      <c r="A70" s="86" t="s">
        <v>637</v>
      </c>
      <c r="B70" s="5">
        <f t="shared" si="40"/>
        <v>467778.75</v>
      </c>
      <c r="C70" s="5">
        <f t="shared" si="40"/>
        <v>268761.34000000003</v>
      </c>
      <c r="D70" s="5">
        <f t="shared" si="40"/>
        <v>83922.01</v>
      </c>
      <c r="E70" s="5">
        <f t="shared" si="40"/>
        <v>58279.74</v>
      </c>
      <c r="F70" s="5">
        <f>IFERROR(F29*F49,"*")</f>
        <v>8849.5</v>
      </c>
      <c r="G70" s="5" t="str">
        <f>IFERROR(G29*G50,"*")</f>
        <v>*</v>
      </c>
      <c r="H70" s="5">
        <f t="shared" si="43"/>
        <v>887591.34000000008</v>
      </c>
      <c r="I70" s="84"/>
      <c r="J70" s="84"/>
      <c r="K70" s="84"/>
      <c r="L70" s="84"/>
      <c r="M70" s="86" t="s">
        <v>637</v>
      </c>
      <c r="N70" s="86">
        <f t="shared" si="41"/>
        <v>180743.19999999998</v>
      </c>
      <c r="O70" s="86">
        <f t="shared" si="41"/>
        <v>75020.75</v>
      </c>
      <c r="P70" s="86">
        <f t="shared" si="41"/>
        <v>35051.299999999996</v>
      </c>
      <c r="Q70" s="86">
        <f t="shared" si="41"/>
        <v>23296.400000000001</v>
      </c>
      <c r="R70" s="338" t="str">
        <f t="shared" si="41"/>
        <v>*</v>
      </c>
      <c r="S70" s="339" t="str">
        <f>IFERROR(S29*S50,"*")</f>
        <v>*</v>
      </c>
      <c r="T70" s="5">
        <f t="shared" si="44"/>
        <v>314111.65000000002</v>
      </c>
      <c r="U70" s="84"/>
      <c r="V70" s="86" t="s">
        <v>637</v>
      </c>
      <c r="W70" s="5">
        <f t="shared" si="45"/>
        <v>287132.30000000005</v>
      </c>
      <c r="X70" s="86">
        <f t="shared" si="45"/>
        <v>192866.12999999998</v>
      </c>
      <c r="Y70" s="86">
        <f t="shared" si="45"/>
        <v>49008.959999999999</v>
      </c>
      <c r="Z70" s="86">
        <f t="shared" si="45"/>
        <v>35024.67</v>
      </c>
      <c r="AA70" s="338" t="str">
        <f t="shared" si="45"/>
        <v>*</v>
      </c>
      <c r="AB70" s="338" t="str">
        <f t="shared" si="45"/>
        <v>*</v>
      </c>
      <c r="AC70" s="5">
        <f t="shared" si="46"/>
        <v>564032.06000000006</v>
      </c>
      <c r="AD70" s="270"/>
      <c r="AE70" s="84"/>
      <c r="AF70" s="84"/>
      <c r="AG70" s="84"/>
      <c r="AH70" s="84"/>
      <c r="AI70" s="84"/>
      <c r="AJ70" s="84"/>
      <c r="AK70" s="84"/>
      <c r="AL70" s="84"/>
      <c r="AM70" s="84"/>
      <c r="AN70" s="84"/>
      <c r="AO70" s="84"/>
      <c r="AP70" s="84"/>
    </row>
    <row r="71" spans="1:42" x14ac:dyDescent="0.25">
      <c r="A71" s="86" t="s">
        <v>638</v>
      </c>
      <c r="B71" s="5">
        <f t="shared" si="40"/>
        <v>500464.04</v>
      </c>
      <c r="C71" s="5">
        <f t="shared" si="40"/>
        <v>150694.39999999999</v>
      </c>
      <c r="D71" s="5">
        <f t="shared" si="40"/>
        <v>49777.600000000006</v>
      </c>
      <c r="E71" s="5">
        <f t="shared" si="40"/>
        <v>71807.25</v>
      </c>
      <c r="F71" s="5" t="str">
        <f t="shared" si="40"/>
        <v>*</v>
      </c>
      <c r="G71" s="5" t="str">
        <f>IFERROR(G30*#REF!,"*")</f>
        <v>*</v>
      </c>
      <c r="H71" s="5">
        <f t="shared" si="43"/>
        <v>772743.28999999992</v>
      </c>
      <c r="I71" s="84"/>
      <c r="J71" s="84"/>
      <c r="K71" s="84"/>
      <c r="L71" s="84"/>
      <c r="M71" s="86" t="s">
        <v>638</v>
      </c>
      <c r="N71" s="86">
        <f t="shared" si="41"/>
        <v>240206.58000000002</v>
      </c>
      <c r="O71" s="86">
        <f t="shared" si="41"/>
        <v>57968.4</v>
      </c>
      <c r="P71" s="86">
        <f t="shared" si="41"/>
        <v>29738.100000000002</v>
      </c>
      <c r="Q71" s="86">
        <f t="shared" si="41"/>
        <v>36139.1</v>
      </c>
      <c r="R71" s="339" t="str">
        <f t="shared" si="41"/>
        <v>*</v>
      </c>
      <c r="S71" s="338" t="str">
        <f>IFERROR(S30*#REF!,"*")</f>
        <v>*</v>
      </c>
      <c r="T71" s="5">
        <f t="shared" si="44"/>
        <v>364052.18</v>
      </c>
      <c r="U71" s="84"/>
      <c r="V71" s="86" t="s">
        <v>638</v>
      </c>
      <c r="W71" s="5">
        <f t="shared" si="45"/>
        <v>260166.08000000002</v>
      </c>
      <c r="X71" s="86">
        <f t="shared" si="45"/>
        <v>92778</v>
      </c>
      <c r="Y71" s="86">
        <f t="shared" si="45"/>
        <v>21321</v>
      </c>
      <c r="Z71" s="86">
        <f t="shared" si="45"/>
        <v>35668.75</v>
      </c>
      <c r="AA71" s="338" t="str">
        <f t="shared" si="45"/>
        <v>*</v>
      </c>
      <c r="AB71" s="338" t="str">
        <f t="shared" si="45"/>
        <v>*</v>
      </c>
      <c r="AC71" s="5">
        <f t="shared" si="46"/>
        <v>409933.83</v>
      </c>
      <c r="AD71" s="270"/>
      <c r="AE71" s="84"/>
      <c r="AF71" s="84"/>
      <c r="AG71" s="84"/>
      <c r="AH71" s="84"/>
      <c r="AI71" s="84"/>
      <c r="AJ71" s="84"/>
      <c r="AK71" s="84"/>
      <c r="AL71" s="84"/>
      <c r="AM71" s="84"/>
      <c r="AN71" s="84"/>
      <c r="AO71" s="84"/>
      <c r="AP71" s="84"/>
    </row>
    <row r="72" spans="1:42" x14ac:dyDescent="0.25">
      <c r="A72" s="86" t="s">
        <v>639</v>
      </c>
      <c r="B72" s="5">
        <f t="shared" si="40"/>
        <v>86481.62999999999</v>
      </c>
      <c r="C72" s="5">
        <f>IFERROR(C31*C51,"*")</f>
        <v>110390.8</v>
      </c>
      <c r="D72" s="5">
        <f>IFERROR(D31*D51,"*")</f>
        <v>22621.5</v>
      </c>
      <c r="E72" s="5">
        <f>IFERROR(E31*E51,"*")</f>
        <v>28846.2</v>
      </c>
      <c r="F72" s="5" t="str">
        <f>IFERROR(F31*F51,"*")</f>
        <v>*</v>
      </c>
      <c r="G72" s="5" t="str">
        <f>IFERROR(G31*G51,"*")</f>
        <v>*</v>
      </c>
      <c r="H72" s="5">
        <f>SUM(B72:G72)</f>
        <v>248340.13</v>
      </c>
      <c r="I72" s="84"/>
      <c r="J72" s="84"/>
      <c r="K72" s="84"/>
      <c r="L72" s="84"/>
      <c r="M72" s="86" t="s">
        <v>639</v>
      </c>
      <c r="N72" s="86">
        <f t="shared" si="41"/>
        <v>48552.77</v>
      </c>
      <c r="O72" s="86">
        <f t="shared" si="41"/>
        <v>36082.400000000001</v>
      </c>
      <c r="P72" s="86">
        <f t="shared" si="41"/>
        <v>14310.4</v>
      </c>
      <c r="Q72" s="86">
        <f t="shared" si="41"/>
        <v>12623.84</v>
      </c>
      <c r="R72" s="338" t="str">
        <f t="shared" si="41"/>
        <v>*</v>
      </c>
      <c r="S72" s="339" t="str">
        <f>IFERROR(S31*S51,"*")</f>
        <v>*</v>
      </c>
      <c r="T72" s="5">
        <f t="shared" si="44"/>
        <v>111569.40999999999</v>
      </c>
      <c r="U72" s="84"/>
      <c r="V72" s="86" t="s">
        <v>639</v>
      </c>
      <c r="W72" s="5">
        <f>IFERROR(W31*W51,"*")</f>
        <v>38031.4</v>
      </c>
      <c r="X72" s="86">
        <f t="shared" si="45"/>
        <v>73806.899999999994</v>
      </c>
      <c r="Y72" s="86">
        <f t="shared" si="45"/>
        <v>8265.5</v>
      </c>
      <c r="Z72" s="86">
        <f t="shared" si="45"/>
        <v>16175.039999999999</v>
      </c>
      <c r="AA72" s="338" t="str">
        <f t="shared" si="45"/>
        <v>*</v>
      </c>
      <c r="AB72" s="338" t="str">
        <f t="shared" si="45"/>
        <v>*</v>
      </c>
      <c r="AC72" s="5">
        <f>SUM(W72:AB72)</f>
        <v>136278.84</v>
      </c>
      <c r="AD72" s="270"/>
      <c r="AE72" s="84"/>
      <c r="AF72" s="84"/>
      <c r="AG72" s="84"/>
      <c r="AH72" s="84"/>
      <c r="AI72" s="84"/>
      <c r="AJ72" s="84"/>
      <c r="AK72" s="84"/>
      <c r="AL72" s="84"/>
      <c r="AM72" s="84"/>
      <c r="AN72" s="84"/>
      <c r="AO72" s="84"/>
      <c r="AP72" s="84"/>
    </row>
    <row r="73" spans="1:42" x14ac:dyDescent="0.25">
      <c r="A73" s="365" t="s">
        <v>684</v>
      </c>
      <c r="B73" s="366">
        <f t="shared" ref="B73:H73" si="47">SUM(B64:B72)</f>
        <v>2500714.09</v>
      </c>
      <c r="C73" s="366">
        <f t="shared" si="47"/>
        <v>1670316.44</v>
      </c>
      <c r="D73" s="366">
        <f t="shared" si="47"/>
        <v>644334.80999999994</v>
      </c>
      <c r="E73" s="366">
        <f t="shared" si="47"/>
        <v>510914.14</v>
      </c>
      <c r="F73" s="366">
        <f t="shared" si="47"/>
        <v>79206.5</v>
      </c>
      <c r="G73" s="366">
        <f t="shared" si="47"/>
        <v>166040.70000000001</v>
      </c>
      <c r="H73" s="366">
        <f t="shared" si="47"/>
        <v>5571526.6800000006</v>
      </c>
      <c r="I73" s="84"/>
      <c r="J73" s="84"/>
      <c r="K73" s="84"/>
      <c r="L73" s="84"/>
      <c r="M73" s="365" t="s">
        <v>684</v>
      </c>
      <c r="N73" s="366">
        <f t="shared" ref="N73:T73" si="48">SUM(N64:N72)</f>
        <v>1097281.54</v>
      </c>
      <c r="O73" s="366">
        <f t="shared" si="48"/>
        <v>528186.29999999993</v>
      </c>
      <c r="P73" s="366">
        <f t="shared" si="48"/>
        <v>368009.42</v>
      </c>
      <c r="Q73" s="366">
        <f t="shared" si="48"/>
        <v>226848.14</v>
      </c>
      <c r="R73" s="366">
        <f t="shared" si="48"/>
        <v>34287.5</v>
      </c>
      <c r="S73" s="366">
        <f t="shared" si="48"/>
        <v>76407.450000000012</v>
      </c>
      <c r="T73" s="366">
        <f t="shared" si="48"/>
        <v>2331020.35</v>
      </c>
      <c r="U73" s="84"/>
      <c r="V73" s="365" t="s">
        <v>684</v>
      </c>
      <c r="W73" s="366">
        <f t="shared" ref="W73:AC73" si="49">SUM(W64:W72)</f>
        <v>1403951.25</v>
      </c>
      <c r="X73" s="366">
        <f t="shared" si="49"/>
        <v>1128101.2799999998</v>
      </c>
      <c r="Y73" s="366">
        <f t="shared" si="49"/>
        <v>277236.81</v>
      </c>
      <c r="Z73" s="366">
        <f t="shared" si="49"/>
        <v>283908.56</v>
      </c>
      <c r="AA73" s="366">
        <f t="shared" si="49"/>
        <v>36054.5</v>
      </c>
      <c r="AB73" s="366">
        <f t="shared" si="49"/>
        <v>88339.5</v>
      </c>
      <c r="AC73" s="366">
        <f t="shared" si="49"/>
        <v>3217591.9000000004</v>
      </c>
      <c r="AD73" s="367"/>
      <c r="AE73" s="84"/>
      <c r="AF73" s="84"/>
      <c r="AG73" s="84"/>
      <c r="AH73" s="84"/>
      <c r="AI73" s="84"/>
      <c r="AJ73" s="84"/>
      <c r="AK73" s="84"/>
      <c r="AL73" s="84"/>
      <c r="AM73" s="84"/>
      <c r="AN73" s="84"/>
      <c r="AO73" s="84"/>
      <c r="AP73" s="84"/>
    </row>
    <row r="74" spans="1:42" x14ac:dyDescent="0.25">
      <c r="A74" s="86" t="s">
        <v>659</v>
      </c>
      <c r="B74" s="23">
        <f>B64+B65+B66+B67+B68</f>
        <v>1402856.42</v>
      </c>
      <c r="C74" s="23">
        <f>C64+C65+C66+C67+C68</f>
        <v>1102151.8999999999</v>
      </c>
      <c r="D74" s="23">
        <f>D64+D65+D66+D68</f>
        <v>488013.7</v>
      </c>
      <c r="E74" s="23">
        <f>E64+E65+E66+E67</f>
        <v>351980.95</v>
      </c>
      <c r="F74" s="23">
        <f>F64+F65+F67</f>
        <v>70357</v>
      </c>
      <c r="G74" s="23">
        <f>G64+G65+G66+G67</f>
        <v>166040.70000000001</v>
      </c>
      <c r="H74" s="23">
        <f>H64+H65+H66+H67+H68</f>
        <v>3581400.6700000004</v>
      </c>
      <c r="I74" s="84"/>
      <c r="J74" s="84"/>
      <c r="K74" s="84"/>
      <c r="L74" s="84"/>
      <c r="M74" s="86" t="s">
        <v>659</v>
      </c>
      <c r="N74" s="23">
        <f>N64+N65+N66+N67+N68</f>
        <v>627778.99</v>
      </c>
      <c r="O74" s="23">
        <f>O64+O65+O66+O67</f>
        <v>359114.74999999994</v>
      </c>
      <c r="P74" s="23">
        <f>P64+P65+P66+P68</f>
        <v>288909.62</v>
      </c>
      <c r="Q74" s="23">
        <f>Q64+Q65+Q66+Q67</f>
        <v>154788.80000000002</v>
      </c>
      <c r="R74" s="23">
        <f>R64+R65+R67</f>
        <v>34287.5</v>
      </c>
      <c r="S74" s="23">
        <f>S64+S65+S66+S67</f>
        <v>76407.450000000012</v>
      </c>
      <c r="T74" s="23">
        <f>T64+T65+T66+T67+T68</f>
        <v>1541287.1099999999</v>
      </c>
      <c r="U74" s="84"/>
      <c r="V74" s="86" t="s">
        <v>659</v>
      </c>
      <c r="W74" s="23">
        <f>W64+W65+W66+W67+W68</f>
        <v>775488.22</v>
      </c>
      <c r="X74" s="23">
        <f>X64+X65+X66+X67</f>
        <v>737202.35</v>
      </c>
      <c r="Y74" s="23">
        <f>Y64+Y65+Y66+Y68</f>
        <v>198641.35</v>
      </c>
      <c r="Z74" s="23">
        <f>Z64+Z65+Z66+Z67</f>
        <v>197040.1</v>
      </c>
      <c r="AA74" s="23">
        <f>AA64+AA65</f>
        <v>36054.5</v>
      </c>
      <c r="AB74" s="23">
        <f>AB64+AB65+AB66</f>
        <v>88339.5</v>
      </c>
      <c r="AC74" s="23">
        <f>AC64+AC65+AC66+AC67+AC68</f>
        <v>2032766.0200000003</v>
      </c>
      <c r="AD74" s="81"/>
      <c r="AE74" s="84"/>
      <c r="AF74" s="84"/>
      <c r="AG74" s="84"/>
      <c r="AH74" s="84"/>
      <c r="AI74" s="84"/>
      <c r="AJ74" s="84"/>
      <c r="AK74" s="84"/>
      <c r="AL74" s="84"/>
      <c r="AM74" s="84"/>
      <c r="AN74" s="84"/>
      <c r="AO74" s="84"/>
      <c r="AP74" s="84"/>
    </row>
    <row r="75" spans="1:42" x14ac:dyDescent="0.25">
      <c r="A75" s="86" t="s">
        <v>660</v>
      </c>
      <c r="B75" s="23">
        <f>SUM(B69:B72)</f>
        <v>1097857.67</v>
      </c>
      <c r="C75" s="23">
        <f>SUM(C69:C72)</f>
        <v>568164.54</v>
      </c>
      <c r="D75" s="23">
        <f>D70+D71+D72</f>
        <v>156321.10999999999</v>
      </c>
      <c r="E75" s="23">
        <f>E70+E71+E72</f>
        <v>158933.19</v>
      </c>
      <c r="F75" s="23">
        <f>F70</f>
        <v>8849.5</v>
      </c>
      <c r="G75" s="23" t="str">
        <f>G70</f>
        <v>*</v>
      </c>
      <c r="H75" s="23">
        <f>H69+H70+H71+H72</f>
        <v>1990126.0099999998</v>
      </c>
      <c r="I75" s="84"/>
      <c r="J75" s="84"/>
      <c r="K75" s="84"/>
      <c r="L75" s="84"/>
      <c r="M75" s="86" t="s">
        <v>660</v>
      </c>
      <c r="N75" s="23">
        <f>SUM(N69:N72)</f>
        <v>469502.55000000005</v>
      </c>
      <c r="O75" s="23">
        <f>SUM(O70:O72)</f>
        <v>169071.55</v>
      </c>
      <c r="P75" s="23">
        <f>P70+P71+P72</f>
        <v>79099.799999999988</v>
      </c>
      <c r="Q75" s="23">
        <f>Q70+Q71+Q72</f>
        <v>72059.34</v>
      </c>
      <c r="R75" s="23" t="str">
        <f>R70</f>
        <v>*</v>
      </c>
      <c r="S75" s="23" t="str">
        <f>S70</f>
        <v>*</v>
      </c>
      <c r="T75" s="23">
        <f>SUM(T70:T72)</f>
        <v>789733.24000000011</v>
      </c>
      <c r="U75" s="84"/>
      <c r="V75" s="86" t="s">
        <v>660</v>
      </c>
      <c r="W75" s="23">
        <f>SUM(W69:W72)</f>
        <v>628463.03000000014</v>
      </c>
      <c r="X75" s="23">
        <f>SUM(X70:X72)</f>
        <v>359451.03</v>
      </c>
      <c r="Y75" s="23">
        <f>Y70+Y71+Y72</f>
        <v>78595.459999999992</v>
      </c>
      <c r="Z75" s="23">
        <f>Z70+Z71+Z72</f>
        <v>86868.459999999992</v>
      </c>
      <c r="AA75" s="23" t="str">
        <f>AA70</f>
        <v>*</v>
      </c>
      <c r="AB75" s="23" t="str">
        <f>AB70</f>
        <v>*</v>
      </c>
      <c r="AC75" s="23">
        <f>AC69+AC70+AC71+AC72</f>
        <v>1184825.8800000001</v>
      </c>
      <c r="AD75" s="81"/>
      <c r="AE75" s="84"/>
      <c r="AF75" s="84"/>
      <c r="AG75" s="84"/>
      <c r="AH75" s="84"/>
      <c r="AI75" s="84"/>
      <c r="AJ75" s="84"/>
      <c r="AK75" s="84"/>
      <c r="AL75" s="84"/>
      <c r="AM75" s="84"/>
      <c r="AN75" s="84"/>
      <c r="AO75" s="84"/>
      <c r="AP75" s="84"/>
    </row>
    <row r="76" spans="1:42" x14ac:dyDescent="0.25">
      <c r="A76" s="65"/>
      <c r="B76" s="84"/>
      <c r="C76" s="84"/>
      <c r="D76" s="84"/>
      <c r="E76" s="84"/>
      <c r="F76" s="84"/>
      <c r="G76" s="84"/>
      <c r="H76" s="84"/>
      <c r="I76" s="84"/>
      <c r="J76" s="84"/>
      <c r="K76" s="84"/>
      <c r="L76" s="84"/>
      <c r="M76" s="84"/>
      <c r="N76" s="84"/>
      <c r="O76" s="84"/>
      <c r="P76" s="84"/>
      <c r="Q76" s="84"/>
      <c r="R76" s="84"/>
      <c r="S76" s="84"/>
      <c r="T76" s="84"/>
      <c r="U76" s="84"/>
      <c r="V76" s="84"/>
      <c r="W76" s="84"/>
      <c r="X76" s="84"/>
      <c r="Y76" s="84"/>
      <c r="Z76" s="84"/>
      <c r="AA76" s="84"/>
      <c r="AB76" s="84"/>
      <c r="AC76" s="84"/>
      <c r="AD76" s="84"/>
      <c r="AE76" s="84"/>
      <c r="AF76" s="84"/>
      <c r="AG76" s="84"/>
      <c r="AH76" s="84"/>
      <c r="AI76" s="84"/>
      <c r="AJ76" s="84"/>
      <c r="AK76" s="84"/>
      <c r="AL76" s="84"/>
      <c r="AM76" s="84"/>
      <c r="AN76" s="84"/>
      <c r="AO76" s="84"/>
      <c r="AP76" s="84"/>
    </row>
    <row r="77" spans="1:42" x14ac:dyDescent="0.25">
      <c r="A77" s="88"/>
      <c r="B77" s="84"/>
      <c r="C77" s="84"/>
      <c r="D77" s="84"/>
      <c r="E77" s="84"/>
      <c r="F77" s="84"/>
      <c r="G77" s="84"/>
      <c r="H77" s="84"/>
      <c r="I77" s="84"/>
      <c r="J77" s="84"/>
      <c r="K77" s="84"/>
      <c r="L77" s="84"/>
      <c r="M77" s="84"/>
      <c r="N77" s="84"/>
      <c r="O77" s="84"/>
      <c r="P77" s="84"/>
      <c r="Q77" s="84"/>
      <c r="R77" s="84"/>
      <c r="S77" s="84"/>
      <c r="T77" s="84"/>
      <c r="U77" s="84"/>
      <c r="V77" s="84"/>
      <c r="W77" s="84"/>
      <c r="X77" s="84"/>
      <c r="Y77" s="84"/>
      <c r="Z77" s="84"/>
      <c r="AA77" s="84"/>
      <c r="AB77" s="84"/>
      <c r="AC77" s="84"/>
      <c r="AD77" s="84"/>
      <c r="AE77" s="84"/>
      <c r="AF77" s="84"/>
      <c r="AG77" s="84"/>
      <c r="AH77" s="84"/>
      <c r="AI77" s="84"/>
      <c r="AJ77" s="84"/>
      <c r="AK77" s="84"/>
      <c r="AL77" s="84"/>
      <c r="AM77" s="84"/>
      <c r="AN77" s="84"/>
      <c r="AO77" s="84"/>
      <c r="AP77" s="84"/>
    </row>
    <row r="78" spans="1:42" x14ac:dyDescent="0.25">
      <c r="A78" s="88"/>
      <c r="B78" s="84"/>
      <c r="C78" s="84"/>
      <c r="D78" s="84"/>
      <c r="E78" s="84"/>
      <c r="F78" s="84"/>
      <c r="G78" s="84"/>
      <c r="H78" s="84"/>
      <c r="I78" s="84"/>
      <c r="J78" s="84"/>
      <c r="K78" s="84"/>
      <c r="L78" s="84"/>
      <c r="M78" s="84"/>
      <c r="N78" s="84"/>
      <c r="O78" s="84"/>
      <c r="P78" s="84"/>
      <c r="Q78" s="84"/>
      <c r="R78" s="84"/>
      <c r="S78" s="84"/>
      <c r="T78" s="84"/>
      <c r="U78" s="84"/>
      <c r="V78" s="84"/>
      <c r="W78" s="84"/>
      <c r="X78" s="84"/>
      <c r="Y78" s="84"/>
      <c r="Z78" s="84"/>
      <c r="AA78" s="84"/>
      <c r="AB78" s="84"/>
      <c r="AC78" s="84"/>
      <c r="AD78" s="84"/>
      <c r="AE78" s="84"/>
      <c r="AF78" s="84"/>
      <c r="AG78" s="84"/>
      <c r="AH78" s="84"/>
      <c r="AI78" s="84"/>
      <c r="AJ78" s="84"/>
      <c r="AK78" s="84"/>
      <c r="AL78" s="84"/>
      <c r="AM78" s="84"/>
      <c r="AN78" s="84"/>
      <c r="AO78" s="84"/>
      <c r="AP78" s="84"/>
    </row>
    <row r="79" spans="1:42" x14ac:dyDescent="0.25">
      <c r="A79" s="88"/>
      <c r="B79" s="84"/>
      <c r="C79" s="84"/>
      <c r="D79" s="84"/>
      <c r="E79" s="84"/>
      <c r="F79" s="84"/>
      <c r="G79" s="84"/>
      <c r="H79" s="84"/>
      <c r="I79" s="84"/>
      <c r="J79" s="84"/>
      <c r="K79" s="84"/>
      <c r="L79" s="84"/>
      <c r="M79" s="84"/>
      <c r="N79" s="84"/>
      <c r="O79" s="84"/>
      <c r="P79" s="84"/>
      <c r="Q79" s="84"/>
      <c r="R79" s="84"/>
      <c r="S79" s="84"/>
      <c r="T79" s="84"/>
      <c r="U79" s="84"/>
      <c r="V79" s="84"/>
      <c r="W79" s="84"/>
      <c r="X79" s="84"/>
      <c r="Y79" s="84"/>
      <c r="Z79" s="84"/>
      <c r="AA79" s="84"/>
      <c r="AB79" s="84"/>
      <c r="AC79" s="84"/>
      <c r="AD79" s="84"/>
      <c r="AE79" s="84"/>
      <c r="AF79" s="84"/>
      <c r="AG79" s="84"/>
      <c r="AH79" s="84"/>
      <c r="AI79" s="84"/>
      <c r="AJ79" s="84"/>
      <c r="AK79" s="84"/>
      <c r="AL79" s="84"/>
      <c r="AM79" s="84"/>
      <c r="AN79" s="84"/>
      <c r="AO79" s="84"/>
      <c r="AP79" s="84"/>
    </row>
    <row r="80" spans="1:42" x14ac:dyDescent="0.25">
      <c r="A80" s="88"/>
      <c r="B80" s="84"/>
      <c r="C80" s="84"/>
      <c r="D80" s="84"/>
      <c r="E80" s="84"/>
      <c r="F80" s="84"/>
      <c r="G80" s="84"/>
      <c r="H80" s="84"/>
      <c r="I80" s="84"/>
      <c r="J80" s="84"/>
      <c r="K80" s="84"/>
      <c r="L80" s="84"/>
      <c r="M80" s="84"/>
      <c r="N80" s="84"/>
      <c r="O80" s="84"/>
      <c r="P80" s="84"/>
      <c r="Q80" s="84"/>
      <c r="R80" s="84"/>
      <c r="S80" s="84"/>
      <c r="T80" s="84"/>
      <c r="U80" s="84"/>
      <c r="V80" s="84"/>
      <c r="W80" s="84"/>
      <c r="X80" s="84"/>
      <c r="Y80" s="84"/>
      <c r="Z80" s="84"/>
      <c r="AA80" s="84"/>
      <c r="AB80" s="84"/>
      <c r="AC80" s="84"/>
      <c r="AD80" s="84"/>
      <c r="AE80" s="84"/>
      <c r="AF80" s="84"/>
      <c r="AG80" s="84"/>
      <c r="AH80" s="84"/>
      <c r="AI80" s="84"/>
      <c r="AJ80" s="84"/>
      <c r="AK80" s="84"/>
      <c r="AL80" s="84"/>
      <c r="AM80" s="84"/>
      <c r="AN80" s="84"/>
      <c r="AO80" s="84"/>
      <c r="AP80" s="84"/>
    </row>
    <row r="81" spans="1:42" x14ac:dyDescent="0.25">
      <c r="A81" s="84"/>
      <c r="B81" s="49"/>
      <c r="C81" s="49"/>
      <c r="D81" s="49"/>
      <c r="E81" s="49"/>
      <c r="F81" s="49"/>
      <c r="G81" s="49"/>
      <c r="H81" s="49"/>
      <c r="I81" s="84"/>
      <c r="J81" s="84"/>
      <c r="K81" s="84"/>
      <c r="L81" s="84"/>
      <c r="M81" s="84"/>
      <c r="N81" s="84"/>
      <c r="O81" s="84"/>
      <c r="P81" s="84"/>
      <c r="Q81" s="84"/>
      <c r="R81" s="84"/>
      <c r="S81" s="84"/>
      <c r="T81" s="84"/>
      <c r="U81" s="84"/>
      <c r="V81" s="84"/>
      <c r="W81" s="84"/>
      <c r="X81" s="84"/>
      <c r="Y81" s="84"/>
      <c r="Z81" s="84"/>
      <c r="AA81" s="84"/>
      <c r="AB81" s="84"/>
      <c r="AC81" s="84"/>
      <c r="AD81" s="84"/>
      <c r="AE81" s="84"/>
      <c r="AF81" s="84"/>
      <c r="AG81" s="84"/>
      <c r="AH81" s="84"/>
      <c r="AI81" s="84"/>
      <c r="AJ81" s="84"/>
      <c r="AK81" s="84"/>
      <c r="AL81" s="84"/>
      <c r="AM81" s="84"/>
      <c r="AN81" s="84"/>
      <c r="AO81" s="84"/>
      <c r="AP81" s="84"/>
    </row>
    <row r="82" spans="1:42" x14ac:dyDescent="0.25">
      <c r="A82" s="84"/>
      <c r="B82" s="49"/>
      <c r="C82" s="49"/>
      <c r="D82" s="49"/>
      <c r="E82" s="49"/>
      <c r="F82" s="49"/>
      <c r="G82" s="49"/>
      <c r="H82" s="49"/>
      <c r="I82" s="84"/>
      <c r="J82" s="84"/>
      <c r="K82" s="84"/>
      <c r="L82" s="84"/>
      <c r="M82" s="84"/>
      <c r="N82" s="84"/>
      <c r="O82" s="84"/>
      <c r="P82" s="84"/>
      <c r="Q82" s="84"/>
      <c r="R82" s="84"/>
      <c r="S82" s="84"/>
      <c r="T82" s="84"/>
      <c r="U82" s="84"/>
      <c r="V82" s="84"/>
      <c r="W82" s="84"/>
      <c r="X82" s="84"/>
      <c r="Y82" s="84"/>
      <c r="Z82" s="84"/>
      <c r="AA82" s="84"/>
      <c r="AB82" s="84"/>
      <c r="AC82" s="84"/>
      <c r="AD82" s="84"/>
      <c r="AE82" s="84"/>
      <c r="AF82" s="84"/>
      <c r="AG82" s="84"/>
      <c r="AH82" s="84"/>
      <c r="AI82" s="84"/>
      <c r="AJ82" s="84"/>
      <c r="AK82" s="84"/>
      <c r="AL82" s="84"/>
      <c r="AM82" s="84"/>
      <c r="AN82" s="84"/>
      <c r="AO82" s="84"/>
      <c r="AP82" s="84"/>
    </row>
    <row r="83" spans="1:42" x14ac:dyDescent="0.25">
      <c r="A83" s="84"/>
      <c r="B83" s="84"/>
      <c r="C83" s="84"/>
      <c r="D83" s="84"/>
      <c r="E83" s="84"/>
      <c r="F83" s="84"/>
      <c r="G83" s="84"/>
      <c r="H83" s="84"/>
      <c r="I83" s="84"/>
      <c r="J83" s="84"/>
      <c r="K83" s="84"/>
      <c r="L83" s="84"/>
      <c r="M83" s="84"/>
      <c r="N83" s="84"/>
      <c r="O83" s="84"/>
      <c r="P83" s="84"/>
      <c r="Q83" s="84"/>
      <c r="R83" s="84"/>
      <c r="S83" s="84"/>
      <c r="T83" s="84"/>
      <c r="U83" s="84"/>
      <c r="V83" s="84"/>
      <c r="W83" s="84"/>
      <c r="X83" s="84"/>
      <c r="Y83" s="84"/>
      <c r="Z83" s="84"/>
      <c r="AA83" s="84"/>
      <c r="AB83" s="84"/>
      <c r="AC83" s="84"/>
      <c r="AD83" s="84"/>
      <c r="AE83" s="84"/>
      <c r="AF83" s="84"/>
      <c r="AG83" s="84"/>
      <c r="AH83" s="84"/>
      <c r="AI83" s="84"/>
      <c r="AJ83" s="84"/>
      <c r="AK83" s="84"/>
      <c r="AL83" s="84"/>
      <c r="AM83" s="84"/>
      <c r="AN83" s="84"/>
      <c r="AO83" s="84"/>
      <c r="AP83" s="84"/>
    </row>
  </sheetData>
  <conditionalFormatting sqref="AG43:AM54">
    <cfRule type="colorScale" priority="1">
      <colorScale>
        <cfvo type="min"/>
        <cfvo type="max"/>
        <color rgb="FFC872EA"/>
        <color theme="0"/>
      </colorScale>
    </cfRule>
  </conditionalFormatting>
  <pageMargins left="0.7" right="0.7" top="0.75" bottom="0.75" header="0.3" footer="0.3"/>
  <pageSetup paperSize="9"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K71"/>
  <sheetViews>
    <sheetView zoomScale="70" zoomScaleNormal="70" workbookViewId="0">
      <selection activeCell="I39" sqref="I39"/>
    </sheetView>
  </sheetViews>
  <sheetFormatPr defaultRowHeight="15" x14ac:dyDescent="0.25"/>
  <cols>
    <col min="1" max="1" width="16.42578125" style="84" customWidth="1"/>
    <col min="2" max="2" width="10.28515625" style="84" customWidth="1"/>
    <col min="3" max="3" width="11" style="84" customWidth="1"/>
    <col min="4" max="4" width="9.5703125" style="84" customWidth="1"/>
    <col min="5" max="5" width="8.42578125" style="84" customWidth="1"/>
    <col min="6" max="6" width="10.28515625" style="84" customWidth="1"/>
    <col min="7" max="7" width="9.5703125" style="84" customWidth="1"/>
    <col min="8" max="8" width="10.7109375" style="84" customWidth="1"/>
    <col min="9" max="9" width="13" style="84" customWidth="1"/>
    <col min="10" max="10" width="9.140625" style="84"/>
    <col min="11" max="11" width="15.140625" style="84" customWidth="1"/>
    <col min="12" max="18" width="9.140625" style="84"/>
    <col min="19" max="19" width="11.28515625" style="84" customWidth="1"/>
    <col min="20" max="20" width="9.140625" style="84"/>
    <col min="21" max="21" width="15" style="84" customWidth="1"/>
    <col min="22" max="22" width="6.28515625" style="84" customWidth="1"/>
    <col min="23" max="23" width="7.28515625" style="84" customWidth="1"/>
    <col min="24" max="27" width="6.85546875" style="84" customWidth="1"/>
    <col min="28" max="29" width="9.140625" style="84"/>
    <col min="30" max="30" width="17.42578125" style="84" customWidth="1"/>
    <col min="31" max="31" width="5.85546875" style="84" customWidth="1"/>
    <col min="32" max="33" width="7.42578125" style="84" customWidth="1"/>
    <col min="34" max="34" width="7.28515625" style="84" customWidth="1"/>
    <col min="35" max="35" width="6.7109375" style="84" customWidth="1"/>
    <col min="36" max="36" width="7" style="84" customWidth="1"/>
    <col min="37" max="37" width="9.85546875" style="84" customWidth="1"/>
    <col min="38" max="16384" width="9.140625" style="84"/>
  </cols>
  <sheetData>
    <row r="1" spans="1:37" x14ac:dyDescent="0.25">
      <c r="A1" s="6" t="s">
        <v>21949</v>
      </c>
    </row>
    <row r="2" spans="1:37" x14ac:dyDescent="0.25">
      <c r="A2" s="6" t="s">
        <v>21535</v>
      </c>
      <c r="B2" s="6"/>
      <c r="C2" s="6"/>
    </row>
    <row r="3" spans="1:37" x14ac:dyDescent="0.25">
      <c r="A3" s="6"/>
      <c r="B3" s="6"/>
      <c r="C3" s="6"/>
    </row>
    <row r="4" spans="1:37" x14ac:dyDescent="0.25">
      <c r="A4" s="144" t="s">
        <v>650</v>
      </c>
      <c r="B4" s="144"/>
      <c r="C4" s="144"/>
      <c r="D4" s="144"/>
      <c r="E4" s="144"/>
      <c r="F4" s="144"/>
      <c r="G4" s="144"/>
      <c r="H4" s="144"/>
      <c r="I4" s="144"/>
      <c r="K4" s="144" t="s">
        <v>650</v>
      </c>
      <c r="L4" s="144"/>
      <c r="M4" s="144"/>
      <c r="N4" s="144"/>
      <c r="O4" s="144"/>
      <c r="P4" s="144"/>
      <c r="Q4" s="144"/>
      <c r="R4" s="144"/>
      <c r="S4" s="144"/>
      <c r="U4" s="6" t="s">
        <v>687</v>
      </c>
      <c r="AD4" s="6" t="s">
        <v>687</v>
      </c>
    </row>
    <row r="5" spans="1:37" ht="21" x14ac:dyDescent="0.35">
      <c r="A5" s="369">
        <v>2015</v>
      </c>
      <c r="B5" s="144"/>
      <c r="C5" s="144"/>
      <c r="D5" s="144"/>
      <c r="E5" s="144"/>
      <c r="F5" s="144"/>
      <c r="G5" s="144"/>
      <c r="H5" s="144"/>
      <c r="I5" s="144"/>
      <c r="K5" s="369">
        <v>2016</v>
      </c>
      <c r="L5" s="144"/>
      <c r="M5" s="144"/>
      <c r="N5" s="144"/>
      <c r="O5" s="144"/>
      <c r="P5" s="144"/>
      <c r="Q5" s="144"/>
      <c r="R5" s="144"/>
      <c r="S5" s="144"/>
      <c r="U5" s="6" t="s">
        <v>688</v>
      </c>
      <c r="AD5" s="6" t="s">
        <v>688</v>
      </c>
    </row>
    <row r="6" spans="1:37" x14ac:dyDescent="0.25">
      <c r="A6" s="144"/>
      <c r="B6" s="144"/>
      <c r="C6" s="144"/>
      <c r="D6" s="144"/>
      <c r="E6" s="144"/>
      <c r="F6" s="144"/>
      <c r="G6" s="144"/>
      <c r="H6" s="144"/>
      <c r="I6" s="144"/>
      <c r="K6" s="144"/>
      <c r="L6" s="144"/>
      <c r="M6" s="144"/>
      <c r="N6" s="144"/>
      <c r="O6" s="144"/>
      <c r="P6" s="144"/>
      <c r="Q6" s="144"/>
      <c r="R6" s="144"/>
      <c r="S6" s="144"/>
    </row>
    <row r="7" spans="1:37" x14ac:dyDescent="0.25">
      <c r="A7" s="84" t="s">
        <v>689</v>
      </c>
      <c r="I7" s="84" t="s">
        <v>652</v>
      </c>
      <c r="K7" s="84" t="s">
        <v>651</v>
      </c>
      <c r="U7" s="84" t="s">
        <v>690</v>
      </c>
      <c r="AD7" s="84" t="s">
        <v>691</v>
      </c>
    </row>
    <row r="8" spans="1:37" ht="77.25" x14ac:dyDescent="0.25">
      <c r="A8" s="330"/>
      <c r="B8" s="331" t="s">
        <v>630</v>
      </c>
      <c r="C8" s="331" t="s">
        <v>640</v>
      </c>
      <c r="D8" s="331" t="s">
        <v>641</v>
      </c>
      <c r="E8" s="331" t="s">
        <v>642</v>
      </c>
      <c r="F8" s="331" t="s">
        <v>643</v>
      </c>
      <c r="G8" s="331" t="s">
        <v>644</v>
      </c>
      <c r="H8" s="370" t="s">
        <v>655</v>
      </c>
      <c r="I8" s="333" t="s">
        <v>658</v>
      </c>
      <c r="K8" s="330"/>
      <c r="L8" s="331" t="s">
        <v>630</v>
      </c>
      <c r="M8" s="331" t="s">
        <v>640</v>
      </c>
      <c r="N8" s="331" t="s">
        <v>641</v>
      </c>
      <c r="O8" s="331" t="s">
        <v>642</v>
      </c>
      <c r="P8" s="331" t="s">
        <v>643</v>
      </c>
      <c r="Q8" s="331" t="s">
        <v>644</v>
      </c>
      <c r="R8" s="332" t="s">
        <v>655</v>
      </c>
      <c r="S8" s="333" t="s">
        <v>658</v>
      </c>
      <c r="U8" s="330"/>
      <c r="V8" s="331" t="s">
        <v>630</v>
      </c>
      <c r="W8" s="331" t="s">
        <v>640</v>
      </c>
      <c r="X8" s="331" t="s">
        <v>641</v>
      </c>
      <c r="Y8" s="331" t="s">
        <v>642</v>
      </c>
      <c r="Z8" s="331" t="s">
        <v>643</v>
      </c>
      <c r="AA8" s="331" t="s">
        <v>644</v>
      </c>
      <c r="AB8" s="332" t="s">
        <v>655</v>
      </c>
      <c r="AD8" s="330"/>
      <c r="AE8" s="331" t="s">
        <v>630</v>
      </c>
      <c r="AF8" s="331" t="s">
        <v>640</v>
      </c>
      <c r="AG8" s="331" t="s">
        <v>641</v>
      </c>
      <c r="AH8" s="331" t="s">
        <v>642</v>
      </c>
      <c r="AI8" s="331" t="s">
        <v>643</v>
      </c>
      <c r="AJ8" s="331" t="s">
        <v>644</v>
      </c>
      <c r="AK8" s="332" t="s">
        <v>655</v>
      </c>
    </row>
    <row r="9" spans="1:37" x14ac:dyDescent="0.25">
      <c r="A9" s="86" t="s">
        <v>631</v>
      </c>
      <c r="B9" s="335">
        <v>173</v>
      </c>
      <c r="C9" s="335">
        <v>121</v>
      </c>
      <c r="D9" s="335">
        <v>47</v>
      </c>
      <c r="E9" s="335">
        <v>33</v>
      </c>
      <c r="F9" s="335">
        <v>25</v>
      </c>
      <c r="G9" s="335">
        <v>27</v>
      </c>
      <c r="H9" s="371">
        <f>SUM(B9:G9)</f>
        <v>426</v>
      </c>
      <c r="I9" s="20">
        <f>SUMIF(B9:G9,"&gt;=5",B9:G9)</f>
        <v>426</v>
      </c>
      <c r="K9" s="86" t="s">
        <v>631</v>
      </c>
      <c r="L9" s="335">
        <v>171.85</v>
      </c>
      <c r="M9" s="335">
        <v>106.9</v>
      </c>
      <c r="N9" s="335">
        <v>49.65</v>
      </c>
      <c r="O9" s="335">
        <v>32.200000000000003</v>
      </c>
      <c r="P9" s="335">
        <v>22.75</v>
      </c>
      <c r="Q9" s="335">
        <v>32.9</v>
      </c>
      <c r="R9" s="335">
        <v>416.24999999999994</v>
      </c>
      <c r="S9" s="20">
        <v>416.24999999999994</v>
      </c>
      <c r="U9" s="86" t="s">
        <v>631</v>
      </c>
      <c r="V9" s="335">
        <f>L9-B9</f>
        <v>-1.1500000000000057</v>
      </c>
      <c r="W9" s="335">
        <f t="shared" ref="W9:AB20" si="0">M9-C9</f>
        <v>-14.099999999999994</v>
      </c>
      <c r="X9" s="335">
        <f t="shared" si="0"/>
        <v>2.6499999999999986</v>
      </c>
      <c r="Y9" s="335">
        <f t="shared" si="0"/>
        <v>-0.79999999999999716</v>
      </c>
      <c r="Z9" s="335">
        <f t="shared" si="0"/>
        <v>-2.25</v>
      </c>
      <c r="AA9" s="335">
        <f t="shared" si="0"/>
        <v>5.8999999999999986</v>
      </c>
      <c r="AB9" s="335">
        <f t="shared" si="0"/>
        <v>-9.7500000000000568</v>
      </c>
      <c r="AD9" s="86" t="s">
        <v>631</v>
      </c>
      <c r="AE9" s="336">
        <f>IFERROR(V9/B9,"*")</f>
        <v>-6.6473988439306689E-3</v>
      </c>
      <c r="AF9" s="336">
        <f t="shared" ref="AF9:AK20" si="1">IFERROR(W9/C9,"*")</f>
        <v>-0.11652892561983466</v>
      </c>
      <c r="AG9" s="336">
        <f t="shared" si="1"/>
        <v>5.6382978723404226E-2</v>
      </c>
      <c r="AH9" s="336">
        <f t="shared" si="1"/>
        <v>-2.4242424242424156E-2</v>
      </c>
      <c r="AI9" s="336">
        <f t="shared" si="1"/>
        <v>-0.09</v>
      </c>
      <c r="AJ9" s="336">
        <f t="shared" si="1"/>
        <v>0.21851851851851847</v>
      </c>
      <c r="AK9" s="336">
        <f t="shared" si="1"/>
        <v>-2.2887323943662104E-2</v>
      </c>
    </row>
    <row r="10" spans="1:37" x14ac:dyDescent="0.25">
      <c r="A10" s="86" t="s">
        <v>632</v>
      </c>
      <c r="B10" s="335">
        <v>172</v>
      </c>
      <c r="C10" s="335">
        <v>120</v>
      </c>
      <c r="D10" s="335">
        <v>72</v>
      </c>
      <c r="E10" s="335">
        <v>64</v>
      </c>
      <c r="F10" s="335">
        <v>19</v>
      </c>
      <c r="G10" s="335">
        <v>39</v>
      </c>
      <c r="H10" s="371">
        <f t="shared" ref="H10:H20" si="2">SUM(B10:G10)</f>
        <v>486</v>
      </c>
      <c r="I10" s="20">
        <f t="shared" ref="I10:I17" si="3">SUMIF(B10:G10,"&gt;=5",B10:G10)</f>
        <v>486</v>
      </c>
      <c r="K10" s="86" t="s">
        <v>632</v>
      </c>
      <c r="L10" s="335">
        <v>168.4</v>
      </c>
      <c r="M10" s="335">
        <v>124.5</v>
      </c>
      <c r="N10" s="335">
        <v>77.900000000000006</v>
      </c>
      <c r="O10" s="335">
        <v>58.9</v>
      </c>
      <c r="P10" s="335">
        <v>19.5</v>
      </c>
      <c r="Q10" s="335">
        <v>32.1</v>
      </c>
      <c r="R10" s="335">
        <v>481.29999999999995</v>
      </c>
      <c r="S10" s="20">
        <v>481.29999999999995</v>
      </c>
      <c r="U10" s="86" t="s">
        <v>632</v>
      </c>
      <c r="V10" s="335">
        <f t="shared" ref="V10:V17" si="4">L10-B10</f>
        <v>-3.5999999999999943</v>
      </c>
      <c r="W10" s="335">
        <f t="shared" si="0"/>
        <v>4.5</v>
      </c>
      <c r="X10" s="335">
        <f t="shared" si="0"/>
        <v>5.9000000000000057</v>
      </c>
      <c r="Y10" s="335">
        <f t="shared" si="0"/>
        <v>-5.1000000000000014</v>
      </c>
      <c r="Z10" s="335">
        <f t="shared" si="0"/>
        <v>0.5</v>
      </c>
      <c r="AA10" s="335">
        <f t="shared" si="0"/>
        <v>-6.8999999999999986</v>
      </c>
      <c r="AB10" s="335">
        <f t="shared" si="0"/>
        <v>-4.7000000000000455</v>
      </c>
      <c r="AD10" s="86" t="s">
        <v>632</v>
      </c>
      <c r="AE10" s="336">
        <f t="shared" ref="AE10:AE20" si="5">IFERROR(V10/B10,"*")</f>
        <v>-2.0930232558139503E-2</v>
      </c>
      <c r="AF10" s="336">
        <f t="shared" si="1"/>
        <v>3.7499999999999999E-2</v>
      </c>
      <c r="AG10" s="336">
        <f t="shared" si="1"/>
        <v>8.1944444444444528E-2</v>
      </c>
      <c r="AH10" s="336">
        <f t="shared" si="1"/>
        <v>-7.9687500000000022E-2</v>
      </c>
      <c r="AI10" s="336">
        <f t="shared" si="1"/>
        <v>2.6315789473684209E-2</v>
      </c>
      <c r="AJ10" s="336">
        <f t="shared" si="1"/>
        <v>-0.17692307692307688</v>
      </c>
      <c r="AK10" s="336">
        <f t="shared" si="1"/>
        <v>-9.6707818930042086E-3</v>
      </c>
    </row>
    <row r="11" spans="1:37" x14ac:dyDescent="0.25">
      <c r="A11" s="86" t="s">
        <v>633</v>
      </c>
      <c r="B11" s="335">
        <v>279</v>
      </c>
      <c r="C11" s="335">
        <v>217</v>
      </c>
      <c r="D11" s="335">
        <v>175</v>
      </c>
      <c r="E11" s="335">
        <v>135</v>
      </c>
      <c r="F11" s="337">
        <v>3</v>
      </c>
      <c r="G11" s="335">
        <v>33</v>
      </c>
      <c r="H11" s="371">
        <f t="shared" si="2"/>
        <v>842</v>
      </c>
      <c r="I11" s="20">
        <f t="shared" si="3"/>
        <v>839</v>
      </c>
      <c r="K11" s="86" t="s">
        <v>633</v>
      </c>
      <c r="L11" s="335">
        <v>270.16000000000003</v>
      </c>
      <c r="M11" s="335">
        <v>211.15</v>
      </c>
      <c r="N11" s="335">
        <v>162.56</v>
      </c>
      <c r="O11" s="335">
        <v>129.05000000000001</v>
      </c>
      <c r="P11" s="337">
        <v>3.25</v>
      </c>
      <c r="Q11" s="335">
        <v>37.200000000000003</v>
      </c>
      <c r="R11" s="335">
        <v>813.37000000000012</v>
      </c>
      <c r="S11" s="20">
        <v>810.12000000000012</v>
      </c>
      <c r="U11" s="86" t="s">
        <v>633</v>
      </c>
      <c r="V11" s="335">
        <f t="shared" si="4"/>
        <v>-8.839999999999975</v>
      </c>
      <c r="W11" s="335">
        <f t="shared" si="0"/>
        <v>-5.8499999999999943</v>
      </c>
      <c r="X11" s="335">
        <f t="shared" si="0"/>
        <v>-12.439999999999998</v>
      </c>
      <c r="Y11" s="335">
        <f t="shared" si="0"/>
        <v>-5.9499999999999886</v>
      </c>
      <c r="Z11" s="335">
        <f t="shared" si="0"/>
        <v>0.25</v>
      </c>
      <c r="AA11" s="335">
        <f t="shared" si="0"/>
        <v>4.2000000000000028</v>
      </c>
      <c r="AB11" s="335">
        <f t="shared" si="0"/>
        <v>-28.629999999999882</v>
      </c>
      <c r="AD11" s="86" t="s">
        <v>633</v>
      </c>
      <c r="AE11" s="336">
        <f t="shared" si="5"/>
        <v>-3.1684587813619984E-2</v>
      </c>
      <c r="AF11" s="336">
        <f t="shared" si="1"/>
        <v>-2.6958525345622094E-2</v>
      </c>
      <c r="AG11" s="336">
        <f t="shared" si="1"/>
        <v>-7.1085714285714266E-2</v>
      </c>
      <c r="AH11" s="336">
        <f t="shared" si="1"/>
        <v>-4.4074074074073988E-2</v>
      </c>
      <c r="AI11" s="336">
        <f t="shared" si="1"/>
        <v>8.3333333333333329E-2</v>
      </c>
      <c r="AJ11" s="336">
        <f t="shared" si="1"/>
        <v>0.12727272727272737</v>
      </c>
      <c r="AK11" s="336">
        <f t="shared" si="1"/>
        <v>-3.4002375296911976E-2</v>
      </c>
    </row>
    <row r="12" spans="1:37" x14ac:dyDescent="0.25">
      <c r="A12" s="86" t="s">
        <v>634</v>
      </c>
      <c r="B12" s="335">
        <v>104</v>
      </c>
      <c r="C12" s="335">
        <v>47</v>
      </c>
      <c r="D12" s="337">
        <v>2</v>
      </c>
      <c r="E12" s="335">
        <v>14</v>
      </c>
      <c r="F12" s="337">
        <v>4</v>
      </c>
      <c r="G12" s="335">
        <v>13</v>
      </c>
      <c r="H12" s="371">
        <f t="shared" si="2"/>
        <v>184</v>
      </c>
      <c r="I12" s="20">
        <f t="shared" si="3"/>
        <v>178</v>
      </c>
      <c r="K12" s="86" t="s">
        <v>634</v>
      </c>
      <c r="L12" s="335">
        <v>111.55</v>
      </c>
      <c r="M12" s="335">
        <v>43.45</v>
      </c>
      <c r="N12" s="337">
        <v>1.91</v>
      </c>
      <c r="O12" s="335">
        <v>14.4</v>
      </c>
      <c r="P12" s="335">
        <v>5.5</v>
      </c>
      <c r="Q12" s="335">
        <v>12.8</v>
      </c>
      <c r="R12" s="335">
        <v>189.61</v>
      </c>
      <c r="S12" s="20">
        <v>187.70000000000002</v>
      </c>
      <c r="U12" s="86" t="s">
        <v>634</v>
      </c>
      <c r="V12" s="335">
        <f t="shared" si="4"/>
        <v>7.5499999999999972</v>
      </c>
      <c r="W12" s="335">
        <f t="shared" si="0"/>
        <v>-3.5499999999999972</v>
      </c>
      <c r="X12" s="335">
        <f t="shared" si="0"/>
        <v>-9.000000000000008E-2</v>
      </c>
      <c r="Y12" s="335">
        <f t="shared" si="0"/>
        <v>0.40000000000000036</v>
      </c>
      <c r="Z12" s="335">
        <f t="shared" si="0"/>
        <v>1.5</v>
      </c>
      <c r="AA12" s="335">
        <f t="shared" si="0"/>
        <v>-0.19999999999999929</v>
      </c>
      <c r="AB12" s="335">
        <f t="shared" si="0"/>
        <v>5.6100000000000136</v>
      </c>
      <c r="AD12" s="86" t="s">
        <v>634</v>
      </c>
      <c r="AE12" s="336">
        <f t="shared" si="5"/>
        <v>7.2596153846153824E-2</v>
      </c>
      <c r="AF12" s="336">
        <f t="shared" si="1"/>
        <v>-7.5531914893616964E-2</v>
      </c>
      <c r="AG12" s="336">
        <f t="shared" si="1"/>
        <v>-4.500000000000004E-2</v>
      </c>
      <c r="AH12" s="336">
        <f t="shared" si="1"/>
        <v>2.8571428571428598E-2</v>
      </c>
      <c r="AI12" s="336">
        <f t="shared" si="1"/>
        <v>0.375</v>
      </c>
      <c r="AJ12" s="336">
        <f t="shared" si="1"/>
        <v>-1.538461538461533E-2</v>
      </c>
      <c r="AK12" s="336">
        <f t="shared" si="1"/>
        <v>3.0489130434782682E-2</v>
      </c>
    </row>
    <row r="13" spans="1:37" x14ac:dyDescent="0.25">
      <c r="A13" s="86" t="s">
        <v>635</v>
      </c>
      <c r="B13" s="335">
        <v>35</v>
      </c>
      <c r="C13" s="335">
        <v>6</v>
      </c>
      <c r="D13" s="335">
        <v>19</v>
      </c>
      <c r="E13" s="337">
        <v>0</v>
      </c>
      <c r="F13" s="337">
        <v>3</v>
      </c>
      <c r="G13" s="337">
        <v>0</v>
      </c>
      <c r="H13" s="371">
        <f>SUM(B13:G13)</f>
        <v>63</v>
      </c>
      <c r="I13" s="20">
        <f t="shared" si="3"/>
        <v>60</v>
      </c>
      <c r="K13" s="86" t="s">
        <v>635</v>
      </c>
      <c r="L13" s="335">
        <v>32.6</v>
      </c>
      <c r="M13" s="335">
        <v>6.3</v>
      </c>
      <c r="N13" s="335">
        <v>18.3</v>
      </c>
      <c r="O13" s="337">
        <v>0</v>
      </c>
      <c r="P13" s="337">
        <v>3.5</v>
      </c>
      <c r="Q13" s="337">
        <v>0</v>
      </c>
      <c r="R13" s="335">
        <v>60.7</v>
      </c>
      <c r="S13" s="20">
        <v>57.2</v>
      </c>
      <c r="U13" s="86" t="s">
        <v>635</v>
      </c>
      <c r="V13" s="335">
        <f t="shared" si="4"/>
        <v>-2.3999999999999986</v>
      </c>
      <c r="W13" s="335">
        <f t="shared" si="0"/>
        <v>0.29999999999999982</v>
      </c>
      <c r="X13" s="335">
        <f t="shared" si="0"/>
        <v>-0.69999999999999929</v>
      </c>
      <c r="Y13" s="335">
        <f t="shared" si="0"/>
        <v>0</v>
      </c>
      <c r="Z13" s="335">
        <f t="shared" si="0"/>
        <v>0.5</v>
      </c>
      <c r="AA13" s="335">
        <f t="shared" si="0"/>
        <v>0</v>
      </c>
      <c r="AB13" s="335">
        <f t="shared" si="0"/>
        <v>-2.2999999999999972</v>
      </c>
      <c r="AD13" s="86" t="s">
        <v>635</v>
      </c>
      <c r="AE13" s="336">
        <f t="shared" si="5"/>
        <v>-6.8571428571428533E-2</v>
      </c>
      <c r="AF13" s="336">
        <f t="shared" si="1"/>
        <v>4.9999999999999968E-2</v>
      </c>
      <c r="AG13" s="336">
        <f t="shared" si="1"/>
        <v>-3.6842105263157857E-2</v>
      </c>
      <c r="AH13" s="336" t="str">
        <f t="shared" si="1"/>
        <v>*</v>
      </c>
      <c r="AI13" s="336">
        <f t="shared" si="1"/>
        <v>0.16666666666666666</v>
      </c>
      <c r="AJ13" s="336" t="str">
        <f t="shared" si="1"/>
        <v>*</v>
      </c>
      <c r="AK13" s="336">
        <f t="shared" si="1"/>
        <v>-3.6507936507936462E-2</v>
      </c>
    </row>
    <row r="14" spans="1:37" x14ac:dyDescent="0.25">
      <c r="A14" s="86" t="s">
        <v>636</v>
      </c>
      <c r="B14" s="341">
        <v>12</v>
      </c>
      <c r="C14" s="341">
        <v>15</v>
      </c>
      <c r="D14" s="354">
        <v>6</v>
      </c>
      <c r="E14" s="337">
        <v>1</v>
      </c>
      <c r="F14" s="337">
        <v>0</v>
      </c>
      <c r="G14" s="337">
        <v>1</v>
      </c>
      <c r="H14" s="371">
        <f t="shared" si="2"/>
        <v>35</v>
      </c>
      <c r="I14" s="20">
        <f t="shared" si="3"/>
        <v>33</v>
      </c>
      <c r="K14" s="86" t="s">
        <v>636</v>
      </c>
      <c r="L14" s="341">
        <v>12.75</v>
      </c>
      <c r="M14" s="341">
        <v>14</v>
      </c>
      <c r="N14" s="337">
        <v>3.4</v>
      </c>
      <c r="O14" s="337">
        <v>2.2999999999999998</v>
      </c>
      <c r="P14" s="337">
        <v>1</v>
      </c>
      <c r="Q14" s="337">
        <v>1</v>
      </c>
      <c r="R14" s="335">
        <v>34.449999999999996</v>
      </c>
      <c r="S14" s="20">
        <v>26.75</v>
      </c>
      <c r="U14" s="86" t="s">
        <v>636</v>
      </c>
      <c r="V14" s="335">
        <f t="shared" si="4"/>
        <v>0.75</v>
      </c>
      <c r="W14" s="335">
        <f t="shared" si="0"/>
        <v>-1</v>
      </c>
      <c r="X14" s="335">
        <f t="shared" si="0"/>
        <v>-2.6</v>
      </c>
      <c r="Y14" s="335">
        <f t="shared" si="0"/>
        <v>1.2999999999999998</v>
      </c>
      <c r="Z14" s="335">
        <f t="shared" si="0"/>
        <v>1</v>
      </c>
      <c r="AA14" s="335">
        <f t="shared" si="0"/>
        <v>0</v>
      </c>
      <c r="AB14" s="335">
        <f t="shared" si="0"/>
        <v>-0.55000000000000426</v>
      </c>
      <c r="AD14" s="86" t="s">
        <v>636</v>
      </c>
      <c r="AE14" s="336">
        <f t="shared" si="5"/>
        <v>6.25E-2</v>
      </c>
      <c r="AF14" s="336">
        <f t="shared" si="1"/>
        <v>-6.6666666666666666E-2</v>
      </c>
      <c r="AG14" s="336">
        <f t="shared" si="1"/>
        <v>-0.43333333333333335</v>
      </c>
      <c r="AH14" s="336">
        <f t="shared" si="1"/>
        <v>1.2999999999999998</v>
      </c>
      <c r="AI14" s="336" t="str">
        <f t="shared" si="1"/>
        <v>*</v>
      </c>
      <c r="AJ14" s="336">
        <f t="shared" si="1"/>
        <v>0</v>
      </c>
      <c r="AK14" s="336">
        <f t="shared" si="1"/>
        <v>-1.5714285714285837E-2</v>
      </c>
    </row>
    <row r="15" spans="1:37" x14ac:dyDescent="0.25">
      <c r="A15" s="86" t="s">
        <v>637</v>
      </c>
      <c r="B15" s="335">
        <v>263</v>
      </c>
      <c r="C15" s="335">
        <v>148</v>
      </c>
      <c r="D15" s="335">
        <v>44</v>
      </c>
      <c r="E15" s="335">
        <v>44</v>
      </c>
      <c r="F15" s="335">
        <v>6</v>
      </c>
      <c r="G15" s="337">
        <v>2</v>
      </c>
      <c r="H15" s="371">
        <f t="shared" si="2"/>
        <v>507</v>
      </c>
      <c r="I15" s="20">
        <f t="shared" si="3"/>
        <v>505</v>
      </c>
      <c r="K15" s="86" t="s">
        <v>637</v>
      </c>
      <c r="L15" s="335">
        <v>236.85</v>
      </c>
      <c r="M15" s="335">
        <v>132.46</v>
      </c>
      <c r="N15" s="335">
        <v>49.57</v>
      </c>
      <c r="O15" s="335">
        <v>33.61</v>
      </c>
      <c r="P15" s="335">
        <v>5.5</v>
      </c>
      <c r="Q15" s="337">
        <v>2</v>
      </c>
      <c r="R15" s="335">
        <v>459.99</v>
      </c>
      <c r="S15" s="20">
        <v>457.99</v>
      </c>
      <c r="U15" s="86" t="s">
        <v>637</v>
      </c>
      <c r="V15" s="335">
        <f t="shared" si="4"/>
        <v>-26.150000000000006</v>
      </c>
      <c r="W15" s="335">
        <f t="shared" si="0"/>
        <v>-15.539999999999992</v>
      </c>
      <c r="X15" s="335">
        <f t="shared" si="0"/>
        <v>5.57</v>
      </c>
      <c r="Y15" s="335">
        <f t="shared" si="0"/>
        <v>-10.39</v>
      </c>
      <c r="Z15" s="335">
        <f t="shared" si="0"/>
        <v>-0.5</v>
      </c>
      <c r="AA15" s="335">
        <f t="shared" si="0"/>
        <v>0</v>
      </c>
      <c r="AB15" s="335">
        <f t="shared" si="0"/>
        <v>-47.009999999999991</v>
      </c>
      <c r="AD15" s="86" t="s">
        <v>637</v>
      </c>
      <c r="AE15" s="336">
        <f t="shared" si="5"/>
        <v>-9.9429657794676829E-2</v>
      </c>
      <c r="AF15" s="336">
        <f t="shared" si="1"/>
        <v>-0.10499999999999994</v>
      </c>
      <c r="AG15" s="336">
        <f t="shared" si="1"/>
        <v>0.12659090909090909</v>
      </c>
      <c r="AH15" s="336">
        <f t="shared" si="1"/>
        <v>-0.23613636363636364</v>
      </c>
      <c r="AI15" s="336">
        <f t="shared" si="1"/>
        <v>-8.3333333333333329E-2</v>
      </c>
      <c r="AJ15" s="336">
        <f t="shared" si="1"/>
        <v>0</v>
      </c>
      <c r="AK15" s="336">
        <f t="shared" si="1"/>
        <v>-9.2721893491124238E-2</v>
      </c>
    </row>
    <row r="16" spans="1:37" x14ac:dyDescent="0.25">
      <c r="A16" s="86" t="s">
        <v>638</v>
      </c>
      <c r="B16" s="335">
        <v>336</v>
      </c>
      <c r="C16" s="335">
        <v>117</v>
      </c>
      <c r="D16" s="335">
        <v>36</v>
      </c>
      <c r="E16" s="335">
        <v>54</v>
      </c>
      <c r="F16" s="337">
        <v>0</v>
      </c>
      <c r="G16" s="337">
        <v>2</v>
      </c>
      <c r="H16" s="371">
        <f t="shared" si="2"/>
        <v>545</v>
      </c>
      <c r="I16" s="20">
        <f t="shared" si="3"/>
        <v>543</v>
      </c>
      <c r="K16" s="86" t="s">
        <v>638</v>
      </c>
      <c r="L16" s="335">
        <v>328.82</v>
      </c>
      <c r="M16" s="335">
        <v>97.6</v>
      </c>
      <c r="N16" s="335">
        <v>29.35</v>
      </c>
      <c r="O16" s="335">
        <v>50.25</v>
      </c>
      <c r="P16" s="337">
        <v>1</v>
      </c>
      <c r="Q16" s="337">
        <v>3.75</v>
      </c>
      <c r="R16" s="335">
        <v>510.77</v>
      </c>
      <c r="S16" s="20">
        <v>506.02</v>
      </c>
      <c r="U16" s="86" t="s">
        <v>638</v>
      </c>
      <c r="V16" s="335">
        <f t="shared" si="4"/>
        <v>-7.1800000000000068</v>
      </c>
      <c r="W16" s="335">
        <f t="shared" si="0"/>
        <v>-19.400000000000006</v>
      </c>
      <c r="X16" s="335">
        <f t="shared" si="0"/>
        <v>-6.6499999999999986</v>
      </c>
      <c r="Y16" s="335">
        <f t="shared" si="0"/>
        <v>-3.75</v>
      </c>
      <c r="Z16" s="335">
        <f t="shared" si="0"/>
        <v>1</v>
      </c>
      <c r="AA16" s="335">
        <f t="shared" si="0"/>
        <v>1.75</v>
      </c>
      <c r="AB16" s="335">
        <f t="shared" si="0"/>
        <v>-34.230000000000018</v>
      </c>
      <c r="AD16" s="86" t="s">
        <v>638</v>
      </c>
      <c r="AE16" s="336">
        <f t="shared" si="5"/>
        <v>-2.1369047619047638E-2</v>
      </c>
      <c r="AF16" s="336">
        <f t="shared" si="1"/>
        <v>-0.16581196581196586</v>
      </c>
      <c r="AG16" s="336">
        <f t="shared" si="1"/>
        <v>-0.18472222222222218</v>
      </c>
      <c r="AH16" s="336">
        <f t="shared" si="1"/>
        <v>-6.9444444444444448E-2</v>
      </c>
      <c r="AI16" s="336" t="str">
        <f t="shared" si="1"/>
        <v>*</v>
      </c>
      <c r="AJ16" s="336">
        <f t="shared" si="1"/>
        <v>0.875</v>
      </c>
      <c r="AK16" s="336">
        <f t="shared" si="1"/>
        <v>-6.2807339449541325E-2</v>
      </c>
    </row>
    <row r="17" spans="1:37" x14ac:dyDescent="0.25">
      <c r="A17" s="86" t="s">
        <v>639</v>
      </c>
      <c r="B17" s="335">
        <v>69</v>
      </c>
      <c r="C17" s="335">
        <v>63</v>
      </c>
      <c r="D17" s="335">
        <v>20</v>
      </c>
      <c r="E17" s="335">
        <v>13</v>
      </c>
      <c r="F17" s="337">
        <v>2</v>
      </c>
      <c r="G17" s="337">
        <v>0</v>
      </c>
      <c r="H17" s="371">
        <f t="shared" si="2"/>
        <v>167</v>
      </c>
      <c r="I17" s="20">
        <f t="shared" si="3"/>
        <v>165</v>
      </c>
      <c r="K17" s="86" t="s">
        <v>639</v>
      </c>
      <c r="L17" s="335">
        <v>69.13</v>
      </c>
      <c r="M17" s="335">
        <v>81.650000000000006</v>
      </c>
      <c r="N17" s="335">
        <v>16.5</v>
      </c>
      <c r="O17" s="335">
        <v>26.2</v>
      </c>
      <c r="P17" s="337">
        <v>3.5</v>
      </c>
      <c r="Q17" s="337">
        <v>0.4</v>
      </c>
      <c r="R17" s="335">
        <v>197.38</v>
      </c>
      <c r="S17" s="20">
        <v>193.48</v>
      </c>
      <c r="U17" s="86" t="s">
        <v>639</v>
      </c>
      <c r="V17" s="335">
        <f t="shared" si="4"/>
        <v>0.12999999999999545</v>
      </c>
      <c r="W17" s="335">
        <f t="shared" si="0"/>
        <v>18.650000000000006</v>
      </c>
      <c r="X17" s="335">
        <f t="shared" si="0"/>
        <v>-3.5</v>
      </c>
      <c r="Y17" s="335">
        <f t="shared" si="0"/>
        <v>13.2</v>
      </c>
      <c r="Z17" s="335">
        <f t="shared" si="0"/>
        <v>1.5</v>
      </c>
      <c r="AA17" s="335">
        <f t="shared" si="0"/>
        <v>0.4</v>
      </c>
      <c r="AB17" s="335">
        <f t="shared" si="0"/>
        <v>30.379999999999995</v>
      </c>
      <c r="AD17" s="86" t="s">
        <v>639</v>
      </c>
      <c r="AE17" s="336">
        <f t="shared" si="5"/>
        <v>1.8840579710144268E-3</v>
      </c>
      <c r="AF17" s="336">
        <f t="shared" si="1"/>
        <v>0.29603174603174615</v>
      </c>
      <c r="AG17" s="336">
        <f t="shared" si="1"/>
        <v>-0.17499999999999999</v>
      </c>
      <c r="AH17" s="336">
        <f t="shared" si="1"/>
        <v>1.0153846153846153</v>
      </c>
      <c r="AI17" s="336">
        <f t="shared" si="1"/>
        <v>0.75</v>
      </c>
      <c r="AJ17" s="336" t="str">
        <f t="shared" si="1"/>
        <v>*</v>
      </c>
      <c r="AK17" s="336">
        <f t="shared" si="1"/>
        <v>0.18191616766467064</v>
      </c>
    </row>
    <row r="18" spans="1:37" x14ac:dyDescent="0.25">
      <c r="A18" s="19" t="s">
        <v>1</v>
      </c>
      <c r="B18" s="342">
        <f t="shared" ref="B18:G18" si="6">SUM(B9:B17)</f>
        <v>1443</v>
      </c>
      <c r="C18" s="342">
        <f t="shared" si="6"/>
        <v>854</v>
      </c>
      <c r="D18" s="342">
        <f t="shared" si="6"/>
        <v>421</v>
      </c>
      <c r="E18" s="342">
        <f t="shared" si="6"/>
        <v>358</v>
      </c>
      <c r="F18" s="342">
        <f t="shared" si="6"/>
        <v>62</v>
      </c>
      <c r="G18" s="342">
        <f t="shared" si="6"/>
        <v>117</v>
      </c>
      <c r="H18" s="372">
        <f t="shared" si="2"/>
        <v>3255</v>
      </c>
      <c r="I18" s="20">
        <f>SUM(I9:I17)</f>
        <v>3235</v>
      </c>
      <c r="K18" s="19" t="s">
        <v>1</v>
      </c>
      <c r="L18" s="342">
        <v>1402.1100000000001</v>
      </c>
      <c r="M18" s="342">
        <v>818.01</v>
      </c>
      <c r="N18" s="342">
        <v>409.14000000000004</v>
      </c>
      <c r="O18" s="342">
        <v>346.91</v>
      </c>
      <c r="P18" s="342">
        <v>65.5</v>
      </c>
      <c r="Q18" s="342">
        <v>122.15</v>
      </c>
      <c r="R18" s="342">
        <v>3163.8199999999997</v>
      </c>
      <c r="S18" s="20">
        <v>3136.8100000000004</v>
      </c>
      <c r="U18" s="19" t="s">
        <v>1</v>
      </c>
      <c r="V18" s="335">
        <f>L18-B18</f>
        <v>-40.889999999999873</v>
      </c>
      <c r="W18" s="335">
        <f t="shared" si="0"/>
        <v>-35.990000000000009</v>
      </c>
      <c r="X18" s="335">
        <f t="shared" si="0"/>
        <v>-11.859999999999957</v>
      </c>
      <c r="Y18" s="335">
        <f t="shared" si="0"/>
        <v>-11.089999999999975</v>
      </c>
      <c r="Z18" s="335">
        <f t="shared" si="0"/>
        <v>3.5</v>
      </c>
      <c r="AA18" s="335">
        <f t="shared" si="0"/>
        <v>5.1500000000000057</v>
      </c>
      <c r="AB18" s="335">
        <f t="shared" si="0"/>
        <v>-91.180000000000291</v>
      </c>
      <c r="AD18" s="19" t="s">
        <v>1</v>
      </c>
      <c r="AE18" s="336">
        <f t="shared" si="5"/>
        <v>-2.8336798336798249E-2</v>
      </c>
      <c r="AF18" s="336">
        <f t="shared" si="1"/>
        <v>-4.2142857142857156E-2</v>
      </c>
      <c r="AG18" s="336">
        <f t="shared" si="1"/>
        <v>-2.8171021377672106E-2</v>
      </c>
      <c r="AH18" s="336">
        <f t="shared" si="1"/>
        <v>-3.0977653631284845E-2</v>
      </c>
      <c r="AI18" s="336">
        <f t="shared" si="1"/>
        <v>5.6451612903225805E-2</v>
      </c>
      <c r="AJ18" s="336">
        <f t="shared" si="1"/>
        <v>4.4017094017094069E-2</v>
      </c>
      <c r="AK18" s="336">
        <f t="shared" si="1"/>
        <v>-2.8012288786482424E-2</v>
      </c>
    </row>
    <row r="19" spans="1:37" x14ac:dyDescent="0.25">
      <c r="A19" s="86" t="s">
        <v>659</v>
      </c>
      <c r="B19" s="335">
        <f t="shared" ref="B19:G19" si="7">B9+B10+B11+B12+B13</f>
        <v>763</v>
      </c>
      <c r="C19" s="335">
        <f t="shared" si="7"/>
        <v>511</v>
      </c>
      <c r="D19" s="335">
        <f t="shared" si="7"/>
        <v>315</v>
      </c>
      <c r="E19" s="335">
        <f t="shared" si="7"/>
        <v>246</v>
      </c>
      <c r="F19" s="335">
        <f t="shared" si="7"/>
        <v>54</v>
      </c>
      <c r="G19" s="335">
        <f t="shared" si="7"/>
        <v>112</v>
      </c>
      <c r="H19" s="371">
        <f t="shared" si="2"/>
        <v>2001</v>
      </c>
      <c r="I19" s="20">
        <f>SUMIF(B9:G13,"&gt;=5")</f>
        <v>1989</v>
      </c>
      <c r="K19" s="86" t="s">
        <v>659</v>
      </c>
      <c r="L19" s="335">
        <v>754.56000000000006</v>
      </c>
      <c r="M19" s="335">
        <v>492.3</v>
      </c>
      <c r="N19" s="335">
        <v>310.32000000000005</v>
      </c>
      <c r="O19" s="335">
        <v>234.55</v>
      </c>
      <c r="P19" s="335">
        <v>54.5</v>
      </c>
      <c r="Q19" s="335">
        <v>115</v>
      </c>
      <c r="R19" s="335">
        <v>1961.2300000000002</v>
      </c>
      <c r="S19" s="20">
        <v>1952.57</v>
      </c>
      <c r="U19" s="86" t="s">
        <v>659</v>
      </c>
      <c r="V19" s="335">
        <f>L19-B19</f>
        <v>-8.4399999999999409</v>
      </c>
      <c r="W19" s="335">
        <f t="shared" si="0"/>
        <v>-18.699999999999989</v>
      </c>
      <c r="X19" s="335">
        <f t="shared" si="0"/>
        <v>-4.67999999999995</v>
      </c>
      <c r="Y19" s="335">
        <f t="shared" si="0"/>
        <v>-11.449999999999989</v>
      </c>
      <c r="Z19" s="335">
        <f t="shared" si="0"/>
        <v>0.5</v>
      </c>
      <c r="AA19" s="335">
        <f t="shared" si="0"/>
        <v>3</v>
      </c>
      <c r="AB19" s="335">
        <f t="shared" si="0"/>
        <v>-39.769999999999754</v>
      </c>
      <c r="AD19" s="86" t="s">
        <v>659</v>
      </c>
      <c r="AE19" s="336">
        <f t="shared" si="5"/>
        <v>-1.1061598951507131E-2</v>
      </c>
      <c r="AF19" s="336">
        <f t="shared" si="1"/>
        <v>-3.6594911937377669E-2</v>
      </c>
      <c r="AG19" s="336">
        <f t="shared" si="1"/>
        <v>-1.4857142857142699E-2</v>
      </c>
      <c r="AH19" s="336">
        <f t="shared" si="1"/>
        <v>-4.6544715447154425E-2</v>
      </c>
      <c r="AI19" s="336">
        <f t="shared" si="1"/>
        <v>9.2592592592592587E-3</v>
      </c>
      <c r="AJ19" s="336">
        <f t="shared" si="1"/>
        <v>2.6785714285714284E-2</v>
      </c>
      <c r="AK19" s="336">
        <f t="shared" si="1"/>
        <v>-1.9875062468765494E-2</v>
      </c>
    </row>
    <row r="20" spans="1:37" x14ac:dyDescent="0.25">
      <c r="A20" s="86" t="s">
        <v>660</v>
      </c>
      <c r="B20" s="335">
        <f t="shared" ref="B20:G20" si="8">B14+B15+B16+B17</f>
        <v>680</v>
      </c>
      <c r="C20" s="335">
        <f t="shared" si="8"/>
        <v>343</v>
      </c>
      <c r="D20" s="335">
        <f t="shared" si="8"/>
        <v>106</v>
      </c>
      <c r="E20" s="335">
        <f t="shared" si="8"/>
        <v>112</v>
      </c>
      <c r="F20" s="335">
        <f t="shared" si="8"/>
        <v>8</v>
      </c>
      <c r="G20" s="373">
        <f t="shared" si="8"/>
        <v>5</v>
      </c>
      <c r="H20" s="371">
        <f t="shared" si="2"/>
        <v>1254</v>
      </c>
      <c r="I20" s="20">
        <f>SUMIF(B14:G17,"&gt;=5")</f>
        <v>1246</v>
      </c>
      <c r="K20" s="86" t="s">
        <v>660</v>
      </c>
      <c r="L20" s="335">
        <v>647.54999999999995</v>
      </c>
      <c r="M20" s="335">
        <v>325.71000000000004</v>
      </c>
      <c r="N20" s="335">
        <v>98.82</v>
      </c>
      <c r="O20" s="335">
        <v>112.36</v>
      </c>
      <c r="P20" s="335">
        <v>11</v>
      </c>
      <c r="Q20" s="335">
        <v>7.15</v>
      </c>
      <c r="R20" s="335">
        <v>1202.5899999999999</v>
      </c>
      <c r="S20" s="20">
        <v>1184.24</v>
      </c>
      <c r="U20" s="86" t="s">
        <v>660</v>
      </c>
      <c r="V20" s="335">
        <f>L20-B20</f>
        <v>-32.450000000000045</v>
      </c>
      <c r="W20" s="335">
        <f t="shared" si="0"/>
        <v>-17.289999999999964</v>
      </c>
      <c r="X20" s="335">
        <f t="shared" si="0"/>
        <v>-7.1800000000000068</v>
      </c>
      <c r="Y20" s="335">
        <f t="shared" si="0"/>
        <v>0.35999999999999943</v>
      </c>
      <c r="Z20" s="335">
        <f t="shared" si="0"/>
        <v>3</v>
      </c>
      <c r="AA20" s="335">
        <f t="shared" si="0"/>
        <v>2.1500000000000004</v>
      </c>
      <c r="AB20" s="335">
        <f t="shared" si="0"/>
        <v>-51.410000000000082</v>
      </c>
      <c r="AD20" s="86" t="s">
        <v>660</v>
      </c>
      <c r="AE20" s="336">
        <f t="shared" si="5"/>
        <v>-4.7720588235294181E-2</v>
      </c>
      <c r="AF20" s="336">
        <f t="shared" si="1"/>
        <v>-5.0408163265306019E-2</v>
      </c>
      <c r="AG20" s="336">
        <f t="shared" si="1"/>
        <v>-6.7735849056603833E-2</v>
      </c>
      <c r="AH20" s="336">
        <f t="shared" si="1"/>
        <v>3.214285714285709E-3</v>
      </c>
      <c r="AI20" s="336">
        <f t="shared" si="1"/>
        <v>0.375</v>
      </c>
      <c r="AJ20" s="336">
        <f t="shared" si="1"/>
        <v>0.43000000000000005</v>
      </c>
      <c r="AK20" s="336">
        <f t="shared" si="1"/>
        <v>-4.0996810207336587E-2</v>
      </c>
    </row>
    <row r="21" spans="1:37" x14ac:dyDescent="0.25">
      <c r="A21" s="48"/>
      <c r="B21" s="344"/>
      <c r="C21" s="344"/>
      <c r="D21" s="344"/>
      <c r="E21" s="344"/>
      <c r="F21" s="344"/>
      <c r="G21" s="344"/>
      <c r="H21" s="344"/>
      <c r="I21" s="54"/>
      <c r="K21" s="48"/>
      <c r="L21" s="344"/>
      <c r="M21" s="344"/>
      <c r="N21" s="344"/>
      <c r="O21" s="344"/>
      <c r="P21" s="344"/>
      <c r="Q21" s="344"/>
      <c r="R21" s="344"/>
      <c r="S21" s="344"/>
      <c r="T21" s="345"/>
      <c r="AD21" s="84" t="s">
        <v>692</v>
      </c>
    </row>
    <row r="22" spans="1:37" x14ac:dyDescent="0.25">
      <c r="A22" s="338" t="s">
        <v>1</v>
      </c>
      <c r="B22" s="374">
        <f t="shared" ref="B22:G22" si="9">IFERROR(SUMIF(B9:B17,"&gt;=5"),"*")</f>
        <v>1443</v>
      </c>
      <c r="C22" s="374">
        <f t="shared" si="9"/>
        <v>854</v>
      </c>
      <c r="D22" s="374">
        <f t="shared" si="9"/>
        <v>419</v>
      </c>
      <c r="E22" s="374">
        <f t="shared" si="9"/>
        <v>357</v>
      </c>
      <c r="F22" s="374">
        <f t="shared" si="9"/>
        <v>50</v>
      </c>
      <c r="G22" s="374">
        <f t="shared" si="9"/>
        <v>112</v>
      </c>
      <c r="H22" s="374">
        <f>IFERROR(SUMIF(B9:G17,"&gt;=5"),"*")</f>
        <v>3235</v>
      </c>
      <c r="I22" s="54"/>
      <c r="K22" s="338" t="s">
        <v>1</v>
      </c>
      <c r="L22" s="338">
        <v>1402.1100000000001</v>
      </c>
      <c r="M22" s="338">
        <v>818.01</v>
      </c>
      <c r="N22" s="338">
        <v>403.83000000000004</v>
      </c>
      <c r="O22" s="338">
        <v>344.61</v>
      </c>
      <c r="P22" s="338">
        <v>53.25</v>
      </c>
      <c r="Q22" s="338">
        <v>115</v>
      </c>
      <c r="R22" s="338">
        <v>3136.8100000000004</v>
      </c>
      <c r="S22" s="344"/>
      <c r="T22" s="345"/>
    </row>
    <row r="23" spans="1:37" x14ac:dyDescent="0.25">
      <c r="A23" s="338" t="s">
        <v>659</v>
      </c>
      <c r="B23" s="338">
        <f t="shared" ref="B23:G23" si="10">IFERROR(SUMIF(B9:B13,"&gt;=5"),"*")</f>
        <v>763</v>
      </c>
      <c r="C23" s="338">
        <f t="shared" si="10"/>
        <v>511</v>
      </c>
      <c r="D23" s="338">
        <f t="shared" si="10"/>
        <v>313</v>
      </c>
      <c r="E23" s="338">
        <f t="shared" si="10"/>
        <v>246</v>
      </c>
      <c r="F23" s="338">
        <f t="shared" si="10"/>
        <v>44</v>
      </c>
      <c r="G23" s="338">
        <f t="shared" si="10"/>
        <v>112</v>
      </c>
      <c r="H23" s="339">
        <f>SUM(B23:G23)</f>
        <v>1989</v>
      </c>
      <c r="K23" s="338" t="s">
        <v>659</v>
      </c>
      <c r="L23" s="338">
        <v>754.56000000000006</v>
      </c>
      <c r="M23" s="338">
        <v>492.3</v>
      </c>
      <c r="N23" s="338">
        <v>308.41000000000003</v>
      </c>
      <c r="O23" s="338">
        <v>234.55</v>
      </c>
      <c r="P23" s="338">
        <v>47.75</v>
      </c>
      <c r="Q23" s="338">
        <v>115</v>
      </c>
      <c r="R23" s="339">
        <v>1952.5700000000002</v>
      </c>
    </row>
    <row r="24" spans="1:37" x14ac:dyDescent="0.25">
      <c r="A24" s="338" t="s">
        <v>660</v>
      </c>
      <c r="B24" s="338">
        <f t="shared" ref="B24:G24" si="11">IFERROR(SUMIF(B14:B17,"&gt;=5"),"*")</f>
        <v>680</v>
      </c>
      <c r="C24" s="338">
        <f t="shared" si="11"/>
        <v>343</v>
      </c>
      <c r="D24" s="338">
        <f t="shared" si="11"/>
        <v>106</v>
      </c>
      <c r="E24" s="338">
        <f t="shared" si="11"/>
        <v>111</v>
      </c>
      <c r="F24" s="338">
        <f t="shared" si="11"/>
        <v>6</v>
      </c>
      <c r="G24" s="338">
        <f t="shared" si="11"/>
        <v>0</v>
      </c>
      <c r="H24" s="339">
        <f>SUM(B24:G24)</f>
        <v>1246</v>
      </c>
      <c r="K24" s="338" t="s">
        <v>660</v>
      </c>
      <c r="L24" s="338">
        <v>647.54999999999995</v>
      </c>
      <c r="M24" s="338">
        <v>325.71000000000004</v>
      </c>
      <c r="N24" s="338">
        <v>95.42</v>
      </c>
      <c r="O24" s="338">
        <v>110.06</v>
      </c>
      <c r="P24" s="338">
        <v>5.5</v>
      </c>
      <c r="Q24" s="338">
        <v>0</v>
      </c>
      <c r="R24" s="339">
        <v>1184.24</v>
      </c>
    </row>
    <row r="25" spans="1:37" x14ac:dyDescent="0.25">
      <c r="A25" s="346" t="s">
        <v>661</v>
      </c>
      <c r="B25" s="346"/>
      <c r="C25" s="346"/>
      <c r="D25" s="346"/>
      <c r="E25" s="346"/>
      <c r="F25" s="347"/>
      <c r="G25" s="347"/>
      <c r="H25" s="348"/>
      <c r="I25" s="348"/>
      <c r="J25" s="348"/>
      <c r="K25" s="346" t="s">
        <v>661</v>
      </c>
      <c r="L25" s="346"/>
      <c r="M25" s="346"/>
      <c r="N25" s="346"/>
      <c r="O25" s="346"/>
      <c r="P25" s="347"/>
      <c r="Q25" s="347"/>
      <c r="R25" s="348"/>
      <c r="S25" s="348"/>
      <c r="T25" s="348"/>
    </row>
    <row r="27" spans="1:37" x14ac:dyDescent="0.25">
      <c r="A27" s="6" t="s">
        <v>663</v>
      </c>
      <c r="K27" s="6" t="s">
        <v>663</v>
      </c>
      <c r="U27" s="84" t="s">
        <v>693</v>
      </c>
      <c r="AD27" s="84" t="s">
        <v>694</v>
      </c>
    </row>
    <row r="28" spans="1:37" ht="39" x14ac:dyDescent="0.25">
      <c r="A28" s="330"/>
      <c r="B28" s="331" t="s">
        <v>630</v>
      </c>
      <c r="C28" s="331" t="s">
        <v>640</v>
      </c>
      <c r="D28" s="331" t="s">
        <v>641</v>
      </c>
      <c r="E28" s="331" t="s">
        <v>642</v>
      </c>
      <c r="F28" s="331" t="s">
        <v>643</v>
      </c>
      <c r="G28" s="331" t="s">
        <v>644</v>
      </c>
      <c r="H28" s="332" t="s">
        <v>666</v>
      </c>
      <c r="I28" s="725" t="s">
        <v>21940</v>
      </c>
      <c r="K28" s="330"/>
      <c r="L28" s="331" t="s">
        <v>630</v>
      </c>
      <c r="M28" s="331" t="s">
        <v>640</v>
      </c>
      <c r="N28" s="331" t="s">
        <v>641</v>
      </c>
      <c r="O28" s="331" t="s">
        <v>642</v>
      </c>
      <c r="P28" s="331" t="s">
        <v>643</v>
      </c>
      <c r="Q28" s="331" t="s">
        <v>644</v>
      </c>
      <c r="R28" s="332" t="s">
        <v>666</v>
      </c>
      <c r="U28" s="330"/>
      <c r="V28" s="331" t="s">
        <v>630</v>
      </c>
      <c r="W28" s="331" t="s">
        <v>640</v>
      </c>
      <c r="X28" s="331" t="s">
        <v>641</v>
      </c>
      <c r="Y28" s="331" t="s">
        <v>642</v>
      </c>
      <c r="Z28" s="331" t="s">
        <v>643</v>
      </c>
      <c r="AA28" s="331" t="s">
        <v>644</v>
      </c>
      <c r="AB28" s="332" t="s">
        <v>666</v>
      </c>
      <c r="AD28" s="330"/>
      <c r="AE28" s="331" t="s">
        <v>630</v>
      </c>
      <c r="AF28" s="331" t="s">
        <v>640</v>
      </c>
      <c r="AG28" s="331" t="s">
        <v>641</v>
      </c>
      <c r="AH28" s="331" t="s">
        <v>642</v>
      </c>
      <c r="AI28" s="331" t="s">
        <v>643</v>
      </c>
      <c r="AJ28" s="331" t="s">
        <v>644</v>
      </c>
      <c r="AK28" s="332" t="s">
        <v>666</v>
      </c>
    </row>
    <row r="29" spans="1:37" x14ac:dyDescent="0.25">
      <c r="A29" s="86" t="s">
        <v>631</v>
      </c>
      <c r="B29" s="375">
        <v>2867</v>
      </c>
      <c r="C29" s="58">
        <v>3120</v>
      </c>
      <c r="D29" s="352">
        <v>2367</v>
      </c>
      <c r="E29" s="352">
        <v>2431</v>
      </c>
      <c r="F29" s="352">
        <v>1549</v>
      </c>
      <c r="G29" s="352">
        <v>1941</v>
      </c>
      <c r="H29" s="353">
        <f>H50/I9</f>
        <v>2713.8849765258215</v>
      </c>
      <c r="I29" s="5">
        <f>AVERAGE(B29:G29)</f>
        <v>2379.1666666666665</v>
      </c>
      <c r="K29" s="86" t="s">
        <v>631</v>
      </c>
      <c r="L29" s="58">
        <v>2957</v>
      </c>
      <c r="M29" s="58">
        <v>3583</v>
      </c>
      <c r="N29" s="352">
        <v>2442</v>
      </c>
      <c r="O29" s="352">
        <v>2627</v>
      </c>
      <c r="P29" s="352">
        <v>1778</v>
      </c>
      <c r="Q29" s="352">
        <v>1959</v>
      </c>
      <c r="R29" s="353">
        <v>2887.4917717717726</v>
      </c>
      <c r="U29" s="86" t="s">
        <v>631</v>
      </c>
      <c r="V29" s="375">
        <f>IFERROR(L29-B29,"*")</f>
        <v>90</v>
      </c>
      <c r="W29" s="375">
        <f t="shared" ref="W29:AB40" si="12">IFERROR(M29-C29,"*")</f>
        <v>463</v>
      </c>
      <c r="X29" s="375">
        <f t="shared" si="12"/>
        <v>75</v>
      </c>
      <c r="Y29" s="375">
        <f t="shared" si="12"/>
        <v>196</v>
      </c>
      <c r="Z29" s="375">
        <f t="shared" si="12"/>
        <v>229</v>
      </c>
      <c r="AA29" s="375">
        <f t="shared" si="12"/>
        <v>18</v>
      </c>
      <c r="AB29" s="375">
        <f t="shared" si="12"/>
        <v>173.60679524595116</v>
      </c>
      <c r="AD29" s="86" t="s">
        <v>631</v>
      </c>
      <c r="AE29" s="376">
        <f>IFERROR(V29/B29,"*")</f>
        <v>3.1391698639693058E-2</v>
      </c>
      <c r="AF29" s="376">
        <f t="shared" ref="AF29:AK40" si="13">IFERROR(W29/C29,"*")</f>
        <v>0.1483974358974359</v>
      </c>
      <c r="AG29" s="376">
        <f t="shared" si="13"/>
        <v>3.1685678073510776E-2</v>
      </c>
      <c r="AH29" s="376">
        <f t="shared" si="13"/>
        <v>8.0625257095845337E-2</v>
      </c>
      <c r="AI29" s="376">
        <f t="shared" si="13"/>
        <v>0.14783731439638476</v>
      </c>
      <c r="AJ29" s="376">
        <f t="shared" si="13"/>
        <v>9.2735703245749607E-3</v>
      </c>
      <c r="AK29" s="376">
        <f>IFERROR(AB29/H29,"*")</f>
        <v>6.3969842770637178E-2</v>
      </c>
    </row>
    <row r="30" spans="1:37" x14ac:dyDescent="0.25">
      <c r="A30" s="86" t="s">
        <v>632</v>
      </c>
      <c r="B30" s="58">
        <v>1883</v>
      </c>
      <c r="C30" s="58">
        <v>1893</v>
      </c>
      <c r="D30" s="358">
        <v>1496</v>
      </c>
      <c r="E30" s="358">
        <v>1439</v>
      </c>
      <c r="F30" s="358">
        <v>1288</v>
      </c>
      <c r="G30" s="358">
        <v>1488</v>
      </c>
      <c r="H30" s="353">
        <f t="shared" ref="H30:H37" si="14">H51/I10</f>
        <v>1714.7078189300412</v>
      </c>
      <c r="I30" s="5">
        <f t="shared" ref="I30:I40" si="15">AVERAGE(B30:G30)</f>
        <v>1581.1666666666667</v>
      </c>
      <c r="K30" s="86" t="s">
        <v>632</v>
      </c>
      <c r="L30" s="58">
        <v>1991</v>
      </c>
      <c r="M30" s="58">
        <v>2324</v>
      </c>
      <c r="N30" s="358">
        <v>1746</v>
      </c>
      <c r="O30" s="358">
        <v>1586</v>
      </c>
      <c r="P30" s="358">
        <v>1248</v>
      </c>
      <c r="Q30" s="358">
        <v>1440</v>
      </c>
      <c r="R30" s="353">
        <v>1921.0704342405986</v>
      </c>
      <c r="U30" s="86" t="s">
        <v>632</v>
      </c>
      <c r="V30" s="375">
        <f t="shared" ref="V30:V40" si="16">IFERROR(L30-B30,"*")</f>
        <v>108</v>
      </c>
      <c r="W30" s="375">
        <f t="shared" si="12"/>
        <v>431</v>
      </c>
      <c r="X30" s="375">
        <f t="shared" si="12"/>
        <v>250</v>
      </c>
      <c r="Y30" s="375">
        <f t="shared" si="12"/>
        <v>147</v>
      </c>
      <c r="Z30" s="375">
        <f t="shared" si="12"/>
        <v>-40</v>
      </c>
      <c r="AA30" s="375">
        <f t="shared" si="12"/>
        <v>-48</v>
      </c>
      <c r="AB30" s="375">
        <f t="shared" si="12"/>
        <v>206.36261531055743</v>
      </c>
      <c r="AD30" s="86" t="s">
        <v>632</v>
      </c>
      <c r="AE30" s="376">
        <f t="shared" ref="AE30:AE40" si="17">IFERROR(V30/B30,"*")</f>
        <v>5.7355284121083379E-2</v>
      </c>
      <c r="AF30" s="376">
        <f t="shared" si="13"/>
        <v>0.22768092974115162</v>
      </c>
      <c r="AG30" s="376">
        <f t="shared" si="13"/>
        <v>0.16711229946524064</v>
      </c>
      <c r="AH30" s="376">
        <f t="shared" si="13"/>
        <v>0.10215427380125087</v>
      </c>
      <c r="AI30" s="376">
        <f t="shared" si="13"/>
        <v>-3.1055900621118012E-2</v>
      </c>
      <c r="AJ30" s="376">
        <f t="shared" si="13"/>
        <v>-3.2258064516129031E-2</v>
      </c>
      <c r="AK30" s="376">
        <f t="shared" si="13"/>
        <v>0.12034855911447667</v>
      </c>
    </row>
    <row r="31" spans="1:37" x14ac:dyDescent="0.25">
      <c r="A31" s="86" t="s">
        <v>633</v>
      </c>
      <c r="B31" s="58">
        <v>1317</v>
      </c>
      <c r="C31" s="58">
        <v>1436</v>
      </c>
      <c r="D31" s="358">
        <v>1145</v>
      </c>
      <c r="E31" s="358">
        <v>1151</v>
      </c>
      <c r="F31" s="358" t="s">
        <v>337</v>
      </c>
      <c r="G31" s="358">
        <v>1117</v>
      </c>
      <c r="H31" s="353">
        <f t="shared" si="14"/>
        <v>1277.3253873659119</v>
      </c>
      <c r="I31" s="5">
        <f t="shared" si="15"/>
        <v>1233.2</v>
      </c>
      <c r="K31" s="86" t="s">
        <v>633</v>
      </c>
      <c r="L31" s="58">
        <v>1412</v>
      </c>
      <c r="M31" s="58">
        <v>1666</v>
      </c>
      <c r="N31" s="358">
        <v>1295</v>
      </c>
      <c r="O31" s="358">
        <v>1239</v>
      </c>
      <c r="P31" s="358" t="s">
        <v>337</v>
      </c>
      <c r="Q31" s="358">
        <v>1126</v>
      </c>
      <c r="R31" s="353">
        <v>1414.0339332444573</v>
      </c>
      <c r="U31" s="86" t="s">
        <v>633</v>
      </c>
      <c r="V31" s="375">
        <f t="shared" si="16"/>
        <v>95</v>
      </c>
      <c r="W31" s="375">
        <f t="shared" si="12"/>
        <v>230</v>
      </c>
      <c r="X31" s="375">
        <f t="shared" si="12"/>
        <v>150</v>
      </c>
      <c r="Y31" s="375">
        <f t="shared" si="12"/>
        <v>88</v>
      </c>
      <c r="Z31" s="375" t="str">
        <f t="shared" si="12"/>
        <v>*</v>
      </c>
      <c r="AA31" s="375">
        <f t="shared" si="12"/>
        <v>9</v>
      </c>
      <c r="AB31" s="375">
        <f t="shared" si="12"/>
        <v>136.70854587854546</v>
      </c>
      <c r="AD31" s="86" t="s">
        <v>633</v>
      </c>
      <c r="AE31" s="376">
        <f t="shared" si="17"/>
        <v>7.2133637053910404E-2</v>
      </c>
      <c r="AF31" s="376">
        <f t="shared" si="13"/>
        <v>0.16016713091922005</v>
      </c>
      <c r="AG31" s="376">
        <f t="shared" si="13"/>
        <v>0.13100436681222707</v>
      </c>
      <c r="AH31" s="376">
        <f t="shared" si="13"/>
        <v>7.6455256298870553E-2</v>
      </c>
      <c r="AI31" s="376" t="str">
        <f t="shared" si="13"/>
        <v>*</v>
      </c>
      <c r="AJ31" s="376">
        <f t="shared" si="13"/>
        <v>8.057296329453895E-3</v>
      </c>
      <c r="AK31" s="376">
        <f t="shared" si="13"/>
        <v>0.10702718918040494</v>
      </c>
    </row>
    <row r="32" spans="1:37" x14ac:dyDescent="0.25">
      <c r="A32" s="86" t="s">
        <v>634</v>
      </c>
      <c r="B32" s="58">
        <v>1199</v>
      </c>
      <c r="C32" s="58">
        <v>1395</v>
      </c>
      <c r="D32" s="358" t="s">
        <v>337</v>
      </c>
      <c r="E32" s="358">
        <v>914</v>
      </c>
      <c r="F32" s="358" t="s">
        <v>337</v>
      </c>
      <c r="G32" s="358">
        <v>1086</v>
      </c>
      <c r="H32" s="353">
        <f t="shared" si="14"/>
        <v>1220.0842696629213</v>
      </c>
      <c r="I32" s="5">
        <f t="shared" si="15"/>
        <v>1148.5</v>
      </c>
      <c r="K32" s="86" t="s">
        <v>634</v>
      </c>
      <c r="L32" s="58">
        <v>1279</v>
      </c>
      <c r="M32" s="58">
        <v>1644</v>
      </c>
      <c r="N32" s="358" t="s">
        <v>337</v>
      </c>
      <c r="O32" s="358">
        <v>978</v>
      </c>
      <c r="P32" s="358">
        <v>1013</v>
      </c>
      <c r="Q32" s="358">
        <v>1053</v>
      </c>
      <c r="R32" s="353">
        <v>1317.1941928609483</v>
      </c>
      <c r="U32" s="86" t="s">
        <v>634</v>
      </c>
      <c r="V32" s="375">
        <f t="shared" si="16"/>
        <v>80</v>
      </c>
      <c r="W32" s="375">
        <f t="shared" si="12"/>
        <v>249</v>
      </c>
      <c r="X32" s="375" t="str">
        <f t="shared" si="12"/>
        <v>*</v>
      </c>
      <c r="Y32" s="375">
        <f t="shared" si="12"/>
        <v>64</v>
      </c>
      <c r="Z32" s="375" t="str">
        <f t="shared" si="12"/>
        <v>*</v>
      </c>
      <c r="AA32" s="375">
        <f t="shared" si="12"/>
        <v>-33</v>
      </c>
      <c r="AB32" s="375">
        <f t="shared" si="12"/>
        <v>97.109923198026991</v>
      </c>
      <c r="AD32" s="86" t="s">
        <v>634</v>
      </c>
      <c r="AE32" s="376">
        <f t="shared" si="17"/>
        <v>6.672226855713094E-2</v>
      </c>
      <c r="AF32" s="376">
        <f t="shared" si="13"/>
        <v>0.17849462365591398</v>
      </c>
      <c r="AG32" s="376" t="str">
        <f t="shared" si="13"/>
        <v>*</v>
      </c>
      <c r="AH32" s="376">
        <f t="shared" si="13"/>
        <v>7.0021881838074396E-2</v>
      </c>
      <c r="AI32" s="376" t="str">
        <f t="shared" si="13"/>
        <v>*</v>
      </c>
      <c r="AJ32" s="376">
        <f t="shared" si="13"/>
        <v>-3.0386740331491711E-2</v>
      </c>
      <c r="AK32" s="376">
        <f t="shared" si="13"/>
        <v>7.9592799950495244E-2</v>
      </c>
    </row>
    <row r="33" spans="1:37" x14ac:dyDescent="0.25">
      <c r="A33" s="86" t="s">
        <v>635</v>
      </c>
      <c r="B33" s="58">
        <v>1001</v>
      </c>
      <c r="C33" s="58">
        <v>996</v>
      </c>
      <c r="D33" s="358">
        <v>1150</v>
      </c>
      <c r="E33" s="358" t="s">
        <v>337</v>
      </c>
      <c r="F33" s="358" t="s">
        <v>337</v>
      </c>
      <c r="G33" s="358" t="s">
        <v>337</v>
      </c>
      <c r="H33" s="353">
        <f t="shared" si="14"/>
        <v>1047.6833333333334</v>
      </c>
      <c r="I33" s="5">
        <f t="shared" si="15"/>
        <v>1049</v>
      </c>
      <c r="K33" s="86" t="s">
        <v>635</v>
      </c>
      <c r="L33" s="58">
        <v>1082</v>
      </c>
      <c r="M33" s="58">
        <v>1045</v>
      </c>
      <c r="N33" s="358">
        <v>1106</v>
      </c>
      <c r="O33" s="358" t="s">
        <v>337</v>
      </c>
      <c r="P33" s="358" t="s">
        <v>337</v>
      </c>
      <c r="Q33" s="358" t="s">
        <v>337</v>
      </c>
      <c r="R33" s="353">
        <v>1085.6031468531469</v>
      </c>
      <c r="U33" s="86" t="s">
        <v>635</v>
      </c>
      <c r="V33" s="375">
        <f t="shared" si="16"/>
        <v>81</v>
      </c>
      <c r="W33" s="375">
        <f t="shared" si="12"/>
        <v>49</v>
      </c>
      <c r="X33" s="375">
        <f t="shared" si="12"/>
        <v>-44</v>
      </c>
      <c r="Y33" s="375" t="str">
        <f t="shared" si="12"/>
        <v>*</v>
      </c>
      <c r="Z33" s="375" t="str">
        <f t="shared" si="12"/>
        <v>*</v>
      </c>
      <c r="AA33" s="375" t="str">
        <f t="shared" si="12"/>
        <v>*</v>
      </c>
      <c r="AB33" s="375">
        <f t="shared" si="12"/>
        <v>37.919813519813488</v>
      </c>
      <c r="AD33" s="86" t="s">
        <v>635</v>
      </c>
      <c r="AE33" s="376">
        <f t="shared" si="17"/>
        <v>8.0919080919080913E-2</v>
      </c>
      <c r="AF33" s="376">
        <f t="shared" si="13"/>
        <v>4.9196787148594379E-2</v>
      </c>
      <c r="AG33" s="376">
        <f t="shared" si="13"/>
        <v>-3.826086956521739E-2</v>
      </c>
      <c r="AH33" s="376" t="str">
        <f t="shared" si="13"/>
        <v>*</v>
      </c>
      <c r="AI33" s="376" t="str">
        <f t="shared" si="13"/>
        <v>*</v>
      </c>
      <c r="AJ33" s="376" t="str">
        <f t="shared" si="13"/>
        <v>*</v>
      </c>
      <c r="AK33" s="376">
        <f t="shared" si="13"/>
        <v>3.6193964639264553E-2</v>
      </c>
    </row>
    <row r="34" spans="1:37" x14ac:dyDescent="0.25">
      <c r="A34" s="86" t="s">
        <v>636</v>
      </c>
      <c r="B34" s="58">
        <v>3319</v>
      </c>
      <c r="C34" s="58">
        <v>2696</v>
      </c>
      <c r="D34" s="358">
        <v>2235</v>
      </c>
      <c r="E34" s="358" t="s">
        <v>337</v>
      </c>
      <c r="F34" s="358" t="s">
        <v>337</v>
      </c>
      <c r="G34" s="358" t="s">
        <v>337</v>
      </c>
      <c r="H34" s="353">
        <f t="shared" si="14"/>
        <v>2838.7272727272725</v>
      </c>
      <c r="I34" s="5">
        <f t="shared" si="15"/>
        <v>2750</v>
      </c>
      <c r="K34" s="86" t="s">
        <v>636</v>
      </c>
      <c r="L34" s="58">
        <v>3383</v>
      </c>
      <c r="M34" s="58">
        <v>2737</v>
      </c>
      <c r="N34" s="358" t="s">
        <v>337</v>
      </c>
      <c r="O34" s="358" t="s">
        <v>337</v>
      </c>
      <c r="P34" s="358" t="s">
        <v>337</v>
      </c>
      <c r="Q34" s="358" t="s">
        <v>337</v>
      </c>
      <c r="R34" s="353">
        <v>3044.9065420560746</v>
      </c>
      <c r="U34" s="86" t="s">
        <v>636</v>
      </c>
      <c r="V34" s="375">
        <f t="shared" si="16"/>
        <v>64</v>
      </c>
      <c r="W34" s="375">
        <f t="shared" si="12"/>
        <v>41</v>
      </c>
      <c r="X34" s="375" t="str">
        <f t="shared" si="12"/>
        <v>*</v>
      </c>
      <c r="Y34" s="375" t="str">
        <f t="shared" si="12"/>
        <v>*</v>
      </c>
      <c r="Z34" s="375" t="str">
        <f t="shared" si="12"/>
        <v>*</v>
      </c>
      <c r="AA34" s="375" t="str">
        <f t="shared" si="12"/>
        <v>*</v>
      </c>
      <c r="AB34" s="375">
        <f t="shared" si="12"/>
        <v>206.17926932880209</v>
      </c>
      <c r="AD34" s="86" t="s">
        <v>636</v>
      </c>
      <c r="AE34" s="376">
        <f t="shared" si="17"/>
        <v>1.9282916541126845E-2</v>
      </c>
      <c r="AF34" s="376">
        <f t="shared" si="13"/>
        <v>1.5207715133531157E-2</v>
      </c>
      <c r="AG34" s="376" t="str">
        <f t="shared" si="13"/>
        <v>*</v>
      </c>
      <c r="AH34" s="376" t="str">
        <f t="shared" si="13"/>
        <v>*</v>
      </c>
      <c r="AI34" s="376" t="str">
        <f t="shared" si="13"/>
        <v>*</v>
      </c>
      <c r="AJ34" s="376" t="str">
        <f t="shared" si="13"/>
        <v>*</v>
      </c>
      <c r="AK34" s="376">
        <f t="shared" si="13"/>
        <v>7.2630883322129733E-2</v>
      </c>
    </row>
    <row r="35" spans="1:37" x14ac:dyDescent="0.25">
      <c r="A35" s="86" t="s">
        <v>637</v>
      </c>
      <c r="B35" s="58">
        <v>1930</v>
      </c>
      <c r="C35" s="58">
        <v>2048</v>
      </c>
      <c r="D35" s="358">
        <v>1486</v>
      </c>
      <c r="E35" s="358">
        <v>1577</v>
      </c>
      <c r="F35" s="358">
        <v>1318</v>
      </c>
      <c r="G35" s="358" t="s">
        <v>337</v>
      </c>
      <c r="H35" s="353">
        <f t="shared" si="14"/>
        <v>1887.869306930693</v>
      </c>
      <c r="I35" s="5">
        <f t="shared" si="15"/>
        <v>1671.8</v>
      </c>
      <c r="K35" s="86" t="s">
        <v>637</v>
      </c>
      <c r="L35" s="58">
        <v>1975</v>
      </c>
      <c r="M35" s="58">
        <v>2029</v>
      </c>
      <c r="N35" s="358">
        <v>1693</v>
      </c>
      <c r="O35" s="358">
        <v>1734</v>
      </c>
      <c r="P35" s="358">
        <v>1609</v>
      </c>
      <c r="Q35" s="358" t="s">
        <v>337</v>
      </c>
      <c r="R35" s="353">
        <v>1938.0146728094501</v>
      </c>
      <c r="U35" s="86" t="s">
        <v>637</v>
      </c>
      <c r="V35" s="375">
        <f t="shared" si="16"/>
        <v>45</v>
      </c>
      <c r="W35" s="375">
        <f t="shared" si="12"/>
        <v>-19</v>
      </c>
      <c r="X35" s="375">
        <f t="shared" si="12"/>
        <v>207</v>
      </c>
      <c r="Y35" s="375">
        <f t="shared" si="12"/>
        <v>157</v>
      </c>
      <c r="Z35" s="375">
        <f t="shared" si="12"/>
        <v>291</v>
      </c>
      <c r="AA35" s="375" t="str">
        <f t="shared" si="12"/>
        <v>*</v>
      </c>
      <c r="AB35" s="375">
        <f t="shared" si="12"/>
        <v>50.145365878757048</v>
      </c>
      <c r="AD35" s="86" t="s">
        <v>637</v>
      </c>
      <c r="AE35" s="376">
        <f t="shared" si="17"/>
        <v>2.3316062176165803E-2</v>
      </c>
      <c r="AF35" s="376">
        <f t="shared" si="13"/>
        <v>-9.27734375E-3</v>
      </c>
      <c r="AG35" s="376">
        <f t="shared" si="13"/>
        <v>0.13930013458950202</v>
      </c>
      <c r="AH35" s="376">
        <f t="shared" si="13"/>
        <v>9.9556119213696892E-2</v>
      </c>
      <c r="AI35" s="376">
        <f t="shared" si="13"/>
        <v>0.22078907435508346</v>
      </c>
      <c r="AJ35" s="376" t="str">
        <f t="shared" si="13"/>
        <v>*</v>
      </c>
      <c r="AK35" s="376">
        <f t="shared" si="13"/>
        <v>2.656188418057584E-2</v>
      </c>
    </row>
    <row r="36" spans="1:37" x14ac:dyDescent="0.25">
      <c r="A36" s="86" t="s">
        <v>638</v>
      </c>
      <c r="B36" s="58">
        <v>1451</v>
      </c>
      <c r="C36" s="58">
        <v>1659</v>
      </c>
      <c r="D36" s="358">
        <v>1419</v>
      </c>
      <c r="E36" s="358">
        <v>1358</v>
      </c>
      <c r="F36" s="358" t="s">
        <v>337</v>
      </c>
      <c r="G36" s="358" t="s">
        <v>337</v>
      </c>
      <c r="H36" s="353">
        <f t="shared" si="14"/>
        <v>1484.4475138121547</v>
      </c>
      <c r="I36" s="5">
        <f t="shared" si="15"/>
        <v>1471.75</v>
      </c>
      <c r="K36" s="86" t="s">
        <v>638</v>
      </c>
      <c r="L36" s="58">
        <v>1522</v>
      </c>
      <c r="M36" s="58">
        <v>1544</v>
      </c>
      <c r="N36" s="358">
        <v>1696</v>
      </c>
      <c r="O36" s="358">
        <v>1429</v>
      </c>
      <c r="P36" s="358" t="s">
        <v>337</v>
      </c>
      <c r="Q36" s="358" t="s">
        <v>337</v>
      </c>
      <c r="R36" s="353">
        <v>1527.100292478558</v>
      </c>
      <c r="U36" s="86" t="s">
        <v>638</v>
      </c>
      <c r="V36" s="375">
        <f t="shared" si="16"/>
        <v>71</v>
      </c>
      <c r="W36" s="375">
        <f t="shared" si="12"/>
        <v>-115</v>
      </c>
      <c r="X36" s="375">
        <f t="shared" si="12"/>
        <v>277</v>
      </c>
      <c r="Y36" s="375">
        <f t="shared" si="12"/>
        <v>71</v>
      </c>
      <c r="Z36" s="375" t="str">
        <f t="shared" si="12"/>
        <v>*</v>
      </c>
      <c r="AA36" s="375" t="str">
        <f t="shared" si="12"/>
        <v>*</v>
      </c>
      <c r="AB36" s="375">
        <f t="shared" si="12"/>
        <v>42.652778666403265</v>
      </c>
      <c r="AD36" s="86" t="s">
        <v>638</v>
      </c>
      <c r="AE36" s="376">
        <f t="shared" si="17"/>
        <v>4.8931771192281183E-2</v>
      </c>
      <c r="AF36" s="376">
        <f t="shared" si="13"/>
        <v>-6.9318866787221212E-2</v>
      </c>
      <c r="AG36" s="376">
        <f t="shared" si="13"/>
        <v>0.1952078928823115</v>
      </c>
      <c r="AH36" s="376">
        <f t="shared" si="13"/>
        <v>5.228276877761414E-2</v>
      </c>
      <c r="AI36" s="376" t="str">
        <f t="shared" si="13"/>
        <v>*</v>
      </c>
      <c r="AJ36" s="376" t="str">
        <f t="shared" si="13"/>
        <v>*</v>
      </c>
      <c r="AK36" s="376">
        <f t="shared" si="13"/>
        <v>2.8733099870178799E-2</v>
      </c>
    </row>
    <row r="37" spans="1:37" x14ac:dyDescent="0.25">
      <c r="A37" s="86" t="s">
        <v>639</v>
      </c>
      <c r="B37" s="58">
        <v>1228</v>
      </c>
      <c r="C37" s="58">
        <v>1180</v>
      </c>
      <c r="D37" s="358">
        <v>1169</v>
      </c>
      <c r="E37" s="358">
        <v>996</v>
      </c>
      <c r="F37" s="358" t="s">
        <v>337</v>
      </c>
      <c r="G37" s="358" t="s">
        <v>337</v>
      </c>
      <c r="H37" s="353">
        <f t="shared" si="14"/>
        <v>1184.2424242424242</v>
      </c>
      <c r="I37" s="5">
        <f t="shared" si="15"/>
        <v>1143.25</v>
      </c>
      <c r="K37" s="86" t="s">
        <v>639</v>
      </c>
      <c r="L37" s="58">
        <v>1251</v>
      </c>
      <c r="M37" s="58">
        <v>1352</v>
      </c>
      <c r="N37" s="358">
        <v>1371</v>
      </c>
      <c r="O37" s="358">
        <v>1101</v>
      </c>
      <c r="P37" s="358" t="s">
        <v>337</v>
      </c>
      <c r="Q37" s="358" t="s">
        <v>337</v>
      </c>
      <c r="R37" s="353">
        <v>1283.544190614017</v>
      </c>
      <c r="U37" s="86" t="s">
        <v>639</v>
      </c>
      <c r="V37" s="375">
        <f t="shared" si="16"/>
        <v>23</v>
      </c>
      <c r="W37" s="375">
        <f t="shared" si="12"/>
        <v>172</v>
      </c>
      <c r="X37" s="375">
        <f t="shared" si="12"/>
        <v>202</v>
      </c>
      <c r="Y37" s="375">
        <f t="shared" si="12"/>
        <v>105</v>
      </c>
      <c r="Z37" s="375" t="str">
        <f t="shared" si="12"/>
        <v>*</v>
      </c>
      <c r="AA37" s="375" t="str">
        <f t="shared" si="12"/>
        <v>*</v>
      </c>
      <c r="AB37" s="375">
        <f t="shared" si="12"/>
        <v>99.301766371592748</v>
      </c>
      <c r="AD37" s="86" t="s">
        <v>639</v>
      </c>
      <c r="AE37" s="376">
        <f t="shared" si="17"/>
        <v>1.8729641693811076E-2</v>
      </c>
      <c r="AF37" s="376">
        <f t="shared" si="13"/>
        <v>0.14576271186440679</v>
      </c>
      <c r="AG37" s="376">
        <f t="shared" si="13"/>
        <v>0.17279726261762191</v>
      </c>
      <c r="AH37" s="376">
        <f t="shared" si="13"/>
        <v>0.10542168674698796</v>
      </c>
      <c r="AI37" s="376" t="str">
        <f t="shared" si="13"/>
        <v>*</v>
      </c>
      <c r="AJ37" s="376" t="str">
        <f t="shared" si="13"/>
        <v>*</v>
      </c>
      <c r="AK37" s="376">
        <f t="shared" si="13"/>
        <v>8.3852566281027649E-2</v>
      </c>
    </row>
    <row r="38" spans="1:37" x14ac:dyDescent="0.25">
      <c r="A38" s="19" t="s">
        <v>671</v>
      </c>
      <c r="B38" s="360">
        <f t="shared" ref="B38:H38" si="18">B59/B22</f>
        <v>1709.4435204435204</v>
      </c>
      <c r="C38" s="360">
        <f t="shared" si="18"/>
        <v>1873.3255269320844</v>
      </c>
      <c r="D38" s="361">
        <f t="shared" si="18"/>
        <v>1418.7207637231504</v>
      </c>
      <c r="E38" s="361">
        <f t="shared" si="18"/>
        <v>1389.826330532213</v>
      </c>
      <c r="F38" s="361">
        <f t="shared" si="18"/>
        <v>1422.1</v>
      </c>
      <c r="G38" s="361">
        <f t="shared" si="18"/>
        <v>1441.2321428571429</v>
      </c>
      <c r="H38" s="360">
        <f t="shared" si="18"/>
        <v>1666.0531684698608</v>
      </c>
      <c r="I38" s="5">
        <f t="shared" si="15"/>
        <v>1542.4413807480187</v>
      </c>
      <c r="K38" s="19" t="s">
        <v>671</v>
      </c>
      <c r="L38" s="360">
        <v>1783.5363059959629</v>
      </c>
      <c r="M38" s="360">
        <v>2041.9266757130108</v>
      </c>
      <c r="N38" s="361">
        <v>1595.5595423816949</v>
      </c>
      <c r="O38" s="361">
        <v>1482.5865180929165</v>
      </c>
      <c r="P38" s="361">
        <v>1487.4460093896714</v>
      </c>
      <c r="Q38" s="361">
        <v>1443.8321739130436</v>
      </c>
      <c r="R38" s="360">
        <v>1776.1760132108734</v>
      </c>
      <c r="U38" s="19" t="s">
        <v>671</v>
      </c>
      <c r="V38" s="375">
        <f t="shared" si="16"/>
        <v>74.092785552442592</v>
      </c>
      <c r="W38" s="375">
        <f t="shared" si="12"/>
        <v>168.60114878092645</v>
      </c>
      <c r="X38" s="375">
        <f t="shared" si="12"/>
        <v>176.83877865854447</v>
      </c>
      <c r="Y38" s="375">
        <f t="shared" si="12"/>
        <v>92.760187560703571</v>
      </c>
      <c r="Z38" s="375">
        <f t="shared" si="12"/>
        <v>65.346009389671508</v>
      </c>
      <c r="AA38" s="375">
        <f t="shared" si="12"/>
        <v>2.6000310559006721</v>
      </c>
      <c r="AB38" s="375">
        <f t="shared" si="12"/>
        <v>110.12284474101261</v>
      </c>
      <c r="AD38" s="19" t="s">
        <v>671</v>
      </c>
      <c r="AE38" s="359">
        <f t="shared" si="17"/>
        <v>4.3343219396461248E-2</v>
      </c>
      <c r="AF38" s="359">
        <f t="shared" si="13"/>
        <v>9.000098827300021E-2</v>
      </c>
      <c r="AG38" s="359">
        <f t="shared" si="13"/>
        <v>0.12464664166503511</v>
      </c>
      <c r="AH38" s="359">
        <f t="shared" si="13"/>
        <v>6.6742286804411355E-2</v>
      </c>
      <c r="AI38" s="359">
        <f t="shared" si="13"/>
        <v>4.595036171132235E-2</v>
      </c>
      <c r="AJ38" s="359">
        <f>IFERROR(AA38/G38,"*")</f>
        <v>1.804033492304918E-3</v>
      </c>
      <c r="AK38" s="359">
        <f t="shared" si="13"/>
        <v>6.6098037460684295E-2</v>
      </c>
    </row>
    <row r="39" spans="1:37" ht="27.75" customHeight="1" x14ac:dyDescent="0.25">
      <c r="A39" s="363" t="s">
        <v>672</v>
      </c>
      <c r="B39" s="354">
        <f>B60/B23</f>
        <v>1765.4534731323722</v>
      </c>
      <c r="C39" s="354">
        <f t="shared" ref="C39:G40" si="19">C60/C23</f>
        <v>1933.1369863013699</v>
      </c>
      <c r="D39" s="358">
        <f t="shared" si="19"/>
        <v>1409.5399361022364</v>
      </c>
      <c r="E39" s="358">
        <f t="shared" si="19"/>
        <v>1384.1463414634147</v>
      </c>
      <c r="F39" s="358">
        <f>F60/F23</f>
        <v>1436.2954545454545</v>
      </c>
      <c r="G39" s="358">
        <f t="shared" si="19"/>
        <v>1441.2321428571429</v>
      </c>
      <c r="H39" s="353">
        <f>H60/I19</f>
        <v>1679.8265460030166</v>
      </c>
      <c r="I39" s="5">
        <f t="shared" si="15"/>
        <v>1561.634055733665</v>
      </c>
      <c r="K39" s="363" t="s">
        <v>672</v>
      </c>
      <c r="L39" s="354">
        <v>1859.171464164546</v>
      </c>
      <c r="M39" s="354">
        <v>2238.7810278285597</v>
      </c>
      <c r="N39" s="358">
        <v>1582.3536850296682</v>
      </c>
      <c r="O39" s="358">
        <v>1500.6648902153058</v>
      </c>
      <c r="P39" s="358">
        <v>1473.4450261780105</v>
      </c>
      <c r="Q39" s="358">
        <v>1443.8321739130436</v>
      </c>
      <c r="R39" s="353">
        <v>1834.1983488428075</v>
      </c>
      <c r="U39" s="363" t="s">
        <v>672</v>
      </c>
      <c r="V39" s="375">
        <f t="shared" si="16"/>
        <v>93.717991032173813</v>
      </c>
      <c r="W39" s="375">
        <f t="shared" si="12"/>
        <v>305.64404152718976</v>
      </c>
      <c r="X39" s="375">
        <f t="shared" si="12"/>
        <v>172.81374892743179</v>
      </c>
      <c r="Y39" s="375">
        <f t="shared" si="12"/>
        <v>116.5185487518911</v>
      </c>
      <c r="Z39" s="375">
        <f t="shared" si="12"/>
        <v>37.14957163255599</v>
      </c>
      <c r="AA39" s="375">
        <f t="shared" si="12"/>
        <v>2.6000310559006721</v>
      </c>
      <c r="AB39" s="375">
        <f t="shared" si="12"/>
        <v>154.37180283979092</v>
      </c>
      <c r="AD39" s="363" t="s">
        <v>672</v>
      </c>
      <c r="AE39" s="376">
        <f t="shared" si="17"/>
        <v>5.3084373198401993E-2</v>
      </c>
      <c r="AF39" s="376">
        <f t="shared" si="13"/>
        <v>0.15810780285776438</v>
      </c>
      <c r="AG39" s="376">
        <f t="shared" si="13"/>
        <v>0.12260294618207775</v>
      </c>
      <c r="AH39" s="376">
        <f t="shared" si="13"/>
        <v>8.4180801741454356E-2</v>
      </c>
      <c r="AI39" s="376">
        <f t="shared" si="13"/>
        <v>2.5864853582171048E-2</v>
      </c>
      <c r="AJ39" s="376">
        <f t="shared" si="13"/>
        <v>1.804033492304918E-3</v>
      </c>
      <c r="AK39" s="376">
        <f t="shared" si="13"/>
        <v>9.1897465965818659E-2</v>
      </c>
    </row>
    <row r="40" spans="1:37" ht="33" customHeight="1" x14ac:dyDescent="0.25">
      <c r="A40" s="363" t="s">
        <v>674</v>
      </c>
      <c r="B40" s="354">
        <f>B61/B24</f>
        <v>1646.5970588235293</v>
      </c>
      <c r="C40" s="354">
        <f t="shared" si="19"/>
        <v>1784.2186588921284</v>
      </c>
      <c r="D40" s="358">
        <f t="shared" si="19"/>
        <v>1319.3207547169811</v>
      </c>
      <c r="E40" s="358">
        <f t="shared" si="19"/>
        <v>1402.4144144144145</v>
      </c>
      <c r="F40" s="358">
        <f t="shared" si="19"/>
        <v>1318</v>
      </c>
      <c r="G40" s="358" t="s">
        <v>337</v>
      </c>
      <c r="H40" s="353">
        <f>H61/I20</f>
        <v>1644.0666131621188</v>
      </c>
      <c r="I40" s="5">
        <f t="shared" si="15"/>
        <v>1494.1101773694106</v>
      </c>
      <c r="K40" s="363" t="s">
        <v>674</v>
      </c>
      <c r="L40" s="354">
        <v>1695.4021619952127</v>
      </c>
      <c r="M40" s="354">
        <v>1744.3877682601087</v>
      </c>
      <c r="N40" s="358">
        <v>1638.2426116118213</v>
      </c>
      <c r="O40" s="358">
        <v>1444.0595129929129</v>
      </c>
      <c r="P40" s="358">
        <v>1609</v>
      </c>
      <c r="Q40" s="358" t="s">
        <v>337</v>
      </c>
      <c r="R40" s="353">
        <v>1680.5090268864415</v>
      </c>
      <c r="U40" s="363" t="s">
        <v>674</v>
      </c>
      <c r="V40" s="375">
        <f t="shared" si="16"/>
        <v>48.805103171683413</v>
      </c>
      <c r="W40" s="375">
        <f t="shared" si="12"/>
        <v>-39.830890632019646</v>
      </c>
      <c r="X40" s="375">
        <f t="shared" si="12"/>
        <v>318.92185689484018</v>
      </c>
      <c r="Y40" s="375">
        <f t="shared" si="12"/>
        <v>41.645098578498391</v>
      </c>
      <c r="Z40" s="375">
        <f t="shared" si="12"/>
        <v>291</v>
      </c>
      <c r="AA40" s="375" t="str">
        <f t="shared" si="12"/>
        <v>*</v>
      </c>
      <c r="AB40" s="375">
        <f t="shared" si="12"/>
        <v>36.442413724322705</v>
      </c>
      <c r="AD40" s="363" t="s">
        <v>674</v>
      </c>
      <c r="AE40" s="376">
        <f t="shared" si="17"/>
        <v>2.9639979562792358E-2</v>
      </c>
      <c r="AF40" s="376">
        <f t="shared" si="13"/>
        <v>-2.2323996239761199E-2</v>
      </c>
      <c r="AG40" s="376">
        <f t="shared" si="13"/>
        <v>0.24173185766584476</v>
      </c>
      <c r="AH40" s="376">
        <f t="shared" si="13"/>
        <v>2.9695287035314395E-2</v>
      </c>
      <c r="AI40" s="376">
        <f t="shared" si="13"/>
        <v>0.22078907435508346</v>
      </c>
      <c r="AJ40" s="376" t="str">
        <f t="shared" si="13"/>
        <v>*</v>
      </c>
      <c r="AK40" s="376">
        <f t="shared" si="13"/>
        <v>2.2166020179821739E-2</v>
      </c>
    </row>
    <row r="41" spans="1:37" x14ac:dyDescent="0.25">
      <c r="A41" s="65" t="s">
        <v>338</v>
      </c>
      <c r="K41" s="65" t="s">
        <v>338</v>
      </c>
      <c r="U41" s="84" t="s">
        <v>695</v>
      </c>
      <c r="AD41" s="84" t="s">
        <v>695</v>
      </c>
    </row>
    <row r="42" spans="1:37" x14ac:dyDescent="0.25">
      <c r="A42" s="65" t="s">
        <v>676</v>
      </c>
      <c r="K42" s="65" t="s">
        <v>676</v>
      </c>
    </row>
    <row r="43" spans="1:37" x14ac:dyDescent="0.25">
      <c r="A43" s="88"/>
    </row>
    <row r="44" spans="1:37" x14ac:dyDescent="0.25">
      <c r="A44" s="6" t="s">
        <v>677</v>
      </c>
    </row>
    <row r="46" spans="1:37" x14ac:dyDescent="0.25">
      <c r="A46" s="6" t="s">
        <v>678</v>
      </c>
    </row>
    <row r="47" spans="1:37" x14ac:dyDescent="0.25">
      <c r="A47" s="84" t="s">
        <v>681</v>
      </c>
    </row>
    <row r="49" spans="1:8" ht="51.75" x14ac:dyDescent="0.25">
      <c r="A49" s="330"/>
      <c r="B49" s="331" t="s">
        <v>630</v>
      </c>
      <c r="C49" s="331" t="s">
        <v>640</v>
      </c>
      <c r="D49" s="331" t="s">
        <v>641</v>
      </c>
      <c r="E49" s="331" t="s">
        <v>642</v>
      </c>
      <c r="F49" s="331" t="s">
        <v>643</v>
      </c>
      <c r="G49" s="331" t="s">
        <v>644</v>
      </c>
      <c r="H49" s="332" t="s">
        <v>682</v>
      </c>
    </row>
    <row r="50" spans="1:8" x14ac:dyDescent="0.25">
      <c r="A50" s="86" t="s">
        <v>631</v>
      </c>
      <c r="B50" s="5">
        <f t="shared" ref="B50:B58" si="20">IFERROR(B9*B29,"*")</f>
        <v>495991</v>
      </c>
      <c r="C50" s="5">
        <f t="shared" ref="C50:G55" si="21">IFERROR(C9*C29,"*")</f>
        <v>377520</v>
      </c>
      <c r="D50" s="5">
        <f t="shared" si="21"/>
        <v>111249</v>
      </c>
      <c r="E50" s="5">
        <f t="shared" si="21"/>
        <v>80223</v>
      </c>
      <c r="F50" s="5">
        <f t="shared" si="21"/>
        <v>38725</v>
      </c>
      <c r="G50" s="5">
        <f t="shared" si="21"/>
        <v>52407</v>
      </c>
      <c r="H50" s="5">
        <f>SUM(B50:G50)</f>
        <v>1156115</v>
      </c>
    </row>
    <row r="51" spans="1:8" x14ac:dyDescent="0.25">
      <c r="A51" s="86" t="s">
        <v>632</v>
      </c>
      <c r="B51" s="5">
        <f t="shared" si="20"/>
        <v>323876</v>
      </c>
      <c r="C51" s="5">
        <f t="shared" si="21"/>
        <v>227160</v>
      </c>
      <c r="D51" s="5">
        <f t="shared" si="21"/>
        <v>107712</v>
      </c>
      <c r="E51" s="5">
        <f t="shared" si="21"/>
        <v>92096</v>
      </c>
      <c r="F51" s="5">
        <f t="shared" si="21"/>
        <v>24472</v>
      </c>
      <c r="G51" s="5">
        <f t="shared" si="21"/>
        <v>58032</v>
      </c>
      <c r="H51" s="5">
        <f t="shared" ref="H51:H57" si="22">SUM(B51:G51)</f>
        <v>833348</v>
      </c>
    </row>
    <row r="52" spans="1:8" x14ac:dyDescent="0.25">
      <c r="A52" s="86" t="s">
        <v>633</v>
      </c>
      <c r="B52" s="5">
        <f t="shared" si="20"/>
        <v>367443</v>
      </c>
      <c r="C52" s="5">
        <f t="shared" si="21"/>
        <v>311612</v>
      </c>
      <c r="D52" s="5">
        <f t="shared" si="21"/>
        <v>200375</v>
      </c>
      <c r="E52" s="5">
        <f t="shared" si="21"/>
        <v>155385</v>
      </c>
      <c r="F52" s="5" t="str">
        <f t="shared" si="21"/>
        <v>*</v>
      </c>
      <c r="G52" s="5">
        <f t="shared" si="21"/>
        <v>36861</v>
      </c>
      <c r="H52" s="5">
        <f t="shared" si="22"/>
        <v>1071676</v>
      </c>
    </row>
    <row r="53" spans="1:8" x14ac:dyDescent="0.25">
      <c r="A53" s="86" t="s">
        <v>634</v>
      </c>
      <c r="B53" s="5">
        <f t="shared" si="20"/>
        <v>124696</v>
      </c>
      <c r="C53" s="5">
        <f t="shared" si="21"/>
        <v>65565</v>
      </c>
      <c r="D53" s="5" t="str">
        <f t="shared" si="21"/>
        <v>*</v>
      </c>
      <c r="E53" s="5">
        <f t="shared" si="21"/>
        <v>12796</v>
      </c>
      <c r="F53" s="5" t="str">
        <f t="shared" si="21"/>
        <v>*</v>
      </c>
      <c r="G53" s="5">
        <f t="shared" si="21"/>
        <v>14118</v>
      </c>
      <c r="H53" s="5">
        <f t="shared" si="22"/>
        <v>217175</v>
      </c>
    </row>
    <row r="54" spans="1:8" x14ac:dyDescent="0.25">
      <c r="A54" s="86" t="s">
        <v>635</v>
      </c>
      <c r="B54" s="5">
        <f t="shared" si="20"/>
        <v>35035</v>
      </c>
      <c r="C54" s="5">
        <f t="shared" si="21"/>
        <v>5976</v>
      </c>
      <c r="D54" s="5">
        <f t="shared" si="21"/>
        <v>21850</v>
      </c>
      <c r="E54" s="5" t="str">
        <f t="shared" si="21"/>
        <v>*</v>
      </c>
      <c r="F54" s="5" t="str">
        <f t="shared" si="21"/>
        <v>*</v>
      </c>
      <c r="G54" s="5" t="str">
        <f t="shared" si="21"/>
        <v>*</v>
      </c>
      <c r="H54" s="5">
        <f t="shared" si="22"/>
        <v>62861</v>
      </c>
    </row>
    <row r="55" spans="1:8" x14ac:dyDescent="0.25">
      <c r="A55" s="86" t="s">
        <v>636</v>
      </c>
      <c r="B55" s="5">
        <f t="shared" si="20"/>
        <v>39828</v>
      </c>
      <c r="C55" s="5">
        <f t="shared" ref="C55:D58" si="23">IFERROR(C14*C34,"*")</f>
        <v>40440</v>
      </c>
      <c r="D55" s="5">
        <f t="shared" si="23"/>
        <v>13410</v>
      </c>
      <c r="E55" s="5" t="str">
        <f t="shared" si="21"/>
        <v>*</v>
      </c>
      <c r="F55" s="5" t="str">
        <f t="shared" si="21"/>
        <v>*</v>
      </c>
      <c r="G55" s="5" t="str">
        <f t="shared" si="21"/>
        <v>*</v>
      </c>
      <c r="H55" s="5">
        <f t="shared" si="22"/>
        <v>93678</v>
      </c>
    </row>
    <row r="56" spans="1:8" x14ac:dyDescent="0.25">
      <c r="A56" s="86" t="s">
        <v>637</v>
      </c>
      <c r="B56" s="5">
        <f t="shared" si="20"/>
        <v>507590</v>
      </c>
      <c r="C56" s="5">
        <f t="shared" si="23"/>
        <v>303104</v>
      </c>
      <c r="D56" s="5">
        <f t="shared" si="23"/>
        <v>65384</v>
      </c>
      <c r="E56" s="5">
        <f t="shared" ref="E56:F58" si="24">IFERROR(E15*E35,"*")</f>
        <v>69388</v>
      </c>
      <c r="F56" s="5">
        <f t="shared" si="24"/>
        <v>7908</v>
      </c>
      <c r="G56" s="5" t="str">
        <f>IFERROR(G15*G36,"*")</f>
        <v>*</v>
      </c>
      <c r="H56" s="5">
        <f t="shared" si="22"/>
        <v>953374</v>
      </c>
    </row>
    <row r="57" spans="1:8" x14ac:dyDescent="0.25">
      <c r="A57" s="86" t="s">
        <v>638</v>
      </c>
      <c r="B57" s="5">
        <f t="shared" si="20"/>
        <v>487536</v>
      </c>
      <c r="C57" s="5">
        <f t="shared" si="23"/>
        <v>194103</v>
      </c>
      <c r="D57" s="5">
        <f t="shared" si="23"/>
        <v>51084</v>
      </c>
      <c r="E57" s="5">
        <f t="shared" si="24"/>
        <v>73332</v>
      </c>
      <c r="F57" s="5" t="str">
        <f t="shared" si="24"/>
        <v>*</v>
      </c>
      <c r="G57" s="5" t="str">
        <f>IFERROR(G16*#REF!,"*")</f>
        <v>*</v>
      </c>
      <c r="H57" s="5">
        <f t="shared" si="22"/>
        <v>806055</v>
      </c>
    </row>
    <row r="58" spans="1:8" x14ac:dyDescent="0.25">
      <c r="A58" s="86" t="s">
        <v>639</v>
      </c>
      <c r="B58" s="5">
        <f t="shared" si="20"/>
        <v>84732</v>
      </c>
      <c r="C58" s="5">
        <f t="shared" si="23"/>
        <v>74340</v>
      </c>
      <c r="D58" s="5">
        <f t="shared" si="23"/>
        <v>23380</v>
      </c>
      <c r="E58" s="5">
        <f t="shared" si="24"/>
        <v>12948</v>
      </c>
      <c r="F58" s="5" t="str">
        <f t="shared" si="24"/>
        <v>*</v>
      </c>
      <c r="G58" s="5" t="str">
        <f>IFERROR(G17*G37,"*")</f>
        <v>*</v>
      </c>
      <c r="H58" s="5">
        <f>SUM(B58:G58)</f>
        <v>195400</v>
      </c>
    </row>
    <row r="59" spans="1:8" x14ac:dyDescent="0.25">
      <c r="A59" s="365" t="s">
        <v>684</v>
      </c>
      <c r="B59" s="366">
        <f t="shared" ref="B59:H59" si="25">SUM(B50:B58)</f>
        <v>2466727</v>
      </c>
      <c r="C59" s="366">
        <f t="shared" si="25"/>
        <v>1599820</v>
      </c>
      <c r="D59" s="366">
        <f t="shared" si="25"/>
        <v>594444</v>
      </c>
      <c r="E59" s="366">
        <f t="shared" si="25"/>
        <v>496168</v>
      </c>
      <c r="F59" s="366">
        <f t="shared" si="25"/>
        <v>71105</v>
      </c>
      <c r="G59" s="366">
        <f t="shared" si="25"/>
        <v>161418</v>
      </c>
      <c r="H59" s="366">
        <f t="shared" si="25"/>
        <v>5389682</v>
      </c>
    </row>
    <row r="60" spans="1:8" x14ac:dyDescent="0.25">
      <c r="A60" s="86" t="s">
        <v>659</v>
      </c>
      <c r="B60" s="23">
        <f>B50+B51+B52+B53+B54</f>
        <v>1347041</v>
      </c>
      <c r="C60" s="23">
        <f>C50+C51+C52+C53+C54</f>
        <v>987833</v>
      </c>
      <c r="D60" s="23">
        <f>D50+D51+D52+D54</f>
        <v>441186</v>
      </c>
      <c r="E60" s="23">
        <f>E50+E51+E52+E53</f>
        <v>340500</v>
      </c>
      <c r="F60" s="23">
        <f>F50+F51</f>
        <v>63197</v>
      </c>
      <c r="G60" s="23">
        <f>G50+G51+G52+G53</f>
        <v>161418</v>
      </c>
      <c r="H60" s="23">
        <f>H50+H51+H52+H53+H54</f>
        <v>3341175</v>
      </c>
    </row>
    <row r="61" spans="1:8" x14ac:dyDescent="0.25">
      <c r="A61" s="86" t="s">
        <v>660</v>
      </c>
      <c r="B61" s="23">
        <f>SUM(B55:B58)</f>
        <v>1119686</v>
      </c>
      <c r="C61" s="23">
        <f>SUM(C55:C58)</f>
        <v>611987</v>
      </c>
      <c r="D61" s="23">
        <f>D56+D57+D58</f>
        <v>139848</v>
      </c>
      <c r="E61" s="23">
        <f>E56+E57+E58</f>
        <v>155668</v>
      </c>
      <c r="F61" s="23">
        <f>F56</f>
        <v>7908</v>
      </c>
      <c r="G61" s="23" t="str">
        <f>G56</f>
        <v>*</v>
      </c>
      <c r="H61" s="23">
        <f>H55+H56+H57+H58</f>
        <v>2048507</v>
      </c>
    </row>
    <row r="62" spans="1:8" x14ac:dyDescent="0.25">
      <c r="A62" s="65"/>
    </row>
    <row r="63" spans="1:8" x14ac:dyDescent="0.25">
      <c r="A63" s="88"/>
    </row>
    <row r="64" spans="1:8" x14ac:dyDescent="0.25">
      <c r="A64" s="88"/>
    </row>
    <row r="65" spans="1:8" x14ac:dyDescent="0.25">
      <c r="A65" s="88"/>
    </row>
    <row r="66" spans="1:8" x14ac:dyDescent="0.25">
      <c r="A66" s="88"/>
    </row>
    <row r="67" spans="1:8" x14ac:dyDescent="0.25">
      <c r="B67" s="49"/>
      <c r="C67" s="49"/>
      <c r="D67" s="49"/>
      <c r="E67" s="49"/>
      <c r="F67" s="49"/>
      <c r="G67" s="49"/>
      <c r="H67" s="49"/>
    </row>
    <row r="68" spans="1:8" x14ac:dyDescent="0.25">
      <c r="B68" s="49"/>
      <c r="C68" s="49"/>
      <c r="D68" s="49"/>
      <c r="E68" s="49"/>
      <c r="F68" s="49"/>
      <c r="G68" s="49"/>
      <c r="H68" s="49"/>
    </row>
    <row r="70" spans="1:8" x14ac:dyDescent="0.25">
      <c r="B70" s="49"/>
      <c r="C70" s="49"/>
      <c r="D70" s="49"/>
      <c r="E70" s="49"/>
      <c r="F70" s="49"/>
      <c r="G70" s="49"/>
      <c r="H70" s="49"/>
    </row>
    <row r="71" spans="1:8" x14ac:dyDescent="0.25">
      <c r="B71" s="49"/>
    </row>
  </sheetData>
  <conditionalFormatting sqref="B9:G17">
    <cfRule type="cellIs" dxfId="0" priority="1" operator="lessThanOrEqual">
      <formula>5</formula>
    </cfRule>
  </conditionalFormatting>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workbookViewId="0">
      <selection activeCell="I14" sqref="I14"/>
    </sheetView>
  </sheetViews>
  <sheetFormatPr defaultRowHeight="15" x14ac:dyDescent="0.25"/>
  <cols>
    <col min="8" max="8" width="10.7109375" customWidth="1"/>
  </cols>
  <sheetData>
    <row r="1" spans="1:2" x14ac:dyDescent="0.25">
      <c r="A1" s="6" t="s">
        <v>22466</v>
      </c>
      <c r="B1" s="6"/>
    </row>
    <row r="2" spans="1:2" x14ac:dyDescent="0.25">
      <c r="A2" s="961" t="s">
        <v>22467</v>
      </c>
      <c r="B2" s="6"/>
    </row>
    <row r="5" spans="1:2" x14ac:dyDescent="0.25">
      <c r="A5" t="s">
        <v>103</v>
      </c>
      <c r="B5" t="s">
        <v>714</v>
      </c>
    </row>
    <row r="6" spans="1:2" x14ac:dyDescent="0.25">
      <c r="A6">
        <v>2006</v>
      </c>
      <c r="B6">
        <v>-18.812989921612541</v>
      </c>
    </row>
    <row r="7" spans="1:2" x14ac:dyDescent="0.25">
      <c r="A7">
        <v>2007</v>
      </c>
      <c r="B7">
        <v>-17.2</v>
      </c>
    </row>
    <row r="8" spans="1:2" x14ac:dyDescent="0.25">
      <c r="A8">
        <v>2008</v>
      </c>
      <c r="B8">
        <v>-16.750756811301713</v>
      </c>
    </row>
    <row r="9" spans="1:2" x14ac:dyDescent="0.25">
      <c r="A9">
        <v>2009</v>
      </c>
      <c r="B9">
        <v>-15.604186489058044</v>
      </c>
    </row>
    <row r="10" spans="1:2" x14ac:dyDescent="0.25">
      <c r="A10">
        <v>2010</v>
      </c>
      <c r="B10">
        <v>-14.246068455134143</v>
      </c>
    </row>
    <row r="11" spans="1:2" x14ac:dyDescent="0.25">
      <c r="A11">
        <v>2011</v>
      </c>
      <c r="B11">
        <v>-11.42322097378276</v>
      </c>
    </row>
    <row r="12" spans="1:2" x14ac:dyDescent="0.25">
      <c r="A12">
        <v>2012</v>
      </c>
      <c r="B12">
        <v>-8.093525179856103</v>
      </c>
    </row>
    <row r="13" spans="1:2" x14ac:dyDescent="0.25">
      <c r="A13">
        <v>2013</v>
      </c>
      <c r="B13">
        <v>-1.7086330935251755</v>
      </c>
    </row>
    <row r="14" spans="1:2" x14ac:dyDescent="0.25">
      <c r="A14">
        <v>2014</v>
      </c>
      <c r="B14">
        <v>5.0043140638481454</v>
      </c>
    </row>
    <row r="15" spans="1:2" x14ac:dyDescent="0.25">
      <c r="A15">
        <v>2015</v>
      </c>
      <c r="B15">
        <v>12.162162162162158</v>
      </c>
    </row>
    <row r="16" spans="1:2" x14ac:dyDescent="0.25">
      <c r="A16">
        <v>2016</v>
      </c>
      <c r="B16">
        <v>18.34</v>
      </c>
    </row>
    <row r="17" spans="1:2" x14ac:dyDescent="0.25">
      <c r="A17">
        <v>2017</v>
      </c>
      <c r="B17">
        <v>30.8</v>
      </c>
    </row>
    <row r="18" spans="1:2" x14ac:dyDescent="0.25">
      <c r="A18">
        <v>2017.5</v>
      </c>
      <c r="B18">
        <v>39.22</v>
      </c>
    </row>
  </sheetData>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1"/>
  <sheetViews>
    <sheetView topLeftCell="A88" workbookViewId="0">
      <selection activeCell="K7" sqref="K7"/>
    </sheetView>
  </sheetViews>
  <sheetFormatPr defaultRowHeight="15" x14ac:dyDescent="0.25"/>
  <cols>
    <col min="1" max="1" width="6" customWidth="1"/>
    <col min="2" max="2" width="20.42578125" customWidth="1"/>
    <col min="3" max="3" width="12.5703125" customWidth="1"/>
    <col min="4" max="4" width="11.5703125" customWidth="1"/>
    <col min="5" max="5" width="12" customWidth="1"/>
    <col min="6" max="6" width="12.42578125" customWidth="1"/>
    <col min="7" max="7" width="10.140625" customWidth="1"/>
  </cols>
  <sheetData>
    <row r="1" spans="1:7" x14ac:dyDescent="0.25">
      <c r="A1" s="944" t="s">
        <v>22468</v>
      </c>
    </row>
    <row r="2" spans="1:7" x14ac:dyDescent="0.25">
      <c r="A2" t="s">
        <v>22469</v>
      </c>
    </row>
    <row r="4" spans="1:7" ht="53.25" customHeight="1" x14ac:dyDescent="0.25">
      <c r="A4" s="19"/>
      <c r="B4" s="19" t="s">
        <v>22128</v>
      </c>
      <c r="C4" s="19" t="s">
        <v>22129</v>
      </c>
      <c r="D4" s="19" t="s">
        <v>22130</v>
      </c>
      <c r="E4" s="109" t="s">
        <v>22207</v>
      </c>
      <c r="F4" s="109" t="s">
        <v>22131</v>
      </c>
      <c r="G4" s="109" t="s">
        <v>22132</v>
      </c>
    </row>
    <row r="5" spans="1:7" x14ac:dyDescent="0.25">
      <c r="A5" s="86">
        <v>1</v>
      </c>
      <c r="B5" s="86" t="s">
        <v>22133</v>
      </c>
      <c r="C5" s="5">
        <v>9873</v>
      </c>
      <c r="D5" s="5">
        <v>231417</v>
      </c>
      <c r="E5" s="90">
        <v>23.44</v>
      </c>
      <c r="F5" s="5">
        <v>301</v>
      </c>
      <c r="G5" s="90">
        <v>3.05</v>
      </c>
    </row>
    <row r="6" spans="1:7" x14ac:dyDescent="0.25">
      <c r="A6" s="86">
        <v>2</v>
      </c>
      <c r="B6" s="86" t="s">
        <v>22134</v>
      </c>
      <c r="C6" s="5">
        <v>280369</v>
      </c>
      <c r="D6" s="5">
        <v>5884932</v>
      </c>
      <c r="E6" s="90">
        <v>20.99</v>
      </c>
      <c r="F6" s="5">
        <v>7619</v>
      </c>
      <c r="G6" s="90">
        <v>2.72</v>
      </c>
    </row>
    <row r="7" spans="1:7" x14ac:dyDescent="0.25">
      <c r="A7" s="86">
        <v>3</v>
      </c>
      <c r="B7" s="86" t="s">
        <v>22135</v>
      </c>
      <c r="C7" s="5">
        <v>147189</v>
      </c>
      <c r="D7" s="5">
        <v>2977267</v>
      </c>
      <c r="E7" s="90">
        <v>20.23</v>
      </c>
      <c r="F7" s="5">
        <v>3913</v>
      </c>
      <c r="G7" s="90">
        <v>2.66</v>
      </c>
    </row>
    <row r="8" spans="1:7" x14ac:dyDescent="0.25">
      <c r="A8" s="86">
        <v>4</v>
      </c>
      <c r="B8" s="86" t="s">
        <v>22368</v>
      </c>
      <c r="C8" s="5">
        <v>379242</v>
      </c>
      <c r="D8" s="5">
        <v>7566912</v>
      </c>
      <c r="E8" s="90">
        <v>19.95</v>
      </c>
      <c r="F8" s="5">
        <v>9408</v>
      </c>
      <c r="G8" s="90">
        <v>2.48</v>
      </c>
    </row>
    <row r="9" spans="1:7" x14ac:dyDescent="0.25">
      <c r="A9" s="86">
        <v>5</v>
      </c>
      <c r="B9" s="86" t="s">
        <v>22136</v>
      </c>
      <c r="C9" s="5">
        <v>162439</v>
      </c>
      <c r="D9" s="5">
        <v>3116923</v>
      </c>
      <c r="E9" s="90">
        <v>19.190000000000001</v>
      </c>
      <c r="F9" s="5">
        <v>4098</v>
      </c>
      <c r="G9" s="90">
        <v>2.52</v>
      </c>
    </row>
    <row r="10" spans="1:7" x14ac:dyDescent="0.25">
      <c r="A10" s="86">
        <v>6</v>
      </c>
      <c r="B10" s="86" t="s">
        <v>22001</v>
      </c>
      <c r="C10" s="5">
        <v>50628</v>
      </c>
      <c r="D10" s="5">
        <v>921157</v>
      </c>
      <c r="E10" s="90">
        <v>18.190000000000001</v>
      </c>
      <c r="F10" s="5">
        <v>1128</v>
      </c>
      <c r="G10" s="90">
        <v>2.23</v>
      </c>
    </row>
    <row r="11" spans="1:7" x14ac:dyDescent="0.25">
      <c r="A11" s="86">
        <v>7</v>
      </c>
      <c r="B11" s="86" t="s">
        <v>22137</v>
      </c>
      <c r="C11" s="5">
        <v>118424</v>
      </c>
      <c r="D11" s="5">
        <v>2152243</v>
      </c>
      <c r="E11" s="90">
        <v>18.170000000000002</v>
      </c>
      <c r="F11" s="5">
        <v>3002</v>
      </c>
      <c r="G11" s="90">
        <v>2.5299999999999998</v>
      </c>
    </row>
    <row r="12" spans="1:7" x14ac:dyDescent="0.25">
      <c r="A12" s="86">
        <v>8</v>
      </c>
      <c r="B12" s="86" t="s">
        <v>22138</v>
      </c>
      <c r="C12" s="5">
        <v>962595</v>
      </c>
      <c r="D12" s="5">
        <v>17477811</v>
      </c>
      <c r="E12" s="90">
        <v>18.16</v>
      </c>
      <c r="F12" s="5">
        <v>21067</v>
      </c>
      <c r="G12" s="90">
        <v>2.19</v>
      </c>
    </row>
    <row r="13" spans="1:7" x14ac:dyDescent="0.25">
      <c r="A13" s="86">
        <v>9</v>
      </c>
      <c r="B13" s="86" t="s">
        <v>22139</v>
      </c>
      <c r="C13" s="5">
        <v>208838</v>
      </c>
      <c r="D13" s="5">
        <v>3782846</v>
      </c>
      <c r="E13" s="90">
        <v>18.11</v>
      </c>
      <c r="F13" s="5">
        <v>4693</v>
      </c>
      <c r="G13" s="90">
        <v>2.25</v>
      </c>
    </row>
    <row r="14" spans="1:7" x14ac:dyDescent="0.25">
      <c r="A14" s="86">
        <v>10</v>
      </c>
      <c r="B14" s="86" t="s">
        <v>73</v>
      </c>
      <c r="C14" s="5">
        <v>3922346</v>
      </c>
      <c r="D14" s="5">
        <v>70130397</v>
      </c>
      <c r="E14" s="90">
        <v>17.88</v>
      </c>
      <c r="F14" s="5">
        <v>72243</v>
      </c>
      <c r="G14" s="90">
        <v>1.84</v>
      </c>
    </row>
    <row r="15" spans="1:7" x14ac:dyDescent="0.25">
      <c r="A15" s="86">
        <v>11</v>
      </c>
      <c r="B15" s="86" t="s">
        <v>22140</v>
      </c>
      <c r="C15" s="5">
        <v>252797</v>
      </c>
      <c r="D15" s="5">
        <v>4474392</v>
      </c>
      <c r="E15" s="90">
        <v>17.7</v>
      </c>
      <c r="F15" s="5">
        <v>5112</v>
      </c>
      <c r="G15" s="90">
        <v>2.02</v>
      </c>
    </row>
    <row r="16" spans="1:7" x14ac:dyDescent="0.25">
      <c r="A16" s="86">
        <v>12</v>
      </c>
      <c r="B16" s="86" t="s">
        <v>22002</v>
      </c>
      <c r="C16" s="5">
        <v>5725</v>
      </c>
      <c r="D16" s="5">
        <v>100625</v>
      </c>
      <c r="E16" s="90">
        <v>17.579999999999998</v>
      </c>
      <c r="F16" s="5">
        <v>173</v>
      </c>
      <c r="G16" s="90">
        <v>3.02</v>
      </c>
    </row>
    <row r="17" spans="1:7" x14ac:dyDescent="0.25">
      <c r="A17" s="86">
        <v>13</v>
      </c>
      <c r="B17" s="86" t="s">
        <v>22141</v>
      </c>
      <c r="C17" s="5">
        <v>79000</v>
      </c>
      <c r="D17" s="5">
        <v>1374412</v>
      </c>
      <c r="E17" s="90">
        <v>17.399999999999999</v>
      </c>
      <c r="F17" s="5">
        <v>1733</v>
      </c>
      <c r="G17" s="90">
        <v>2.19</v>
      </c>
    </row>
    <row r="18" spans="1:7" x14ac:dyDescent="0.25">
      <c r="A18" s="86">
        <v>14</v>
      </c>
      <c r="B18" s="86" t="s">
        <v>22142</v>
      </c>
      <c r="C18" s="5">
        <v>16880</v>
      </c>
      <c r="D18" s="5">
        <v>285708</v>
      </c>
      <c r="E18" s="90">
        <v>16.93</v>
      </c>
      <c r="F18" s="5">
        <v>426</v>
      </c>
      <c r="G18" s="90">
        <v>2.52</v>
      </c>
    </row>
    <row r="19" spans="1:7" x14ac:dyDescent="0.25">
      <c r="A19" s="86">
        <v>15</v>
      </c>
      <c r="B19" s="86" t="s">
        <v>22143</v>
      </c>
      <c r="C19" s="5">
        <v>24802</v>
      </c>
      <c r="D19" s="5">
        <v>418098</v>
      </c>
      <c r="E19" s="90">
        <v>16.86</v>
      </c>
      <c r="F19" s="5">
        <v>471</v>
      </c>
      <c r="G19" s="90">
        <v>1.9</v>
      </c>
    </row>
    <row r="20" spans="1:7" x14ac:dyDescent="0.25">
      <c r="A20" s="86">
        <v>16</v>
      </c>
      <c r="B20" s="86" t="s">
        <v>22003</v>
      </c>
      <c r="C20" s="5">
        <v>144761</v>
      </c>
      <c r="D20" s="5">
        <v>2429907</v>
      </c>
      <c r="E20" s="90">
        <v>16.79</v>
      </c>
      <c r="F20" s="5">
        <v>3092</v>
      </c>
      <c r="G20" s="90">
        <v>2.14</v>
      </c>
    </row>
    <row r="21" spans="1:7" x14ac:dyDescent="0.25">
      <c r="A21" s="86">
        <v>17</v>
      </c>
      <c r="B21" s="86" t="s">
        <v>22144</v>
      </c>
      <c r="C21" s="5">
        <v>1042716</v>
      </c>
      <c r="D21" s="5">
        <v>17452258</v>
      </c>
      <c r="E21" s="90">
        <v>16.739999999999998</v>
      </c>
      <c r="F21" s="5">
        <v>17993</v>
      </c>
      <c r="G21" s="90">
        <v>1.73</v>
      </c>
    </row>
    <row r="22" spans="1:7" x14ac:dyDescent="0.25">
      <c r="A22" s="86">
        <v>18</v>
      </c>
      <c r="B22" s="86" t="s">
        <v>22145</v>
      </c>
      <c r="C22" s="5">
        <v>123030</v>
      </c>
      <c r="D22" s="5">
        <v>2048793</v>
      </c>
      <c r="E22" s="90">
        <v>16.649999999999999</v>
      </c>
      <c r="F22" s="5">
        <v>2322</v>
      </c>
      <c r="G22" s="90">
        <v>1.89</v>
      </c>
    </row>
    <row r="23" spans="1:7" x14ac:dyDescent="0.25">
      <c r="A23" s="86">
        <v>19</v>
      </c>
      <c r="B23" s="86" t="s">
        <v>22146</v>
      </c>
      <c r="C23" s="5">
        <v>649786</v>
      </c>
      <c r="D23" s="5">
        <v>10809115</v>
      </c>
      <c r="E23" s="90">
        <v>16.63</v>
      </c>
      <c r="F23" s="5">
        <v>12169</v>
      </c>
      <c r="G23" s="90">
        <v>1.87</v>
      </c>
    </row>
    <row r="24" spans="1:7" x14ac:dyDescent="0.25">
      <c r="A24" s="86">
        <v>20</v>
      </c>
      <c r="B24" s="86" t="s">
        <v>22147</v>
      </c>
      <c r="C24" s="5">
        <v>122239</v>
      </c>
      <c r="D24" s="5">
        <v>1985894</v>
      </c>
      <c r="E24" s="90">
        <v>16.25</v>
      </c>
      <c r="F24" s="5">
        <v>2469</v>
      </c>
      <c r="G24" s="90">
        <v>2.02</v>
      </c>
    </row>
    <row r="25" spans="1:7" x14ac:dyDescent="0.25">
      <c r="A25" s="86">
        <v>21</v>
      </c>
      <c r="B25" s="86" t="s">
        <v>22148</v>
      </c>
      <c r="C25" s="5">
        <v>728211</v>
      </c>
      <c r="D25" s="5">
        <v>11707974</v>
      </c>
      <c r="E25" s="90">
        <v>16.079999999999998</v>
      </c>
      <c r="F25" s="5">
        <v>11905</v>
      </c>
      <c r="G25" s="90">
        <v>1.63</v>
      </c>
    </row>
    <row r="26" spans="1:7" x14ac:dyDescent="0.25">
      <c r="A26" s="86">
        <v>22</v>
      </c>
      <c r="B26" s="86" t="s">
        <v>22149</v>
      </c>
      <c r="C26" s="5">
        <v>137607</v>
      </c>
      <c r="D26" s="5">
        <v>2168673</v>
      </c>
      <c r="E26" s="90">
        <v>15.76</v>
      </c>
      <c r="F26" s="5">
        <v>2319</v>
      </c>
      <c r="G26" s="90">
        <v>1.69</v>
      </c>
    </row>
    <row r="27" spans="1:7" x14ac:dyDescent="0.25">
      <c r="A27" s="86">
        <v>23</v>
      </c>
      <c r="B27" s="86" t="s">
        <v>22150</v>
      </c>
      <c r="C27" s="5">
        <v>9508</v>
      </c>
      <c r="D27" s="5">
        <v>147728</v>
      </c>
      <c r="E27" s="90">
        <v>15.54</v>
      </c>
      <c r="F27" s="5">
        <v>268</v>
      </c>
      <c r="G27" s="90">
        <v>2.82</v>
      </c>
    </row>
    <row r="28" spans="1:7" x14ac:dyDescent="0.25">
      <c r="A28" s="86">
        <v>24</v>
      </c>
      <c r="B28" s="86" t="s">
        <v>22151</v>
      </c>
      <c r="C28" s="5">
        <v>545752</v>
      </c>
      <c r="D28" s="5">
        <v>8474129</v>
      </c>
      <c r="E28" s="90">
        <v>15.53</v>
      </c>
      <c r="F28" s="5">
        <v>10733</v>
      </c>
      <c r="G28" s="90">
        <v>1.97</v>
      </c>
    </row>
    <row r="29" spans="1:7" x14ac:dyDescent="0.25">
      <c r="A29" s="86">
        <v>25</v>
      </c>
      <c r="B29" s="86" t="s">
        <v>22004</v>
      </c>
      <c r="C29" s="5">
        <v>8783</v>
      </c>
      <c r="D29" s="5">
        <v>135288</v>
      </c>
      <c r="E29" s="90">
        <v>15.4</v>
      </c>
      <c r="F29" s="5">
        <v>144</v>
      </c>
      <c r="G29" s="90">
        <v>1.64</v>
      </c>
    </row>
    <row r="30" spans="1:7" x14ac:dyDescent="0.25">
      <c r="A30" s="86">
        <v>26</v>
      </c>
      <c r="B30" s="86" t="s">
        <v>22152</v>
      </c>
      <c r="C30" s="5">
        <v>15233</v>
      </c>
      <c r="D30" s="5">
        <v>232313</v>
      </c>
      <c r="E30" s="90">
        <v>15.25</v>
      </c>
      <c r="F30" s="5">
        <v>325</v>
      </c>
      <c r="G30" s="90">
        <v>2.13</v>
      </c>
    </row>
    <row r="31" spans="1:7" x14ac:dyDescent="0.25">
      <c r="A31" s="86">
        <v>27</v>
      </c>
      <c r="B31" s="86" t="s">
        <v>22153</v>
      </c>
      <c r="C31" s="5">
        <v>633688</v>
      </c>
      <c r="D31" s="5">
        <v>9649571</v>
      </c>
      <c r="E31" s="90">
        <v>15.23</v>
      </c>
      <c r="F31" s="5">
        <v>9640</v>
      </c>
      <c r="G31" s="90">
        <v>1.52</v>
      </c>
    </row>
    <row r="32" spans="1:7" x14ac:dyDescent="0.25">
      <c r="A32" s="86">
        <v>28</v>
      </c>
      <c r="B32" s="86" t="s">
        <v>22005</v>
      </c>
      <c r="C32" s="5">
        <v>125300</v>
      </c>
      <c r="D32" s="5">
        <v>1878774</v>
      </c>
      <c r="E32" s="90">
        <v>14.99</v>
      </c>
      <c r="F32" s="5">
        <v>2492</v>
      </c>
      <c r="G32" s="90">
        <v>1.99</v>
      </c>
    </row>
    <row r="33" spans="1:7" x14ac:dyDescent="0.25">
      <c r="A33" s="86">
        <v>29</v>
      </c>
      <c r="B33" s="86" t="s">
        <v>22154</v>
      </c>
      <c r="C33" s="5">
        <v>89630</v>
      </c>
      <c r="D33" s="5">
        <v>1339369</v>
      </c>
      <c r="E33" s="90">
        <v>14.94</v>
      </c>
      <c r="F33" s="5">
        <v>1596</v>
      </c>
      <c r="G33" s="90">
        <v>1.78</v>
      </c>
    </row>
    <row r="34" spans="1:7" x14ac:dyDescent="0.25">
      <c r="A34" s="86">
        <v>30</v>
      </c>
      <c r="B34" s="86" t="s">
        <v>22155</v>
      </c>
      <c r="C34" s="5">
        <v>549582</v>
      </c>
      <c r="D34" s="5">
        <v>7907313</v>
      </c>
      <c r="E34" s="90">
        <v>14.39</v>
      </c>
      <c r="F34" s="5">
        <v>8083</v>
      </c>
      <c r="G34" s="90">
        <v>1.47</v>
      </c>
    </row>
    <row r="35" spans="1:7" x14ac:dyDescent="0.25">
      <c r="A35" s="86">
        <v>31</v>
      </c>
      <c r="B35" s="86" t="s">
        <v>22006</v>
      </c>
      <c r="C35" s="5">
        <v>5412</v>
      </c>
      <c r="D35" s="5">
        <v>77903</v>
      </c>
      <c r="E35" s="90">
        <v>14.39</v>
      </c>
      <c r="F35" s="5">
        <v>95</v>
      </c>
      <c r="G35" s="90">
        <v>1.76</v>
      </c>
    </row>
    <row r="36" spans="1:7" x14ac:dyDescent="0.25">
      <c r="A36" s="86">
        <v>32</v>
      </c>
      <c r="B36" s="86" t="s">
        <v>22156</v>
      </c>
      <c r="C36" s="5">
        <v>112736</v>
      </c>
      <c r="D36" s="5">
        <v>1592532</v>
      </c>
      <c r="E36" s="90">
        <v>14.13</v>
      </c>
      <c r="F36" s="5">
        <v>1785</v>
      </c>
      <c r="G36" s="90">
        <v>1.58</v>
      </c>
    </row>
    <row r="37" spans="1:7" x14ac:dyDescent="0.25">
      <c r="A37" s="86">
        <v>33</v>
      </c>
      <c r="B37" s="86" t="s">
        <v>22157</v>
      </c>
      <c r="C37" s="5">
        <v>8875</v>
      </c>
      <c r="D37" s="5">
        <v>124106</v>
      </c>
      <c r="E37" s="90">
        <v>13.98</v>
      </c>
      <c r="F37" s="5">
        <v>184</v>
      </c>
      <c r="G37" s="90">
        <v>2.0699999999999998</v>
      </c>
    </row>
    <row r="38" spans="1:7" x14ac:dyDescent="0.25">
      <c r="A38" s="86">
        <v>34</v>
      </c>
      <c r="B38" s="86" t="s">
        <v>22158</v>
      </c>
      <c r="C38" s="5">
        <v>8151</v>
      </c>
      <c r="D38" s="5">
        <v>112938</v>
      </c>
      <c r="E38" s="90">
        <v>13.86</v>
      </c>
      <c r="F38" s="5">
        <v>127</v>
      </c>
      <c r="G38" s="90">
        <v>1.56</v>
      </c>
    </row>
    <row r="39" spans="1:7" x14ac:dyDescent="0.25">
      <c r="A39" s="86">
        <v>35</v>
      </c>
      <c r="B39" s="86" t="s">
        <v>22159</v>
      </c>
      <c r="C39" s="5">
        <v>11314</v>
      </c>
      <c r="D39" s="5">
        <v>154470</v>
      </c>
      <c r="E39" s="90">
        <v>13.65</v>
      </c>
      <c r="F39" s="5">
        <v>254</v>
      </c>
      <c r="G39" s="90">
        <v>2.25</v>
      </c>
    </row>
    <row r="40" spans="1:7" x14ac:dyDescent="0.25">
      <c r="A40" s="86">
        <v>36</v>
      </c>
      <c r="B40" s="86" t="s">
        <v>22007</v>
      </c>
      <c r="C40" s="5">
        <v>127251</v>
      </c>
      <c r="D40" s="5">
        <v>1696459</v>
      </c>
      <c r="E40" s="90">
        <v>13.33</v>
      </c>
      <c r="F40" s="5">
        <v>1722</v>
      </c>
      <c r="G40" s="90">
        <v>1.35</v>
      </c>
    </row>
    <row r="41" spans="1:7" x14ac:dyDescent="0.25">
      <c r="A41" s="86">
        <v>37</v>
      </c>
      <c r="B41" s="86" t="s">
        <v>22160</v>
      </c>
      <c r="C41" s="5">
        <v>8877</v>
      </c>
      <c r="D41" s="5">
        <v>117504</v>
      </c>
      <c r="E41" s="90">
        <v>13.24</v>
      </c>
      <c r="F41" s="5">
        <v>108</v>
      </c>
      <c r="G41" s="90">
        <v>1.22</v>
      </c>
    </row>
    <row r="42" spans="1:7" x14ac:dyDescent="0.25">
      <c r="A42" s="86">
        <v>38</v>
      </c>
      <c r="B42" s="86" t="s">
        <v>22161</v>
      </c>
      <c r="C42" s="5">
        <v>10334</v>
      </c>
      <c r="D42" s="5">
        <v>136524</v>
      </c>
      <c r="E42" s="90">
        <v>13.21</v>
      </c>
      <c r="F42" s="5">
        <v>215</v>
      </c>
      <c r="G42" s="90">
        <v>2.08</v>
      </c>
    </row>
    <row r="43" spans="1:7" x14ac:dyDescent="0.25">
      <c r="A43" s="86">
        <v>39</v>
      </c>
      <c r="B43" s="86" t="s">
        <v>22162</v>
      </c>
      <c r="C43" s="5">
        <v>67706</v>
      </c>
      <c r="D43" s="5">
        <v>869434</v>
      </c>
      <c r="E43" s="90">
        <v>12.84</v>
      </c>
      <c r="F43" s="5">
        <v>1009</v>
      </c>
      <c r="G43" s="90">
        <v>1.49</v>
      </c>
    </row>
    <row r="44" spans="1:7" x14ac:dyDescent="0.25">
      <c r="A44" s="86">
        <v>40</v>
      </c>
      <c r="B44" s="86" t="s">
        <v>22163</v>
      </c>
      <c r="C44" s="5">
        <v>7411</v>
      </c>
      <c r="D44" s="5">
        <v>95089</v>
      </c>
      <c r="E44" s="90">
        <v>12.83</v>
      </c>
      <c r="F44" s="5">
        <v>150</v>
      </c>
      <c r="G44" s="90">
        <v>2.02</v>
      </c>
    </row>
    <row r="45" spans="1:7" x14ac:dyDescent="0.25">
      <c r="A45" s="86">
        <v>41</v>
      </c>
      <c r="B45" s="86" t="s">
        <v>22008</v>
      </c>
      <c r="C45" s="5">
        <v>6906</v>
      </c>
      <c r="D45" s="5">
        <v>88295</v>
      </c>
      <c r="E45" s="90">
        <v>12.79</v>
      </c>
      <c r="F45" s="5">
        <v>144</v>
      </c>
      <c r="G45" s="90">
        <v>2.09</v>
      </c>
    </row>
    <row r="46" spans="1:7" x14ac:dyDescent="0.25">
      <c r="A46" s="86">
        <v>42</v>
      </c>
      <c r="B46" s="86" t="s">
        <v>22164</v>
      </c>
      <c r="C46" s="5">
        <v>820886</v>
      </c>
      <c r="D46" s="5">
        <v>10064483</v>
      </c>
      <c r="E46" s="90">
        <v>12.26</v>
      </c>
      <c r="F46" s="5">
        <v>7074</v>
      </c>
      <c r="G46" s="90">
        <v>0.86</v>
      </c>
    </row>
    <row r="47" spans="1:7" x14ac:dyDescent="0.25">
      <c r="A47" s="86">
        <v>43</v>
      </c>
      <c r="B47" s="86" t="s">
        <v>22009</v>
      </c>
      <c r="C47" s="5">
        <v>7990</v>
      </c>
      <c r="D47" s="5">
        <v>94561</v>
      </c>
      <c r="E47" s="90">
        <v>11.83</v>
      </c>
      <c r="F47" s="5">
        <v>115</v>
      </c>
      <c r="G47" s="90">
        <v>1.44</v>
      </c>
    </row>
    <row r="48" spans="1:7" x14ac:dyDescent="0.25">
      <c r="A48" s="86">
        <v>44</v>
      </c>
      <c r="B48" s="86" t="s">
        <v>22165</v>
      </c>
      <c r="C48" s="5">
        <v>110689</v>
      </c>
      <c r="D48" s="5">
        <v>1278094</v>
      </c>
      <c r="E48" s="90">
        <v>11.55</v>
      </c>
      <c r="F48" s="5">
        <v>1700</v>
      </c>
      <c r="G48" s="90">
        <v>1.54</v>
      </c>
    </row>
    <row r="49" spans="1:7" x14ac:dyDescent="0.25">
      <c r="A49" s="86">
        <v>45</v>
      </c>
      <c r="B49" s="86" t="s">
        <v>22367</v>
      </c>
      <c r="C49" s="5">
        <v>114884</v>
      </c>
      <c r="D49" s="5">
        <v>1320385</v>
      </c>
      <c r="E49" s="90">
        <v>11.49</v>
      </c>
      <c r="F49" s="5">
        <v>1422</v>
      </c>
      <c r="G49" s="90">
        <v>1.24</v>
      </c>
    </row>
    <row r="50" spans="1:7" x14ac:dyDescent="0.25">
      <c r="A50" s="86">
        <v>46</v>
      </c>
      <c r="B50" s="86" t="s">
        <v>22166</v>
      </c>
      <c r="C50" s="5">
        <v>38694</v>
      </c>
      <c r="D50" s="5">
        <v>438115</v>
      </c>
      <c r="E50" s="90">
        <v>11.32</v>
      </c>
      <c r="F50" s="5">
        <v>459</v>
      </c>
      <c r="G50" s="90">
        <v>1.19</v>
      </c>
    </row>
    <row r="51" spans="1:7" x14ac:dyDescent="0.25">
      <c r="A51" s="86">
        <v>47</v>
      </c>
      <c r="B51" s="86" t="s">
        <v>22010</v>
      </c>
      <c r="C51" s="5">
        <v>87125</v>
      </c>
      <c r="D51" s="5">
        <v>980758</v>
      </c>
      <c r="E51" s="90">
        <v>11.26</v>
      </c>
      <c r="F51" s="5">
        <v>882</v>
      </c>
      <c r="G51" s="90">
        <v>1.01</v>
      </c>
    </row>
    <row r="52" spans="1:7" x14ac:dyDescent="0.25">
      <c r="A52" s="86">
        <v>48</v>
      </c>
      <c r="B52" s="86" t="s">
        <v>22167</v>
      </c>
      <c r="C52" s="5">
        <v>69496</v>
      </c>
      <c r="D52" s="5">
        <v>781315</v>
      </c>
      <c r="E52" s="90">
        <v>11.24</v>
      </c>
      <c r="F52" s="5">
        <v>860</v>
      </c>
      <c r="G52" s="90">
        <v>1.24</v>
      </c>
    </row>
    <row r="53" spans="1:7" x14ac:dyDescent="0.25">
      <c r="A53" s="86">
        <v>49</v>
      </c>
      <c r="B53" s="86" t="s">
        <v>22168</v>
      </c>
      <c r="C53" s="5">
        <v>11456</v>
      </c>
      <c r="D53" s="5">
        <v>124740</v>
      </c>
      <c r="E53" s="90">
        <v>10.89</v>
      </c>
      <c r="F53" s="5">
        <v>179</v>
      </c>
      <c r="G53" s="90">
        <v>1.56</v>
      </c>
    </row>
    <row r="54" spans="1:7" x14ac:dyDescent="0.25">
      <c r="A54" s="86">
        <v>50</v>
      </c>
      <c r="B54" s="86" t="s">
        <v>22011</v>
      </c>
      <c r="C54" s="5">
        <v>5344</v>
      </c>
      <c r="D54" s="5">
        <v>57931</v>
      </c>
      <c r="E54" s="90">
        <v>10.84</v>
      </c>
      <c r="F54" s="5">
        <v>79</v>
      </c>
      <c r="G54" s="90">
        <v>1.48</v>
      </c>
    </row>
    <row r="55" spans="1:7" x14ac:dyDescent="0.25">
      <c r="A55" s="86">
        <v>51</v>
      </c>
      <c r="B55" s="86" t="s">
        <v>22012</v>
      </c>
      <c r="C55" s="5">
        <v>270174</v>
      </c>
      <c r="D55" s="5">
        <v>2898369</v>
      </c>
      <c r="E55" s="90">
        <v>10.73</v>
      </c>
      <c r="F55" s="5">
        <v>1943</v>
      </c>
      <c r="G55" s="90">
        <v>0.72</v>
      </c>
    </row>
    <row r="56" spans="1:7" x14ac:dyDescent="0.25">
      <c r="A56" s="86">
        <v>52</v>
      </c>
      <c r="B56" s="86" t="s">
        <v>22169</v>
      </c>
      <c r="C56" s="5">
        <v>521368</v>
      </c>
      <c r="D56" s="5">
        <v>5491701</v>
      </c>
      <c r="E56" s="90">
        <v>10.53</v>
      </c>
      <c r="F56" s="5">
        <v>4433</v>
      </c>
      <c r="G56" s="90">
        <v>0.85</v>
      </c>
    </row>
    <row r="57" spans="1:7" x14ac:dyDescent="0.25">
      <c r="A57" s="86">
        <v>53</v>
      </c>
      <c r="B57" s="86" t="s">
        <v>22170</v>
      </c>
      <c r="C57" s="5">
        <v>17090</v>
      </c>
      <c r="D57" s="5">
        <v>178115</v>
      </c>
      <c r="E57" s="90">
        <v>10.42</v>
      </c>
      <c r="F57" s="5">
        <v>216</v>
      </c>
      <c r="G57" s="90">
        <v>1.26</v>
      </c>
    </row>
    <row r="58" spans="1:7" x14ac:dyDescent="0.25">
      <c r="A58" s="86">
        <v>54</v>
      </c>
      <c r="B58" s="86" t="s">
        <v>22171</v>
      </c>
      <c r="C58" s="5">
        <v>69673</v>
      </c>
      <c r="D58" s="5">
        <v>725061</v>
      </c>
      <c r="E58" s="90">
        <v>10.41</v>
      </c>
      <c r="F58" s="5">
        <v>662</v>
      </c>
      <c r="G58" s="90">
        <v>0.95</v>
      </c>
    </row>
    <row r="59" spans="1:7" x14ac:dyDescent="0.25">
      <c r="A59" s="86">
        <v>55</v>
      </c>
      <c r="B59" s="86" t="s">
        <v>22172</v>
      </c>
      <c r="C59" s="5">
        <v>93063</v>
      </c>
      <c r="D59" s="5">
        <v>965761</v>
      </c>
      <c r="E59" s="90">
        <v>10.38</v>
      </c>
      <c r="F59" s="5">
        <v>2151</v>
      </c>
      <c r="G59" s="90">
        <v>2.31</v>
      </c>
    </row>
    <row r="60" spans="1:7" x14ac:dyDescent="0.25">
      <c r="A60" s="86">
        <v>56</v>
      </c>
      <c r="B60" s="86" t="s">
        <v>22173</v>
      </c>
      <c r="C60" s="5">
        <v>24260</v>
      </c>
      <c r="D60" s="5">
        <v>249702</v>
      </c>
      <c r="E60" s="90">
        <v>10.29</v>
      </c>
      <c r="F60" s="5">
        <v>273</v>
      </c>
      <c r="G60" s="90">
        <v>1.1299999999999999</v>
      </c>
    </row>
    <row r="61" spans="1:7" x14ac:dyDescent="0.25">
      <c r="A61" s="86">
        <v>57</v>
      </c>
      <c r="B61" s="86" t="s">
        <v>22174</v>
      </c>
      <c r="C61" s="5">
        <v>11996</v>
      </c>
      <c r="D61" s="5">
        <v>122484</v>
      </c>
      <c r="E61" s="90">
        <v>10.210000000000001</v>
      </c>
      <c r="F61" s="5">
        <v>266</v>
      </c>
      <c r="G61" s="90">
        <v>2.2200000000000002</v>
      </c>
    </row>
    <row r="62" spans="1:7" x14ac:dyDescent="0.25">
      <c r="A62" s="86">
        <v>58</v>
      </c>
      <c r="B62" s="86" t="s">
        <v>22175</v>
      </c>
      <c r="C62" s="5">
        <v>6556</v>
      </c>
      <c r="D62" s="5">
        <v>66576</v>
      </c>
      <c r="E62" s="90">
        <v>10.15</v>
      </c>
      <c r="F62" s="5">
        <v>100</v>
      </c>
      <c r="G62" s="90">
        <v>1.53</v>
      </c>
    </row>
    <row r="63" spans="1:7" x14ac:dyDescent="0.25">
      <c r="A63" s="86">
        <v>59</v>
      </c>
      <c r="B63" s="86" t="s">
        <v>22176</v>
      </c>
      <c r="C63" s="5">
        <v>37041</v>
      </c>
      <c r="D63" s="5">
        <v>375465</v>
      </c>
      <c r="E63" s="90">
        <v>10.14</v>
      </c>
      <c r="F63" s="5">
        <v>541</v>
      </c>
      <c r="G63" s="90">
        <v>1.46</v>
      </c>
    </row>
    <row r="64" spans="1:7" x14ac:dyDescent="0.25">
      <c r="A64" s="86">
        <v>60</v>
      </c>
      <c r="B64" s="86" t="s">
        <v>22177</v>
      </c>
      <c r="C64" s="5">
        <v>2272222</v>
      </c>
      <c r="D64" s="5">
        <v>22723995</v>
      </c>
      <c r="E64" s="90">
        <v>10</v>
      </c>
      <c r="F64" s="5">
        <v>24878</v>
      </c>
      <c r="G64" s="90">
        <v>1.0900000000000001</v>
      </c>
    </row>
    <row r="65" spans="1:7" x14ac:dyDescent="0.25">
      <c r="A65" s="86">
        <v>61</v>
      </c>
      <c r="B65" s="86" t="s">
        <v>22013</v>
      </c>
      <c r="C65" s="5">
        <v>7141</v>
      </c>
      <c r="D65" s="5">
        <v>69864</v>
      </c>
      <c r="E65" s="90">
        <v>9.7799999999999994</v>
      </c>
      <c r="F65" s="5">
        <v>121</v>
      </c>
      <c r="G65" s="90">
        <v>1.69</v>
      </c>
    </row>
    <row r="66" spans="1:7" x14ac:dyDescent="0.25">
      <c r="A66" s="86">
        <v>62</v>
      </c>
      <c r="B66" s="86" t="s">
        <v>22014</v>
      </c>
      <c r="C66" s="5">
        <v>15563</v>
      </c>
      <c r="D66" s="5">
        <v>150183</v>
      </c>
      <c r="E66" s="90">
        <v>9.65</v>
      </c>
      <c r="F66" s="5">
        <v>192</v>
      </c>
      <c r="G66" s="90">
        <v>1.23</v>
      </c>
    </row>
    <row r="67" spans="1:7" x14ac:dyDescent="0.25">
      <c r="A67" s="86">
        <v>63</v>
      </c>
      <c r="B67" s="86" t="s">
        <v>22178</v>
      </c>
      <c r="C67" s="5">
        <v>6112</v>
      </c>
      <c r="D67" s="5">
        <v>58976</v>
      </c>
      <c r="E67" s="90">
        <v>9.65</v>
      </c>
      <c r="F67" s="5">
        <v>90</v>
      </c>
      <c r="G67" s="90">
        <v>1.47</v>
      </c>
    </row>
    <row r="68" spans="1:7" x14ac:dyDescent="0.25">
      <c r="A68" s="86">
        <v>64</v>
      </c>
      <c r="B68" s="86" t="s">
        <v>22179</v>
      </c>
      <c r="C68" s="5">
        <v>36391</v>
      </c>
      <c r="D68" s="5">
        <v>350833</v>
      </c>
      <c r="E68" s="90">
        <v>9.64</v>
      </c>
      <c r="F68" s="5">
        <v>358</v>
      </c>
      <c r="G68" s="90">
        <v>0.98</v>
      </c>
    </row>
    <row r="69" spans="1:7" x14ac:dyDescent="0.25">
      <c r="A69" s="86">
        <v>65</v>
      </c>
      <c r="B69" s="86" t="s">
        <v>22180</v>
      </c>
      <c r="C69" s="5">
        <v>34248</v>
      </c>
      <c r="D69" s="5">
        <v>325318</v>
      </c>
      <c r="E69" s="90">
        <v>9.5</v>
      </c>
      <c r="F69" s="5">
        <v>327</v>
      </c>
      <c r="G69" s="90">
        <v>0.95</v>
      </c>
    </row>
    <row r="70" spans="1:7" x14ac:dyDescent="0.25">
      <c r="A70" s="86">
        <v>66</v>
      </c>
      <c r="B70" s="86" t="s">
        <v>22015</v>
      </c>
      <c r="C70" s="5">
        <v>11265</v>
      </c>
      <c r="D70" s="5">
        <v>106774</v>
      </c>
      <c r="E70" s="90">
        <v>9.48</v>
      </c>
      <c r="F70" s="5">
        <v>100</v>
      </c>
      <c r="G70" s="90">
        <v>0.89</v>
      </c>
    </row>
    <row r="71" spans="1:7" x14ac:dyDescent="0.25">
      <c r="A71" s="86">
        <v>67</v>
      </c>
      <c r="B71" s="86" t="s">
        <v>22181</v>
      </c>
      <c r="C71" s="5">
        <v>7536</v>
      </c>
      <c r="D71" s="5">
        <v>70447</v>
      </c>
      <c r="E71" s="90">
        <v>9.35</v>
      </c>
      <c r="F71" s="5">
        <v>82</v>
      </c>
      <c r="G71" s="90">
        <v>1.0900000000000001</v>
      </c>
    </row>
    <row r="72" spans="1:7" ht="30" x14ac:dyDescent="0.25">
      <c r="A72" s="86">
        <v>68</v>
      </c>
      <c r="B72" s="89" t="s">
        <v>22182</v>
      </c>
      <c r="C72" s="5">
        <v>17762</v>
      </c>
      <c r="D72" s="5">
        <v>165353</v>
      </c>
      <c r="E72" s="90">
        <v>9.31</v>
      </c>
      <c r="F72" s="5">
        <v>206</v>
      </c>
      <c r="G72" s="90">
        <v>1.1599999999999999</v>
      </c>
    </row>
    <row r="73" spans="1:7" x14ac:dyDescent="0.25">
      <c r="A73" s="86">
        <v>69</v>
      </c>
      <c r="B73" s="86" t="s">
        <v>22183</v>
      </c>
      <c r="C73" s="5">
        <v>125519</v>
      </c>
      <c r="D73" s="5">
        <v>1163658</v>
      </c>
      <c r="E73" s="90">
        <v>9.27</v>
      </c>
      <c r="F73" s="5">
        <v>1100</v>
      </c>
      <c r="G73" s="90">
        <v>0.88</v>
      </c>
    </row>
    <row r="74" spans="1:7" x14ac:dyDescent="0.25">
      <c r="A74" s="86">
        <v>70</v>
      </c>
      <c r="B74" s="86" t="s">
        <v>22184</v>
      </c>
      <c r="C74" s="5">
        <v>11610</v>
      </c>
      <c r="D74" s="5">
        <v>107203</v>
      </c>
      <c r="E74" s="90">
        <v>9.23</v>
      </c>
      <c r="F74" s="5">
        <v>160</v>
      </c>
      <c r="G74" s="90">
        <v>1.38</v>
      </c>
    </row>
    <row r="75" spans="1:7" x14ac:dyDescent="0.25">
      <c r="A75" s="86">
        <v>71</v>
      </c>
      <c r="B75" s="86" t="s">
        <v>22185</v>
      </c>
      <c r="C75" s="5">
        <v>8524</v>
      </c>
      <c r="D75" s="5">
        <v>77308</v>
      </c>
      <c r="E75" s="90">
        <v>9.07</v>
      </c>
      <c r="F75" s="5">
        <v>74</v>
      </c>
      <c r="G75" s="90">
        <v>0.87</v>
      </c>
    </row>
    <row r="76" spans="1:7" x14ac:dyDescent="0.25">
      <c r="A76" s="86">
        <v>72</v>
      </c>
      <c r="B76" s="86" t="s">
        <v>22186</v>
      </c>
      <c r="C76" s="5">
        <v>5120</v>
      </c>
      <c r="D76" s="5">
        <v>46224</v>
      </c>
      <c r="E76" s="90">
        <v>9.0299999999999994</v>
      </c>
      <c r="F76" s="5">
        <v>77</v>
      </c>
      <c r="G76" s="90">
        <v>1.5</v>
      </c>
    </row>
    <row r="77" spans="1:7" x14ac:dyDescent="0.25">
      <c r="A77" s="86">
        <v>73</v>
      </c>
      <c r="B77" s="86" t="s">
        <v>22187</v>
      </c>
      <c r="C77" s="5">
        <v>10132</v>
      </c>
      <c r="D77" s="5">
        <v>90299</v>
      </c>
      <c r="E77" s="90">
        <v>8.91</v>
      </c>
      <c r="F77" s="5">
        <v>106</v>
      </c>
      <c r="G77" s="90">
        <v>1.05</v>
      </c>
    </row>
    <row r="78" spans="1:7" x14ac:dyDescent="0.25">
      <c r="A78" s="86">
        <v>74</v>
      </c>
      <c r="B78" s="86" t="s">
        <v>22188</v>
      </c>
      <c r="C78" s="5">
        <v>249385</v>
      </c>
      <c r="D78" s="5">
        <v>2198772</v>
      </c>
      <c r="E78" s="90">
        <v>8.82</v>
      </c>
      <c r="F78" s="5">
        <v>2122</v>
      </c>
      <c r="G78" s="90">
        <v>0.85</v>
      </c>
    </row>
    <row r="79" spans="1:7" x14ac:dyDescent="0.25">
      <c r="A79" s="86">
        <v>75</v>
      </c>
      <c r="B79" s="86" t="s">
        <v>22016</v>
      </c>
      <c r="C79" s="5">
        <v>559822</v>
      </c>
      <c r="D79" s="5">
        <v>4925388</v>
      </c>
      <c r="E79" s="90">
        <v>8.8000000000000007</v>
      </c>
      <c r="F79" s="5">
        <v>3520</v>
      </c>
      <c r="G79" s="90">
        <v>0.63</v>
      </c>
    </row>
    <row r="80" spans="1:7" x14ac:dyDescent="0.25">
      <c r="A80" s="86">
        <v>76</v>
      </c>
      <c r="B80" s="86" t="s">
        <v>22189</v>
      </c>
      <c r="C80" s="5">
        <v>17680</v>
      </c>
      <c r="D80" s="5">
        <v>151361</v>
      </c>
      <c r="E80" s="90">
        <v>8.56</v>
      </c>
      <c r="F80" s="5">
        <v>162</v>
      </c>
      <c r="G80" s="90">
        <v>0.92</v>
      </c>
    </row>
    <row r="81" spans="1:7" x14ac:dyDescent="0.25">
      <c r="A81" s="86">
        <v>77</v>
      </c>
      <c r="B81" s="86" t="s">
        <v>22017</v>
      </c>
      <c r="C81" s="5">
        <v>24522</v>
      </c>
      <c r="D81" s="5">
        <v>209037</v>
      </c>
      <c r="E81" s="90">
        <v>8.52</v>
      </c>
      <c r="F81" s="5">
        <v>284</v>
      </c>
      <c r="G81" s="90">
        <v>1.1599999999999999</v>
      </c>
    </row>
    <row r="82" spans="1:7" x14ac:dyDescent="0.25">
      <c r="A82" s="86">
        <v>78</v>
      </c>
      <c r="B82" s="86" t="s">
        <v>22190</v>
      </c>
      <c r="C82" s="5">
        <v>91685</v>
      </c>
      <c r="D82" s="5">
        <v>778766</v>
      </c>
      <c r="E82" s="90">
        <v>8.49</v>
      </c>
      <c r="F82" s="5">
        <v>1052</v>
      </c>
      <c r="G82" s="90">
        <v>1.1499999999999999</v>
      </c>
    </row>
    <row r="83" spans="1:7" x14ac:dyDescent="0.25">
      <c r="A83" s="86">
        <v>79</v>
      </c>
      <c r="B83" s="86" t="s">
        <v>22191</v>
      </c>
      <c r="C83" s="5">
        <v>409878</v>
      </c>
      <c r="D83" s="5">
        <v>3454699</v>
      </c>
      <c r="E83" s="90">
        <v>8.43</v>
      </c>
      <c r="F83" s="5">
        <v>2699</v>
      </c>
      <c r="G83" s="90">
        <v>0.66</v>
      </c>
    </row>
    <row r="84" spans="1:7" x14ac:dyDescent="0.25">
      <c r="A84" s="86">
        <v>80</v>
      </c>
      <c r="B84" s="86" t="s">
        <v>22192</v>
      </c>
      <c r="C84" s="5">
        <v>21896</v>
      </c>
      <c r="D84" s="5">
        <v>183353</v>
      </c>
      <c r="E84" s="90">
        <v>8.3699999999999992</v>
      </c>
      <c r="F84" s="5">
        <v>239</v>
      </c>
      <c r="G84" s="90">
        <v>1.0900000000000001</v>
      </c>
    </row>
    <row r="85" spans="1:7" x14ac:dyDescent="0.25">
      <c r="A85" s="86">
        <v>81</v>
      </c>
      <c r="B85" s="86" t="s">
        <v>22193</v>
      </c>
      <c r="C85" s="5">
        <v>13330</v>
      </c>
      <c r="D85" s="5">
        <v>107171</v>
      </c>
      <c r="E85" s="90">
        <v>8.0399999999999991</v>
      </c>
      <c r="F85" s="5">
        <v>114</v>
      </c>
      <c r="G85" s="90">
        <v>0.86</v>
      </c>
    </row>
    <row r="86" spans="1:7" x14ac:dyDescent="0.25">
      <c r="A86" s="86">
        <v>82</v>
      </c>
      <c r="B86" s="86" t="s">
        <v>22194</v>
      </c>
      <c r="C86" s="5">
        <v>86195</v>
      </c>
      <c r="D86" s="5">
        <v>684668</v>
      </c>
      <c r="E86" s="90">
        <v>7.94</v>
      </c>
      <c r="F86" s="5">
        <v>579</v>
      </c>
      <c r="G86" s="90">
        <v>0.67</v>
      </c>
    </row>
    <row r="87" spans="1:7" x14ac:dyDescent="0.25">
      <c r="A87" s="86">
        <v>83</v>
      </c>
      <c r="B87" s="86" t="s">
        <v>22195</v>
      </c>
      <c r="C87" s="5">
        <v>7679</v>
      </c>
      <c r="D87" s="5">
        <v>60852</v>
      </c>
      <c r="E87" s="90">
        <v>7.92</v>
      </c>
      <c r="F87" s="5">
        <v>69</v>
      </c>
      <c r="G87" s="90">
        <v>0.9</v>
      </c>
    </row>
    <row r="88" spans="1:7" x14ac:dyDescent="0.25">
      <c r="A88" s="86">
        <v>84</v>
      </c>
      <c r="B88" s="86" t="s">
        <v>22018</v>
      </c>
      <c r="C88" s="5">
        <v>49134</v>
      </c>
      <c r="D88" s="5">
        <v>378573</v>
      </c>
      <c r="E88" s="90">
        <v>7.7</v>
      </c>
      <c r="F88" s="5">
        <v>429</v>
      </c>
      <c r="G88" s="90">
        <v>0.87</v>
      </c>
    </row>
    <row r="89" spans="1:7" x14ac:dyDescent="0.25">
      <c r="A89" s="86">
        <v>85</v>
      </c>
      <c r="B89" s="86" t="s">
        <v>22196</v>
      </c>
      <c r="C89" s="5">
        <v>261703</v>
      </c>
      <c r="D89" s="5">
        <v>1964969</v>
      </c>
      <c r="E89" s="90">
        <v>7.51</v>
      </c>
      <c r="F89" s="5">
        <v>1816</v>
      </c>
      <c r="G89" s="90">
        <v>0.69</v>
      </c>
    </row>
    <row r="90" spans="1:7" x14ac:dyDescent="0.25">
      <c r="A90" s="86">
        <v>86</v>
      </c>
      <c r="B90" s="86" t="s">
        <v>22019</v>
      </c>
      <c r="C90" s="5">
        <v>72057</v>
      </c>
      <c r="D90" s="5">
        <v>537844</v>
      </c>
      <c r="E90" s="90">
        <v>7.46</v>
      </c>
      <c r="F90" s="5">
        <v>801</v>
      </c>
      <c r="G90" s="90">
        <v>1.1100000000000001</v>
      </c>
    </row>
    <row r="91" spans="1:7" x14ac:dyDescent="0.25">
      <c r="A91" s="86">
        <v>87</v>
      </c>
      <c r="B91" s="86" t="s">
        <v>22197</v>
      </c>
      <c r="C91" s="5">
        <v>76246</v>
      </c>
      <c r="D91" s="5">
        <v>564616</v>
      </c>
      <c r="E91" s="90">
        <v>7.41</v>
      </c>
      <c r="F91" s="5">
        <v>679</v>
      </c>
      <c r="G91" s="90">
        <v>0.89</v>
      </c>
    </row>
    <row r="92" spans="1:7" x14ac:dyDescent="0.25">
      <c r="A92" s="86">
        <v>88</v>
      </c>
      <c r="B92" s="86" t="s">
        <v>22198</v>
      </c>
      <c r="C92" s="5">
        <v>34592</v>
      </c>
      <c r="D92" s="5">
        <v>247599</v>
      </c>
      <c r="E92" s="90">
        <v>7.16</v>
      </c>
      <c r="F92" s="5">
        <v>144</v>
      </c>
      <c r="G92" s="90">
        <v>0.42</v>
      </c>
    </row>
    <row r="93" spans="1:7" x14ac:dyDescent="0.25">
      <c r="A93" s="86">
        <v>89</v>
      </c>
      <c r="B93" s="86" t="s">
        <v>22199</v>
      </c>
      <c r="C93" s="5">
        <v>267377</v>
      </c>
      <c r="D93" s="5">
        <v>1912240</v>
      </c>
      <c r="E93" s="90">
        <v>7.15</v>
      </c>
      <c r="F93" s="5">
        <v>1468</v>
      </c>
      <c r="G93" s="90">
        <v>0.55000000000000004</v>
      </c>
    </row>
    <row r="94" spans="1:7" x14ac:dyDescent="0.25">
      <c r="A94" s="86">
        <v>90</v>
      </c>
      <c r="B94" s="86" t="s">
        <v>22200</v>
      </c>
      <c r="C94" s="5">
        <v>24396</v>
      </c>
      <c r="D94" s="5">
        <v>172785</v>
      </c>
      <c r="E94" s="90">
        <v>7.08</v>
      </c>
      <c r="F94" s="5">
        <v>199</v>
      </c>
      <c r="G94" s="90">
        <v>0.82</v>
      </c>
    </row>
    <row r="95" spans="1:7" x14ac:dyDescent="0.25">
      <c r="A95" s="86">
        <v>91</v>
      </c>
      <c r="B95" s="86" t="s">
        <v>22020</v>
      </c>
      <c r="C95" s="5">
        <v>5523</v>
      </c>
      <c r="D95" s="5">
        <v>38320</v>
      </c>
      <c r="E95" s="90">
        <v>6.94</v>
      </c>
      <c r="F95" s="5">
        <v>116</v>
      </c>
      <c r="G95" s="90">
        <v>2.1</v>
      </c>
    </row>
    <row r="96" spans="1:7" x14ac:dyDescent="0.25">
      <c r="A96" s="86">
        <v>92</v>
      </c>
      <c r="B96" s="86" t="s">
        <v>22201</v>
      </c>
      <c r="C96" s="5">
        <v>50669</v>
      </c>
      <c r="D96" s="5">
        <v>349964</v>
      </c>
      <c r="E96" s="90">
        <v>6.91</v>
      </c>
      <c r="F96" s="5">
        <v>329</v>
      </c>
      <c r="G96" s="90">
        <v>0.65</v>
      </c>
    </row>
    <row r="97" spans="1:7" x14ac:dyDescent="0.25">
      <c r="A97" s="86">
        <v>93</v>
      </c>
      <c r="B97" s="86" t="s">
        <v>22202</v>
      </c>
      <c r="C97" s="5">
        <v>327019</v>
      </c>
      <c r="D97" s="5">
        <v>2128475</v>
      </c>
      <c r="E97" s="90">
        <v>6.51</v>
      </c>
      <c r="F97" s="5">
        <v>1763</v>
      </c>
      <c r="G97" s="90">
        <v>0.54</v>
      </c>
    </row>
    <row r="98" spans="1:7" x14ac:dyDescent="0.25">
      <c r="A98" s="86">
        <v>94</v>
      </c>
      <c r="B98" s="86" t="s">
        <v>22203</v>
      </c>
      <c r="C98" s="5">
        <v>24574</v>
      </c>
      <c r="D98" s="5">
        <v>158841</v>
      </c>
      <c r="E98" s="90">
        <v>6.46</v>
      </c>
      <c r="F98" s="5">
        <v>194</v>
      </c>
      <c r="G98" s="90">
        <v>0.79</v>
      </c>
    </row>
    <row r="99" spans="1:7" ht="30" x14ac:dyDescent="0.25">
      <c r="A99" s="86">
        <v>95</v>
      </c>
      <c r="B99" s="89" t="s">
        <v>22204</v>
      </c>
      <c r="C99" s="5">
        <v>4529</v>
      </c>
      <c r="D99" s="5">
        <v>27646</v>
      </c>
      <c r="E99" s="90">
        <v>6.1</v>
      </c>
      <c r="F99" s="5">
        <v>40</v>
      </c>
      <c r="G99" s="90">
        <v>0.88</v>
      </c>
    </row>
    <row r="100" spans="1:7" x14ac:dyDescent="0.25">
      <c r="A100" s="86">
        <v>96</v>
      </c>
      <c r="B100" s="86" t="s">
        <v>22205</v>
      </c>
      <c r="C100" s="5">
        <v>8189</v>
      </c>
      <c r="D100" s="5">
        <v>48709</v>
      </c>
      <c r="E100" s="90">
        <v>5.95</v>
      </c>
      <c r="F100" s="5">
        <v>72</v>
      </c>
      <c r="G100" s="90">
        <v>0.88</v>
      </c>
    </row>
    <row r="101" spans="1:7" x14ac:dyDescent="0.25">
      <c r="A101" s="86">
        <v>97</v>
      </c>
      <c r="B101" s="86" t="s">
        <v>22206</v>
      </c>
      <c r="C101" s="5">
        <v>6053</v>
      </c>
      <c r="D101" s="5">
        <v>30472</v>
      </c>
      <c r="E101" s="90">
        <v>5.03</v>
      </c>
      <c r="F101" s="5">
        <v>41</v>
      </c>
      <c r="G101" s="90">
        <v>0.68</v>
      </c>
    </row>
  </sheetData>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J10" sqref="J10"/>
    </sheetView>
  </sheetViews>
  <sheetFormatPr defaultRowHeight="15" x14ac:dyDescent="0.25"/>
  <cols>
    <col min="1" max="1" width="35.140625" customWidth="1"/>
    <col min="2" max="2" width="38.85546875" customWidth="1"/>
    <col min="3" max="3" width="26.42578125" customWidth="1"/>
    <col min="5" max="5" width="12.28515625" customWidth="1"/>
    <col min="6" max="6" width="13.7109375" customWidth="1"/>
    <col min="7" max="7" width="8.7109375" customWidth="1"/>
    <col min="12" max="12" width="22.42578125" customWidth="1"/>
    <col min="13" max="13" width="26.140625" customWidth="1"/>
  </cols>
  <sheetData>
    <row r="1" spans="1:6" ht="38.25" customHeight="1" x14ac:dyDescent="0.25">
      <c r="A1" s="1093" t="s">
        <v>22470</v>
      </c>
      <c r="B1" s="1093"/>
      <c r="C1" s="1093"/>
      <c r="D1" s="1093"/>
      <c r="E1" s="1093"/>
      <c r="F1" s="1093"/>
    </row>
    <row r="2" spans="1:6" x14ac:dyDescent="0.25">
      <c r="A2" s="961" t="s">
        <v>22469</v>
      </c>
    </row>
    <row r="4" spans="1:6" ht="39.75" customHeight="1" x14ac:dyDescent="0.25">
      <c r="A4" s="19" t="s">
        <v>183</v>
      </c>
      <c r="B4" s="19" t="s">
        <v>22129</v>
      </c>
      <c r="C4" s="19" t="s">
        <v>22130</v>
      </c>
      <c r="D4" s="19" t="s">
        <v>22471</v>
      </c>
      <c r="E4" s="109" t="s">
        <v>22472</v>
      </c>
      <c r="F4" s="109" t="s">
        <v>22131</v>
      </c>
    </row>
    <row r="5" spans="1:6" x14ac:dyDescent="0.25">
      <c r="A5" s="86" t="s">
        <v>22218</v>
      </c>
      <c r="B5" s="5">
        <v>1575</v>
      </c>
      <c r="C5" s="5">
        <v>49934</v>
      </c>
      <c r="D5" s="86">
        <v>31.7</v>
      </c>
      <c r="E5" s="86">
        <v>148.63</v>
      </c>
      <c r="F5" s="86">
        <v>92</v>
      </c>
    </row>
    <row r="6" spans="1:6" x14ac:dyDescent="0.25">
      <c r="A6" s="86" t="s">
        <v>22211</v>
      </c>
      <c r="B6" s="5">
        <v>764</v>
      </c>
      <c r="C6" s="5">
        <v>40886</v>
      </c>
      <c r="D6" s="86">
        <v>53.52</v>
      </c>
      <c r="E6" s="86">
        <v>126.68</v>
      </c>
      <c r="F6" s="86">
        <v>51</v>
      </c>
    </row>
    <row r="7" spans="1:6" x14ac:dyDescent="0.25">
      <c r="A7" s="86" t="s">
        <v>192</v>
      </c>
      <c r="B7" s="5">
        <v>1897</v>
      </c>
      <c r="C7" s="5">
        <v>36476</v>
      </c>
      <c r="D7" s="86">
        <v>19.23</v>
      </c>
      <c r="E7" s="86">
        <v>68.39</v>
      </c>
      <c r="F7" s="86">
        <v>68</v>
      </c>
    </row>
    <row r="8" spans="1:6" x14ac:dyDescent="0.25">
      <c r="A8" s="86" t="s">
        <v>22212</v>
      </c>
      <c r="B8" s="5">
        <v>1653</v>
      </c>
      <c r="C8" s="5">
        <v>24620</v>
      </c>
      <c r="D8" s="86">
        <v>14.89</v>
      </c>
      <c r="E8" s="86">
        <v>60.97</v>
      </c>
      <c r="F8" s="86">
        <v>61</v>
      </c>
    </row>
    <row r="9" spans="1:6" x14ac:dyDescent="0.25">
      <c r="A9" s="86" t="s">
        <v>22055</v>
      </c>
      <c r="B9" s="5">
        <v>1326</v>
      </c>
      <c r="C9" s="5">
        <v>27260</v>
      </c>
      <c r="D9" s="86">
        <v>20.56</v>
      </c>
      <c r="E9" s="86">
        <v>60.37</v>
      </c>
      <c r="F9" s="86">
        <v>45</v>
      </c>
    </row>
    <row r="10" spans="1:6" x14ac:dyDescent="0.25">
      <c r="A10" s="86" t="s">
        <v>22210</v>
      </c>
      <c r="B10" s="5">
        <v>294</v>
      </c>
      <c r="C10" s="5">
        <v>5172</v>
      </c>
      <c r="D10" s="86">
        <v>17.59</v>
      </c>
      <c r="E10" s="86">
        <v>38.72</v>
      </c>
      <c r="F10" s="86">
        <v>8</v>
      </c>
    </row>
    <row r="11" spans="1:6" x14ac:dyDescent="0.25">
      <c r="A11" s="86" t="s">
        <v>22219</v>
      </c>
      <c r="B11" s="5">
        <v>759</v>
      </c>
      <c r="C11" s="5">
        <v>15291</v>
      </c>
      <c r="D11" s="86">
        <v>20.149999999999999</v>
      </c>
      <c r="E11" s="86">
        <v>21.17</v>
      </c>
      <c r="F11" s="86">
        <v>13</v>
      </c>
    </row>
    <row r="12" spans="1:6" x14ac:dyDescent="0.25">
      <c r="A12" s="86" t="s">
        <v>190</v>
      </c>
      <c r="B12" s="5">
        <v>261</v>
      </c>
      <c r="C12" s="5">
        <v>4701</v>
      </c>
      <c r="D12" s="86">
        <v>18.010000000000002</v>
      </c>
      <c r="E12" s="86">
        <v>19.190000000000001</v>
      </c>
      <c r="F12" s="86">
        <v>5</v>
      </c>
    </row>
    <row r="13" spans="1:6" x14ac:dyDescent="0.25">
      <c r="A13" s="86" t="s">
        <v>22220</v>
      </c>
      <c r="B13" s="5">
        <v>489</v>
      </c>
      <c r="C13" s="5">
        <v>6263</v>
      </c>
      <c r="D13" s="86">
        <v>12.81</v>
      </c>
      <c r="E13" s="86">
        <v>5.87</v>
      </c>
      <c r="F13" s="86">
        <v>11</v>
      </c>
    </row>
    <row r="14" spans="1:6" x14ac:dyDescent="0.25">
      <c r="A14" s="86" t="s">
        <v>22221</v>
      </c>
      <c r="B14" s="5">
        <v>389</v>
      </c>
      <c r="C14" s="5">
        <v>3256</v>
      </c>
      <c r="D14" s="86">
        <v>8.3699999999999992</v>
      </c>
      <c r="E14" s="86">
        <v>-3.68</v>
      </c>
      <c r="F14" s="86">
        <v>4</v>
      </c>
    </row>
    <row r="15" spans="1:6" x14ac:dyDescent="0.25">
      <c r="A15" s="86" t="s">
        <v>191</v>
      </c>
      <c r="B15" s="5">
        <v>55</v>
      </c>
      <c r="C15" s="5">
        <v>781</v>
      </c>
      <c r="D15" s="86">
        <v>14.2</v>
      </c>
      <c r="E15" s="86">
        <v>-4.63</v>
      </c>
      <c r="F15" s="86">
        <v>2</v>
      </c>
    </row>
    <row r="16" spans="1:6" x14ac:dyDescent="0.25">
      <c r="A16" s="86" t="s">
        <v>22222</v>
      </c>
      <c r="B16" s="5">
        <v>469</v>
      </c>
      <c r="C16" s="5">
        <v>7771</v>
      </c>
      <c r="D16" s="86">
        <v>16.57</v>
      </c>
      <c r="E16" s="86">
        <v>-7.17</v>
      </c>
      <c r="F16" s="86">
        <v>7</v>
      </c>
    </row>
    <row r="17" spans="1:6" x14ac:dyDescent="0.25">
      <c r="A17" s="86" t="s">
        <v>22223</v>
      </c>
      <c r="B17" s="5">
        <v>272</v>
      </c>
      <c r="C17" s="5">
        <v>4502</v>
      </c>
      <c r="D17" s="86">
        <v>16.55</v>
      </c>
      <c r="E17" s="86">
        <v>-7.44</v>
      </c>
      <c r="F17" s="86">
        <v>4</v>
      </c>
    </row>
    <row r="18" spans="1:6" x14ac:dyDescent="0.25">
      <c r="A18" s="86" t="s">
        <v>189</v>
      </c>
      <c r="B18" s="5">
        <v>317</v>
      </c>
      <c r="C18" s="5">
        <v>1272</v>
      </c>
      <c r="D18" s="86">
        <v>4.01</v>
      </c>
      <c r="E18" s="86">
        <v>-7.6</v>
      </c>
      <c r="F18" s="86">
        <v>1</v>
      </c>
    </row>
    <row r="19" spans="1:6" x14ac:dyDescent="0.25">
      <c r="A19" s="86" t="s">
        <v>188</v>
      </c>
      <c r="B19" s="5">
        <v>262</v>
      </c>
      <c r="C19" s="5">
        <v>4477</v>
      </c>
      <c r="D19" s="86">
        <v>17.09</v>
      </c>
      <c r="E19" s="86">
        <v>-8.9499999999999993</v>
      </c>
      <c r="F19" s="86">
        <v>5</v>
      </c>
    </row>
    <row r="20" spans="1:6" x14ac:dyDescent="0.25">
      <c r="A20" s="86" t="s">
        <v>185</v>
      </c>
      <c r="B20" s="5">
        <v>1475</v>
      </c>
      <c r="C20" s="5">
        <v>19648</v>
      </c>
      <c r="D20" s="86">
        <v>13.32</v>
      </c>
      <c r="E20" s="86">
        <v>-9.1999999999999993</v>
      </c>
      <c r="F20" s="86">
        <v>14</v>
      </c>
    </row>
    <row r="21" spans="1:6" x14ac:dyDescent="0.25">
      <c r="A21" s="86" t="s">
        <v>187</v>
      </c>
      <c r="B21" s="5">
        <v>1170</v>
      </c>
      <c r="C21" s="5">
        <v>12114</v>
      </c>
      <c r="D21" s="86">
        <v>10.35</v>
      </c>
      <c r="E21" s="86">
        <v>-16.190000000000001</v>
      </c>
      <c r="F21" s="86">
        <v>9</v>
      </c>
    </row>
    <row r="22" spans="1:6" x14ac:dyDescent="0.25">
      <c r="A22" s="86" t="s">
        <v>186</v>
      </c>
      <c r="B22" s="5">
        <v>747</v>
      </c>
      <c r="C22" s="5">
        <v>4537</v>
      </c>
      <c r="D22" s="86">
        <v>6.07</v>
      </c>
      <c r="E22" s="86">
        <v>-20.03</v>
      </c>
      <c r="F22" s="86">
        <v>5</v>
      </c>
    </row>
    <row r="23" spans="1:6" x14ac:dyDescent="0.25">
      <c r="A23" s="86" t="s">
        <v>22224</v>
      </c>
      <c r="B23" s="5">
        <v>726</v>
      </c>
      <c r="C23" s="5">
        <v>6963</v>
      </c>
      <c r="D23" s="86">
        <v>9.59</v>
      </c>
      <c r="E23" s="86">
        <v>-21.78</v>
      </c>
      <c r="F23" s="86">
        <v>3</v>
      </c>
    </row>
    <row r="24" spans="1:6" x14ac:dyDescent="0.25">
      <c r="A24" s="86" t="s">
        <v>22225</v>
      </c>
      <c r="B24" s="5">
        <v>1467</v>
      </c>
      <c r="C24" s="5">
        <v>7532</v>
      </c>
      <c r="D24" s="86">
        <v>5.13</v>
      </c>
      <c r="E24" s="86">
        <v>-24.78</v>
      </c>
      <c r="F24" s="86">
        <v>18</v>
      </c>
    </row>
    <row r="25" spans="1:6" x14ac:dyDescent="0.25">
      <c r="A25" s="86" t="s">
        <v>22226</v>
      </c>
      <c r="B25" s="5">
        <v>215</v>
      </c>
      <c r="C25" s="5">
        <v>872</v>
      </c>
      <c r="D25" s="86">
        <v>4.0599999999999996</v>
      </c>
      <c r="E25" s="86">
        <v>-38.200000000000003</v>
      </c>
      <c r="F25" s="86">
        <v>0</v>
      </c>
    </row>
    <row r="26" spans="1:6" x14ac:dyDescent="0.25">
      <c r="A26" s="86" t="s">
        <v>22227</v>
      </c>
      <c r="B26" s="5">
        <v>298</v>
      </c>
      <c r="C26" s="5">
        <v>1380</v>
      </c>
      <c r="D26" s="86">
        <v>4.63</v>
      </c>
      <c r="E26" s="86">
        <v>-43.81</v>
      </c>
      <c r="F26" s="86">
        <v>0</v>
      </c>
    </row>
    <row r="27" spans="1:6" x14ac:dyDescent="0.25">
      <c r="A27" s="19" t="s">
        <v>522</v>
      </c>
      <c r="B27" s="13">
        <v>16880</v>
      </c>
      <c r="C27" s="13">
        <v>285708</v>
      </c>
      <c r="D27" s="19">
        <v>16.93</v>
      </c>
      <c r="E27" s="19">
        <v>39.229999999999997</v>
      </c>
      <c r="F27" s="19">
        <v>426</v>
      </c>
    </row>
    <row r="28" spans="1:6" x14ac:dyDescent="0.25">
      <c r="C28" s="842"/>
    </row>
  </sheetData>
  <mergeCells count="1">
    <mergeCell ref="A1:F1"/>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topLeftCell="A13" workbookViewId="0">
      <selection activeCell="H8" sqref="H8"/>
    </sheetView>
  </sheetViews>
  <sheetFormatPr defaultRowHeight="15" x14ac:dyDescent="0.25"/>
  <cols>
    <col min="1" max="1" width="6" customWidth="1"/>
    <col min="2" max="2" width="14.85546875" customWidth="1"/>
    <col min="3" max="3" width="15.28515625" customWidth="1"/>
    <col min="4" max="4" width="35.5703125" customWidth="1"/>
    <col min="5" max="5" width="18" customWidth="1"/>
    <col min="6" max="6" width="10.42578125" customWidth="1"/>
  </cols>
  <sheetData>
    <row r="1" spans="1:6" ht="42" customHeight="1" x14ac:dyDescent="0.25">
      <c r="A1" s="1093" t="s">
        <v>22473</v>
      </c>
      <c r="B1" s="1093"/>
      <c r="C1" s="1093"/>
      <c r="D1" s="1093"/>
      <c r="E1" s="1093"/>
      <c r="F1" s="1093"/>
    </row>
    <row r="2" spans="1:6" x14ac:dyDescent="0.25">
      <c r="A2" s="961" t="s">
        <v>22474</v>
      </c>
    </row>
    <row r="4" spans="1:6" ht="47.25" customHeight="1" x14ac:dyDescent="0.25">
      <c r="A4" s="872"/>
      <c r="B4" s="873" t="s">
        <v>22214</v>
      </c>
      <c r="C4" s="873" t="s">
        <v>22215</v>
      </c>
      <c r="D4" s="873" t="s">
        <v>183</v>
      </c>
      <c r="E4" s="879" t="s">
        <v>22216</v>
      </c>
      <c r="F4" s="879" t="s">
        <v>22217</v>
      </c>
    </row>
    <row r="5" spans="1:6" x14ac:dyDescent="0.25">
      <c r="A5" s="874">
        <v>1</v>
      </c>
      <c r="B5" s="875" t="s">
        <v>22021</v>
      </c>
      <c r="C5" s="875" t="s">
        <v>22022</v>
      </c>
      <c r="D5" s="875" t="s">
        <v>22208</v>
      </c>
      <c r="E5" s="876" t="s">
        <v>22119</v>
      </c>
      <c r="F5" s="877"/>
    </row>
    <row r="6" spans="1:6" x14ac:dyDescent="0.25">
      <c r="A6" s="874">
        <v>2</v>
      </c>
      <c r="B6" s="875" t="s">
        <v>22023</v>
      </c>
      <c r="C6" s="875" t="s">
        <v>22024</v>
      </c>
      <c r="D6" s="875" t="s">
        <v>22208</v>
      </c>
      <c r="E6" s="876" t="s">
        <v>22119</v>
      </c>
      <c r="F6" s="877"/>
    </row>
    <row r="7" spans="1:6" x14ac:dyDescent="0.25">
      <c r="A7" s="874">
        <v>3</v>
      </c>
      <c r="B7" s="875" t="s">
        <v>22025</v>
      </c>
      <c r="C7" s="875" t="s">
        <v>22026</v>
      </c>
      <c r="D7" s="875" t="s">
        <v>22211</v>
      </c>
      <c r="E7" s="876" t="s">
        <v>22119</v>
      </c>
      <c r="F7" s="877"/>
    </row>
    <row r="8" spans="1:6" x14ac:dyDescent="0.25">
      <c r="A8" s="874">
        <v>4</v>
      </c>
      <c r="B8" s="875" t="s">
        <v>22027</v>
      </c>
      <c r="C8" s="875" t="s">
        <v>22028</v>
      </c>
      <c r="D8" s="875" t="s">
        <v>22208</v>
      </c>
      <c r="E8" s="876" t="s">
        <v>22119</v>
      </c>
      <c r="F8" s="877"/>
    </row>
    <row r="9" spans="1:6" ht="60" x14ac:dyDescent="0.25">
      <c r="A9" s="874">
        <v>5</v>
      </c>
      <c r="B9" s="875" t="s">
        <v>22029</v>
      </c>
      <c r="C9" s="875" t="s">
        <v>22030</v>
      </c>
      <c r="D9" s="875" t="s">
        <v>22208</v>
      </c>
      <c r="E9" s="876" t="s">
        <v>22228</v>
      </c>
      <c r="F9" s="877"/>
    </row>
    <row r="10" spans="1:6" ht="30" x14ac:dyDescent="0.25">
      <c r="A10" s="874">
        <v>6</v>
      </c>
      <c r="B10" s="875" t="s">
        <v>22031</v>
      </c>
      <c r="C10" s="875" t="s">
        <v>22032</v>
      </c>
      <c r="D10" s="875" t="s">
        <v>22209</v>
      </c>
      <c r="E10" s="876" t="s">
        <v>22119</v>
      </c>
      <c r="F10" s="876" t="s">
        <v>22229</v>
      </c>
    </row>
    <row r="11" spans="1:6" ht="60" x14ac:dyDescent="0.25">
      <c r="A11" s="874">
        <v>7</v>
      </c>
      <c r="B11" s="875" t="s">
        <v>22033</v>
      </c>
      <c r="C11" s="875" t="s">
        <v>22034</v>
      </c>
      <c r="D11" s="875" t="s">
        <v>22210</v>
      </c>
      <c r="E11" s="876" t="s">
        <v>22228</v>
      </c>
      <c r="F11" s="877"/>
    </row>
    <row r="12" spans="1:6" ht="60" x14ac:dyDescent="0.25">
      <c r="A12" s="874">
        <v>8</v>
      </c>
      <c r="B12" s="875" t="s">
        <v>22035</v>
      </c>
      <c r="C12" s="875" t="s">
        <v>22036</v>
      </c>
      <c r="D12" s="875" t="s">
        <v>22208</v>
      </c>
      <c r="E12" s="876" t="s">
        <v>22228</v>
      </c>
      <c r="F12" s="877"/>
    </row>
    <row r="13" spans="1:6" x14ac:dyDescent="0.25">
      <c r="A13" s="874">
        <v>9</v>
      </c>
      <c r="B13" s="875" t="s">
        <v>22037</v>
      </c>
      <c r="C13" s="875" t="s">
        <v>22038</v>
      </c>
      <c r="D13" s="875" t="s">
        <v>22212</v>
      </c>
      <c r="E13" s="876" t="s">
        <v>22119</v>
      </c>
      <c r="F13" s="876"/>
    </row>
    <row r="14" spans="1:6" x14ac:dyDescent="0.25">
      <c r="A14" s="874">
        <v>10</v>
      </c>
      <c r="B14" s="875" t="s">
        <v>22039</v>
      </c>
      <c r="C14" s="875" t="s">
        <v>22040</v>
      </c>
      <c r="D14" s="875" t="s">
        <v>22211</v>
      </c>
      <c r="E14" s="876" t="s">
        <v>22119</v>
      </c>
      <c r="F14" s="877"/>
    </row>
    <row r="15" spans="1:6" x14ac:dyDescent="0.25">
      <c r="A15" s="874">
        <v>11</v>
      </c>
      <c r="B15" s="875" t="s">
        <v>22041</v>
      </c>
      <c r="C15" s="875" t="s">
        <v>22042</v>
      </c>
      <c r="D15" s="875" t="s">
        <v>22211</v>
      </c>
      <c r="E15" s="876" t="s">
        <v>22119</v>
      </c>
      <c r="F15" s="877"/>
    </row>
    <row r="16" spans="1:6" x14ac:dyDescent="0.25">
      <c r="A16" s="874">
        <v>12</v>
      </c>
      <c r="B16" s="875" t="s">
        <v>22043</v>
      </c>
      <c r="C16" s="875" t="s">
        <v>22044</v>
      </c>
      <c r="D16" s="875" t="s">
        <v>22208</v>
      </c>
      <c r="E16" s="876" t="s">
        <v>22119</v>
      </c>
      <c r="F16" s="877"/>
    </row>
    <row r="17" spans="1:6" ht="45" x14ac:dyDescent="0.25">
      <c r="A17" s="874">
        <v>13</v>
      </c>
      <c r="B17" s="875" t="s">
        <v>22045</v>
      </c>
      <c r="C17" s="875" t="s">
        <v>22046</v>
      </c>
      <c r="D17" s="875" t="s">
        <v>22212</v>
      </c>
      <c r="E17" s="876" t="s">
        <v>22122</v>
      </c>
      <c r="F17" s="877"/>
    </row>
    <row r="18" spans="1:6" ht="45" x14ac:dyDescent="0.25">
      <c r="A18" s="874">
        <v>14</v>
      </c>
      <c r="B18" s="875" t="s">
        <v>22047</v>
      </c>
      <c r="C18" s="875" t="s">
        <v>22048</v>
      </c>
      <c r="D18" s="875" t="s">
        <v>22211</v>
      </c>
      <c r="E18" s="878" t="s">
        <v>22230</v>
      </c>
      <c r="F18" s="876" t="s">
        <v>22119</v>
      </c>
    </row>
    <row r="19" spans="1:6" x14ac:dyDescent="0.25">
      <c r="A19" s="874">
        <v>15</v>
      </c>
      <c r="B19" s="875" t="s">
        <v>22049</v>
      </c>
      <c r="C19" s="875" t="s">
        <v>22050</v>
      </c>
      <c r="D19" s="875" t="s">
        <v>22208</v>
      </c>
      <c r="E19" s="876" t="s">
        <v>22119</v>
      </c>
      <c r="F19" s="877"/>
    </row>
    <row r="20" spans="1:6" x14ac:dyDescent="0.25">
      <c r="A20" s="874">
        <v>16</v>
      </c>
      <c r="B20" s="875" t="s">
        <v>22051</v>
      </c>
      <c r="C20" s="875" t="s">
        <v>22052</v>
      </c>
      <c r="D20" s="875" t="s">
        <v>22212</v>
      </c>
      <c r="E20" s="876" t="s">
        <v>22119</v>
      </c>
      <c r="F20" s="877"/>
    </row>
    <row r="21" spans="1:6" x14ac:dyDescent="0.25">
      <c r="A21" s="874">
        <v>17</v>
      </c>
      <c r="B21" s="875" t="s">
        <v>22053</v>
      </c>
      <c r="C21" s="875" t="s">
        <v>22054</v>
      </c>
      <c r="D21" s="875" t="s">
        <v>22213</v>
      </c>
      <c r="E21" s="876" t="s">
        <v>22119</v>
      </c>
      <c r="F21" s="877"/>
    </row>
  </sheetData>
  <mergeCells count="1">
    <mergeCell ref="A1:F1"/>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7"/>
  <sheetViews>
    <sheetView zoomScale="80" zoomScaleNormal="80" workbookViewId="0">
      <selection activeCell="O28" sqref="O28"/>
    </sheetView>
  </sheetViews>
  <sheetFormatPr defaultColWidth="11.42578125" defaultRowHeight="12" outlineLevelCol="1" x14ac:dyDescent="0.2"/>
  <cols>
    <col min="1" max="4" width="13.28515625" style="34" customWidth="1"/>
    <col min="5" max="5" width="13.5703125" style="34" customWidth="1"/>
    <col min="6" max="9" width="11.42578125" style="34"/>
    <col min="10" max="10" width="4.140625" style="34" customWidth="1"/>
    <col min="11" max="11" width="21.7109375" style="34" customWidth="1"/>
    <col min="12" max="12" width="13.28515625" style="34" customWidth="1" outlineLevel="1"/>
    <col min="13" max="13" width="14.85546875" style="34" customWidth="1" outlineLevel="1"/>
    <col min="14" max="14" width="13.42578125" style="33" customWidth="1" outlineLevel="1"/>
    <col min="15" max="15" width="11.42578125" style="34" customWidth="1" outlineLevel="1"/>
    <col min="16" max="16" width="14.28515625" style="33" customWidth="1"/>
    <col min="17" max="17" width="16.7109375" style="33" bestFit="1" customWidth="1"/>
    <col min="18" max="16384" width="11.42578125" style="34"/>
  </cols>
  <sheetData>
    <row r="1" spans="1:22" x14ac:dyDescent="0.2">
      <c r="B1" s="43" t="s">
        <v>364</v>
      </c>
      <c r="K1" s="150" t="s">
        <v>365</v>
      </c>
      <c r="L1" s="43" t="s">
        <v>251</v>
      </c>
    </row>
    <row r="2" spans="1:22" x14ac:dyDescent="0.2">
      <c r="B2" s="43" t="s">
        <v>366</v>
      </c>
      <c r="K2" s="150"/>
      <c r="L2" s="43" t="s">
        <v>248</v>
      </c>
    </row>
    <row r="3" spans="1:22" x14ac:dyDescent="0.2">
      <c r="B3" s="34" t="s">
        <v>367</v>
      </c>
    </row>
    <row r="5" spans="1:22" ht="90" x14ac:dyDescent="0.25">
      <c r="A5" s="100" t="s">
        <v>156</v>
      </c>
      <c r="B5" s="100" t="s">
        <v>9</v>
      </c>
      <c r="C5" s="149" t="s">
        <v>344</v>
      </c>
      <c r="D5" s="149" t="s">
        <v>345</v>
      </c>
      <c r="E5" s="149" t="s">
        <v>346</v>
      </c>
      <c r="F5" s="149" t="s">
        <v>347</v>
      </c>
      <c r="L5" s="64"/>
      <c r="M5" s="107" t="s">
        <v>173</v>
      </c>
      <c r="N5" s="107" t="s">
        <v>174</v>
      </c>
      <c r="O5" s="33"/>
      <c r="P5" s="34"/>
      <c r="Q5" s="34"/>
    </row>
    <row r="6" spans="1:22" ht="105" x14ac:dyDescent="0.25">
      <c r="A6" s="100" t="s">
        <v>156</v>
      </c>
      <c r="B6" s="105" t="s">
        <v>9</v>
      </c>
      <c r="C6" s="152" t="s">
        <v>360</v>
      </c>
      <c r="D6" s="114" t="s">
        <v>361</v>
      </c>
      <c r="E6" s="114" t="s">
        <v>363</v>
      </c>
      <c r="F6" s="114" t="s">
        <v>362</v>
      </c>
      <c r="G6" s="40"/>
      <c r="H6" s="40"/>
      <c r="I6" s="40"/>
      <c r="J6" s="40"/>
      <c r="L6" s="64"/>
      <c r="M6" s="64" t="s">
        <v>179</v>
      </c>
      <c r="N6" s="64" t="s">
        <v>180</v>
      </c>
      <c r="O6" s="36"/>
      <c r="P6" s="34"/>
      <c r="Q6" s="34"/>
    </row>
    <row r="7" spans="1:22" ht="15" x14ac:dyDescent="0.25">
      <c r="A7" s="100" t="s">
        <v>131</v>
      </c>
      <c r="B7" s="105" t="str">
        <f>VLOOKUP(A7,[2]riigid!$A:$B,2,FALSE)</f>
        <v>Šveits</v>
      </c>
      <c r="C7" s="131">
        <v>24</v>
      </c>
      <c r="D7" s="110">
        <v>15.3</v>
      </c>
      <c r="E7" s="131">
        <v>3663</v>
      </c>
      <c r="F7" s="151">
        <v>15.3</v>
      </c>
      <c r="G7" s="40"/>
      <c r="H7" s="40"/>
      <c r="I7" s="40"/>
      <c r="J7" s="40"/>
      <c r="L7" s="100" t="s">
        <v>127</v>
      </c>
      <c r="M7" s="108">
        <v>19.757999999999999</v>
      </c>
      <c r="N7" s="108">
        <v>19.597999999999999</v>
      </c>
      <c r="P7" s="34"/>
      <c r="Q7" s="34"/>
    </row>
    <row r="8" spans="1:22" ht="15" x14ac:dyDescent="0.25">
      <c r="A8" s="100" t="s">
        <v>122</v>
      </c>
      <c r="B8" s="105" t="str">
        <f>VLOOKUP(A8,[2]riigid!$A:$B,2,FALSE)</f>
        <v>Holland</v>
      </c>
      <c r="C8" s="131">
        <v>35</v>
      </c>
      <c r="D8" s="110">
        <v>14.8</v>
      </c>
      <c r="E8" s="131">
        <v>5177</v>
      </c>
      <c r="F8" s="151">
        <v>15.3</v>
      </c>
      <c r="G8" s="40"/>
      <c r="H8" s="40"/>
      <c r="I8" s="40"/>
      <c r="J8" s="40"/>
      <c r="L8" s="100" t="s">
        <v>27</v>
      </c>
      <c r="M8" s="108">
        <v>19.723999999999997</v>
      </c>
      <c r="N8" s="108">
        <v>19.130000000000003</v>
      </c>
      <c r="P8" s="34"/>
      <c r="Q8" s="38"/>
      <c r="R8" s="38"/>
      <c r="S8" s="38"/>
      <c r="T8" s="38"/>
      <c r="U8" s="38"/>
      <c r="V8" s="38"/>
    </row>
    <row r="9" spans="1:22" ht="15" x14ac:dyDescent="0.25">
      <c r="A9" s="100" t="s">
        <v>121</v>
      </c>
      <c r="B9" s="105" t="str">
        <f>VLOOKUP(A9,[2]riigid!$A:$B,2,FALSE)</f>
        <v>Luksemburg</v>
      </c>
      <c r="C9" s="131">
        <v>0.9</v>
      </c>
      <c r="D9" s="110">
        <v>14.6</v>
      </c>
      <c r="E9" s="131">
        <v>130</v>
      </c>
      <c r="F9" s="151">
        <v>5.6</v>
      </c>
      <c r="G9" s="40"/>
      <c r="H9" s="40"/>
      <c r="I9" s="40"/>
      <c r="J9" s="40"/>
      <c r="L9" s="100" t="s">
        <v>17</v>
      </c>
      <c r="M9" s="108">
        <v>19.309999999999999</v>
      </c>
      <c r="N9" s="108">
        <v>18.564</v>
      </c>
      <c r="P9" s="34"/>
      <c r="Q9" s="38"/>
      <c r="R9" s="38"/>
      <c r="S9" s="38"/>
      <c r="T9" s="38"/>
      <c r="U9" s="38"/>
      <c r="V9" s="38"/>
    </row>
    <row r="10" spans="1:22" ht="15" x14ac:dyDescent="0.25">
      <c r="A10" s="100" t="s">
        <v>109</v>
      </c>
      <c r="B10" s="105" t="str">
        <f>VLOOKUP(A10,[2]riigid!$A:$B,2,FALSE)</f>
        <v>Taani</v>
      </c>
      <c r="C10" s="131">
        <v>15.5</v>
      </c>
      <c r="D10" s="110">
        <v>14.2</v>
      </c>
      <c r="E10" s="131">
        <v>2190</v>
      </c>
      <c r="F10" s="151">
        <v>14.1</v>
      </c>
      <c r="G10" s="40"/>
      <c r="H10" s="40"/>
      <c r="I10" s="40"/>
      <c r="J10" s="40"/>
      <c r="L10" s="100" t="s">
        <v>29</v>
      </c>
      <c r="M10" s="108">
        <v>17.962</v>
      </c>
      <c r="N10" s="108">
        <v>18.014000000000003</v>
      </c>
      <c r="P10" s="34"/>
      <c r="Q10" s="38"/>
      <c r="R10" s="38"/>
      <c r="S10" s="38"/>
      <c r="T10" s="38"/>
      <c r="U10" s="38"/>
      <c r="V10" s="38"/>
    </row>
    <row r="11" spans="1:22" ht="15" x14ac:dyDescent="0.25">
      <c r="A11" s="100" t="s">
        <v>134</v>
      </c>
      <c r="B11" s="105" t="str">
        <f>VLOOKUP(A11,[2]riigid!$A:$B,2,FALSE)</f>
        <v>USA</v>
      </c>
      <c r="C11" s="131">
        <v>498.8</v>
      </c>
      <c r="D11" s="110">
        <v>13.9</v>
      </c>
      <c r="E11" s="131">
        <v>69419</v>
      </c>
      <c r="F11" s="151">
        <v>14.8</v>
      </c>
      <c r="G11" s="40"/>
      <c r="H11" s="40"/>
      <c r="I11" s="40"/>
      <c r="J11" s="40"/>
      <c r="L11" s="100" t="s">
        <v>21</v>
      </c>
      <c r="M11" s="108">
        <v>16.806000000000001</v>
      </c>
      <c r="N11" s="108">
        <v>16.663999999999998</v>
      </c>
      <c r="P11" s="34"/>
      <c r="Q11" s="38"/>
      <c r="R11" s="38"/>
      <c r="S11" s="38"/>
      <c r="T11" s="38"/>
      <c r="U11" s="38"/>
      <c r="V11" s="38"/>
    </row>
    <row r="12" spans="1:22" ht="15" x14ac:dyDescent="0.25">
      <c r="A12" s="100" t="s">
        <v>133</v>
      </c>
      <c r="B12" s="105" t="str">
        <f>VLOOKUP(A12,[2]riigid!$A:$B,2,FALSE)</f>
        <v>Suurbritannia</v>
      </c>
      <c r="C12" s="131">
        <v>124</v>
      </c>
      <c r="D12" s="110">
        <v>13.6</v>
      </c>
      <c r="E12" s="131">
        <v>16823</v>
      </c>
      <c r="F12" s="151">
        <v>13.4</v>
      </c>
      <c r="G12" s="40"/>
      <c r="H12" s="40"/>
      <c r="I12" s="40"/>
      <c r="J12" s="40"/>
      <c r="L12" s="100" t="s">
        <v>16</v>
      </c>
      <c r="M12" s="108">
        <v>16.994</v>
      </c>
      <c r="N12" s="108">
        <v>16.457999999999998</v>
      </c>
      <c r="P12" s="34"/>
      <c r="Q12" s="38"/>
      <c r="R12" s="38"/>
      <c r="S12" s="38"/>
      <c r="T12" s="38"/>
      <c r="U12" s="38"/>
      <c r="V12" s="38"/>
    </row>
    <row r="13" spans="1:22" ht="15" x14ac:dyDescent="0.25">
      <c r="A13" s="100" t="s">
        <v>105</v>
      </c>
      <c r="B13" s="105" t="str">
        <f>VLOOKUP(A13,[2]riigid!$A:$B,2,FALSE)</f>
        <v>Belgia</v>
      </c>
      <c r="C13" s="131">
        <v>18.7</v>
      </c>
      <c r="D13" s="110">
        <v>13.3</v>
      </c>
      <c r="E13" s="131">
        <v>2483</v>
      </c>
      <c r="F13" s="151">
        <v>12.4</v>
      </c>
      <c r="G13" s="40"/>
      <c r="H13" s="40"/>
      <c r="I13" s="40"/>
      <c r="J13" s="40"/>
      <c r="L13" s="100" t="s">
        <v>31</v>
      </c>
      <c r="M13" s="108">
        <v>16.740000000000002</v>
      </c>
      <c r="N13" s="108">
        <v>15.854000000000003</v>
      </c>
      <c r="P13" s="34"/>
      <c r="Q13" s="38"/>
      <c r="R13" s="38"/>
      <c r="S13" s="38"/>
      <c r="T13" s="38"/>
      <c r="U13" s="38"/>
      <c r="V13" s="38"/>
    </row>
    <row r="14" spans="1:22" ht="15" x14ac:dyDescent="0.25">
      <c r="A14" s="100" t="s">
        <v>119</v>
      </c>
      <c r="B14" s="105" t="str">
        <f>VLOOKUP(A14,[2]riigid!$A:$B,2,FALSE)</f>
        <v>Itaalia</v>
      </c>
      <c r="C14" s="131">
        <v>77.7</v>
      </c>
      <c r="D14" s="110">
        <v>12.8</v>
      </c>
      <c r="E14" s="131">
        <v>9925</v>
      </c>
      <c r="F14" s="151">
        <v>10.4</v>
      </c>
      <c r="G14" s="40"/>
      <c r="H14" s="40"/>
      <c r="I14" s="40"/>
      <c r="J14" s="40"/>
      <c r="L14" s="100" t="s">
        <v>38</v>
      </c>
      <c r="M14" s="108">
        <v>13.752000000000001</v>
      </c>
      <c r="N14" s="108">
        <v>15.651999999999997</v>
      </c>
      <c r="P14" s="34"/>
      <c r="Q14" s="38"/>
      <c r="R14" s="38"/>
      <c r="S14" s="38"/>
      <c r="T14" s="38"/>
      <c r="U14" s="38"/>
      <c r="V14" s="38"/>
    </row>
    <row r="15" spans="1:22" ht="15" x14ac:dyDescent="0.25">
      <c r="A15" s="100" t="s">
        <v>157</v>
      </c>
      <c r="B15" s="105" t="s">
        <v>175</v>
      </c>
      <c r="C15" s="131">
        <v>62.2</v>
      </c>
      <c r="D15" s="110">
        <v>12.6</v>
      </c>
      <c r="E15" s="131">
        <v>7834</v>
      </c>
      <c r="F15" s="151">
        <v>11.4</v>
      </c>
      <c r="G15" s="40"/>
      <c r="H15" s="40"/>
      <c r="I15" s="40"/>
      <c r="J15" s="40"/>
      <c r="L15" s="100" t="s">
        <v>73</v>
      </c>
      <c r="M15" s="108">
        <v>17.444000000000003</v>
      </c>
      <c r="N15" s="108">
        <v>15.634</v>
      </c>
      <c r="P15" s="34"/>
      <c r="Q15" s="38"/>
      <c r="R15" s="38"/>
      <c r="S15" s="38"/>
      <c r="T15" s="38"/>
      <c r="U15" s="38"/>
      <c r="V15" s="38"/>
    </row>
    <row r="16" spans="1:22" ht="15" x14ac:dyDescent="0.25">
      <c r="A16" s="100" t="s">
        <v>130</v>
      </c>
      <c r="B16" s="105" t="str">
        <f>VLOOKUP(A16,[2]riigid!$A:$B,2,FALSE)</f>
        <v>Rootsi</v>
      </c>
      <c r="C16" s="131">
        <v>22.9</v>
      </c>
      <c r="D16" s="110">
        <v>12.5</v>
      </c>
      <c r="E16" s="131">
        <v>2859</v>
      </c>
      <c r="F16" s="151">
        <v>12.6</v>
      </c>
      <c r="G16" s="40"/>
      <c r="H16" s="40"/>
      <c r="I16" s="40"/>
      <c r="J16" s="40"/>
      <c r="L16" s="100" t="s">
        <v>33</v>
      </c>
      <c r="M16" s="108">
        <v>15.106</v>
      </c>
      <c r="N16" s="108">
        <v>15.37</v>
      </c>
      <c r="P16" s="34"/>
      <c r="Q16" s="38"/>
      <c r="R16" s="38"/>
      <c r="S16" s="38"/>
      <c r="T16" s="38"/>
      <c r="U16" s="38"/>
      <c r="V16" s="38"/>
    </row>
    <row r="17" spans="1:22" ht="15" x14ac:dyDescent="0.25">
      <c r="A17" s="100" t="s">
        <v>113</v>
      </c>
      <c r="B17" s="105" t="str">
        <f>VLOOKUP(A17,[2]riigid!$A:$B,2,FALSE)</f>
        <v>Saksamaa</v>
      </c>
      <c r="C17" s="131">
        <v>112.8</v>
      </c>
      <c r="D17" s="110">
        <v>12.1</v>
      </c>
      <c r="E17" s="131">
        <v>13593</v>
      </c>
      <c r="F17" s="151">
        <v>10.8</v>
      </c>
      <c r="G17" s="40"/>
      <c r="H17" s="40"/>
      <c r="I17" s="40"/>
      <c r="J17" s="40"/>
      <c r="L17" s="100" t="s">
        <v>19</v>
      </c>
      <c r="M17" s="108">
        <v>15.288</v>
      </c>
      <c r="N17" s="108">
        <v>15.36</v>
      </c>
      <c r="P17" s="34"/>
      <c r="Q17" s="38"/>
      <c r="R17" s="38"/>
      <c r="S17" s="38"/>
      <c r="T17" s="38"/>
      <c r="U17" s="38"/>
      <c r="V17" s="38"/>
    </row>
    <row r="18" spans="1:22" ht="15" x14ac:dyDescent="0.25">
      <c r="A18" s="100" t="s">
        <v>106</v>
      </c>
      <c r="B18" s="105" t="str">
        <f>VLOOKUP(A18,[2]riigid!$A:$B,2,FALSE)</f>
        <v>Kanada</v>
      </c>
      <c r="C18" s="131">
        <v>67.900000000000006</v>
      </c>
      <c r="D18" s="110">
        <v>11.5</v>
      </c>
      <c r="E18" s="131">
        <v>7824</v>
      </c>
      <c r="F18" s="151">
        <v>12.4</v>
      </c>
      <c r="G18" s="40"/>
      <c r="H18" s="40"/>
      <c r="I18" s="40"/>
      <c r="J18" s="40"/>
      <c r="L18" s="100" t="s">
        <v>15</v>
      </c>
      <c r="M18" s="108">
        <v>15.902000000000001</v>
      </c>
      <c r="N18" s="108">
        <v>15.310000000000002</v>
      </c>
      <c r="P18" s="34"/>
      <c r="Q18" s="38"/>
      <c r="R18" s="38"/>
      <c r="S18" s="38"/>
      <c r="T18" s="38"/>
      <c r="U18" s="38"/>
      <c r="V18" s="38"/>
    </row>
    <row r="19" spans="1:22" ht="15" x14ac:dyDescent="0.25">
      <c r="A19" s="100" t="s">
        <v>111</v>
      </c>
      <c r="B19" s="105" t="str">
        <f>VLOOKUP(A19,[2]riigid!$A:$B,2,FALSE)</f>
        <v>Soome</v>
      </c>
      <c r="C19" s="131">
        <v>12.3</v>
      </c>
      <c r="D19" s="110">
        <v>11.4</v>
      </c>
      <c r="E19" s="131">
        <v>1399</v>
      </c>
      <c r="F19" s="151">
        <v>11.5</v>
      </c>
      <c r="G19" s="40"/>
      <c r="H19" s="40"/>
      <c r="I19" s="40"/>
      <c r="J19" s="40"/>
      <c r="L19" s="100" t="s">
        <v>175</v>
      </c>
      <c r="M19" s="108">
        <v>16.118000000000002</v>
      </c>
      <c r="N19" s="108">
        <v>15.219999999999999</v>
      </c>
      <c r="P19" s="34"/>
      <c r="Q19" s="38"/>
      <c r="R19" s="38"/>
      <c r="S19" s="38"/>
      <c r="T19" s="38"/>
      <c r="U19" s="38"/>
      <c r="V19" s="38"/>
    </row>
    <row r="20" spans="1:22" ht="15" x14ac:dyDescent="0.25">
      <c r="A20" s="100" t="s">
        <v>116</v>
      </c>
      <c r="B20" s="105" t="str">
        <f>VLOOKUP(A20,[2]riigid!$A:$B,2,FALSE)</f>
        <v>Island</v>
      </c>
      <c r="C20" s="131">
        <v>0.7</v>
      </c>
      <c r="D20" s="110">
        <v>11.4</v>
      </c>
      <c r="E20" s="131">
        <v>78</v>
      </c>
      <c r="F20" s="151">
        <v>13.1</v>
      </c>
      <c r="G20" s="40"/>
      <c r="H20" s="40"/>
      <c r="I20" s="40"/>
      <c r="J20" s="40"/>
      <c r="L20" s="100" t="s">
        <v>32</v>
      </c>
      <c r="M20" s="108">
        <v>16.572000000000003</v>
      </c>
      <c r="N20" s="108">
        <v>15.16</v>
      </c>
      <c r="P20" s="34"/>
      <c r="Q20" s="38"/>
      <c r="R20" s="38"/>
      <c r="S20" s="38"/>
      <c r="T20" s="38"/>
      <c r="U20" s="38"/>
      <c r="V20" s="38"/>
    </row>
    <row r="21" spans="1:22" ht="15" x14ac:dyDescent="0.25">
      <c r="A21" s="100" t="s">
        <v>19</v>
      </c>
      <c r="B21" s="105" t="str">
        <f>VLOOKUP(A21,[2]riigid!$A:$B,2,FALSE)</f>
        <v>Austria</v>
      </c>
      <c r="C21" s="131">
        <v>14.1</v>
      </c>
      <c r="D21" s="110">
        <v>11.2</v>
      </c>
      <c r="E21" s="131">
        <v>1574</v>
      </c>
      <c r="F21" s="151">
        <v>11.1</v>
      </c>
      <c r="G21" s="40"/>
      <c r="H21" s="40"/>
      <c r="I21" s="40"/>
      <c r="J21" s="40"/>
      <c r="L21" s="100" t="s">
        <v>30</v>
      </c>
      <c r="M21" s="108">
        <v>16.756</v>
      </c>
      <c r="N21" s="108">
        <v>15.057999999999998</v>
      </c>
      <c r="P21" s="34"/>
      <c r="Q21" s="38"/>
      <c r="R21" s="38"/>
      <c r="S21" s="38"/>
      <c r="T21" s="38"/>
      <c r="U21" s="38"/>
      <c r="V21" s="38"/>
    </row>
    <row r="22" spans="1:22" ht="15" x14ac:dyDescent="0.25">
      <c r="A22" s="100" t="s">
        <v>123</v>
      </c>
      <c r="B22" s="105" t="str">
        <f>VLOOKUP(A22,[2]riigid!$A:$B,2,FALSE)</f>
        <v>Norra</v>
      </c>
      <c r="C22" s="131">
        <v>11.9</v>
      </c>
      <c r="D22" s="110">
        <v>11.1</v>
      </c>
      <c r="E22" s="131">
        <v>1324</v>
      </c>
      <c r="F22" s="151">
        <v>12</v>
      </c>
      <c r="G22" s="40"/>
      <c r="H22" s="40"/>
      <c r="I22" s="40"/>
      <c r="J22" s="40"/>
      <c r="L22" s="100" t="s">
        <v>20</v>
      </c>
      <c r="M22" s="108">
        <v>14.102</v>
      </c>
      <c r="N22" s="108">
        <v>14.402000000000001</v>
      </c>
      <c r="P22" s="34"/>
      <c r="Q22" s="38"/>
      <c r="R22" s="38"/>
      <c r="S22" s="38"/>
      <c r="T22" s="38"/>
      <c r="U22" s="38"/>
      <c r="V22" s="38"/>
    </row>
    <row r="23" spans="1:22" ht="15" x14ac:dyDescent="0.25">
      <c r="A23" s="100" t="s">
        <v>117</v>
      </c>
      <c r="B23" s="105" t="str">
        <f>VLOOKUP(A23,[2]riigid!$A:$B,2,FALSE)</f>
        <v>Iirimaa</v>
      </c>
      <c r="C23" s="131">
        <v>8</v>
      </c>
      <c r="D23" s="110">
        <v>11.1</v>
      </c>
      <c r="E23" s="131">
        <v>886</v>
      </c>
      <c r="F23" s="151">
        <v>11.1</v>
      </c>
      <c r="G23" s="40"/>
      <c r="H23" s="40"/>
      <c r="I23" s="40"/>
      <c r="J23" s="40"/>
      <c r="L23" s="100" t="s">
        <v>13</v>
      </c>
      <c r="M23" s="108">
        <v>15.11</v>
      </c>
      <c r="N23" s="108">
        <v>14.166</v>
      </c>
      <c r="P23" s="34"/>
      <c r="Q23" s="38"/>
      <c r="R23" s="38"/>
      <c r="S23" s="38"/>
      <c r="T23" s="38"/>
      <c r="U23" s="38"/>
      <c r="V23" s="38"/>
    </row>
    <row r="24" spans="1:22" ht="15" x14ac:dyDescent="0.25">
      <c r="A24" s="105" t="s">
        <v>110</v>
      </c>
      <c r="B24" s="550" t="str">
        <f>VLOOKUP(A24,[2]riigid!$A:$B,2,FALSE)</f>
        <v>Eesti</v>
      </c>
      <c r="C24" s="551">
        <v>1.8</v>
      </c>
      <c r="D24" s="552">
        <v>10.3</v>
      </c>
      <c r="E24" s="551">
        <v>186</v>
      </c>
      <c r="F24" s="553">
        <v>7.5</v>
      </c>
      <c r="G24" s="40"/>
      <c r="H24" s="40"/>
      <c r="I24" s="40"/>
      <c r="J24" s="40"/>
      <c r="L24" s="105" t="s">
        <v>34</v>
      </c>
      <c r="M24" s="129">
        <v>12.24</v>
      </c>
      <c r="N24" s="129">
        <v>13.513999999999999</v>
      </c>
      <c r="P24" s="34"/>
      <c r="Q24" s="38"/>
      <c r="R24" s="38"/>
      <c r="S24" s="38"/>
      <c r="T24" s="38"/>
      <c r="U24" s="38"/>
      <c r="V24" s="38"/>
    </row>
    <row r="25" spans="1:22" ht="15" x14ac:dyDescent="0.25">
      <c r="A25" s="100" t="s">
        <v>112</v>
      </c>
      <c r="B25" s="105" t="str">
        <f>VLOOKUP(A25,[2]riigid!$A:$B,2,FALSE)</f>
        <v>Prantsusmaa</v>
      </c>
      <c r="C25" s="131">
        <v>77</v>
      </c>
      <c r="D25" s="110">
        <v>10.3</v>
      </c>
      <c r="E25" s="131">
        <v>7920</v>
      </c>
      <c r="F25" s="151">
        <v>10.4</v>
      </c>
      <c r="G25" s="40"/>
      <c r="H25" s="40"/>
      <c r="I25" s="40"/>
      <c r="J25" s="40"/>
      <c r="L25" s="100" t="s">
        <v>36</v>
      </c>
      <c r="M25" s="108">
        <v>13.473999999999998</v>
      </c>
      <c r="N25" s="108">
        <v>13.388</v>
      </c>
      <c r="P25" s="34"/>
      <c r="Q25" s="38"/>
      <c r="R25" s="38"/>
      <c r="S25" s="38"/>
      <c r="T25" s="38"/>
      <c r="U25" s="38"/>
      <c r="V25" s="38"/>
    </row>
    <row r="26" spans="1:22" ht="15" x14ac:dyDescent="0.25">
      <c r="A26" s="100" t="s">
        <v>118</v>
      </c>
      <c r="B26" s="105" t="str">
        <f>VLOOKUP(A26,[2]riigid!$A:$B,2,FALSE)</f>
        <v>Iisrael</v>
      </c>
      <c r="C26" s="131">
        <v>13.3</v>
      </c>
      <c r="D26" s="110">
        <v>10.1</v>
      </c>
      <c r="E26" s="131">
        <v>1350</v>
      </c>
      <c r="F26" s="151">
        <v>11.2</v>
      </c>
      <c r="G26" s="40"/>
      <c r="H26" s="40"/>
      <c r="I26" s="40"/>
      <c r="J26" s="40"/>
      <c r="L26" s="100" t="s">
        <v>23</v>
      </c>
      <c r="M26" s="108">
        <v>13.430000000000001</v>
      </c>
      <c r="N26" s="108">
        <v>13.136000000000001</v>
      </c>
      <c r="P26" s="34"/>
      <c r="Q26" s="38"/>
      <c r="R26" s="38"/>
      <c r="S26" s="38"/>
      <c r="T26" s="38"/>
      <c r="U26" s="38"/>
      <c r="V26" s="38"/>
    </row>
    <row r="27" spans="1:22" ht="15" x14ac:dyDescent="0.25">
      <c r="A27" s="100" t="s">
        <v>159</v>
      </c>
      <c r="B27" s="105" t="s">
        <v>70</v>
      </c>
      <c r="C27" s="131">
        <v>9</v>
      </c>
      <c r="D27" s="110">
        <v>9.8000000000000007</v>
      </c>
      <c r="E27" s="131">
        <v>881</v>
      </c>
      <c r="F27" s="151">
        <v>9.6999999999999993</v>
      </c>
      <c r="G27" s="40"/>
      <c r="H27" s="40"/>
      <c r="I27" s="40"/>
      <c r="J27" s="40"/>
      <c r="L27" s="100" t="s">
        <v>37</v>
      </c>
      <c r="M27" s="108">
        <v>13.132</v>
      </c>
      <c r="N27" s="108">
        <v>12.175999999999998</v>
      </c>
      <c r="P27" s="34"/>
      <c r="Q27" s="38"/>
      <c r="R27" s="38"/>
      <c r="S27" s="38"/>
      <c r="T27" s="38"/>
      <c r="U27" s="38"/>
      <c r="V27" s="38"/>
    </row>
    <row r="28" spans="1:22" ht="15" x14ac:dyDescent="0.25">
      <c r="A28" s="100" t="s">
        <v>129</v>
      </c>
      <c r="B28" s="105" t="str">
        <f>VLOOKUP(A28,[2]riigid!$A:$B,2,FALSE)</f>
        <v>Hispaania</v>
      </c>
      <c r="C28" s="131">
        <v>62.1</v>
      </c>
      <c r="D28" s="110">
        <v>9.6</v>
      </c>
      <c r="E28" s="131">
        <v>5946</v>
      </c>
      <c r="F28" s="151">
        <v>8.9</v>
      </c>
      <c r="G28" s="40"/>
      <c r="H28" s="40"/>
      <c r="I28" s="40"/>
      <c r="J28" s="40"/>
      <c r="L28" s="100" t="s">
        <v>39</v>
      </c>
      <c r="M28" s="108">
        <v>12.181999999999999</v>
      </c>
      <c r="N28" s="108">
        <v>12.107999999999999</v>
      </c>
      <c r="P28" s="34"/>
      <c r="Q28" s="38"/>
      <c r="R28" s="38"/>
      <c r="S28" s="38"/>
      <c r="T28" s="38"/>
      <c r="U28" s="38"/>
      <c r="V28" s="38"/>
    </row>
    <row r="29" spans="1:22" ht="15" x14ac:dyDescent="0.25">
      <c r="A29" s="100" t="s">
        <v>37</v>
      </c>
      <c r="B29" s="105" t="str">
        <f>VLOOKUP(A29,[2]riigid!$A:$B,2,FALSE)</f>
        <v>Portugal</v>
      </c>
      <c r="C29" s="131">
        <v>16.3</v>
      </c>
      <c r="D29" s="110">
        <v>9.1999999999999993</v>
      </c>
      <c r="E29" s="131">
        <v>1495</v>
      </c>
      <c r="F29" s="151">
        <v>9.5</v>
      </c>
      <c r="G29" s="40"/>
      <c r="H29" s="40"/>
      <c r="I29" s="40"/>
      <c r="J29" s="40"/>
      <c r="L29" s="100" t="s">
        <v>44</v>
      </c>
      <c r="M29" s="108">
        <v>12.434000000000001</v>
      </c>
      <c r="N29" s="108">
        <v>12.074</v>
      </c>
      <c r="P29" s="34"/>
      <c r="Q29" s="38"/>
      <c r="R29" s="38"/>
      <c r="S29" s="38"/>
      <c r="T29" s="38"/>
      <c r="U29" s="38"/>
      <c r="V29" s="38"/>
    </row>
    <row r="30" spans="1:22" ht="15" x14ac:dyDescent="0.25">
      <c r="A30" s="100" t="s">
        <v>114</v>
      </c>
      <c r="B30" s="105" t="str">
        <f>VLOOKUP(A30,[2]riigid!$A:$B,2,FALSE)</f>
        <v>Kreeka</v>
      </c>
      <c r="C30" s="131">
        <v>12.6</v>
      </c>
      <c r="D30" s="110">
        <v>8.6999999999999993</v>
      </c>
      <c r="E30" s="131">
        <v>1096</v>
      </c>
      <c r="F30" s="151">
        <v>9.3000000000000007</v>
      </c>
      <c r="G30" s="40"/>
      <c r="H30" s="40"/>
      <c r="I30" s="40"/>
      <c r="J30" s="40"/>
      <c r="L30" s="100" t="s">
        <v>22</v>
      </c>
      <c r="M30" s="108">
        <v>10.197999999999999</v>
      </c>
      <c r="N30" s="108">
        <v>10.146000000000001</v>
      </c>
      <c r="P30" s="34"/>
      <c r="Q30" s="38"/>
      <c r="R30" s="38"/>
      <c r="S30" s="38"/>
      <c r="T30" s="38"/>
      <c r="U30" s="38"/>
      <c r="V30" s="38"/>
    </row>
    <row r="31" spans="1:22" ht="15" x14ac:dyDescent="0.25">
      <c r="A31" s="100" t="s">
        <v>193</v>
      </c>
      <c r="B31" s="105" t="str">
        <f>VLOOKUP(A31,[2]riigid!$A:$B,2,FALSE)</f>
        <v>Läti</v>
      </c>
      <c r="C31" s="131">
        <v>1.5</v>
      </c>
      <c r="D31" s="110">
        <v>8.6999999999999993</v>
      </c>
      <c r="E31" s="131">
        <v>130</v>
      </c>
      <c r="F31" s="151">
        <v>3.4</v>
      </c>
      <c r="G31" s="40"/>
      <c r="H31" s="40"/>
      <c r="I31" s="40"/>
      <c r="J31" s="40"/>
      <c r="L31" s="100" t="s">
        <v>35</v>
      </c>
      <c r="M31" s="108">
        <v>9.1320000000000014</v>
      </c>
      <c r="N31" s="108">
        <v>9.7140000000000022</v>
      </c>
      <c r="P31" s="34"/>
      <c r="Q31" s="38"/>
      <c r="R31" s="38"/>
      <c r="S31" s="38"/>
      <c r="T31" s="38"/>
      <c r="U31" s="38"/>
      <c r="V31" s="38"/>
    </row>
    <row r="32" spans="1:22" ht="15" x14ac:dyDescent="0.25">
      <c r="A32" s="100" t="s">
        <v>348</v>
      </c>
      <c r="B32" s="105" t="s">
        <v>69</v>
      </c>
      <c r="C32" s="131">
        <v>397.9</v>
      </c>
      <c r="D32" s="110">
        <v>7.6</v>
      </c>
      <c r="E32" s="131">
        <v>30273</v>
      </c>
      <c r="F32" s="151">
        <v>4.2</v>
      </c>
      <c r="G32" s="40"/>
      <c r="H32" s="40"/>
      <c r="I32" s="40"/>
      <c r="J32" s="40"/>
      <c r="L32" s="100" t="s">
        <v>12</v>
      </c>
      <c r="M32" s="108">
        <v>10.672000000000001</v>
      </c>
      <c r="N32" s="108">
        <v>9.6980000000000004</v>
      </c>
      <c r="P32" s="34"/>
      <c r="Q32" s="38"/>
      <c r="R32" s="38"/>
      <c r="S32" s="38"/>
      <c r="T32" s="38"/>
      <c r="U32" s="38"/>
      <c r="V32" s="38"/>
    </row>
    <row r="33" spans="1:23" ht="15" x14ac:dyDescent="0.25">
      <c r="A33" s="100" t="s">
        <v>12</v>
      </c>
      <c r="B33" s="105" t="str">
        <f>VLOOKUP(A33,[2]riigid!$A:$B,2,FALSE)</f>
        <v>Korea</v>
      </c>
      <c r="C33" s="131">
        <v>67.2</v>
      </c>
      <c r="D33" s="110">
        <v>7.4</v>
      </c>
      <c r="E33" s="131">
        <v>4969</v>
      </c>
      <c r="F33" s="151">
        <v>8.1</v>
      </c>
      <c r="G33" s="40"/>
      <c r="H33" s="40"/>
      <c r="I33" s="40"/>
      <c r="J33" s="40"/>
      <c r="L33" s="100" t="s">
        <v>26</v>
      </c>
      <c r="M33" s="108">
        <v>7.903999999999999</v>
      </c>
      <c r="N33" s="108">
        <v>8.8780000000000001</v>
      </c>
      <c r="P33" s="34"/>
      <c r="Q33" s="38"/>
      <c r="R33" s="38"/>
      <c r="S33" s="38"/>
      <c r="T33" s="38"/>
      <c r="U33" s="38"/>
      <c r="V33" s="38"/>
    </row>
    <row r="34" spans="1:23" ht="15" x14ac:dyDescent="0.25">
      <c r="A34" s="100" t="s">
        <v>166</v>
      </c>
      <c r="B34" s="105" t="str">
        <f>VLOOKUP(A34,[2]riigid!$A:$B,2,FALSE)</f>
        <v>Lõuna-Aafrika Vabariik</v>
      </c>
      <c r="C34" s="131">
        <v>13.2</v>
      </c>
      <c r="D34" s="110">
        <v>7.1</v>
      </c>
      <c r="E34" s="131">
        <v>932</v>
      </c>
      <c r="F34" s="151">
        <v>7.2</v>
      </c>
      <c r="G34" s="40"/>
      <c r="H34" s="40"/>
      <c r="I34" s="40"/>
      <c r="J34" s="40"/>
      <c r="L34" s="100" t="s">
        <v>14</v>
      </c>
      <c r="M34" s="108">
        <v>9.1160000000000014</v>
      </c>
      <c r="N34" s="108">
        <v>8.5619999999999994</v>
      </c>
      <c r="P34" s="34"/>
      <c r="Q34" s="38"/>
      <c r="R34" s="38"/>
      <c r="S34" s="38"/>
      <c r="T34" s="38"/>
      <c r="U34" s="38"/>
      <c r="V34" s="38"/>
    </row>
    <row r="35" spans="1:23" ht="15" x14ac:dyDescent="0.25">
      <c r="A35" s="100" t="s">
        <v>120</v>
      </c>
      <c r="B35" s="105" t="str">
        <f>VLOOKUP(A35,[2]riigid!$A:$B,2,FALSE)</f>
        <v>Jaapan</v>
      </c>
      <c r="C35" s="131">
        <v>101</v>
      </c>
      <c r="D35" s="110">
        <v>6.9</v>
      </c>
      <c r="E35" s="131">
        <v>6969</v>
      </c>
      <c r="F35" s="151">
        <v>7.2</v>
      </c>
      <c r="G35" s="40"/>
      <c r="H35" s="40"/>
      <c r="I35" s="40"/>
      <c r="J35" s="40"/>
      <c r="L35" s="100" t="s">
        <v>43</v>
      </c>
      <c r="M35" s="108">
        <v>6.266</v>
      </c>
      <c r="N35" s="108">
        <v>6.9460000000000006</v>
      </c>
      <c r="P35" s="34"/>
      <c r="Q35" s="34"/>
    </row>
    <row r="36" spans="1:23" ht="15" x14ac:dyDescent="0.25">
      <c r="A36" s="100" t="s">
        <v>128</v>
      </c>
      <c r="B36" s="105" t="str">
        <f>VLOOKUP(A36,[2]riigid!$A:$B,2,FALSE)</f>
        <v>Sloveenia</v>
      </c>
      <c r="C36" s="131">
        <v>4</v>
      </c>
      <c r="D36" s="110">
        <v>6.8</v>
      </c>
      <c r="E36" s="131">
        <v>274</v>
      </c>
      <c r="F36" s="151">
        <v>6.8</v>
      </c>
      <c r="G36" s="40"/>
      <c r="H36" s="40"/>
      <c r="I36" s="40"/>
      <c r="J36" s="40"/>
      <c r="L36" s="100" t="s">
        <v>69</v>
      </c>
      <c r="M36" s="108">
        <v>6.75</v>
      </c>
      <c r="N36" s="108">
        <v>6.9159999999999995</v>
      </c>
      <c r="P36" s="34"/>
      <c r="Q36" s="34"/>
    </row>
    <row r="37" spans="1:23" ht="15" x14ac:dyDescent="0.25">
      <c r="A37" s="100" t="s">
        <v>124</v>
      </c>
      <c r="B37" s="105" t="str">
        <f>VLOOKUP(A37,[2]riigid!$A:$B,2,FALSE)</f>
        <v>Poola</v>
      </c>
      <c r="C37" s="131">
        <v>32.6</v>
      </c>
      <c r="D37" s="110">
        <v>6.6</v>
      </c>
      <c r="E37" s="131">
        <v>2164</v>
      </c>
      <c r="F37" s="151">
        <v>4.0999999999999996</v>
      </c>
      <c r="G37" s="40"/>
      <c r="H37" s="40"/>
      <c r="I37" s="40"/>
      <c r="J37" s="40"/>
      <c r="L37" s="100" t="s">
        <v>41</v>
      </c>
      <c r="M37" s="108">
        <v>7.742</v>
      </c>
      <c r="N37" s="108">
        <v>6.4320000000000004</v>
      </c>
      <c r="P37" s="34"/>
      <c r="Q37" s="34"/>
    </row>
    <row r="38" spans="1:23" ht="15" x14ac:dyDescent="0.25">
      <c r="A38" s="100" t="s">
        <v>108</v>
      </c>
      <c r="B38" s="105" t="str">
        <f>VLOOKUP(A38,[2]riigid!$A:$B,2,FALSE)</f>
        <v>Tšehhi</v>
      </c>
      <c r="C38" s="131">
        <v>16.7</v>
      </c>
      <c r="D38" s="110">
        <v>6.2</v>
      </c>
      <c r="E38" s="131">
        <v>1043</v>
      </c>
      <c r="F38" s="151">
        <v>4.5999999999999996</v>
      </c>
      <c r="G38" s="40"/>
      <c r="H38" s="40"/>
      <c r="I38" s="40"/>
      <c r="J38" s="40"/>
      <c r="L38" s="100" t="s">
        <v>176</v>
      </c>
      <c r="M38" s="108">
        <v>7.76</v>
      </c>
      <c r="N38" s="108">
        <v>6.4239999999999995</v>
      </c>
      <c r="P38" s="34"/>
      <c r="Q38" s="34"/>
    </row>
    <row r="39" spans="1:23" ht="15" x14ac:dyDescent="0.25">
      <c r="A39" s="100" t="s">
        <v>115</v>
      </c>
      <c r="B39" s="105" t="str">
        <f>VLOOKUP(A39,[2]riigid!$A:$B,2,FALSE)</f>
        <v>Ungari</v>
      </c>
      <c r="C39" s="131">
        <v>6.8</v>
      </c>
      <c r="D39" s="110">
        <v>6</v>
      </c>
      <c r="E39" s="131">
        <v>402</v>
      </c>
      <c r="F39" s="151">
        <v>5.8</v>
      </c>
      <c r="G39" s="40"/>
      <c r="H39" s="40"/>
      <c r="I39" s="40"/>
      <c r="J39" s="40"/>
      <c r="L39" s="100" t="s">
        <v>42</v>
      </c>
      <c r="M39" s="108">
        <v>5.6760000000000002</v>
      </c>
      <c r="N39" s="108">
        <v>6.3480000000000008</v>
      </c>
      <c r="P39" s="34"/>
      <c r="Q39" s="34"/>
      <c r="V39" s="37"/>
      <c r="W39" s="37"/>
    </row>
    <row r="40" spans="1:23" ht="15" x14ac:dyDescent="0.25">
      <c r="A40" s="100" t="s">
        <v>107</v>
      </c>
      <c r="B40" s="105" t="str">
        <f>VLOOKUP(A40,[2]riigid!$A:$B,2,FALSE)</f>
        <v>Tšiili</v>
      </c>
      <c r="C40" s="131">
        <v>7.1</v>
      </c>
      <c r="D40" s="110">
        <v>5.8</v>
      </c>
      <c r="E40" s="131">
        <v>410</v>
      </c>
      <c r="F40" s="151">
        <v>7</v>
      </c>
      <c r="G40" s="40"/>
      <c r="H40" s="40"/>
      <c r="I40" s="40"/>
      <c r="J40" s="40"/>
      <c r="L40" s="100" t="s">
        <v>177</v>
      </c>
      <c r="M40" s="108">
        <v>7.4580000000000002</v>
      </c>
      <c r="N40" s="108">
        <v>6.2880000000000003</v>
      </c>
      <c r="P40" s="34"/>
      <c r="Q40" s="34"/>
    </row>
    <row r="41" spans="1:23" ht="15" x14ac:dyDescent="0.25">
      <c r="A41" s="100" t="s">
        <v>126</v>
      </c>
      <c r="B41" s="105" t="str">
        <f>VLOOKUP(A41,[2]riigid!$A:$B,2,FALSE)</f>
        <v>Slovakkia</v>
      </c>
      <c r="C41" s="131">
        <v>5.2</v>
      </c>
      <c r="D41" s="110">
        <v>5.5</v>
      </c>
      <c r="E41" s="131">
        <v>283</v>
      </c>
      <c r="F41" s="151">
        <v>2.7</v>
      </c>
      <c r="G41" s="40"/>
      <c r="H41" s="40"/>
      <c r="I41" s="40"/>
      <c r="J41" s="40"/>
      <c r="L41" s="100" t="s">
        <v>40</v>
      </c>
      <c r="M41" s="108">
        <v>4.0860000000000003</v>
      </c>
      <c r="N41" s="108">
        <v>4.1639999999999997</v>
      </c>
      <c r="P41" s="34"/>
      <c r="Q41" s="34"/>
    </row>
    <row r="42" spans="1:23" ht="15" x14ac:dyDescent="0.25">
      <c r="A42" s="100" t="s">
        <v>176</v>
      </c>
      <c r="B42" s="105" t="s">
        <v>176</v>
      </c>
      <c r="C42" s="131">
        <v>118.7</v>
      </c>
      <c r="D42" s="110">
        <v>5.0999999999999996</v>
      </c>
      <c r="E42" s="131">
        <v>6107</v>
      </c>
      <c r="F42" s="151">
        <v>6.1</v>
      </c>
      <c r="G42" s="40"/>
      <c r="H42" s="40"/>
      <c r="I42" s="40"/>
      <c r="J42" s="40"/>
      <c r="L42" s="35"/>
      <c r="M42" s="37"/>
      <c r="N42" s="37"/>
      <c r="O42" s="37"/>
      <c r="P42" s="37"/>
      <c r="Q42" s="37"/>
    </row>
    <row r="43" spans="1:23" ht="12" customHeight="1" x14ac:dyDescent="0.25">
      <c r="A43" s="100" t="s">
        <v>349</v>
      </c>
      <c r="B43" s="105" t="s">
        <v>40</v>
      </c>
      <c r="C43" s="131">
        <v>54.3</v>
      </c>
      <c r="D43" s="110">
        <v>4.8</v>
      </c>
      <c r="E43" s="131">
        <v>2597</v>
      </c>
      <c r="F43" s="151">
        <v>2</v>
      </c>
      <c r="G43" s="40"/>
      <c r="H43" s="40"/>
      <c r="I43" s="40"/>
      <c r="J43" s="40"/>
      <c r="L43" s="130" t="s">
        <v>294</v>
      </c>
      <c r="M43" s="39"/>
      <c r="N43" s="39"/>
      <c r="O43" s="39"/>
      <c r="P43" s="39"/>
      <c r="Q43" s="39"/>
      <c r="R43" s="39"/>
      <c r="S43" s="39"/>
    </row>
    <row r="44" spans="1:23" ht="15" x14ac:dyDescent="0.25">
      <c r="A44" s="100" t="s">
        <v>132</v>
      </c>
      <c r="B44" s="105" t="str">
        <f>VLOOKUP(A44,[2]riigid!$A:$B,2,FALSE)</f>
        <v>Türgi</v>
      </c>
      <c r="C44" s="131">
        <v>36.5</v>
      </c>
      <c r="D44" s="110">
        <v>4.4000000000000004</v>
      </c>
      <c r="E44" s="131">
        <v>1595</v>
      </c>
      <c r="F44" s="151">
        <v>5.6</v>
      </c>
      <c r="G44" s="40"/>
      <c r="H44" s="40"/>
      <c r="I44" s="40"/>
      <c r="J44" s="40"/>
      <c r="L44" s="130" t="s">
        <v>295</v>
      </c>
      <c r="M44" s="39"/>
      <c r="N44" s="39"/>
      <c r="O44" s="39"/>
      <c r="P44" s="39"/>
      <c r="Q44" s="39"/>
      <c r="R44" s="39"/>
      <c r="S44" s="39"/>
    </row>
    <row r="45" spans="1:23" ht="15" x14ac:dyDescent="0.25">
      <c r="A45" s="100" t="s">
        <v>210</v>
      </c>
      <c r="B45" s="105" t="s">
        <v>177</v>
      </c>
      <c r="C45" s="131">
        <v>54.7</v>
      </c>
      <c r="D45" s="110">
        <v>4.3</v>
      </c>
      <c r="E45" s="131">
        <v>2331</v>
      </c>
      <c r="F45" s="151">
        <v>6</v>
      </c>
      <c r="G45" s="40"/>
      <c r="H45" s="40"/>
      <c r="I45" s="40"/>
      <c r="J45" s="40"/>
      <c r="L45" s="130" t="s">
        <v>296</v>
      </c>
      <c r="S45" s="39"/>
    </row>
    <row r="46" spans="1:23" ht="15" x14ac:dyDescent="0.25">
      <c r="A46" s="100" t="s">
        <v>158</v>
      </c>
      <c r="B46" s="105" t="str">
        <f>VLOOKUP(A46,[2]riigid!$A:$B,2,FALSE)</f>
        <v>Mehhiko</v>
      </c>
      <c r="C46" s="131">
        <v>15.2</v>
      </c>
      <c r="D46" s="110">
        <v>3.8</v>
      </c>
      <c r="E46" s="131">
        <v>584</v>
      </c>
      <c r="F46" s="151">
        <v>4.9000000000000004</v>
      </c>
      <c r="G46" s="40"/>
      <c r="H46" s="40"/>
      <c r="I46" s="40"/>
      <c r="J46" s="40"/>
      <c r="M46" s="41"/>
      <c r="N46" s="41"/>
      <c r="O46" s="41"/>
      <c r="P46" s="41"/>
      <c r="Q46" s="40"/>
      <c r="R46" s="40"/>
    </row>
    <row r="47" spans="1:23" s="40" customFormat="1" ht="11.25" customHeight="1" x14ac:dyDescent="0.25">
      <c r="A47" s="99" t="s">
        <v>165</v>
      </c>
      <c r="B47" s="105" t="str">
        <f>VLOOKUP(A47,[2]riigid!$A:$B,2,FALSE)</f>
        <v>Singapur</v>
      </c>
      <c r="C47" s="105">
        <v>12.2</v>
      </c>
      <c r="D47" s="111">
        <v>17</v>
      </c>
      <c r="E47" s="105">
        <v>2081</v>
      </c>
      <c r="F47" s="105">
        <v>13.7</v>
      </c>
      <c r="L47" s="42"/>
      <c r="M47" s="42"/>
      <c r="N47" s="42"/>
      <c r="O47" s="42"/>
      <c r="P47" s="42"/>
      <c r="Q47" s="42"/>
      <c r="R47" s="42"/>
      <c r="S47" s="42"/>
    </row>
    <row r="48" spans="1:23" s="40" customFormat="1" ht="11.25" customHeight="1" x14ac:dyDescent="0.25">
      <c r="A48" s="99" t="s">
        <v>350</v>
      </c>
      <c r="B48" s="105" t="s">
        <v>356</v>
      </c>
      <c r="C48" s="105">
        <v>9.4</v>
      </c>
      <c r="D48" s="111">
        <v>9.8000000000000007</v>
      </c>
      <c r="E48" s="105">
        <v>921</v>
      </c>
      <c r="F48" s="105">
        <v>4.5</v>
      </c>
      <c r="L48" s="42"/>
      <c r="M48" s="42"/>
      <c r="N48" s="42"/>
      <c r="O48" s="42"/>
      <c r="P48" s="42"/>
      <c r="Q48" s="42"/>
      <c r="R48" s="42"/>
      <c r="S48" s="42"/>
    </row>
    <row r="49" spans="1:19" ht="15" x14ac:dyDescent="0.25">
      <c r="A49" s="100" t="s">
        <v>163</v>
      </c>
      <c r="B49" s="105" t="str">
        <f>VLOOKUP(A49,[2]riigid!$A:$B,2,FALSE)</f>
        <v>Rumeenia</v>
      </c>
      <c r="C49" s="105">
        <v>11.3</v>
      </c>
      <c r="D49" s="111">
        <v>4.5999999999999996</v>
      </c>
      <c r="E49" s="105">
        <v>524</v>
      </c>
      <c r="F49" s="105">
        <v>4.4000000000000004</v>
      </c>
      <c r="S49" s="42"/>
    </row>
    <row r="50" spans="1:19" ht="15" x14ac:dyDescent="0.25">
      <c r="A50" s="100" t="s">
        <v>161</v>
      </c>
      <c r="B50" s="105" t="s">
        <v>244</v>
      </c>
      <c r="C50" s="105">
        <v>9.4</v>
      </c>
      <c r="D50" s="111">
        <v>4.4000000000000004</v>
      </c>
      <c r="E50" s="105">
        <v>420</v>
      </c>
      <c r="F50" s="105">
        <v>5.3</v>
      </c>
    </row>
    <row r="51" spans="1:19" ht="15" x14ac:dyDescent="0.25">
      <c r="A51" s="100" t="s">
        <v>351</v>
      </c>
      <c r="B51" s="105" t="s">
        <v>357</v>
      </c>
      <c r="C51" s="105">
        <v>9.3000000000000007</v>
      </c>
      <c r="D51" s="111">
        <v>4.3</v>
      </c>
      <c r="E51" s="105">
        <v>403</v>
      </c>
      <c r="F51" s="105">
        <v>7.3</v>
      </c>
    </row>
    <row r="52" spans="1:19" ht="15" x14ac:dyDescent="0.25">
      <c r="A52" s="100" t="s">
        <v>211</v>
      </c>
      <c r="B52" s="105" t="s">
        <v>290</v>
      </c>
      <c r="C52" s="105">
        <v>6</v>
      </c>
      <c r="D52" s="111">
        <v>3.1</v>
      </c>
      <c r="E52" s="105">
        <v>188</v>
      </c>
      <c r="F52" s="105">
        <v>4.8</v>
      </c>
    </row>
    <row r="53" spans="1:19" ht="15" x14ac:dyDescent="0.25">
      <c r="A53" s="100" t="s">
        <v>352</v>
      </c>
      <c r="B53" s="105" t="s">
        <v>88</v>
      </c>
      <c r="C53" s="105">
        <v>4.5</v>
      </c>
      <c r="D53" s="111">
        <v>3.9</v>
      </c>
      <c r="E53" s="105">
        <v>175</v>
      </c>
      <c r="F53" s="105">
        <v>2.5</v>
      </c>
    </row>
    <row r="54" spans="1:19" ht="15" x14ac:dyDescent="0.25">
      <c r="A54" s="100" t="s">
        <v>353</v>
      </c>
      <c r="B54" s="105" t="s">
        <v>358</v>
      </c>
      <c r="C54" s="105">
        <v>2.4</v>
      </c>
      <c r="D54" s="111">
        <v>7.2</v>
      </c>
      <c r="E54" s="105">
        <v>173</v>
      </c>
      <c r="F54" s="105">
        <v>5.9</v>
      </c>
    </row>
    <row r="55" spans="1:19" ht="15" x14ac:dyDescent="0.25">
      <c r="A55" s="100" t="s">
        <v>194</v>
      </c>
      <c r="B55" s="105" t="s">
        <v>90</v>
      </c>
      <c r="C55" s="105">
        <v>2.5</v>
      </c>
      <c r="D55" s="111">
        <v>4.0999999999999996</v>
      </c>
      <c r="E55" s="105">
        <v>103</v>
      </c>
      <c r="F55" s="105">
        <v>2.9</v>
      </c>
    </row>
    <row r="56" spans="1:19" ht="15" x14ac:dyDescent="0.25">
      <c r="A56" s="100" t="s">
        <v>354</v>
      </c>
      <c r="B56" s="105" t="s">
        <v>359</v>
      </c>
      <c r="C56" s="105">
        <v>1.6</v>
      </c>
      <c r="D56" s="111">
        <v>4.7</v>
      </c>
      <c r="E56" s="105">
        <v>74</v>
      </c>
      <c r="F56" s="105">
        <v>6.6</v>
      </c>
    </row>
    <row r="57" spans="1:19" ht="15" x14ac:dyDescent="0.25">
      <c r="A57" s="100" t="s">
        <v>355</v>
      </c>
      <c r="B57" s="105" t="s">
        <v>89</v>
      </c>
      <c r="C57" s="105">
        <v>2.6</v>
      </c>
      <c r="D57" s="111">
        <v>2.7</v>
      </c>
      <c r="E57" s="105">
        <v>70</v>
      </c>
      <c r="F57" s="105">
        <v>3.8</v>
      </c>
    </row>
  </sheetData>
  <conditionalFormatting sqref="Q42">
    <cfRule type="iconSet" priority="5">
      <iconSet iconSet="5Arrows">
        <cfvo type="percent" val="0"/>
        <cfvo type="num" val="-0.5"/>
        <cfvo type="num" val="0"/>
        <cfvo type="num" val="0" gte="0"/>
        <cfvo type="num" val="0.5" gte="0"/>
      </iconSet>
    </cfRule>
  </conditionalFormatting>
  <conditionalFormatting sqref="P42">
    <cfRule type="dataBar" priority="4">
      <dataBar>
        <cfvo type="min"/>
        <cfvo type="max"/>
        <color rgb="FF638EC6"/>
      </dataBar>
    </cfRule>
  </conditionalFormatting>
  <conditionalFormatting sqref="Q42">
    <cfRule type="iconSet" priority="3">
      <iconSet iconSet="5Arrows">
        <cfvo type="percent" val="0"/>
        <cfvo type="percentile" val="20"/>
        <cfvo type="percentile" val="40"/>
        <cfvo type="percentile" val="60" gte="0"/>
        <cfvo type="percentile" val="80" gte="0"/>
      </iconSet>
    </cfRule>
  </conditionalFormatting>
  <conditionalFormatting sqref="N42">
    <cfRule type="dataBar" priority="1">
      <dataBar>
        <cfvo type="min"/>
        <cfvo type="max"/>
        <color rgb="FF638EC6"/>
      </dataBar>
    </cfRule>
  </conditionalFormatting>
  <pageMargins left="0.7" right="0.7" top="0.75" bottom="0.75" header="0.3" footer="0.3"/>
  <pageSetup paperSize="9"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
  <sheetViews>
    <sheetView workbookViewId="0">
      <selection activeCell="Q15" sqref="Q15"/>
    </sheetView>
  </sheetViews>
  <sheetFormatPr defaultRowHeight="15" x14ac:dyDescent="0.25"/>
  <cols>
    <col min="1" max="1" width="21.85546875" customWidth="1"/>
    <col min="2" max="2" width="8.7109375" customWidth="1"/>
    <col min="3" max="13" width="6.7109375" customWidth="1"/>
    <col min="14" max="14" width="5.7109375" customWidth="1"/>
  </cols>
  <sheetData>
    <row r="1" spans="1:13" x14ac:dyDescent="0.25">
      <c r="A1" s="6" t="s">
        <v>22475</v>
      </c>
    </row>
    <row r="2" spans="1:13" s="56" customFormat="1" x14ac:dyDescent="0.25">
      <c r="A2" s="1054" t="s">
        <v>22353</v>
      </c>
    </row>
    <row r="3" spans="1:13" s="56" customFormat="1" x14ac:dyDescent="0.25"/>
    <row r="4" spans="1:13" x14ac:dyDescent="0.25">
      <c r="A4" s="773"/>
      <c r="B4" s="19" t="s">
        <v>83</v>
      </c>
      <c r="C4" s="19" t="s">
        <v>48</v>
      </c>
      <c r="D4" s="19" t="s">
        <v>49</v>
      </c>
      <c r="E4" s="19" t="s">
        <v>50</v>
      </c>
      <c r="F4" s="19" t="s">
        <v>51</v>
      </c>
      <c r="G4" s="19" t="s">
        <v>52</v>
      </c>
      <c r="H4" s="19" t="s">
        <v>53</v>
      </c>
      <c r="I4" s="19" t="s">
        <v>54</v>
      </c>
      <c r="J4" s="19" t="s">
        <v>55</v>
      </c>
      <c r="K4" s="19" t="s">
        <v>195</v>
      </c>
      <c r="L4" s="19" t="s">
        <v>313</v>
      </c>
      <c r="M4" s="19" t="s">
        <v>369</v>
      </c>
    </row>
    <row r="5" spans="1:13" x14ac:dyDescent="0.25">
      <c r="A5" s="58" t="s">
        <v>384</v>
      </c>
      <c r="B5" s="58">
        <v>79</v>
      </c>
      <c r="C5" s="58">
        <v>82</v>
      </c>
      <c r="D5" s="58">
        <v>84</v>
      </c>
      <c r="E5" s="58">
        <v>85</v>
      </c>
      <c r="F5" s="58">
        <v>83</v>
      </c>
      <c r="G5" s="58">
        <v>83</v>
      </c>
      <c r="H5" s="58">
        <v>82</v>
      </c>
      <c r="I5" s="58">
        <v>84</v>
      </c>
      <c r="J5" s="58">
        <v>86</v>
      </c>
      <c r="K5" s="58">
        <v>87</v>
      </c>
      <c r="L5" s="58">
        <v>88</v>
      </c>
      <c r="M5" s="58">
        <v>89</v>
      </c>
    </row>
    <row r="6" spans="1:13" x14ac:dyDescent="0.25">
      <c r="A6" s="58" t="s">
        <v>109</v>
      </c>
      <c r="B6" s="58">
        <v>125</v>
      </c>
      <c r="C6" s="58">
        <v>123</v>
      </c>
      <c r="D6" s="58">
        <v>125</v>
      </c>
      <c r="E6" s="58">
        <v>125</v>
      </c>
      <c r="F6" s="58">
        <v>129</v>
      </c>
      <c r="G6" s="58">
        <v>128</v>
      </c>
      <c r="H6" s="58">
        <v>127</v>
      </c>
      <c r="I6" s="58">
        <v>128</v>
      </c>
      <c r="J6" s="58">
        <v>128</v>
      </c>
      <c r="K6" s="58">
        <v>127</v>
      </c>
      <c r="L6" s="58">
        <v>124</v>
      </c>
      <c r="M6" s="58">
        <v>125</v>
      </c>
    </row>
    <row r="7" spans="1:13" x14ac:dyDescent="0.25">
      <c r="A7" s="58" t="s">
        <v>113</v>
      </c>
      <c r="B7" s="58">
        <v>116</v>
      </c>
      <c r="C7" s="58">
        <v>117</v>
      </c>
      <c r="D7" s="58">
        <v>117</v>
      </c>
      <c r="E7" s="58">
        <v>117</v>
      </c>
      <c r="F7" s="58">
        <v>120</v>
      </c>
      <c r="G7" s="58">
        <v>123</v>
      </c>
      <c r="H7" s="58">
        <v>124</v>
      </c>
      <c r="I7" s="58">
        <v>124</v>
      </c>
      <c r="J7" s="58">
        <v>126</v>
      </c>
      <c r="K7" s="58">
        <v>124</v>
      </c>
      <c r="L7" s="58">
        <v>124</v>
      </c>
      <c r="M7" s="58">
        <v>123</v>
      </c>
    </row>
    <row r="8" spans="1:13" x14ac:dyDescent="0.25">
      <c r="A8" s="774" t="s">
        <v>110</v>
      </c>
      <c r="B8" s="774">
        <v>64</v>
      </c>
      <c r="C8" s="774">
        <v>69</v>
      </c>
      <c r="D8" s="774">
        <v>69</v>
      </c>
      <c r="E8" s="774">
        <v>64</v>
      </c>
      <c r="F8" s="774">
        <v>65</v>
      </c>
      <c r="G8" s="774">
        <v>71</v>
      </c>
      <c r="H8" s="774">
        <v>74</v>
      </c>
      <c r="I8" s="774">
        <v>75</v>
      </c>
      <c r="J8" s="774">
        <v>76</v>
      </c>
      <c r="K8" s="774">
        <v>75</v>
      </c>
      <c r="L8" s="774">
        <v>75</v>
      </c>
      <c r="M8" s="774">
        <v>77</v>
      </c>
    </row>
    <row r="9" spans="1:13" x14ac:dyDescent="0.25">
      <c r="A9" s="58" t="s">
        <v>117</v>
      </c>
      <c r="B9" s="58">
        <v>148</v>
      </c>
      <c r="C9" s="58">
        <v>148</v>
      </c>
      <c r="D9" s="58">
        <v>134</v>
      </c>
      <c r="E9" s="58">
        <v>129</v>
      </c>
      <c r="F9" s="58">
        <v>130</v>
      </c>
      <c r="G9" s="58">
        <v>130</v>
      </c>
      <c r="H9" s="58">
        <v>132</v>
      </c>
      <c r="I9" s="58">
        <v>132</v>
      </c>
      <c r="J9" s="58">
        <v>137</v>
      </c>
      <c r="K9" s="58">
        <v>181</v>
      </c>
      <c r="L9" s="58">
        <v>183</v>
      </c>
      <c r="M9" s="58">
        <v>184</v>
      </c>
    </row>
    <row r="10" spans="1:13" x14ac:dyDescent="0.25">
      <c r="A10" s="58" t="s">
        <v>193</v>
      </c>
      <c r="B10" s="58">
        <v>53</v>
      </c>
      <c r="C10" s="58">
        <v>57</v>
      </c>
      <c r="D10" s="58">
        <v>59</v>
      </c>
      <c r="E10" s="58">
        <v>52</v>
      </c>
      <c r="F10" s="58">
        <v>53</v>
      </c>
      <c r="G10" s="58">
        <v>57</v>
      </c>
      <c r="H10" s="58">
        <v>60</v>
      </c>
      <c r="I10" s="58">
        <v>62</v>
      </c>
      <c r="J10" s="58">
        <v>63</v>
      </c>
      <c r="K10" s="58">
        <v>64</v>
      </c>
      <c r="L10" s="58">
        <v>65</v>
      </c>
      <c r="M10" s="58">
        <v>67</v>
      </c>
    </row>
    <row r="11" spans="1:13" x14ac:dyDescent="0.25">
      <c r="A11" s="58" t="s">
        <v>194</v>
      </c>
      <c r="B11" s="58">
        <v>55</v>
      </c>
      <c r="C11" s="58">
        <v>60</v>
      </c>
      <c r="D11" s="58">
        <v>63</v>
      </c>
      <c r="E11" s="58">
        <v>56</v>
      </c>
      <c r="F11" s="58">
        <v>60</v>
      </c>
      <c r="G11" s="58">
        <v>66</v>
      </c>
      <c r="H11" s="58">
        <v>70</v>
      </c>
      <c r="I11" s="58">
        <v>73</v>
      </c>
      <c r="J11" s="58">
        <v>75</v>
      </c>
      <c r="K11" s="58">
        <v>75</v>
      </c>
      <c r="L11" s="58">
        <v>75</v>
      </c>
      <c r="M11" s="58">
        <v>78</v>
      </c>
    </row>
    <row r="12" spans="1:13" x14ac:dyDescent="0.25">
      <c r="A12" s="58" t="s">
        <v>124</v>
      </c>
      <c r="B12" s="58">
        <v>51</v>
      </c>
      <c r="C12" s="58">
        <v>53</v>
      </c>
      <c r="D12" s="58">
        <v>55</v>
      </c>
      <c r="E12" s="58">
        <v>59</v>
      </c>
      <c r="F12" s="58">
        <v>62</v>
      </c>
      <c r="G12" s="58">
        <v>65</v>
      </c>
      <c r="H12" s="58">
        <v>67</v>
      </c>
      <c r="I12" s="58">
        <v>67</v>
      </c>
      <c r="J12" s="58">
        <v>67</v>
      </c>
      <c r="K12" s="58">
        <v>68</v>
      </c>
      <c r="L12" s="58">
        <v>68</v>
      </c>
      <c r="M12" s="58">
        <v>70</v>
      </c>
    </row>
    <row r="13" spans="1:13" x14ac:dyDescent="0.25">
      <c r="A13" s="58" t="s">
        <v>128</v>
      </c>
      <c r="B13" s="58">
        <v>86</v>
      </c>
      <c r="C13" s="58">
        <v>87</v>
      </c>
      <c r="D13" s="58">
        <v>90</v>
      </c>
      <c r="E13" s="58">
        <v>85</v>
      </c>
      <c r="F13" s="58">
        <v>83</v>
      </c>
      <c r="G13" s="58">
        <v>83</v>
      </c>
      <c r="H13" s="58">
        <v>82</v>
      </c>
      <c r="I13" s="58">
        <v>82</v>
      </c>
      <c r="J13" s="58">
        <v>82</v>
      </c>
      <c r="K13" s="58">
        <v>82</v>
      </c>
      <c r="L13" s="58">
        <v>83</v>
      </c>
      <c r="M13" s="58">
        <v>85</v>
      </c>
    </row>
    <row r="14" spans="1:13" s="84" customFormat="1" x14ac:dyDescent="0.25">
      <c r="A14" s="58" t="s">
        <v>197</v>
      </c>
      <c r="B14" s="58">
        <v>63</v>
      </c>
      <c r="C14" s="58">
        <v>67</v>
      </c>
      <c r="D14" s="58">
        <v>71</v>
      </c>
      <c r="E14" s="58">
        <v>71</v>
      </c>
      <c r="F14" s="58">
        <v>74</v>
      </c>
      <c r="G14" s="58">
        <v>75</v>
      </c>
      <c r="H14" s="58">
        <v>76</v>
      </c>
      <c r="I14" s="58">
        <v>77</v>
      </c>
      <c r="J14" s="58">
        <v>77</v>
      </c>
      <c r="K14" s="58">
        <v>77</v>
      </c>
      <c r="L14" s="58">
        <v>77</v>
      </c>
      <c r="M14" s="58">
        <v>77</v>
      </c>
    </row>
    <row r="15" spans="1:13" x14ac:dyDescent="0.25">
      <c r="A15" s="58" t="s">
        <v>111</v>
      </c>
      <c r="B15" s="58">
        <v>115</v>
      </c>
      <c r="C15" s="58">
        <v>119</v>
      </c>
      <c r="D15" s="58">
        <v>121</v>
      </c>
      <c r="E15" s="58">
        <v>117</v>
      </c>
      <c r="F15" s="58">
        <v>116</v>
      </c>
      <c r="G15" s="58">
        <v>117</v>
      </c>
      <c r="H15" s="58">
        <v>115</v>
      </c>
      <c r="I15" s="58">
        <v>113</v>
      </c>
      <c r="J15" s="58">
        <v>111</v>
      </c>
      <c r="K15" s="58">
        <v>109</v>
      </c>
      <c r="L15" s="58">
        <v>109</v>
      </c>
      <c r="M15" s="58">
        <v>109</v>
      </c>
    </row>
    <row r="16" spans="1:13" x14ac:dyDescent="0.25">
      <c r="A16" s="58" t="s">
        <v>130</v>
      </c>
      <c r="B16" s="58">
        <v>125</v>
      </c>
      <c r="C16" s="58">
        <v>128</v>
      </c>
      <c r="D16" s="58">
        <v>127</v>
      </c>
      <c r="E16" s="58">
        <v>123</v>
      </c>
      <c r="F16" s="58">
        <v>125</v>
      </c>
      <c r="G16" s="58">
        <v>126</v>
      </c>
      <c r="H16" s="58">
        <v>127</v>
      </c>
      <c r="I16" s="58">
        <v>125</v>
      </c>
      <c r="J16" s="58">
        <v>124</v>
      </c>
      <c r="K16" s="58">
        <v>125</v>
      </c>
      <c r="L16" s="58">
        <v>123</v>
      </c>
      <c r="M16" s="58">
        <v>122</v>
      </c>
    </row>
    <row r="17" spans="1:19" x14ac:dyDescent="0.25">
      <c r="A17" s="84"/>
      <c r="B17" s="84"/>
      <c r="C17" s="84"/>
    </row>
    <row r="19" spans="1:19" x14ac:dyDescent="0.25">
      <c r="D19" s="84"/>
      <c r="E19" s="84"/>
      <c r="F19" s="84"/>
      <c r="G19" s="84"/>
      <c r="H19" s="84"/>
      <c r="I19" s="84"/>
      <c r="J19" s="84"/>
      <c r="K19" s="84"/>
      <c r="L19" s="84"/>
      <c r="M19" s="84"/>
      <c r="S19" s="84"/>
    </row>
    <row r="20" spans="1:19" x14ac:dyDescent="0.25">
      <c r="A20" s="84"/>
      <c r="B20" s="84"/>
      <c r="C20" s="84"/>
      <c r="D20" s="84"/>
      <c r="E20" s="84"/>
      <c r="F20" s="84"/>
      <c r="G20" s="84"/>
      <c r="H20" s="84"/>
      <c r="I20" s="84"/>
      <c r="J20" s="84"/>
      <c r="K20" s="84"/>
      <c r="L20" s="84"/>
      <c r="M20" s="84"/>
      <c r="N20" s="84"/>
    </row>
    <row r="21" spans="1:19" x14ac:dyDescent="0.25">
      <c r="A21" s="84"/>
      <c r="B21" s="84"/>
      <c r="C21" s="84"/>
      <c r="D21" s="84"/>
      <c r="E21" s="84"/>
      <c r="F21" s="84"/>
      <c r="G21" s="84"/>
      <c r="H21" s="84"/>
      <c r="I21" s="84"/>
      <c r="J21" s="84"/>
      <c r="K21" s="84"/>
      <c r="L21" s="84"/>
      <c r="M21" s="84"/>
    </row>
    <row r="22" spans="1:19" x14ac:dyDescent="0.25">
      <c r="C22" s="84"/>
      <c r="D22" s="84"/>
      <c r="E22" s="84"/>
      <c r="F22" s="84"/>
      <c r="G22" s="84"/>
      <c r="H22" s="84"/>
      <c r="I22" s="84"/>
      <c r="J22" s="84"/>
      <c r="K22" s="84"/>
      <c r="L22" s="84"/>
      <c r="M22" s="84"/>
    </row>
    <row r="23" spans="1:19" x14ac:dyDescent="0.25">
      <c r="C23" s="84"/>
      <c r="D23" s="84"/>
      <c r="E23" s="84"/>
      <c r="F23" s="84"/>
      <c r="G23" s="84"/>
      <c r="H23" s="84"/>
      <c r="I23" s="84"/>
      <c r="J23" s="84"/>
      <c r="K23" s="84"/>
      <c r="L23" s="84"/>
      <c r="M23" s="84"/>
    </row>
    <row r="24" spans="1:19" x14ac:dyDescent="0.25">
      <c r="C24" s="84"/>
      <c r="D24" s="84"/>
      <c r="E24" s="84"/>
      <c r="F24" s="84"/>
      <c r="G24" s="84"/>
      <c r="H24" s="84"/>
      <c r="I24" s="84"/>
      <c r="J24" s="84"/>
      <c r="K24" s="84"/>
      <c r="L24" s="84"/>
      <c r="M24" s="84"/>
    </row>
    <row r="25" spans="1:19" x14ac:dyDescent="0.25">
      <c r="C25" s="84"/>
      <c r="D25" s="84"/>
      <c r="E25" s="84"/>
      <c r="F25" s="84"/>
      <c r="G25" s="84"/>
      <c r="H25" s="84"/>
      <c r="I25" s="84"/>
      <c r="J25" s="84"/>
      <c r="K25" s="84"/>
      <c r="L25" s="84"/>
      <c r="M25" s="84"/>
    </row>
    <row r="26" spans="1:19" x14ac:dyDescent="0.25">
      <c r="C26" s="84"/>
      <c r="D26" s="84"/>
      <c r="E26" s="84"/>
      <c r="F26" s="84"/>
      <c r="G26" s="84"/>
      <c r="H26" s="84"/>
      <c r="I26" s="84"/>
      <c r="J26" s="84"/>
      <c r="K26" s="84"/>
      <c r="L26" s="84"/>
      <c r="M26" s="84"/>
    </row>
    <row r="27" spans="1:19" x14ac:dyDescent="0.25">
      <c r="C27" s="84"/>
      <c r="D27" s="84"/>
      <c r="E27" s="84"/>
      <c r="F27" s="84"/>
      <c r="G27" s="84"/>
      <c r="H27" s="84"/>
      <c r="I27" s="84"/>
      <c r="J27" s="84"/>
      <c r="K27" s="84"/>
      <c r="L27" s="84"/>
      <c r="M27" s="84"/>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5"/>
  <sheetViews>
    <sheetView zoomScale="85" zoomScaleNormal="85" workbookViewId="0">
      <selection activeCell="K14" sqref="K14"/>
    </sheetView>
  </sheetViews>
  <sheetFormatPr defaultRowHeight="15" x14ac:dyDescent="0.25"/>
  <cols>
    <col min="1" max="1" width="12.7109375" style="834" customWidth="1"/>
    <col min="2" max="2" width="18.140625" style="834" customWidth="1"/>
    <col min="3" max="3" width="19" style="834" customWidth="1"/>
    <col min="4" max="4" width="29.140625" style="834" customWidth="1"/>
    <col min="5" max="5" width="13.5703125" style="834" customWidth="1"/>
    <col min="6" max="6" width="10" style="834" customWidth="1"/>
    <col min="7" max="7" width="12.85546875" style="834" customWidth="1"/>
    <col min="8" max="8" width="10.85546875" style="834" customWidth="1"/>
    <col min="9" max="9" width="7.85546875" style="834" customWidth="1"/>
    <col min="10" max="10" width="23" style="834" customWidth="1"/>
    <col min="11" max="11" width="22.85546875" style="834" customWidth="1"/>
    <col min="12" max="12" width="13.28515625" style="834" customWidth="1"/>
    <col min="13" max="13" width="10.5703125" style="834" customWidth="1"/>
    <col min="14" max="14" width="12.5703125" style="834" customWidth="1"/>
    <col min="15" max="15" width="12" style="834" customWidth="1"/>
    <col min="16" max="16" width="15.5703125" style="834" customWidth="1"/>
    <col min="17" max="17" width="17.7109375" style="834" customWidth="1"/>
    <col min="18" max="18" width="16.140625" style="834" customWidth="1"/>
    <col min="19" max="19" width="12.140625" style="834" customWidth="1"/>
    <col min="20" max="20" width="10.28515625" style="834" bestFit="1" customWidth="1"/>
    <col min="21" max="16384" width="9.140625" style="834"/>
  </cols>
  <sheetData>
    <row r="1" spans="1:14" x14ac:dyDescent="0.25">
      <c r="A1" s="6" t="s">
        <v>22423</v>
      </c>
    </row>
    <row r="2" spans="1:14" x14ac:dyDescent="0.25">
      <c r="A2" s="961" t="s">
        <v>22424</v>
      </c>
      <c r="B2" s="961"/>
    </row>
    <row r="3" spans="1:14" x14ac:dyDescent="0.25">
      <c r="A3" s="961" t="s">
        <v>22418</v>
      </c>
      <c r="B3" s="961"/>
    </row>
    <row r="4" spans="1:14" ht="17.25" customHeight="1" x14ac:dyDescent="0.25">
      <c r="A4" s="961" t="s">
        <v>22417</v>
      </c>
      <c r="B4" s="961"/>
      <c r="C4" s="842"/>
      <c r="D4" s="842"/>
    </row>
    <row r="5" spans="1:14" x14ac:dyDescent="0.25">
      <c r="A5" s="961" t="s">
        <v>22420</v>
      </c>
      <c r="B5" s="961"/>
      <c r="C5" s="842"/>
      <c r="D5" s="842"/>
    </row>
    <row r="6" spans="1:14" x14ac:dyDescent="0.25">
      <c r="B6" s="842"/>
      <c r="C6" s="842"/>
      <c r="D6" s="842"/>
    </row>
    <row r="8" spans="1:14" ht="26.25" x14ac:dyDescent="0.25">
      <c r="A8" s="962" t="s">
        <v>22510</v>
      </c>
      <c r="B8" s="963" t="s">
        <v>22509</v>
      </c>
      <c r="C8" s="962" t="s">
        <v>241</v>
      </c>
      <c r="D8" s="962" t="s">
        <v>22517</v>
      </c>
      <c r="E8" s="962" t="s">
        <v>241</v>
      </c>
      <c r="F8" s="962" t="s">
        <v>22510</v>
      </c>
      <c r="G8" s="963" t="s">
        <v>22553</v>
      </c>
      <c r="H8" s="962" t="s">
        <v>241</v>
      </c>
      <c r="I8" s="942"/>
      <c r="J8" s="942"/>
      <c r="K8" s="942"/>
      <c r="L8" s="942"/>
      <c r="M8" s="942"/>
      <c r="N8" s="942"/>
    </row>
    <row r="9" spans="1:14" x14ac:dyDescent="0.25">
      <c r="A9" s="954">
        <v>5.3059271398384934E-3</v>
      </c>
      <c r="B9" s="953" t="s">
        <v>22093</v>
      </c>
      <c r="C9" s="948">
        <v>125.3</v>
      </c>
      <c r="D9" s="953" t="s">
        <v>22511</v>
      </c>
      <c r="E9" s="948">
        <v>117.2783</v>
      </c>
      <c r="F9" s="970">
        <v>6.6230669783316617E-3</v>
      </c>
      <c r="G9" s="953" t="s">
        <v>22093</v>
      </c>
      <c r="H9" s="948">
        <v>156.40438900000001</v>
      </c>
      <c r="I9" s="942"/>
      <c r="J9" s="942"/>
      <c r="K9" s="942"/>
      <c r="L9" s="942"/>
      <c r="M9" s="942"/>
      <c r="N9" s="942"/>
    </row>
    <row r="10" spans="1:14" ht="17.25" customHeight="1" x14ac:dyDescent="0.25">
      <c r="A10" s="954">
        <v>5.6489280163962898E-3</v>
      </c>
      <c r="B10" s="953" t="s">
        <v>22094</v>
      </c>
      <c r="C10" s="948">
        <v>133.4</v>
      </c>
      <c r="D10" s="957" t="s">
        <v>22512</v>
      </c>
      <c r="E10" s="958">
        <v>8</v>
      </c>
      <c r="F10" s="970">
        <v>6.2635528115485431E-3</v>
      </c>
      <c r="G10" s="953" t="s">
        <v>22094</v>
      </c>
      <c r="H10" s="948">
        <v>147.91442599999999</v>
      </c>
      <c r="I10" s="942"/>
      <c r="J10" s="942"/>
      <c r="K10" s="942"/>
      <c r="L10" s="942"/>
      <c r="M10" s="942"/>
      <c r="N10" s="942"/>
    </row>
    <row r="11" spans="1:14" s="538" customFormat="1" x14ac:dyDescent="0.25">
      <c r="A11" s="954">
        <v>1.9309678976587015E-3</v>
      </c>
      <c r="B11" s="953" t="s">
        <v>22508</v>
      </c>
      <c r="C11" s="948">
        <v>45.6</v>
      </c>
      <c r="D11" s="957" t="s">
        <v>22513</v>
      </c>
      <c r="E11" s="959">
        <v>8</v>
      </c>
      <c r="F11" s="970"/>
      <c r="G11" s="953"/>
      <c r="H11" s="948"/>
      <c r="I11" s="942"/>
      <c r="J11" s="942"/>
      <c r="K11" s="942"/>
      <c r="L11" s="942"/>
      <c r="M11" s="942"/>
      <c r="N11" s="942"/>
    </row>
    <row r="12" spans="1:14" s="87" customFormat="1" x14ac:dyDescent="0.25">
      <c r="A12" s="993">
        <v>1.2885823053893485E-2</v>
      </c>
      <c r="B12" s="962" t="s">
        <v>522</v>
      </c>
      <c r="C12" s="971">
        <v>304.3</v>
      </c>
      <c r="D12" s="957" t="s">
        <v>22514</v>
      </c>
      <c r="E12" s="959">
        <v>125.29976327000001</v>
      </c>
      <c r="F12" s="993">
        <v>1.2886619789880203E-2</v>
      </c>
      <c r="G12" s="962" t="s">
        <v>522</v>
      </c>
      <c r="H12" s="971">
        <v>304.31881499999997</v>
      </c>
      <c r="I12" s="949"/>
      <c r="J12" s="949"/>
      <c r="K12" s="942"/>
      <c r="L12" s="942"/>
      <c r="M12" s="942"/>
      <c r="N12" s="942"/>
    </row>
    <row r="13" spans="1:14" s="87" customFormat="1" x14ac:dyDescent="0.25">
      <c r="A13" s="953"/>
      <c r="B13" s="953"/>
      <c r="C13" s="953"/>
      <c r="D13" s="957" t="s">
        <v>22515</v>
      </c>
      <c r="E13" s="959">
        <v>31.200000000000003</v>
      </c>
      <c r="F13" s="957"/>
      <c r="G13" s="953"/>
      <c r="H13" s="953"/>
      <c r="I13" s="942"/>
      <c r="J13" s="942"/>
      <c r="K13" s="942"/>
      <c r="L13" s="942"/>
      <c r="M13" s="942"/>
      <c r="N13" s="942"/>
    </row>
    <row r="14" spans="1:14" ht="24.75" customHeight="1" x14ac:dyDescent="0.25">
      <c r="A14" s="953"/>
      <c r="B14" s="953"/>
      <c r="C14" s="953"/>
      <c r="D14" s="957" t="s">
        <v>22516</v>
      </c>
      <c r="E14" s="959">
        <v>14.384038209999998</v>
      </c>
      <c r="F14" s="953"/>
      <c r="G14" s="953"/>
      <c r="H14" s="953"/>
      <c r="I14" s="942"/>
      <c r="J14" s="942"/>
      <c r="K14" s="942"/>
      <c r="L14" s="942"/>
      <c r="M14" s="942"/>
      <c r="N14" s="942"/>
    </row>
    <row r="15" spans="1:14" x14ac:dyDescent="0.25">
      <c r="A15" s="942"/>
      <c r="B15" s="942"/>
      <c r="C15" s="942"/>
      <c r="D15" s="942"/>
      <c r="E15" s="949">
        <v>304.16210147999999</v>
      </c>
      <c r="F15" s="942"/>
      <c r="G15" s="942"/>
      <c r="H15" s="942"/>
      <c r="I15" s="942"/>
      <c r="J15" s="942"/>
      <c r="K15" s="950"/>
      <c r="L15" s="942"/>
      <c r="M15" s="942"/>
      <c r="N15" s="942"/>
    </row>
    <row r="16" spans="1:14" x14ac:dyDescent="0.25">
      <c r="A16" s="942"/>
      <c r="B16" s="942"/>
      <c r="C16" s="942"/>
      <c r="D16" s="942"/>
      <c r="E16" s="949"/>
      <c r="F16" s="942"/>
      <c r="G16" s="942"/>
      <c r="H16" s="942"/>
      <c r="I16" s="942"/>
      <c r="J16" s="942"/>
      <c r="K16" s="950"/>
      <c r="L16" s="942"/>
      <c r="M16" s="942"/>
      <c r="N16" s="942"/>
    </row>
    <row r="17" spans="1:16" x14ac:dyDescent="0.25">
      <c r="A17" s="977"/>
      <c r="B17" s="942"/>
      <c r="C17" s="942"/>
      <c r="D17" s="942"/>
      <c r="E17" s="942"/>
      <c r="F17" s="946"/>
      <c r="G17" s="942"/>
      <c r="H17" s="942"/>
      <c r="I17" s="942"/>
      <c r="J17" s="942"/>
      <c r="K17" s="942"/>
      <c r="L17" s="942"/>
      <c r="M17" s="942"/>
      <c r="N17" s="942"/>
    </row>
    <row r="18" spans="1:16" x14ac:dyDescent="0.25">
      <c r="A18" s="955" t="s">
        <v>22465</v>
      </c>
      <c r="B18" s="955"/>
      <c r="C18" s="955"/>
      <c r="D18" s="955"/>
      <c r="E18" s="955"/>
      <c r="F18" s="955"/>
      <c r="G18" s="947"/>
      <c r="H18" s="947"/>
      <c r="I18" s="947"/>
      <c r="J18" s="947"/>
      <c r="K18" s="947"/>
      <c r="L18" s="947"/>
      <c r="M18" s="947"/>
      <c r="N18" s="947"/>
    </row>
    <row r="19" spans="1:16" x14ac:dyDescent="0.25">
      <c r="A19" s="973" t="s">
        <v>22528</v>
      </c>
      <c r="B19" s="974"/>
      <c r="C19" s="974"/>
      <c r="D19" s="975"/>
      <c r="E19" s="975"/>
      <c r="F19" s="975"/>
      <c r="G19" s="976"/>
      <c r="H19" s="976"/>
      <c r="I19" s="976"/>
      <c r="J19" s="976"/>
      <c r="K19" s="976"/>
      <c r="L19" s="976"/>
      <c r="M19" s="976"/>
      <c r="N19" s="976"/>
    </row>
    <row r="20" spans="1:16" x14ac:dyDescent="0.25">
      <c r="A20" s="973" t="s">
        <v>22529</v>
      </c>
      <c r="B20" s="974"/>
      <c r="C20" s="974"/>
      <c r="D20" s="975"/>
      <c r="E20" s="975"/>
      <c r="F20" s="975"/>
      <c r="G20" s="976"/>
      <c r="H20" s="976"/>
      <c r="I20" s="976"/>
      <c r="J20" s="976"/>
      <c r="K20" s="976"/>
      <c r="L20" s="976"/>
      <c r="M20" s="976"/>
      <c r="N20" s="976"/>
    </row>
    <row r="21" spans="1:16" x14ac:dyDescent="0.25">
      <c r="A21" s="969"/>
      <c r="B21" s="969"/>
      <c r="C21" s="977"/>
      <c r="D21" s="977"/>
      <c r="E21" s="977"/>
      <c r="F21" s="977"/>
      <c r="G21" s="977"/>
      <c r="H21" s="977"/>
      <c r="I21" s="977"/>
      <c r="J21" s="977"/>
      <c r="K21" s="977"/>
      <c r="L21" s="977"/>
      <c r="M21" s="977"/>
      <c r="N21" s="977"/>
      <c r="O21" s="942"/>
      <c r="P21" s="942"/>
    </row>
    <row r="22" spans="1:16" x14ac:dyDescent="0.25">
      <c r="A22" s="977" t="s">
        <v>22530</v>
      </c>
      <c r="B22" s="977"/>
      <c r="C22" s="977"/>
      <c r="D22" s="977"/>
      <c r="E22" s="977"/>
      <c r="F22" s="977"/>
      <c r="G22" s="977"/>
      <c r="H22" s="977"/>
      <c r="I22" s="977" t="s">
        <v>22536</v>
      </c>
      <c r="J22" s="977"/>
      <c r="K22" s="977"/>
      <c r="L22" s="977"/>
      <c r="M22" s="977"/>
      <c r="N22" s="977"/>
      <c r="O22" s="942"/>
      <c r="P22" s="942"/>
    </row>
    <row r="23" spans="1:16" x14ac:dyDescent="0.25">
      <c r="A23" s="977" t="s">
        <v>22537</v>
      </c>
      <c r="B23" s="977"/>
      <c r="C23" s="977"/>
      <c r="D23" s="977"/>
      <c r="E23" s="977"/>
      <c r="F23" s="977"/>
      <c r="G23" s="977"/>
      <c r="H23" s="977"/>
      <c r="I23" s="977" t="s">
        <v>22537</v>
      </c>
      <c r="J23" s="977"/>
      <c r="K23" s="977"/>
      <c r="L23" s="977"/>
      <c r="M23" s="977"/>
      <c r="N23" s="977"/>
      <c r="O23" s="942"/>
      <c r="P23" s="942"/>
    </row>
    <row r="24" spans="1:16" ht="45" x14ac:dyDescent="0.25">
      <c r="A24" s="962"/>
      <c r="B24" s="962" t="s">
        <v>22531</v>
      </c>
      <c r="C24" s="963" t="s">
        <v>22532</v>
      </c>
      <c r="D24" s="963" t="s">
        <v>22096</v>
      </c>
      <c r="E24" s="963" t="s">
        <v>22097</v>
      </c>
      <c r="F24" s="963" t="s">
        <v>22533</v>
      </c>
      <c r="G24" s="977"/>
      <c r="H24" s="977"/>
      <c r="I24" s="963"/>
      <c r="J24" s="963" t="s">
        <v>522</v>
      </c>
      <c r="K24" s="963" t="s">
        <v>22538</v>
      </c>
      <c r="L24" s="963" t="s">
        <v>22096</v>
      </c>
      <c r="M24" s="963" t="s">
        <v>22539</v>
      </c>
      <c r="N24" s="963" t="s">
        <v>22378</v>
      </c>
      <c r="O24" s="964" t="s">
        <v>22540</v>
      </c>
      <c r="P24" s="947"/>
    </row>
    <row r="25" spans="1:16" x14ac:dyDescent="0.25">
      <c r="A25" s="962">
        <v>2017</v>
      </c>
      <c r="B25" s="962" t="s">
        <v>522</v>
      </c>
      <c r="C25" s="978">
        <v>160700</v>
      </c>
      <c r="D25" s="978">
        <v>120602.5</v>
      </c>
      <c r="E25" s="978">
        <v>35801.9</v>
      </c>
      <c r="F25" s="978">
        <v>4295.6000000000004</v>
      </c>
      <c r="G25" s="979"/>
      <c r="H25" s="977"/>
      <c r="I25" s="962">
        <v>2017</v>
      </c>
      <c r="J25" s="978">
        <v>304318.8</v>
      </c>
      <c r="K25" s="978">
        <v>160700.01500000001</v>
      </c>
      <c r="L25" s="978">
        <v>120602.478</v>
      </c>
      <c r="M25" s="978">
        <v>35801.911</v>
      </c>
      <c r="N25" s="978">
        <v>4295.6260000000002</v>
      </c>
      <c r="O25" s="965">
        <v>143618.79999999999</v>
      </c>
      <c r="P25" s="956"/>
    </row>
    <row r="26" spans="1:16" s="87" customFormat="1" x14ac:dyDescent="0.25">
      <c r="A26" s="962"/>
      <c r="B26" s="962" t="s">
        <v>148</v>
      </c>
      <c r="C26" s="978">
        <v>115979</v>
      </c>
      <c r="D26" s="978">
        <v>83166.2</v>
      </c>
      <c r="E26" s="978">
        <v>31256.400000000001</v>
      </c>
      <c r="F26" s="978">
        <v>1556.4</v>
      </c>
      <c r="G26" s="979"/>
      <c r="H26" s="977"/>
      <c r="I26" s="980"/>
      <c r="J26" s="980"/>
      <c r="K26" s="980"/>
      <c r="L26" s="980"/>
      <c r="M26" s="980"/>
      <c r="N26" s="981"/>
      <c r="O26" s="952"/>
      <c r="P26" s="947"/>
    </row>
    <row r="27" spans="1:16" x14ac:dyDescent="0.25">
      <c r="A27" s="962"/>
      <c r="B27" s="962" t="s">
        <v>22535</v>
      </c>
      <c r="C27" s="978">
        <v>7902.2</v>
      </c>
      <c r="D27" s="978">
        <v>7041.5</v>
      </c>
      <c r="E27" s="978">
        <v>628.9</v>
      </c>
      <c r="F27" s="978">
        <v>231.8</v>
      </c>
      <c r="G27" s="979"/>
      <c r="H27" s="977"/>
      <c r="I27" s="977" t="s">
        <v>22541</v>
      </c>
      <c r="J27" s="977"/>
      <c r="K27" s="977"/>
      <c r="L27" s="977"/>
      <c r="M27" s="980"/>
      <c r="N27" s="980"/>
      <c r="O27" s="952"/>
      <c r="P27" s="947"/>
    </row>
    <row r="28" spans="1:16" x14ac:dyDescent="0.25">
      <c r="A28" s="962"/>
      <c r="B28" s="962" t="s">
        <v>22533</v>
      </c>
      <c r="C28" s="978">
        <v>803.1</v>
      </c>
      <c r="D28" s="978">
        <v>279.89999999999998</v>
      </c>
      <c r="E28" s="978">
        <v>28.2</v>
      </c>
      <c r="F28" s="978">
        <v>495</v>
      </c>
      <c r="G28" s="979"/>
      <c r="H28" s="977"/>
      <c r="I28" s="977" t="s">
        <v>22544</v>
      </c>
      <c r="J28" s="977"/>
      <c r="K28" s="977"/>
      <c r="L28" s="977"/>
      <c r="M28" s="977"/>
      <c r="N28" s="977"/>
      <c r="O28" s="942"/>
      <c r="P28" s="947"/>
    </row>
    <row r="29" spans="1:16" ht="15" customHeight="1" x14ac:dyDescent="0.25">
      <c r="A29" s="962"/>
      <c r="B29" s="962" t="s">
        <v>22096</v>
      </c>
      <c r="C29" s="978">
        <v>2979.1</v>
      </c>
      <c r="D29" s="978">
        <v>2826.9</v>
      </c>
      <c r="E29" s="978">
        <v>28.8</v>
      </c>
      <c r="F29" s="978">
        <v>123.3</v>
      </c>
      <c r="G29" s="979"/>
      <c r="H29" s="977"/>
      <c r="I29" s="962"/>
      <c r="J29" s="963" t="s">
        <v>22542</v>
      </c>
      <c r="K29" s="963" t="s">
        <v>22543</v>
      </c>
      <c r="L29" s="957" t="s">
        <v>522</v>
      </c>
      <c r="M29" s="977"/>
      <c r="N29" s="977"/>
      <c r="O29" s="942"/>
      <c r="P29" s="942"/>
    </row>
    <row r="30" spans="1:16" x14ac:dyDescent="0.25">
      <c r="A30" s="962"/>
      <c r="B30" s="962" t="s">
        <v>22534</v>
      </c>
      <c r="C30" s="978">
        <v>33036.699999999997</v>
      </c>
      <c r="D30" s="978">
        <v>27287.9</v>
      </c>
      <c r="E30" s="978">
        <v>3859.6</v>
      </c>
      <c r="F30" s="978">
        <v>1889.2</v>
      </c>
      <c r="G30" s="979"/>
      <c r="H30" s="977"/>
      <c r="I30" s="962">
        <v>2017</v>
      </c>
      <c r="J30" s="978">
        <v>143618.82999999999</v>
      </c>
      <c r="K30" s="978">
        <v>22738.508999999998</v>
      </c>
      <c r="L30" s="982">
        <v>166357.33899999998</v>
      </c>
      <c r="M30" s="977"/>
      <c r="N30" s="977"/>
      <c r="O30" s="942"/>
      <c r="P30" s="942"/>
    </row>
    <row r="31" spans="1:16" x14ac:dyDescent="0.25">
      <c r="A31" s="977"/>
      <c r="B31" s="977"/>
      <c r="C31" s="983">
        <v>304318.8</v>
      </c>
      <c r="D31" s="976"/>
      <c r="E31" s="976"/>
      <c r="F31" s="976"/>
      <c r="G31" s="977"/>
      <c r="H31" s="977"/>
      <c r="I31" s="977"/>
      <c r="J31" s="977"/>
      <c r="K31" s="977"/>
      <c r="L31" s="977"/>
      <c r="M31" s="977"/>
      <c r="N31" s="977"/>
      <c r="O31" s="942"/>
      <c r="P31" s="942"/>
    </row>
    <row r="32" spans="1:16" x14ac:dyDescent="0.25">
      <c r="A32" s="977"/>
      <c r="B32" s="977"/>
      <c r="C32" s="977"/>
      <c r="D32" s="977"/>
      <c r="E32" s="977"/>
      <c r="F32" s="977"/>
      <c r="G32" s="977"/>
      <c r="H32" s="977"/>
      <c r="I32" s="977"/>
      <c r="J32" s="977"/>
      <c r="K32" s="977"/>
      <c r="L32" s="977"/>
      <c r="M32" s="977"/>
      <c r="N32" s="977"/>
      <c r="O32" s="942"/>
      <c r="P32" s="942"/>
    </row>
    <row r="33" spans="1:16" x14ac:dyDescent="0.25">
      <c r="A33" s="976" t="s">
        <v>22549</v>
      </c>
      <c r="B33" s="976"/>
      <c r="C33" s="976"/>
      <c r="D33" s="976"/>
      <c r="E33" s="976"/>
      <c r="F33" s="976"/>
      <c r="G33" s="976"/>
      <c r="H33" s="976"/>
      <c r="I33" s="976"/>
      <c r="J33" s="976"/>
      <c r="K33" s="976"/>
      <c r="L33" s="976"/>
      <c r="M33" s="976"/>
      <c r="N33" s="976"/>
      <c r="O33" s="947"/>
      <c r="P33" s="947"/>
    </row>
    <row r="34" spans="1:16" x14ac:dyDescent="0.25">
      <c r="A34" s="976" t="s">
        <v>22550</v>
      </c>
      <c r="B34" s="976"/>
      <c r="C34" s="976"/>
      <c r="D34" s="976"/>
      <c r="E34" s="976"/>
      <c r="F34" s="976"/>
      <c r="G34" s="977"/>
      <c r="H34" s="977"/>
      <c r="I34" s="1056" t="s">
        <v>22545</v>
      </c>
      <c r="J34" s="1056"/>
      <c r="K34" s="1056"/>
      <c r="L34" s="1056"/>
      <c r="M34" s="1056"/>
      <c r="N34" s="977"/>
      <c r="O34" s="942"/>
      <c r="P34" s="942"/>
    </row>
    <row r="35" spans="1:16" ht="51.75" x14ac:dyDescent="0.25">
      <c r="A35" s="962"/>
      <c r="B35" s="962"/>
      <c r="C35" s="962"/>
      <c r="D35" s="963" t="s">
        <v>22551</v>
      </c>
      <c r="E35" s="957" t="s">
        <v>22552</v>
      </c>
      <c r="F35" s="980"/>
      <c r="G35" s="977"/>
      <c r="H35" s="977"/>
      <c r="I35" s="962"/>
      <c r="J35" s="963" t="s">
        <v>22546</v>
      </c>
      <c r="K35" s="963" t="s">
        <v>22547</v>
      </c>
      <c r="L35" s="963" t="s">
        <v>22548</v>
      </c>
      <c r="M35" s="977"/>
      <c r="N35" s="977"/>
      <c r="O35" s="942"/>
      <c r="P35" s="942"/>
    </row>
    <row r="36" spans="1:16" x14ac:dyDescent="0.25">
      <c r="A36" s="1083" t="s">
        <v>22554</v>
      </c>
      <c r="B36" s="962">
        <v>2017</v>
      </c>
      <c r="C36" s="962" t="s">
        <v>148</v>
      </c>
      <c r="D36" s="962">
        <v>4.4000000000000004</v>
      </c>
      <c r="E36" s="982">
        <v>6319.2285199999997</v>
      </c>
      <c r="F36" s="984"/>
      <c r="G36" s="977"/>
      <c r="H36" s="977"/>
      <c r="I36" s="962">
        <v>2013</v>
      </c>
      <c r="J36" s="978">
        <v>18932.3</v>
      </c>
      <c r="K36" s="985">
        <v>326</v>
      </c>
      <c r="L36" s="970">
        <v>1.7219249642145964E-2</v>
      </c>
      <c r="M36" s="977"/>
      <c r="N36" s="977"/>
    </row>
    <row r="37" spans="1:16" x14ac:dyDescent="0.25">
      <c r="A37" s="1084"/>
      <c r="B37" s="962"/>
      <c r="C37" s="962" t="s">
        <v>22535</v>
      </c>
      <c r="D37" s="962">
        <v>86.9</v>
      </c>
      <c r="E37" s="982">
        <v>124804.76327000001</v>
      </c>
      <c r="F37" s="984"/>
      <c r="G37" s="989"/>
      <c r="H37" s="977"/>
      <c r="I37" s="962">
        <v>2014</v>
      </c>
      <c r="J37" s="978">
        <v>20061.2</v>
      </c>
      <c r="K37" s="985">
        <v>286.74</v>
      </c>
      <c r="L37" s="970">
        <v>1.4293262616393835E-2</v>
      </c>
      <c r="M37" s="977"/>
      <c r="N37" s="977"/>
    </row>
    <row r="38" spans="1:16" x14ac:dyDescent="0.25">
      <c r="A38" s="1084"/>
      <c r="B38" s="962"/>
      <c r="C38" s="962" t="s">
        <v>22378</v>
      </c>
      <c r="D38" s="962">
        <v>0</v>
      </c>
      <c r="E38" s="982">
        <v>0</v>
      </c>
      <c r="F38" s="984"/>
      <c r="G38" s="977"/>
      <c r="H38" s="977"/>
      <c r="I38" s="962">
        <v>2015</v>
      </c>
      <c r="J38" s="978">
        <v>20652</v>
      </c>
      <c r="K38" s="985">
        <v>302.82</v>
      </c>
      <c r="L38" s="970">
        <v>1.4662986635676932E-2</v>
      </c>
      <c r="M38" s="977"/>
      <c r="N38" s="977"/>
    </row>
    <row r="39" spans="1:16" x14ac:dyDescent="0.25">
      <c r="A39" s="1084"/>
      <c r="B39" s="962"/>
      <c r="C39" s="962" t="s">
        <v>22096</v>
      </c>
      <c r="D39" s="962">
        <v>0</v>
      </c>
      <c r="E39" s="982">
        <v>0</v>
      </c>
      <c r="F39" s="984"/>
      <c r="G39" s="977"/>
      <c r="H39" s="977"/>
      <c r="I39" s="962">
        <v>2016</v>
      </c>
      <c r="J39" s="978">
        <v>21682.6</v>
      </c>
      <c r="K39" s="985">
        <v>270.3</v>
      </c>
      <c r="L39" s="970">
        <v>1.246621715107967E-2</v>
      </c>
      <c r="M39" s="977"/>
      <c r="N39" s="977"/>
    </row>
    <row r="40" spans="1:16" x14ac:dyDescent="0.25">
      <c r="A40" s="1085"/>
      <c r="B40" s="962"/>
      <c r="C40" s="962" t="s">
        <v>22534</v>
      </c>
      <c r="D40" s="962">
        <v>8.6999999999999993</v>
      </c>
      <c r="E40" s="990">
        <v>12494.838209999998</v>
      </c>
      <c r="F40" s="982">
        <v>143618.82999999999</v>
      </c>
      <c r="G40" s="977"/>
      <c r="H40" s="977"/>
      <c r="I40" s="962">
        <v>2017</v>
      </c>
      <c r="J40" s="978">
        <v>23615.1</v>
      </c>
      <c r="K40" s="985">
        <v>304.31880000000001</v>
      </c>
      <c r="L40" s="970">
        <v>1.2886619154693397E-2</v>
      </c>
      <c r="M40" s="977"/>
      <c r="N40" s="977"/>
    </row>
    <row r="41" spans="1:16" x14ac:dyDescent="0.25">
      <c r="A41" s="1083" t="s">
        <v>22555</v>
      </c>
      <c r="B41" s="962">
        <v>2017</v>
      </c>
      <c r="C41" s="1055" t="s">
        <v>148</v>
      </c>
      <c r="D41" s="962">
        <v>2.2000000000000002</v>
      </c>
      <c r="E41" s="982">
        <v>500.24719800000003</v>
      </c>
      <c r="F41" s="984"/>
      <c r="G41" s="977"/>
      <c r="H41" s="977"/>
      <c r="I41" s="977"/>
      <c r="J41" s="977"/>
      <c r="K41" s="977"/>
      <c r="L41" s="977"/>
      <c r="M41" s="977"/>
      <c r="N41" s="977"/>
    </row>
    <row r="42" spans="1:16" x14ac:dyDescent="0.25">
      <c r="A42" s="1084"/>
      <c r="B42" s="962"/>
      <c r="C42" s="1055" t="s">
        <v>22535</v>
      </c>
      <c r="D42" s="962">
        <v>97.3</v>
      </c>
      <c r="E42" s="982">
        <v>22124.569256999999</v>
      </c>
      <c r="F42" s="984"/>
      <c r="G42" s="977"/>
      <c r="H42" s="977"/>
      <c r="I42" s="977"/>
      <c r="J42" s="977"/>
      <c r="K42" s="977"/>
      <c r="L42" s="977"/>
      <c r="M42" s="977"/>
      <c r="N42" s="977"/>
    </row>
    <row r="43" spans="1:16" x14ac:dyDescent="0.25">
      <c r="A43" s="1084"/>
      <c r="B43" s="962"/>
      <c r="C43" s="1055" t="s">
        <v>22378</v>
      </c>
      <c r="D43" s="962">
        <v>0</v>
      </c>
      <c r="E43" s="982">
        <v>0</v>
      </c>
      <c r="F43" s="984"/>
      <c r="G43" s="977"/>
      <c r="H43" s="977"/>
      <c r="I43" s="976"/>
      <c r="J43" s="976"/>
      <c r="K43" s="976"/>
      <c r="L43" s="976"/>
      <c r="M43" s="977"/>
      <c r="N43" s="977"/>
    </row>
    <row r="44" spans="1:16" x14ac:dyDescent="0.25">
      <c r="A44" s="1084"/>
      <c r="B44" s="962"/>
      <c r="C44" s="1055" t="s">
        <v>22096</v>
      </c>
      <c r="D44" s="962">
        <v>0.1</v>
      </c>
      <c r="E44" s="982">
        <v>22.738508999999997</v>
      </c>
      <c r="F44" s="984"/>
      <c r="G44" s="977"/>
      <c r="H44" s="977"/>
      <c r="I44" s="976"/>
      <c r="J44" s="976"/>
      <c r="K44" s="976"/>
      <c r="L44" s="976"/>
      <c r="M44" s="977"/>
      <c r="N44" s="977"/>
    </row>
    <row r="45" spans="1:16" x14ac:dyDescent="0.25">
      <c r="A45" s="1085"/>
      <c r="B45" s="962"/>
      <c r="C45" s="1055" t="s">
        <v>22534</v>
      </c>
      <c r="D45" s="962">
        <v>0.4</v>
      </c>
      <c r="E45" s="982">
        <v>90.954035999999988</v>
      </c>
      <c r="F45" s="984"/>
      <c r="G45" s="977"/>
      <c r="H45" s="977"/>
      <c r="I45" s="976"/>
      <c r="J45" s="976"/>
      <c r="K45" s="991"/>
      <c r="L45" s="947"/>
      <c r="M45" s="986"/>
      <c r="N45" s="977"/>
    </row>
    <row r="46" spans="1:16" x14ac:dyDescent="0.25">
      <c r="A46" s="977"/>
      <c r="B46" s="977"/>
      <c r="C46" s="977"/>
      <c r="D46" s="977"/>
      <c r="E46" s="977"/>
      <c r="F46" s="977"/>
      <c r="G46" s="977"/>
      <c r="H46" s="977"/>
      <c r="I46" s="976"/>
      <c r="J46" s="976"/>
      <c r="K46" s="992"/>
      <c r="L46" s="947"/>
      <c r="M46" s="986"/>
      <c r="N46" s="977"/>
    </row>
    <row r="47" spans="1:16" x14ac:dyDescent="0.25">
      <c r="A47" s="977"/>
      <c r="B47" s="977"/>
      <c r="C47" s="977"/>
      <c r="D47" s="977"/>
      <c r="E47" s="977"/>
      <c r="F47" s="987"/>
      <c r="G47" s="977"/>
      <c r="H47" s="977"/>
      <c r="I47" s="976"/>
      <c r="J47" s="976"/>
      <c r="K47" s="991"/>
      <c r="L47" s="947"/>
      <c r="M47" s="986"/>
      <c r="N47" s="977"/>
    </row>
    <row r="48" spans="1:16" x14ac:dyDescent="0.25">
      <c r="A48" s="1057" t="s">
        <v>264</v>
      </c>
      <c r="B48" s="977"/>
      <c r="C48" s="977"/>
      <c r="D48" s="977"/>
      <c r="E48" s="977"/>
      <c r="F48" s="977"/>
      <c r="G48" s="977"/>
      <c r="H48" s="977"/>
      <c r="I48" s="976"/>
      <c r="J48" s="976"/>
      <c r="K48" s="976"/>
      <c r="L48" s="947"/>
      <c r="M48" s="977"/>
      <c r="N48" s="977"/>
    </row>
    <row r="49" spans="1:17" x14ac:dyDescent="0.25">
      <c r="A49" s="962"/>
      <c r="B49" s="972">
        <v>2017</v>
      </c>
      <c r="C49" s="977"/>
      <c r="D49" s="977"/>
      <c r="E49" s="977"/>
      <c r="F49" s="977"/>
      <c r="G49" s="977"/>
      <c r="H49" s="977"/>
      <c r="I49" s="976"/>
      <c r="J49" s="976"/>
      <c r="K49" s="976"/>
      <c r="L49" s="947"/>
      <c r="M49" s="977"/>
      <c r="N49" s="977"/>
      <c r="O49" s="942"/>
      <c r="P49" s="942"/>
      <c r="Q49" s="942"/>
    </row>
    <row r="50" spans="1:17" ht="33" customHeight="1" x14ac:dyDescent="0.25">
      <c r="A50" s="963" t="s">
        <v>57</v>
      </c>
      <c r="B50" s="971">
        <v>132.6</v>
      </c>
      <c r="C50" s="977"/>
      <c r="D50" s="979"/>
      <c r="E50" s="977"/>
      <c r="F50" s="977"/>
      <c r="G50" s="977"/>
      <c r="H50" s="979"/>
      <c r="I50" s="976"/>
      <c r="J50" s="976"/>
      <c r="K50" s="976"/>
      <c r="L50" s="947"/>
      <c r="M50" s="977"/>
      <c r="N50" s="977"/>
      <c r="O50" s="942"/>
      <c r="P50" s="942"/>
      <c r="Q50" s="942"/>
    </row>
    <row r="51" spans="1:17" ht="26.25" x14ac:dyDescent="0.25">
      <c r="A51" s="963" t="s">
        <v>58</v>
      </c>
      <c r="B51" s="971">
        <v>122.3</v>
      </c>
      <c r="C51" s="977"/>
      <c r="D51" s="979"/>
      <c r="E51" s="977"/>
      <c r="F51" s="977"/>
      <c r="G51" s="977"/>
      <c r="H51" s="979"/>
      <c r="I51" s="976"/>
      <c r="J51" s="976"/>
      <c r="K51" s="976"/>
      <c r="L51" s="947"/>
      <c r="M51" s="977"/>
      <c r="N51" s="977"/>
      <c r="O51" s="942"/>
      <c r="P51" s="942"/>
      <c r="Q51" s="942"/>
    </row>
    <row r="52" spans="1:17" ht="26.25" x14ac:dyDescent="0.25">
      <c r="A52" s="963" t="s">
        <v>59</v>
      </c>
      <c r="B52" s="971">
        <v>3</v>
      </c>
      <c r="C52" s="977"/>
      <c r="D52" s="979"/>
      <c r="E52" s="977"/>
      <c r="F52" s="977"/>
      <c r="G52" s="977"/>
      <c r="H52" s="979"/>
      <c r="I52" s="976"/>
      <c r="J52" s="976"/>
      <c r="K52" s="976"/>
      <c r="L52" s="947"/>
      <c r="M52" s="977"/>
      <c r="N52" s="977"/>
      <c r="O52" s="942"/>
      <c r="P52" s="942"/>
      <c r="Q52" s="942"/>
    </row>
    <row r="53" spans="1:17" ht="26.25" x14ac:dyDescent="0.25">
      <c r="A53" s="963" t="s">
        <v>60</v>
      </c>
      <c r="B53" s="971">
        <v>0.8</v>
      </c>
      <c r="C53" s="977"/>
      <c r="D53" s="979"/>
      <c r="E53" s="977"/>
      <c r="F53" s="977"/>
      <c r="G53" s="977"/>
      <c r="H53" s="979"/>
      <c r="I53" s="976"/>
      <c r="J53" s="976"/>
      <c r="K53" s="976"/>
      <c r="L53" s="947"/>
      <c r="M53" s="977"/>
      <c r="N53" s="977"/>
      <c r="O53" s="942"/>
      <c r="P53" s="942"/>
      <c r="Q53" s="951"/>
    </row>
    <row r="54" spans="1:17" ht="26.25" x14ac:dyDescent="0.25">
      <c r="A54" s="963" t="s">
        <v>61</v>
      </c>
      <c r="B54" s="971">
        <v>45.6</v>
      </c>
      <c r="C54" s="977"/>
      <c r="D54" s="979"/>
      <c r="E54" s="977"/>
      <c r="F54" s="977"/>
      <c r="G54" s="977"/>
      <c r="H54" s="979"/>
      <c r="I54" s="976"/>
      <c r="J54" s="976"/>
      <c r="K54" s="976"/>
      <c r="L54" s="947"/>
      <c r="M54" s="977"/>
      <c r="N54" s="977"/>
      <c r="O54" s="942"/>
      <c r="P54" s="942"/>
      <c r="Q54" s="942"/>
    </row>
    <row r="55" spans="1:17" ht="39" x14ac:dyDescent="0.25">
      <c r="A55" s="963" t="s">
        <v>62</v>
      </c>
      <c r="B55" s="962">
        <v>6.6</v>
      </c>
      <c r="C55" s="977"/>
      <c r="D55" s="979"/>
      <c r="E55" s="977"/>
      <c r="F55" s="977"/>
      <c r="G55" s="977"/>
      <c r="H55" s="979"/>
      <c r="I55" s="976"/>
      <c r="J55" s="976"/>
      <c r="K55" s="976"/>
      <c r="L55" s="947"/>
      <c r="M55" s="977"/>
      <c r="N55" s="977"/>
      <c r="O55" s="942"/>
      <c r="P55" s="942"/>
      <c r="Q55" s="942"/>
    </row>
    <row r="56" spans="1:17" ht="26.25" x14ac:dyDescent="0.25">
      <c r="A56" s="963" t="s">
        <v>64</v>
      </c>
      <c r="B56" s="962">
        <v>33</v>
      </c>
      <c r="C56" s="977"/>
      <c r="D56" s="979"/>
      <c r="E56" s="977"/>
      <c r="F56" s="977"/>
      <c r="G56" s="977"/>
      <c r="H56" s="979"/>
      <c r="I56" s="976"/>
      <c r="J56" s="976"/>
      <c r="K56" s="976"/>
      <c r="L56" s="947"/>
      <c r="M56" s="977"/>
      <c r="N56" s="977"/>
      <c r="O56" s="942"/>
      <c r="P56" s="942"/>
      <c r="Q56" s="951"/>
    </row>
    <row r="57" spans="1:17" ht="39" x14ac:dyDescent="0.25">
      <c r="A57" s="963" t="s">
        <v>65</v>
      </c>
      <c r="B57" s="962"/>
      <c r="C57" s="977"/>
      <c r="D57" s="979"/>
      <c r="E57" s="977"/>
      <c r="F57" s="977"/>
      <c r="G57" s="977"/>
      <c r="H57" s="979"/>
      <c r="I57" s="976"/>
      <c r="J57" s="976"/>
      <c r="K57" s="976"/>
      <c r="L57" s="947"/>
      <c r="M57" s="977"/>
      <c r="N57" s="977"/>
      <c r="O57" s="942"/>
      <c r="P57" s="942"/>
      <c r="Q57" s="942"/>
    </row>
    <row r="58" spans="1:17" x14ac:dyDescent="0.25">
      <c r="A58" s="962" t="s">
        <v>56</v>
      </c>
      <c r="B58" s="971">
        <v>304.3</v>
      </c>
      <c r="C58" s="977"/>
      <c r="D58" s="979"/>
      <c r="E58" s="977"/>
      <c r="F58" s="977"/>
      <c r="G58" s="977"/>
      <c r="H58" s="977"/>
      <c r="I58" s="976"/>
      <c r="J58" s="976"/>
      <c r="K58" s="976"/>
      <c r="L58" s="947"/>
      <c r="M58" s="977"/>
      <c r="N58" s="977"/>
      <c r="O58" s="942"/>
      <c r="P58" s="942"/>
      <c r="Q58" s="942"/>
    </row>
    <row r="59" spans="1:17" x14ac:dyDescent="0.25">
      <c r="A59" s="988"/>
      <c r="B59" s="977"/>
      <c r="C59" s="977"/>
      <c r="D59" s="977"/>
      <c r="E59" s="977"/>
      <c r="F59" s="977"/>
      <c r="G59" s="977"/>
      <c r="H59" s="977"/>
      <c r="I59" s="976"/>
      <c r="J59" s="976"/>
      <c r="K59" s="976"/>
      <c r="L59" s="947"/>
      <c r="M59" s="977"/>
      <c r="N59" s="977"/>
      <c r="O59" s="942"/>
      <c r="P59" s="942"/>
      <c r="Q59" s="942"/>
    </row>
    <row r="60" spans="1:17" x14ac:dyDescent="0.25">
      <c r="H60" s="53"/>
    </row>
    <row r="61" spans="1:17" x14ac:dyDescent="0.25">
      <c r="H61" s="53"/>
    </row>
    <row r="62" spans="1:17" x14ac:dyDescent="0.25">
      <c r="H62" s="53"/>
    </row>
    <row r="63" spans="1:17" x14ac:dyDescent="0.25">
      <c r="H63" s="53"/>
    </row>
    <row r="64" spans="1:17" x14ac:dyDescent="0.25">
      <c r="H64" s="53"/>
    </row>
    <row r="65" spans="8:8" x14ac:dyDescent="0.25">
      <c r="H65" s="53"/>
    </row>
    <row r="66" spans="8:8" x14ac:dyDescent="0.25">
      <c r="H66" s="53"/>
    </row>
    <row r="67" spans="8:8" x14ac:dyDescent="0.25">
      <c r="H67" s="53"/>
    </row>
    <row r="68" spans="8:8" x14ac:dyDescent="0.25">
      <c r="H68" s="53"/>
    </row>
    <row r="69" spans="8:8" x14ac:dyDescent="0.25">
      <c r="H69" s="53"/>
    </row>
    <row r="70" spans="8:8" x14ac:dyDescent="0.25">
      <c r="H70" s="53"/>
    </row>
    <row r="71" spans="8:8" x14ac:dyDescent="0.25">
      <c r="H71" s="53"/>
    </row>
    <row r="72" spans="8:8" x14ac:dyDescent="0.25">
      <c r="H72" s="53"/>
    </row>
    <row r="73" spans="8:8" x14ac:dyDescent="0.25">
      <c r="H73" s="53"/>
    </row>
    <row r="74" spans="8:8" x14ac:dyDescent="0.25">
      <c r="H74" s="53"/>
    </row>
    <row r="75" spans="8:8" x14ac:dyDescent="0.25">
      <c r="H75" s="53"/>
    </row>
  </sheetData>
  <mergeCells count="2">
    <mergeCell ref="A36:A40"/>
    <mergeCell ref="A41:A4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154"/>
  <sheetViews>
    <sheetView zoomScale="90" zoomScaleNormal="90" workbookViewId="0">
      <selection activeCell="M33" sqref="M33"/>
    </sheetView>
  </sheetViews>
  <sheetFormatPr defaultRowHeight="15" x14ac:dyDescent="0.25"/>
  <cols>
    <col min="1" max="1" width="23.140625" customWidth="1"/>
    <col min="2" max="2" width="15.5703125" customWidth="1"/>
    <col min="3" max="3" width="12.85546875" customWidth="1"/>
    <col min="4" max="4" width="11.28515625" bestFit="1" customWidth="1"/>
    <col min="10" max="10" width="11.85546875" customWidth="1"/>
    <col min="11" max="11" width="14.85546875" style="673" customWidth="1"/>
    <col min="12" max="12" width="16.28515625" style="673" customWidth="1"/>
    <col min="13" max="13" width="16.28515625" style="84" customWidth="1"/>
  </cols>
  <sheetData>
    <row r="1" spans="1:13" x14ac:dyDescent="0.25">
      <c r="A1" s="6" t="s">
        <v>22354</v>
      </c>
    </row>
    <row r="2" spans="1:13" x14ac:dyDescent="0.25">
      <c r="A2" s="961" t="s">
        <v>22476</v>
      </c>
    </row>
    <row r="3" spans="1:13" x14ac:dyDescent="0.25">
      <c r="C3" s="532"/>
      <c r="D3" s="532"/>
      <c r="E3" s="532"/>
      <c r="F3" s="532"/>
      <c r="G3" s="532"/>
      <c r="H3" s="532"/>
      <c r="I3" s="532"/>
      <c r="J3" s="532"/>
      <c r="K3" s="532"/>
    </row>
    <row r="4" spans="1:13" ht="37.5" customHeight="1" x14ac:dyDescent="0.25">
      <c r="A4" s="554"/>
      <c r="B4" s="1160" t="s">
        <v>22355</v>
      </c>
      <c r="C4" s="1161"/>
      <c r="D4" s="1161"/>
      <c r="E4" s="1162"/>
      <c r="F4" s="1157" t="s">
        <v>373</v>
      </c>
      <c r="G4" s="1158"/>
      <c r="H4" s="1158"/>
      <c r="I4" s="1159"/>
      <c r="J4" s="532"/>
      <c r="K4" s="532"/>
      <c r="L4" s="84"/>
      <c r="M4"/>
    </row>
    <row r="5" spans="1:13" ht="15" customHeight="1" x14ac:dyDescent="0.25">
      <c r="A5" s="103"/>
      <c r="B5" s="555" t="s">
        <v>55</v>
      </c>
      <c r="C5" s="103" t="s">
        <v>195</v>
      </c>
      <c r="D5" s="103" t="s">
        <v>313</v>
      </c>
      <c r="E5" s="103" t="s">
        <v>369</v>
      </c>
      <c r="F5" s="103" t="s">
        <v>55</v>
      </c>
      <c r="G5" s="103" t="s">
        <v>195</v>
      </c>
      <c r="H5" s="103" t="s">
        <v>313</v>
      </c>
      <c r="I5" s="103" t="s">
        <v>369</v>
      </c>
      <c r="J5" s="673"/>
      <c r="L5" s="84"/>
      <c r="M5"/>
    </row>
    <row r="6" spans="1:13" x14ac:dyDescent="0.25">
      <c r="A6" s="556" t="s">
        <v>157</v>
      </c>
      <c r="B6" s="775" t="s">
        <v>63</v>
      </c>
      <c r="C6" s="776">
        <v>1.8787011841379</v>
      </c>
      <c r="D6" s="775" t="s">
        <v>63</v>
      </c>
      <c r="E6" s="776" t="s">
        <v>63</v>
      </c>
      <c r="F6" s="777">
        <v>47551.004196000002</v>
      </c>
      <c r="G6" s="777">
        <v>47378.275356999999</v>
      </c>
      <c r="H6" s="777">
        <v>48829.027796000002</v>
      </c>
      <c r="I6" s="777">
        <v>48829.027796000002</v>
      </c>
      <c r="J6" s="673"/>
      <c r="L6" s="84"/>
      <c r="M6"/>
    </row>
    <row r="7" spans="1:13" x14ac:dyDescent="0.25">
      <c r="A7" s="103" t="s">
        <v>19</v>
      </c>
      <c r="B7" s="776">
        <v>3.06920662546881</v>
      </c>
      <c r="C7" s="776">
        <v>3.0477080285800699</v>
      </c>
      <c r="D7" s="776">
        <v>3.0869473755955799</v>
      </c>
      <c r="E7" s="776" t="s">
        <v>63</v>
      </c>
      <c r="F7" s="777">
        <v>48813.534412000001</v>
      </c>
      <c r="G7" s="777">
        <v>49925.227790999998</v>
      </c>
      <c r="H7" s="777">
        <v>50923.693306000001</v>
      </c>
      <c r="I7" s="777">
        <v>50923.693306000001</v>
      </c>
      <c r="J7" s="673"/>
      <c r="L7" s="84"/>
    </row>
    <row r="8" spans="1:13" x14ac:dyDescent="0.25">
      <c r="A8" s="103" t="s">
        <v>105</v>
      </c>
      <c r="B8" s="776">
        <v>2.3874624304851499</v>
      </c>
      <c r="C8" s="776">
        <v>2.46610633197698</v>
      </c>
      <c r="D8" s="776">
        <v>2.4883462005083801</v>
      </c>
      <c r="E8" s="776" t="s">
        <v>63</v>
      </c>
      <c r="F8" s="777">
        <v>44717.305948000001</v>
      </c>
      <c r="G8" s="777">
        <v>45561.175733999997</v>
      </c>
      <c r="H8" s="777">
        <v>46566.544594999999</v>
      </c>
      <c r="I8" s="777">
        <v>46566.544594999999</v>
      </c>
      <c r="J8" s="673"/>
      <c r="L8" s="84"/>
    </row>
    <row r="9" spans="1:13" x14ac:dyDescent="0.25">
      <c r="A9" s="103" t="s">
        <v>106</v>
      </c>
      <c r="B9" s="776">
        <v>1.7182339513502001</v>
      </c>
      <c r="C9" s="776">
        <v>1.6492966352884899</v>
      </c>
      <c r="D9" s="776">
        <v>1.60407289391434</v>
      </c>
      <c r="E9" s="776">
        <v>1.5275499535880399</v>
      </c>
      <c r="F9" s="777">
        <v>45519.871934000003</v>
      </c>
      <c r="G9" s="777">
        <v>44647.371352000002</v>
      </c>
      <c r="H9" s="777">
        <v>44819.498023</v>
      </c>
      <c r="I9" s="777">
        <v>44819.498023</v>
      </c>
      <c r="J9" s="673"/>
      <c r="L9" s="84"/>
    </row>
    <row r="10" spans="1:13" x14ac:dyDescent="0.25">
      <c r="A10" s="103" t="s">
        <v>107</v>
      </c>
      <c r="B10" s="776">
        <v>0.37497324298961998</v>
      </c>
      <c r="C10" s="776">
        <v>0.38060165528752998</v>
      </c>
      <c r="D10" s="776">
        <v>0.36243741880653002</v>
      </c>
      <c r="E10" s="776" t="s">
        <v>63</v>
      </c>
      <c r="F10" s="777">
        <v>22691.629836</v>
      </c>
      <c r="G10" s="777">
        <v>22429.698979000001</v>
      </c>
      <c r="H10" s="777">
        <v>23003.911171</v>
      </c>
      <c r="I10" s="777">
        <v>23003.911171</v>
      </c>
      <c r="J10" s="673"/>
      <c r="L10" s="84"/>
    </row>
    <row r="11" spans="1:13" x14ac:dyDescent="0.25">
      <c r="A11" s="103" t="s">
        <v>384</v>
      </c>
      <c r="B11" s="776">
        <v>1.97284723151735</v>
      </c>
      <c r="C11" s="776">
        <v>1.9292336039364799</v>
      </c>
      <c r="D11" s="776">
        <v>1.6782972837764101</v>
      </c>
      <c r="E11" s="776" t="s">
        <v>63</v>
      </c>
      <c r="F11" s="777">
        <v>32265.045160999998</v>
      </c>
      <c r="G11" s="777">
        <v>33478.622514000002</v>
      </c>
      <c r="H11" s="777">
        <v>34714.434671000003</v>
      </c>
      <c r="I11" s="777">
        <v>34714.434671000003</v>
      </c>
      <c r="J11" s="673"/>
      <c r="L11" s="84"/>
    </row>
    <row r="12" spans="1:13" ht="15" customHeight="1" x14ac:dyDescent="0.25">
      <c r="A12" s="103" t="s">
        <v>109</v>
      </c>
      <c r="B12" s="776">
        <v>2.9140429999520499</v>
      </c>
      <c r="C12" s="776">
        <v>2.9574151944543701</v>
      </c>
      <c r="D12" s="776">
        <v>2.8712531982679299</v>
      </c>
      <c r="E12" s="776" t="s">
        <v>63</v>
      </c>
      <c r="F12" s="777">
        <v>47905.477298999998</v>
      </c>
      <c r="G12" s="777">
        <v>48687.542202999997</v>
      </c>
      <c r="H12" s="777">
        <v>49020.543898999997</v>
      </c>
      <c r="I12" s="777">
        <v>49020.543898999997</v>
      </c>
      <c r="J12" s="673"/>
      <c r="L12" s="84"/>
    </row>
    <row r="13" spans="1:13" x14ac:dyDescent="0.25">
      <c r="A13" s="111" t="s">
        <v>110</v>
      </c>
      <c r="B13" s="775">
        <v>1.4293063226526828</v>
      </c>
      <c r="C13" s="775">
        <v>1.4662788107689328</v>
      </c>
      <c r="D13" s="775">
        <v>1.2467900528534401</v>
      </c>
      <c r="E13" s="775" t="s">
        <v>63</v>
      </c>
      <c r="F13" s="778">
        <v>28936.529792000001</v>
      </c>
      <c r="G13" s="777">
        <v>29164.735855999999</v>
      </c>
      <c r="H13" s="778">
        <v>30564.570331999999</v>
      </c>
      <c r="I13" s="777">
        <v>30564.570331999999</v>
      </c>
      <c r="J13" s="673"/>
      <c r="L13" s="84"/>
    </row>
    <row r="14" spans="1:13" x14ac:dyDescent="0.25">
      <c r="A14" s="103" t="s">
        <v>111</v>
      </c>
      <c r="B14" s="776">
        <v>3.1693060922549798</v>
      </c>
      <c r="C14" s="776">
        <v>2.8963664815557002</v>
      </c>
      <c r="D14" s="776">
        <v>2.7464511315132101</v>
      </c>
      <c r="E14" s="776" t="s">
        <v>63</v>
      </c>
      <c r="F14" s="777">
        <v>41462.716740999997</v>
      </c>
      <c r="G14" s="777">
        <v>42063.734950999999</v>
      </c>
      <c r="H14" s="777">
        <v>43446.124106000003</v>
      </c>
      <c r="I14" s="777">
        <v>43446.124106000003</v>
      </c>
      <c r="J14" s="673"/>
      <c r="L14" s="84"/>
    </row>
    <row r="15" spans="1:13" x14ac:dyDescent="0.25">
      <c r="A15" s="103" t="s">
        <v>112</v>
      </c>
      <c r="B15" s="776">
        <v>2.2759166699616</v>
      </c>
      <c r="C15" s="776">
        <v>2.2670307746612099</v>
      </c>
      <c r="D15" s="776">
        <v>2.24805031751331</v>
      </c>
      <c r="E15" s="776" t="s">
        <v>63</v>
      </c>
      <c r="F15" s="777">
        <v>40144.664876000003</v>
      </c>
      <c r="G15" s="777">
        <v>40564.664762</v>
      </c>
      <c r="H15" s="777">
        <v>41357.835265000002</v>
      </c>
      <c r="I15" s="777">
        <v>41357.835265000002</v>
      </c>
      <c r="J15" s="673"/>
      <c r="L15" s="84"/>
    </row>
    <row r="16" spans="1:13" x14ac:dyDescent="0.25">
      <c r="A16" s="103" t="s">
        <v>113</v>
      </c>
      <c r="B16" s="776">
        <v>2.8728943859613199</v>
      </c>
      <c r="C16" s="776">
        <v>2.91695231054819</v>
      </c>
      <c r="D16" s="776">
        <v>2.9316822484801799</v>
      </c>
      <c r="E16" s="776" t="s">
        <v>63</v>
      </c>
      <c r="F16" s="777">
        <v>47190.497629999998</v>
      </c>
      <c r="G16" s="777">
        <v>47892.474886000004</v>
      </c>
      <c r="H16" s="777">
        <v>49187.306456999999</v>
      </c>
      <c r="I16" s="777">
        <v>49187.306456999999</v>
      </c>
      <c r="J16" s="673"/>
      <c r="L16" s="84"/>
    </row>
    <row r="17" spans="1:20" x14ac:dyDescent="0.25">
      <c r="A17" s="103" t="s">
        <v>114</v>
      </c>
      <c r="B17" s="776">
        <v>0.83329728914196999</v>
      </c>
      <c r="C17" s="776">
        <v>0.96636654352381002</v>
      </c>
      <c r="D17" s="776">
        <v>1.00699621859426</v>
      </c>
      <c r="E17" s="776" t="s">
        <v>63</v>
      </c>
      <c r="F17" s="777">
        <v>26838.582267999998</v>
      </c>
      <c r="G17" s="777">
        <v>26697.04883</v>
      </c>
      <c r="H17" s="777">
        <v>26764.908343999999</v>
      </c>
      <c r="I17" s="777">
        <v>26764.908343999999</v>
      </c>
      <c r="J17" s="673"/>
      <c r="L17" s="84"/>
    </row>
    <row r="18" spans="1:20" x14ac:dyDescent="0.25">
      <c r="A18" s="103" t="s">
        <v>115</v>
      </c>
      <c r="B18" s="776">
        <v>1.35338728590302</v>
      </c>
      <c r="C18" s="776">
        <v>1.3646084341298299</v>
      </c>
      <c r="D18" s="776">
        <v>1.20606420269495</v>
      </c>
      <c r="E18" s="776" t="s">
        <v>63</v>
      </c>
      <c r="F18" s="777">
        <v>25518.226036</v>
      </c>
      <c r="G18" s="777">
        <v>26189.042396000001</v>
      </c>
      <c r="H18" s="777">
        <v>26741.361611</v>
      </c>
      <c r="I18" s="777">
        <v>26741.361611</v>
      </c>
      <c r="J18" s="673"/>
      <c r="L18" s="84"/>
    </row>
    <row r="19" spans="1:20" x14ac:dyDescent="0.25">
      <c r="A19" s="103" t="s">
        <v>116</v>
      </c>
      <c r="B19" s="776">
        <v>1.99922512611921</v>
      </c>
      <c r="C19" s="776">
        <v>2.1703361613343501</v>
      </c>
      <c r="D19" s="776">
        <v>2.07540287424957</v>
      </c>
      <c r="E19" s="776" t="s">
        <v>63</v>
      </c>
      <c r="F19" s="777">
        <v>44544.105376</v>
      </c>
      <c r="G19" s="777">
        <v>47501.779323000002</v>
      </c>
      <c r="H19" s="777">
        <v>50751.583482000002</v>
      </c>
      <c r="I19" s="777">
        <v>50751.583482000002</v>
      </c>
      <c r="J19" s="673"/>
      <c r="L19" s="84"/>
    </row>
    <row r="20" spans="1:20" x14ac:dyDescent="0.25">
      <c r="A20" s="103" t="s">
        <v>117</v>
      </c>
      <c r="B20" s="776">
        <v>1.52633161837301</v>
      </c>
      <c r="C20" s="776">
        <v>1.1956307158103301</v>
      </c>
      <c r="D20" s="776">
        <v>1.17680956834107</v>
      </c>
      <c r="E20" s="776" t="s">
        <v>63</v>
      </c>
      <c r="F20" s="777">
        <v>51250.483669000001</v>
      </c>
      <c r="G20" s="777">
        <v>68779.457230999993</v>
      </c>
      <c r="H20" s="777">
        <v>70879.955585999996</v>
      </c>
      <c r="I20" s="777">
        <v>70879.955585999996</v>
      </c>
      <c r="J20" s="673"/>
      <c r="L20" s="84"/>
    </row>
    <row r="21" spans="1:20" x14ac:dyDescent="0.25">
      <c r="A21" s="103" t="s">
        <v>118</v>
      </c>
      <c r="B21" s="776">
        <v>4.1996582340954998</v>
      </c>
      <c r="C21" s="776">
        <v>4.2689408366413604</v>
      </c>
      <c r="D21" s="776">
        <v>4.2512121766037598</v>
      </c>
      <c r="E21" s="776" t="s">
        <v>63</v>
      </c>
      <c r="F21" s="777">
        <v>34277.842159</v>
      </c>
      <c r="G21" s="777">
        <v>36067.006410000002</v>
      </c>
      <c r="H21" s="777">
        <v>37460.903519</v>
      </c>
      <c r="I21" s="777">
        <v>37460.903519</v>
      </c>
      <c r="J21" s="673"/>
      <c r="L21" s="84"/>
    </row>
    <row r="22" spans="1:20" x14ac:dyDescent="0.25">
      <c r="A22" s="103" t="s">
        <v>119</v>
      </c>
      <c r="B22" s="776">
        <v>1.3430083673525799</v>
      </c>
      <c r="C22" s="776">
        <v>1.3407177187431201</v>
      </c>
      <c r="D22" s="776">
        <v>1.28565932523437</v>
      </c>
      <c r="E22" s="776" t="s">
        <v>63</v>
      </c>
      <c r="F22" s="777">
        <v>36070.848203000001</v>
      </c>
      <c r="G22" s="777">
        <v>36628.190169000001</v>
      </c>
      <c r="H22" s="777">
        <v>38581.076518000002</v>
      </c>
      <c r="I22" s="777">
        <v>38581.076518000002</v>
      </c>
      <c r="J22" s="673"/>
      <c r="L22" s="84"/>
    </row>
    <row r="23" spans="1:20" x14ac:dyDescent="0.25">
      <c r="A23" s="103" t="s">
        <v>120</v>
      </c>
      <c r="B23" s="776">
        <v>3.4002185352108301</v>
      </c>
      <c r="C23" s="776">
        <v>3.27754086669231</v>
      </c>
      <c r="D23" s="776">
        <v>3.1408060012725501</v>
      </c>
      <c r="E23" s="776" t="s">
        <v>63</v>
      </c>
      <c r="F23" s="777">
        <v>39183.465681000001</v>
      </c>
      <c r="G23" s="777">
        <v>40727.254493</v>
      </c>
      <c r="H23" s="777">
        <v>42292.681305999999</v>
      </c>
      <c r="I23" s="777">
        <v>42292.681305999999</v>
      </c>
      <c r="J23" s="673"/>
      <c r="L23" s="84"/>
    </row>
    <row r="24" spans="1:20" x14ac:dyDescent="0.25">
      <c r="A24" s="103" t="s">
        <v>796</v>
      </c>
      <c r="B24" s="776">
        <v>4.2887433256758198</v>
      </c>
      <c r="C24" s="776">
        <v>4.2170170615639897</v>
      </c>
      <c r="D24" s="776">
        <v>4.22744071918508</v>
      </c>
      <c r="E24" s="776" t="s">
        <v>63</v>
      </c>
      <c r="F24" s="777">
        <v>33587.357691999998</v>
      </c>
      <c r="G24" s="777">
        <v>35203.697579</v>
      </c>
      <c r="H24" s="777">
        <v>36629.655177000001</v>
      </c>
      <c r="I24" s="777">
        <v>36629.655177000001</v>
      </c>
      <c r="J24" s="673"/>
      <c r="L24" s="84"/>
      <c r="O24" s="84"/>
    </row>
    <row r="25" spans="1:20" x14ac:dyDescent="0.25">
      <c r="A25" s="103" t="s">
        <v>193</v>
      </c>
      <c r="B25" s="776">
        <v>0.68930001033527</v>
      </c>
      <c r="C25" s="776">
        <v>0.62581403109597</v>
      </c>
      <c r="D25" s="776">
        <v>0.44291782225491</v>
      </c>
      <c r="E25" s="776" t="s">
        <v>63</v>
      </c>
      <c r="F25" s="777">
        <v>23802.335464</v>
      </c>
      <c r="G25" s="777">
        <v>24512.716</v>
      </c>
      <c r="H25" s="777">
        <v>25588.909366</v>
      </c>
      <c r="I25" s="777">
        <v>25588.909366</v>
      </c>
      <c r="J25" s="673"/>
      <c r="L25" s="84"/>
      <c r="O25" s="84"/>
    </row>
    <row r="26" spans="1:20" x14ac:dyDescent="0.25">
      <c r="A26" s="103" t="s">
        <v>121</v>
      </c>
      <c r="B26" s="776">
        <v>1.2597774270528299</v>
      </c>
      <c r="C26" s="776">
        <v>1.27116266068413</v>
      </c>
      <c r="D26" s="776">
        <v>1.24366149111428</v>
      </c>
      <c r="E26" s="776" t="s">
        <v>63</v>
      </c>
      <c r="F26" s="777">
        <v>101274.85157</v>
      </c>
      <c r="G26" s="777">
        <v>102553.86126000001</v>
      </c>
      <c r="H26" s="777">
        <v>102019.45834</v>
      </c>
      <c r="I26" s="777">
        <v>102019.45834</v>
      </c>
      <c r="J26" s="673"/>
      <c r="L26" s="84"/>
    </row>
    <row r="27" spans="1:20" ht="15" customHeight="1" x14ac:dyDescent="0.25">
      <c r="A27" s="103" t="s">
        <v>158</v>
      </c>
      <c r="B27" s="776">
        <v>0.530438127092</v>
      </c>
      <c r="C27" s="776">
        <v>0.52418764968678</v>
      </c>
      <c r="D27" s="776">
        <v>0.48650383985583001</v>
      </c>
      <c r="E27" s="776" t="s">
        <v>63</v>
      </c>
      <c r="F27" s="777">
        <v>18140.315551</v>
      </c>
      <c r="G27" s="777">
        <v>17935.411844999999</v>
      </c>
      <c r="H27" s="777">
        <v>18535.16689</v>
      </c>
      <c r="I27" s="777">
        <v>18535.16689</v>
      </c>
      <c r="J27" s="673"/>
      <c r="L27" s="84"/>
      <c r="Q27" s="84"/>
      <c r="R27" s="84"/>
      <c r="S27" s="84"/>
      <c r="T27" s="84"/>
    </row>
    <row r="28" spans="1:20" x14ac:dyDescent="0.25">
      <c r="A28" s="103" t="s">
        <v>22366</v>
      </c>
      <c r="B28" s="776">
        <v>2.00116132852092</v>
      </c>
      <c r="C28" s="776">
        <v>2.0038990016928602</v>
      </c>
      <c r="D28" s="776">
        <v>2.0324746207522799</v>
      </c>
      <c r="E28" s="776" t="s">
        <v>63</v>
      </c>
      <c r="F28" s="777">
        <v>49239.069549</v>
      </c>
      <c r="G28" s="777">
        <v>50028.778076000002</v>
      </c>
      <c r="H28" s="777">
        <v>50961.235692000002</v>
      </c>
      <c r="I28" s="777">
        <v>50961.235692000002</v>
      </c>
      <c r="J28" s="673"/>
      <c r="L28" s="84"/>
      <c r="Q28" s="84"/>
      <c r="R28" s="84"/>
      <c r="S28" s="84"/>
      <c r="T28" s="84"/>
    </row>
    <row r="29" spans="1:20" ht="15" customHeight="1" x14ac:dyDescent="0.25">
      <c r="A29" s="103" t="s">
        <v>159</v>
      </c>
      <c r="B29" s="776" t="s">
        <v>63</v>
      </c>
      <c r="C29" s="776">
        <v>1.26264212576167</v>
      </c>
      <c r="D29" s="776" t="s">
        <v>63</v>
      </c>
      <c r="E29" s="776" t="s">
        <v>63</v>
      </c>
      <c r="F29" s="777">
        <v>37083.277150000002</v>
      </c>
      <c r="G29" s="777">
        <v>37641.395694999999</v>
      </c>
      <c r="H29" s="777">
        <v>39241.025507999999</v>
      </c>
      <c r="I29" s="777">
        <v>39241.025507999999</v>
      </c>
      <c r="J29" s="673"/>
      <c r="L29" s="84"/>
      <c r="Q29" s="84"/>
      <c r="R29" s="84"/>
      <c r="S29" s="84"/>
      <c r="T29" s="84"/>
    </row>
    <row r="30" spans="1:20" ht="15" customHeight="1" x14ac:dyDescent="0.25">
      <c r="A30" s="103" t="s">
        <v>123</v>
      </c>
      <c r="B30" s="776">
        <v>1.7118727287461499</v>
      </c>
      <c r="C30" s="776">
        <v>1.9309480468334099</v>
      </c>
      <c r="D30" s="776">
        <v>2.0322152611843598</v>
      </c>
      <c r="E30" s="776" t="s">
        <v>63</v>
      </c>
      <c r="F30" s="777">
        <v>66018.424178000001</v>
      </c>
      <c r="G30" s="777">
        <v>61713.188652999997</v>
      </c>
      <c r="H30" s="777">
        <v>58834.460561</v>
      </c>
      <c r="I30" s="777">
        <v>58834.460561</v>
      </c>
      <c r="J30" s="673"/>
      <c r="L30" s="84"/>
      <c r="Q30" s="46"/>
      <c r="R30" s="46"/>
      <c r="S30" s="46"/>
      <c r="T30" s="84"/>
    </row>
    <row r="31" spans="1:20" x14ac:dyDescent="0.25">
      <c r="A31" s="103" t="s">
        <v>124</v>
      </c>
      <c r="B31" s="776">
        <v>0.94013789061205</v>
      </c>
      <c r="C31" s="776">
        <v>1.00371125357899</v>
      </c>
      <c r="D31" s="776">
        <v>0.96547263660175997</v>
      </c>
      <c r="E31" s="776" t="s">
        <v>63</v>
      </c>
      <c r="F31" s="777">
        <v>25297.950443999998</v>
      </c>
      <c r="G31" s="777">
        <v>26282.889665999999</v>
      </c>
      <c r="H31" s="777">
        <v>27093.682923</v>
      </c>
      <c r="I31" s="777">
        <v>27093.682923</v>
      </c>
      <c r="J31" s="673"/>
      <c r="L31" s="84"/>
      <c r="Q31" s="84"/>
      <c r="R31" s="15"/>
      <c r="S31" s="15"/>
      <c r="T31" s="15"/>
    </row>
    <row r="32" spans="1:20" x14ac:dyDescent="0.25">
      <c r="A32" s="103" t="s">
        <v>37</v>
      </c>
      <c r="B32" s="776">
        <v>1.28972792230695</v>
      </c>
      <c r="C32" s="776">
        <v>1.2426348191651999</v>
      </c>
      <c r="D32" s="776">
        <v>1.26564755649372</v>
      </c>
      <c r="E32" s="776" t="s">
        <v>63</v>
      </c>
      <c r="F32" s="777">
        <v>28746.525809999999</v>
      </c>
      <c r="G32" s="777">
        <v>29532.328409999998</v>
      </c>
      <c r="H32" s="777">
        <v>30821.510667999999</v>
      </c>
      <c r="I32" s="777">
        <v>30821.510667999999</v>
      </c>
      <c r="J32" s="673"/>
      <c r="L32" s="84"/>
      <c r="Q32" s="84"/>
      <c r="R32" s="84"/>
      <c r="S32" s="84"/>
      <c r="T32" s="84"/>
    </row>
    <row r="33" spans="1:21" x14ac:dyDescent="0.25">
      <c r="A33" s="103" t="s">
        <v>197</v>
      </c>
      <c r="B33" s="776">
        <v>0.8800785405921</v>
      </c>
      <c r="C33" s="776">
        <v>1.1753026685879899</v>
      </c>
      <c r="D33" s="776">
        <v>0.78965333622759004</v>
      </c>
      <c r="E33" s="776" t="s">
        <v>63</v>
      </c>
      <c r="F33" s="777">
        <v>28928.176445000001</v>
      </c>
      <c r="G33" s="777">
        <v>29620.480149999999</v>
      </c>
      <c r="H33" s="777">
        <v>30487.384814000001</v>
      </c>
      <c r="I33" s="777">
        <v>30487.384814000001</v>
      </c>
      <c r="J33" s="673"/>
      <c r="L33" s="84"/>
      <c r="Q33" s="84"/>
      <c r="R33" s="84"/>
      <c r="S33" s="84"/>
      <c r="T33" s="84"/>
    </row>
    <row r="34" spans="1:21" ht="15" customHeight="1" x14ac:dyDescent="0.25">
      <c r="A34" s="103" t="s">
        <v>128</v>
      </c>
      <c r="B34" s="776">
        <v>2.3667004603068702</v>
      </c>
      <c r="C34" s="776">
        <v>2.19655264021632</v>
      </c>
      <c r="D34" s="776">
        <v>2.0020216815651599</v>
      </c>
      <c r="E34" s="776" t="s">
        <v>63</v>
      </c>
      <c r="F34" s="777">
        <v>30856.803230000001</v>
      </c>
      <c r="G34" s="777">
        <v>31471.878593000001</v>
      </c>
      <c r="H34" s="777">
        <v>32729.606419</v>
      </c>
      <c r="I34" s="777">
        <v>32729.606419</v>
      </c>
      <c r="J34" s="673"/>
      <c r="L34" s="84"/>
      <c r="Q34" s="84"/>
      <c r="R34" s="84"/>
      <c r="S34" s="84"/>
      <c r="T34" s="84"/>
    </row>
    <row r="35" spans="1:21" x14ac:dyDescent="0.25">
      <c r="A35" s="103" t="s">
        <v>129</v>
      </c>
      <c r="B35" s="776">
        <v>1.2353545316143499</v>
      </c>
      <c r="C35" s="776">
        <v>1.2196318882071999</v>
      </c>
      <c r="D35" s="776">
        <v>1.1854929987966301</v>
      </c>
      <c r="E35" s="776" t="s">
        <v>63</v>
      </c>
      <c r="F35" s="777">
        <v>33728.452021999998</v>
      </c>
      <c r="G35" s="777">
        <v>34881.907460000002</v>
      </c>
      <c r="H35" s="777">
        <v>36338.997402000001</v>
      </c>
      <c r="I35" s="777">
        <v>36338.997402000001</v>
      </c>
      <c r="J35" s="673"/>
      <c r="L35" s="84"/>
      <c r="Q35" s="84"/>
      <c r="R35" s="84"/>
      <c r="S35" s="84"/>
      <c r="T35" s="84"/>
    </row>
    <row r="36" spans="1:21" x14ac:dyDescent="0.25">
      <c r="A36" s="103" t="s">
        <v>130</v>
      </c>
      <c r="B36" s="776">
        <v>3.1458733400392198</v>
      </c>
      <c r="C36" s="776">
        <v>3.2654898020410199</v>
      </c>
      <c r="D36" s="776">
        <v>3.2549022634842601</v>
      </c>
      <c r="E36" s="776" t="s">
        <v>63</v>
      </c>
      <c r="F36" s="777">
        <v>46572.505604999998</v>
      </c>
      <c r="G36" s="777">
        <v>47910.400715999996</v>
      </c>
      <c r="H36" s="777">
        <v>48639.169688000002</v>
      </c>
      <c r="I36" s="777">
        <v>48639.169688000002</v>
      </c>
      <c r="J36" s="673"/>
      <c r="L36" s="84"/>
      <c r="Q36" s="84"/>
      <c r="R36" s="84"/>
      <c r="S36" s="84"/>
      <c r="T36" s="84"/>
    </row>
    <row r="37" spans="1:21" x14ac:dyDescent="0.25">
      <c r="A37" s="103" t="s">
        <v>131</v>
      </c>
      <c r="B37" s="776" t="s">
        <v>63</v>
      </c>
      <c r="C37" s="776">
        <v>3.3742973598343902</v>
      </c>
      <c r="D37" s="776" t="s">
        <v>63</v>
      </c>
      <c r="E37" s="776" t="s">
        <v>63</v>
      </c>
      <c r="F37" s="777">
        <v>61902.161742999997</v>
      </c>
      <c r="G37" s="777">
        <v>63648.303064</v>
      </c>
      <c r="H37" s="777">
        <v>63888.708679000003</v>
      </c>
      <c r="I37" s="777">
        <v>63888.708679000003</v>
      </c>
      <c r="J37" s="673"/>
      <c r="L37" s="84"/>
      <c r="Q37" s="84"/>
      <c r="R37" s="84"/>
      <c r="S37" s="84"/>
      <c r="T37" s="84"/>
    </row>
    <row r="38" spans="1:21" ht="15" customHeight="1" x14ac:dyDescent="0.25">
      <c r="A38" s="103" t="s">
        <v>132</v>
      </c>
      <c r="B38" s="776">
        <v>0.86076846029001997</v>
      </c>
      <c r="C38" s="776">
        <v>0.88150300576531004</v>
      </c>
      <c r="D38" s="776">
        <v>0.94464284834544998</v>
      </c>
      <c r="E38" s="776" t="s">
        <v>63</v>
      </c>
      <c r="F38" s="777">
        <v>24158.806370999999</v>
      </c>
      <c r="G38" s="777">
        <v>25111.776454999999</v>
      </c>
      <c r="H38" s="777">
        <v>25655.471775000002</v>
      </c>
      <c r="I38" s="777">
        <v>25655.471775000002</v>
      </c>
      <c r="J38" s="673"/>
      <c r="L38" s="84"/>
      <c r="Q38" s="84"/>
      <c r="R38" s="84"/>
      <c r="S38" s="84"/>
      <c r="T38" s="84"/>
    </row>
    <row r="39" spans="1:21" x14ac:dyDescent="0.25">
      <c r="A39" s="103" t="s">
        <v>133</v>
      </c>
      <c r="B39" s="776">
        <v>1.6656813977971401</v>
      </c>
      <c r="C39" s="776">
        <v>1.6744522927226</v>
      </c>
      <c r="D39" s="776">
        <v>1.6884742152415</v>
      </c>
      <c r="E39" s="776" t="s">
        <v>63</v>
      </c>
      <c r="F39" s="777">
        <v>40877.728499999997</v>
      </c>
      <c r="G39" s="777">
        <v>41748.280054000003</v>
      </c>
      <c r="H39" s="777">
        <v>42757.048917</v>
      </c>
      <c r="I39" s="777">
        <v>42757.048917</v>
      </c>
      <c r="J39" s="673"/>
      <c r="L39" s="84"/>
      <c r="Q39" s="84"/>
      <c r="R39" s="84"/>
      <c r="S39" s="84"/>
      <c r="T39" s="84"/>
    </row>
    <row r="40" spans="1:21" ht="15" customHeight="1" x14ac:dyDescent="0.25">
      <c r="A40" s="103" t="s">
        <v>134</v>
      </c>
      <c r="B40" s="776">
        <v>2.7339378568798498</v>
      </c>
      <c r="C40" s="776">
        <v>2.7404273363621301</v>
      </c>
      <c r="D40" s="776">
        <v>2.7441793661297802</v>
      </c>
      <c r="E40" s="776" t="s">
        <v>63</v>
      </c>
      <c r="F40" s="777">
        <v>54935.200484000001</v>
      </c>
      <c r="G40" s="777">
        <v>56700.880423000002</v>
      </c>
      <c r="H40" s="777">
        <v>57797.462213999999</v>
      </c>
      <c r="I40" s="777">
        <v>57797.462213999999</v>
      </c>
      <c r="J40" s="673"/>
      <c r="L40" s="84"/>
      <c r="Q40" s="84"/>
      <c r="R40" s="84"/>
      <c r="S40" s="84"/>
      <c r="T40" s="84"/>
    </row>
    <row r="41" spans="1:21" ht="15" customHeight="1" x14ac:dyDescent="0.25">
      <c r="A41" s="557" t="s">
        <v>375</v>
      </c>
      <c r="B41" s="776">
        <v>1.94759480554124</v>
      </c>
      <c r="C41" s="776">
        <v>1.9584654752476001</v>
      </c>
      <c r="D41" s="776">
        <v>1.93491593494752</v>
      </c>
      <c r="E41" s="776" t="s">
        <v>63</v>
      </c>
      <c r="F41" s="777">
        <v>37562.087549000003</v>
      </c>
      <c r="G41" s="776" t="s">
        <v>63</v>
      </c>
      <c r="H41" s="776" t="s">
        <v>63</v>
      </c>
      <c r="I41" s="777">
        <v>41176.445867000002</v>
      </c>
      <c r="J41" s="673"/>
      <c r="L41" s="84"/>
      <c r="Q41" s="84"/>
      <c r="R41" s="84"/>
      <c r="S41" s="84"/>
      <c r="T41" s="84"/>
    </row>
    <row r="42" spans="1:21" ht="15" customHeight="1" x14ac:dyDescent="0.25">
      <c r="A42" s="103" t="s">
        <v>243</v>
      </c>
      <c r="B42" s="776">
        <v>2.0916874491944601</v>
      </c>
      <c r="C42" s="776">
        <v>2.09583187224671</v>
      </c>
      <c r="D42" s="776">
        <v>2.0851430642767999</v>
      </c>
      <c r="E42" s="776" t="s">
        <v>63</v>
      </c>
      <c r="F42" s="776" t="s">
        <v>63</v>
      </c>
      <c r="G42" s="776" t="s">
        <v>63</v>
      </c>
      <c r="H42" s="775" t="s">
        <v>63</v>
      </c>
      <c r="I42" s="777" t="s">
        <v>63</v>
      </c>
      <c r="J42" s="673"/>
      <c r="L42" s="84"/>
      <c r="Q42" s="84"/>
      <c r="R42" s="84"/>
      <c r="S42" s="84"/>
      <c r="T42" s="84"/>
    </row>
    <row r="43" spans="1:21" ht="15" customHeight="1" x14ac:dyDescent="0.25">
      <c r="A43" s="103" t="s">
        <v>374</v>
      </c>
      <c r="B43" s="776">
        <v>2.36053356660751</v>
      </c>
      <c r="C43" s="776">
        <v>2.3572883162163998</v>
      </c>
      <c r="D43" s="776">
        <v>2.33728508560894</v>
      </c>
      <c r="E43" s="776" t="s">
        <v>63</v>
      </c>
      <c r="F43" s="777">
        <v>40170.492038999997</v>
      </c>
      <c r="G43" s="776" t="s">
        <v>63</v>
      </c>
      <c r="H43" s="776" t="s">
        <v>63</v>
      </c>
      <c r="I43" s="777">
        <v>43726.766224999999</v>
      </c>
      <c r="J43" s="673"/>
      <c r="L43" s="84"/>
      <c r="Q43" s="84"/>
      <c r="R43" s="84"/>
      <c r="S43" s="84"/>
      <c r="T43" s="84"/>
    </row>
    <row r="44" spans="1:21" ht="15" customHeight="1" x14ac:dyDescent="0.25">
      <c r="A44" s="103" t="s">
        <v>162</v>
      </c>
      <c r="B44" s="776">
        <v>2.0211421082217602</v>
      </c>
      <c r="C44" s="776">
        <v>2.0564315252794398</v>
      </c>
      <c r="D44" s="776">
        <v>2.10826440402617</v>
      </c>
      <c r="E44" s="776" t="s">
        <v>63</v>
      </c>
      <c r="F44" s="777">
        <v>13405.026099000001</v>
      </c>
      <c r="G44" s="777">
        <v>14412.531214000001</v>
      </c>
      <c r="H44" s="775">
        <v>15482.896536</v>
      </c>
      <c r="I44" s="777">
        <v>15482.896536</v>
      </c>
      <c r="J44" s="673"/>
      <c r="L44" s="84"/>
      <c r="Q44" s="84"/>
      <c r="R44" s="84"/>
      <c r="S44" s="84"/>
      <c r="T44" s="84"/>
    </row>
    <row r="45" spans="1:21" x14ac:dyDescent="0.25">
      <c r="A45" s="103" t="s">
        <v>163</v>
      </c>
      <c r="B45" s="776">
        <v>0.38250184541167997</v>
      </c>
      <c r="C45" s="776">
        <v>0.4878820641303</v>
      </c>
      <c r="D45" s="776">
        <v>0.48208585702633999</v>
      </c>
      <c r="E45" s="776" t="s">
        <v>63</v>
      </c>
      <c r="F45" s="776" t="s">
        <v>63</v>
      </c>
      <c r="G45" s="777" t="s">
        <v>63</v>
      </c>
      <c r="H45" s="775" t="s">
        <v>63</v>
      </c>
      <c r="I45" s="777" t="s">
        <v>63</v>
      </c>
      <c r="J45" s="673"/>
      <c r="L45" s="84"/>
      <c r="Q45" s="84"/>
      <c r="R45" s="84"/>
      <c r="S45" s="84"/>
      <c r="T45" s="84"/>
    </row>
    <row r="46" spans="1:21" x14ac:dyDescent="0.25">
      <c r="A46" s="103" t="s">
        <v>164</v>
      </c>
      <c r="B46" s="776">
        <v>1.07011446267789</v>
      </c>
      <c r="C46" s="776">
        <v>1.09893106522767</v>
      </c>
      <c r="D46" s="776">
        <v>1.0969028069659199</v>
      </c>
      <c r="E46" s="776" t="s">
        <v>63</v>
      </c>
      <c r="F46" s="777">
        <v>25797.499094999999</v>
      </c>
      <c r="G46" s="777">
        <v>24691.833909000001</v>
      </c>
      <c r="H46" s="777">
        <v>24788.679645</v>
      </c>
      <c r="I46" s="777">
        <v>24788.679645</v>
      </c>
      <c r="J46" s="673"/>
      <c r="L46" s="84"/>
      <c r="Q46" s="84"/>
      <c r="R46" s="84"/>
      <c r="S46" s="84"/>
      <c r="T46" s="84"/>
    </row>
    <row r="47" spans="1:21" x14ac:dyDescent="0.25">
      <c r="R47" s="84"/>
      <c r="S47" s="84"/>
      <c r="T47" s="84"/>
      <c r="U47" s="84"/>
    </row>
    <row r="48" spans="1:21" x14ac:dyDescent="0.25">
      <c r="R48" s="84"/>
      <c r="S48" s="84"/>
      <c r="T48" s="84"/>
      <c r="U48" s="84"/>
    </row>
    <row r="49" spans="3:21" ht="45" customHeight="1" x14ac:dyDescent="0.25">
      <c r="C49" s="83"/>
      <c r="D49" s="83"/>
      <c r="E49" s="83"/>
      <c r="F49" s="83"/>
      <c r="O49" s="84"/>
      <c r="P49" s="84"/>
      <c r="Q49" s="84"/>
      <c r="R49" s="84"/>
      <c r="S49" s="84"/>
      <c r="T49" s="84"/>
      <c r="U49" s="84"/>
    </row>
    <row r="50" spans="3:21" x14ac:dyDescent="0.25">
      <c r="I50" s="673"/>
      <c r="J50" s="673"/>
      <c r="K50" s="84"/>
      <c r="L50"/>
      <c r="M50"/>
    </row>
    <row r="51" spans="3:21" x14ac:dyDescent="0.25">
      <c r="C51" s="15"/>
      <c r="D51" s="15"/>
      <c r="E51" s="49"/>
      <c r="F51" s="49"/>
      <c r="I51" s="673"/>
      <c r="J51" s="673"/>
      <c r="K51" s="84"/>
      <c r="L51"/>
      <c r="M51"/>
    </row>
    <row r="52" spans="3:21" x14ac:dyDescent="0.25">
      <c r="C52" s="15"/>
      <c r="D52" s="15"/>
      <c r="E52" s="49"/>
      <c r="F52" s="49"/>
      <c r="I52" s="673"/>
      <c r="J52" s="673"/>
      <c r="K52" s="84"/>
      <c r="L52"/>
      <c r="M52"/>
    </row>
    <row r="53" spans="3:21" x14ac:dyDescent="0.25">
      <c r="C53" s="15"/>
      <c r="D53" s="15"/>
      <c r="E53" s="49"/>
      <c r="F53" s="49"/>
      <c r="I53" s="673"/>
      <c r="J53" s="673"/>
      <c r="K53" s="84"/>
      <c r="L53"/>
      <c r="M53"/>
    </row>
    <row r="54" spans="3:21" x14ac:dyDescent="0.25">
      <c r="C54" s="15"/>
      <c r="D54" s="15"/>
      <c r="E54" s="49"/>
      <c r="F54" s="49"/>
      <c r="I54" s="673"/>
      <c r="J54" s="673"/>
      <c r="K54" s="84"/>
      <c r="L54"/>
      <c r="M54"/>
    </row>
    <row r="55" spans="3:21" x14ac:dyDescent="0.25">
      <c r="C55" s="15"/>
      <c r="D55" s="15"/>
      <c r="E55" s="49"/>
      <c r="F55" s="49"/>
      <c r="I55" s="673"/>
      <c r="J55" s="673"/>
      <c r="K55" s="84"/>
      <c r="L55"/>
      <c r="M55"/>
    </row>
    <row r="56" spans="3:21" x14ac:dyDescent="0.25">
      <c r="C56" s="15"/>
      <c r="D56" s="15"/>
      <c r="E56" s="49"/>
      <c r="F56" s="49"/>
      <c r="I56" s="673"/>
      <c r="J56" s="673"/>
      <c r="K56" s="84"/>
      <c r="L56"/>
      <c r="M56"/>
    </row>
    <row r="57" spans="3:21" x14ac:dyDescent="0.25">
      <c r="C57" s="15"/>
      <c r="D57" s="15"/>
      <c r="E57" s="49"/>
      <c r="F57" s="49"/>
      <c r="I57" s="673"/>
      <c r="J57" s="673"/>
      <c r="K57" s="84"/>
      <c r="L57"/>
      <c r="M57"/>
    </row>
    <row r="58" spans="3:21" x14ac:dyDescent="0.25">
      <c r="C58" s="15"/>
      <c r="D58" s="15"/>
      <c r="E58" s="49"/>
      <c r="F58" s="49"/>
      <c r="I58" s="673"/>
      <c r="J58" s="673"/>
      <c r="K58" s="84"/>
      <c r="L58"/>
      <c r="M58"/>
    </row>
    <row r="59" spans="3:21" x14ac:dyDescent="0.25">
      <c r="C59" s="15"/>
      <c r="D59" s="15"/>
      <c r="E59" s="49"/>
      <c r="F59" s="49"/>
      <c r="I59" s="673"/>
      <c r="J59" s="673"/>
      <c r="K59" s="84"/>
      <c r="L59"/>
      <c r="M59"/>
    </row>
    <row r="60" spans="3:21" x14ac:dyDescent="0.25">
      <c r="C60" s="15"/>
      <c r="D60" s="15"/>
      <c r="E60" s="49"/>
      <c r="F60" s="49"/>
      <c r="I60" s="673"/>
      <c r="J60" s="673"/>
      <c r="K60" s="84"/>
      <c r="L60"/>
      <c r="M60"/>
    </row>
    <row r="61" spans="3:21" x14ac:dyDescent="0.25">
      <c r="C61" s="15"/>
      <c r="D61" s="15"/>
      <c r="E61" s="49"/>
      <c r="F61" s="49"/>
      <c r="I61" s="673"/>
      <c r="J61" s="673"/>
      <c r="K61" s="84"/>
      <c r="L61"/>
      <c r="M61"/>
    </row>
    <row r="62" spans="3:21" x14ac:dyDescent="0.25">
      <c r="C62" s="15"/>
      <c r="D62" s="15"/>
      <c r="E62" s="49"/>
      <c r="F62" s="49"/>
      <c r="I62" s="673"/>
      <c r="J62" s="673"/>
      <c r="K62" s="84"/>
      <c r="L62"/>
      <c r="M62"/>
    </row>
    <row r="63" spans="3:21" x14ac:dyDescent="0.25">
      <c r="C63" s="15"/>
      <c r="D63" s="15"/>
      <c r="E63" s="49"/>
      <c r="F63" s="49"/>
      <c r="I63" s="673"/>
      <c r="J63" s="673"/>
      <c r="K63" s="84"/>
      <c r="L63"/>
      <c r="M63"/>
    </row>
    <row r="64" spans="3:21" x14ac:dyDescent="0.25">
      <c r="C64" s="15"/>
      <c r="D64" s="15"/>
      <c r="E64" s="49"/>
      <c r="F64" s="49"/>
      <c r="I64" s="673"/>
      <c r="J64" s="673"/>
      <c r="K64" s="84"/>
      <c r="L64"/>
      <c r="M64"/>
    </row>
    <row r="65" spans="3:13" x14ac:dyDescent="0.25">
      <c r="C65" s="15"/>
      <c r="D65" s="15"/>
      <c r="E65" s="49"/>
      <c r="F65" s="49"/>
      <c r="I65" s="673"/>
      <c r="J65" s="673"/>
      <c r="K65" s="84"/>
      <c r="L65"/>
      <c r="M65"/>
    </row>
    <row r="66" spans="3:13" x14ac:dyDescent="0.25">
      <c r="C66" s="15"/>
      <c r="D66" s="15"/>
      <c r="E66" s="49"/>
      <c r="F66" s="49"/>
      <c r="I66" s="673"/>
      <c r="J66" s="673"/>
      <c r="K66" s="84"/>
      <c r="L66"/>
      <c r="M66"/>
    </row>
    <row r="67" spans="3:13" x14ac:dyDescent="0.25">
      <c r="C67" s="15"/>
      <c r="D67" s="15"/>
      <c r="E67" s="49"/>
      <c r="F67" s="49"/>
      <c r="I67" s="673"/>
      <c r="J67" s="673"/>
      <c r="K67" s="84"/>
      <c r="L67"/>
      <c r="M67"/>
    </row>
    <row r="68" spans="3:13" x14ac:dyDescent="0.25">
      <c r="C68" s="15"/>
      <c r="D68" s="15"/>
      <c r="E68" s="49"/>
      <c r="F68" s="49"/>
      <c r="I68" s="673"/>
      <c r="J68" s="673"/>
      <c r="K68" s="84"/>
      <c r="L68"/>
      <c r="M68"/>
    </row>
    <row r="69" spans="3:13" x14ac:dyDescent="0.25">
      <c r="C69" s="15"/>
      <c r="D69" s="15"/>
      <c r="E69" s="49"/>
      <c r="F69" s="49"/>
      <c r="I69" s="673"/>
      <c r="J69" s="673"/>
      <c r="K69" s="84"/>
      <c r="L69"/>
      <c r="M69"/>
    </row>
    <row r="70" spans="3:13" x14ac:dyDescent="0.25">
      <c r="C70" s="15"/>
      <c r="D70" s="15"/>
      <c r="E70" s="49"/>
      <c r="F70" s="49"/>
      <c r="I70" s="673"/>
      <c r="J70" s="673"/>
      <c r="K70" s="84"/>
      <c r="L70"/>
      <c r="M70"/>
    </row>
    <row r="71" spans="3:13" x14ac:dyDescent="0.25">
      <c r="C71" s="15"/>
      <c r="D71" s="15"/>
      <c r="E71" s="49"/>
      <c r="F71" s="49"/>
      <c r="I71" s="673"/>
      <c r="J71" s="673"/>
      <c r="K71" s="84"/>
      <c r="L71"/>
      <c r="M71"/>
    </row>
    <row r="72" spans="3:13" x14ac:dyDescent="0.25">
      <c r="C72" s="15"/>
      <c r="D72" s="15"/>
      <c r="E72" s="49"/>
      <c r="F72" s="49"/>
      <c r="I72" s="673"/>
      <c r="J72" s="673"/>
      <c r="K72" s="84"/>
      <c r="L72"/>
      <c r="M72"/>
    </row>
    <row r="73" spans="3:13" x14ac:dyDescent="0.25">
      <c r="C73" s="15"/>
      <c r="D73" s="15"/>
      <c r="E73" s="49"/>
      <c r="F73" s="49"/>
      <c r="I73" s="673"/>
      <c r="J73" s="673"/>
      <c r="K73" s="84"/>
      <c r="L73"/>
      <c r="M73"/>
    </row>
    <row r="74" spans="3:13" x14ac:dyDescent="0.25">
      <c r="C74" s="15"/>
      <c r="D74" s="15"/>
      <c r="E74" s="49"/>
      <c r="F74" s="49"/>
      <c r="I74" s="673"/>
      <c r="J74" s="673"/>
      <c r="K74" s="84"/>
      <c r="L74"/>
      <c r="M74"/>
    </row>
    <row r="75" spans="3:13" x14ac:dyDescent="0.25">
      <c r="C75" s="15"/>
      <c r="D75" s="15"/>
      <c r="E75" s="49"/>
      <c r="F75" s="49"/>
      <c r="I75" s="673"/>
      <c r="J75" s="673"/>
      <c r="K75" s="84"/>
      <c r="L75"/>
      <c r="M75"/>
    </row>
    <row r="76" spans="3:13" x14ac:dyDescent="0.25">
      <c r="C76" s="15"/>
      <c r="D76" s="15"/>
      <c r="E76" s="49"/>
      <c r="F76" s="49"/>
      <c r="I76" s="673"/>
      <c r="J76" s="673"/>
      <c r="K76" s="84"/>
      <c r="L76"/>
      <c r="M76"/>
    </row>
    <row r="77" spans="3:13" x14ac:dyDescent="0.25">
      <c r="C77" s="15"/>
      <c r="D77" s="15"/>
      <c r="E77" s="49"/>
      <c r="F77" s="49"/>
      <c r="I77" s="673"/>
      <c r="J77" s="673"/>
      <c r="K77" s="84"/>
      <c r="L77"/>
      <c r="M77"/>
    </row>
    <row r="78" spans="3:13" x14ac:dyDescent="0.25">
      <c r="C78" s="15"/>
      <c r="D78" s="15"/>
      <c r="E78" s="49"/>
      <c r="F78" s="49"/>
      <c r="I78" s="673"/>
      <c r="J78" s="673"/>
      <c r="K78" s="84"/>
      <c r="L78"/>
      <c r="M78"/>
    </row>
    <row r="79" spans="3:13" x14ac:dyDescent="0.25">
      <c r="C79" s="15"/>
      <c r="D79" s="15"/>
      <c r="E79" s="49"/>
      <c r="F79" s="49"/>
      <c r="I79" s="673"/>
      <c r="J79" s="673"/>
      <c r="K79" s="84"/>
      <c r="L79"/>
      <c r="M79"/>
    </row>
    <row r="80" spans="3:13" x14ac:dyDescent="0.25">
      <c r="C80" s="15"/>
      <c r="D80" s="15"/>
      <c r="E80" s="49"/>
      <c r="F80" s="49"/>
      <c r="I80" s="673"/>
      <c r="J80" s="673"/>
      <c r="K80" s="84"/>
      <c r="L80"/>
      <c r="M80"/>
    </row>
    <row r="81" spans="1:16" x14ac:dyDescent="0.25">
      <c r="C81" s="15"/>
      <c r="D81" s="15"/>
      <c r="E81" s="49"/>
      <c r="F81" s="49"/>
      <c r="I81" s="673"/>
      <c r="J81" s="673"/>
      <c r="K81" s="84"/>
      <c r="L81"/>
      <c r="M81"/>
    </row>
    <row r="82" spans="1:16" x14ac:dyDescent="0.25">
      <c r="C82" s="15"/>
      <c r="D82" s="15"/>
      <c r="E82" s="49"/>
      <c r="F82" s="49"/>
      <c r="I82" s="673"/>
      <c r="J82" s="673"/>
      <c r="K82" s="84"/>
      <c r="L82"/>
      <c r="M82"/>
    </row>
    <row r="83" spans="1:16" x14ac:dyDescent="0.25">
      <c r="C83" s="15"/>
      <c r="D83" s="15"/>
      <c r="E83" s="49"/>
      <c r="F83" s="49"/>
      <c r="I83" s="673"/>
      <c r="J83" s="673"/>
      <c r="K83" s="84"/>
      <c r="L83"/>
      <c r="M83"/>
    </row>
    <row r="88" spans="1:16" ht="75" customHeight="1" x14ac:dyDescent="0.25">
      <c r="A88" s="1024"/>
      <c r="B88" s="1025"/>
      <c r="C88" s="1025"/>
      <c r="D88" s="1025"/>
      <c r="E88" s="1025"/>
      <c r="F88" s="1025"/>
      <c r="G88" s="1025"/>
      <c r="H88" s="1025"/>
      <c r="I88" s="947"/>
      <c r="J88" s="947"/>
      <c r="K88" s="1026"/>
      <c r="L88" s="1026"/>
      <c r="M88" s="947"/>
    </row>
    <row r="89" spans="1:16" x14ac:dyDescent="0.25">
      <c r="A89" s="1029"/>
      <c r="B89" s="1030"/>
      <c r="C89" s="1031"/>
      <c r="D89" s="1032"/>
      <c r="E89" s="1033"/>
      <c r="F89" s="1033"/>
      <c r="G89" s="1033"/>
      <c r="H89" s="1034"/>
      <c r="I89" s="947"/>
      <c r="J89" s="947"/>
      <c r="K89" s="1026"/>
      <c r="L89" s="1026"/>
      <c r="M89" s="947"/>
    </row>
    <row r="90" spans="1:16" x14ac:dyDescent="0.25">
      <c r="A90" s="1029"/>
      <c r="B90" s="1030"/>
      <c r="C90" s="1031"/>
      <c r="D90" s="1035"/>
      <c r="E90" s="1036"/>
      <c r="F90" s="1036"/>
      <c r="G90" s="1036"/>
      <c r="H90" s="1037"/>
      <c r="I90" s="947"/>
      <c r="J90" s="947"/>
      <c r="K90" s="1026"/>
      <c r="L90" s="1026"/>
      <c r="M90" s="947"/>
    </row>
    <row r="91" spans="1:16" x14ac:dyDescent="0.25">
      <c r="A91" s="1029"/>
      <c r="B91" s="1030"/>
      <c r="C91" s="1031"/>
      <c r="D91" s="1035"/>
      <c r="E91" s="1036"/>
      <c r="F91" s="1036"/>
      <c r="G91" s="1036"/>
      <c r="H91" s="1037"/>
      <c r="I91" s="947"/>
      <c r="J91" s="947"/>
      <c r="K91" s="1026"/>
      <c r="L91" s="1026"/>
      <c r="M91" s="947"/>
    </row>
    <row r="92" spans="1:16" x14ac:dyDescent="0.25">
      <c r="A92" s="1038"/>
      <c r="B92" s="1039"/>
      <c r="C92" s="1040"/>
      <c r="D92" s="1027"/>
      <c r="E92" s="1027"/>
      <c r="F92" s="1027"/>
      <c r="G92" s="1027"/>
      <c r="H92" s="1027"/>
      <c r="I92" s="947"/>
      <c r="J92" s="947"/>
      <c r="K92" s="1026"/>
      <c r="L92" s="1026"/>
      <c r="M92" s="947"/>
      <c r="O92" s="84"/>
      <c r="P92" s="84"/>
    </row>
    <row r="93" spans="1:16" x14ac:dyDescent="0.25">
      <c r="A93" s="1041"/>
      <c r="B93" s="1042"/>
      <c r="C93" s="1009"/>
      <c r="D93" s="1009"/>
      <c r="E93" s="1009"/>
      <c r="F93" s="1009"/>
      <c r="G93" s="1009"/>
      <c r="H93" s="1009"/>
      <c r="I93" s="947"/>
      <c r="J93" s="947"/>
      <c r="K93" s="1026"/>
      <c r="L93" s="1026"/>
      <c r="M93" s="947"/>
      <c r="N93" s="84"/>
      <c r="O93" s="84"/>
      <c r="P93" s="84"/>
    </row>
    <row r="94" spans="1:16" x14ac:dyDescent="0.25">
      <c r="A94" s="1043"/>
      <c r="B94" s="1044"/>
      <c r="C94" s="1009"/>
      <c r="D94" s="1010"/>
      <c r="E94" s="1010"/>
      <c r="F94" s="1010"/>
      <c r="G94" s="1010"/>
      <c r="H94" s="1010"/>
      <c r="I94" s="947"/>
      <c r="J94" s="947"/>
      <c r="K94" s="1026"/>
      <c r="L94" s="1026"/>
      <c r="M94" s="947"/>
      <c r="N94" s="84"/>
      <c r="O94" s="84"/>
      <c r="P94" s="84"/>
    </row>
    <row r="95" spans="1:16" x14ac:dyDescent="0.25">
      <c r="A95" s="1015"/>
      <c r="B95" s="1016"/>
      <c r="C95" s="1009"/>
      <c r="D95" s="1010"/>
      <c r="E95" s="1010"/>
      <c r="F95" s="1010"/>
      <c r="G95" s="1010"/>
      <c r="H95" s="1010"/>
      <c r="I95" s="952"/>
      <c r="J95" s="952"/>
      <c r="K95" s="1026"/>
      <c r="L95" s="1026"/>
      <c r="M95" s="947"/>
      <c r="N95" s="84"/>
      <c r="O95" s="84"/>
      <c r="P95" s="84"/>
    </row>
    <row r="96" spans="1:16" x14ac:dyDescent="0.25">
      <c r="A96" s="1015"/>
      <c r="B96" s="1016"/>
      <c r="C96" s="1009"/>
      <c r="D96" s="1010"/>
      <c r="E96" s="1010"/>
      <c r="F96" s="1010"/>
      <c r="G96" s="1010"/>
      <c r="H96" s="1010"/>
      <c r="I96" s="952"/>
      <c r="J96" s="952"/>
      <c r="K96" s="1026"/>
      <c r="L96" s="1026"/>
      <c r="M96" s="947"/>
      <c r="N96" s="84"/>
      <c r="O96" s="84"/>
      <c r="P96" s="84"/>
    </row>
    <row r="97" spans="1:16" ht="15.75" customHeight="1" x14ac:dyDescent="0.25">
      <c r="A97" s="1015"/>
      <c r="B97" s="1016"/>
      <c r="C97" s="1009"/>
      <c r="D97" s="1010"/>
      <c r="E97" s="1010"/>
      <c r="F97" s="1010"/>
      <c r="G97" s="1010"/>
      <c r="H97" s="1010"/>
      <c r="I97" s="952"/>
      <c r="J97" s="952"/>
      <c r="K97" s="1026"/>
      <c r="L97" s="1026"/>
      <c r="M97" s="947"/>
      <c r="N97" s="84"/>
      <c r="O97" s="84"/>
      <c r="P97" s="84"/>
    </row>
    <row r="98" spans="1:16" x14ac:dyDescent="0.25">
      <c r="A98" s="1015"/>
      <c r="B98" s="1016"/>
      <c r="C98" s="1009"/>
      <c r="D98" s="1010"/>
      <c r="E98" s="1010"/>
      <c r="F98" s="1010"/>
      <c r="G98" s="1010"/>
      <c r="H98" s="1010"/>
      <c r="I98" s="952"/>
      <c r="J98" s="952"/>
      <c r="K98" s="1026"/>
      <c r="L98" s="1026"/>
      <c r="M98" s="947"/>
      <c r="N98" s="84"/>
      <c r="O98" s="84"/>
      <c r="P98" s="84"/>
    </row>
    <row r="99" spans="1:16" x14ac:dyDescent="0.25">
      <c r="A99" s="1015"/>
      <c r="B99" s="1016"/>
      <c r="C99" s="1009"/>
      <c r="D99" s="1010"/>
      <c r="E99" s="1010"/>
      <c r="F99" s="1010"/>
      <c r="G99" s="1010"/>
      <c r="H99" s="1010"/>
      <c r="I99" s="952"/>
      <c r="J99" s="952"/>
      <c r="K99" s="1026"/>
      <c r="L99" s="1026"/>
      <c r="M99" s="947"/>
      <c r="N99" s="84"/>
      <c r="O99" s="84"/>
      <c r="P99" s="84"/>
    </row>
    <row r="100" spans="1:16" x14ac:dyDescent="0.25">
      <c r="A100" s="1015"/>
      <c r="B100" s="1016"/>
      <c r="C100" s="1009"/>
      <c r="D100" s="1010"/>
      <c r="E100" s="1010"/>
      <c r="F100" s="1010"/>
      <c r="G100" s="1010"/>
      <c r="H100" s="1010"/>
      <c r="I100" s="952"/>
      <c r="J100" s="952"/>
      <c r="K100" s="1026"/>
      <c r="L100" s="1026"/>
      <c r="M100" s="947"/>
      <c r="N100" s="84"/>
      <c r="O100" s="84"/>
      <c r="P100" s="84"/>
    </row>
    <row r="101" spans="1:16" x14ac:dyDescent="0.25">
      <c r="A101" s="1015"/>
      <c r="B101" s="1016"/>
      <c r="C101" s="1009"/>
      <c r="D101" s="1010"/>
      <c r="E101" s="1010"/>
      <c r="F101" s="1010"/>
      <c r="G101" s="1010"/>
      <c r="H101" s="1010"/>
      <c r="I101" s="952"/>
      <c r="J101" s="952"/>
      <c r="K101" s="1026"/>
      <c r="L101" s="1026"/>
      <c r="M101" s="947"/>
      <c r="N101" s="84"/>
      <c r="O101" s="84"/>
      <c r="P101" s="84"/>
    </row>
    <row r="102" spans="1:16" x14ac:dyDescent="0.25">
      <c r="A102" s="1015"/>
      <c r="B102" s="1016"/>
      <c r="C102" s="1009"/>
      <c r="D102" s="1010"/>
      <c r="E102" s="1010"/>
      <c r="F102" s="1010"/>
      <c r="G102" s="1010"/>
      <c r="H102" s="1010"/>
      <c r="I102" s="952"/>
      <c r="J102" s="952"/>
      <c r="K102" s="1026"/>
      <c r="L102" s="1026"/>
      <c r="M102" s="947"/>
      <c r="N102" s="84"/>
      <c r="O102" s="84"/>
      <c r="P102" s="84"/>
    </row>
    <row r="103" spans="1:16" x14ac:dyDescent="0.25">
      <c r="A103" s="1015"/>
      <c r="B103" s="1016"/>
      <c r="C103" s="1009"/>
      <c r="D103" s="1010"/>
      <c r="E103" s="1010"/>
      <c r="F103" s="1010"/>
      <c r="G103" s="1010"/>
      <c r="H103" s="1010"/>
      <c r="I103" s="952"/>
      <c r="J103" s="952"/>
      <c r="K103" s="1026"/>
      <c r="L103" s="1026"/>
      <c r="M103" s="947"/>
      <c r="N103" s="84"/>
      <c r="O103" s="84"/>
      <c r="P103" s="84"/>
    </row>
    <row r="104" spans="1:16" x14ac:dyDescent="0.25">
      <c r="A104" s="1043"/>
      <c r="B104" s="1044"/>
      <c r="C104" s="1009"/>
      <c r="D104" s="1010"/>
      <c r="E104" s="1010"/>
      <c r="F104" s="1010"/>
      <c r="G104" s="1010"/>
      <c r="H104" s="1010"/>
      <c r="I104" s="952"/>
      <c r="J104" s="952"/>
      <c r="K104" s="1026"/>
      <c r="L104" s="1026"/>
      <c r="M104" s="947"/>
      <c r="N104" s="84"/>
      <c r="O104" s="84"/>
      <c r="P104" s="84"/>
    </row>
    <row r="105" spans="1:16" x14ac:dyDescent="0.25">
      <c r="A105" s="1015"/>
      <c r="B105" s="1016"/>
      <c r="C105" s="1009"/>
      <c r="D105" s="1010"/>
      <c r="E105" s="1010"/>
      <c r="F105" s="1010"/>
      <c r="G105" s="1010"/>
      <c r="H105" s="1010"/>
      <c r="I105" s="952"/>
      <c r="J105" s="952"/>
      <c r="K105" s="1026"/>
      <c r="L105" s="1026"/>
      <c r="M105" s="947"/>
      <c r="N105" s="84"/>
      <c r="O105" s="84"/>
      <c r="P105" s="84"/>
    </row>
    <row r="106" spans="1:16" x14ac:dyDescent="0.25">
      <c r="A106" s="1015"/>
      <c r="B106" s="1016"/>
      <c r="C106" s="1009"/>
      <c r="D106" s="1010"/>
      <c r="E106" s="1010"/>
      <c r="F106" s="1010"/>
      <c r="G106" s="1010"/>
      <c r="H106" s="1010"/>
      <c r="I106" s="952"/>
      <c r="J106" s="952"/>
      <c r="K106" s="1026"/>
      <c r="L106" s="1026"/>
      <c r="M106" s="947"/>
      <c r="N106" s="84"/>
      <c r="O106" s="84"/>
      <c r="P106" s="84"/>
    </row>
    <row r="107" spans="1:16" x14ac:dyDescent="0.25">
      <c r="A107" s="1043"/>
      <c r="B107" s="1044"/>
      <c r="C107" s="1009"/>
      <c r="D107" s="1010"/>
      <c r="E107" s="1010"/>
      <c r="F107" s="1010"/>
      <c r="G107" s="1010"/>
      <c r="H107" s="1010"/>
      <c r="I107" s="952"/>
      <c r="J107" s="952"/>
      <c r="K107" s="1026"/>
      <c r="L107" s="1026"/>
      <c r="M107" s="947"/>
      <c r="N107" s="84"/>
      <c r="O107" s="84"/>
      <c r="P107" s="84"/>
    </row>
    <row r="108" spans="1:16" x14ac:dyDescent="0.25">
      <c r="A108" s="1015"/>
      <c r="B108" s="1016"/>
      <c r="C108" s="1009"/>
      <c r="D108" s="1010"/>
      <c r="E108" s="1010"/>
      <c r="F108" s="1010"/>
      <c r="G108" s="1010"/>
      <c r="H108" s="1010"/>
      <c r="I108" s="952"/>
      <c r="J108" s="952"/>
      <c r="K108" s="1026"/>
      <c r="L108" s="1026"/>
      <c r="M108" s="947"/>
      <c r="N108" s="84"/>
      <c r="O108" s="84"/>
      <c r="P108" s="84"/>
    </row>
    <row r="109" spans="1:16" x14ac:dyDescent="0.25">
      <c r="A109" s="1043"/>
      <c r="B109" s="1044"/>
      <c r="C109" s="1009"/>
      <c r="D109" s="1010"/>
      <c r="E109" s="1010"/>
      <c r="F109" s="1010"/>
      <c r="G109" s="1010"/>
      <c r="H109" s="1010"/>
      <c r="I109" s="952"/>
      <c r="J109" s="952"/>
      <c r="K109" s="1026"/>
      <c r="L109" s="1026"/>
      <c r="M109" s="947"/>
      <c r="N109" s="84"/>
      <c r="O109" s="84"/>
      <c r="P109" s="84"/>
    </row>
    <row r="110" spans="1:16" x14ac:dyDescent="0.25">
      <c r="A110" s="1015"/>
      <c r="B110" s="1016"/>
      <c r="C110" s="1009"/>
      <c r="D110" s="1010"/>
      <c r="E110" s="1010"/>
      <c r="F110" s="1010"/>
      <c r="G110" s="1010"/>
      <c r="H110" s="1010"/>
      <c r="I110" s="952"/>
      <c r="J110" s="952"/>
      <c r="K110" s="1026"/>
      <c r="L110" s="1026"/>
      <c r="M110" s="947"/>
      <c r="N110" s="84"/>
      <c r="O110" s="84"/>
      <c r="P110" s="84"/>
    </row>
    <row r="111" spans="1:16" x14ac:dyDescent="0.25">
      <c r="A111" s="1015"/>
      <c r="B111" s="1016"/>
      <c r="C111" s="1009"/>
      <c r="D111" s="1010"/>
      <c r="E111" s="1010"/>
      <c r="F111" s="1010"/>
      <c r="G111" s="1010"/>
      <c r="H111" s="1010"/>
      <c r="I111" s="952"/>
      <c r="J111" s="952"/>
      <c r="K111" s="1026"/>
      <c r="L111" s="1026"/>
      <c r="M111" s="947"/>
      <c r="N111" s="84"/>
      <c r="O111" s="84"/>
      <c r="P111" s="84"/>
    </row>
    <row r="112" spans="1:16" x14ac:dyDescent="0.25">
      <c r="A112" s="1015"/>
      <c r="B112" s="1016"/>
      <c r="C112" s="1009"/>
      <c r="D112" s="1010"/>
      <c r="E112" s="1010"/>
      <c r="F112" s="1010"/>
      <c r="G112" s="1010"/>
      <c r="H112" s="1010"/>
      <c r="I112" s="952"/>
      <c r="J112" s="952"/>
      <c r="K112" s="1026"/>
      <c r="L112" s="1026"/>
      <c r="M112" s="947"/>
      <c r="N112" s="84"/>
      <c r="O112" s="84"/>
      <c r="P112" s="84"/>
    </row>
    <row r="113" spans="1:16" x14ac:dyDescent="0.25">
      <c r="A113" s="1015"/>
      <c r="B113" s="1016"/>
      <c r="C113" s="1009"/>
      <c r="D113" s="1010"/>
      <c r="E113" s="1010"/>
      <c r="F113" s="1010"/>
      <c r="G113" s="1010"/>
      <c r="H113" s="1010"/>
      <c r="I113" s="952"/>
      <c r="J113" s="952"/>
      <c r="K113" s="1026"/>
      <c r="L113" s="1026"/>
      <c r="M113" s="947"/>
      <c r="N113" s="84"/>
      <c r="O113" s="84"/>
      <c r="P113" s="84"/>
    </row>
    <row r="114" spans="1:16" x14ac:dyDescent="0.25">
      <c r="A114" s="1015"/>
      <c r="B114" s="1016"/>
      <c r="C114" s="1009"/>
      <c r="D114" s="1010"/>
      <c r="E114" s="1010"/>
      <c r="F114" s="1010"/>
      <c r="G114" s="1010"/>
      <c r="H114" s="1010"/>
      <c r="I114" s="952"/>
      <c r="J114" s="952"/>
      <c r="K114" s="1026"/>
      <c r="L114" s="1026"/>
      <c r="M114" s="947"/>
      <c r="N114" s="84"/>
      <c r="O114" s="84"/>
      <c r="P114" s="84"/>
    </row>
    <row r="115" spans="1:16" x14ac:dyDescent="0.25">
      <c r="A115" s="1015"/>
      <c r="B115" s="1016"/>
      <c r="C115" s="1009"/>
      <c r="D115" s="1010"/>
      <c r="E115" s="1010"/>
      <c r="F115" s="1010"/>
      <c r="G115" s="1010"/>
      <c r="H115" s="1010"/>
      <c r="I115" s="952"/>
      <c r="J115" s="952"/>
      <c r="K115" s="1026"/>
      <c r="L115" s="1026"/>
      <c r="M115" s="947"/>
      <c r="N115" s="84"/>
      <c r="O115" s="84"/>
      <c r="P115" s="84"/>
    </row>
    <row r="116" spans="1:16" x14ac:dyDescent="0.25">
      <c r="A116" s="1015"/>
      <c r="B116" s="1016"/>
      <c r="C116" s="1009"/>
      <c r="D116" s="1010"/>
      <c r="E116" s="1010"/>
      <c r="F116" s="1010"/>
      <c r="G116" s="1010"/>
      <c r="H116" s="1010"/>
      <c r="I116" s="952"/>
      <c r="J116" s="952"/>
      <c r="K116" s="1026"/>
      <c r="L116" s="1026"/>
      <c r="M116" s="947"/>
      <c r="N116" s="84"/>
      <c r="O116" s="84"/>
      <c r="P116" s="84"/>
    </row>
    <row r="117" spans="1:16" x14ac:dyDescent="0.25">
      <c r="A117" s="1015"/>
      <c r="B117" s="1016"/>
      <c r="C117" s="1009"/>
      <c r="D117" s="1010"/>
      <c r="E117" s="1010"/>
      <c r="F117" s="1010"/>
      <c r="G117" s="1010"/>
      <c r="H117" s="1010"/>
      <c r="I117" s="952"/>
      <c r="J117" s="952"/>
      <c r="K117" s="1026"/>
      <c r="L117" s="1026"/>
      <c r="M117" s="947"/>
      <c r="N117" s="84"/>
      <c r="O117" s="84"/>
      <c r="P117" s="84"/>
    </row>
    <row r="118" spans="1:16" x14ac:dyDescent="0.25">
      <c r="A118" s="1015"/>
      <c r="B118" s="1016"/>
      <c r="C118" s="1009"/>
      <c r="D118" s="1010"/>
      <c r="E118" s="1010"/>
      <c r="F118" s="1010"/>
      <c r="G118" s="1010"/>
      <c r="H118" s="1010"/>
      <c r="I118" s="952"/>
      <c r="J118" s="952"/>
      <c r="K118" s="1026"/>
      <c r="L118" s="1026"/>
      <c r="M118" s="947"/>
      <c r="N118" s="84"/>
      <c r="O118" s="84"/>
      <c r="P118" s="84"/>
    </row>
    <row r="119" spans="1:16" x14ac:dyDescent="0.25">
      <c r="A119" s="1015"/>
      <c r="B119" s="1016"/>
      <c r="C119" s="1009"/>
      <c r="D119" s="1010"/>
      <c r="E119" s="1010"/>
      <c r="F119" s="1010"/>
      <c r="G119" s="1010"/>
      <c r="H119" s="1010"/>
      <c r="I119" s="952"/>
      <c r="J119" s="952"/>
      <c r="K119" s="1026"/>
      <c r="L119" s="1026"/>
      <c r="M119" s="947"/>
      <c r="N119" s="84"/>
      <c r="O119" s="84"/>
      <c r="P119" s="84"/>
    </row>
    <row r="120" spans="1:16" x14ac:dyDescent="0.25">
      <c r="A120" s="1015"/>
      <c r="B120" s="1016"/>
      <c r="C120" s="1009"/>
      <c r="D120" s="1010"/>
      <c r="E120" s="1010"/>
      <c r="F120" s="1010"/>
      <c r="G120" s="1010"/>
      <c r="H120" s="1010"/>
      <c r="I120" s="952"/>
      <c r="J120" s="952"/>
      <c r="K120" s="1026"/>
      <c r="L120" s="1026"/>
      <c r="M120" s="947"/>
      <c r="N120" s="84"/>
      <c r="O120" s="84"/>
      <c r="P120" s="84"/>
    </row>
    <row r="121" spans="1:16" x14ac:dyDescent="0.25">
      <c r="A121" s="1015"/>
      <c r="B121" s="1016"/>
      <c r="C121" s="1009"/>
      <c r="D121" s="1010"/>
      <c r="E121" s="1010"/>
      <c r="F121" s="1010"/>
      <c r="G121" s="1010"/>
      <c r="H121" s="1010"/>
      <c r="I121" s="952"/>
      <c r="J121" s="952"/>
      <c r="K121" s="1026"/>
      <c r="L121" s="1026"/>
      <c r="M121" s="947"/>
      <c r="N121" s="84"/>
      <c r="O121" s="84"/>
      <c r="P121" s="84"/>
    </row>
    <row r="122" spans="1:16" x14ac:dyDescent="0.25">
      <c r="A122" s="1015"/>
      <c r="B122" s="1016"/>
      <c r="C122" s="1009"/>
      <c r="D122" s="1010"/>
      <c r="E122" s="1010"/>
      <c r="F122" s="1010"/>
      <c r="G122" s="1010"/>
      <c r="H122" s="1010"/>
      <c r="I122" s="952"/>
      <c r="J122" s="952"/>
      <c r="K122" s="1026"/>
      <c r="L122" s="1026"/>
      <c r="M122" s="947"/>
      <c r="N122" s="84"/>
      <c r="O122" s="84"/>
      <c r="P122" s="84"/>
    </row>
    <row r="123" spans="1:16" x14ac:dyDescent="0.25">
      <c r="A123" s="1015"/>
      <c r="B123" s="1016"/>
      <c r="C123" s="1009"/>
      <c r="D123" s="1010"/>
      <c r="E123" s="1010"/>
      <c r="F123" s="1010"/>
      <c r="G123" s="1010"/>
      <c r="H123" s="1010"/>
      <c r="I123" s="952"/>
      <c r="J123" s="952"/>
      <c r="K123" s="1026"/>
      <c r="L123" s="1026"/>
      <c r="M123" s="947"/>
      <c r="N123" s="84"/>
      <c r="O123" s="84"/>
      <c r="P123" s="84"/>
    </row>
    <row r="124" spans="1:16" x14ac:dyDescent="0.25">
      <c r="A124" s="1015"/>
      <c r="B124" s="1016"/>
      <c r="C124" s="1009"/>
      <c r="D124" s="1010"/>
      <c r="E124" s="1010"/>
      <c r="F124" s="1010"/>
      <c r="G124" s="1010"/>
      <c r="H124" s="1010"/>
      <c r="I124" s="952"/>
      <c r="J124" s="952"/>
      <c r="K124" s="1026"/>
      <c r="L124" s="1026"/>
      <c r="M124" s="947"/>
      <c r="N124" s="84"/>
      <c r="O124" s="84"/>
      <c r="P124" s="84"/>
    </row>
    <row r="125" spans="1:16" x14ac:dyDescent="0.25">
      <c r="A125" s="1015"/>
      <c r="B125" s="1016"/>
      <c r="C125" s="1009"/>
      <c r="D125" s="1010"/>
      <c r="E125" s="1010"/>
      <c r="F125" s="1010"/>
      <c r="G125" s="1010"/>
      <c r="H125" s="1010"/>
      <c r="I125" s="952"/>
      <c r="J125" s="952"/>
      <c r="K125" s="1026"/>
      <c r="L125" s="1026"/>
      <c r="M125" s="947"/>
      <c r="N125" s="84"/>
      <c r="O125" s="84"/>
      <c r="P125" s="84"/>
    </row>
    <row r="126" spans="1:16" x14ac:dyDescent="0.25">
      <c r="A126" s="1045"/>
      <c r="B126" s="1046"/>
      <c r="C126" s="1017"/>
      <c r="D126" s="1018"/>
      <c r="E126" s="1018"/>
      <c r="F126" s="1018"/>
      <c r="G126" s="1018"/>
      <c r="H126" s="1018"/>
      <c r="I126" s="952"/>
      <c r="J126" s="952"/>
      <c r="K126" s="1026"/>
      <c r="L126" s="1026"/>
      <c r="M126" s="947"/>
      <c r="N126" s="84"/>
      <c r="O126" s="84"/>
      <c r="P126" s="84"/>
    </row>
    <row r="127" spans="1:16" x14ac:dyDescent="0.25">
      <c r="A127" s="1022"/>
      <c r="B127" s="1022"/>
      <c r="C127" s="1019"/>
      <c r="D127" s="1020"/>
      <c r="E127" s="1020"/>
      <c r="F127" s="1020"/>
      <c r="G127" s="1020"/>
      <c r="H127" s="1020"/>
      <c r="I127" s="952"/>
      <c r="J127" s="952"/>
      <c r="K127" s="1028"/>
      <c r="L127" s="1026"/>
      <c r="M127" s="947"/>
      <c r="N127" s="84"/>
      <c r="O127" s="84"/>
      <c r="P127" s="84"/>
    </row>
    <row r="128" spans="1:16" x14ac:dyDescent="0.25">
      <c r="A128" s="1022"/>
      <c r="B128" s="1022"/>
      <c r="C128" s="1019"/>
      <c r="D128" s="1020"/>
      <c r="E128" s="1020"/>
      <c r="F128" s="1020"/>
      <c r="G128" s="1020"/>
      <c r="H128" s="1020"/>
      <c r="I128" s="952"/>
      <c r="J128" s="952"/>
      <c r="K128" s="1028"/>
      <c r="L128" s="1026"/>
      <c r="M128" s="947"/>
      <c r="N128" s="84"/>
      <c r="O128" s="84"/>
      <c r="P128" s="84"/>
    </row>
    <row r="129" spans="1:16" x14ac:dyDescent="0.25">
      <c r="A129" s="1022"/>
      <c r="B129" s="1022"/>
      <c r="C129" s="1019"/>
      <c r="D129" s="1020"/>
      <c r="E129" s="1020"/>
      <c r="F129" s="1020"/>
      <c r="G129" s="1020"/>
      <c r="H129" s="1020"/>
      <c r="I129" s="952"/>
      <c r="J129" s="952"/>
      <c r="K129" s="1028"/>
      <c r="L129" s="1026"/>
      <c r="M129" s="947"/>
      <c r="N129" s="84"/>
      <c r="O129" s="84"/>
      <c r="P129" s="84"/>
    </row>
    <row r="130" spans="1:16" x14ac:dyDescent="0.25">
      <c r="A130" s="1022"/>
      <c r="B130" s="1022"/>
      <c r="C130" s="1019"/>
      <c r="D130" s="1020"/>
      <c r="E130" s="1020"/>
      <c r="F130" s="1020"/>
      <c r="G130" s="1020"/>
      <c r="H130" s="1020"/>
      <c r="I130" s="952"/>
      <c r="J130" s="952"/>
      <c r="K130" s="1028"/>
      <c r="L130" s="1026"/>
      <c r="M130" s="947"/>
      <c r="N130" s="84"/>
      <c r="O130" s="84"/>
      <c r="P130" s="84"/>
    </row>
    <row r="131" spans="1:16" x14ac:dyDescent="0.25">
      <c r="A131" s="1022"/>
      <c r="B131" s="1022"/>
      <c r="C131" s="1019"/>
      <c r="D131" s="1020"/>
      <c r="E131" s="1020"/>
      <c r="F131" s="1020"/>
      <c r="G131" s="1020"/>
      <c r="H131" s="1020"/>
      <c r="I131" s="952"/>
      <c r="J131" s="952"/>
      <c r="K131" s="1028"/>
      <c r="L131" s="1026"/>
      <c r="M131" s="947"/>
      <c r="N131" s="84"/>
      <c r="O131" s="84"/>
      <c r="P131" s="84"/>
    </row>
    <row r="132" spans="1:16" x14ac:dyDescent="0.25">
      <c r="A132" s="1022"/>
      <c r="B132" s="1022"/>
      <c r="C132" s="1019"/>
      <c r="D132" s="1020"/>
      <c r="E132" s="1020"/>
      <c r="F132" s="1020"/>
      <c r="G132" s="1020"/>
      <c r="H132" s="1020"/>
      <c r="I132" s="952"/>
      <c r="J132" s="952"/>
      <c r="K132" s="1021"/>
      <c r="N132" s="84"/>
      <c r="O132" s="84"/>
      <c r="P132" s="84"/>
    </row>
    <row r="133" spans="1:16" x14ac:dyDescent="0.25">
      <c r="A133" s="1022"/>
      <c r="B133" s="1022"/>
      <c r="C133" s="1019"/>
      <c r="D133" s="1020"/>
      <c r="E133" s="1020"/>
      <c r="F133" s="1020"/>
      <c r="G133" s="1020"/>
      <c r="H133" s="1020"/>
      <c r="I133" s="952"/>
      <c r="J133" s="952"/>
      <c r="K133" s="1021"/>
    </row>
    <row r="134" spans="1:16" x14ac:dyDescent="0.25">
      <c r="A134" s="1022"/>
      <c r="B134" s="1023"/>
      <c r="C134" s="1019"/>
      <c r="D134" s="1020"/>
      <c r="E134" s="1020"/>
      <c r="F134" s="1020"/>
      <c r="G134" s="1020"/>
      <c r="H134" s="1020"/>
      <c r="I134" s="952"/>
      <c r="J134" s="952"/>
      <c r="K134" s="1021"/>
    </row>
    <row r="135" spans="1:16" x14ac:dyDescent="0.25">
      <c r="A135" s="1022"/>
      <c r="B135" s="1023"/>
      <c r="C135" s="1019"/>
      <c r="D135" s="1020"/>
      <c r="E135" s="1020"/>
      <c r="F135" s="1020"/>
      <c r="G135" s="1020"/>
      <c r="H135" s="1020"/>
      <c r="I135" s="952"/>
      <c r="J135" s="952"/>
      <c r="K135" s="1021"/>
    </row>
    <row r="136" spans="1:16" x14ac:dyDescent="0.25">
      <c r="A136" s="1022"/>
      <c r="B136" s="1023"/>
      <c r="C136" s="1019"/>
      <c r="D136" s="1020"/>
      <c r="E136" s="1020"/>
      <c r="F136" s="1020"/>
      <c r="G136" s="1020"/>
      <c r="H136" s="1020"/>
      <c r="I136" s="952"/>
      <c r="J136" s="952"/>
      <c r="K136" s="1021"/>
    </row>
    <row r="137" spans="1:16" x14ac:dyDescent="0.25">
      <c r="A137" s="1022"/>
      <c r="B137" s="1023"/>
      <c r="C137" s="1019"/>
      <c r="D137" s="1020"/>
      <c r="E137" s="1020"/>
      <c r="F137" s="1020"/>
      <c r="G137" s="1020"/>
      <c r="H137" s="1020"/>
      <c r="I137" s="952"/>
      <c r="J137" s="952"/>
      <c r="K137" s="1021"/>
    </row>
    <row r="138" spans="1:16" x14ac:dyDescent="0.25">
      <c r="A138" s="1022"/>
      <c r="B138" s="1023"/>
      <c r="C138" s="1019"/>
      <c r="D138" s="1020"/>
      <c r="E138" s="1020"/>
      <c r="F138" s="1020"/>
      <c r="G138" s="1020"/>
      <c r="H138" s="1020"/>
      <c r="I138" s="952"/>
      <c r="J138" s="952"/>
      <c r="K138" s="1021"/>
    </row>
    <row r="139" spans="1:16" x14ac:dyDescent="0.25">
      <c r="A139" s="1022"/>
      <c r="B139" s="1023"/>
      <c r="C139" s="1019"/>
      <c r="D139" s="1020"/>
      <c r="E139" s="1020"/>
      <c r="F139" s="1020"/>
      <c r="G139" s="1020"/>
      <c r="H139" s="1020"/>
      <c r="I139" s="952"/>
      <c r="J139" s="952"/>
      <c r="K139" s="1021"/>
    </row>
    <row r="140" spans="1:16" x14ac:dyDescent="0.25">
      <c r="A140" s="1022"/>
      <c r="B140" s="1023"/>
      <c r="C140" s="1019"/>
      <c r="D140" s="1020"/>
      <c r="E140" s="1020"/>
      <c r="F140" s="1020"/>
      <c r="G140" s="1020"/>
      <c r="H140" s="1020"/>
      <c r="I140" s="952"/>
      <c r="J140" s="952"/>
      <c r="K140" s="1021"/>
    </row>
    <row r="141" spans="1:16" ht="37.5" customHeight="1" x14ac:dyDescent="0.25">
      <c r="A141" s="1022"/>
      <c r="B141" s="1022"/>
      <c r="C141" s="1019"/>
      <c r="D141" s="1020"/>
      <c r="E141" s="1020"/>
      <c r="F141" s="1020"/>
      <c r="G141" s="1020"/>
      <c r="H141" s="1020"/>
      <c r="I141" s="952"/>
      <c r="J141" s="952"/>
      <c r="K141" s="1021"/>
    </row>
    <row r="142" spans="1:16" x14ac:dyDescent="0.25">
      <c r="A142" s="1011"/>
      <c r="B142" s="1012"/>
      <c r="C142" s="1012"/>
      <c r="D142" s="1012"/>
      <c r="E142" s="1012"/>
      <c r="F142" s="1012"/>
      <c r="G142" s="1012"/>
      <c r="H142" s="1012"/>
      <c r="I142" s="952"/>
      <c r="J142" s="952"/>
      <c r="K142" s="1021"/>
    </row>
    <row r="143" spans="1:16" x14ac:dyDescent="0.25">
      <c r="A143" s="1013"/>
      <c r="B143" s="1012"/>
      <c r="C143" s="1012"/>
      <c r="D143" s="1012"/>
      <c r="E143" s="1012"/>
      <c r="F143" s="1012"/>
      <c r="G143" s="1012"/>
      <c r="H143" s="1012"/>
      <c r="I143" s="952"/>
      <c r="J143" s="952"/>
      <c r="K143" s="1021"/>
    </row>
    <row r="144" spans="1:16" x14ac:dyDescent="0.25">
      <c r="A144" s="1014"/>
      <c r="B144" s="1013"/>
      <c r="C144" s="1012"/>
      <c r="D144" s="1012"/>
      <c r="E144" s="1012"/>
      <c r="F144" s="1012"/>
      <c r="G144" s="1012"/>
      <c r="H144" s="1012"/>
      <c r="I144" s="952"/>
      <c r="J144" s="952"/>
      <c r="K144" s="1021"/>
    </row>
    <row r="145" spans="1:11" x14ac:dyDescent="0.25">
      <c r="A145" s="952"/>
      <c r="B145" s="952"/>
      <c r="C145" s="952"/>
      <c r="D145" s="952"/>
      <c r="E145" s="952"/>
      <c r="F145" s="952"/>
      <c r="G145" s="952"/>
      <c r="H145" s="952"/>
      <c r="I145" s="952"/>
      <c r="J145" s="952"/>
      <c r="K145" s="1021"/>
    </row>
    <row r="146" spans="1:11" x14ac:dyDescent="0.25">
      <c r="A146" s="952"/>
      <c r="B146" s="952"/>
      <c r="C146" s="952"/>
      <c r="D146" s="952"/>
      <c r="E146" s="952"/>
      <c r="F146" s="952"/>
      <c r="G146" s="952"/>
      <c r="H146" s="952"/>
      <c r="I146" s="952"/>
      <c r="J146" s="952"/>
      <c r="K146" s="1021"/>
    </row>
    <row r="147" spans="1:11" x14ac:dyDescent="0.25">
      <c r="A147" s="952"/>
      <c r="B147" s="952"/>
      <c r="C147" s="952"/>
      <c r="D147" s="952"/>
      <c r="E147" s="952"/>
      <c r="F147" s="952"/>
      <c r="G147" s="952"/>
      <c r="H147" s="952"/>
      <c r="I147" s="952"/>
      <c r="J147" s="952"/>
      <c r="K147" s="1021"/>
    </row>
    <row r="148" spans="1:11" x14ac:dyDescent="0.25">
      <c r="A148" s="952"/>
      <c r="B148" s="952"/>
      <c r="C148" s="952"/>
      <c r="D148" s="952"/>
      <c r="E148" s="952"/>
      <c r="F148" s="952"/>
      <c r="G148" s="952"/>
      <c r="H148" s="952"/>
      <c r="I148" s="952"/>
      <c r="J148" s="952"/>
      <c r="K148" s="1021"/>
    </row>
    <row r="149" spans="1:11" x14ac:dyDescent="0.25">
      <c r="A149" s="952"/>
      <c r="B149" s="952"/>
      <c r="C149" s="952"/>
      <c r="D149" s="952"/>
      <c r="E149" s="952"/>
      <c r="F149" s="952"/>
      <c r="G149" s="952"/>
      <c r="H149" s="952"/>
      <c r="I149" s="952"/>
      <c r="J149" s="952"/>
      <c r="K149" s="1021"/>
    </row>
    <row r="150" spans="1:11" x14ac:dyDescent="0.25">
      <c r="A150" s="48"/>
      <c r="B150" s="48"/>
      <c r="C150" s="48"/>
      <c r="D150" s="48"/>
      <c r="E150" s="48"/>
      <c r="F150" s="48"/>
      <c r="G150" s="48"/>
      <c r="H150" s="48"/>
      <c r="I150" s="48"/>
      <c r="J150" s="48"/>
      <c r="K150" s="1021"/>
    </row>
    <row r="151" spans="1:11" x14ac:dyDescent="0.25">
      <c r="A151" s="48"/>
      <c r="B151" s="48"/>
      <c r="C151" s="48"/>
      <c r="D151" s="48"/>
      <c r="E151" s="48"/>
      <c r="F151" s="48"/>
      <c r="G151" s="48"/>
      <c r="H151" s="48"/>
      <c r="I151" s="48"/>
      <c r="J151" s="48"/>
      <c r="K151" s="1021"/>
    </row>
    <row r="152" spans="1:11" x14ac:dyDescent="0.25">
      <c r="A152" s="48"/>
      <c r="B152" s="48"/>
      <c r="C152" s="48"/>
      <c r="D152" s="48"/>
      <c r="E152" s="48"/>
      <c r="F152" s="48"/>
      <c r="G152" s="48"/>
      <c r="H152" s="48"/>
      <c r="I152" s="48"/>
      <c r="J152" s="48"/>
      <c r="K152" s="1021"/>
    </row>
    <row r="153" spans="1:11" x14ac:dyDescent="0.25">
      <c r="A153" s="48"/>
      <c r="B153" s="48"/>
      <c r="C153" s="48"/>
      <c r="D153" s="48"/>
      <c r="E153" s="48"/>
      <c r="F153" s="48"/>
      <c r="G153" s="48"/>
      <c r="H153" s="48"/>
      <c r="I153" s="48"/>
      <c r="J153" s="48"/>
      <c r="K153" s="1021"/>
    </row>
    <row r="154" spans="1:11" x14ac:dyDescent="0.25">
      <c r="A154" s="48"/>
      <c r="B154" s="48"/>
      <c r="C154" s="48"/>
      <c r="D154" s="48"/>
      <c r="E154" s="48"/>
      <c r="F154" s="48"/>
      <c r="G154" s="48"/>
      <c r="H154" s="48"/>
      <c r="I154" s="48"/>
      <c r="J154" s="48"/>
      <c r="K154" s="1021"/>
    </row>
  </sheetData>
  <mergeCells count="2">
    <mergeCell ref="F4:I4"/>
    <mergeCell ref="B4:E4"/>
  </mergeCells>
  <pageMargins left="0.7" right="0.7" top="0.75" bottom="0.75" header="0.3" footer="0.3"/>
  <pageSetup paperSize="9" orientation="portrait" r:id="rId1"/>
  <legacy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13"/>
  <sheetViews>
    <sheetView zoomScaleNormal="100" workbookViewId="0">
      <selection activeCell="E48" sqref="E48"/>
    </sheetView>
  </sheetViews>
  <sheetFormatPr defaultRowHeight="15" x14ac:dyDescent="0.25"/>
  <cols>
    <col min="1" max="1" width="14.85546875" customWidth="1"/>
    <col min="2" max="2" width="14.5703125" customWidth="1"/>
    <col min="3" max="3" width="9.85546875" bestFit="1" customWidth="1"/>
    <col min="4" max="7" width="12" customWidth="1"/>
    <col min="8" max="8" width="12.5703125" customWidth="1"/>
    <col min="9" max="10" width="11.42578125" customWidth="1"/>
    <col min="11" max="11" width="11.28515625" customWidth="1"/>
    <col min="12" max="12" width="9.28515625" bestFit="1" customWidth="1"/>
    <col min="13" max="13" width="11.28515625" customWidth="1"/>
    <col min="14" max="14" width="12" customWidth="1"/>
    <col min="15" max="16" width="9.28515625" bestFit="1" customWidth="1"/>
    <col min="17" max="21" width="9.85546875" bestFit="1" customWidth="1"/>
    <col min="22" max="24" width="9.28515625" bestFit="1" customWidth="1"/>
    <col min="25" max="39" width="9.85546875" bestFit="1" customWidth="1"/>
    <col min="40" max="48" width="9.28515625" bestFit="1" customWidth="1"/>
  </cols>
  <sheetData>
    <row r="1" spans="1:38" s="842" customFormat="1" x14ac:dyDescent="0.25">
      <c r="A1" s="6" t="s">
        <v>22356</v>
      </c>
    </row>
    <row r="2" spans="1:38" s="842" customFormat="1" x14ac:dyDescent="0.25">
      <c r="A2" s="961" t="s">
        <v>22357</v>
      </c>
    </row>
    <row r="3" spans="1:38" s="842" customFormat="1" x14ac:dyDescent="0.25"/>
    <row r="4" spans="1:38" s="84" customFormat="1" ht="15.75" thickBot="1" x14ac:dyDescent="0.3">
      <c r="A4" s="6" t="s">
        <v>763</v>
      </c>
      <c r="B4" s="6"/>
    </row>
    <row r="5" spans="1:38" s="84" customFormat="1" x14ac:dyDescent="0.25">
      <c r="C5" s="271" t="s">
        <v>769</v>
      </c>
      <c r="D5" s="272"/>
      <c r="E5" s="272"/>
      <c r="F5" s="272"/>
      <c r="G5" s="272"/>
      <c r="H5" s="272"/>
      <c r="I5" s="272"/>
      <c r="J5" s="272"/>
      <c r="K5" s="273"/>
      <c r="L5" s="271" t="s">
        <v>765</v>
      </c>
      <c r="M5" s="272"/>
      <c r="N5" s="272"/>
      <c r="O5" s="272"/>
      <c r="P5" s="272"/>
      <c r="Q5" s="272"/>
      <c r="R5" s="272"/>
      <c r="S5" s="272"/>
      <c r="T5" s="273"/>
      <c r="U5" s="271" t="s">
        <v>766</v>
      </c>
      <c r="V5" s="272"/>
      <c r="W5" s="272"/>
      <c r="X5" s="272"/>
      <c r="Y5" s="272"/>
      <c r="Z5" s="272"/>
      <c r="AA5" s="272"/>
      <c r="AB5" s="272"/>
      <c r="AC5" s="273"/>
      <c r="AD5" s="271" t="s">
        <v>767</v>
      </c>
      <c r="AE5" s="272"/>
      <c r="AF5" s="272"/>
      <c r="AG5" s="272"/>
      <c r="AH5" s="272"/>
      <c r="AI5" s="272"/>
      <c r="AJ5" s="272"/>
      <c r="AK5" s="272"/>
      <c r="AL5" s="273"/>
    </row>
    <row r="6" spans="1:38" s="84" customFormat="1" x14ac:dyDescent="0.25">
      <c r="A6" s="168"/>
      <c r="B6" s="165" t="s">
        <v>49</v>
      </c>
      <c r="C6" s="5" t="s">
        <v>50</v>
      </c>
      <c r="D6" s="5" t="s">
        <v>51</v>
      </c>
      <c r="E6" s="5" t="s">
        <v>52</v>
      </c>
      <c r="F6" s="5" t="s">
        <v>53</v>
      </c>
      <c r="G6" s="5" t="s">
        <v>54</v>
      </c>
      <c r="H6" s="5" t="s">
        <v>55</v>
      </c>
      <c r="I6" s="5" t="s">
        <v>195</v>
      </c>
      <c r="J6" s="166" t="s">
        <v>313</v>
      </c>
      <c r="K6" s="165" t="s">
        <v>49</v>
      </c>
      <c r="L6" s="5" t="s">
        <v>50</v>
      </c>
      <c r="M6" s="5" t="s">
        <v>51</v>
      </c>
      <c r="N6" s="5" t="s">
        <v>52</v>
      </c>
      <c r="O6" s="5" t="s">
        <v>53</v>
      </c>
      <c r="P6" s="5" t="s">
        <v>54</v>
      </c>
      <c r="Q6" s="5" t="s">
        <v>55</v>
      </c>
      <c r="R6" s="5" t="s">
        <v>195</v>
      </c>
      <c r="S6" s="166" t="s">
        <v>313</v>
      </c>
      <c r="T6" s="165" t="s">
        <v>49</v>
      </c>
      <c r="U6" s="5" t="s">
        <v>50</v>
      </c>
      <c r="V6" s="5" t="s">
        <v>51</v>
      </c>
      <c r="W6" s="5" t="s">
        <v>52</v>
      </c>
      <c r="X6" s="5" t="s">
        <v>53</v>
      </c>
      <c r="Y6" s="5" t="s">
        <v>54</v>
      </c>
      <c r="Z6" s="5" t="s">
        <v>55</v>
      </c>
      <c r="AA6" s="5" t="s">
        <v>195</v>
      </c>
      <c r="AB6" s="166" t="s">
        <v>313</v>
      </c>
      <c r="AC6" s="165" t="s">
        <v>49</v>
      </c>
      <c r="AD6" s="5" t="s">
        <v>50</v>
      </c>
      <c r="AE6" s="5" t="s">
        <v>51</v>
      </c>
      <c r="AF6" s="5" t="s">
        <v>52</v>
      </c>
      <c r="AG6" s="5" t="s">
        <v>53</v>
      </c>
      <c r="AH6" s="5" t="s">
        <v>54</v>
      </c>
      <c r="AI6" s="5" t="s">
        <v>55</v>
      </c>
      <c r="AJ6" s="5" t="s">
        <v>195</v>
      </c>
      <c r="AK6" s="166" t="s">
        <v>313</v>
      </c>
    </row>
    <row r="7" spans="1:38" s="84" customFormat="1" x14ac:dyDescent="0.25">
      <c r="A7" s="168" t="s">
        <v>157</v>
      </c>
      <c r="B7" s="414">
        <f t="shared" ref="B7:B34" si="0">IFERROR(L52/B52," ")</f>
        <v>0.20072016424550604</v>
      </c>
      <c r="C7" s="16" t="str">
        <f t="shared" ref="C7:J7" si="1">IFERROR(M52/C52," ")</f>
        <v xml:space="preserve"> </v>
      </c>
      <c r="D7" s="16" t="str">
        <f t="shared" si="1"/>
        <v xml:space="preserve"> </v>
      </c>
      <c r="E7" s="16" t="str">
        <f t="shared" si="1"/>
        <v xml:space="preserve"> </v>
      </c>
      <c r="F7" s="16" t="str">
        <f t="shared" si="1"/>
        <v xml:space="preserve"> </v>
      </c>
      <c r="G7" s="16" t="str">
        <f t="shared" si="1"/>
        <v xml:space="preserve"> </v>
      </c>
      <c r="H7" s="16" t="str">
        <f t="shared" si="1"/>
        <v xml:space="preserve"> </v>
      </c>
      <c r="I7" s="16" t="str">
        <f t="shared" si="1"/>
        <v xml:space="preserve"> </v>
      </c>
      <c r="J7" s="415" t="str">
        <f t="shared" si="1"/>
        <v xml:space="preserve"> </v>
      </c>
      <c r="K7" s="414">
        <f t="shared" ref="K7:K34" si="2">IFERROR(U52/B52," ")</f>
        <v>0.38712185193168691</v>
      </c>
      <c r="L7" s="16" t="str">
        <f t="shared" ref="L7:S7" si="3">IFERROR(V52/C52," ")</f>
        <v xml:space="preserve"> </v>
      </c>
      <c r="M7" s="16" t="str">
        <f t="shared" si="3"/>
        <v xml:space="preserve"> </v>
      </c>
      <c r="N7" s="16" t="str">
        <f t="shared" si="3"/>
        <v xml:space="preserve"> </v>
      </c>
      <c r="O7" s="16" t="str">
        <f t="shared" si="3"/>
        <v xml:space="preserve"> </v>
      </c>
      <c r="P7" s="16" t="str">
        <f t="shared" si="3"/>
        <v xml:space="preserve"> </v>
      </c>
      <c r="Q7" s="16" t="str">
        <f t="shared" si="3"/>
        <v xml:space="preserve"> </v>
      </c>
      <c r="R7" s="16" t="str">
        <f t="shared" si="3"/>
        <v xml:space="preserve"> </v>
      </c>
      <c r="S7" s="415" t="str">
        <f t="shared" si="3"/>
        <v xml:space="preserve"> </v>
      </c>
      <c r="T7" s="414">
        <f t="shared" ref="T7:T34" si="4">IFERROR(AD52/B52," ")</f>
        <v>0.41215798382280711</v>
      </c>
      <c r="U7" s="16" t="str">
        <f t="shared" ref="U7:AB7" si="5">IFERROR(AE52/C52," ")</f>
        <v xml:space="preserve"> </v>
      </c>
      <c r="V7" s="16" t="str">
        <f t="shared" si="5"/>
        <v xml:space="preserve"> </v>
      </c>
      <c r="W7" s="16" t="str">
        <f t="shared" si="5"/>
        <v xml:space="preserve"> </v>
      </c>
      <c r="X7" s="16" t="str">
        <f t="shared" si="5"/>
        <v xml:space="preserve"> </v>
      </c>
      <c r="Y7" s="16" t="str">
        <f t="shared" si="5"/>
        <v xml:space="preserve"> </v>
      </c>
      <c r="Z7" s="16" t="str">
        <f t="shared" si="5"/>
        <v xml:space="preserve"> </v>
      </c>
      <c r="AA7" s="16" t="str">
        <f t="shared" si="5"/>
        <v xml:space="preserve"> </v>
      </c>
      <c r="AB7" s="415" t="str">
        <f t="shared" si="5"/>
        <v xml:space="preserve"> </v>
      </c>
      <c r="AC7" s="421" t="str">
        <f t="shared" ref="AC7:AC34" si="6">IFERROR(AM52/B52," ")</f>
        <v xml:space="preserve"> </v>
      </c>
      <c r="AD7" s="410" t="str">
        <f t="shared" ref="AD7:AK7" si="7">IFERROR(AN52/C52," ")</f>
        <v xml:space="preserve"> </v>
      </c>
      <c r="AE7" s="410" t="str">
        <f t="shared" si="7"/>
        <v xml:space="preserve"> </v>
      </c>
      <c r="AF7" s="410" t="str">
        <f t="shared" si="7"/>
        <v xml:space="preserve"> </v>
      </c>
      <c r="AG7" s="410" t="str">
        <f t="shared" si="7"/>
        <v xml:space="preserve"> </v>
      </c>
      <c r="AH7" s="410" t="str">
        <f t="shared" si="7"/>
        <v xml:space="preserve"> </v>
      </c>
      <c r="AI7" s="410" t="str">
        <f t="shared" si="7"/>
        <v xml:space="preserve"> </v>
      </c>
      <c r="AJ7" s="410" t="str">
        <f t="shared" si="7"/>
        <v xml:space="preserve"> </v>
      </c>
      <c r="AK7" s="422" t="str">
        <f t="shared" si="7"/>
        <v xml:space="preserve"> </v>
      </c>
    </row>
    <row r="8" spans="1:38" s="84" customFormat="1" x14ac:dyDescent="0.25">
      <c r="A8" s="168" t="s">
        <v>19</v>
      </c>
      <c r="B8" s="414" t="str">
        <f t="shared" si="0"/>
        <v xml:space="preserve"> </v>
      </c>
      <c r="C8" s="16">
        <f t="shared" ref="C8:C34" si="8">IFERROR(M53/C53," ")</f>
        <v>0.18677067199483405</v>
      </c>
      <c r="D8" s="16" t="str">
        <f t="shared" ref="D8:D34" si="9">IFERROR(N53/D53," ")</f>
        <v xml:space="preserve"> </v>
      </c>
      <c r="E8" s="16">
        <f t="shared" ref="E8:E34" si="10">IFERROR(O53/E53," ")</f>
        <v>0.19048685197010512</v>
      </c>
      <c r="F8" s="16" t="str">
        <f t="shared" ref="F8:F34" si="11">IFERROR(P53/F53," ")</f>
        <v xml:space="preserve"> </v>
      </c>
      <c r="G8" s="16">
        <f t="shared" ref="G8:G34" si="12">IFERROR(Q53/G53," ")</f>
        <v>0.18872268103687678</v>
      </c>
      <c r="H8" s="16" t="str">
        <f t="shared" ref="H8:H34" si="13">IFERROR(R53/H53," ")</f>
        <v xml:space="preserve"> </v>
      </c>
      <c r="I8" s="16">
        <f t="shared" ref="I8:I34" si="14">IFERROR(S53/I53," ")</f>
        <v>0.17639351757047</v>
      </c>
      <c r="J8" s="415" t="str">
        <f t="shared" ref="J8:J34" si="15">IFERROR(T53/J53," ")</f>
        <v xml:space="preserve"> </v>
      </c>
      <c r="K8" s="414" t="str">
        <f t="shared" si="2"/>
        <v xml:space="preserve"> </v>
      </c>
      <c r="L8" s="16">
        <f t="shared" ref="L8:L34" si="16">IFERROR(V53/C53," ")</f>
        <v>0.3411800803369634</v>
      </c>
      <c r="M8" s="16" t="str">
        <f t="shared" ref="M8:M34" si="17">IFERROR(W53/D53," ")</f>
        <v xml:space="preserve"> </v>
      </c>
      <c r="N8" s="16">
        <f t="shared" ref="N8:N34" si="18">IFERROR(X53/E53," ")</f>
        <v>0.35125716878304225</v>
      </c>
      <c r="O8" s="16" t="str">
        <f t="shared" ref="O8:O34" si="19">IFERROR(Y53/F53," ")</f>
        <v xml:space="preserve"> </v>
      </c>
      <c r="P8" s="16">
        <f t="shared" ref="P8:P34" si="20">IFERROR(Z53/G53," ")</f>
        <v>0.35554150426243841</v>
      </c>
      <c r="Q8" s="16" t="str">
        <f t="shared" ref="Q8:Q34" si="21">IFERROR(AA53/H53," ")</f>
        <v xml:space="preserve"> </v>
      </c>
      <c r="R8" s="16">
        <f t="shared" ref="R8:R34" si="22">IFERROR(AB53/I53," ")</f>
        <v>0.34520080196968328</v>
      </c>
      <c r="S8" s="415" t="str">
        <f t="shared" ref="S8:S34" si="23">IFERROR(AC53/J53," ")</f>
        <v xml:space="preserve"> </v>
      </c>
      <c r="T8" s="414" t="str">
        <f t="shared" si="4"/>
        <v xml:space="preserve"> </v>
      </c>
      <c r="U8" s="16">
        <f t="shared" ref="U8:U34" si="24">IFERROR(AE53/C53," ")</f>
        <v>0.4521104663327426</v>
      </c>
      <c r="V8" s="16" t="str">
        <f t="shared" ref="V8:V34" si="25">IFERROR(AF53/D53," ")</f>
        <v xml:space="preserve"> </v>
      </c>
      <c r="W8" s="16">
        <f t="shared" ref="W8:W34" si="26">IFERROR(AG53/E53," ")</f>
        <v>0.44005287364515822</v>
      </c>
      <c r="X8" s="16" t="str">
        <f t="shared" ref="X8:X34" si="27">IFERROR(AH53/F53," ")</f>
        <v xml:space="preserve"> </v>
      </c>
      <c r="Y8" s="16">
        <f t="shared" ref="Y8:Y34" si="28">IFERROR(AI53/G53," ")</f>
        <v>0.43922203943003663</v>
      </c>
      <c r="Z8" s="16" t="str">
        <f t="shared" ref="Z8:Z34" si="29">IFERROR(AJ53/H53," ")</f>
        <v xml:space="preserve"> </v>
      </c>
      <c r="AA8" s="16">
        <f t="shared" ref="AA8:AA34" si="30">IFERROR(AK53/I53," ")</f>
        <v>0.46231771143378275</v>
      </c>
      <c r="AB8" s="415" t="str">
        <f t="shared" ref="AB8:AB34" si="31">IFERROR(AL53/J53," ")</f>
        <v xml:space="preserve"> </v>
      </c>
      <c r="AC8" s="421" t="str">
        <f t="shared" si="6"/>
        <v xml:space="preserve"> </v>
      </c>
      <c r="AD8" s="410">
        <f t="shared" ref="AD8:AD34" si="32">IFERROR(AN53/C53," ")</f>
        <v>1.9938781335459965E-2</v>
      </c>
      <c r="AE8" s="410" t="str">
        <f t="shared" ref="AE8:AE34" si="33">IFERROR(AO53/D53," ")</f>
        <v xml:space="preserve"> </v>
      </c>
      <c r="AF8" s="410">
        <f t="shared" ref="AF8:AF34" si="34">IFERROR(AP53/E53," ")</f>
        <v>1.8203105601694473E-2</v>
      </c>
      <c r="AG8" s="410" t="str">
        <f t="shared" ref="AG8:AG34" si="35">IFERROR(AQ53/F53," ")</f>
        <v xml:space="preserve"> </v>
      </c>
      <c r="AH8" s="410">
        <f t="shared" ref="AH8:AH34" si="36">IFERROR(AR53/G53," ")</f>
        <v>1.6513775270648175E-2</v>
      </c>
      <c r="AI8" s="410" t="str">
        <f t="shared" ref="AI8:AI34" si="37">IFERROR(AS53/H53," ")</f>
        <v xml:space="preserve"> </v>
      </c>
      <c r="AJ8" s="410" t="str">
        <f t="shared" ref="AJ8:AJ34" si="38">IFERROR(AT53/I53," ")</f>
        <v xml:space="preserve"> </v>
      </c>
      <c r="AK8" s="422" t="str">
        <f t="shared" ref="AK8:AK34" si="39">IFERROR(AU53/J53," ")</f>
        <v xml:space="preserve"> </v>
      </c>
    </row>
    <row r="9" spans="1:38" s="84" customFormat="1" x14ac:dyDescent="0.25">
      <c r="A9" s="168" t="s">
        <v>105</v>
      </c>
      <c r="B9" s="414" t="str">
        <f t="shared" si="0"/>
        <v xml:space="preserve"> </v>
      </c>
      <c r="C9" s="16" t="str">
        <f t="shared" si="8"/>
        <v xml:space="preserve"> </v>
      </c>
      <c r="D9" s="16" t="str">
        <f t="shared" si="9"/>
        <v xml:space="preserve"> </v>
      </c>
      <c r="E9" s="16" t="str">
        <f t="shared" si="10"/>
        <v xml:space="preserve"> </v>
      </c>
      <c r="F9" s="16" t="str">
        <f t="shared" si="11"/>
        <v xml:space="preserve"> </v>
      </c>
      <c r="G9" s="16">
        <f t="shared" si="12"/>
        <v>0.19800724105496667</v>
      </c>
      <c r="H9" s="16" t="str">
        <f t="shared" si="13"/>
        <v xml:space="preserve"> </v>
      </c>
      <c r="I9" s="16">
        <f t="shared" si="14"/>
        <v>0.15612440947994702</v>
      </c>
      <c r="J9" s="415" t="str">
        <f t="shared" si="15"/>
        <v xml:space="preserve"> </v>
      </c>
      <c r="K9" s="414" t="str">
        <f t="shared" si="2"/>
        <v xml:space="preserve"> </v>
      </c>
      <c r="L9" s="16" t="str">
        <f t="shared" si="16"/>
        <v xml:space="preserve"> </v>
      </c>
      <c r="M9" s="16" t="str">
        <f t="shared" si="17"/>
        <v xml:space="preserve"> </v>
      </c>
      <c r="N9" s="16" t="str">
        <f t="shared" si="18"/>
        <v xml:space="preserve"> </v>
      </c>
      <c r="O9" s="16" t="str">
        <f t="shared" si="19"/>
        <v xml:space="preserve"> </v>
      </c>
      <c r="P9" s="16">
        <f t="shared" si="20"/>
        <v>0.39053766028939979</v>
      </c>
      <c r="Q9" s="16" t="str">
        <f t="shared" si="21"/>
        <v xml:space="preserve"> </v>
      </c>
      <c r="R9" s="16">
        <f t="shared" si="22"/>
        <v>0.45387213140677191</v>
      </c>
      <c r="S9" s="415" t="str">
        <f t="shared" si="23"/>
        <v xml:space="preserve"> </v>
      </c>
      <c r="T9" s="414" t="str">
        <f t="shared" si="4"/>
        <v xml:space="preserve"> </v>
      </c>
      <c r="U9" s="16" t="str">
        <f t="shared" si="24"/>
        <v xml:space="preserve"> </v>
      </c>
      <c r="V9" s="16" t="str">
        <f t="shared" si="25"/>
        <v xml:space="preserve"> </v>
      </c>
      <c r="W9" s="16" t="str">
        <f t="shared" si="26"/>
        <v xml:space="preserve"> </v>
      </c>
      <c r="X9" s="16" t="str">
        <f t="shared" si="27"/>
        <v xml:space="preserve"> </v>
      </c>
      <c r="Y9" s="16">
        <f t="shared" si="28"/>
        <v>0.41145509865563362</v>
      </c>
      <c r="Z9" s="16" t="str">
        <f t="shared" si="29"/>
        <v xml:space="preserve"> </v>
      </c>
      <c r="AA9" s="16">
        <f t="shared" si="30"/>
        <v>0.39000345911328099</v>
      </c>
      <c r="AB9" s="415" t="str">
        <f t="shared" si="31"/>
        <v xml:space="preserve"> </v>
      </c>
      <c r="AC9" s="421" t="str">
        <f t="shared" si="6"/>
        <v xml:space="preserve"> </v>
      </c>
      <c r="AD9" s="410" t="str">
        <f t="shared" si="32"/>
        <v xml:space="preserve"> </v>
      </c>
      <c r="AE9" s="410" t="str">
        <f t="shared" si="33"/>
        <v xml:space="preserve"> </v>
      </c>
      <c r="AF9" s="410" t="str">
        <f t="shared" si="34"/>
        <v xml:space="preserve"> </v>
      </c>
      <c r="AG9" s="410" t="str">
        <f t="shared" si="35"/>
        <v xml:space="preserve"> </v>
      </c>
      <c r="AH9" s="410" t="str">
        <f t="shared" si="36"/>
        <v xml:space="preserve"> </v>
      </c>
      <c r="AI9" s="410" t="str">
        <f t="shared" si="37"/>
        <v xml:space="preserve"> </v>
      </c>
      <c r="AJ9" s="410" t="str">
        <f t="shared" si="38"/>
        <v xml:space="preserve"> </v>
      </c>
      <c r="AK9" s="422" t="str">
        <f t="shared" si="39"/>
        <v xml:space="preserve"> </v>
      </c>
    </row>
    <row r="10" spans="1:38" s="84" customFormat="1" x14ac:dyDescent="0.25">
      <c r="A10" s="168" t="s">
        <v>384</v>
      </c>
      <c r="B10" s="414">
        <f t="shared" si="0"/>
        <v>0.32659475280075623</v>
      </c>
      <c r="C10" s="16">
        <f t="shared" si="8"/>
        <v>0.33254576314370038</v>
      </c>
      <c r="D10" s="16">
        <f t="shared" si="9"/>
        <v>0.29938640342292971</v>
      </c>
      <c r="E10" s="16">
        <f t="shared" si="10"/>
        <v>0.2876412933335265</v>
      </c>
      <c r="F10" s="16">
        <f t="shared" si="11"/>
        <v>0.30014662596718944</v>
      </c>
      <c r="G10" s="16">
        <f t="shared" si="12"/>
        <v>0.32897962845186979</v>
      </c>
      <c r="H10" s="16">
        <f t="shared" si="13"/>
        <v>0.30973006387549551</v>
      </c>
      <c r="I10" s="16">
        <f t="shared" si="14"/>
        <v>0.31623176149705085</v>
      </c>
      <c r="J10" s="415">
        <f t="shared" si="15"/>
        <v>0.28596051759725793</v>
      </c>
      <c r="K10" s="414">
        <f t="shared" si="2"/>
        <v>0.28774283401678663</v>
      </c>
      <c r="L10" s="16">
        <f t="shared" si="16"/>
        <v>0.26161756611877524</v>
      </c>
      <c r="M10" s="16">
        <f t="shared" si="17"/>
        <v>0.33516503928902808</v>
      </c>
      <c r="N10" s="16">
        <f t="shared" si="18"/>
        <v>0.3611716005265882</v>
      </c>
      <c r="O10" s="16">
        <f t="shared" si="19"/>
        <v>0.36270760985024564</v>
      </c>
      <c r="P10" s="16">
        <f t="shared" si="20"/>
        <v>0.3244927715796459</v>
      </c>
      <c r="Q10" s="16">
        <f t="shared" si="21"/>
        <v>0.3498085711529102</v>
      </c>
      <c r="R10" s="16">
        <f t="shared" si="22"/>
        <v>0.36930913649929242</v>
      </c>
      <c r="S10" s="415">
        <f t="shared" si="23"/>
        <v>0.37383042240726611</v>
      </c>
      <c r="T10" s="414">
        <f t="shared" si="4"/>
        <v>0.38566241318245714</v>
      </c>
      <c r="U10" s="16">
        <f t="shared" si="24"/>
        <v>0.40583667073752433</v>
      </c>
      <c r="V10" s="16">
        <f t="shared" si="25"/>
        <v>0.36544853841070329</v>
      </c>
      <c r="W10" s="16">
        <f t="shared" si="26"/>
        <v>0.35118710613988541</v>
      </c>
      <c r="X10" s="16">
        <f t="shared" si="27"/>
        <v>0.33714576418256492</v>
      </c>
      <c r="Y10" s="16">
        <f t="shared" si="28"/>
        <v>0.34652759996848437</v>
      </c>
      <c r="Z10" s="16">
        <f t="shared" si="29"/>
        <v>0.34046136497159424</v>
      </c>
      <c r="AA10" s="16">
        <f t="shared" si="30"/>
        <v>0.31445910200365673</v>
      </c>
      <c r="AB10" s="415">
        <f t="shared" si="31"/>
        <v>0.34020907247844334</v>
      </c>
      <c r="AC10" s="421" t="str">
        <f t="shared" si="6"/>
        <v xml:space="preserve"> </v>
      </c>
      <c r="AD10" s="410" t="str">
        <f t="shared" si="32"/>
        <v xml:space="preserve"> </v>
      </c>
      <c r="AE10" s="410" t="str">
        <f t="shared" si="33"/>
        <v xml:space="preserve"> </v>
      </c>
      <c r="AF10" s="410" t="str">
        <f t="shared" si="34"/>
        <v xml:space="preserve"> </v>
      </c>
      <c r="AG10" s="410" t="str">
        <f t="shared" si="35"/>
        <v xml:space="preserve"> </v>
      </c>
      <c r="AH10" s="410" t="str">
        <f t="shared" si="36"/>
        <v xml:space="preserve"> </v>
      </c>
      <c r="AI10" s="410" t="str">
        <f t="shared" si="37"/>
        <v xml:space="preserve"> </v>
      </c>
      <c r="AJ10" s="410" t="str">
        <f t="shared" si="38"/>
        <v xml:space="preserve"> </v>
      </c>
      <c r="AK10" s="422" t="str">
        <f t="shared" si="39"/>
        <v xml:space="preserve"> </v>
      </c>
    </row>
    <row r="11" spans="1:38" s="84" customFormat="1" x14ac:dyDescent="0.25">
      <c r="A11" s="168" t="s">
        <v>109</v>
      </c>
      <c r="B11" s="414" t="str">
        <f t="shared" si="0"/>
        <v xml:space="preserve"> </v>
      </c>
      <c r="C11" s="16">
        <f t="shared" si="8"/>
        <v>0.16147459131522279</v>
      </c>
      <c r="D11" s="16">
        <f t="shared" si="9"/>
        <v>0.18843720599175781</v>
      </c>
      <c r="E11" s="16">
        <f t="shared" si="10"/>
        <v>0.18654142624403769</v>
      </c>
      <c r="F11" s="16">
        <f t="shared" si="11"/>
        <v>0.18327636043735077</v>
      </c>
      <c r="G11" s="16">
        <f t="shared" si="12"/>
        <v>0.19246624692301384</v>
      </c>
      <c r="H11" s="16">
        <f t="shared" si="13"/>
        <v>0.20153987390009007</v>
      </c>
      <c r="I11" s="16">
        <f t="shared" si="14"/>
        <v>0.19409507923269392</v>
      </c>
      <c r="J11" s="415" t="str">
        <f t="shared" si="15"/>
        <v xml:space="preserve"> </v>
      </c>
      <c r="K11" s="414" t="str">
        <f t="shared" si="2"/>
        <v xml:space="preserve"> </v>
      </c>
      <c r="L11" s="16">
        <f t="shared" si="16"/>
        <v>0.25979165201591214</v>
      </c>
      <c r="M11" s="16">
        <f t="shared" si="17"/>
        <v>0.23488073085361535</v>
      </c>
      <c r="N11" s="16">
        <f t="shared" si="18"/>
        <v>0.26802235608659997</v>
      </c>
      <c r="O11" s="16">
        <f t="shared" si="19"/>
        <v>0.2758538942591075</v>
      </c>
      <c r="P11" s="16">
        <f t="shared" si="20"/>
        <v>0.37580839033717311</v>
      </c>
      <c r="Q11" s="16">
        <f t="shared" si="21"/>
        <v>0.38517633201690571</v>
      </c>
      <c r="R11" s="16">
        <f t="shared" si="22"/>
        <v>0.36919099249374476</v>
      </c>
      <c r="S11" s="415" t="str">
        <f t="shared" si="23"/>
        <v xml:space="preserve"> </v>
      </c>
      <c r="T11" s="414" t="str">
        <f t="shared" si="4"/>
        <v xml:space="preserve"> </v>
      </c>
      <c r="U11" s="16">
        <f t="shared" si="24"/>
        <v>0.57867257511798209</v>
      </c>
      <c r="V11" s="16">
        <f t="shared" si="25"/>
        <v>0.57667097011125223</v>
      </c>
      <c r="W11" s="16">
        <f t="shared" si="26"/>
        <v>0.54543662220456979</v>
      </c>
      <c r="X11" s="16">
        <f t="shared" si="27"/>
        <v>0.54086508999959293</v>
      </c>
      <c r="Y11" s="16">
        <f t="shared" si="28"/>
        <v>0.4317009387533649</v>
      </c>
      <c r="Z11" s="16">
        <f t="shared" si="29"/>
        <v>0.4293805861567242</v>
      </c>
      <c r="AA11" s="16">
        <f t="shared" si="30"/>
        <v>0.42690575479566306</v>
      </c>
      <c r="AB11" s="415" t="str">
        <f t="shared" si="31"/>
        <v xml:space="preserve"> </v>
      </c>
      <c r="AC11" s="421" t="str">
        <f t="shared" si="6"/>
        <v xml:space="preserve"> </v>
      </c>
      <c r="AD11" s="410" t="str">
        <f t="shared" si="32"/>
        <v xml:space="preserve"> </v>
      </c>
      <c r="AE11" s="410" t="str">
        <f t="shared" si="33"/>
        <v xml:space="preserve"> </v>
      </c>
      <c r="AF11" s="410" t="str">
        <f t="shared" si="34"/>
        <v xml:space="preserve"> </v>
      </c>
      <c r="AG11" s="410" t="str">
        <f t="shared" si="35"/>
        <v xml:space="preserve"> </v>
      </c>
      <c r="AH11" s="410" t="str">
        <f t="shared" si="36"/>
        <v xml:space="preserve"> </v>
      </c>
      <c r="AI11" s="410" t="str">
        <f t="shared" si="37"/>
        <v xml:space="preserve"> </v>
      </c>
      <c r="AJ11" s="410" t="str">
        <f t="shared" si="38"/>
        <v xml:space="preserve"> </v>
      </c>
      <c r="AK11" s="422" t="str">
        <f t="shared" si="39"/>
        <v xml:space="preserve"> </v>
      </c>
    </row>
    <row r="12" spans="1:38" s="84" customFormat="1" x14ac:dyDescent="0.25">
      <c r="A12" s="413" t="s">
        <v>110</v>
      </c>
      <c r="B12" s="416">
        <f t="shared" si="0"/>
        <v>0.26638274554290303</v>
      </c>
      <c r="C12" s="411">
        <f t="shared" si="8"/>
        <v>0.27277056430572516</v>
      </c>
      <c r="D12" s="411">
        <f t="shared" si="9"/>
        <v>0.2719625365183021</v>
      </c>
      <c r="E12" s="411">
        <f t="shared" si="10"/>
        <v>0.19169872570211235</v>
      </c>
      <c r="F12" s="411">
        <f t="shared" si="11"/>
        <v>0.21272935026727433</v>
      </c>
      <c r="G12" s="411">
        <f t="shared" si="12"/>
        <v>0.27101473722952352</v>
      </c>
      <c r="H12" s="411">
        <f t="shared" si="13"/>
        <v>0.30324061157301491</v>
      </c>
      <c r="I12" s="411">
        <f t="shared" si="14"/>
        <v>0.2668251766726108</v>
      </c>
      <c r="J12" s="417">
        <f t="shared" si="15"/>
        <v>0.27642968114226535</v>
      </c>
      <c r="K12" s="416">
        <f t="shared" si="2"/>
        <v>0.22054518623911862</v>
      </c>
      <c r="L12" s="411">
        <f t="shared" si="16"/>
        <v>0.25861099431084184</v>
      </c>
      <c r="M12" s="411">
        <f t="shared" si="17"/>
        <v>0.20982986767485826</v>
      </c>
      <c r="N12" s="411">
        <f t="shared" si="18"/>
        <v>0.16217840170426612</v>
      </c>
      <c r="O12" s="411">
        <f>IFERROR(Y57/F57," ")</f>
        <v>0.21695845755788754</v>
      </c>
      <c r="P12" s="411">
        <f t="shared" si="20"/>
        <v>0.32040669232774616</v>
      </c>
      <c r="Q12" s="411">
        <f t="shared" si="21"/>
        <v>0.2611182411695776</v>
      </c>
      <c r="R12" s="411">
        <f t="shared" si="22"/>
        <v>0.25345089492107525</v>
      </c>
      <c r="S12" s="417">
        <f t="shared" si="23"/>
        <v>0.20666568025449436</v>
      </c>
      <c r="T12" s="416">
        <f t="shared" si="4"/>
        <v>0.51307206821797846</v>
      </c>
      <c r="U12" s="411">
        <f t="shared" si="24"/>
        <v>0.468618441383433</v>
      </c>
      <c r="V12" s="411">
        <f t="shared" si="25"/>
        <v>0.51820759580683962</v>
      </c>
      <c r="W12" s="411">
        <f t="shared" si="26"/>
        <v>0.64612287259362144</v>
      </c>
      <c r="X12" s="411">
        <f t="shared" si="27"/>
        <v>0.5703121921748382</v>
      </c>
      <c r="Y12" s="411">
        <f t="shared" si="28"/>
        <v>0.40857857044273027</v>
      </c>
      <c r="Z12" s="411">
        <f t="shared" si="29"/>
        <v>0.43564114725740755</v>
      </c>
      <c r="AA12" s="411">
        <f t="shared" si="30"/>
        <v>0.479723928406314</v>
      </c>
      <c r="AB12" s="417">
        <f t="shared" si="31"/>
        <v>0.51690463860324043</v>
      </c>
      <c r="AC12" s="423">
        <f t="shared" si="6"/>
        <v>0</v>
      </c>
      <c r="AD12" s="412">
        <f t="shared" si="32"/>
        <v>0</v>
      </c>
      <c r="AE12" s="412">
        <f t="shared" si="33"/>
        <v>0</v>
      </c>
      <c r="AF12" s="412">
        <f t="shared" si="34"/>
        <v>0</v>
      </c>
      <c r="AG12" s="412">
        <f t="shared" si="35"/>
        <v>0</v>
      </c>
      <c r="AH12" s="412">
        <f t="shared" si="36"/>
        <v>0</v>
      </c>
      <c r="AI12" s="412">
        <f t="shared" si="37"/>
        <v>0</v>
      </c>
      <c r="AJ12" s="412" t="str">
        <f t="shared" si="38"/>
        <v xml:space="preserve"> </v>
      </c>
      <c r="AK12" s="424" t="str">
        <f t="shared" si="39"/>
        <v xml:space="preserve"> </v>
      </c>
    </row>
    <row r="13" spans="1:38" s="84" customFormat="1" x14ac:dyDescent="0.25">
      <c r="A13" s="168" t="s">
        <v>111</v>
      </c>
      <c r="B13" s="414" t="str">
        <f t="shared" si="0"/>
        <v xml:space="preserve"> </v>
      </c>
      <c r="C13" s="16" t="str">
        <f t="shared" si="8"/>
        <v xml:space="preserve"> </v>
      </c>
      <c r="D13" s="16" t="str">
        <f t="shared" si="9"/>
        <v xml:space="preserve"> </v>
      </c>
      <c r="E13" s="16" t="str">
        <f t="shared" si="10"/>
        <v xml:space="preserve"> </v>
      </c>
      <c r="F13" s="16" t="str">
        <f t="shared" si="11"/>
        <v xml:space="preserve"> </v>
      </c>
      <c r="G13" s="16" t="str">
        <f t="shared" si="12"/>
        <v xml:space="preserve"> </v>
      </c>
      <c r="H13" s="16" t="str">
        <f t="shared" si="13"/>
        <v xml:space="preserve"> </v>
      </c>
      <c r="I13" s="16" t="str">
        <f t="shared" si="14"/>
        <v xml:space="preserve"> </v>
      </c>
      <c r="J13" s="415" t="str">
        <f t="shared" si="15"/>
        <v xml:space="preserve"> </v>
      </c>
      <c r="K13" s="414" t="str">
        <f t="shared" si="2"/>
        <v xml:space="preserve"> </v>
      </c>
      <c r="L13" s="16" t="str">
        <f t="shared" si="16"/>
        <v xml:space="preserve"> </v>
      </c>
      <c r="M13" s="16" t="str">
        <f t="shared" si="17"/>
        <v xml:space="preserve"> </v>
      </c>
      <c r="N13" s="16" t="str">
        <f t="shared" si="18"/>
        <v xml:space="preserve"> </v>
      </c>
      <c r="O13" s="16" t="str">
        <f t="shared" si="19"/>
        <v xml:space="preserve"> </v>
      </c>
      <c r="P13" s="16" t="str">
        <f t="shared" si="20"/>
        <v xml:space="preserve"> </v>
      </c>
      <c r="Q13" s="16" t="str">
        <f t="shared" si="21"/>
        <v xml:space="preserve"> </v>
      </c>
      <c r="R13" s="16" t="str">
        <f t="shared" si="22"/>
        <v xml:space="preserve"> </v>
      </c>
      <c r="S13" s="415" t="str">
        <f t="shared" si="23"/>
        <v xml:space="preserve"> </v>
      </c>
      <c r="T13" s="414" t="str">
        <f t="shared" si="4"/>
        <v xml:space="preserve"> </v>
      </c>
      <c r="U13" s="16" t="str">
        <f t="shared" si="24"/>
        <v xml:space="preserve"> </v>
      </c>
      <c r="V13" s="16" t="str">
        <f t="shared" si="25"/>
        <v xml:space="preserve"> </v>
      </c>
      <c r="W13" s="16" t="str">
        <f t="shared" si="26"/>
        <v xml:space="preserve"> </v>
      </c>
      <c r="X13" s="16" t="str">
        <f t="shared" si="27"/>
        <v xml:space="preserve"> </v>
      </c>
      <c r="Y13" s="16" t="str">
        <f t="shared" si="28"/>
        <v xml:space="preserve"> </v>
      </c>
      <c r="Z13" s="16" t="str">
        <f t="shared" si="29"/>
        <v xml:space="preserve"> </v>
      </c>
      <c r="AA13" s="16" t="str">
        <f t="shared" si="30"/>
        <v xml:space="preserve"> </v>
      </c>
      <c r="AB13" s="415" t="str">
        <f t="shared" si="31"/>
        <v xml:space="preserve"> </v>
      </c>
      <c r="AC13" s="421" t="str">
        <f t="shared" si="6"/>
        <v xml:space="preserve"> </v>
      </c>
      <c r="AD13" s="410" t="str">
        <f t="shared" si="32"/>
        <v xml:space="preserve"> </v>
      </c>
      <c r="AE13" s="410" t="str">
        <f t="shared" si="33"/>
        <v xml:space="preserve"> </v>
      </c>
      <c r="AF13" s="410" t="str">
        <f t="shared" si="34"/>
        <v xml:space="preserve"> </v>
      </c>
      <c r="AG13" s="410" t="str">
        <f t="shared" si="35"/>
        <v xml:space="preserve"> </v>
      </c>
      <c r="AH13" s="410" t="str">
        <f t="shared" si="36"/>
        <v xml:space="preserve"> </v>
      </c>
      <c r="AI13" s="410" t="str">
        <f t="shared" si="37"/>
        <v xml:space="preserve"> </v>
      </c>
      <c r="AJ13" s="410" t="str">
        <f t="shared" si="38"/>
        <v xml:space="preserve"> </v>
      </c>
      <c r="AK13" s="422" t="str">
        <f t="shared" si="39"/>
        <v xml:space="preserve"> </v>
      </c>
    </row>
    <row r="14" spans="1:38" s="84" customFormat="1" x14ac:dyDescent="0.25">
      <c r="A14" s="168" t="s">
        <v>112</v>
      </c>
      <c r="B14" s="414">
        <f t="shared" si="0"/>
        <v>0.25345320057020931</v>
      </c>
      <c r="C14" s="16">
        <f t="shared" si="8"/>
        <v>0.26083942219381445</v>
      </c>
      <c r="D14" s="16">
        <f t="shared" si="9"/>
        <v>0.25107994620145302</v>
      </c>
      <c r="E14" s="16">
        <f t="shared" si="10"/>
        <v>0.24335051135725569</v>
      </c>
      <c r="F14" s="16">
        <f t="shared" si="11"/>
        <v>0.24118575963734418</v>
      </c>
      <c r="G14" s="16">
        <f t="shared" si="12"/>
        <v>0.2431556488792187</v>
      </c>
      <c r="H14" s="16">
        <f t="shared" si="13"/>
        <v>0.23900368836258859</v>
      </c>
      <c r="I14" s="16">
        <f t="shared" si="14"/>
        <v>0.23767369133449964</v>
      </c>
      <c r="J14" s="415" t="str">
        <f t="shared" si="15"/>
        <v xml:space="preserve"> </v>
      </c>
      <c r="K14" s="414">
        <f t="shared" si="2"/>
        <v>0.39334230142786342</v>
      </c>
      <c r="L14" s="16">
        <f t="shared" si="16"/>
        <v>0.39623777022843304</v>
      </c>
      <c r="M14" s="16">
        <f t="shared" si="17"/>
        <v>0.38192845853323132</v>
      </c>
      <c r="N14" s="16">
        <f t="shared" si="18"/>
        <v>0.37046785882646283</v>
      </c>
      <c r="O14" s="16">
        <f t="shared" si="19"/>
        <v>0.37290687855983273</v>
      </c>
      <c r="P14" s="16">
        <f t="shared" si="20"/>
        <v>0.37772330378435898</v>
      </c>
      <c r="Q14" s="16">
        <f t="shared" si="21"/>
        <v>0.38606994195008626</v>
      </c>
      <c r="R14" s="16">
        <f t="shared" si="22"/>
        <v>0.37902507527719687</v>
      </c>
      <c r="S14" s="415" t="str">
        <f t="shared" si="23"/>
        <v xml:space="preserve"> </v>
      </c>
      <c r="T14" s="414">
        <f t="shared" si="4"/>
        <v>0.35320449800192727</v>
      </c>
      <c r="U14" s="16">
        <f t="shared" si="24"/>
        <v>0.34292280757775251</v>
      </c>
      <c r="V14" s="16">
        <f t="shared" si="25"/>
        <v>0.32785106809403114</v>
      </c>
      <c r="W14" s="16">
        <f t="shared" si="26"/>
        <v>0.34784108553749715</v>
      </c>
      <c r="X14" s="16">
        <f t="shared" si="27"/>
        <v>0.352292523663429</v>
      </c>
      <c r="Y14" s="16">
        <f t="shared" si="28"/>
        <v>0.34498865652985883</v>
      </c>
      <c r="Z14" s="16">
        <f t="shared" si="29"/>
        <v>0.34334862282190193</v>
      </c>
      <c r="AA14" s="16">
        <f t="shared" si="30"/>
        <v>0.35247665840073855</v>
      </c>
      <c r="AB14" s="415" t="str">
        <f t="shared" si="31"/>
        <v xml:space="preserve"> </v>
      </c>
      <c r="AC14" s="421" t="str">
        <f t="shared" si="6"/>
        <v xml:space="preserve"> </v>
      </c>
      <c r="AD14" s="410" t="str">
        <f t="shared" si="32"/>
        <v xml:space="preserve"> </v>
      </c>
      <c r="AE14" s="410">
        <f t="shared" si="33"/>
        <v>3.9140527171284474E-2</v>
      </c>
      <c r="AF14" s="410">
        <f t="shared" si="34"/>
        <v>3.8340566446074052E-2</v>
      </c>
      <c r="AG14" s="410">
        <f t="shared" si="35"/>
        <v>3.3614838139394108E-2</v>
      </c>
      <c r="AH14" s="410">
        <f t="shared" si="36"/>
        <v>3.4132179667054105E-2</v>
      </c>
      <c r="AI14" s="410">
        <f t="shared" si="37"/>
        <v>3.1577746865423202E-2</v>
      </c>
      <c r="AJ14" s="410">
        <f t="shared" si="38"/>
        <v>3.0824574987564992E-2</v>
      </c>
      <c r="AK14" s="422" t="str">
        <f t="shared" si="39"/>
        <v xml:space="preserve"> </v>
      </c>
    </row>
    <row r="15" spans="1:38" s="84" customFormat="1" x14ac:dyDescent="0.25">
      <c r="A15" s="168" t="s">
        <v>113</v>
      </c>
      <c r="B15" s="414" t="str">
        <f t="shared" si="0"/>
        <v xml:space="preserve"> </v>
      </c>
      <c r="C15" s="16" t="str">
        <f t="shared" si="8"/>
        <v xml:space="preserve"> </v>
      </c>
      <c r="D15" s="16" t="str">
        <f t="shared" si="9"/>
        <v xml:space="preserve"> </v>
      </c>
      <c r="E15" s="16" t="str">
        <f t="shared" si="10"/>
        <v xml:space="preserve"> </v>
      </c>
      <c r="F15" s="16" t="str">
        <f t="shared" si="11"/>
        <v xml:space="preserve"> </v>
      </c>
      <c r="G15" s="16" t="str">
        <f t="shared" si="12"/>
        <v xml:space="preserve"> </v>
      </c>
      <c r="H15" s="16" t="str">
        <f t="shared" si="13"/>
        <v xml:space="preserve"> </v>
      </c>
      <c r="I15" s="16" t="str">
        <f t="shared" si="14"/>
        <v xml:space="preserve"> </v>
      </c>
      <c r="J15" s="415" t="str">
        <f t="shared" si="15"/>
        <v xml:space="preserve"> </v>
      </c>
      <c r="K15" s="414" t="str">
        <f t="shared" si="2"/>
        <v xml:space="preserve"> </v>
      </c>
      <c r="L15" s="16" t="str">
        <f t="shared" si="16"/>
        <v xml:space="preserve"> </v>
      </c>
      <c r="M15" s="16" t="str">
        <f t="shared" si="17"/>
        <v xml:space="preserve"> </v>
      </c>
      <c r="N15" s="16" t="str">
        <f t="shared" si="18"/>
        <v xml:space="preserve"> </v>
      </c>
      <c r="O15" s="16" t="str">
        <f t="shared" si="19"/>
        <v xml:space="preserve"> </v>
      </c>
      <c r="P15" s="16" t="str">
        <f t="shared" si="20"/>
        <v xml:space="preserve"> </v>
      </c>
      <c r="Q15" s="16" t="str">
        <f t="shared" si="21"/>
        <v xml:space="preserve"> </v>
      </c>
      <c r="R15" s="16" t="str">
        <f t="shared" si="22"/>
        <v xml:space="preserve"> </v>
      </c>
      <c r="S15" s="415" t="str">
        <f t="shared" si="23"/>
        <v xml:space="preserve"> </v>
      </c>
      <c r="T15" s="414" t="str">
        <f t="shared" si="4"/>
        <v xml:space="preserve"> </v>
      </c>
      <c r="U15" s="16" t="str">
        <f t="shared" si="24"/>
        <v xml:space="preserve"> </v>
      </c>
      <c r="V15" s="16" t="str">
        <f t="shared" si="25"/>
        <v xml:space="preserve"> </v>
      </c>
      <c r="W15" s="16" t="str">
        <f t="shared" si="26"/>
        <v xml:space="preserve"> </v>
      </c>
      <c r="X15" s="16" t="str">
        <f t="shared" si="27"/>
        <v xml:space="preserve"> </v>
      </c>
      <c r="Y15" s="16" t="str">
        <f t="shared" si="28"/>
        <v xml:space="preserve"> </v>
      </c>
      <c r="Z15" s="16" t="str">
        <f t="shared" si="29"/>
        <v xml:space="preserve"> </v>
      </c>
      <c r="AA15" s="16" t="str">
        <f t="shared" si="30"/>
        <v xml:space="preserve"> </v>
      </c>
      <c r="AB15" s="415" t="str">
        <f t="shared" si="31"/>
        <v xml:space="preserve"> </v>
      </c>
      <c r="AC15" s="421" t="str">
        <f t="shared" si="6"/>
        <v xml:space="preserve"> </v>
      </c>
      <c r="AD15" s="410" t="str">
        <f t="shared" si="32"/>
        <v xml:space="preserve"> </v>
      </c>
      <c r="AE15" s="410" t="str">
        <f t="shared" si="33"/>
        <v xml:space="preserve"> </v>
      </c>
      <c r="AF15" s="410" t="str">
        <f t="shared" si="34"/>
        <v xml:space="preserve"> </v>
      </c>
      <c r="AG15" s="410" t="str">
        <f t="shared" si="35"/>
        <v xml:space="preserve"> </v>
      </c>
      <c r="AH15" s="410" t="str">
        <f t="shared" si="36"/>
        <v xml:space="preserve"> </v>
      </c>
      <c r="AI15" s="410" t="str">
        <f t="shared" si="37"/>
        <v xml:space="preserve"> </v>
      </c>
      <c r="AJ15" s="410" t="str">
        <f t="shared" si="38"/>
        <v xml:space="preserve"> </v>
      </c>
      <c r="AK15" s="422" t="str">
        <f t="shared" si="39"/>
        <v xml:space="preserve"> </v>
      </c>
    </row>
    <row r="16" spans="1:38" s="84" customFormat="1" x14ac:dyDescent="0.25">
      <c r="A16" s="168" t="s">
        <v>114</v>
      </c>
      <c r="B16" s="414" t="str">
        <f t="shared" si="0"/>
        <v xml:space="preserve"> </v>
      </c>
      <c r="C16" s="16" t="str">
        <f t="shared" si="8"/>
        <v xml:space="preserve"> </v>
      </c>
      <c r="D16" s="16" t="str">
        <f t="shared" si="9"/>
        <v xml:space="preserve"> </v>
      </c>
      <c r="E16" s="16">
        <f t="shared" si="10"/>
        <v>0.29651670984418715</v>
      </c>
      <c r="F16" s="16" t="str">
        <f t="shared" si="11"/>
        <v xml:space="preserve"> </v>
      </c>
      <c r="G16" s="16">
        <f t="shared" si="12"/>
        <v>0.34625802533994693</v>
      </c>
      <c r="H16" s="16" t="str">
        <f t="shared" si="13"/>
        <v xml:space="preserve"> </v>
      </c>
      <c r="I16" s="16">
        <f t="shared" si="14"/>
        <v>0.35871747015529815</v>
      </c>
      <c r="J16" s="415" t="str">
        <f t="shared" si="15"/>
        <v xml:space="preserve"> </v>
      </c>
      <c r="K16" s="414" t="str">
        <f t="shared" si="2"/>
        <v xml:space="preserve"> </v>
      </c>
      <c r="L16" s="16" t="str">
        <f t="shared" si="16"/>
        <v xml:space="preserve"> </v>
      </c>
      <c r="M16" s="16" t="str">
        <f t="shared" si="17"/>
        <v xml:space="preserve"> </v>
      </c>
      <c r="N16" s="16">
        <f t="shared" si="18"/>
        <v>0.41012510458927687</v>
      </c>
      <c r="O16" s="16" t="str">
        <f t="shared" si="19"/>
        <v xml:space="preserve"> </v>
      </c>
      <c r="P16" s="16">
        <f t="shared" si="20"/>
        <v>0.38922131175503355</v>
      </c>
      <c r="Q16" s="16" t="str">
        <f t="shared" si="21"/>
        <v xml:space="preserve"> </v>
      </c>
      <c r="R16" s="16">
        <f t="shared" si="22"/>
        <v>0.39108591283116767</v>
      </c>
      <c r="S16" s="415" t="str">
        <f t="shared" si="23"/>
        <v xml:space="preserve"> </v>
      </c>
      <c r="T16" s="414" t="str">
        <f t="shared" si="4"/>
        <v xml:space="preserve"> </v>
      </c>
      <c r="U16" s="16" t="str">
        <f t="shared" si="24"/>
        <v xml:space="preserve"> </v>
      </c>
      <c r="V16" s="16" t="str">
        <f t="shared" si="25"/>
        <v xml:space="preserve"> </v>
      </c>
      <c r="W16" s="16">
        <f t="shared" si="26"/>
        <v>0.29336106087311559</v>
      </c>
      <c r="X16" s="16" t="str">
        <f t="shared" si="27"/>
        <v xml:space="preserve"> </v>
      </c>
      <c r="Y16" s="16">
        <f t="shared" si="28"/>
        <v>0.26452066290501952</v>
      </c>
      <c r="Z16" s="16" t="str">
        <f t="shared" si="29"/>
        <v xml:space="preserve"> </v>
      </c>
      <c r="AA16" s="16">
        <f t="shared" si="30"/>
        <v>0.25019661701353429</v>
      </c>
      <c r="AB16" s="415" t="str">
        <f t="shared" si="31"/>
        <v xml:space="preserve"> </v>
      </c>
      <c r="AC16" s="421" t="str">
        <f t="shared" si="6"/>
        <v xml:space="preserve"> </v>
      </c>
      <c r="AD16" s="410" t="str">
        <f t="shared" si="32"/>
        <v xml:space="preserve"> </v>
      </c>
      <c r="AE16" s="410" t="str">
        <f t="shared" si="33"/>
        <v xml:space="preserve"> </v>
      </c>
      <c r="AF16" s="410" t="str">
        <f t="shared" si="34"/>
        <v xml:space="preserve"> </v>
      </c>
      <c r="AG16" s="410" t="str">
        <f t="shared" si="35"/>
        <v xml:space="preserve"> </v>
      </c>
      <c r="AH16" s="410" t="str">
        <f t="shared" si="36"/>
        <v xml:space="preserve"> </v>
      </c>
      <c r="AI16" s="410" t="str">
        <f t="shared" si="37"/>
        <v xml:space="preserve"> </v>
      </c>
      <c r="AJ16" s="410" t="str">
        <f t="shared" si="38"/>
        <v xml:space="preserve"> </v>
      </c>
      <c r="AK16" s="422" t="str">
        <f t="shared" si="39"/>
        <v xml:space="preserve"> </v>
      </c>
    </row>
    <row r="17" spans="1:37" s="84" customFormat="1" x14ac:dyDescent="0.25">
      <c r="A17" s="168" t="s">
        <v>115</v>
      </c>
      <c r="B17" s="414">
        <f t="shared" si="0"/>
        <v>0.2203672838115831</v>
      </c>
      <c r="C17" s="16">
        <f t="shared" si="8"/>
        <v>0.22283824605468602</v>
      </c>
      <c r="D17" s="16">
        <f t="shared" si="9"/>
        <v>0.21876306572472565</v>
      </c>
      <c r="E17" s="16">
        <f t="shared" si="10"/>
        <v>0.20925941938679607</v>
      </c>
      <c r="F17" s="16">
        <f t="shared" si="11"/>
        <v>0.19702081535753349</v>
      </c>
      <c r="G17" s="16">
        <f t="shared" si="12"/>
        <v>0.19486989178536648</v>
      </c>
      <c r="H17" s="16">
        <f t="shared" si="13"/>
        <v>0.18513888596055111</v>
      </c>
      <c r="I17" s="16">
        <f t="shared" si="14"/>
        <v>0.18450106823442103</v>
      </c>
      <c r="J17" s="415" t="str">
        <f t="shared" si="15"/>
        <v xml:space="preserve"> </v>
      </c>
      <c r="K17" s="414">
        <f t="shared" si="2"/>
        <v>0.35261498265687641</v>
      </c>
      <c r="L17" s="16">
        <f t="shared" si="16"/>
        <v>0.34670360581189846</v>
      </c>
      <c r="M17" s="16">
        <f t="shared" si="17"/>
        <v>0.31683453654856941</v>
      </c>
      <c r="N17" s="16">
        <f t="shared" si="18"/>
        <v>0.33562134123022919</v>
      </c>
      <c r="O17" s="16">
        <f t="shared" si="19"/>
        <v>0.35292867367606001</v>
      </c>
      <c r="P17" s="16">
        <f t="shared" si="20"/>
        <v>0.30682220412601469</v>
      </c>
      <c r="Q17" s="16">
        <f t="shared" si="21"/>
        <v>0.29253686475001478</v>
      </c>
      <c r="R17" s="16">
        <f t="shared" si="22"/>
        <v>0.26057639610777095</v>
      </c>
      <c r="S17" s="415" t="str">
        <f t="shared" si="23"/>
        <v xml:space="preserve"> </v>
      </c>
      <c r="T17" s="414">
        <f t="shared" si="4"/>
        <v>0.40701683259005661</v>
      </c>
      <c r="U17" s="16">
        <f t="shared" si="24"/>
        <v>0.41275216131103654</v>
      </c>
      <c r="V17" s="16">
        <f t="shared" si="25"/>
        <v>0.44701484959406601</v>
      </c>
      <c r="W17" s="16">
        <f t="shared" si="26"/>
        <v>0.43876325150287954</v>
      </c>
      <c r="X17" s="16">
        <f t="shared" si="27"/>
        <v>0.43485597637945528</v>
      </c>
      <c r="Y17" s="16">
        <f t="shared" si="28"/>
        <v>0.48548691824309581</v>
      </c>
      <c r="Z17" s="16">
        <f t="shared" si="29"/>
        <v>0.50997467422336518</v>
      </c>
      <c r="AA17" s="16">
        <f t="shared" si="30"/>
        <v>0.54334478320082613</v>
      </c>
      <c r="AB17" s="415" t="str">
        <f t="shared" si="31"/>
        <v xml:space="preserve"> </v>
      </c>
      <c r="AC17" s="421" t="str">
        <f t="shared" si="6"/>
        <v xml:space="preserve"> </v>
      </c>
      <c r="AD17" s="410" t="str">
        <f t="shared" si="32"/>
        <v xml:space="preserve"> </v>
      </c>
      <c r="AE17" s="410" t="str">
        <f t="shared" si="33"/>
        <v xml:space="preserve"> </v>
      </c>
      <c r="AF17" s="410" t="str">
        <f t="shared" si="34"/>
        <v xml:space="preserve"> </v>
      </c>
      <c r="AG17" s="410" t="str">
        <f t="shared" si="35"/>
        <v xml:space="preserve"> </v>
      </c>
      <c r="AH17" s="410" t="str">
        <f t="shared" si="36"/>
        <v xml:space="preserve"> </v>
      </c>
      <c r="AI17" s="410" t="str">
        <f t="shared" si="37"/>
        <v xml:space="preserve"> </v>
      </c>
      <c r="AJ17" s="410" t="str">
        <f t="shared" si="38"/>
        <v xml:space="preserve"> </v>
      </c>
      <c r="AK17" s="422" t="str">
        <f t="shared" si="39"/>
        <v xml:space="preserve"> </v>
      </c>
    </row>
    <row r="18" spans="1:37" s="84" customFormat="1" x14ac:dyDescent="0.25">
      <c r="A18" s="168" t="s">
        <v>116</v>
      </c>
      <c r="B18" s="414">
        <f t="shared" si="0"/>
        <v>0.18401491567998041</v>
      </c>
      <c r="C18" s="16">
        <f t="shared" si="8"/>
        <v>0.16738218894513582</v>
      </c>
      <c r="D18" s="16" t="str">
        <f t="shared" si="9"/>
        <v xml:space="preserve"> </v>
      </c>
      <c r="E18" s="16">
        <f t="shared" si="10"/>
        <v>0.24785680107672614</v>
      </c>
      <c r="F18" s="16" t="str">
        <f t="shared" si="11"/>
        <v xml:space="preserve"> </v>
      </c>
      <c r="G18" s="16">
        <f t="shared" si="12"/>
        <v>0.26403697405397947</v>
      </c>
      <c r="H18" s="16">
        <f t="shared" si="13"/>
        <v>0.23174497724560097</v>
      </c>
      <c r="I18" s="16">
        <f t="shared" si="14"/>
        <v>0.20906054796214979</v>
      </c>
      <c r="J18" s="415">
        <f t="shared" si="15"/>
        <v>0.22081164430650768</v>
      </c>
      <c r="K18" s="414">
        <f t="shared" si="2"/>
        <v>0.36769243537836843</v>
      </c>
      <c r="L18" s="16">
        <f t="shared" si="16"/>
        <v>0.35522288570269062</v>
      </c>
      <c r="M18" s="16" t="str">
        <f t="shared" si="17"/>
        <v xml:space="preserve"> </v>
      </c>
      <c r="N18" s="16">
        <f t="shared" si="18"/>
        <v>0.2454054105018515</v>
      </c>
      <c r="O18" s="16" t="str">
        <f t="shared" si="19"/>
        <v xml:space="preserve"> </v>
      </c>
      <c r="P18" s="16">
        <f t="shared" si="20"/>
        <v>0.29835674203639218</v>
      </c>
      <c r="Q18" s="16">
        <f t="shared" si="21"/>
        <v>0.40393842189329809</v>
      </c>
      <c r="R18" s="16">
        <f t="shared" si="22"/>
        <v>0.52347496237656421</v>
      </c>
      <c r="S18" s="415">
        <f t="shared" si="23"/>
        <v>0.48757390638197573</v>
      </c>
      <c r="T18" s="414">
        <f t="shared" si="4"/>
        <v>0.44829264894165111</v>
      </c>
      <c r="U18" s="16">
        <f t="shared" si="24"/>
        <v>0.47739393102321048</v>
      </c>
      <c r="V18" s="16" t="str">
        <f t="shared" si="25"/>
        <v xml:space="preserve"> </v>
      </c>
      <c r="W18" s="16">
        <f t="shared" si="26"/>
        <v>0.46642419899634413</v>
      </c>
      <c r="X18" s="16" t="str">
        <f t="shared" si="27"/>
        <v xml:space="preserve"> </v>
      </c>
      <c r="Y18" s="16">
        <f t="shared" si="28"/>
        <v>0.43705743155091276</v>
      </c>
      <c r="Z18" s="16">
        <f t="shared" si="29"/>
        <v>0.36401790249382188</v>
      </c>
      <c r="AA18" s="16">
        <f t="shared" si="30"/>
        <v>0.26746242810316034</v>
      </c>
      <c r="AB18" s="415">
        <f t="shared" si="31"/>
        <v>0.29162034217918248</v>
      </c>
      <c r="AC18" s="421" t="str">
        <f t="shared" si="6"/>
        <v xml:space="preserve"> </v>
      </c>
      <c r="AD18" s="410" t="str">
        <f t="shared" si="32"/>
        <v xml:space="preserve"> </v>
      </c>
      <c r="AE18" s="410" t="str">
        <f t="shared" si="33"/>
        <v xml:space="preserve"> </v>
      </c>
      <c r="AF18" s="410">
        <f t="shared" si="34"/>
        <v>4.0339517594620143E-2</v>
      </c>
      <c r="AG18" s="410" t="str">
        <f t="shared" si="35"/>
        <v xml:space="preserve"> </v>
      </c>
      <c r="AH18" s="410">
        <f t="shared" si="36"/>
        <v>5.4585316549848081E-4</v>
      </c>
      <c r="AI18" s="410">
        <f t="shared" si="37"/>
        <v>2.9954005006428225E-4</v>
      </c>
      <c r="AJ18" s="410" t="str">
        <f t="shared" si="38"/>
        <v xml:space="preserve"> </v>
      </c>
      <c r="AK18" s="422" t="str">
        <f t="shared" si="39"/>
        <v xml:space="preserve"> </v>
      </c>
    </row>
    <row r="19" spans="1:37" s="84" customFormat="1" x14ac:dyDescent="0.25">
      <c r="A19" s="168" t="s">
        <v>117</v>
      </c>
      <c r="B19" s="414">
        <f t="shared" si="0"/>
        <v>0.25003837887626651</v>
      </c>
      <c r="C19" s="16">
        <f t="shared" si="8"/>
        <v>0.20674919467925348</v>
      </c>
      <c r="D19" s="16">
        <f t="shared" si="9"/>
        <v>0.19378124408832348</v>
      </c>
      <c r="E19" s="16">
        <f t="shared" si="10"/>
        <v>0.17221201095314903</v>
      </c>
      <c r="F19" s="16" t="str">
        <f t="shared" si="11"/>
        <v xml:space="preserve"> </v>
      </c>
      <c r="G19" s="16">
        <f t="shared" si="12"/>
        <v>0.19154628725537748</v>
      </c>
      <c r="H19" s="16" t="str">
        <f t="shared" si="13"/>
        <v xml:space="preserve"> </v>
      </c>
      <c r="I19" s="16">
        <f t="shared" si="14"/>
        <v>0.16879387364390555</v>
      </c>
      <c r="J19" s="415" t="str">
        <f t="shared" si="15"/>
        <v xml:space="preserve"> </v>
      </c>
      <c r="K19" s="414">
        <f t="shared" si="2"/>
        <v>0.36659502609763589</v>
      </c>
      <c r="L19" s="16">
        <f t="shared" si="16"/>
        <v>0.31478171165203706</v>
      </c>
      <c r="M19" s="16">
        <f t="shared" si="17"/>
        <v>0.32455455224845053</v>
      </c>
      <c r="N19" s="16">
        <f t="shared" si="18"/>
        <v>0.31190217187441388</v>
      </c>
      <c r="O19" s="16" t="str">
        <f t="shared" si="19"/>
        <v xml:space="preserve"> </v>
      </c>
      <c r="P19" s="16">
        <f t="shared" si="20"/>
        <v>0.33535578231817786</v>
      </c>
      <c r="Q19" s="16" t="str">
        <f t="shared" si="21"/>
        <v xml:space="preserve"> </v>
      </c>
      <c r="R19" s="16">
        <f t="shared" si="22"/>
        <v>0.36088066368857691</v>
      </c>
      <c r="S19" s="415" t="str">
        <f t="shared" si="23"/>
        <v xml:space="preserve"> </v>
      </c>
      <c r="T19" s="414">
        <f t="shared" si="4"/>
        <v>0.38336659502609766</v>
      </c>
      <c r="U19" s="16">
        <f t="shared" si="24"/>
        <v>0.47846872811231062</v>
      </c>
      <c r="V19" s="16">
        <f t="shared" si="25"/>
        <v>0.48166233065680714</v>
      </c>
      <c r="W19" s="16">
        <f t="shared" si="26"/>
        <v>0.51588581717243709</v>
      </c>
      <c r="X19" s="16" t="str">
        <f t="shared" si="27"/>
        <v xml:space="preserve"> </v>
      </c>
      <c r="Y19" s="16">
        <f t="shared" si="28"/>
        <v>0.4730982814038816</v>
      </c>
      <c r="Z19" s="16" t="str">
        <f t="shared" si="29"/>
        <v xml:space="preserve"> </v>
      </c>
      <c r="AA19" s="16">
        <f t="shared" si="30"/>
        <v>0.45883854499042759</v>
      </c>
      <c r="AB19" s="415" t="str">
        <f t="shared" si="31"/>
        <v xml:space="preserve"> </v>
      </c>
      <c r="AC19" s="421" t="str">
        <f t="shared" si="6"/>
        <v xml:space="preserve"> </v>
      </c>
      <c r="AD19" s="410" t="str">
        <f t="shared" si="32"/>
        <v xml:space="preserve"> </v>
      </c>
      <c r="AE19" s="410" t="str">
        <f t="shared" si="33"/>
        <v xml:space="preserve"> </v>
      </c>
      <c r="AF19" s="410" t="str">
        <f t="shared" si="34"/>
        <v xml:space="preserve"> </v>
      </c>
      <c r="AG19" s="410" t="str">
        <f t="shared" si="35"/>
        <v xml:space="preserve"> </v>
      </c>
      <c r="AH19" s="410" t="str">
        <f t="shared" si="36"/>
        <v xml:space="preserve"> </v>
      </c>
      <c r="AI19" s="410" t="str">
        <f t="shared" si="37"/>
        <v xml:space="preserve"> </v>
      </c>
      <c r="AJ19" s="410" t="str">
        <f t="shared" si="38"/>
        <v xml:space="preserve"> </v>
      </c>
      <c r="AK19" s="422" t="str">
        <f t="shared" si="39"/>
        <v xml:space="preserve"> </v>
      </c>
    </row>
    <row r="20" spans="1:37" s="84" customFormat="1" x14ac:dyDescent="0.25">
      <c r="A20" s="168" t="s">
        <v>118</v>
      </c>
      <c r="B20" s="414">
        <f t="shared" si="0"/>
        <v>0.1425182584728521</v>
      </c>
      <c r="C20" s="16">
        <f t="shared" si="8"/>
        <v>0.12674389636273045</v>
      </c>
      <c r="D20" s="16">
        <f t="shared" si="9"/>
        <v>0.12944651782835867</v>
      </c>
      <c r="E20" s="16">
        <f t="shared" si="10"/>
        <v>0.12435115702721337</v>
      </c>
      <c r="F20" s="16">
        <f t="shared" si="11"/>
        <v>0.1232877704463758</v>
      </c>
      <c r="G20" s="16">
        <f t="shared" si="12"/>
        <v>0.12236124509394762</v>
      </c>
      <c r="H20" s="16">
        <f t="shared" si="13"/>
        <v>0.12106571491457105</v>
      </c>
      <c r="I20" s="16">
        <f t="shared" si="14"/>
        <v>0.11881066420567547</v>
      </c>
      <c r="J20" s="415">
        <f t="shared" si="15"/>
        <v>0.11573194085836522</v>
      </c>
      <c r="K20" s="414">
        <f t="shared" si="2"/>
        <v>3.7342623695770329E-2</v>
      </c>
      <c r="L20" s="16">
        <f t="shared" si="16"/>
        <v>0.11265333238427409</v>
      </c>
      <c r="M20" s="16">
        <f t="shared" si="17"/>
        <v>0.1131335333463061</v>
      </c>
      <c r="N20" s="16">
        <f t="shared" si="18"/>
        <v>0.11189311640015866</v>
      </c>
      <c r="O20" s="16">
        <f t="shared" si="19"/>
        <v>0.11159809222063968</v>
      </c>
      <c r="P20" s="16">
        <f t="shared" si="20"/>
        <v>0.11139166546937324</v>
      </c>
      <c r="Q20" s="16">
        <f t="shared" si="21"/>
        <v>0.11123242977303821</v>
      </c>
      <c r="R20" s="16">
        <f t="shared" si="22"/>
        <v>0.1109098346286449</v>
      </c>
      <c r="S20" s="415">
        <f t="shared" si="23"/>
        <v>0.11022295212789027</v>
      </c>
      <c r="T20" s="414">
        <f t="shared" si="4"/>
        <v>0.82013911783137738</v>
      </c>
      <c r="U20" s="16">
        <f t="shared" si="24"/>
        <v>0.76060277125299547</v>
      </c>
      <c r="V20" s="16">
        <f t="shared" si="25"/>
        <v>0.7574199778688453</v>
      </c>
      <c r="W20" s="16">
        <f t="shared" si="26"/>
        <v>0.76376565573748678</v>
      </c>
      <c r="X20" s="16">
        <f t="shared" si="27"/>
        <v>0.76510929279423312</v>
      </c>
      <c r="Y20" s="16">
        <f t="shared" si="28"/>
        <v>0.76624708943667907</v>
      </c>
      <c r="Z20" s="16">
        <f t="shared" si="29"/>
        <v>0.76770617099601668</v>
      </c>
      <c r="AA20" s="16">
        <f t="shared" si="30"/>
        <v>0.77027950116567967</v>
      </c>
      <c r="AB20" s="415">
        <f t="shared" si="31"/>
        <v>0.77404703458152979</v>
      </c>
      <c r="AC20" s="421" t="str">
        <f t="shared" si="6"/>
        <v xml:space="preserve"> </v>
      </c>
      <c r="AD20" s="410" t="str">
        <f t="shared" si="32"/>
        <v xml:space="preserve"> </v>
      </c>
      <c r="AE20" s="410" t="str">
        <f t="shared" si="33"/>
        <v xml:space="preserve"> </v>
      </c>
      <c r="AF20" s="410" t="str">
        <f t="shared" si="34"/>
        <v xml:space="preserve"> </v>
      </c>
      <c r="AG20" s="410" t="str">
        <f t="shared" si="35"/>
        <v xml:space="preserve"> </v>
      </c>
      <c r="AH20" s="410" t="str">
        <f t="shared" si="36"/>
        <v xml:space="preserve"> </v>
      </c>
      <c r="AI20" s="410" t="str">
        <f t="shared" si="37"/>
        <v xml:space="preserve"> </v>
      </c>
      <c r="AJ20" s="410" t="str">
        <f t="shared" si="38"/>
        <v xml:space="preserve"> </v>
      </c>
      <c r="AK20" s="422" t="str">
        <f t="shared" si="39"/>
        <v xml:space="preserve"> </v>
      </c>
    </row>
    <row r="21" spans="1:37" s="84" customFormat="1" x14ac:dyDescent="0.25">
      <c r="A21" s="168" t="s">
        <v>119</v>
      </c>
      <c r="B21" s="414">
        <f t="shared" si="0"/>
        <v>0.264710837791163</v>
      </c>
      <c r="C21" s="16">
        <f t="shared" si="8"/>
        <v>0.26752563902337445</v>
      </c>
      <c r="D21" s="16">
        <f t="shared" si="9"/>
        <v>0.25698474896687373</v>
      </c>
      <c r="E21" s="16">
        <f t="shared" si="10"/>
        <v>0.24020473887716681</v>
      </c>
      <c r="F21" s="16">
        <f t="shared" si="11"/>
        <v>0.2534422631386416</v>
      </c>
      <c r="G21" s="16">
        <f t="shared" si="12"/>
        <v>0.25375659459279137</v>
      </c>
      <c r="H21" s="16">
        <f t="shared" si="13"/>
        <v>0.24159048504036493</v>
      </c>
      <c r="I21" s="16">
        <f t="shared" si="14"/>
        <v>0.24362052624452768</v>
      </c>
      <c r="J21" s="415" t="str">
        <f t="shared" si="15"/>
        <v xml:space="preserve"> </v>
      </c>
      <c r="K21" s="414">
        <f t="shared" si="2"/>
        <v>0.45803146455498922</v>
      </c>
      <c r="L21" s="16">
        <f t="shared" si="16"/>
        <v>0.47606330365974286</v>
      </c>
      <c r="M21" s="16">
        <f t="shared" si="17"/>
        <v>0.48565852564853829</v>
      </c>
      <c r="N21" s="16">
        <f t="shared" si="18"/>
        <v>0.49038393587271462</v>
      </c>
      <c r="O21" s="16">
        <f t="shared" si="19"/>
        <v>0.48855505426167545</v>
      </c>
      <c r="P21" s="16">
        <f t="shared" si="20"/>
        <v>0.47967173582549771</v>
      </c>
      <c r="Q21" s="16">
        <f t="shared" si="21"/>
        <v>0.47328393923589429</v>
      </c>
      <c r="R21" s="16">
        <f t="shared" si="22"/>
        <v>0.45394683395766577</v>
      </c>
      <c r="S21" s="415" t="str">
        <f t="shared" si="23"/>
        <v xml:space="preserve"> </v>
      </c>
      <c r="T21" s="414">
        <f t="shared" si="4"/>
        <v>0.27725769765384778</v>
      </c>
      <c r="U21" s="16">
        <f t="shared" si="24"/>
        <v>0.25641105731688268</v>
      </c>
      <c r="V21" s="16">
        <f t="shared" si="25"/>
        <v>0.25735672538458793</v>
      </c>
      <c r="W21" s="16">
        <f t="shared" si="26"/>
        <v>0.26941132525011863</v>
      </c>
      <c r="X21" s="16">
        <f t="shared" si="27"/>
        <v>0.25800268259968295</v>
      </c>
      <c r="Y21" s="16">
        <f t="shared" si="28"/>
        <v>0.26657166958171102</v>
      </c>
      <c r="Z21" s="16">
        <f t="shared" si="29"/>
        <v>0.28512557572374075</v>
      </c>
      <c r="AA21" s="16">
        <f t="shared" si="30"/>
        <v>0.30243263979780655</v>
      </c>
      <c r="AB21" s="415" t="str">
        <f t="shared" si="31"/>
        <v xml:space="preserve"> </v>
      </c>
      <c r="AC21" s="421" t="str">
        <f t="shared" si="6"/>
        <v xml:space="preserve"> </v>
      </c>
      <c r="AD21" s="410" t="str">
        <f t="shared" si="32"/>
        <v xml:space="preserve"> </v>
      </c>
      <c r="AE21" s="410" t="str">
        <f t="shared" si="33"/>
        <v xml:space="preserve"> </v>
      </c>
      <c r="AF21" s="410" t="str">
        <f t="shared" si="34"/>
        <v xml:space="preserve"> </v>
      </c>
      <c r="AG21" s="410" t="str">
        <f t="shared" si="35"/>
        <v xml:space="preserve"> </v>
      </c>
      <c r="AH21" s="410" t="str">
        <f t="shared" si="36"/>
        <v xml:space="preserve"> </v>
      </c>
      <c r="AI21" s="410" t="str">
        <f t="shared" si="37"/>
        <v xml:space="preserve"> </v>
      </c>
      <c r="AJ21" s="410" t="str">
        <f t="shared" si="38"/>
        <v xml:space="preserve"> </v>
      </c>
      <c r="AK21" s="422" t="str">
        <f t="shared" si="39"/>
        <v xml:space="preserve"> </v>
      </c>
    </row>
    <row r="22" spans="1:37" s="84" customFormat="1" x14ac:dyDescent="0.25">
      <c r="A22" s="168" t="s">
        <v>120</v>
      </c>
      <c r="B22" s="414">
        <f t="shared" si="0"/>
        <v>0.11385261854312716</v>
      </c>
      <c r="C22" s="16">
        <f t="shared" si="8"/>
        <v>0.12460417829918431</v>
      </c>
      <c r="D22" s="16">
        <f t="shared" si="9"/>
        <v>0.12129962394751077</v>
      </c>
      <c r="E22" s="16">
        <f t="shared" si="10"/>
        <v>0.1225997421897117</v>
      </c>
      <c r="F22" s="16">
        <f t="shared" si="11"/>
        <v>0.12458882096694501</v>
      </c>
      <c r="G22" s="16">
        <f t="shared" si="12"/>
        <v>0.1262534345631304</v>
      </c>
      <c r="H22" s="16">
        <f t="shared" si="13"/>
        <v>0.12256872883258636</v>
      </c>
      <c r="I22" s="16">
        <f t="shared" si="14"/>
        <v>0.11911704553301401</v>
      </c>
      <c r="J22" s="415">
        <f t="shared" si="15"/>
        <v>0.1257150000195133</v>
      </c>
      <c r="K22" s="414">
        <f t="shared" si="2"/>
        <v>0.21680976588890513</v>
      </c>
      <c r="L22" s="16">
        <f t="shared" si="16"/>
        <v>0.22340148977147667</v>
      </c>
      <c r="M22" s="16">
        <f t="shared" si="17"/>
        <v>0.21248752666123402</v>
      </c>
      <c r="N22" s="16">
        <f t="shared" si="18"/>
        <v>0.21030704309761683</v>
      </c>
      <c r="O22" s="16">
        <f t="shared" si="19"/>
        <v>0.20752799492709206</v>
      </c>
      <c r="P22" s="16">
        <f t="shared" si="20"/>
        <v>0.20870171460321896</v>
      </c>
      <c r="Q22" s="16">
        <f t="shared" si="21"/>
        <v>0.19931651899709649</v>
      </c>
      <c r="R22" s="16">
        <f t="shared" si="22"/>
        <v>0.19856880445183347</v>
      </c>
      <c r="S22" s="415">
        <f t="shared" si="23"/>
        <v>0.18853737608016491</v>
      </c>
      <c r="T22" s="414">
        <f t="shared" si="4"/>
        <v>0.62602211400903018</v>
      </c>
      <c r="U22" s="16">
        <f t="shared" si="24"/>
        <v>0.60485993942998639</v>
      </c>
      <c r="V22" s="16">
        <f t="shared" si="25"/>
        <v>0.61941573011374085</v>
      </c>
      <c r="W22" s="16">
        <f t="shared" si="26"/>
        <v>0.62117491200094721</v>
      </c>
      <c r="X22" s="16">
        <f t="shared" si="27"/>
        <v>0.62077167431648961</v>
      </c>
      <c r="Y22" s="16">
        <f t="shared" si="28"/>
        <v>0.61833617115133033</v>
      </c>
      <c r="Z22" s="16">
        <f t="shared" si="29"/>
        <v>0.63426532287958726</v>
      </c>
      <c r="AA22" s="16">
        <f t="shared" si="30"/>
        <v>0.63685615298692622</v>
      </c>
      <c r="AB22" s="415">
        <f t="shared" si="31"/>
        <v>0.64039675161419385</v>
      </c>
      <c r="AC22" s="421">
        <f t="shared" si="6"/>
        <v>4.3315501558937507E-2</v>
      </c>
      <c r="AD22" s="410">
        <f t="shared" si="32"/>
        <v>4.7134392499352626E-2</v>
      </c>
      <c r="AE22" s="410">
        <f t="shared" si="33"/>
        <v>4.6797246694624955E-2</v>
      </c>
      <c r="AF22" s="410">
        <f t="shared" si="34"/>
        <v>4.5918428142437615E-2</v>
      </c>
      <c r="AG22" s="410">
        <f t="shared" si="35"/>
        <v>4.7111509789473316E-2</v>
      </c>
      <c r="AH22" s="410">
        <f t="shared" si="36"/>
        <v>4.6708739634110624E-2</v>
      </c>
      <c r="AI22" s="410">
        <f t="shared" si="37"/>
        <v>4.3849429290729929E-2</v>
      </c>
      <c r="AJ22" s="410">
        <f t="shared" si="38"/>
        <v>4.5457997028226345E-2</v>
      </c>
      <c r="AK22" s="422">
        <f t="shared" si="39"/>
        <v>4.5350872286127969E-2</v>
      </c>
    </row>
    <row r="23" spans="1:37" s="84" customFormat="1" x14ac:dyDescent="0.25">
      <c r="A23" s="168" t="s">
        <v>796</v>
      </c>
      <c r="B23" s="414">
        <f t="shared" si="0"/>
        <v>0.16050443319732494</v>
      </c>
      <c r="C23" s="16">
        <f t="shared" si="8"/>
        <v>0.18057913683648796</v>
      </c>
      <c r="D23" s="16">
        <f t="shared" si="9"/>
        <v>0.18221525016907109</v>
      </c>
      <c r="E23" s="16">
        <f t="shared" si="10"/>
        <v>0.18066016541238122</v>
      </c>
      <c r="F23" s="16">
        <f t="shared" si="11"/>
        <v>0.18310712984388713</v>
      </c>
      <c r="G23" s="16">
        <f t="shared" si="12"/>
        <v>0.17985825592178595</v>
      </c>
      <c r="H23" s="16">
        <f t="shared" si="13"/>
        <v>0.17639843612378148</v>
      </c>
      <c r="I23" s="16">
        <f t="shared" si="14"/>
        <v>0.17225236647227168</v>
      </c>
      <c r="J23" s="415">
        <f t="shared" si="15"/>
        <v>0.15973731218838114</v>
      </c>
      <c r="K23" s="414">
        <f t="shared" si="2"/>
        <v>0.1963551174050808</v>
      </c>
      <c r="L23" s="16">
        <f t="shared" si="16"/>
        <v>0.19969907482958915</v>
      </c>
      <c r="M23" s="16">
        <f t="shared" si="17"/>
        <v>0.19935463362106531</v>
      </c>
      <c r="N23" s="16">
        <f t="shared" si="18"/>
        <v>0.20277518126554034</v>
      </c>
      <c r="O23" s="16">
        <f t="shared" si="19"/>
        <v>0.19066962074389596</v>
      </c>
      <c r="P23" s="16">
        <f t="shared" si="20"/>
        <v>0.19082128162955669</v>
      </c>
      <c r="Q23" s="16">
        <f t="shared" si="21"/>
        <v>0.18920002478678977</v>
      </c>
      <c r="R23" s="16">
        <f t="shared" si="22"/>
        <v>0.2083851591080817</v>
      </c>
      <c r="S23" s="415">
        <f t="shared" si="23"/>
        <v>0.22507471209655075</v>
      </c>
      <c r="T23" s="414">
        <f t="shared" si="4"/>
        <v>0.64314044939759418</v>
      </c>
      <c r="U23" s="16">
        <f t="shared" si="24"/>
        <v>0.61972178833392288</v>
      </c>
      <c r="V23" s="16">
        <f t="shared" si="25"/>
        <v>0.61843011620986355</v>
      </c>
      <c r="W23" s="16">
        <f t="shared" si="26"/>
        <v>0.61656465332207833</v>
      </c>
      <c r="X23" s="16">
        <f t="shared" si="27"/>
        <v>0.62622324943025121</v>
      </c>
      <c r="Y23" s="16">
        <f t="shared" si="28"/>
        <v>0.62932046244865736</v>
      </c>
      <c r="Z23" s="16">
        <f t="shared" si="29"/>
        <v>0.63440153908942887</v>
      </c>
      <c r="AA23" s="16">
        <f t="shared" si="30"/>
        <v>0.61936247443480752</v>
      </c>
      <c r="AB23" s="415">
        <f t="shared" si="31"/>
        <v>0.61518797570065997</v>
      </c>
      <c r="AC23" s="421" t="str">
        <f t="shared" si="6"/>
        <v xml:space="preserve"> </v>
      </c>
      <c r="AD23" s="410" t="str">
        <f t="shared" si="32"/>
        <v xml:space="preserve"> </v>
      </c>
      <c r="AE23" s="410" t="str">
        <f t="shared" si="33"/>
        <v xml:space="preserve"> </v>
      </c>
      <c r="AF23" s="410" t="str">
        <f t="shared" si="34"/>
        <v xml:space="preserve"> </v>
      </c>
      <c r="AG23" s="410" t="str">
        <f t="shared" si="35"/>
        <v xml:space="preserve"> </v>
      </c>
      <c r="AH23" s="410" t="str">
        <f t="shared" si="36"/>
        <v xml:space="preserve"> </v>
      </c>
      <c r="AI23" s="410" t="str">
        <f t="shared" si="37"/>
        <v xml:space="preserve"> </v>
      </c>
      <c r="AJ23" s="410" t="str">
        <f t="shared" si="38"/>
        <v xml:space="preserve"> </v>
      </c>
      <c r="AK23" s="422" t="str">
        <f t="shared" si="39"/>
        <v xml:space="preserve"> </v>
      </c>
    </row>
    <row r="24" spans="1:37" s="84" customFormat="1" x14ac:dyDescent="0.25">
      <c r="A24" s="168" t="s">
        <v>193</v>
      </c>
      <c r="B24" s="414">
        <f t="shared" si="0"/>
        <v>0.32362123523761094</v>
      </c>
      <c r="C24" s="16">
        <f t="shared" si="8"/>
        <v>0.27879854511322305</v>
      </c>
      <c r="D24" s="16">
        <f t="shared" si="9"/>
        <v>0.31429066912496229</v>
      </c>
      <c r="E24" s="16">
        <f t="shared" si="10"/>
        <v>0.29376246164288644</v>
      </c>
      <c r="F24" s="16">
        <f t="shared" si="11"/>
        <v>0.32337281769780013</v>
      </c>
      <c r="G24" s="16">
        <f t="shared" si="12"/>
        <v>0.24372759856630824</v>
      </c>
      <c r="H24" s="16">
        <f t="shared" si="13"/>
        <v>0.2942260442260442</v>
      </c>
      <c r="I24" s="16">
        <f t="shared" si="14"/>
        <v>0.34494086727989492</v>
      </c>
      <c r="J24" s="415" t="str">
        <f t="shared" si="15"/>
        <v xml:space="preserve"> </v>
      </c>
      <c r="K24" s="414">
        <f t="shared" si="2"/>
        <v>0.41809346216872917</v>
      </c>
      <c r="L24" s="16">
        <f t="shared" si="16"/>
        <v>0.46744104188665964</v>
      </c>
      <c r="M24" s="16">
        <f t="shared" si="17"/>
        <v>0.36623433521052196</v>
      </c>
      <c r="N24" s="16">
        <f t="shared" si="18"/>
        <v>0.49597692209793964</v>
      </c>
      <c r="O24" s="16">
        <f t="shared" si="19"/>
        <v>0.51639220218195825</v>
      </c>
      <c r="P24" s="16">
        <f t="shared" si="20"/>
        <v>0.56487455197132619</v>
      </c>
      <c r="Q24" s="16">
        <f t="shared" si="21"/>
        <v>0.43611793611793609</v>
      </c>
      <c r="R24" s="16">
        <f t="shared" si="22"/>
        <v>0.44152431011826548</v>
      </c>
      <c r="S24" s="415" t="str">
        <f t="shared" si="23"/>
        <v xml:space="preserve"> </v>
      </c>
      <c r="T24" s="414">
        <f t="shared" si="4"/>
        <v>0.25829236593772953</v>
      </c>
      <c r="U24" s="16">
        <f t="shared" si="24"/>
        <v>0.25376041300011731</v>
      </c>
      <c r="V24" s="16">
        <f t="shared" si="25"/>
        <v>0.31948412299997259</v>
      </c>
      <c r="W24" s="16">
        <f t="shared" si="26"/>
        <v>0.21026061625917389</v>
      </c>
      <c r="X24" s="16">
        <f t="shared" si="27"/>
        <v>0.16020746488367935</v>
      </c>
      <c r="Y24" s="16">
        <f t="shared" si="28"/>
        <v>0.1913978494623656</v>
      </c>
      <c r="Z24" s="16">
        <f t="shared" si="29"/>
        <v>0.26965601965601965</v>
      </c>
      <c r="AA24" s="16">
        <f t="shared" si="30"/>
        <v>0.2135348226018397</v>
      </c>
      <c r="AB24" s="415" t="str">
        <f t="shared" si="31"/>
        <v xml:space="preserve"> </v>
      </c>
      <c r="AC24" s="421" t="str">
        <f t="shared" si="6"/>
        <v xml:space="preserve"> </v>
      </c>
      <c r="AD24" s="410" t="str">
        <f t="shared" si="32"/>
        <v xml:space="preserve"> </v>
      </c>
      <c r="AE24" s="410" t="str">
        <f t="shared" si="33"/>
        <v xml:space="preserve"> </v>
      </c>
      <c r="AF24" s="410" t="str">
        <f t="shared" si="34"/>
        <v xml:space="preserve"> </v>
      </c>
      <c r="AG24" s="410" t="str">
        <f t="shared" si="35"/>
        <v xml:space="preserve"> </v>
      </c>
      <c r="AH24" s="410" t="str">
        <f t="shared" si="36"/>
        <v xml:space="preserve"> </v>
      </c>
      <c r="AI24" s="410" t="str">
        <f t="shared" si="37"/>
        <v xml:space="preserve"> </v>
      </c>
      <c r="AJ24" s="410" t="str">
        <f t="shared" si="38"/>
        <v xml:space="preserve"> </v>
      </c>
      <c r="AK24" s="422" t="str">
        <f t="shared" si="39"/>
        <v xml:space="preserve"> </v>
      </c>
    </row>
    <row r="25" spans="1:37" s="84" customFormat="1" x14ac:dyDescent="0.25">
      <c r="A25" s="168" t="s">
        <v>121</v>
      </c>
      <c r="B25" s="414" t="str">
        <f t="shared" si="0"/>
        <v xml:space="preserve"> </v>
      </c>
      <c r="C25" s="16" t="str">
        <f t="shared" si="8"/>
        <v xml:space="preserve"> </v>
      </c>
      <c r="D25" s="16" t="str">
        <f t="shared" si="9"/>
        <v xml:space="preserve"> </v>
      </c>
      <c r="E25" s="16" t="str">
        <f t="shared" si="10"/>
        <v xml:space="preserve"> </v>
      </c>
      <c r="F25" s="16" t="str">
        <f t="shared" si="11"/>
        <v xml:space="preserve"> </v>
      </c>
      <c r="G25" s="16" t="str">
        <f t="shared" si="12"/>
        <v xml:space="preserve"> </v>
      </c>
      <c r="H25" s="16" t="str">
        <f t="shared" si="13"/>
        <v xml:space="preserve"> </v>
      </c>
      <c r="I25" s="16">
        <f t="shared" si="14"/>
        <v>0.38064321304544768</v>
      </c>
      <c r="J25" s="415" t="str">
        <f t="shared" si="15"/>
        <v xml:space="preserve"> </v>
      </c>
      <c r="K25" s="414" t="str">
        <f t="shared" si="2"/>
        <v xml:space="preserve"> </v>
      </c>
      <c r="L25" s="16" t="str">
        <f t="shared" si="16"/>
        <v xml:space="preserve"> </v>
      </c>
      <c r="M25" s="16" t="str">
        <f t="shared" si="17"/>
        <v xml:space="preserve"> </v>
      </c>
      <c r="N25" s="16" t="str">
        <f t="shared" si="18"/>
        <v xml:space="preserve"> </v>
      </c>
      <c r="O25" s="16" t="str">
        <f t="shared" si="19"/>
        <v xml:space="preserve"> </v>
      </c>
      <c r="P25" s="16" t="str">
        <f t="shared" si="20"/>
        <v xml:space="preserve"> </v>
      </c>
      <c r="Q25" s="16" t="str">
        <f t="shared" si="21"/>
        <v xml:space="preserve"> </v>
      </c>
      <c r="R25" s="16">
        <f t="shared" si="22"/>
        <v>0.4674618752831044</v>
      </c>
      <c r="S25" s="415" t="str">
        <f t="shared" si="23"/>
        <v xml:space="preserve"> </v>
      </c>
      <c r="T25" s="414" t="str">
        <f t="shared" si="4"/>
        <v xml:space="preserve"> </v>
      </c>
      <c r="U25" s="16" t="str">
        <f t="shared" si="24"/>
        <v xml:space="preserve"> </v>
      </c>
      <c r="V25" s="16" t="str">
        <f t="shared" si="25"/>
        <v xml:space="preserve"> </v>
      </c>
      <c r="W25" s="16" t="str">
        <f t="shared" si="26"/>
        <v xml:space="preserve"> </v>
      </c>
      <c r="X25" s="16" t="str">
        <f t="shared" si="27"/>
        <v xml:space="preserve"> </v>
      </c>
      <c r="Y25" s="16" t="str">
        <f t="shared" si="28"/>
        <v xml:space="preserve"> </v>
      </c>
      <c r="Z25" s="16" t="str">
        <f t="shared" si="29"/>
        <v xml:space="preserve"> </v>
      </c>
      <c r="AA25" s="16">
        <f t="shared" si="30"/>
        <v>0.15249886758266648</v>
      </c>
      <c r="AB25" s="415" t="str">
        <f t="shared" si="31"/>
        <v xml:space="preserve"> </v>
      </c>
      <c r="AC25" s="421" t="str">
        <f t="shared" si="6"/>
        <v xml:space="preserve"> </v>
      </c>
      <c r="AD25" s="410" t="str">
        <f t="shared" si="32"/>
        <v xml:space="preserve"> </v>
      </c>
      <c r="AE25" s="410" t="str">
        <f t="shared" si="33"/>
        <v xml:space="preserve"> </v>
      </c>
      <c r="AF25" s="410" t="str">
        <f t="shared" si="34"/>
        <v xml:space="preserve"> </v>
      </c>
      <c r="AG25" s="410" t="str">
        <f t="shared" si="35"/>
        <v xml:space="preserve"> </v>
      </c>
      <c r="AH25" s="410" t="str">
        <f t="shared" si="36"/>
        <v xml:space="preserve"> </v>
      </c>
      <c r="AI25" s="410" t="str">
        <f t="shared" si="37"/>
        <v xml:space="preserve"> </v>
      </c>
      <c r="AJ25" s="410" t="str">
        <f t="shared" si="38"/>
        <v xml:space="preserve"> </v>
      </c>
      <c r="AK25" s="422" t="str">
        <f t="shared" si="39"/>
        <v xml:space="preserve"> </v>
      </c>
    </row>
    <row r="26" spans="1:37" s="84" customFormat="1" x14ac:dyDescent="0.25">
      <c r="A26" s="168" t="s">
        <v>158</v>
      </c>
      <c r="B26" s="414" t="str">
        <f t="shared" si="0"/>
        <v xml:space="preserve"> </v>
      </c>
      <c r="C26" s="16">
        <f t="shared" si="8"/>
        <v>0.25645156925350138</v>
      </c>
      <c r="D26" s="16">
        <f t="shared" si="9"/>
        <v>0.2959100781265035</v>
      </c>
      <c r="E26" s="16">
        <f t="shared" si="10"/>
        <v>0.30235922992323544</v>
      </c>
      <c r="F26" s="16">
        <f t="shared" si="11"/>
        <v>0.29123029356619889</v>
      </c>
      <c r="G26" s="16">
        <f t="shared" si="12"/>
        <v>0.28137706311766231</v>
      </c>
      <c r="H26" s="16">
        <f t="shared" si="13"/>
        <v>0.28569510970455664</v>
      </c>
      <c r="I26" s="16">
        <f t="shared" si="14"/>
        <v>0.28487788676491316</v>
      </c>
      <c r="J26" s="415">
        <f t="shared" si="15"/>
        <v>0.28166178928042951</v>
      </c>
      <c r="K26" s="414" t="str">
        <f t="shared" si="2"/>
        <v xml:space="preserve"> </v>
      </c>
      <c r="L26" s="16">
        <f t="shared" si="16"/>
        <v>0.31571429664669592</v>
      </c>
      <c r="M26" s="16">
        <f t="shared" si="17"/>
        <v>0.27600601055379942</v>
      </c>
      <c r="N26" s="16">
        <f t="shared" si="18"/>
        <v>0.27198299525158515</v>
      </c>
      <c r="O26" s="16">
        <f t="shared" si="19"/>
        <v>0.29084584999823587</v>
      </c>
      <c r="P26" s="16">
        <f t="shared" si="20"/>
        <v>0.30018731210287031</v>
      </c>
      <c r="Q26" s="16">
        <f t="shared" si="21"/>
        <v>0.30303421339107101</v>
      </c>
      <c r="R26" s="16">
        <f t="shared" si="22"/>
        <v>0.30287448286548346</v>
      </c>
      <c r="S26" s="415">
        <f t="shared" si="23"/>
        <v>0.3013860120362879</v>
      </c>
      <c r="T26" s="414" t="str">
        <f t="shared" si="4"/>
        <v xml:space="preserve"> </v>
      </c>
      <c r="U26" s="16">
        <f t="shared" si="24"/>
        <v>0.4278341340998027</v>
      </c>
      <c r="V26" s="16">
        <f t="shared" si="25"/>
        <v>0.42808392535635675</v>
      </c>
      <c r="W26" s="16">
        <f t="shared" si="26"/>
        <v>0.4256577748251793</v>
      </c>
      <c r="X26" s="16">
        <f t="shared" si="27"/>
        <v>0.41792385643556518</v>
      </c>
      <c r="Y26" s="16">
        <f t="shared" si="28"/>
        <v>0.41843563710230774</v>
      </c>
      <c r="Z26" s="16">
        <f t="shared" si="29"/>
        <v>0.41127066611401331</v>
      </c>
      <c r="AA26" s="16">
        <f t="shared" si="30"/>
        <v>0.41224763036960338</v>
      </c>
      <c r="AB26" s="415">
        <f t="shared" si="31"/>
        <v>0.41695220890976886</v>
      </c>
      <c r="AC26" s="421" t="str">
        <f t="shared" si="6"/>
        <v xml:space="preserve"> </v>
      </c>
      <c r="AD26" s="410" t="str">
        <f t="shared" si="32"/>
        <v xml:space="preserve"> </v>
      </c>
      <c r="AE26" s="410" t="str">
        <f t="shared" si="33"/>
        <v xml:space="preserve"> </v>
      </c>
      <c r="AF26" s="410" t="str">
        <f t="shared" si="34"/>
        <v xml:space="preserve"> </v>
      </c>
      <c r="AG26" s="410" t="str">
        <f t="shared" si="35"/>
        <v xml:space="preserve"> </v>
      </c>
      <c r="AH26" s="410" t="str">
        <f t="shared" si="36"/>
        <v xml:space="preserve"> </v>
      </c>
      <c r="AI26" s="410" t="str">
        <f t="shared" si="37"/>
        <v xml:space="preserve"> </v>
      </c>
      <c r="AJ26" s="410" t="str">
        <f t="shared" si="38"/>
        <v xml:space="preserve"> </v>
      </c>
      <c r="AK26" s="422" t="str">
        <f t="shared" si="39"/>
        <v xml:space="preserve"> </v>
      </c>
    </row>
    <row r="27" spans="1:37" s="84" customFormat="1" x14ac:dyDescent="0.25">
      <c r="A27" s="168" t="s">
        <v>22366</v>
      </c>
      <c r="B27" s="414" t="str">
        <f t="shared" si="0"/>
        <v xml:space="preserve"> </v>
      </c>
      <c r="C27" s="16" t="str">
        <f t="shared" si="8"/>
        <v xml:space="preserve"> </v>
      </c>
      <c r="D27" s="16" t="str">
        <f t="shared" si="9"/>
        <v xml:space="preserve"> </v>
      </c>
      <c r="E27" s="16">
        <f t="shared" si="10"/>
        <v>0.29707845332766669</v>
      </c>
      <c r="F27" s="16">
        <f t="shared" si="11"/>
        <v>0.27797280760474069</v>
      </c>
      <c r="G27" s="16">
        <f t="shared" si="12"/>
        <v>0.28276178488907183</v>
      </c>
      <c r="H27" s="16">
        <f t="shared" si="13"/>
        <v>0.27433753446298043</v>
      </c>
      <c r="I27" s="16">
        <f t="shared" si="14"/>
        <v>0.26998588617378039</v>
      </c>
      <c r="J27" s="415" t="str">
        <f t="shared" si="15"/>
        <v xml:space="preserve"> </v>
      </c>
      <c r="K27" s="414" t="str">
        <f t="shared" si="2"/>
        <v xml:space="preserve"> </v>
      </c>
      <c r="L27" s="16" t="str">
        <f t="shared" si="16"/>
        <v xml:space="preserve"> </v>
      </c>
      <c r="M27" s="16" t="str">
        <f t="shared" si="17"/>
        <v xml:space="preserve"> </v>
      </c>
      <c r="N27" s="16">
        <f t="shared" si="18"/>
        <v>0.40275424386815206</v>
      </c>
      <c r="O27" s="16">
        <f t="shared" si="19"/>
        <v>0.43340329472270228</v>
      </c>
      <c r="P27" s="16">
        <f t="shared" si="20"/>
        <v>0.45892259772775035</v>
      </c>
      <c r="Q27" s="16">
        <f t="shared" si="21"/>
        <v>0.46196741599624958</v>
      </c>
      <c r="R27" s="16">
        <f t="shared" si="22"/>
        <v>0.44644522148777105</v>
      </c>
      <c r="S27" s="415" t="str">
        <f t="shared" si="23"/>
        <v xml:space="preserve"> </v>
      </c>
      <c r="T27" s="414" t="str">
        <f t="shared" si="4"/>
        <v xml:space="preserve"> </v>
      </c>
      <c r="U27" s="16" t="str">
        <f t="shared" si="24"/>
        <v xml:space="preserve"> </v>
      </c>
      <c r="V27" s="16" t="str">
        <f t="shared" si="25"/>
        <v xml:space="preserve"> </v>
      </c>
      <c r="W27" s="16">
        <f t="shared" si="26"/>
        <v>0.30016730280418136</v>
      </c>
      <c r="X27" s="16">
        <f t="shared" si="27"/>
        <v>0.28862389767255703</v>
      </c>
      <c r="Y27" s="16">
        <f t="shared" si="28"/>
        <v>0.25831381290214916</v>
      </c>
      <c r="Z27" s="16">
        <f t="shared" si="29"/>
        <v>0.26369504954076994</v>
      </c>
      <c r="AA27" s="16">
        <f t="shared" si="30"/>
        <v>0.28356889233844851</v>
      </c>
      <c r="AB27" s="415" t="str">
        <f t="shared" si="31"/>
        <v xml:space="preserve"> </v>
      </c>
      <c r="AC27" s="421" t="str">
        <f t="shared" si="6"/>
        <v xml:space="preserve"> </v>
      </c>
      <c r="AD27" s="410" t="str">
        <f t="shared" si="32"/>
        <v xml:space="preserve"> </v>
      </c>
      <c r="AE27" s="410" t="str">
        <f t="shared" si="33"/>
        <v xml:space="preserve"> </v>
      </c>
      <c r="AF27" s="410" t="str">
        <f t="shared" si="34"/>
        <v xml:space="preserve"> </v>
      </c>
      <c r="AG27" s="410" t="str">
        <f t="shared" si="35"/>
        <v xml:space="preserve"> </v>
      </c>
      <c r="AH27" s="410" t="str">
        <f t="shared" si="36"/>
        <v xml:space="preserve"> </v>
      </c>
      <c r="AI27" s="410" t="str">
        <f t="shared" si="37"/>
        <v xml:space="preserve"> </v>
      </c>
      <c r="AJ27" s="410" t="str">
        <f t="shared" si="38"/>
        <v xml:space="preserve"> </v>
      </c>
      <c r="AK27" s="422" t="str">
        <f t="shared" si="39"/>
        <v xml:space="preserve"> </v>
      </c>
    </row>
    <row r="28" spans="1:37" s="84" customFormat="1" x14ac:dyDescent="0.25">
      <c r="A28" s="168" t="s">
        <v>159</v>
      </c>
      <c r="B28" s="414" t="str">
        <f t="shared" si="0"/>
        <v xml:space="preserve"> </v>
      </c>
      <c r="C28" s="16">
        <f t="shared" si="8"/>
        <v>0.27332511302918205</v>
      </c>
      <c r="D28" s="16" t="str">
        <f t="shared" si="9"/>
        <v xml:space="preserve"> </v>
      </c>
      <c r="E28" s="16">
        <f t="shared" si="10"/>
        <v>0.25714285714285712</v>
      </c>
      <c r="F28" s="16" t="str">
        <f t="shared" si="11"/>
        <v xml:space="preserve"> </v>
      </c>
      <c r="G28" s="16">
        <f t="shared" si="12"/>
        <v>0.25176908752327748</v>
      </c>
      <c r="H28" s="16" t="str">
        <f t="shared" si="13"/>
        <v xml:space="preserve"> </v>
      </c>
      <c r="I28" s="16">
        <f t="shared" si="14"/>
        <v>0.24036069651741293</v>
      </c>
      <c r="J28" s="415" t="str">
        <f t="shared" si="15"/>
        <v xml:space="preserve"> </v>
      </c>
      <c r="K28" s="414" t="str">
        <f t="shared" si="2"/>
        <v xml:space="preserve"> </v>
      </c>
      <c r="L28" s="16">
        <f t="shared" si="16"/>
        <v>0.37279079325935061</v>
      </c>
      <c r="M28" s="16" t="str">
        <f t="shared" si="17"/>
        <v xml:space="preserve"> </v>
      </c>
      <c r="N28" s="16">
        <f t="shared" si="18"/>
        <v>0.41142857142857142</v>
      </c>
      <c r="O28" s="16" t="str">
        <f t="shared" si="19"/>
        <v xml:space="preserve"> </v>
      </c>
      <c r="P28" s="16">
        <f t="shared" si="20"/>
        <v>0.39068901303538173</v>
      </c>
      <c r="Q28" s="16" t="str">
        <f t="shared" si="21"/>
        <v xml:space="preserve"> </v>
      </c>
      <c r="R28" s="16">
        <f t="shared" si="22"/>
        <v>0.42008706467661694</v>
      </c>
      <c r="S28" s="415" t="str">
        <f t="shared" si="23"/>
        <v xml:space="preserve"> </v>
      </c>
      <c r="T28" s="414" t="str">
        <f t="shared" si="4"/>
        <v xml:space="preserve"> </v>
      </c>
      <c r="U28" s="16">
        <f t="shared" si="24"/>
        <v>0.35388409371146734</v>
      </c>
      <c r="V28" s="16" t="str">
        <f t="shared" si="25"/>
        <v xml:space="preserve"> </v>
      </c>
      <c r="W28" s="16">
        <f t="shared" si="26"/>
        <v>0.33180952380952383</v>
      </c>
      <c r="X28" s="16" t="str">
        <f t="shared" si="27"/>
        <v xml:space="preserve"> </v>
      </c>
      <c r="Y28" s="16">
        <f t="shared" si="28"/>
        <v>0.35754189944134079</v>
      </c>
      <c r="Z28" s="16" t="str">
        <f t="shared" si="29"/>
        <v xml:space="preserve"> </v>
      </c>
      <c r="AA28" s="16">
        <f t="shared" si="30"/>
        <v>0.33955223880597013</v>
      </c>
      <c r="AB28" s="415" t="str">
        <f t="shared" si="31"/>
        <v xml:space="preserve"> </v>
      </c>
      <c r="AC28" s="421" t="str">
        <f t="shared" si="6"/>
        <v xml:space="preserve"> </v>
      </c>
      <c r="AD28" s="410" t="str">
        <f t="shared" si="32"/>
        <v xml:space="preserve"> </v>
      </c>
      <c r="AE28" s="410" t="str">
        <f t="shared" si="33"/>
        <v xml:space="preserve"> </v>
      </c>
      <c r="AF28" s="410" t="str">
        <f t="shared" si="34"/>
        <v xml:space="preserve"> </v>
      </c>
      <c r="AG28" s="410" t="str">
        <f t="shared" si="35"/>
        <v xml:space="preserve"> </v>
      </c>
      <c r="AH28" s="410" t="str">
        <f t="shared" si="36"/>
        <v xml:space="preserve"> </v>
      </c>
      <c r="AI28" s="410" t="str">
        <f t="shared" si="37"/>
        <v xml:space="preserve"> </v>
      </c>
      <c r="AJ28" s="410" t="str">
        <f t="shared" si="38"/>
        <v xml:space="preserve"> </v>
      </c>
      <c r="AK28" s="422" t="str">
        <f t="shared" si="39"/>
        <v xml:space="preserve"> </v>
      </c>
    </row>
    <row r="29" spans="1:37" s="84" customFormat="1" x14ac:dyDescent="0.25">
      <c r="A29" s="168" t="s">
        <v>123</v>
      </c>
      <c r="B29" s="414" t="str">
        <f t="shared" si="0"/>
        <v xml:space="preserve"> </v>
      </c>
      <c r="C29" s="16" t="str">
        <f t="shared" si="8"/>
        <v xml:space="preserve"> </v>
      </c>
      <c r="D29" s="16" t="str">
        <f t="shared" si="9"/>
        <v xml:space="preserve"> </v>
      </c>
      <c r="E29" s="16" t="str">
        <f t="shared" si="10"/>
        <v xml:space="preserve"> </v>
      </c>
      <c r="F29" s="16" t="str">
        <f t="shared" si="11"/>
        <v xml:space="preserve"> </v>
      </c>
      <c r="G29" s="16" t="str">
        <f t="shared" si="12"/>
        <v xml:space="preserve"> </v>
      </c>
      <c r="H29" s="16" t="str">
        <f t="shared" si="13"/>
        <v xml:space="preserve"> </v>
      </c>
      <c r="I29" s="16">
        <f t="shared" si="14"/>
        <v>0.17267128611574312</v>
      </c>
      <c r="J29" s="415" t="str">
        <f t="shared" si="15"/>
        <v xml:space="preserve"> </v>
      </c>
      <c r="K29" s="414" t="str">
        <f t="shared" si="2"/>
        <v xml:space="preserve"> </v>
      </c>
      <c r="L29" s="16" t="str">
        <f t="shared" si="16"/>
        <v xml:space="preserve"> </v>
      </c>
      <c r="M29" s="16" t="str">
        <f t="shared" si="17"/>
        <v xml:space="preserve"> </v>
      </c>
      <c r="N29" s="16" t="str">
        <f t="shared" si="18"/>
        <v xml:space="preserve"> </v>
      </c>
      <c r="O29" s="16" t="str">
        <f t="shared" si="19"/>
        <v xml:space="preserve"> </v>
      </c>
      <c r="P29" s="16" t="str">
        <f t="shared" si="20"/>
        <v xml:space="preserve"> </v>
      </c>
      <c r="Q29" s="16" t="str">
        <f t="shared" si="21"/>
        <v xml:space="preserve"> </v>
      </c>
      <c r="R29" s="16">
        <f t="shared" si="22"/>
        <v>0.35486271201078906</v>
      </c>
      <c r="S29" s="415" t="str">
        <f t="shared" si="23"/>
        <v xml:space="preserve"> </v>
      </c>
      <c r="T29" s="414" t="str">
        <f t="shared" si="4"/>
        <v xml:space="preserve"> </v>
      </c>
      <c r="U29" s="16" t="str">
        <f t="shared" si="24"/>
        <v xml:space="preserve"> </v>
      </c>
      <c r="V29" s="16" t="str">
        <f t="shared" si="25"/>
        <v xml:space="preserve"> </v>
      </c>
      <c r="W29" s="16" t="str">
        <f t="shared" si="26"/>
        <v xml:space="preserve"> </v>
      </c>
      <c r="X29" s="16" t="str">
        <f t="shared" si="27"/>
        <v xml:space="preserve"> </v>
      </c>
      <c r="Y29" s="16" t="str">
        <f t="shared" si="28"/>
        <v xml:space="preserve"> </v>
      </c>
      <c r="Z29" s="16" t="str">
        <f t="shared" si="29"/>
        <v xml:space="preserve"> </v>
      </c>
      <c r="AA29" s="16">
        <f t="shared" si="30"/>
        <v>0.40399972097287462</v>
      </c>
      <c r="AB29" s="415" t="str">
        <f t="shared" si="31"/>
        <v xml:space="preserve"> </v>
      </c>
      <c r="AC29" s="421" t="str">
        <f t="shared" si="6"/>
        <v xml:space="preserve"> </v>
      </c>
      <c r="AD29" s="410" t="str">
        <f t="shared" si="32"/>
        <v xml:space="preserve"> </v>
      </c>
      <c r="AE29" s="410" t="str">
        <f t="shared" si="33"/>
        <v xml:space="preserve"> </v>
      </c>
      <c r="AF29" s="410" t="str">
        <f t="shared" si="34"/>
        <v xml:space="preserve"> </v>
      </c>
      <c r="AG29" s="410" t="str">
        <f t="shared" si="35"/>
        <v xml:space="preserve"> </v>
      </c>
      <c r="AH29" s="410" t="str">
        <f t="shared" si="36"/>
        <v xml:space="preserve"> </v>
      </c>
      <c r="AI29" s="410" t="str">
        <f t="shared" si="37"/>
        <v xml:space="preserve"> </v>
      </c>
      <c r="AJ29" s="410">
        <f t="shared" si="38"/>
        <v>6.8466280900593271E-2</v>
      </c>
      <c r="AK29" s="422" t="str">
        <f t="shared" si="39"/>
        <v xml:space="preserve"> </v>
      </c>
    </row>
    <row r="30" spans="1:37" s="84" customFormat="1" x14ac:dyDescent="0.25">
      <c r="A30" s="168" t="s">
        <v>124</v>
      </c>
      <c r="B30" s="414">
        <f t="shared" si="0"/>
        <v>0.29660533077262463</v>
      </c>
      <c r="C30" s="16">
        <f t="shared" si="8"/>
        <v>0.30660757009448836</v>
      </c>
      <c r="D30" s="16">
        <f t="shared" si="9"/>
        <v>0.29491561221942741</v>
      </c>
      <c r="E30" s="16">
        <f t="shared" si="10"/>
        <v>0.26557539767427929</v>
      </c>
      <c r="F30" s="16">
        <f t="shared" si="11"/>
        <v>0.25770401800333037</v>
      </c>
      <c r="G30" s="16">
        <f t="shared" si="12"/>
        <v>0.34960967290173184</v>
      </c>
      <c r="H30" s="16">
        <f t="shared" si="13"/>
        <v>0.33525067725535307</v>
      </c>
      <c r="I30" s="16">
        <f t="shared" si="14"/>
        <v>0.31884146240178951</v>
      </c>
      <c r="J30" s="415" t="str">
        <f t="shared" si="15"/>
        <v xml:space="preserve"> </v>
      </c>
      <c r="K30" s="414">
        <f t="shared" si="2"/>
        <v>0.17375619630946512</v>
      </c>
      <c r="L30" s="16">
        <f t="shared" si="16"/>
        <v>0.15101599797131171</v>
      </c>
      <c r="M30" s="16">
        <f t="shared" si="17"/>
        <v>0.15257963556767343</v>
      </c>
      <c r="N30" s="16">
        <f t="shared" si="18"/>
        <v>0.17477987798095268</v>
      </c>
      <c r="O30" s="16">
        <f t="shared" si="19"/>
        <v>0.14749632478453831</v>
      </c>
      <c r="P30" s="16">
        <f t="shared" si="20"/>
        <v>0.20540356910106908</v>
      </c>
      <c r="Q30" s="16">
        <f t="shared" si="21"/>
        <v>0.19740601922291903</v>
      </c>
      <c r="R30" s="16">
        <f t="shared" si="22"/>
        <v>0.20318149351907733</v>
      </c>
      <c r="S30" s="415" t="str">
        <f t="shared" si="23"/>
        <v xml:space="preserve"> </v>
      </c>
      <c r="T30" s="414">
        <f t="shared" si="4"/>
        <v>0.30562404297838103</v>
      </c>
      <c r="U30" s="16">
        <f t="shared" si="24"/>
        <v>0.34096296541306964</v>
      </c>
      <c r="V30" s="16">
        <f t="shared" si="25"/>
        <v>0.29584685393905646</v>
      </c>
      <c r="W30" s="16">
        <f t="shared" si="26"/>
        <v>0.28845610822558976</v>
      </c>
      <c r="X30" s="16">
        <f t="shared" si="27"/>
        <v>0.29698527823645399</v>
      </c>
      <c r="Y30" s="16">
        <f t="shared" si="28"/>
        <v>0.44498675799719906</v>
      </c>
      <c r="Z30" s="16">
        <f t="shared" si="29"/>
        <v>0.46734330352172782</v>
      </c>
      <c r="AA30" s="16">
        <f t="shared" si="30"/>
        <v>0.47797704407913316</v>
      </c>
      <c r="AB30" s="415" t="str">
        <f t="shared" si="31"/>
        <v xml:space="preserve"> </v>
      </c>
      <c r="AC30" s="421">
        <f t="shared" si="6"/>
        <v>0.22401442993952922</v>
      </c>
      <c r="AD30" s="410">
        <f t="shared" si="32"/>
        <v>0.20142449200101437</v>
      </c>
      <c r="AE30" s="410">
        <f t="shared" si="33"/>
        <v>0.25664829784374338</v>
      </c>
      <c r="AF30" s="410">
        <f t="shared" si="34"/>
        <v>0.27118861611917822</v>
      </c>
      <c r="AG30" s="410">
        <f t="shared" si="35"/>
        <v>0.29780741174257463</v>
      </c>
      <c r="AH30" s="410">
        <f t="shared" si="36"/>
        <v>0</v>
      </c>
      <c r="AI30" s="410">
        <f t="shared" si="37"/>
        <v>0</v>
      </c>
      <c r="AJ30" s="410" t="str">
        <f t="shared" si="38"/>
        <v xml:space="preserve"> </v>
      </c>
      <c r="AK30" s="422" t="str">
        <f t="shared" si="39"/>
        <v xml:space="preserve"> </v>
      </c>
    </row>
    <row r="31" spans="1:37" s="84" customFormat="1" x14ac:dyDescent="0.25">
      <c r="A31" s="168" t="s">
        <v>37</v>
      </c>
      <c r="B31" s="414">
        <f t="shared" si="0"/>
        <v>0.19718963666431344</v>
      </c>
      <c r="C31" s="16">
        <f t="shared" si="8"/>
        <v>0.21403629672391397</v>
      </c>
      <c r="D31" s="16">
        <f t="shared" si="9"/>
        <v>0.22602994319242953</v>
      </c>
      <c r="E31" s="16">
        <f t="shared" si="10"/>
        <v>0.20274386798885621</v>
      </c>
      <c r="F31" s="16">
        <f t="shared" si="11"/>
        <v>0.20972676997396272</v>
      </c>
      <c r="G31" s="16">
        <f t="shared" si="12"/>
        <v>0.22759512962530848</v>
      </c>
      <c r="H31" s="16">
        <f t="shared" si="13"/>
        <v>0.23210627488241684</v>
      </c>
      <c r="I31" s="16">
        <f t="shared" si="14"/>
        <v>0.2311653844260351</v>
      </c>
      <c r="J31" s="415" t="str">
        <f t="shared" si="15"/>
        <v xml:space="preserve"> </v>
      </c>
      <c r="K31" s="414">
        <f t="shared" si="2"/>
        <v>0.34758488631857881</v>
      </c>
      <c r="L31" s="16">
        <f t="shared" si="16"/>
        <v>0.34705404820320396</v>
      </c>
      <c r="M31" s="16">
        <f t="shared" si="17"/>
        <v>0.35276794116527144</v>
      </c>
      <c r="N31" s="16">
        <f t="shared" si="18"/>
        <v>0.38354653314890219</v>
      </c>
      <c r="O31" s="16">
        <f t="shared" si="19"/>
        <v>0.38808809667376831</v>
      </c>
      <c r="P31" s="16">
        <f t="shared" si="20"/>
        <v>0.39250537199724944</v>
      </c>
      <c r="Q31" s="16">
        <f t="shared" si="21"/>
        <v>0.39369129519153107</v>
      </c>
      <c r="R31" s="16">
        <f t="shared" si="22"/>
        <v>0.3953069545330451</v>
      </c>
      <c r="S31" s="415" t="str">
        <f t="shared" si="23"/>
        <v xml:space="preserve"> </v>
      </c>
      <c r="T31" s="414">
        <f t="shared" si="4"/>
        <v>0.4552254770171078</v>
      </c>
      <c r="U31" s="16">
        <f t="shared" si="24"/>
        <v>0.4389096550728821</v>
      </c>
      <c r="V31" s="16">
        <f t="shared" si="25"/>
        <v>0.42120211564229909</v>
      </c>
      <c r="W31" s="16">
        <f t="shared" si="26"/>
        <v>0.41370959886224168</v>
      </c>
      <c r="X31" s="16">
        <f t="shared" si="27"/>
        <v>0.40218513335226908</v>
      </c>
      <c r="Y31" s="16">
        <f t="shared" si="28"/>
        <v>0.37989949837744208</v>
      </c>
      <c r="Z31" s="16">
        <f t="shared" si="29"/>
        <v>0.37420242992605218</v>
      </c>
      <c r="AA31" s="16">
        <f t="shared" si="30"/>
        <v>0.37352766104091983</v>
      </c>
      <c r="AB31" s="415" t="str">
        <f t="shared" si="31"/>
        <v xml:space="preserve"> </v>
      </c>
      <c r="AC31" s="421" t="str">
        <f t="shared" si="6"/>
        <v xml:space="preserve"> </v>
      </c>
      <c r="AD31" s="410" t="str">
        <f t="shared" si="32"/>
        <v xml:space="preserve"> </v>
      </c>
      <c r="AE31" s="410" t="str">
        <f t="shared" si="33"/>
        <v xml:space="preserve"> </v>
      </c>
      <c r="AF31" s="410" t="str">
        <f t="shared" si="34"/>
        <v xml:space="preserve"> </v>
      </c>
      <c r="AG31" s="410" t="str">
        <f t="shared" si="35"/>
        <v xml:space="preserve"> </v>
      </c>
      <c r="AH31" s="410" t="str">
        <f t="shared" si="36"/>
        <v xml:space="preserve"> </v>
      </c>
      <c r="AI31" s="410" t="str">
        <f t="shared" si="37"/>
        <v xml:space="preserve"> </v>
      </c>
      <c r="AJ31" s="410" t="str">
        <f t="shared" si="38"/>
        <v xml:space="preserve"> </v>
      </c>
      <c r="AK31" s="422" t="str">
        <f t="shared" si="39"/>
        <v xml:space="preserve"> </v>
      </c>
    </row>
    <row r="32" spans="1:37" s="84" customFormat="1" x14ac:dyDescent="0.25">
      <c r="A32" s="168" t="s">
        <v>197</v>
      </c>
      <c r="B32" s="414">
        <f t="shared" si="0"/>
        <v>0.43755115196597349</v>
      </c>
      <c r="C32" s="16">
        <f t="shared" si="8"/>
        <v>0.46510491956936439</v>
      </c>
      <c r="D32" s="16">
        <f t="shared" si="9"/>
        <v>0.46274578558922491</v>
      </c>
      <c r="E32" s="16">
        <f t="shared" si="10"/>
        <v>0.48871037637771408</v>
      </c>
      <c r="F32" s="16">
        <f t="shared" si="11"/>
        <v>0.47340253748558248</v>
      </c>
      <c r="G32" s="16">
        <f t="shared" si="12"/>
        <v>0.44088161918294388</v>
      </c>
      <c r="H32" s="16">
        <f t="shared" si="13"/>
        <v>0.45099696549746732</v>
      </c>
      <c r="I32" s="16">
        <f t="shared" si="14"/>
        <v>0.42783670810722202</v>
      </c>
      <c r="J32" s="415" t="str">
        <f t="shared" si="15"/>
        <v xml:space="preserve"> </v>
      </c>
      <c r="K32" s="414">
        <f t="shared" si="2"/>
        <v>0.27389646052095218</v>
      </c>
      <c r="L32" s="16">
        <f t="shared" si="16"/>
        <v>0.24191898189403088</v>
      </c>
      <c r="M32" s="16">
        <f t="shared" si="17"/>
        <v>0.23674433014945875</v>
      </c>
      <c r="N32" s="16">
        <f t="shared" si="18"/>
        <v>0.24633303375679649</v>
      </c>
      <c r="O32" s="16">
        <f t="shared" si="19"/>
        <v>0.23457986244606777</v>
      </c>
      <c r="P32" s="16">
        <f t="shared" si="20"/>
        <v>0.2382856749978719</v>
      </c>
      <c r="Q32" s="16">
        <f t="shared" si="21"/>
        <v>0.28423671509127402</v>
      </c>
      <c r="R32" s="16">
        <f t="shared" si="22"/>
        <v>0.30261886479910965</v>
      </c>
      <c r="S32" s="415" t="str">
        <f t="shared" si="23"/>
        <v xml:space="preserve"> </v>
      </c>
      <c r="T32" s="414">
        <f t="shared" si="4"/>
        <v>0.28855238751307433</v>
      </c>
      <c r="U32" s="16">
        <f t="shared" si="24"/>
        <v>0.29297609853660467</v>
      </c>
      <c r="V32" s="16">
        <f t="shared" si="25"/>
        <v>0.30050988426131625</v>
      </c>
      <c r="W32" s="16">
        <f t="shared" si="26"/>
        <v>0.26495872461515801</v>
      </c>
      <c r="X32" s="16">
        <f t="shared" si="27"/>
        <v>0.29201930881284971</v>
      </c>
      <c r="Y32" s="16">
        <f t="shared" si="28"/>
        <v>0.32083270581918427</v>
      </c>
      <c r="Z32" s="16">
        <f t="shared" si="29"/>
        <v>0.26476631941125872</v>
      </c>
      <c r="AA32" s="16">
        <f t="shared" si="30"/>
        <v>0.26954550552588669</v>
      </c>
      <c r="AB32" s="415" t="str">
        <f t="shared" si="31"/>
        <v xml:space="preserve"> </v>
      </c>
      <c r="AC32" s="421" t="str">
        <f t="shared" si="6"/>
        <v xml:space="preserve"> </v>
      </c>
      <c r="AD32" s="410" t="str">
        <f t="shared" si="32"/>
        <v xml:space="preserve"> </v>
      </c>
      <c r="AE32" s="410" t="str">
        <f t="shared" si="33"/>
        <v xml:space="preserve"> </v>
      </c>
      <c r="AF32" s="410" t="str">
        <f t="shared" si="34"/>
        <v xml:space="preserve"> </v>
      </c>
      <c r="AG32" s="410" t="str">
        <f t="shared" si="35"/>
        <v xml:space="preserve"> </v>
      </c>
      <c r="AH32" s="410" t="str">
        <f t="shared" si="36"/>
        <v xml:space="preserve"> </v>
      </c>
      <c r="AI32" s="410" t="str">
        <f t="shared" si="37"/>
        <v xml:space="preserve"> </v>
      </c>
      <c r="AJ32" s="410" t="str">
        <f t="shared" si="38"/>
        <v xml:space="preserve"> </v>
      </c>
      <c r="AK32" s="422" t="str">
        <f t="shared" si="39"/>
        <v xml:space="preserve"> </v>
      </c>
    </row>
    <row r="33" spans="1:37" s="84" customFormat="1" x14ac:dyDescent="0.25">
      <c r="A33" s="168" t="s">
        <v>128</v>
      </c>
      <c r="B33" s="414">
        <f t="shared" si="0"/>
        <v>0.11997750219223956</v>
      </c>
      <c r="C33" s="16">
        <f t="shared" si="8"/>
        <v>0.13897929917397647</v>
      </c>
      <c r="D33" s="16">
        <f t="shared" si="9"/>
        <v>0.1318225813803218</v>
      </c>
      <c r="E33" s="16">
        <f t="shared" si="10"/>
        <v>0.13086143905311151</v>
      </c>
      <c r="F33" s="16">
        <f t="shared" si="11"/>
        <v>0.13297339454878024</v>
      </c>
      <c r="G33" s="16">
        <f t="shared" si="12"/>
        <v>0.13603762970505001</v>
      </c>
      <c r="H33" s="16">
        <f t="shared" si="13"/>
        <v>0.18048328974918898</v>
      </c>
      <c r="I33" s="16">
        <f t="shared" si="14"/>
        <v>0.17667779904743705</v>
      </c>
      <c r="J33" s="415" t="str">
        <f t="shared" si="15"/>
        <v xml:space="preserve"> </v>
      </c>
      <c r="K33" s="414">
        <f t="shared" si="2"/>
        <v>0.69473003441127235</v>
      </c>
      <c r="L33" s="16">
        <f t="shared" si="16"/>
        <v>0.6500436912565728</v>
      </c>
      <c r="M33" s="16">
        <f t="shared" si="17"/>
        <v>0.64862683693906498</v>
      </c>
      <c r="N33" s="16">
        <f t="shared" si="18"/>
        <v>0.63710324050310163</v>
      </c>
      <c r="O33" s="16">
        <f t="shared" si="19"/>
        <v>0.59653282430577848</v>
      </c>
      <c r="P33" s="16">
        <f t="shared" si="20"/>
        <v>0.5085849716472407</v>
      </c>
      <c r="Q33" s="16">
        <f t="shared" si="21"/>
        <v>0.56773627548773797</v>
      </c>
      <c r="R33" s="16">
        <f t="shared" si="22"/>
        <v>0.58291201042825469</v>
      </c>
      <c r="S33" s="415" t="str">
        <f t="shared" si="23"/>
        <v xml:space="preserve"> </v>
      </c>
      <c r="T33" s="414">
        <f t="shared" si="4"/>
        <v>0.18529408427600985</v>
      </c>
      <c r="U33" s="16">
        <f t="shared" si="24"/>
        <v>0.21097700956945084</v>
      </c>
      <c r="V33" s="16">
        <f t="shared" si="25"/>
        <v>0.21955058168061323</v>
      </c>
      <c r="W33" s="16">
        <f t="shared" si="26"/>
        <v>0.23203532044378689</v>
      </c>
      <c r="X33" s="16">
        <f t="shared" si="27"/>
        <v>0.27049378114544126</v>
      </c>
      <c r="Y33" s="16">
        <f t="shared" si="28"/>
        <v>0.35537632913585582</v>
      </c>
      <c r="Z33" s="16">
        <f t="shared" si="29"/>
        <v>0.25177931146038335</v>
      </c>
      <c r="AA33" s="16">
        <f t="shared" si="30"/>
        <v>0.24041136276517552</v>
      </c>
      <c r="AB33" s="415" t="str">
        <f t="shared" si="31"/>
        <v xml:space="preserve"> </v>
      </c>
      <c r="AC33" s="421">
        <f t="shared" si="6"/>
        <v>0</v>
      </c>
      <c r="AD33" s="410">
        <f t="shared" si="32"/>
        <v>0</v>
      </c>
      <c r="AE33" s="410">
        <f t="shared" si="33"/>
        <v>0</v>
      </c>
      <c r="AF33" s="410">
        <f t="shared" si="34"/>
        <v>0</v>
      </c>
      <c r="AG33" s="410">
        <f t="shared" si="35"/>
        <v>0</v>
      </c>
      <c r="AH33" s="410">
        <f t="shared" si="36"/>
        <v>0</v>
      </c>
      <c r="AI33" s="410">
        <f t="shared" si="37"/>
        <v>0</v>
      </c>
      <c r="AJ33" s="410" t="str">
        <f t="shared" si="38"/>
        <v xml:space="preserve"> </v>
      </c>
      <c r="AK33" s="422" t="str">
        <f t="shared" si="39"/>
        <v xml:space="preserve"> </v>
      </c>
    </row>
    <row r="34" spans="1:37" s="84" customFormat="1" x14ac:dyDescent="0.25">
      <c r="A34" s="168" t="s">
        <v>129</v>
      </c>
      <c r="B34" s="414" t="str">
        <f t="shared" si="0"/>
        <v xml:space="preserve"> </v>
      </c>
      <c r="C34" s="16" t="str">
        <f t="shared" si="8"/>
        <v xml:space="preserve"> </v>
      </c>
      <c r="D34" s="16" t="str">
        <f t="shared" si="9"/>
        <v xml:space="preserve"> </v>
      </c>
      <c r="E34" s="16" t="str">
        <f t="shared" si="10"/>
        <v xml:space="preserve"> </v>
      </c>
      <c r="F34" s="16" t="str">
        <f t="shared" si="11"/>
        <v xml:space="preserve"> </v>
      </c>
      <c r="G34" s="16">
        <f t="shared" si="12"/>
        <v>0.23009840761438197</v>
      </c>
      <c r="H34" s="16">
        <f t="shared" si="13"/>
        <v>0.22710883819955704</v>
      </c>
      <c r="I34" s="16">
        <f t="shared" si="14"/>
        <v>0.22037386366198655</v>
      </c>
      <c r="J34" s="415">
        <f t="shared" si="15"/>
        <v>0.21572963800904976</v>
      </c>
      <c r="K34" s="414" t="str">
        <f t="shared" si="2"/>
        <v xml:space="preserve"> </v>
      </c>
      <c r="L34" s="16" t="str">
        <f t="shared" si="16"/>
        <v xml:space="preserve"> </v>
      </c>
      <c r="M34" s="16" t="str">
        <f t="shared" si="17"/>
        <v xml:space="preserve"> </v>
      </c>
      <c r="N34" s="16" t="str">
        <f t="shared" si="18"/>
        <v xml:space="preserve"> </v>
      </c>
      <c r="O34" s="16" t="str">
        <f t="shared" si="19"/>
        <v xml:space="preserve"> </v>
      </c>
      <c r="P34" s="16">
        <f t="shared" si="20"/>
        <v>0.41048300934275184</v>
      </c>
      <c r="Q34" s="16">
        <f t="shared" si="21"/>
        <v>0.40449954745258393</v>
      </c>
      <c r="R34" s="16">
        <f t="shared" si="22"/>
        <v>0.40893250257918295</v>
      </c>
      <c r="S34" s="415">
        <f t="shared" si="23"/>
        <v>0.41141455505279034</v>
      </c>
      <c r="T34" s="414" t="str">
        <f t="shared" si="4"/>
        <v xml:space="preserve"> </v>
      </c>
      <c r="U34" s="16" t="str">
        <f t="shared" si="24"/>
        <v xml:space="preserve"> </v>
      </c>
      <c r="V34" s="16" t="str">
        <f t="shared" si="25"/>
        <v xml:space="preserve"> </v>
      </c>
      <c r="W34" s="16" t="str">
        <f t="shared" si="26"/>
        <v xml:space="preserve"> </v>
      </c>
      <c r="X34" s="16" t="str">
        <f t="shared" si="27"/>
        <v xml:space="preserve"> </v>
      </c>
      <c r="Y34" s="16">
        <f t="shared" si="28"/>
        <v>0.3594186598961957</v>
      </c>
      <c r="Z34" s="16">
        <f t="shared" si="29"/>
        <v>0.36839169234637964</v>
      </c>
      <c r="AA34" s="16">
        <f t="shared" si="30"/>
        <v>0.37069370967855814</v>
      </c>
      <c r="AB34" s="415">
        <f t="shared" si="31"/>
        <v>0.37283838612368025</v>
      </c>
      <c r="AC34" s="421" t="str">
        <f t="shared" si="6"/>
        <v xml:space="preserve"> </v>
      </c>
      <c r="AD34" s="410" t="str">
        <f t="shared" si="32"/>
        <v xml:space="preserve"> </v>
      </c>
      <c r="AE34" s="410" t="str">
        <f t="shared" si="33"/>
        <v xml:space="preserve"> </v>
      </c>
      <c r="AF34" s="410" t="str">
        <f t="shared" si="34"/>
        <v xml:space="preserve"> </v>
      </c>
      <c r="AG34" s="410" t="str">
        <f t="shared" si="35"/>
        <v xml:space="preserve"> </v>
      </c>
      <c r="AH34" s="410" t="str">
        <f t="shared" si="36"/>
        <v xml:space="preserve"> </v>
      </c>
      <c r="AI34" s="410" t="str">
        <f t="shared" si="37"/>
        <v xml:space="preserve"> </v>
      </c>
      <c r="AJ34" s="410" t="str">
        <f t="shared" si="38"/>
        <v xml:space="preserve"> </v>
      </c>
      <c r="AK34" s="422" t="str">
        <f t="shared" si="39"/>
        <v xml:space="preserve"> </v>
      </c>
    </row>
    <row r="35" spans="1:37" s="84" customFormat="1" x14ac:dyDescent="0.25">
      <c r="A35" s="168" t="s">
        <v>131</v>
      </c>
      <c r="B35" s="414">
        <f t="shared" ref="B35:J35" si="40">IFERROR(L81/B81," ")</f>
        <v>0.26779141104294479</v>
      </c>
      <c r="C35" s="16" t="str">
        <f t="shared" si="40"/>
        <v xml:space="preserve"> </v>
      </c>
      <c r="D35" s="16" t="str">
        <f t="shared" si="40"/>
        <v xml:space="preserve"> </v>
      </c>
      <c r="E35" s="16" t="str">
        <f t="shared" si="40"/>
        <v xml:space="preserve"> </v>
      </c>
      <c r="F35" s="16">
        <f t="shared" si="40"/>
        <v>0.29377807375183274</v>
      </c>
      <c r="G35" s="16" t="str">
        <f t="shared" si="40"/>
        <v xml:space="preserve"> </v>
      </c>
      <c r="H35" s="16" t="str">
        <f t="shared" si="40"/>
        <v xml:space="preserve"> </v>
      </c>
      <c r="I35" s="16">
        <f t="shared" si="40"/>
        <v>0.38170340682271203</v>
      </c>
      <c r="J35" s="415" t="str">
        <f t="shared" si="40"/>
        <v xml:space="preserve"> </v>
      </c>
      <c r="K35" s="414">
        <f t="shared" ref="K35:S35" si="41">IFERROR(U81/B81," ")</f>
        <v>0.31901840490797545</v>
      </c>
      <c r="L35" s="16" t="str">
        <f t="shared" si="41"/>
        <v xml:space="preserve"> </v>
      </c>
      <c r="M35" s="16" t="str">
        <f t="shared" si="41"/>
        <v xml:space="preserve"> </v>
      </c>
      <c r="N35" s="16" t="str">
        <f t="shared" si="41"/>
        <v xml:space="preserve"> </v>
      </c>
      <c r="O35" s="16">
        <f t="shared" si="41"/>
        <v>0.39799192756141855</v>
      </c>
      <c r="P35" s="16" t="str">
        <f t="shared" si="41"/>
        <v xml:space="preserve"> </v>
      </c>
      <c r="Q35" s="16" t="str">
        <f t="shared" si="41"/>
        <v xml:space="preserve"> </v>
      </c>
      <c r="R35" s="16">
        <f t="shared" si="41"/>
        <v>0.28499177432128514</v>
      </c>
      <c r="S35" s="415" t="str">
        <f t="shared" si="41"/>
        <v xml:space="preserve"> </v>
      </c>
      <c r="T35" s="414">
        <f t="shared" ref="T35:AB35" si="42">IFERROR(AD81/B81," ")</f>
        <v>0.41319018404907976</v>
      </c>
      <c r="U35" s="16" t="str">
        <f t="shared" si="42"/>
        <v xml:space="preserve"> </v>
      </c>
      <c r="V35" s="16" t="str">
        <f t="shared" si="42"/>
        <v xml:space="preserve"> </v>
      </c>
      <c r="W35" s="16" t="str">
        <f t="shared" si="42"/>
        <v xml:space="preserve"> </v>
      </c>
      <c r="X35" s="16">
        <f t="shared" si="42"/>
        <v>0.30822999868674872</v>
      </c>
      <c r="Y35" s="16" t="str">
        <f t="shared" si="42"/>
        <v xml:space="preserve"> </v>
      </c>
      <c r="Z35" s="16" t="str">
        <f t="shared" si="42"/>
        <v xml:space="preserve"> </v>
      </c>
      <c r="AA35" s="16">
        <f t="shared" si="42"/>
        <v>0.33330477352297044</v>
      </c>
      <c r="AB35" s="415" t="str">
        <f t="shared" si="42"/>
        <v xml:space="preserve"> </v>
      </c>
      <c r="AC35" s="421" t="str">
        <f t="shared" ref="AC35:AK35" si="43">IFERROR(AM81/B81," ")</f>
        <v xml:space="preserve"> </v>
      </c>
      <c r="AD35" s="410" t="str">
        <f t="shared" si="43"/>
        <v xml:space="preserve"> </v>
      </c>
      <c r="AE35" s="410" t="str">
        <f t="shared" si="43"/>
        <v xml:space="preserve"> </v>
      </c>
      <c r="AF35" s="410" t="str">
        <f t="shared" si="43"/>
        <v xml:space="preserve"> </v>
      </c>
      <c r="AG35" s="410" t="str">
        <f t="shared" si="43"/>
        <v xml:space="preserve"> </v>
      </c>
      <c r="AH35" s="410" t="str">
        <f t="shared" si="43"/>
        <v xml:space="preserve"> </v>
      </c>
      <c r="AI35" s="410" t="str">
        <f t="shared" si="43"/>
        <v xml:space="preserve"> </v>
      </c>
      <c r="AJ35" s="410" t="str">
        <f t="shared" si="43"/>
        <v xml:space="preserve"> </v>
      </c>
      <c r="AK35" s="422" t="str">
        <f t="shared" si="43"/>
        <v xml:space="preserve"> </v>
      </c>
    </row>
    <row r="36" spans="1:37" s="84" customFormat="1" x14ac:dyDescent="0.25">
      <c r="A36" s="168" t="s">
        <v>133</v>
      </c>
      <c r="B36" s="414">
        <f t="shared" ref="B36:B44" si="44">IFERROR(L83/B83," ")</f>
        <v>0.15847925435347027</v>
      </c>
      <c r="C36" s="16">
        <f t="shared" ref="C36:C44" si="45">IFERROR(M83/C83," ")</f>
        <v>0.16815137877171005</v>
      </c>
      <c r="D36" s="16">
        <f t="shared" ref="D36:D44" si="46">IFERROR(N83/D83," ")</f>
        <v>0.17813140125938851</v>
      </c>
      <c r="E36" s="16">
        <f t="shared" ref="E36:E44" si="47">IFERROR(O83/E83," ")</f>
        <v>0.16373809793387073</v>
      </c>
      <c r="F36" s="16">
        <f t="shared" ref="F36:F44" si="48">IFERROR(P83/F83," ")</f>
        <v>0.16774420499148338</v>
      </c>
      <c r="G36" s="16">
        <f t="shared" ref="G36:G44" si="49">IFERROR(Q83/G83," ")</f>
        <v>0.16817257775730649</v>
      </c>
      <c r="H36" s="16">
        <f t="shared" ref="H36:H44" si="50">IFERROR(R83/H83," ")</f>
        <v>0.16910024967646636</v>
      </c>
      <c r="I36" s="16">
        <f t="shared" ref="I36:I44" si="51">IFERROR(S83/I83," ")</f>
        <v>0.16656232214001138</v>
      </c>
      <c r="J36" s="415" t="str">
        <f t="shared" ref="J36:J44" si="52">IFERROR(T83/J83," ")</f>
        <v xml:space="preserve"> </v>
      </c>
      <c r="K36" s="414">
        <f t="shared" ref="K36:K44" si="53">IFERROR(U83/B83," ")</f>
        <v>0.44052911541502471</v>
      </c>
      <c r="L36" s="16">
        <f t="shared" ref="L36:L44" si="54">IFERROR(V83/C83," ")</f>
        <v>0.45627058878114413</v>
      </c>
      <c r="M36" s="16">
        <f t="shared" ref="M36:M44" si="55">IFERROR(W83/D83," ")</f>
        <v>0.46230179804263716</v>
      </c>
      <c r="N36" s="16">
        <f t="shared" ref="N36:N44" si="56">IFERROR(X83/E83," ")</f>
        <v>0.46897518964780471</v>
      </c>
      <c r="O36" s="16">
        <f t="shared" ref="O36:O44" si="57">IFERROR(Y83/F83," ")</f>
        <v>0.45722802340220692</v>
      </c>
      <c r="P36" s="16">
        <f t="shared" ref="P36:P44" si="58">IFERROR(Z83/G83," ")</f>
        <v>0.45639668780367865</v>
      </c>
      <c r="Q36" s="16">
        <f t="shared" ref="Q36:Q44" si="59">IFERROR(AA83/H83," ")</f>
        <v>0.43327036954731435</v>
      </c>
      <c r="R36" s="16">
        <f t="shared" ref="R36:R44" si="60">IFERROR(AB83/I83," ")</f>
        <v>0.44304369822298112</v>
      </c>
      <c r="S36" s="415" t="str">
        <f t="shared" ref="S36:S44" si="61">IFERROR(AC83/J83," ")</f>
        <v xml:space="preserve"> </v>
      </c>
      <c r="T36" s="414">
        <f t="shared" ref="T36:T44" si="62">IFERROR(AD83/B83," ")</f>
        <v>0.4009912012346063</v>
      </c>
      <c r="U36" s="16">
        <f t="shared" ref="U36:U44" si="63">IFERROR(AE83/C83," ")</f>
        <v>0.37557803244714577</v>
      </c>
      <c r="V36" s="16">
        <f t="shared" ref="V36:V44" si="64">IFERROR(AF83/D83," ")</f>
        <v>0.35957438737576819</v>
      </c>
      <c r="W36" s="16">
        <f t="shared" ref="W36:W44" si="65">IFERROR(AG83/E83," ")</f>
        <v>0.36728671241832456</v>
      </c>
      <c r="X36" s="16">
        <f t="shared" ref="X36:X44" si="66">IFERROR(AH83/F83," ")</f>
        <v>0.37502777160630973</v>
      </c>
      <c r="Y36" s="16">
        <f t="shared" ref="Y36:Y44" si="67">IFERROR(AI83/G83," ")</f>
        <v>0.37543073443901498</v>
      </c>
      <c r="Z36" s="16">
        <f t="shared" ref="Z36:Z44" si="68">IFERROR(AJ83/H83," ")</f>
        <v>0.39762938077621929</v>
      </c>
      <c r="AA36" s="16">
        <f t="shared" ref="AA36:AA44" si="69">IFERROR(AK83/I83," ")</f>
        <v>0.39039714159236072</v>
      </c>
      <c r="AB36" s="415" t="str">
        <f t="shared" ref="AB36:AB44" si="70">IFERROR(AL83/J83," ")</f>
        <v xml:space="preserve"> </v>
      </c>
      <c r="AC36" s="421" t="str">
        <f t="shared" ref="AC36:AC44" si="71">IFERROR(AM83/B83," ")</f>
        <v xml:space="preserve"> </v>
      </c>
      <c r="AD36" s="410" t="str">
        <f t="shared" ref="AD36:AD44" si="72">IFERROR(AN83/C83," ")</f>
        <v xml:space="preserve"> </v>
      </c>
      <c r="AE36" s="410" t="str">
        <f t="shared" ref="AE36:AE44" si="73">IFERROR(AO83/D83," ")</f>
        <v xml:space="preserve"> </v>
      </c>
      <c r="AF36" s="410" t="str">
        <f t="shared" ref="AF36:AF44" si="74">IFERROR(AP83/E83," ")</f>
        <v xml:space="preserve"> </v>
      </c>
      <c r="AG36" s="410" t="str">
        <f t="shared" ref="AG36:AG44" si="75">IFERROR(AQ83/F83," ")</f>
        <v xml:space="preserve"> </v>
      </c>
      <c r="AH36" s="410" t="str">
        <f t="shared" ref="AH36:AH44" si="76">IFERROR(AR83/G83," ")</f>
        <v xml:space="preserve"> </v>
      </c>
      <c r="AI36" s="410" t="str">
        <f t="shared" ref="AI36:AI44" si="77">IFERROR(AS83/H83," ")</f>
        <v xml:space="preserve"> </v>
      </c>
      <c r="AJ36" s="410" t="str">
        <f t="shared" ref="AJ36:AJ44" si="78">IFERROR(AT83/I83," ")</f>
        <v xml:space="preserve"> </v>
      </c>
      <c r="AK36" s="422" t="str">
        <f t="shared" ref="AK36:AK44" si="79">IFERROR(AU83/J83," ")</f>
        <v xml:space="preserve"> </v>
      </c>
    </row>
    <row r="37" spans="1:37" s="84" customFormat="1" x14ac:dyDescent="0.25">
      <c r="A37" s="168" t="s">
        <v>134</v>
      </c>
      <c r="B37" s="414">
        <f t="shared" si="44"/>
        <v>0.17705862419518809</v>
      </c>
      <c r="C37" s="16">
        <f t="shared" si="45"/>
        <v>0.18152335724215993</v>
      </c>
      <c r="D37" s="16">
        <f t="shared" si="46"/>
        <v>0.18305603850833835</v>
      </c>
      <c r="E37" s="16">
        <f t="shared" si="47"/>
        <v>0.17392599210781029</v>
      </c>
      <c r="F37" s="16">
        <f t="shared" si="48"/>
        <v>0.16872185436562387</v>
      </c>
      <c r="G37" s="16">
        <f t="shared" si="49"/>
        <v>0.17256239267755885</v>
      </c>
      <c r="H37" s="16">
        <f t="shared" si="50"/>
        <v>0.17223061747051169</v>
      </c>
      <c r="I37" s="16">
        <f t="shared" si="51"/>
        <v>0.1680719312907156</v>
      </c>
      <c r="J37" s="415">
        <f t="shared" si="52"/>
        <v>0.16889230642803896</v>
      </c>
      <c r="K37" s="414">
        <f t="shared" si="53"/>
        <v>0.18365918701103531</v>
      </c>
      <c r="L37" s="16">
        <f t="shared" si="54"/>
        <v>0.18640272634441013</v>
      </c>
      <c r="M37" s="16">
        <f t="shared" si="55"/>
        <v>0.20295884104337308</v>
      </c>
      <c r="N37" s="16">
        <f t="shared" si="56"/>
        <v>0.19546897103715286</v>
      </c>
      <c r="O37" s="16">
        <f t="shared" si="57"/>
        <v>0.20046368349802463</v>
      </c>
      <c r="P37" s="16">
        <f t="shared" si="58"/>
        <v>0.19422146294916021</v>
      </c>
      <c r="Q37" s="16">
        <f t="shared" si="59"/>
        <v>0.19285984132980732</v>
      </c>
      <c r="R37" s="16">
        <f t="shared" si="60"/>
        <v>0.19563619521330688</v>
      </c>
      <c r="S37" s="415">
        <f t="shared" si="61"/>
        <v>0.19622218439449882</v>
      </c>
      <c r="T37" s="414">
        <f t="shared" si="62"/>
        <v>0.63774254858338364</v>
      </c>
      <c r="U37" s="16">
        <f t="shared" si="63"/>
        <v>0.62894895486029945</v>
      </c>
      <c r="V37" s="16">
        <f t="shared" si="64"/>
        <v>0.60936177891356347</v>
      </c>
      <c r="W37" s="16">
        <f t="shared" si="65"/>
        <v>0.6284807534807535</v>
      </c>
      <c r="X37" s="16">
        <f t="shared" si="66"/>
        <v>0.62913608442999625</v>
      </c>
      <c r="Y37" s="16">
        <f t="shared" si="67"/>
        <v>0.63133408527750479</v>
      </c>
      <c r="Z37" s="16">
        <f t="shared" si="68"/>
        <v>0.6327393695168535</v>
      </c>
      <c r="AA37" s="16">
        <f t="shared" si="69"/>
        <v>0.63339005406929327</v>
      </c>
      <c r="AB37" s="415">
        <f t="shared" si="70"/>
        <v>0.63269019681503613</v>
      </c>
      <c r="AC37" s="421" t="str">
        <f t="shared" si="71"/>
        <v xml:space="preserve"> </v>
      </c>
      <c r="AD37" s="410" t="str">
        <f t="shared" si="72"/>
        <v xml:space="preserve"> </v>
      </c>
      <c r="AE37" s="410" t="str">
        <f t="shared" si="73"/>
        <v xml:space="preserve"> </v>
      </c>
      <c r="AF37" s="410" t="str">
        <f t="shared" si="74"/>
        <v xml:space="preserve"> </v>
      </c>
      <c r="AG37" s="410">
        <f t="shared" si="75"/>
        <v>1.6806800077357326E-3</v>
      </c>
      <c r="AH37" s="410">
        <f t="shared" si="76"/>
        <v>1.8842577629441034E-3</v>
      </c>
      <c r="AI37" s="410">
        <f t="shared" si="77"/>
        <v>2.1680728707551525E-3</v>
      </c>
      <c r="AJ37" s="410">
        <f t="shared" si="78"/>
        <v>2.9018194266842534E-3</v>
      </c>
      <c r="AK37" s="422">
        <f t="shared" si="79"/>
        <v>2.1953123624261135E-3</v>
      </c>
    </row>
    <row r="38" spans="1:37" s="84" customFormat="1" x14ac:dyDescent="0.25">
      <c r="A38" s="168" t="s">
        <v>161</v>
      </c>
      <c r="B38" s="414">
        <f t="shared" si="44"/>
        <v>0.28044587400177456</v>
      </c>
      <c r="C38" s="16" t="str">
        <f t="shared" si="45"/>
        <v xml:space="preserve"> </v>
      </c>
      <c r="D38" s="16" t="str">
        <f t="shared" si="46"/>
        <v xml:space="preserve"> </v>
      </c>
      <c r="E38" s="16" t="str">
        <f t="shared" si="47"/>
        <v xml:space="preserve"> </v>
      </c>
      <c r="F38" s="16" t="str">
        <f t="shared" si="48"/>
        <v xml:space="preserve"> </v>
      </c>
      <c r="G38" s="16" t="str">
        <f t="shared" si="49"/>
        <v xml:space="preserve"> </v>
      </c>
      <c r="H38" s="16" t="str">
        <f t="shared" si="50"/>
        <v xml:space="preserve"> </v>
      </c>
      <c r="I38" s="16">
        <f t="shared" si="51"/>
        <v>0.34151967807632089</v>
      </c>
      <c r="J38" s="415">
        <f t="shared" si="52"/>
        <v>0.28946989051816452</v>
      </c>
      <c r="K38" s="414">
        <f t="shared" si="53"/>
        <v>0.4418626146110618</v>
      </c>
      <c r="L38" s="16" t="str">
        <f t="shared" si="54"/>
        <v xml:space="preserve"> </v>
      </c>
      <c r="M38" s="16" t="str">
        <f t="shared" si="55"/>
        <v xml:space="preserve"> </v>
      </c>
      <c r="N38" s="16" t="str">
        <f t="shared" si="56"/>
        <v xml:space="preserve"> </v>
      </c>
      <c r="O38" s="16" t="str">
        <f t="shared" si="57"/>
        <v xml:space="preserve"> </v>
      </c>
      <c r="P38" s="16" t="str">
        <f t="shared" si="58"/>
        <v xml:space="preserve"> </v>
      </c>
      <c r="Q38" s="16" t="str">
        <f t="shared" si="59"/>
        <v xml:space="preserve"> </v>
      </c>
      <c r="R38" s="16">
        <f t="shared" si="60"/>
        <v>0.49448403509100602</v>
      </c>
      <c r="S38" s="415">
        <f t="shared" si="61"/>
        <v>0.4233876893422116</v>
      </c>
      <c r="T38" s="414">
        <f t="shared" si="62"/>
        <v>0.27769151138716353</v>
      </c>
      <c r="U38" s="16" t="str">
        <f t="shared" si="63"/>
        <v xml:space="preserve"> </v>
      </c>
      <c r="V38" s="16" t="str">
        <f t="shared" si="64"/>
        <v xml:space="preserve"> </v>
      </c>
      <c r="W38" s="16" t="str">
        <f t="shared" si="65"/>
        <v xml:space="preserve"> </v>
      </c>
      <c r="X38" s="16" t="str">
        <f t="shared" si="66"/>
        <v xml:space="preserve"> </v>
      </c>
      <c r="Y38" s="16" t="str">
        <f t="shared" si="67"/>
        <v xml:space="preserve"> </v>
      </c>
      <c r="Z38" s="16" t="str">
        <f t="shared" si="68"/>
        <v xml:space="preserve"> </v>
      </c>
      <c r="AA38" s="16">
        <f t="shared" si="69"/>
        <v>0.16399628683267317</v>
      </c>
      <c r="AB38" s="415">
        <f t="shared" si="70"/>
        <v>0.28714242013962393</v>
      </c>
      <c r="AC38" s="421" t="str">
        <f t="shared" si="71"/>
        <v xml:space="preserve"> </v>
      </c>
      <c r="AD38" s="410" t="str">
        <f t="shared" si="72"/>
        <v xml:space="preserve"> </v>
      </c>
      <c r="AE38" s="410" t="str">
        <f t="shared" si="73"/>
        <v xml:space="preserve"> </v>
      </c>
      <c r="AF38" s="410" t="str">
        <f t="shared" si="74"/>
        <v xml:space="preserve"> </v>
      </c>
      <c r="AG38" s="410" t="str">
        <f t="shared" si="75"/>
        <v xml:space="preserve"> </v>
      </c>
      <c r="AH38" s="410" t="str">
        <f t="shared" si="76"/>
        <v xml:space="preserve"> </v>
      </c>
      <c r="AI38" s="410" t="str">
        <f t="shared" si="77"/>
        <v xml:space="preserve"> </v>
      </c>
      <c r="AJ38" s="410" t="str">
        <f t="shared" si="78"/>
        <v xml:space="preserve"> </v>
      </c>
      <c r="AK38" s="422" t="str">
        <f t="shared" si="79"/>
        <v xml:space="preserve"> </v>
      </c>
    </row>
    <row r="39" spans="1:37" s="84" customFormat="1" x14ac:dyDescent="0.25">
      <c r="A39" s="168" t="s">
        <v>162</v>
      </c>
      <c r="B39" s="414">
        <f t="shared" si="44"/>
        <v>4.783775067960034E-2</v>
      </c>
      <c r="C39" s="16">
        <f t="shared" si="45"/>
        <v>4.6584078734986399E-2</v>
      </c>
      <c r="D39" s="16">
        <f t="shared" si="46"/>
        <v>4.5945268986093891E-2</v>
      </c>
      <c r="E39" s="16">
        <f t="shared" si="47"/>
        <v>4.740576253325756E-2</v>
      </c>
      <c r="F39" s="16">
        <f t="shared" si="48"/>
        <v>4.8435306851767106E-2</v>
      </c>
      <c r="G39" s="16">
        <f t="shared" si="49"/>
        <v>4.6844777069521469E-2</v>
      </c>
      <c r="H39" s="16">
        <f t="shared" si="50"/>
        <v>4.7138929508940976E-2</v>
      </c>
      <c r="I39" s="16">
        <f t="shared" si="51"/>
        <v>5.0538376261343464E-2</v>
      </c>
      <c r="J39" s="415">
        <f t="shared" si="52"/>
        <v>5.2491237881644358E-2</v>
      </c>
      <c r="K39" s="414">
        <f t="shared" si="53"/>
        <v>0.12460084135651178</v>
      </c>
      <c r="L39" s="16">
        <f t="shared" si="54"/>
        <v>0.1259528004551726</v>
      </c>
      <c r="M39" s="16">
        <f t="shared" si="55"/>
        <v>0.12655281492860185</v>
      </c>
      <c r="N39" s="16">
        <f t="shared" si="56"/>
        <v>0.11838250247988108</v>
      </c>
      <c r="O39" s="16">
        <f t="shared" si="57"/>
        <v>0.11283025368287471</v>
      </c>
      <c r="P39" s="16">
        <f t="shared" si="58"/>
        <v>0.10712908004107627</v>
      </c>
      <c r="Q39" s="16">
        <f t="shared" si="59"/>
        <v>0.10744991171260797</v>
      </c>
      <c r="R39" s="16">
        <f t="shared" si="60"/>
        <v>0.1078788022678189</v>
      </c>
      <c r="S39" s="415">
        <f t="shared" si="61"/>
        <v>0.10273143944650445</v>
      </c>
      <c r="T39" s="414">
        <f t="shared" si="62"/>
        <v>0.82756140796388789</v>
      </c>
      <c r="U39" s="16">
        <f t="shared" si="63"/>
        <v>0.82746312080984097</v>
      </c>
      <c r="V39" s="16">
        <f t="shared" si="64"/>
        <v>0.82750191608530432</v>
      </c>
      <c r="W39" s="16">
        <f t="shared" si="65"/>
        <v>0.8342117349868613</v>
      </c>
      <c r="X39" s="16">
        <f t="shared" si="66"/>
        <v>0.83873443946535819</v>
      </c>
      <c r="Y39" s="16">
        <f t="shared" si="67"/>
        <v>0.84602614288940237</v>
      </c>
      <c r="Z39" s="16">
        <f t="shared" si="68"/>
        <v>0.84541115877845108</v>
      </c>
      <c r="AA39" s="16">
        <f t="shared" si="69"/>
        <v>0.84158281864794948</v>
      </c>
      <c r="AB39" s="415">
        <f t="shared" si="70"/>
        <v>0.84477732267185124</v>
      </c>
      <c r="AC39" s="421" t="str">
        <f t="shared" si="71"/>
        <v xml:space="preserve"> </v>
      </c>
      <c r="AD39" s="410" t="str">
        <f t="shared" si="72"/>
        <v xml:space="preserve"> </v>
      </c>
      <c r="AE39" s="410" t="str">
        <f t="shared" si="73"/>
        <v xml:space="preserve"> </v>
      </c>
      <c r="AF39" s="410" t="str">
        <f t="shared" si="74"/>
        <v xml:space="preserve"> </v>
      </c>
      <c r="AG39" s="410" t="str">
        <f t="shared" si="75"/>
        <v xml:space="preserve"> </v>
      </c>
      <c r="AH39" s="410" t="str">
        <f t="shared" si="76"/>
        <v xml:space="preserve"> </v>
      </c>
      <c r="AI39" s="410" t="str">
        <f t="shared" si="77"/>
        <v xml:space="preserve"> </v>
      </c>
      <c r="AJ39" s="410" t="str">
        <f t="shared" si="78"/>
        <v xml:space="preserve"> </v>
      </c>
      <c r="AK39" s="422" t="str">
        <f t="shared" si="79"/>
        <v xml:space="preserve"> </v>
      </c>
    </row>
    <row r="40" spans="1:37" s="84" customFormat="1" x14ac:dyDescent="0.25">
      <c r="A40" s="168" t="s">
        <v>163</v>
      </c>
      <c r="B40" s="414">
        <f t="shared" si="44"/>
        <v>0.49492468212164931</v>
      </c>
      <c r="C40" s="16">
        <f t="shared" si="45"/>
        <v>0.42344479438518362</v>
      </c>
      <c r="D40" s="16">
        <f t="shared" si="46"/>
        <v>0.42884572277143218</v>
      </c>
      <c r="E40" s="16">
        <f t="shared" si="47"/>
        <v>0.43358080686658318</v>
      </c>
      <c r="F40" s="16">
        <f t="shared" si="48"/>
        <v>0.41430375587246687</v>
      </c>
      <c r="G40" s="16">
        <f t="shared" si="49"/>
        <v>0.39820852092621689</v>
      </c>
      <c r="H40" s="16">
        <f t="shared" si="50"/>
        <v>0.35281700005712807</v>
      </c>
      <c r="I40" s="16">
        <f t="shared" si="51"/>
        <v>0.2994883417267532</v>
      </c>
      <c r="J40" s="415" t="str">
        <f t="shared" si="52"/>
        <v xml:space="preserve"> </v>
      </c>
      <c r="K40" s="414">
        <f t="shared" si="53"/>
        <v>0.42533700137551583</v>
      </c>
      <c r="L40" s="16">
        <f t="shared" si="54"/>
        <v>0.48760430513380459</v>
      </c>
      <c r="M40" s="16">
        <f t="shared" si="55"/>
        <v>0.5000830755092156</v>
      </c>
      <c r="N40" s="16">
        <f t="shared" si="56"/>
        <v>0.3921297675136266</v>
      </c>
      <c r="O40" s="16">
        <f t="shared" si="57"/>
        <v>0.41356021175690844</v>
      </c>
      <c r="P40" s="16">
        <f t="shared" si="58"/>
        <v>0.40498519339867789</v>
      </c>
      <c r="Q40" s="16">
        <f t="shared" si="59"/>
        <v>0.44037357052693199</v>
      </c>
      <c r="R40" s="16">
        <f t="shared" si="60"/>
        <v>0.50030630469983584</v>
      </c>
      <c r="S40" s="415" t="str">
        <f t="shared" si="61"/>
        <v xml:space="preserve"> </v>
      </c>
      <c r="T40" s="414">
        <f t="shared" si="62"/>
        <v>7.9729593719596079E-2</v>
      </c>
      <c r="U40" s="16">
        <f t="shared" si="63"/>
        <v>8.8950900481011758E-2</v>
      </c>
      <c r="V40" s="16">
        <f t="shared" si="64"/>
        <v>7.1072030402735978E-2</v>
      </c>
      <c r="W40" s="16">
        <f t="shared" si="65"/>
        <v>0.17428942561979022</v>
      </c>
      <c r="X40" s="16">
        <f t="shared" si="66"/>
        <v>0.17213603237062472</v>
      </c>
      <c r="Y40" s="16">
        <f t="shared" si="67"/>
        <v>0.19680628567510516</v>
      </c>
      <c r="Z40" s="16">
        <f t="shared" si="68"/>
        <v>0.20680942941593999</v>
      </c>
      <c r="AA40" s="16">
        <f t="shared" si="69"/>
        <v>0.20020621640355141</v>
      </c>
      <c r="AB40" s="415" t="str">
        <f t="shared" si="70"/>
        <v xml:space="preserve"> </v>
      </c>
      <c r="AC40" s="421" t="str">
        <f t="shared" si="71"/>
        <v xml:space="preserve"> </v>
      </c>
      <c r="AD40" s="410" t="str">
        <f t="shared" si="72"/>
        <v xml:space="preserve"> </v>
      </c>
      <c r="AE40" s="410" t="str">
        <f t="shared" si="73"/>
        <v xml:space="preserve"> </v>
      </c>
      <c r="AF40" s="410" t="str">
        <f t="shared" si="74"/>
        <v xml:space="preserve"> </v>
      </c>
      <c r="AG40" s="410" t="str">
        <f t="shared" si="75"/>
        <v xml:space="preserve"> </v>
      </c>
      <c r="AH40" s="410" t="str">
        <f t="shared" si="76"/>
        <v xml:space="preserve"> </v>
      </c>
      <c r="AI40" s="410" t="str">
        <f t="shared" si="77"/>
        <v xml:space="preserve"> </v>
      </c>
      <c r="AJ40" s="410" t="str">
        <f t="shared" si="78"/>
        <v xml:space="preserve"> </v>
      </c>
      <c r="AK40" s="422" t="str">
        <f t="shared" si="79"/>
        <v xml:space="preserve"> </v>
      </c>
    </row>
    <row r="41" spans="1:37" s="84" customFormat="1" x14ac:dyDescent="0.25">
      <c r="A41" s="168" t="s">
        <v>164</v>
      </c>
      <c r="B41" s="414" t="str">
        <f t="shared" si="44"/>
        <v xml:space="preserve"> </v>
      </c>
      <c r="C41" s="16" t="str">
        <f t="shared" si="45"/>
        <v xml:space="preserve"> </v>
      </c>
      <c r="D41" s="16" t="str">
        <f t="shared" si="46"/>
        <v xml:space="preserve"> </v>
      </c>
      <c r="E41" s="16" t="str">
        <f t="shared" si="47"/>
        <v xml:space="preserve"> </v>
      </c>
      <c r="F41" s="16" t="str">
        <f t="shared" si="48"/>
        <v xml:space="preserve"> </v>
      </c>
      <c r="G41" s="16" t="str">
        <f t="shared" si="49"/>
        <v xml:space="preserve"> </v>
      </c>
      <c r="H41" s="16" t="str">
        <f t="shared" si="50"/>
        <v xml:space="preserve"> </v>
      </c>
      <c r="I41" s="16" t="str">
        <f t="shared" si="51"/>
        <v xml:space="preserve"> </v>
      </c>
      <c r="J41" s="415">
        <f t="shared" si="52"/>
        <v>0.14045662752623608</v>
      </c>
      <c r="K41" s="414" t="str">
        <f t="shared" si="53"/>
        <v xml:space="preserve"> </v>
      </c>
      <c r="L41" s="16" t="str">
        <f t="shared" si="54"/>
        <v xml:space="preserve"> </v>
      </c>
      <c r="M41" s="16" t="str">
        <f t="shared" si="55"/>
        <v xml:space="preserve"> </v>
      </c>
      <c r="N41" s="16" t="str">
        <f t="shared" si="56"/>
        <v xml:space="preserve"> </v>
      </c>
      <c r="O41" s="16" t="str">
        <f t="shared" si="57"/>
        <v xml:space="preserve"> </v>
      </c>
      <c r="P41" s="16" t="str">
        <f t="shared" si="58"/>
        <v xml:space="preserve"> </v>
      </c>
      <c r="Q41" s="16" t="str">
        <f t="shared" si="59"/>
        <v xml:space="preserve"> </v>
      </c>
      <c r="R41" s="16" t="str">
        <f t="shared" si="60"/>
        <v xml:space="preserve"> </v>
      </c>
      <c r="S41" s="415">
        <f t="shared" si="61"/>
        <v>0.19194213019667411</v>
      </c>
      <c r="T41" s="414" t="str">
        <f t="shared" si="62"/>
        <v xml:space="preserve"> </v>
      </c>
      <c r="U41" s="16" t="str">
        <f t="shared" si="63"/>
        <v xml:space="preserve"> </v>
      </c>
      <c r="V41" s="16" t="str">
        <f t="shared" si="64"/>
        <v xml:space="preserve"> </v>
      </c>
      <c r="W41" s="16" t="str">
        <f t="shared" si="65"/>
        <v xml:space="preserve"> </v>
      </c>
      <c r="X41" s="16" t="str">
        <f t="shared" si="66"/>
        <v xml:space="preserve"> </v>
      </c>
      <c r="Y41" s="16" t="str">
        <f t="shared" si="67"/>
        <v xml:space="preserve"> </v>
      </c>
      <c r="Z41" s="16" t="str">
        <f t="shared" si="68"/>
        <v xml:space="preserve"> </v>
      </c>
      <c r="AA41" s="16" t="str">
        <f t="shared" si="69"/>
        <v xml:space="preserve"> </v>
      </c>
      <c r="AB41" s="415">
        <f t="shared" si="70"/>
        <v>0.59339550793418028</v>
      </c>
      <c r="AC41" s="421" t="str">
        <f t="shared" si="71"/>
        <v xml:space="preserve"> </v>
      </c>
      <c r="AD41" s="410" t="str">
        <f t="shared" si="72"/>
        <v xml:space="preserve"> </v>
      </c>
      <c r="AE41" s="410" t="str">
        <f t="shared" si="73"/>
        <v xml:space="preserve"> </v>
      </c>
      <c r="AF41" s="410" t="str">
        <f t="shared" si="74"/>
        <v xml:space="preserve"> </v>
      </c>
      <c r="AG41" s="410" t="str">
        <f t="shared" si="75"/>
        <v xml:space="preserve"> </v>
      </c>
      <c r="AH41" s="410" t="str">
        <f t="shared" si="76"/>
        <v xml:space="preserve"> </v>
      </c>
      <c r="AI41" s="410" t="str">
        <f t="shared" si="77"/>
        <v xml:space="preserve"> </v>
      </c>
      <c r="AJ41" s="410" t="str">
        <f t="shared" si="78"/>
        <v xml:space="preserve"> </v>
      </c>
      <c r="AK41" s="422">
        <f t="shared" si="79"/>
        <v>7.4205734342909502E-2</v>
      </c>
    </row>
    <row r="42" spans="1:37" s="84" customFormat="1" x14ac:dyDescent="0.25">
      <c r="A42" s="168" t="s">
        <v>165</v>
      </c>
      <c r="B42" s="414">
        <f t="shared" si="44"/>
        <v>0.16995786813196681</v>
      </c>
      <c r="C42" s="16">
        <f t="shared" si="45"/>
        <v>0.20284132148853631</v>
      </c>
      <c r="D42" s="16">
        <f t="shared" si="46"/>
        <v>0.20641975765253051</v>
      </c>
      <c r="E42" s="16">
        <f t="shared" si="47"/>
        <v>0.19062898570181916</v>
      </c>
      <c r="F42" s="16">
        <f t="shared" si="48"/>
        <v>0.19568821203344108</v>
      </c>
      <c r="G42" s="16">
        <f t="shared" si="49"/>
        <v>0.2045033303052424</v>
      </c>
      <c r="H42" s="16">
        <f t="shared" si="50"/>
        <v>0.19674296631548577</v>
      </c>
      <c r="I42" s="16" t="str">
        <f t="shared" si="51"/>
        <v xml:space="preserve"> </v>
      </c>
      <c r="J42" s="415" t="str">
        <f t="shared" si="52"/>
        <v xml:space="preserve"> </v>
      </c>
      <c r="K42" s="414">
        <f t="shared" si="53"/>
        <v>0.25329751451158911</v>
      </c>
      <c r="L42" s="16">
        <f t="shared" si="54"/>
        <v>0.32515288386783525</v>
      </c>
      <c r="M42" s="16">
        <f t="shared" si="55"/>
        <v>0.32878719931946693</v>
      </c>
      <c r="N42" s="16">
        <f t="shared" si="56"/>
        <v>0.32909981875545413</v>
      </c>
      <c r="O42" s="16">
        <f t="shared" si="57"/>
        <v>0.32506421206877706</v>
      </c>
      <c r="P42" s="16">
        <f t="shared" si="58"/>
        <v>0.33157846806619717</v>
      </c>
      <c r="Q42" s="16">
        <f t="shared" si="59"/>
        <v>0.32070786620958031</v>
      </c>
      <c r="R42" s="16" t="str">
        <f t="shared" si="60"/>
        <v xml:space="preserve"> </v>
      </c>
      <c r="S42" s="415" t="str">
        <f t="shared" si="61"/>
        <v xml:space="preserve"> </v>
      </c>
      <c r="T42" s="414">
        <f t="shared" si="62"/>
        <v>0.57674714257495985</v>
      </c>
      <c r="U42" s="16">
        <f t="shared" si="63"/>
        <v>0.47200662207160826</v>
      </c>
      <c r="V42" s="16">
        <f t="shared" si="64"/>
        <v>0.46479119375314953</v>
      </c>
      <c r="W42" s="16">
        <f t="shared" si="65"/>
        <v>0.48027119554272674</v>
      </c>
      <c r="X42" s="16">
        <f t="shared" si="66"/>
        <v>0.47924757589778189</v>
      </c>
      <c r="Y42" s="16">
        <f t="shared" si="67"/>
        <v>0.4639182016285604</v>
      </c>
      <c r="Z42" s="16">
        <f t="shared" si="68"/>
        <v>0.48254916747493398</v>
      </c>
      <c r="AA42" s="16" t="str">
        <f t="shared" si="69"/>
        <v xml:space="preserve"> </v>
      </c>
      <c r="AB42" s="415" t="str">
        <f t="shared" si="70"/>
        <v xml:space="preserve"> </v>
      </c>
      <c r="AC42" s="421" t="str">
        <f t="shared" si="71"/>
        <v xml:space="preserve"> </v>
      </c>
      <c r="AD42" s="410" t="str">
        <f t="shared" si="72"/>
        <v xml:space="preserve"> </v>
      </c>
      <c r="AE42" s="410" t="str">
        <f t="shared" si="73"/>
        <v xml:space="preserve"> </v>
      </c>
      <c r="AF42" s="410" t="str">
        <f t="shared" si="74"/>
        <v xml:space="preserve"> </v>
      </c>
      <c r="AG42" s="410" t="str">
        <f t="shared" si="75"/>
        <v xml:space="preserve"> </v>
      </c>
      <c r="AH42" s="410" t="str">
        <f t="shared" si="76"/>
        <v xml:space="preserve"> </v>
      </c>
      <c r="AI42" s="410" t="str">
        <f t="shared" si="77"/>
        <v xml:space="preserve"> </v>
      </c>
      <c r="AJ42" s="410" t="str">
        <f t="shared" si="78"/>
        <v xml:space="preserve"> </v>
      </c>
      <c r="AK42" s="422" t="str">
        <f t="shared" si="79"/>
        <v xml:space="preserve"> </v>
      </c>
    </row>
    <row r="43" spans="1:37" s="84" customFormat="1" x14ac:dyDescent="0.25">
      <c r="A43" s="168" t="s">
        <v>166</v>
      </c>
      <c r="B43" s="414">
        <f t="shared" si="44"/>
        <v>0.20166088701103549</v>
      </c>
      <c r="C43" s="16">
        <f t="shared" si="45"/>
        <v>0.23255811733858353</v>
      </c>
      <c r="D43" s="16">
        <f t="shared" si="46"/>
        <v>0.23937640359428761</v>
      </c>
      <c r="E43" s="16">
        <f t="shared" si="47"/>
        <v>0.24492385855370155</v>
      </c>
      <c r="F43" s="16">
        <f t="shared" si="48"/>
        <v>0.25264009349501593</v>
      </c>
      <c r="G43" s="16">
        <f t="shared" si="49"/>
        <v>0.23780002886139759</v>
      </c>
      <c r="H43" s="16">
        <f t="shared" si="50"/>
        <v>0.24308122647361421</v>
      </c>
      <c r="I43" s="16">
        <f t="shared" si="51"/>
        <v>0.25388080204525643</v>
      </c>
      <c r="J43" s="415" t="str">
        <f t="shared" si="52"/>
        <v xml:space="preserve"> </v>
      </c>
      <c r="K43" s="414">
        <f t="shared" si="53"/>
        <v>0.33330481764072001</v>
      </c>
      <c r="L43" s="16">
        <f t="shared" si="54"/>
        <v>0.34642014985104042</v>
      </c>
      <c r="M43" s="16">
        <f t="shared" si="55"/>
        <v>0.39789061857759567</v>
      </c>
      <c r="N43" s="16">
        <f t="shared" si="56"/>
        <v>0.4227201511878505</v>
      </c>
      <c r="O43" s="16">
        <f t="shared" si="57"/>
        <v>0.46349736056629531</v>
      </c>
      <c r="P43" s="16">
        <f t="shared" si="58"/>
        <v>0.47279579454441639</v>
      </c>
      <c r="Q43" s="16">
        <f t="shared" si="59"/>
        <v>0.48836351107039544</v>
      </c>
      <c r="R43" s="16">
        <f t="shared" si="60"/>
        <v>0.47466438962393137</v>
      </c>
      <c r="S43" s="415" t="str">
        <f t="shared" si="61"/>
        <v xml:space="preserve"> </v>
      </c>
      <c r="T43" s="414">
        <f t="shared" si="62"/>
        <v>0.46503434287439893</v>
      </c>
      <c r="U43" s="16">
        <f t="shared" si="63"/>
        <v>0.42102178053242151</v>
      </c>
      <c r="V43" s="16">
        <f t="shared" si="64"/>
        <v>0.36273292845467803</v>
      </c>
      <c r="W43" s="16">
        <f t="shared" si="65"/>
        <v>0.33235599025844798</v>
      </c>
      <c r="X43" s="16">
        <f t="shared" si="66"/>
        <v>0.28386258783013968</v>
      </c>
      <c r="Y43" s="16">
        <f t="shared" si="67"/>
        <v>0.28940417659418594</v>
      </c>
      <c r="Z43" s="16">
        <f t="shared" si="68"/>
        <v>0.26855526245599032</v>
      </c>
      <c r="AA43" s="16">
        <f t="shared" si="69"/>
        <v>0.27145483925544733</v>
      </c>
      <c r="AB43" s="415" t="str">
        <f t="shared" si="70"/>
        <v xml:space="preserve"> </v>
      </c>
      <c r="AC43" s="421" t="str">
        <f t="shared" si="71"/>
        <v xml:space="preserve"> </v>
      </c>
      <c r="AD43" s="410" t="str">
        <f t="shared" si="72"/>
        <v xml:space="preserve"> </v>
      </c>
      <c r="AE43" s="410" t="str">
        <f t="shared" si="73"/>
        <v xml:space="preserve"> </v>
      </c>
      <c r="AF43" s="410" t="str">
        <f t="shared" si="74"/>
        <v xml:space="preserve"> </v>
      </c>
      <c r="AG43" s="410" t="str">
        <f t="shared" si="75"/>
        <v xml:space="preserve"> </v>
      </c>
      <c r="AH43" s="410" t="str">
        <f t="shared" si="76"/>
        <v xml:space="preserve"> </v>
      </c>
      <c r="AI43" s="410" t="str">
        <f t="shared" si="77"/>
        <v xml:space="preserve"> </v>
      </c>
      <c r="AJ43" s="410" t="str">
        <f t="shared" si="78"/>
        <v xml:space="preserve"> </v>
      </c>
      <c r="AK43" s="422" t="str">
        <f t="shared" si="79"/>
        <v xml:space="preserve"> </v>
      </c>
    </row>
    <row r="44" spans="1:37" s="84" customFormat="1" ht="15.75" thickBot="1" x14ac:dyDescent="0.3">
      <c r="A44" s="168" t="s">
        <v>217</v>
      </c>
      <c r="B44" s="418">
        <f t="shared" si="44"/>
        <v>0.10167004787737069</v>
      </c>
      <c r="C44" s="419">
        <f t="shared" si="45"/>
        <v>0.10357775747913101</v>
      </c>
      <c r="D44" s="419">
        <f t="shared" si="46"/>
        <v>9.9755503640088047E-2</v>
      </c>
      <c r="E44" s="419">
        <f t="shared" si="47"/>
        <v>9.6965623171640841E-2</v>
      </c>
      <c r="F44" s="419">
        <f t="shared" si="48"/>
        <v>9.3997548776122195E-2</v>
      </c>
      <c r="G44" s="419">
        <f t="shared" si="49"/>
        <v>9.1700453510354121E-2</v>
      </c>
      <c r="H44" s="419">
        <f t="shared" si="50"/>
        <v>8.9780402686238367E-2</v>
      </c>
      <c r="I44" s="419">
        <f t="shared" si="51"/>
        <v>8.6851315093079723E-2</v>
      </c>
      <c r="J44" s="420">
        <f t="shared" si="52"/>
        <v>8.1623782693025074E-2</v>
      </c>
      <c r="K44" s="418">
        <f t="shared" si="53"/>
        <v>0.25471224282437671</v>
      </c>
      <c r="L44" s="419">
        <f t="shared" si="54"/>
        <v>0.25568224673448309</v>
      </c>
      <c r="M44" s="419">
        <f t="shared" si="55"/>
        <v>0.24691095226532458</v>
      </c>
      <c r="N44" s="419">
        <f t="shared" si="56"/>
        <v>0.23701731589845981</v>
      </c>
      <c r="O44" s="419">
        <f t="shared" si="57"/>
        <v>0.23432485051994537</v>
      </c>
      <c r="P44" s="419">
        <f t="shared" si="58"/>
        <v>0.23213159699471955</v>
      </c>
      <c r="Q44" s="419">
        <f t="shared" si="59"/>
        <v>0.2296329428397228</v>
      </c>
      <c r="R44" s="419">
        <f t="shared" si="60"/>
        <v>0.23125609461487634</v>
      </c>
      <c r="S44" s="420">
        <f t="shared" si="61"/>
        <v>0.22931703988031046</v>
      </c>
      <c r="T44" s="418">
        <f t="shared" si="62"/>
        <v>0.64361770645662442</v>
      </c>
      <c r="U44" s="419">
        <f t="shared" si="63"/>
        <v>0.64073999578638585</v>
      </c>
      <c r="V44" s="419">
        <f t="shared" si="64"/>
        <v>0.65333354156828183</v>
      </c>
      <c r="W44" s="419">
        <f t="shared" si="65"/>
        <v>0.66601706092989921</v>
      </c>
      <c r="X44" s="419">
        <f t="shared" si="66"/>
        <v>0.67167760070393234</v>
      </c>
      <c r="Y44" s="419">
        <f t="shared" si="67"/>
        <v>0.67616794949492631</v>
      </c>
      <c r="Z44" s="419">
        <f t="shared" si="68"/>
        <v>0.68058665447403888</v>
      </c>
      <c r="AA44" s="419">
        <f t="shared" si="69"/>
        <v>0.68189259029204397</v>
      </c>
      <c r="AB44" s="420">
        <f t="shared" si="70"/>
        <v>0.68905917927386462</v>
      </c>
      <c r="AC44" s="425" t="str">
        <f t="shared" si="71"/>
        <v xml:space="preserve"> </v>
      </c>
      <c r="AD44" s="426" t="str">
        <f t="shared" si="72"/>
        <v xml:space="preserve"> </v>
      </c>
      <c r="AE44" s="426" t="str">
        <f t="shared" si="73"/>
        <v xml:space="preserve"> </v>
      </c>
      <c r="AF44" s="426" t="str">
        <f t="shared" si="74"/>
        <v xml:space="preserve"> </v>
      </c>
      <c r="AG44" s="426" t="str">
        <f t="shared" si="75"/>
        <v xml:space="preserve"> </v>
      </c>
      <c r="AH44" s="426" t="str">
        <f t="shared" si="76"/>
        <v xml:space="preserve"> </v>
      </c>
      <c r="AI44" s="426" t="str">
        <f t="shared" si="77"/>
        <v xml:space="preserve"> </v>
      </c>
      <c r="AJ44" s="426" t="str">
        <f t="shared" si="78"/>
        <v xml:space="preserve"> </v>
      </c>
      <c r="AK44" s="427" t="str">
        <f t="shared" si="79"/>
        <v xml:space="preserve"> </v>
      </c>
    </row>
    <row r="45" spans="1:37" s="84" customFormat="1" x14ac:dyDescent="0.25"/>
    <row r="46" spans="1:37" s="84" customFormat="1" x14ac:dyDescent="0.25"/>
    <row r="47" spans="1:37" x14ac:dyDescent="0.25">
      <c r="A47" s="6" t="s">
        <v>761</v>
      </c>
      <c r="B47" s="6" t="s">
        <v>585</v>
      </c>
      <c r="D47" s="6"/>
      <c r="E47" s="6"/>
      <c r="F47" s="6"/>
    </row>
    <row r="48" spans="1:37" x14ac:dyDescent="0.25">
      <c r="A48" s="6" t="s">
        <v>584</v>
      </c>
      <c r="B48" s="6" t="s">
        <v>762</v>
      </c>
      <c r="D48" s="6"/>
      <c r="E48" s="6"/>
      <c r="F48" s="6"/>
    </row>
    <row r="49" spans="1:47" x14ac:dyDescent="0.25">
      <c r="A49" s="6" t="s">
        <v>763</v>
      </c>
      <c r="B49" s="6" t="s">
        <v>522</v>
      </c>
      <c r="D49" s="6"/>
      <c r="E49" s="6"/>
      <c r="F49" s="6"/>
      <c r="M49" t="s">
        <v>522</v>
      </c>
    </row>
    <row r="50" spans="1:47" x14ac:dyDescent="0.25">
      <c r="A50" s="6" t="s">
        <v>21957</v>
      </c>
      <c r="B50" s="6" t="s">
        <v>21958</v>
      </c>
      <c r="M50" t="s">
        <v>764</v>
      </c>
      <c r="V50" t="s">
        <v>765</v>
      </c>
      <c r="AE50" t="s">
        <v>766</v>
      </c>
      <c r="AN50" t="s">
        <v>767</v>
      </c>
    </row>
    <row r="51" spans="1:47" x14ac:dyDescent="0.25">
      <c r="A51" s="5"/>
      <c r="B51" s="5" t="s">
        <v>49</v>
      </c>
      <c r="C51" s="5" t="s">
        <v>50</v>
      </c>
      <c r="D51" s="5" t="s">
        <v>51</v>
      </c>
      <c r="E51" s="5" t="s">
        <v>52</v>
      </c>
      <c r="F51" s="5" t="s">
        <v>53</v>
      </c>
      <c r="G51" s="5" t="s">
        <v>54</v>
      </c>
      <c r="H51" s="5" t="s">
        <v>55</v>
      </c>
      <c r="I51" s="5" t="s">
        <v>195</v>
      </c>
      <c r="J51" s="5" t="s">
        <v>313</v>
      </c>
      <c r="K51" s="5" t="s">
        <v>369</v>
      </c>
      <c r="L51" s="5" t="s">
        <v>49</v>
      </c>
      <c r="M51" s="5" t="s">
        <v>50</v>
      </c>
      <c r="N51" s="5" t="s">
        <v>51</v>
      </c>
      <c r="O51" s="5" t="s">
        <v>52</v>
      </c>
      <c r="P51" s="5" t="s">
        <v>53</v>
      </c>
      <c r="Q51" s="5" t="s">
        <v>54</v>
      </c>
      <c r="R51" s="5" t="s">
        <v>55</v>
      </c>
      <c r="S51" s="5" t="s">
        <v>195</v>
      </c>
      <c r="T51" s="5" t="s">
        <v>313</v>
      </c>
      <c r="U51" s="5" t="s">
        <v>49</v>
      </c>
      <c r="V51" s="5" t="s">
        <v>50</v>
      </c>
      <c r="W51" s="5" t="s">
        <v>51</v>
      </c>
      <c r="X51" s="5" t="s">
        <v>52</v>
      </c>
      <c r="Y51" s="5" t="s">
        <v>53</v>
      </c>
      <c r="Z51" s="5" t="s">
        <v>54</v>
      </c>
      <c r="AA51" s="5" t="s">
        <v>55</v>
      </c>
      <c r="AB51" s="5" t="s">
        <v>195</v>
      </c>
      <c r="AC51" s="5" t="s">
        <v>313</v>
      </c>
      <c r="AD51" s="5" t="s">
        <v>49</v>
      </c>
      <c r="AE51" s="5" t="s">
        <v>50</v>
      </c>
      <c r="AF51" s="5" t="s">
        <v>51</v>
      </c>
      <c r="AG51" s="5" t="s">
        <v>52</v>
      </c>
      <c r="AH51" s="5" t="s">
        <v>53</v>
      </c>
      <c r="AI51" s="5" t="s">
        <v>54</v>
      </c>
      <c r="AJ51" s="5" t="s">
        <v>55</v>
      </c>
      <c r="AK51" s="5" t="s">
        <v>195</v>
      </c>
      <c r="AL51" s="5" t="s">
        <v>313</v>
      </c>
      <c r="AM51" s="5" t="s">
        <v>49</v>
      </c>
      <c r="AN51" s="5" t="s">
        <v>50</v>
      </c>
      <c r="AO51" s="5" t="s">
        <v>51</v>
      </c>
      <c r="AP51" s="5" t="s">
        <v>52</v>
      </c>
      <c r="AQ51" s="5" t="s">
        <v>53</v>
      </c>
      <c r="AR51" s="5" t="s">
        <v>54</v>
      </c>
      <c r="AS51" s="5" t="s">
        <v>55</v>
      </c>
      <c r="AT51" s="5" t="s">
        <v>195</v>
      </c>
      <c r="AU51" s="5" t="s">
        <v>313</v>
      </c>
    </row>
    <row r="52" spans="1:47" x14ac:dyDescent="0.25">
      <c r="A52" s="5" t="s">
        <v>157</v>
      </c>
      <c r="B52" s="5">
        <v>28299.1</v>
      </c>
      <c r="C52" s="5" t="s">
        <v>63</v>
      </c>
      <c r="D52" s="5">
        <v>30915</v>
      </c>
      <c r="E52" s="5">
        <v>31699</v>
      </c>
      <c r="F52" s="5" t="s">
        <v>63</v>
      </c>
      <c r="G52" s="5">
        <v>33471.5</v>
      </c>
      <c r="H52" s="5" t="s">
        <v>63</v>
      </c>
      <c r="I52" s="5">
        <v>31179</v>
      </c>
      <c r="J52" s="5" t="s">
        <v>63</v>
      </c>
      <c r="K52" s="5"/>
      <c r="L52" s="5">
        <v>5680.2</v>
      </c>
      <c r="M52" s="5" t="s">
        <v>63</v>
      </c>
      <c r="N52" s="5" t="s">
        <v>63</v>
      </c>
      <c r="O52" s="5" t="s">
        <v>63</v>
      </c>
      <c r="P52" s="5" t="s">
        <v>63</v>
      </c>
      <c r="Q52" s="5" t="s">
        <v>63</v>
      </c>
      <c r="R52" s="5" t="s">
        <v>63</v>
      </c>
      <c r="S52" s="5" t="s">
        <v>63</v>
      </c>
      <c r="T52" s="5" t="s">
        <v>63</v>
      </c>
      <c r="U52" s="5">
        <v>10955.2</v>
      </c>
      <c r="V52" s="5" t="s">
        <v>63</v>
      </c>
      <c r="W52" s="5" t="s">
        <v>63</v>
      </c>
      <c r="X52" s="5" t="s">
        <v>63</v>
      </c>
      <c r="Y52" s="5" t="s">
        <v>63</v>
      </c>
      <c r="Z52" s="5" t="s">
        <v>63</v>
      </c>
      <c r="AA52" s="5" t="s">
        <v>63</v>
      </c>
      <c r="AB52" s="5" t="s">
        <v>63</v>
      </c>
      <c r="AC52" s="5" t="s">
        <v>63</v>
      </c>
      <c r="AD52" s="5">
        <v>11663.7</v>
      </c>
      <c r="AE52" s="5" t="s">
        <v>63</v>
      </c>
      <c r="AF52" s="5" t="s">
        <v>63</v>
      </c>
      <c r="AG52" s="5" t="s">
        <v>63</v>
      </c>
      <c r="AH52" s="5" t="s">
        <v>63</v>
      </c>
      <c r="AI52" s="5" t="s">
        <v>63</v>
      </c>
      <c r="AJ52" s="5" t="s">
        <v>63</v>
      </c>
      <c r="AK52" s="5" t="s">
        <v>63</v>
      </c>
      <c r="AL52" s="5" t="s">
        <v>63</v>
      </c>
      <c r="AM52" s="5" t="s">
        <v>63</v>
      </c>
      <c r="AN52" s="5" t="s">
        <v>63</v>
      </c>
      <c r="AO52" s="5" t="s">
        <v>63</v>
      </c>
      <c r="AP52" s="5" t="s">
        <v>63</v>
      </c>
      <c r="AQ52" s="5" t="s">
        <v>63</v>
      </c>
      <c r="AR52" s="5" t="s">
        <v>63</v>
      </c>
      <c r="AS52" s="5" t="s">
        <v>63</v>
      </c>
      <c r="AT52" s="5" t="s">
        <v>63</v>
      </c>
      <c r="AU52" s="5" t="s">
        <v>63</v>
      </c>
    </row>
    <row r="53" spans="1:47" x14ac:dyDescent="0.25">
      <c r="A53" s="5" t="s">
        <v>19</v>
      </c>
      <c r="B53" s="5">
        <v>7548.06</v>
      </c>
      <c r="C53" s="5">
        <v>7479.7449999999999</v>
      </c>
      <c r="D53" s="5">
        <v>8066.44</v>
      </c>
      <c r="E53" s="5">
        <v>8276.3349999999991</v>
      </c>
      <c r="F53" s="5">
        <v>9287.84</v>
      </c>
      <c r="G53" s="5">
        <v>9571.2819999999992</v>
      </c>
      <c r="H53" s="5">
        <v>10222.379999999999</v>
      </c>
      <c r="I53" s="5">
        <v>10499.15</v>
      </c>
      <c r="J53" s="5">
        <v>10906.09</v>
      </c>
      <c r="K53" s="5"/>
      <c r="L53" s="5" t="s">
        <v>63</v>
      </c>
      <c r="M53" s="5">
        <v>1396.9970000000001</v>
      </c>
      <c r="N53" s="5" t="s">
        <v>63</v>
      </c>
      <c r="O53" s="5">
        <v>1576.5329999999999</v>
      </c>
      <c r="P53" s="5" t="s">
        <v>63</v>
      </c>
      <c r="Q53" s="5">
        <v>1806.318</v>
      </c>
      <c r="R53" s="5" t="s">
        <v>63</v>
      </c>
      <c r="S53" s="5">
        <v>1851.982</v>
      </c>
      <c r="T53" s="5" t="s">
        <v>63</v>
      </c>
      <c r="U53" s="5" t="s">
        <v>63</v>
      </c>
      <c r="V53" s="5">
        <v>2551.94</v>
      </c>
      <c r="W53" s="5" t="s">
        <v>63</v>
      </c>
      <c r="X53" s="5">
        <v>2907.1219999999998</v>
      </c>
      <c r="Y53" s="5" t="s">
        <v>63</v>
      </c>
      <c r="Z53" s="5">
        <v>3402.9879999999998</v>
      </c>
      <c r="AA53" s="5" t="s">
        <v>63</v>
      </c>
      <c r="AB53" s="5">
        <v>3624.3150000000001</v>
      </c>
      <c r="AC53" s="5" t="s">
        <v>63</v>
      </c>
      <c r="AD53" s="5" t="s">
        <v>63</v>
      </c>
      <c r="AE53" s="5">
        <v>3381.6709999999998</v>
      </c>
      <c r="AF53" s="5" t="s">
        <v>63</v>
      </c>
      <c r="AG53" s="5">
        <v>3642.0250000000001</v>
      </c>
      <c r="AH53" s="5" t="s">
        <v>63</v>
      </c>
      <c r="AI53" s="5">
        <v>4203.9179999999997</v>
      </c>
      <c r="AJ53" s="5" t="s">
        <v>63</v>
      </c>
      <c r="AK53" s="5">
        <v>4853.9430000000002</v>
      </c>
      <c r="AL53" s="5" t="s">
        <v>63</v>
      </c>
      <c r="AM53" s="5" t="s">
        <v>63</v>
      </c>
      <c r="AN53" s="5">
        <v>149.137</v>
      </c>
      <c r="AO53" s="5" t="s">
        <v>63</v>
      </c>
      <c r="AP53" s="5">
        <v>150.655</v>
      </c>
      <c r="AQ53" s="5" t="s">
        <v>63</v>
      </c>
      <c r="AR53" s="5">
        <v>158.05799999999999</v>
      </c>
      <c r="AS53" s="5" t="s">
        <v>63</v>
      </c>
      <c r="AT53" s="5" t="s">
        <v>63</v>
      </c>
      <c r="AU53" s="5" t="s">
        <v>63</v>
      </c>
    </row>
    <row r="54" spans="1:47" x14ac:dyDescent="0.25">
      <c r="A54" s="5" t="s">
        <v>105</v>
      </c>
      <c r="B54" s="5">
        <v>6812.6989999999996</v>
      </c>
      <c r="C54" s="5">
        <v>6924.6</v>
      </c>
      <c r="D54" s="5">
        <v>7487.5</v>
      </c>
      <c r="E54" s="5">
        <v>8171</v>
      </c>
      <c r="F54" s="5">
        <v>8809.1880000000001</v>
      </c>
      <c r="G54" s="5">
        <v>9156.9529999999995</v>
      </c>
      <c r="H54" s="5">
        <v>9551.2440000000006</v>
      </c>
      <c r="I54" s="5">
        <v>10118.200000000001</v>
      </c>
      <c r="J54" s="5">
        <v>10517.682000000001</v>
      </c>
      <c r="K54" s="5"/>
      <c r="L54" s="5" t="s">
        <v>63</v>
      </c>
      <c r="M54" s="5" t="s">
        <v>63</v>
      </c>
      <c r="N54" s="5" t="s">
        <v>63</v>
      </c>
      <c r="O54" s="5" t="s">
        <v>63</v>
      </c>
      <c r="P54" s="5" t="s">
        <v>63</v>
      </c>
      <c r="Q54" s="5">
        <v>1813.143</v>
      </c>
      <c r="R54" s="5" t="s">
        <v>63</v>
      </c>
      <c r="S54" s="5">
        <v>1579.6980000000001</v>
      </c>
      <c r="T54" s="5" t="s">
        <v>63</v>
      </c>
      <c r="U54" s="5" t="s">
        <v>63</v>
      </c>
      <c r="V54" s="5" t="s">
        <v>63</v>
      </c>
      <c r="W54" s="5" t="s">
        <v>63</v>
      </c>
      <c r="X54" s="5" t="s">
        <v>63</v>
      </c>
      <c r="Y54" s="5" t="s">
        <v>63</v>
      </c>
      <c r="Z54" s="5">
        <v>3576.1350000000002</v>
      </c>
      <c r="AA54" s="5" t="s">
        <v>63</v>
      </c>
      <c r="AB54" s="5">
        <v>4592.3689999999997</v>
      </c>
      <c r="AC54" s="5" t="s">
        <v>63</v>
      </c>
      <c r="AD54" s="5" t="s">
        <v>63</v>
      </c>
      <c r="AE54" s="5" t="s">
        <v>63</v>
      </c>
      <c r="AF54" s="5" t="s">
        <v>63</v>
      </c>
      <c r="AG54" s="5" t="s">
        <v>63</v>
      </c>
      <c r="AH54" s="5" t="s">
        <v>63</v>
      </c>
      <c r="AI54" s="5">
        <v>3767.6750000000002</v>
      </c>
      <c r="AJ54" s="5" t="s">
        <v>63</v>
      </c>
      <c r="AK54" s="5">
        <v>3946.1329999999998</v>
      </c>
      <c r="AL54" s="5" t="s">
        <v>63</v>
      </c>
      <c r="AM54" s="5" t="s">
        <v>63</v>
      </c>
      <c r="AN54" s="5" t="s">
        <v>63</v>
      </c>
      <c r="AO54" s="5" t="s">
        <v>63</v>
      </c>
      <c r="AP54" s="5" t="s">
        <v>63</v>
      </c>
      <c r="AQ54" s="5" t="s">
        <v>63</v>
      </c>
      <c r="AR54" s="5" t="s">
        <v>63</v>
      </c>
      <c r="AS54" s="5" t="s">
        <v>63</v>
      </c>
      <c r="AT54" s="5" t="s">
        <v>63</v>
      </c>
      <c r="AU54" s="5" t="s">
        <v>63</v>
      </c>
    </row>
    <row r="55" spans="1:47" x14ac:dyDescent="0.25">
      <c r="A55" s="5" t="s">
        <v>384</v>
      </c>
      <c r="B55" s="5">
        <v>49871.976999999999</v>
      </c>
      <c r="C55" s="5">
        <v>50874.618999999999</v>
      </c>
      <c r="D55" s="5">
        <v>52973.567999999999</v>
      </c>
      <c r="E55" s="5">
        <v>62753.402999999998</v>
      </c>
      <c r="F55" s="5">
        <v>72360.307000000001</v>
      </c>
      <c r="G55" s="5">
        <v>77853.385999999999</v>
      </c>
      <c r="H55" s="5">
        <v>85104.467000000004</v>
      </c>
      <c r="I55" s="5">
        <v>88663.39</v>
      </c>
      <c r="J55" s="5">
        <v>80109.157000000007</v>
      </c>
      <c r="K55" s="5"/>
      <c r="L55" s="5">
        <v>16287.925999999999</v>
      </c>
      <c r="M55" s="5">
        <v>16918.138999999999</v>
      </c>
      <c r="N55" s="5">
        <v>15859.566000000001</v>
      </c>
      <c r="O55" s="5">
        <v>18050.47</v>
      </c>
      <c r="P55" s="5">
        <v>21718.702000000001</v>
      </c>
      <c r="Q55" s="5">
        <v>25612.178</v>
      </c>
      <c r="R55" s="5">
        <v>26359.412</v>
      </c>
      <c r="S55" s="5">
        <v>28038.18</v>
      </c>
      <c r="T55" s="5">
        <v>22908.056</v>
      </c>
      <c r="U55" s="5">
        <v>14350.304</v>
      </c>
      <c r="V55" s="5">
        <v>13309.694</v>
      </c>
      <c r="W55" s="5">
        <v>17754.887999999999</v>
      </c>
      <c r="X55" s="5">
        <v>22664.746999999999</v>
      </c>
      <c r="Y55" s="5">
        <v>26245.633999999998</v>
      </c>
      <c r="Z55" s="5">
        <v>25262.861000000001</v>
      </c>
      <c r="AA55" s="5">
        <v>29770.272000000001</v>
      </c>
      <c r="AB55" s="5">
        <v>32744.2</v>
      </c>
      <c r="AC55" s="5">
        <v>29947.24</v>
      </c>
      <c r="AD55" s="5">
        <v>19233.746999999999</v>
      </c>
      <c r="AE55" s="5">
        <v>20646.786</v>
      </c>
      <c r="AF55" s="5">
        <v>19359.113000000001</v>
      </c>
      <c r="AG55" s="5">
        <v>22038.186000000002</v>
      </c>
      <c r="AH55" s="5">
        <v>24395.971000000001</v>
      </c>
      <c r="AI55" s="5">
        <v>26978.347000000002</v>
      </c>
      <c r="AJ55" s="5">
        <v>28974.782999999999</v>
      </c>
      <c r="AK55" s="5">
        <v>27881.01</v>
      </c>
      <c r="AL55" s="5">
        <v>27253.862000000001</v>
      </c>
      <c r="AM55" s="5" t="s">
        <v>63</v>
      </c>
      <c r="AN55" s="5" t="s">
        <v>63</v>
      </c>
      <c r="AO55" s="5" t="s">
        <v>63</v>
      </c>
      <c r="AP55" s="5" t="s">
        <v>63</v>
      </c>
      <c r="AQ55" s="5" t="s">
        <v>63</v>
      </c>
      <c r="AR55" s="5" t="s">
        <v>63</v>
      </c>
      <c r="AS55" s="5" t="s">
        <v>63</v>
      </c>
      <c r="AT55" s="5" t="s">
        <v>63</v>
      </c>
      <c r="AU55" s="5" t="s">
        <v>63</v>
      </c>
    </row>
    <row r="56" spans="1:47" x14ac:dyDescent="0.25">
      <c r="A56" s="5" t="s">
        <v>109</v>
      </c>
      <c r="B56" s="5">
        <v>49963</v>
      </c>
      <c r="C56" s="5">
        <v>52613.9</v>
      </c>
      <c r="D56" s="5">
        <v>52825.9</v>
      </c>
      <c r="E56" s="5">
        <v>54383.4</v>
      </c>
      <c r="F56" s="5">
        <v>56494.7</v>
      </c>
      <c r="G56" s="5">
        <v>57320.7</v>
      </c>
      <c r="H56" s="5">
        <v>57732</v>
      </c>
      <c r="I56" s="5">
        <v>59950</v>
      </c>
      <c r="J56" s="5">
        <v>59319</v>
      </c>
      <c r="K56" s="5"/>
      <c r="L56" s="5" t="s">
        <v>63</v>
      </c>
      <c r="M56" s="5">
        <v>8495.8080000000009</v>
      </c>
      <c r="N56" s="5">
        <v>9954.3649999999998</v>
      </c>
      <c r="O56" s="5">
        <v>10144.757</v>
      </c>
      <c r="P56" s="5">
        <v>10354.143</v>
      </c>
      <c r="Q56" s="5">
        <v>11032.3</v>
      </c>
      <c r="R56" s="5">
        <v>11635.3</v>
      </c>
      <c r="S56" s="5">
        <v>11636</v>
      </c>
      <c r="T56" s="5" t="s">
        <v>63</v>
      </c>
      <c r="U56" s="5" t="s">
        <v>63</v>
      </c>
      <c r="V56" s="5">
        <v>13668.652</v>
      </c>
      <c r="W56" s="5">
        <v>12407.786</v>
      </c>
      <c r="X56" s="5">
        <v>14575.967000000001</v>
      </c>
      <c r="Y56" s="5">
        <v>15584.282999999999</v>
      </c>
      <c r="Z56" s="5">
        <v>21541.599999999999</v>
      </c>
      <c r="AA56" s="5">
        <v>22237</v>
      </c>
      <c r="AB56" s="5">
        <v>22133</v>
      </c>
      <c r="AC56" s="5" t="s">
        <v>63</v>
      </c>
      <c r="AD56" s="5" t="s">
        <v>63</v>
      </c>
      <c r="AE56" s="5">
        <v>30446.221000000001</v>
      </c>
      <c r="AF56" s="5">
        <v>30463.163</v>
      </c>
      <c r="AG56" s="5">
        <v>29662.698</v>
      </c>
      <c r="AH56" s="5">
        <v>30556.010999999999</v>
      </c>
      <c r="AI56" s="5">
        <v>24745.4</v>
      </c>
      <c r="AJ56" s="5">
        <v>24789</v>
      </c>
      <c r="AK56" s="5">
        <v>25593</v>
      </c>
      <c r="AL56" s="5" t="s">
        <v>63</v>
      </c>
      <c r="AM56" s="5" t="s">
        <v>63</v>
      </c>
      <c r="AN56" s="5" t="s">
        <v>63</v>
      </c>
      <c r="AO56" s="5" t="s">
        <v>63</v>
      </c>
      <c r="AP56" s="5" t="s">
        <v>63</v>
      </c>
      <c r="AQ56" s="5" t="s">
        <v>63</v>
      </c>
      <c r="AR56" s="5" t="s">
        <v>63</v>
      </c>
      <c r="AS56" s="5" t="s">
        <v>63</v>
      </c>
      <c r="AT56" s="5" t="s">
        <v>63</v>
      </c>
      <c r="AU56" s="5" t="s">
        <v>63</v>
      </c>
    </row>
    <row r="57" spans="1:47" x14ac:dyDescent="0.25">
      <c r="A57" s="409" t="s">
        <v>110</v>
      </c>
      <c r="B57" s="409">
        <v>208.03899999999999</v>
      </c>
      <c r="C57" s="409">
        <v>197.393</v>
      </c>
      <c r="D57" s="409">
        <v>232.76</v>
      </c>
      <c r="E57" s="409">
        <v>384.447</v>
      </c>
      <c r="F57" s="409">
        <v>380.69499999999999</v>
      </c>
      <c r="G57" s="409">
        <v>326.04500000000002</v>
      </c>
      <c r="H57" s="409">
        <v>286.73599999999999</v>
      </c>
      <c r="I57" s="409">
        <v>302.82</v>
      </c>
      <c r="J57" s="409">
        <v>270.33999999999997</v>
      </c>
      <c r="K57" s="409"/>
      <c r="L57" s="409">
        <v>55.417999999999999</v>
      </c>
      <c r="M57" s="409">
        <v>53.843000000000004</v>
      </c>
      <c r="N57" s="409">
        <v>63.302</v>
      </c>
      <c r="O57" s="409">
        <v>73.697999999999993</v>
      </c>
      <c r="P57" s="409">
        <v>80.984999999999999</v>
      </c>
      <c r="Q57" s="409">
        <v>88.363</v>
      </c>
      <c r="R57" s="409">
        <v>86.95</v>
      </c>
      <c r="S57" s="409">
        <v>80.8</v>
      </c>
      <c r="T57" s="409">
        <v>74.73</v>
      </c>
      <c r="U57" s="409">
        <v>45.881999999999998</v>
      </c>
      <c r="V57" s="409">
        <v>51.048000000000002</v>
      </c>
      <c r="W57" s="409">
        <v>48.84</v>
      </c>
      <c r="X57" s="409">
        <v>62.348999999999997</v>
      </c>
      <c r="Y57" s="409">
        <v>82.594999999999999</v>
      </c>
      <c r="Z57" s="409">
        <v>104.467</v>
      </c>
      <c r="AA57" s="409">
        <v>74.872</v>
      </c>
      <c r="AB57" s="409">
        <v>76.75</v>
      </c>
      <c r="AC57" s="409">
        <v>55.87</v>
      </c>
      <c r="AD57" s="409">
        <v>106.739</v>
      </c>
      <c r="AE57" s="409">
        <v>92.501999999999995</v>
      </c>
      <c r="AF57" s="409">
        <v>120.61799999999999</v>
      </c>
      <c r="AG57" s="409">
        <v>248.4</v>
      </c>
      <c r="AH57" s="409">
        <v>217.11500000000001</v>
      </c>
      <c r="AI57" s="409">
        <v>133.215</v>
      </c>
      <c r="AJ57" s="409">
        <v>124.914</v>
      </c>
      <c r="AK57" s="409">
        <v>145.27000000000001</v>
      </c>
      <c r="AL57" s="409">
        <v>139.74</v>
      </c>
      <c r="AM57" s="409">
        <v>0</v>
      </c>
      <c r="AN57" s="409">
        <v>0</v>
      </c>
      <c r="AO57" s="409">
        <v>0</v>
      </c>
      <c r="AP57" s="409">
        <v>0</v>
      </c>
      <c r="AQ57" s="409">
        <v>0</v>
      </c>
      <c r="AR57" s="409">
        <v>0</v>
      </c>
      <c r="AS57" s="409">
        <v>0</v>
      </c>
      <c r="AT57" s="409" t="s">
        <v>63</v>
      </c>
      <c r="AU57" s="409" t="s">
        <v>63</v>
      </c>
    </row>
    <row r="58" spans="1:47" x14ac:dyDescent="0.25">
      <c r="A58" s="5" t="s">
        <v>111</v>
      </c>
      <c r="B58" s="5">
        <v>6871.0919999999996</v>
      </c>
      <c r="C58" s="5">
        <v>6786.4719999999998</v>
      </c>
      <c r="D58" s="5">
        <v>6971.3010000000004</v>
      </c>
      <c r="E58" s="5">
        <v>7163.692</v>
      </c>
      <c r="F58" s="5">
        <v>6831.8879999999999</v>
      </c>
      <c r="G58" s="5">
        <v>6684.1</v>
      </c>
      <c r="H58" s="5">
        <v>6512.1</v>
      </c>
      <c r="I58" s="5">
        <v>6070.9</v>
      </c>
      <c r="J58" s="5">
        <v>5926.1</v>
      </c>
      <c r="K58" s="5"/>
      <c r="L58" s="5" t="s">
        <v>63</v>
      </c>
      <c r="M58" s="5" t="s">
        <v>63</v>
      </c>
      <c r="N58" s="5" t="s">
        <v>63</v>
      </c>
      <c r="O58" s="5" t="s">
        <v>63</v>
      </c>
      <c r="P58" s="5" t="s">
        <v>63</v>
      </c>
      <c r="Q58" s="5" t="s">
        <v>63</v>
      </c>
      <c r="R58" s="5" t="s">
        <v>63</v>
      </c>
      <c r="S58" s="5" t="s">
        <v>63</v>
      </c>
      <c r="T58" s="5" t="s">
        <v>63</v>
      </c>
      <c r="U58" s="5" t="s">
        <v>63</v>
      </c>
      <c r="V58" s="5" t="s">
        <v>63</v>
      </c>
      <c r="W58" s="5" t="s">
        <v>63</v>
      </c>
      <c r="X58" s="5" t="s">
        <v>63</v>
      </c>
      <c r="Y58" s="5" t="s">
        <v>63</v>
      </c>
      <c r="Z58" s="5" t="s">
        <v>63</v>
      </c>
      <c r="AA58" s="5" t="s">
        <v>63</v>
      </c>
      <c r="AB58" s="5" t="s">
        <v>63</v>
      </c>
      <c r="AC58" s="5" t="s">
        <v>63</v>
      </c>
      <c r="AD58" s="5" t="s">
        <v>63</v>
      </c>
      <c r="AE58" s="5" t="s">
        <v>63</v>
      </c>
      <c r="AF58" s="5" t="s">
        <v>63</v>
      </c>
      <c r="AG58" s="5" t="s">
        <v>63</v>
      </c>
      <c r="AH58" s="5" t="s">
        <v>63</v>
      </c>
      <c r="AI58" s="5" t="s">
        <v>63</v>
      </c>
      <c r="AJ58" s="5" t="s">
        <v>63</v>
      </c>
      <c r="AK58" s="5" t="s">
        <v>63</v>
      </c>
      <c r="AL58" s="5" t="s">
        <v>63</v>
      </c>
      <c r="AM58" s="5" t="s">
        <v>63</v>
      </c>
      <c r="AN58" s="5" t="s">
        <v>63</v>
      </c>
      <c r="AO58" s="5" t="s">
        <v>63</v>
      </c>
      <c r="AP58" s="5" t="s">
        <v>63</v>
      </c>
      <c r="AQ58" s="5" t="s">
        <v>63</v>
      </c>
      <c r="AR58" s="5" t="s">
        <v>63</v>
      </c>
      <c r="AS58" s="5" t="s">
        <v>63</v>
      </c>
      <c r="AT58" s="5" t="s">
        <v>63</v>
      </c>
      <c r="AU58" s="5" t="s">
        <v>63</v>
      </c>
    </row>
    <row r="59" spans="1:47" x14ac:dyDescent="0.25">
      <c r="A59" s="5" t="s">
        <v>112</v>
      </c>
      <c r="B59" s="5">
        <v>41066.322999999997</v>
      </c>
      <c r="C59" s="5">
        <v>42834.917000000001</v>
      </c>
      <c r="D59" s="5">
        <v>43468.832000000002</v>
      </c>
      <c r="E59" s="5">
        <v>45111.514000000003</v>
      </c>
      <c r="F59" s="5">
        <v>46519.040000000001</v>
      </c>
      <c r="G59" s="5">
        <v>47362.05</v>
      </c>
      <c r="H59" s="5">
        <v>48926.86</v>
      </c>
      <c r="I59" s="5">
        <v>49839.13</v>
      </c>
      <c r="J59" s="5" t="s">
        <v>63</v>
      </c>
      <c r="K59" s="5"/>
      <c r="L59" s="5">
        <v>10408.391</v>
      </c>
      <c r="M59" s="5">
        <v>11173.035</v>
      </c>
      <c r="N59" s="5">
        <v>10914.152</v>
      </c>
      <c r="O59" s="5">
        <v>10977.91</v>
      </c>
      <c r="P59" s="5">
        <v>11219.73</v>
      </c>
      <c r="Q59" s="5">
        <v>11516.35</v>
      </c>
      <c r="R59" s="5">
        <v>11693.7</v>
      </c>
      <c r="S59" s="5">
        <v>11845.45</v>
      </c>
      <c r="T59" s="5" t="s">
        <v>63</v>
      </c>
      <c r="U59" s="5">
        <v>16153.121999999999</v>
      </c>
      <c r="V59" s="5">
        <v>16972.812000000002</v>
      </c>
      <c r="W59" s="5">
        <v>16601.984</v>
      </c>
      <c r="X59" s="5">
        <v>16712.366000000002</v>
      </c>
      <c r="Y59" s="5">
        <v>17347.27</v>
      </c>
      <c r="Z59" s="5">
        <v>17889.75</v>
      </c>
      <c r="AA59" s="5">
        <v>18889.189999999999</v>
      </c>
      <c r="AB59" s="5">
        <v>18890.28</v>
      </c>
      <c r="AC59" s="5" t="s">
        <v>63</v>
      </c>
      <c r="AD59" s="5">
        <v>14504.81</v>
      </c>
      <c r="AE59" s="5">
        <v>14689.07</v>
      </c>
      <c r="AF59" s="5">
        <v>14251.303</v>
      </c>
      <c r="AG59" s="5">
        <v>15691.638000000001</v>
      </c>
      <c r="AH59" s="5">
        <v>16388.310000000001</v>
      </c>
      <c r="AI59" s="5">
        <v>16339.37</v>
      </c>
      <c r="AJ59" s="5">
        <v>16798.97</v>
      </c>
      <c r="AK59" s="5">
        <v>17567.13</v>
      </c>
      <c r="AL59" s="5" t="s">
        <v>63</v>
      </c>
      <c r="AM59" s="5" t="s">
        <v>63</v>
      </c>
      <c r="AN59" s="5" t="s">
        <v>63</v>
      </c>
      <c r="AO59" s="5">
        <v>1701.393</v>
      </c>
      <c r="AP59" s="5">
        <v>1729.6010000000001</v>
      </c>
      <c r="AQ59" s="5">
        <v>1563.73</v>
      </c>
      <c r="AR59" s="5">
        <v>1616.57</v>
      </c>
      <c r="AS59" s="5">
        <v>1545</v>
      </c>
      <c r="AT59" s="5">
        <v>1536.27</v>
      </c>
      <c r="AU59" s="5" t="s">
        <v>63</v>
      </c>
    </row>
    <row r="60" spans="1:47" x14ac:dyDescent="0.25">
      <c r="A60" s="5" t="s">
        <v>113</v>
      </c>
      <c r="B60" s="5">
        <v>66531.539999999994</v>
      </c>
      <c r="C60" s="5">
        <v>67078.120999999999</v>
      </c>
      <c r="D60" s="5">
        <v>70014.207999999999</v>
      </c>
      <c r="E60" s="5">
        <v>75569.072</v>
      </c>
      <c r="F60" s="5">
        <v>79110.377999999997</v>
      </c>
      <c r="G60" s="5">
        <v>79729.508000000002</v>
      </c>
      <c r="H60" s="5">
        <v>84246.77</v>
      </c>
      <c r="I60" s="5">
        <v>88781.82</v>
      </c>
      <c r="J60" s="5">
        <v>92173.555999999997</v>
      </c>
      <c r="K60" s="5"/>
      <c r="L60" s="5" t="s">
        <v>63</v>
      </c>
      <c r="M60" s="5" t="s">
        <v>63</v>
      </c>
      <c r="N60" s="5" t="s">
        <v>63</v>
      </c>
      <c r="O60" s="5" t="s">
        <v>63</v>
      </c>
      <c r="P60" s="5" t="s">
        <v>63</v>
      </c>
      <c r="Q60" s="5" t="s">
        <v>63</v>
      </c>
      <c r="R60" s="5" t="s">
        <v>63</v>
      </c>
      <c r="S60" s="5" t="s">
        <v>63</v>
      </c>
      <c r="T60" s="5" t="s">
        <v>63</v>
      </c>
      <c r="U60" s="5" t="s">
        <v>63</v>
      </c>
      <c r="V60" s="5" t="s">
        <v>63</v>
      </c>
      <c r="W60" s="5" t="s">
        <v>63</v>
      </c>
      <c r="X60" s="5" t="s">
        <v>63</v>
      </c>
      <c r="Y60" s="5" t="s">
        <v>63</v>
      </c>
      <c r="Z60" s="5" t="s">
        <v>63</v>
      </c>
      <c r="AA60" s="5" t="s">
        <v>63</v>
      </c>
      <c r="AB60" s="5" t="s">
        <v>63</v>
      </c>
      <c r="AC60" s="5" t="s">
        <v>63</v>
      </c>
      <c r="AD60" s="5" t="s">
        <v>63</v>
      </c>
      <c r="AE60" s="5" t="s">
        <v>63</v>
      </c>
      <c r="AF60" s="5" t="s">
        <v>63</v>
      </c>
      <c r="AG60" s="5" t="s">
        <v>63</v>
      </c>
      <c r="AH60" s="5" t="s">
        <v>63</v>
      </c>
      <c r="AI60" s="5" t="s">
        <v>63</v>
      </c>
      <c r="AJ60" s="5" t="s">
        <v>63</v>
      </c>
      <c r="AK60" s="5" t="s">
        <v>63</v>
      </c>
      <c r="AL60" s="5" t="s">
        <v>63</v>
      </c>
      <c r="AM60" s="5" t="s">
        <v>63</v>
      </c>
      <c r="AN60" s="5" t="s">
        <v>63</v>
      </c>
      <c r="AO60" s="5" t="s">
        <v>63</v>
      </c>
      <c r="AP60" s="5" t="s">
        <v>63</v>
      </c>
      <c r="AQ60" s="5" t="s">
        <v>63</v>
      </c>
      <c r="AR60" s="5" t="s">
        <v>63</v>
      </c>
      <c r="AS60" s="5" t="s">
        <v>63</v>
      </c>
      <c r="AT60" s="5" t="s">
        <v>63</v>
      </c>
      <c r="AU60" s="5" t="s">
        <v>63</v>
      </c>
    </row>
    <row r="61" spans="1:47" x14ac:dyDescent="0.25">
      <c r="A61" s="5" t="s">
        <v>114</v>
      </c>
      <c r="B61" s="5">
        <v>1601.569</v>
      </c>
      <c r="C61" s="5">
        <v>1485.9349999999999</v>
      </c>
      <c r="D61" s="5">
        <v>1352.5239999999999</v>
      </c>
      <c r="E61" s="5">
        <v>1391.1559999999999</v>
      </c>
      <c r="F61" s="5">
        <v>1337.6</v>
      </c>
      <c r="G61" s="5">
        <v>1465.67</v>
      </c>
      <c r="H61" s="5">
        <v>1488.74</v>
      </c>
      <c r="I61" s="5">
        <v>1703.82</v>
      </c>
      <c r="J61" s="5">
        <v>1754.18</v>
      </c>
      <c r="K61" s="5"/>
      <c r="L61" s="5" t="s">
        <v>63</v>
      </c>
      <c r="M61" s="5" t="s">
        <v>63</v>
      </c>
      <c r="N61" s="5" t="s">
        <v>63</v>
      </c>
      <c r="O61" s="5">
        <v>412.50099999999998</v>
      </c>
      <c r="P61" s="5" t="s">
        <v>63</v>
      </c>
      <c r="Q61" s="5">
        <v>507.5</v>
      </c>
      <c r="R61" s="5" t="s">
        <v>63</v>
      </c>
      <c r="S61" s="5">
        <v>611.19000000000005</v>
      </c>
      <c r="T61" s="5" t="s">
        <v>63</v>
      </c>
      <c r="U61" s="5" t="s">
        <v>63</v>
      </c>
      <c r="V61" s="5" t="s">
        <v>63</v>
      </c>
      <c r="W61" s="5" t="s">
        <v>63</v>
      </c>
      <c r="X61" s="5">
        <v>570.548</v>
      </c>
      <c r="Y61" s="5" t="s">
        <v>63</v>
      </c>
      <c r="Z61" s="5">
        <v>570.47</v>
      </c>
      <c r="AA61" s="5" t="s">
        <v>63</v>
      </c>
      <c r="AB61" s="5">
        <v>666.34</v>
      </c>
      <c r="AC61" s="5" t="s">
        <v>63</v>
      </c>
      <c r="AD61" s="5" t="s">
        <v>63</v>
      </c>
      <c r="AE61" s="5" t="s">
        <v>63</v>
      </c>
      <c r="AF61" s="5" t="s">
        <v>63</v>
      </c>
      <c r="AG61" s="5">
        <v>408.11099999999999</v>
      </c>
      <c r="AH61" s="5" t="s">
        <v>63</v>
      </c>
      <c r="AI61" s="5">
        <v>387.7</v>
      </c>
      <c r="AJ61" s="5" t="s">
        <v>63</v>
      </c>
      <c r="AK61" s="5">
        <v>426.29</v>
      </c>
      <c r="AL61" s="5" t="s">
        <v>63</v>
      </c>
      <c r="AM61" s="5" t="s">
        <v>63</v>
      </c>
      <c r="AN61" s="5" t="s">
        <v>63</v>
      </c>
      <c r="AO61" s="5" t="s">
        <v>63</v>
      </c>
      <c r="AP61" s="5" t="s">
        <v>63</v>
      </c>
      <c r="AQ61" s="5" t="s">
        <v>63</v>
      </c>
      <c r="AR61" s="5" t="s">
        <v>63</v>
      </c>
      <c r="AS61" s="5" t="s">
        <v>63</v>
      </c>
      <c r="AT61" s="5" t="s">
        <v>63</v>
      </c>
      <c r="AU61" s="5" t="s">
        <v>63</v>
      </c>
    </row>
    <row r="62" spans="1:47" x14ac:dyDescent="0.25">
      <c r="A62" s="5" t="s">
        <v>115</v>
      </c>
      <c r="B62" s="5">
        <v>266388</v>
      </c>
      <c r="C62" s="5">
        <v>299158.7</v>
      </c>
      <c r="D62" s="5">
        <v>310210.5</v>
      </c>
      <c r="E62" s="5">
        <v>336537.3</v>
      </c>
      <c r="F62" s="5">
        <v>363683.4</v>
      </c>
      <c r="G62" s="5">
        <v>420100.3</v>
      </c>
      <c r="H62" s="5">
        <v>441092.1</v>
      </c>
      <c r="I62" s="5">
        <v>468389.7</v>
      </c>
      <c r="J62" s="5" t="s">
        <v>63</v>
      </c>
      <c r="K62" s="5"/>
      <c r="L62" s="5">
        <v>58703.199999999997</v>
      </c>
      <c r="M62" s="5">
        <v>66664</v>
      </c>
      <c r="N62" s="5">
        <v>67862.600000000006</v>
      </c>
      <c r="O62" s="5">
        <v>70423.600000000006</v>
      </c>
      <c r="P62" s="5">
        <v>71653.2</v>
      </c>
      <c r="Q62" s="5">
        <v>81864.899999999994</v>
      </c>
      <c r="R62" s="5">
        <v>81663.3</v>
      </c>
      <c r="S62" s="5">
        <v>86418.4</v>
      </c>
      <c r="T62" s="5" t="s">
        <v>63</v>
      </c>
      <c r="U62" s="5">
        <v>93932.4</v>
      </c>
      <c r="V62" s="5">
        <v>103719.4</v>
      </c>
      <c r="W62" s="5">
        <v>98285.4</v>
      </c>
      <c r="X62" s="5">
        <v>112949.1</v>
      </c>
      <c r="Y62" s="5">
        <v>128354.3</v>
      </c>
      <c r="Z62" s="5">
        <v>128896.1</v>
      </c>
      <c r="AA62" s="5">
        <v>129035.7</v>
      </c>
      <c r="AB62" s="5">
        <v>122051.3</v>
      </c>
      <c r="AC62" s="5" t="s">
        <v>63</v>
      </c>
      <c r="AD62" s="5">
        <v>108424.4</v>
      </c>
      <c r="AE62" s="5">
        <v>123478.39999999999</v>
      </c>
      <c r="AF62" s="5">
        <v>138668.70000000001</v>
      </c>
      <c r="AG62" s="5">
        <v>147660.20000000001</v>
      </c>
      <c r="AH62" s="5">
        <v>158149.9</v>
      </c>
      <c r="AI62" s="5">
        <v>203953.2</v>
      </c>
      <c r="AJ62" s="5">
        <v>224945.8</v>
      </c>
      <c r="AK62" s="5">
        <v>254497.1</v>
      </c>
      <c r="AL62" s="5" t="s">
        <v>63</v>
      </c>
      <c r="AM62" s="5" t="s">
        <v>63</v>
      </c>
      <c r="AN62" s="5" t="s">
        <v>63</v>
      </c>
      <c r="AO62" s="5" t="s">
        <v>63</v>
      </c>
      <c r="AP62" s="5" t="s">
        <v>63</v>
      </c>
      <c r="AQ62" s="5" t="s">
        <v>63</v>
      </c>
      <c r="AR62" s="5" t="s">
        <v>63</v>
      </c>
      <c r="AS62" s="5" t="s">
        <v>63</v>
      </c>
      <c r="AT62" s="5" t="s">
        <v>63</v>
      </c>
      <c r="AU62" s="5" t="s">
        <v>63</v>
      </c>
    </row>
    <row r="63" spans="1:47" x14ac:dyDescent="0.25">
      <c r="A63" s="5" t="s">
        <v>116</v>
      </c>
      <c r="B63" s="5">
        <v>39170.591</v>
      </c>
      <c r="C63" s="5">
        <v>42239.542000000001</v>
      </c>
      <c r="D63" s="5" t="s">
        <v>63</v>
      </c>
      <c r="E63" s="5">
        <v>42424.9</v>
      </c>
      <c r="F63" s="5" t="s">
        <v>63</v>
      </c>
      <c r="G63" s="5">
        <v>33342.300000000003</v>
      </c>
      <c r="H63" s="5">
        <v>40395.266000000003</v>
      </c>
      <c r="I63" s="5">
        <v>48507</v>
      </c>
      <c r="J63" s="5">
        <v>50909</v>
      </c>
      <c r="K63" s="5"/>
      <c r="L63" s="5">
        <v>7207.973</v>
      </c>
      <c r="M63" s="5">
        <v>7070.1469999999999</v>
      </c>
      <c r="N63" s="5" t="s">
        <v>63</v>
      </c>
      <c r="O63" s="5">
        <v>10515.3</v>
      </c>
      <c r="P63" s="5" t="s">
        <v>63</v>
      </c>
      <c r="Q63" s="5">
        <v>8803.6</v>
      </c>
      <c r="R63" s="5">
        <v>9361.4</v>
      </c>
      <c r="S63" s="5">
        <v>10140.9</v>
      </c>
      <c r="T63" s="5">
        <v>11241.3</v>
      </c>
      <c r="U63" s="5">
        <v>14402.73</v>
      </c>
      <c r="V63" s="5">
        <v>15004.451999999999</v>
      </c>
      <c r="W63" s="5" t="s">
        <v>63</v>
      </c>
      <c r="X63" s="5">
        <v>10411.299999999999</v>
      </c>
      <c r="Y63" s="5" t="s">
        <v>63</v>
      </c>
      <c r="Z63" s="5">
        <v>9947.9</v>
      </c>
      <c r="AA63" s="5">
        <v>16317.2</v>
      </c>
      <c r="AB63" s="5">
        <v>25392.2</v>
      </c>
      <c r="AC63" s="5">
        <v>24821.9</v>
      </c>
      <c r="AD63" s="5">
        <v>17559.887999999999</v>
      </c>
      <c r="AE63" s="5">
        <v>20164.901000000002</v>
      </c>
      <c r="AF63" s="5" t="s">
        <v>63</v>
      </c>
      <c r="AG63" s="5">
        <v>19788</v>
      </c>
      <c r="AH63" s="5" t="s">
        <v>63</v>
      </c>
      <c r="AI63" s="5">
        <v>14572.5</v>
      </c>
      <c r="AJ63" s="5">
        <v>14704.6</v>
      </c>
      <c r="AK63" s="5">
        <v>12973.8</v>
      </c>
      <c r="AL63" s="5">
        <v>14846.1</v>
      </c>
      <c r="AM63" s="5" t="s">
        <v>63</v>
      </c>
      <c r="AN63" s="5" t="s">
        <v>63</v>
      </c>
      <c r="AO63" s="5" t="s">
        <v>63</v>
      </c>
      <c r="AP63" s="5">
        <v>1711.4</v>
      </c>
      <c r="AQ63" s="5" t="s">
        <v>63</v>
      </c>
      <c r="AR63" s="5">
        <v>18.2</v>
      </c>
      <c r="AS63" s="5">
        <v>12.1</v>
      </c>
      <c r="AT63" s="5" t="s">
        <v>63</v>
      </c>
      <c r="AU63" s="5" t="s">
        <v>63</v>
      </c>
    </row>
    <row r="64" spans="1:47" x14ac:dyDescent="0.25">
      <c r="A64" s="5" t="s">
        <v>117</v>
      </c>
      <c r="B64" s="5">
        <v>2605.6</v>
      </c>
      <c r="C64" s="5">
        <v>2735.556</v>
      </c>
      <c r="D64" s="5">
        <v>2669.5050000000001</v>
      </c>
      <c r="E64" s="5">
        <v>2665.9</v>
      </c>
      <c r="F64" s="5">
        <v>2758.0819999999999</v>
      </c>
      <c r="G64" s="5">
        <v>2849.1860000000001</v>
      </c>
      <c r="H64" s="5">
        <v>2969.2820000000002</v>
      </c>
      <c r="I64" s="5">
        <v>3134</v>
      </c>
      <c r="J64" s="5">
        <v>3242.9</v>
      </c>
      <c r="K64" s="5"/>
      <c r="L64" s="5">
        <v>651.5</v>
      </c>
      <c r="M64" s="5">
        <v>565.57399999999996</v>
      </c>
      <c r="N64" s="5">
        <v>517.29999999999995</v>
      </c>
      <c r="O64" s="5">
        <v>459.1</v>
      </c>
      <c r="P64" s="5" t="s">
        <v>63</v>
      </c>
      <c r="Q64" s="5">
        <v>545.75099999999998</v>
      </c>
      <c r="R64" s="5" t="s">
        <v>63</v>
      </c>
      <c r="S64" s="5">
        <v>529</v>
      </c>
      <c r="T64" s="5" t="s">
        <v>63</v>
      </c>
      <c r="U64" s="5">
        <v>955.2</v>
      </c>
      <c r="V64" s="5">
        <v>861.10299999999995</v>
      </c>
      <c r="W64" s="5">
        <v>866.4</v>
      </c>
      <c r="X64" s="5">
        <v>831.5</v>
      </c>
      <c r="Y64" s="5" t="s">
        <v>63</v>
      </c>
      <c r="Z64" s="5">
        <v>955.49099999999999</v>
      </c>
      <c r="AA64" s="5" t="s">
        <v>63</v>
      </c>
      <c r="AB64" s="5">
        <v>1131</v>
      </c>
      <c r="AC64" s="5" t="s">
        <v>63</v>
      </c>
      <c r="AD64" s="5">
        <v>998.9</v>
      </c>
      <c r="AE64" s="5">
        <v>1308.8779999999999</v>
      </c>
      <c r="AF64" s="5">
        <v>1285.8</v>
      </c>
      <c r="AG64" s="5">
        <v>1375.3</v>
      </c>
      <c r="AH64" s="5" t="s">
        <v>63</v>
      </c>
      <c r="AI64" s="5">
        <v>1347.9449999999999</v>
      </c>
      <c r="AJ64" s="5" t="s">
        <v>63</v>
      </c>
      <c r="AK64" s="5">
        <v>1438</v>
      </c>
      <c r="AL64" s="5" t="s">
        <v>63</v>
      </c>
      <c r="AM64" s="5" t="s">
        <v>63</v>
      </c>
      <c r="AN64" s="5" t="s">
        <v>63</v>
      </c>
      <c r="AO64" s="5" t="s">
        <v>63</v>
      </c>
      <c r="AP64" s="5" t="s">
        <v>63</v>
      </c>
      <c r="AQ64" s="5" t="s">
        <v>63</v>
      </c>
      <c r="AR64" s="5" t="s">
        <v>63</v>
      </c>
      <c r="AS64" s="5" t="s">
        <v>63</v>
      </c>
      <c r="AT64" s="5" t="s">
        <v>63</v>
      </c>
      <c r="AU64" s="5" t="s">
        <v>63</v>
      </c>
    </row>
    <row r="65" spans="1:47" x14ac:dyDescent="0.25">
      <c r="A65" s="5" t="s">
        <v>118</v>
      </c>
      <c r="B65" s="5">
        <v>33669.300000000003</v>
      </c>
      <c r="C65" s="5">
        <v>33717.599999999999</v>
      </c>
      <c r="D65" s="5">
        <v>34431.1</v>
      </c>
      <c r="E65" s="5">
        <v>37566.1</v>
      </c>
      <c r="F65" s="5">
        <v>41283.599999999999</v>
      </c>
      <c r="G65" s="5">
        <v>43848.9</v>
      </c>
      <c r="H65" s="5">
        <v>46342.6</v>
      </c>
      <c r="I65" s="5">
        <v>49627.7</v>
      </c>
      <c r="J65" s="5">
        <v>51878.85</v>
      </c>
      <c r="K65" s="5"/>
      <c r="L65" s="5">
        <v>4798.49</v>
      </c>
      <c r="M65" s="5">
        <v>4273.5</v>
      </c>
      <c r="N65" s="5">
        <v>4456.9859999999999</v>
      </c>
      <c r="O65" s="5">
        <v>4671.3879999999999</v>
      </c>
      <c r="P65" s="5">
        <v>5089.7629999999999</v>
      </c>
      <c r="Q65" s="5">
        <v>5365.4059999999999</v>
      </c>
      <c r="R65" s="5">
        <v>5610.5</v>
      </c>
      <c r="S65" s="5">
        <v>5896.3</v>
      </c>
      <c r="T65" s="5">
        <v>6004.04</v>
      </c>
      <c r="U65" s="5">
        <v>1257.3</v>
      </c>
      <c r="V65" s="5">
        <v>3798.4</v>
      </c>
      <c r="W65" s="5">
        <v>3895.3119999999999</v>
      </c>
      <c r="X65" s="5">
        <v>4203.3879999999999</v>
      </c>
      <c r="Y65" s="5">
        <v>4607.1710000000003</v>
      </c>
      <c r="Z65" s="5">
        <v>4884.402</v>
      </c>
      <c r="AA65" s="5">
        <v>5154.8</v>
      </c>
      <c r="AB65" s="5">
        <v>5504.2</v>
      </c>
      <c r="AC65" s="5">
        <v>5718.24</v>
      </c>
      <c r="AD65" s="5">
        <v>27613.51</v>
      </c>
      <c r="AE65" s="5">
        <v>25645.7</v>
      </c>
      <c r="AF65" s="5">
        <v>26078.803</v>
      </c>
      <c r="AG65" s="5">
        <v>28691.697</v>
      </c>
      <c r="AH65" s="5">
        <v>31586.466</v>
      </c>
      <c r="AI65" s="5">
        <v>33599.091999999997</v>
      </c>
      <c r="AJ65" s="5">
        <v>35577.5</v>
      </c>
      <c r="AK65" s="5">
        <v>38227.199999999997</v>
      </c>
      <c r="AL65" s="5">
        <v>40156.67</v>
      </c>
      <c r="AM65" s="5" t="s">
        <v>63</v>
      </c>
      <c r="AN65" s="5" t="s">
        <v>63</v>
      </c>
      <c r="AO65" s="5" t="s">
        <v>63</v>
      </c>
      <c r="AP65" s="5" t="s">
        <v>63</v>
      </c>
      <c r="AQ65" s="5" t="s">
        <v>63</v>
      </c>
      <c r="AR65" s="5" t="s">
        <v>63</v>
      </c>
      <c r="AS65" s="5" t="s">
        <v>63</v>
      </c>
      <c r="AT65" s="5" t="s">
        <v>63</v>
      </c>
      <c r="AU65" s="5" t="s">
        <v>63</v>
      </c>
    </row>
    <row r="66" spans="1:47" x14ac:dyDescent="0.25">
      <c r="A66" s="5" t="s">
        <v>119</v>
      </c>
      <c r="B66" s="5">
        <v>18992.8</v>
      </c>
      <c r="C66" s="5">
        <v>19209</v>
      </c>
      <c r="D66" s="5">
        <v>19624.900000000001</v>
      </c>
      <c r="E66" s="5">
        <v>19810.599999999999</v>
      </c>
      <c r="F66" s="5">
        <v>20502.5</v>
      </c>
      <c r="G66" s="5">
        <v>20983.1</v>
      </c>
      <c r="H66" s="5">
        <v>21781.279999999999</v>
      </c>
      <c r="I66" s="5">
        <v>22157</v>
      </c>
      <c r="J66" s="5" t="s">
        <v>63</v>
      </c>
      <c r="K66" s="5"/>
      <c r="L66" s="5">
        <v>5027.6000000000004</v>
      </c>
      <c r="M66" s="5">
        <v>5138.8999999999996</v>
      </c>
      <c r="N66" s="5">
        <v>5043.3</v>
      </c>
      <c r="O66" s="5">
        <v>4758.6000000000004</v>
      </c>
      <c r="P66" s="5">
        <v>5196.2</v>
      </c>
      <c r="Q66" s="5">
        <v>5324.6</v>
      </c>
      <c r="R66" s="5">
        <v>5262.15</v>
      </c>
      <c r="S66" s="5">
        <v>5397.9</v>
      </c>
      <c r="T66" s="5" t="s">
        <v>63</v>
      </c>
      <c r="U66" s="5">
        <v>8699.2999999999993</v>
      </c>
      <c r="V66" s="5">
        <v>9144.7000000000007</v>
      </c>
      <c r="W66" s="5">
        <v>9531</v>
      </c>
      <c r="X66" s="5">
        <v>9714.7999999999993</v>
      </c>
      <c r="Y66" s="5">
        <v>10016.6</v>
      </c>
      <c r="Z66" s="5">
        <v>10065</v>
      </c>
      <c r="AA66" s="5">
        <v>10308.73</v>
      </c>
      <c r="AB66" s="5">
        <v>10058.1</v>
      </c>
      <c r="AC66" s="5" t="s">
        <v>63</v>
      </c>
      <c r="AD66" s="5">
        <v>5265.9</v>
      </c>
      <c r="AE66" s="5">
        <v>4925.3999999999996</v>
      </c>
      <c r="AF66" s="5">
        <v>5050.6000000000004</v>
      </c>
      <c r="AG66" s="5">
        <v>5337.2</v>
      </c>
      <c r="AH66" s="5">
        <v>5289.7</v>
      </c>
      <c r="AI66" s="5">
        <v>5593.5</v>
      </c>
      <c r="AJ66" s="5">
        <v>6210.4</v>
      </c>
      <c r="AK66" s="5">
        <v>6701</v>
      </c>
      <c r="AL66" s="5" t="s">
        <v>63</v>
      </c>
      <c r="AM66" s="5" t="s">
        <v>63</v>
      </c>
      <c r="AN66" s="5" t="s">
        <v>63</v>
      </c>
      <c r="AO66" s="5" t="s">
        <v>63</v>
      </c>
      <c r="AP66" s="5" t="s">
        <v>63</v>
      </c>
      <c r="AQ66" s="5" t="s">
        <v>63</v>
      </c>
      <c r="AR66" s="5" t="s">
        <v>63</v>
      </c>
      <c r="AS66" s="5" t="s">
        <v>63</v>
      </c>
      <c r="AT66" s="5" t="s">
        <v>63</v>
      </c>
      <c r="AU66" s="5" t="s">
        <v>63</v>
      </c>
    </row>
    <row r="67" spans="1:47" x14ac:dyDescent="0.25">
      <c r="A67" s="5" t="s">
        <v>120</v>
      </c>
      <c r="B67" s="5">
        <v>17377220</v>
      </c>
      <c r="C67" s="5">
        <v>15817728</v>
      </c>
      <c r="D67" s="5">
        <v>15696479</v>
      </c>
      <c r="E67" s="5">
        <v>15945058</v>
      </c>
      <c r="F67" s="5">
        <v>15883592</v>
      </c>
      <c r="G67" s="5">
        <v>16680069</v>
      </c>
      <c r="H67" s="5">
        <v>17472907</v>
      </c>
      <c r="I67" s="5">
        <v>17436052</v>
      </c>
      <c r="J67" s="5">
        <v>16911538</v>
      </c>
      <c r="K67" s="5"/>
      <c r="L67" s="5">
        <v>1978442</v>
      </c>
      <c r="M67" s="5">
        <v>1970955</v>
      </c>
      <c r="N67" s="5">
        <v>1903977</v>
      </c>
      <c r="O67" s="5">
        <v>1954860</v>
      </c>
      <c r="P67" s="5">
        <v>1978918</v>
      </c>
      <c r="Q67" s="5">
        <v>2105916</v>
      </c>
      <c r="R67" s="5">
        <v>2141632</v>
      </c>
      <c r="S67" s="5">
        <v>2076931</v>
      </c>
      <c r="T67" s="5">
        <v>2126034</v>
      </c>
      <c r="U67" s="5">
        <v>3767551</v>
      </c>
      <c r="V67" s="5">
        <v>3533704</v>
      </c>
      <c r="W67" s="5">
        <v>3335306</v>
      </c>
      <c r="X67" s="5">
        <v>3353358</v>
      </c>
      <c r="Y67" s="5">
        <v>3296290</v>
      </c>
      <c r="Z67" s="5">
        <v>3481159</v>
      </c>
      <c r="AA67" s="5">
        <v>3482639</v>
      </c>
      <c r="AB67" s="5">
        <v>3462256</v>
      </c>
      <c r="AC67" s="5">
        <v>3188457</v>
      </c>
      <c r="AD67" s="5">
        <v>10878524</v>
      </c>
      <c r="AE67" s="5">
        <v>9567510</v>
      </c>
      <c r="AF67" s="5">
        <v>9722646</v>
      </c>
      <c r="AG67" s="5">
        <v>9904670</v>
      </c>
      <c r="AH67" s="5">
        <v>9860084</v>
      </c>
      <c r="AI67" s="5">
        <v>10313890</v>
      </c>
      <c r="AJ67" s="5">
        <v>11082459</v>
      </c>
      <c r="AK67" s="5">
        <v>11104257</v>
      </c>
      <c r="AL67" s="5">
        <v>10830094</v>
      </c>
      <c r="AM67" s="5">
        <v>752703</v>
      </c>
      <c r="AN67" s="5">
        <v>745559</v>
      </c>
      <c r="AO67" s="5">
        <v>734552</v>
      </c>
      <c r="AP67" s="5">
        <v>732172</v>
      </c>
      <c r="AQ67" s="5">
        <v>748300</v>
      </c>
      <c r="AR67" s="5">
        <v>779105</v>
      </c>
      <c r="AS67" s="5">
        <v>766177</v>
      </c>
      <c r="AT67" s="5">
        <v>792608</v>
      </c>
      <c r="AU67" s="5">
        <v>766953</v>
      </c>
    </row>
    <row r="68" spans="1:47" x14ac:dyDescent="0.25">
      <c r="A68" s="5" t="s">
        <v>796</v>
      </c>
      <c r="B68" s="5">
        <v>34498053.840000004</v>
      </c>
      <c r="C68" s="5">
        <v>37928502.240000002</v>
      </c>
      <c r="D68" s="5">
        <v>43854834.283</v>
      </c>
      <c r="E68" s="5">
        <v>49890418.950000003</v>
      </c>
      <c r="F68" s="5">
        <v>55450115.648999996</v>
      </c>
      <c r="G68" s="5">
        <v>59300949.329999998</v>
      </c>
      <c r="H68" s="5">
        <v>63734126.792999998</v>
      </c>
      <c r="I68" s="5">
        <v>65959371.726999998</v>
      </c>
      <c r="J68" s="5">
        <v>69405529.886000007</v>
      </c>
      <c r="K68" s="5"/>
      <c r="L68" s="5">
        <v>5537090.5779999997</v>
      </c>
      <c r="M68" s="5">
        <v>6849096.1960000005</v>
      </c>
      <c r="N68" s="5">
        <v>7991019.5999999996</v>
      </c>
      <c r="O68" s="5">
        <v>9013211.3399999999</v>
      </c>
      <c r="P68" s="5">
        <v>10153311.526000001</v>
      </c>
      <c r="Q68" s="5">
        <v>10665765.321</v>
      </c>
      <c r="R68" s="5">
        <v>11242600.294</v>
      </c>
      <c r="S68" s="5">
        <v>11361657.870999999</v>
      </c>
      <c r="T68" s="5">
        <v>11086652.795</v>
      </c>
      <c r="U68" s="5">
        <v>6773869.4119999995</v>
      </c>
      <c r="V68" s="5">
        <v>7574286.807</v>
      </c>
      <c r="W68" s="5">
        <v>8742664.4210000001</v>
      </c>
      <c r="X68" s="5">
        <v>10116538.745999999</v>
      </c>
      <c r="Y68" s="5">
        <v>10572652.521</v>
      </c>
      <c r="Z68" s="5">
        <v>11315883.153000001</v>
      </c>
      <c r="AA68" s="5">
        <v>12058498.369000001</v>
      </c>
      <c r="AB68" s="5">
        <v>13744954.172</v>
      </c>
      <c r="AC68" s="5">
        <v>15621429.657</v>
      </c>
      <c r="AD68" s="5">
        <v>22187093.850000001</v>
      </c>
      <c r="AE68" s="5">
        <v>23505119.237</v>
      </c>
      <c r="AF68" s="5">
        <v>27121150.261999998</v>
      </c>
      <c r="AG68" s="5">
        <v>30760668.864</v>
      </c>
      <c r="AH68" s="5">
        <v>34724151.603</v>
      </c>
      <c r="AI68" s="5">
        <v>37319300.855999999</v>
      </c>
      <c r="AJ68" s="5">
        <v>40433028.130000003</v>
      </c>
      <c r="AK68" s="5">
        <v>40852759.685000002</v>
      </c>
      <c r="AL68" s="5">
        <v>42697447.432999998</v>
      </c>
      <c r="AM68" s="5" t="s">
        <v>63</v>
      </c>
      <c r="AN68" s="5" t="s">
        <v>63</v>
      </c>
      <c r="AO68" s="5" t="s">
        <v>63</v>
      </c>
      <c r="AP68" s="5" t="s">
        <v>63</v>
      </c>
      <c r="AQ68" s="5" t="s">
        <v>63</v>
      </c>
      <c r="AR68" s="5" t="s">
        <v>63</v>
      </c>
      <c r="AS68" s="5" t="s">
        <v>63</v>
      </c>
      <c r="AT68" s="5" t="s">
        <v>63</v>
      </c>
      <c r="AU68" s="5" t="s">
        <v>63</v>
      </c>
    </row>
    <row r="69" spans="1:47" x14ac:dyDescent="0.25">
      <c r="A69" s="5" t="s">
        <v>193</v>
      </c>
      <c r="B69" s="5">
        <v>141.57599999999999</v>
      </c>
      <c r="C69" s="5">
        <v>85.23</v>
      </c>
      <c r="D69" s="5">
        <v>109.56100000000001</v>
      </c>
      <c r="E69" s="5">
        <v>141.434</v>
      </c>
      <c r="F69" s="5">
        <v>145.374</v>
      </c>
      <c r="G69" s="5">
        <v>139.5</v>
      </c>
      <c r="H69" s="5">
        <v>162.80000000000001</v>
      </c>
      <c r="I69" s="5">
        <v>152.19999999999999</v>
      </c>
      <c r="J69" s="5">
        <v>110.4</v>
      </c>
      <c r="K69" s="5"/>
      <c r="L69" s="5">
        <v>45.817</v>
      </c>
      <c r="M69" s="5">
        <v>23.762</v>
      </c>
      <c r="N69" s="5">
        <v>34.433999999999997</v>
      </c>
      <c r="O69" s="5">
        <v>41.548000000000002</v>
      </c>
      <c r="P69" s="5">
        <v>47.01</v>
      </c>
      <c r="Q69" s="5">
        <v>34</v>
      </c>
      <c r="R69" s="5">
        <v>47.9</v>
      </c>
      <c r="S69" s="5">
        <v>52.5</v>
      </c>
      <c r="T69" s="5" t="s">
        <v>63</v>
      </c>
      <c r="U69" s="5">
        <v>59.192</v>
      </c>
      <c r="V69" s="5">
        <v>39.840000000000003</v>
      </c>
      <c r="W69" s="5">
        <v>40.125</v>
      </c>
      <c r="X69" s="5">
        <v>70.147999999999996</v>
      </c>
      <c r="Y69" s="5">
        <v>75.069999999999993</v>
      </c>
      <c r="Z69" s="5">
        <v>78.8</v>
      </c>
      <c r="AA69" s="5">
        <v>71</v>
      </c>
      <c r="AB69" s="5">
        <v>67.2</v>
      </c>
      <c r="AC69" s="5" t="s">
        <v>63</v>
      </c>
      <c r="AD69" s="5">
        <v>36.567999999999998</v>
      </c>
      <c r="AE69" s="5">
        <v>21.628</v>
      </c>
      <c r="AF69" s="5">
        <v>35.003</v>
      </c>
      <c r="AG69" s="5">
        <v>29.738</v>
      </c>
      <c r="AH69" s="5">
        <v>23.29</v>
      </c>
      <c r="AI69" s="5">
        <v>26.7</v>
      </c>
      <c r="AJ69" s="5">
        <v>43.9</v>
      </c>
      <c r="AK69" s="5">
        <v>32.5</v>
      </c>
      <c r="AL69" s="5" t="s">
        <v>63</v>
      </c>
      <c r="AM69" s="5" t="s">
        <v>63</v>
      </c>
      <c r="AN69" s="5" t="s">
        <v>63</v>
      </c>
      <c r="AO69" s="5" t="s">
        <v>63</v>
      </c>
      <c r="AP69" s="5" t="s">
        <v>63</v>
      </c>
      <c r="AQ69" s="5" t="s">
        <v>63</v>
      </c>
      <c r="AR69" s="5" t="s">
        <v>63</v>
      </c>
      <c r="AS69" s="5" t="s">
        <v>63</v>
      </c>
      <c r="AT69" s="5" t="s">
        <v>63</v>
      </c>
      <c r="AU69" s="5" t="s">
        <v>63</v>
      </c>
    </row>
    <row r="70" spans="1:47" x14ac:dyDescent="0.25">
      <c r="A70" s="5" t="s">
        <v>121</v>
      </c>
      <c r="B70" s="5" t="s">
        <v>63</v>
      </c>
      <c r="C70" s="5">
        <v>620.28</v>
      </c>
      <c r="D70" s="5" t="s">
        <v>63</v>
      </c>
      <c r="E70" s="5">
        <v>631.4</v>
      </c>
      <c r="F70" s="5">
        <v>561.40300000000002</v>
      </c>
      <c r="G70" s="5">
        <v>605.73099999999999</v>
      </c>
      <c r="H70" s="5">
        <v>629.79999999999995</v>
      </c>
      <c r="I70" s="5">
        <v>662.3</v>
      </c>
      <c r="J70" s="5">
        <v>659.2</v>
      </c>
      <c r="K70" s="5"/>
      <c r="L70" s="5" t="s">
        <v>63</v>
      </c>
      <c r="M70" s="5" t="s">
        <v>63</v>
      </c>
      <c r="N70" s="5" t="s">
        <v>63</v>
      </c>
      <c r="O70" s="5" t="s">
        <v>63</v>
      </c>
      <c r="P70" s="5" t="s">
        <v>63</v>
      </c>
      <c r="Q70" s="5" t="s">
        <v>63</v>
      </c>
      <c r="R70" s="5" t="s">
        <v>63</v>
      </c>
      <c r="S70" s="5">
        <v>252.1</v>
      </c>
      <c r="T70" s="5" t="s">
        <v>63</v>
      </c>
      <c r="U70" s="5" t="s">
        <v>63</v>
      </c>
      <c r="V70" s="5" t="s">
        <v>63</v>
      </c>
      <c r="W70" s="5" t="s">
        <v>63</v>
      </c>
      <c r="X70" s="5" t="s">
        <v>63</v>
      </c>
      <c r="Y70" s="5" t="s">
        <v>63</v>
      </c>
      <c r="Z70" s="5" t="s">
        <v>63</v>
      </c>
      <c r="AA70" s="5" t="s">
        <v>63</v>
      </c>
      <c r="AB70" s="5">
        <v>309.60000000000002</v>
      </c>
      <c r="AC70" s="5" t="s">
        <v>63</v>
      </c>
      <c r="AD70" s="5" t="s">
        <v>63</v>
      </c>
      <c r="AE70" s="5" t="s">
        <v>63</v>
      </c>
      <c r="AF70" s="5" t="s">
        <v>63</v>
      </c>
      <c r="AG70" s="5" t="s">
        <v>63</v>
      </c>
      <c r="AH70" s="5" t="s">
        <v>63</v>
      </c>
      <c r="AI70" s="5" t="s">
        <v>63</v>
      </c>
      <c r="AJ70" s="5" t="s">
        <v>63</v>
      </c>
      <c r="AK70" s="5">
        <v>101</v>
      </c>
      <c r="AL70" s="5" t="s">
        <v>63</v>
      </c>
      <c r="AM70" s="5" t="s">
        <v>63</v>
      </c>
      <c r="AN70" s="5" t="s">
        <v>63</v>
      </c>
      <c r="AO70" s="5" t="s">
        <v>63</v>
      </c>
      <c r="AP70" s="5" t="s">
        <v>63</v>
      </c>
      <c r="AQ70" s="5" t="s">
        <v>63</v>
      </c>
      <c r="AR70" s="5" t="s">
        <v>63</v>
      </c>
      <c r="AS70" s="5" t="s">
        <v>63</v>
      </c>
      <c r="AT70" s="5" t="s">
        <v>63</v>
      </c>
      <c r="AU70" s="5" t="s">
        <v>63</v>
      </c>
    </row>
    <row r="71" spans="1:47" x14ac:dyDescent="0.25">
      <c r="A71" s="5" t="s">
        <v>158</v>
      </c>
      <c r="B71" s="5">
        <v>58153.508000000002</v>
      </c>
      <c r="C71" s="5">
        <v>62853.739000000001</v>
      </c>
      <c r="D71" s="5">
        <v>71242.020999999993</v>
      </c>
      <c r="E71" s="5">
        <v>75005.873000000007</v>
      </c>
      <c r="F71" s="5">
        <v>77007.400999999998</v>
      </c>
      <c r="G71" s="5">
        <v>81150.122000000003</v>
      </c>
      <c r="H71" s="5">
        <v>92675.320999999996</v>
      </c>
      <c r="I71" s="5">
        <v>97166.207999999999</v>
      </c>
      <c r="J71" s="5">
        <v>97785.297999999995</v>
      </c>
      <c r="K71" s="5"/>
      <c r="L71" s="5" t="s">
        <v>63</v>
      </c>
      <c r="M71" s="5">
        <v>16118.94</v>
      </c>
      <c r="N71" s="5">
        <v>21081.232</v>
      </c>
      <c r="O71" s="5">
        <v>22678.718000000001</v>
      </c>
      <c r="P71" s="5">
        <v>22426.887999999999</v>
      </c>
      <c r="Q71" s="5">
        <v>22833.782999999999</v>
      </c>
      <c r="R71" s="5">
        <v>26476.885999999999</v>
      </c>
      <c r="S71" s="5">
        <v>27680.504000000001</v>
      </c>
      <c r="T71" s="5">
        <v>27542.382000000001</v>
      </c>
      <c r="U71" s="5" t="s">
        <v>63</v>
      </c>
      <c r="V71" s="5">
        <v>19843.824000000001</v>
      </c>
      <c r="W71" s="5">
        <v>19663.225999999999</v>
      </c>
      <c r="X71" s="5">
        <v>20400.322</v>
      </c>
      <c r="Y71" s="5">
        <v>22397.282999999999</v>
      </c>
      <c r="Z71" s="5">
        <v>24360.237000000001</v>
      </c>
      <c r="AA71" s="5">
        <v>28083.793000000001</v>
      </c>
      <c r="AB71" s="5">
        <v>29429.165000000001</v>
      </c>
      <c r="AC71" s="5">
        <v>29471.120999999999</v>
      </c>
      <c r="AD71" s="5" t="s">
        <v>63</v>
      </c>
      <c r="AE71" s="5">
        <v>26890.974999999999</v>
      </c>
      <c r="AF71" s="5">
        <v>30497.563999999998</v>
      </c>
      <c r="AG71" s="5">
        <v>31926.832999999999</v>
      </c>
      <c r="AH71" s="5">
        <v>32183.23</v>
      </c>
      <c r="AI71" s="5">
        <v>33956.103000000003</v>
      </c>
      <c r="AJ71" s="5">
        <v>38114.641000000003</v>
      </c>
      <c r="AK71" s="5">
        <v>40056.538999999997</v>
      </c>
      <c r="AL71" s="5">
        <v>40771.796000000002</v>
      </c>
      <c r="AM71" s="5" t="s">
        <v>63</v>
      </c>
      <c r="AN71" s="5" t="s">
        <v>63</v>
      </c>
      <c r="AO71" s="5" t="s">
        <v>63</v>
      </c>
      <c r="AP71" s="5" t="s">
        <v>63</v>
      </c>
      <c r="AQ71" s="5" t="s">
        <v>63</v>
      </c>
      <c r="AR71" s="5" t="s">
        <v>63</v>
      </c>
      <c r="AS71" s="5" t="s">
        <v>63</v>
      </c>
      <c r="AT71" s="5" t="s">
        <v>63</v>
      </c>
      <c r="AU71" s="5" t="s">
        <v>63</v>
      </c>
    </row>
    <row r="72" spans="1:47" x14ac:dyDescent="0.25">
      <c r="A72" s="5" t="s">
        <v>22366</v>
      </c>
      <c r="B72" s="5" t="s">
        <v>63</v>
      </c>
      <c r="C72" s="5" t="s">
        <v>63</v>
      </c>
      <c r="D72" s="5" t="s">
        <v>63</v>
      </c>
      <c r="E72" s="5">
        <v>12235.3</v>
      </c>
      <c r="F72" s="5">
        <v>12512.616</v>
      </c>
      <c r="G72" s="5">
        <v>12746.047</v>
      </c>
      <c r="H72" s="5">
        <v>13267.86</v>
      </c>
      <c r="I72" s="5">
        <v>13695.79</v>
      </c>
      <c r="J72" s="5">
        <v>14281</v>
      </c>
      <c r="K72" s="5"/>
      <c r="L72" s="5" t="s">
        <v>63</v>
      </c>
      <c r="M72" s="5" t="s">
        <v>63</v>
      </c>
      <c r="N72" s="5" t="s">
        <v>63</v>
      </c>
      <c r="O72" s="5">
        <v>3634.8440000000001</v>
      </c>
      <c r="P72" s="5">
        <v>3478.1669999999999</v>
      </c>
      <c r="Q72" s="5">
        <v>3604.0949999999998</v>
      </c>
      <c r="R72" s="5">
        <v>3639.8719999999998</v>
      </c>
      <c r="S72" s="5">
        <v>3697.67</v>
      </c>
      <c r="T72" s="5" t="s">
        <v>63</v>
      </c>
      <c r="U72" s="5" t="s">
        <v>63</v>
      </c>
      <c r="V72" s="5" t="s">
        <v>63</v>
      </c>
      <c r="W72" s="5" t="s">
        <v>63</v>
      </c>
      <c r="X72" s="5">
        <v>4927.8190000000004</v>
      </c>
      <c r="Y72" s="5">
        <v>5423.009</v>
      </c>
      <c r="Z72" s="5">
        <v>5849.4489999999996</v>
      </c>
      <c r="AA72" s="5">
        <v>6129.3190000000004</v>
      </c>
      <c r="AB72" s="5">
        <v>6114.42</v>
      </c>
      <c r="AC72" s="5" t="s">
        <v>63</v>
      </c>
      <c r="AD72" s="5" t="s">
        <v>63</v>
      </c>
      <c r="AE72" s="5" t="s">
        <v>63</v>
      </c>
      <c r="AF72" s="5" t="s">
        <v>63</v>
      </c>
      <c r="AG72" s="5">
        <v>3672.6370000000002</v>
      </c>
      <c r="AH72" s="5">
        <v>3611.44</v>
      </c>
      <c r="AI72" s="5">
        <v>3292.48</v>
      </c>
      <c r="AJ72" s="5">
        <v>3498.6689999999999</v>
      </c>
      <c r="AK72" s="5">
        <v>3883.7</v>
      </c>
      <c r="AL72" s="5" t="s">
        <v>63</v>
      </c>
      <c r="AM72" s="5" t="s">
        <v>63</v>
      </c>
      <c r="AN72" s="5" t="s">
        <v>63</v>
      </c>
      <c r="AO72" s="5" t="s">
        <v>63</v>
      </c>
      <c r="AP72" s="5" t="s">
        <v>63</v>
      </c>
      <c r="AQ72" s="5" t="s">
        <v>63</v>
      </c>
      <c r="AR72" s="5" t="s">
        <v>63</v>
      </c>
      <c r="AS72" s="5" t="s">
        <v>63</v>
      </c>
      <c r="AT72" s="5" t="s">
        <v>63</v>
      </c>
      <c r="AU72" s="5" t="s">
        <v>63</v>
      </c>
    </row>
    <row r="73" spans="1:47" x14ac:dyDescent="0.25">
      <c r="A73" s="5" t="s">
        <v>159</v>
      </c>
      <c r="B73" s="5" t="s">
        <v>63</v>
      </c>
      <c r="C73" s="5">
        <v>2433</v>
      </c>
      <c r="D73" s="5" t="s">
        <v>63</v>
      </c>
      <c r="E73" s="5">
        <v>2625</v>
      </c>
      <c r="F73" s="5" t="s">
        <v>63</v>
      </c>
      <c r="G73" s="5">
        <v>2685</v>
      </c>
      <c r="H73" s="5" t="s">
        <v>63</v>
      </c>
      <c r="I73" s="5">
        <v>3216</v>
      </c>
      <c r="J73" s="5" t="s">
        <v>63</v>
      </c>
      <c r="K73" s="5"/>
      <c r="L73" s="5" t="s">
        <v>63</v>
      </c>
      <c r="M73" s="5">
        <v>665</v>
      </c>
      <c r="N73" s="5" t="s">
        <v>63</v>
      </c>
      <c r="O73" s="5">
        <v>675</v>
      </c>
      <c r="P73" s="5" t="s">
        <v>63</v>
      </c>
      <c r="Q73" s="5">
        <v>676</v>
      </c>
      <c r="R73" s="5" t="s">
        <v>63</v>
      </c>
      <c r="S73" s="5">
        <v>773</v>
      </c>
      <c r="T73" s="5" t="s">
        <v>63</v>
      </c>
      <c r="U73" s="5" t="s">
        <v>63</v>
      </c>
      <c r="V73" s="5">
        <v>907</v>
      </c>
      <c r="W73" s="5" t="s">
        <v>63</v>
      </c>
      <c r="X73" s="5">
        <v>1080</v>
      </c>
      <c r="Y73" s="5" t="s">
        <v>63</v>
      </c>
      <c r="Z73" s="5">
        <v>1049</v>
      </c>
      <c r="AA73" s="5" t="s">
        <v>63</v>
      </c>
      <c r="AB73" s="5">
        <v>1351</v>
      </c>
      <c r="AC73" s="5" t="s">
        <v>63</v>
      </c>
      <c r="AD73" s="5" t="s">
        <v>63</v>
      </c>
      <c r="AE73" s="5">
        <v>861</v>
      </c>
      <c r="AF73" s="5" t="s">
        <v>63</v>
      </c>
      <c r="AG73" s="5">
        <v>871</v>
      </c>
      <c r="AH73" s="5" t="s">
        <v>63</v>
      </c>
      <c r="AI73" s="5">
        <v>960</v>
      </c>
      <c r="AJ73" s="5" t="s">
        <v>63</v>
      </c>
      <c r="AK73" s="5">
        <v>1092</v>
      </c>
      <c r="AL73" s="5" t="s">
        <v>63</v>
      </c>
      <c r="AM73" s="5" t="s">
        <v>63</v>
      </c>
      <c r="AN73" s="5" t="s">
        <v>63</v>
      </c>
      <c r="AO73" s="5" t="s">
        <v>63</v>
      </c>
      <c r="AP73" s="5" t="s">
        <v>63</v>
      </c>
      <c r="AQ73" s="5" t="s">
        <v>63</v>
      </c>
      <c r="AR73" s="5" t="s">
        <v>63</v>
      </c>
      <c r="AS73" s="5" t="s">
        <v>63</v>
      </c>
      <c r="AT73" s="5" t="s">
        <v>63</v>
      </c>
      <c r="AU73" s="5" t="s">
        <v>63</v>
      </c>
    </row>
    <row r="74" spans="1:47" x14ac:dyDescent="0.25">
      <c r="A74" s="5" t="s">
        <v>123</v>
      </c>
      <c r="B74" s="5">
        <v>40526.699999999997</v>
      </c>
      <c r="C74" s="5">
        <v>41884.5</v>
      </c>
      <c r="D74" s="5">
        <v>42759.1</v>
      </c>
      <c r="E74" s="5">
        <v>45440.4</v>
      </c>
      <c r="F74" s="5">
        <v>48043.5</v>
      </c>
      <c r="G74" s="5">
        <v>50748.2</v>
      </c>
      <c r="H74" s="5">
        <v>53866.9</v>
      </c>
      <c r="I74" s="5">
        <v>60209.2</v>
      </c>
      <c r="J74" s="5">
        <v>63344.800000000003</v>
      </c>
      <c r="K74" s="5"/>
      <c r="L74" s="5" t="s">
        <v>63</v>
      </c>
      <c r="M74" s="5" t="s">
        <v>63</v>
      </c>
      <c r="N74" s="5" t="s">
        <v>63</v>
      </c>
      <c r="O74" s="5" t="s">
        <v>63</v>
      </c>
      <c r="P74" s="5" t="s">
        <v>63</v>
      </c>
      <c r="Q74" s="5" t="s">
        <v>63</v>
      </c>
      <c r="R74" s="5" t="s">
        <v>63</v>
      </c>
      <c r="S74" s="5">
        <v>10396.4</v>
      </c>
      <c r="T74" s="5" t="s">
        <v>63</v>
      </c>
      <c r="U74" s="5" t="s">
        <v>63</v>
      </c>
      <c r="V74" s="5" t="s">
        <v>63</v>
      </c>
      <c r="W74" s="5" t="s">
        <v>63</v>
      </c>
      <c r="X74" s="5" t="s">
        <v>63</v>
      </c>
      <c r="Y74" s="5" t="s">
        <v>63</v>
      </c>
      <c r="Z74" s="5" t="s">
        <v>63</v>
      </c>
      <c r="AA74" s="5" t="s">
        <v>63</v>
      </c>
      <c r="AB74" s="5">
        <v>21366</v>
      </c>
      <c r="AC74" s="5" t="s">
        <v>63</v>
      </c>
      <c r="AD74" s="5" t="s">
        <v>63</v>
      </c>
      <c r="AE74" s="5" t="s">
        <v>63</v>
      </c>
      <c r="AF74" s="5" t="s">
        <v>63</v>
      </c>
      <c r="AG74" s="5" t="s">
        <v>63</v>
      </c>
      <c r="AH74" s="5" t="s">
        <v>63</v>
      </c>
      <c r="AI74" s="5" t="s">
        <v>63</v>
      </c>
      <c r="AJ74" s="5" t="s">
        <v>63</v>
      </c>
      <c r="AK74" s="5">
        <v>24324.5</v>
      </c>
      <c r="AL74" s="5" t="s">
        <v>63</v>
      </c>
      <c r="AM74" s="5" t="s">
        <v>63</v>
      </c>
      <c r="AN74" s="5" t="s">
        <v>63</v>
      </c>
      <c r="AO74" s="5" t="s">
        <v>63</v>
      </c>
      <c r="AP74" s="5" t="s">
        <v>63</v>
      </c>
      <c r="AQ74" s="5" t="s">
        <v>63</v>
      </c>
      <c r="AR74" s="5" t="s">
        <v>63</v>
      </c>
      <c r="AS74" s="5" t="s">
        <v>63</v>
      </c>
      <c r="AT74" s="5">
        <v>4122.3</v>
      </c>
      <c r="AU74" s="5" t="s">
        <v>63</v>
      </c>
    </row>
    <row r="75" spans="1:47" x14ac:dyDescent="0.25">
      <c r="A75" s="5" t="s">
        <v>124</v>
      </c>
      <c r="B75" s="5">
        <v>7706.2</v>
      </c>
      <c r="C75" s="5">
        <v>9069.9</v>
      </c>
      <c r="D75" s="5">
        <v>10416.200000000001</v>
      </c>
      <c r="E75" s="5">
        <v>11686.7</v>
      </c>
      <c r="F75" s="5">
        <v>14352.9</v>
      </c>
      <c r="G75" s="5">
        <v>14423.8</v>
      </c>
      <c r="H75" s="5">
        <v>16168.2</v>
      </c>
      <c r="I75" s="5">
        <v>18060.7</v>
      </c>
      <c r="J75" s="5" t="s">
        <v>63</v>
      </c>
      <c r="K75" s="5"/>
      <c r="L75" s="5">
        <v>2285.6999999999998</v>
      </c>
      <c r="M75" s="5">
        <v>2780.9</v>
      </c>
      <c r="N75" s="5">
        <v>3071.9</v>
      </c>
      <c r="O75" s="5">
        <v>3103.7</v>
      </c>
      <c r="P75" s="5">
        <v>3698.8</v>
      </c>
      <c r="Q75" s="5">
        <v>5042.7</v>
      </c>
      <c r="R75" s="5">
        <v>5420.4</v>
      </c>
      <c r="S75" s="5">
        <v>5758.5</v>
      </c>
      <c r="T75" s="5" t="s">
        <v>63</v>
      </c>
      <c r="U75" s="5">
        <v>1339</v>
      </c>
      <c r="V75" s="5">
        <v>1369.7</v>
      </c>
      <c r="W75" s="5">
        <v>1589.3</v>
      </c>
      <c r="X75" s="5">
        <v>2042.6</v>
      </c>
      <c r="Y75" s="5">
        <v>2117</v>
      </c>
      <c r="Z75" s="5">
        <v>2962.7</v>
      </c>
      <c r="AA75" s="5">
        <v>3191.7</v>
      </c>
      <c r="AB75" s="5">
        <v>3669.6</v>
      </c>
      <c r="AC75" s="5" t="s">
        <v>63</v>
      </c>
      <c r="AD75" s="5">
        <v>2355.1999999999998</v>
      </c>
      <c r="AE75" s="5">
        <v>3092.5</v>
      </c>
      <c r="AF75" s="5">
        <v>3081.6</v>
      </c>
      <c r="AG75" s="5">
        <v>3371.1</v>
      </c>
      <c r="AH75" s="5">
        <v>4262.6000000000004</v>
      </c>
      <c r="AI75" s="5">
        <v>6418.4</v>
      </c>
      <c r="AJ75" s="5">
        <v>7556.1</v>
      </c>
      <c r="AK75" s="5">
        <v>8632.6</v>
      </c>
      <c r="AL75" s="5" t="s">
        <v>63</v>
      </c>
      <c r="AM75" s="5">
        <v>1726.3</v>
      </c>
      <c r="AN75" s="5">
        <v>1826.9</v>
      </c>
      <c r="AO75" s="5">
        <v>2673.3</v>
      </c>
      <c r="AP75" s="5">
        <v>3169.3</v>
      </c>
      <c r="AQ75" s="5">
        <v>4274.3999999999996</v>
      </c>
      <c r="AR75" s="5">
        <v>0</v>
      </c>
      <c r="AS75" s="5">
        <v>0</v>
      </c>
      <c r="AT75" s="5" t="s">
        <v>63</v>
      </c>
      <c r="AU75" s="5" t="s">
        <v>63</v>
      </c>
    </row>
    <row r="76" spans="1:47" x14ac:dyDescent="0.25">
      <c r="A76" s="5" t="s">
        <v>37</v>
      </c>
      <c r="B76" s="5">
        <v>2585.0749999999998</v>
      </c>
      <c r="C76" s="5">
        <v>2771.6</v>
      </c>
      <c r="D76" s="5">
        <v>2757.5549999999998</v>
      </c>
      <c r="E76" s="5">
        <v>2566.4499999999998</v>
      </c>
      <c r="F76" s="5">
        <v>2320.1329999999998</v>
      </c>
      <c r="G76" s="5">
        <v>2258.471</v>
      </c>
      <c r="H76" s="5">
        <v>2232.2489999999998</v>
      </c>
      <c r="I76" s="5">
        <v>2234.37</v>
      </c>
      <c r="J76" s="5">
        <v>2347.6999999999998</v>
      </c>
      <c r="K76" s="5"/>
      <c r="L76" s="5">
        <v>509.75</v>
      </c>
      <c r="M76" s="5">
        <v>593.22299999999996</v>
      </c>
      <c r="N76" s="5">
        <v>623.29</v>
      </c>
      <c r="O76" s="5">
        <v>520.33199999999999</v>
      </c>
      <c r="P76" s="5">
        <v>486.59399999999999</v>
      </c>
      <c r="Q76" s="5">
        <v>514.01700000000005</v>
      </c>
      <c r="R76" s="5">
        <v>518.11900000000003</v>
      </c>
      <c r="S76" s="5">
        <v>516.50900000000001</v>
      </c>
      <c r="T76" s="5" t="s">
        <v>63</v>
      </c>
      <c r="U76" s="5">
        <v>898.53300000000002</v>
      </c>
      <c r="V76" s="5">
        <v>961.89499999999998</v>
      </c>
      <c r="W76" s="5">
        <v>972.77700000000004</v>
      </c>
      <c r="X76" s="5">
        <v>984.35299999999995</v>
      </c>
      <c r="Y76" s="5">
        <v>900.41600000000005</v>
      </c>
      <c r="Z76" s="5">
        <v>886.46199999999999</v>
      </c>
      <c r="AA76" s="5">
        <v>878.81700000000001</v>
      </c>
      <c r="AB76" s="5">
        <v>883.26199999999994</v>
      </c>
      <c r="AC76" s="5" t="s">
        <v>63</v>
      </c>
      <c r="AD76" s="5">
        <v>1176.7919999999999</v>
      </c>
      <c r="AE76" s="5">
        <v>1216.482</v>
      </c>
      <c r="AF76" s="5">
        <v>1161.4880000000001</v>
      </c>
      <c r="AG76" s="5">
        <v>1061.7650000000001</v>
      </c>
      <c r="AH76" s="5">
        <v>933.12300000000005</v>
      </c>
      <c r="AI76" s="5">
        <v>857.99199999999996</v>
      </c>
      <c r="AJ76" s="5">
        <v>835.31299999999999</v>
      </c>
      <c r="AK76" s="5">
        <v>834.59900000000005</v>
      </c>
      <c r="AL76" s="5" t="s">
        <v>63</v>
      </c>
      <c r="AM76" s="5" t="s">
        <v>63</v>
      </c>
      <c r="AN76" s="5" t="s">
        <v>63</v>
      </c>
      <c r="AO76" s="5" t="s">
        <v>63</v>
      </c>
      <c r="AP76" s="5" t="s">
        <v>63</v>
      </c>
      <c r="AQ76" s="5" t="s">
        <v>63</v>
      </c>
      <c r="AR76" s="5" t="s">
        <v>63</v>
      </c>
      <c r="AS76" s="5" t="s">
        <v>63</v>
      </c>
      <c r="AT76" s="5" t="s">
        <v>63</v>
      </c>
      <c r="AU76" s="5" t="s">
        <v>63</v>
      </c>
    </row>
    <row r="77" spans="1:47" x14ac:dyDescent="0.25">
      <c r="A77" s="5" t="s">
        <v>197</v>
      </c>
      <c r="B77" s="5">
        <v>316.459</v>
      </c>
      <c r="C77" s="5">
        <v>302.99400000000003</v>
      </c>
      <c r="D77" s="5">
        <v>416.36900000000003</v>
      </c>
      <c r="E77" s="5">
        <v>468.43900000000002</v>
      </c>
      <c r="F77" s="5">
        <v>585.22500000000002</v>
      </c>
      <c r="G77" s="5">
        <v>610.87599999999998</v>
      </c>
      <c r="H77" s="5">
        <v>669.63199999999995</v>
      </c>
      <c r="I77" s="5">
        <v>927.27200000000005</v>
      </c>
      <c r="J77" s="5">
        <v>640.83500000000004</v>
      </c>
      <c r="K77" s="5"/>
      <c r="L77" s="5">
        <v>138.46700000000001</v>
      </c>
      <c r="M77" s="5">
        <v>140.92400000000001</v>
      </c>
      <c r="N77" s="5">
        <v>192.673</v>
      </c>
      <c r="O77" s="5">
        <v>228.93100000000001</v>
      </c>
      <c r="P77" s="5">
        <v>277.04700000000003</v>
      </c>
      <c r="Q77" s="5">
        <v>269.32400000000001</v>
      </c>
      <c r="R77" s="5">
        <v>302.00200000000001</v>
      </c>
      <c r="S77" s="5">
        <v>396.721</v>
      </c>
      <c r="T77" s="5" t="s">
        <v>63</v>
      </c>
      <c r="U77" s="5">
        <v>86.677000000000007</v>
      </c>
      <c r="V77" s="5">
        <v>73.3</v>
      </c>
      <c r="W77" s="5">
        <v>98.572999999999993</v>
      </c>
      <c r="X77" s="5">
        <v>115.392</v>
      </c>
      <c r="Y77" s="5">
        <v>137.28200000000001</v>
      </c>
      <c r="Z77" s="5">
        <v>145.56299999999999</v>
      </c>
      <c r="AA77" s="5">
        <v>190.334</v>
      </c>
      <c r="AB77" s="5">
        <v>280.61</v>
      </c>
      <c r="AC77" s="5" t="s">
        <v>63</v>
      </c>
      <c r="AD77" s="5">
        <v>91.314999999999998</v>
      </c>
      <c r="AE77" s="5">
        <v>88.77</v>
      </c>
      <c r="AF77" s="5">
        <v>125.123</v>
      </c>
      <c r="AG77" s="5">
        <v>124.117</v>
      </c>
      <c r="AH77" s="5">
        <v>170.89699999999999</v>
      </c>
      <c r="AI77" s="5">
        <v>195.989</v>
      </c>
      <c r="AJ77" s="5">
        <v>177.29599999999999</v>
      </c>
      <c r="AK77" s="5">
        <v>249.94200000000001</v>
      </c>
      <c r="AL77" s="5" t="s">
        <v>63</v>
      </c>
      <c r="AM77" s="5" t="s">
        <v>63</v>
      </c>
      <c r="AN77" s="5" t="s">
        <v>63</v>
      </c>
      <c r="AO77" s="5" t="s">
        <v>63</v>
      </c>
      <c r="AP77" s="5" t="s">
        <v>63</v>
      </c>
      <c r="AQ77" s="5" t="s">
        <v>63</v>
      </c>
      <c r="AR77" s="5" t="s">
        <v>63</v>
      </c>
      <c r="AS77" s="5" t="s">
        <v>63</v>
      </c>
      <c r="AT77" s="5" t="s">
        <v>63</v>
      </c>
      <c r="AU77" s="5" t="s">
        <v>63</v>
      </c>
    </row>
    <row r="78" spans="1:47" x14ac:dyDescent="0.25">
      <c r="A78" s="5" t="s">
        <v>128</v>
      </c>
      <c r="B78" s="5">
        <v>616.94899999999996</v>
      </c>
      <c r="C78" s="5">
        <v>656.88199999999995</v>
      </c>
      <c r="D78" s="5">
        <v>745.94200000000001</v>
      </c>
      <c r="E78" s="5">
        <v>894.21299999999997</v>
      </c>
      <c r="F78" s="5">
        <v>928.30600000000004</v>
      </c>
      <c r="G78" s="5">
        <v>935.00599999999997</v>
      </c>
      <c r="H78" s="5">
        <v>890.23199999999997</v>
      </c>
      <c r="I78" s="5">
        <v>853.06700000000001</v>
      </c>
      <c r="J78" s="5">
        <v>809.18</v>
      </c>
      <c r="K78" s="5"/>
      <c r="L78" s="5">
        <v>74.02</v>
      </c>
      <c r="M78" s="5">
        <v>91.293000000000006</v>
      </c>
      <c r="N78" s="5">
        <v>98.331999999999994</v>
      </c>
      <c r="O78" s="5">
        <v>117.018</v>
      </c>
      <c r="P78" s="5">
        <v>123.44</v>
      </c>
      <c r="Q78" s="5">
        <v>127.196</v>
      </c>
      <c r="R78" s="5">
        <v>160.672</v>
      </c>
      <c r="S78" s="5">
        <v>150.71799999999999</v>
      </c>
      <c r="T78" s="5" t="s">
        <v>63</v>
      </c>
      <c r="U78" s="5">
        <v>428.613</v>
      </c>
      <c r="V78" s="5">
        <v>427.00200000000001</v>
      </c>
      <c r="W78" s="5">
        <v>483.83800000000002</v>
      </c>
      <c r="X78" s="5">
        <v>569.70600000000002</v>
      </c>
      <c r="Y78" s="5">
        <v>553.76499999999999</v>
      </c>
      <c r="Z78" s="5">
        <v>475.53</v>
      </c>
      <c r="AA78" s="5">
        <v>505.41699999999997</v>
      </c>
      <c r="AB78" s="5">
        <v>497.26299999999998</v>
      </c>
      <c r="AC78" s="5" t="s">
        <v>63</v>
      </c>
      <c r="AD78" s="5">
        <v>114.31699999999999</v>
      </c>
      <c r="AE78" s="5">
        <v>138.58699999999999</v>
      </c>
      <c r="AF78" s="5">
        <v>163.77199999999999</v>
      </c>
      <c r="AG78" s="5">
        <v>207.489</v>
      </c>
      <c r="AH78" s="5">
        <v>251.101</v>
      </c>
      <c r="AI78" s="5">
        <v>332.279</v>
      </c>
      <c r="AJ78" s="5">
        <v>224.142</v>
      </c>
      <c r="AK78" s="5">
        <v>205.08699999999999</v>
      </c>
      <c r="AL78" s="5" t="s">
        <v>63</v>
      </c>
      <c r="AM78" s="5">
        <v>0</v>
      </c>
      <c r="AN78" s="5">
        <v>0</v>
      </c>
      <c r="AO78" s="5">
        <v>0</v>
      </c>
      <c r="AP78" s="5">
        <v>0</v>
      </c>
      <c r="AQ78" s="5">
        <v>0</v>
      </c>
      <c r="AR78" s="5">
        <v>0</v>
      </c>
      <c r="AS78" s="5">
        <v>0</v>
      </c>
      <c r="AT78" s="5" t="s">
        <v>63</v>
      </c>
      <c r="AU78" s="5" t="s">
        <v>63</v>
      </c>
    </row>
    <row r="79" spans="1:47" x14ac:dyDescent="0.25">
      <c r="A79" s="5" t="s">
        <v>129</v>
      </c>
      <c r="B79" s="5" t="s">
        <v>63</v>
      </c>
      <c r="C79" s="5" t="s">
        <v>63</v>
      </c>
      <c r="D79" s="5" t="s">
        <v>63</v>
      </c>
      <c r="E79" s="5" t="s">
        <v>63</v>
      </c>
      <c r="F79" s="5" t="s">
        <v>63</v>
      </c>
      <c r="G79" s="5">
        <v>13011.798000000001</v>
      </c>
      <c r="H79" s="5">
        <v>12820.755999999999</v>
      </c>
      <c r="I79" s="5">
        <v>13171.807000000001</v>
      </c>
      <c r="J79" s="5">
        <v>13260</v>
      </c>
      <c r="K79" s="5"/>
      <c r="L79" s="5" t="s">
        <v>63</v>
      </c>
      <c r="M79" s="5" t="s">
        <v>63</v>
      </c>
      <c r="N79" s="5" t="s">
        <v>63</v>
      </c>
      <c r="O79" s="5" t="s">
        <v>63</v>
      </c>
      <c r="P79" s="5" t="s">
        <v>63</v>
      </c>
      <c r="Q79" s="5">
        <v>2993.9940000000001</v>
      </c>
      <c r="R79" s="5">
        <v>2911.7069999999999</v>
      </c>
      <c r="S79" s="5">
        <v>2902.7220000000002</v>
      </c>
      <c r="T79" s="5">
        <v>2860.5749999999998</v>
      </c>
      <c r="U79" s="5" t="s">
        <v>63</v>
      </c>
      <c r="V79" s="5" t="s">
        <v>63</v>
      </c>
      <c r="W79" s="5" t="s">
        <v>63</v>
      </c>
      <c r="X79" s="5" t="s">
        <v>63</v>
      </c>
      <c r="Y79" s="5" t="s">
        <v>63</v>
      </c>
      <c r="Z79" s="5">
        <v>5341.1220000000003</v>
      </c>
      <c r="AA79" s="5">
        <v>5185.99</v>
      </c>
      <c r="AB79" s="5">
        <v>5386.38</v>
      </c>
      <c r="AC79" s="5">
        <v>5455.357</v>
      </c>
      <c r="AD79" s="5" t="s">
        <v>63</v>
      </c>
      <c r="AE79" s="5" t="s">
        <v>63</v>
      </c>
      <c r="AF79" s="5" t="s">
        <v>63</v>
      </c>
      <c r="AG79" s="5" t="s">
        <v>63</v>
      </c>
      <c r="AH79" s="5" t="s">
        <v>63</v>
      </c>
      <c r="AI79" s="5">
        <v>4676.683</v>
      </c>
      <c r="AJ79" s="5">
        <v>4723.0600000000004</v>
      </c>
      <c r="AK79" s="5">
        <v>4882.7060000000001</v>
      </c>
      <c r="AL79" s="5">
        <v>4943.8370000000004</v>
      </c>
      <c r="AM79" s="5" t="s">
        <v>63</v>
      </c>
      <c r="AN79" s="5" t="s">
        <v>63</v>
      </c>
      <c r="AO79" s="5" t="s">
        <v>63</v>
      </c>
      <c r="AP79" s="5" t="s">
        <v>63</v>
      </c>
      <c r="AQ79" s="5" t="s">
        <v>63</v>
      </c>
      <c r="AR79" s="5" t="s">
        <v>63</v>
      </c>
      <c r="AS79" s="5" t="s">
        <v>63</v>
      </c>
      <c r="AT79" s="5" t="s">
        <v>63</v>
      </c>
      <c r="AU79" s="5" t="s">
        <v>63</v>
      </c>
    </row>
    <row r="80" spans="1:47" x14ac:dyDescent="0.25">
      <c r="A80" s="5" t="s">
        <v>130</v>
      </c>
      <c r="B80" s="5" t="s">
        <v>63</v>
      </c>
      <c r="C80" s="5" t="s">
        <v>63</v>
      </c>
      <c r="D80" s="5" t="s">
        <v>63</v>
      </c>
      <c r="E80" s="5" t="s">
        <v>63</v>
      </c>
      <c r="F80" s="5" t="s">
        <v>63</v>
      </c>
      <c r="G80" s="5">
        <v>124635</v>
      </c>
      <c r="H80" s="5" t="s">
        <v>63</v>
      </c>
      <c r="I80" s="5">
        <v>137146</v>
      </c>
      <c r="J80" s="5">
        <v>143372</v>
      </c>
      <c r="K80" s="5"/>
      <c r="L80" s="5" t="s">
        <v>63</v>
      </c>
      <c r="M80" s="5" t="s">
        <v>63</v>
      </c>
      <c r="N80" s="5" t="s">
        <v>63</v>
      </c>
      <c r="O80" s="5" t="s">
        <v>63</v>
      </c>
      <c r="P80" s="5" t="s">
        <v>63</v>
      </c>
      <c r="Q80" s="5" t="s">
        <v>63</v>
      </c>
      <c r="R80" s="5" t="s">
        <v>63</v>
      </c>
      <c r="S80" s="5" t="s">
        <v>63</v>
      </c>
      <c r="T80" s="5" t="s">
        <v>63</v>
      </c>
      <c r="U80" s="5" t="s">
        <v>63</v>
      </c>
      <c r="V80" s="5" t="s">
        <v>63</v>
      </c>
      <c r="W80" s="5" t="s">
        <v>63</v>
      </c>
      <c r="X80" s="5" t="s">
        <v>63</v>
      </c>
      <c r="Y80" s="5" t="s">
        <v>63</v>
      </c>
      <c r="Z80" s="5" t="s">
        <v>63</v>
      </c>
      <c r="AA80" s="5" t="s">
        <v>63</v>
      </c>
      <c r="AB80" s="5" t="s">
        <v>63</v>
      </c>
      <c r="AC80" s="5" t="s">
        <v>63</v>
      </c>
      <c r="AD80" s="5" t="s">
        <v>63</v>
      </c>
      <c r="AE80" s="5" t="s">
        <v>63</v>
      </c>
      <c r="AF80" s="5" t="s">
        <v>63</v>
      </c>
      <c r="AG80" s="5" t="s">
        <v>63</v>
      </c>
      <c r="AH80" s="5" t="s">
        <v>63</v>
      </c>
      <c r="AI80" s="5" t="s">
        <v>63</v>
      </c>
      <c r="AJ80" s="5" t="s">
        <v>63</v>
      </c>
      <c r="AK80" s="5" t="s">
        <v>63</v>
      </c>
      <c r="AL80" s="5" t="s">
        <v>63</v>
      </c>
      <c r="AM80" s="5" t="s">
        <v>63</v>
      </c>
      <c r="AN80" s="5" t="s">
        <v>63</v>
      </c>
      <c r="AO80" s="5" t="s">
        <v>63</v>
      </c>
      <c r="AP80" s="5" t="s">
        <v>63</v>
      </c>
      <c r="AQ80" s="5" t="s">
        <v>63</v>
      </c>
      <c r="AR80" s="5" t="s">
        <v>63</v>
      </c>
      <c r="AS80" s="5" t="s">
        <v>63</v>
      </c>
      <c r="AT80" s="5" t="s">
        <v>63</v>
      </c>
      <c r="AU80" s="5" t="s">
        <v>63</v>
      </c>
    </row>
    <row r="81" spans="1:47" x14ac:dyDescent="0.25">
      <c r="A81" s="5" t="s">
        <v>131</v>
      </c>
      <c r="B81" s="5">
        <v>16300</v>
      </c>
      <c r="C81" s="5" t="s">
        <v>63</v>
      </c>
      <c r="D81" s="5" t="s">
        <v>63</v>
      </c>
      <c r="E81" s="5" t="s">
        <v>63</v>
      </c>
      <c r="F81" s="5">
        <v>19965.714</v>
      </c>
      <c r="G81" s="5" t="s">
        <v>63</v>
      </c>
      <c r="H81" s="5" t="s">
        <v>63</v>
      </c>
      <c r="I81" s="5">
        <v>22058.97</v>
      </c>
      <c r="J81" s="5" t="s">
        <v>63</v>
      </c>
      <c r="K81" s="5"/>
      <c r="L81" s="5">
        <v>4365</v>
      </c>
      <c r="M81" s="5" t="s">
        <v>63</v>
      </c>
      <c r="N81" s="5" t="s">
        <v>63</v>
      </c>
      <c r="O81" s="5" t="s">
        <v>63</v>
      </c>
      <c r="P81" s="5">
        <v>5865.4889999999996</v>
      </c>
      <c r="Q81" s="5" t="s">
        <v>63</v>
      </c>
      <c r="R81" s="5" t="s">
        <v>63</v>
      </c>
      <c r="S81" s="5">
        <v>8419.9840000000004</v>
      </c>
      <c r="T81" s="5" t="s">
        <v>63</v>
      </c>
      <c r="U81" s="5">
        <v>5200</v>
      </c>
      <c r="V81" s="5" t="s">
        <v>63</v>
      </c>
      <c r="W81" s="5" t="s">
        <v>63</v>
      </c>
      <c r="X81" s="5" t="s">
        <v>63</v>
      </c>
      <c r="Y81" s="5">
        <v>7946.1930000000002</v>
      </c>
      <c r="Z81" s="5" t="s">
        <v>63</v>
      </c>
      <c r="AA81" s="5" t="s">
        <v>63</v>
      </c>
      <c r="AB81" s="5">
        <v>6286.625</v>
      </c>
      <c r="AC81" s="5" t="s">
        <v>63</v>
      </c>
      <c r="AD81" s="5">
        <v>6735</v>
      </c>
      <c r="AE81" s="5" t="s">
        <v>63</v>
      </c>
      <c r="AF81" s="5" t="s">
        <v>63</v>
      </c>
      <c r="AG81" s="5" t="s">
        <v>63</v>
      </c>
      <c r="AH81" s="5">
        <v>6154.0320000000002</v>
      </c>
      <c r="AI81" s="5" t="s">
        <v>63</v>
      </c>
      <c r="AJ81" s="5" t="s">
        <v>63</v>
      </c>
      <c r="AK81" s="5">
        <v>7352.36</v>
      </c>
      <c r="AL81" s="5" t="s">
        <v>63</v>
      </c>
      <c r="AM81" s="5" t="s">
        <v>63</v>
      </c>
      <c r="AN81" s="5" t="s">
        <v>63</v>
      </c>
      <c r="AO81" s="5" t="s">
        <v>63</v>
      </c>
      <c r="AP81" s="5" t="s">
        <v>63</v>
      </c>
      <c r="AQ81" s="5" t="s">
        <v>63</v>
      </c>
      <c r="AR81" s="5" t="s">
        <v>63</v>
      </c>
      <c r="AS81" s="5" t="s">
        <v>63</v>
      </c>
      <c r="AT81" s="5" t="s">
        <v>63</v>
      </c>
      <c r="AU81" s="5" t="s">
        <v>63</v>
      </c>
    </row>
    <row r="82" spans="1:47" x14ac:dyDescent="0.25">
      <c r="A82" s="5" t="s">
        <v>132</v>
      </c>
      <c r="B82" s="5">
        <v>6893.0479999999998</v>
      </c>
      <c r="C82" s="5">
        <v>8087.4530000000004</v>
      </c>
      <c r="D82" s="5">
        <v>9267.59</v>
      </c>
      <c r="E82" s="5">
        <v>11154.15</v>
      </c>
      <c r="F82" s="5">
        <v>13062.263000000001</v>
      </c>
      <c r="G82" s="5">
        <v>14807.322</v>
      </c>
      <c r="H82" s="5">
        <v>17598.116999999998</v>
      </c>
      <c r="I82" s="5">
        <v>20615.248</v>
      </c>
      <c r="J82" s="5">
        <v>24641.252</v>
      </c>
      <c r="K82" s="5"/>
      <c r="L82" s="5" t="s">
        <v>63</v>
      </c>
      <c r="M82" s="5" t="s">
        <v>63</v>
      </c>
      <c r="N82" s="5" t="s">
        <v>63</v>
      </c>
      <c r="O82" s="5" t="s">
        <v>63</v>
      </c>
      <c r="P82" s="5" t="s">
        <v>63</v>
      </c>
      <c r="Q82" s="5" t="s">
        <v>63</v>
      </c>
      <c r="R82" s="5" t="s">
        <v>63</v>
      </c>
      <c r="S82" s="5" t="s">
        <v>63</v>
      </c>
      <c r="T82" s="5" t="s">
        <v>63</v>
      </c>
      <c r="U82" s="5" t="s">
        <v>63</v>
      </c>
      <c r="V82" s="5" t="s">
        <v>63</v>
      </c>
      <c r="W82" s="5" t="s">
        <v>63</v>
      </c>
      <c r="X82" s="5" t="s">
        <v>63</v>
      </c>
      <c r="Y82" s="5" t="s">
        <v>63</v>
      </c>
      <c r="Z82" s="5" t="s">
        <v>63</v>
      </c>
      <c r="AA82" s="5" t="s">
        <v>63</v>
      </c>
      <c r="AB82" s="5" t="s">
        <v>63</v>
      </c>
      <c r="AC82" s="5" t="s">
        <v>63</v>
      </c>
      <c r="AD82" s="5" t="s">
        <v>63</v>
      </c>
      <c r="AE82" s="5" t="s">
        <v>63</v>
      </c>
      <c r="AF82" s="5" t="s">
        <v>63</v>
      </c>
      <c r="AG82" s="5" t="s">
        <v>63</v>
      </c>
      <c r="AH82" s="5" t="s">
        <v>63</v>
      </c>
      <c r="AI82" s="5" t="s">
        <v>63</v>
      </c>
      <c r="AJ82" s="5" t="s">
        <v>63</v>
      </c>
      <c r="AK82" s="5" t="s">
        <v>63</v>
      </c>
      <c r="AL82" s="5" t="s">
        <v>63</v>
      </c>
      <c r="AM82" s="5" t="s">
        <v>63</v>
      </c>
      <c r="AN82" s="5" t="s">
        <v>63</v>
      </c>
      <c r="AO82" s="5" t="s">
        <v>63</v>
      </c>
      <c r="AP82" s="5" t="s">
        <v>63</v>
      </c>
      <c r="AQ82" s="5" t="s">
        <v>63</v>
      </c>
      <c r="AR82" s="5" t="s">
        <v>63</v>
      </c>
      <c r="AS82" s="5" t="s">
        <v>63</v>
      </c>
      <c r="AT82" s="5" t="s">
        <v>63</v>
      </c>
      <c r="AU82" s="5" t="s">
        <v>63</v>
      </c>
    </row>
    <row r="83" spans="1:47" x14ac:dyDescent="0.25">
      <c r="A83" s="5" t="s">
        <v>133</v>
      </c>
      <c r="B83" s="5">
        <v>25641.210999999999</v>
      </c>
      <c r="C83" s="5">
        <v>25863.599999999999</v>
      </c>
      <c r="D83" s="5">
        <v>26362</v>
      </c>
      <c r="E83" s="5">
        <v>27379.7</v>
      </c>
      <c r="F83" s="5">
        <v>27006</v>
      </c>
      <c r="G83" s="5">
        <v>28875.1</v>
      </c>
      <c r="H83" s="5">
        <v>30599.599999999999</v>
      </c>
      <c r="I83" s="5">
        <v>31626</v>
      </c>
      <c r="J83" s="5">
        <v>33150</v>
      </c>
      <c r="K83" s="5"/>
      <c r="L83" s="5">
        <v>4063.6</v>
      </c>
      <c r="M83" s="5">
        <v>4349</v>
      </c>
      <c r="N83" s="5">
        <v>4695.8999999999996</v>
      </c>
      <c r="O83" s="5">
        <v>4483.1000000000004</v>
      </c>
      <c r="P83" s="5">
        <v>4530.1000000000004</v>
      </c>
      <c r="Q83" s="5">
        <v>4856</v>
      </c>
      <c r="R83" s="5">
        <v>5174.3999999999996</v>
      </c>
      <c r="S83" s="5">
        <v>5267.7</v>
      </c>
      <c r="T83" s="5" t="s">
        <v>63</v>
      </c>
      <c r="U83" s="5">
        <v>11295.7</v>
      </c>
      <c r="V83" s="5">
        <v>11800.8</v>
      </c>
      <c r="W83" s="5">
        <v>12187.2</v>
      </c>
      <c r="X83" s="5">
        <v>12840.4</v>
      </c>
      <c r="Y83" s="5">
        <v>12347.9</v>
      </c>
      <c r="Z83" s="5">
        <v>13178.5</v>
      </c>
      <c r="AA83" s="5">
        <v>13257.9</v>
      </c>
      <c r="AB83" s="5">
        <v>14011.7</v>
      </c>
      <c r="AC83" s="5" t="s">
        <v>63</v>
      </c>
      <c r="AD83" s="5">
        <v>10281.9</v>
      </c>
      <c r="AE83" s="5">
        <v>9713.7999999999993</v>
      </c>
      <c r="AF83" s="5">
        <v>9479.1</v>
      </c>
      <c r="AG83" s="5">
        <v>10056.200000000001</v>
      </c>
      <c r="AH83" s="5">
        <v>10128</v>
      </c>
      <c r="AI83" s="5">
        <v>10840.6</v>
      </c>
      <c r="AJ83" s="5">
        <v>12167.3</v>
      </c>
      <c r="AK83" s="5">
        <v>12346.7</v>
      </c>
      <c r="AL83" s="5" t="s">
        <v>63</v>
      </c>
      <c r="AM83" s="5" t="s">
        <v>63</v>
      </c>
      <c r="AN83" s="5" t="s">
        <v>63</v>
      </c>
      <c r="AO83" s="5" t="s">
        <v>63</v>
      </c>
      <c r="AP83" s="5" t="s">
        <v>63</v>
      </c>
      <c r="AQ83" s="5" t="s">
        <v>63</v>
      </c>
      <c r="AR83" s="5" t="s">
        <v>63</v>
      </c>
      <c r="AS83" s="5" t="s">
        <v>63</v>
      </c>
      <c r="AT83" s="5" t="s">
        <v>63</v>
      </c>
      <c r="AU83" s="5" t="s">
        <v>63</v>
      </c>
    </row>
    <row r="84" spans="1:47" x14ac:dyDescent="0.25">
      <c r="A84" s="5" t="s">
        <v>134</v>
      </c>
      <c r="B84" s="5">
        <v>407238</v>
      </c>
      <c r="C84" s="5">
        <v>406405</v>
      </c>
      <c r="D84" s="5">
        <v>410093</v>
      </c>
      <c r="E84" s="5">
        <v>429792</v>
      </c>
      <c r="F84" s="5">
        <v>434348</v>
      </c>
      <c r="G84" s="5">
        <v>454821</v>
      </c>
      <c r="H84" s="5">
        <v>476460</v>
      </c>
      <c r="I84" s="5">
        <v>496585</v>
      </c>
      <c r="J84" s="5">
        <v>511089</v>
      </c>
      <c r="K84" s="5"/>
      <c r="L84" s="5">
        <v>72105</v>
      </c>
      <c r="M84" s="5">
        <v>73772</v>
      </c>
      <c r="N84" s="5">
        <v>75070</v>
      </c>
      <c r="O84" s="5">
        <v>74752</v>
      </c>
      <c r="P84" s="5">
        <v>73284</v>
      </c>
      <c r="Q84" s="5">
        <v>78485</v>
      </c>
      <c r="R84" s="5">
        <v>82061</v>
      </c>
      <c r="S84" s="5">
        <v>83462</v>
      </c>
      <c r="T84" s="5">
        <v>86319</v>
      </c>
      <c r="U84" s="5">
        <v>74793</v>
      </c>
      <c r="V84" s="5">
        <v>75755</v>
      </c>
      <c r="W84" s="5">
        <v>83232</v>
      </c>
      <c r="X84" s="5">
        <v>84011</v>
      </c>
      <c r="Y84" s="5">
        <v>87071</v>
      </c>
      <c r="Z84" s="5">
        <v>88336</v>
      </c>
      <c r="AA84" s="5">
        <v>91890</v>
      </c>
      <c r="AB84" s="5">
        <v>97150</v>
      </c>
      <c r="AC84" s="5">
        <v>100287</v>
      </c>
      <c r="AD84" s="5">
        <v>259713</v>
      </c>
      <c r="AE84" s="5">
        <v>255608</v>
      </c>
      <c r="AF84" s="5">
        <v>249895</v>
      </c>
      <c r="AG84" s="5">
        <v>270116</v>
      </c>
      <c r="AH84" s="5">
        <v>273264</v>
      </c>
      <c r="AI84" s="5">
        <v>287144</v>
      </c>
      <c r="AJ84" s="5">
        <v>301475</v>
      </c>
      <c r="AK84" s="5">
        <v>314532</v>
      </c>
      <c r="AL84" s="5">
        <v>323361</v>
      </c>
      <c r="AM84" s="5" t="s">
        <v>63</v>
      </c>
      <c r="AN84" s="5" t="s">
        <v>63</v>
      </c>
      <c r="AO84" s="5" t="s">
        <v>63</v>
      </c>
      <c r="AP84" s="5" t="s">
        <v>63</v>
      </c>
      <c r="AQ84" s="5">
        <v>730</v>
      </c>
      <c r="AR84" s="5">
        <v>857</v>
      </c>
      <c r="AS84" s="5">
        <v>1033</v>
      </c>
      <c r="AT84" s="5">
        <v>1441</v>
      </c>
      <c r="AU84" s="5">
        <v>1122</v>
      </c>
    </row>
    <row r="85" spans="1:47" x14ac:dyDescent="0.25">
      <c r="A85" s="5" t="s">
        <v>161</v>
      </c>
      <c r="B85" s="5">
        <v>5409.6</v>
      </c>
      <c r="C85" s="5">
        <v>7325.9949999999999</v>
      </c>
      <c r="D85" s="5">
        <v>9372.9390000000003</v>
      </c>
      <c r="E85" s="5">
        <v>12406.017</v>
      </c>
      <c r="F85" s="5">
        <v>16853.054</v>
      </c>
      <c r="G85" s="5">
        <v>20837.734</v>
      </c>
      <c r="H85" s="5">
        <v>27130.744999999999</v>
      </c>
      <c r="I85" s="5">
        <v>36831.089999999997</v>
      </c>
      <c r="J85" s="5">
        <v>43625.044999999998</v>
      </c>
      <c r="K85" s="5"/>
      <c r="L85" s="5">
        <v>1517.1</v>
      </c>
      <c r="M85" s="5" t="s">
        <v>63</v>
      </c>
      <c r="N85" s="5" t="s">
        <v>63</v>
      </c>
      <c r="O85" s="5" t="s">
        <v>63</v>
      </c>
      <c r="P85" s="5" t="s">
        <v>63</v>
      </c>
      <c r="Q85" s="5" t="s">
        <v>63</v>
      </c>
      <c r="R85" s="5" t="s">
        <v>63</v>
      </c>
      <c r="S85" s="5">
        <v>12578.541999999999</v>
      </c>
      <c r="T85" s="5">
        <v>12628.137000000001</v>
      </c>
      <c r="U85" s="5">
        <v>2390.3000000000002</v>
      </c>
      <c r="V85" s="5" t="s">
        <v>63</v>
      </c>
      <c r="W85" s="5" t="s">
        <v>63</v>
      </c>
      <c r="X85" s="5" t="s">
        <v>63</v>
      </c>
      <c r="Y85" s="5" t="s">
        <v>63</v>
      </c>
      <c r="Z85" s="5" t="s">
        <v>63</v>
      </c>
      <c r="AA85" s="5" t="s">
        <v>63</v>
      </c>
      <c r="AB85" s="5">
        <v>18212.385999999999</v>
      </c>
      <c r="AC85" s="5">
        <v>18470.307000000001</v>
      </c>
      <c r="AD85" s="5">
        <v>1502.2</v>
      </c>
      <c r="AE85" s="5" t="s">
        <v>63</v>
      </c>
      <c r="AF85" s="5" t="s">
        <v>63</v>
      </c>
      <c r="AG85" s="5" t="s">
        <v>63</v>
      </c>
      <c r="AH85" s="5" t="s">
        <v>63</v>
      </c>
      <c r="AI85" s="5" t="s">
        <v>63</v>
      </c>
      <c r="AJ85" s="5" t="s">
        <v>63</v>
      </c>
      <c r="AK85" s="5">
        <v>6040.1620000000003</v>
      </c>
      <c r="AL85" s="5">
        <v>12526.601000000001</v>
      </c>
      <c r="AM85" s="5" t="s">
        <v>63</v>
      </c>
      <c r="AN85" s="5" t="s">
        <v>63</v>
      </c>
      <c r="AO85" s="5" t="s">
        <v>63</v>
      </c>
      <c r="AP85" s="5" t="s">
        <v>63</v>
      </c>
      <c r="AQ85" s="5" t="s">
        <v>63</v>
      </c>
      <c r="AR85" s="5" t="s">
        <v>63</v>
      </c>
      <c r="AS85" s="5" t="s">
        <v>63</v>
      </c>
      <c r="AT85" s="5" t="s">
        <v>63</v>
      </c>
      <c r="AU85" s="5" t="s">
        <v>63</v>
      </c>
    </row>
    <row r="86" spans="1:47" x14ac:dyDescent="0.25">
      <c r="A86" s="5" t="s">
        <v>162</v>
      </c>
      <c r="B86" s="5">
        <v>461602.18</v>
      </c>
      <c r="C86" s="5">
        <v>580210.68000000005</v>
      </c>
      <c r="D86" s="5">
        <v>706257.7</v>
      </c>
      <c r="E86" s="5">
        <v>868700.93</v>
      </c>
      <c r="F86" s="5">
        <v>1029840.9</v>
      </c>
      <c r="G86" s="5">
        <v>1184659.7949999999</v>
      </c>
      <c r="H86" s="5">
        <v>1301562.9680000001</v>
      </c>
      <c r="I86" s="5">
        <v>1416988.4609999999</v>
      </c>
      <c r="J86" s="5">
        <v>1567674.841</v>
      </c>
      <c r="K86" s="5"/>
      <c r="L86" s="5">
        <v>22082.01</v>
      </c>
      <c r="M86" s="5">
        <v>27028.58</v>
      </c>
      <c r="N86" s="5">
        <v>32449.200000000001</v>
      </c>
      <c r="O86" s="5">
        <v>41181.43</v>
      </c>
      <c r="P86" s="5">
        <v>49880.66</v>
      </c>
      <c r="Q86" s="5">
        <v>55495.124000000003</v>
      </c>
      <c r="R86" s="5">
        <v>61354.285000000003</v>
      </c>
      <c r="S86" s="5">
        <v>71612.296000000002</v>
      </c>
      <c r="T86" s="5">
        <v>82289.192999999999</v>
      </c>
      <c r="U86" s="5">
        <v>57516.02</v>
      </c>
      <c r="V86" s="5">
        <v>73079.16</v>
      </c>
      <c r="W86" s="5">
        <v>89378.9</v>
      </c>
      <c r="X86" s="5">
        <v>102838.99</v>
      </c>
      <c r="Y86" s="5">
        <v>116197.21</v>
      </c>
      <c r="Z86" s="5">
        <v>126911.514</v>
      </c>
      <c r="AA86" s="5">
        <v>139852.826</v>
      </c>
      <c r="AB86" s="5">
        <v>152863.01800000001</v>
      </c>
      <c r="AC86" s="5">
        <v>161049.49299999999</v>
      </c>
      <c r="AD86" s="5">
        <v>382004.15</v>
      </c>
      <c r="AE86" s="5">
        <v>480102.94</v>
      </c>
      <c r="AF86" s="5">
        <v>584429.6</v>
      </c>
      <c r="AG86" s="5">
        <v>724680.51</v>
      </c>
      <c r="AH86" s="5">
        <v>863763.03</v>
      </c>
      <c r="AI86" s="5">
        <v>1002253.157</v>
      </c>
      <c r="AJ86" s="5">
        <v>1100355.8570000001</v>
      </c>
      <c r="AK86" s="5">
        <v>1192513.1429999999</v>
      </c>
      <c r="AL86" s="5">
        <v>1324336.155</v>
      </c>
      <c r="AM86" s="5" t="s">
        <v>63</v>
      </c>
      <c r="AN86" s="5" t="s">
        <v>63</v>
      </c>
      <c r="AO86" s="5" t="s">
        <v>63</v>
      </c>
      <c r="AP86" s="5" t="s">
        <v>63</v>
      </c>
      <c r="AQ86" s="5" t="s">
        <v>63</v>
      </c>
      <c r="AR86" s="5" t="s">
        <v>63</v>
      </c>
      <c r="AS86" s="5" t="s">
        <v>63</v>
      </c>
      <c r="AT86" s="5" t="s">
        <v>63</v>
      </c>
      <c r="AU86" s="5" t="s">
        <v>63</v>
      </c>
    </row>
    <row r="87" spans="1:47" x14ac:dyDescent="0.25">
      <c r="A87" s="5" t="s">
        <v>163</v>
      </c>
      <c r="B87" s="5">
        <v>2980.7</v>
      </c>
      <c r="C87" s="5">
        <v>2356.9070000000002</v>
      </c>
      <c r="D87" s="5">
        <v>2413.4670000000001</v>
      </c>
      <c r="E87" s="5">
        <v>2786.83</v>
      </c>
      <c r="F87" s="5">
        <v>2872.7280000000001</v>
      </c>
      <c r="G87" s="5">
        <v>2464.779</v>
      </c>
      <c r="H87" s="5">
        <v>2555.6619999999998</v>
      </c>
      <c r="I87" s="5">
        <v>3476.93</v>
      </c>
      <c r="J87" s="5">
        <v>3675.14</v>
      </c>
      <c r="K87" s="5"/>
      <c r="L87" s="5">
        <v>1475.222</v>
      </c>
      <c r="M87" s="5">
        <v>998.02</v>
      </c>
      <c r="N87" s="5">
        <v>1035.0050000000001</v>
      </c>
      <c r="O87" s="5">
        <v>1208.316</v>
      </c>
      <c r="P87" s="5">
        <v>1190.182</v>
      </c>
      <c r="Q87" s="5">
        <v>981.49599999999998</v>
      </c>
      <c r="R87" s="5">
        <v>901.68100000000004</v>
      </c>
      <c r="S87" s="5">
        <v>1041.3</v>
      </c>
      <c r="T87" s="5" t="s">
        <v>63</v>
      </c>
      <c r="U87" s="5">
        <v>1267.8019999999999</v>
      </c>
      <c r="V87" s="5">
        <v>1149.2380000000001</v>
      </c>
      <c r="W87" s="5">
        <v>1206.934</v>
      </c>
      <c r="X87" s="5">
        <v>1092.799</v>
      </c>
      <c r="Y87" s="5">
        <v>1188.046</v>
      </c>
      <c r="Z87" s="5">
        <v>998.19899999999996</v>
      </c>
      <c r="AA87" s="5">
        <v>1125.4459999999999</v>
      </c>
      <c r="AB87" s="5">
        <v>1739.53</v>
      </c>
      <c r="AC87" s="5" t="s">
        <v>63</v>
      </c>
      <c r="AD87" s="5">
        <v>237.65</v>
      </c>
      <c r="AE87" s="5">
        <v>209.649</v>
      </c>
      <c r="AF87" s="5">
        <v>171.53</v>
      </c>
      <c r="AG87" s="5">
        <v>485.71499999999997</v>
      </c>
      <c r="AH87" s="5">
        <v>494.5</v>
      </c>
      <c r="AI87" s="5">
        <v>485.084</v>
      </c>
      <c r="AJ87" s="5">
        <v>528.53499999999997</v>
      </c>
      <c r="AK87" s="5">
        <v>696.10299999999995</v>
      </c>
      <c r="AL87" s="5" t="s">
        <v>63</v>
      </c>
      <c r="AM87" s="5" t="s">
        <v>63</v>
      </c>
      <c r="AN87" s="5" t="s">
        <v>63</v>
      </c>
      <c r="AO87" s="5" t="s">
        <v>63</v>
      </c>
      <c r="AP87" s="5" t="s">
        <v>63</v>
      </c>
      <c r="AQ87" s="5" t="s">
        <v>63</v>
      </c>
      <c r="AR87" s="5" t="s">
        <v>63</v>
      </c>
      <c r="AS87" s="5" t="s">
        <v>63</v>
      </c>
      <c r="AT87" s="5" t="s">
        <v>63</v>
      </c>
      <c r="AU87" s="5" t="s">
        <v>63</v>
      </c>
    </row>
    <row r="88" spans="1:47" x14ac:dyDescent="0.25">
      <c r="A88" s="5" t="s">
        <v>164</v>
      </c>
      <c r="B88" s="5">
        <v>431073.2</v>
      </c>
      <c r="C88" s="5">
        <v>485834.3</v>
      </c>
      <c r="D88" s="5">
        <v>523377.2</v>
      </c>
      <c r="E88" s="5">
        <v>610426.69999999995</v>
      </c>
      <c r="F88" s="5">
        <v>699869.8</v>
      </c>
      <c r="G88" s="5">
        <v>749797.6</v>
      </c>
      <c r="H88" s="5">
        <v>847527</v>
      </c>
      <c r="I88" s="5">
        <v>914669.1</v>
      </c>
      <c r="J88" s="5">
        <v>943815.2</v>
      </c>
      <c r="K88" s="5"/>
      <c r="L88" s="5" t="s">
        <v>63</v>
      </c>
      <c r="M88" s="5" t="s">
        <v>63</v>
      </c>
      <c r="N88" s="5" t="s">
        <v>63</v>
      </c>
      <c r="O88" s="5" t="s">
        <v>63</v>
      </c>
      <c r="P88" s="5" t="s">
        <v>63</v>
      </c>
      <c r="Q88" s="5" t="s">
        <v>63</v>
      </c>
      <c r="R88" s="5" t="s">
        <v>63</v>
      </c>
      <c r="S88" s="5" t="s">
        <v>63</v>
      </c>
      <c r="T88" s="5">
        <v>132565.1</v>
      </c>
      <c r="U88" s="5" t="s">
        <v>63</v>
      </c>
      <c r="V88" s="5" t="s">
        <v>63</v>
      </c>
      <c r="W88" s="5" t="s">
        <v>63</v>
      </c>
      <c r="X88" s="5" t="s">
        <v>63</v>
      </c>
      <c r="Y88" s="5" t="s">
        <v>63</v>
      </c>
      <c r="Z88" s="5" t="s">
        <v>63</v>
      </c>
      <c r="AA88" s="5" t="s">
        <v>63</v>
      </c>
      <c r="AB88" s="5" t="s">
        <v>63</v>
      </c>
      <c r="AC88" s="5">
        <v>181157.9</v>
      </c>
      <c r="AD88" s="5" t="s">
        <v>63</v>
      </c>
      <c r="AE88" s="5" t="s">
        <v>63</v>
      </c>
      <c r="AF88" s="5" t="s">
        <v>63</v>
      </c>
      <c r="AG88" s="5" t="s">
        <v>63</v>
      </c>
      <c r="AH88" s="5" t="s">
        <v>63</v>
      </c>
      <c r="AI88" s="5" t="s">
        <v>63</v>
      </c>
      <c r="AJ88" s="5" t="s">
        <v>63</v>
      </c>
      <c r="AK88" s="5" t="s">
        <v>63</v>
      </c>
      <c r="AL88" s="5">
        <v>560055.69999999995</v>
      </c>
      <c r="AM88" s="5" t="s">
        <v>63</v>
      </c>
      <c r="AN88" s="5" t="s">
        <v>63</v>
      </c>
      <c r="AO88" s="5" t="s">
        <v>63</v>
      </c>
      <c r="AP88" s="5" t="s">
        <v>63</v>
      </c>
      <c r="AQ88" s="5" t="s">
        <v>63</v>
      </c>
      <c r="AR88" s="5" t="s">
        <v>63</v>
      </c>
      <c r="AS88" s="5" t="s">
        <v>63</v>
      </c>
      <c r="AT88" s="5" t="s">
        <v>63</v>
      </c>
      <c r="AU88" s="5">
        <v>70036.5</v>
      </c>
    </row>
    <row r="89" spans="1:47" x14ac:dyDescent="0.25">
      <c r="A89" s="5" t="s">
        <v>165</v>
      </c>
      <c r="B89" s="5">
        <v>7128.0959999999995</v>
      </c>
      <c r="C89" s="5">
        <v>6042.8220000000001</v>
      </c>
      <c r="D89" s="5">
        <v>6489.03</v>
      </c>
      <c r="E89" s="5">
        <v>7448.5</v>
      </c>
      <c r="F89" s="5">
        <v>7244.7439999999997</v>
      </c>
      <c r="G89" s="5">
        <v>7565.8230000000003</v>
      </c>
      <c r="H89" s="5">
        <v>8526.4699999999993</v>
      </c>
      <c r="I89" s="5" t="s">
        <v>63</v>
      </c>
      <c r="J89" s="5" t="s">
        <v>63</v>
      </c>
      <c r="K89" s="5"/>
      <c r="L89" s="5">
        <v>1211.4760000000001</v>
      </c>
      <c r="M89" s="5">
        <v>1225.7339999999999</v>
      </c>
      <c r="N89" s="5">
        <v>1339.4639999999999</v>
      </c>
      <c r="O89" s="5">
        <v>1419.9</v>
      </c>
      <c r="P89" s="5">
        <v>1417.711</v>
      </c>
      <c r="Q89" s="5">
        <v>1547.2360000000001</v>
      </c>
      <c r="R89" s="5">
        <v>1677.5229999999999</v>
      </c>
      <c r="S89" s="5" t="s">
        <v>63</v>
      </c>
      <c r="T89" s="5" t="s">
        <v>63</v>
      </c>
      <c r="U89" s="5">
        <v>1805.529</v>
      </c>
      <c r="V89" s="5">
        <v>1964.8409999999999</v>
      </c>
      <c r="W89" s="5">
        <v>2133.5100000000002</v>
      </c>
      <c r="X89" s="5">
        <v>2451.3000000000002</v>
      </c>
      <c r="Y89" s="5">
        <v>2355.0070000000001</v>
      </c>
      <c r="Z89" s="5">
        <v>2508.6640000000002</v>
      </c>
      <c r="AA89" s="5">
        <v>2734.5059999999999</v>
      </c>
      <c r="AB89" s="5" t="s">
        <v>63</v>
      </c>
      <c r="AC89" s="5" t="s">
        <v>63</v>
      </c>
      <c r="AD89" s="5">
        <v>4111.1090000000004</v>
      </c>
      <c r="AE89" s="5">
        <v>2852.252</v>
      </c>
      <c r="AF89" s="5">
        <v>3016.0439999999999</v>
      </c>
      <c r="AG89" s="5">
        <v>3577.3</v>
      </c>
      <c r="AH89" s="5">
        <v>3472.0259999999998</v>
      </c>
      <c r="AI89" s="5">
        <v>3509.9229999999998</v>
      </c>
      <c r="AJ89" s="5">
        <v>4114.4409999999998</v>
      </c>
      <c r="AK89" s="5" t="s">
        <v>63</v>
      </c>
      <c r="AL89" s="5" t="s">
        <v>63</v>
      </c>
      <c r="AM89" s="5" t="s">
        <v>63</v>
      </c>
      <c r="AN89" s="5" t="s">
        <v>63</v>
      </c>
      <c r="AO89" s="5" t="s">
        <v>63</v>
      </c>
      <c r="AP89" s="5" t="s">
        <v>63</v>
      </c>
      <c r="AQ89" s="5" t="s">
        <v>63</v>
      </c>
      <c r="AR89" s="5" t="s">
        <v>63</v>
      </c>
      <c r="AS89" s="5" t="s">
        <v>63</v>
      </c>
      <c r="AT89" s="5" t="s">
        <v>63</v>
      </c>
      <c r="AU89" s="5" t="s">
        <v>63</v>
      </c>
    </row>
    <row r="90" spans="1:47" x14ac:dyDescent="0.25">
      <c r="A90" s="5" t="s">
        <v>166</v>
      </c>
      <c r="B90" s="5">
        <v>21041.045999999998</v>
      </c>
      <c r="C90" s="5">
        <v>20954.675999999999</v>
      </c>
      <c r="D90" s="5">
        <v>20253.805</v>
      </c>
      <c r="E90" s="5">
        <v>22209.191999999999</v>
      </c>
      <c r="F90" s="5">
        <v>23871.219000000001</v>
      </c>
      <c r="G90" s="5">
        <v>25660.573</v>
      </c>
      <c r="H90" s="5">
        <v>29344.976999999999</v>
      </c>
      <c r="I90" s="5">
        <v>32336.679</v>
      </c>
      <c r="J90" s="5" t="s">
        <v>63</v>
      </c>
      <c r="K90" s="5"/>
      <c r="L90" s="5">
        <v>4243.1559999999999</v>
      </c>
      <c r="M90" s="5">
        <v>4873.18</v>
      </c>
      <c r="N90" s="5">
        <v>4848.2830000000004</v>
      </c>
      <c r="O90" s="5">
        <v>5439.5609999999997</v>
      </c>
      <c r="P90" s="5">
        <v>6030.8270000000002</v>
      </c>
      <c r="Q90" s="5">
        <v>6102.085</v>
      </c>
      <c r="R90" s="5">
        <v>7133.2129999999997</v>
      </c>
      <c r="S90" s="5">
        <v>8209.6620000000003</v>
      </c>
      <c r="T90" s="5" t="s">
        <v>63</v>
      </c>
      <c r="U90" s="5">
        <v>7013.0820000000003</v>
      </c>
      <c r="V90" s="5">
        <v>7259.1220000000003</v>
      </c>
      <c r="W90" s="5">
        <v>8058.799</v>
      </c>
      <c r="X90" s="5">
        <v>9388.2729999999992</v>
      </c>
      <c r="Y90" s="5">
        <v>11064.246999999999</v>
      </c>
      <c r="Z90" s="5">
        <v>12132.210999999999</v>
      </c>
      <c r="AA90" s="5">
        <v>14331.016</v>
      </c>
      <c r="AB90" s="5">
        <v>15349.07</v>
      </c>
      <c r="AC90" s="5" t="s">
        <v>63</v>
      </c>
      <c r="AD90" s="5">
        <v>9784.8089999999993</v>
      </c>
      <c r="AE90" s="5">
        <v>8822.375</v>
      </c>
      <c r="AF90" s="5">
        <v>7346.7219999999998</v>
      </c>
      <c r="AG90" s="5">
        <v>7381.3580000000002</v>
      </c>
      <c r="AH90" s="5">
        <v>6776.1459999999997</v>
      </c>
      <c r="AI90" s="5">
        <v>7426.277</v>
      </c>
      <c r="AJ90" s="5">
        <v>7880.7479999999996</v>
      </c>
      <c r="AK90" s="5">
        <v>8777.9480000000003</v>
      </c>
      <c r="AL90" s="5" t="s">
        <v>63</v>
      </c>
      <c r="AM90" s="5" t="s">
        <v>63</v>
      </c>
      <c r="AN90" s="5" t="s">
        <v>63</v>
      </c>
      <c r="AO90" s="5" t="s">
        <v>63</v>
      </c>
      <c r="AP90" s="5" t="s">
        <v>63</v>
      </c>
      <c r="AQ90" s="5" t="s">
        <v>63</v>
      </c>
      <c r="AR90" s="5" t="s">
        <v>63</v>
      </c>
      <c r="AS90" s="5" t="s">
        <v>63</v>
      </c>
      <c r="AT90" s="5" t="s">
        <v>63</v>
      </c>
      <c r="AU90" s="5" t="s">
        <v>63</v>
      </c>
    </row>
    <row r="91" spans="1:47" x14ac:dyDescent="0.25">
      <c r="A91" s="5" t="s">
        <v>167</v>
      </c>
      <c r="B91" s="5">
        <v>351910.929</v>
      </c>
      <c r="C91" s="5">
        <v>367807.77</v>
      </c>
      <c r="D91" s="5">
        <v>395834.93199999997</v>
      </c>
      <c r="E91" s="5">
        <v>414411.87800000003</v>
      </c>
      <c r="F91" s="5">
        <v>433501.815</v>
      </c>
      <c r="G91" s="5">
        <v>457641.15</v>
      </c>
      <c r="H91" s="5">
        <v>483492.16200000001</v>
      </c>
      <c r="I91" s="5">
        <v>510443.451</v>
      </c>
      <c r="J91" s="5">
        <v>541359.853</v>
      </c>
      <c r="K91" s="5"/>
      <c r="L91" s="5">
        <v>35778.800999999999</v>
      </c>
      <c r="M91" s="5">
        <v>38096.703999999998</v>
      </c>
      <c r="N91" s="5">
        <v>39486.713000000003</v>
      </c>
      <c r="O91" s="5">
        <v>40183.705999999998</v>
      </c>
      <c r="P91" s="5">
        <v>40748.108</v>
      </c>
      <c r="Q91" s="5">
        <v>41965.900999999998</v>
      </c>
      <c r="R91" s="5">
        <v>43408.120999999999</v>
      </c>
      <c r="S91" s="5">
        <v>44332.684999999998</v>
      </c>
      <c r="T91" s="5">
        <v>44187.839</v>
      </c>
      <c r="U91" s="5">
        <v>89636.021999999997</v>
      </c>
      <c r="V91" s="5">
        <v>94041.917000000001</v>
      </c>
      <c r="W91" s="5">
        <v>97735.98</v>
      </c>
      <c r="X91" s="5">
        <v>98222.790999999997</v>
      </c>
      <c r="Y91" s="5">
        <v>101580.24800000001</v>
      </c>
      <c r="Z91" s="5">
        <v>106232.97100000001</v>
      </c>
      <c r="AA91" s="5">
        <v>111025.728</v>
      </c>
      <c r="AB91" s="5">
        <v>118043.159</v>
      </c>
      <c r="AC91" s="5">
        <v>124143.039</v>
      </c>
      <c r="AD91" s="5">
        <v>226496.10500000001</v>
      </c>
      <c r="AE91" s="5">
        <v>235669.149</v>
      </c>
      <c r="AF91" s="5">
        <v>258612.23800000001</v>
      </c>
      <c r="AG91" s="5">
        <v>276005.38099999999</v>
      </c>
      <c r="AH91" s="5">
        <v>291173.45899999997</v>
      </c>
      <c r="AI91" s="5">
        <v>309442.27799999999</v>
      </c>
      <c r="AJ91" s="5">
        <v>329058.31300000002</v>
      </c>
      <c r="AK91" s="5">
        <v>348067.60700000002</v>
      </c>
      <c r="AL91" s="5">
        <v>373028.97600000002</v>
      </c>
      <c r="AM91" s="5" t="s">
        <v>63</v>
      </c>
      <c r="AN91" s="5" t="s">
        <v>63</v>
      </c>
      <c r="AO91" s="5" t="s">
        <v>63</v>
      </c>
      <c r="AP91" s="5" t="s">
        <v>63</v>
      </c>
      <c r="AQ91" s="5" t="s">
        <v>63</v>
      </c>
      <c r="AR91" s="5" t="s">
        <v>63</v>
      </c>
      <c r="AS91" s="5" t="s">
        <v>63</v>
      </c>
      <c r="AT91" s="5" t="s">
        <v>63</v>
      </c>
      <c r="AU91" s="5" t="s">
        <v>63</v>
      </c>
    </row>
    <row r="93" spans="1:47" x14ac:dyDescent="0.25">
      <c r="E93" s="84"/>
    </row>
    <row r="94" spans="1:47" x14ac:dyDescent="0.25">
      <c r="E94" s="84"/>
    </row>
    <row r="95" spans="1:47" x14ac:dyDescent="0.25">
      <c r="E95" s="84"/>
    </row>
    <row r="96" spans="1:47" x14ac:dyDescent="0.25">
      <c r="E96" s="84"/>
    </row>
    <row r="97" spans="5:5" x14ac:dyDescent="0.25">
      <c r="E97" s="84"/>
    </row>
    <row r="98" spans="5:5" x14ac:dyDescent="0.25">
      <c r="E98" s="84"/>
    </row>
    <row r="99" spans="5:5" x14ac:dyDescent="0.25">
      <c r="E99" s="84"/>
    </row>
    <row r="100" spans="5:5" x14ac:dyDescent="0.25">
      <c r="E100" s="84"/>
    </row>
    <row r="101" spans="5:5" x14ac:dyDescent="0.25">
      <c r="E101" s="84"/>
    </row>
    <row r="102" spans="5:5" x14ac:dyDescent="0.25">
      <c r="E102" s="84"/>
    </row>
    <row r="103" spans="5:5" x14ac:dyDescent="0.25">
      <c r="E103" s="84"/>
    </row>
    <row r="104" spans="5:5" x14ac:dyDescent="0.25">
      <c r="E104" s="84"/>
    </row>
    <row r="105" spans="5:5" x14ac:dyDescent="0.25">
      <c r="E105" s="84"/>
    </row>
    <row r="106" spans="5:5" x14ac:dyDescent="0.25">
      <c r="E106" s="84"/>
    </row>
    <row r="107" spans="5:5" x14ac:dyDescent="0.25">
      <c r="E107" s="84"/>
    </row>
    <row r="108" spans="5:5" x14ac:dyDescent="0.25">
      <c r="E108" s="84"/>
    </row>
    <row r="109" spans="5:5" x14ac:dyDescent="0.25">
      <c r="E109" s="84"/>
    </row>
    <row r="110" spans="5:5" x14ac:dyDescent="0.25">
      <c r="E110" s="84"/>
    </row>
    <row r="111" spans="5:5" x14ac:dyDescent="0.25">
      <c r="E111" s="84"/>
    </row>
    <row r="112" spans="5:5" x14ac:dyDescent="0.25">
      <c r="E112" s="84"/>
    </row>
    <row r="113" spans="5:5" x14ac:dyDescent="0.25">
      <c r="E113" s="84"/>
    </row>
  </sheetData>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140"/>
  <sheetViews>
    <sheetView zoomScale="80" zoomScaleNormal="80" workbookViewId="0">
      <selection activeCell="J7" sqref="J7"/>
    </sheetView>
  </sheetViews>
  <sheetFormatPr defaultRowHeight="15" x14ac:dyDescent="0.25"/>
  <cols>
    <col min="1" max="1" width="20.28515625" style="842" customWidth="1"/>
    <col min="2" max="2" width="21.140625" customWidth="1"/>
    <col min="3" max="3" width="16.5703125" customWidth="1"/>
    <col min="4" max="4" width="16.28515625" customWidth="1"/>
    <col min="5" max="5" width="15.42578125" customWidth="1"/>
    <col min="6" max="6" width="18.7109375" customWidth="1"/>
    <col min="7" max="7" width="14" customWidth="1"/>
    <col min="9" max="9" width="11.85546875" customWidth="1"/>
    <col min="10" max="10" width="10.7109375" customWidth="1"/>
    <col min="11" max="11" width="11.7109375" customWidth="1"/>
    <col min="12" max="12" width="13.28515625" customWidth="1"/>
    <col min="13" max="21" width="11.5703125" bestFit="1" customWidth="1"/>
    <col min="237" max="237" width="19.42578125" customWidth="1"/>
    <col min="238" max="238" width="15.28515625" customWidth="1"/>
    <col min="239" max="239" width="10.28515625" customWidth="1"/>
    <col min="240" max="240" width="16.140625" customWidth="1"/>
    <col min="241" max="241" width="19.28515625" customWidth="1"/>
    <col min="250" max="250" width="17.85546875" customWidth="1"/>
    <col min="251" max="251" width="20.7109375" customWidth="1"/>
    <col min="252" max="252" width="21" customWidth="1"/>
    <col min="258" max="258" width="20.42578125" customWidth="1"/>
    <col min="259" max="259" width="18.28515625" customWidth="1"/>
    <col min="493" max="493" width="19.42578125" customWidth="1"/>
    <col min="494" max="494" width="15.28515625" customWidth="1"/>
    <col min="495" max="495" width="10.28515625" customWidth="1"/>
    <col min="496" max="496" width="16.140625" customWidth="1"/>
    <col min="497" max="497" width="19.28515625" customWidth="1"/>
    <col min="506" max="506" width="17.85546875" customWidth="1"/>
    <col min="507" max="507" width="20.7109375" customWidth="1"/>
    <col min="508" max="508" width="21" customWidth="1"/>
    <col min="514" max="514" width="20.42578125" customWidth="1"/>
    <col min="515" max="515" width="18.28515625" customWidth="1"/>
    <col min="749" max="749" width="19.42578125" customWidth="1"/>
    <col min="750" max="750" width="15.28515625" customWidth="1"/>
    <col min="751" max="751" width="10.28515625" customWidth="1"/>
    <col min="752" max="752" width="16.140625" customWidth="1"/>
    <col min="753" max="753" width="19.28515625" customWidth="1"/>
    <col min="762" max="762" width="17.85546875" customWidth="1"/>
    <col min="763" max="763" width="20.7109375" customWidth="1"/>
    <col min="764" max="764" width="21" customWidth="1"/>
    <col min="770" max="770" width="20.42578125" customWidth="1"/>
    <col min="771" max="771" width="18.28515625" customWidth="1"/>
    <col min="1005" max="1005" width="19.42578125" customWidth="1"/>
    <col min="1006" max="1006" width="15.28515625" customWidth="1"/>
    <col min="1007" max="1007" width="10.28515625" customWidth="1"/>
    <col min="1008" max="1008" width="16.140625" customWidth="1"/>
    <col min="1009" max="1009" width="19.28515625" customWidth="1"/>
    <col min="1018" max="1018" width="17.85546875" customWidth="1"/>
    <col min="1019" max="1019" width="20.7109375" customWidth="1"/>
    <col min="1020" max="1020" width="21" customWidth="1"/>
    <col min="1026" max="1026" width="20.42578125" customWidth="1"/>
    <col min="1027" max="1027" width="18.28515625" customWidth="1"/>
    <col min="1261" max="1261" width="19.42578125" customWidth="1"/>
    <col min="1262" max="1262" width="15.28515625" customWidth="1"/>
    <col min="1263" max="1263" width="10.28515625" customWidth="1"/>
    <col min="1264" max="1264" width="16.140625" customWidth="1"/>
    <col min="1265" max="1265" width="19.28515625" customWidth="1"/>
    <col min="1274" max="1274" width="17.85546875" customWidth="1"/>
    <col min="1275" max="1275" width="20.7109375" customWidth="1"/>
    <col min="1276" max="1276" width="21" customWidth="1"/>
    <col min="1282" max="1282" width="20.42578125" customWidth="1"/>
    <col min="1283" max="1283" width="18.28515625" customWidth="1"/>
    <col min="1517" max="1517" width="19.42578125" customWidth="1"/>
    <col min="1518" max="1518" width="15.28515625" customWidth="1"/>
    <col min="1519" max="1519" width="10.28515625" customWidth="1"/>
    <col min="1520" max="1520" width="16.140625" customWidth="1"/>
    <col min="1521" max="1521" width="19.28515625" customWidth="1"/>
    <col min="1530" max="1530" width="17.85546875" customWidth="1"/>
    <col min="1531" max="1531" width="20.7109375" customWidth="1"/>
    <col min="1532" max="1532" width="21" customWidth="1"/>
    <col min="1538" max="1538" width="20.42578125" customWidth="1"/>
    <col min="1539" max="1539" width="18.28515625" customWidth="1"/>
    <col min="1773" max="1773" width="19.42578125" customWidth="1"/>
    <col min="1774" max="1774" width="15.28515625" customWidth="1"/>
    <col min="1775" max="1775" width="10.28515625" customWidth="1"/>
    <col min="1776" max="1776" width="16.140625" customWidth="1"/>
    <col min="1777" max="1777" width="19.28515625" customWidth="1"/>
    <col min="1786" max="1786" width="17.85546875" customWidth="1"/>
    <col min="1787" max="1787" width="20.7109375" customWidth="1"/>
    <col min="1788" max="1788" width="21" customWidth="1"/>
    <col min="1794" max="1794" width="20.42578125" customWidth="1"/>
    <col min="1795" max="1795" width="18.28515625" customWidth="1"/>
    <col min="2029" max="2029" width="19.42578125" customWidth="1"/>
    <col min="2030" max="2030" width="15.28515625" customWidth="1"/>
    <col min="2031" max="2031" width="10.28515625" customWidth="1"/>
    <col min="2032" max="2032" width="16.140625" customWidth="1"/>
    <col min="2033" max="2033" width="19.28515625" customWidth="1"/>
    <col min="2042" max="2042" width="17.85546875" customWidth="1"/>
    <col min="2043" max="2043" width="20.7109375" customWidth="1"/>
    <col min="2044" max="2044" width="21" customWidth="1"/>
    <col min="2050" max="2050" width="20.42578125" customWidth="1"/>
    <col min="2051" max="2051" width="18.28515625" customWidth="1"/>
    <col min="2285" max="2285" width="19.42578125" customWidth="1"/>
    <col min="2286" max="2286" width="15.28515625" customWidth="1"/>
    <col min="2287" max="2287" width="10.28515625" customWidth="1"/>
    <col min="2288" max="2288" width="16.140625" customWidth="1"/>
    <col min="2289" max="2289" width="19.28515625" customWidth="1"/>
    <col min="2298" max="2298" width="17.85546875" customWidth="1"/>
    <col min="2299" max="2299" width="20.7109375" customWidth="1"/>
    <col min="2300" max="2300" width="21" customWidth="1"/>
    <col min="2306" max="2306" width="20.42578125" customWidth="1"/>
    <col min="2307" max="2307" width="18.28515625" customWidth="1"/>
    <col min="2541" max="2541" width="19.42578125" customWidth="1"/>
    <col min="2542" max="2542" width="15.28515625" customWidth="1"/>
    <col min="2543" max="2543" width="10.28515625" customWidth="1"/>
    <col min="2544" max="2544" width="16.140625" customWidth="1"/>
    <col min="2545" max="2545" width="19.28515625" customWidth="1"/>
    <col min="2554" max="2554" width="17.85546875" customWidth="1"/>
    <col min="2555" max="2555" width="20.7109375" customWidth="1"/>
    <col min="2556" max="2556" width="21" customWidth="1"/>
    <col min="2562" max="2562" width="20.42578125" customWidth="1"/>
    <col min="2563" max="2563" width="18.28515625" customWidth="1"/>
    <col min="2797" max="2797" width="19.42578125" customWidth="1"/>
    <col min="2798" max="2798" width="15.28515625" customWidth="1"/>
    <col min="2799" max="2799" width="10.28515625" customWidth="1"/>
    <col min="2800" max="2800" width="16.140625" customWidth="1"/>
    <col min="2801" max="2801" width="19.28515625" customWidth="1"/>
    <col min="2810" max="2810" width="17.85546875" customWidth="1"/>
    <col min="2811" max="2811" width="20.7109375" customWidth="1"/>
    <col min="2812" max="2812" width="21" customWidth="1"/>
    <col min="2818" max="2818" width="20.42578125" customWidth="1"/>
    <col min="2819" max="2819" width="18.28515625" customWidth="1"/>
    <col min="3053" max="3053" width="19.42578125" customWidth="1"/>
    <col min="3054" max="3054" width="15.28515625" customWidth="1"/>
    <col min="3055" max="3055" width="10.28515625" customWidth="1"/>
    <col min="3056" max="3056" width="16.140625" customWidth="1"/>
    <col min="3057" max="3057" width="19.28515625" customWidth="1"/>
    <col min="3066" max="3066" width="17.85546875" customWidth="1"/>
    <col min="3067" max="3067" width="20.7109375" customWidth="1"/>
    <col min="3068" max="3068" width="21" customWidth="1"/>
    <col min="3074" max="3074" width="20.42578125" customWidth="1"/>
    <col min="3075" max="3075" width="18.28515625" customWidth="1"/>
    <col min="3309" max="3309" width="19.42578125" customWidth="1"/>
    <col min="3310" max="3310" width="15.28515625" customWidth="1"/>
    <col min="3311" max="3311" width="10.28515625" customWidth="1"/>
    <col min="3312" max="3312" width="16.140625" customWidth="1"/>
    <col min="3313" max="3313" width="19.28515625" customWidth="1"/>
    <col min="3322" max="3322" width="17.85546875" customWidth="1"/>
    <col min="3323" max="3323" width="20.7109375" customWidth="1"/>
    <col min="3324" max="3324" width="21" customWidth="1"/>
    <col min="3330" max="3330" width="20.42578125" customWidth="1"/>
    <col min="3331" max="3331" width="18.28515625" customWidth="1"/>
    <col min="3565" max="3565" width="19.42578125" customWidth="1"/>
    <col min="3566" max="3566" width="15.28515625" customWidth="1"/>
    <col min="3567" max="3567" width="10.28515625" customWidth="1"/>
    <col min="3568" max="3568" width="16.140625" customWidth="1"/>
    <col min="3569" max="3569" width="19.28515625" customWidth="1"/>
    <col min="3578" max="3578" width="17.85546875" customWidth="1"/>
    <col min="3579" max="3579" width="20.7109375" customWidth="1"/>
    <col min="3580" max="3580" width="21" customWidth="1"/>
    <col min="3586" max="3586" width="20.42578125" customWidth="1"/>
    <col min="3587" max="3587" width="18.28515625" customWidth="1"/>
    <col min="3821" max="3821" width="19.42578125" customWidth="1"/>
    <col min="3822" max="3822" width="15.28515625" customWidth="1"/>
    <col min="3823" max="3823" width="10.28515625" customWidth="1"/>
    <col min="3824" max="3824" width="16.140625" customWidth="1"/>
    <col min="3825" max="3825" width="19.28515625" customWidth="1"/>
    <col min="3834" max="3834" width="17.85546875" customWidth="1"/>
    <col min="3835" max="3835" width="20.7109375" customWidth="1"/>
    <col min="3836" max="3836" width="21" customWidth="1"/>
    <col min="3842" max="3842" width="20.42578125" customWidth="1"/>
    <col min="3843" max="3843" width="18.28515625" customWidth="1"/>
    <col min="4077" max="4077" width="19.42578125" customWidth="1"/>
    <col min="4078" max="4078" width="15.28515625" customWidth="1"/>
    <col min="4079" max="4079" width="10.28515625" customWidth="1"/>
    <col min="4080" max="4080" width="16.140625" customWidth="1"/>
    <col min="4081" max="4081" width="19.28515625" customWidth="1"/>
    <col min="4090" max="4090" width="17.85546875" customWidth="1"/>
    <col min="4091" max="4091" width="20.7109375" customWidth="1"/>
    <col min="4092" max="4092" width="21" customWidth="1"/>
    <col min="4098" max="4098" width="20.42578125" customWidth="1"/>
    <col min="4099" max="4099" width="18.28515625" customWidth="1"/>
    <col min="4333" max="4333" width="19.42578125" customWidth="1"/>
    <col min="4334" max="4334" width="15.28515625" customWidth="1"/>
    <col min="4335" max="4335" width="10.28515625" customWidth="1"/>
    <col min="4336" max="4336" width="16.140625" customWidth="1"/>
    <col min="4337" max="4337" width="19.28515625" customWidth="1"/>
    <col min="4346" max="4346" width="17.85546875" customWidth="1"/>
    <col min="4347" max="4347" width="20.7109375" customWidth="1"/>
    <col min="4348" max="4348" width="21" customWidth="1"/>
    <col min="4354" max="4354" width="20.42578125" customWidth="1"/>
    <col min="4355" max="4355" width="18.28515625" customWidth="1"/>
    <col min="4589" max="4589" width="19.42578125" customWidth="1"/>
    <col min="4590" max="4590" width="15.28515625" customWidth="1"/>
    <col min="4591" max="4591" width="10.28515625" customWidth="1"/>
    <col min="4592" max="4592" width="16.140625" customWidth="1"/>
    <col min="4593" max="4593" width="19.28515625" customWidth="1"/>
    <col min="4602" max="4602" width="17.85546875" customWidth="1"/>
    <col min="4603" max="4603" width="20.7109375" customWidth="1"/>
    <col min="4604" max="4604" width="21" customWidth="1"/>
    <col min="4610" max="4610" width="20.42578125" customWidth="1"/>
    <col min="4611" max="4611" width="18.28515625" customWidth="1"/>
    <col min="4845" max="4845" width="19.42578125" customWidth="1"/>
    <col min="4846" max="4846" width="15.28515625" customWidth="1"/>
    <col min="4847" max="4847" width="10.28515625" customWidth="1"/>
    <col min="4848" max="4848" width="16.140625" customWidth="1"/>
    <col min="4849" max="4849" width="19.28515625" customWidth="1"/>
    <col min="4858" max="4858" width="17.85546875" customWidth="1"/>
    <col min="4859" max="4859" width="20.7109375" customWidth="1"/>
    <col min="4860" max="4860" width="21" customWidth="1"/>
    <col min="4866" max="4866" width="20.42578125" customWidth="1"/>
    <col min="4867" max="4867" width="18.28515625" customWidth="1"/>
    <col min="5101" max="5101" width="19.42578125" customWidth="1"/>
    <col min="5102" max="5102" width="15.28515625" customWidth="1"/>
    <col min="5103" max="5103" width="10.28515625" customWidth="1"/>
    <col min="5104" max="5104" width="16.140625" customWidth="1"/>
    <col min="5105" max="5105" width="19.28515625" customWidth="1"/>
    <col min="5114" max="5114" width="17.85546875" customWidth="1"/>
    <col min="5115" max="5115" width="20.7109375" customWidth="1"/>
    <col min="5116" max="5116" width="21" customWidth="1"/>
    <col min="5122" max="5122" width="20.42578125" customWidth="1"/>
    <col min="5123" max="5123" width="18.28515625" customWidth="1"/>
    <col min="5357" max="5357" width="19.42578125" customWidth="1"/>
    <col min="5358" max="5358" width="15.28515625" customWidth="1"/>
    <col min="5359" max="5359" width="10.28515625" customWidth="1"/>
    <col min="5360" max="5360" width="16.140625" customWidth="1"/>
    <col min="5361" max="5361" width="19.28515625" customWidth="1"/>
    <col min="5370" max="5370" width="17.85546875" customWidth="1"/>
    <col min="5371" max="5371" width="20.7109375" customWidth="1"/>
    <col min="5372" max="5372" width="21" customWidth="1"/>
    <col min="5378" max="5378" width="20.42578125" customWidth="1"/>
    <col min="5379" max="5379" width="18.28515625" customWidth="1"/>
    <col min="5613" max="5613" width="19.42578125" customWidth="1"/>
    <col min="5614" max="5614" width="15.28515625" customWidth="1"/>
    <col min="5615" max="5615" width="10.28515625" customWidth="1"/>
    <col min="5616" max="5616" width="16.140625" customWidth="1"/>
    <col min="5617" max="5617" width="19.28515625" customWidth="1"/>
    <col min="5626" max="5626" width="17.85546875" customWidth="1"/>
    <col min="5627" max="5627" width="20.7109375" customWidth="1"/>
    <col min="5628" max="5628" width="21" customWidth="1"/>
    <col min="5634" max="5634" width="20.42578125" customWidth="1"/>
    <col min="5635" max="5635" width="18.28515625" customWidth="1"/>
    <col min="5869" max="5869" width="19.42578125" customWidth="1"/>
    <col min="5870" max="5870" width="15.28515625" customWidth="1"/>
    <col min="5871" max="5871" width="10.28515625" customWidth="1"/>
    <col min="5872" max="5872" width="16.140625" customWidth="1"/>
    <col min="5873" max="5873" width="19.28515625" customWidth="1"/>
    <col min="5882" max="5882" width="17.85546875" customWidth="1"/>
    <col min="5883" max="5883" width="20.7109375" customWidth="1"/>
    <col min="5884" max="5884" width="21" customWidth="1"/>
    <col min="5890" max="5890" width="20.42578125" customWidth="1"/>
    <col min="5891" max="5891" width="18.28515625" customWidth="1"/>
    <col min="6125" max="6125" width="19.42578125" customWidth="1"/>
    <col min="6126" max="6126" width="15.28515625" customWidth="1"/>
    <col min="6127" max="6127" width="10.28515625" customWidth="1"/>
    <col min="6128" max="6128" width="16.140625" customWidth="1"/>
    <col min="6129" max="6129" width="19.28515625" customWidth="1"/>
    <col min="6138" max="6138" width="17.85546875" customWidth="1"/>
    <col min="6139" max="6139" width="20.7109375" customWidth="1"/>
    <col min="6140" max="6140" width="21" customWidth="1"/>
    <col min="6146" max="6146" width="20.42578125" customWidth="1"/>
    <col min="6147" max="6147" width="18.28515625" customWidth="1"/>
    <col min="6381" max="6381" width="19.42578125" customWidth="1"/>
    <col min="6382" max="6382" width="15.28515625" customWidth="1"/>
    <col min="6383" max="6383" width="10.28515625" customWidth="1"/>
    <col min="6384" max="6384" width="16.140625" customWidth="1"/>
    <col min="6385" max="6385" width="19.28515625" customWidth="1"/>
    <col min="6394" max="6394" width="17.85546875" customWidth="1"/>
    <col min="6395" max="6395" width="20.7109375" customWidth="1"/>
    <col min="6396" max="6396" width="21" customWidth="1"/>
    <col min="6402" max="6402" width="20.42578125" customWidth="1"/>
    <col min="6403" max="6403" width="18.28515625" customWidth="1"/>
    <col min="6637" max="6637" width="19.42578125" customWidth="1"/>
    <col min="6638" max="6638" width="15.28515625" customWidth="1"/>
    <col min="6639" max="6639" width="10.28515625" customWidth="1"/>
    <col min="6640" max="6640" width="16.140625" customWidth="1"/>
    <col min="6641" max="6641" width="19.28515625" customWidth="1"/>
    <col min="6650" max="6650" width="17.85546875" customWidth="1"/>
    <col min="6651" max="6651" width="20.7109375" customWidth="1"/>
    <col min="6652" max="6652" width="21" customWidth="1"/>
    <col min="6658" max="6658" width="20.42578125" customWidth="1"/>
    <col min="6659" max="6659" width="18.28515625" customWidth="1"/>
    <col min="6893" max="6893" width="19.42578125" customWidth="1"/>
    <col min="6894" max="6894" width="15.28515625" customWidth="1"/>
    <col min="6895" max="6895" width="10.28515625" customWidth="1"/>
    <col min="6896" max="6896" width="16.140625" customWidth="1"/>
    <col min="6897" max="6897" width="19.28515625" customWidth="1"/>
    <col min="6906" max="6906" width="17.85546875" customWidth="1"/>
    <col min="6907" max="6907" width="20.7109375" customWidth="1"/>
    <col min="6908" max="6908" width="21" customWidth="1"/>
    <col min="6914" max="6914" width="20.42578125" customWidth="1"/>
    <col min="6915" max="6915" width="18.28515625" customWidth="1"/>
    <col min="7149" max="7149" width="19.42578125" customWidth="1"/>
    <col min="7150" max="7150" width="15.28515625" customWidth="1"/>
    <col min="7151" max="7151" width="10.28515625" customWidth="1"/>
    <col min="7152" max="7152" width="16.140625" customWidth="1"/>
    <col min="7153" max="7153" width="19.28515625" customWidth="1"/>
    <col min="7162" max="7162" width="17.85546875" customWidth="1"/>
    <col min="7163" max="7163" width="20.7109375" customWidth="1"/>
    <col min="7164" max="7164" width="21" customWidth="1"/>
    <col min="7170" max="7170" width="20.42578125" customWidth="1"/>
    <col min="7171" max="7171" width="18.28515625" customWidth="1"/>
    <col min="7405" max="7405" width="19.42578125" customWidth="1"/>
    <col min="7406" max="7406" width="15.28515625" customWidth="1"/>
    <col min="7407" max="7407" width="10.28515625" customWidth="1"/>
    <col min="7408" max="7408" width="16.140625" customWidth="1"/>
    <col min="7409" max="7409" width="19.28515625" customWidth="1"/>
    <col min="7418" max="7418" width="17.85546875" customWidth="1"/>
    <col min="7419" max="7419" width="20.7109375" customWidth="1"/>
    <col min="7420" max="7420" width="21" customWidth="1"/>
    <col min="7426" max="7426" width="20.42578125" customWidth="1"/>
    <col min="7427" max="7427" width="18.28515625" customWidth="1"/>
    <col min="7661" max="7661" width="19.42578125" customWidth="1"/>
    <col min="7662" max="7662" width="15.28515625" customWidth="1"/>
    <col min="7663" max="7663" width="10.28515625" customWidth="1"/>
    <col min="7664" max="7664" width="16.140625" customWidth="1"/>
    <col min="7665" max="7665" width="19.28515625" customWidth="1"/>
    <col min="7674" max="7674" width="17.85546875" customWidth="1"/>
    <col min="7675" max="7675" width="20.7109375" customWidth="1"/>
    <col min="7676" max="7676" width="21" customWidth="1"/>
    <col min="7682" max="7682" width="20.42578125" customWidth="1"/>
    <col min="7683" max="7683" width="18.28515625" customWidth="1"/>
    <col min="7917" max="7917" width="19.42578125" customWidth="1"/>
    <col min="7918" max="7918" width="15.28515625" customWidth="1"/>
    <col min="7919" max="7919" width="10.28515625" customWidth="1"/>
    <col min="7920" max="7920" width="16.140625" customWidth="1"/>
    <col min="7921" max="7921" width="19.28515625" customWidth="1"/>
    <col min="7930" max="7930" width="17.85546875" customWidth="1"/>
    <col min="7931" max="7931" width="20.7109375" customWidth="1"/>
    <col min="7932" max="7932" width="21" customWidth="1"/>
    <col min="7938" max="7938" width="20.42578125" customWidth="1"/>
    <col min="7939" max="7939" width="18.28515625" customWidth="1"/>
    <col min="8173" max="8173" width="19.42578125" customWidth="1"/>
    <col min="8174" max="8174" width="15.28515625" customWidth="1"/>
    <col min="8175" max="8175" width="10.28515625" customWidth="1"/>
    <col min="8176" max="8176" width="16.140625" customWidth="1"/>
    <col min="8177" max="8177" width="19.28515625" customWidth="1"/>
    <col min="8186" max="8186" width="17.85546875" customWidth="1"/>
    <col min="8187" max="8187" width="20.7109375" customWidth="1"/>
    <col min="8188" max="8188" width="21" customWidth="1"/>
    <col min="8194" max="8194" width="20.42578125" customWidth="1"/>
    <col min="8195" max="8195" width="18.28515625" customWidth="1"/>
    <col min="8429" max="8429" width="19.42578125" customWidth="1"/>
    <col min="8430" max="8430" width="15.28515625" customWidth="1"/>
    <col min="8431" max="8431" width="10.28515625" customWidth="1"/>
    <col min="8432" max="8432" width="16.140625" customWidth="1"/>
    <col min="8433" max="8433" width="19.28515625" customWidth="1"/>
    <col min="8442" max="8442" width="17.85546875" customWidth="1"/>
    <col min="8443" max="8443" width="20.7109375" customWidth="1"/>
    <col min="8444" max="8444" width="21" customWidth="1"/>
    <col min="8450" max="8450" width="20.42578125" customWidth="1"/>
    <col min="8451" max="8451" width="18.28515625" customWidth="1"/>
    <col min="8685" max="8685" width="19.42578125" customWidth="1"/>
    <col min="8686" max="8686" width="15.28515625" customWidth="1"/>
    <col min="8687" max="8687" width="10.28515625" customWidth="1"/>
    <col min="8688" max="8688" width="16.140625" customWidth="1"/>
    <col min="8689" max="8689" width="19.28515625" customWidth="1"/>
    <col min="8698" max="8698" width="17.85546875" customWidth="1"/>
    <col min="8699" max="8699" width="20.7109375" customWidth="1"/>
    <col min="8700" max="8700" width="21" customWidth="1"/>
    <col min="8706" max="8706" width="20.42578125" customWidth="1"/>
    <col min="8707" max="8707" width="18.28515625" customWidth="1"/>
    <col min="8941" max="8941" width="19.42578125" customWidth="1"/>
    <col min="8942" max="8942" width="15.28515625" customWidth="1"/>
    <col min="8943" max="8943" width="10.28515625" customWidth="1"/>
    <col min="8944" max="8944" width="16.140625" customWidth="1"/>
    <col min="8945" max="8945" width="19.28515625" customWidth="1"/>
    <col min="8954" max="8954" width="17.85546875" customWidth="1"/>
    <col min="8955" max="8955" width="20.7109375" customWidth="1"/>
    <col min="8956" max="8956" width="21" customWidth="1"/>
    <col min="8962" max="8962" width="20.42578125" customWidth="1"/>
    <col min="8963" max="8963" width="18.28515625" customWidth="1"/>
    <col min="9197" max="9197" width="19.42578125" customWidth="1"/>
    <col min="9198" max="9198" width="15.28515625" customWidth="1"/>
    <col min="9199" max="9199" width="10.28515625" customWidth="1"/>
    <col min="9200" max="9200" width="16.140625" customWidth="1"/>
    <col min="9201" max="9201" width="19.28515625" customWidth="1"/>
    <col min="9210" max="9210" width="17.85546875" customWidth="1"/>
    <col min="9211" max="9211" width="20.7109375" customWidth="1"/>
    <col min="9212" max="9212" width="21" customWidth="1"/>
    <col min="9218" max="9218" width="20.42578125" customWidth="1"/>
    <col min="9219" max="9219" width="18.28515625" customWidth="1"/>
    <col min="9453" max="9453" width="19.42578125" customWidth="1"/>
    <col min="9454" max="9454" width="15.28515625" customWidth="1"/>
    <col min="9455" max="9455" width="10.28515625" customWidth="1"/>
    <col min="9456" max="9456" width="16.140625" customWidth="1"/>
    <col min="9457" max="9457" width="19.28515625" customWidth="1"/>
    <col min="9466" max="9466" width="17.85546875" customWidth="1"/>
    <col min="9467" max="9467" width="20.7109375" customWidth="1"/>
    <col min="9468" max="9468" width="21" customWidth="1"/>
    <col min="9474" max="9474" width="20.42578125" customWidth="1"/>
    <col min="9475" max="9475" width="18.28515625" customWidth="1"/>
    <col min="9709" max="9709" width="19.42578125" customWidth="1"/>
    <col min="9710" max="9710" width="15.28515625" customWidth="1"/>
    <col min="9711" max="9711" width="10.28515625" customWidth="1"/>
    <col min="9712" max="9712" width="16.140625" customWidth="1"/>
    <col min="9713" max="9713" width="19.28515625" customWidth="1"/>
    <col min="9722" max="9722" width="17.85546875" customWidth="1"/>
    <col min="9723" max="9723" width="20.7109375" customWidth="1"/>
    <col min="9724" max="9724" width="21" customWidth="1"/>
    <col min="9730" max="9730" width="20.42578125" customWidth="1"/>
    <col min="9731" max="9731" width="18.28515625" customWidth="1"/>
    <col min="9965" max="9965" width="19.42578125" customWidth="1"/>
    <col min="9966" max="9966" width="15.28515625" customWidth="1"/>
    <col min="9967" max="9967" width="10.28515625" customWidth="1"/>
    <col min="9968" max="9968" width="16.140625" customWidth="1"/>
    <col min="9969" max="9969" width="19.28515625" customWidth="1"/>
    <col min="9978" max="9978" width="17.85546875" customWidth="1"/>
    <col min="9979" max="9979" width="20.7109375" customWidth="1"/>
    <col min="9980" max="9980" width="21" customWidth="1"/>
    <col min="9986" max="9986" width="20.42578125" customWidth="1"/>
    <col min="9987" max="9987" width="18.28515625" customWidth="1"/>
    <col min="10221" max="10221" width="19.42578125" customWidth="1"/>
    <col min="10222" max="10222" width="15.28515625" customWidth="1"/>
    <col min="10223" max="10223" width="10.28515625" customWidth="1"/>
    <col min="10224" max="10224" width="16.140625" customWidth="1"/>
    <col min="10225" max="10225" width="19.28515625" customWidth="1"/>
    <col min="10234" max="10234" width="17.85546875" customWidth="1"/>
    <col min="10235" max="10235" width="20.7109375" customWidth="1"/>
    <col min="10236" max="10236" width="21" customWidth="1"/>
    <col min="10242" max="10242" width="20.42578125" customWidth="1"/>
    <col min="10243" max="10243" width="18.28515625" customWidth="1"/>
    <col min="10477" max="10477" width="19.42578125" customWidth="1"/>
    <col min="10478" max="10478" width="15.28515625" customWidth="1"/>
    <col min="10479" max="10479" width="10.28515625" customWidth="1"/>
    <col min="10480" max="10480" width="16.140625" customWidth="1"/>
    <col min="10481" max="10481" width="19.28515625" customWidth="1"/>
    <col min="10490" max="10490" width="17.85546875" customWidth="1"/>
    <col min="10491" max="10491" width="20.7109375" customWidth="1"/>
    <col min="10492" max="10492" width="21" customWidth="1"/>
    <col min="10498" max="10498" width="20.42578125" customWidth="1"/>
    <col min="10499" max="10499" width="18.28515625" customWidth="1"/>
    <col min="10733" max="10733" width="19.42578125" customWidth="1"/>
    <col min="10734" max="10734" width="15.28515625" customWidth="1"/>
    <col min="10735" max="10735" width="10.28515625" customWidth="1"/>
    <col min="10736" max="10736" width="16.140625" customWidth="1"/>
    <col min="10737" max="10737" width="19.28515625" customWidth="1"/>
    <col min="10746" max="10746" width="17.85546875" customWidth="1"/>
    <col min="10747" max="10747" width="20.7109375" customWidth="1"/>
    <col min="10748" max="10748" width="21" customWidth="1"/>
    <col min="10754" max="10754" width="20.42578125" customWidth="1"/>
    <col min="10755" max="10755" width="18.28515625" customWidth="1"/>
    <col min="10989" max="10989" width="19.42578125" customWidth="1"/>
    <col min="10990" max="10990" width="15.28515625" customWidth="1"/>
    <col min="10991" max="10991" width="10.28515625" customWidth="1"/>
    <col min="10992" max="10992" width="16.140625" customWidth="1"/>
    <col min="10993" max="10993" width="19.28515625" customWidth="1"/>
    <col min="11002" max="11002" width="17.85546875" customWidth="1"/>
    <col min="11003" max="11003" width="20.7109375" customWidth="1"/>
    <col min="11004" max="11004" width="21" customWidth="1"/>
    <col min="11010" max="11010" width="20.42578125" customWidth="1"/>
    <col min="11011" max="11011" width="18.28515625" customWidth="1"/>
    <col min="11245" max="11245" width="19.42578125" customWidth="1"/>
    <col min="11246" max="11246" width="15.28515625" customWidth="1"/>
    <col min="11247" max="11247" width="10.28515625" customWidth="1"/>
    <col min="11248" max="11248" width="16.140625" customWidth="1"/>
    <col min="11249" max="11249" width="19.28515625" customWidth="1"/>
    <col min="11258" max="11258" width="17.85546875" customWidth="1"/>
    <col min="11259" max="11259" width="20.7109375" customWidth="1"/>
    <col min="11260" max="11260" width="21" customWidth="1"/>
    <col min="11266" max="11266" width="20.42578125" customWidth="1"/>
    <col min="11267" max="11267" width="18.28515625" customWidth="1"/>
    <col min="11501" max="11501" width="19.42578125" customWidth="1"/>
    <col min="11502" max="11502" width="15.28515625" customWidth="1"/>
    <col min="11503" max="11503" width="10.28515625" customWidth="1"/>
    <col min="11504" max="11504" width="16.140625" customWidth="1"/>
    <col min="11505" max="11505" width="19.28515625" customWidth="1"/>
    <col min="11514" max="11514" width="17.85546875" customWidth="1"/>
    <col min="11515" max="11515" width="20.7109375" customWidth="1"/>
    <col min="11516" max="11516" width="21" customWidth="1"/>
    <col min="11522" max="11522" width="20.42578125" customWidth="1"/>
    <col min="11523" max="11523" width="18.28515625" customWidth="1"/>
    <col min="11757" max="11757" width="19.42578125" customWidth="1"/>
    <col min="11758" max="11758" width="15.28515625" customWidth="1"/>
    <col min="11759" max="11759" width="10.28515625" customWidth="1"/>
    <col min="11760" max="11760" width="16.140625" customWidth="1"/>
    <col min="11761" max="11761" width="19.28515625" customWidth="1"/>
    <col min="11770" max="11770" width="17.85546875" customWidth="1"/>
    <col min="11771" max="11771" width="20.7109375" customWidth="1"/>
    <col min="11772" max="11772" width="21" customWidth="1"/>
    <col min="11778" max="11778" width="20.42578125" customWidth="1"/>
    <col min="11779" max="11779" width="18.28515625" customWidth="1"/>
    <col min="12013" max="12013" width="19.42578125" customWidth="1"/>
    <col min="12014" max="12014" width="15.28515625" customWidth="1"/>
    <col min="12015" max="12015" width="10.28515625" customWidth="1"/>
    <col min="12016" max="12016" width="16.140625" customWidth="1"/>
    <col min="12017" max="12017" width="19.28515625" customWidth="1"/>
    <col min="12026" max="12026" width="17.85546875" customWidth="1"/>
    <col min="12027" max="12027" width="20.7109375" customWidth="1"/>
    <col min="12028" max="12028" width="21" customWidth="1"/>
    <col min="12034" max="12034" width="20.42578125" customWidth="1"/>
    <col min="12035" max="12035" width="18.28515625" customWidth="1"/>
    <col min="12269" max="12269" width="19.42578125" customWidth="1"/>
    <col min="12270" max="12270" width="15.28515625" customWidth="1"/>
    <col min="12271" max="12271" width="10.28515625" customWidth="1"/>
    <col min="12272" max="12272" width="16.140625" customWidth="1"/>
    <col min="12273" max="12273" width="19.28515625" customWidth="1"/>
    <col min="12282" max="12282" width="17.85546875" customWidth="1"/>
    <col min="12283" max="12283" width="20.7109375" customWidth="1"/>
    <col min="12284" max="12284" width="21" customWidth="1"/>
    <col min="12290" max="12290" width="20.42578125" customWidth="1"/>
    <col min="12291" max="12291" width="18.28515625" customWidth="1"/>
    <col min="12525" max="12525" width="19.42578125" customWidth="1"/>
    <col min="12526" max="12526" width="15.28515625" customWidth="1"/>
    <col min="12527" max="12527" width="10.28515625" customWidth="1"/>
    <col min="12528" max="12528" width="16.140625" customWidth="1"/>
    <col min="12529" max="12529" width="19.28515625" customWidth="1"/>
    <col min="12538" max="12538" width="17.85546875" customWidth="1"/>
    <col min="12539" max="12539" width="20.7109375" customWidth="1"/>
    <col min="12540" max="12540" width="21" customWidth="1"/>
    <col min="12546" max="12546" width="20.42578125" customWidth="1"/>
    <col min="12547" max="12547" width="18.28515625" customWidth="1"/>
    <col min="12781" max="12781" width="19.42578125" customWidth="1"/>
    <col min="12782" max="12782" width="15.28515625" customWidth="1"/>
    <col min="12783" max="12783" width="10.28515625" customWidth="1"/>
    <col min="12784" max="12784" width="16.140625" customWidth="1"/>
    <col min="12785" max="12785" width="19.28515625" customWidth="1"/>
    <col min="12794" max="12794" width="17.85546875" customWidth="1"/>
    <col min="12795" max="12795" width="20.7109375" customWidth="1"/>
    <col min="12796" max="12796" width="21" customWidth="1"/>
    <col min="12802" max="12802" width="20.42578125" customWidth="1"/>
    <col min="12803" max="12803" width="18.28515625" customWidth="1"/>
    <col min="13037" max="13037" width="19.42578125" customWidth="1"/>
    <col min="13038" max="13038" width="15.28515625" customWidth="1"/>
    <col min="13039" max="13039" width="10.28515625" customWidth="1"/>
    <col min="13040" max="13040" width="16.140625" customWidth="1"/>
    <col min="13041" max="13041" width="19.28515625" customWidth="1"/>
    <col min="13050" max="13050" width="17.85546875" customWidth="1"/>
    <col min="13051" max="13051" width="20.7109375" customWidth="1"/>
    <col min="13052" max="13052" width="21" customWidth="1"/>
    <col min="13058" max="13058" width="20.42578125" customWidth="1"/>
    <col min="13059" max="13059" width="18.28515625" customWidth="1"/>
    <col min="13293" max="13293" width="19.42578125" customWidth="1"/>
    <col min="13294" max="13294" width="15.28515625" customWidth="1"/>
    <col min="13295" max="13295" width="10.28515625" customWidth="1"/>
    <col min="13296" max="13296" width="16.140625" customWidth="1"/>
    <col min="13297" max="13297" width="19.28515625" customWidth="1"/>
    <col min="13306" max="13306" width="17.85546875" customWidth="1"/>
    <col min="13307" max="13307" width="20.7109375" customWidth="1"/>
    <col min="13308" max="13308" width="21" customWidth="1"/>
    <col min="13314" max="13314" width="20.42578125" customWidth="1"/>
    <col min="13315" max="13315" width="18.28515625" customWidth="1"/>
    <col min="13549" max="13549" width="19.42578125" customWidth="1"/>
    <col min="13550" max="13550" width="15.28515625" customWidth="1"/>
    <col min="13551" max="13551" width="10.28515625" customWidth="1"/>
    <col min="13552" max="13552" width="16.140625" customWidth="1"/>
    <col min="13553" max="13553" width="19.28515625" customWidth="1"/>
    <col min="13562" max="13562" width="17.85546875" customWidth="1"/>
    <col min="13563" max="13563" width="20.7109375" customWidth="1"/>
    <col min="13564" max="13564" width="21" customWidth="1"/>
    <col min="13570" max="13570" width="20.42578125" customWidth="1"/>
    <col min="13571" max="13571" width="18.28515625" customWidth="1"/>
    <col min="13805" max="13805" width="19.42578125" customWidth="1"/>
    <col min="13806" max="13806" width="15.28515625" customWidth="1"/>
    <col min="13807" max="13807" width="10.28515625" customWidth="1"/>
    <col min="13808" max="13808" width="16.140625" customWidth="1"/>
    <col min="13809" max="13809" width="19.28515625" customWidth="1"/>
    <col min="13818" max="13818" width="17.85546875" customWidth="1"/>
    <col min="13819" max="13819" width="20.7109375" customWidth="1"/>
    <col min="13820" max="13820" width="21" customWidth="1"/>
    <col min="13826" max="13826" width="20.42578125" customWidth="1"/>
    <col min="13827" max="13827" width="18.28515625" customWidth="1"/>
    <col min="14061" max="14061" width="19.42578125" customWidth="1"/>
    <col min="14062" max="14062" width="15.28515625" customWidth="1"/>
    <col min="14063" max="14063" width="10.28515625" customWidth="1"/>
    <col min="14064" max="14064" width="16.140625" customWidth="1"/>
    <col min="14065" max="14065" width="19.28515625" customWidth="1"/>
    <col min="14074" max="14074" width="17.85546875" customWidth="1"/>
    <col min="14075" max="14075" width="20.7109375" customWidth="1"/>
    <col min="14076" max="14076" width="21" customWidth="1"/>
    <col min="14082" max="14082" width="20.42578125" customWidth="1"/>
    <col min="14083" max="14083" width="18.28515625" customWidth="1"/>
    <col min="14317" max="14317" width="19.42578125" customWidth="1"/>
    <col min="14318" max="14318" width="15.28515625" customWidth="1"/>
    <col min="14319" max="14319" width="10.28515625" customWidth="1"/>
    <col min="14320" max="14320" width="16.140625" customWidth="1"/>
    <col min="14321" max="14321" width="19.28515625" customWidth="1"/>
    <col min="14330" max="14330" width="17.85546875" customWidth="1"/>
    <col min="14331" max="14331" width="20.7109375" customWidth="1"/>
    <col min="14332" max="14332" width="21" customWidth="1"/>
    <col min="14338" max="14338" width="20.42578125" customWidth="1"/>
    <col min="14339" max="14339" width="18.28515625" customWidth="1"/>
    <col min="14573" max="14573" width="19.42578125" customWidth="1"/>
    <col min="14574" max="14574" width="15.28515625" customWidth="1"/>
    <col min="14575" max="14575" width="10.28515625" customWidth="1"/>
    <col min="14576" max="14576" width="16.140625" customWidth="1"/>
    <col min="14577" max="14577" width="19.28515625" customWidth="1"/>
    <col min="14586" max="14586" width="17.85546875" customWidth="1"/>
    <col min="14587" max="14587" width="20.7109375" customWidth="1"/>
    <col min="14588" max="14588" width="21" customWidth="1"/>
    <col min="14594" max="14594" width="20.42578125" customWidth="1"/>
    <col min="14595" max="14595" width="18.28515625" customWidth="1"/>
    <col min="14829" max="14829" width="19.42578125" customWidth="1"/>
    <col min="14830" max="14830" width="15.28515625" customWidth="1"/>
    <col min="14831" max="14831" width="10.28515625" customWidth="1"/>
    <col min="14832" max="14832" width="16.140625" customWidth="1"/>
    <col min="14833" max="14833" width="19.28515625" customWidth="1"/>
    <col min="14842" max="14842" width="17.85546875" customWidth="1"/>
    <col min="14843" max="14843" width="20.7109375" customWidth="1"/>
    <col min="14844" max="14844" width="21" customWidth="1"/>
    <col min="14850" max="14850" width="20.42578125" customWidth="1"/>
    <col min="14851" max="14851" width="18.28515625" customWidth="1"/>
    <col min="15085" max="15085" width="19.42578125" customWidth="1"/>
    <col min="15086" max="15086" width="15.28515625" customWidth="1"/>
    <col min="15087" max="15087" width="10.28515625" customWidth="1"/>
    <col min="15088" max="15088" width="16.140625" customWidth="1"/>
    <col min="15089" max="15089" width="19.28515625" customWidth="1"/>
    <col min="15098" max="15098" width="17.85546875" customWidth="1"/>
    <col min="15099" max="15099" width="20.7109375" customWidth="1"/>
    <col min="15100" max="15100" width="21" customWidth="1"/>
    <col min="15106" max="15106" width="20.42578125" customWidth="1"/>
    <col min="15107" max="15107" width="18.28515625" customWidth="1"/>
    <col min="15341" max="15341" width="19.42578125" customWidth="1"/>
    <col min="15342" max="15342" width="15.28515625" customWidth="1"/>
    <col min="15343" max="15343" width="10.28515625" customWidth="1"/>
    <col min="15344" max="15344" width="16.140625" customWidth="1"/>
    <col min="15345" max="15345" width="19.28515625" customWidth="1"/>
    <col min="15354" max="15354" width="17.85546875" customWidth="1"/>
    <col min="15355" max="15355" width="20.7109375" customWidth="1"/>
    <col min="15356" max="15356" width="21" customWidth="1"/>
    <col min="15362" max="15362" width="20.42578125" customWidth="1"/>
    <col min="15363" max="15363" width="18.28515625" customWidth="1"/>
    <col min="15597" max="15597" width="19.42578125" customWidth="1"/>
    <col min="15598" max="15598" width="15.28515625" customWidth="1"/>
    <col min="15599" max="15599" width="10.28515625" customWidth="1"/>
    <col min="15600" max="15600" width="16.140625" customWidth="1"/>
    <col min="15601" max="15601" width="19.28515625" customWidth="1"/>
    <col min="15610" max="15610" width="17.85546875" customWidth="1"/>
    <col min="15611" max="15611" width="20.7109375" customWidth="1"/>
    <col min="15612" max="15612" width="21" customWidth="1"/>
    <col min="15618" max="15618" width="20.42578125" customWidth="1"/>
    <col min="15619" max="15619" width="18.28515625" customWidth="1"/>
    <col min="15853" max="15853" width="19.42578125" customWidth="1"/>
    <col min="15854" max="15854" width="15.28515625" customWidth="1"/>
    <col min="15855" max="15855" width="10.28515625" customWidth="1"/>
    <col min="15856" max="15856" width="16.140625" customWidth="1"/>
    <col min="15857" max="15857" width="19.28515625" customWidth="1"/>
    <col min="15866" max="15866" width="17.85546875" customWidth="1"/>
    <col min="15867" max="15867" width="20.7109375" customWidth="1"/>
    <col min="15868" max="15868" width="21" customWidth="1"/>
    <col min="15874" max="15874" width="20.42578125" customWidth="1"/>
    <col min="15875" max="15875" width="18.28515625" customWidth="1"/>
    <col min="16109" max="16109" width="19.42578125" customWidth="1"/>
    <col min="16110" max="16110" width="15.28515625" customWidth="1"/>
    <col min="16111" max="16111" width="10.28515625" customWidth="1"/>
    <col min="16112" max="16112" width="16.140625" customWidth="1"/>
    <col min="16113" max="16113" width="19.28515625" customWidth="1"/>
    <col min="16122" max="16122" width="17.85546875" customWidth="1"/>
    <col min="16123" max="16123" width="20.7109375" customWidth="1"/>
    <col min="16124" max="16124" width="21" customWidth="1"/>
    <col min="16130" max="16130" width="20.42578125" customWidth="1"/>
    <col min="16131" max="16131" width="18.28515625" customWidth="1"/>
  </cols>
  <sheetData>
    <row r="1" spans="1:7" ht="23.25" customHeight="1" x14ac:dyDescent="0.25">
      <c r="A1" s="8" t="s">
        <v>22358</v>
      </c>
    </row>
    <row r="2" spans="1:7" ht="26.25" customHeight="1" x14ac:dyDescent="0.25">
      <c r="A2" s="7" t="s">
        <v>22359</v>
      </c>
    </row>
    <row r="3" spans="1:7" s="842" customFormat="1" x14ac:dyDescent="0.25">
      <c r="A3" s="6"/>
    </row>
    <row r="4" spans="1:7" ht="54.75" customHeight="1" x14ac:dyDescent="0.25">
      <c r="A4" s="101"/>
      <c r="B4" s="1163" t="s">
        <v>102</v>
      </c>
      <c r="C4" s="1164"/>
      <c r="D4" s="1163" t="s">
        <v>22056</v>
      </c>
      <c r="E4" s="1164"/>
    </row>
    <row r="5" spans="1:7" s="84" customFormat="1" ht="36" customHeight="1" x14ac:dyDescent="0.25">
      <c r="A5" s="558"/>
      <c r="B5" s="674">
        <v>2014</v>
      </c>
      <c r="C5" s="674">
        <v>2016</v>
      </c>
      <c r="D5" s="674">
        <v>2014</v>
      </c>
      <c r="E5" s="674">
        <v>2016</v>
      </c>
    </row>
    <row r="6" spans="1:7" x14ac:dyDescent="0.25">
      <c r="A6" s="105" t="s">
        <v>117</v>
      </c>
      <c r="B6" s="90">
        <v>7.8</v>
      </c>
      <c r="C6" s="116">
        <v>7.36</v>
      </c>
      <c r="D6" s="90">
        <v>71.400000000000006</v>
      </c>
      <c r="E6" s="116">
        <v>93.5</v>
      </c>
      <c r="F6" s="84"/>
      <c r="G6" s="84"/>
    </row>
    <row r="7" spans="1:7" x14ac:dyDescent="0.25">
      <c r="A7" s="105" t="s">
        <v>123</v>
      </c>
      <c r="B7" s="90">
        <v>8.14</v>
      </c>
      <c r="C7" s="116">
        <v>8.77</v>
      </c>
      <c r="D7" s="90">
        <v>87</v>
      </c>
      <c r="E7" s="116">
        <v>78.2</v>
      </c>
      <c r="F7" s="842"/>
      <c r="G7" s="842"/>
    </row>
    <row r="8" spans="1:7" x14ac:dyDescent="0.25">
      <c r="A8" s="105" t="s">
        <v>105</v>
      </c>
      <c r="B8" s="90">
        <v>8.82</v>
      </c>
      <c r="C8" s="116">
        <v>8.8699999999999992</v>
      </c>
      <c r="D8" s="90">
        <v>70.5</v>
      </c>
      <c r="E8" s="116">
        <v>73</v>
      </c>
      <c r="F8" s="842"/>
      <c r="G8" s="842"/>
    </row>
    <row r="9" spans="1:7" x14ac:dyDescent="0.25">
      <c r="A9" s="105" t="s">
        <v>109</v>
      </c>
      <c r="B9" s="90">
        <v>13.04</v>
      </c>
      <c r="C9" s="116">
        <v>13.17</v>
      </c>
      <c r="D9" s="90">
        <v>68.5</v>
      </c>
      <c r="E9" s="116">
        <v>69.099999999999994</v>
      </c>
      <c r="F9" s="842"/>
      <c r="G9" s="842"/>
    </row>
    <row r="10" spans="1:7" x14ac:dyDescent="0.25">
      <c r="A10" s="105" t="s">
        <v>113</v>
      </c>
      <c r="B10" s="90">
        <v>6.36</v>
      </c>
      <c r="C10" s="116">
        <v>7.46</v>
      </c>
      <c r="D10" s="90">
        <v>65.5</v>
      </c>
      <c r="E10" s="116">
        <v>68.099999999999994</v>
      </c>
      <c r="F10" s="842"/>
      <c r="G10" s="842"/>
    </row>
    <row r="11" spans="1:7" x14ac:dyDescent="0.25">
      <c r="A11" s="105" t="s">
        <v>22366</v>
      </c>
      <c r="B11" s="90">
        <v>7.34</v>
      </c>
      <c r="C11" s="116">
        <v>7.87</v>
      </c>
      <c r="D11" s="90">
        <v>66.8</v>
      </c>
      <c r="E11" s="116">
        <v>67.8</v>
      </c>
      <c r="F11" s="842"/>
      <c r="G11" s="842"/>
    </row>
    <row r="12" spans="1:7" x14ac:dyDescent="0.25">
      <c r="A12" s="105" t="s">
        <v>112</v>
      </c>
      <c r="B12" s="90">
        <v>8.69</v>
      </c>
      <c r="C12" s="116">
        <v>65.110500000000002</v>
      </c>
      <c r="D12" s="90">
        <v>64.2</v>
      </c>
      <c r="E12" s="116">
        <v>65.7</v>
      </c>
      <c r="F12" s="842"/>
      <c r="G12" s="842"/>
    </row>
    <row r="13" spans="1:7" x14ac:dyDescent="0.25">
      <c r="A13" s="105" t="s">
        <v>19</v>
      </c>
      <c r="B13" s="90">
        <v>8.5</v>
      </c>
      <c r="C13" s="116">
        <v>8.85</v>
      </c>
      <c r="D13" s="90">
        <v>60.4</v>
      </c>
      <c r="E13" s="116">
        <v>63.4</v>
      </c>
      <c r="F13" s="842"/>
      <c r="G13" s="842"/>
    </row>
    <row r="14" spans="1:7" x14ac:dyDescent="0.25">
      <c r="A14" s="105" t="s">
        <v>130</v>
      </c>
      <c r="B14" s="90">
        <v>14.15</v>
      </c>
      <c r="C14" s="116">
        <v>14.73</v>
      </c>
      <c r="D14" s="90">
        <v>59.2</v>
      </c>
      <c r="E14" s="116">
        <v>60.8</v>
      </c>
      <c r="F14" s="842"/>
      <c r="G14" s="842"/>
    </row>
    <row r="15" spans="1:7" x14ac:dyDescent="0.25">
      <c r="A15" s="105" t="s">
        <v>116</v>
      </c>
      <c r="B15" s="90">
        <v>5.29</v>
      </c>
      <c r="C15" s="116">
        <v>5.94</v>
      </c>
      <c r="D15" s="90">
        <v>55.4</v>
      </c>
      <c r="E15" s="116">
        <v>60.5</v>
      </c>
      <c r="F15" s="842"/>
      <c r="G15" s="842"/>
    </row>
    <row r="16" spans="1:7" x14ac:dyDescent="0.25">
      <c r="A16" s="105" t="s">
        <v>111</v>
      </c>
      <c r="B16" s="90">
        <v>12.16</v>
      </c>
      <c r="C16" s="116">
        <v>11.5</v>
      </c>
      <c r="D16" s="90">
        <v>55.2</v>
      </c>
      <c r="E16" s="116">
        <v>58.1</v>
      </c>
      <c r="F16" s="842"/>
      <c r="G16" s="842"/>
    </row>
    <row r="17" spans="1:15" x14ac:dyDescent="0.25">
      <c r="A17" s="105" t="s">
        <v>119</v>
      </c>
      <c r="B17" s="90">
        <v>2.4700000000000002</v>
      </c>
      <c r="C17" s="116">
        <v>2.75</v>
      </c>
      <c r="D17" s="90">
        <v>52.5</v>
      </c>
      <c r="E17" s="116">
        <v>54.7</v>
      </c>
      <c r="F17" s="842"/>
      <c r="G17" s="842"/>
    </row>
    <row r="18" spans="1:15" x14ac:dyDescent="0.25">
      <c r="A18" s="105" t="s">
        <v>71</v>
      </c>
      <c r="B18" s="90">
        <v>5.09</v>
      </c>
      <c r="C18" s="116">
        <v>5.45</v>
      </c>
      <c r="D18" s="90">
        <v>51.5</v>
      </c>
      <c r="E18" s="116">
        <v>53.4</v>
      </c>
      <c r="F18" s="842"/>
      <c r="G18" s="842"/>
    </row>
    <row r="19" spans="1:15" x14ac:dyDescent="0.25">
      <c r="A19" s="105" t="s">
        <v>133</v>
      </c>
      <c r="B19" s="90">
        <v>4.58</v>
      </c>
      <c r="C19" s="116">
        <v>4.74</v>
      </c>
      <c r="D19" s="90">
        <v>51.3</v>
      </c>
      <c r="E19" s="116">
        <v>52.9</v>
      </c>
      <c r="F19" s="842"/>
      <c r="G19" s="842"/>
    </row>
    <row r="20" spans="1:15" x14ac:dyDescent="0.25">
      <c r="A20" s="105" t="s">
        <v>129</v>
      </c>
      <c r="B20" s="90">
        <v>3.38</v>
      </c>
      <c r="C20" s="116">
        <v>3.36</v>
      </c>
      <c r="D20" s="90">
        <v>51.3</v>
      </c>
      <c r="E20" s="116">
        <v>52.1</v>
      </c>
      <c r="F20" s="842"/>
      <c r="G20" s="842"/>
    </row>
    <row r="21" spans="1:15" x14ac:dyDescent="0.25">
      <c r="A21" s="105" t="s">
        <v>137</v>
      </c>
      <c r="B21" s="90">
        <v>6.85</v>
      </c>
      <c r="C21" s="116">
        <v>6.94</v>
      </c>
      <c r="D21" s="90">
        <v>50.3</v>
      </c>
      <c r="E21" s="116">
        <v>52</v>
      </c>
      <c r="F21" s="842"/>
      <c r="G21" s="842"/>
    </row>
    <row r="22" spans="1:15" x14ac:dyDescent="0.25">
      <c r="A22" s="105" t="s">
        <v>106</v>
      </c>
      <c r="B22" s="90">
        <v>6.98</v>
      </c>
      <c r="C22" s="116">
        <v>6.79</v>
      </c>
      <c r="D22" s="90">
        <v>52.3</v>
      </c>
      <c r="E22" s="116">
        <v>51.6</v>
      </c>
      <c r="F22" s="842"/>
      <c r="G22" s="842"/>
    </row>
    <row r="23" spans="1:15" x14ac:dyDescent="0.25">
      <c r="A23" s="105" t="s">
        <v>128</v>
      </c>
      <c r="B23" s="90">
        <v>6.21</v>
      </c>
      <c r="C23" s="116">
        <v>5.8</v>
      </c>
      <c r="D23" s="90">
        <v>40.700000000000003</v>
      </c>
      <c r="E23" s="116">
        <v>42.2</v>
      </c>
      <c r="F23" s="842"/>
      <c r="G23" s="842"/>
    </row>
    <row r="24" spans="1:15" x14ac:dyDescent="0.25">
      <c r="A24" s="105" t="s">
        <v>197</v>
      </c>
      <c r="B24" s="90">
        <v>1.52</v>
      </c>
      <c r="C24" s="116">
        <v>1.56</v>
      </c>
      <c r="D24" s="90">
        <v>40.1</v>
      </c>
      <c r="E24" s="116">
        <v>41</v>
      </c>
      <c r="F24" s="842"/>
      <c r="G24" s="842"/>
    </row>
    <row r="25" spans="1:15" x14ac:dyDescent="0.25">
      <c r="A25" s="105" t="s">
        <v>384</v>
      </c>
      <c r="B25" s="90">
        <v>4.3600000000000003</v>
      </c>
      <c r="C25" s="116">
        <v>4.55</v>
      </c>
      <c r="D25" s="90">
        <v>37.4</v>
      </c>
      <c r="E25" s="116">
        <v>39.200000000000003</v>
      </c>
      <c r="F25" s="842"/>
      <c r="G25" s="842"/>
      <c r="N25" s="57"/>
      <c r="O25" s="57"/>
    </row>
    <row r="26" spans="1:15" x14ac:dyDescent="0.25">
      <c r="A26" s="105" t="s">
        <v>37</v>
      </c>
      <c r="B26" s="90">
        <v>3.29</v>
      </c>
      <c r="C26" s="116">
        <v>3.54</v>
      </c>
      <c r="D26" s="90">
        <v>35.5</v>
      </c>
      <c r="E26" s="116">
        <v>36.4</v>
      </c>
      <c r="F26" s="842"/>
      <c r="G26" s="842"/>
    </row>
    <row r="27" spans="1:15" x14ac:dyDescent="0.25">
      <c r="A27" s="105" t="s">
        <v>114</v>
      </c>
      <c r="B27" s="90">
        <v>1.59</v>
      </c>
      <c r="C27" s="116">
        <v>1.78</v>
      </c>
      <c r="D27" s="90">
        <v>35.9</v>
      </c>
      <c r="E27" s="116">
        <v>34.799999999999997</v>
      </c>
      <c r="F27" s="842"/>
      <c r="G27" s="842"/>
    </row>
    <row r="28" spans="1:15" x14ac:dyDescent="0.25">
      <c r="A28" s="105" t="s">
        <v>110</v>
      </c>
      <c r="B28" s="90">
        <v>2.8</v>
      </c>
      <c r="C28" s="116">
        <v>2.8</v>
      </c>
      <c r="D28" s="90">
        <v>33.799999999999997</v>
      </c>
      <c r="E28" s="116">
        <v>34.700000000000003</v>
      </c>
      <c r="F28" s="842"/>
      <c r="G28" s="842"/>
    </row>
    <row r="29" spans="1:15" x14ac:dyDescent="0.25">
      <c r="A29" s="105" t="s">
        <v>115</v>
      </c>
      <c r="B29" s="90">
        <v>4.8600000000000003</v>
      </c>
      <c r="C29" s="116">
        <v>4.5599999999999996</v>
      </c>
      <c r="D29" s="90">
        <v>34.1</v>
      </c>
      <c r="E29" s="116">
        <v>33.5</v>
      </c>
      <c r="F29" s="842"/>
      <c r="G29" s="842"/>
    </row>
    <row r="30" spans="1:15" x14ac:dyDescent="0.25">
      <c r="A30" s="105" t="s">
        <v>193</v>
      </c>
      <c r="B30" s="90">
        <v>1.1499999999999999</v>
      </c>
      <c r="C30" s="116">
        <v>0.86</v>
      </c>
      <c r="D30" s="90">
        <v>27.9</v>
      </c>
      <c r="E30" s="116">
        <v>29.7</v>
      </c>
      <c r="F30" s="842"/>
      <c r="G30" s="842"/>
    </row>
    <row r="31" spans="1:15" x14ac:dyDescent="0.25">
      <c r="A31" s="105" t="s">
        <v>124</v>
      </c>
      <c r="B31" s="90">
        <v>2.0299999999999998</v>
      </c>
      <c r="C31" s="116">
        <v>2.2999999999999998</v>
      </c>
      <c r="D31" s="90">
        <v>30.3</v>
      </c>
      <c r="E31" s="116">
        <v>31.6</v>
      </c>
      <c r="F31" s="842"/>
      <c r="G31" s="842"/>
    </row>
    <row r="32" spans="1:15" x14ac:dyDescent="0.25">
      <c r="A32" s="105" t="s">
        <v>134</v>
      </c>
      <c r="B32" s="90">
        <v>9.2899999999999991</v>
      </c>
      <c r="C32" s="116">
        <v>9.36</v>
      </c>
      <c r="D32" s="90">
        <v>67.8</v>
      </c>
      <c r="E32" s="116">
        <v>69.900000000000006</v>
      </c>
      <c r="F32" s="842"/>
      <c r="G32" s="842"/>
    </row>
    <row r="33" spans="1:7" s="84" customFormat="1" x14ac:dyDescent="0.25">
      <c r="A33" s="105" t="s">
        <v>132</v>
      </c>
      <c r="B33" s="90">
        <v>1.94</v>
      </c>
      <c r="C33" s="116">
        <v>2.35</v>
      </c>
      <c r="D33" s="90">
        <v>39</v>
      </c>
      <c r="E33" s="116">
        <v>40.299999999999997</v>
      </c>
      <c r="F33" s="842"/>
      <c r="G33" s="842"/>
    </row>
    <row r="34" spans="1:7" s="84" customFormat="1" x14ac:dyDescent="0.25">
      <c r="A34" s="842"/>
      <c r="B34"/>
      <c r="C34"/>
      <c r="D34"/>
      <c r="E34"/>
      <c r="F34"/>
      <c r="G34"/>
    </row>
    <row r="38" spans="1:7" x14ac:dyDescent="0.25">
      <c r="B38" s="84"/>
      <c r="C38" s="84"/>
      <c r="D38" s="84"/>
      <c r="E38" s="84"/>
      <c r="F38" s="84"/>
    </row>
    <row r="39" spans="1:7" x14ac:dyDescent="0.25">
      <c r="B39" s="84"/>
      <c r="C39" s="84"/>
      <c r="D39" s="84"/>
      <c r="E39" s="84"/>
    </row>
    <row r="40" spans="1:7" x14ac:dyDescent="0.25">
      <c r="B40" s="84"/>
      <c r="C40" s="84"/>
      <c r="D40" s="84"/>
      <c r="E40" s="84"/>
    </row>
    <row r="41" spans="1:7" x14ac:dyDescent="0.25">
      <c r="B41" s="84"/>
      <c r="C41" s="84"/>
      <c r="D41" s="84"/>
      <c r="E41" s="84"/>
    </row>
    <row r="42" spans="1:7" x14ac:dyDescent="0.25">
      <c r="B42" s="84"/>
      <c r="C42" s="84"/>
      <c r="D42" s="84"/>
      <c r="E42" s="84"/>
    </row>
    <row r="43" spans="1:7" x14ac:dyDescent="0.25">
      <c r="B43" s="84"/>
      <c r="C43" s="84"/>
      <c r="D43" s="84"/>
      <c r="E43" s="84"/>
    </row>
    <row r="44" spans="1:7" x14ac:dyDescent="0.25">
      <c r="B44" s="84"/>
      <c r="C44" s="84"/>
      <c r="D44" s="84"/>
      <c r="E44" s="84"/>
      <c r="F44" s="84"/>
    </row>
    <row r="45" spans="1:7" x14ac:dyDescent="0.25">
      <c r="B45" s="84"/>
      <c r="C45" s="84"/>
      <c r="D45" s="84"/>
      <c r="E45" s="84"/>
      <c r="F45" s="84"/>
    </row>
    <row r="46" spans="1:7" x14ac:dyDescent="0.25">
      <c r="B46" s="84"/>
      <c r="C46" s="84"/>
      <c r="D46" s="84"/>
      <c r="E46" s="84"/>
      <c r="F46" s="84"/>
    </row>
    <row r="47" spans="1:7" x14ac:dyDescent="0.25">
      <c r="B47" s="84"/>
      <c r="C47" s="84"/>
      <c r="D47" s="84"/>
      <c r="E47" s="84"/>
      <c r="F47" s="84"/>
    </row>
    <row r="48" spans="1:7" x14ac:dyDescent="0.25">
      <c r="B48" s="84"/>
      <c r="C48" s="84"/>
      <c r="D48" s="84"/>
      <c r="E48" s="84"/>
      <c r="F48" s="84"/>
    </row>
    <row r="49" spans="2:6" x14ac:dyDescent="0.25">
      <c r="B49" s="84"/>
      <c r="C49" s="84"/>
      <c r="D49" s="84"/>
      <c r="E49" s="84"/>
      <c r="F49" s="84"/>
    </row>
    <row r="50" spans="2:6" x14ac:dyDescent="0.25">
      <c r="B50" s="84"/>
      <c r="C50" s="84"/>
      <c r="D50" s="84"/>
      <c r="E50" s="84"/>
      <c r="F50" s="84"/>
    </row>
    <row r="51" spans="2:6" x14ac:dyDescent="0.25">
      <c r="B51" s="84"/>
      <c r="C51" s="84"/>
      <c r="D51" s="84"/>
      <c r="E51" s="84"/>
      <c r="F51" s="84"/>
    </row>
    <row r="52" spans="2:6" x14ac:dyDescent="0.25">
      <c r="B52" s="84"/>
      <c r="C52" s="84"/>
      <c r="D52" s="84"/>
      <c r="E52" s="84"/>
      <c r="F52" s="84"/>
    </row>
    <row r="53" spans="2:6" x14ac:dyDescent="0.25">
      <c r="B53" s="84"/>
      <c r="C53" s="84"/>
      <c r="D53" s="84"/>
      <c r="E53" s="84"/>
      <c r="F53" s="84"/>
    </row>
    <row r="54" spans="2:6" x14ac:dyDescent="0.25">
      <c r="B54" s="84"/>
      <c r="C54" s="84"/>
      <c r="D54" s="84"/>
      <c r="E54" s="84"/>
      <c r="F54" s="84"/>
    </row>
    <row r="55" spans="2:6" x14ac:dyDescent="0.25">
      <c r="B55" s="84"/>
      <c r="C55" s="84"/>
      <c r="D55" s="84"/>
      <c r="E55" s="84"/>
      <c r="F55" s="84"/>
    </row>
    <row r="56" spans="2:6" x14ac:dyDescent="0.25">
      <c r="B56" s="84"/>
      <c r="C56" s="84"/>
      <c r="D56" s="84"/>
      <c r="E56" s="84"/>
      <c r="F56" s="84"/>
    </row>
    <row r="57" spans="2:6" x14ac:dyDescent="0.25">
      <c r="B57" s="84"/>
      <c r="C57" s="84"/>
      <c r="D57" s="84"/>
      <c r="E57" s="84"/>
      <c r="F57" s="84"/>
    </row>
    <row r="58" spans="2:6" x14ac:dyDescent="0.25">
      <c r="B58" s="84"/>
      <c r="C58" s="84"/>
      <c r="D58" s="84"/>
      <c r="E58" s="84"/>
      <c r="F58" s="84"/>
    </row>
    <row r="59" spans="2:6" x14ac:dyDescent="0.25">
      <c r="B59" s="84"/>
      <c r="C59" s="84"/>
      <c r="D59" s="84"/>
      <c r="E59" s="84"/>
      <c r="F59" s="84"/>
    </row>
    <row r="60" spans="2:6" x14ac:dyDescent="0.25">
      <c r="B60" s="84"/>
      <c r="C60" s="84"/>
      <c r="D60" s="84"/>
      <c r="E60" s="84"/>
      <c r="F60" s="84"/>
    </row>
    <row r="61" spans="2:6" x14ac:dyDescent="0.25">
      <c r="B61" s="84"/>
      <c r="C61" s="84"/>
      <c r="D61" s="84"/>
      <c r="E61" s="84"/>
      <c r="F61" s="84"/>
    </row>
    <row r="62" spans="2:6" x14ac:dyDescent="0.25">
      <c r="B62" s="84"/>
      <c r="C62" s="84"/>
      <c r="D62" s="84"/>
      <c r="E62" s="84"/>
      <c r="F62" s="84"/>
    </row>
    <row r="63" spans="2:6" x14ac:dyDescent="0.25">
      <c r="B63" s="84"/>
      <c r="C63" s="84"/>
      <c r="D63" s="84"/>
      <c r="E63" s="84"/>
      <c r="F63" s="84"/>
    </row>
    <row r="64" spans="2:6" x14ac:dyDescent="0.25">
      <c r="B64" s="84"/>
      <c r="C64" s="84"/>
      <c r="D64" s="84"/>
      <c r="E64" s="84"/>
      <c r="F64" s="84"/>
    </row>
    <row r="65" spans="2:6" x14ac:dyDescent="0.25">
      <c r="B65" s="84"/>
      <c r="C65" s="84"/>
      <c r="D65" s="84"/>
      <c r="E65" s="84"/>
      <c r="F65" s="84"/>
    </row>
    <row r="66" spans="2:6" x14ac:dyDescent="0.25">
      <c r="B66" s="84"/>
      <c r="C66" s="84"/>
      <c r="D66" s="84"/>
      <c r="E66" s="84"/>
      <c r="F66" s="84"/>
    </row>
    <row r="67" spans="2:6" x14ac:dyDescent="0.25">
      <c r="B67" s="84"/>
      <c r="C67" s="84"/>
      <c r="D67" s="84"/>
      <c r="E67" s="84"/>
      <c r="F67" s="84"/>
    </row>
    <row r="68" spans="2:6" x14ac:dyDescent="0.25">
      <c r="B68" s="84"/>
      <c r="C68" s="84"/>
      <c r="D68" s="84"/>
      <c r="E68" s="84"/>
      <c r="F68" s="84"/>
    </row>
    <row r="69" spans="2:6" x14ac:dyDescent="0.25">
      <c r="B69" s="84"/>
      <c r="C69" s="84"/>
      <c r="D69" s="84"/>
      <c r="E69" s="84"/>
      <c r="F69" s="84"/>
    </row>
    <row r="70" spans="2:6" x14ac:dyDescent="0.25">
      <c r="B70" s="84"/>
      <c r="C70" s="84"/>
      <c r="D70" s="84"/>
      <c r="E70" s="84"/>
      <c r="F70" s="84"/>
    </row>
    <row r="71" spans="2:6" x14ac:dyDescent="0.25">
      <c r="B71" s="84"/>
      <c r="C71" s="84"/>
      <c r="D71" s="84"/>
      <c r="E71" s="84"/>
      <c r="F71" s="84"/>
    </row>
    <row r="72" spans="2:6" x14ac:dyDescent="0.25">
      <c r="B72" s="84"/>
      <c r="C72" s="84"/>
      <c r="D72" s="84"/>
      <c r="E72" s="84"/>
      <c r="F72" s="84"/>
    </row>
    <row r="73" spans="2:6" x14ac:dyDescent="0.25">
      <c r="B73" s="84"/>
      <c r="C73" s="84"/>
      <c r="D73" s="84"/>
      <c r="E73" s="84"/>
      <c r="F73" s="84"/>
    </row>
    <row r="74" spans="2:6" x14ac:dyDescent="0.25">
      <c r="B74" s="84"/>
      <c r="C74" s="84"/>
      <c r="D74" s="84"/>
      <c r="E74" s="84"/>
      <c r="F74" s="84"/>
    </row>
    <row r="75" spans="2:6" x14ac:dyDescent="0.25">
      <c r="B75" s="84"/>
      <c r="C75" s="84"/>
      <c r="D75" s="84"/>
      <c r="E75" s="84"/>
      <c r="F75" s="84"/>
    </row>
    <row r="76" spans="2:6" x14ac:dyDescent="0.25">
      <c r="B76" s="84"/>
      <c r="C76" s="84"/>
      <c r="D76" s="84"/>
      <c r="E76" s="84"/>
      <c r="F76" s="84"/>
    </row>
    <row r="77" spans="2:6" x14ac:dyDescent="0.25">
      <c r="B77" s="84"/>
      <c r="C77" s="84"/>
      <c r="D77" s="84"/>
      <c r="E77" s="84"/>
      <c r="F77" s="84"/>
    </row>
    <row r="78" spans="2:6" x14ac:dyDescent="0.25">
      <c r="B78" s="84"/>
      <c r="C78" s="84"/>
      <c r="D78" s="84"/>
      <c r="E78" s="84"/>
      <c r="F78" s="84"/>
    </row>
    <row r="79" spans="2:6" x14ac:dyDescent="0.25">
      <c r="B79" s="84"/>
      <c r="C79" s="84"/>
      <c r="D79" s="84"/>
      <c r="E79" s="84"/>
      <c r="F79" s="84"/>
    </row>
    <row r="80" spans="2:6" x14ac:dyDescent="0.25">
      <c r="B80" s="84"/>
      <c r="C80" s="84"/>
      <c r="D80" s="84"/>
      <c r="E80" s="84"/>
      <c r="F80" s="84"/>
    </row>
    <row r="81" spans="2:8" x14ac:dyDescent="0.25">
      <c r="B81" s="84"/>
      <c r="C81" s="84"/>
      <c r="D81" s="84"/>
      <c r="E81" s="84"/>
      <c r="F81" s="84"/>
    </row>
    <row r="82" spans="2:8" x14ac:dyDescent="0.25">
      <c r="B82" s="84"/>
      <c r="C82" s="84"/>
      <c r="D82" s="84"/>
      <c r="E82" s="84"/>
      <c r="F82" s="84"/>
    </row>
    <row r="83" spans="2:8" x14ac:dyDescent="0.25">
      <c r="B83" s="84"/>
      <c r="C83" s="84"/>
      <c r="D83" s="84"/>
      <c r="E83" s="84"/>
      <c r="F83" s="84"/>
    </row>
    <row r="84" spans="2:8" x14ac:dyDescent="0.25">
      <c r="B84" s="84"/>
      <c r="C84" s="84"/>
      <c r="D84" s="84"/>
      <c r="E84" s="84"/>
      <c r="F84" s="84"/>
    </row>
    <row r="85" spans="2:8" x14ac:dyDescent="0.25">
      <c r="B85" s="84"/>
      <c r="C85" s="84"/>
      <c r="D85" s="84"/>
      <c r="E85" s="84"/>
      <c r="F85" s="84"/>
    </row>
    <row r="86" spans="2:8" x14ac:dyDescent="0.25">
      <c r="B86" s="84"/>
      <c r="C86" s="84"/>
      <c r="D86" s="84"/>
      <c r="E86" s="84"/>
      <c r="F86" s="84"/>
    </row>
    <row r="89" spans="2:8" x14ac:dyDescent="0.25">
      <c r="B89" s="84"/>
      <c r="C89" s="84"/>
      <c r="D89" s="84"/>
      <c r="E89" s="84"/>
      <c r="F89" s="84"/>
      <c r="G89" s="84"/>
      <c r="H89" s="84"/>
    </row>
    <row r="90" spans="2:8" x14ac:dyDescent="0.25">
      <c r="B90" s="84"/>
      <c r="C90" s="84"/>
      <c r="D90" s="84"/>
      <c r="E90" s="84"/>
      <c r="F90" s="84"/>
      <c r="G90" s="84"/>
    </row>
    <row r="91" spans="2:8" x14ac:dyDescent="0.25">
      <c r="B91" s="84"/>
      <c r="C91" s="84"/>
      <c r="D91" s="84"/>
      <c r="E91" s="84"/>
      <c r="F91" s="84"/>
      <c r="G91" s="84"/>
    </row>
    <row r="92" spans="2:8" x14ac:dyDescent="0.25">
      <c r="B92" s="84"/>
      <c r="C92" s="84"/>
      <c r="D92" s="84"/>
      <c r="E92" s="84"/>
      <c r="F92" s="84"/>
      <c r="G92" s="84"/>
    </row>
    <row r="93" spans="2:8" x14ac:dyDescent="0.25">
      <c r="B93" s="84"/>
      <c r="C93" s="84"/>
      <c r="D93" s="84"/>
      <c r="E93" s="84"/>
      <c r="F93" s="84"/>
      <c r="G93" s="84"/>
    </row>
    <row r="94" spans="2:8" x14ac:dyDescent="0.25">
      <c r="B94" s="84"/>
      <c r="C94" s="84"/>
      <c r="D94" s="84"/>
      <c r="E94" s="84"/>
      <c r="F94" s="84"/>
      <c r="G94" s="84"/>
    </row>
    <row r="95" spans="2:8" x14ac:dyDescent="0.25">
      <c r="B95" s="84"/>
      <c r="C95" s="84"/>
      <c r="D95" s="84"/>
      <c r="E95" s="84"/>
      <c r="F95" s="84"/>
      <c r="G95" s="84"/>
    </row>
    <row r="96" spans="2:8" x14ac:dyDescent="0.25">
      <c r="B96" s="84"/>
      <c r="C96" s="84"/>
      <c r="D96" s="84"/>
      <c r="E96" s="84"/>
      <c r="F96" s="84"/>
      <c r="G96" s="84"/>
    </row>
    <row r="97" spans="2:7" x14ac:dyDescent="0.25">
      <c r="B97" s="84"/>
      <c r="C97" s="84"/>
      <c r="D97" s="84"/>
      <c r="E97" s="84"/>
      <c r="F97" s="84"/>
      <c r="G97" s="84"/>
    </row>
    <row r="98" spans="2:7" x14ac:dyDescent="0.25">
      <c r="B98" s="84"/>
      <c r="C98" s="84"/>
      <c r="D98" s="84"/>
      <c r="E98" s="84"/>
      <c r="F98" s="84"/>
      <c r="G98" s="84"/>
    </row>
    <row r="99" spans="2:7" x14ac:dyDescent="0.25">
      <c r="B99" s="84"/>
      <c r="C99" s="84"/>
      <c r="D99" s="84"/>
      <c r="E99" s="84"/>
      <c r="F99" s="84"/>
      <c r="G99" s="84"/>
    </row>
    <row r="100" spans="2:7" x14ac:dyDescent="0.25">
      <c r="B100" s="84"/>
      <c r="C100" s="84"/>
      <c r="D100" s="84"/>
      <c r="E100" s="84"/>
      <c r="F100" s="84"/>
      <c r="G100" s="84"/>
    </row>
    <row r="101" spans="2:7" x14ac:dyDescent="0.25">
      <c r="B101" s="84"/>
      <c r="C101" s="84"/>
      <c r="D101" s="84"/>
      <c r="E101" s="84"/>
      <c r="F101" s="84"/>
      <c r="G101" s="84"/>
    </row>
    <row r="102" spans="2:7" x14ac:dyDescent="0.25">
      <c r="B102" s="84"/>
      <c r="C102" s="84"/>
      <c r="D102" s="84"/>
      <c r="E102" s="84"/>
      <c r="F102" s="84"/>
      <c r="G102" s="84"/>
    </row>
    <row r="103" spans="2:7" x14ac:dyDescent="0.25">
      <c r="B103" s="84"/>
      <c r="C103" s="84"/>
      <c r="D103" s="84"/>
      <c r="E103" s="84"/>
      <c r="F103" s="84"/>
      <c r="G103" s="84"/>
    </row>
    <row r="104" spans="2:7" x14ac:dyDescent="0.25">
      <c r="B104" s="84"/>
      <c r="C104" s="84"/>
      <c r="D104" s="84"/>
      <c r="E104" s="84"/>
      <c r="F104" s="84"/>
      <c r="G104" s="84"/>
    </row>
    <row r="105" spans="2:7" x14ac:dyDescent="0.25">
      <c r="B105" s="84"/>
      <c r="C105" s="84"/>
      <c r="D105" s="84"/>
      <c r="E105" s="84"/>
      <c r="F105" s="84"/>
      <c r="G105" s="84"/>
    </row>
    <row r="106" spans="2:7" x14ac:dyDescent="0.25">
      <c r="B106" s="84"/>
      <c r="C106" s="84"/>
      <c r="D106" s="84"/>
      <c r="E106" s="84"/>
      <c r="F106" s="84"/>
      <c r="G106" s="84"/>
    </row>
    <row r="107" spans="2:7" x14ac:dyDescent="0.25">
      <c r="B107" s="84"/>
      <c r="C107" s="84"/>
      <c r="D107" s="84"/>
      <c r="E107" s="84"/>
      <c r="F107" s="84"/>
      <c r="G107" s="84"/>
    </row>
    <row r="108" spans="2:7" x14ac:dyDescent="0.25">
      <c r="B108" s="84"/>
      <c r="C108" s="84"/>
      <c r="D108" s="84"/>
      <c r="E108" s="84"/>
      <c r="F108" s="84"/>
      <c r="G108" s="84"/>
    </row>
    <row r="109" spans="2:7" x14ac:dyDescent="0.25">
      <c r="B109" s="84"/>
      <c r="C109" s="84"/>
      <c r="D109" s="84"/>
      <c r="E109" s="84"/>
      <c r="F109" s="84"/>
      <c r="G109" s="84"/>
    </row>
    <row r="110" spans="2:7" x14ac:dyDescent="0.25">
      <c r="B110" s="84"/>
      <c r="C110" s="84"/>
      <c r="D110" s="84"/>
      <c r="E110" s="84"/>
      <c r="F110" s="84"/>
      <c r="G110" s="84"/>
    </row>
    <row r="111" spans="2:7" x14ac:dyDescent="0.25">
      <c r="B111" s="84"/>
      <c r="C111" s="84"/>
      <c r="D111" s="84"/>
      <c r="E111" s="84"/>
      <c r="F111" s="84"/>
      <c r="G111" s="84"/>
    </row>
    <row r="112" spans="2:7" x14ac:dyDescent="0.25">
      <c r="B112" s="84"/>
      <c r="C112" s="84"/>
      <c r="D112" s="84"/>
      <c r="E112" s="84"/>
      <c r="F112" s="84"/>
      <c r="G112" s="84"/>
    </row>
    <row r="113" spans="2:7" x14ac:dyDescent="0.25">
      <c r="B113" s="84"/>
      <c r="C113" s="84"/>
      <c r="D113" s="84"/>
      <c r="E113" s="84"/>
      <c r="F113" s="84"/>
      <c r="G113" s="84"/>
    </row>
    <row r="114" spans="2:7" x14ac:dyDescent="0.25">
      <c r="B114" s="84"/>
      <c r="C114" s="84"/>
      <c r="D114" s="84"/>
      <c r="E114" s="84"/>
      <c r="F114" s="84"/>
      <c r="G114" s="84"/>
    </row>
    <row r="115" spans="2:7" x14ac:dyDescent="0.25">
      <c r="B115" s="84"/>
      <c r="C115" s="84"/>
      <c r="D115" s="84"/>
      <c r="E115" s="84"/>
      <c r="F115" s="84"/>
      <c r="G115" s="84"/>
    </row>
    <row r="116" spans="2:7" x14ac:dyDescent="0.25">
      <c r="B116" s="84"/>
      <c r="C116" s="84"/>
      <c r="D116" s="84"/>
      <c r="E116" s="84"/>
      <c r="F116" s="84"/>
      <c r="G116" s="84"/>
    </row>
    <row r="117" spans="2:7" x14ac:dyDescent="0.25">
      <c r="B117" s="84"/>
      <c r="C117" s="84"/>
      <c r="D117" s="84"/>
      <c r="E117" s="84"/>
      <c r="F117" s="84"/>
      <c r="G117" s="84"/>
    </row>
    <row r="118" spans="2:7" x14ac:dyDescent="0.25">
      <c r="B118" s="84"/>
      <c r="C118" s="84"/>
      <c r="D118" s="84"/>
      <c r="E118" s="84"/>
      <c r="F118" s="84"/>
      <c r="G118" s="84"/>
    </row>
    <row r="119" spans="2:7" x14ac:dyDescent="0.25">
      <c r="B119" s="84"/>
      <c r="C119" s="84"/>
      <c r="D119" s="84"/>
      <c r="E119" s="84"/>
      <c r="F119" s="84"/>
      <c r="G119" s="84"/>
    </row>
    <row r="120" spans="2:7" x14ac:dyDescent="0.25">
      <c r="B120" s="84"/>
      <c r="C120" s="84"/>
      <c r="D120" s="84"/>
      <c r="E120" s="84"/>
      <c r="F120" s="84"/>
      <c r="G120" s="84"/>
    </row>
    <row r="121" spans="2:7" x14ac:dyDescent="0.25">
      <c r="B121" s="84"/>
      <c r="C121" s="84"/>
      <c r="D121" s="84"/>
      <c r="E121" s="84"/>
      <c r="F121" s="84"/>
      <c r="G121" s="84"/>
    </row>
    <row r="122" spans="2:7" x14ac:dyDescent="0.25">
      <c r="B122" s="84"/>
      <c r="C122" s="84"/>
      <c r="D122" s="84"/>
      <c r="E122" s="84"/>
      <c r="F122" s="84"/>
      <c r="G122" s="84"/>
    </row>
    <row r="123" spans="2:7" x14ac:dyDescent="0.25">
      <c r="B123" s="84"/>
      <c r="C123" s="84"/>
      <c r="D123" s="84"/>
      <c r="E123" s="84"/>
      <c r="F123" s="84"/>
      <c r="G123" s="84"/>
    </row>
    <row r="124" spans="2:7" x14ac:dyDescent="0.25">
      <c r="B124" s="84"/>
      <c r="C124" s="84"/>
      <c r="D124" s="84"/>
      <c r="E124" s="84"/>
      <c r="F124" s="84"/>
      <c r="G124" s="84"/>
    </row>
    <row r="125" spans="2:7" x14ac:dyDescent="0.25">
      <c r="B125" s="84"/>
      <c r="C125" s="84"/>
      <c r="D125" s="84"/>
      <c r="E125" s="84"/>
      <c r="F125" s="84"/>
      <c r="G125" s="84"/>
    </row>
    <row r="126" spans="2:7" x14ac:dyDescent="0.25">
      <c r="B126" s="84"/>
      <c r="C126" s="84"/>
      <c r="D126" s="84"/>
      <c r="E126" s="84"/>
      <c r="F126" s="84"/>
      <c r="G126" s="84"/>
    </row>
    <row r="127" spans="2:7" x14ac:dyDescent="0.25">
      <c r="B127" s="84"/>
      <c r="C127" s="84"/>
      <c r="D127" s="84"/>
      <c r="E127" s="84"/>
      <c r="F127" s="84"/>
      <c r="G127" s="84"/>
    </row>
    <row r="128" spans="2:7" x14ac:dyDescent="0.25">
      <c r="B128" s="84"/>
      <c r="C128" s="84"/>
      <c r="D128" s="84"/>
      <c r="E128" s="84"/>
      <c r="F128" s="84"/>
      <c r="G128" s="84"/>
    </row>
    <row r="129" spans="2:8" x14ac:dyDescent="0.25">
      <c r="B129" s="84"/>
      <c r="C129" s="84"/>
      <c r="D129" s="84"/>
      <c r="E129" s="84"/>
      <c r="F129" s="84"/>
      <c r="G129" s="84"/>
    </row>
    <row r="130" spans="2:8" x14ac:dyDescent="0.25">
      <c r="B130" s="84"/>
      <c r="C130" s="84"/>
      <c r="D130" s="84"/>
      <c r="E130" s="84"/>
      <c r="F130" s="84"/>
      <c r="G130" s="84"/>
    </row>
    <row r="131" spans="2:8" x14ac:dyDescent="0.25">
      <c r="B131" s="84"/>
      <c r="C131" s="84"/>
      <c r="D131" s="84"/>
      <c r="E131" s="84"/>
      <c r="F131" s="84"/>
      <c r="G131" s="84"/>
    </row>
    <row r="132" spans="2:8" x14ac:dyDescent="0.25">
      <c r="B132" s="84"/>
      <c r="C132" s="84"/>
      <c r="D132" s="84"/>
      <c r="E132" s="84"/>
      <c r="F132" s="84"/>
      <c r="G132" s="84"/>
    </row>
    <row r="133" spans="2:8" x14ac:dyDescent="0.25">
      <c r="B133" s="84"/>
      <c r="C133" s="84"/>
      <c r="D133" s="84"/>
      <c r="E133" s="84"/>
      <c r="F133" s="84"/>
      <c r="G133" s="84"/>
    </row>
    <row r="134" spans="2:8" x14ac:dyDescent="0.25">
      <c r="B134" s="84"/>
      <c r="C134" s="84"/>
      <c r="D134" s="84"/>
      <c r="E134" s="84"/>
      <c r="F134" s="84"/>
      <c r="G134" s="84"/>
    </row>
    <row r="135" spans="2:8" x14ac:dyDescent="0.25">
      <c r="B135" s="84"/>
      <c r="C135" s="84"/>
      <c r="D135" s="84"/>
      <c r="E135" s="84"/>
      <c r="F135" s="84"/>
      <c r="G135" s="84"/>
    </row>
    <row r="136" spans="2:8" x14ac:dyDescent="0.25">
      <c r="B136" s="84"/>
      <c r="C136" s="84"/>
      <c r="D136" s="84"/>
      <c r="E136" s="84"/>
      <c r="F136" s="84"/>
      <c r="G136" s="84"/>
    </row>
    <row r="137" spans="2:8" x14ac:dyDescent="0.25">
      <c r="B137" s="84"/>
      <c r="C137" s="84"/>
      <c r="D137" s="84"/>
      <c r="E137" s="84"/>
      <c r="F137" s="84"/>
      <c r="G137" s="84"/>
      <c r="H137" s="84"/>
    </row>
    <row r="138" spans="2:8" x14ac:dyDescent="0.25">
      <c r="B138" s="84"/>
      <c r="C138" s="84"/>
      <c r="D138" s="84"/>
      <c r="E138" s="84"/>
      <c r="F138" s="84"/>
      <c r="G138" s="84"/>
      <c r="H138" s="84"/>
    </row>
    <row r="139" spans="2:8" x14ac:dyDescent="0.25">
      <c r="B139" s="84"/>
      <c r="C139" s="84"/>
      <c r="D139" s="84"/>
      <c r="E139" s="84"/>
      <c r="F139" s="84"/>
      <c r="G139" s="84"/>
      <c r="H139" s="84"/>
    </row>
    <row r="140" spans="2:8" x14ac:dyDescent="0.25">
      <c r="B140" s="84"/>
      <c r="C140" s="84"/>
      <c r="D140" s="84"/>
      <c r="E140" s="84"/>
      <c r="F140" s="84"/>
      <c r="G140" s="84"/>
      <c r="H140" s="84"/>
    </row>
  </sheetData>
  <mergeCells count="2">
    <mergeCell ref="B4:C4"/>
    <mergeCell ref="D4:E4"/>
  </mergeCells>
  <pageMargins left="0.7" right="0.7" top="0.75" bottom="0.75" header="0.3" footer="0.3"/>
  <pageSetup paperSize="9" orientation="portrait" r:id="rId1"/>
  <legacy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1"/>
  <sheetViews>
    <sheetView zoomScale="90" zoomScaleNormal="90" workbookViewId="0">
      <selection activeCell="W8" sqref="W8"/>
    </sheetView>
  </sheetViews>
  <sheetFormatPr defaultRowHeight="15" x14ac:dyDescent="0.25"/>
  <cols>
    <col min="1" max="1" width="20.85546875" customWidth="1"/>
    <col min="2" max="2" width="15.140625" customWidth="1"/>
    <col min="3" max="18" width="8" customWidth="1"/>
    <col min="19" max="19" width="17.140625" customWidth="1"/>
    <col min="20" max="20" width="19.85546875" customWidth="1"/>
    <col min="21" max="21" width="14.5703125" customWidth="1"/>
    <col min="22" max="22" width="11" customWidth="1"/>
  </cols>
  <sheetData>
    <row r="1" spans="1:21" x14ac:dyDescent="0.25">
      <c r="A1" s="6" t="s">
        <v>22477</v>
      </c>
    </row>
    <row r="2" spans="1:21" s="84" customFormat="1" x14ac:dyDescent="0.25">
      <c r="A2" s="1054" t="s">
        <v>22362</v>
      </c>
    </row>
    <row r="4" spans="1:21" ht="77.25" customHeight="1" x14ac:dyDescent="0.25">
      <c r="A4" s="19" t="s">
        <v>156</v>
      </c>
      <c r="B4" s="790">
        <v>2000</v>
      </c>
      <c r="C4" s="790">
        <v>2001</v>
      </c>
      <c r="D4" s="790">
        <v>2002</v>
      </c>
      <c r="E4" s="790">
        <v>2003</v>
      </c>
      <c r="F4" s="790">
        <v>2004</v>
      </c>
      <c r="G4" s="790">
        <v>2005</v>
      </c>
      <c r="H4" s="790">
        <v>2006</v>
      </c>
      <c r="I4" s="790">
        <v>2007</v>
      </c>
      <c r="J4" s="790">
        <v>2008</v>
      </c>
      <c r="K4" s="790">
        <v>2009</v>
      </c>
      <c r="L4" s="790">
        <v>2010</v>
      </c>
      <c r="M4" s="790">
        <v>2011</v>
      </c>
      <c r="N4" s="790">
        <v>2012</v>
      </c>
      <c r="O4" s="790">
        <v>2013</v>
      </c>
      <c r="P4" s="790">
        <v>2014</v>
      </c>
      <c r="Q4" s="790">
        <v>2015</v>
      </c>
      <c r="R4" s="790">
        <v>2016</v>
      </c>
      <c r="S4" s="786" t="s">
        <v>22360</v>
      </c>
      <c r="T4" s="786" t="s">
        <v>22361</v>
      </c>
      <c r="U4" s="786" t="s">
        <v>22365</v>
      </c>
    </row>
    <row r="5" spans="1:21" x14ac:dyDescent="0.25">
      <c r="A5" s="86" t="s">
        <v>109</v>
      </c>
      <c r="B5" s="14" t="s">
        <v>63</v>
      </c>
      <c r="C5" s="14">
        <v>6.99</v>
      </c>
      <c r="D5" s="14">
        <v>9.18</v>
      </c>
      <c r="E5" s="14">
        <v>9.02</v>
      </c>
      <c r="F5" s="14">
        <v>9.5399999999999991</v>
      </c>
      <c r="G5" s="14">
        <v>10.119999999999999</v>
      </c>
      <c r="H5" s="14">
        <v>10.14</v>
      </c>
      <c r="I5" s="14">
        <v>10.36</v>
      </c>
      <c r="J5" s="14">
        <v>12.12</v>
      </c>
      <c r="K5" s="14">
        <v>12.89</v>
      </c>
      <c r="L5" s="14">
        <v>13.43</v>
      </c>
      <c r="M5" s="14">
        <v>14.06</v>
      </c>
      <c r="N5" s="14">
        <v>14.49</v>
      </c>
      <c r="O5" s="14">
        <v>14.41</v>
      </c>
      <c r="P5" s="14">
        <v>14.82</v>
      </c>
      <c r="Q5" s="14">
        <v>15</v>
      </c>
      <c r="R5" s="14">
        <v>14.92</v>
      </c>
      <c r="S5" s="14">
        <f t="shared" ref="S5:S14" si="0">R5</f>
        <v>14.92</v>
      </c>
      <c r="T5" s="14">
        <f>S5-M5</f>
        <v>0.85999999999999943</v>
      </c>
      <c r="U5" s="410">
        <f>T5/M5</f>
        <v>6.1166429587482175E-2</v>
      </c>
    </row>
    <row r="6" spans="1:21" x14ac:dyDescent="0.25">
      <c r="A6" s="86" t="s">
        <v>130</v>
      </c>
      <c r="B6" s="14" t="s">
        <v>63</v>
      </c>
      <c r="C6" s="14">
        <v>10.47</v>
      </c>
      <c r="D6" s="14" t="s">
        <v>63</v>
      </c>
      <c r="E6" s="14">
        <v>11.03</v>
      </c>
      <c r="F6" s="14">
        <v>11.25</v>
      </c>
      <c r="G6" s="14">
        <v>12.65</v>
      </c>
      <c r="H6" s="14">
        <v>12.6</v>
      </c>
      <c r="I6" s="14">
        <v>10.130000000000001</v>
      </c>
      <c r="J6" s="14">
        <v>11</v>
      </c>
      <c r="K6" s="14">
        <v>10.62</v>
      </c>
      <c r="L6" s="14">
        <v>10.96</v>
      </c>
      <c r="M6" s="14">
        <v>10.6</v>
      </c>
      <c r="N6" s="14">
        <v>10.65</v>
      </c>
      <c r="O6" s="14">
        <v>13.74</v>
      </c>
      <c r="P6" s="14">
        <v>14.07</v>
      </c>
      <c r="Q6" s="14">
        <v>13.88</v>
      </c>
      <c r="R6" s="14">
        <v>14.39</v>
      </c>
      <c r="S6" s="14">
        <f t="shared" si="0"/>
        <v>14.39</v>
      </c>
      <c r="T6" s="14">
        <f t="shared" ref="T6:T41" si="1">S6-M6</f>
        <v>3.7900000000000009</v>
      </c>
      <c r="U6" s="410">
        <f t="shared" ref="U6:U41" si="2">T6/M6</f>
        <v>0.35754716981132084</v>
      </c>
    </row>
    <row r="7" spans="1:21" x14ac:dyDescent="0.25">
      <c r="A7" s="86" t="s">
        <v>111</v>
      </c>
      <c r="B7" s="14" t="s">
        <v>63</v>
      </c>
      <c r="C7" s="14" t="s">
        <v>63</v>
      </c>
      <c r="D7" s="14" t="s">
        <v>63</v>
      </c>
      <c r="E7" s="14" t="s">
        <v>63</v>
      </c>
      <c r="F7" s="14">
        <v>17.27</v>
      </c>
      <c r="G7" s="14">
        <v>16.420000000000002</v>
      </c>
      <c r="H7" s="14">
        <v>16.46</v>
      </c>
      <c r="I7" s="14">
        <v>15.56</v>
      </c>
      <c r="J7" s="14">
        <v>15.95</v>
      </c>
      <c r="K7" s="14">
        <v>16.329999999999998</v>
      </c>
      <c r="L7" s="14">
        <v>16.68</v>
      </c>
      <c r="M7" s="14">
        <v>15.9</v>
      </c>
      <c r="N7" s="14">
        <v>15.95</v>
      </c>
      <c r="O7" s="14">
        <v>15.56</v>
      </c>
      <c r="P7" s="14">
        <v>15.27</v>
      </c>
      <c r="Q7" s="14">
        <v>14.98</v>
      </c>
      <c r="R7" s="14">
        <v>14.27</v>
      </c>
      <c r="S7" s="14">
        <f t="shared" si="0"/>
        <v>14.27</v>
      </c>
      <c r="T7" s="14">
        <f t="shared" si="1"/>
        <v>-1.6300000000000008</v>
      </c>
      <c r="U7" s="410">
        <f t="shared" si="2"/>
        <v>-0.1025157232704403</v>
      </c>
    </row>
    <row r="8" spans="1:21" x14ac:dyDescent="0.25">
      <c r="A8" s="86" t="s">
        <v>796</v>
      </c>
      <c r="B8" s="14">
        <v>5.13</v>
      </c>
      <c r="C8" s="14">
        <v>6.32</v>
      </c>
      <c r="D8" s="14">
        <v>6.41</v>
      </c>
      <c r="E8" s="14">
        <v>6.84</v>
      </c>
      <c r="F8" s="14">
        <v>6.93</v>
      </c>
      <c r="G8" s="14">
        <v>7.87</v>
      </c>
      <c r="H8" s="14">
        <v>8.64</v>
      </c>
      <c r="I8" s="14">
        <v>9.4700000000000006</v>
      </c>
      <c r="J8" s="14">
        <v>10.02</v>
      </c>
      <c r="K8" s="14">
        <v>10.38</v>
      </c>
      <c r="L8" s="14">
        <v>11.08</v>
      </c>
      <c r="M8" s="14">
        <v>11.92</v>
      </c>
      <c r="N8" s="14">
        <v>12.79</v>
      </c>
      <c r="O8" s="14">
        <v>12.84</v>
      </c>
      <c r="P8" s="14">
        <v>13.49</v>
      </c>
      <c r="Q8" s="14">
        <v>13.74</v>
      </c>
      <c r="R8" s="14">
        <v>13.77</v>
      </c>
      <c r="S8" s="14">
        <f t="shared" si="0"/>
        <v>13.77</v>
      </c>
      <c r="T8" s="14">
        <f t="shared" si="1"/>
        <v>1.8499999999999996</v>
      </c>
      <c r="U8" s="410">
        <f t="shared" si="2"/>
        <v>0.15520134228187918</v>
      </c>
    </row>
    <row r="9" spans="1:21" x14ac:dyDescent="0.25">
      <c r="A9" s="86" t="s">
        <v>217</v>
      </c>
      <c r="B9" s="14">
        <v>5.84</v>
      </c>
      <c r="C9" s="14">
        <v>6.36</v>
      </c>
      <c r="D9" s="14">
        <v>7.39</v>
      </c>
      <c r="E9" s="14">
        <v>7.85</v>
      </c>
      <c r="F9" s="14">
        <v>8.3000000000000007</v>
      </c>
      <c r="G9" s="14">
        <v>8.94</v>
      </c>
      <c r="H9" s="14">
        <v>9.41</v>
      </c>
      <c r="I9" s="14">
        <v>10.08</v>
      </c>
      <c r="J9" s="14">
        <v>10.62</v>
      </c>
      <c r="K9" s="14">
        <v>11.63</v>
      </c>
      <c r="L9" s="14">
        <v>12.23</v>
      </c>
      <c r="M9" s="14">
        <v>12.58</v>
      </c>
      <c r="N9" s="14">
        <v>12.9</v>
      </c>
      <c r="O9" s="14">
        <v>12.87</v>
      </c>
      <c r="P9" s="14">
        <v>12.91</v>
      </c>
      <c r="Q9" s="14">
        <v>12.98</v>
      </c>
      <c r="R9" s="14">
        <v>13.11</v>
      </c>
      <c r="S9" s="14">
        <f t="shared" si="0"/>
        <v>13.11</v>
      </c>
      <c r="T9" s="14">
        <f t="shared" si="1"/>
        <v>0.52999999999999936</v>
      </c>
      <c r="U9" s="410">
        <f t="shared" si="2"/>
        <v>4.2130365659777375E-2</v>
      </c>
    </row>
    <row r="10" spans="1:21" x14ac:dyDescent="0.25">
      <c r="A10" s="86" t="s">
        <v>117</v>
      </c>
      <c r="B10" s="14">
        <v>5.0199999999999996</v>
      </c>
      <c r="C10" s="14">
        <v>5.12</v>
      </c>
      <c r="D10" s="14">
        <v>5.28</v>
      </c>
      <c r="E10" s="14">
        <v>5.55</v>
      </c>
      <c r="F10" s="14">
        <v>5.89</v>
      </c>
      <c r="G10" s="14">
        <v>5.9</v>
      </c>
      <c r="H10" s="14">
        <v>5.93</v>
      </c>
      <c r="I10" s="14">
        <v>5.92</v>
      </c>
      <c r="J10" s="14">
        <v>6.81</v>
      </c>
      <c r="K10" s="14">
        <v>7.23</v>
      </c>
      <c r="L10" s="14">
        <v>7.53</v>
      </c>
      <c r="M10" s="14">
        <v>8.15</v>
      </c>
      <c r="N10" s="14">
        <v>8.73</v>
      </c>
      <c r="O10" s="14">
        <v>8.83</v>
      </c>
      <c r="P10" s="14">
        <v>10.68</v>
      </c>
      <c r="Q10" s="14">
        <v>12.81</v>
      </c>
      <c r="R10" s="14">
        <v>12.85</v>
      </c>
      <c r="S10" s="14">
        <f t="shared" si="0"/>
        <v>12.85</v>
      </c>
      <c r="T10" s="14">
        <f t="shared" si="1"/>
        <v>4.6999999999999993</v>
      </c>
      <c r="U10" s="410">
        <f t="shared" si="2"/>
        <v>0.57668711656441707</v>
      </c>
    </row>
    <row r="11" spans="1:21" x14ac:dyDescent="0.25">
      <c r="A11" s="86" t="s">
        <v>116</v>
      </c>
      <c r="B11" s="14" t="s">
        <v>63</v>
      </c>
      <c r="C11" s="14">
        <v>11.69</v>
      </c>
      <c r="D11" s="14" t="s">
        <v>63</v>
      </c>
      <c r="E11" s="14">
        <v>12.19</v>
      </c>
      <c r="F11" s="14" t="s">
        <v>63</v>
      </c>
      <c r="G11" s="14">
        <v>13.33</v>
      </c>
      <c r="H11" s="14">
        <v>14.13</v>
      </c>
      <c r="I11" s="14">
        <v>12.44</v>
      </c>
      <c r="J11" s="14">
        <v>12.88</v>
      </c>
      <c r="K11" s="14">
        <v>14.91</v>
      </c>
      <c r="L11" s="14" t="s">
        <v>63</v>
      </c>
      <c r="M11" s="14">
        <v>13.49</v>
      </c>
      <c r="N11" s="14" t="s">
        <v>63</v>
      </c>
      <c r="O11" s="14">
        <v>10.56</v>
      </c>
      <c r="P11" s="14" t="s">
        <v>63</v>
      </c>
      <c r="Q11" s="14">
        <v>10.58</v>
      </c>
      <c r="R11" s="14">
        <v>11.57</v>
      </c>
      <c r="S11" s="14">
        <f t="shared" si="0"/>
        <v>11.57</v>
      </c>
      <c r="T11" s="14">
        <f t="shared" si="1"/>
        <v>-1.92</v>
      </c>
      <c r="U11" s="410">
        <f t="shared" si="2"/>
        <v>-0.14232765011119347</v>
      </c>
    </row>
    <row r="12" spans="1:21" x14ac:dyDescent="0.25">
      <c r="A12" s="86" t="s">
        <v>123</v>
      </c>
      <c r="B12" s="14" t="s">
        <v>63</v>
      </c>
      <c r="C12" s="14">
        <v>8.4600000000000009</v>
      </c>
      <c r="D12" s="14" t="s">
        <v>63</v>
      </c>
      <c r="E12" s="14">
        <v>8.9</v>
      </c>
      <c r="F12" s="14">
        <v>8.89</v>
      </c>
      <c r="G12" s="14">
        <v>9.01</v>
      </c>
      <c r="H12" s="14">
        <v>9.2799999999999994</v>
      </c>
      <c r="I12" s="14">
        <v>9.61</v>
      </c>
      <c r="J12" s="14">
        <v>9.77</v>
      </c>
      <c r="K12" s="14">
        <v>10.09</v>
      </c>
      <c r="L12" s="14">
        <v>10.210000000000001</v>
      </c>
      <c r="M12" s="14">
        <v>10.35</v>
      </c>
      <c r="N12" s="14">
        <v>10.37</v>
      </c>
      <c r="O12" s="14">
        <v>10.44</v>
      </c>
      <c r="P12" s="14">
        <v>10.65</v>
      </c>
      <c r="Q12" s="14">
        <v>11.11</v>
      </c>
      <c r="R12" s="14">
        <v>11.55</v>
      </c>
      <c r="S12" s="14">
        <f t="shared" si="0"/>
        <v>11.55</v>
      </c>
      <c r="T12" s="14">
        <f t="shared" si="1"/>
        <v>1.2000000000000011</v>
      </c>
      <c r="U12" s="410">
        <f t="shared" si="2"/>
        <v>0.11594202898550736</v>
      </c>
    </row>
    <row r="13" spans="1:21" x14ac:dyDescent="0.25">
      <c r="A13" s="86" t="s">
        <v>105</v>
      </c>
      <c r="B13" s="14">
        <v>7.43</v>
      </c>
      <c r="C13" s="14">
        <v>7.74</v>
      </c>
      <c r="D13" s="14">
        <v>7.38</v>
      </c>
      <c r="E13" s="14">
        <v>7.44</v>
      </c>
      <c r="F13" s="14">
        <v>7.72</v>
      </c>
      <c r="G13" s="14">
        <v>7.79</v>
      </c>
      <c r="H13" s="14">
        <v>8.11</v>
      </c>
      <c r="I13" s="14">
        <v>8.3000000000000007</v>
      </c>
      <c r="J13" s="14">
        <v>8.26</v>
      </c>
      <c r="K13" s="14">
        <v>8.6</v>
      </c>
      <c r="L13" s="14">
        <v>9.1300000000000008</v>
      </c>
      <c r="M13" s="14">
        <v>9.41</v>
      </c>
      <c r="N13" s="14">
        <v>10.01</v>
      </c>
      <c r="O13" s="14">
        <v>10.210000000000001</v>
      </c>
      <c r="P13" s="14">
        <v>11.14</v>
      </c>
      <c r="Q13" s="14">
        <v>11.56</v>
      </c>
      <c r="R13" s="14">
        <v>11.54</v>
      </c>
      <c r="S13" s="14">
        <f t="shared" si="0"/>
        <v>11.54</v>
      </c>
      <c r="T13" s="14">
        <f t="shared" si="1"/>
        <v>2.129999999999999</v>
      </c>
      <c r="U13" s="410">
        <f t="shared" si="2"/>
        <v>0.22635494155154082</v>
      </c>
    </row>
    <row r="14" spans="1:21" x14ac:dyDescent="0.25">
      <c r="A14" s="86" t="s">
        <v>19</v>
      </c>
      <c r="B14" s="14" t="s">
        <v>63</v>
      </c>
      <c r="C14" s="14" t="s">
        <v>63</v>
      </c>
      <c r="D14" s="14">
        <v>6.38</v>
      </c>
      <c r="E14" s="14" t="s">
        <v>63</v>
      </c>
      <c r="F14" s="14">
        <v>6.78</v>
      </c>
      <c r="G14" s="14">
        <v>7.35</v>
      </c>
      <c r="H14" s="14">
        <v>7.41</v>
      </c>
      <c r="I14" s="14">
        <v>7.89</v>
      </c>
      <c r="J14" s="14">
        <v>8.44</v>
      </c>
      <c r="K14" s="14">
        <v>8.52</v>
      </c>
      <c r="L14" s="14">
        <v>8.93</v>
      </c>
      <c r="M14" s="14">
        <v>8.92</v>
      </c>
      <c r="N14" s="14">
        <v>9.44</v>
      </c>
      <c r="O14" s="14">
        <v>9.58</v>
      </c>
      <c r="P14" s="14">
        <v>10.01</v>
      </c>
      <c r="Q14" s="14">
        <v>10.17</v>
      </c>
      <c r="R14" s="14">
        <v>10.36</v>
      </c>
      <c r="S14" s="14">
        <f t="shared" si="0"/>
        <v>10.36</v>
      </c>
      <c r="T14" s="14">
        <f t="shared" si="1"/>
        <v>1.4399999999999995</v>
      </c>
      <c r="U14" s="410">
        <f t="shared" si="2"/>
        <v>0.16143497757847527</v>
      </c>
    </row>
    <row r="15" spans="1:21" x14ac:dyDescent="0.25">
      <c r="A15" s="86" t="s">
        <v>112</v>
      </c>
      <c r="B15" s="14">
        <v>6.7</v>
      </c>
      <c r="C15" s="14">
        <v>6.81</v>
      </c>
      <c r="D15" s="14">
        <v>7.13</v>
      </c>
      <c r="E15" s="14">
        <v>7.37</v>
      </c>
      <c r="F15" s="14">
        <v>7.73</v>
      </c>
      <c r="G15" s="14">
        <v>7.68</v>
      </c>
      <c r="H15" s="14">
        <v>7.9</v>
      </c>
      <c r="I15" s="14">
        <v>8.1999999999999993</v>
      </c>
      <c r="J15" s="14">
        <v>8.3800000000000008</v>
      </c>
      <c r="K15" s="14">
        <v>8.73</v>
      </c>
      <c r="L15" s="14">
        <v>9.06</v>
      </c>
      <c r="M15" s="14">
        <v>9.1999999999999993</v>
      </c>
      <c r="N15" s="14">
        <v>9.52</v>
      </c>
      <c r="O15" s="14">
        <v>9.74</v>
      </c>
      <c r="P15" s="14">
        <v>9.93</v>
      </c>
      <c r="Q15" s="14">
        <v>10.119999999999999</v>
      </c>
      <c r="R15" s="14" t="s">
        <v>63</v>
      </c>
      <c r="S15" s="787">
        <f>Q15</f>
        <v>10.119999999999999</v>
      </c>
      <c r="T15" s="14">
        <f t="shared" si="1"/>
        <v>0.91999999999999993</v>
      </c>
      <c r="U15" s="410">
        <f t="shared" si="2"/>
        <v>0.1</v>
      </c>
    </row>
    <row r="16" spans="1:21" x14ac:dyDescent="0.25">
      <c r="A16" s="86" t="s">
        <v>165</v>
      </c>
      <c r="B16" s="14">
        <v>7.66</v>
      </c>
      <c r="C16" s="14">
        <v>7.71</v>
      </c>
      <c r="D16" s="14">
        <v>8.44</v>
      </c>
      <c r="E16" s="14">
        <v>9.3800000000000008</v>
      </c>
      <c r="F16" s="14">
        <v>9.68</v>
      </c>
      <c r="G16" s="14">
        <v>10.25</v>
      </c>
      <c r="H16" s="14">
        <v>10.029999999999999</v>
      </c>
      <c r="I16" s="14">
        <v>10</v>
      </c>
      <c r="J16" s="14">
        <v>9.43</v>
      </c>
      <c r="K16" s="14">
        <v>10.210000000000001</v>
      </c>
      <c r="L16" s="14">
        <v>10.31</v>
      </c>
      <c r="M16" s="14">
        <v>10.44</v>
      </c>
      <c r="N16" s="14">
        <v>10.17</v>
      </c>
      <c r="O16" s="14">
        <v>10.31</v>
      </c>
      <c r="P16" s="14">
        <v>10.119999999999999</v>
      </c>
      <c r="Q16" s="14" t="s">
        <v>63</v>
      </c>
      <c r="R16" s="14" t="s">
        <v>63</v>
      </c>
      <c r="S16" s="787">
        <f>P16</f>
        <v>10.119999999999999</v>
      </c>
      <c r="T16" s="14">
        <f t="shared" si="1"/>
        <v>-0.32000000000000028</v>
      </c>
      <c r="U16" s="410">
        <f t="shared" si="2"/>
        <v>-3.0651340996168612E-2</v>
      </c>
    </row>
    <row r="17" spans="1:21" x14ac:dyDescent="0.25">
      <c r="A17" s="86" t="s">
        <v>120</v>
      </c>
      <c r="B17" s="14">
        <v>9.8699999999999992</v>
      </c>
      <c r="C17" s="14">
        <v>9.99</v>
      </c>
      <c r="D17" s="14">
        <v>9.64</v>
      </c>
      <c r="E17" s="14">
        <v>10.09</v>
      </c>
      <c r="F17" s="14">
        <v>10.06</v>
      </c>
      <c r="G17" s="14">
        <v>10.39</v>
      </c>
      <c r="H17" s="14">
        <v>10.38</v>
      </c>
      <c r="I17" s="14">
        <v>10.29</v>
      </c>
      <c r="J17" s="14">
        <v>9.89</v>
      </c>
      <c r="K17" s="14">
        <v>9.99</v>
      </c>
      <c r="L17" s="14">
        <v>10.02</v>
      </c>
      <c r="M17" s="14">
        <v>10.029999999999999</v>
      </c>
      <c r="N17" s="14">
        <v>9.92</v>
      </c>
      <c r="O17" s="14">
        <v>10.08</v>
      </c>
      <c r="P17" s="14">
        <v>10.36</v>
      </c>
      <c r="Q17" s="14">
        <v>10</v>
      </c>
      <c r="R17" s="14">
        <v>9.9600000000000009</v>
      </c>
      <c r="S17" s="14">
        <f>R17</f>
        <v>9.9600000000000009</v>
      </c>
      <c r="T17" s="14">
        <f t="shared" si="1"/>
        <v>-6.9999999999998508E-2</v>
      </c>
      <c r="U17" s="410">
        <f t="shared" si="2"/>
        <v>-6.9790628115651556E-3</v>
      </c>
    </row>
    <row r="18" spans="1:21" x14ac:dyDescent="0.25">
      <c r="A18" s="86" t="s">
        <v>22366</v>
      </c>
      <c r="B18" s="14">
        <v>5.14</v>
      </c>
      <c r="C18" s="14">
        <v>5.45</v>
      </c>
      <c r="D18" s="14">
        <v>5.21</v>
      </c>
      <c r="E18" s="14">
        <v>5.23</v>
      </c>
      <c r="F18" s="14">
        <v>5.84</v>
      </c>
      <c r="G18" s="14">
        <v>5.74</v>
      </c>
      <c r="H18" s="14">
        <v>6.24</v>
      </c>
      <c r="I18" s="14">
        <v>5.82</v>
      </c>
      <c r="J18" s="14">
        <v>5.69</v>
      </c>
      <c r="K18" s="14">
        <v>5.31</v>
      </c>
      <c r="L18" s="14">
        <v>6.12</v>
      </c>
      <c r="M18" s="14">
        <v>6.93</v>
      </c>
      <c r="N18" s="14">
        <v>8.2899999999999991</v>
      </c>
      <c r="O18" s="14">
        <v>8.7799999999999994</v>
      </c>
      <c r="P18" s="14">
        <v>8.74</v>
      </c>
      <c r="Q18" s="14">
        <v>8.99</v>
      </c>
      <c r="R18" s="14">
        <v>9.24</v>
      </c>
      <c r="S18" s="14">
        <f>R18</f>
        <v>9.24</v>
      </c>
      <c r="T18" s="14">
        <f t="shared" si="1"/>
        <v>2.3100000000000005</v>
      </c>
      <c r="U18" s="410">
        <f t="shared" si="2"/>
        <v>0.33333333333333343</v>
      </c>
    </row>
    <row r="19" spans="1:21" x14ac:dyDescent="0.25">
      <c r="A19" s="86" t="s">
        <v>113</v>
      </c>
      <c r="B19" s="14">
        <v>6.46</v>
      </c>
      <c r="C19" s="14">
        <v>6.64</v>
      </c>
      <c r="D19" s="14">
        <v>6.71</v>
      </c>
      <c r="E19" s="14">
        <v>6.86</v>
      </c>
      <c r="F19" s="14">
        <v>6.87</v>
      </c>
      <c r="G19" s="14">
        <v>6.92</v>
      </c>
      <c r="H19" s="14">
        <v>7.06</v>
      </c>
      <c r="I19" s="14">
        <v>7.21</v>
      </c>
      <c r="J19" s="14">
        <v>7.41</v>
      </c>
      <c r="K19" s="14">
        <v>7.76</v>
      </c>
      <c r="L19" s="14">
        <v>8</v>
      </c>
      <c r="M19" s="14">
        <v>8.15</v>
      </c>
      <c r="N19" s="14">
        <v>8.3800000000000008</v>
      </c>
      <c r="O19" s="14">
        <v>8.3800000000000008</v>
      </c>
      <c r="P19" s="14">
        <v>8.25</v>
      </c>
      <c r="Q19" s="14">
        <v>9.01</v>
      </c>
      <c r="R19" s="14">
        <v>9.19</v>
      </c>
      <c r="S19" s="14">
        <f>R19</f>
        <v>9.19</v>
      </c>
      <c r="T19" s="14">
        <f t="shared" si="1"/>
        <v>1.0399999999999991</v>
      </c>
      <c r="U19" s="410">
        <f t="shared" si="2"/>
        <v>0.12760736196319009</v>
      </c>
    </row>
    <row r="20" spans="1:21" x14ac:dyDescent="0.25">
      <c r="A20" s="86" t="s">
        <v>133</v>
      </c>
      <c r="B20" s="14">
        <v>6.21</v>
      </c>
      <c r="C20" s="14">
        <v>6.57</v>
      </c>
      <c r="D20" s="14">
        <v>7.09</v>
      </c>
      <c r="E20" s="14">
        <v>7.68</v>
      </c>
      <c r="F20" s="14">
        <v>8.02</v>
      </c>
      <c r="G20" s="14">
        <v>8.6199999999999992</v>
      </c>
      <c r="H20" s="14">
        <v>8.7200000000000006</v>
      </c>
      <c r="I20" s="14">
        <v>8.6</v>
      </c>
      <c r="J20" s="14">
        <v>8.5</v>
      </c>
      <c r="K20" s="14">
        <v>8.7899999999999991</v>
      </c>
      <c r="L20" s="14">
        <v>8.7799999999999994</v>
      </c>
      <c r="M20" s="14">
        <v>8.56</v>
      </c>
      <c r="N20" s="14">
        <v>8.6300000000000008</v>
      </c>
      <c r="O20" s="14">
        <v>8.91</v>
      </c>
      <c r="P20" s="14">
        <v>8.99</v>
      </c>
      <c r="Q20" s="14">
        <v>9.09</v>
      </c>
      <c r="R20" s="14">
        <v>9.19</v>
      </c>
      <c r="S20" s="14">
        <f>R20</f>
        <v>9.19</v>
      </c>
      <c r="T20" s="14">
        <f t="shared" si="1"/>
        <v>0.62999999999999901</v>
      </c>
      <c r="U20" s="410">
        <f t="shared" si="2"/>
        <v>7.3598130841121379E-2</v>
      </c>
    </row>
    <row r="21" spans="1:21" x14ac:dyDescent="0.25">
      <c r="A21" s="86" t="s">
        <v>134</v>
      </c>
      <c r="B21" s="14">
        <v>7.06</v>
      </c>
      <c r="C21" s="14">
        <v>7.28</v>
      </c>
      <c r="D21" s="14">
        <v>7.55</v>
      </c>
      <c r="E21" s="14">
        <v>8.0399999999999991</v>
      </c>
      <c r="F21" s="14">
        <v>7.81</v>
      </c>
      <c r="G21" s="14">
        <v>7.65</v>
      </c>
      <c r="H21" s="14">
        <v>7.71</v>
      </c>
      <c r="I21" s="14">
        <v>7.64</v>
      </c>
      <c r="J21" s="14">
        <v>8.07</v>
      </c>
      <c r="K21" s="14">
        <v>8.8000000000000007</v>
      </c>
      <c r="L21" s="14">
        <v>8.48</v>
      </c>
      <c r="M21" s="14">
        <v>8.81</v>
      </c>
      <c r="N21" s="14">
        <v>8.73</v>
      </c>
      <c r="O21" s="14">
        <v>8.93</v>
      </c>
      <c r="P21" s="14">
        <v>9.1</v>
      </c>
      <c r="Q21" s="14">
        <v>9.14</v>
      </c>
      <c r="R21" s="14" t="s">
        <v>63</v>
      </c>
      <c r="S21" s="787">
        <f>Q21</f>
        <v>9.14</v>
      </c>
      <c r="T21" s="14">
        <f t="shared" si="1"/>
        <v>0.33000000000000007</v>
      </c>
      <c r="U21" s="410">
        <f t="shared" si="2"/>
        <v>3.7457434733257668E-2</v>
      </c>
    </row>
    <row r="22" spans="1:21" x14ac:dyDescent="0.25">
      <c r="A22" s="86" t="s">
        <v>106</v>
      </c>
      <c r="B22" s="14">
        <v>7.17</v>
      </c>
      <c r="C22" s="14">
        <v>7.54</v>
      </c>
      <c r="D22" s="14">
        <v>7.45</v>
      </c>
      <c r="E22" s="14">
        <v>7.75</v>
      </c>
      <c r="F22" s="14">
        <v>8.07</v>
      </c>
      <c r="G22" s="14">
        <v>8.33</v>
      </c>
      <c r="H22" s="14">
        <v>8.44</v>
      </c>
      <c r="I22" s="14">
        <v>8.89</v>
      </c>
      <c r="J22" s="14">
        <v>9.1</v>
      </c>
      <c r="K22" s="14">
        <v>8.85</v>
      </c>
      <c r="L22" s="14">
        <v>9.18</v>
      </c>
      <c r="M22" s="14">
        <v>9.4</v>
      </c>
      <c r="N22" s="14">
        <v>9.1</v>
      </c>
      <c r="O22" s="14">
        <v>9.07</v>
      </c>
      <c r="P22" s="14">
        <v>8.9600000000000009</v>
      </c>
      <c r="Q22" s="14" t="s">
        <v>63</v>
      </c>
      <c r="R22" s="14" t="s">
        <v>63</v>
      </c>
      <c r="S22" s="787">
        <f>P22</f>
        <v>8.9600000000000009</v>
      </c>
      <c r="T22" s="14">
        <f t="shared" si="1"/>
        <v>-0.4399999999999995</v>
      </c>
      <c r="U22" s="410">
        <f t="shared" si="2"/>
        <v>-4.6808510638297815E-2</v>
      </c>
    </row>
    <row r="23" spans="1:21" x14ac:dyDescent="0.25">
      <c r="A23" s="86" t="s">
        <v>243</v>
      </c>
      <c r="B23" s="14">
        <v>5.73</v>
      </c>
      <c r="C23" s="14">
        <v>5.9</v>
      </c>
      <c r="D23" s="14">
        <v>6.12</v>
      </c>
      <c r="E23" s="14">
        <v>6.34</v>
      </c>
      <c r="F23" s="14">
        <v>6.56</v>
      </c>
      <c r="G23" s="14">
        <v>6.8</v>
      </c>
      <c r="H23" s="14">
        <v>6.95</v>
      </c>
      <c r="I23" s="14">
        <v>7</v>
      </c>
      <c r="J23" s="14">
        <v>7.25</v>
      </c>
      <c r="K23" s="14">
        <v>7.55</v>
      </c>
      <c r="L23" s="14">
        <v>7.8</v>
      </c>
      <c r="M23" s="14">
        <v>7.92</v>
      </c>
      <c r="N23" s="14">
        <v>8.19</v>
      </c>
      <c r="O23" s="14">
        <v>8.4499999999999993</v>
      </c>
      <c r="P23" s="14">
        <v>8.52</v>
      </c>
      <c r="Q23" s="14">
        <v>8.83</v>
      </c>
      <c r="R23" s="14">
        <v>8.89</v>
      </c>
      <c r="S23" s="14">
        <f>R23</f>
        <v>8.89</v>
      </c>
      <c r="T23" s="14">
        <f t="shared" si="1"/>
        <v>0.97000000000000064</v>
      </c>
      <c r="U23" s="410">
        <f t="shared" si="2"/>
        <v>0.12247474747474756</v>
      </c>
    </row>
    <row r="24" spans="1:21" x14ac:dyDescent="0.25">
      <c r="A24" s="86" t="s">
        <v>37</v>
      </c>
      <c r="B24" s="14">
        <v>3.32</v>
      </c>
      <c r="C24" s="14">
        <v>3.46</v>
      </c>
      <c r="D24" s="14">
        <v>3.69</v>
      </c>
      <c r="E24" s="14">
        <v>3.97</v>
      </c>
      <c r="F24" s="14">
        <v>4.08</v>
      </c>
      <c r="G24" s="14">
        <v>4.1900000000000004</v>
      </c>
      <c r="H24" s="14">
        <v>4.87</v>
      </c>
      <c r="I24" s="14">
        <v>5.57</v>
      </c>
      <c r="J24" s="14">
        <v>7.95</v>
      </c>
      <c r="K24" s="14">
        <v>8.06</v>
      </c>
      <c r="L24" s="14">
        <v>8.52</v>
      </c>
      <c r="M24" s="14">
        <v>9.2200000000000006</v>
      </c>
      <c r="N24" s="14">
        <v>9.2799999999999994</v>
      </c>
      <c r="O24" s="14">
        <v>8.5</v>
      </c>
      <c r="P24" s="14">
        <v>8.4499999999999993</v>
      </c>
      <c r="Q24" s="14">
        <v>8.4499999999999993</v>
      </c>
      <c r="R24" s="14">
        <v>8.76</v>
      </c>
      <c r="S24" s="14">
        <f>R24</f>
        <v>8.76</v>
      </c>
      <c r="T24" s="14">
        <f t="shared" si="1"/>
        <v>-0.46000000000000085</v>
      </c>
      <c r="U24" s="410">
        <f t="shared" si="2"/>
        <v>-4.9891540130151936E-2</v>
      </c>
    </row>
    <row r="25" spans="1:21" x14ac:dyDescent="0.25">
      <c r="A25" s="86" t="s">
        <v>128</v>
      </c>
      <c r="B25" s="14">
        <v>4.74</v>
      </c>
      <c r="C25" s="14">
        <v>4.8899999999999997</v>
      </c>
      <c r="D25" s="14">
        <v>4.97</v>
      </c>
      <c r="E25" s="14">
        <v>4.05</v>
      </c>
      <c r="F25" s="14">
        <v>4.3099999999999996</v>
      </c>
      <c r="G25" s="14">
        <v>5.65</v>
      </c>
      <c r="H25" s="14">
        <v>6.2</v>
      </c>
      <c r="I25" s="14">
        <v>6.41</v>
      </c>
      <c r="J25" s="14">
        <v>7.03</v>
      </c>
      <c r="K25" s="14">
        <v>7.58</v>
      </c>
      <c r="L25" s="14">
        <v>8.01</v>
      </c>
      <c r="M25" s="14">
        <v>9.27</v>
      </c>
      <c r="N25" s="14">
        <v>9.48</v>
      </c>
      <c r="O25" s="14">
        <v>9.4</v>
      </c>
      <c r="P25" s="14">
        <v>9.2200000000000006</v>
      </c>
      <c r="Q25" s="14">
        <v>8.39</v>
      </c>
      <c r="R25" s="14">
        <v>8.44</v>
      </c>
      <c r="S25" s="14">
        <f>R25</f>
        <v>8.44</v>
      </c>
      <c r="T25" s="14">
        <f t="shared" si="1"/>
        <v>-0.83000000000000007</v>
      </c>
      <c r="U25" s="410">
        <f t="shared" si="2"/>
        <v>-8.953613807982741E-2</v>
      </c>
    </row>
    <row r="26" spans="1:21" x14ac:dyDescent="0.25">
      <c r="A26" s="86" t="s">
        <v>137</v>
      </c>
      <c r="B26" s="14">
        <v>6.14</v>
      </c>
      <c r="C26" s="14">
        <v>6.35</v>
      </c>
      <c r="D26" s="14">
        <v>6.48</v>
      </c>
      <c r="E26" s="14">
        <v>6.81</v>
      </c>
      <c r="F26" s="14">
        <v>6.85</v>
      </c>
      <c r="G26" s="14">
        <v>7.01</v>
      </c>
      <c r="H26" s="14">
        <v>7.1</v>
      </c>
      <c r="I26" s="14">
        <v>7.08</v>
      </c>
      <c r="J26" s="14">
        <v>7.26</v>
      </c>
      <c r="K26" s="14">
        <v>7.6</v>
      </c>
      <c r="L26" s="14">
        <v>7.65</v>
      </c>
      <c r="M26" s="14">
        <v>7.83</v>
      </c>
      <c r="N26" s="14">
        <v>7.93</v>
      </c>
      <c r="O26" s="14">
        <v>8.11</v>
      </c>
      <c r="P26" s="14">
        <v>8.25</v>
      </c>
      <c r="Q26" s="14">
        <v>8.32</v>
      </c>
      <c r="R26" s="14" t="s">
        <v>63</v>
      </c>
      <c r="S26" s="787">
        <f>Q26</f>
        <v>8.32</v>
      </c>
      <c r="T26" s="14">
        <f t="shared" si="1"/>
        <v>0.49000000000000021</v>
      </c>
      <c r="U26" s="410">
        <f t="shared" si="2"/>
        <v>6.2579821200510879E-2</v>
      </c>
    </row>
    <row r="27" spans="1:21" x14ac:dyDescent="0.25">
      <c r="A27" s="86" t="s">
        <v>71</v>
      </c>
      <c r="B27" s="14">
        <v>5.22</v>
      </c>
      <c r="C27" s="14">
        <v>5.38</v>
      </c>
      <c r="D27" s="14">
        <v>5.58</v>
      </c>
      <c r="E27" s="14">
        <v>5.77</v>
      </c>
      <c r="F27" s="14">
        <v>5.98</v>
      </c>
      <c r="G27" s="14">
        <v>6.22</v>
      </c>
      <c r="H27" s="14">
        <v>6.33</v>
      </c>
      <c r="I27" s="14">
        <v>6.37</v>
      </c>
      <c r="J27" s="14">
        <v>6.58</v>
      </c>
      <c r="K27" s="14">
        <v>6.84</v>
      </c>
      <c r="L27" s="14">
        <v>7.09</v>
      </c>
      <c r="M27" s="14">
        <v>7.2</v>
      </c>
      <c r="N27" s="14">
        <v>7.47</v>
      </c>
      <c r="O27" s="14">
        <v>7.7</v>
      </c>
      <c r="P27" s="14">
        <v>7.8</v>
      </c>
      <c r="Q27" s="14">
        <v>8.0500000000000007</v>
      </c>
      <c r="R27" s="14">
        <v>8.14</v>
      </c>
      <c r="S27" s="14">
        <f t="shared" ref="S27:S35" si="3">R27</f>
        <v>8.14</v>
      </c>
      <c r="T27" s="14">
        <f t="shared" si="1"/>
        <v>0.94000000000000039</v>
      </c>
      <c r="U27" s="410">
        <f t="shared" si="2"/>
        <v>0.13055555555555562</v>
      </c>
    </row>
    <row r="28" spans="1:21" x14ac:dyDescent="0.25">
      <c r="A28" s="86" t="s">
        <v>114</v>
      </c>
      <c r="B28" s="14" t="s">
        <v>63</v>
      </c>
      <c r="C28" s="14">
        <v>3.32</v>
      </c>
      <c r="D28" s="14" t="s">
        <v>63</v>
      </c>
      <c r="E28" s="14">
        <v>3.48</v>
      </c>
      <c r="F28" s="14" t="s">
        <v>63</v>
      </c>
      <c r="G28" s="14">
        <v>4.22</v>
      </c>
      <c r="H28" s="14">
        <v>4.21</v>
      </c>
      <c r="I28" s="14">
        <v>4.38</v>
      </c>
      <c r="J28" s="14" t="s">
        <v>63</v>
      </c>
      <c r="K28" s="14" t="s">
        <v>63</v>
      </c>
      <c r="L28" s="14" t="s">
        <v>63</v>
      </c>
      <c r="M28" s="14">
        <v>5.63</v>
      </c>
      <c r="N28" s="14">
        <v>6.04</v>
      </c>
      <c r="O28" s="14">
        <v>7.31</v>
      </c>
      <c r="P28" s="14">
        <v>7.4</v>
      </c>
      <c r="Q28" s="14">
        <v>8.5399999999999991</v>
      </c>
      <c r="R28" s="14">
        <v>7.2</v>
      </c>
      <c r="S28" s="14">
        <f t="shared" si="3"/>
        <v>7.2</v>
      </c>
      <c r="T28" s="14">
        <f t="shared" si="1"/>
        <v>1.5700000000000003</v>
      </c>
      <c r="U28" s="410">
        <f t="shared" si="2"/>
        <v>0.27886323268206042</v>
      </c>
    </row>
    <row r="29" spans="1:21" x14ac:dyDescent="0.25">
      <c r="A29" s="86" t="s">
        <v>384</v>
      </c>
      <c r="B29" s="14">
        <v>2.85</v>
      </c>
      <c r="C29" s="14">
        <v>3.09</v>
      </c>
      <c r="D29" s="14">
        <v>3.07</v>
      </c>
      <c r="E29" s="14">
        <v>3.27</v>
      </c>
      <c r="F29" s="14">
        <v>3.38</v>
      </c>
      <c r="G29" s="14">
        <v>4.91</v>
      </c>
      <c r="H29" s="14">
        <v>5.27</v>
      </c>
      <c r="I29" s="14">
        <v>5.47</v>
      </c>
      <c r="J29" s="14">
        <v>5.72</v>
      </c>
      <c r="K29" s="14">
        <v>5.63</v>
      </c>
      <c r="L29" s="14">
        <v>5.78</v>
      </c>
      <c r="M29" s="14">
        <v>6.08</v>
      </c>
      <c r="N29" s="14">
        <v>6.56</v>
      </c>
      <c r="O29" s="14">
        <v>6.75</v>
      </c>
      <c r="P29" s="14">
        <v>7.05</v>
      </c>
      <c r="Q29" s="14">
        <v>7.35</v>
      </c>
      <c r="R29" s="14">
        <v>7.11</v>
      </c>
      <c r="S29" s="14">
        <f t="shared" si="3"/>
        <v>7.11</v>
      </c>
      <c r="T29" s="14">
        <f t="shared" si="1"/>
        <v>1.0300000000000002</v>
      </c>
      <c r="U29" s="410">
        <f t="shared" si="2"/>
        <v>0.16940789473684215</v>
      </c>
    </row>
    <row r="30" spans="1:21" x14ac:dyDescent="0.25">
      <c r="A30" s="701" t="s">
        <v>110</v>
      </c>
      <c r="B30" s="788">
        <v>4.55</v>
      </c>
      <c r="C30" s="788">
        <v>4.47</v>
      </c>
      <c r="D30" s="788">
        <v>5.2</v>
      </c>
      <c r="E30" s="788">
        <v>5.0199999999999996</v>
      </c>
      <c r="F30" s="788">
        <v>5.63</v>
      </c>
      <c r="G30" s="788">
        <v>5.44</v>
      </c>
      <c r="H30" s="788">
        <v>5.47</v>
      </c>
      <c r="I30" s="788">
        <v>5.74</v>
      </c>
      <c r="J30" s="788">
        <v>6.2</v>
      </c>
      <c r="K30" s="788">
        <v>7.48</v>
      </c>
      <c r="L30" s="788">
        <v>7.44</v>
      </c>
      <c r="M30" s="788">
        <v>7.72</v>
      </c>
      <c r="N30" s="788">
        <v>7.72</v>
      </c>
      <c r="O30" s="788">
        <v>7.33</v>
      </c>
      <c r="P30" s="788">
        <v>7.14</v>
      </c>
      <c r="Q30" s="788">
        <v>6.72</v>
      </c>
      <c r="R30" s="788">
        <v>6.94</v>
      </c>
      <c r="S30" s="784">
        <f t="shared" si="3"/>
        <v>6.94</v>
      </c>
      <c r="T30" s="784">
        <f>S30-M30</f>
        <v>-0.77999999999999936</v>
      </c>
      <c r="U30" s="792">
        <f t="shared" si="2"/>
        <v>-0.10103626943005173</v>
      </c>
    </row>
    <row r="31" spans="1:21" x14ac:dyDescent="0.25">
      <c r="A31" s="86" t="s">
        <v>129</v>
      </c>
      <c r="B31" s="14">
        <v>4.59</v>
      </c>
      <c r="C31" s="14">
        <v>4.6399999999999997</v>
      </c>
      <c r="D31" s="14">
        <v>4.71</v>
      </c>
      <c r="E31" s="14">
        <v>5.0599999999999996</v>
      </c>
      <c r="F31" s="14">
        <v>5.32</v>
      </c>
      <c r="G31" s="14">
        <v>5.55</v>
      </c>
      <c r="H31" s="14">
        <v>5.62</v>
      </c>
      <c r="I31" s="14">
        <v>5.76</v>
      </c>
      <c r="J31" s="14">
        <v>6.14</v>
      </c>
      <c r="K31" s="14">
        <v>6.69</v>
      </c>
      <c r="L31" s="14">
        <v>6.86</v>
      </c>
      <c r="M31" s="14">
        <v>6.81</v>
      </c>
      <c r="N31" s="14">
        <v>6.91</v>
      </c>
      <c r="O31" s="14">
        <v>6.9</v>
      </c>
      <c r="P31" s="14">
        <v>6.78</v>
      </c>
      <c r="Q31" s="14">
        <v>6.61</v>
      </c>
      <c r="R31" s="14">
        <v>6.67</v>
      </c>
      <c r="S31" s="14">
        <f t="shared" si="3"/>
        <v>6.67</v>
      </c>
      <c r="T31" s="14">
        <f t="shared" si="1"/>
        <v>-0.13999999999999968</v>
      </c>
      <c r="U31" s="410">
        <f t="shared" si="2"/>
        <v>-2.0558002936857517E-2</v>
      </c>
    </row>
    <row r="32" spans="1:21" x14ac:dyDescent="0.25">
      <c r="A32" s="86" t="s">
        <v>197</v>
      </c>
      <c r="B32" s="14">
        <v>4.92</v>
      </c>
      <c r="C32" s="14">
        <v>4.71</v>
      </c>
      <c r="D32" s="14">
        <v>4.5</v>
      </c>
      <c r="E32" s="14">
        <v>4.67</v>
      </c>
      <c r="F32" s="14">
        <v>5.21</v>
      </c>
      <c r="G32" s="14">
        <v>5.23</v>
      </c>
      <c r="H32" s="14">
        <v>5.52</v>
      </c>
      <c r="I32" s="14">
        <v>5.67</v>
      </c>
      <c r="J32" s="14">
        <v>5.6</v>
      </c>
      <c r="K32" s="14">
        <v>6.03</v>
      </c>
      <c r="L32" s="14">
        <v>7</v>
      </c>
      <c r="M32" s="14">
        <v>6.94</v>
      </c>
      <c r="N32" s="14">
        <v>6.91</v>
      </c>
      <c r="O32" s="14">
        <v>6.72</v>
      </c>
      <c r="P32" s="14">
        <v>6.63</v>
      </c>
      <c r="Q32" s="14">
        <v>6.35</v>
      </c>
      <c r="R32" s="14">
        <v>6.1</v>
      </c>
      <c r="S32" s="14">
        <f t="shared" si="3"/>
        <v>6.1</v>
      </c>
      <c r="T32" s="14">
        <f t="shared" si="1"/>
        <v>-0.84000000000000075</v>
      </c>
      <c r="U32" s="410">
        <f t="shared" si="2"/>
        <v>-0.12103746397694534</v>
      </c>
    </row>
    <row r="33" spans="1:21" x14ac:dyDescent="0.25">
      <c r="A33" s="86" t="s">
        <v>121</v>
      </c>
      <c r="B33" s="14">
        <v>6.23</v>
      </c>
      <c r="C33" s="14" t="s">
        <v>63</v>
      </c>
      <c r="D33" s="14" t="s">
        <v>63</v>
      </c>
      <c r="E33" s="14">
        <v>6.66</v>
      </c>
      <c r="F33" s="14">
        <v>6.78</v>
      </c>
      <c r="G33" s="14">
        <v>7.24</v>
      </c>
      <c r="H33" s="14">
        <v>6.43</v>
      </c>
      <c r="I33" s="14">
        <v>6.6</v>
      </c>
      <c r="J33" s="14">
        <v>6.55</v>
      </c>
      <c r="K33" s="14">
        <v>6.79</v>
      </c>
      <c r="L33" s="14">
        <v>7.27</v>
      </c>
      <c r="M33" s="14">
        <v>7.65</v>
      </c>
      <c r="N33" s="14">
        <v>6.09</v>
      </c>
      <c r="O33" s="14">
        <v>6.48</v>
      </c>
      <c r="P33" s="14">
        <v>6.64</v>
      </c>
      <c r="Q33" s="14">
        <v>6.25</v>
      </c>
      <c r="R33" s="14">
        <v>5.99</v>
      </c>
      <c r="S33" s="14">
        <f t="shared" si="3"/>
        <v>5.99</v>
      </c>
      <c r="T33" s="14">
        <f t="shared" si="1"/>
        <v>-1.6600000000000001</v>
      </c>
      <c r="U33" s="410">
        <f t="shared" si="2"/>
        <v>-0.21699346405228759</v>
      </c>
    </row>
    <row r="34" spans="1:21" x14ac:dyDescent="0.25">
      <c r="A34" s="86" t="s">
        <v>164</v>
      </c>
      <c r="B34" s="14">
        <v>7.78</v>
      </c>
      <c r="C34" s="14">
        <v>7.77</v>
      </c>
      <c r="D34" s="14">
        <v>7.38</v>
      </c>
      <c r="E34" s="14">
        <v>7.35</v>
      </c>
      <c r="F34" s="14">
        <v>7.1</v>
      </c>
      <c r="G34" s="14">
        <v>6.8</v>
      </c>
      <c r="H34" s="14">
        <v>6.71</v>
      </c>
      <c r="I34" s="14">
        <v>6.63</v>
      </c>
      <c r="J34" s="14">
        <v>6.35</v>
      </c>
      <c r="K34" s="14">
        <v>6.37</v>
      </c>
      <c r="L34" s="14">
        <v>6.32</v>
      </c>
      <c r="M34" s="14">
        <v>6.32</v>
      </c>
      <c r="N34" s="14">
        <v>6.2</v>
      </c>
      <c r="O34" s="14">
        <v>6.17</v>
      </c>
      <c r="P34" s="14">
        <v>6.22</v>
      </c>
      <c r="Q34" s="14">
        <v>6.21</v>
      </c>
      <c r="R34" s="14">
        <v>5.92</v>
      </c>
      <c r="S34" s="14">
        <f t="shared" si="3"/>
        <v>5.92</v>
      </c>
      <c r="T34" s="14">
        <f t="shared" si="1"/>
        <v>-0.40000000000000036</v>
      </c>
      <c r="U34" s="410">
        <f t="shared" si="2"/>
        <v>-6.3291139240506389E-2</v>
      </c>
    </row>
    <row r="35" spans="1:21" x14ac:dyDescent="0.25">
      <c r="A35" s="86" t="s">
        <v>115</v>
      </c>
      <c r="B35" s="14">
        <v>3.4</v>
      </c>
      <c r="C35" s="14">
        <v>3.47</v>
      </c>
      <c r="D35" s="14">
        <v>3.54</v>
      </c>
      <c r="E35" s="14">
        <v>3.59</v>
      </c>
      <c r="F35" s="14">
        <v>3.56</v>
      </c>
      <c r="G35" s="14">
        <v>3.8</v>
      </c>
      <c r="H35" s="14">
        <v>4.1900000000000004</v>
      </c>
      <c r="I35" s="14">
        <v>4.1399999999999997</v>
      </c>
      <c r="J35" s="14">
        <v>4.5</v>
      </c>
      <c r="K35" s="14">
        <v>5</v>
      </c>
      <c r="L35" s="14">
        <v>5.38</v>
      </c>
      <c r="M35" s="14">
        <v>5.8</v>
      </c>
      <c r="N35" s="14">
        <v>5.99</v>
      </c>
      <c r="O35" s="14">
        <v>6.23</v>
      </c>
      <c r="P35" s="14">
        <v>6.22</v>
      </c>
      <c r="Q35" s="14">
        <v>5.88</v>
      </c>
      <c r="R35" s="14">
        <v>5.84</v>
      </c>
      <c r="S35" s="14">
        <f t="shared" si="3"/>
        <v>5.84</v>
      </c>
      <c r="T35" s="14">
        <f t="shared" si="1"/>
        <v>4.0000000000000036E-2</v>
      </c>
      <c r="U35" s="410">
        <f t="shared" si="2"/>
        <v>6.896551724137937E-3</v>
      </c>
    </row>
    <row r="36" spans="1:21" x14ac:dyDescent="0.25">
      <c r="A36" s="86" t="s">
        <v>124</v>
      </c>
      <c r="B36" s="14">
        <v>3.75</v>
      </c>
      <c r="C36" s="14">
        <v>3.96</v>
      </c>
      <c r="D36" s="14">
        <v>4.12</v>
      </c>
      <c r="E36" s="14">
        <v>4.3099999999999996</v>
      </c>
      <c r="F36" s="14">
        <v>4.43</v>
      </c>
      <c r="G36" s="14">
        <v>4.42</v>
      </c>
      <c r="H36" s="14">
        <v>4.1100000000000003</v>
      </c>
      <c r="I36" s="14">
        <v>4.05</v>
      </c>
      <c r="J36" s="14">
        <v>3.93</v>
      </c>
      <c r="K36" s="14">
        <v>3.87</v>
      </c>
      <c r="L36" s="14">
        <v>4.2</v>
      </c>
      <c r="M36" s="14">
        <v>4.1500000000000004</v>
      </c>
      <c r="N36" s="14">
        <v>4.33</v>
      </c>
      <c r="O36" s="14">
        <v>4.62</v>
      </c>
      <c r="P36" s="14">
        <v>5</v>
      </c>
      <c r="Q36" s="14">
        <v>5.17</v>
      </c>
      <c r="R36" s="14" t="s">
        <v>63</v>
      </c>
      <c r="S36" s="787">
        <f>Q36</f>
        <v>5.17</v>
      </c>
      <c r="T36" s="14">
        <f t="shared" si="1"/>
        <v>1.0199999999999996</v>
      </c>
      <c r="U36" s="410">
        <f t="shared" si="2"/>
        <v>0.24578313253012035</v>
      </c>
    </row>
    <row r="37" spans="1:21" x14ac:dyDescent="0.25">
      <c r="A37" s="86" t="s">
        <v>119</v>
      </c>
      <c r="B37" s="14">
        <v>2.87</v>
      </c>
      <c r="C37" s="14">
        <v>2.84</v>
      </c>
      <c r="D37" s="14">
        <v>2.98</v>
      </c>
      <c r="E37" s="14">
        <v>2.9</v>
      </c>
      <c r="F37" s="14">
        <v>2.96</v>
      </c>
      <c r="G37" s="14">
        <v>3.37</v>
      </c>
      <c r="H37" s="14">
        <v>3.54</v>
      </c>
      <c r="I37" s="14">
        <v>3.68</v>
      </c>
      <c r="J37" s="14">
        <v>3.78</v>
      </c>
      <c r="K37" s="14">
        <v>4.09</v>
      </c>
      <c r="L37" s="14">
        <v>4.18</v>
      </c>
      <c r="M37" s="14">
        <v>4.2699999999999996</v>
      </c>
      <c r="N37" s="14">
        <v>4.47</v>
      </c>
      <c r="O37" s="14">
        <v>4.78</v>
      </c>
      <c r="P37" s="14">
        <v>4.8600000000000003</v>
      </c>
      <c r="Q37" s="14">
        <v>5.14</v>
      </c>
      <c r="R37" s="14">
        <v>5.1100000000000003</v>
      </c>
      <c r="S37" s="14">
        <f>R37</f>
        <v>5.1100000000000003</v>
      </c>
      <c r="T37" s="14">
        <f t="shared" si="1"/>
        <v>0.84000000000000075</v>
      </c>
      <c r="U37" s="410">
        <f t="shared" si="2"/>
        <v>0.19672131147541003</v>
      </c>
    </row>
    <row r="38" spans="1:21" x14ac:dyDescent="0.25">
      <c r="A38" s="86" t="s">
        <v>132</v>
      </c>
      <c r="B38" s="14">
        <v>1.22</v>
      </c>
      <c r="C38" s="14">
        <v>1.2</v>
      </c>
      <c r="D38" s="14">
        <v>1.27</v>
      </c>
      <c r="E38" s="14">
        <v>1.75</v>
      </c>
      <c r="F38" s="14">
        <v>1.78</v>
      </c>
      <c r="G38" s="14">
        <v>2.0099999999999998</v>
      </c>
      <c r="H38" s="14">
        <v>2.15</v>
      </c>
      <c r="I38" s="14">
        <v>2.4700000000000002</v>
      </c>
      <c r="J38" s="14">
        <v>2.57</v>
      </c>
      <c r="K38" s="14">
        <v>2.8</v>
      </c>
      <c r="L38" s="14">
        <v>2.93</v>
      </c>
      <c r="M38" s="14">
        <v>3.09</v>
      </c>
      <c r="N38" s="14">
        <v>3.41</v>
      </c>
      <c r="O38" s="14">
        <v>3.59</v>
      </c>
      <c r="P38" s="14">
        <v>3.5</v>
      </c>
      <c r="Q38" s="14">
        <v>3.61</v>
      </c>
      <c r="R38" s="14">
        <v>3.72</v>
      </c>
      <c r="S38" s="14">
        <f>R38</f>
        <v>3.72</v>
      </c>
      <c r="T38" s="14">
        <f t="shared" si="1"/>
        <v>0.63000000000000034</v>
      </c>
      <c r="U38" s="410">
        <f t="shared" si="2"/>
        <v>0.2038834951456312</v>
      </c>
    </row>
    <row r="39" spans="1:21" x14ac:dyDescent="0.25">
      <c r="A39" s="86" t="s">
        <v>193</v>
      </c>
      <c r="B39" s="14">
        <v>4.13</v>
      </c>
      <c r="C39" s="14">
        <v>3.73</v>
      </c>
      <c r="D39" s="14">
        <v>3.62</v>
      </c>
      <c r="E39" s="14">
        <v>3.34</v>
      </c>
      <c r="F39" s="14">
        <v>3.46</v>
      </c>
      <c r="G39" s="14">
        <v>3.39</v>
      </c>
      <c r="H39" s="14">
        <v>3.84</v>
      </c>
      <c r="I39" s="14">
        <v>3.91</v>
      </c>
      <c r="J39" s="14">
        <v>4.1399999999999997</v>
      </c>
      <c r="K39" s="14">
        <v>4.01</v>
      </c>
      <c r="L39" s="14">
        <v>4.62</v>
      </c>
      <c r="M39" s="14">
        <v>4.6100000000000003</v>
      </c>
      <c r="N39" s="14">
        <v>4.49</v>
      </c>
      <c r="O39" s="14">
        <v>4.08</v>
      </c>
      <c r="P39" s="14">
        <v>4.28</v>
      </c>
      <c r="Q39" s="14">
        <v>4.0599999999999996</v>
      </c>
      <c r="R39" s="14">
        <v>3.56</v>
      </c>
      <c r="S39" s="14">
        <f>R39</f>
        <v>3.56</v>
      </c>
      <c r="T39" s="14">
        <f t="shared" si="1"/>
        <v>-1.0500000000000003</v>
      </c>
      <c r="U39" s="410">
        <f t="shared" si="2"/>
        <v>-0.22776572668112802</v>
      </c>
    </row>
    <row r="40" spans="1:21" x14ac:dyDescent="0.25">
      <c r="A40" s="86" t="s">
        <v>162</v>
      </c>
      <c r="B40" s="14">
        <v>0.96</v>
      </c>
      <c r="C40" s="14">
        <v>1.02</v>
      </c>
      <c r="D40" s="14">
        <v>1.1100000000000001</v>
      </c>
      <c r="E40" s="14">
        <v>1.17</v>
      </c>
      <c r="F40" s="14">
        <v>1.25</v>
      </c>
      <c r="G40" s="14">
        <v>1.5</v>
      </c>
      <c r="H40" s="14">
        <v>1.63</v>
      </c>
      <c r="I40" s="14">
        <v>1.89</v>
      </c>
      <c r="J40" s="14">
        <v>2.11</v>
      </c>
      <c r="K40" s="14">
        <v>1.52</v>
      </c>
      <c r="L40" s="14">
        <v>1.59</v>
      </c>
      <c r="M40" s="14">
        <v>1.72</v>
      </c>
      <c r="N40" s="14">
        <v>1.83</v>
      </c>
      <c r="O40" s="14">
        <v>1.93</v>
      </c>
      <c r="P40" s="14">
        <v>1.97</v>
      </c>
      <c r="Q40" s="14">
        <v>2.09</v>
      </c>
      <c r="R40" s="14">
        <v>2.1800000000000002</v>
      </c>
      <c r="S40" s="14">
        <f>R40</f>
        <v>2.1800000000000002</v>
      </c>
      <c r="T40" s="14">
        <f t="shared" si="1"/>
        <v>0.46000000000000019</v>
      </c>
      <c r="U40" s="410">
        <f t="shared" si="2"/>
        <v>0.26744186046511637</v>
      </c>
    </row>
    <row r="41" spans="1:21" x14ac:dyDescent="0.25">
      <c r="A41" s="86" t="s">
        <v>163</v>
      </c>
      <c r="B41" s="14">
        <v>1.9</v>
      </c>
      <c r="C41" s="14">
        <v>1.85</v>
      </c>
      <c r="D41" s="14">
        <v>2.12</v>
      </c>
      <c r="E41" s="14">
        <v>2.19</v>
      </c>
      <c r="F41" s="14">
        <v>2.2599999999999998</v>
      </c>
      <c r="G41" s="14">
        <v>2.48</v>
      </c>
      <c r="H41" s="14">
        <v>2.04</v>
      </c>
      <c r="I41" s="14">
        <v>2.0099999999999998</v>
      </c>
      <c r="J41" s="14">
        <v>2.0699999999999998</v>
      </c>
      <c r="K41" s="14">
        <v>2.1</v>
      </c>
      <c r="L41" s="14">
        <v>2.16</v>
      </c>
      <c r="M41" s="14">
        <v>1.77</v>
      </c>
      <c r="N41" s="14">
        <v>2.08</v>
      </c>
      <c r="O41" s="14">
        <v>2.17</v>
      </c>
      <c r="P41" s="14">
        <v>2.1</v>
      </c>
      <c r="Q41" s="14">
        <v>2.0499999999999998</v>
      </c>
      <c r="R41" s="14">
        <v>2.14</v>
      </c>
      <c r="S41" s="14">
        <f>R41</f>
        <v>2.14</v>
      </c>
      <c r="T41" s="14">
        <f t="shared" si="1"/>
        <v>0.37000000000000011</v>
      </c>
      <c r="U41" s="410">
        <f t="shared" si="2"/>
        <v>0.20903954802259891</v>
      </c>
    </row>
  </sheetData>
  <autoFilter ref="A4:V4">
    <sortState ref="A6:V42">
      <sortCondition descending="1" ref="T5"/>
    </sortState>
  </autoFilter>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8"/>
  <sheetViews>
    <sheetView zoomScale="80" zoomScaleNormal="80" workbookViewId="0">
      <selection activeCell="W22" sqref="W22"/>
    </sheetView>
  </sheetViews>
  <sheetFormatPr defaultRowHeight="15" x14ac:dyDescent="0.25"/>
  <cols>
    <col min="1" max="1" width="18.28515625" customWidth="1"/>
    <col min="2" max="2" width="16" customWidth="1"/>
    <col min="3" max="18" width="8" style="15" customWidth="1"/>
    <col min="19" max="19" width="15.28515625" style="15" customWidth="1"/>
    <col min="20" max="20" width="14.28515625" customWidth="1"/>
    <col min="21" max="21" width="14.42578125" customWidth="1"/>
    <col min="22" max="22" width="13" customWidth="1"/>
  </cols>
  <sheetData>
    <row r="1" spans="1:21" x14ac:dyDescent="0.25">
      <c r="A1" s="6" t="s">
        <v>22363</v>
      </c>
    </row>
    <row r="2" spans="1:21" x14ac:dyDescent="0.25">
      <c r="A2" s="1054" t="s">
        <v>22362</v>
      </c>
    </row>
    <row r="3" spans="1:21" x14ac:dyDescent="0.25">
      <c r="B3" s="15"/>
      <c r="R3"/>
    </row>
    <row r="4" spans="1:21" ht="94.5" customHeight="1" x14ac:dyDescent="0.25">
      <c r="A4" s="86" t="s">
        <v>156</v>
      </c>
      <c r="B4" s="791" t="s">
        <v>77</v>
      </c>
      <c r="C4" s="791" t="s">
        <v>78</v>
      </c>
      <c r="D4" s="791" t="s">
        <v>79</v>
      </c>
      <c r="E4" s="791" t="s">
        <v>80</v>
      </c>
      <c r="F4" s="791" t="s">
        <v>81</v>
      </c>
      <c r="G4" s="791" t="s">
        <v>82</v>
      </c>
      <c r="H4" s="791" t="s">
        <v>83</v>
      </c>
      <c r="I4" s="791" t="s">
        <v>48</v>
      </c>
      <c r="J4" s="791" t="s">
        <v>49</v>
      </c>
      <c r="K4" s="791" t="s">
        <v>50</v>
      </c>
      <c r="L4" s="791" t="s">
        <v>51</v>
      </c>
      <c r="M4" s="791" t="s">
        <v>52</v>
      </c>
      <c r="N4" s="791" t="s">
        <v>53</v>
      </c>
      <c r="O4" s="791" t="s">
        <v>54</v>
      </c>
      <c r="P4" s="791" t="s">
        <v>55</v>
      </c>
      <c r="Q4" s="791" t="s">
        <v>195</v>
      </c>
      <c r="R4" s="772" t="s">
        <v>313</v>
      </c>
      <c r="S4" s="782" t="s">
        <v>22364</v>
      </c>
      <c r="T4" s="782" t="s">
        <v>22361</v>
      </c>
      <c r="U4" s="782" t="s">
        <v>22365</v>
      </c>
    </row>
    <row r="5" spans="1:21" x14ac:dyDescent="0.25">
      <c r="A5" s="103" t="s">
        <v>118</v>
      </c>
      <c r="B5" s="112" t="s">
        <v>63</v>
      </c>
      <c r="C5" s="112" t="s">
        <v>63</v>
      </c>
      <c r="D5" s="112" t="s">
        <v>63</v>
      </c>
      <c r="E5" s="112" t="s">
        <v>63</v>
      </c>
      <c r="F5" s="112" t="s">
        <v>63</v>
      </c>
      <c r="G5" s="112" t="s">
        <v>63</v>
      </c>
      <c r="H5" s="112" t="s">
        <v>63</v>
      </c>
      <c r="I5" s="112" t="s">
        <v>63</v>
      </c>
      <c r="J5" s="112" t="s">
        <v>63</v>
      </c>
      <c r="K5" s="112" t="s">
        <v>63</v>
      </c>
      <c r="L5" s="112">
        <v>18.93</v>
      </c>
      <c r="M5" s="112">
        <v>20.47</v>
      </c>
      <c r="N5" s="112">
        <v>22.81</v>
      </c>
      <c r="O5" s="112">
        <v>21.67</v>
      </c>
      <c r="P5" s="112">
        <v>23.09</v>
      </c>
      <c r="Q5" s="112">
        <v>23.08</v>
      </c>
      <c r="R5" s="103" t="s">
        <v>63</v>
      </c>
      <c r="S5" s="784">
        <f>Q5</f>
        <v>23.08</v>
      </c>
      <c r="T5" s="784">
        <f>Q5-M5</f>
        <v>2.6099999999999994</v>
      </c>
      <c r="U5" s="789">
        <f>(Q5-L5)/L5</f>
        <v>0.219228737453777</v>
      </c>
    </row>
    <row r="6" spans="1:21" x14ac:dyDescent="0.25">
      <c r="A6" s="103" t="s">
        <v>130</v>
      </c>
      <c r="B6" s="112" t="s">
        <v>63</v>
      </c>
      <c r="C6" s="112">
        <v>9.49</v>
      </c>
      <c r="D6" s="112" t="s">
        <v>63</v>
      </c>
      <c r="E6" s="112">
        <v>9.91</v>
      </c>
      <c r="F6" s="112">
        <v>9.99</v>
      </c>
      <c r="G6" s="112">
        <v>12.91</v>
      </c>
      <c r="H6" s="112">
        <v>13.05</v>
      </c>
      <c r="I6" s="112">
        <v>9.7200000000000006</v>
      </c>
      <c r="J6" s="112">
        <v>10.98</v>
      </c>
      <c r="K6" s="112">
        <v>10</v>
      </c>
      <c r="L6" s="112">
        <v>10.199999999999999</v>
      </c>
      <c r="M6" s="112">
        <v>9.59</v>
      </c>
      <c r="N6" s="112">
        <v>9.9</v>
      </c>
      <c r="O6" s="112">
        <v>13.88</v>
      </c>
      <c r="P6" s="112">
        <v>14.15</v>
      </c>
      <c r="Q6" s="112">
        <v>14.22</v>
      </c>
      <c r="R6" s="103">
        <v>14.73</v>
      </c>
      <c r="S6" s="14">
        <f>R6</f>
        <v>14.73</v>
      </c>
      <c r="T6" s="733">
        <f>R6-M6</f>
        <v>5.1400000000000006</v>
      </c>
      <c r="U6" s="16">
        <f>T6/H6</f>
        <v>0.39386973180076629</v>
      </c>
    </row>
    <row r="7" spans="1:21" x14ac:dyDescent="0.25">
      <c r="A7" s="103" t="s">
        <v>796</v>
      </c>
      <c r="B7" s="112">
        <v>3.94</v>
      </c>
      <c r="C7" s="112">
        <v>5.41</v>
      </c>
      <c r="D7" s="112">
        <v>5.5</v>
      </c>
      <c r="E7" s="112">
        <v>5.92</v>
      </c>
      <c r="F7" s="112">
        <v>6.08</v>
      </c>
      <c r="G7" s="112">
        <v>7.18</v>
      </c>
      <c r="H7" s="112">
        <v>8.0500000000000007</v>
      </c>
      <c r="I7" s="112">
        <v>8.5399999999999991</v>
      </c>
      <c r="J7" s="112">
        <v>9.4</v>
      </c>
      <c r="K7" s="112">
        <v>9.74</v>
      </c>
      <c r="L7" s="112">
        <v>10.5</v>
      </c>
      <c r="M7" s="112">
        <v>11.38</v>
      </c>
      <c r="N7" s="112">
        <v>12.4</v>
      </c>
      <c r="O7" s="112">
        <v>12.59</v>
      </c>
      <c r="P7" s="112">
        <v>13.39</v>
      </c>
      <c r="Q7" s="112">
        <v>13.68</v>
      </c>
      <c r="R7" s="103">
        <v>13.78</v>
      </c>
      <c r="S7" s="14">
        <f>R7</f>
        <v>13.78</v>
      </c>
      <c r="T7" s="733">
        <f t="shared" ref="T7:T19" si="0">R7-M7</f>
        <v>2.3999999999999986</v>
      </c>
      <c r="U7" s="16">
        <f>T7/H7</f>
        <v>0.2981366459627327</v>
      </c>
    </row>
    <row r="8" spans="1:21" x14ac:dyDescent="0.25">
      <c r="A8" s="103" t="s">
        <v>109</v>
      </c>
      <c r="B8" s="112" t="s">
        <v>63</v>
      </c>
      <c r="C8" s="112">
        <v>5.12</v>
      </c>
      <c r="D8" s="112">
        <v>8.4</v>
      </c>
      <c r="E8" s="112">
        <v>7.97</v>
      </c>
      <c r="F8" s="112">
        <v>8.67</v>
      </c>
      <c r="G8" s="112">
        <v>9.48</v>
      </c>
      <c r="H8" s="112">
        <v>9.27</v>
      </c>
      <c r="I8" s="112">
        <v>9.66</v>
      </c>
      <c r="J8" s="112">
        <v>11.64</v>
      </c>
      <c r="K8" s="112">
        <v>12.41</v>
      </c>
      <c r="L8" s="112">
        <v>12.56</v>
      </c>
      <c r="M8" s="112">
        <v>13.11</v>
      </c>
      <c r="N8" s="112">
        <v>13.42</v>
      </c>
      <c r="O8" s="112">
        <v>12.88</v>
      </c>
      <c r="P8" s="112">
        <v>13.04</v>
      </c>
      <c r="Q8" s="112">
        <v>13.15</v>
      </c>
      <c r="R8" s="103">
        <v>13.17</v>
      </c>
      <c r="S8" s="14">
        <f>R8</f>
        <v>13.17</v>
      </c>
      <c r="T8" s="733">
        <f t="shared" si="0"/>
        <v>6.0000000000000497E-2</v>
      </c>
      <c r="U8" s="16">
        <f>T8/H8</f>
        <v>6.4724919093851674E-3</v>
      </c>
    </row>
    <row r="9" spans="1:21" x14ac:dyDescent="0.25">
      <c r="A9" s="103" t="s">
        <v>111</v>
      </c>
      <c r="B9" s="112" t="s">
        <v>63</v>
      </c>
      <c r="C9" s="112" t="s">
        <v>63</v>
      </c>
      <c r="D9" s="112" t="s">
        <v>63</v>
      </c>
      <c r="E9" s="112" t="s">
        <v>63</v>
      </c>
      <c r="F9" s="112">
        <v>13.96</v>
      </c>
      <c r="G9" s="112">
        <v>12.87</v>
      </c>
      <c r="H9" s="112">
        <v>13.03</v>
      </c>
      <c r="I9" s="112">
        <v>12.27</v>
      </c>
      <c r="J9" s="112">
        <v>13.14</v>
      </c>
      <c r="K9" s="112">
        <v>13.39</v>
      </c>
      <c r="L9" s="112">
        <v>13.12</v>
      </c>
      <c r="M9" s="112">
        <v>12.97</v>
      </c>
      <c r="N9" s="112">
        <v>13.02</v>
      </c>
      <c r="O9" s="112">
        <v>12.6</v>
      </c>
      <c r="P9" s="112">
        <v>12.16</v>
      </c>
      <c r="Q9" s="112">
        <v>12.17</v>
      </c>
      <c r="R9" s="103">
        <v>11.5</v>
      </c>
      <c r="S9" s="14">
        <f>R9</f>
        <v>11.5</v>
      </c>
      <c r="T9" s="733">
        <f t="shared" si="0"/>
        <v>-1.4700000000000006</v>
      </c>
      <c r="U9" s="16">
        <f>T9/H9</f>
        <v>-0.11281657712970075</v>
      </c>
    </row>
    <row r="10" spans="1:21" x14ac:dyDescent="0.25">
      <c r="A10" s="86" t="s">
        <v>217</v>
      </c>
      <c r="B10" s="90">
        <v>3.8</v>
      </c>
      <c r="C10" s="90">
        <v>4.24</v>
      </c>
      <c r="D10" s="90">
        <v>4.4800000000000004</v>
      </c>
      <c r="E10" s="90">
        <v>4.93</v>
      </c>
      <c r="F10" s="90">
        <v>5.43</v>
      </c>
      <c r="G10" s="90">
        <v>5.87</v>
      </c>
      <c r="H10" s="90">
        <v>6.32</v>
      </c>
      <c r="I10" s="90">
        <v>6.93</v>
      </c>
      <c r="J10" s="90">
        <v>7.5</v>
      </c>
      <c r="K10" s="90">
        <v>8.2899999999999991</v>
      </c>
      <c r="L10" s="90">
        <v>8.91</v>
      </c>
      <c r="M10" s="90">
        <v>9.42</v>
      </c>
      <c r="N10" s="90">
        <v>9.7899999999999991</v>
      </c>
      <c r="O10" s="90">
        <v>9.9</v>
      </c>
      <c r="P10" s="90">
        <v>10.08</v>
      </c>
      <c r="Q10" s="90">
        <v>10.28</v>
      </c>
      <c r="R10" s="86">
        <v>10.48</v>
      </c>
      <c r="S10" s="14">
        <f>R10</f>
        <v>10.48</v>
      </c>
      <c r="T10" s="733">
        <f t="shared" si="0"/>
        <v>1.0600000000000005</v>
      </c>
      <c r="U10" s="16">
        <f>T10/H10</f>
        <v>0.16772151898734183</v>
      </c>
    </row>
    <row r="11" spans="1:21" x14ac:dyDescent="0.25">
      <c r="A11" s="86" t="s">
        <v>134</v>
      </c>
      <c r="B11" s="90" t="s">
        <v>63</v>
      </c>
      <c r="C11" s="90" t="s">
        <v>63</v>
      </c>
      <c r="D11" s="90" t="s">
        <v>63</v>
      </c>
      <c r="E11" s="90" t="s">
        <v>63</v>
      </c>
      <c r="F11" s="90" t="s">
        <v>63</v>
      </c>
      <c r="G11" s="90" t="s">
        <v>63</v>
      </c>
      <c r="H11" s="90" t="s">
        <v>63</v>
      </c>
      <c r="I11" s="90" t="s">
        <v>63</v>
      </c>
      <c r="J11" s="90">
        <v>8.0299999999999994</v>
      </c>
      <c r="K11" s="90">
        <v>8.91</v>
      </c>
      <c r="L11" s="90">
        <v>8.2899999999999991</v>
      </c>
      <c r="M11" s="90">
        <v>8.6999999999999993</v>
      </c>
      <c r="N11" s="90">
        <v>8.67</v>
      </c>
      <c r="O11" s="90">
        <v>9.01</v>
      </c>
      <c r="P11" s="90">
        <v>9.2899999999999991</v>
      </c>
      <c r="Q11" s="90">
        <v>9.36</v>
      </c>
      <c r="R11" s="86" t="s">
        <v>63</v>
      </c>
      <c r="S11" s="784">
        <f>Q11</f>
        <v>9.36</v>
      </c>
      <c r="T11" s="784">
        <f>Q11-M11</f>
        <v>0.66000000000000014</v>
      </c>
      <c r="U11" s="789">
        <f>T11/J11</f>
        <v>8.2191780821917831E-2</v>
      </c>
    </row>
    <row r="12" spans="1:21" x14ac:dyDescent="0.25">
      <c r="A12" s="86" t="s">
        <v>120</v>
      </c>
      <c r="B12" s="90">
        <v>7.65</v>
      </c>
      <c r="C12" s="90">
        <v>7.89</v>
      </c>
      <c r="D12" s="90">
        <v>8.0299999999999994</v>
      </c>
      <c r="E12" s="90">
        <v>8.58</v>
      </c>
      <c r="F12" s="90">
        <v>8.5</v>
      </c>
      <c r="G12" s="90">
        <v>8.94</v>
      </c>
      <c r="H12" s="90">
        <v>8.9499999999999993</v>
      </c>
      <c r="I12" s="90">
        <v>8.89</v>
      </c>
      <c r="J12" s="90">
        <v>9.11</v>
      </c>
      <c r="K12" s="90">
        <v>9.25</v>
      </c>
      <c r="L12" s="90">
        <v>9.33</v>
      </c>
      <c r="M12" s="90">
        <v>9.3800000000000008</v>
      </c>
      <c r="N12" s="90">
        <v>9.3000000000000007</v>
      </c>
      <c r="O12" s="90">
        <v>9.34</v>
      </c>
      <c r="P12" s="90">
        <v>9.73</v>
      </c>
      <c r="Q12" s="90">
        <v>9.36</v>
      </c>
      <c r="R12" s="86">
        <v>9.35</v>
      </c>
      <c r="S12" s="14">
        <f>R12</f>
        <v>9.35</v>
      </c>
      <c r="T12" s="733">
        <f t="shared" si="0"/>
        <v>-3.0000000000001137E-2</v>
      </c>
      <c r="U12" s="16">
        <f t="shared" ref="U12:U22" si="1">T12/H12</f>
        <v>-3.3519553072626973E-3</v>
      </c>
    </row>
    <row r="13" spans="1:21" x14ac:dyDescent="0.25">
      <c r="A13" s="86" t="s">
        <v>112</v>
      </c>
      <c r="B13" s="90">
        <v>4.5999999999999996</v>
      </c>
      <c r="C13" s="90">
        <v>4.93</v>
      </c>
      <c r="D13" s="90">
        <v>5.29</v>
      </c>
      <c r="E13" s="90">
        <v>5.6</v>
      </c>
      <c r="F13" s="90">
        <v>6.06</v>
      </c>
      <c r="G13" s="90">
        <v>5.92</v>
      </c>
      <c r="H13" s="90">
        <v>6.22</v>
      </c>
      <c r="I13" s="90">
        <v>6.73</v>
      </c>
      <c r="J13" s="90">
        <v>6.9</v>
      </c>
      <c r="K13" s="90">
        <v>7.32</v>
      </c>
      <c r="L13" s="90">
        <v>7.87</v>
      </c>
      <c r="M13" s="90">
        <v>8.0299999999999994</v>
      </c>
      <c r="N13" s="90">
        <v>8.43</v>
      </c>
      <c r="O13" s="90">
        <v>8.6999999999999993</v>
      </c>
      <c r="P13" s="90">
        <v>8.69</v>
      </c>
      <c r="Q13" s="90">
        <v>8.9</v>
      </c>
      <c r="R13" s="86" t="s">
        <v>63</v>
      </c>
      <c r="S13" s="784">
        <f>Q13</f>
        <v>8.9</v>
      </c>
      <c r="T13" s="784">
        <f>Q13-M13</f>
        <v>0.87000000000000099</v>
      </c>
      <c r="U13" s="789">
        <f t="shared" si="1"/>
        <v>0.13987138263665611</v>
      </c>
    </row>
    <row r="14" spans="1:21" x14ac:dyDescent="0.25">
      <c r="A14" s="86" t="s">
        <v>105</v>
      </c>
      <c r="B14" s="90">
        <v>5.71</v>
      </c>
      <c r="C14" s="90">
        <v>6.08</v>
      </c>
      <c r="D14" s="90">
        <v>5.59</v>
      </c>
      <c r="E14" s="90">
        <v>5.6</v>
      </c>
      <c r="F14" s="90">
        <v>5.62</v>
      </c>
      <c r="G14" s="90">
        <v>5.69</v>
      </c>
      <c r="H14" s="90">
        <v>5.85</v>
      </c>
      <c r="I14" s="90">
        <v>5.93</v>
      </c>
      <c r="J14" s="90">
        <v>5.59</v>
      </c>
      <c r="K14" s="90">
        <v>5.81</v>
      </c>
      <c r="L14" s="90">
        <v>6.49</v>
      </c>
      <c r="M14" s="90">
        <v>6.85</v>
      </c>
      <c r="N14" s="90">
        <v>7.51</v>
      </c>
      <c r="O14" s="90">
        <v>7.66</v>
      </c>
      <c r="P14" s="90">
        <v>8.82</v>
      </c>
      <c r="Q14" s="90">
        <v>9.1</v>
      </c>
      <c r="R14" s="86">
        <v>8.8699999999999992</v>
      </c>
      <c r="S14" s="14">
        <f t="shared" ref="S14:S19" si="2">R14</f>
        <v>8.8699999999999992</v>
      </c>
      <c r="T14" s="733">
        <f t="shared" si="0"/>
        <v>2.0199999999999996</v>
      </c>
      <c r="U14" s="16">
        <f t="shared" si="1"/>
        <v>0.34529914529914524</v>
      </c>
    </row>
    <row r="15" spans="1:21" x14ac:dyDescent="0.25">
      <c r="A15" s="86" t="s">
        <v>19</v>
      </c>
      <c r="B15" s="90" t="s">
        <v>63</v>
      </c>
      <c r="C15" s="90" t="s">
        <v>63</v>
      </c>
      <c r="D15" s="90">
        <v>5.51</v>
      </c>
      <c r="E15" s="90" t="s">
        <v>63</v>
      </c>
      <c r="F15" s="90">
        <v>5.63</v>
      </c>
      <c r="G15" s="90">
        <v>6.15</v>
      </c>
      <c r="H15" s="90">
        <v>6.16</v>
      </c>
      <c r="I15" s="90">
        <v>6.55</v>
      </c>
      <c r="J15" s="90">
        <v>7</v>
      </c>
      <c r="K15" s="90">
        <v>7.03</v>
      </c>
      <c r="L15" s="90">
        <v>7.39</v>
      </c>
      <c r="M15" s="90">
        <v>7.37</v>
      </c>
      <c r="N15" s="90">
        <v>7.94</v>
      </c>
      <c r="O15" s="90">
        <v>8.11</v>
      </c>
      <c r="P15" s="90">
        <v>8.5</v>
      </c>
      <c r="Q15" s="90">
        <v>8.68</v>
      </c>
      <c r="R15" s="86">
        <v>8.85</v>
      </c>
      <c r="S15" s="14">
        <f t="shared" si="2"/>
        <v>8.85</v>
      </c>
      <c r="T15" s="733">
        <f t="shared" si="0"/>
        <v>1.4799999999999995</v>
      </c>
      <c r="U15" s="16">
        <f t="shared" si="1"/>
        <v>0.24025974025974017</v>
      </c>
    </row>
    <row r="16" spans="1:21" x14ac:dyDescent="0.25">
      <c r="A16" s="103" t="s">
        <v>123</v>
      </c>
      <c r="B16" s="112" t="s">
        <v>63</v>
      </c>
      <c r="C16" s="112">
        <v>7.22</v>
      </c>
      <c r="D16" s="112" t="s">
        <v>63</v>
      </c>
      <c r="E16" s="112">
        <v>7.38</v>
      </c>
      <c r="F16" s="112">
        <v>7.05</v>
      </c>
      <c r="G16" s="112">
        <v>6.71</v>
      </c>
      <c r="H16" s="112">
        <v>7.06</v>
      </c>
      <c r="I16" s="112">
        <v>7.21</v>
      </c>
      <c r="J16" s="112">
        <v>7.48</v>
      </c>
      <c r="K16" s="112">
        <v>7.49</v>
      </c>
      <c r="L16" s="112">
        <v>7.51</v>
      </c>
      <c r="M16" s="112">
        <v>7.65</v>
      </c>
      <c r="N16" s="112">
        <v>7.75</v>
      </c>
      <c r="O16" s="112">
        <v>7.8</v>
      </c>
      <c r="P16" s="112">
        <v>8.14</v>
      </c>
      <c r="Q16" s="112">
        <v>8.5</v>
      </c>
      <c r="R16" s="103">
        <v>8.77</v>
      </c>
      <c r="S16" s="14">
        <f t="shared" si="2"/>
        <v>8.77</v>
      </c>
      <c r="T16" s="733">
        <f t="shared" si="0"/>
        <v>1.1199999999999992</v>
      </c>
      <c r="U16" s="16">
        <f t="shared" si="1"/>
        <v>0.15864022662889507</v>
      </c>
    </row>
    <row r="17" spans="1:21" x14ac:dyDescent="0.25">
      <c r="A17" s="86" t="s">
        <v>22366</v>
      </c>
      <c r="B17" s="90">
        <v>3.22</v>
      </c>
      <c r="C17" s="90">
        <v>3.56</v>
      </c>
      <c r="D17" s="90">
        <v>3.26</v>
      </c>
      <c r="E17" s="90">
        <v>3.16</v>
      </c>
      <c r="F17" s="90">
        <v>3.85</v>
      </c>
      <c r="G17" s="90">
        <v>3.77</v>
      </c>
      <c r="H17" s="90">
        <v>4.51</v>
      </c>
      <c r="I17" s="90">
        <v>4.05</v>
      </c>
      <c r="J17" s="90">
        <v>3.84</v>
      </c>
      <c r="K17" s="90">
        <v>3.22</v>
      </c>
      <c r="L17" s="90">
        <v>4.26</v>
      </c>
      <c r="M17" s="90">
        <v>5.34</v>
      </c>
      <c r="N17" s="90">
        <v>6.96</v>
      </c>
      <c r="O17" s="90">
        <v>7.57</v>
      </c>
      <c r="P17" s="90">
        <v>7.34</v>
      </c>
      <c r="Q17" s="90">
        <v>7.57</v>
      </c>
      <c r="R17" s="86">
        <v>7.87</v>
      </c>
      <c r="S17" s="14">
        <f t="shared" si="2"/>
        <v>7.87</v>
      </c>
      <c r="T17" s="733">
        <f t="shared" si="0"/>
        <v>2.5300000000000002</v>
      </c>
      <c r="U17" s="16">
        <f t="shared" si="1"/>
        <v>0.56097560975609762</v>
      </c>
    </row>
    <row r="18" spans="1:21" x14ac:dyDescent="0.25">
      <c r="A18" s="103" t="s">
        <v>113</v>
      </c>
      <c r="B18" s="112">
        <v>5.17</v>
      </c>
      <c r="C18" s="112">
        <v>5.36</v>
      </c>
      <c r="D18" s="112">
        <v>5.33</v>
      </c>
      <c r="E18" s="112">
        <v>5.64</v>
      </c>
      <c r="F18" s="112">
        <v>5.63</v>
      </c>
      <c r="G18" s="112">
        <v>5.81</v>
      </c>
      <c r="H18" s="112">
        <v>5.9</v>
      </c>
      <c r="I18" s="112">
        <v>5.9</v>
      </c>
      <c r="J18" s="112">
        <v>6.01</v>
      </c>
      <c r="K18" s="112">
        <v>6.15</v>
      </c>
      <c r="L18" s="112">
        <v>6.22</v>
      </c>
      <c r="M18" s="112">
        <v>6.27</v>
      </c>
      <c r="N18" s="112">
        <v>6.48</v>
      </c>
      <c r="O18" s="112">
        <v>6.42</v>
      </c>
      <c r="P18" s="112">
        <v>6.36</v>
      </c>
      <c r="Q18" s="112">
        <v>7.38</v>
      </c>
      <c r="R18" s="103">
        <v>7.46</v>
      </c>
      <c r="S18" s="14">
        <f t="shared" si="2"/>
        <v>7.46</v>
      </c>
      <c r="T18" s="733">
        <f t="shared" si="0"/>
        <v>1.1900000000000004</v>
      </c>
      <c r="U18" s="16">
        <f t="shared" si="1"/>
        <v>0.20169491525423736</v>
      </c>
    </row>
    <row r="19" spans="1:21" x14ac:dyDescent="0.25">
      <c r="A19" s="103" t="s">
        <v>117</v>
      </c>
      <c r="B19" s="112">
        <v>4.13</v>
      </c>
      <c r="C19" s="112">
        <v>4.26</v>
      </c>
      <c r="D19" s="112">
        <v>4.2699999999999996</v>
      </c>
      <c r="E19" s="112">
        <v>4.24</v>
      </c>
      <c r="F19" s="112">
        <v>4.28</v>
      </c>
      <c r="G19" s="112">
        <v>4.4000000000000004</v>
      </c>
      <c r="H19" s="112">
        <v>4.38</v>
      </c>
      <c r="I19" s="112">
        <v>4.3499999999999996</v>
      </c>
      <c r="J19" s="112">
        <v>4.75</v>
      </c>
      <c r="K19" s="112">
        <v>5.27</v>
      </c>
      <c r="L19" s="112">
        <v>5.71</v>
      </c>
      <c r="M19" s="112">
        <v>6.57</v>
      </c>
      <c r="N19" s="112">
        <v>7.19</v>
      </c>
      <c r="O19" s="112">
        <v>7.69</v>
      </c>
      <c r="P19" s="112">
        <v>7.8</v>
      </c>
      <c r="Q19" s="112">
        <v>7.69</v>
      </c>
      <c r="R19" s="103">
        <v>7.36</v>
      </c>
      <c r="S19" s="14">
        <f t="shared" si="2"/>
        <v>7.36</v>
      </c>
      <c r="T19" s="733">
        <f t="shared" si="0"/>
        <v>0.79</v>
      </c>
      <c r="U19" s="16">
        <f t="shared" si="1"/>
        <v>0.18036529680365299</v>
      </c>
    </row>
    <row r="20" spans="1:21" x14ac:dyDescent="0.25">
      <c r="A20" s="86" t="s">
        <v>137</v>
      </c>
      <c r="B20" s="90">
        <v>4.8099999999999996</v>
      </c>
      <c r="C20" s="90">
        <v>5.0199999999999996</v>
      </c>
      <c r="D20" s="90">
        <v>5.15</v>
      </c>
      <c r="E20" s="90">
        <v>5.45</v>
      </c>
      <c r="F20" s="90">
        <v>5.4</v>
      </c>
      <c r="G20" s="90">
        <v>5.53</v>
      </c>
      <c r="H20" s="90">
        <v>5.64</v>
      </c>
      <c r="I20" s="90">
        <v>5.58</v>
      </c>
      <c r="J20" s="90">
        <v>5.82</v>
      </c>
      <c r="K20" s="90">
        <v>6.12</v>
      </c>
      <c r="L20" s="90">
        <v>6.06</v>
      </c>
      <c r="M20" s="90">
        <v>6.3</v>
      </c>
      <c r="N20" s="90">
        <v>6.45</v>
      </c>
      <c r="O20" s="90">
        <v>6.66</v>
      </c>
      <c r="P20" s="90">
        <v>6.85</v>
      </c>
      <c r="Q20" s="90">
        <v>6.94</v>
      </c>
      <c r="R20" s="86" t="s">
        <v>63</v>
      </c>
      <c r="S20" s="784">
        <f>Q20</f>
        <v>6.94</v>
      </c>
      <c r="T20" s="784">
        <f>S20-M20</f>
        <v>0.64000000000000057</v>
      </c>
      <c r="U20" s="789">
        <f t="shared" si="1"/>
        <v>0.11347517730496465</v>
      </c>
    </row>
    <row r="21" spans="1:21" x14ac:dyDescent="0.25">
      <c r="A21" s="86" t="s">
        <v>106</v>
      </c>
      <c r="B21" s="90">
        <v>5.83</v>
      </c>
      <c r="C21" s="90">
        <v>6.37</v>
      </c>
      <c r="D21" s="90">
        <v>6.24</v>
      </c>
      <c r="E21" s="90">
        <v>6.39</v>
      </c>
      <c r="F21" s="90">
        <v>6.67</v>
      </c>
      <c r="G21" s="90">
        <v>6.81</v>
      </c>
      <c r="H21" s="90">
        <v>7.03</v>
      </c>
      <c r="I21" s="90">
        <v>7.4</v>
      </c>
      <c r="J21" s="90">
        <v>7.61</v>
      </c>
      <c r="K21" s="90">
        <v>7.46</v>
      </c>
      <c r="L21" s="90">
        <v>7.42</v>
      </c>
      <c r="M21" s="90">
        <v>7.64</v>
      </c>
      <c r="N21" s="90">
        <v>7.16</v>
      </c>
      <c r="O21" s="90">
        <v>6.99</v>
      </c>
      <c r="P21" s="90">
        <v>6.98</v>
      </c>
      <c r="Q21" s="90">
        <v>6.79</v>
      </c>
      <c r="R21" s="86" t="s">
        <v>63</v>
      </c>
      <c r="S21" s="784">
        <f>Q21</f>
        <v>6.79</v>
      </c>
      <c r="T21" s="784">
        <f t="shared" ref="T21:T47" si="3">S21-M21</f>
        <v>-0.84999999999999964</v>
      </c>
      <c r="U21" s="789">
        <f t="shared" si="1"/>
        <v>-0.12091038406827875</v>
      </c>
    </row>
    <row r="22" spans="1:21" x14ac:dyDescent="0.25">
      <c r="A22" s="86" t="s">
        <v>243</v>
      </c>
      <c r="B22" s="90">
        <v>3.84</v>
      </c>
      <c r="C22" s="90">
        <v>4</v>
      </c>
      <c r="D22" s="90">
        <v>4.16</v>
      </c>
      <c r="E22" s="90">
        <v>4.3</v>
      </c>
      <c r="F22" s="90">
        <v>4.41</v>
      </c>
      <c r="G22" s="90">
        <v>4.5</v>
      </c>
      <c r="H22" s="90">
        <v>4.6399999999999997</v>
      </c>
      <c r="I22" s="90">
        <v>4.63</v>
      </c>
      <c r="J22" s="90">
        <v>4.79</v>
      </c>
      <c r="K22" s="90">
        <v>4.92</v>
      </c>
      <c r="L22" s="90">
        <v>5.12</v>
      </c>
      <c r="M22" s="90">
        <v>5.31</v>
      </c>
      <c r="N22" s="90">
        <v>5.6</v>
      </c>
      <c r="O22" s="90">
        <v>5.85</v>
      </c>
      <c r="P22" s="90">
        <v>5.89</v>
      </c>
      <c r="Q22" s="90">
        <v>6.22</v>
      </c>
      <c r="R22" s="86">
        <v>6.26</v>
      </c>
      <c r="S22" s="14">
        <f>R22</f>
        <v>6.26</v>
      </c>
      <c r="T22" s="733">
        <f t="shared" si="3"/>
        <v>0.95000000000000018</v>
      </c>
      <c r="U22" s="16">
        <f t="shared" si="1"/>
        <v>0.20474137931034489</v>
      </c>
    </row>
    <row r="23" spans="1:21" x14ac:dyDescent="0.25">
      <c r="A23" s="86" t="s">
        <v>131</v>
      </c>
      <c r="B23" s="90">
        <v>5.15</v>
      </c>
      <c r="C23" s="90" t="s">
        <v>63</v>
      </c>
      <c r="D23" s="90" t="s">
        <v>63</v>
      </c>
      <c r="E23" s="90" t="s">
        <v>63</v>
      </c>
      <c r="F23" s="90">
        <v>3.96</v>
      </c>
      <c r="G23" s="90" t="s">
        <v>63</v>
      </c>
      <c r="H23" s="90" t="s">
        <v>63</v>
      </c>
      <c r="I23" s="90" t="s">
        <v>63</v>
      </c>
      <c r="J23" s="90">
        <v>3.01</v>
      </c>
      <c r="K23" s="90" t="s">
        <v>63</v>
      </c>
      <c r="L23" s="90" t="s">
        <v>63</v>
      </c>
      <c r="M23" s="90" t="s">
        <v>63</v>
      </c>
      <c r="N23" s="90">
        <v>4.72</v>
      </c>
      <c r="O23" s="90" t="s">
        <v>63</v>
      </c>
      <c r="P23" s="90" t="s">
        <v>63</v>
      </c>
      <c r="Q23" s="90">
        <v>6.03</v>
      </c>
      <c r="R23" s="86" t="s">
        <v>63</v>
      </c>
      <c r="S23" s="784">
        <f>Q23</f>
        <v>6.03</v>
      </c>
      <c r="T23" s="784">
        <f>S23-N23</f>
        <v>1.3100000000000005</v>
      </c>
      <c r="U23" s="789">
        <f>T23/J23</f>
        <v>0.43521594684385401</v>
      </c>
    </row>
    <row r="24" spans="1:21" x14ac:dyDescent="0.25">
      <c r="A24" s="86" t="s">
        <v>116</v>
      </c>
      <c r="B24" s="90" t="s">
        <v>63</v>
      </c>
      <c r="C24" s="90">
        <v>7.24</v>
      </c>
      <c r="D24" s="90" t="s">
        <v>63</v>
      </c>
      <c r="E24" s="90">
        <v>7.55</v>
      </c>
      <c r="F24" s="90" t="s">
        <v>63</v>
      </c>
      <c r="G24" s="90">
        <v>8.6999999999999993</v>
      </c>
      <c r="H24" s="90">
        <v>9.41</v>
      </c>
      <c r="I24" s="90">
        <v>8.39</v>
      </c>
      <c r="J24" s="90">
        <v>8.83</v>
      </c>
      <c r="K24" s="90">
        <v>7.63</v>
      </c>
      <c r="L24" s="90" t="s">
        <v>63</v>
      </c>
      <c r="M24" s="90">
        <v>8.8000000000000007</v>
      </c>
      <c r="N24" s="90" t="s">
        <v>63</v>
      </c>
      <c r="O24" s="90">
        <v>5.29</v>
      </c>
      <c r="P24" s="90" t="s">
        <v>63</v>
      </c>
      <c r="Q24" s="90">
        <v>6.22</v>
      </c>
      <c r="R24" s="86">
        <v>5.94</v>
      </c>
      <c r="S24" s="14">
        <f>R24</f>
        <v>5.94</v>
      </c>
      <c r="T24" s="733">
        <f>S24-M24</f>
        <v>-2.8600000000000003</v>
      </c>
      <c r="U24" s="16">
        <f t="shared" ref="U24:U30" si="4">T24/H24</f>
        <v>-0.30393198724760895</v>
      </c>
    </row>
    <row r="25" spans="1:21" x14ac:dyDescent="0.25">
      <c r="A25" s="86" t="s">
        <v>165</v>
      </c>
      <c r="B25" s="90">
        <v>4.51</v>
      </c>
      <c r="C25" s="90">
        <v>4.45</v>
      </c>
      <c r="D25" s="90">
        <v>4.8899999999999997</v>
      </c>
      <c r="E25" s="90">
        <v>5.67</v>
      </c>
      <c r="F25" s="90">
        <v>6.44</v>
      </c>
      <c r="G25" s="90">
        <v>6.98</v>
      </c>
      <c r="H25" s="90">
        <v>6.76</v>
      </c>
      <c r="I25" s="90">
        <v>6.71</v>
      </c>
      <c r="J25" s="90">
        <v>6.36</v>
      </c>
      <c r="K25" s="90">
        <v>6.19</v>
      </c>
      <c r="L25" s="90">
        <v>6.05</v>
      </c>
      <c r="M25" s="90">
        <v>6.15</v>
      </c>
      <c r="N25" s="90">
        <v>5.88</v>
      </c>
      <c r="O25" s="90">
        <v>5.99</v>
      </c>
      <c r="P25" s="90">
        <v>5.85</v>
      </c>
      <c r="Q25" s="90" t="s">
        <v>63</v>
      </c>
      <c r="R25" s="86" t="s">
        <v>63</v>
      </c>
      <c r="S25" s="784">
        <f>P25</f>
        <v>5.85</v>
      </c>
      <c r="T25" s="784">
        <f t="shared" si="3"/>
        <v>-0.30000000000000071</v>
      </c>
      <c r="U25" s="789">
        <f t="shared" si="4"/>
        <v>-4.437869822485218E-2</v>
      </c>
    </row>
    <row r="26" spans="1:21" x14ac:dyDescent="0.25">
      <c r="A26" s="103" t="s">
        <v>128</v>
      </c>
      <c r="B26" s="112">
        <v>1.8</v>
      </c>
      <c r="C26" s="112">
        <v>1.96</v>
      </c>
      <c r="D26" s="112">
        <v>2.08</v>
      </c>
      <c r="E26" s="112">
        <v>1.96</v>
      </c>
      <c r="F26" s="112">
        <v>2.15</v>
      </c>
      <c r="G26" s="112">
        <v>2.5299999999999998</v>
      </c>
      <c r="H26" s="112">
        <v>2.91</v>
      </c>
      <c r="I26" s="112">
        <v>3.19</v>
      </c>
      <c r="J26" s="112">
        <v>3.69</v>
      </c>
      <c r="K26" s="112">
        <v>4.07</v>
      </c>
      <c r="L26" s="112">
        <v>4.34</v>
      </c>
      <c r="M26" s="112">
        <v>5.9</v>
      </c>
      <c r="N26" s="112">
        <v>6.13</v>
      </c>
      <c r="O26" s="112">
        <v>6.27</v>
      </c>
      <c r="P26" s="112">
        <v>6.21</v>
      </c>
      <c r="Q26" s="112">
        <v>5.54</v>
      </c>
      <c r="R26" s="103">
        <v>5.8</v>
      </c>
      <c r="S26" s="14">
        <f>R26</f>
        <v>5.8</v>
      </c>
      <c r="T26" s="733">
        <f t="shared" si="3"/>
        <v>-0.10000000000000053</v>
      </c>
      <c r="U26" s="16">
        <f t="shared" si="4"/>
        <v>-3.4364261168385063E-2</v>
      </c>
    </row>
    <row r="27" spans="1:21" x14ac:dyDescent="0.25">
      <c r="A27" s="86" t="s">
        <v>71</v>
      </c>
      <c r="B27" s="90">
        <v>3.21</v>
      </c>
      <c r="C27" s="90">
        <v>3.35</v>
      </c>
      <c r="D27" s="90">
        <v>3.46</v>
      </c>
      <c r="E27" s="90">
        <v>3.58</v>
      </c>
      <c r="F27" s="90">
        <v>3.67</v>
      </c>
      <c r="G27" s="90">
        <v>3.78</v>
      </c>
      <c r="H27" s="90">
        <v>3.89</v>
      </c>
      <c r="I27" s="90">
        <v>3.88</v>
      </c>
      <c r="J27" s="90">
        <v>4</v>
      </c>
      <c r="K27" s="90">
        <v>4.12</v>
      </c>
      <c r="L27" s="90">
        <v>4.3099999999999996</v>
      </c>
      <c r="M27" s="90">
        <v>4.47</v>
      </c>
      <c r="N27" s="90">
        <v>4.7699999999999996</v>
      </c>
      <c r="O27" s="90">
        <v>5.0199999999999996</v>
      </c>
      <c r="P27" s="90">
        <v>5.09</v>
      </c>
      <c r="Q27" s="90">
        <v>5.38</v>
      </c>
      <c r="R27" s="86">
        <v>5.45</v>
      </c>
      <c r="S27" s="14">
        <f>R27</f>
        <v>5.45</v>
      </c>
      <c r="T27" s="733">
        <f t="shared" si="3"/>
        <v>0.98000000000000043</v>
      </c>
      <c r="U27" s="16">
        <f t="shared" si="4"/>
        <v>0.2519280205655528</v>
      </c>
    </row>
    <row r="28" spans="1:21" x14ac:dyDescent="0.25">
      <c r="A28" s="86" t="s">
        <v>133</v>
      </c>
      <c r="B28" s="90">
        <v>4.12</v>
      </c>
      <c r="C28" s="90">
        <v>4.3499999999999996</v>
      </c>
      <c r="D28" s="90">
        <v>4.5599999999999996</v>
      </c>
      <c r="E28" s="90">
        <v>4.72</v>
      </c>
      <c r="F28" s="90">
        <v>4.47</v>
      </c>
      <c r="G28" s="90">
        <v>4.41</v>
      </c>
      <c r="H28" s="90">
        <v>4.3899999999999997</v>
      </c>
      <c r="I28" s="90">
        <v>4.1500000000000004</v>
      </c>
      <c r="J28" s="90">
        <v>3.96</v>
      </c>
      <c r="K28" s="90">
        <v>4.01</v>
      </c>
      <c r="L28" s="90">
        <v>4.01</v>
      </c>
      <c r="M28" s="90">
        <v>4.21</v>
      </c>
      <c r="N28" s="90">
        <v>4.21</v>
      </c>
      <c r="O28" s="90">
        <v>4.54</v>
      </c>
      <c r="P28" s="90">
        <v>4.58</v>
      </c>
      <c r="Q28" s="90">
        <v>4.63</v>
      </c>
      <c r="R28" s="86">
        <v>4.74</v>
      </c>
      <c r="S28" s="14">
        <f>R28</f>
        <v>4.74</v>
      </c>
      <c r="T28" s="733">
        <f t="shared" si="3"/>
        <v>0.53000000000000025</v>
      </c>
      <c r="U28" s="16">
        <f t="shared" si="4"/>
        <v>0.12072892938496589</v>
      </c>
    </row>
    <row r="29" spans="1:21" x14ac:dyDescent="0.25">
      <c r="A29" s="86" t="s">
        <v>115</v>
      </c>
      <c r="B29" s="90">
        <v>1.17</v>
      </c>
      <c r="C29" s="90">
        <v>1.22</v>
      </c>
      <c r="D29" s="90">
        <v>1.31</v>
      </c>
      <c r="E29" s="90">
        <v>1.37</v>
      </c>
      <c r="F29" s="90">
        <v>1.33</v>
      </c>
      <c r="G29" s="90">
        <v>1.54</v>
      </c>
      <c r="H29" s="90">
        <v>1.92</v>
      </c>
      <c r="I29" s="90">
        <v>2.14</v>
      </c>
      <c r="J29" s="90">
        <v>2.46</v>
      </c>
      <c r="K29" s="90">
        <v>2.91</v>
      </c>
      <c r="L29" s="90">
        <v>3.39</v>
      </c>
      <c r="M29" s="90">
        <v>3.86</v>
      </c>
      <c r="N29" s="90">
        <v>4.32</v>
      </c>
      <c r="O29" s="90">
        <v>4.68</v>
      </c>
      <c r="P29" s="90">
        <v>4.8600000000000003</v>
      </c>
      <c r="Q29" s="90">
        <v>4.62</v>
      </c>
      <c r="R29" s="86">
        <v>4.5599999999999996</v>
      </c>
      <c r="S29" s="14">
        <f>R29</f>
        <v>4.5599999999999996</v>
      </c>
      <c r="T29" s="733">
        <f t="shared" si="3"/>
        <v>0.69999999999999973</v>
      </c>
      <c r="U29" s="16">
        <f t="shared" si="4"/>
        <v>0.3645833333333332</v>
      </c>
    </row>
    <row r="30" spans="1:21" x14ac:dyDescent="0.25">
      <c r="A30" s="103" t="s">
        <v>384</v>
      </c>
      <c r="B30" s="112">
        <v>1.41</v>
      </c>
      <c r="C30" s="112">
        <v>1.47</v>
      </c>
      <c r="D30" s="112">
        <v>1.58</v>
      </c>
      <c r="E30" s="112">
        <v>1.69</v>
      </c>
      <c r="F30" s="112">
        <v>1.83</v>
      </c>
      <c r="G30" s="112">
        <v>2.4500000000000002</v>
      </c>
      <c r="H30" s="112">
        <v>2.67</v>
      </c>
      <c r="I30" s="112">
        <v>2.89</v>
      </c>
      <c r="J30" s="112">
        <v>3.07</v>
      </c>
      <c r="K30" s="112">
        <v>2.99</v>
      </c>
      <c r="L30" s="112">
        <v>3.04</v>
      </c>
      <c r="M30" s="112">
        <v>3.35</v>
      </c>
      <c r="N30" s="112">
        <v>3.69</v>
      </c>
      <c r="O30" s="112">
        <v>4</v>
      </c>
      <c r="P30" s="112">
        <v>4.3600000000000003</v>
      </c>
      <c r="Q30" s="112">
        <v>4.5999999999999996</v>
      </c>
      <c r="R30" s="103">
        <v>4.55</v>
      </c>
      <c r="S30" s="14">
        <f>R30</f>
        <v>4.55</v>
      </c>
      <c r="T30" s="733">
        <f t="shared" si="3"/>
        <v>1.1999999999999997</v>
      </c>
      <c r="U30" s="16">
        <f t="shared" si="4"/>
        <v>0.44943820224719094</v>
      </c>
    </row>
    <row r="31" spans="1:21" x14ac:dyDescent="0.25">
      <c r="A31" s="86" t="s">
        <v>159</v>
      </c>
      <c r="B31" s="90" t="s">
        <v>63</v>
      </c>
      <c r="C31" s="90">
        <v>1.83</v>
      </c>
      <c r="D31" s="90" t="s">
        <v>63</v>
      </c>
      <c r="E31" s="90">
        <v>2.83</v>
      </c>
      <c r="F31" s="90" t="s">
        <v>63</v>
      </c>
      <c r="G31" s="90">
        <v>2.38</v>
      </c>
      <c r="H31" s="90" t="s">
        <v>63</v>
      </c>
      <c r="I31" s="90">
        <v>2.91</v>
      </c>
      <c r="J31" s="90" t="s">
        <v>63</v>
      </c>
      <c r="K31" s="90">
        <v>3.11</v>
      </c>
      <c r="L31" s="90" t="s">
        <v>63</v>
      </c>
      <c r="M31" s="90">
        <v>3.18</v>
      </c>
      <c r="N31" s="90" t="s">
        <v>63</v>
      </c>
      <c r="O31" s="90">
        <v>3.64</v>
      </c>
      <c r="P31" s="90" t="s">
        <v>63</v>
      </c>
      <c r="Q31" s="90">
        <v>3.99</v>
      </c>
      <c r="R31" s="86" t="s">
        <v>63</v>
      </c>
      <c r="S31" s="784">
        <f>Q31</f>
        <v>3.99</v>
      </c>
      <c r="T31" s="784">
        <f>S31-M31</f>
        <v>0.81</v>
      </c>
      <c r="U31" s="789">
        <f>T31/I31</f>
        <v>0.27835051546391754</v>
      </c>
    </row>
    <row r="32" spans="1:21" x14ac:dyDescent="0.25">
      <c r="A32" s="86" t="s">
        <v>157</v>
      </c>
      <c r="B32" s="90">
        <v>2.37</v>
      </c>
      <c r="C32" s="90">
        <v>2.59</v>
      </c>
      <c r="D32" s="90">
        <v>2.92</v>
      </c>
      <c r="E32" s="90">
        <v>3.06</v>
      </c>
      <c r="F32" s="90">
        <v>3.12</v>
      </c>
      <c r="G32" s="90">
        <v>3.19</v>
      </c>
      <c r="H32" s="90">
        <v>3.23</v>
      </c>
      <c r="I32" s="90">
        <v>3.3</v>
      </c>
      <c r="J32" s="90">
        <v>3.46</v>
      </c>
      <c r="K32" s="90">
        <v>3.68</v>
      </c>
      <c r="L32" s="90">
        <v>3.44</v>
      </c>
      <c r="M32" s="90">
        <v>3.96</v>
      </c>
      <c r="N32" s="90" t="s">
        <v>63</v>
      </c>
      <c r="O32" s="90">
        <v>4.7300000000000004</v>
      </c>
      <c r="P32" s="90" t="s">
        <v>63</v>
      </c>
      <c r="Q32" s="90">
        <v>3.89</v>
      </c>
      <c r="R32" s="86" t="s">
        <v>63</v>
      </c>
      <c r="S32" s="784">
        <f>Q32</f>
        <v>3.89</v>
      </c>
      <c r="T32" s="784">
        <f t="shared" si="3"/>
        <v>-6.999999999999984E-2</v>
      </c>
      <c r="U32" s="789">
        <f t="shared" ref="U32:U44" si="5">T32/H32</f>
        <v>-2.1671826625386949E-2</v>
      </c>
    </row>
    <row r="33" spans="1:21" x14ac:dyDescent="0.25">
      <c r="A33" s="86" t="s">
        <v>164</v>
      </c>
      <c r="B33" s="90">
        <v>5.8</v>
      </c>
      <c r="C33" s="90">
        <v>5.67</v>
      </c>
      <c r="D33" s="90">
        <v>5.35</v>
      </c>
      <c r="E33" s="90">
        <v>5.27</v>
      </c>
      <c r="F33" s="90">
        <v>5</v>
      </c>
      <c r="G33" s="90">
        <v>4.54</v>
      </c>
      <c r="H33" s="90">
        <v>4.47</v>
      </c>
      <c r="I33" s="90">
        <v>4.38</v>
      </c>
      <c r="J33" s="90">
        <v>4.21</v>
      </c>
      <c r="K33" s="90">
        <v>4.18</v>
      </c>
      <c r="L33" s="90">
        <v>4.05</v>
      </c>
      <c r="M33" s="90">
        <v>4.03</v>
      </c>
      <c r="N33" s="90">
        <v>3.81</v>
      </c>
      <c r="O33" s="90">
        <v>3.81</v>
      </c>
      <c r="P33" s="90">
        <v>3.84</v>
      </c>
      <c r="Q33" s="90">
        <v>3.82</v>
      </c>
      <c r="R33" s="86">
        <v>3.65</v>
      </c>
      <c r="S33" s="14">
        <f t="shared" ref="S33:S39" si="6">R33</f>
        <v>3.65</v>
      </c>
      <c r="T33" s="733">
        <f t="shared" si="3"/>
        <v>-0.38000000000000034</v>
      </c>
      <c r="U33" s="96">
        <f t="shared" si="5"/>
        <v>-8.5011185682326698E-2</v>
      </c>
    </row>
    <row r="34" spans="1:21" x14ac:dyDescent="0.25">
      <c r="A34" s="86" t="s">
        <v>37</v>
      </c>
      <c r="B34" s="90">
        <v>0.59</v>
      </c>
      <c r="C34" s="90">
        <v>0.67</v>
      </c>
      <c r="D34" s="90">
        <v>0.81</v>
      </c>
      <c r="E34" s="90">
        <v>0.95</v>
      </c>
      <c r="F34" s="90">
        <v>0.99</v>
      </c>
      <c r="G34" s="90">
        <v>1.02</v>
      </c>
      <c r="H34" s="90">
        <v>1.58</v>
      </c>
      <c r="I34" s="90">
        <v>2.15</v>
      </c>
      <c r="J34" s="90">
        <v>2.62</v>
      </c>
      <c r="K34" s="90">
        <v>2.68</v>
      </c>
      <c r="L34" s="90">
        <v>2.84</v>
      </c>
      <c r="M34" s="90">
        <v>3.35</v>
      </c>
      <c r="N34" s="90">
        <v>3.45</v>
      </c>
      <c r="O34" s="90">
        <v>3</v>
      </c>
      <c r="P34" s="90">
        <v>3.29</v>
      </c>
      <c r="Q34" s="90">
        <v>3.4</v>
      </c>
      <c r="R34" s="86">
        <v>3.54</v>
      </c>
      <c r="S34" s="14">
        <f t="shared" si="6"/>
        <v>3.54</v>
      </c>
      <c r="T34" s="733">
        <f t="shared" si="3"/>
        <v>0.18999999999999995</v>
      </c>
      <c r="U34" s="16">
        <f t="shared" si="5"/>
        <v>0.12025316455696199</v>
      </c>
    </row>
    <row r="35" spans="1:21" x14ac:dyDescent="0.25">
      <c r="A35" s="86" t="s">
        <v>129</v>
      </c>
      <c r="B35" s="90">
        <v>1.62</v>
      </c>
      <c r="C35" s="90">
        <v>1.42</v>
      </c>
      <c r="D35" s="90">
        <v>1.8</v>
      </c>
      <c r="E35" s="90">
        <v>1.95</v>
      </c>
      <c r="F35" s="90">
        <v>2.1800000000000002</v>
      </c>
      <c r="G35" s="90">
        <v>2.2799999999999998</v>
      </c>
      <c r="H35" s="90">
        <v>2.5</v>
      </c>
      <c r="I35" s="90">
        <v>2.54</v>
      </c>
      <c r="J35" s="90">
        <v>2.81</v>
      </c>
      <c r="K35" s="90">
        <v>3.05</v>
      </c>
      <c r="L35" s="90">
        <v>3.08</v>
      </c>
      <c r="M35" s="90">
        <v>3.16</v>
      </c>
      <c r="N35" s="90">
        <v>3.32</v>
      </c>
      <c r="O35" s="90">
        <v>3.42</v>
      </c>
      <c r="P35" s="90">
        <v>3.38</v>
      </c>
      <c r="Q35" s="90">
        <v>3.3</v>
      </c>
      <c r="R35" s="86">
        <v>3.36</v>
      </c>
      <c r="S35" s="14">
        <f t="shared" si="6"/>
        <v>3.36</v>
      </c>
      <c r="T35" s="733">
        <f t="shared" si="3"/>
        <v>0.19999999999999973</v>
      </c>
      <c r="U35" s="16">
        <f t="shared" si="5"/>
        <v>7.9999999999999891E-2</v>
      </c>
    </row>
    <row r="36" spans="1:21" x14ac:dyDescent="0.25">
      <c r="A36" s="86" t="s">
        <v>121</v>
      </c>
      <c r="B36" s="90">
        <v>6.53</v>
      </c>
      <c r="C36" s="90" t="s">
        <v>63</v>
      </c>
      <c r="D36" s="90" t="s">
        <v>63</v>
      </c>
      <c r="E36" s="90">
        <v>6.79</v>
      </c>
      <c r="F36" s="90">
        <v>6.47</v>
      </c>
      <c r="G36" s="90">
        <v>6.93</v>
      </c>
      <c r="H36" s="90">
        <v>5.75</v>
      </c>
      <c r="I36" s="90">
        <v>5.72</v>
      </c>
      <c r="J36" s="90">
        <v>5.21</v>
      </c>
      <c r="K36" s="90">
        <v>4.9000000000000004</v>
      </c>
      <c r="L36" s="90">
        <v>5.16</v>
      </c>
      <c r="M36" s="90">
        <v>5.23</v>
      </c>
      <c r="N36" s="90">
        <v>3.14</v>
      </c>
      <c r="O36" s="90">
        <v>3.35</v>
      </c>
      <c r="P36" s="90">
        <v>3.32</v>
      </c>
      <c r="Q36" s="90">
        <v>3.12</v>
      </c>
      <c r="R36" s="86">
        <v>2.93</v>
      </c>
      <c r="S36" s="14">
        <f t="shared" si="6"/>
        <v>2.93</v>
      </c>
      <c r="T36" s="733">
        <f t="shared" si="3"/>
        <v>-2.3000000000000003</v>
      </c>
      <c r="U36" s="16">
        <f t="shared" si="5"/>
        <v>-0.4</v>
      </c>
    </row>
    <row r="37" spans="1:21" x14ac:dyDescent="0.25">
      <c r="A37" s="780" t="s">
        <v>110</v>
      </c>
      <c r="B37" s="781">
        <v>0.6</v>
      </c>
      <c r="C37" s="781">
        <v>0.9</v>
      </c>
      <c r="D37" s="781">
        <v>1.03</v>
      </c>
      <c r="E37" s="781">
        <v>1.1100000000000001</v>
      </c>
      <c r="F37" s="781">
        <v>1.46</v>
      </c>
      <c r="G37" s="781">
        <v>1.88</v>
      </c>
      <c r="H37" s="781">
        <v>1.77</v>
      </c>
      <c r="I37" s="781">
        <v>1.91</v>
      </c>
      <c r="J37" s="781">
        <v>2.46</v>
      </c>
      <c r="K37" s="781">
        <v>3.03</v>
      </c>
      <c r="L37" s="781">
        <v>3.15</v>
      </c>
      <c r="M37" s="781">
        <v>3.41</v>
      </c>
      <c r="N37" s="781">
        <v>3.2</v>
      </c>
      <c r="O37" s="781">
        <v>3.06</v>
      </c>
      <c r="P37" s="781">
        <v>2.8</v>
      </c>
      <c r="Q37" s="781">
        <v>2.46</v>
      </c>
      <c r="R37" s="780">
        <v>2.8</v>
      </c>
      <c r="S37" s="785">
        <f t="shared" si="6"/>
        <v>2.8</v>
      </c>
      <c r="T37" s="785">
        <f t="shared" si="3"/>
        <v>-0.61000000000000032</v>
      </c>
      <c r="U37" s="783">
        <f t="shared" si="5"/>
        <v>-0.34463276836158208</v>
      </c>
    </row>
    <row r="38" spans="1:21" x14ac:dyDescent="0.25">
      <c r="A38" s="86" t="s">
        <v>119</v>
      </c>
      <c r="B38" s="90">
        <v>1.52</v>
      </c>
      <c r="C38" s="90">
        <v>1.51</v>
      </c>
      <c r="D38" s="90">
        <v>1.57</v>
      </c>
      <c r="E38" s="90">
        <v>1.48</v>
      </c>
      <c r="F38" s="90">
        <v>1.51</v>
      </c>
      <c r="G38" s="90">
        <v>1.52</v>
      </c>
      <c r="H38" s="90">
        <v>1.6</v>
      </c>
      <c r="I38" s="90">
        <v>1.73</v>
      </c>
      <c r="J38" s="90">
        <v>1.91</v>
      </c>
      <c r="K38" s="90">
        <v>2.0499999999999998</v>
      </c>
      <c r="L38" s="90">
        <v>2.0699999999999998</v>
      </c>
      <c r="M38" s="90">
        <v>2.15</v>
      </c>
      <c r="N38" s="90">
        <v>2.23</v>
      </c>
      <c r="O38" s="90">
        <v>2.4</v>
      </c>
      <c r="P38" s="90">
        <v>2.4700000000000002</v>
      </c>
      <c r="Q38" s="90">
        <v>2.8</v>
      </c>
      <c r="R38" s="86">
        <v>2.75</v>
      </c>
      <c r="S38" s="14">
        <f t="shared" si="6"/>
        <v>2.75</v>
      </c>
      <c r="T38" s="733">
        <f t="shared" si="3"/>
        <v>0.60000000000000009</v>
      </c>
      <c r="U38" s="16">
        <f t="shared" si="5"/>
        <v>0.37500000000000006</v>
      </c>
    </row>
    <row r="39" spans="1:21" x14ac:dyDescent="0.25">
      <c r="A39" s="86" t="s">
        <v>132</v>
      </c>
      <c r="B39" s="90">
        <v>0.23</v>
      </c>
      <c r="C39" s="90">
        <v>0.21</v>
      </c>
      <c r="D39" s="90">
        <v>0.23</v>
      </c>
      <c r="E39" s="90">
        <v>0.3</v>
      </c>
      <c r="F39" s="90">
        <v>0.33</v>
      </c>
      <c r="G39" s="90">
        <v>0.56000000000000005</v>
      </c>
      <c r="H39" s="90">
        <v>0.66</v>
      </c>
      <c r="I39" s="90">
        <v>0.88</v>
      </c>
      <c r="J39" s="90">
        <v>1.02</v>
      </c>
      <c r="K39" s="90">
        <v>1.18</v>
      </c>
      <c r="L39" s="90">
        <v>1.34</v>
      </c>
      <c r="M39" s="90">
        <v>1.52</v>
      </c>
      <c r="N39" s="90">
        <v>1.72</v>
      </c>
      <c r="O39" s="90">
        <v>1.92</v>
      </c>
      <c r="P39" s="90">
        <v>1.94</v>
      </c>
      <c r="Q39" s="90">
        <v>2.06</v>
      </c>
      <c r="R39" s="86">
        <v>2.35</v>
      </c>
      <c r="S39" s="14">
        <f t="shared" si="6"/>
        <v>2.35</v>
      </c>
      <c r="T39" s="733">
        <f t="shared" si="3"/>
        <v>0.83000000000000007</v>
      </c>
      <c r="U39" s="16">
        <f t="shared" si="5"/>
        <v>1.2575757575757576</v>
      </c>
    </row>
    <row r="40" spans="1:21" x14ac:dyDescent="0.25">
      <c r="A40" s="86" t="s">
        <v>124</v>
      </c>
      <c r="B40" s="90">
        <v>0.83</v>
      </c>
      <c r="C40" s="90">
        <v>0.85</v>
      </c>
      <c r="D40" s="90">
        <v>0.43</v>
      </c>
      <c r="E40" s="90">
        <v>0.64</v>
      </c>
      <c r="F40" s="90">
        <v>0.77</v>
      </c>
      <c r="G40" s="90">
        <v>0.85</v>
      </c>
      <c r="H40" s="90">
        <v>0.82</v>
      </c>
      <c r="I40" s="90">
        <v>0.81</v>
      </c>
      <c r="J40" s="90">
        <v>0.71</v>
      </c>
      <c r="K40" s="90">
        <v>0.79</v>
      </c>
      <c r="L40" s="90">
        <v>0.97</v>
      </c>
      <c r="M40" s="90">
        <v>0.87</v>
      </c>
      <c r="N40" s="90">
        <v>1.24</v>
      </c>
      <c r="O40" s="90">
        <v>1.7</v>
      </c>
      <c r="P40" s="90">
        <v>2.0299999999999998</v>
      </c>
      <c r="Q40" s="90">
        <v>2.2999999999999998</v>
      </c>
      <c r="R40" s="86" t="s">
        <v>63</v>
      </c>
      <c r="S40" s="784">
        <f>Q40</f>
        <v>2.2999999999999998</v>
      </c>
      <c r="T40" s="784">
        <f t="shared" si="3"/>
        <v>1.4299999999999997</v>
      </c>
      <c r="U40" s="789">
        <f t="shared" si="5"/>
        <v>1.74390243902439</v>
      </c>
    </row>
    <row r="41" spans="1:21" x14ac:dyDescent="0.25">
      <c r="A41" s="86" t="s">
        <v>114</v>
      </c>
      <c r="B41" s="90">
        <v>0.94</v>
      </c>
      <c r="C41" s="90">
        <v>1.1000000000000001</v>
      </c>
      <c r="D41" s="90">
        <v>1.1399999999999999</v>
      </c>
      <c r="E41" s="90">
        <v>1.2</v>
      </c>
      <c r="F41" s="90" t="s">
        <v>63</v>
      </c>
      <c r="G41" s="90">
        <v>1.65</v>
      </c>
      <c r="H41" s="90">
        <v>1.46</v>
      </c>
      <c r="I41" s="90">
        <v>1.69</v>
      </c>
      <c r="J41" s="90" t="s">
        <v>63</v>
      </c>
      <c r="K41" s="90" t="s">
        <v>63</v>
      </c>
      <c r="L41" s="90" t="s">
        <v>63</v>
      </c>
      <c r="M41" s="90">
        <v>1.2</v>
      </c>
      <c r="N41" s="90">
        <v>1.38</v>
      </c>
      <c r="O41" s="90">
        <v>1.37</v>
      </c>
      <c r="P41" s="90">
        <v>1.59</v>
      </c>
      <c r="Q41" s="90">
        <v>1.61</v>
      </c>
      <c r="R41" s="86">
        <v>1.78</v>
      </c>
      <c r="S41" s="14">
        <f>R41</f>
        <v>1.78</v>
      </c>
      <c r="T41" s="733">
        <f t="shared" si="3"/>
        <v>0.58000000000000007</v>
      </c>
      <c r="U41" s="16">
        <f t="shared" si="5"/>
        <v>0.39726027397260277</v>
      </c>
    </row>
    <row r="42" spans="1:21" x14ac:dyDescent="0.25">
      <c r="A42" s="86" t="s">
        <v>197</v>
      </c>
      <c r="B42" s="90">
        <v>1.56</v>
      </c>
      <c r="C42" s="90">
        <v>1.44</v>
      </c>
      <c r="D42" s="90">
        <v>1.38</v>
      </c>
      <c r="E42" s="90">
        <v>1.21</v>
      </c>
      <c r="F42" s="90">
        <v>1.1399999999999999</v>
      </c>
      <c r="G42" s="90">
        <v>1.2</v>
      </c>
      <c r="H42" s="90">
        <v>1.1399999999999999</v>
      </c>
      <c r="I42" s="90">
        <v>0.94</v>
      </c>
      <c r="J42" s="90">
        <v>0.93</v>
      </c>
      <c r="K42" s="90">
        <v>0.95</v>
      </c>
      <c r="L42" s="90">
        <v>1.1399999999999999</v>
      </c>
      <c r="M42" s="90">
        <v>1.19</v>
      </c>
      <c r="N42" s="90">
        <v>1.43</v>
      </c>
      <c r="O42" s="90">
        <v>1.42</v>
      </c>
      <c r="P42" s="90">
        <v>1.52</v>
      </c>
      <c r="Q42" s="90">
        <v>1.57</v>
      </c>
      <c r="R42" s="86">
        <v>1.56</v>
      </c>
      <c r="S42" s="14">
        <f>R42</f>
        <v>1.56</v>
      </c>
      <c r="T42" s="733">
        <f t="shared" si="3"/>
        <v>0.37000000000000011</v>
      </c>
      <c r="U42" s="16">
        <f t="shared" si="5"/>
        <v>0.32456140350877205</v>
      </c>
    </row>
    <row r="43" spans="1:21" x14ac:dyDescent="0.25">
      <c r="A43" s="86" t="s">
        <v>193</v>
      </c>
      <c r="B43" s="90">
        <v>1.42</v>
      </c>
      <c r="C43" s="90">
        <v>0.94</v>
      </c>
      <c r="D43" s="90">
        <v>0.91</v>
      </c>
      <c r="E43" s="90">
        <v>0.63</v>
      </c>
      <c r="F43" s="90">
        <v>0.6</v>
      </c>
      <c r="G43" s="90">
        <v>0.63</v>
      </c>
      <c r="H43" s="90">
        <v>0.86</v>
      </c>
      <c r="I43" s="90">
        <v>0.48</v>
      </c>
      <c r="J43" s="90">
        <v>0.59</v>
      </c>
      <c r="K43" s="90">
        <v>0.46</v>
      </c>
      <c r="L43" s="90">
        <v>0.98</v>
      </c>
      <c r="M43" s="90">
        <v>0.85</v>
      </c>
      <c r="N43" s="90">
        <v>0.9</v>
      </c>
      <c r="O43" s="90">
        <v>0.84</v>
      </c>
      <c r="P43" s="90">
        <v>1.1499999999999999</v>
      </c>
      <c r="Q43" s="90">
        <v>0.88</v>
      </c>
      <c r="R43" s="86">
        <v>0.86</v>
      </c>
      <c r="S43" s="14">
        <f>R43</f>
        <v>0.86</v>
      </c>
      <c r="T43" s="733">
        <f t="shared" si="3"/>
        <v>1.0000000000000009E-2</v>
      </c>
      <c r="U43" s="16">
        <f t="shared" si="5"/>
        <v>1.1627906976744196E-2</v>
      </c>
    </row>
    <row r="44" spans="1:21" x14ac:dyDescent="0.25">
      <c r="A44" s="86" t="s">
        <v>163</v>
      </c>
      <c r="B44" s="90">
        <v>1.28</v>
      </c>
      <c r="C44" s="90">
        <v>1.1499999999999999</v>
      </c>
      <c r="D44" s="90">
        <v>1.23</v>
      </c>
      <c r="E44" s="90">
        <v>1.1399999999999999</v>
      </c>
      <c r="F44" s="90">
        <v>1.07</v>
      </c>
      <c r="G44" s="90">
        <v>1.24</v>
      </c>
      <c r="H44" s="90">
        <v>0.93</v>
      </c>
      <c r="I44" s="90">
        <v>0.94</v>
      </c>
      <c r="J44" s="90">
        <v>0.77</v>
      </c>
      <c r="K44" s="90">
        <v>0.76</v>
      </c>
      <c r="L44" s="90">
        <v>0.73</v>
      </c>
      <c r="M44" s="90">
        <v>0.44</v>
      </c>
      <c r="N44" s="90">
        <v>0.66</v>
      </c>
      <c r="O44" s="90">
        <v>0.71</v>
      </c>
      <c r="P44" s="90">
        <v>0.69</v>
      </c>
      <c r="Q44" s="90">
        <v>0.57999999999999996</v>
      </c>
      <c r="R44" s="86">
        <v>0.67</v>
      </c>
      <c r="S44" s="14">
        <f>R44</f>
        <v>0.67</v>
      </c>
      <c r="T44" s="733">
        <f t="shared" si="3"/>
        <v>0.23000000000000004</v>
      </c>
      <c r="U44" s="16">
        <f t="shared" si="5"/>
        <v>0.24731182795698928</v>
      </c>
    </row>
    <row r="45" spans="1:21" x14ac:dyDescent="0.25">
      <c r="A45" s="86" t="s">
        <v>107</v>
      </c>
      <c r="B45" s="90" t="s">
        <v>63</v>
      </c>
      <c r="C45" s="90" t="s">
        <v>63</v>
      </c>
      <c r="D45" s="90" t="s">
        <v>63</v>
      </c>
      <c r="E45" s="90" t="s">
        <v>63</v>
      </c>
      <c r="F45" s="90" t="s">
        <v>63</v>
      </c>
      <c r="G45" s="90" t="s">
        <v>63</v>
      </c>
      <c r="H45" s="90" t="s">
        <v>63</v>
      </c>
      <c r="I45" s="90">
        <v>0.34</v>
      </c>
      <c r="J45" s="90">
        <v>0.34</v>
      </c>
      <c r="K45" s="90">
        <v>0.2</v>
      </c>
      <c r="L45" s="90">
        <v>0.24</v>
      </c>
      <c r="M45" s="90">
        <v>0.3</v>
      </c>
      <c r="N45" s="90">
        <v>0.35</v>
      </c>
      <c r="O45" s="90">
        <v>0.24</v>
      </c>
      <c r="P45" s="90">
        <v>0.37</v>
      </c>
      <c r="Q45" s="90">
        <v>0.37</v>
      </c>
      <c r="R45" s="86">
        <v>0.43</v>
      </c>
      <c r="S45" s="14">
        <f>R45</f>
        <v>0.43</v>
      </c>
      <c r="T45" s="733">
        <f t="shared" si="3"/>
        <v>0.13</v>
      </c>
      <c r="U45" s="96">
        <f>T45/I45</f>
        <v>0.38235294117647056</v>
      </c>
    </row>
    <row r="46" spans="1:21" x14ac:dyDescent="0.25">
      <c r="A46" s="86" t="s">
        <v>166</v>
      </c>
      <c r="B46" s="90" t="s">
        <v>63</v>
      </c>
      <c r="C46" s="90">
        <v>0.32</v>
      </c>
      <c r="D46" s="90" t="s">
        <v>63</v>
      </c>
      <c r="E46" s="90">
        <v>0.47</v>
      </c>
      <c r="F46" s="90">
        <v>0.59</v>
      </c>
      <c r="G46" s="90">
        <v>0.61</v>
      </c>
      <c r="H46" s="90">
        <v>0.6</v>
      </c>
      <c r="I46" s="90">
        <v>0.59</v>
      </c>
      <c r="J46" s="90">
        <v>0.55000000000000004</v>
      </c>
      <c r="K46" s="90">
        <v>0.56999999999999995</v>
      </c>
      <c r="L46" s="90">
        <v>0.47</v>
      </c>
      <c r="M46" s="90">
        <v>0.42</v>
      </c>
      <c r="N46" s="90">
        <v>0.43</v>
      </c>
      <c r="O46" s="90">
        <v>0.41</v>
      </c>
      <c r="P46" s="90">
        <v>0.41</v>
      </c>
      <c r="Q46" s="90">
        <v>0.4</v>
      </c>
      <c r="R46" s="86" t="s">
        <v>63</v>
      </c>
      <c r="S46" s="784">
        <f>Q46</f>
        <v>0.4</v>
      </c>
      <c r="T46" s="784">
        <f t="shared" si="3"/>
        <v>-1.9999999999999962E-2</v>
      </c>
      <c r="U46" s="789">
        <f>T46/H46</f>
        <v>-3.333333333333327E-2</v>
      </c>
    </row>
    <row r="47" spans="1:21" x14ac:dyDescent="0.25">
      <c r="A47" s="86" t="s">
        <v>158</v>
      </c>
      <c r="B47" s="90" t="s">
        <v>63</v>
      </c>
      <c r="C47" s="90">
        <v>0.16</v>
      </c>
      <c r="D47" s="90">
        <v>0.32</v>
      </c>
      <c r="E47" s="90">
        <v>0.36</v>
      </c>
      <c r="F47" s="90">
        <v>0.64</v>
      </c>
      <c r="G47" s="90">
        <v>0.79</v>
      </c>
      <c r="H47" s="90">
        <v>0.56999999999999995</v>
      </c>
      <c r="I47" s="90">
        <v>0.6</v>
      </c>
      <c r="J47" s="90">
        <v>0.44</v>
      </c>
      <c r="K47" s="90">
        <v>0.62</v>
      </c>
      <c r="L47" s="90">
        <v>0.4</v>
      </c>
      <c r="M47" s="90">
        <v>0.43</v>
      </c>
      <c r="N47" s="90">
        <v>0.26</v>
      </c>
      <c r="O47" s="90">
        <v>0.26</v>
      </c>
      <c r="P47" s="90" t="s">
        <v>63</v>
      </c>
      <c r="Q47" s="90" t="s">
        <v>63</v>
      </c>
      <c r="R47" s="86" t="s">
        <v>63</v>
      </c>
      <c r="S47" s="784">
        <f>O47</f>
        <v>0.26</v>
      </c>
      <c r="T47" s="784">
        <f t="shared" si="3"/>
        <v>-0.16999999999999998</v>
      </c>
      <c r="U47" s="789">
        <f>T47/H47</f>
        <v>-0.2982456140350877</v>
      </c>
    </row>
    <row r="48" spans="1:21" x14ac:dyDescent="0.25">
      <c r="B48" s="84"/>
    </row>
  </sheetData>
  <autoFilter ref="A4:V4">
    <sortState ref="A8:V50">
      <sortCondition descending="1" ref="T7"/>
    </sortState>
  </autoFilter>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69"/>
  <sheetViews>
    <sheetView zoomScaleNormal="100" workbookViewId="0">
      <selection activeCell="R25" sqref="R25"/>
    </sheetView>
  </sheetViews>
  <sheetFormatPr defaultRowHeight="15" x14ac:dyDescent="0.25"/>
  <cols>
    <col min="1" max="1" width="33.5703125" customWidth="1"/>
    <col min="2" max="2" width="39.5703125" customWidth="1"/>
    <col min="3" max="3" width="22.85546875" customWidth="1"/>
    <col min="4" max="4" width="10.42578125" customWidth="1"/>
    <col min="5" max="18" width="6.42578125" customWidth="1"/>
    <col min="19" max="19" width="5.7109375" customWidth="1"/>
    <col min="20" max="20" width="7.42578125" customWidth="1"/>
    <col min="21" max="22" width="6.85546875" customWidth="1"/>
  </cols>
  <sheetData>
    <row r="1" spans="1:21" x14ac:dyDescent="0.25">
      <c r="A1" s="6" t="s">
        <v>22375</v>
      </c>
    </row>
    <row r="2" spans="1:21" x14ac:dyDescent="0.25">
      <c r="A2" s="961" t="s">
        <v>22326</v>
      </c>
    </row>
    <row r="4" spans="1:21" x14ac:dyDescent="0.25">
      <c r="A4" s="624" t="s">
        <v>22340</v>
      </c>
      <c r="B4" s="105">
        <v>1998</v>
      </c>
      <c r="C4" s="105">
        <v>1999</v>
      </c>
      <c r="D4" s="105">
        <v>2000</v>
      </c>
      <c r="E4" s="105">
        <v>2001</v>
      </c>
      <c r="F4" s="105">
        <v>2002</v>
      </c>
      <c r="G4" s="105">
        <v>2003</v>
      </c>
      <c r="H4" s="105">
        <v>2004</v>
      </c>
      <c r="I4" s="105">
        <v>2005</v>
      </c>
      <c r="J4" s="105">
        <v>2006</v>
      </c>
      <c r="K4" s="105">
        <v>2007</v>
      </c>
      <c r="L4" s="105">
        <v>2008</v>
      </c>
      <c r="M4" s="105">
        <v>2009</v>
      </c>
      <c r="N4" s="105">
        <v>2010</v>
      </c>
      <c r="O4" s="105">
        <v>2011</v>
      </c>
      <c r="P4" s="105">
        <v>2012</v>
      </c>
      <c r="Q4" s="105">
        <v>2013</v>
      </c>
      <c r="R4" s="105">
        <v>2014</v>
      </c>
      <c r="S4" s="105">
        <v>2015</v>
      </c>
      <c r="T4" s="105">
        <v>2016</v>
      </c>
      <c r="U4" s="105">
        <v>2017</v>
      </c>
    </row>
    <row r="5" spans="1:21" x14ac:dyDescent="0.25">
      <c r="A5" s="508" t="s">
        <v>22309</v>
      </c>
      <c r="B5" s="105">
        <v>12</v>
      </c>
      <c r="C5" s="105">
        <v>20</v>
      </c>
      <c r="D5" s="105">
        <v>18</v>
      </c>
      <c r="E5" s="105">
        <v>19</v>
      </c>
      <c r="F5" s="105">
        <v>25</v>
      </c>
      <c r="G5" s="105">
        <v>36</v>
      </c>
      <c r="H5" s="105">
        <v>49</v>
      </c>
      <c r="I5" s="105">
        <v>43</v>
      </c>
      <c r="J5" s="105">
        <v>25</v>
      </c>
      <c r="K5" s="105">
        <v>45</v>
      </c>
      <c r="L5" s="105">
        <v>37</v>
      </c>
      <c r="M5" s="105">
        <v>32</v>
      </c>
      <c r="N5" s="105">
        <v>32</v>
      </c>
      <c r="O5" s="105">
        <v>38</v>
      </c>
      <c r="P5" s="105">
        <v>26</v>
      </c>
      <c r="Q5" s="105">
        <v>22</v>
      </c>
      <c r="R5" s="103">
        <f t="shared" ref="R5:U6" si="0">K24</f>
        <v>18</v>
      </c>
      <c r="S5" s="103">
        <f t="shared" si="0"/>
        <v>20</v>
      </c>
      <c r="T5" s="103">
        <f t="shared" si="0"/>
        <v>22</v>
      </c>
      <c r="U5" s="103">
        <f t="shared" si="0"/>
        <v>31</v>
      </c>
    </row>
    <row r="6" spans="1:21" x14ac:dyDescent="0.25">
      <c r="A6" s="508" t="s">
        <v>22310</v>
      </c>
      <c r="B6" s="105">
        <v>0</v>
      </c>
      <c r="C6" s="105">
        <v>0</v>
      </c>
      <c r="D6" s="105">
        <v>0</v>
      </c>
      <c r="E6" s="105"/>
      <c r="F6" s="105">
        <v>0</v>
      </c>
      <c r="G6" s="105">
        <v>1</v>
      </c>
      <c r="H6" s="105">
        <v>1</v>
      </c>
      <c r="I6" s="105">
        <v>1</v>
      </c>
      <c r="J6" s="105">
        <v>3</v>
      </c>
      <c r="K6" s="105">
        <v>4</v>
      </c>
      <c r="L6" s="105">
        <v>2</v>
      </c>
      <c r="M6" s="105">
        <v>3</v>
      </c>
      <c r="N6" s="105">
        <v>5</v>
      </c>
      <c r="O6" s="105">
        <v>4</v>
      </c>
      <c r="P6" s="105">
        <v>6</v>
      </c>
      <c r="Q6" s="105">
        <v>8</v>
      </c>
      <c r="R6" s="103">
        <f t="shared" si="0"/>
        <v>8</v>
      </c>
      <c r="S6" s="103">
        <f t="shared" si="0"/>
        <v>8</v>
      </c>
      <c r="T6" s="103">
        <f t="shared" si="0"/>
        <v>11</v>
      </c>
      <c r="U6" s="103">
        <f t="shared" si="0"/>
        <v>13</v>
      </c>
    </row>
    <row r="7" spans="1:21" x14ac:dyDescent="0.25">
      <c r="A7" s="508" t="s">
        <v>22311</v>
      </c>
      <c r="B7" s="105">
        <v>7</v>
      </c>
      <c r="C7" s="105">
        <v>7</v>
      </c>
      <c r="D7" s="105">
        <v>3</v>
      </c>
      <c r="E7" s="105">
        <v>6</v>
      </c>
      <c r="F7" s="105">
        <v>5</v>
      </c>
      <c r="G7" s="105">
        <v>3</v>
      </c>
      <c r="H7" s="105">
        <v>6</v>
      </c>
      <c r="I7" s="105">
        <v>11</v>
      </c>
      <c r="J7" s="105">
        <v>11</v>
      </c>
      <c r="K7" s="105">
        <v>6</v>
      </c>
      <c r="L7" s="105">
        <v>4</v>
      </c>
      <c r="M7" s="105">
        <v>1</v>
      </c>
      <c r="N7" s="105">
        <v>2</v>
      </c>
      <c r="O7" s="105">
        <v>4</v>
      </c>
      <c r="P7" s="105">
        <v>3</v>
      </c>
      <c r="Q7" s="105">
        <v>1</v>
      </c>
      <c r="R7" s="103">
        <f>K28</f>
        <v>1</v>
      </c>
      <c r="S7" s="103">
        <f>L28</f>
        <v>0</v>
      </c>
      <c r="T7" s="103">
        <f>M28</f>
        <v>1</v>
      </c>
      <c r="U7" s="103">
        <f>N28</f>
        <v>1</v>
      </c>
    </row>
    <row r="8" spans="1:21" x14ac:dyDescent="0.25">
      <c r="A8" s="508" t="s">
        <v>22312</v>
      </c>
      <c r="B8" s="105">
        <v>10</v>
      </c>
      <c r="C8" s="105">
        <v>12</v>
      </c>
      <c r="D8" s="105">
        <v>11</v>
      </c>
      <c r="E8" s="105">
        <v>12</v>
      </c>
      <c r="F8" s="105">
        <v>14</v>
      </c>
      <c r="G8" s="105">
        <v>11</v>
      </c>
      <c r="H8" s="105">
        <v>27</v>
      </c>
      <c r="I8" s="105">
        <v>31</v>
      </c>
      <c r="J8" s="105">
        <v>27</v>
      </c>
      <c r="K8" s="105">
        <v>24</v>
      </c>
      <c r="L8" s="105">
        <v>53</v>
      </c>
      <c r="M8" s="105">
        <v>46</v>
      </c>
      <c r="N8" s="105">
        <v>46</v>
      </c>
      <c r="O8" s="105">
        <v>42</v>
      </c>
      <c r="P8" s="105">
        <v>32</v>
      </c>
      <c r="Q8" s="105">
        <v>33</v>
      </c>
      <c r="R8" s="103">
        <f t="shared" ref="R8:U9" si="1">K31</f>
        <v>35</v>
      </c>
      <c r="S8" s="103">
        <f t="shared" si="1"/>
        <v>33</v>
      </c>
      <c r="T8" s="103">
        <f t="shared" si="1"/>
        <v>41</v>
      </c>
      <c r="U8" s="103">
        <f t="shared" si="1"/>
        <v>38</v>
      </c>
    </row>
    <row r="9" spans="1:21" x14ac:dyDescent="0.25">
      <c r="A9" s="508" t="s">
        <v>22313</v>
      </c>
      <c r="B9" s="105"/>
      <c r="C9" s="105"/>
      <c r="D9" s="105"/>
      <c r="E9" s="105"/>
      <c r="F9" s="105"/>
      <c r="G9" s="105">
        <v>1</v>
      </c>
      <c r="H9" s="105">
        <v>2</v>
      </c>
      <c r="I9" s="105">
        <v>1</v>
      </c>
      <c r="J9" s="105">
        <v>5</v>
      </c>
      <c r="K9" s="105">
        <v>3</v>
      </c>
      <c r="L9" s="105">
        <v>5</v>
      </c>
      <c r="M9" s="105">
        <v>6</v>
      </c>
      <c r="N9" s="105">
        <v>4</v>
      </c>
      <c r="O9" s="105">
        <v>6</v>
      </c>
      <c r="P9" s="105">
        <v>4</v>
      </c>
      <c r="Q9" s="105">
        <v>3</v>
      </c>
      <c r="R9" s="103">
        <f t="shared" si="1"/>
        <v>3</v>
      </c>
      <c r="S9" s="103">
        <f t="shared" si="1"/>
        <v>5</v>
      </c>
      <c r="T9" s="103">
        <f t="shared" si="1"/>
        <v>3</v>
      </c>
      <c r="U9" s="103">
        <f t="shared" si="1"/>
        <v>4</v>
      </c>
    </row>
    <row r="10" spans="1:21" x14ac:dyDescent="0.25">
      <c r="A10" s="508" t="s">
        <v>22314</v>
      </c>
      <c r="B10" s="105">
        <v>33</v>
      </c>
      <c r="C10" s="105">
        <v>30</v>
      </c>
      <c r="D10" s="105">
        <v>22</v>
      </c>
      <c r="E10" s="105">
        <v>10</v>
      </c>
      <c r="F10" s="105">
        <v>9</v>
      </c>
      <c r="G10" s="105">
        <v>20</v>
      </c>
      <c r="H10" s="105">
        <v>21</v>
      </c>
      <c r="I10" s="105">
        <v>55</v>
      </c>
      <c r="J10" s="105">
        <v>53</v>
      </c>
      <c r="K10" s="105">
        <v>71</v>
      </c>
      <c r="L10" s="105">
        <v>130</v>
      </c>
      <c r="M10" s="105">
        <v>178</v>
      </c>
      <c r="N10" s="105">
        <v>196</v>
      </c>
      <c r="O10" s="105">
        <v>180</v>
      </c>
      <c r="P10" s="105">
        <v>176</v>
      </c>
      <c r="Q10" s="105">
        <v>175</v>
      </c>
      <c r="R10" s="103">
        <f>K34</f>
        <v>180</v>
      </c>
      <c r="S10" s="103">
        <f>L34</f>
        <v>162</v>
      </c>
      <c r="T10" s="103">
        <f>M34</f>
        <v>141</v>
      </c>
      <c r="U10" s="103">
        <f>N34</f>
        <v>137</v>
      </c>
    </row>
    <row r="11" spans="1:21" x14ac:dyDescent="0.25">
      <c r="A11" s="508" t="s">
        <v>22315</v>
      </c>
      <c r="B11" s="105">
        <v>9</v>
      </c>
      <c r="C11" s="105">
        <v>17</v>
      </c>
      <c r="D11" s="105">
        <v>10</v>
      </c>
      <c r="E11" s="105">
        <v>19</v>
      </c>
      <c r="F11" s="105">
        <v>21</v>
      </c>
      <c r="G11" s="105">
        <v>19</v>
      </c>
      <c r="H11" s="105">
        <v>14</v>
      </c>
      <c r="I11" s="105">
        <v>20</v>
      </c>
      <c r="J11" s="105">
        <v>28</v>
      </c>
      <c r="K11" s="105">
        <v>26</v>
      </c>
      <c r="L11" s="105">
        <v>0</v>
      </c>
      <c r="M11" s="105">
        <v>0</v>
      </c>
      <c r="N11" s="105">
        <v>0</v>
      </c>
      <c r="O11" s="105">
        <v>0</v>
      </c>
      <c r="P11" s="105">
        <v>0</v>
      </c>
      <c r="Q11" s="105">
        <v>0</v>
      </c>
      <c r="R11" s="103">
        <f>K33+K35+K36+K39+K38+K37+K40</f>
        <v>7</v>
      </c>
      <c r="S11" s="103">
        <f>L33+L35+L36+L39+L38+L37+L40</f>
        <v>5</v>
      </c>
      <c r="T11" s="103">
        <f>M33+M35+M36+M39+M38+M37+M40</f>
        <v>0</v>
      </c>
      <c r="U11" s="103">
        <f>N33+N35+N36+N39+N38+N37+N40</f>
        <v>0</v>
      </c>
    </row>
    <row r="12" spans="1:21" x14ac:dyDescent="0.25">
      <c r="A12" s="508" t="s">
        <v>22316</v>
      </c>
      <c r="B12" s="105">
        <v>11</v>
      </c>
      <c r="C12" s="105">
        <v>0</v>
      </c>
      <c r="D12" s="105">
        <v>0</v>
      </c>
      <c r="E12" s="105">
        <v>0</v>
      </c>
      <c r="F12" s="105">
        <v>0</v>
      </c>
      <c r="G12" s="105">
        <v>42</v>
      </c>
      <c r="H12" s="105">
        <v>2</v>
      </c>
      <c r="I12" s="105">
        <v>3</v>
      </c>
      <c r="J12" s="105">
        <v>3</v>
      </c>
      <c r="K12" s="105">
        <v>1</v>
      </c>
      <c r="L12" s="105">
        <v>0</v>
      </c>
      <c r="M12" s="105">
        <v>6</v>
      </c>
      <c r="N12" s="105">
        <v>2</v>
      </c>
      <c r="O12" s="105">
        <v>4</v>
      </c>
      <c r="P12" s="105">
        <v>5</v>
      </c>
      <c r="Q12" s="105">
        <v>6</v>
      </c>
      <c r="R12" s="103">
        <f>K40</f>
        <v>0</v>
      </c>
      <c r="S12" s="103">
        <f>L40</f>
        <v>0</v>
      </c>
      <c r="T12" s="103">
        <f>M40</f>
        <v>0</v>
      </c>
      <c r="U12" s="103">
        <f>N40</f>
        <v>0</v>
      </c>
    </row>
    <row r="13" spans="1:21" x14ac:dyDescent="0.25">
      <c r="A13" s="508" t="s">
        <v>22317</v>
      </c>
      <c r="B13" s="105">
        <v>82</v>
      </c>
      <c r="C13" s="105">
        <v>86</v>
      </c>
      <c r="D13" s="105">
        <v>64</v>
      </c>
      <c r="E13" s="105">
        <v>66</v>
      </c>
      <c r="F13" s="105">
        <v>74</v>
      </c>
      <c r="G13" s="105">
        <v>133</v>
      </c>
      <c r="H13" s="105">
        <v>122</v>
      </c>
      <c r="I13" s="105">
        <v>165</v>
      </c>
      <c r="J13" s="105">
        <v>155</v>
      </c>
      <c r="K13" s="105">
        <v>180</v>
      </c>
      <c r="L13" s="105">
        <v>231</v>
      </c>
      <c r="M13" s="105">
        <v>272</v>
      </c>
      <c r="N13" s="105">
        <v>287</v>
      </c>
      <c r="O13" s="105">
        <v>278</v>
      </c>
      <c r="P13" s="105">
        <v>252</v>
      </c>
      <c r="Q13" s="105">
        <v>248</v>
      </c>
      <c r="R13" s="103">
        <f>K21</f>
        <v>254</v>
      </c>
      <c r="S13" s="103">
        <f>L21</f>
        <v>236</v>
      </c>
      <c r="T13" s="103">
        <f>M21</f>
        <v>222</v>
      </c>
      <c r="U13" s="103">
        <f>N21</f>
        <v>226</v>
      </c>
    </row>
    <row r="18" spans="1:14" x14ac:dyDescent="0.25">
      <c r="A18" s="6" t="s">
        <v>22327</v>
      </c>
    </row>
    <row r="20" spans="1:14" x14ac:dyDescent="0.25">
      <c r="A20" s="86"/>
      <c r="B20" s="86">
        <v>2007</v>
      </c>
      <c r="C20" s="86">
        <v>2008</v>
      </c>
      <c r="D20" s="86">
        <v>2009</v>
      </c>
      <c r="E20" s="86">
        <v>2010</v>
      </c>
      <c r="F20" s="86">
        <v>2011</v>
      </c>
      <c r="G20" s="86">
        <v>2012</v>
      </c>
      <c r="H20" s="86">
        <v>2013</v>
      </c>
      <c r="I20" s="86">
        <v>2014</v>
      </c>
      <c r="J20" s="86">
        <v>2015</v>
      </c>
      <c r="K20" s="86">
        <v>2014</v>
      </c>
      <c r="L20" s="86">
        <v>2015</v>
      </c>
      <c r="M20" s="86">
        <v>2016</v>
      </c>
      <c r="N20" s="86">
        <v>2017</v>
      </c>
    </row>
    <row r="21" spans="1:14" x14ac:dyDescent="0.25">
      <c r="A21" s="86" t="s">
        <v>22317</v>
      </c>
      <c r="B21" s="86">
        <v>180</v>
      </c>
      <c r="C21" s="86">
        <v>234</v>
      </c>
      <c r="D21" s="86">
        <v>274</v>
      </c>
      <c r="E21" s="86">
        <v>292</v>
      </c>
      <c r="F21" s="86">
        <v>280</v>
      </c>
      <c r="G21" s="86">
        <v>255</v>
      </c>
      <c r="H21" s="86">
        <v>248</v>
      </c>
      <c r="I21" s="86">
        <v>254</v>
      </c>
      <c r="J21" s="86">
        <v>236</v>
      </c>
      <c r="K21" s="86">
        <v>254</v>
      </c>
      <c r="L21" s="86">
        <v>236</v>
      </c>
      <c r="M21" s="86">
        <v>222</v>
      </c>
      <c r="N21" s="86">
        <v>226</v>
      </c>
    </row>
    <row r="22" spans="1:14" x14ac:dyDescent="0.25">
      <c r="A22" s="89" t="s">
        <v>22328</v>
      </c>
      <c r="B22" s="86">
        <v>0</v>
      </c>
      <c r="C22" s="86">
        <v>0</v>
      </c>
      <c r="D22" s="86"/>
      <c r="E22" s="86"/>
      <c r="F22" s="86">
        <v>0</v>
      </c>
      <c r="G22" s="86"/>
      <c r="H22" s="86"/>
      <c r="I22" s="86"/>
      <c r="J22" s="86"/>
      <c r="K22" s="86"/>
      <c r="L22" s="86"/>
      <c r="M22" s="86">
        <v>0</v>
      </c>
      <c r="N22" s="86">
        <v>0</v>
      </c>
    </row>
    <row r="23" spans="1:14" x14ac:dyDescent="0.25">
      <c r="A23" s="89" t="s">
        <v>22478</v>
      </c>
      <c r="B23" s="86"/>
      <c r="C23" s="86"/>
      <c r="D23" s="86"/>
      <c r="E23" s="86"/>
      <c r="F23" s="86"/>
      <c r="G23" s="86"/>
      <c r="H23" s="86"/>
      <c r="I23" s="86"/>
      <c r="J23" s="86"/>
      <c r="K23" s="86"/>
      <c r="L23" s="86"/>
      <c r="M23" s="86">
        <v>2</v>
      </c>
      <c r="N23" s="86"/>
    </row>
    <row r="24" spans="1:14" x14ac:dyDescent="0.25">
      <c r="A24" s="89" t="s">
        <v>22309</v>
      </c>
      <c r="B24" s="86">
        <v>42</v>
      </c>
      <c r="C24" s="86">
        <v>37</v>
      </c>
      <c r="D24" s="86">
        <v>32</v>
      </c>
      <c r="E24" s="86">
        <v>32</v>
      </c>
      <c r="F24" s="86">
        <v>38</v>
      </c>
      <c r="G24" s="86">
        <v>26</v>
      </c>
      <c r="H24" s="86">
        <v>22</v>
      </c>
      <c r="I24" s="86">
        <v>18</v>
      </c>
      <c r="J24" s="86">
        <v>20</v>
      </c>
      <c r="K24" s="86">
        <v>18</v>
      </c>
      <c r="L24" s="86">
        <v>20</v>
      </c>
      <c r="M24" s="86">
        <v>22</v>
      </c>
      <c r="N24" s="86">
        <v>31</v>
      </c>
    </row>
    <row r="25" spans="1:14" ht="30" x14ac:dyDescent="0.25">
      <c r="A25" s="89" t="s">
        <v>22318</v>
      </c>
      <c r="B25" s="86">
        <v>4</v>
      </c>
      <c r="C25" s="86">
        <v>2</v>
      </c>
      <c r="D25" s="86">
        <v>3</v>
      </c>
      <c r="E25" s="86">
        <v>5</v>
      </c>
      <c r="F25" s="86">
        <v>4</v>
      </c>
      <c r="G25" s="86">
        <v>6</v>
      </c>
      <c r="H25" s="86">
        <v>8</v>
      </c>
      <c r="I25" s="86">
        <v>8</v>
      </c>
      <c r="J25" s="86">
        <v>8</v>
      </c>
      <c r="K25" s="86">
        <v>8</v>
      </c>
      <c r="L25" s="86">
        <v>8</v>
      </c>
      <c r="M25" s="86">
        <v>11</v>
      </c>
      <c r="N25" s="86">
        <v>13</v>
      </c>
    </row>
    <row r="26" spans="1:14" ht="30" x14ac:dyDescent="0.25">
      <c r="A26" s="89" t="s">
        <v>22479</v>
      </c>
      <c r="B26" s="86">
        <v>0</v>
      </c>
      <c r="C26" s="86"/>
      <c r="D26" s="86"/>
      <c r="E26" s="86"/>
      <c r="F26" s="86"/>
      <c r="G26" s="86"/>
      <c r="H26" s="86"/>
      <c r="I26" s="86"/>
      <c r="J26" s="86"/>
      <c r="K26" s="86"/>
      <c r="L26" s="86"/>
      <c r="M26" s="86">
        <v>0</v>
      </c>
      <c r="N26" s="86">
        <v>0</v>
      </c>
    </row>
    <row r="27" spans="1:14" x14ac:dyDescent="0.25">
      <c r="A27" s="89" t="s">
        <v>22331</v>
      </c>
      <c r="B27" s="86"/>
      <c r="C27" s="86"/>
      <c r="D27" s="86"/>
      <c r="E27" s="86"/>
      <c r="F27" s="86">
        <v>0</v>
      </c>
      <c r="G27" s="86">
        <v>0</v>
      </c>
      <c r="H27" s="86"/>
      <c r="I27" s="86"/>
      <c r="J27" s="86">
        <v>0</v>
      </c>
      <c r="K27" s="86"/>
      <c r="L27" s="86">
        <v>0</v>
      </c>
      <c r="M27" s="86">
        <v>0</v>
      </c>
      <c r="N27" s="86">
        <v>0</v>
      </c>
    </row>
    <row r="28" spans="1:14" ht="30" x14ac:dyDescent="0.25">
      <c r="A28" s="89" t="s">
        <v>22319</v>
      </c>
      <c r="B28" s="86">
        <v>3</v>
      </c>
      <c r="C28" s="86">
        <v>4</v>
      </c>
      <c r="D28" s="86">
        <v>1</v>
      </c>
      <c r="E28" s="86">
        <v>2</v>
      </c>
      <c r="F28" s="86">
        <v>4</v>
      </c>
      <c r="G28" s="86">
        <v>3</v>
      </c>
      <c r="H28" s="86">
        <v>1</v>
      </c>
      <c r="I28" s="86">
        <v>1</v>
      </c>
      <c r="J28" s="86">
        <v>0</v>
      </c>
      <c r="K28" s="86">
        <v>1</v>
      </c>
      <c r="L28" s="86">
        <v>0</v>
      </c>
      <c r="M28" s="86">
        <v>1</v>
      </c>
      <c r="N28" s="86">
        <v>1</v>
      </c>
    </row>
    <row r="29" spans="1:14" x14ac:dyDescent="0.25">
      <c r="A29" s="89" t="s">
        <v>22332</v>
      </c>
      <c r="B29" s="86">
        <v>0</v>
      </c>
      <c r="C29" s="86">
        <v>0</v>
      </c>
      <c r="D29" s="86">
        <v>0</v>
      </c>
      <c r="E29" s="86"/>
      <c r="F29" s="86"/>
      <c r="G29" s="86"/>
      <c r="H29" s="86"/>
      <c r="I29" s="86"/>
      <c r="J29" s="86"/>
      <c r="K29" s="86"/>
      <c r="L29" s="86"/>
      <c r="M29" s="86">
        <v>0</v>
      </c>
      <c r="N29" s="86">
        <v>0</v>
      </c>
    </row>
    <row r="30" spans="1:14" x14ac:dyDescent="0.25">
      <c r="A30" s="89" t="s">
        <v>22480</v>
      </c>
      <c r="B30" s="86">
        <v>0</v>
      </c>
      <c r="C30" s="86">
        <v>0</v>
      </c>
      <c r="D30" s="86">
        <v>0</v>
      </c>
      <c r="E30" s="86">
        <v>0</v>
      </c>
      <c r="F30" s="86">
        <v>0</v>
      </c>
      <c r="G30" s="86">
        <v>0</v>
      </c>
      <c r="H30" s="86">
        <v>0</v>
      </c>
      <c r="I30" s="86">
        <v>0</v>
      </c>
      <c r="J30" s="86">
        <v>0</v>
      </c>
      <c r="K30" s="86">
        <v>0</v>
      </c>
      <c r="L30" s="86">
        <v>0</v>
      </c>
      <c r="M30" s="86">
        <v>0</v>
      </c>
      <c r="N30" s="86">
        <v>0</v>
      </c>
    </row>
    <row r="31" spans="1:14" x14ac:dyDescent="0.25">
      <c r="A31" s="89" t="s">
        <v>22312</v>
      </c>
      <c r="B31" s="86">
        <v>24</v>
      </c>
      <c r="C31" s="86">
        <v>53</v>
      </c>
      <c r="D31" s="86">
        <v>46</v>
      </c>
      <c r="E31" s="86">
        <v>46</v>
      </c>
      <c r="F31" s="86">
        <v>42</v>
      </c>
      <c r="G31" s="86">
        <v>32</v>
      </c>
      <c r="H31" s="86">
        <v>33</v>
      </c>
      <c r="I31" s="86">
        <v>35</v>
      </c>
      <c r="J31" s="86">
        <v>33</v>
      </c>
      <c r="K31" s="86">
        <v>35</v>
      </c>
      <c r="L31" s="86">
        <v>33</v>
      </c>
      <c r="M31" s="86">
        <v>41</v>
      </c>
      <c r="N31" s="86">
        <v>38</v>
      </c>
    </row>
    <row r="32" spans="1:14" x14ac:dyDescent="0.25">
      <c r="A32" s="89" t="s">
        <v>22320</v>
      </c>
      <c r="B32" s="86">
        <v>3</v>
      </c>
      <c r="C32" s="86">
        <v>5</v>
      </c>
      <c r="D32" s="86">
        <v>6</v>
      </c>
      <c r="E32" s="86">
        <v>4</v>
      </c>
      <c r="F32" s="86">
        <v>6</v>
      </c>
      <c r="G32" s="86">
        <v>4</v>
      </c>
      <c r="H32" s="86">
        <v>3</v>
      </c>
      <c r="I32" s="86">
        <v>3</v>
      </c>
      <c r="J32" s="86">
        <v>5</v>
      </c>
      <c r="K32" s="86">
        <v>3</v>
      </c>
      <c r="L32" s="86">
        <v>5</v>
      </c>
      <c r="M32" s="86">
        <v>3</v>
      </c>
      <c r="N32" s="86">
        <v>4</v>
      </c>
    </row>
    <row r="33" spans="1:14" x14ac:dyDescent="0.25">
      <c r="A33" s="916" t="s">
        <v>22321</v>
      </c>
      <c r="B33" s="86">
        <v>0</v>
      </c>
      <c r="C33" s="86">
        <v>0</v>
      </c>
      <c r="D33" s="86">
        <v>0</v>
      </c>
      <c r="E33" s="86"/>
      <c r="F33" s="86">
        <v>0</v>
      </c>
      <c r="G33" s="86">
        <v>0</v>
      </c>
      <c r="H33" s="86">
        <v>0</v>
      </c>
      <c r="I33" s="86">
        <v>0</v>
      </c>
      <c r="J33" s="86">
        <v>0</v>
      </c>
      <c r="K33" s="86">
        <v>0</v>
      </c>
      <c r="L33" s="86">
        <v>0</v>
      </c>
      <c r="M33" s="86">
        <v>0</v>
      </c>
      <c r="N33" s="86">
        <v>0</v>
      </c>
    </row>
    <row r="34" spans="1:14" ht="30" x14ac:dyDescent="0.25">
      <c r="A34" s="89" t="s">
        <v>22322</v>
      </c>
      <c r="B34" s="86">
        <v>100</v>
      </c>
      <c r="C34" s="86">
        <v>130</v>
      </c>
      <c r="D34" s="86">
        <v>178</v>
      </c>
      <c r="E34" s="86">
        <v>196</v>
      </c>
      <c r="F34" s="86">
        <v>180</v>
      </c>
      <c r="G34" s="86">
        <v>176</v>
      </c>
      <c r="H34" s="86">
        <v>175</v>
      </c>
      <c r="I34" s="86">
        <v>180</v>
      </c>
      <c r="J34" s="86">
        <v>162</v>
      </c>
      <c r="K34" s="86">
        <v>180</v>
      </c>
      <c r="L34" s="86">
        <v>162</v>
      </c>
      <c r="M34" s="86">
        <v>141</v>
      </c>
      <c r="N34" s="86">
        <v>137</v>
      </c>
    </row>
    <row r="35" spans="1:14" ht="30" x14ac:dyDescent="0.25">
      <c r="A35" s="916" t="s">
        <v>22323</v>
      </c>
      <c r="B35" s="86"/>
      <c r="C35" s="86"/>
      <c r="D35" s="86">
        <v>1</v>
      </c>
      <c r="E35" s="86">
        <v>2</v>
      </c>
      <c r="F35" s="86"/>
      <c r="G35" s="86"/>
      <c r="H35" s="86"/>
      <c r="I35" s="86"/>
      <c r="J35" s="86"/>
      <c r="K35" s="86"/>
      <c r="L35" s="86"/>
      <c r="M35" s="86"/>
      <c r="N35" s="86"/>
    </row>
    <row r="36" spans="1:14" ht="30" x14ac:dyDescent="0.25">
      <c r="A36" s="916" t="s">
        <v>22324</v>
      </c>
      <c r="B36" s="86">
        <v>0</v>
      </c>
      <c r="C36" s="86">
        <v>0</v>
      </c>
      <c r="D36" s="86">
        <v>0</v>
      </c>
      <c r="E36" s="86">
        <v>0</v>
      </c>
      <c r="F36" s="86">
        <v>0</v>
      </c>
      <c r="G36" s="86">
        <v>0</v>
      </c>
      <c r="H36" s="86">
        <v>0</v>
      </c>
      <c r="I36" s="86">
        <v>0</v>
      </c>
      <c r="J36" s="86">
        <v>0</v>
      </c>
      <c r="K36" s="86">
        <v>0</v>
      </c>
      <c r="L36" s="86">
        <v>0</v>
      </c>
      <c r="M36" s="86">
        <v>0</v>
      </c>
      <c r="N36" s="86"/>
    </row>
    <row r="37" spans="1:14" x14ac:dyDescent="0.25">
      <c r="A37" s="916" t="s">
        <v>22325</v>
      </c>
      <c r="B37" s="86"/>
      <c r="C37" s="86"/>
      <c r="D37" s="86">
        <v>5</v>
      </c>
      <c r="E37" s="86"/>
      <c r="F37" s="86">
        <v>4</v>
      </c>
      <c r="G37" s="86">
        <v>5</v>
      </c>
      <c r="H37" s="86">
        <v>6</v>
      </c>
      <c r="I37" s="86">
        <v>7</v>
      </c>
      <c r="J37" s="86">
        <v>5</v>
      </c>
      <c r="K37" s="86">
        <v>7</v>
      </c>
      <c r="L37" s="86">
        <v>5</v>
      </c>
      <c r="M37" s="86"/>
      <c r="N37" s="86"/>
    </row>
    <row r="38" spans="1:14" ht="45" x14ac:dyDescent="0.25">
      <c r="A38" s="89" t="s">
        <v>22481</v>
      </c>
      <c r="B38" s="86">
        <v>0</v>
      </c>
      <c r="C38" s="86">
        <v>0</v>
      </c>
      <c r="D38" s="86">
        <v>0</v>
      </c>
      <c r="E38" s="86">
        <v>0</v>
      </c>
      <c r="F38" s="86">
        <v>0</v>
      </c>
      <c r="G38" s="86">
        <v>0</v>
      </c>
      <c r="H38" s="86">
        <v>0</v>
      </c>
      <c r="I38" s="86">
        <v>0</v>
      </c>
      <c r="J38" s="86">
        <v>0</v>
      </c>
      <c r="K38" s="86">
        <v>0</v>
      </c>
      <c r="L38" s="86">
        <v>0</v>
      </c>
      <c r="M38" s="86">
        <v>0</v>
      </c>
      <c r="N38" s="10">
        <v>0</v>
      </c>
    </row>
    <row r="39" spans="1:14" x14ac:dyDescent="0.25">
      <c r="A39" s="89" t="s">
        <v>22337</v>
      </c>
      <c r="B39" s="86">
        <v>0</v>
      </c>
      <c r="C39" s="86">
        <v>0</v>
      </c>
      <c r="D39" s="86">
        <v>0</v>
      </c>
      <c r="E39" s="86">
        <v>0</v>
      </c>
      <c r="F39" s="86">
        <v>0</v>
      </c>
      <c r="G39" s="86">
        <v>0</v>
      </c>
      <c r="H39" s="86">
        <v>0</v>
      </c>
      <c r="I39" s="86">
        <v>0</v>
      </c>
      <c r="J39" s="86">
        <v>0</v>
      </c>
      <c r="K39" s="86">
        <v>0</v>
      </c>
      <c r="L39" s="86">
        <v>0</v>
      </c>
      <c r="M39" s="86">
        <v>0</v>
      </c>
      <c r="N39" s="86"/>
    </row>
    <row r="40" spans="1:14" ht="30" x14ac:dyDescent="0.25">
      <c r="A40" s="916" t="s">
        <v>22338</v>
      </c>
      <c r="B40" s="86"/>
      <c r="C40" s="86">
        <v>0</v>
      </c>
      <c r="D40" s="86">
        <v>0</v>
      </c>
      <c r="E40" s="86">
        <v>0</v>
      </c>
      <c r="F40" s="86">
        <v>0</v>
      </c>
      <c r="G40" s="86">
        <v>0</v>
      </c>
      <c r="H40" s="86">
        <v>0</v>
      </c>
      <c r="I40" s="86">
        <v>0</v>
      </c>
      <c r="J40" s="86">
        <v>0</v>
      </c>
      <c r="K40" s="86">
        <v>0</v>
      </c>
      <c r="L40" s="86">
        <v>0</v>
      </c>
      <c r="M40" s="86">
        <v>0</v>
      </c>
      <c r="N40" s="10">
        <v>0</v>
      </c>
    </row>
    <row r="43" spans="1:14" s="48" customFormat="1" x14ac:dyDescent="0.25">
      <c r="B43" s="917"/>
    </row>
    <row r="44" spans="1:14" s="48" customFormat="1" x14ac:dyDescent="0.25"/>
    <row r="45" spans="1:14" s="48" customFormat="1" x14ac:dyDescent="0.25"/>
    <row r="46" spans="1:14" s="48" customFormat="1" x14ac:dyDescent="0.25"/>
    <row r="47" spans="1:14" s="48" customFormat="1" x14ac:dyDescent="0.25">
      <c r="A47" s="312"/>
    </row>
    <row r="48" spans="1:14" s="48" customFormat="1" x14ac:dyDescent="0.25"/>
    <row r="49" s="48" customFormat="1" x14ac:dyDescent="0.25"/>
    <row r="50" s="48" customFormat="1" x14ac:dyDescent="0.25"/>
    <row r="51" s="48" customFormat="1" x14ac:dyDescent="0.25"/>
    <row r="52" s="48" customFormat="1" x14ac:dyDescent="0.25"/>
    <row r="53" s="48" customFormat="1" x14ac:dyDescent="0.25"/>
    <row r="54" s="48" customFormat="1" x14ac:dyDescent="0.25"/>
    <row r="55" s="48" customFormat="1" x14ac:dyDescent="0.25"/>
    <row r="56" s="48" customFormat="1" x14ac:dyDescent="0.25"/>
    <row r="57" s="48" customFormat="1" x14ac:dyDescent="0.25"/>
    <row r="58" s="48" customFormat="1" x14ac:dyDescent="0.25"/>
    <row r="59" s="48" customFormat="1" x14ac:dyDescent="0.25"/>
    <row r="60" s="48" customFormat="1" x14ac:dyDescent="0.25"/>
    <row r="61" s="48" customFormat="1" x14ac:dyDescent="0.25"/>
    <row r="62" s="48" customFormat="1" x14ac:dyDescent="0.25"/>
    <row r="63" s="48" customFormat="1" x14ac:dyDescent="0.25"/>
    <row r="64" s="48" customFormat="1" x14ac:dyDescent="0.25"/>
    <row r="65" spans="2:2" s="48" customFormat="1" x14ac:dyDescent="0.25"/>
    <row r="66" spans="2:2" s="48" customFormat="1" x14ac:dyDescent="0.25">
      <c r="B66" s="918"/>
    </row>
    <row r="67" spans="2:2" s="48" customFormat="1" x14ac:dyDescent="0.25"/>
    <row r="68" spans="2:2" s="48" customFormat="1" x14ac:dyDescent="0.25"/>
    <row r="69" spans="2:2" s="48" customFormat="1" x14ac:dyDescent="0.25"/>
  </sheetData>
  <pageMargins left="0.7" right="0.7" top="0.75" bottom="0.75" header="0.3" footer="0.3"/>
  <drawing r:id="rId1"/>
  <legacy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G89"/>
  <sheetViews>
    <sheetView zoomScale="90" zoomScaleNormal="90" workbookViewId="0">
      <selection activeCell="I49" sqref="I49"/>
    </sheetView>
  </sheetViews>
  <sheetFormatPr defaultRowHeight="15" x14ac:dyDescent="0.25"/>
  <cols>
    <col min="1" max="1" width="15.85546875" customWidth="1"/>
    <col min="2" max="2" width="23.42578125" customWidth="1"/>
    <col min="3" max="3" width="16.5703125" customWidth="1"/>
    <col min="4" max="13" width="9.28515625" bestFit="1" customWidth="1"/>
    <col min="14" max="14" width="16.42578125" customWidth="1"/>
    <col min="15" max="20" width="9.28515625" bestFit="1" customWidth="1"/>
    <col min="21" max="30" width="9.85546875" bestFit="1" customWidth="1"/>
    <col min="31" max="38" width="9.28515625" bestFit="1" customWidth="1"/>
    <col min="39" max="39" width="9.28515625" style="84" customWidth="1"/>
    <col min="40" max="76" width="9.28515625" bestFit="1" customWidth="1"/>
  </cols>
  <sheetData>
    <row r="1" spans="1:80" ht="39.75" customHeight="1" x14ac:dyDescent="0.25">
      <c r="A1" s="1093" t="s">
        <v>22488</v>
      </c>
      <c r="B1" s="1093"/>
      <c r="C1" s="1093"/>
      <c r="D1" s="1093"/>
      <c r="E1" s="1093"/>
      <c r="F1" s="1093"/>
      <c r="G1" s="1093"/>
      <c r="H1" s="1093"/>
      <c r="I1" s="1093"/>
      <c r="J1" s="1093"/>
      <c r="K1" s="1093"/>
      <c r="L1" s="1093"/>
      <c r="M1" s="1093"/>
      <c r="N1" s="1093"/>
    </row>
    <row r="2" spans="1:80" x14ac:dyDescent="0.25">
      <c r="A2" s="1054" t="s">
        <v>22482</v>
      </c>
    </row>
    <row r="3" spans="1:80" s="84" customFormat="1" x14ac:dyDescent="0.25"/>
    <row r="4" spans="1:80" x14ac:dyDescent="0.25">
      <c r="A4" s="84" t="s">
        <v>584</v>
      </c>
      <c r="B4" s="84" t="s">
        <v>762</v>
      </c>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48"/>
      <c r="AM4" s="48"/>
    </row>
    <row r="5" spans="1:80" s="84" customFormat="1" ht="15.75" thickBot="1" x14ac:dyDescent="0.3">
      <c r="A5" s="84" t="s">
        <v>761</v>
      </c>
      <c r="B5" s="84" t="s">
        <v>147</v>
      </c>
      <c r="D5" s="84" t="s">
        <v>22483</v>
      </c>
      <c r="AL5" s="48"/>
      <c r="AM5" s="48"/>
      <c r="AN5" s="48"/>
      <c r="AO5" s="48"/>
      <c r="AP5" s="48"/>
      <c r="AQ5" s="48"/>
      <c r="AR5" s="48"/>
      <c r="AS5" s="48"/>
      <c r="AT5" s="48"/>
      <c r="AU5" s="48"/>
      <c r="AV5" s="48"/>
      <c r="AW5" s="48"/>
      <c r="BB5" s="159"/>
      <c r="BC5" s="159"/>
      <c r="BD5" s="159"/>
      <c r="BE5" s="159"/>
      <c r="BF5" s="159"/>
      <c r="BG5" s="159"/>
      <c r="BH5" s="159"/>
      <c r="BI5" s="159"/>
      <c r="BJ5" s="159"/>
      <c r="BK5" s="159"/>
      <c r="BL5" s="159"/>
      <c r="BM5" s="159"/>
      <c r="BN5" s="159"/>
      <c r="BO5" s="159"/>
      <c r="BP5" s="159"/>
      <c r="BQ5" s="159"/>
      <c r="BR5" s="159"/>
      <c r="BS5" s="159"/>
      <c r="BT5" s="159"/>
      <c r="BU5" s="159"/>
      <c r="BV5" s="159"/>
      <c r="BW5" s="159"/>
      <c r="BX5" s="159"/>
      <c r="BY5" s="159"/>
      <c r="BZ5" s="159"/>
      <c r="CA5" s="159"/>
      <c r="CB5" s="159"/>
    </row>
    <row r="6" spans="1:80" s="84" customFormat="1" ht="33" customHeight="1" thickBot="1" x14ac:dyDescent="0.3">
      <c r="B6" s="1165" t="s">
        <v>769</v>
      </c>
      <c r="C6" s="1166"/>
      <c r="D6" s="1166"/>
      <c r="E6" s="1166"/>
      <c r="F6" s="1166"/>
      <c r="G6" s="1166"/>
      <c r="H6" s="1166"/>
      <c r="I6" s="1166"/>
      <c r="J6" s="1167"/>
      <c r="K6" s="1166" t="s">
        <v>22489</v>
      </c>
      <c r="L6" s="1166"/>
      <c r="M6" s="1166"/>
      <c r="N6" s="1166"/>
      <c r="O6" s="1166"/>
      <c r="P6" s="1166"/>
      <c r="Q6" s="1166"/>
      <c r="R6" s="1166"/>
      <c r="S6" s="1166"/>
      <c r="T6" s="1168" t="s">
        <v>22490</v>
      </c>
      <c r="U6" s="1169"/>
      <c r="V6" s="1169"/>
      <c r="W6" s="1169"/>
      <c r="X6" s="1169"/>
      <c r="Y6" s="1169"/>
      <c r="Z6" s="1169"/>
      <c r="AA6" s="1169"/>
      <c r="AB6" s="1169"/>
      <c r="AC6" s="1170" t="s">
        <v>22491</v>
      </c>
      <c r="AD6" s="1171"/>
      <c r="AE6" s="1171"/>
      <c r="AF6" s="1171"/>
      <c r="AG6" s="1171"/>
      <c r="AH6" s="1171"/>
      <c r="AI6" s="1171"/>
      <c r="AJ6" s="1171"/>
      <c r="AK6" s="1172"/>
      <c r="AL6" s="269"/>
      <c r="AM6" s="269"/>
      <c r="AN6" s="1047"/>
      <c r="AO6" s="1047"/>
      <c r="AP6" s="1047"/>
      <c r="AQ6" s="1047"/>
      <c r="AR6" s="1047"/>
      <c r="AS6" s="1047"/>
      <c r="AT6" s="1047"/>
      <c r="AU6" s="1047"/>
      <c r="AV6" s="1047"/>
      <c r="AW6" s="48"/>
    </row>
    <row r="7" spans="1:80" s="84" customFormat="1" x14ac:dyDescent="0.25">
      <c r="A7" s="443" t="s">
        <v>156</v>
      </c>
      <c r="B7" s="1049" t="s">
        <v>49</v>
      </c>
      <c r="C7" s="744" t="s">
        <v>50</v>
      </c>
      <c r="D7" s="744" t="s">
        <v>51</v>
      </c>
      <c r="E7" s="744" t="s">
        <v>52</v>
      </c>
      <c r="F7" s="744" t="s">
        <v>53</v>
      </c>
      <c r="G7" s="744" t="s">
        <v>54</v>
      </c>
      <c r="H7" s="744" t="s">
        <v>55</v>
      </c>
      <c r="I7" s="744" t="s">
        <v>195</v>
      </c>
      <c r="J7" s="1050" t="s">
        <v>313</v>
      </c>
      <c r="K7" s="441" t="s">
        <v>49</v>
      </c>
      <c r="L7" s="86" t="s">
        <v>50</v>
      </c>
      <c r="M7" s="86" t="s">
        <v>51</v>
      </c>
      <c r="N7" s="86" t="s">
        <v>52</v>
      </c>
      <c r="O7" s="86" t="s">
        <v>53</v>
      </c>
      <c r="P7" s="86" t="s">
        <v>54</v>
      </c>
      <c r="Q7" s="86" t="s">
        <v>55</v>
      </c>
      <c r="R7" s="86" t="s">
        <v>195</v>
      </c>
      <c r="S7" s="442" t="s">
        <v>313</v>
      </c>
      <c r="T7" s="1049" t="s">
        <v>49</v>
      </c>
      <c r="U7" s="744" t="s">
        <v>50</v>
      </c>
      <c r="V7" s="744" t="s">
        <v>51</v>
      </c>
      <c r="W7" s="744" t="s">
        <v>52</v>
      </c>
      <c r="X7" s="744" t="s">
        <v>53</v>
      </c>
      <c r="Y7" s="744" t="s">
        <v>54</v>
      </c>
      <c r="Z7" s="744" t="s">
        <v>55</v>
      </c>
      <c r="AA7" s="744" t="s">
        <v>195</v>
      </c>
      <c r="AB7" s="1051" t="s">
        <v>313</v>
      </c>
      <c r="AC7" s="744" t="s">
        <v>49</v>
      </c>
      <c r="AD7" s="744" t="s">
        <v>50</v>
      </c>
      <c r="AE7" s="744" t="s">
        <v>51</v>
      </c>
      <c r="AF7" s="744" t="s">
        <v>52</v>
      </c>
      <c r="AG7" s="744" t="s">
        <v>53</v>
      </c>
      <c r="AH7" s="744" t="s">
        <v>54</v>
      </c>
      <c r="AI7" s="744" t="s">
        <v>55</v>
      </c>
      <c r="AJ7" s="744" t="s">
        <v>195</v>
      </c>
      <c r="AK7" s="744">
        <v>2016</v>
      </c>
      <c r="AL7" s="1047"/>
      <c r="AM7" s="1047"/>
      <c r="AN7" s="1047"/>
      <c r="AO7" s="1047"/>
      <c r="AP7" s="1047"/>
      <c r="AQ7" s="1047"/>
      <c r="AR7" s="1047"/>
      <c r="AS7" s="1047"/>
      <c r="AT7" s="1047"/>
      <c r="AU7" s="48"/>
      <c r="AZ7" s="31"/>
      <c r="BA7" s="31"/>
      <c r="BB7" s="31"/>
      <c r="BC7" s="31"/>
      <c r="BD7" s="31"/>
      <c r="BE7" s="31"/>
      <c r="BF7" s="31"/>
      <c r="BG7" s="31"/>
      <c r="BH7" s="31"/>
      <c r="BI7" s="31"/>
      <c r="BJ7" s="31"/>
      <c r="BK7" s="31"/>
      <c r="BL7" s="31"/>
      <c r="BM7" s="31"/>
      <c r="BN7" s="31"/>
      <c r="BO7" s="31"/>
      <c r="BP7" s="31"/>
      <c r="BQ7" s="31"/>
      <c r="BR7" s="31"/>
      <c r="BS7" s="31"/>
      <c r="BT7" s="31"/>
      <c r="BU7" s="31"/>
      <c r="BV7" s="31"/>
      <c r="BW7" s="31"/>
      <c r="BX7" s="31"/>
      <c r="BY7" s="31"/>
      <c r="BZ7" s="31"/>
    </row>
    <row r="8" spans="1:80" s="84" customFormat="1" x14ac:dyDescent="0.25">
      <c r="A8" s="443" t="s">
        <v>19</v>
      </c>
      <c r="B8" s="414" t="str">
        <f t="shared" ref="B8:J9" si="0">IFERROR(C51/(C51+L51+U51+AD51)," ")</f>
        <v xml:space="preserve"> </v>
      </c>
      <c r="C8" s="16">
        <f t="shared" si="0"/>
        <v>5.7780103638136508E-2</v>
      </c>
      <c r="D8" s="16" t="str">
        <f t="shared" si="0"/>
        <v xml:space="preserve"> </v>
      </c>
      <c r="E8" s="16">
        <f t="shared" si="0"/>
        <v>5.8463153782292332E-2</v>
      </c>
      <c r="F8" s="16" t="str">
        <f t="shared" si="0"/>
        <v xml:space="preserve"> </v>
      </c>
      <c r="G8" s="16">
        <f t="shared" si="0"/>
        <v>6.5225588141218122E-2</v>
      </c>
      <c r="H8" s="16" t="str">
        <f t="shared" si="0"/>
        <v xml:space="preserve"> </v>
      </c>
      <c r="I8" s="16">
        <f t="shared" si="0"/>
        <v>5.1016757589207602E-2</v>
      </c>
      <c r="J8" s="415" t="str">
        <f t="shared" si="0"/>
        <v xml:space="preserve"> </v>
      </c>
      <c r="K8" s="414" t="str">
        <f t="shared" ref="K8:S9" si="1">IFERROR(L51/(L51+U51+AD51+C51),"..")</f>
        <v>..</v>
      </c>
      <c r="L8" s="16">
        <f t="shared" si="1"/>
        <v>0.31888429414481767</v>
      </c>
      <c r="M8" s="16" t="str">
        <f t="shared" si="1"/>
        <v>..</v>
      </c>
      <c r="N8" s="16">
        <f t="shared" si="1"/>
        <v>0.33971197650325452</v>
      </c>
      <c r="O8" s="16" t="str">
        <f t="shared" si="1"/>
        <v>..</v>
      </c>
      <c r="P8" s="16">
        <f t="shared" si="1"/>
        <v>0.34851743961371789</v>
      </c>
      <c r="Q8" s="16" t="str">
        <f t="shared" si="1"/>
        <v>..</v>
      </c>
      <c r="R8" s="16">
        <f t="shared" si="1"/>
        <v>0.33570689576842294</v>
      </c>
      <c r="S8" s="415" t="str">
        <f t="shared" si="1"/>
        <v>..</v>
      </c>
      <c r="T8" s="414" t="str">
        <f t="shared" ref="T8:AB9" si="2">IFERROR(U51/(U51+AD51+C51+L51),"..")</f>
        <v>..</v>
      </c>
      <c r="U8" s="16">
        <f t="shared" si="2"/>
        <v>0.62333560221704576</v>
      </c>
      <c r="V8" s="16" t="str">
        <f t="shared" si="2"/>
        <v>..</v>
      </c>
      <c r="W8" s="16">
        <f t="shared" si="2"/>
        <v>0.60182486971445315</v>
      </c>
      <c r="X8" s="16" t="str">
        <f t="shared" si="2"/>
        <v>..</v>
      </c>
      <c r="Y8" s="16">
        <f t="shared" si="2"/>
        <v>0.58625697224506401</v>
      </c>
      <c r="Z8" s="16" t="str">
        <f t="shared" si="2"/>
        <v>..</v>
      </c>
      <c r="AA8" s="16">
        <f t="shared" si="2"/>
        <v>0.61327634664236952</v>
      </c>
      <c r="AB8" s="567" t="str">
        <f t="shared" si="2"/>
        <v>..</v>
      </c>
      <c r="AC8" s="16" t="str">
        <f t="shared" ref="AC8:AK9" si="3">IFERROR(AD51/(AD51+U51+L51+C51),"..")</f>
        <v>..</v>
      </c>
      <c r="AD8" s="16">
        <f t="shared" si="3"/>
        <v>0</v>
      </c>
      <c r="AE8" s="16" t="str">
        <f t="shared" si="3"/>
        <v>..</v>
      </c>
      <c r="AF8" s="16">
        <f t="shared" si="3"/>
        <v>0</v>
      </c>
      <c r="AG8" s="16" t="str">
        <f t="shared" si="3"/>
        <v>..</v>
      </c>
      <c r="AH8" s="16">
        <f t="shared" si="3"/>
        <v>0</v>
      </c>
      <c r="AI8" s="16" t="str">
        <f t="shared" si="3"/>
        <v>..</v>
      </c>
      <c r="AJ8" s="16">
        <f t="shared" si="3"/>
        <v>0</v>
      </c>
      <c r="AK8" s="16" t="str">
        <f t="shared" si="3"/>
        <v>..</v>
      </c>
      <c r="AL8" s="1048"/>
      <c r="AM8" s="1048"/>
      <c r="AN8" s="1048"/>
      <c r="AO8" s="1048"/>
      <c r="AP8" s="1048"/>
      <c r="AQ8" s="1048"/>
      <c r="AR8" s="1048"/>
      <c r="AS8" s="1048"/>
      <c r="AT8" s="1048"/>
      <c r="AU8" s="48"/>
      <c r="AZ8" s="31"/>
      <c r="BA8" s="31"/>
      <c r="BB8" s="31"/>
      <c r="BC8" s="31"/>
      <c r="BD8" s="31"/>
      <c r="BE8" s="31"/>
      <c r="BF8" s="31"/>
      <c r="BG8" s="31"/>
      <c r="BH8" s="31"/>
      <c r="BI8" s="31"/>
      <c r="BJ8" s="31"/>
      <c r="BK8" s="31"/>
      <c r="BL8" s="31"/>
      <c r="BM8" s="31"/>
      <c r="BN8" s="31"/>
      <c r="BO8" s="31"/>
      <c r="BP8" s="31"/>
      <c r="BQ8" s="31"/>
      <c r="BR8" s="31"/>
      <c r="BS8" s="31"/>
      <c r="BT8" s="31"/>
      <c r="BU8" s="31"/>
      <c r="BV8" s="31"/>
      <c r="BW8" s="31"/>
      <c r="BX8" s="31"/>
      <c r="BY8" s="31"/>
      <c r="BZ8" s="31"/>
    </row>
    <row r="9" spans="1:80" s="84" customFormat="1" x14ac:dyDescent="0.25">
      <c r="A9" s="443" t="s">
        <v>106</v>
      </c>
      <c r="B9" s="414" t="str">
        <f t="shared" si="0"/>
        <v xml:space="preserve"> </v>
      </c>
      <c r="C9" s="16" t="str">
        <f t="shared" si="0"/>
        <v xml:space="preserve"> </v>
      </c>
      <c r="D9" s="16" t="str">
        <f t="shared" si="0"/>
        <v xml:space="preserve"> </v>
      </c>
      <c r="E9" s="16" t="str">
        <f t="shared" si="0"/>
        <v xml:space="preserve"> </v>
      </c>
      <c r="F9" s="16" t="str">
        <f t="shared" si="0"/>
        <v xml:space="preserve"> </v>
      </c>
      <c r="G9" s="16" t="str">
        <f t="shared" si="0"/>
        <v xml:space="preserve"> </v>
      </c>
      <c r="H9" s="16">
        <f t="shared" si="0"/>
        <v>2.8452842553656273E-2</v>
      </c>
      <c r="I9" s="16">
        <f t="shared" si="0"/>
        <v>2.9710439273486915E-2</v>
      </c>
      <c r="J9" s="415" t="str">
        <f t="shared" si="0"/>
        <v xml:space="preserve"> </v>
      </c>
      <c r="K9" s="414" t="str">
        <f t="shared" si="1"/>
        <v>..</v>
      </c>
      <c r="L9" s="16" t="str">
        <f t="shared" si="1"/>
        <v>..</v>
      </c>
      <c r="M9" s="16" t="str">
        <f t="shared" si="1"/>
        <v>..</v>
      </c>
      <c r="N9" s="16" t="str">
        <f t="shared" si="1"/>
        <v>..</v>
      </c>
      <c r="O9" s="16" t="str">
        <f t="shared" si="1"/>
        <v>..</v>
      </c>
      <c r="P9" s="16" t="str">
        <f t="shared" si="1"/>
        <v>..</v>
      </c>
      <c r="Q9" s="16">
        <f t="shared" si="1"/>
        <v>0.17972803233029327</v>
      </c>
      <c r="R9" s="16">
        <f t="shared" si="1"/>
        <v>0.13508965357163583</v>
      </c>
      <c r="S9" s="415" t="str">
        <f t="shared" si="1"/>
        <v>..</v>
      </c>
      <c r="T9" s="414" t="str">
        <f t="shared" si="2"/>
        <v>..</v>
      </c>
      <c r="U9" s="16" t="str">
        <f t="shared" si="2"/>
        <v>..</v>
      </c>
      <c r="V9" s="16" t="str">
        <f t="shared" si="2"/>
        <v>..</v>
      </c>
      <c r="W9" s="16" t="str">
        <f t="shared" si="2"/>
        <v>..</v>
      </c>
      <c r="X9" s="16" t="str">
        <f t="shared" si="2"/>
        <v>..</v>
      </c>
      <c r="Y9" s="16" t="str">
        <f t="shared" si="2"/>
        <v>..</v>
      </c>
      <c r="Z9" s="16">
        <f t="shared" si="2"/>
        <v>0.79181912511605046</v>
      </c>
      <c r="AA9" s="16">
        <f t="shared" si="2"/>
        <v>0.83519990715487724</v>
      </c>
      <c r="AB9" s="567" t="str">
        <f t="shared" si="2"/>
        <v>..</v>
      </c>
      <c r="AC9" s="16" t="str">
        <f t="shared" si="3"/>
        <v>..</v>
      </c>
      <c r="AD9" s="16" t="str">
        <f t="shared" si="3"/>
        <v>..</v>
      </c>
      <c r="AE9" s="16" t="str">
        <f t="shared" si="3"/>
        <v>..</v>
      </c>
      <c r="AF9" s="16" t="str">
        <f t="shared" si="3"/>
        <v>..</v>
      </c>
      <c r="AG9" s="16" t="str">
        <f t="shared" si="3"/>
        <v>..</v>
      </c>
      <c r="AH9" s="16" t="str">
        <f t="shared" si="3"/>
        <v>..</v>
      </c>
      <c r="AI9" s="16">
        <f t="shared" si="3"/>
        <v>0</v>
      </c>
      <c r="AJ9" s="16">
        <f t="shared" si="3"/>
        <v>0</v>
      </c>
      <c r="AK9" s="16" t="str">
        <f t="shared" si="3"/>
        <v>..</v>
      </c>
      <c r="AL9" s="1048"/>
      <c r="AM9" s="1048"/>
      <c r="AN9" s="1048"/>
      <c r="AO9" s="1048"/>
      <c r="AP9" s="1048"/>
      <c r="AQ9" s="1048"/>
      <c r="AR9" s="1048"/>
      <c r="AS9" s="1048"/>
      <c r="AT9" s="1048"/>
      <c r="AU9" s="48"/>
      <c r="AZ9" s="31"/>
      <c r="BA9" s="31"/>
      <c r="BB9" s="31"/>
      <c r="BC9" s="31"/>
      <c r="BD9" s="31"/>
      <c r="BE9" s="31"/>
      <c r="BF9" s="31"/>
      <c r="BG9" s="31"/>
      <c r="BH9" s="31"/>
      <c r="BI9" s="31"/>
      <c r="BJ9" s="31"/>
      <c r="BK9" s="31"/>
      <c r="BL9" s="31"/>
      <c r="BM9" s="31"/>
      <c r="BN9" s="31"/>
      <c r="BO9" s="31"/>
      <c r="BP9" s="31"/>
      <c r="BQ9" s="31"/>
      <c r="BR9" s="31"/>
      <c r="BS9" s="31"/>
      <c r="BT9" s="31"/>
      <c r="BU9" s="31"/>
      <c r="BV9" s="31"/>
      <c r="BW9" s="31"/>
      <c r="BX9" s="31"/>
      <c r="BY9" s="31"/>
      <c r="BZ9" s="31"/>
    </row>
    <row r="10" spans="1:80" s="84" customFormat="1" x14ac:dyDescent="0.25">
      <c r="A10" s="443" t="s">
        <v>384</v>
      </c>
      <c r="B10" s="414">
        <f t="shared" ref="B10:B44" si="4">IFERROR(C54/(C54+L54+U54+AD54)," ")</f>
        <v>6.3310401851392278E-2</v>
      </c>
      <c r="C10" s="16">
        <f t="shared" ref="C10:C44" si="5">IFERROR(D54/(D54+M54+V54+AE54)," ")</f>
        <v>5.1415191654434297E-2</v>
      </c>
      <c r="D10" s="16">
        <f t="shared" ref="D10:D44" si="6">IFERROR(E54/(E54+N54+W54+AF54)," ")</f>
        <v>4.3048367567525517E-2</v>
      </c>
      <c r="E10" s="16">
        <f t="shared" ref="E10:E44" si="7">IFERROR(F54/(F54+O54+X54+AG54)," ")</f>
        <v>2.6176522968379409E-2</v>
      </c>
      <c r="F10" s="16">
        <f t="shared" ref="F10:F44" si="8">IFERROR(G54/(G54+P54+Y54+AH54)," ")</f>
        <v>3.2308198280577863E-2</v>
      </c>
      <c r="G10" s="16">
        <f t="shared" ref="G10:G44" si="9">IFERROR(H54/(H54+Q54+Z54+AI54)," ")</f>
        <v>2.72622795180739E-2</v>
      </c>
      <c r="H10" s="16">
        <f t="shared" ref="H10:H44" si="10">IFERROR(I54/(I54+R54+AA54+AJ54)," ")</f>
        <v>2.7386799201713531E-2</v>
      </c>
      <c r="I10" s="16">
        <f t="shared" ref="I10:I44" si="11">IFERROR(J54/(J54+S54+AB54+AK54)," ")</f>
        <v>1.9798552119783888E-2</v>
      </c>
      <c r="J10" s="415" t="str">
        <f t="shared" ref="J10:J44" si="12">IFERROR(K54/(K54+T54+AC54+AL54)," ")</f>
        <v xml:space="preserve"> </v>
      </c>
      <c r="K10" s="414">
        <f t="shared" ref="K10:K44" si="13">IFERROR(L54/(L54+U54+AD54+C54),"..")</f>
        <v>0.29816336070856964</v>
      </c>
      <c r="L10" s="16">
        <f t="shared" ref="L10:L44" si="14">IFERROR(M54/(M54+V54+AE54+D54),"..")</f>
        <v>0.24195097433326776</v>
      </c>
      <c r="M10" s="16">
        <f t="shared" ref="M10:M44" si="15">IFERROR(N54/(N54+W54+AF54+E54),"..")</f>
        <v>0.35187965820602568</v>
      </c>
      <c r="N10" s="16">
        <f t="shared" ref="N10:N44" si="16">IFERROR(O54/(O54+X54+AG54+F54),"..")</f>
        <v>0.40307995349707348</v>
      </c>
      <c r="O10" s="16">
        <f t="shared" ref="O10:O44" si="17">IFERROR(P54/(P54+Y54+AH54+G54),"..")</f>
        <v>0.41293008806347653</v>
      </c>
      <c r="P10" s="16">
        <f t="shared" ref="P10:P44" si="18">IFERROR(Q54/(Q54+Z54+AI54+H54),"..")</f>
        <v>0.37816201949527167</v>
      </c>
      <c r="Q10" s="16">
        <f t="shared" ref="Q10:Q44" si="19">IFERROR(R54/(R54+AA54+AJ54+I54),"..")</f>
        <v>0.41498137176646871</v>
      </c>
      <c r="R10" s="16">
        <f t="shared" ref="R10:R44" si="20">IFERROR(S54/(S54+AB54+AK54+J54),"..")</f>
        <v>0.44832626628372357</v>
      </c>
      <c r="S10" s="415" t="str">
        <f t="shared" ref="S10:S44" si="21">IFERROR(T54/(T54+AC54+AL54+K54),"..")</f>
        <v>..</v>
      </c>
      <c r="T10" s="414">
        <f t="shared" ref="T10:T44" si="22">IFERROR(U54/(U54+AD54+C54+L54),"..")</f>
        <v>0.63852623744003811</v>
      </c>
      <c r="U10" s="16">
        <f t="shared" ref="U10:U44" si="23">IFERROR(V54/(V54+AE54+D54+M54),"..")</f>
        <v>0.70663383401229796</v>
      </c>
      <c r="V10" s="16">
        <f t="shared" ref="V10:V44" si="24">IFERROR(W54/(W54+AF54+E54+N54),"..")</f>
        <v>0.60507197422644887</v>
      </c>
      <c r="W10" s="16">
        <f t="shared" ref="W10:W44" si="25">IFERROR(X54/(X54+AG54+F54+O54),"..")</f>
        <v>0.57074352353454705</v>
      </c>
      <c r="X10" s="16">
        <f t="shared" ref="X10:X44" si="26">IFERROR(Y54/(Y54+AH54+G54+P54),"..")</f>
        <v>0.55476171365594562</v>
      </c>
      <c r="Y10" s="16">
        <f t="shared" ref="Y10:Y44" si="27">IFERROR(Z54/(Z54+AI54+H54+Q54),"..")</f>
        <v>0.59457570098665435</v>
      </c>
      <c r="Z10" s="16">
        <f t="shared" ref="Z10:Z44" si="28">IFERROR(AA54/(AA54+AJ54+I54+R54),"..")</f>
        <v>0.55763182903181774</v>
      </c>
      <c r="AA10" s="16">
        <f t="shared" ref="AA10:AA44" si="29">IFERROR(AB54/(AB54+AK54+J54+S54),"..")</f>
        <v>0.5318751815964925</v>
      </c>
      <c r="AB10" s="567" t="str">
        <f t="shared" ref="AB10:AB44" si="30">IFERROR(AC54/(AC54+AL54+K54+T54),"..")</f>
        <v>..</v>
      </c>
      <c r="AC10" s="16">
        <f t="shared" ref="AC10:AC44" si="31">IFERROR(AD54/(AD54+U54+L54+C54),"..")</f>
        <v>0</v>
      </c>
      <c r="AD10" s="16">
        <f t="shared" ref="AD10:AD44" si="32">IFERROR(AE54/(AE54+V54+M54+D54),"..")</f>
        <v>0</v>
      </c>
      <c r="AE10" s="16">
        <f t="shared" ref="AE10:AE44" si="33">IFERROR(AF54/(AF54+W54+N54+E54),"..")</f>
        <v>0</v>
      </c>
      <c r="AF10" s="16">
        <f t="shared" ref="AF10:AF44" si="34">IFERROR(AG54/(AG54+X54+O54+F54),"..")</f>
        <v>0</v>
      </c>
      <c r="AG10" s="16">
        <f t="shared" ref="AG10:AG44" si="35">IFERROR(AH54/(AH54+Y54+P54+G54),"..")</f>
        <v>0</v>
      </c>
      <c r="AH10" s="16">
        <f t="shared" ref="AH10:AH44" si="36">IFERROR(AI54/(AI54+Z54+Q54+H54),"..")</f>
        <v>0</v>
      </c>
      <c r="AI10" s="16">
        <f t="shared" ref="AI10:AI44" si="37">IFERROR(AJ54/(AJ54+AA54+R54+I54),"..")</f>
        <v>0</v>
      </c>
      <c r="AJ10" s="16">
        <f t="shared" ref="AJ10:AJ44" si="38">IFERROR(AK54/(AK54+AB54+S54+J54),"..")</f>
        <v>0</v>
      </c>
      <c r="AK10" s="16" t="str">
        <f t="shared" ref="AK10:AK44" si="39">IFERROR(AL54/(AL54+AC54+T54+K54),"..")</f>
        <v>..</v>
      </c>
      <c r="AL10" s="1048"/>
      <c r="AM10" s="1048"/>
      <c r="AN10" s="1048"/>
      <c r="AO10" s="1048"/>
      <c r="AP10" s="1048"/>
      <c r="AQ10" s="1048"/>
      <c r="AR10" s="1048"/>
      <c r="AS10" s="1048"/>
      <c r="AT10" s="1048"/>
      <c r="AU10" s="48"/>
      <c r="AZ10" s="31"/>
      <c r="BA10" s="31"/>
      <c r="BB10" s="31"/>
      <c r="BC10" s="31"/>
      <c r="BD10" s="31"/>
      <c r="BE10" s="31"/>
      <c r="BF10" s="31"/>
      <c r="BG10" s="31"/>
      <c r="BH10" s="31"/>
      <c r="BI10" s="31"/>
      <c r="BJ10" s="31"/>
      <c r="BK10" s="31"/>
      <c r="BL10" s="31"/>
      <c r="BM10" s="31"/>
      <c r="BN10" s="31"/>
      <c r="BO10" s="31"/>
      <c r="BP10" s="31"/>
      <c r="BQ10" s="31"/>
      <c r="BR10" s="31"/>
      <c r="BS10" s="31"/>
      <c r="BT10" s="31"/>
      <c r="BU10" s="31"/>
      <c r="BV10" s="31"/>
      <c r="BW10" s="31"/>
      <c r="BX10" s="31"/>
      <c r="BY10" s="31"/>
      <c r="BZ10" s="31"/>
    </row>
    <row r="11" spans="1:80" s="84" customFormat="1" x14ac:dyDescent="0.25">
      <c r="A11" s="443" t="s">
        <v>109</v>
      </c>
      <c r="B11" s="414">
        <f t="shared" si="4"/>
        <v>2.9998539602542808E-2</v>
      </c>
      <c r="C11" s="16">
        <f t="shared" si="5"/>
        <v>4.2580527324428477E-2</v>
      </c>
      <c r="D11" s="16">
        <f t="shared" si="6"/>
        <v>6.4431298594399028E-2</v>
      </c>
      <c r="E11" s="16">
        <f t="shared" si="7"/>
        <v>5.9264311319460639E-2</v>
      </c>
      <c r="F11" s="16">
        <f t="shared" si="8"/>
        <v>5.9829193041028655E-2</v>
      </c>
      <c r="G11" s="16">
        <f t="shared" si="9"/>
        <v>6.2807109020767762E-2</v>
      </c>
      <c r="H11" s="16">
        <f t="shared" si="10"/>
        <v>6.3256807846145416E-2</v>
      </c>
      <c r="I11" s="16">
        <f t="shared" si="11"/>
        <v>7.5172522783543166E-2</v>
      </c>
      <c r="J11" s="415" t="str">
        <f t="shared" si="12"/>
        <v xml:space="preserve"> </v>
      </c>
      <c r="K11" s="414">
        <f t="shared" si="13"/>
        <v>0.19000048679915241</v>
      </c>
      <c r="L11" s="16">
        <f t="shared" si="14"/>
        <v>0.19300094875792095</v>
      </c>
      <c r="M11" s="16">
        <f t="shared" si="15"/>
        <v>0.1496850569540244</v>
      </c>
      <c r="N11" s="16">
        <f t="shared" si="16"/>
        <v>0.19049984288823632</v>
      </c>
      <c r="O11" s="16">
        <f t="shared" si="17"/>
        <v>0.1909109514015162</v>
      </c>
      <c r="P11" s="16">
        <f t="shared" si="18"/>
        <v>0.33495734799871774</v>
      </c>
      <c r="Q11" s="16">
        <f t="shared" si="19"/>
        <v>0.33469398937044548</v>
      </c>
      <c r="R11" s="16">
        <f t="shared" si="20"/>
        <v>0.32897855976399937</v>
      </c>
      <c r="S11" s="415" t="str">
        <f t="shared" si="21"/>
        <v>..</v>
      </c>
      <c r="T11" s="414">
        <f t="shared" si="22"/>
        <v>0.78000097359830478</v>
      </c>
      <c r="U11" s="16">
        <f t="shared" si="23"/>
        <v>0.76441852391765053</v>
      </c>
      <c r="V11" s="16">
        <f t="shared" si="24"/>
        <v>0.78588364445157655</v>
      </c>
      <c r="W11" s="16">
        <f t="shared" si="25"/>
        <v>0.75023584579230307</v>
      </c>
      <c r="X11" s="16">
        <f t="shared" si="26"/>
        <v>0.74925985555745522</v>
      </c>
      <c r="Y11" s="16">
        <f t="shared" si="27"/>
        <v>0.60223554298051452</v>
      </c>
      <c r="Z11" s="16">
        <f t="shared" si="28"/>
        <v>0.60204920278340912</v>
      </c>
      <c r="AA11" s="16">
        <f t="shared" si="29"/>
        <v>0.59584891745245749</v>
      </c>
      <c r="AB11" s="567" t="str">
        <f t="shared" si="30"/>
        <v>..</v>
      </c>
      <c r="AC11" s="16">
        <f t="shared" si="31"/>
        <v>0</v>
      </c>
      <c r="AD11" s="16">
        <f t="shared" si="32"/>
        <v>0</v>
      </c>
      <c r="AE11" s="16">
        <f t="shared" si="33"/>
        <v>0</v>
      </c>
      <c r="AF11" s="16">
        <f t="shared" si="34"/>
        <v>0</v>
      </c>
      <c r="AG11" s="16">
        <f t="shared" si="35"/>
        <v>0</v>
      </c>
      <c r="AH11" s="16">
        <f t="shared" si="36"/>
        <v>0</v>
      </c>
      <c r="AI11" s="16">
        <f t="shared" si="37"/>
        <v>0</v>
      </c>
      <c r="AJ11" s="16">
        <f t="shared" si="38"/>
        <v>0</v>
      </c>
      <c r="AK11" s="16" t="str">
        <f t="shared" si="39"/>
        <v>..</v>
      </c>
      <c r="AL11" s="1048"/>
      <c r="AM11" s="1048"/>
      <c r="AN11" s="1048"/>
      <c r="AO11" s="1048"/>
      <c r="AP11" s="1048"/>
      <c r="AQ11" s="1048"/>
      <c r="AR11" s="1048"/>
      <c r="AS11" s="1048"/>
      <c r="AT11" s="1048"/>
      <c r="AU11" s="48"/>
      <c r="AZ11" s="31"/>
      <c r="BA11" s="31"/>
      <c r="BB11" s="31"/>
      <c r="BC11" s="31"/>
      <c r="BD11" s="31"/>
      <c r="BE11" s="31"/>
      <c r="BF11" s="31"/>
      <c r="BG11" s="31"/>
      <c r="BH11" s="31"/>
      <c r="BI11" s="31"/>
      <c r="BJ11" s="31"/>
      <c r="BK11" s="31"/>
      <c r="BL11" s="31"/>
      <c r="BM11" s="31"/>
      <c r="BN11" s="31"/>
      <c r="BO11" s="31"/>
      <c r="BP11" s="31"/>
      <c r="BQ11" s="31"/>
      <c r="BR11" s="31"/>
      <c r="BS11" s="31"/>
      <c r="BT11" s="31"/>
      <c r="BU11" s="31"/>
      <c r="BV11" s="31"/>
      <c r="BW11" s="31"/>
      <c r="BX11" s="31"/>
      <c r="BY11" s="31"/>
      <c r="BZ11" s="31"/>
    </row>
    <row r="12" spans="1:80" s="84" customFormat="1" ht="18.75" x14ac:dyDescent="0.3">
      <c r="A12" s="569" t="s">
        <v>110</v>
      </c>
      <c r="B12" s="570">
        <f t="shared" si="4"/>
        <v>2.6323331175103225E-2</v>
      </c>
      <c r="C12" s="571">
        <f t="shared" si="5"/>
        <v>2.4370729175676842E-2</v>
      </c>
      <c r="D12" s="571">
        <f t="shared" si="6"/>
        <v>1.892768204836796E-2</v>
      </c>
      <c r="E12" s="571">
        <f t="shared" si="7"/>
        <v>1.1041560107492835E-2</v>
      </c>
      <c r="F12" s="571">
        <f t="shared" si="8"/>
        <v>2.778363205072441E-2</v>
      </c>
      <c r="G12" s="571">
        <f t="shared" si="9"/>
        <v>4.0303312290938365E-2</v>
      </c>
      <c r="H12" s="571">
        <f t="shared" si="10"/>
        <v>2.9044154912555648E-2</v>
      </c>
      <c r="I12" s="571">
        <f t="shared" si="11"/>
        <v>2.2501380452788516E-2</v>
      </c>
      <c r="J12" s="572" t="str">
        <f t="shared" si="12"/>
        <v xml:space="preserve"> </v>
      </c>
      <c r="K12" s="570">
        <f t="shared" si="13"/>
        <v>0.16932907348242809</v>
      </c>
      <c r="L12" s="571">
        <f t="shared" si="14"/>
        <v>0.23876611019807972</v>
      </c>
      <c r="M12" s="571">
        <f t="shared" si="15"/>
        <v>0.14399244564036567</v>
      </c>
      <c r="N12" s="571">
        <f t="shared" si="16"/>
        <v>7.8732006722361594E-2</v>
      </c>
      <c r="O12" s="571">
        <f t="shared" si="17"/>
        <v>0.14164002349680957</v>
      </c>
      <c r="P12" s="571">
        <f t="shared" si="18"/>
        <v>0.28951107869520382</v>
      </c>
      <c r="Q12" s="571">
        <f t="shared" si="19"/>
        <v>0.17976967400372701</v>
      </c>
      <c r="R12" s="571">
        <f t="shared" si="20"/>
        <v>0.19160684704583106</v>
      </c>
      <c r="S12" s="572" t="str">
        <f t="shared" si="21"/>
        <v>..</v>
      </c>
      <c r="T12" s="570">
        <f t="shared" si="22"/>
        <v>0.80434759534246858</v>
      </c>
      <c r="U12" s="571">
        <f t="shared" si="23"/>
        <v>0.73686316062624346</v>
      </c>
      <c r="V12" s="571">
        <f t="shared" si="24"/>
        <v>0.83707987231126635</v>
      </c>
      <c r="W12" s="571">
        <f t="shared" si="25"/>
        <v>0.91022643317014551</v>
      </c>
      <c r="X12" s="571">
        <f t="shared" si="26"/>
        <v>0.83057634445246598</v>
      </c>
      <c r="Y12" s="571">
        <f t="shared" si="27"/>
        <v>0.67018560901385782</v>
      </c>
      <c r="Z12" s="571">
        <f t="shared" si="28"/>
        <v>0.79118617108371736</v>
      </c>
      <c r="AA12" s="571">
        <f t="shared" si="29"/>
        <v>0.78589177250138043</v>
      </c>
      <c r="AB12" s="573" t="str">
        <f t="shared" si="30"/>
        <v>..</v>
      </c>
      <c r="AC12" s="571">
        <f t="shared" si="31"/>
        <v>0</v>
      </c>
      <c r="AD12" s="571">
        <f t="shared" si="32"/>
        <v>0</v>
      </c>
      <c r="AE12" s="571">
        <f t="shared" si="33"/>
        <v>0</v>
      </c>
      <c r="AF12" s="571">
        <f t="shared" si="34"/>
        <v>0</v>
      </c>
      <c r="AG12" s="571">
        <f t="shared" si="35"/>
        <v>0</v>
      </c>
      <c r="AH12" s="571">
        <f t="shared" si="36"/>
        <v>0</v>
      </c>
      <c r="AI12" s="571">
        <f t="shared" si="37"/>
        <v>0</v>
      </c>
      <c r="AJ12" s="571">
        <f t="shared" si="38"/>
        <v>0</v>
      </c>
      <c r="AK12" s="571" t="str">
        <f t="shared" si="39"/>
        <v>..</v>
      </c>
      <c r="AL12" s="1048"/>
      <c r="AM12" s="1048"/>
      <c r="AN12" s="1048"/>
      <c r="AO12" s="1048"/>
      <c r="AP12" s="1048"/>
      <c r="AQ12" s="1048"/>
      <c r="AR12" s="1048"/>
      <c r="AS12" s="1048"/>
      <c r="AT12" s="1048"/>
      <c r="AU12" s="48"/>
      <c r="AZ12" s="31"/>
      <c r="BA12" s="31"/>
      <c r="BB12" s="31"/>
      <c r="BC12" s="31"/>
      <c r="BD12" s="31"/>
      <c r="BE12" s="31"/>
      <c r="BF12" s="31"/>
      <c r="BG12" s="31"/>
      <c r="BH12" s="31"/>
      <c r="BI12" s="31"/>
      <c r="BJ12" s="31"/>
      <c r="BK12" s="31"/>
      <c r="BL12" s="31"/>
      <c r="BM12" s="31"/>
      <c r="BN12" s="31"/>
      <c r="BO12" s="31"/>
      <c r="BP12" s="31"/>
      <c r="BQ12" s="31"/>
      <c r="BR12" s="31"/>
      <c r="BS12" s="31"/>
      <c r="BT12" s="31"/>
      <c r="BU12" s="31"/>
      <c r="BV12" s="31"/>
      <c r="BW12" s="31"/>
      <c r="BX12" s="31"/>
      <c r="BY12" s="31"/>
      <c r="BZ12" s="31"/>
    </row>
    <row r="13" spans="1:80" s="84" customFormat="1" x14ac:dyDescent="0.25">
      <c r="A13" s="443" t="s">
        <v>111</v>
      </c>
      <c r="B13" s="414" t="str">
        <f t="shared" si="4"/>
        <v xml:space="preserve"> </v>
      </c>
      <c r="C13" s="16" t="str">
        <f t="shared" si="5"/>
        <v xml:space="preserve"> </v>
      </c>
      <c r="D13" s="16" t="str">
        <f t="shared" si="6"/>
        <v xml:space="preserve"> </v>
      </c>
      <c r="E13" s="16">
        <f t="shared" si="7"/>
        <v>4.5771983321191818E-2</v>
      </c>
      <c r="F13" s="16">
        <f t="shared" si="8"/>
        <v>4.3875173129865275E-2</v>
      </c>
      <c r="G13" s="16">
        <f t="shared" si="9"/>
        <v>4.1465040755317553E-2</v>
      </c>
      <c r="H13" s="16">
        <f t="shared" si="10"/>
        <v>4.5116153915149337E-2</v>
      </c>
      <c r="I13" s="16">
        <f t="shared" si="11"/>
        <v>3.7004469846852787E-2</v>
      </c>
      <c r="J13" s="415" t="str">
        <f t="shared" si="12"/>
        <v xml:space="preserve"> </v>
      </c>
      <c r="K13" s="414" t="str">
        <f t="shared" si="13"/>
        <v>..</v>
      </c>
      <c r="L13" s="16" t="str">
        <f t="shared" si="14"/>
        <v>..</v>
      </c>
      <c r="M13" s="16" t="str">
        <f t="shared" si="15"/>
        <v>..</v>
      </c>
      <c r="N13" s="16">
        <f t="shared" si="16"/>
        <v>0.13713333670706909</v>
      </c>
      <c r="O13" s="16">
        <f t="shared" si="17"/>
        <v>0.14429207680543843</v>
      </c>
      <c r="P13" s="16">
        <f t="shared" si="18"/>
        <v>0.1385250661332989</v>
      </c>
      <c r="Q13" s="16">
        <f t="shared" si="19"/>
        <v>0.14691900618889583</v>
      </c>
      <c r="R13" s="16">
        <f t="shared" si="20"/>
        <v>0.12786693046090716</v>
      </c>
      <c r="S13" s="415" t="str">
        <f t="shared" si="21"/>
        <v>..</v>
      </c>
      <c r="T13" s="414" t="str">
        <f t="shared" si="22"/>
        <v>..</v>
      </c>
      <c r="U13" s="16" t="str">
        <f t="shared" si="23"/>
        <v>..</v>
      </c>
      <c r="V13" s="16" t="str">
        <f t="shared" si="24"/>
        <v>..</v>
      </c>
      <c r="W13" s="16">
        <f t="shared" si="25"/>
        <v>0.81709467997173901</v>
      </c>
      <c r="X13" s="16">
        <f t="shared" si="26"/>
        <v>0.81183275006469635</v>
      </c>
      <c r="Y13" s="16">
        <f t="shared" si="27"/>
        <v>0.82000989311138339</v>
      </c>
      <c r="Z13" s="16">
        <f t="shared" si="28"/>
        <v>0.8079648398959548</v>
      </c>
      <c r="AA13" s="16">
        <f t="shared" si="29"/>
        <v>0.83512859969224007</v>
      </c>
      <c r="AB13" s="567" t="str">
        <f t="shared" si="30"/>
        <v>..</v>
      </c>
      <c r="AC13" s="16" t="str">
        <f t="shared" si="31"/>
        <v>..</v>
      </c>
      <c r="AD13" s="16" t="str">
        <f t="shared" si="32"/>
        <v>..</v>
      </c>
      <c r="AE13" s="16" t="str">
        <f t="shared" si="33"/>
        <v>..</v>
      </c>
      <c r="AF13" s="16">
        <f t="shared" si="34"/>
        <v>0</v>
      </c>
      <c r="AG13" s="16">
        <f t="shared" si="35"/>
        <v>0</v>
      </c>
      <c r="AH13" s="16">
        <f t="shared" si="36"/>
        <v>0</v>
      </c>
      <c r="AI13" s="16">
        <f t="shared" si="37"/>
        <v>0</v>
      </c>
      <c r="AJ13" s="16">
        <f t="shared" si="38"/>
        <v>0</v>
      </c>
      <c r="AK13" s="16" t="str">
        <f t="shared" si="39"/>
        <v>..</v>
      </c>
      <c r="AL13" s="1048"/>
      <c r="AM13" s="1048"/>
      <c r="AN13" s="1048"/>
      <c r="AO13" s="1048"/>
      <c r="AP13" s="1048"/>
      <c r="AQ13" s="1048"/>
      <c r="AR13" s="1048"/>
      <c r="AS13" s="1048"/>
      <c r="AT13" s="1048"/>
      <c r="AU13" s="48"/>
      <c r="AZ13" s="31"/>
      <c r="BA13" s="31"/>
      <c r="BB13" s="31"/>
      <c r="BC13" s="31"/>
      <c r="BD13" s="31"/>
      <c r="BE13" s="31"/>
      <c r="BF13" s="31"/>
      <c r="BG13" s="31"/>
      <c r="BH13" s="31"/>
      <c r="BI13" s="31"/>
      <c r="BJ13" s="31"/>
      <c r="BK13" s="31"/>
      <c r="BL13" s="31"/>
      <c r="BM13" s="31"/>
      <c r="BN13" s="31"/>
      <c r="BO13" s="31"/>
      <c r="BP13" s="31"/>
      <c r="BQ13" s="31"/>
      <c r="BR13" s="31"/>
      <c r="BS13" s="31"/>
      <c r="BT13" s="31"/>
      <c r="BU13" s="31"/>
      <c r="BV13" s="31"/>
      <c r="BW13" s="31"/>
      <c r="BX13" s="31"/>
      <c r="BY13" s="31"/>
      <c r="BZ13" s="31"/>
    </row>
    <row r="14" spans="1:80" s="84" customFormat="1" x14ac:dyDescent="0.25">
      <c r="A14" s="443" t="s">
        <v>112</v>
      </c>
      <c r="B14" s="414">
        <f t="shared" si="4"/>
        <v>6.7253011785896183E-2</v>
      </c>
      <c r="C14" s="16">
        <f t="shared" si="5"/>
        <v>6.8422518754207309E-2</v>
      </c>
      <c r="D14" s="16">
        <f t="shared" si="6"/>
        <v>6.4108270529731295E-2</v>
      </c>
      <c r="E14" s="16">
        <f t="shared" si="7"/>
        <v>6.0353225779143219E-2</v>
      </c>
      <c r="F14" s="16">
        <f t="shared" si="8"/>
        <v>6.0017746517856421E-2</v>
      </c>
      <c r="G14" s="16">
        <f t="shared" si="9"/>
        <v>6.1205045548134128E-2</v>
      </c>
      <c r="H14" s="16">
        <f t="shared" si="10"/>
        <v>6.7150420531395055E-2</v>
      </c>
      <c r="I14" s="16">
        <f t="shared" si="11"/>
        <v>6.742314743842219E-2</v>
      </c>
      <c r="J14" s="415" t="str">
        <f t="shared" si="12"/>
        <v xml:space="preserve"> </v>
      </c>
      <c r="K14" s="414">
        <f t="shared" si="13"/>
        <v>0.43610472519049859</v>
      </c>
      <c r="L14" s="16">
        <f t="shared" si="14"/>
        <v>0.44282094787102133</v>
      </c>
      <c r="M14" s="16">
        <f t="shared" si="15"/>
        <v>0.44559307009286692</v>
      </c>
      <c r="N14" s="16">
        <f t="shared" si="16"/>
        <v>0.42785735029600036</v>
      </c>
      <c r="O14" s="16">
        <f t="shared" si="17"/>
        <v>0.42543320226960052</v>
      </c>
      <c r="P14" s="16">
        <f t="shared" si="18"/>
        <v>0.43494297134536231</v>
      </c>
      <c r="Q14" s="16">
        <f t="shared" si="19"/>
        <v>0.4286511682194607</v>
      </c>
      <c r="R14" s="16">
        <f t="shared" si="20"/>
        <v>0.41600723643775162</v>
      </c>
      <c r="S14" s="415" t="str">
        <f t="shared" si="21"/>
        <v>..</v>
      </c>
      <c r="T14" s="414">
        <f t="shared" si="22"/>
        <v>0.49664226302360515</v>
      </c>
      <c r="U14" s="16">
        <f t="shared" si="23"/>
        <v>0.48875653337477132</v>
      </c>
      <c r="V14" s="16">
        <f t="shared" si="24"/>
        <v>0.4902986593774018</v>
      </c>
      <c r="W14" s="16">
        <f t="shared" si="25"/>
        <v>0.51178942392485638</v>
      </c>
      <c r="X14" s="16">
        <f t="shared" si="26"/>
        <v>0.51454905121254302</v>
      </c>
      <c r="Y14" s="16">
        <f t="shared" si="27"/>
        <v>0.50385198310650359</v>
      </c>
      <c r="Z14" s="16">
        <f t="shared" si="28"/>
        <v>0.50419841124914422</v>
      </c>
      <c r="AA14" s="16">
        <f t="shared" si="29"/>
        <v>0.51656961612382624</v>
      </c>
      <c r="AB14" s="567" t="str">
        <f t="shared" si="30"/>
        <v>..</v>
      </c>
      <c r="AC14" s="16">
        <f t="shared" si="31"/>
        <v>0</v>
      </c>
      <c r="AD14" s="16">
        <f t="shared" si="32"/>
        <v>0</v>
      </c>
      <c r="AE14" s="16">
        <f t="shared" si="33"/>
        <v>0</v>
      </c>
      <c r="AF14" s="16">
        <f t="shared" si="34"/>
        <v>0</v>
      </c>
      <c r="AG14" s="16">
        <f t="shared" si="35"/>
        <v>0</v>
      </c>
      <c r="AH14" s="16">
        <f t="shared" si="36"/>
        <v>0</v>
      </c>
      <c r="AI14" s="16">
        <f t="shared" si="37"/>
        <v>0</v>
      </c>
      <c r="AJ14" s="16">
        <f t="shared" si="38"/>
        <v>0</v>
      </c>
      <c r="AK14" s="16" t="str">
        <f t="shared" si="39"/>
        <v>..</v>
      </c>
      <c r="AL14" s="1048"/>
      <c r="AM14" s="1048"/>
      <c r="AN14" s="1048"/>
      <c r="AO14" s="1048"/>
      <c r="AP14" s="1048"/>
      <c r="AQ14" s="1048"/>
      <c r="AR14" s="1048"/>
      <c r="AS14" s="1048"/>
      <c r="AT14" s="1048"/>
      <c r="AU14" s="48"/>
      <c r="AZ14" s="31"/>
      <c r="BA14" s="31"/>
      <c r="BB14" s="31"/>
      <c r="BC14" s="31"/>
      <c r="BD14" s="31"/>
      <c r="BE14" s="31"/>
      <c r="BF14" s="31"/>
      <c r="BG14" s="31"/>
      <c r="BH14" s="31"/>
      <c r="BI14" s="31"/>
      <c r="BJ14" s="31"/>
      <c r="BK14" s="31"/>
      <c r="BL14" s="31"/>
      <c r="BM14" s="31"/>
      <c r="BN14" s="31"/>
      <c r="BO14" s="31"/>
      <c r="BP14" s="31"/>
      <c r="BQ14" s="31"/>
      <c r="BR14" s="31"/>
      <c r="BS14" s="31"/>
      <c r="BT14" s="31"/>
      <c r="BU14" s="31"/>
      <c r="BV14" s="31"/>
      <c r="BW14" s="31"/>
      <c r="BX14" s="31"/>
      <c r="BY14" s="31"/>
      <c r="BZ14" s="31"/>
    </row>
    <row r="15" spans="1:80" s="84" customFormat="1" x14ac:dyDescent="0.25">
      <c r="A15" s="443" t="s">
        <v>113</v>
      </c>
      <c r="B15" s="414" t="str">
        <f t="shared" si="4"/>
        <v xml:space="preserve"> </v>
      </c>
      <c r="C15" s="16">
        <f t="shared" si="5"/>
        <v>5.4246272777471009E-2</v>
      </c>
      <c r="D15" s="16" t="str">
        <f t="shared" si="6"/>
        <v xml:space="preserve"> </v>
      </c>
      <c r="E15" s="16">
        <f t="shared" si="7"/>
        <v>4.8839795446892154E-2</v>
      </c>
      <c r="F15" s="16" t="str">
        <f t="shared" si="8"/>
        <v xml:space="preserve"> </v>
      </c>
      <c r="G15" s="16">
        <f t="shared" si="9"/>
        <v>5.7166646131329081E-2</v>
      </c>
      <c r="H15" s="16" t="str">
        <f t="shared" si="10"/>
        <v xml:space="preserve"> </v>
      </c>
      <c r="I15" s="16">
        <f t="shared" si="11"/>
        <v>5.9965218532615827E-2</v>
      </c>
      <c r="J15" s="415" t="str">
        <f t="shared" si="12"/>
        <v xml:space="preserve"> </v>
      </c>
      <c r="K15" s="414" t="str">
        <f t="shared" si="13"/>
        <v>..</v>
      </c>
      <c r="L15" s="16">
        <f t="shared" si="14"/>
        <v>0.4835560463832137</v>
      </c>
      <c r="M15" s="16" t="str">
        <f t="shared" si="15"/>
        <v>..</v>
      </c>
      <c r="N15" s="16">
        <f t="shared" si="16"/>
        <v>0.50104547625946605</v>
      </c>
      <c r="O15" s="16" t="str">
        <f t="shared" si="17"/>
        <v>..</v>
      </c>
      <c r="P15" s="16">
        <f t="shared" si="18"/>
        <v>0.49368258342014187</v>
      </c>
      <c r="Q15" s="16" t="str">
        <f t="shared" si="19"/>
        <v>..</v>
      </c>
      <c r="R15" s="16">
        <f t="shared" si="20"/>
        <v>0.44608872555453472</v>
      </c>
      <c r="S15" s="415" t="str">
        <f t="shared" si="21"/>
        <v>..</v>
      </c>
      <c r="T15" s="414" t="str">
        <f t="shared" si="22"/>
        <v>..</v>
      </c>
      <c r="U15" s="16">
        <f t="shared" si="23"/>
        <v>0.46219768083931528</v>
      </c>
      <c r="V15" s="16" t="str">
        <f t="shared" si="24"/>
        <v>..</v>
      </c>
      <c r="W15" s="16">
        <f t="shared" si="25"/>
        <v>0.4501147282936418</v>
      </c>
      <c r="X15" s="16" t="str">
        <f t="shared" si="26"/>
        <v>..</v>
      </c>
      <c r="Y15" s="16">
        <f t="shared" si="27"/>
        <v>0.44915077044852914</v>
      </c>
      <c r="Z15" s="16" t="str">
        <f t="shared" si="28"/>
        <v>..</v>
      </c>
      <c r="AA15" s="16">
        <f t="shared" si="29"/>
        <v>0.49394605591284946</v>
      </c>
      <c r="AB15" s="567" t="str">
        <f t="shared" si="30"/>
        <v>..</v>
      </c>
      <c r="AC15" s="16" t="str">
        <f t="shared" si="31"/>
        <v>..</v>
      </c>
      <c r="AD15" s="16">
        <f t="shared" si="32"/>
        <v>0</v>
      </c>
      <c r="AE15" s="16" t="str">
        <f t="shared" si="33"/>
        <v>..</v>
      </c>
      <c r="AF15" s="16">
        <f t="shared" si="34"/>
        <v>0</v>
      </c>
      <c r="AG15" s="16" t="str">
        <f t="shared" si="35"/>
        <v>..</v>
      </c>
      <c r="AH15" s="16">
        <f t="shared" si="36"/>
        <v>0</v>
      </c>
      <c r="AI15" s="16" t="str">
        <f t="shared" si="37"/>
        <v>..</v>
      </c>
      <c r="AJ15" s="16">
        <f t="shared" si="38"/>
        <v>0</v>
      </c>
      <c r="AK15" s="16" t="str">
        <f t="shared" si="39"/>
        <v>..</v>
      </c>
      <c r="AL15" s="1048"/>
      <c r="AM15" s="1048"/>
      <c r="AN15" s="1048"/>
      <c r="AO15" s="1048"/>
      <c r="AP15" s="1048"/>
      <c r="AQ15" s="1048"/>
      <c r="AR15" s="1048"/>
      <c r="AS15" s="1048"/>
      <c r="AT15" s="1048"/>
      <c r="AU15" s="48"/>
      <c r="AZ15" s="31"/>
      <c r="BA15" s="31"/>
      <c r="BB15" s="31"/>
      <c r="BC15" s="31"/>
      <c r="BD15" s="31"/>
      <c r="BE15" s="31"/>
      <c r="BF15" s="31"/>
      <c r="BG15" s="31"/>
      <c r="BH15" s="31"/>
      <c r="BI15" s="31"/>
      <c r="BJ15" s="31"/>
      <c r="BK15" s="31"/>
      <c r="BL15" s="31"/>
      <c r="BM15" s="31"/>
      <c r="BN15" s="31"/>
      <c r="BO15" s="31"/>
      <c r="BP15" s="31"/>
      <c r="BQ15" s="31"/>
      <c r="BR15" s="31"/>
      <c r="BS15" s="31"/>
      <c r="BT15" s="31"/>
      <c r="BU15" s="31"/>
      <c r="BV15" s="31"/>
      <c r="BW15" s="31"/>
      <c r="BX15" s="31"/>
      <c r="BY15" s="31"/>
      <c r="BZ15" s="31"/>
    </row>
    <row r="16" spans="1:80" s="84" customFormat="1" x14ac:dyDescent="0.25">
      <c r="A16" s="443" t="s">
        <v>114</v>
      </c>
      <c r="B16" s="414" t="str">
        <f t="shared" si="4"/>
        <v xml:space="preserve"> </v>
      </c>
      <c r="C16" s="16" t="str">
        <f t="shared" si="5"/>
        <v xml:space="preserve"> </v>
      </c>
      <c r="D16" s="16" t="str">
        <f t="shared" si="6"/>
        <v xml:space="preserve"> </v>
      </c>
      <c r="E16" s="16">
        <f t="shared" si="7"/>
        <v>6.1372151686033834E-2</v>
      </c>
      <c r="F16" s="16" t="str">
        <f t="shared" si="8"/>
        <v xml:space="preserve"> </v>
      </c>
      <c r="G16" s="16">
        <f t="shared" si="9"/>
        <v>8.1074683394484551E-2</v>
      </c>
      <c r="H16" s="16" t="str">
        <f t="shared" si="10"/>
        <v xml:space="preserve"> </v>
      </c>
      <c r="I16" s="16">
        <f t="shared" si="11"/>
        <v>0.12412605476149474</v>
      </c>
      <c r="J16" s="415" t="str">
        <f t="shared" si="12"/>
        <v xml:space="preserve"> </v>
      </c>
      <c r="K16" s="414" t="str">
        <f t="shared" si="13"/>
        <v>..</v>
      </c>
      <c r="L16" s="16" t="str">
        <f t="shared" si="14"/>
        <v>..</v>
      </c>
      <c r="M16" s="16" t="str">
        <f t="shared" si="15"/>
        <v>..</v>
      </c>
      <c r="N16" s="16">
        <f t="shared" si="16"/>
        <v>0.39536828292001813</v>
      </c>
      <c r="O16" s="16" t="str">
        <f t="shared" si="17"/>
        <v>..</v>
      </c>
      <c r="P16" s="16">
        <f t="shared" si="18"/>
        <v>0.38900067069081151</v>
      </c>
      <c r="Q16" s="16" t="str">
        <f t="shared" si="19"/>
        <v>..</v>
      </c>
      <c r="R16" s="16">
        <f t="shared" si="20"/>
        <v>0.38768727397967967</v>
      </c>
      <c r="S16" s="415" t="str">
        <f t="shared" si="21"/>
        <v>..</v>
      </c>
      <c r="T16" s="414" t="str">
        <f t="shared" si="22"/>
        <v>..</v>
      </c>
      <c r="U16" s="16" t="str">
        <f t="shared" si="23"/>
        <v>..</v>
      </c>
      <c r="V16" s="16" t="str">
        <f t="shared" si="24"/>
        <v>..</v>
      </c>
      <c r="W16" s="16">
        <f t="shared" si="25"/>
        <v>0.54325956539394804</v>
      </c>
      <c r="X16" s="16" t="str">
        <f t="shared" si="26"/>
        <v>..</v>
      </c>
      <c r="Y16" s="16">
        <f t="shared" si="27"/>
        <v>0.52992464591470378</v>
      </c>
      <c r="Z16" s="16" t="str">
        <f t="shared" si="28"/>
        <v>..</v>
      </c>
      <c r="AA16" s="16">
        <f t="shared" si="29"/>
        <v>0.48818667125882553</v>
      </c>
      <c r="AB16" s="567" t="str">
        <f t="shared" si="30"/>
        <v>..</v>
      </c>
      <c r="AC16" s="16" t="str">
        <f t="shared" si="31"/>
        <v>..</v>
      </c>
      <c r="AD16" s="16" t="str">
        <f t="shared" si="32"/>
        <v>..</v>
      </c>
      <c r="AE16" s="16" t="str">
        <f t="shared" si="33"/>
        <v>..</v>
      </c>
      <c r="AF16" s="16">
        <f t="shared" si="34"/>
        <v>0</v>
      </c>
      <c r="AG16" s="16" t="str">
        <f t="shared" si="35"/>
        <v>..</v>
      </c>
      <c r="AH16" s="16">
        <f t="shared" si="36"/>
        <v>0</v>
      </c>
      <c r="AI16" s="16" t="str">
        <f t="shared" si="37"/>
        <v>..</v>
      </c>
      <c r="AJ16" s="16">
        <f t="shared" si="38"/>
        <v>0</v>
      </c>
      <c r="AK16" s="16" t="str">
        <f t="shared" si="39"/>
        <v>..</v>
      </c>
      <c r="AL16" s="1048"/>
      <c r="AM16" s="1048"/>
      <c r="AN16" s="1048"/>
      <c r="AO16" s="1048"/>
      <c r="AP16" s="1048"/>
      <c r="AQ16" s="1048"/>
      <c r="AR16" s="1048"/>
      <c r="AS16" s="1048"/>
      <c r="AT16" s="1048"/>
      <c r="AU16" s="48"/>
      <c r="AZ16" s="31"/>
      <c r="BA16" s="31"/>
      <c r="BB16" s="31"/>
      <c r="BC16" s="31"/>
      <c r="BD16" s="31"/>
      <c r="BE16" s="31"/>
      <c r="BF16" s="31"/>
      <c r="BG16" s="31"/>
      <c r="BH16" s="31"/>
      <c r="BI16" s="31"/>
      <c r="BJ16" s="31"/>
      <c r="BK16" s="31"/>
      <c r="BL16" s="31"/>
      <c r="BM16" s="31"/>
      <c r="BN16" s="31"/>
      <c r="BO16" s="31"/>
      <c r="BP16" s="31"/>
      <c r="BQ16" s="31"/>
      <c r="BR16" s="31"/>
      <c r="BS16" s="31"/>
      <c r="BT16" s="31"/>
      <c r="BU16" s="31"/>
      <c r="BV16" s="31"/>
      <c r="BW16" s="31"/>
      <c r="BX16" s="31"/>
      <c r="BY16" s="31"/>
      <c r="BZ16" s="31"/>
    </row>
    <row r="17" spans="1:78" s="84" customFormat="1" x14ac:dyDescent="0.25">
      <c r="A17" s="443" t="s">
        <v>115</v>
      </c>
      <c r="B17" s="414">
        <f t="shared" si="4"/>
        <v>2.4134205548482279E-2</v>
      </c>
      <c r="C17" s="16">
        <f t="shared" si="5"/>
        <v>4.8148202224551837E-2</v>
      </c>
      <c r="D17" s="16">
        <f t="shared" si="6"/>
        <v>3.7678202251066571E-2</v>
      </c>
      <c r="E17" s="16">
        <f t="shared" si="7"/>
        <v>3.138999577766427E-2</v>
      </c>
      <c r="F17" s="16">
        <f t="shared" si="8"/>
        <v>3.9718273271574678E-2</v>
      </c>
      <c r="G17" s="16">
        <f t="shared" si="9"/>
        <v>4.5736253119440587E-2</v>
      </c>
      <c r="H17" s="16">
        <f t="shared" si="10"/>
        <v>5.4702515885935679E-2</v>
      </c>
      <c r="I17" s="16">
        <f t="shared" si="11"/>
        <v>5.026982383176877E-2</v>
      </c>
      <c r="J17" s="415" t="str">
        <f t="shared" si="12"/>
        <v xml:space="preserve"> </v>
      </c>
      <c r="K17" s="414">
        <f t="shared" si="13"/>
        <v>0.32442933150721326</v>
      </c>
      <c r="L17" s="16">
        <f t="shared" si="14"/>
        <v>0.32332508884482741</v>
      </c>
      <c r="M17" s="16">
        <f t="shared" si="15"/>
        <v>0.29561686596862474</v>
      </c>
      <c r="N17" s="16">
        <f t="shared" si="16"/>
        <v>0.32754329084181572</v>
      </c>
      <c r="O17" s="16">
        <f t="shared" si="17"/>
        <v>0.34426721302546187</v>
      </c>
      <c r="P17" s="16">
        <f t="shared" si="18"/>
        <v>0.29037753502224539</v>
      </c>
      <c r="Q17" s="16">
        <f t="shared" si="19"/>
        <v>0.28316585271848554</v>
      </c>
      <c r="R17" s="16">
        <f t="shared" si="20"/>
        <v>0.23914505251266266</v>
      </c>
      <c r="S17" s="415" t="str">
        <f t="shared" si="21"/>
        <v>..</v>
      </c>
      <c r="T17" s="414">
        <f t="shared" si="22"/>
        <v>0.65143646294430446</v>
      </c>
      <c r="U17" s="16">
        <f t="shared" si="23"/>
        <v>0.62852670893062079</v>
      </c>
      <c r="V17" s="16">
        <f t="shared" si="24"/>
        <v>0.66670493178030865</v>
      </c>
      <c r="W17" s="16">
        <f t="shared" si="25"/>
        <v>0.64106671338052001</v>
      </c>
      <c r="X17" s="16">
        <f t="shared" si="26"/>
        <v>0.61601451370296345</v>
      </c>
      <c r="Y17" s="16">
        <f t="shared" si="27"/>
        <v>0.66388621185831398</v>
      </c>
      <c r="Z17" s="16">
        <f t="shared" si="28"/>
        <v>0.66213163139557885</v>
      </c>
      <c r="AA17" s="16">
        <f t="shared" si="29"/>
        <v>0.71058512365556858</v>
      </c>
      <c r="AB17" s="567" t="str">
        <f t="shared" si="30"/>
        <v>..</v>
      </c>
      <c r="AC17" s="16">
        <f t="shared" si="31"/>
        <v>0</v>
      </c>
      <c r="AD17" s="16">
        <f t="shared" si="32"/>
        <v>0</v>
      </c>
      <c r="AE17" s="16">
        <f t="shared" si="33"/>
        <v>0</v>
      </c>
      <c r="AF17" s="16">
        <f t="shared" si="34"/>
        <v>0</v>
      </c>
      <c r="AG17" s="16">
        <f t="shared" si="35"/>
        <v>0</v>
      </c>
      <c r="AH17" s="16">
        <f t="shared" si="36"/>
        <v>0</v>
      </c>
      <c r="AI17" s="16">
        <f t="shared" si="37"/>
        <v>0</v>
      </c>
      <c r="AJ17" s="16">
        <f t="shared" si="38"/>
        <v>0</v>
      </c>
      <c r="AK17" s="16" t="str">
        <f t="shared" si="39"/>
        <v>..</v>
      </c>
      <c r="AL17" s="1048"/>
      <c r="AM17" s="1048"/>
      <c r="AN17" s="1048"/>
      <c r="AO17" s="1048"/>
      <c r="AP17" s="1048"/>
      <c r="AQ17" s="1048"/>
      <c r="AR17" s="1048"/>
      <c r="AS17" s="1048"/>
      <c r="AT17" s="1048"/>
      <c r="AU17" s="48"/>
      <c r="AZ17" s="31"/>
      <c r="BA17" s="31"/>
      <c r="BB17" s="31"/>
      <c r="BC17" s="31"/>
      <c r="BD17" s="31"/>
      <c r="BE17" s="31"/>
      <c r="BF17" s="31"/>
      <c r="BG17" s="31"/>
      <c r="BH17" s="31"/>
      <c r="BI17" s="31"/>
      <c r="BJ17" s="31"/>
      <c r="BK17" s="31"/>
      <c r="BL17" s="31"/>
      <c r="BM17" s="31"/>
      <c r="BN17" s="31"/>
      <c r="BO17" s="31"/>
      <c r="BP17" s="31"/>
      <c r="BQ17" s="31"/>
      <c r="BR17" s="31"/>
      <c r="BS17" s="31"/>
      <c r="BT17" s="31"/>
      <c r="BU17" s="31"/>
      <c r="BV17" s="31"/>
      <c r="BW17" s="31"/>
      <c r="BX17" s="31"/>
      <c r="BY17" s="31"/>
      <c r="BZ17" s="31"/>
    </row>
    <row r="18" spans="1:78" s="84" customFormat="1" x14ac:dyDescent="0.25">
      <c r="A18" s="443" t="s">
        <v>116</v>
      </c>
      <c r="B18" s="414">
        <f t="shared" si="4"/>
        <v>3.0094858930894287E-2</v>
      </c>
      <c r="C18" s="16">
        <f t="shared" si="5"/>
        <v>2.8419820312815387E-2</v>
      </c>
      <c r="D18" s="16" t="str">
        <f t="shared" si="6"/>
        <v xml:space="preserve"> </v>
      </c>
      <c r="E18" s="16">
        <f t="shared" si="7"/>
        <v>6.1339146798861433E-2</v>
      </c>
      <c r="F18" s="16" t="str">
        <f t="shared" si="8"/>
        <v xml:space="preserve"> </v>
      </c>
      <c r="G18" s="16">
        <f t="shared" si="9"/>
        <v>5.9046575577898087E-2</v>
      </c>
      <c r="H18" s="16">
        <f t="shared" si="10"/>
        <v>4.5490291458916053E-2</v>
      </c>
      <c r="I18" s="16">
        <f t="shared" si="11"/>
        <v>3.1934804026284999E-2</v>
      </c>
      <c r="J18" s="415">
        <f t="shared" si="12"/>
        <v>3.9645984605316466E-2</v>
      </c>
      <c r="K18" s="414">
        <f t="shared" si="13"/>
        <v>0.28637811106546979</v>
      </c>
      <c r="L18" s="16">
        <f t="shared" si="14"/>
        <v>0.24304714658006754</v>
      </c>
      <c r="M18" s="16" t="str">
        <f t="shared" si="15"/>
        <v>..</v>
      </c>
      <c r="N18" s="16">
        <f t="shared" si="16"/>
        <v>0.16975327777138116</v>
      </c>
      <c r="O18" s="16" t="str">
        <f t="shared" si="17"/>
        <v>..</v>
      </c>
      <c r="P18" s="16">
        <f t="shared" si="18"/>
        <v>0.24453789636504256</v>
      </c>
      <c r="Q18" s="16">
        <f t="shared" si="19"/>
        <v>0.43191049495318012</v>
      </c>
      <c r="R18" s="16">
        <f t="shared" si="20"/>
        <v>0.61928204081762794</v>
      </c>
      <c r="S18" s="415">
        <f t="shared" si="21"/>
        <v>0.56796409984729967</v>
      </c>
      <c r="T18" s="414">
        <f t="shared" si="22"/>
        <v>0.6835270300036359</v>
      </c>
      <c r="U18" s="16">
        <f t="shared" si="23"/>
        <v>0.72853303310711715</v>
      </c>
      <c r="V18" s="16" t="str">
        <f t="shared" si="24"/>
        <v>..</v>
      </c>
      <c r="W18" s="16">
        <f t="shared" si="25"/>
        <v>0.73674920826116042</v>
      </c>
      <c r="X18" s="16" t="str">
        <f t="shared" si="26"/>
        <v>..</v>
      </c>
      <c r="Y18" s="16">
        <f t="shared" si="27"/>
        <v>0.69543804245080343</v>
      </c>
      <c r="Z18" s="16">
        <f t="shared" si="28"/>
        <v>0.52210871944545789</v>
      </c>
      <c r="AA18" s="16">
        <f t="shared" si="29"/>
        <v>0.3487831551560871</v>
      </c>
      <c r="AB18" s="567">
        <f t="shared" si="30"/>
        <v>0.39238991554738384</v>
      </c>
      <c r="AC18" s="16">
        <f t="shared" si="31"/>
        <v>0</v>
      </c>
      <c r="AD18" s="16">
        <f t="shared" si="32"/>
        <v>0</v>
      </c>
      <c r="AE18" s="16" t="str">
        <f t="shared" si="33"/>
        <v>..</v>
      </c>
      <c r="AF18" s="16">
        <f t="shared" si="34"/>
        <v>3.2158367168596824E-2</v>
      </c>
      <c r="AG18" s="16" t="str">
        <f t="shared" si="35"/>
        <v>..</v>
      </c>
      <c r="AH18" s="16">
        <f t="shared" si="36"/>
        <v>9.7748560625590761E-4</v>
      </c>
      <c r="AI18" s="16">
        <f t="shared" si="37"/>
        <v>4.9049414244598487E-4</v>
      </c>
      <c r="AJ18" s="16">
        <f t="shared" si="38"/>
        <v>0</v>
      </c>
      <c r="AK18" s="16">
        <f t="shared" si="39"/>
        <v>0</v>
      </c>
      <c r="AL18" s="1048"/>
      <c r="AM18" s="1048"/>
      <c r="AN18" s="1048"/>
      <c r="AO18" s="1048"/>
      <c r="AP18" s="1048"/>
      <c r="AQ18" s="1048"/>
      <c r="AR18" s="1048"/>
      <c r="AS18" s="1048"/>
      <c r="AT18" s="1048"/>
      <c r="AU18" s="48"/>
      <c r="AZ18" s="31"/>
      <c r="BA18" s="31"/>
      <c r="BB18" s="31"/>
      <c r="BC18" s="31"/>
      <c r="BD18" s="31"/>
      <c r="BE18" s="31"/>
      <c r="BF18" s="31"/>
      <c r="BG18" s="31"/>
      <c r="BH18" s="31"/>
      <c r="BI18" s="31"/>
      <c r="BJ18" s="31"/>
      <c r="BK18" s="31"/>
      <c r="BL18" s="31"/>
      <c r="BM18" s="31"/>
      <c r="BN18" s="31"/>
      <c r="BO18" s="31"/>
      <c r="BP18" s="31"/>
      <c r="BQ18" s="31"/>
      <c r="BR18" s="31"/>
      <c r="BS18" s="31"/>
      <c r="BT18" s="31"/>
      <c r="BU18" s="31"/>
      <c r="BV18" s="31"/>
      <c r="BW18" s="31"/>
      <c r="BX18" s="31"/>
      <c r="BY18" s="31"/>
      <c r="BZ18" s="31"/>
    </row>
    <row r="19" spans="1:78" s="84" customFormat="1" x14ac:dyDescent="0.25">
      <c r="A19" s="443" t="s">
        <v>117</v>
      </c>
      <c r="B19" s="414">
        <f t="shared" si="4"/>
        <v>0.10108495879528073</v>
      </c>
      <c r="C19" s="16">
        <f t="shared" si="5"/>
        <v>6.4906031988996263E-2</v>
      </c>
      <c r="D19" s="16">
        <f t="shared" si="6"/>
        <v>6.4906230860727998E-2</v>
      </c>
      <c r="E19" s="16">
        <f t="shared" si="7"/>
        <v>4.6407829640782966E-2</v>
      </c>
      <c r="F19" s="16" t="str">
        <f t="shared" si="8"/>
        <v xml:space="preserve"> </v>
      </c>
      <c r="G19" s="16">
        <f t="shared" si="9"/>
        <v>8.7393046144715367E-2</v>
      </c>
      <c r="H19" s="16" t="str">
        <f t="shared" si="10"/>
        <v xml:space="preserve"> </v>
      </c>
      <c r="I19" s="16">
        <f t="shared" si="11"/>
        <v>7.2548141513658751E-2</v>
      </c>
      <c r="J19" s="415" t="str">
        <f t="shared" si="12"/>
        <v xml:space="preserve"> </v>
      </c>
      <c r="K19" s="414">
        <f t="shared" si="13"/>
        <v>0.33224639829252389</v>
      </c>
      <c r="L19" s="16">
        <f t="shared" si="14"/>
        <v>0.25523922170991542</v>
      </c>
      <c r="M19" s="16">
        <f t="shared" si="15"/>
        <v>0.25523901354658241</v>
      </c>
      <c r="N19" s="16">
        <f t="shared" si="16"/>
        <v>0.2391912239191224</v>
      </c>
      <c r="O19" s="16" t="str">
        <f t="shared" si="17"/>
        <v>..</v>
      </c>
      <c r="P19" s="16">
        <f t="shared" si="18"/>
        <v>0.27172461546070531</v>
      </c>
      <c r="Q19" s="16" t="str">
        <f t="shared" si="19"/>
        <v>..</v>
      </c>
      <c r="R19" s="16">
        <f t="shared" si="20"/>
        <v>0.31392745185848636</v>
      </c>
      <c r="S19" s="415" t="str">
        <f t="shared" si="21"/>
        <v>..</v>
      </c>
      <c r="T19" s="414">
        <f t="shared" si="22"/>
        <v>0.56666864291219543</v>
      </c>
      <c r="U19" s="16">
        <f t="shared" si="23"/>
        <v>0.67985474630108833</v>
      </c>
      <c r="V19" s="16">
        <f t="shared" si="24"/>
        <v>0.6798547555926896</v>
      </c>
      <c r="W19" s="16">
        <f t="shared" si="25"/>
        <v>0.71440094644009466</v>
      </c>
      <c r="X19" s="16" t="str">
        <f t="shared" si="26"/>
        <v>..</v>
      </c>
      <c r="Y19" s="16">
        <f t="shared" si="27"/>
        <v>0.64088233839457931</v>
      </c>
      <c r="Z19" s="16" t="str">
        <f t="shared" si="28"/>
        <v>..</v>
      </c>
      <c r="AA19" s="16">
        <f t="shared" si="29"/>
        <v>0.6135244066278549</v>
      </c>
      <c r="AB19" s="567" t="str">
        <f t="shared" si="30"/>
        <v>..</v>
      </c>
      <c r="AC19" s="16">
        <f t="shared" si="31"/>
        <v>0</v>
      </c>
      <c r="AD19" s="16">
        <f t="shared" si="32"/>
        <v>0</v>
      </c>
      <c r="AE19" s="16">
        <f t="shared" si="33"/>
        <v>0</v>
      </c>
      <c r="AF19" s="16">
        <f t="shared" si="34"/>
        <v>0</v>
      </c>
      <c r="AG19" s="16" t="str">
        <f t="shared" si="35"/>
        <v>..</v>
      </c>
      <c r="AH19" s="16">
        <f t="shared" si="36"/>
        <v>0</v>
      </c>
      <c r="AI19" s="16" t="str">
        <f t="shared" si="37"/>
        <v>..</v>
      </c>
      <c r="AJ19" s="16">
        <f t="shared" si="38"/>
        <v>0</v>
      </c>
      <c r="AK19" s="16" t="str">
        <f t="shared" si="39"/>
        <v>..</v>
      </c>
      <c r="AL19" s="1048"/>
      <c r="AM19" s="1048"/>
      <c r="AN19" s="1048"/>
      <c r="AO19" s="1048"/>
      <c r="AP19" s="1048"/>
      <c r="AQ19" s="1048"/>
      <c r="AR19" s="1048"/>
      <c r="AS19" s="1048"/>
      <c r="AT19" s="1048"/>
      <c r="AU19" s="48"/>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row>
    <row r="20" spans="1:78" s="84" customFormat="1" x14ac:dyDescent="0.25">
      <c r="A20" s="443" t="s">
        <v>118</v>
      </c>
      <c r="B20" s="414">
        <f t="shared" si="4"/>
        <v>5.3218949072607616E-2</v>
      </c>
      <c r="C20" s="16">
        <f t="shared" si="5"/>
        <v>3.8283634532887217E-2</v>
      </c>
      <c r="D20" s="16">
        <f t="shared" si="6"/>
        <v>3.8120932253861463E-2</v>
      </c>
      <c r="E20" s="16">
        <f t="shared" si="7"/>
        <v>3.804027567289061E-2</v>
      </c>
      <c r="F20" s="16">
        <f t="shared" si="8"/>
        <v>3.7774070529839873E-2</v>
      </c>
      <c r="G20" s="16">
        <f t="shared" si="9"/>
        <v>3.7908140815548275E-2</v>
      </c>
      <c r="H20" s="16">
        <f t="shared" si="10"/>
        <v>3.7610859090256486E-2</v>
      </c>
      <c r="I20" s="16">
        <f t="shared" si="11"/>
        <v>3.750579334946888E-2</v>
      </c>
      <c r="J20" s="415">
        <f t="shared" si="12"/>
        <v>3.7512493405485306E-2</v>
      </c>
      <c r="K20" s="414">
        <f t="shared" si="13"/>
        <v>0</v>
      </c>
      <c r="L20" s="16">
        <f t="shared" si="14"/>
        <v>9.3548420931183845E-2</v>
      </c>
      <c r="M20" s="16">
        <f t="shared" si="15"/>
        <v>9.3621004471273209E-2</v>
      </c>
      <c r="N20" s="16">
        <f t="shared" si="16"/>
        <v>9.3656641496550425E-2</v>
      </c>
      <c r="O20" s="16">
        <f t="shared" si="17"/>
        <v>9.3773934229319941E-2</v>
      </c>
      <c r="P20" s="16">
        <f t="shared" si="18"/>
        <v>9.3715302130473868E-2</v>
      </c>
      <c r="Q20" s="16">
        <f t="shared" si="19"/>
        <v>9.3845793462682583E-2</v>
      </c>
      <c r="R20" s="16">
        <f t="shared" si="20"/>
        <v>9.3892054099350669E-2</v>
      </c>
      <c r="S20" s="415">
        <f t="shared" si="21"/>
        <v>9.3890307343339932E-2</v>
      </c>
      <c r="T20" s="414">
        <f t="shared" si="22"/>
        <v>0.9467810509273924</v>
      </c>
      <c r="U20" s="16">
        <f t="shared" si="23"/>
        <v>0.86816794453592894</v>
      </c>
      <c r="V20" s="16">
        <f t="shared" si="24"/>
        <v>0.86825806327486532</v>
      </c>
      <c r="W20" s="16">
        <f t="shared" si="25"/>
        <v>0.8683030828305589</v>
      </c>
      <c r="X20" s="16">
        <f t="shared" si="26"/>
        <v>0.86845199524084016</v>
      </c>
      <c r="Y20" s="16">
        <f t="shared" si="27"/>
        <v>0.86837655705397787</v>
      </c>
      <c r="Z20" s="16">
        <f t="shared" si="28"/>
        <v>0.86854334744706096</v>
      </c>
      <c r="AA20" s="16">
        <f t="shared" si="29"/>
        <v>0.86860215255118045</v>
      </c>
      <c r="AB20" s="567">
        <f t="shared" si="30"/>
        <v>0.86859719925117485</v>
      </c>
      <c r="AC20" s="16">
        <f t="shared" si="31"/>
        <v>0</v>
      </c>
      <c r="AD20" s="16">
        <f t="shared" si="32"/>
        <v>0</v>
      </c>
      <c r="AE20" s="16">
        <f t="shared" si="33"/>
        <v>0</v>
      </c>
      <c r="AF20" s="16">
        <f t="shared" si="34"/>
        <v>0</v>
      </c>
      <c r="AG20" s="16">
        <f t="shared" si="35"/>
        <v>0</v>
      </c>
      <c r="AH20" s="16">
        <f t="shared" si="36"/>
        <v>0</v>
      </c>
      <c r="AI20" s="16">
        <f t="shared" si="37"/>
        <v>0</v>
      </c>
      <c r="AJ20" s="16">
        <f t="shared" si="38"/>
        <v>0</v>
      </c>
      <c r="AK20" s="16">
        <f t="shared" si="39"/>
        <v>0</v>
      </c>
      <c r="AL20" s="1048"/>
      <c r="AM20" s="1048"/>
      <c r="AN20" s="1048"/>
      <c r="AO20" s="1048"/>
      <c r="AP20" s="1048"/>
      <c r="AQ20" s="1048"/>
      <c r="AR20" s="1048"/>
      <c r="AS20" s="1048"/>
      <c r="AT20" s="1048"/>
      <c r="AU20" s="48"/>
      <c r="AZ20" s="31"/>
      <c r="BA20" s="31"/>
      <c r="BB20" s="31"/>
      <c r="BC20" s="31"/>
      <c r="BD20" s="31"/>
      <c r="BE20" s="31"/>
      <c r="BF20" s="31"/>
      <c r="BG20" s="31"/>
      <c r="BH20" s="31"/>
      <c r="BI20" s="31"/>
      <c r="BJ20" s="31"/>
      <c r="BK20" s="31"/>
      <c r="BL20" s="31"/>
      <c r="BM20" s="31"/>
      <c r="BN20" s="31"/>
      <c r="BO20" s="31"/>
      <c r="BP20" s="31"/>
      <c r="BQ20" s="31"/>
      <c r="BR20" s="31"/>
      <c r="BS20" s="31"/>
      <c r="BT20" s="31"/>
      <c r="BU20" s="31"/>
      <c r="BV20" s="31"/>
      <c r="BW20" s="31"/>
      <c r="BX20" s="31"/>
      <c r="BY20" s="31"/>
      <c r="BZ20" s="31"/>
    </row>
    <row r="21" spans="1:78" s="84" customFormat="1" x14ac:dyDescent="0.25">
      <c r="A21" s="443" t="s">
        <v>119</v>
      </c>
      <c r="B21" s="414">
        <f t="shared" si="4"/>
        <v>9.843920885313362E-2</v>
      </c>
      <c r="C21" s="16">
        <f t="shared" si="5"/>
        <v>0.10630587542768846</v>
      </c>
      <c r="D21" s="16">
        <f t="shared" si="6"/>
        <v>9.7530514269517629E-2</v>
      </c>
      <c r="E21" s="16">
        <f t="shared" si="7"/>
        <v>8.1312348752589705E-2</v>
      </c>
      <c r="F21" s="16">
        <f t="shared" si="8"/>
        <v>9.6301102071826739E-2</v>
      </c>
      <c r="G21" s="16">
        <f t="shared" si="9"/>
        <v>0.10134214329960768</v>
      </c>
      <c r="H21" s="16">
        <f t="shared" si="10"/>
        <v>9.3844728657756449E-2</v>
      </c>
      <c r="I21" s="16">
        <f t="shared" si="11"/>
        <v>0.10709687860931488</v>
      </c>
      <c r="J21" s="415" t="str">
        <f t="shared" si="12"/>
        <v xml:space="preserve"> </v>
      </c>
      <c r="K21" s="414">
        <f t="shared" si="13"/>
        <v>0.48476282277049698</v>
      </c>
      <c r="L21" s="16">
        <f t="shared" si="14"/>
        <v>0.51063242706302203</v>
      </c>
      <c r="M21" s="16">
        <f t="shared" si="15"/>
        <v>0.532312352743184</v>
      </c>
      <c r="N21" s="16">
        <f t="shared" si="16"/>
        <v>0.53148557600236768</v>
      </c>
      <c r="O21" s="16">
        <f t="shared" si="17"/>
        <v>0.52216521687168671</v>
      </c>
      <c r="P21" s="16">
        <f t="shared" si="18"/>
        <v>0.50451373115837284</v>
      </c>
      <c r="Q21" s="16">
        <f t="shared" si="19"/>
        <v>0.49206401442828174</v>
      </c>
      <c r="R21" s="16">
        <f t="shared" si="20"/>
        <v>0.45751215672426854</v>
      </c>
      <c r="S21" s="415" t="str">
        <f t="shared" si="21"/>
        <v>..</v>
      </c>
      <c r="T21" s="414">
        <f t="shared" si="22"/>
        <v>0.41679796837636934</v>
      </c>
      <c r="U21" s="16">
        <f t="shared" si="23"/>
        <v>0.38306169750928959</v>
      </c>
      <c r="V21" s="16">
        <f t="shared" si="24"/>
        <v>0.3701571329872983</v>
      </c>
      <c r="W21" s="16">
        <f t="shared" si="25"/>
        <v>0.38720207524504252</v>
      </c>
      <c r="X21" s="16">
        <f t="shared" si="26"/>
        <v>0.38153368105648661</v>
      </c>
      <c r="Y21" s="16">
        <f t="shared" si="27"/>
        <v>0.39414412554201944</v>
      </c>
      <c r="Z21" s="16">
        <f t="shared" si="28"/>
        <v>0.41409125691396181</v>
      </c>
      <c r="AA21" s="16">
        <f t="shared" si="29"/>
        <v>0.43539096466641658</v>
      </c>
      <c r="AB21" s="567" t="str">
        <f t="shared" si="30"/>
        <v>..</v>
      </c>
      <c r="AC21" s="16">
        <f t="shared" si="31"/>
        <v>0</v>
      </c>
      <c r="AD21" s="16">
        <f t="shared" si="32"/>
        <v>0</v>
      </c>
      <c r="AE21" s="16">
        <f t="shared" si="33"/>
        <v>0</v>
      </c>
      <c r="AF21" s="16">
        <f t="shared" si="34"/>
        <v>0</v>
      </c>
      <c r="AG21" s="16">
        <f t="shared" si="35"/>
        <v>0</v>
      </c>
      <c r="AH21" s="16">
        <f t="shared" si="36"/>
        <v>0</v>
      </c>
      <c r="AI21" s="16">
        <f t="shared" si="37"/>
        <v>0</v>
      </c>
      <c r="AJ21" s="16">
        <f t="shared" si="38"/>
        <v>0</v>
      </c>
      <c r="AK21" s="16" t="str">
        <f t="shared" si="39"/>
        <v>..</v>
      </c>
      <c r="AL21" s="1048"/>
      <c r="AM21" s="1048"/>
      <c r="AN21" s="1048"/>
      <c r="AO21" s="1048"/>
      <c r="AP21" s="1048"/>
      <c r="AQ21" s="1048"/>
      <c r="AR21" s="1048"/>
      <c r="AS21" s="1048"/>
      <c r="AT21" s="1048"/>
      <c r="AU21" s="48"/>
      <c r="AZ21" s="31"/>
      <c r="BA21" s="31"/>
      <c r="BB21" s="31"/>
      <c r="BC21" s="31"/>
      <c r="BD21" s="31"/>
      <c r="BE21" s="31"/>
      <c r="BF21" s="31"/>
      <c r="BG21" s="31"/>
      <c r="BH21" s="31"/>
      <c r="BI21" s="31"/>
      <c r="BJ21" s="31"/>
      <c r="BK21" s="31"/>
      <c r="BL21" s="31"/>
      <c r="BM21" s="31"/>
      <c r="BN21" s="31"/>
      <c r="BO21" s="31"/>
      <c r="BP21" s="31"/>
      <c r="BQ21" s="31"/>
      <c r="BR21" s="31"/>
      <c r="BS21" s="31"/>
      <c r="BT21" s="31"/>
      <c r="BU21" s="31"/>
      <c r="BV21" s="31"/>
      <c r="BW21" s="31"/>
      <c r="BX21" s="31"/>
      <c r="BY21" s="31"/>
      <c r="BZ21" s="31"/>
    </row>
    <row r="22" spans="1:78" s="84" customFormat="1" x14ac:dyDescent="0.25">
      <c r="A22" s="443" t="s">
        <v>120</v>
      </c>
      <c r="B22" s="414">
        <f t="shared" si="4"/>
        <v>6.6131097949424886E-2</v>
      </c>
      <c r="C22" s="16">
        <f t="shared" si="5"/>
        <v>6.943134082300792E-2</v>
      </c>
      <c r="D22" s="16">
        <f t="shared" si="6"/>
        <v>7.1492423030619714E-2</v>
      </c>
      <c r="E22" s="16">
        <f t="shared" si="7"/>
        <v>6.8558873521687574E-2</v>
      </c>
      <c r="F22" s="16">
        <f t="shared" si="8"/>
        <v>6.905372639415655E-2</v>
      </c>
      <c r="G22" s="16">
        <f t="shared" si="9"/>
        <v>7.1236254486265235E-2</v>
      </c>
      <c r="H22" s="16">
        <f t="shared" si="10"/>
        <v>6.9744516505474807E-2</v>
      </c>
      <c r="I22" s="16">
        <f t="shared" si="11"/>
        <v>6.940316400094812E-2</v>
      </c>
      <c r="J22" s="415">
        <f t="shared" si="12"/>
        <v>7.7041686943733492E-2</v>
      </c>
      <c r="K22" s="414">
        <f t="shared" si="13"/>
        <v>0.20237698404366844</v>
      </c>
      <c r="L22" s="16">
        <f t="shared" si="14"/>
        <v>0.20823454040258083</v>
      </c>
      <c r="M22" s="16">
        <f t="shared" si="15"/>
        <v>0.19592138409438006</v>
      </c>
      <c r="N22" s="16">
        <f t="shared" si="16"/>
        <v>0.19289931751369341</v>
      </c>
      <c r="O22" s="16">
        <f t="shared" si="17"/>
        <v>0.19107898283210653</v>
      </c>
      <c r="P22" s="16">
        <f t="shared" si="18"/>
        <v>0.18866657910143347</v>
      </c>
      <c r="Q22" s="16">
        <f t="shared" si="19"/>
        <v>0.17745281173084626</v>
      </c>
      <c r="R22" s="16">
        <f t="shared" si="20"/>
        <v>0.17564334444052387</v>
      </c>
      <c r="S22" s="415">
        <f t="shared" si="21"/>
        <v>0.16957882856540937</v>
      </c>
      <c r="T22" s="414">
        <f t="shared" si="22"/>
        <v>0.72714727689134684</v>
      </c>
      <c r="U22" s="16">
        <f t="shared" si="23"/>
        <v>0.71833770828834387</v>
      </c>
      <c r="V22" s="16">
        <f t="shared" si="24"/>
        <v>0.72888855644701278</v>
      </c>
      <c r="W22" s="16">
        <f t="shared" si="25"/>
        <v>0.73575482192107755</v>
      </c>
      <c r="X22" s="16">
        <f t="shared" si="26"/>
        <v>0.7356862069825294</v>
      </c>
      <c r="Y22" s="16">
        <f t="shared" si="27"/>
        <v>0.73615789328897729</v>
      </c>
      <c r="Z22" s="16">
        <f t="shared" si="28"/>
        <v>0.74945095592134059</v>
      </c>
      <c r="AA22" s="16">
        <f t="shared" si="29"/>
        <v>0.7506949089205347</v>
      </c>
      <c r="AB22" s="567">
        <f t="shared" si="30"/>
        <v>0.74964781548195103</v>
      </c>
      <c r="AC22" s="16">
        <f t="shared" si="31"/>
        <v>4.3446411155598028E-3</v>
      </c>
      <c r="AD22" s="16">
        <f t="shared" si="32"/>
        <v>3.9964104860673475E-3</v>
      </c>
      <c r="AE22" s="16">
        <f t="shared" si="33"/>
        <v>3.6976364279874478E-3</v>
      </c>
      <c r="AF22" s="16">
        <f t="shared" si="34"/>
        <v>2.7869870435414936E-3</v>
      </c>
      <c r="AG22" s="16">
        <f t="shared" si="35"/>
        <v>4.1810837912075721E-3</v>
      </c>
      <c r="AH22" s="16">
        <f t="shared" si="36"/>
        <v>3.9392731233240073E-3</v>
      </c>
      <c r="AI22" s="16">
        <f t="shared" si="37"/>
        <v>3.3517158423383895E-3</v>
      </c>
      <c r="AJ22" s="16">
        <f t="shared" si="38"/>
        <v>4.2585826379933165E-3</v>
      </c>
      <c r="AK22" s="16">
        <f t="shared" si="39"/>
        <v>3.7316690089061674E-3</v>
      </c>
      <c r="AL22" s="1048"/>
      <c r="AM22" s="1048"/>
      <c r="AN22" s="1048"/>
      <c r="AO22" s="1048"/>
      <c r="AP22" s="1048"/>
      <c r="AQ22" s="1048"/>
      <c r="AR22" s="1048"/>
      <c r="AS22" s="1048"/>
      <c r="AT22" s="1048"/>
      <c r="AU22" s="48"/>
      <c r="AZ22" s="31"/>
      <c r="BA22" s="31"/>
      <c r="BB22" s="31"/>
      <c r="BC22" s="31"/>
      <c r="BD22" s="31"/>
      <c r="BE22" s="31"/>
      <c r="BF22" s="31"/>
      <c r="BG22" s="31"/>
      <c r="BH22" s="31"/>
      <c r="BI22" s="31"/>
      <c r="BJ22" s="31"/>
      <c r="BK22" s="31"/>
      <c r="BL22" s="31"/>
      <c r="BM22" s="31"/>
      <c r="BN22" s="31"/>
      <c r="BO22" s="31"/>
      <c r="BP22" s="31"/>
      <c r="BQ22" s="31"/>
      <c r="BR22" s="31"/>
      <c r="BS22" s="31"/>
      <c r="BT22" s="31"/>
      <c r="BU22" s="31"/>
      <c r="BV22" s="31"/>
      <c r="BW22" s="31"/>
      <c r="BX22" s="31"/>
      <c r="BY22" s="31"/>
      <c r="BZ22" s="31"/>
    </row>
    <row r="23" spans="1:78" s="84" customFormat="1" x14ac:dyDescent="0.25">
      <c r="A23" s="443" t="s">
        <v>12</v>
      </c>
      <c r="B23" s="414">
        <f t="shared" si="4"/>
        <v>0.11771879865962312</v>
      </c>
      <c r="C23" s="16">
        <f t="shared" si="5"/>
        <v>0.13738795750523539</v>
      </c>
      <c r="D23" s="16">
        <f t="shared" si="6"/>
        <v>0.13774353713847276</v>
      </c>
      <c r="E23" s="16">
        <f t="shared" si="7"/>
        <v>0.13308867242959463</v>
      </c>
      <c r="F23" s="16">
        <f t="shared" si="8"/>
        <v>0.13110215415669174</v>
      </c>
      <c r="G23" s="16">
        <f t="shared" si="9"/>
        <v>0.13054600420434201</v>
      </c>
      <c r="H23" s="16">
        <f t="shared" si="10"/>
        <v>0.13091818872958433</v>
      </c>
      <c r="I23" s="16">
        <f t="shared" si="11"/>
        <v>0.12431706586237296</v>
      </c>
      <c r="J23" s="415">
        <f t="shared" si="12"/>
        <v>0.11865306485864328</v>
      </c>
      <c r="K23" s="414">
        <f t="shared" si="13"/>
        <v>0.16059399809728239</v>
      </c>
      <c r="L23" s="16">
        <f t="shared" si="14"/>
        <v>0.17219861664666464</v>
      </c>
      <c r="M23" s="16">
        <f t="shared" si="15"/>
        <v>0.16995326019480234</v>
      </c>
      <c r="N23" s="16">
        <f t="shared" si="16"/>
        <v>0.17659752907991652</v>
      </c>
      <c r="O23" s="16">
        <f t="shared" si="17"/>
        <v>0.1714109871359705</v>
      </c>
      <c r="P23" s="16">
        <f t="shared" si="18"/>
        <v>0.17108533342728419</v>
      </c>
      <c r="Q23" s="16">
        <f t="shared" si="19"/>
        <v>0.17024975065838066</v>
      </c>
      <c r="R23" s="16">
        <f t="shared" si="20"/>
        <v>0.19418381436142601</v>
      </c>
      <c r="S23" s="415">
        <f t="shared" si="21"/>
        <v>0.20744283377572278</v>
      </c>
      <c r="T23" s="414">
        <f t="shared" si="22"/>
        <v>0.72168720324309454</v>
      </c>
      <c r="U23" s="16">
        <f t="shared" si="23"/>
        <v>0.69041342584809995</v>
      </c>
      <c r="V23" s="16">
        <f t="shared" si="24"/>
        <v>0.69230320266672485</v>
      </c>
      <c r="W23" s="16">
        <f t="shared" si="25"/>
        <v>0.69031379849048879</v>
      </c>
      <c r="X23" s="16">
        <f t="shared" si="26"/>
        <v>0.69748685870733784</v>
      </c>
      <c r="Y23" s="16">
        <f t="shared" si="27"/>
        <v>0.6983686623683738</v>
      </c>
      <c r="Z23" s="16">
        <f t="shared" si="28"/>
        <v>0.69883206061203507</v>
      </c>
      <c r="AA23" s="16">
        <f t="shared" si="29"/>
        <v>0.68149911977620103</v>
      </c>
      <c r="AB23" s="567">
        <f t="shared" si="30"/>
        <v>0.67390410136563395</v>
      </c>
      <c r="AC23" s="16">
        <f t="shared" si="31"/>
        <v>0</v>
      </c>
      <c r="AD23" s="16">
        <f t="shared" si="32"/>
        <v>0</v>
      </c>
      <c r="AE23" s="16">
        <f t="shared" si="33"/>
        <v>0</v>
      </c>
      <c r="AF23" s="16">
        <f t="shared" si="34"/>
        <v>0</v>
      </c>
      <c r="AG23" s="16">
        <f t="shared" si="35"/>
        <v>0</v>
      </c>
      <c r="AH23" s="16">
        <f t="shared" si="36"/>
        <v>0</v>
      </c>
      <c r="AI23" s="16">
        <f t="shared" si="37"/>
        <v>0</v>
      </c>
      <c r="AJ23" s="16">
        <f t="shared" si="38"/>
        <v>0</v>
      </c>
      <c r="AK23" s="16">
        <f t="shared" si="39"/>
        <v>0</v>
      </c>
      <c r="AL23" s="1048"/>
      <c r="AM23" s="1048"/>
      <c r="AN23" s="1048"/>
      <c r="AO23" s="1048"/>
      <c r="AP23" s="1048"/>
      <c r="AQ23" s="1048"/>
      <c r="AR23" s="1048"/>
      <c r="AS23" s="1048"/>
      <c r="AT23" s="1048"/>
      <c r="AU23" s="48"/>
      <c r="AZ23" s="31"/>
      <c r="BA23" s="31"/>
      <c r="BB23" s="31"/>
      <c r="BC23" s="31"/>
      <c r="BD23" s="31"/>
      <c r="BE23" s="31"/>
      <c r="BF23" s="31"/>
      <c r="BG23" s="31"/>
      <c r="BH23" s="31"/>
      <c r="BI23" s="31"/>
      <c r="BJ23" s="31"/>
      <c r="BK23" s="31"/>
      <c r="BL23" s="31"/>
      <c r="BM23" s="31"/>
      <c r="BN23" s="31"/>
      <c r="BO23" s="31"/>
      <c r="BP23" s="31"/>
      <c r="BQ23" s="31"/>
      <c r="BR23" s="31"/>
      <c r="BS23" s="31"/>
      <c r="BT23" s="31"/>
      <c r="BU23" s="31"/>
      <c r="BV23" s="31"/>
      <c r="BW23" s="31"/>
      <c r="BX23" s="31"/>
      <c r="BY23" s="31"/>
      <c r="BZ23" s="31"/>
    </row>
    <row r="24" spans="1:78" s="84" customFormat="1" x14ac:dyDescent="0.25">
      <c r="A24" s="443" t="s">
        <v>193</v>
      </c>
      <c r="B24" s="414">
        <f t="shared" si="4"/>
        <v>1.6059836296923511E-2</v>
      </c>
      <c r="C24" s="16">
        <f t="shared" si="5"/>
        <v>3.6688374492230315E-2</v>
      </c>
      <c r="D24" s="16">
        <f t="shared" si="6"/>
        <v>6.3153481949102391E-2</v>
      </c>
      <c r="E24" s="16">
        <f t="shared" si="7"/>
        <v>3.2619490209060117E-2</v>
      </c>
      <c r="F24" s="16">
        <f t="shared" si="8"/>
        <v>0.13414634146341467</v>
      </c>
      <c r="G24" s="16">
        <f t="shared" si="9"/>
        <v>8.8832487309644673E-2</v>
      </c>
      <c r="H24" s="16">
        <f t="shared" si="10"/>
        <v>7.0934256055363312E-2</v>
      </c>
      <c r="I24" s="16">
        <f t="shared" si="11"/>
        <v>0.17819148936170215</v>
      </c>
      <c r="J24" s="415" t="str">
        <f t="shared" si="12"/>
        <v xml:space="preserve"> </v>
      </c>
      <c r="K24" s="414">
        <f t="shared" si="13"/>
        <v>0.18876658199266158</v>
      </c>
      <c r="L24" s="16">
        <f t="shared" si="14"/>
        <v>0.32110387516925659</v>
      </c>
      <c r="M24" s="16">
        <f t="shared" si="15"/>
        <v>0.15789603472085223</v>
      </c>
      <c r="N24" s="16">
        <f t="shared" si="16"/>
        <v>0.30796261872628655</v>
      </c>
      <c r="O24" s="16">
        <f t="shared" si="17"/>
        <v>0.27743902439024393</v>
      </c>
      <c r="P24" s="16">
        <f t="shared" si="18"/>
        <v>0.37817258883248733</v>
      </c>
      <c r="Q24" s="16">
        <f t="shared" si="19"/>
        <v>0.29584775086505188</v>
      </c>
      <c r="R24" s="16">
        <f t="shared" si="20"/>
        <v>0.30585106382978722</v>
      </c>
      <c r="S24" s="415" t="str">
        <f t="shared" si="21"/>
        <v>..</v>
      </c>
      <c r="T24" s="414">
        <f t="shared" si="22"/>
        <v>0.79517358171041486</v>
      </c>
      <c r="U24" s="16">
        <f t="shared" si="23"/>
        <v>0.64220775033851318</v>
      </c>
      <c r="V24" s="16">
        <f t="shared" si="24"/>
        <v>0.77895048333004535</v>
      </c>
      <c r="W24" s="16">
        <f t="shared" si="25"/>
        <v>0.65941789106465332</v>
      </c>
      <c r="X24" s="16">
        <f t="shared" si="26"/>
        <v>0.58841463414634143</v>
      </c>
      <c r="Y24" s="16">
        <f t="shared" si="27"/>
        <v>0.53299492385786806</v>
      </c>
      <c r="Z24" s="16">
        <f t="shared" si="28"/>
        <v>0.63321799307958471</v>
      </c>
      <c r="AA24" s="16">
        <f t="shared" si="29"/>
        <v>0.51595744680851063</v>
      </c>
      <c r="AB24" s="567" t="str">
        <f t="shared" si="30"/>
        <v>..</v>
      </c>
      <c r="AC24" s="16">
        <f t="shared" si="31"/>
        <v>0</v>
      </c>
      <c r="AD24" s="16">
        <f t="shared" si="32"/>
        <v>0</v>
      </c>
      <c r="AE24" s="16">
        <f t="shared" si="33"/>
        <v>0</v>
      </c>
      <c r="AF24" s="16">
        <f t="shared" si="34"/>
        <v>0</v>
      </c>
      <c r="AG24" s="16">
        <f t="shared" si="35"/>
        <v>0</v>
      </c>
      <c r="AH24" s="16">
        <f t="shared" si="36"/>
        <v>0</v>
      </c>
      <c r="AI24" s="16">
        <f t="shared" si="37"/>
        <v>0</v>
      </c>
      <c r="AJ24" s="16">
        <f t="shared" si="38"/>
        <v>0</v>
      </c>
      <c r="AK24" s="16" t="str">
        <f t="shared" si="39"/>
        <v>..</v>
      </c>
      <c r="AL24" s="1048"/>
      <c r="AM24" s="1048"/>
      <c r="AN24" s="1048"/>
      <c r="AO24" s="1048"/>
      <c r="AP24" s="1048"/>
      <c r="AQ24" s="1048"/>
      <c r="AR24" s="1048"/>
      <c r="AS24" s="1048"/>
      <c r="AT24" s="1048"/>
      <c r="AU24" s="48"/>
      <c r="AZ24" s="31"/>
      <c r="BA24" s="31"/>
      <c r="BB24" s="31"/>
      <c r="BC24" s="31"/>
      <c r="BD24" s="31"/>
      <c r="BE24" s="31"/>
      <c r="BF24" s="31"/>
      <c r="BG24" s="31"/>
      <c r="BH24" s="31"/>
      <c r="BI24" s="31"/>
      <c r="BJ24" s="31"/>
      <c r="BK24" s="31"/>
      <c r="BL24" s="31"/>
      <c r="BM24" s="31"/>
      <c r="BN24" s="31"/>
      <c r="BO24" s="31"/>
      <c r="BP24" s="31"/>
      <c r="BQ24" s="31"/>
      <c r="BR24" s="31"/>
      <c r="BS24" s="31"/>
      <c r="BT24" s="31"/>
      <c r="BU24" s="31"/>
      <c r="BV24" s="31"/>
      <c r="BW24" s="31"/>
      <c r="BX24" s="31"/>
      <c r="BY24" s="31"/>
      <c r="BZ24" s="31"/>
    </row>
    <row r="25" spans="1:78" s="84" customFormat="1" x14ac:dyDescent="0.25">
      <c r="A25" s="443" t="s">
        <v>22484</v>
      </c>
      <c r="B25" s="414" t="str">
        <f t="shared" si="4"/>
        <v xml:space="preserve"> </v>
      </c>
      <c r="C25" s="16">
        <f t="shared" si="5"/>
        <v>6.4372211599745058E-2</v>
      </c>
      <c r="D25" s="16" t="str">
        <f t="shared" si="6"/>
        <v xml:space="preserve"> </v>
      </c>
      <c r="E25" s="16">
        <f t="shared" si="7"/>
        <v>7.7606919750120129E-2</v>
      </c>
      <c r="F25" s="16" t="str">
        <f t="shared" si="8"/>
        <v xml:space="preserve"> </v>
      </c>
      <c r="G25" s="16">
        <f t="shared" si="9"/>
        <v>0.11953444479396037</v>
      </c>
      <c r="H25" s="16" t="str">
        <f t="shared" si="10"/>
        <v xml:space="preserve"> </v>
      </c>
      <c r="I25" s="16">
        <f t="shared" si="11"/>
        <v>0.11513734658094682</v>
      </c>
      <c r="J25" s="415" t="str">
        <f t="shared" si="12"/>
        <v xml:space="preserve"> </v>
      </c>
      <c r="K25" s="414" t="str">
        <f t="shared" si="13"/>
        <v>..</v>
      </c>
      <c r="L25" s="16">
        <f t="shared" si="14"/>
        <v>0.68769917144678139</v>
      </c>
      <c r="M25" s="16" t="str">
        <f t="shared" si="15"/>
        <v>..</v>
      </c>
      <c r="N25" s="16">
        <f t="shared" si="16"/>
        <v>0.55646323882748683</v>
      </c>
      <c r="O25" s="16" t="str">
        <f t="shared" si="17"/>
        <v>..</v>
      </c>
      <c r="P25" s="16">
        <f t="shared" si="18"/>
        <v>0.48568732305756535</v>
      </c>
      <c r="Q25" s="16" t="str">
        <f t="shared" si="19"/>
        <v>..</v>
      </c>
      <c r="R25" s="16">
        <f t="shared" si="20"/>
        <v>0.59029807130333145</v>
      </c>
      <c r="S25" s="415" t="str">
        <f t="shared" si="21"/>
        <v>..</v>
      </c>
      <c r="T25" s="414" t="str">
        <f t="shared" si="22"/>
        <v>..</v>
      </c>
      <c r="U25" s="16">
        <f t="shared" si="23"/>
        <v>0.24792861695347357</v>
      </c>
      <c r="V25" s="16" t="str">
        <f t="shared" si="24"/>
        <v>..</v>
      </c>
      <c r="W25" s="16">
        <f t="shared" si="25"/>
        <v>0.36592984142239304</v>
      </c>
      <c r="X25" s="16" t="str">
        <f t="shared" si="26"/>
        <v>..</v>
      </c>
      <c r="Y25" s="16">
        <f t="shared" si="27"/>
        <v>0.39477823214847441</v>
      </c>
      <c r="Z25" s="16" t="str">
        <f t="shared" si="28"/>
        <v>..</v>
      </c>
      <c r="AA25" s="16">
        <f t="shared" si="29"/>
        <v>0.29456458211572178</v>
      </c>
      <c r="AB25" s="567" t="str">
        <f t="shared" si="30"/>
        <v>..</v>
      </c>
      <c r="AC25" s="16" t="str">
        <f t="shared" si="31"/>
        <v>..</v>
      </c>
      <c r="AD25" s="16">
        <f t="shared" si="32"/>
        <v>0</v>
      </c>
      <c r="AE25" s="16" t="str">
        <f t="shared" si="33"/>
        <v>..</v>
      </c>
      <c r="AF25" s="16">
        <f t="shared" si="34"/>
        <v>0</v>
      </c>
      <c r="AG25" s="16" t="str">
        <f t="shared" si="35"/>
        <v>..</v>
      </c>
      <c r="AH25" s="16">
        <f t="shared" si="36"/>
        <v>0</v>
      </c>
      <c r="AI25" s="16" t="str">
        <f t="shared" si="37"/>
        <v>..</v>
      </c>
      <c r="AJ25" s="16">
        <f t="shared" si="38"/>
        <v>0</v>
      </c>
      <c r="AK25" s="16" t="str">
        <f t="shared" si="39"/>
        <v>..</v>
      </c>
      <c r="AL25" s="1048"/>
      <c r="AM25" s="1048"/>
      <c r="AN25" s="1048"/>
      <c r="AO25" s="1048"/>
      <c r="AP25" s="1048"/>
      <c r="AQ25" s="1048"/>
      <c r="AR25" s="1048"/>
      <c r="AS25" s="1048"/>
      <c r="AT25" s="1048"/>
      <c r="AU25" s="48"/>
      <c r="AZ25" s="31"/>
      <c r="BA25" s="31"/>
      <c r="BB25" s="31"/>
      <c r="BC25" s="31"/>
      <c r="BD25" s="31"/>
      <c r="BE25" s="31"/>
      <c r="BF25" s="31"/>
      <c r="BG25" s="31"/>
      <c r="BH25" s="31"/>
      <c r="BI25" s="31"/>
      <c r="BJ25" s="31"/>
      <c r="BK25" s="31"/>
      <c r="BL25" s="31"/>
      <c r="BM25" s="31"/>
      <c r="BN25" s="31"/>
      <c r="BO25" s="31"/>
      <c r="BP25" s="31"/>
      <c r="BQ25" s="31"/>
      <c r="BR25" s="31"/>
      <c r="BS25" s="31"/>
      <c r="BT25" s="31"/>
      <c r="BU25" s="31"/>
      <c r="BV25" s="31"/>
      <c r="BW25" s="31"/>
      <c r="BX25" s="31"/>
      <c r="BY25" s="31"/>
      <c r="BZ25" s="31"/>
    </row>
    <row r="26" spans="1:78" s="84" customFormat="1" x14ac:dyDescent="0.25">
      <c r="A26" s="443" t="s">
        <v>158</v>
      </c>
      <c r="B26" s="414">
        <f t="shared" si="4"/>
        <v>5.9629052528805238E-2</v>
      </c>
      <c r="C26" s="16">
        <f t="shared" si="5"/>
        <v>9.873657621478743E-2</v>
      </c>
      <c r="D26" s="16">
        <f t="shared" si="6"/>
        <v>4.5492163785790143E-2</v>
      </c>
      <c r="E26" s="16">
        <f t="shared" si="7"/>
        <v>7.1175863443477663E-2</v>
      </c>
      <c r="F26" s="16">
        <f t="shared" si="8"/>
        <v>6.5019907283537751E-2</v>
      </c>
      <c r="G26" s="16">
        <f t="shared" si="9"/>
        <v>6.9150416696965047E-2</v>
      </c>
      <c r="H26" s="16">
        <f t="shared" si="10"/>
        <v>7.1073216327665639E-2</v>
      </c>
      <c r="I26" s="16">
        <f t="shared" si="11"/>
        <v>7.369219364320409E-2</v>
      </c>
      <c r="J26" s="415">
        <f t="shared" si="12"/>
        <v>7.6985126394756714E-2</v>
      </c>
      <c r="K26" s="414">
        <f t="shared" si="13"/>
        <v>0.17443971554585375</v>
      </c>
      <c r="L26" s="16">
        <f t="shared" si="14"/>
        <v>0.19644215649295302</v>
      </c>
      <c r="M26" s="16">
        <f t="shared" si="15"/>
        <v>0.30847441358946454</v>
      </c>
      <c r="N26" s="16">
        <f t="shared" si="16"/>
        <v>0.31770932728814294</v>
      </c>
      <c r="O26" s="16">
        <f t="shared" si="17"/>
        <v>0.13473183700344149</v>
      </c>
      <c r="P26" s="16">
        <f t="shared" si="18"/>
        <v>0.16283461208801248</v>
      </c>
      <c r="Q26" s="16">
        <f t="shared" si="19"/>
        <v>0.16398679085178525</v>
      </c>
      <c r="R26" s="16">
        <f t="shared" si="20"/>
        <v>0.16555613280301559</v>
      </c>
      <c r="S26" s="415">
        <f t="shared" si="21"/>
        <v>0.16752933054402844</v>
      </c>
      <c r="T26" s="414">
        <f t="shared" si="22"/>
        <v>0.76593123192534107</v>
      </c>
      <c r="U26" s="16">
        <f t="shared" si="23"/>
        <v>0.70482126729225958</v>
      </c>
      <c r="V26" s="16">
        <f t="shared" si="24"/>
        <v>0.64603342262474539</v>
      </c>
      <c r="W26" s="16">
        <f t="shared" si="25"/>
        <v>0.61111480926837936</v>
      </c>
      <c r="X26" s="16">
        <f t="shared" si="26"/>
        <v>0.80024825571302072</v>
      </c>
      <c r="Y26" s="16">
        <f t="shared" si="27"/>
        <v>0.76801497121502249</v>
      </c>
      <c r="Z26" s="16">
        <f t="shared" si="28"/>
        <v>0.76493999282054914</v>
      </c>
      <c r="AA26" s="16">
        <f t="shared" si="29"/>
        <v>0.76075167355378037</v>
      </c>
      <c r="AB26" s="567">
        <f t="shared" si="30"/>
        <v>0.75548554306121485</v>
      </c>
      <c r="AC26" s="16">
        <f t="shared" si="31"/>
        <v>0</v>
      </c>
      <c r="AD26" s="16">
        <f t="shared" si="32"/>
        <v>0</v>
      </c>
      <c r="AE26" s="16">
        <f t="shared" si="33"/>
        <v>0</v>
      </c>
      <c r="AF26" s="16">
        <f t="shared" si="34"/>
        <v>0</v>
      </c>
      <c r="AG26" s="16">
        <f t="shared" si="35"/>
        <v>0</v>
      </c>
      <c r="AH26" s="16">
        <f t="shared" si="36"/>
        <v>0</v>
      </c>
      <c r="AI26" s="16">
        <f t="shared" si="37"/>
        <v>0</v>
      </c>
      <c r="AJ26" s="16">
        <f t="shared" si="38"/>
        <v>0</v>
      </c>
      <c r="AK26" s="16">
        <f t="shared" si="39"/>
        <v>0</v>
      </c>
      <c r="AL26" s="1048"/>
      <c r="AM26" s="1048"/>
      <c r="AN26" s="1048"/>
      <c r="AO26" s="1048"/>
      <c r="AP26" s="1048"/>
      <c r="AQ26" s="1048"/>
      <c r="AR26" s="1048"/>
      <c r="AS26" s="1048"/>
      <c r="AT26" s="1048"/>
      <c r="AU26" s="48"/>
      <c r="AZ26" s="31"/>
      <c r="BA26" s="31"/>
      <c r="BB26" s="31"/>
      <c r="BC26" s="31"/>
      <c r="BD26" s="31"/>
      <c r="BE26" s="31"/>
      <c r="BF26" s="31"/>
      <c r="BG26" s="31"/>
      <c r="BH26" s="31"/>
      <c r="BI26" s="31"/>
      <c r="BJ26" s="31"/>
      <c r="BK26" s="31"/>
      <c r="BL26" s="31"/>
      <c r="BM26" s="31"/>
      <c r="BN26" s="31"/>
      <c r="BO26" s="31"/>
      <c r="BP26" s="31"/>
      <c r="BQ26" s="31"/>
      <c r="BR26" s="31"/>
      <c r="BS26" s="31"/>
      <c r="BT26" s="31"/>
      <c r="BU26" s="31"/>
      <c r="BV26" s="31"/>
      <c r="BW26" s="31"/>
      <c r="BX26" s="31"/>
      <c r="BY26" s="31"/>
      <c r="BZ26" s="31"/>
    </row>
    <row r="27" spans="1:78" s="84" customFormat="1" x14ac:dyDescent="0.25">
      <c r="A27" s="443" t="s">
        <v>22366</v>
      </c>
      <c r="B27" s="414" t="str">
        <f t="shared" si="4"/>
        <v xml:space="preserve"> </v>
      </c>
      <c r="C27" s="16" t="str">
        <f t="shared" si="5"/>
        <v xml:space="preserve"> </v>
      </c>
      <c r="D27" s="16" t="str">
        <f t="shared" si="6"/>
        <v xml:space="preserve"> </v>
      </c>
      <c r="E27" s="16">
        <f t="shared" si="7"/>
        <v>0.11570258799162869</v>
      </c>
      <c r="F27" s="16">
        <f t="shared" si="8"/>
        <v>0.11073606361006566</v>
      </c>
      <c r="G27" s="16">
        <f t="shared" si="9"/>
        <v>0.11759612661867178</v>
      </c>
      <c r="H27" s="16">
        <f t="shared" si="10"/>
        <v>0.10507188812694013</v>
      </c>
      <c r="I27" s="16">
        <f t="shared" si="11"/>
        <v>9.9497027188540671E-2</v>
      </c>
      <c r="J27" s="415" t="str">
        <f t="shared" si="12"/>
        <v xml:space="preserve"> </v>
      </c>
      <c r="K27" s="414" t="str">
        <f t="shared" si="13"/>
        <v>..</v>
      </c>
      <c r="L27" s="16" t="str">
        <f t="shared" si="14"/>
        <v>..</v>
      </c>
      <c r="M27" s="16" t="str">
        <f t="shared" si="15"/>
        <v>..</v>
      </c>
      <c r="N27" s="16">
        <f t="shared" si="16"/>
        <v>0.37336937630404382</v>
      </c>
      <c r="O27" s="16">
        <f t="shared" si="17"/>
        <v>0.40584464669065407</v>
      </c>
      <c r="P27" s="16">
        <f t="shared" si="18"/>
        <v>0.44863937346639071</v>
      </c>
      <c r="Q27" s="16">
        <f t="shared" si="19"/>
        <v>0.45339853432300725</v>
      </c>
      <c r="R27" s="16">
        <f t="shared" si="20"/>
        <v>0.42010284778868912</v>
      </c>
      <c r="S27" s="415" t="str">
        <f t="shared" si="21"/>
        <v>..</v>
      </c>
      <c r="T27" s="414" t="str">
        <f t="shared" si="22"/>
        <v>..</v>
      </c>
      <c r="U27" s="16" t="str">
        <f t="shared" si="23"/>
        <v>..</v>
      </c>
      <c r="V27" s="16" t="str">
        <f t="shared" si="24"/>
        <v>..</v>
      </c>
      <c r="W27" s="16">
        <f t="shared" si="25"/>
        <v>0.51092803570432743</v>
      </c>
      <c r="X27" s="16">
        <f t="shared" si="26"/>
        <v>0.48341928969928033</v>
      </c>
      <c r="Y27" s="16">
        <f t="shared" si="27"/>
        <v>0.43376449991493754</v>
      </c>
      <c r="Z27" s="16">
        <f t="shared" si="28"/>
        <v>0.44152957755005268</v>
      </c>
      <c r="AA27" s="16">
        <f t="shared" si="29"/>
        <v>0.48040012502277019</v>
      </c>
      <c r="AB27" s="567" t="str">
        <f t="shared" si="30"/>
        <v>..</v>
      </c>
      <c r="AC27" s="16" t="str">
        <f t="shared" si="31"/>
        <v>..</v>
      </c>
      <c r="AD27" s="16" t="str">
        <f t="shared" si="32"/>
        <v>..</v>
      </c>
      <c r="AE27" s="16" t="str">
        <f t="shared" si="33"/>
        <v>..</v>
      </c>
      <c r="AF27" s="16">
        <f t="shared" si="34"/>
        <v>0</v>
      </c>
      <c r="AG27" s="16">
        <f t="shared" si="35"/>
        <v>0</v>
      </c>
      <c r="AH27" s="16">
        <f t="shared" si="36"/>
        <v>0</v>
      </c>
      <c r="AI27" s="16">
        <f t="shared" si="37"/>
        <v>0</v>
      </c>
      <c r="AJ27" s="16">
        <f t="shared" si="38"/>
        <v>0</v>
      </c>
      <c r="AK27" s="16" t="str">
        <f t="shared" si="39"/>
        <v>..</v>
      </c>
      <c r="AL27" s="1048"/>
      <c r="AM27" s="1048"/>
      <c r="AN27" s="1048"/>
      <c r="AO27" s="1048"/>
      <c r="AP27" s="1048"/>
      <c r="AQ27" s="1048"/>
      <c r="AR27" s="1048"/>
      <c r="AS27" s="1048"/>
      <c r="AT27" s="1048"/>
      <c r="AU27" s="48"/>
      <c r="AZ27" s="31"/>
      <c r="BA27" s="31"/>
      <c r="BB27" s="31"/>
      <c r="BC27" s="31"/>
      <c r="BD27" s="31"/>
      <c r="BE27" s="31"/>
      <c r="BF27" s="31"/>
      <c r="BG27" s="31"/>
      <c r="BH27" s="31"/>
      <c r="BI27" s="31"/>
      <c r="BJ27" s="31"/>
      <c r="BK27" s="31"/>
      <c r="BL27" s="31"/>
      <c r="BM27" s="31"/>
      <c r="BN27" s="31"/>
      <c r="BO27" s="31"/>
      <c r="BP27" s="31"/>
      <c r="BQ27" s="31"/>
      <c r="BR27" s="31"/>
      <c r="BS27" s="31"/>
      <c r="BT27" s="31"/>
      <c r="BU27" s="31"/>
      <c r="BV27" s="31"/>
      <c r="BW27" s="31"/>
      <c r="BX27" s="31"/>
      <c r="BY27" s="31"/>
      <c r="BZ27" s="31"/>
    </row>
    <row r="28" spans="1:78" s="84" customFormat="1" x14ac:dyDescent="0.25">
      <c r="A28" s="443" t="s">
        <v>159</v>
      </c>
      <c r="B28" s="414" t="str">
        <f t="shared" si="4"/>
        <v xml:space="preserve"> </v>
      </c>
      <c r="C28" s="16">
        <f t="shared" si="5"/>
        <v>5.8997050147492625E-2</v>
      </c>
      <c r="D28" s="16" t="str">
        <f t="shared" si="6"/>
        <v xml:space="preserve"> </v>
      </c>
      <c r="E28" s="16">
        <f t="shared" si="7"/>
        <v>5.9513830678960607E-2</v>
      </c>
      <c r="F28" s="16" t="str">
        <f t="shared" si="8"/>
        <v xml:space="preserve"> </v>
      </c>
      <c r="G28" s="16">
        <f t="shared" si="9"/>
        <v>6.8965517241379309E-2</v>
      </c>
      <c r="H28" s="16" t="str">
        <f t="shared" si="10"/>
        <v xml:space="preserve"> </v>
      </c>
      <c r="I28" s="16">
        <f t="shared" si="11"/>
        <v>6.1797752808988762E-2</v>
      </c>
      <c r="J28" s="415" t="str">
        <f t="shared" si="12"/>
        <v xml:space="preserve"> </v>
      </c>
      <c r="K28" s="414" t="str">
        <f t="shared" si="13"/>
        <v>..</v>
      </c>
      <c r="L28" s="16">
        <f t="shared" si="14"/>
        <v>0.30678466076696165</v>
      </c>
      <c r="M28" s="16" t="str">
        <f t="shared" si="15"/>
        <v>..</v>
      </c>
      <c r="N28" s="16">
        <f t="shared" si="16"/>
        <v>0.36546521374685664</v>
      </c>
      <c r="O28" s="16" t="str">
        <f t="shared" si="17"/>
        <v>..</v>
      </c>
      <c r="P28" s="16">
        <f t="shared" si="18"/>
        <v>0.3231756214915798</v>
      </c>
      <c r="Q28" s="16" t="str">
        <f t="shared" si="19"/>
        <v>..</v>
      </c>
      <c r="R28" s="16">
        <f t="shared" si="20"/>
        <v>0.39263420724094883</v>
      </c>
      <c r="S28" s="415" t="str">
        <f t="shared" si="21"/>
        <v>..</v>
      </c>
      <c r="T28" s="414" t="str">
        <f t="shared" si="22"/>
        <v>..</v>
      </c>
      <c r="U28" s="16">
        <f t="shared" si="23"/>
        <v>0.63421828908554567</v>
      </c>
      <c r="V28" s="16" t="str">
        <f t="shared" si="24"/>
        <v>..</v>
      </c>
      <c r="W28" s="16">
        <f t="shared" si="25"/>
        <v>0.57502095557418276</v>
      </c>
      <c r="X28" s="16" t="str">
        <f t="shared" si="26"/>
        <v>..</v>
      </c>
      <c r="Y28" s="16">
        <f t="shared" si="27"/>
        <v>0.60785886126704092</v>
      </c>
      <c r="Z28" s="16" t="str">
        <f t="shared" si="28"/>
        <v>..</v>
      </c>
      <c r="AA28" s="16">
        <f t="shared" si="29"/>
        <v>0.54556803995006242</v>
      </c>
      <c r="AB28" s="567" t="str">
        <f t="shared" si="30"/>
        <v>..</v>
      </c>
      <c r="AC28" s="16" t="str">
        <f t="shared" si="31"/>
        <v>..</v>
      </c>
      <c r="AD28" s="16">
        <f t="shared" si="32"/>
        <v>0</v>
      </c>
      <c r="AE28" s="16" t="str">
        <f t="shared" si="33"/>
        <v>..</v>
      </c>
      <c r="AF28" s="16">
        <f t="shared" si="34"/>
        <v>0</v>
      </c>
      <c r="AG28" s="16" t="str">
        <f t="shared" si="35"/>
        <v>..</v>
      </c>
      <c r="AH28" s="16">
        <f t="shared" si="36"/>
        <v>0</v>
      </c>
      <c r="AI28" s="16" t="str">
        <f t="shared" si="37"/>
        <v>..</v>
      </c>
      <c r="AJ28" s="16">
        <f t="shared" si="38"/>
        <v>0</v>
      </c>
      <c r="AK28" s="16" t="str">
        <f t="shared" si="39"/>
        <v>..</v>
      </c>
      <c r="AL28" s="1048"/>
      <c r="AM28" s="1048"/>
      <c r="AN28" s="1048"/>
      <c r="AO28" s="1048"/>
      <c r="AP28" s="1048"/>
      <c r="AQ28" s="1048"/>
      <c r="AR28" s="1048"/>
      <c r="AS28" s="1048"/>
      <c r="AT28" s="1048"/>
      <c r="AU28" s="48"/>
      <c r="AZ28" s="31"/>
      <c r="BA28" s="31"/>
      <c r="BB28" s="31"/>
      <c r="BC28" s="31"/>
      <c r="BD28" s="31"/>
      <c r="BE28" s="31"/>
      <c r="BF28" s="31"/>
      <c r="BG28" s="31"/>
      <c r="BH28" s="31"/>
      <c r="BI28" s="31"/>
      <c r="BJ28" s="31"/>
      <c r="BK28" s="31"/>
      <c r="BL28" s="31"/>
      <c r="BM28" s="31"/>
      <c r="BN28" s="31"/>
      <c r="BO28" s="31"/>
      <c r="BP28" s="31"/>
      <c r="BQ28" s="31"/>
      <c r="BR28" s="31"/>
      <c r="BS28" s="31"/>
      <c r="BT28" s="31"/>
      <c r="BU28" s="31"/>
      <c r="BV28" s="31"/>
      <c r="BW28" s="31"/>
      <c r="BX28" s="31"/>
      <c r="BY28" s="31"/>
      <c r="BZ28" s="31"/>
    </row>
    <row r="29" spans="1:78" s="84" customFormat="1" x14ac:dyDescent="0.25">
      <c r="A29" s="443" t="s">
        <v>123</v>
      </c>
      <c r="B29" s="414" t="str">
        <f t="shared" si="4"/>
        <v xml:space="preserve"> </v>
      </c>
      <c r="C29" s="16" t="str">
        <f t="shared" si="5"/>
        <v xml:space="preserve"> </v>
      </c>
      <c r="D29" s="16" t="str">
        <f t="shared" si="6"/>
        <v xml:space="preserve"> </v>
      </c>
      <c r="E29" s="16" t="str">
        <f t="shared" si="7"/>
        <v xml:space="preserve"> </v>
      </c>
      <c r="F29" s="16" t="str">
        <f t="shared" si="8"/>
        <v xml:space="preserve"> </v>
      </c>
      <c r="G29" s="16">
        <f t="shared" si="9"/>
        <v>3.525383512168017E-2</v>
      </c>
      <c r="H29" s="16" t="str">
        <f t="shared" si="10"/>
        <v xml:space="preserve"> </v>
      </c>
      <c r="I29" s="16">
        <f t="shared" si="11"/>
        <v>3.901655714866914E-2</v>
      </c>
      <c r="J29" s="415" t="str">
        <f t="shared" si="12"/>
        <v xml:space="preserve"> </v>
      </c>
      <c r="K29" s="414" t="str">
        <f t="shared" si="13"/>
        <v>..</v>
      </c>
      <c r="L29" s="16" t="str">
        <f t="shared" si="14"/>
        <v>..</v>
      </c>
      <c r="M29" s="16" t="str">
        <f t="shared" si="15"/>
        <v>..</v>
      </c>
      <c r="N29" s="16" t="str">
        <f t="shared" si="16"/>
        <v>..</v>
      </c>
      <c r="O29" s="16" t="str">
        <f t="shared" si="17"/>
        <v>..</v>
      </c>
      <c r="P29" s="16">
        <f t="shared" si="18"/>
        <v>0.2932788694744588</v>
      </c>
      <c r="Q29" s="16" t="str">
        <f t="shared" si="19"/>
        <v>..</v>
      </c>
      <c r="R29" s="16">
        <f t="shared" si="20"/>
        <v>0.2667020083093955</v>
      </c>
      <c r="S29" s="415" t="str">
        <f t="shared" si="21"/>
        <v>..</v>
      </c>
      <c r="T29" s="414" t="str">
        <f t="shared" si="22"/>
        <v>..</v>
      </c>
      <c r="U29" s="16" t="str">
        <f t="shared" si="23"/>
        <v>..</v>
      </c>
      <c r="V29" s="16" t="str">
        <f t="shared" si="24"/>
        <v>..</v>
      </c>
      <c r="W29" s="16" t="str">
        <f t="shared" si="25"/>
        <v>..</v>
      </c>
      <c r="X29" s="16" t="str">
        <f t="shared" si="26"/>
        <v>..</v>
      </c>
      <c r="Y29" s="16">
        <f t="shared" si="27"/>
        <v>0.67146729540386096</v>
      </c>
      <c r="Z29" s="16" t="str">
        <f t="shared" si="28"/>
        <v>..</v>
      </c>
      <c r="AA29" s="16">
        <f t="shared" si="29"/>
        <v>0.63466090515700313</v>
      </c>
      <c r="AB29" s="567" t="str">
        <f t="shared" si="30"/>
        <v>..</v>
      </c>
      <c r="AC29" s="16" t="str">
        <f t="shared" si="31"/>
        <v>..</v>
      </c>
      <c r="AD29" s="16" t="str">
        <f t="shared" si="32"/>
        <v>..</v>
      </c>
      <c r="AE29" s="16" t="str">
        <f t="shared" si="33"/>
        <v>..</v>
      </c>
      <c r="AF29" s="16" t="str">
        <f t="shared" si="34"/>
        <v>..</v>
      </c>
      <c r="AG29" s="16" t="str">
        <f t="shared" si="35"/>
        <v>..</v>
      </c>
      <c r="AH29" s="16">
        <f t="shared" si="36"/>
        <v>0</v>
      </c>
      <c r="AI29" s="16" t="str">
        <f t="shared" si="37"/>
        <v>..</v>
      </c>
      <c r="AJ29" s="16">
        <f t="shared" si="38"/>
        <v>5.9620529384932126E-2</v>
      </c>
      <c r="AK29" s="16" t="str">
        <f t="shared" si="39"/>
        <v>..</v>
      </c>
      <c r="AL29" s="1048"/>
      <c r="AM29" s="1048"/>
      <c r="AN29" s="1048"/>
      <c r="AO29" s="1048"/>
      <c r="AP29" s="1048"/>
      <c r="AQ29" s="1048"/>
      <c r="AR29" s="1048"/>
      <c r="AS29" s="1048"/>
      <c r="AT29" s="1048"/>
      <c r="AU29" s="48"/>
    </row>
    <row r="30" spans="1:78" s="84" customFormat="1" x14ac:dyDescent="0.25">
      <c r="A30" s="443" t="s">
        <v>124</v>
      </c>
      <c r="B30" s="414">
        <f t="shared" si="4"/>
        <v>5.2481675392670159E-2</v>
      </c>
      <c r="C30" s="16">
        <f t="shared" si="5"/>
        <v>3.5903586489728016E-2</v>
      </c>
      <c r="D30" s="16">
        <f t="shared" si="6"/>
        <v>8.6746466685895585E-2</v>
      </c>
      <c r="E30" s="16">
        <f t="shared" si="7"/>
        <v>7.5492433849015134E-2</v>
      </c>
      <c r="F30" s="16">
        <f t="shared" si="8"/>
        <v>4.5334123793467587E-2</v>
      </c>
      <c r="G30" s="16">
        <f t="shared" si="9"/>
        <v>4.3923772834204337E-2</v>
      </c>
      <c r="H30" s="16">
        <f t="shared" si="10"/>
        <v>5.21587716173968E-2</v>
      </c>
      <c r="I30" s="16">
        <f t="shared" si="11"/>
        <v>5.5629280314699395E-2</v>
      </c>
      <c r="J30" s="415" t="str">
        <f t="shared" si="12"/>
        <v xml:space="preserve"> </v>
      </c>
      <c r="K30" s="414">
        <f t="shared" si="13"/>
        <v>0.13847120418848169</v>
      </c>
      <c r="L30" s="16">
        <f t="shared" si="14"/>
        <v>0.1176151971215228</v>
      </c>
      <c r="M30" s="16">
        <f t="shared" si="15"/>
        <v>0.13862849725987886</v>
      </c>
      <c r="N30" s="16">
        <f t="shared" si="16"/>
        <v>0.1714430636571139</v>
      </c>
      <c r="O30" s="16">
        <f t="shared" si="17"/>
        <v>0.13075939752116642</v>
      </c>
      <c r="P30" s="16">
        <f t="shared" si="18"/>
        <v>0.17264789933214394</v>
      </c>
      <c r="Q30" s="16">
        <f t="shared" si="19"/>
        <v>0.16179244660783304</v>
      </c>
      <c r="R30" s="16">
        <f t="shared" si="20"/>
        <v>0.18035972416407975</v>
      </c>
      <c r="S30" s="415" t="str">
        <f t="shared" si="21"/>
        <v>..</v>
      </c>
      <c r="T30" s="414">
        <f t="shared" si="22"/>
        <v>0.59246073298429325</v>
      </c>
      <c r="U30" s="16">
        <f t="shared" si="23"/>
        <v>0.6582195225751537</v>
      </c>
      <c r="V30" s="16">
        <f t="shared" si="24"/>
        <v>0.5961926737813672</v>
      </c>
      <c r="W30" s="16">
        <f t="shared" si="25"/>
        <v>0.53078592160509486</v>
      </c>
      <c r="X30" s="16">
        <f t="shared" si="26"/>
        <v>0.51473775867499127</v>
      </c>
      <c r="Y30" s="16">
        <f t="shared" si="27"/>
        <v>0.78342832783365179</v>
      </c>
      <c r="Z30" s="16">
        <f t="shared" si="28"/>
        <v>0.78604878177477022</v>
      </c>
      <c r="AA30" s="16">
        <f t="shared" si="29"/>
        <v>0.76401099552122087</v>
      </c>
      <c r="AB30" s="567" t="str">
        <f t="shared" si="30"/>
        <v>..</v>
      </c>
      <c r="AC30" s="16">
        <f t="shared" si="31"/>
        <v>0.21658638743455499</v>
      </c>
      <c r="AD30" s="16">
        <f t="shared" si="32"/>
        <v>0.18826169381359537</v>
      </c>
      <c r="AE30" s="16">
        <f t="shared" si="33"/>
        <v>0.17843236227285839</v>
      </c>
      <c r="AF30" s="16">
        <f t="shared" si="34"/>
        <v>0.22227858088877617</v>
      </c>
      <c r="AG30" s="16">
        <f t="shared" si="35"/>
        <v>0.30916872001037476</v>
      </c>
      <c r="AH30" s="16">
        <f t="shared" si="36"/>
        <v>0</v>
      </c>
      <c r="AI30" s="16">
        <f t="shared" si="37"/>
        <v>0</v>
      </c>
      <c r="AJ30" s="16">
        <f t="shared" si="38"/>
        <v>0</v>
      </c>
      <c r="AK30" s="16" t="str">
        <f t="shared" si="39"/>
        <v>..</v>
      </c>
      <c r="AL30" s="1048"/>
      <c r="AM30" s="1048"/>
      <c r="AN30" s="1048"/>
      <c r="AO30" s="1048"/>
      <c r="AP30" s="1048"/>
      <c r="AQ30" s="1048"/>
      <c r="AR30" s="1048"/>
      <c r="AS30" s="1048"/>
      <c r="AT30" s="1048"/>
      <c r="AU30" s="48"/>
    </row>
    <row r="31" spans="1:78" s="84" customFormat="1" x14ac:dyDescent="0.25">
      <c r="A31" s="443" t="s">
        <v>37</v>
      </c>
      <c r="B31" s="414">
        <f t="shared" si="4"/>
        <v>7.7249113745464115E-2</v>
      </c>
      <c r="C31" s="16">
        <f t="shared" si="5"/>
        <v>9.2147993840555248E-2</v>
      </c>
      <c r="D31" s="16">
        <f t="shared" si="6"/>
        <v>0.12149991939885138</v>
      </c>
      <c r="E31" s="16">
        <f t="shared" si="7"/>
        <v>9.0501756727076457E-2</v>
      </c>
      <c r="F31" s="16">
        <f t="shared" si="8"/>
        <v>9.3348583755337389E-2</v>
      </c>
      <c r="G31" s="16">
        <f t="shared" si="9"/>
        <v>4.1916352236608535E-2</v>
      </c>
      <c r="H31" s="16">
        <f t="shared" si="10"/>
        <v>5.1851748433995114E-2</v>
      </c>
      <c r="I31" s="16">
        <f t="shared" si="11"/>
        <v>5.3852390117297158E-2</v>
      </c>
      <c r="J31" s="415" t="str">
        <f t="shared" si="12"/>
        <v xml:space="preserve"> </v>
      </c>
      <c r="K31" s="414">
        <f t="shared" si="13"/>
        <v>0.27901026441172427</v>
      </c>
      <c r="L31" s="16">
        <f t="shared" si="14"/>
        <v>0.27575538388835846</v>
      </c>
      <c r="M31" s="16">
        <f t="shared" si="15"/>
        <v>0.27330910767083394</v>
      </c>
      <c r="N31" s="16">
        <f t="shared" si="16"/>
        <v>0.31144266404491344</v>
      </c>
      <c r="O31" s="16">
        <f t="shared" si="17"/>
        <v>0.33512580116570906</v>
      </c>
      <c r="P31" s="16">
        <f t="shared" si="18"/>
        <v>0.33129112445990849</v>
      </c>
      <c r="Q31" s="16">
        <f t="shared" si="19"/>
        <v>0.32163646348160352</v>
      </c>
      <c r="R31" s="16">
        <f t="shared" si="20"/>
        <v>0.32587487743646054</v>
      </c>
      <c r="S31" s="415" t="str">
        <f t="shared" si="21"/>
        <v>..</v>
      </c>
      <c r="T31" s="414">
        <f t="shared" si="22"/>
        <v>0.64374062184281156</v>
      </c>
      <c r="U31" s="16">
        <f t="shared" si="23"/>
        <v>0.63209662227108632</v>
      </c>
      <c r="V31" s="16">
        <f t="shared" si="24"/>
        <v>0.60519097293031465</v>
      </c>
      <c r="W31" s="16">
        <f t="shared" si="25"/>
        <v>0.59805557922801</v>
      </c>
      <c r="X31" s="16">
        <f t="shared" si="26"/>
        <v>0.57152561507895361</v>
      </c>
      <c r="Y31" s="16">
        <f t="shared" si="27"/>
        <v>0.6267925233034829</v>
      </c>
      <c r="Z31" s="16">
        <f t="shared" si="28"/>
        <v>0.62651178808440144</v>
      </c>
      <c r="AA31" s="16">
        <f t="shared" si="29"/>
        <v>0.62027273244624226</v>
      </c>
      <c r="AB31" s="567" t="str">
        <f t="shared" si="30"/>
        <v>..</v>
      </c>
      <c r="AC31" s="16">
        <f t="shared" si="31"/>
        <v>0</v>
      </c>
      <c r="AD31" s="16">
        <f t="shared" si="32"/>
        <v>0</v>
      </c>
      <c r="AE31" s="16">
        <f t="shared" si="33"/>
        <v>0</v>
      </c>
      <c r="AF31" s="16">
        <f t="shared" si="34"/>
        <v>0</v>
      </c>
      <c r="AG31" s="16">
        <f t="shared" si="35"/>
        <v>0</v>
      </c>
      <c r="AH31" s="16">
        <f t="shared" si="36"/>
        <v>0</v>
      </c>
      <c r="AI31" s="16">
        <f t="shared" si="37"/>
        <v>0</v>
      </c>
      <c r="AJ31" s="16">
        <f t="shared" si="38"/>
        <v>0</v>
      </c>
      <c r="AK31" s="16" t="str">
        <f t="shared" si="39"/>
        <v>..</v>
      </c>
      <c r="AL31" s="1048"/>
      <c r="AM31" s="1048"/>
      <c r="AN31" s="1048"/>
      <c r="AO31" s="1048"/>
      <c r="AP31" s="1048"/>
      <c r="AQ31" s="1048"/>
      <c r="AR31" s="1048"/>
      <c r="AS31" s="1048"/>
      <c r="AT31" s="1048"/>
      <c r="AU31" s="48"/>
      <c r="AY31"/>
      <c r="AZ31"/>
      <c r="BA31"/>
      <c r="BB31"/>
      <c r="BC31"/>
      <c r="BD31"/>
      <c r="BE31"/>
      <c r="BF31"/>
      <c r="BG31"/>
      <c r="BH31"/>
      <c r="BI31"/>
      <c r="BJ31"/>
      <c r="BK31"/>
      <c r="BL31"/>
      <c r="BM31"/>
      <c r="BN31"/>
      <c r="BO31"/>
      <c r="BP31"/>
      <c r="BQ31"/>
      <c r="BR31"/>
      <c r="BS31"/>
      <c r="BT31"/>
      <c r="BU31"/>
      <c r="BV31"/>
      <c r="BW31"/>
      <c r="BX31"/>
      <c r="BY31"/>
      <c r="BZ31"/>
    </row>
    <row r="32" spans="1:78" s="84" customFormat="1" x14ac:dyDescent="0.25">
      <c r="A32" s="443" t="s">
        <v>197</v>
      </c>
      <c r="B32" s="414">
        <f t="shared" si="4"/>
        <v>2.9382763289574378E-2</v>
      </c>
      <c r="C32" s="16">
        <f t="shared" si="5"/>
        <v>2.4180854481207836E-2</v>
      </c>
      <c r="D32" s="16">
        <f t="shared" si="6"/>
        <v>4.4511915349190259E-2</v>
      </c>
      <c r="E32" s="16">
        <f t="shared" si="7"/>
        <v>3.3850598337444048E-2</v>
      </c>
      <c r="F32" s="16">
        <f t="shared" si="8"/>
        <v>6.9791696725602786E-2</v>
      </c>
      <c r="G32" s="16">
        <f t="shared" si="9"/>
        <v>7.2059139917680967E-2</v>
      </c>
      <c r="H32" s="16">
        <f t="shared" si="10"/>
        <v>6.5715878062764882E-2</v>
      </c>
      <c r="I32" s="16">
        <f t="shared" si="11"/>
        <v>9.6202570169899013E-2</v>
      </c>
      <c r="J32" s="415" t="str">
        <f t="shared" si="12"/>
        <v xml:space="preserve"> </v>
      </c>
      <c r="K32" s="414">
        <f t="shared" si="13"/>
        <v>0.3442191087302055</v>
      </c>
      <c r="L32" s="16">
        <f t="shared" si="14"/>
        <v>0.29403308705428849</v>
      </c>
      <c r="M32" s="16">
        <f t="shared" si="15"/>
        <v>0.27123492525646181</v>
      </c>
      <c r="N32" s="16">
        <f t="shared" si="16"/>
        <v>0.2970448524709966</v>
      </c>
      <c r="O32" s="16">
        <f t="shared" si="17"/>
        <v>0.27820215270076959</v>
      </c>
      <c r="P32" s="16">
        <f t="shared" si="18"/>
        <v>0.25924854777784445</v>
      </c>
      <c r="Q32" s="16">
        <f t="shared" si="19"/>
        <v>0.29111051413953903</v>
      </c>
      <c r="R32" s="16">
        <f t="shared" si="20"/>
        <v>0.32082613690833972</v>
      </c>
      <c r="S32" s="415" t="str">
        <f t="shared" si="21"/>
        <v>..</v>
      </c>
      <c r="T32" s="414">
        <f t="shared" si="22"/>
        <v>0.62639812798022021</v>
      </c>
      <c r="U32" s="16">
        <f t="shared" si="23"/>
        <v>0.68178605846450369</v>
      </c>
      <c r="V32" s="16">
        <f t="shared" si="24"/>
        <v>0.68425315939434794</v>
      </c>
      <c r="W32" s="16">
        <f t="shared" si="25"/>
        <v>0.66910454919155926</v>
      </c>
      <c r="X32" s="16">
        <f t="shared" si="26"/>
        <v>0.65200615057362754</v>
      </c>
      <c r="Y32" s="16">
        <f t="shared" si="27"/>
        <v>0.66869231230447468</v>
      </c>
      <c r="Z32" s="16">
        <f t="shared" si="28"/>
        <v>0.64317360779769606</v>
      </c>
      <c r="AA32" s="16">
        <f t="shared" si="29"/>
        <v>0.58297129292176131</v>
      </c>
      <c r="AB32" s="567" t="str">
        <f t="shared" si="30"/>
        <v>..</v>
      </c>
      <c r="AC32" s="16">
        <f t="shared" si="31"/>
        <v>0</v>
      </c>
      <c r="AD32" s="16">
        <f t="shared" si="32"/>
        <v>0</v>
      </c>
      <c r="AE32" s="16">
        <f t="shared" si="33"/>
        <v>0</v>
      </c>
      <c r="AF32" s="16">
        <f t="shared" si="34"/>
        <v>0</v>
      </c>
      <c r="AG32" s="16">
        <f t="shared" si="35"/>
        <v>0</v>
      </c>
      <c r="AH32" s="16">
        <f t="shared" si="36"/>
        <v>0</v>
      </c>
      <c r="AI32" s="16">
        <f t="shared" si="37"/>
        <v>0</v>
      </c>
      <c r="AJ32" s="16">
        <f t="shared" si="38"/>
        <v>0</v>
      </c>
      <c r="AK32" s="16" t="str">
        <f t="shared" si="39"/>
        <v>..</v>
      </c>
      <c r="AL32" s="1048"/>
      <c r="AM32" s="1048"/>
      <c r="AN32" s="1048"/>
      <c r="AO32" s="1048"/>
      <c r="AP32" s="1048"/>
      <c r="AQ32" s="1048"/>
      <c r="AR32" s="1048"/>
      <c r="AS32" s="1048"/>
      <c r="AT32" s="1048"/>
      <c r="AU32" s="48"/>
    </row>
    <row r="33" spans="1:111" s="84" customFormat="1" x14ac:dyDescent="0.25">
      <c r="A33" s="443" t="s">
        <v>128</v>
      </c>
      <c r="B33" s="414">
        <f t="shared" si="4"/>
        <v>4.5864544789065702E-2</v>
      </c>
      <c r="C33" s="16">
        <f t="shared" si="5"/>
        <v>6.1848172234343773E-2</v>
      </c>
      <c r="D33" s="16">
        <f t="shared" si="6"/>
        <v>6.6095933029003504E-2</v>
      </c>
      <c r="E33" s="16">
        <f t="shared" si="7"/>
        <v>7.0728175830959236E-2</v>
      </c>
      <c r="F33" s="16">
        <f t="shared" si="8"/>
        <v>8.0242658210395709E-2</v>
      </c>
      <c r="G33" s="16">
        <f t="shared" si="9"/>
        <v>9.6488115857814943E-2</v>
      </c>
      <c r="H33" s="16">
        <f t="shared" si="10"/>
        <v>9.3185905838599106E-2</v>
      </c>
      <c r="I33" s="16">
        <f t="shared" si="11"/>
        <v>8.1208759976341E-2</v>
      </c>
      <c r="J33" s="415" t="str">
        <f t="shared" si="12"/>
        <v xml:space="preserve"> </v>
      </c>
      <c r="K33" s="414">
        <f t="shared" si="13"/>
        <v>0.75967429780491957</v>
      </c>
      <c r="L33" s="16">
        <f t="shared" si="14"/>
        <v>0.692321995560922</v>
      </c>
      <c r="M33" s="16">
        <f t="shared" si="15"/>
        <v>0.68585221896734605</v>
      </c>
      <c r="N33" s="16">
        <f t="shared" si="16"/>
        <v>0.68228451947415325</v>
      </c>
      <c r="O33" s="16">
        <f t="shared" si="17"/>
        <v>0.63409097692956062</v>
      </c>
      <c r="P33" s="16">
        <f t="shared" si="18"/>
        <v>0.55829208059091062</v>
      </c>
      <c r="Q33" s="16">
        <f t="shared" si="19"/>
        <v>0.64083056435001118</v>
      </c>
      <c r="R33" s="16">
        <f t="shared" si="20"/>
        <v>0.66422651191015725</v>
      </c>
      <c r="S33" s="415" t="str">
        <f t="shared" si="21"/>
        <v>..</v>
      </c>
      <c r="T33" s="414">
        <f t="shared" si="22"/>
        <v>0.19446115740601463</v>
      </c>
      <c r="U33" s="16">
        <f t="shared" si="23"/>
        <v>0.24582983220473423</v>
      </c>
      <c r="V33" s="16">
        <f t="shared" si="24"/>
        <v>0.24805184800365038</v>
      </c>
      <c r="W33" s="16">
        <f t="shared" si="25"/>
        <v>0.24698730469488756</v>
      </c>
      <c r="X33" s="16">
        <f t="shared" si="26"/>
        <v>0.28566636486004371</v>
      </c>
      <c r="Y33" s="16">
        <f t="shared" si="27"/>
        <v>0.34521980355127441</v>
      </c>
      <c r="Z33" s="16">
        <f t="shared" si="28"/>
        <v>0.26598352981138979</v>
      </c>
      <c r="AA33" s="16">
        <f t="shared" si="29"/>
        <v>0.25456472811350178</v>
      </c>
      <c r="AB33" s="567" t="str">
        <f t="shared" si="30"/>
        <v>..</v>
      </c>
      <c r="AC33" s="16">
        <f t="shared" si="31"/>
        <v>0</v>
      </c>
      <c r="AD33" s="16">
        <f t="shared" si="32"/>
        <v>0</v>
      </c>
      <c r="AE33" s="16">
        <f t="shared" si="33"/>
        <v>0</v>
      </c>
      <c r="AF33" s="16">
        <f t="shared" si="34"/>
        <v>0</v>
      </c>
      <c r="AG33" s="16">
        <f t="shared" si="35"/>
        <v>0</v>
      </c>
      <c r="AH33" s="16">
        <f t="shared" si="36"/>
        <v>0</v>
      </c>
      <c r="AI33" s="16">
        <f t="shared" si="37"/>
        <v>0</v>
      </c>
      <c r="AJ33" s="16">
        <f t="shared" si="38"/>
        <v>0</v>
      </c>
      <c r="AK33" s="16" t="str">
        <f t="shared" si="39"/>
        <v>..</v>
      </c>
      <c r="AL33" s="1048"/>
      <c r="AM33" s="1048"/>
      <c r="AN33" s="1048"/>
      <c r="AO33" s="1048"/>
      <c r="AP33" s="1048"/>
      <c r="AQ33" s="1048"/>
      <c r="AR33" s="1048"/>
      <c r="AS33" s="1048"/>
      <c r="AT33" s="1048"/>
      <c r="AU33" s="48"/>
    </row>
    <row r="34" spans="1:111" s="84" customFormat="1" x14ac:dyDescent="0.25">
      <c r="A34" s="443" t="s">
        <v>129</v>
      </c>
      <c r="B34" s="414" t="str">
        <f t="shared" si="4"/>
        <v xml:space="preserve"> </v>
      </c>
      <c r="C34" s="16" t="str">
        <f t="shared" si="5"/>
        <v xml:space="preserve"> </v>
      </c>
      <c r="D34" s="16" t="str">
        <f t="shared" si="6"/>
        <v xml:space="preserve"> </v>
      </c>
      <c r="E34" s="16" t="str">
        <f t="shared" si="7"/>
        <v xml:space="preserve"> </v>
      </c>
      <c r="F34" s="16" t="str">
        <f t="shared" si="8"/>
        <v xml:space="preserve"> </v>
      </c>
      <c r="G34" s="16">
        <f t="shared" si="9"/>
        <v>4.6507717221277813E-2</v>
      </c>
      <c r="H34" s="16">
        <f t="shared" si="10"/>
        <v>4.8409819021518412E-2</v>
      </c>
      <c r="I34" s="16">
        <f t="shared" si="11"/>
        <v>4.2093522481304796E-2</v>
      </c>
      <c r="J34" s="415" t="str">
        <f t="shared" si="12"/>
        <v xml:space="preserve"> </v>
      </c>
      <c r="K34" s="414" t="str">
        <f t="shared" si="13"/>
        <v>..</v>
      </c>
      <c r="L34" s="16" t="str">
        <f t="shared" si="14"/>
        <v>..</v>
      </c>
      <c r="M34" s="16" t="str">
        <f t="shared" si="15"/>
        <v>..</v>
      </c>
      <c r="N34" s="16" t="str">
        <f t="shared" si="16"/>
        <v>..</v>
      </c>
      <c r="O34" s="16" t="str">
        <f t="shared" si="17"/>
        <v>..</v>
      </c>
      <c r="P34" s="16">
        <f t="shared" si="18"/>
        <v>0.39499479427310857</v>
      </c>
      <c r="Q34" s="16">
        <f t="shared" si="19"/>
        <v>0.37937143287022485</v>
      </c>
      <c r="R34" s="16">
        <f t="shared" si="20"/>
        <v>0.38879318708037103</v>
      </c>
      <c r="S34" s="415" t="str">
        <f t="shared" si="21"/>
        <v>..</v>
      </c>
      <c r="T34" s="414" t="str">
        <f t="shared" si="22"/>
        <v>..</v>
      </c>
      <c r="U34" s="16" t="str">
        <f t="shared" si="23"/>
        <v>..</v>
      </c>
      <c r="V34" s="16" t="str">
        <f t="shared" si="24"/>
        <v>..</v>
      </c>
      <c r="W34" s="16" t="str">
        <f t="shared" si="25"/>
        <v>..</v>
      </c>
      <c r="X34" s="16" t="str">
        <f t="shared" si="26"/>
        <v>..</v>
      </c>
      <c r="Y34" s="16">
        <f t="shared" si="27"/>
        <v>0.55849748850561365</v>
      </c>
      <c r="Z34" s="16">
        <f t="shared" si="28"/>
        <v>0.57221874810825679</v>
      </c>
      <c r="AA34" s="16">
        <f t="shared" si="29"/>
        <v>0.56911329043832415</v>
      </c>
      <c r="AB34" s="567" t="str">
        <f t="shared" si="30"/>
        <v>..</v>
      </c>
      <c r="AC34" s="16" t="str">
        <f t="shared" si="31"/>
        <v>..</v>
      </c>
      <c r="AD34" s="16" t="str">
        <f t="shared" si="32"/>
        <v>..</v>
      </c>
      <c r="AE34" s="16" t="str">
        <f t="shared" si="33"/>
        <v>..</v>
      </c>
      <c r="AF34" s="16" t="str">
        <f t="shared" si="34"/>
        <v>..</v>
      </c>
      <c r="AG34" s="16" t="str">
        <f t="shared" si="35"/>
        <v>..</v>
      </c>
      <c r="AH34" s="16">
        <f t="shared" si="36"/>
        <v>0</v>
      </c>
      <c r="AI34" s="16">
        <f t="shared" si="37"/>
        <v>0</v>
      </c>
      <c r="AJ34" s="16">
        <f t="shared" si="38"/>
        <v>0</v>
      </c>
      <c r="AK34" s="16" t="str">
        <f t="shared" si="39"/>
        <v>..</v>
      </c>
      <c r="AL34" s="1048"/>
      <c r="AM34" s="1048"/>
      <c r="AN34" s="1048"/>
      <c r="AO34" s="1048"/>
      <c r="AP34" s="1048"/>
      <c r="AQ34" s="1048"/>
      <c r="AR34" s="1048"/>
      <c r="AS34" s="1048"/>
      <c r="AT34" s="1048"/>
      <c r="AU34" s="48"/>
    </row>
    <row r="35" spans="1:111" s="84" customFormat="1" x14ac:dyDescent="0.25">
      <c r="A35" s="443" t="s">
        <v>130</v>
      </c>
      <c r="B35" s="414" t="str">
        <f t="shared" si="4"/>
        <v xml:space="preserve"> </v>
      </c>
      <c r="C35" s="16" t="str">
        <f t="shared" si="5"/>
        <v xml:space="preserve"> </v>
      </c>
      <c r="D35" s="16" t="str">
        <f t="shared" si="6"/>
        <v xml:space="preserve"> </v>
      </c>
      <c r="E35" s="16" t="str">
        <f t="shared" si="7"/>
        <v xml:space="preserve"> </v>
      </c>
      <c r="F35" s="16" t="str">
        <f t="shared" si="8"/>
        <v xml:space="preserve"> </v>
      </c>
      <c r="G35" s="16">
        <f t="shared" si="9"/>
        <v>2.0159372716411678E-2</v>
      </c>
      <c r="H35" s="16" t="str">
        <f t="shared" si="10"/>
        <v xml:space="preserve"> </v>
      </c>
      <c r="I35" s="16">
        <f t="shared" si="11"/>
        <v>2.3072106855890638E-2</v>
      </c>
      <c r="J35" s="415" t="str">
        <f t="shared" si="12"/>
        <v xml:space="preserve"> </v>
      </c>
      <c r="K35" s="414" t="str">
        <f t="shared" si="13"/>
        <v>..</v>
      </c>
      <c r="L35" s="16" t="str">
        <f t="shared" si="14"/>
        <v>..</v>
      </c>
      <c r="M35" s="16" t="str">
        <f t="shared" si="15"/>
        <v>..</v>
      </c>
      <c r="N35" s="16" t="str">
        <f t="shared" si="16"/>
        <v>..</v>
      </c>
      <c r="O35" s="16" t="str">
        <f t="shared" si="17"/>
        <v>..</v>
      </c>
      <c r="P35" s="16">
        <f t="shared" si="18"/>
        <v>0.12364724577499912</v>
      </c>
      <c r="Q35" s="16" t="str">
        <f t="shared" si="19"/>
        <v>..</v>
      </c>
      <c r="R35" s="16">
        <f t="shared" si="20"/>
        <v>0.14732338516122301</v>
      </c>
      <c r="S35" s="415" t="str">
        <f t="shared" si="21"/>
        <v>..</v>
      </c>
      <c r="T35" s="414" t="str">
        <f t="shared" si="22"/>
        <v>..</v>
      </c>
      <c r="U35" s="16" t="str">
        <f t="shared" si="23"/>
        <v>..</v>
      </c>
      <c r="V35" s="16" t="str">
        <f t="shared" si="24"/>
        <v>..</v>
      </c>
      <c r="W35" s="16" t="str">
        <f t="shared" si="25"/>
        <v>..</v>
      </c>
      <c r="X35" s="16" t="str">
        <f t="shared" si="26"/>
        <v>..</v>
      </c>
      <c r="Y35" s="16">
        <f t="shared" si="27"/>
        <v>0.85619338150858915</v>
      </c>
      <c r="Z35" s="16" t="str">
        <f t="shared" si="28"/>
        <v>..</v>
      </c>
      <c r="AA35" s="16">
        <f t="shared" si="29"/>
        <v>0.82960450798288632</v>
      </c>
      <c r="AB35" s="567" t="str">
        <f t="shared" si="30"/>
        <v>..</v>
      </c>
      <c r="AC35" s="16" t="str">
        <f t="shared" si="31"/>
        <v>..</v>
      </c>
      <c r="AD35" s="16" t="str">
        <f t="shared" si="32"/>
        <v>..</v>
      </c>
      <c r="AE35" s="16" t="str">
        <f t="shared" si="33"/>
        <v>..</v>
      </c>
      <c r="AF35" s="16" t="str">
        <f t="shared" si="34"/>
        <v>..</v>
      </c>
      <c r="AG35" s="16" t="str">
        <f t="shared" si="35"/>
        <v>..</v>
      </c>
      <c r="AH35" s="16">
        <f t="shared" si="36"/>
        <v>0</v>
      </c>
      <c r="AI35" s="16" t="str">
        <f t="shared" si="37"/>
        <v>..</v>
      </c>
      <c r="AJ35" s="16">
        <f t="shared" si="38"/>
        <v>0</v>
      </c>
      <c r="AK35" s="16" t="str">
        <f t="shared" si="39"/>
        <v>..</v>
      </c>
      <c r="AL35" s="1048"/>
      <c r="AM35" s="1048"/>
      <c r="AN35" s="1048"/>
      <c r="AO35" s="1048"/>
      <c r="AP35" s="1048"/>
      <c r="AQ35" s="1048"/>
      <c r="AR35" s="1048"/>
      <c r="AS35" s="1048"/>
      <c r="AT35" s="1048"/>
      <c r="AU35" s="48"/>
    </row>
    <row r="36" spans="1:111" s="84" customFormat="1" x14ac:dyDescent="0.25">
      <c r="A36" s="443" t="s">
        <v>131</v>
      </c>
      <c r="B36" s="414">
        <f t="shared" si="4"/>
        <v>0.10130718954248366</v>
      </c>
      <c r="C36" s="16" t="str">
        <f t="shared" si="5"/>
        <v xml:space="preserve"> </v>
      </c>
      <c r="D36" s="16" t="str">
        <f t="shared" si="6"/>
        <v xml:space="preserve"> </v>
      </c>
      <c r="E36" s="16" t="str">
        <f t="shared" si="7"/>
        <v xml:space="preserve"> </v>
      </c>
      <c r="F36" s="16">
        <f t="shared" si="8"/>
        <v>0.11963076179514734</v>
      </c>
      <c r="G36" s="16" t="str">
        <f t="shared" si="9"/>
        <v xml:space="preserve"> </v>
      </c>
      <c r="H36" s="16" t="str">
        <f t="shared" si="10"/>
        <v xml:space="preserve"> </v>
      </c>
      <c r="I36" s="16">
        <f t="shared" si="11"/>
        <v>0.23645410824999091</v>
      </c>
      <c r="J36" s="415" t="str">
        <f t="shared" si="12"/>
        <v xml:space="preserve"> </v>
      </c>
      <c r="K36" s="414">
        <f t="shared" si="13"/>
        <v>0.36642156862745096</v>
      </c>
      <c r="L36" s="16" t="str">
        <f t="shared" si="14"/>
        <v>..</v>
      </c>
      <c r="M36" s="16" t="str">
        <f t="shared" si="15"/>
        <v>..</v>
      </c>
      <c r="N36" s="16" t="str">
        <f t="shared" si="16"/>
        <v>..</v>
      </c>
      <c r="O36" s="16">
        <f t="shared" si="17"/>
        <v>0.48066026743544654</v>
      </c>
      <c r="P36" s="16" t="str">
        <f t="shared" si="18"/>
        <v>..</v>
      </c>
      <c r="Q36" s="16" t="str">
        <f t="shared" si="19"/>
        <v>..</v>
      </c>
      <c r="R36" s="16">
        <f t="shared" si="20"/>
        <v>0.32637952588831326</v>
      </c>
      <c r="S36" s="415" t="str">
        <f t="shared" si="21"/>
        <v>..</v>
      </c>
      <c r="T36" s="414">
        <f t="shared" si="22"/>
        <v>0.53227124183006536</v>
      </c>
      <c r="U36" s="16" t="str">
        <f t="shared" si="23"/>
        <v>..</v>
      </c>
      <c r="V36" s="16" t="str">
        <f t="shared" si="24"/>
        <v>..</v>
      </c>
      <c r="W36" s="16" t="str">
        <f t="shared" si="25"/>
        <v>..</v>
      </c>
      <c r="X36" s="16">
        <f t="shared" si="26"/>
        <v>0.39970897076940615</v>
      </c>
      <c r="Y36" s="16" t="str">
        <f t="shared" si="27"/>
        <v>..</v>
      </c>
      <c r="Z36" s="16" t="str">
        <f t="shared" si="28"/>
        <v>..</v>
      </c>
      <c r="AA36" s="16">
        <f t="shared" si="29"/>
        <v>0.43716636586169583</v>
      </c>
      <c r="AB36" s="567" t="str">
        <f t="shared" si="30"/>
        <v>..</v>
      </c>
      <c r="AC36" s="16">
        <f t="shared" si="31"/>
        <v>0</v>
      </c>
      <c r="AD36" s="16" t="str">
        <f t="shared" si="32"/>
        <v>..</v>
      </c>
      <c r="AE36" s="16" t="str">
        <f t="shared" si="33"/>
        <v>..</v>
      </c>
      <c r="AF36" s="16" t="str">
        <f t="shared" si="34"/>
        <v>..</v>
      </c>
      <c r="AG36" s="16">
        <f t="shared" si="35"/>
        <v>0</v>
      </c>
      <c r="AH36" s="16" t="str">
        <f t="shared" si="36"/>
        <v>..</v>
      </c>
      <c r="AI36" s="16" t="str">
        <f t="shared" si="37"/>
        <v>..</v>
      </c>
      <c r="AJ36" s="16">
        <f t="shared" si="38"/>
        <v>0</v>
      </c>
      <c r="AK36" s="16" t="str">
        <f t="shared" si="39"/>
        <v>..</v>
      </c>
      <c r="AL36" s="1048"/>
      <c r="AM36" s="1048"/>
      <c r="AN36" s="1048"/>
      <c r="AO36" s="1048"/>
      <c r="AP36" s="1048"/>
      <c r="AQ36" s="1048"/>
      <c r="AR36" s="1048"/>
      <c r="AS36" s="1048"/>
      <c r="AT36" s="1048"/>
      <c r="AU36" s="48"/>
    </row>
    <row r="37" spans="1:111" s="84" customFormat="1" x14ac:dyDescent="0.25">
      <c r="A37" s="443" t="s">
        <v>132</v>
      </c>
      <c r="B37" s="414">
        <f t="shared" si="4"/>
        <v>6.8039624694481188E-2</v>
      </c>
      <c r="C37" s="16">
        <f t="shared" si="5"/>
        <v>6.786444296972774E-2</v>
      </c>
      <c r="D37" s="16">
        <f t="shared" si="6"/>
        <v>7.6357348434201361E-2</v>
      </c>
      <c r="E37" s="16">
        <f t="shared" si="7"/>
        <v>6.341243271867715E-2</v>
      </c>
      <c r="F37" s="16">
        <f t="shared" si="8"/>
        <v>5.360167639442797E-2</v>
      </c>
      <c r="G37" s="16">
        <f t="shared" si="9"/>
        <v>8.5933210164119589E-2</v>
      </c>
      <c r="H37" s="16">
        <f t="shared" si="10"/>
        <v>9.5920671413992201E-2</v>
      </c>
      <c r="I37" s="16">
        <f t="shared" si="11"/>
        <v>9.7939631407840622E-2</v>
      </c>
      <c r="J37" s="415" t="str">
        <f t="shared" si="12"/>
        <v xml:space="preserve"> </v>
      </c>
      <c r="K37" s="414">
        <f t="shared" si="13"/>
        <v>0.15457258857872205</v>
      </c>
      <c r="L37" s="16">
        <f t="shared" si="14"/>
        <v>0.12456661308025628</v>
      </c>
      <c r="M37" s="16">
        <f t="shared" si="15"/>
        <v>0.13299169039703693</v>
      </c>
      <c r="N37" s="16">
        <f t="shared" si="16"/>
        <v>0.22604074961082751</v>
      </c>
      <c r="O37" s="16">
        <f t="shared" si="17"/>
        <v>0.14033149358833449</v>
      </c>
      <c r="P37" s="16">
        <f t="shared" si="18"/>
        <v>0.16503347285273637</v>
      </c>
      <c r="Q37" s="16">
        <f t="shared" si="19"/>
        <v>0.17307426238752879</v>
      </c>
      <c r="R37" s="16">
        <f t="shared" si="20"/>
        <v>0.17701895227136438</v>
      </c>
      <c r="S37" s="415" t="str">
        <f t="shared" si="21"/>
        <v>..</v>
      </c>
      <c r="T37" s="414">
        <f t="shared" si="22"/>
        <v>0.77738778672679676</v>
      </c>
      <c r="U37" s="16">
        <f t="shared" si="23"/>
        <v>0.80756894395001599</v>
      </c>
      <c r="V37" s="16">
        <f t="shared" si="24"/>
        <v>0.79065096116876166</v>
      </c>
      <c r="W37" s="16">
        <f t="shared" si="25"/>
        <v>0.71054681767049532</v>
      </c>
      <c r="X37" s="16">
        <f t="shared" si="26"/>
        <v>0.80606683001723745</v>
      </c>
      <c r="Y37" s="16">
        <f t="shared" si="27"/>
        <v>0.74903331698314402</v>
      </c>
      <c r="Z37" s="16">
        <f t="shared" si="28"/>
        <v>0.73100506619847894</v>
      </c>
      <c r="AA37" s="16">
        <f t="shared" si="29"/>
        <v>0.72504141632079488</v>
      </c>
      <c r="AB37" s="567" t="str">
        <f t="shared" si="30"/>
        <v>..</v>
      </c>
      <c r="AC37" s="16">
        <f t="shared" si="31"/>
        <v>0</v>
      </c>
      <c r="AD37" s="16">
        <f t="shared" si="32"/>
        <v>0</v>
      </c>
      <c r="AE37" s="16">
        <f t="shared" si="33"/>
        <v>0</v>
      </c>
      <c r="AF37" s="16">
        <f t="shared" si="34"/>
        <v>0</v>
      </c>
      <c r="AG37" s="16">
        <f t="shared" si="35"/>
        <v>0</v>
      </c>
      <c r="AH37" s="16">
        <f t="shared" si="36"/>
        <v>0</v>
      </c>
      <c r="AI37" s="16">
        <f t="shared" si="37"/>
        <v>0</v>
      </c>
      <c r="AJ37" s="16">
        <f t="shared" si="38"/>
        <v>0</v>
      </c>
      <c r="AK37" s="16" t="str">
        <f t="shared" si="39"/>
        <v>..</v>
      </c>
      <c r="AL37" s="1048"/>
      <c r="AM37" s="1048"/>
      <c r="AN37" s="1048"/>
      <c r="AO37" s="1048"/>
      <c r="AP37" s="1048"/>
      <c r="AQ37" s="1048"/>
      <c r="AR37" s="1048"/>
      <c r="AS37" s="1048"/>
      <c r="AT37" s="1048"/>
      <c r="AU37" s="48"/>
    </row>
    <row r="38" spans="1:111" s="84" customFormat="1" x14ac:dyDescent="0.25">
      <c r="A38" s="443" t="s">
        <v>22485</v>
      </c>
      <c r="B38" s="414">
        <f t="shared" si="4"/>
        <v>6.3983581636455761E-2</v>
      </c>
      <c r="C38" s="16">
        <f t="shared" si="5"/>
        <v>7.312979539641945E-2</v>
      </c>
      <c r="D38" s="16">
        <f t="shared" si="6"/>
        <v>6.3214225054602266E-2</v>
      </c>
      <c r="E38" s="16">
        <f t="shared" si="7"/>
        <v>5.3305630490999373E-2</v>
      </c>
      <c r="F38" s="16">
        <f t="shared" si="8"/>
        <v>6.2395369293192976E-2</v>
      </c>
      <c r="G38" s="16">
        <f t="shared" si="9"/>
        <v>6.6018485808740937E-2</v>
      </c>
      <c r="H38" s="16">
        <f t="shared" si="10"/>
        <v>7.5108961437656482E-2</v>
      </c>
      <c r="I38" s="16">
        <f t="shared" si="11"/>
        <v>8.0149816214910075E-2</v>
      </c>
      <c r="J38" s="415" t="str">
        <f t="shared" si="12"/>
        <v xml:space="preserve"> </v>
      </c>
      <c r="K38" s="414">
        <f t="shared" si="13"/>
        <v>0.39499932757824346</v>
      </c>
      <c r="L38" s="16">
        <f t="shared" si="14"/>
        <v>0.41711956521739135</v>
      </c>
      <c r="M38" s="16">
        <f t="shared" si="15"/>
        <v>0.45545687677472291</v>
      </c>
      <c r="N38" s="16">
        <f t="shared" si="16"/>
        <v>0.45996213200180952</v>
      </c>
      <c r="O38" s="16">
        <f t="shared" si="17"/>
        <v>0.44169338592060836</v>
      </c>
      <c r="P38" s="16">
        <f t="shared" si="18"/>
        <v>0.44082273975925212</v>
      </c>
      <c r="Q38" s="16">
        <f t="shared" si="19"/>
        <v>0.40647374920078677</v>
      </c>
      <c r="R38" s="16">
        <f t="shared" si="20"/>
        <v>0.41267303912229258</v>
      </c>
      <c r="S38" s="415" t="str">
        <f t="shared" si="21"/>
        <v>..</v>
      </c>
      <c r="T38" s="414">
        <f t="shared" si="22"/>
        <v>0.54101709078530069</v>
      </c>
      <c r="U38" s="16">
        <f t="shared" si="23"/>
        <v>0.50975063938618925</v>
      </c>
      <c r="V38" s="16">
        <f t="shared" si="24"/>
        <v>0.48132889817067481</v>
      </c>
      <c r="W38" s="16">
        <f t="shared" si="25"/>
        <v>0.48673223750719102</v>
      </c>
      <c r="X38" s="16">
        <f t="shared" si="26"/>
        <v>0.49591124478619875</v>
      </c>
      <c r="Y38" s="16">
        <f t="shared" si="27"/>
        <v>0.4931587744320069</v>
      </c>
      <c r="Z38" s="16">
        <f t="shared" si="28"/>
        <v>0.51841728936155662</v>
      </c>
      <c r="AA38" s="16">
        <f t="shared" si="29"/>
        <v>0.5071771446627974</v>
      </c>
      <c r="AB38" s="567" t="str">
        <f t="shared" si="30"/>
        <v>..</v>
      </c>
      <c r="AC38" s="16">
        <f t="shared" si="31"/>
        <v>0</v>
      </c>
      <c r="AD38" s="16">
        <f t="shared" si="32"/>
        <v>0</v>
      </c>
      <c r="AE38" s="16">
        <f t="shared" si="33"/>
        <v>0</v>
      </c>
      <c r="AF38" s="16">
        <f t="shared" si="34"/>
        <v>0</v>
      </c>
      <c r="AG38" s="16">
        <f t="shared" si="35"/>
        <v>0</v>
      </c>
      <c r="AH38" s="16">
        <f t="shared" si="36"/>
        <v>0</v>
      </c>
      <c r="AI38" s="16">
        <f t="shared" si="37"/>
        <v>0</v>
      </c>
      <c r="AJ38" s="16">
        <f t="shared" si="38"/>
        <v>0</v>
      </c>
      <c r="AK38" s="16" t="str">
        <f t="shared" si="39"/>
        <v>..</v>
      </c>
      <c r="AL38" s="1048"/>
      <c r="AM38" s="1048"/>
      <c r="AN38" s="1048"/>
      <c r="AO38" s="1048"/>
      <c r="AP38" s="1048"/>
      <c r="AQ38" s="1048"/>
      <c r="AR38" s="1048"/>
      <c r="AS38" s="1048"/>
      <c r="AT38" s="1048"/>
      <c r="AU38" s="48"/>
    </row>
    <row r="39" spans="1:111" s="84" customFormat="1" x14ac:dyDescent="0.25">
      <c r="A39" s="443" t="s">
        <v>73</v>
      </c>
      <c r="B39" s="414">
        <f t="shared" si="4"/>
        <v>6.8605578986793467E-2</v>
      </c>
      <c r="C39" s="16">
        <f t="shared" si="5"/>
        <v>8.1016661395828832E-2</v>
      </c>
      <c r="D39" s="16">
        <f t="shared" si="6"/>
        <v>8.7646026269596278E-2</v>
      </c>
      <c r="E39" s="16">
        <f t="shared" si="7"/>
        <v>7.2143255206164769E-2</v>
      </c>
      <c r="F39" s="16">
        <f t="shared" si="8"/>
        <v>7.1006397760783727E-2</v>
      </c>
      <c r="G39" s="16">
        <f t="shared" si="9"/>
        <v>8.600955107596274E-2</v>
      </c>
      <c r="H39" s="16">
        <f t="shared" si="10"/>
        <v>8.9474999999999999E-2</v>
      </c>
      <c r="I39" s="16">
        <f t="shared" si="11"/>
        <v>8.6036787739904128E-2</v>
      </c>
      <c r="J39" s="415">
        <f t="shared" si="12"/>
        <v>8.6399558952407945E-2</v>
      </c>
      <c r="K39" s="414">
        <f t="shared" si="13"/>
        <v>0.16945724568060055</v>
      </c>
      <c r="L39" s="16">
        <f t="shared" si="14"/>
        <v>0.15602123870237519</v>
      </c>
      <c r="M39" s="16">
        <f t="shared" si="15"/>
        <v>0.17087007108797558</v>
      </c>
      <c r="N39" s="16">
        <f t="shared" si="16"/>
        <v>0.16914350502520611</v>
      </c>
      <c r="O39" s="16">
        <f t="shared" si="17"/>
        <v>0.17581034138051682</v>
      </c>
      <c r="P39" s="16">
        <f t="shared" si="18"/>
        <v>0.16595287822964824</v>
      </c>
      <c r="Q39" s="16">
        <f t="shared" si="19"/>
        <v>0.16463333333333333</v>
      </c>
      <c r="R39" s="16">
        <f t="shared" si="20"/>
        <v>0.16671058199790803</v>
      </c>
      <c r="S39" s="415">
        <f t="shared" si="21"/>
        <v>0.16652147116417321</v>
      </c>
      <c r="T39" s="414">
        <f t="shared" si="22"/>
        <v>0.76193717533260596</v>
      </c>
      <c r="U39" s="16">
        <f t="shared" si="23"/>
        <v>0.76296209990179598</v>
      </c>
      <c r="V39" s="16">
        <f t="shared" si="24"/>
        <v>0.74148390264242814</v>
      </c>
      <c r="W39" s="16">
        <f t="shared" si="25"/>
        <v>0.75871323976862914</v>
      </c>
      <c r="X39" s="16">
        <f t="shared" si="26"/>
        <v>0.75256785125206183</v>
      </c>
      <c r="Y39" s="16">
        <f t="shared" si="27"/>
        <v>0.74747729566094856</v>
      </c>
      <c r="Z39" s="16">
        <f t="shared" si="28"/>
        <v>0.74534444444444448</v>
      </c>
      <c r="AA39" s="16">
        <f t="shared" si="29"/>
        <v>0.74681880002022771</v>
      </c>
      <c r="AB39" s="567">
        <f t="shared" si="30"/>
        <v>0.74654846452505463</v>
      </c>
      <c r="AC39" s="16">
        <f t="shared" si="31"/>
        <v>0</v>
      </c>
      <c r="AD39" s="16">
        <f t="shared" si="32"/>
        <v>0</v>
      </c>
      <c r="AE39" s="16">
        <f t="shared" si="33"/>
        <v>0</v>
      </c>
      <c r="AF39" s="16">
        <f t="shared" si="34"/>
        <v>0</v>
      </c>
      <c r="AG39" s="16">
        <f t="shared" si="35"/>
        <v>6.1540960663767686E-4</v>
      </c>
      <c r="AH39" s="16">
        <f t="shared" si="36"/>
        <v>5.6027503344049934E-4</v>
      </c>
      <c r="AI39" s="16">
        <f t="shared" si="37"/>
        <v>5.4722222222222227E-4</v>
      </c>
      <c r="AJ39" s="16">
        <f t="shared" si="38"/>
        <v>4.3383024196016746E-4</v>
      </c>
      <c r="AK39" s="16">
        <f t="shared" si="39"/>
        <v>5.3050535836417115E-4</v>
      </c>
      <c r="AL39" s="1048"/>
      <c r="AM39" s="1048"/>
      <c r="AN39" s="1048"/>
      <c r="AO39" s="1048"/>
      <c r="AP39" s="1048"/>
      <c r="AQ39" s="1048"/>
      <c r="AR39" s="1048"/>
      <c r="AS39" s="1048"/>
      <c r="AT39" s="1048"/>
      <c r="AU39" s="48"/>
    </row>
    <row r="40" spans="1:111" s="84" customFormat="1" x14ac:dyDescent="0.25">
      <c r="A40" s="443" t="s">
        <v>22486</v>
      </c>
      <c r="B40" s="414">
        <f t="shared" si="4"/>
        <v>2.8064685809534857E-3</v>
      </c>
      <c r="C40" s="16">
        <f t="shared" si="5"/>
        <v>1.039918297849905E-3</v>
      </c>
      <c r="D40" s="16">
        <f t="shared" si="6"/>
        <v>8.3483352023396159E-4</v>
      </c>
      <c r="E40" s="16">
        <f t="shared" si="7"/>
        <v>1.1056590898506804E-3</v>
      </c>
      <c r="F40" s="16">
        <f t="shared" si="8"/>
        <v>9.0458836957446219E-4</v>
      </c>
      <c r="G40" s="16">
        <f t="shared" si="9"/>
        <v>9.4812105270238576E-4</v>
      </c>
      <c r="H40" s="16">
        <f t="shared" si="10"/>
        <v>9.9391830776053092E-4</v>
      </c>
      <c r="I40" s="16">
        <f t="shared" si="11"/>
        <v>1.0472294530959752E-3</v>
      </c>
      <c r="J40" s="415">
        <f t="shared" si="12"/>
        <v>2.1472412107940387E-3</v>
      </c>
      <c r="K40" s="414">
        <f t="shared" si="13"/>
        <v>2.4832039482298719E-2</v>
      </c>
      <c r="L40" s="16">
        <f t="shared" si="14"/>
        <v>1.9963385611694005E-2</v>
      </c>
      <c r="M40" s="16">
        <f t="shared" si="15"/>
        <v>2.433918655318279E-2</v>
      </c>
      <c r="N40" s="16">
        <f t="shared" si="16"/>
        <v>2.9025401599943192E-2</v>
      </c>
      <c r="O40" s="16">
        <f t="shared" si="17"/>
        <v>3.0457977509234926E-2</v>
      </c>
      <c r="P40" s="16">
        <f t="shared" si="18"/>
        <v>2.7457451263520321E-2</v>
      </c>
      <c r="Q40" s="16">
        <f t="shared" si="19"/>
        <v>3.1326042380528746E-2</v>
      </c>
      <c r="R40" s="16">
        <f t="shared" si="20"/>
        <v>3.0263086478480819E-2</v>
      </c>
      <c r="S40" s="415">
        <f t="shared" si="21"/>
        <v>3.0350044748502846E-2</v>
      </c>
      <c r="T40" s="414">
        <f t="shared" si="22"/>
        <v>0.97236149193674781</v>
      </c>
      <c r="U40" s="16">
        <f t="shared" si="23"/>
        <v>0.97899669609045603</v>
      </c>
      <c r="V40" s="16">
        <f t="shared" si="24"/>
        <v>0.97482597992658315</v>
      </c>
      <c r="W40" s="16">
        <f t="shared" si="25"/>
        <v>0.96986893931020612</v>
      </c>
      <c r="X40" s="16">
        <f t="shared" si="26"/>
        <v>0.96863743412119063</v>
      </c>
      <c r="Y40" s="16">
        <f t="shared" si="27"/>
        <v>0.97159442768377735</v>
      </c>
      <c r="Z40" s="16">
        <f t="shared" si="28"/>
        <v>0.96768003931171076</v>
      </c>
      <c r="AA40" s="16">
        <f t="shared" si="29"/>
        <v>0.96868968406842315</v>
      </c>
      <c r="AB40" s="567">
        <f t="shared" si="30"/>
        <v>0.9675027140407032</v>
      </c>
      <c r="AC40" s="16">
        <f t="shared" si="31"/>
        <v>0</v>
      </c>
      <c r="AD40" s="16">
        <f t="shared" si="32"/>
        <v>0</v>
      </c>
      <c r="AE40" s="16">
        <f t="shared" si="33"/>
        <v>0</v>
      </c>
      <c r="AF40" s="16">
        <f t="shared" si="34"/>
        <v>0</v>
      </c>
      <c r="AG40" s="16">
        <f t="shared" si="35"/>
        <v>0</v>
      </c>
      <c r="AH40" s="16">
        <f t="shared" si="36"/>
        <v>0</v>
      </c>
      <c r="AI40" s="16">
        <f t="shared" si="37"/>
        <v>0</v>
      </c>
      <c r="AJ40" s="16">
        <f t="shared" si="38"/>
        <v>0</v>
      </c>
      <c r="AK40" s="16">
        <f t="shared" si="39"/>
        <v>0</v>
      </c>
      <c r="AL40" s="1048"/>
      <c r="AM40" s="1048"/>
      <c r="AN40" s="1048"/>
      <c r="AO40" s="1048"/>
      <c r="AP40" s="1048"/>
      <c r="AQ40" s="1048"/>
      <c r="AR40" s="1048"/>
      <c r="AS40" s="1048"/>
      <c r="AT40" s="1048"/>
      <c r="AU40" s="48"/>
    </row>
    <row r="41" spans="1:111" s="84" customFormat="1" x14ac:dyDescent="0.25">
      <c r="A41" s="443" t="s">
        <v>164</v>
      </c>
      <c r="B41" s="414" t="str">
        <f t="shared" si="4"/>
        <v xml:space="preserve"> </v>
      </c>
      <c r="C41" s="16" t="str">
        <f t="shared" si="5"/>
        <v xml:space="preserve"> </v>
      </c>
      <c r="D41" s="16" t="str">
        <f t="shared" si="6"/>
        <v xml:space="preserve"> </v>
      </c>
      <c r="E41" s="16" t="str">
        <f t="shared" si="7"/>
        <v xml:space="preserve"> </v>
      </c>
      <c r="F41" s="16" t="str">
        <f t="shared" si="8"/>
        <v xml:space="preserve"> </v>
      </c>
      <c r="G41" s="16" t="str">
        <f t="shared" si="9"/>
        <v xml:space="preserve"> </v>
      </c>
      <c r="H41" s="16" t="str">
        <f t="shared" si="10"/>
        <v xml:space="preserve"> </v>
      </c>
      <c r="I41" s="16" t="str">
        <f t="shared" si="11"/>
        <v xml:space="preserve"> </v>
      </c>
      <c r="J41" s="415">
        <f t="shared" si="12"/>
        <v>1.5141687635349378E-2</v>
      </c>
      <c r="K41" s="414" t="str">
        <f t="shared" si="13"/>
        <v>..</v>
      </c>
      <c r="L41" s="16" t="str">
        <f t="shared" si="14"/>
        <v>..</v>
      </c>
      <c r="M41" s="16" t="str">
        <f t="shared" si="15"/>
        <v>..</v>
      </c>
      <c r="N41" s="16" t="str">
        <f t="shared" si="16"/>
        <v>..</v>
      </c>
      <c r="O41" s="16" t="str">
        <f t="shared" si="17"/>
        <v>..</v>
      </c>
      <c r="P41" s="16" t="str">
        <f t="shared" si="18"/>
        <v>..</v>
      </c>
      <c r="Q41" s="16" t="str">
        <f t="shared" si="19"/>
        <v>..</v>
      </c>
      <c r="R41" s="16" t="str">
        <f t="shared" si="20"/>
        <v>..</v>
      </c>
      <c r="S41" s="415">
        <f t="shared" si="21"/>
        <v>0.11472052775445594</v>
      </c>
      <c r="T41" s="414" t="str">
        <f t="shared" si="22"/>
        <v>..</v>
      </c>
      <c r="U41" s="16" t="str">
        <f t="shared" si="23"/>
        <v>..</v>
      </c>
      <c r="V41" s="16" t="str">
        <f t="shared" si="24"/>
        <v>..</v>
      </c>
      <c r="W41" s="16" t="str">
        <f t="shared" si="25"/>
        <v>..</v>
      </c>
      <c r="X41" s="16" t="str">
        <f t="shared" si="26"/>
        <v>..</v>
      </c>
      <c r="Y41" s="16" t="str">
        <f t="shared" si="27"/>
        <v>..</v>
      </c>
      <c r="Z41" s="16" t="str">
        <f t="shared" si="28"/>
        <v>..</v>
      </c>
      <c r="AA41" s="16" t="str">
        <f t="shared" si="29"/>
        <v>..</v>
      </c>
      <c r="AB41" s="567">
        <f t="shared" si="30"/>
        <v>0.78933590310211832</v>
      </c>
      <c r="AC41" s="16" t="str">
        <f t="shared" si="31"/>
        <v>..</v>
      </c>
      <c r="AD41" s="16" t="str">
        <f t="shared" si="32"/>
        <v>..</v>
      </c>
      <c r="AE41" s="16" t="str">
        <f t="shared" si="33"/>
        <v>..</v>
      </c>
      <c r="AF41" s="16" t="str">
        <f t="shared" si="34"/>
        <v>..</v>
      </c>
      <c r="AG41" s="16" t="str">
        <f t="shared" si="35"/>
        <v>..</v>
      </c>
      <c r="AH41" s="16" t="str">
        <f t="shared" si="36"/>
        <v>..</v>
      </c>
      <c r="AI41" s="16" t="str">
        <f t="shared" si="37"/>
        <v>..</v>
      </c>
      <c r="AJ41" s="16" t="str">
        <f t="shared" si="38"/>
        <v>..</v>
      </c>
      <c r="AK41" s="16">
        <f t="shared" si="39"/>
        <v>8.080188150807642E-2</v>
      </c>
      <c r="AL41" s="1048"/>
      <c r="AM41" s="1048"/>
      <c r="AN41" s="1048"/>
      <c r="AO41" s="1048"/>
      <c r="AP41" s="1048"/>
      <c r="AQ41" s="1048"/>
      <c r="AR41" s="1048"/>
      <c r="AS41" s="1048"/>
      <c r="AT41" s="1048"/>
      <c r="AU41" s="48"/>
    </row>
    <row r="42" spans="1:111" s="84" customFormat="1" x14ac:dyDescent="0.25">
      <c r="A42" s="443" t="s">
        <v>165</v>
      </c>
      <c r="B42" s="414">
        <f t="shared" si="4"/>
        <v>8.7700243358424371E-2</v>
      </c>
      <c r="C42" s="16">
        <f t="shared" si="5"/>
        <v>0.10693380652550913</v>
      </c>
      <c r="D42" s="16">
        <f t="shared" si="6"/>
        <v>0.10079435364975078</v>
      </c>
      <c r="E42" s="16">
        <f t="shared" si="7"/>
        <v>0.10327989283090619</v>
      </c>
      <c r="F42" s="16">
        <f t="shared" si="8"/>
        <v>9.7281238555185043E-2</v>
      </c>
      <c r="G42" s="16">
        <f t="shared" si="9"/>
        <v>0.1138379477470773</v>
      </c>
      <c r="H42" s="16">
        <f t="shared" si="10"/>
        <v>0.10656802278674392</v>
      </c>
      <c r="I42" s="16" t="str">
        <f t="shared" si="11"/>
        <v xml:space="preserve"> </v>
      </c>
      <c r="J42" s="415" t="str">
        <f t="shared" si="12"/>
        <v xml:space="preserve"> </v>
      </c>
      <c r="K42" s="414">
        <f t="shared" si="13"/>
        <v>0.2129808086687161</v>
      </c>
      <c r="L42" s="16">
        <f t="shared" si="14"/>
        <v>0.29914342657828952</v>
      </c>
      <c r="M42" s="16">
        <f t="shared" si="15"/>
        <v>0.31072278633259803</v>
      </c>
      <c r="N42" s="16">
        <f t="shared" si="16"/>
        <v>0.29592498163432868</v>
      </c>
      <c r="O42" s="16">
        <f t="shared" si="17"/>
        <v>0.31138661839111126</v>
      </c>
      <c r="P42" s="16">
        <f t="shared" si="18"/>
        <v>0.32286765420555136</v>
      </c>
      <c r="Q42" s="16">
        <f t="shared" si="19"/>
        <v>0.30111199647830073</v>
      </c>
      <c r="R42" s="16" t="str">
        <f t="shared" si="20"/>
        <v>..</v>
      </c>
      <c r="S42" s="415" t="str">
        <f t="shared" si="21"/>
        <v>..</v>
      </c>
      <c r="T42" s="414">
        <f t="shared" si="22"/>
        <v>0.69931894797285943</v>
      </c>
      <c r="U42" s="16">
        <f t="shared" si="23"/>
        <v>0.59392276689620138</v>
      </c>
      <c r="V42" s="16">
        <f t="shared" si="24"/>
        <v>0.58848286001765115</v>
      </c>
      <c r="W42" s="16">
        <f t="shared" si="25"/>
        <v>0.60079512553476511</v>
      </c>
      <c r="X42" s="16">
        <f t="shared" si="26"/>
        <v>0.59133214305370374</v>
      </c>
      <c r="Y42" s="16">
        <f t="shared" si="27"/>
        <v>0.56329439804737136</v>
      </c>
      <c r="Z42" s="16">
        <f t="shared" si="28"/>
        <v>0.5923199807349554</v>
      </c>
      <c r="AA42" s="16" t="str">
        <f t="shared" si="29"/>
        <v>..</v>
      </c>
      <c r="AB42" s="567" t="str">
        <f t="shared" si="30"/>
        <v>..</v>
      </c>
      <c r="AC42" s="16">
        <f t="shared" si="31"/>
        <v>0</v>
      </c>
      <c r="AD42" s="16">
        <f t="shared" si="32"/>
        <v>0</v>
      </c>
      <c r="AE42" s="16">
        <f t="shared" si="33"/>
        <v>0</v>
      </c>
      <c r="AF42" s="16">
        <f t="shared" si="34"/>
        <v>0</v>
      </c>
      <c r="AG42" s="16">
        <f t="shared" si="35"/>
        <v>0</v>
      </c>
      <c r="AH42" s="16">
        <f t="shared" si="36"/>
        <v>0</v>
      </c>
      <c r="AI42" s="16">
        <f t="shared" si="37"/>
        <v>0</v>
      </c>
      <c r="AJ42" s="16" t="str">
        <f t="shared" si="38"/>
        <v>..</v>
      </c>
      <c r="AK42" s="16" t="str">
        <f t="shared" si="39"/>
        <v>..</v>
      </c>
      <c r="AL42" s="1048"/>
      <c r="AM42" s="1048"/>
      <c r="AN42" s="1048"/>
      <c r="AO42" s="1048"/>
      <c r="AP42" s="1048"/>
      <c r="AQ42" s="1048"/>
      <c r="AR42" s="1048"/>
      <c r="AS42" s="1048"/>
      <c r="AT42" s="1048"/>
      <c r="AU42" s="48"/>
    </row>
    <row r="43" spans="1:111" s="84" customFormat="1" x14ac:dyDescent="0.25">
      <c r="A43" s="443" t="s">
        <v>166</v>
      </c>
      <c r="B43" s="414">
        <f t="shared" si="4"/>
        <v>9.0978512822385005E-2</v>
      </c>
      <c r="C43" s="16">
        <f t="shared" si="5"/>
        <v>0.12174493517302185</v>
      </c>
      <c r="D43" s="16">
        <f t="shared" si="6"/>
        <v>0.10611506462927703</v>
      </c>
      <c r="E43" s="16">
        <f t="shared" si="7"/>
        <v>9.2624029032706084E-2</v>
      </c>
      <c r="F43" s="16">
        <f t="shared" si="8"/>
        <v>8.2848272590201791E-2</v>
      </c>
      <c r="G43" s="16">
        <f t="shared" si="9"/>
        <v>8.9032907294607194E-2</v>
      </c>
      <c r="H43" s="16">
        <f t="shared" si="10"/>
        <v>7.2994969410556276E-2</v>
      </c>
      <c r="I43" s="16">
        <f t="shared" si="11"/>
        <v>7.5259046579119096E-2</v>
      </c>
      <c r="J43" s="415" t="str">
        <f t="shared" si="12"/>
        <v xml:space="preserve"> </v>
      </c>
      <c r="K43" s="414">
        <f t="shared" si="13"/>
        <v>0.28298782572758463</v>
      </c>
      <c r="L43" s="16">
        <f t="shared" si="14"/>
        <v>0.29619351987102488</v>
      </c>
      <c r="M43" s="16">
        <f t="shared" si="15"/>
        <v>0.39492359397595617</v>
      </c>
      <c r="N43" s="16">
        <f t="shared" si="16"/>
        <v>0.42698958788117342</v>
      </c>
      <c r="O43" s="16">
        <f t="shared" si="17"/>
        <v>0.53412542514112082</v>
      </c>
      <c r="P43" s="16">
        <f t="shared" si="18"/>
        <v>0.51836323626404379</v>
      </c>
      <c r="Q43" s="16">
        <f t="shared" si="19"/>
        <v>0.56630311769464114</v>
      </c>
      <c r="R43" s="16">
        <f t="shared" si="20"/>
        <v>0.54405626113013072</v>
      </c>
      <c r="S43" s="415" t="str">
        <f t="shared" si="21"/>
        <v>..</v>
      </c>
      <c r="T43" s="414">
        <f t="shared" si="22"/>
        <v>0.62603366145003037</v>
      </c>
      <c r="U43" s="16">
        <f t="shared" si="23"/>
        <v>0.5820615449559533</v>
      </c>
      <c r="V43" s="16">
        <f t="shared" si="24"/>
        <v>0.49896134139476678</v>
      </c>
      <c r="W43" s="16">
        <f t="shared" si="25"/>
        <v>0.48038638308612042</v>
      </c>
      <c r="X43" s="16">
        <f t="shared" si="26"/>
        <v>0.3830263022686774</v>
      </c>
      <c r="Y43" s="16">
        <f t="shared" si="27"/>
        <v>0.3926038564413491</v>
      </c>
      <c r="Z43" s="16">
        <f t="shared" si="28"/>
        <v>0.36070191289480258</v>
      </c>
      <c r="AA43" s="16">
        <f t="shared" si="29"/>
        <v>0.38068469229075014</v>
      </c>
      <c r="AB43" s="567" t="str">
        <f t="shared" si="30"/>
        <v>..</v>
      </c>
      <c r="AC43" s="16">
        <f t="shared" si="31"/>
        <v>0</v>
      </c>
      <c r="AD43" s="16">
        <f t="shared" si="32"/>
        <v>0</v>
      </c>
      <c r="AE43" s="16">
        <f t="shared" si="33"/>
        <v>0</v>
      </c>
      <c r="AF43" s="16">
        <f t="shared" si="34"/>
        <v>0</v>
      </c>
      <c r="AG43" s="16">
        <f t="shared" si="35"/>
        <v>0</v>
      </c>
      <c r="AH43" s="16">
        <f t="shared" si="36"/>
        <v>0</v>
      </c>
      <c r="AI43" s="16">
        <f t="shared" si="37"/>
        <v>0</v>
      </c>
      <c r="AJ43" s="16">
        <f t="shared" si="38"/>
        <v>0</v>
      </c>
      <c r="AK43" s="16" t="str">
        <f t="shared" si="39"/>
        <v>..</v>
      </c>
      <c r="AL43" s="1048"/>
      <c r="AM43" s="1048"/>
      <c r="AN43" s="1048"/>
      <c r="AO43" s="1048"/>
      <c r="AP43" s="1048"/>
      <c r="AQ43" s="1048"/>
      <c r="AR43" s="1048"/>
      <c r="AS43" s="1048"/>
      <c r="AT43" s="1048"/>
      <c r="AU43" s="48"/>
    </row>
    <row r="44" spans="1:111" s="84" customFormat="1" ht="15.75" thickBot="1" x14ac:dyDescent="0.3">
      <c r="A44" s="443" t="s">
        <v>22487</v>
      </c>
      <c r="B44" s="418">
        <f t="shared" si="4"/>
        <v>4.7479941963023886E-3</v>
      </c>
      <c r="C44" s="419">
        <f t="shared" si="5"/>
        <v>4.8105186972066004E-3</v>
      </c>
      <c r="D44" s="419">
        <f t="shared" si="6"/>
        <v>5.1238352936647273E-3</v>
      </c>
      <c r="E44" s="419">
        <f t="shared" si="7"/>
        <v>5.2485788493365944E-3</v>
      </c>
      <c r="F44" s="419">
        <f t="shared" si="8"/>
        <v>5.0740294786196741E-3</v>
      </c>
      <c r="G44" s="419">
        <f t="shared" si="9"/>
        <v>5.426069895825337E-3</v>
      </c>
      <c r="H44" s="419">
        <f t="shared" si="10"/>
        <v>6.0631379205659548E-3</v>
      </c>
      <c r="I44" s="419">
        <f t="shared" si="11"/>
        <v>5.9876151417498696E-3</v>
      </c>
      <c r="J44" s="420">
        <f t="shared" si="12"/>
        <v>6.4809880588454112E-3</v>
      </c>
      <c r="K44" s="418">
        <f t="shared" si="13"/>
        <v>0.19973426111069784</v>
      </c>
      <c r="L44" s="419">
        <f t="shared" si="14"/>
        <v>0.20176705644835211</v>
      </c>
      <c r="M44" s="419">
        <f t="shared" si="15"/>
        <v>0.20088680614272547</v>
      </c>
      <c r="N44" s="419">
        <f t="shared" si="16"/>
        <v>0.20073339001825474</v>
      </c>
      <c r="O44" s="419">
        <f t="shared" si="17"/>
        <v>0.20117524832530356</v>
      </c>
      <c r="P44" s="419">
        <f t="shared" si="18"/>
        <v>0.19958831680471883</v>
      </c>
      <c r="Q44" s="419">
        <f t="shared" si="19"/>
        <v>0.19872575272022863</v>
      </c>
      <c r="R44" s="419">
        <f t="shared" si="20"/>
        <v>0.19905730743957514</v>
      </c>
      <c r="S44" s="420">
        <f t="shared" si="21"/>
        <v>0.19891031013852148</v>
      </c>
      <c r="T44" s="418">
        <f t="shared" si="22"/>
        <v>0.79551774469299985</v>
      </c>
      <c r="U44" s="419">
        <f t="shared" si="23"/>
        <v>0.79342242485444137</v>
      </c>
      <c r="V44" s="419">
        <f t="shared" si="24"/>
        <v>0.79398935856360975</v>
      </c>
      <c r="W44" s="419">
        <f t="shared" si="25"/>
        <v>0.79401803113240854</v>
      </c>
      <c r="X44" s="419">
        <f t="shared" si="26"/>
        <v>0.79375072219607667</v>
      </c>
      <c r="Y44" s="419">
        <f t="shared" si="27"/>
        <v>0.79498561329945583</v>
      </c>
      <c r="Z44" s="419">
        <f t="shared" si="28"/>
        <v>0.79521110935920547</v>
      </c>
      <c r="AA44" s="419">
        <f t="shared" si="29"/>
        <v>0.79495507741867499</v>
      </c>
      <c r="AB44" s="568">
        <f t="shared" si="30"/>
        <v>0.79460870180263299</v>
      </c>
      <c r="AC44" s="419">
        <f t="shared" si="31"/>
        <v>0</v>
      </c>
      <c r="AD44" s="419">
        <f t="shared" si="32"/>
        <v>0</v>
      </c>
      <c r="AE44" s="419">
        <f t="shared" si="33"/>
        <v>0</v>
      </c>
      <c r="AF44" s="419">
        <f t="shared" si="34"/>
        <v>0</v>
      </c>
      <c r="AG44" s="419">
        <f t="shared" si="35"/>
        <v>0</v>
      </c>
      <c r="AH44" s="419">
        <f t="shared" si="36"/>
        <v>0</v>
      </c>
      <c r="AI44" s="419">
        <f t="shared" si="37"/>
        <v>0</v>
      </c>
      <c r="AJ44" s="419">
        <f t="shared" si="38"/>
        <v>0</v>
      </c>
      <c r="AK44" s="419">
        <f t="shared" si="39"/>
        <v>0</v>
      </c>
      <c r="AL44" s="1048"/>
      <c r="AM44" s="1048"/>
      <c r="AN44" s="1048"/>
      <c r="AO44" s="1048"/>
      <c r="AP44" s="1048"/>
      <c r="AQ44" s="1048"/>
      <c r="AR44" s="1048"/>
      <c r="AS44" s="1048"/>
      <c r="AT44" s="1048"/>
      <c r="AU44" s="48"/>
    </row>
    <row r="45" spans="1:111" s="84" customFormat="1" x14ac:dyDescent="0.25">
      <c r="AL45" s="48"/>
      <c r="AM45" s="48"/>
      <c r="AN45" s="48"/>
      <c r="AO45" s="48"/>
      <c r="AP45" s="48"/>
      <c r="AQ45" s="48"/>
      <c r="AR45" s="48"/>
      <c r="AS45" s="48"/>
      <c r="AT45" s="48"/>
      <c r="AU45" s="48"/>
    </row>
    <row r="46" spans="1:111" x14ac:dyDescent="0.25">
      <c r="A46" s="6" t="s">
        <v>22465</v>
      </c>
      <c r="B46" s="6"/>
      <c r="C46" s="6"/>
    </row>
    <row r="47" spans="1:111" x14ac:dyDescent="0.25">
      <c r="A47" t="s">
        <v>584</v>
      </c>
      <c r="B47" t="s">
        <v>762</v>
      </c>
    </row>
    <row r="48" spans="1:111" x14ac:dyDescent="0.25">
      <c r="A48" t="s">
        <v>761</v>
      </c>
      <c r="B48" t="s">
        <v>147</v>
      </c>
      <c r="D48" s="84" t="s">
        <v>22483</v>
      </c>
      <c r="E48" s="84"/>
      <c r="F48" s="84"/>
      <c r="G48" s="84"/>
      <c r="H48" s="84"/>
      <c r="I48" s="84"/>
      <c r="J48" s="84"/>
      <c r="K48" s="84"/>
      <c r="L48" s="84"/>
      <c r="M48" s="84"/>
      <c r="N48" s="84"/>
      <c r="O48" s="84"/>
      <c r="P48" s="84"/>
      <c r="Q48" s="84"/>
      <c r="R48" s="84"/>
      <c r="S48" s="84"/>
      <c r="T48" s="84"/>
      <c r="U48" s="84"/>
      <c r="V48" s="84"/>
      <c r="W48" s="84"/>
      <c r="X48" s="84"/>
      <c r="Y48" s="84"/>
      <c r="Z48" s="84"/>
      <c r="AA48" s="84"/>
      <c r="AB48" s="84"/>
      <c r="AC48" s="84"/>
      <c r="AD48" s="84"/>
      <c r="AE48" s="84"/>
      <c r="AF48" s="84"/>
      <c r="AG48" s="84"/>
      <c r="AH48" s="84"/>
      <c r="AI48" s="84"/>
      <c r="AJ48" s="84"/>
      <c r="AK48" s="84"/>
      <c r="AL48" s="84"/>
      <c r="AN48" s="565" t="s">
        <v>147</v>
      </c>
      <c r="AO48" s="565"/>
      <c r="AP48" s="565"/>
      <c r="AQ48" s="565"/>
      <c r="AR48" s="565"/>
      <c r="AS48" s="565"/>
      <c r="AT48" s="565"/>
      <c r="AU48" s="565"/>
      <c r="AV48" s="565"/>
      <c r="AW48" s="565"/>
      <c r="AX48" s="565"/>
      <c r="AY48" s="565"/>
      <c r="AZ48" s="565"/>
      <c r="BA48" s="565"/>
      <c r="BB48" s="565"/>
      <c r="BC48" s="565"/>
      <c r="BD48" s="565"/>
      <c r="BE48" s="565"/>
      <c r="BF48" s="565"/>
      <c r="BG48" s="565"/>
      <c r="BH48" s="565"/>
      <c r="BI48" s="565"/>
      <c r="BJ48" s="565"/>
      <c r="BK48" s="565"/>
      <c r="BL48" s="565"/>
      <c r="BM48" s="565"/>
      <c r="BN48" s="565"/>
      <c r="BO48" s="565"/>
      <c r="BP48" s="565"/>
      <c r="BQ48" s="565"/>
      <c r="BR48" s="565"/>
      <c r="BS48" s="565"/>
      <c r="BT48" s="565"/>
      <c r="BU48" s="565"/>
      <c r="BV48" s="565"/>
      <c r="BW48" s="565"/>
      <c r="BX48" s="566" t="s">
        <v>150</v>
      </c>
      <c r="BY48" s="566"/>
      <c r="BZ48" s="566"/>
      <c r="CA48" s="566"/>
      <c r="CB48" s="566"/>
      <c r="CC48" s="566"/>
      <c r="CD48" s="566"/>
      <c r="CE48" s="566"/>
      <c r="CF48" s="566"/>
      <c r="CG48" s="566"/>
      <c r="CH48" s="566"/>
      <c r="CI48" s="566"/>
      <c r="CJ48" s="566"/>
      <c r="CK48" s="566"/>
      <c r="CL48" s="566"/>
      <c r="CM48" s="566"/>
      <c r="CN48" s="566"/>
      <c r="CO48" s="566"/>
      <c r="CP48" s="566"/>
      <c r="CQ48" s="566"/>
      <c r="CR48" s="566"/>
      <c r="CS48" s="566"/>
      <c r="CT48" s="566"/>
      <c r="CU48" s="566"/>
      <c r="CV48" s="566"/>
      <c r="CW48" s="566"/>
      <c r="CX48" s="566"/>
      <c r="CY48" s="566"/>
      <c r="CZ48" s="566"/>
      <c r="DA48" s="566"/>
      <c r="DB48" s="566"/>
      <c r="DC48" s="566"/>
      <c r="DD48" s="566"/>
      <c r="DE48" s="566"/>
      <c r="DF48" s="566"/>
      <c r="DG48" s="566"/>
    </row>
    <row r="49" spans="1:111" x14ac:dyDescent="0.25">
      <c r="C49" s="84"/>
      <c r="D49" s="84" t="s">
        <v>769</v>
      </c>
      <c r="E49" s="84"/>
      <c r="F49" s="84"/>
      <c r="G49" s="84"/>
      <c r="H49" s="84"/>
      <c r="I49" s="84"/>
      <c r="J49" s="84"/>
      <c r="K49" s="84"/>
      <c r="L49" s="84"/>
      <c r="M49" s="84" t="s">
        <v>21686</v>
      </c>
      <c r="N49" s="84"/>
      <c r="O49" s="84"/>
      <c r="P49" s="84"/>
      <c r="Q49" s="84"/>
      <c r="R49" s="84"/>
      <c r="S49" s="84"/>
      <c r="T49" s="84"/>
      <c r="U49" s="84"/>
      <c r="V49" s="84" t="s">
        <v>21687</v>
      </c>
      <c r="W49" s="84"/>
      <c r="X49" s="84"/>
      <c r="Y49" s="84"/>
      <c r="Z49" s="84"/>
      <c r="AA49" s="84"/>
      <c r="AB49" s="84"/>
      <c r="AC49" s="84"/>
      <c r="AD49" s="84"/>
      <c r="AE49" s="84" t="s">
        <v>21688</v>
      </c>
      <c r="AF49" s="84"/>
      <c r="AG49" s="84"/>
      <c r="AH49" s="84"/>
      <c r="AI49" s="84"/>
      <c r="AJ49" s="84"/>
      <c r="AK49" s="84"/>
      <c r="AL49" s="84"/>
      <c r="AN49" s="565" t="s">
        <v>769</v>
      </c>
      <c r="AO49" s="565"/>
      <c r="AP49" s="565"/>
      <c r="AQ49" s="565"/>
      <c r="AR49" s="565"/>
      <c r="AS49" s="565"/>
      <c r="AT49" s="565"/>
      <c r="AU49" s="565"/>
      <c r="AV49" s="565"/>
      <c r="AW49" s="565" t="s">
        <v>21686</v>
      </c>
      <c r="AX49" s="565"/>
      <c r="AY49" s="565"/>
      <c r="AZ49" s="565"/>
      <c r="BA49" s="565"/>
      <c r="BB49" s="565"/>
      <c r="BC49" s="565"/>
      <c r="BD49" s="565"/>
      <c r="BE49" s="565"/>
      <c r="BF49" s="565" t="s">
        <v>21687</v>
      </c>
      <c r="BG49" s="565"/>
      <c r="BH49" s="565"/>
      <c r="BI49" s="565"/>
      <c r="BJ49" s="565"/>
      <c r="BK49" s="565"/>
      <c r="BL49" s="565"/>
      <c r="BM49" s="565"/>
      <c r="BN49" s="565"/>
      <c r="BO49" s="565" t="s">
        <v>21688</v>
      </c>
      <c r="BP49" s="565"/>
      <c r="BQ49" s="565"/>
      <c r="BR49" s="565"/>
      <c r="BS49" s="565"/>
      <c r="BT49" s="565"/>
      <c r="BU49" s="565"/>
      <c r="BV49" s="565"/>
      <c r="BW49" s="565"/>
      <c r="BX49" s="566" t="s">
        <v>769</v>
      </c>
      <c r="BY49" s="566"/>
      <c r="BZ49" s="566"/>
      <c r="CA49" s="566"/>
      <c r="CB49" s="566"/>
      <c r="CC49" s="566"/>
      <c r="CD49" s="566"/>
      <c r="CE49" s="566"/>
      <c r="CF49" s="566"/>
      <c r="CG49" s="566" t="s">
        <v>21686</v>
      </c>
      <c r="CH49" s="566"/>
      <c r="CI49" s="566"/>
      <c r="CJ49" s="566"/>
      <c r="CK49" s="566"/>
      <c r="CL49" s="566"/>
      <c r="CM49" s="566"/>
      <c r="CN49" s="566"/>
      <c r="CO49" s="566"/>
      <c r="CP49" s="566" t="s">
        <v>21687</v>
      </c>
      <c r="CQ49" s="566"/>
      <c r="CR49" s="566"/>
      <c r="CS49" s="566"/>
      <c r="CT49" s="566"/>
      <c r="CU49" s="566"/>
      <c r="CV49" s="566"/>
      <c r="CW49" s="566"/>
      <c r="CX49" s="566"/>
      <c r="CY49" s="566" t="s">
        <v>21688</v>
      </c>
      <c r="CZ49" s="566"/>
      <c r="DA49" s="566"/>
      <c r="DB49" s="566"/>
      <c r="DC49" s="566"/>
      <c r="DD49" s="566"/>
      <c r="DE49" s="566"/>
      <c r="DF49" s="566"/>
      <c r="DG49" s="566"/>
    </row>
    <row r="50" spans="1:111" x14ac:dyDescent="0.25">
      <c r="A50" s="19" t="s">
        <v>144</v>
      </c>
      <c r="B50" s="19" t="s">
        <v>156</v>
      </c>
      <c r="C50" s="86" t="s">
        <v>49</v>
      </c>
      <c r="D50" s="86" t="s">
        <v>50</v>
      </c>
      <c r="E50" s="86" t="s">
        <v>51</v>
      </c>
      <c r="F50" s="86" t="s">
        <v>52</v>
      </c>
      <c r="G50" s="86" t="s">
        <v>53</v>
      </c>
      <c r="H50" s="86" t="s">
        <v>54</v>
      </c>
      <c r="I50" s="86" t="s">
        <v>55</v>
      </c>
      <c r="J50" s="86" t="s">
        <v>195</v>
      </c>
      <c r="K50" s="86" t="s">
        <v>313</v>
      </c>
      <c r="L50" s="86" t="s">
        <v>49</v>
      </c>
      <c r="M50" s="86" t="s">
        <v>50</v>
      </c>
      <c r="N50" s="86" t="s">
        <v>51</v>
      </c>
      <c r="O50" s="86" t="s">
        <v>52</v>
      </c>
      <c r="P50" s="86" t="s">
        <v>53</v>
      </c>
      <c r="Q50" s="86" t="s">
        <v>54</v>
      </c>
      <c r="R50" s="86" t="s">
        <v>55</v>
      </c>
      <c r="S50" s="86" t="s">
        <v>195</v>
      </c>
      <c r="T50" s="86" t="s">
        <v>313</v>
      </c>
      <c r="U50" s="86" t="s">
        <v>49</v>
      </c>
      <c r="V50" s="86" t="s">
        <v>50</v>
      </c>
      <c r="W50" s="86" t="s">
        <v>51</v>
      </c>
      <c r="X50" s="86" t="s">
        <v>52</v>
      </c>
      <c r="Y50" s="86" t="s">
        <v>53</v>
      </c>
      <c r="Z50" s="86" t="s">
        <v>54</v>
      </c>
      <c r="AA50" s="86" t="s">
        <v>55</v>
      </c>
      <c r="AB50" s="86" t="s">
        <v>195</v>
      </c>
      <c r="AC50" s="86" t="s">
        <v>313</v>
      </c>
      <c r="AD50" s="86" t="s">
        <v>49</v>
      </c>
      <c r="AE50" s="86" t="s">
        <v>50</v>
      </c>
      <c r="AF50" s="86" t="s">
        <v>51</v>
      </c>
      <c r="AG50" s="86" t="s">
        <v>52</v>
      </c>
      <c r="AH50" s="86" t="s">
        <v>53</v>
      </c>
      <c r="AI50" s="86" t="s">
        <v>54</v>
      </c>
      <c r="AJ50" s="86" t="s">
        <v>55</v>
      </c>
      <c r="AK50" s="86" t="s">
        <v>195</v>
      </c>
      <c r="AL50" s="86">
        <v>2016</v>
      </c>
      <c r="AM50" s="313" t="s">
        <v>49</v>
      </c>
      <c r="AN50" s="313" t="s">
        <v>50</v>
      </c>
      <c r="AO50" s="313" t="s">
        <v>51</v>
      </c>
      <c r="AP50" s="313" t="s">
        <v>52</v>
      </c>
      <c r="AQ50" s="313" t="s">
        <v>53</v>
      </c>
      <c r="AR50" s="313" t="s">
        <v>54</v>
      </c>
      <c r="AS50" s="313" t="s">
        <v>55</v>
      </c>
      <c r="AT50" s="313" t="s">
        <v>195</v>
      </c>
      <c r="AU50" s="313" t="s">
        <v>313</v>
      </c>
      <c r="AV50" s="313" t="s">
        <v>49</v>
      </c>
      <c r="AW50" s="313" t="s">
        <v>50</v>
      </c>
      <c r="AX50" s="313" t="s">
        <v>51</v>
      </c>
      <c r="AY50" s="313" t="s">
        <v>52</v>
      </c>
      <c r="AZ50" s="313" t="s">
        <v>53</v>
      </c>
      <c r="BA50" s="313" t="s">
        <v>54</v>
      </c>
      <c r="BB50" s="313" t="s">
        <v>55</v>
      </c>
      <c r="BC50" s="313" t="s">
        <v>195</v>
      </c>
      <c r="BD50" s="313" t="s">
        <v>313</v>
      </c>
      <c r="BE50" s="313" t="s">
        <v>49</v>
      </c>
      <c r="BF50" s="313" t="s">
        <v>50</v>
      </c>
      <c r="BG50" s="313" t="s">
        <v>51</v>
      </c>
      <c r="BH50" s="313" t="s">
        <v>52</v>
      </c>
      <c r="BI50" s="313" t="s">
        <v>53</v>
      </c>
      <c r="BJ50" s="313" t="s">
        <v>54</v>
      </c>
      <c r="BK50" s="313" t="s">
        <v>55</v>
      </c>
      <c r="BL50" s="313" t="s">
        <v>195</v>
      </c>
      <c r="BM50" s="313" t="s">
        <v>313</v>
      </c>
      <c r="BN50" s="313" t="s">
        <v>49</v>
      </c>
      <c r="BO50" s="313" t="s">
        <v>50</v>
      </c>
      <c r="BP50" s="313" t="s">
        <v>51</v>
      </c>
      <c r="BQ50" s="313" t="s">
        <v>52</v>
      </c>
      <c r="BR50" s="313" t="s">
        <v>53</v>
      </c>
      <c r="BS50" s="313" t="s">
        <v>54</v>
      </c>
      <c r="BT50" s="313" t="s">
        <v>55</v>
      </c>
      <c r="BU50" s="313" t="s">
        <v>195</v>
      </c>
      <c r="BV50" s="313" t="s">
        <v>313</v>
      </c>
      <c r="BW50" s="508" t="s">
        <v>49</v>
      </c>
      <c r="BX50" s="508" t="s">
        <v>50</v>
      </c>
      <c r="BY50" s="508" t="s">
        <v>51</v>
      </c>
      <c r="BZ50" s="508" t="s">
        <v>52</v>
      </c>
      <c r="CA50" s="508" t="s">
        <v>53</v>
      </c>
      <c r="CB50" s="508" t="s">
        <v>54</v>
      </c>
      <c r="CC50" s="508" t="s">
        <v>55</v>
      </c>
      <c r="CD50" s="508" t="s">
        <v>195</v>
      </c>
      <c r="CE50" s="508" t="s">
        <v>313</v>
      </c>
      <c r="CF50" s="508" t="s">
        <v>49</v>
      </c>
      <c r="CG50" s="508" t="s">
        <v>50</v>
      </c>
      <c r="CH50" s="508" t="s">
        <v>51</v>
      </c>
      <c r="CI50" s="508" t="s">
        <v>52</v>
      </c>
      <c r="CJ50" s="508" t="s">
        <v>53</v>
      </c>
      <c r="CK50" s="508" t="s">
        <v>54</v>
      </c>
      <c r="CL50" s="508" t="s">
        <v>55</v>
      </c>
      <c r="CM50" s="508" t="s">
        <v>195</v>
      </c>
      <c r="CN50" s="508" t="s">
        <v>313</v>
      </c>
      <c r="CO50" s="508" t="s">
        <v>49</v>
      </c>
      <c r="CP50" s="508" t="s">
        <v>50</v>
      </c>
      <c r="CQ50" s="508" t="s">
        <v>51</v>
      </c>
      <c r="CR50" s="508" t="s">
        <v>52</v>
      </c>
      <c r="CS50" s="508" t="s">
        <v>53</v>
      </c>
      <c r="CT50" s="508" t="s">
        <v>54</v>
      </c>
      <c r="CU50" s="508" t="s">
        <v>55</v>
      </c>
      <c r="CV50" s="508" t="s">
        <v>195</v>
      </c>
      <c r="CW50" s="508" t="s">
        <v>313</v>
      </c>
      <c r="CX50" s="508" t="s">
        <v>49</v>
      </c>
      <c r="CY50" s="508" t="s">
        <v>50</v>
      </c>
      <c r="CZ50" s="508" t="s">
        <v>51</v>
      </c>
      <c r="DA50" s="508" t="s">
        <v>52</v>
      </c>
      <c r="DB50" s="508" t="s">
        <v>53</v>
      </c>
      <c r="DC50" s="508" t="s">
        <v>54</v>
      </c>
      <c r="DD50" s="508" t="s">
        <v>55</v>
      </c>
      <c r="DE50" s="508" t="s">
        <v>195</v>
      </c>
      <c r="DF50" s="508" t="s">
        <v>313</v>
      </c>
    </row>
    <row r="51" spans="1:111" x14ac:dyDescent="0.25">
      <c r="A51" s="86" t="s">
        <v>21690</v>
      </c>
      <c r="B51" s="443" t="s">
        <v>19</v>
      </c>
      <c r="C51" s="5">
        <f t="shared" ref="C51:C88" si="40">IFERROR(AM51+BW51," ")</f>
        <v>0</v>
      </c>
      <c r="D51" s="5">
        <f t="shared" ref="D51:D88" si="41">IFERROR(AN51+BX51," ")</f>
        <v>296.34299999999996</v>
      </c>
      <c r="E51" s="5">
        <f t="shared" ref="E51:E88" si="42">IFERROR(AO51+BY51," ")</f>
        <v>0</v>
      </c>
      <c r="F51" s="5">
        <f t="shared" ref="F51:F88" si="43">IFERROR(AP51+BZ51," ")</f>
        <v>335.202</v>
      </c>
      <c r="G51" s="5">
        <f t="shared" ref="G51:G88" si="44">IFERROR(AQ51+CA51," ")</f>
        <v>0</v>
      </c>
      <c r="H51" s="5">
        <f t="shared" ref="H51:O62" si="45">IFERROR(AR51+CB51," ")</f>
        <v>444.75</v>
      </c>
      <c r="I51" s="5">
        <f t="shared" si="45"/>
        <v>0</v>
      </c>
      <c r="J51" s="5">
        <f t="shared" si="45"/>
        <v>385.16800000000001</v>
      </c>
      <c r="K51" s="5">
        <f t="shared" si="45"/>
        <v>0</v>
      </c>
      <c r="L51" s="5">
        <f t="shared" si="45"/>
        <v>0</v>
      </c>
      <c r="M51" s="5">
        <f t="shared" si="45"/>
        <v>1635.4959999999999</v>
      </c>
      <c r="N51" s="5">
        <f t="shared" si="45"/>
        <v>0</v>
      </c>
      <c r="O51" s="5">
        <f t="shared" si="45"/>
        <v>1947.759</v>
      </c>
      <c r="P51" s="5">
        <f t="shared" ref="P51:P88" si="46">IFERROR(AZ51+CJ51," ")</f>
        <v>0</v>
      </c>
      <c r="Q51" s="5">
        <f t="shared" ref="Q51:Q88" si="47">IFERROR(BA51+CK51," ")</f>
        <v>2376.4160000000002</v>
      </c>
      <c r="R51" s="5">
        <f t="shared" ref="R51:R88" si="48">IFERROR(BB51+CL51," ")</f>
        <v>0</v>
      </c>
      <c r="S51" s="5">
        <f t="shared" ref="S51:S88" si="49">IFERROR(BC51+CM51," ")</f>
        <v>2534.5309999999999</v>
      </c>
      <c r="T51" s="5">
        <f t="shared" ref="T51:T88" si="50">IFERROR(BD51+CN51," ")</f>
        <v>0</v>
      </c>
      <c r="U51" s="5">
        <f t="shared" ref="U51:U88" si="51">IFERROR(BE51+CO51," ")</f>
        <v>0</v>
      </c>
      <c r="V51" s="5">
        <f t="shared" ref="V51:V88" si="52">IFERROR(BF51+CP51," ")</f>
        <v>3196.9679999999998</v>
      </c>
      <c r="W51" s="5">
        <f t="shared" ref="W51:W88" si="53">IFERROR(BG51+CQ51," ")</f>
        <v>0</v>
      </c>
      <c r="X51" s="5">
        <f t="shared" ref="X51:X88" si="54">IFERROR(BH51+CR51," ")</f>
        <v>3450.5989999999997</v>
      </c>
      <c r="Y51" s="5">
        <f t="shared" ref="Y51:Y88" si="55">IFERROR(BI51+CS51," ")</f>
        <v>0</v>
      </c>
      <c r="Z51" s="5">
        <f t="shared" ref="Z51:Z88" si="56">IFERROR(BJ51+CT51," ")</f>
        <v>3997.4770000000003</v>
      </c>
      <c r="AA51" s="5">
        <f t="shared" ref="AA51:AA88" si="57">IFERROR(BK51+CU51," ")</f>
        <v>0</v>
      </c>
      <c r="AB51" s="5">
        <f t="shared" ref="AB51:AB88" si="58">IFERROR(BL51+CV51," ")</f>
        <v>4630.134</v>
      </c>
      <c r="AC51" s="5">
        <f t="shared" ref="AC51:AC88" si="59">IFERROR(BM51+CW51," ")</f>
        <v>0</v>
      </c>
      <c r="AD51" s="5">
        <f t="shared" ref="AD51:AD88" si="60">IFERROR(BN51+CX51," ")</f>
        <v>0</v>
      </c>
      <c r="AE51" s="5">
        <f t="shared" ref="AE51:AE88" si="61">IFERROR(BO51+CY51," ")</f>
        <v>0</v>
      </c>
      <c r="AF51" s="5">
        <f t="shared" ref="AF51:AF88" si="62">IFERROR(BP51+CZ51," ")</f>
        <v>0</v>
      </c>
      <c r="AG51" s="5">
        <f t="shared" ref="AG51:AG88" si="63">IFERROR(BQ51+DA51," ")</f>
        <v>0</v>
      </c>
      <c r="AH51" s="5">
        <f t="shared" ref="AH51:AH88" si="64">IFERROR(BR51+DB51," ")</f>
        <v>0</v>
      </c>
      <c r="AI51" s="5">
        <f t="shared" ref="AI51:AI88" si="65">IFERROR(BS51+DC51," ")</f>
        <v>0</v>
      </c>
      <c r="AJ51" s="5">
        <f t="shared" ref="AJ51:AJ88" si="66">IFERROR(BT51+DD51," ")</f>
        <v>0</v>
      </c>
      <c r="AK51" s="5">
        <f t="shared" ref="AK51:AK88" si="67">IFERROR(BU51+DE51," ")</f>
        <v>0</v>
      </c>
      <c r="AL51" s="5">
        <f t="shared" ref="AL51:AL88" si="68">IFERROR(BV51+DF51," ")</f>
        <v>0</v>
      </c>
      <c r="AM51" s="5"/>
      <c r="AN51" s="5">
        <v>289.87599999999998</v>
      </c>
      <c r="AO51" s="5"/>
      <c r="AP51" s="5">
        <v>325.81400000000002</v>
      </c>
      <c r="AQ51" s="5"/>
      <c r="AR51" s="5">
        <v>434.351</v>
      </c>
      <c r="AS51" s="5"/>
      <c r="AT51" s="5">
        <v>375.03500000000003</v>
      </c>
      <c r="AU51" s="5"/>
      <c r="AV51" s="5"/>
      <c r="AW51" s="5">
        <v>1608.8589999999999</v>
      </c>
      <c r="AX51" s="5"/>
      <c r="AY51" s="5">
        <v>1919.4649999999999</v>
      </c>
      <c r="AZ51" s="5"/>
      <c r="BA51" s="5">
        <v>2347.5390000000002</v>
      </c>
      <c r="BB51" s="5"/>
      <c r="BC51" s="5">
        <v>2496.9</v>
      </c>
      <c r="BD51" s="5"/>
      <c r="BE51" s="5"/>
      <c r="BF51" s="5">
        <v>3194.1669999999999</v>
      </c>
      <c r="BG51" s="5"/>
      <c r="BH51" s="5">
        <v>3447.5619999999999</v>
      </c>
      <c r="BI51" s="5"/>
      <c r="BJ51" s="5">
        <v>3996.53</v>
      </c>
      <c r="BK51" s="5"/>
      <c r="BL51" s="5">
        <v>4626.5600000000004</v>
      </c>
      <c r="BM51" s="5"/>
      <c r="BN51" s="5"/>
      <c r="BO51" s="5">
        <v>0</v>
      </c>
      <c r="BP51" s="5"/>
      <c r="BQ51" s="5">
        <v>0</v>
      </c>
      <c r="BR51" s="5"/>
      <c r="BS51" s="5">
        <v>0</v>
      </c>
      <c r="BT51" s="5"/>
      <c r="BU51" s="5"/>
      <c r="BV51" s="5"/>
      <c r="BW51" s="5"/>
      <c r="BX51" s="5">
        <v>6.4669999999999996</v>
      </c>
      <c r="BY51" s="5"/>
      <c r="BZ51" s="5">
        <v>9.3879999999999999</v>
      </c>
      <c r="CA51" s="5"/>
      <c r="CB51" s="5">
        <v>10.398999999999999</v>
      </c>
      <c r="CC51" s="5"/>
      <c r="CD51" s="5">
        <v>10.132999999999999</v>
      </c>
      <c r="CE51" s="5"/>
      <c r="CF51" s="5"/>
      <c r="CG51" s="5">
        <v>26.637</v>
      </c>
      <c r="CH51" s="5"/>
      <c r="CI51" s="5">
        <v>28.294</v>
      </c>
      <c r="CJ51" s="5"/>
      <c r="CK51" s="5">
        <v>28.876999999999999</v>
      </c>
      <c r="CL51" s="5"/>
      <c r="CM51" s="5">
        <v>37.631</v>
      </c>
      <c r="CN51" s="5"/>
      <c r="CO51" s="5"/>
      <c r="CP51" s="5">
        <v>2.8010000000000002</v>
      </c>
      <c r="CQ51" s="5"/>
      <c r="CR51" s="5">
        <v>3.0369999999999999</v>
      </c>
      <c r="CS51" s="5"/>
      <c r="CT51" s="5">
        <v>0.94699999999999995</v>
      </c>
      <c r="CU51" s="5"/>
      <c r="CV51" s="5">
        <v>3.5739999999999998</v>
      </c>
      <c r="CW51" s="5"/>
      <c r="CX51" s="5"/>
      <c r="CY51" s="5">
        <v>0</v>
      </c>
      <c r="CZ51" s="5"/>
      <c r="DA51" s="5">
        <v>0</v>
      </c>
      <c r="DB51" s="5"/>
      <c r="DC51" s="5">
        <v>0</v>
      </c>
      <c r="DD51" s="5"/>
      <c r="DE51" s="5"/>
      <c r="DF51" s="5"/>
    </row>
    <row r="52" spans="1:111" x14ac:dyDescent="0.25">
      <c r="A52" s="86" t="s">
        <v>21691</v>
      </c>
      <c r="B52" s="443" t="s">
        <v>19</v>
      </c>
      <c r="C52" s="5">
        <f t="shared" si="40"/>
        <v>0</v>
      </c>
      <c r="D52" s="5">
        <f t="shared" si="41"/>
        <v>0</v>
      </c>
      <c r="E52" s="5">
        <f t="shared" si="42"/>
        <v>0</v>
      </c>
      <c r="F52" s="5">
        <f t="shared" si="43"/>
        <v>0</v>
      </c>
      <c r="G52" s="5">
        <f t="shared" si="44"/>
        <v>0</v>
      </c>
      <c r="H52" s="5">
        <f t="shared" si="45"/>
        <v>0</v>
      </c>
      <c r="I52" s="5">
        <f t="shared" si="45"/>
        <v>521</v>
      </c>
      <c r="J52" s="5">
        <f t="shared" si="45"/>
        <v>512</v>
      </c>
      <c r="K52" s="5">
        <f t="shared" si="45"/>
        <v>0</v>
      </c>
      <c r="L52" s="5">
        <f t="shared" si="45"/>
        <v>0</v>
      </c>
      <c r="M52" s="5">
        <f t="shared" si="45"/>
        <v>0</v>
      </c>
      <c r="N52" s="5">
        <f t="shared" si="45"/>
        <v>0</v>
      </c>
      <c r="O52" s="5">
        <f t="shared" si="45"/>
        <v>0</v>
      </c>
      <c r="P52" s="5">
        <f t="shared" si="46"/>
        <v>0</v>
      </c>
      <c r="Q52" s="5">
        <f t="shared" si="47"/>
        <v>0</v>
      </c>
      <c r="R52" s="5">
        <f t="shared" si="48"/>
        <v>3291</v>
      </c>
      <c r="S52" s="5">
        <f t="shared" si="49"/>
        <v>2328</v>
      </c>
      <c r="T52" s="5">
        <f t="shared" si="50"/>
        <v>0</v>
      </c>
      <c r="U52" s="5">
        <f t="shared" si="51"/>
        <v>0</v>
      </c>
      <c r="V52" s="5">
        <f t="shared" si="52"/>
        <v>0</v>
      </c>
      <c r="W52" s="5">
        <f t="shared" si="53"/>
        <v>0</v>
      </c>
      <c r="X52" s="5">
        <f t="shared" si="54"/>
        <v>0</v>
      </c>
      <c r="Y52" s="5">
        <f t="shared" si="55"/>
        <v>0</v>
      </c>
      <c r="Z52" s="5">
        <f t="shared" si="56"/>
        <v>0</v>
      </c>
      <c r="AA52" s="5">
        <f t="shared" si="57"/>
        <v>14499</v>
      </c>
      <c r="AB52" s="5">
        <f t="shared" si="58"/>
        <v>14393</v>
      </c>
      <c r="AC52" s="5">
        <f t="shared" si="59"/>
        <v>0</v>
      </c>
      <c r="AD52" s="5">
        <f t="shared" si="60"/>
        <v>0</v>
      </c>
      <c r="AE52" s="5">
        <f t="shared" si="61"/>
        <v>0</v>
      </c>
      <c r="AF52" s="5">
        <f t="shared" si="62"/>
        <v>0</v>
      </c>
      <c r="AG52" s="5">
        <f t="shared" si="63"/>
        <v>0</v>
      </c>
      <c r="AH52" s="5">
        <f t="shared" si="64"/>
        <v>0</v>
      </c>
      <c r="AI52" s="5">
        <f t="shared" si="65"/>
        <v>0</v>
      </c>
      <c r="AJ52" s="5">
        <f t="shared" si="66"/>
        <v>0</v>
      </c>
      <c r="AK52" s="5">
        <f t="shared" si="67"/>
        <v>0</v>
      </c>
      <c r="AL52" s="5">
        <f t="shared" si="68"/>
        <v>0</v>
      </c>
      <c r="AM52" s="5"/>
      <c r="AN52" s="5"/>
      <c r="AO52" s="5"/>
      <c r="AP52" s="5"/>
      <c r="AQ52" s="5"/>
      <c r="AR52" s="5"/>
      <c r="AS52" s="5">
        <v>521</v>
      </c>
      <c r="AT52" s="5">
        <v>512</v>
      </c>
      <c r="AU52" s="5"/>
      <c r="AV52" s="5"/>
      <c r="AW52" s="5"/>
      <c r="AX52" s="5"/>
      <c r="AY52" s="5"/>
      <c r="AZ52" s="5"/>
      <c r="BA52" s="5"/>
      <c r="BB52" s="5">
        <v>3187</v>
      </c>
      <c r="BC52" s="5">
        <v>2254</v>
      </c>
      <c r="BD52" s="5"/>
      <c r="BE52" s="5"/>
      <c r="BF52" s="5"/>
      <c r="BG52" s="5"/>
      <c r="BH52" s="5"/>
      <c r="BI52" s="5"/>
      <c r="BJ52" s="5"/>
      <c r="BK52" s="5">
        <v>14499</v>
      </c>
      <c r="BL52" s="5">
        <v>14393</v>
      </c>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v>104</v>
      </c>
      <c r="CM52" s="5">
        <v>74</v>
      </c>
      <c r="CN52" s="5"/>
      <c r="CO52" s="5"/>
      <c r="CP52" s="5"/>
      <c r="CQ52" s="5"/>
      <c r="CR52" s="5"/>
      <c r="CS52" s="5"/>
      <c r="CT52" s="5"/>
      <c r="CU52" s="5"/>
      <c r="CV52" s="5"/>
      <c r="CW52" s="5"/>
      <c r="CX52" s="5"/>
      <c r="CY52" s="5"/>
      <c r="CZ52" s="5"/>
      <c r="DA52" s="5"/>
      <c r="DB52" s="5"/>
      <c r="DC52" s="5"/>
      <c r="DD52" s="5"/>
      <c r="DE52" s="5"/>
      <c r="DF52" s="5"/>
    </row>
    <row r="53" spans="1:111" x14ac:dyDescent="0.25">
      <c r="A53" s="86" t="s">
        <v>21692</v>
      </c>
      <c r="B53" s="443" t="s">
        <v>106</v>
      </c>
      <c r="C53" s="5">
        <f t="shared" si="40"/>
        <v>0</v>
      </c>
      <c r="D53" s="5">
        <f t="shared" si="41"/>
        <v>0</v>
      </c>
      <c r="E53" s="5">
        <f t="shared" si="42"/>
        <v>0</v>
      </c>
      <c r="F53" s="5">
        <f t="shared" si="43"/>
        <v>0</v>
      </c>
      <c r="G53" s="5">
        <f t="shared" si="44"/>
        <v>49655.468999999997</v>
      </c>
      <c r="H53" s="5">
        <f t="shared" si="45"/>
        <v>69074.505999999994</v>
      </c>
      <c r="I53" s="5">
        <f t="shared" si="45"/>
        <v>72187.856</v>
      </c>
      <c r="J53" s="5">
        <f t="shared" si="45"/>
        <v>87806.47</v>
      </c>
      <c r="K53" s="5">
        <f t="shared" si="45"/>
        <v>32520.58</v>
      </c>
      <c r="L53" s="5">
        <f t="shared" si="45"/>
        <v>0</v>
      </c>
      <c r="M53" s="5">
        <f t="shared" si="45"/>
        <v>0</v>
      </c>
      <c r="N53" s="5">
        <f t="shared" si="45"/>
        <v>0</v>
      </c>
      <c r="O53" s="5">
        <f t="shared" si="45"/>
        <v>0</v>
      </c>
      <c r="P53" s="5">
        <f t="shared" si="46"/>
        <v>87107.475999999995</v>
      </c>
      <c r="Q53" s="5">
        <f t="shared" si="47"/>
        <v>55214.050999999999</v>
      </c>
      <c r="R53" s="5">
        <f t="shared" si="48"/>
        <v>60150.362999999998</v>
      </c>
      <c r="S53" s="5">
        <f t="shared" si="49"/>
        <v>107079.067</v>
      </c>
      <c r="T53" s="5">
        <f t="shared" si="50"/>
        <v>96189.38</v>
      </c>
      <c r="U53" s="5">
        <f t="shared" si="51"/>
        <v>0</v>
      </c>
      <c r="V53" s="5">
        <f t="shared" si="52"/>
        <v>0</v>
      </c>
      <c r="W53" s="5">
        <f t="shared" si="53"/>
        <v>0</v>
      </c>
      <c r="X53" s="5">
        <f t="shared" si="54"/>
        <v>0</v>
      </c>
      <c r="Y53" s="5">
        <f t="shared" si="55"/>
        <v>97732.982000000004</v>
      </c>
      <c r="Z53" s="5">
        <f t="shared" si="56"/>
        <v>105578.349</v>
      </c>
      <c r="AA53" s="5">
        <f t="shared" si="57"/>
        <v>122146.56</v>
      </c>
      <c r="AB53" s="5">
        <f t="shared" si="58"/>
        <v>99665.902000000002</v>
      </c>
      <c r="AC53" s="5">
        <f t="shared" si="59"/>
        <v>101419.58</v>
      </c>
      <c r="AD53" s="5">
        <f t="shared" si="60"/>
        <v>0</v>
      </c>
      <c r="AE53" s="5">
        <f t="shared" si="61"/>
        <v>0</v>
      </c>
      <c r="AF53" s="5">
        <f t="shared" si="62"/>
        <v>0</v>
      </c>
      <c r="AG53" s="5">
        <f t="shared" si="63"/>
        <v>0</v>
      </c>
      <c r="AH53" s="5">
        <f t="shared" si="64"/>
        <v>55700.044000000002</v>
      </c>
      <c r="AI53" s="5">
        <f t="shared" si="65"/>
        <v>50308.925000000003</v>
      </c>
      <c r="AJ53" s="5">
        <f t="shared" si="66"/>
        <v>40312.476999999999</v>
      </c>
      <c r="AK53" s="5">
        <f t="shared" si="67"/>
        <v>31392.304</v>
      </c>
      <c r="AL53" s="5">
        <f t="shared" si="68"/>
        <v>45912.67</v>
      </c>
      <c r="AM53" s="5"/>
      <c r="AN53" s="5"/>
      <c r="AO53" s="5"/>
      <c r="AP53" s="5"/>
      <c r="AQ53" s="5">
        <v>7213.02</v>
      </c>
      <c r="AR53" s="5">
        <v>13901.462</v>
      </c>
      <c r="AS53" s="5">
        <v>12569.179</v>
      </c>
      <c r="AT53" s="5">
        <v>22819.963</v>
      </c>
      <c r="AU53" s="5">
        <v>19992.48</v>
      </c>
      <c r="AV53" s="5"/>
      <c r="AW53" s="5"/>
      <c r="AX53" s="5"/>
      <c r="AY53" s="5"/>
      <c r="AZ53" s="5">
        <v>63164.159</v>
      </c>
      <c r="BA53" s="5">
        <v>45798.942999999999</v>
      </c>
      <c r="BB53" s="5">
        <v>47767.375999999997</v>
      </c>
      <c r="BC53" s="5">
        <v>73554.438999999998</v>
      </c>
      <c r="BD53" s="5">
        <v>78225.88</v>
      </c>
      <c r="BE53" s="5"/>
      <c r="BF53" s="5"/>
      <c r="BG53" s="5"/>
      <c r="BH53" s="5"/>
      <c r="BI53" s="5">
        <v>51449.389000000003</v>
      </c>
      <c r="BJ53" s="5">
        <v>85477.213000000003</v>
      </c>
      <c r="BK53" s="5">
        <v>94610.622000000003</v>
      </c>
      <c r="BL53" s="5">
        <v>88683.591</v>
      </c>
      <c r="BM53" s="5">
        <v>97060.31</v>
      </c>
      <c r="BN53" s="5"/>
      <c r="BO53" s="5"/>
      <c r="BP53" s="5"/>
      <c r="BQ53" s="5"/>
      <c r="BR53" s="5">
        <v>40219.21</v>
      </c>
      <c r="BS53" s="5">
        <v>42396.889000000003</v>
      </c>
      <c r="BT53" s="5">
        <v>31059.802</v>
      </c>
      <c r="BU53" s="5">
        <v>23317.833999999999</v>
      </c>
      <c r="BV53" s="5">
        <v>40964.269999999997</v>
      </c>
      <c r="BW53" s="5"/>
      <c r="BX53" s="5"/>
      <c r="BY53" s="5"/>
      <c r="BZ53" s="5"/>
      <c r="CA53" s="5">
        <v>42442.449000000001</v>
      </c>
      <c r="CB53" s="5">
        <v>55173.044000000002</v>
      </c>
      <c r="CC53" s="5">
        <v>59618.677000000003</v>
      </c>
      <c r="CD53" s="5">
        <v>64986.506999999998</v>
      </c>
      <c r="CE53" s="5">
        <v>12528.1</v>
      </c>
      <c r="CF53" s="5"/>
      <c r="CG53" s="5"/>
      <c r="CH53" s="5"/>
      <c r="CI53" s="5"/>
      <c r="CJ53" s="5">
        <v>23943.316999999999</v>
      </c>
      <c r="CK53" s="5">
        <v>9415.1080000000002</v>
      </c>
      <c r="CL53" s="5">
        <v>12382.986999999999</v>
      </c>
      <c r="CM53" s="5">
        <v>33524.627999999997</v>
      </c>
      <c r="CN53" s="5">
        <v>17963.5</v>
      </c>
      <c r="CO53" s="5"/>
      <c r="CP53" s="5"/>
      <c r="CQ53" s="5"/>
      <c r="CR53" s="5"/>
      <c r="CS53" s="5">
        <v>46283.593000000001</v>
      </c>
      <c r="CT53" s="5">
        <v>20101.135999999999</v>
      </c>
      <c r="CU53" s="5">
        <v>27535.937999999998</v>
      </c>
      <c r="CV53" s="5">
        <v>10982.311</v>
      </c>
      <c r="CW53" s="5">
        <v>4359.2700000000004</v>
      </c>
      <c r="CX53" s="5"/>
      <c r="CY53" s="5"/>
      <c r="CZ53" s="5"/>
      <c r="DA53" s="5"/>
      <c r="DB53" s="5">
        <v>15480.834000000001</v>
      </c>
      <c r="DC53" s="5">
        <v>7912.0360000000001</v>
      </c>
      <c r="DD53" s="5">
        <v>9252.6749999999993</v>
      </c>
      <c r="DE53" s="5">
        <v>8074.47</v>
      </c>
      <c r="DF53" s="5">
        <v>4948.3999999999996</v>
      </c>
    </row>
    <row r="54" spans="1:111" x14ac:dyDescent="0.25">
      <c r="A54" s="86" t="s">
        <v>21693</v>
      </c>
      <c r="B54" s="443" t="s">
        <v>384</v>
      </c>
      <c r="C54" s="5">
        <f t="shared" si="40"/>
        <v>1831.981</v>
      </c>
      <c r="D54" s="5">
        <f t="shared" si="41"/>
        <v>1460.1590000000001</v>
      </c>
      <c r="E54" s="5">
        <f t="shared" si="42"/>
        <v>1305.9780000000001</v>
      </c>
      <c r="F54" s="5">
        <f t="shared" si="43"/>
        <v>902.91500000000008</v>
      </c>
      <c r="G54" s="5">
        <f t="shared" si="44"/>
        <v>1247.0119999999999</v>
      </c>
      <c r="H54" s="5">
        <f t="shared" si="45"/>
        <v>1139.0229999999999</v>
      </c>
      <c r="I54" s="5">
        <f t="shared" si="45"/>
        <v>1296.2549999999999</v>
      </c>
      <c r="J54" s="5">
        <f t="shared" si="45"/>
        <v>960.03300000000002</v>
      </c>
      <c r="K54" s="5">
        <f t="shared" si="45"/>
        <v>0</v>
      </c>
      <c r="L54" s="5">
        <f t="shared" si="45"/>
        <v>8627.8020000000015</v>
      </c>
      <c r="M54" s="5">
        <f t="shared" si="45"/>
        <v>6871.2550000000001</v>
      </c>
      <c r="N54" s="5">
        <f t="shared" si="45"/>
        <v>10675.134</v>
      </c>
      <c r="O54" s="5">
        <f t="shared" si="45"/>
        <v>13903.563</v>
      </c>
      <c r="P54" s="5">
        <f t="shared" si="46"/>
        <v>15938.021999999999</v>
      </c>
      <c r="Q54" s="5">
        <f t="shared" si="47"/>
        <v>15799.678</v>
      </c>
      <c r="R54" s="5">
        <f t="shared" si="48"/>
        <v>19641.641</v>
      </c>
      <c r="S54" s="5">
        <f t="shared" si="49"/>
        <v>21739.368000000002</v>
      </c>
      <c r="T54" s="5">
        <f t="shared" si="50"/>
        <v>0</v>
      </c>
      <c r="U54" s="5">
        <f t="shared" si="51"/>
        <v>18476.710000000003</v>
      </c>
      <c r="V54" s="5">
        <f t="shared" si="52"/>
        <v>20067.954999999998</v>
      </c>
      <c r="W54" s="5">
        <f t="shared" si="53"/>
        <v>18356.345000000001</v>
      </c>
      <c r="X54" s="5">
        <f t="shared" si="54"/>
        <v>19686.834999999999</v>
      </c>
      <c r="Y54" s="5">
        <f t="shared" si="55"/>
        <v>21412.352000000003</v>
      </c>
      <c r="Z54" s="5">
        <f t="shared" si="56"/>
        <v>24841.481</v>
      </c>
      <c r="AA54" s="5">
        <f t="shared" si="57"/>
        <v>26393.484</v>
      </c>
      <c r="AB54" s="5">
        <f t="shared" si="58"/>
        <v>25790.66</v>
      </c>
      <c r="AC54" s="5">
        <f t="shared" si="59"/>
        <v>0</v>
      </c>
      <c r="AD54" s="5">
        <f t="shared" si="60"/>
        <v>0</v>
      </c>
      <c r="AE54" s="5">
        <f t="shared" si="61"/>
        <v>0</v>
      </c>
      <c r="AF54" s="5">
        <f t="shared" si="62"/>
        <v>0</v>
      </c>
      <c r="AG54" s="5">
        <f t="shared" si="63"/>
        <v>0</v>
      </c>
      <c r="AH54" s="5">
        <f t="shared" si="64"/>
        <v>0</v>
      </c>
      <c r="AI54" s="5">
        <f t="shared" si="65"/>
        <v>0</v>
      </c>
      <c r="AJ54" s="5">
        <f t="shared" si="66"/>
        <v>0</v>
      </c>
      <c r="AK54" s="5">
        <f t="shared" si="67"/>
        <v>0</v>
      </c>
      <c r="AL54" s="5">
        <f t="shared" si="68"/>
        <v>0</v>
      </c>
      <c r="AM54" s="5">
        <v>1792.598</v>
      </c>
      <c r="AN54" s="5">
        <v>1403.5</v>
      </c>
      <c r="AO54" s="5">
        <v>1237.5160000000001</v>
      </c>
      <c r="AP54" s="5">
        <v>846.46</v>
      </c>
      <c r="AQ54" s="5">
        <v>1169.5319999999999</v>
      </c>
      <c r="AR54" s="5">
        <v>1058.77</v>
      </c>
      <c r="AS54" s="5">
        <v>1243.5029999999999</v>
      </c>
      <c r="AT54" s="5">
        <v>931.97</v>
      </c>
      <c r="AU54" s="5"/>
      <c r="AV54" s="5">
        <v>8466.1470000000008</v>
      </c>
      <c r="AW54" s="5">
        <v>6673.107</v>
      </c>
      <c r="AX54" s="5">
        <v>10451.947</v>
      </c>
      <c r="AY54" s="5">
        <v>13677.914000000001</v>
      </c>
      <c r="AZ54" s="5">
        <v>15713.486999999999</v>
      </c>
      <c r="BA54" s="5">
        <v>15621.814</v>
      </c>
      <c r="BB54" s="5">
        <v>19415.057000000001</v>
      </c>
      <c r="BC54" s="5">
        <v>21481.147000000001</v>
      </c>
      <c r="BD54" s="5"/>
      <c r="BE54" s="5">
        <v>18469.651000000002</v>
      </c>
      <c r="BF54" s="5">
        <v>20048.923999999999</v>
      </c>
      <c r="BG54" s="5">
        <v>18323.810000000001</v>
      </c>
      <c r="BH54" s="5">
        <v>19623.647000000001</v>
      </c>
      <c r="BI54" s="5">
        <v>21344.973000000002</v>
      </c>
      <c r="BJ54" s="5">
        <v>24832.12</v>
      </c>
      <c r="BK54" s="5">
        <v>26321.949000000001</v>
      </c>
      <c r="BL54" s="5">
        <v>25734.387999999999</v>
      </c>
      <c r="BM54" s="5"/>
      <c r="BN54" s="5"/>
      <c r="BO54" s="5"/>
      <c r="BP54" s="5"/>
      <c r="BQ54" s="5"/>
      <c r="BR54" s="5"/>
      <c r="BS54" s="5"/>
      <c r="BT54" s="5"/>
      <c r="BU54" s="5"/>
      <c r="BV54" s="5"/>
      <c r="BW54" s="5">
        <v>39.383000000000003</v>
      </c>
      <c r="BX54" s="5">
        <v>56.658999999999999</v>
      </c>
      <c r="BY54" s="5">
        <v>68.462000000000003</v>
      </c>
      <c r="BZ54" s="5">
        <v>56.454999999999998</v>
      </c>
      <c r="CA54" s="5">
        <v>77.48</v>
      </c>
      <c r="CB54" s="5">
        <v>80.253</v>
      </c>
      <c r="CC54" s="5">
        <v>52.752000000000002</v>
      </c>
      <c r="CD54" s="5">
        <v>28.062999999999999</v>
      </c>
      <c r="CE54" s="5"/>
      <c r="CF54" s="5">
        <v>161.655</v>
      </c>
      <c r="CG54" s="5">
        <v>198.148</v>
      </c>
      <c r="CH54" s="5">
        <v>223.18700000000001</v>
      </c>
      <c r="CI54" s="5">
        <v>225.649</v>
      </c>
      <c r="CJ54" s="5">
        <v>224.535</v>
      </c>
      <c r="CK54" s="5">
        <v>177.864</v>
      </c>
      <c r="CL54" s="5">
        <v>226.584</v>
      </c>
      <c r="CM54" s="5">
        <v>258.221</v>
      </c>
      <c r="CN54" s="5"/>
      <c r="CO54" s="5">
        <v>7.0590000000000002</v>
      </c>
      <c r="CP54" s="5">
        <v>19.030999999999999</v>
      </c>
      <c r="CQ54" s="5">
        <v>32.534999999999997</v>
      </c>
      <c r="CR54" s="5">
        <v>63.188000000000002</v>
      </c>
      <c r="CS54" s="5">
        <v>67.379000000000005</v>
      </c>
      <c r="CT54" s="5">
        <v>9.3610000000000007</v>
      </c>
      <c r="CU54" s="5">
        <v>71.534999999999997</v>
      </c>
      <c r="CV54" s="5">
        <v>56.271999999999998</v>
      </c>
      <c r="CW54" s="5"/>
      <c r="CX54" s="5"/>
      <c r="CY54" s="5"/>
      <c r="CZ54" s="5"/>
      <c r="DA54" s="5"/>
      <c r="DB54" s="5"/>
      <c r="DC54" s="5"/>
      <c r="DD54" s="5"/>
      <c r="DE54" s="5"/>
      <c r="DF54" s="5"/>
    </row>
    <row r="55" spans="1:111" x14ac:dyDescent="0.25">
      <c r="A55" s="86" t="s">
        <v>21694</v>
      </c>
      <c r="B55" s="443" t="s">
        <v>109</v>
      </c>
      <c r="C55" s="5">
        <f t="shared" si="40"/>
        <v>1047.6089999999999</v>
      </c>
      <c r="D55" s="5">
        <f t="shared" si="41"/>
        <v>1572.6949999999999</v>
      </c>
      <c r="E55" s="5">
        <f t="shared" si="42"/>
        <v>2296.6239999999998</v>
      </c>
      <c r="F55" s="5">
        <f t="shared" si="43"/>
        <v>2162.3630000000003</v>
      </c>
      <c r="G55" s="5">
        <f t="shared" si="44"/>
        <v>2230.2839999999997</v>
      </c>
      <c r="H55" s="5">
        <f t="shared" si="45"/>
        <v>2295.3779999999997</v>
      </c>
      <c r="I55" s="5">
        <f t="shared" si="45"/>
        <v>2309</v>
      </c>
      <c r="J55" s="5">
        <f t="shared" si="45"/>
        <v>2854</v>
      </c>
      <c r="K55" s="5">
        <f t="shared" si="45"/>
        <v>0</v>
      </c>
      <c r="L55" s="5">
        <f t="shared" si="45"/>
        <v>6635.1970000000001</v>
      </c>
      <c r="M55" s="5">
        <f t="shared" si="45"/>
        <v>7128.4139999999998</v>
      </c>
      <c r="N55" s="5">
        <f t="shared" si="45"/>
        <v>5335.4549999999999</v>
      </c>
      <c r="O55" s="5">
        <f t="shared" si="45"/>
        <v>6950.723</v>
      </c>
      <c r="P55" s="5">
        <f t="shared" si="46"/>
        <v>7116.6869999999999</v>
      </c>
      <c r="Q55" s="5">
        <f t="shared" si="47"/>
        <v>12241.508</v>
      </c>
      <c r="R55" s="5">
        <f t="shared" si="48"/>
        <v>12217</v>
      </c>
      <c r="S55" s="5">
        <f t="shared" si="49"/>
        <v>12490</v>
      </c>
      <c r="T55" s="5">
        <f t="shared" si="50"/>
        <v>0</v>
      </c>
      <c r="U55" s="5">
        <f t="shared" si="51"/>
        <v>27239.194</v>
      </c>
      <c r="V55" s="5">
        <f t="shared" si="52"/>
        <v>28233.496999999999</v>
      </c>
      <c r="W55" s="5">
        <f t="shared" si="53"/>
        <v>28012.460999999999</v>
      </c>
      <c r="X55" s="5">
        <f t="shared" si="54"/>
        <v>27373.679</v>
      </c>
      <c r="Y55" s="5">
        <f t="shared" si="55"/>
        <v>27930.550000000003</v>
      </c>
      <c r="Z55" s="5">
        <f t="shared" si="56"/>
        <v>22009.581999999999</v>
      </c>
      <c r="AA55" s="5">
        <f t="shared" si="57"/>
        <v>21976</v>
      </c>
      <c r="AB55" s="5">
        <f t="shared" si="58"/>
        <v>22622</v>
      </c>
      <c r="AC55" s="5">
        <f t="shared" si="59"/>
        <v>0</v>
      </c>
      <c r="AD55" s="5">
        <f t="shared" si="60"/>
        <v>0</v>
      </c>
      <c r="AE55" s="5">
        <f t="shared" si="61"/>
        <v>0</v>
      </c>
      <c r="AF55" s="5">
        <f t="shared" si="62"/>
        <v>0</v>
      </c>
      <c r="AG55" s="5">
        <f t="shared" si="63"/>
        <v>0</v>
      </c>
      <c r="AH55" s="5">
        <f t="shared" si="64"/>
        <v>0</v>
      </c>
      <c r="AI55" s="5">
        <f t="shared" si="65"/>
        <v>0</v>
      </c>
      <c r="AJ55" s="5">
        <f t="shared" si="66"/>
        <v>0</v>
      </c>
      <c r="AK55" s="5">
        <f t="shared" si="67"/>
        <v>0</v>
      </c>
      <c r="AL55" s="5">
        <f t="shared" si="68"/>
        <v>0</v>
      </c>
      <c r="AM55" s="5">
        <v>1047.6089999999999</v>
      </c>
      <c r="AN55" s="5">
        <v>1454</v>
      </c>
      <c r="AO55" s="5">
        <v>2176.4349999999999</v>
      </c>
      <c r="AP55" s="5">
        <v>2055.3000000000002</v>
      </c>
      <c r="AQ55" s="5">
        <v>2098.2399999999998</v>
      </c>
      <c r="AR55" s="5">
        <v>2190.1</v>
      </c>
      <c r="AS55" s="5">
        <v>2188</v>
      </c>
      <c r="AT55" s="5">
        <v>2751</v>
      </c>
      <c r="AU55" s="5"/>
      <c r="AV55" s="5">
        <v>6635.1970000000001</v>
      </c>
      <c r="AW55" s="5">
        <v>7037</v>
      </c>
      <c r="AX55" s="5">
        <v>5244.7920000000004</v>
      </c>
      <c r="AY55" s="5">
        <v>6879.69</v>
      </c>
      <c r="AZ55" s="5">
        <v>7023.43</v>
      </c>
      <c r="BA55" s="5">
        <v>12123</v>
      </c>
      <c r="BB55" s="5">
        <v>12109</v>
      </c>
      <c r="BC55" s="5">
        <v>12384</v>
      </c>
      <c r="BD55" s="5"/>
      <c r="BE55" s="5">
        <v>27239.194</v>
      </c>
      <c r="BF55" s="5">
        <v>28223</v>
      </c>
      <c r="BG55" s="5">
        <v>27991.273000000001</v>
      </c>
      <c r="BH55" s="5">
        <v>27351.38</v>
      </c>
      <c r="BI55" s="5">
        <v>27922.83</v>
      </c>
      <c r="BJ55" s="5">
        <v>21994.5</v>
      </c>
      <c r="BK55" s="5">
        <v>21969</v>
      </c>
      <c r="BL55" s="5">
        <v>22610</v>
      </c>
      <c r="BM55" s="5"/>
      <c r="BN55" s="5"/>
      <c r="BO55" s="5"/>
      <c r="BP55" s="5"/>
      <c r="BQ55" s="5"/>
      <c r="BR55" s="5"/>
      <c r="BS55" s="5"/>
      <c r="BT55" s="5"/>
      <c r="BU55" s="5"/>
      <c r="BV55" s="5"/>
      <c r="BW55" s="5"/>
      <c r="BX55" s="5">
        <v>118.69499999999999</v>
      </c>
      <c r="BY55" s="5">
        <v>120.18899999999999</v>
      </c>
      <c r="BZ55" s="5">
        <v>107.063</v>
      </c>
      <c r="CA55" s="5">
        <v>132.04400000000001</v>
      </c>
      <c r="CB55" s="5">
        <v>105.27800000000001</v>
      </c>
      <c r="CC55" s="5">
        <v>121</v>
      </c>
      <c r="CD55" s="5">
        <v>103</v>
      </c>
      <c r="CE55" s="5"/>
      <c r="CF55" s="5"/>
      <c r="CG55" s="5">
        <v>91.414000000000001</v>
      </c>
      <c r="CH55" s="5">
        <v>90.662999999999997</v>
      </c>
      <c r="CI55" s="5">
        <v>71.033000000000001</v>
      </c>
      <c r="CJ55" s="5">
        <v>93.257000000000005</v>
      </c>
      <c r="CK55" s="5">
        <v>118.508</v>
      </c>
      <c r="CL55" s="5">
        <v>108</v>
      </c>
      <c r="CM55" s="5">
        <v>106</v>
      </c>
      <c r="CN55" s="5"/>
      <c r="CO55" s="5"/>
      <c r="CP55" s="5">
        <v>10.497</v>
      </c>
      <c r="CQ55" s="5">
        <v>21.187999999999999</v>
      </c>
      <c r="CR55" s="5">
        <v>22.298999999999999</v>
      </c>
      <c r="CS55" s="5">
        <v>7.72</v>
      </c>
      <c r="CT55" s="5">
        <v>15.082000000000001</v>
      </c>
      <c r="CU55" s="5">
        <v>7</v>
      </c>
      <c r="CV55" s="5">
        <v>12</v>
      </c>
      <c r="CW55" s="5"/>
      <c r="CX55" s="5"/>
      <c r="CY55" s="5"/>
      <c r="CZ55" s="5"/>
      <c r="DA55" s="5"/>
      <c r="DB55" s="5"/>
      <c r="DC55" s="5"/>
      <c r="DD55" s="5"/>
      <c r="DE55" s="5"/>
      <c r="DF55" s="5"/>
    </row>
    <row r="56" spans="1:111" x14ac:dyDescent="0.25">
      <c r="A56" s="86" t="s">
        <v>21690</v>
      </c>
      <c r="B56" s="1052" t="s">
        <v>110</v>
      </c>
      <c r="C56" s="5">
        <f t="shared" si="40"/>
        <v>2.48</v>
      </c>
      <c r="D56" s="5">
        <f t="shared" si="41"/>
        <v>2.254</v>
      </c>
      <c r="E56" s="5">
        <f t="shared" si="42"/>
        <v>2.2650000000000001</v>
      </c>
      <c r="F56" s="5">
        <f t="shared" si="43"/>
        <v>2.72</v>
      </c>
      <c r="G56" s="5">
        <f t="shared" si="44"/>
        <v>6.1960000000000006</v>
      </c>
      <c r="H56" s="5">
        <f t="shared" si="45"/>
        <v>6.41</v>
      </c>
      <c r="I56" s="5">
        <f t="shared" si="45"/>
        <v>3.7250000000000001</v>
      </c>
      <c r="J56" s="5">
        <f t="shared" si="45"/>
        <v>3.2600000000000002</v>
      </c>
      <c r="K56" s="5">
        <f t="shared" si="45"/>
        <v>0</v>
      </c>
      <c r="L56" s="5">
        <f>IFERROR(AV56+CF56," ")</f>
        <v>15.952999999999999</v>
      </c>
      <c r="M56" s="5">
        <f t="shared" si="45"/>
        <v>22.083000000000002</v>
      </c>
      <c r="N56" s="5">
        <f t="shared" si="45"/>
        <v>17.231000000000002</v>
      </c>
      <c r="O56" s="5">
        <f t="shared" si="45"/>
        <v>19.395</v>
      </c>
      <c r="P56" s="5">
        <f t="shared" si="46"/>
        <v>31.587000000000003</v>
      </c>
      <c r="Q56" s="5">
        <f t="shared" si="47"/>
        <v>46.045000000000002</v>
      </c>
      <c r="R56" s="5">
        <f t="shared" si="48"/>
        <v>23.056000000000001</v>
      </c>
      <c r="S56" s="5">
        <f t="shared" si="49"/>
        <v>27.76</v>
      </c>
      <c r="T56" s="5">
        <f t="shared" si="50"/>
        <v>0</v>
      </c>
      <c r="U56" s="5">
        <f t="shared" si="51"/>
        <v>75.78</v>
      </c>
      <c r="V56" s="5">
        <f t="shared" si="52"/>
        <v>68.15100000000001</v>
      </c>
      <c r="W56" s="5">
        <f t="shared" si="53"/>
        <v>100.17</v>
      </c>
      <c r="X56" s="5">
        <f t="shared" si="54"/>
        <v>224.227</v>
      </c>
      <c r="Y56" s="5">
        <f t="shared" si="55"/>
        <v>185.226</v>
      </c>
      <c r="Z56" s="5">
        <f t="shared" si="56"/>
        <v>106.589</v>
      </c>
      <c r="AA56" s="5">
        <f t="shared" si="57"/>
        <v>101.47200000000001</v>
      </c>
      <c r="AB56" s="5">
        <f t="shared" si="58"/>
        <v>113.86</v>
      </c>
      <c r="AC56" s="5">
        <f t="shared" si="59"/>
        <v>0</v>
      </c>
      <c r="AD56" s="5">
        <f t="shared" si="60"/>
        <v>0</v>
      </c>
      <c r="AE56" s="5">
        <f t="shared" si="61"/>
        <v>0</v>
      </c>
      <c r="AF56" s="5">
        <f t="shared" si="62"/>
        <v>0</v>
      </c>
      <c r="AG56" s="5">
        <f t="shared" si="63"/>
        <v>0</v>
      </c>
      <c r="AH56" s="5">
        <f t="shared" si="64"/>
        <v>0</v>
      </c>
      <c r="AI56" s="5">
        <f t="shared" si="65"/>
        <v>0</v>
      </c>
      <c r="AJ56" s="5">
        <f t="shared" si="66"/>
        <v>0</v>
      </c>
      <c r="AK56" s="5">
        <f t="shared" si="67"/>
        <v>0</v>
      </c>
      <c r="AL56" s="5">
        <f t="shared" si="68"/>
        <v>0</v>
      </c>
      <c r="AM56" s="5">
        <v>1.5149999999999999</v>
      </c>
      <c r="AN56" s="5">
        <v>1.9470000000000001</v>
      </c>
      <c r="AO56" s="5">
        <v>2.0449999999999999</v>
      </c>
      <c r="AP56" s="5">
        <v>2.6080000000000001</v>
      </c>
      <c r="AQ56" s="5">
        <v>6.0140000000000002</v>
      </c>
      <c r="AR56" s="5">
        <v>6.4</v>
      </c>
      <c r="AS56" s="5">
        <v>3.5790000000000002</v>
      </c>
      <c r="AT56" s="5">
        <v>3.14</v>
      </c>
      <c r="AU56" s="5"/>
      <c r="AV56" s="5">
        <v>12.853</v>
      </c>
      <c r="AW56" s="5">
        <v>18.21</v>
      </c>
      <c r="AX56" s="5">
        <v>14.76</v>
      </c>
      <c r="AY56" s="5">
        <v>16.276</v>
      </c>
      <c r="AZ56" s="5">
        <v>27.888000000000002</v>
      </c>
      <c r="BA56" s="5">
        <v>42.7</v>
      </c>
      <c r="BB56" s="5">
        <v>19.96</v>
      </c>
      <c r="BC56" s="5">
        <v>22.6</v>
      </c>
      <c r="BD56" s="5"/>
      <c r="BE56" s="5">
        <v>75.512</v>
      </c>
      <c r="BF56" s="5">
        <v>68.049000000000007</v>
      </c>
      <c r="BG56" s="5">
        <v>99.957999999999998</v>
      </c>
      <c r="BH56" s="5">
        <v>223.96100000000001</v>
      </c>
      <c r="BI56" s="5">
        <v>185.095</v>
      </c>
      <c r="BJ56" s="5">
        <v>106.5</v>
      </c>
      <c r="BK56" s="5">
        <v>101.29</v>
      </c>
      <c r="BL56" s="5">
        <v>113.71</v>
      </c>
      <c r="BM56" s="5"/>
      <c r="BN56" s="5">
        <v>0</v>
      </c>
      <c r="BO56" s="5">
        <v>0</v>
      </c>
      <c r="BP56" s="5">
        <v>0</v>
      </c>
      <c r="BQ56" s="5">
        <v>0</v>
      </c>
      <c r="BR56" s="5">
        <v>0</v>
      </c>
      <c r="BS56" s="5">
        <v>0</v>
      </c>
      <c r="BT56" s="5">
        <v>0</v>
      </c>
      <c r="BU56" s="5"/>
      <c r="BV56" s="5"/>
      <c r="BW56" s="5">
        <v>0.96499999999999997</v>
      </c>
      <c r="BX56" s="5">
        <v>0.307</v>
      </c>
      <c r="BY56" s="5">
        <v>0.22</v>
      </c>
      <c r="BZ56" s="5">
        <v>0.112</v>
      </c>
      <c r="CA56" s="5">
        <v>0.182</v>
      </c>
      <c r="CB56" s="5">
        <v>0.01</v>
      </c>
      <c r="CC56" s="5">
        <v>0.14599999999999999</v>
      </c>
      <c r="CD56" s="5">
        <v>0.12</v>
      </c>
      <c r="CE56" s="5"/>
      <c r="CF56" s="5">
        <v>3.1</v>
      </c>
      <c r="CG56" s="5">
        <v>3.8730000000000002</v>
      </c>
      <c r="CH56" s="5">
        <v>2.4710000000000001</v>
      </c>
      <c r="CI56" s="5">
        <v>3.1190000000000002</v>
      </c>
      <c r="CJ56" s="5">
        <v>3.6989999999999998</v>
      </c>
      <c r="CK56" s="5">
        <v>3.3450000000000002</v>
      </c>
      <c r="CL56" s="5">
        <v>3.0960000000000001</v>
      </c>
      <c r="CM56" s="5">
        <v>5.16</v>
      </c>
      <c r="CN56" s="5"/>
      <c r="CO56" s="5">
        <v>0.26800000000000002</v>
      </c>
      <c r="CP56" s="5">
        <v>0.10199999999999999</v>
      </c>
      <c r="CQ56" s="5">
        <v>0.21199999999999999</v>
      </c>
      <c r="CR56" s="5">
        <v>0.26600000000000001</v>
      </c>
      <c r="CS56" s="5">
        <v>0.13100000000000001</v>
      </c>
      <c r="CT56" s="5">
        <v>8.8999999999999996E-2</v>
      </c>
      <c r="CU56" s="5">
        <v>0.182</v>
      </c>
      <c r="CV56" s="5">
        <v>0.15</v>
      </c>
      <c r="CW56" s="5"/>
      <c r="CX56" s="5">
        <v>0</v>
      </c>
      <c r="CY56" s="5">
        <v>0</v>
      </c>
      <c r="CZ56" s="5">
        <v>0</v>
      </c>
      <c r="DA56" s="5">
        <v>0</v>
      </c>
      <c r="DB56" s="5">
        <v>0</v>
      </c>
      <c r="DC56" s="5">
        <v>0</v>
      </c>
      <c r="DD56" s="5">
        <v>0</v>
      </c>
      <c r="DE56" s="5">
        <v>0</v>
      </c>
      <c r="DF56" s="5"/>
    </row>
    <row r="57" spans="1:111" x14ac:dyDescent="0.25">
      <c r="A57" s="86" t="s">
        <v>21690</v>
      </c>
      <c r="B57" s="443" t="s">
        <v>111</v>
      </c>
      <c r="C57" s="5">
        <f t="shared" si="40"/>
        <v>0</v>
      </c>
      <c r="D57" s="5">
        <f t="shared" si="41"/>
        <v>0</v>
      </c>
      <c r="E57" s="5">
        <f t="shared" si="42"/>
        <v>0</v>
      </c>
      <c r="F57" s="5">
        <f t="shared" si="43"/>
        <v>233.35500000000002</v>
      </c>
      <c r="G57" s="5">
        <f t="shared" si="44"/>
        <v>208.029</v>
      </c>
      <c r="H57" s="5">
        <f t="shared" si="45"/>
        <v>192.8</v>
      </c>
      <c r="I57" s="5">
        <f t="shared" si="45"/>
        <v>201.2</v>
      </c>
      <c r="J57" s="5">
        <f t="shared" si="45"/>
        <v>151.5</v>
      </c>
      <c r="K57" s="5">
        <f t="shared" si="45"/>
        <v>0</v>
      </c>
      <c r="L57" s="5">
        <f t="shared" si="45"/>
        <v>0</v>
      </c>
      <c r="M57" s="5">
        <f t="shared" si="45"/>
        <v>0</v>
      </c>
      <c r="N57" s="5">
        <f t="shared" si="45"/>
        <v>0</v>
      </c>
      <c r="O57" s="5">
        <f t="shared" si="45"/>
        <v>699.1339999999999</v>
      </c>
      <c r="P57" s="5">
        <f t="shared" si="46"/>
        <v>684.14400000000001</v>
      </c>
      <c r="Q57" s="5">
        <f t="shared" si="47"/>
        <v>644.09999999999991</v>
      </c>
      <c r="R57" s="5">
        <f t="shared" si="48"/>
        <v>655.19999999999993</v>
      </c>
      <c r="S57" s="5">
        <f t="shared" si="49"/>
        <v>523.5</v>
      </c>
      <c r="T57" s="5">
        <f t="shared" si="50"/>
        <v>0</v>
      </c>
      <c r="U57" s="5">
        <f t="shared" si="51"/>
        <v>0</v>
      </c>
      <c r="V57" s="5">
        <f t="shared" si="52"/>
        <v>0</v>
      </c>
      <c r="W57" s="5">
        <f t="shared" si="53"/>
        <v>0</v>
      </c>
      <c r="X57" s="5">
        <f t="shared" si="54"/>
        <v>4165.7169999999996</v>
      </c>
      <c r="Y57" s="5">
        <f t="shared" si="55"/>
        <v>3849.21</v>
      </c>
      <c r="Z57" s="5">
        <f t="shared" si="56"/>
        <v>3812.8</v>
      </c>
      <c r="AA57" s="5">
        <f t="shared" si="57"/>
        <v>3603.2000000000003</v>
      </c>
      <c r="AB57" s="5">
        <f t="shared" si="58"/>
        <v>3419.1</v>
      </c>
      <c r="AC57" s="5">
        <f t="shared" si="59"/>
        <v>0</v>
      </c>
      <c r="AD57" s="5">
        <f t="shared" si="60"/>
        <v>0</v>
      </c>
      <c r="AE57" s="5">
        <f t="shared" si="61"/>
        <v>0</v>
      </c>
      <c r="AF57" s="5">
        <f t="shared" si="62"/>
        <v>0</v>
      </c>
      <c r="AG57" s="5">
        <f t="shared" si="63"/>
        <v>0</v>
      </c>
      <c r="AH57" s="5">
        <f t="shared" si="64"/>
        <v>0</v>
      </c>
      <c r="AI57" s="5">
        <f t="shared" si="65"/>
        <v>0</v>
      </c>
      <c r="AJ57" s="5">
        <f t="shared" si="66"/>
        <v>0</v>
      </c>
      <c r="AK57" s="5">
        <f t="shared" si="67"/>
        <v>0</v>
      </c>
      <c r="AL57" s="5">
        <f t="shared" si="68"/>
        <v>0</v>
      </c>
      <c r="AM57" s="5"/>
      <c r="AN57" s="5"/>
      <c r="AO57" s="5"/>
      <c r="AP57" s="5">
        <v>219.19800000000001</v>
      </c>
      <c r="AQ57" s="5">
        <v>190.899</v>
      </c>
      <c r="AR57" s="5">
        <v>175.3</v>
      </c>
      <c r="AS57" s="5">
        <v>184</v>
      </c>
      <c r="AT57" s="5">
        <v>133.9</v>
      </c>
      <c r="AU57" s="5"/>
      <c r="AV57" s="5"/>
      <c r="AW57" s="5"/>
      <c r="AX57" s="5"/>
      <c r="AY57" s="5">
        <v>677.93499999999995</v>
      </c>
      <c r="AZ57" s="5">
        <v>666.64300000000003</v>
      </c>
      <c r="BA57" s="5">
        <v>625.29999999999995</v>
      </c>
      <c r="BB57" s="5">
        <v>636.29999999999995</v>
      </c>
      <c r="BC57" s="5">
        <v>504.1</v>
      </c>
      <c r="BD57" s="5"/>
      <c r="BE57" s="5"/>
      <c r="BF57" s="5"/>
      <c r="BG57" s="5"/>
      <c r="BH57" s="5">
        <v>4150.3620000000001</v>
      </c>
      <c r="BI57" s="5">
        <v>3837.4560000000001</v>
      </c>
      <c r="BJ57" s="5">
        <v>3801.9</v>
      </c>
      <c r="BK57" s="5">
        <v>3589.3</v>
      </c>
      <c r="BL57" s="5">
        <v>3409.2</v>
      </c>
      <c r="BM57" s="5"/>
      <c r="BN57" s="5"/>
      <c r="BO57" s="5"/>
      <c r="BP57" s="5"/>
      <c r="BQ57" s="5"/>
      <c r="BR57" s="5"/>
      <c r="BS57" s="5"/>
      <c r="BT57" s="5"/>
      <c r="BU57" s="5"/>
      <c r="BV57" s="5"/>
      <c r="BW57" s="5"/>
      <c r="BX57" s="5"/>
      <c r="BY57" s="5"/>
      <c r="BZ57" s="5">
        <v>14.157</v>
      </c>
      <c r="CA57" s="5">
        <v>17.13</v>
      </c>
      <c r="CB57" s="5">
        <v>17.5</v>
      </c>
      <c r="CC57" s="5">
        <v>17.2</v>
      </c>
      <c r="CD57" s="5">
        <v>17.600000000000001</v>
      </c>
      <c r="CE57" s="5"/>
      <c r="CF57" s="5"/>
      <c r="CG57" s="5"/>
      <c r="CH57" s="5"/>
      <c r="CI57" s="5">
        <v>21.199000000000002</v>
      </c>
      <c r="CJ57" s="5">
        <v>17.501000000000001</v>
      </c>
      <c r="CK57" s="5">
        <v>18.8</v>
      </c>
      <c r="CL57" s="5">
        <v>18.899999999999999</v>
      </c>
      <c r="CM57" s="5">
        <v>19.399999999999999</v>
      </c>
      <c r="CN57" s="5"/>
      <c r="CO57" s="5"/>
      <c r="CP57" s="5"/>
      <c r="CQ57" s="5"/>
      <c r="CR57" s="5">
        <v>15.355</v>
      </c>
      <c r="CS57" s="5">
        <v>11.754</v>
      </c>
      <c r="CT57" s="5">
        <v>10.9</v>
      </c>
      <c r="CU57" s="5">
        <v>13.9</v>
      </c>
      <c r="CV57" s="5">
        <v>9.9</v>
      </c>
      <c r="CW57" s="5"/>
      <c r="CX57" s="5"/>
      <c r="CY57" s="5"/>
      <c r="CZ57" s="5"/>
      <c r="DA57" s="5"/>
      <c r="DB57" s="5"/>
      <c r="DC57" s="5"/>
      <c r="DD57" s="5"/>
      <c r="DE57" s="5"/>
      <c r="DF57" s="5"/>
    </row>
    <row r="58" spans="1:111" x14ac:dyDescent="0.25">
      <c r="A58" s="86" t="s">
        <v>21690</v>
      </c>
      <c r="B58" s="443" t="s">
        <v>112</v>
      </c>
      <c r="C58" s="5">
        <f t="shared" si="40"/>
        <v>1767.002</v>
      </c>
      <c r="D58" s="5">
        <f t="shared" si="41"/>
        <v>1843.181</v>
      </c>
      <c r="E58" s="5">
        <f t="shared" si="42"/>
        <v>1794.7670000000001</v>
      </c>
      <c r="F58" s="5">
        <f t="shared" si="43"/>
        <v>1775.1780000000001</v>
      </c>
      <c r="G58" s="5">
        <f t="shared" si="44"/>
        <v>1843.16</v>
      </c>
      <c r="H58" s="5">
        <f t="shared" si="45"/>
        <v>1914.97</v>
      </c>
      <c r="I58" s="5">
        <f t="shared" si="45"/>
        <v>2140.19</v>
      </c>
      <c r="J58" s="5">
        <f t="shared" si="45"/>
        <v>2192.8900000000003</v>
      </c>
      <c r="K58" s="5">
        <f t="shared" si="45"/>
        <v>0</v>
      </c>
      <c r="L58" s="5">
        <f t="shared" si="45"/>
        <v>11458.192000000001</v>
      </c>
      <c r="M58" s="5">
        <f t="shared" si="45"/>
        <v>11928.808999999999</v>
      </c>
      <c r="N58" s="5">
        <f t="shared" si="45"/>
        <v>12474.767</v>
      </c>
      <c r="O58" s="5">
        <f t="shared" si="45"/>
        <v>12584.629000000001</v>
      </c>
      <c r="P58" s="5">
        <f t="shared" si="46"/>
        <v>13065.16</v>
      </c>
      <c r="Q58" s="5">
        <f t="shared" si="47"/>
        <v>13608.4</v>
      </c>
      <c r="R58" s="5">
        <f t="shared" si="48"/>
        <v>13661.789999999999</v>
      </c>
      <c r="S58" s="5">
        <f t="shared" si="49"/>
        <v>13530.34</v>
      </c>
      <c r="T58" s="5">
        <f t="shared" si="50"/>
        <v>0</v>
      </c>
      <c r="U58" s="5">
        <f t="shared" si="51"/>
        <v>13048.752</v>
      </c>
      <c r="V58" s="5">
        <f t="shared" si="52"/>
        <v>13166.232</v>
      </c>
      <c r="W58" s="5">
        <f t="shared" si="53"/>
        <v>13726.339</v>
      </c>
      <c r="X58" s="5">
        <f t="shared" si="54"/>
        <v>15053.335000000001</v>
      </c>
      <c r="Y58" s="5">
        <f t="shared" si="55"/>
        <v>15801.93</v>
      </c>
      <c r="Z58" s="5">
        <f t="shared" si="56"/>
        <v>15764.41</v>
      </c>
      <c r="AA58" s="5">
        <f t="shared" si="57"/>
        <v>16069.6</v>
      </c>
      <c r="AB58" s="5">
        <f t="shared" si="58"/>
        <v>16801.060000000001</v>
      </c>
      <c r="AC58" s="5">
        <f t="shared" si="59"/>
        <v>0</v>
      </c>
      <c r="AD58" s="5">
        <f t="shared" si="60"/>
        <v>0</v>
      </c>
      <c r="AE58" s="5">
        <f t="shared" si="61"/>
        <v>0</v>
      </c>
      <c r="AF58" s="5">
        <f t="shared" si="62"/>
        <v>0</v>
      </c>
      <c r="AG58" s="5">
        <f t="shared" si="63"/>
        <v>0</v>
      </c>
      <c r="AH58" s="5">
        <f t="shared" si="64"/>
        <v>0</v>
      </c>
      <c r="AI58" s="5">
        <f t="shared" si="65"/>
        <v>0</v>
      </c>
      <c r="AJ58" s="5">
        <f t="shared" si="66"/>
        <v>0</v>
      </c>
      <c r="AK58" s="5">
        <f t="shared" si="67"/>
        <v>0</v>
      </c>
      <c r="AL58" s="5">
        <f t="shared" si="68"/>
        <v>0</v>
      </c>
      <c r="AM58" s="5">
        <v>1531.68</v>
      </c>
      <c r="AN58" s="5">
        <v>1616.07</v>
      </c>
      <c r="AO58" s="5">
        <v>1572.345</v>
      </c>
      <c r="AP58" s="5">
        <v>1546.768</v>
      </c>
      <c r="AQ58" s="5">
        <v>1602.38</v>
      </c>
      <c r="AR58" s="5">
        <v>1666.63</v>
      </c>
      <c r="AS58" s="5">
        <v>1867.27</v>
      </c>
      <c r="AT58" s="5">
        <v>1921.39</v>
      </c>
      <c r="AU58" s="5"/>
      <c r="AV58" s="5">
        <v>11215.575000000001</v>
      </c>
      <c r="AW58" s="5">
        <v>11679.956</v>
      </c>
      <c r="AX58" s="5">
        <v>12210.733</v>
      </c>
      <c r="AY58" s="5">
        <v>12309.165000000001</v>
      </c>
      <c r="AZ58" s="5">
        <v>12717.66</v>
      </c>
      <c r="BA58" s="5">
        <v>13257.71</v>
      </c>
      <c r="BB58" s="5">
        <v>13289.21</v>
      </c>
      <c r="BC58" s="5">
        <v>13133.16</v>
      </c>
      <c r="BD58" s="5"/>
      <c r="BE58" s="5">
        <v>13013.956</v>
      </c>
      <c r="BF58" s="5">
        <v>13129.906999999999</v>
      </c>
      <c r="BG58" s="5">
        <v>13671.493</v>
      </c>
      <c r="BH58" s="5">
        <v>14994.629000000001</v>
      </c>
      <c r="BI58" s="5">
        <v>15721.37</v>
      </c>
      <c r="BJ58" s="5">
        <v>15665.33</v>
      </c>
      <c r="BK58" s="5">
        <v>15976.19</v>
      </c>
      <c r="BL58" s="5">
        <v>16701.830000000002</v>
      </c>
      <c r="BM58" s="5"/>
      <c r="BN58" s="5"/>
      <c r="BO58" s="5">
        <v>0</v>
      </c>
      <c r="BP58" s="5">
        <v>0</v>
      </c>
      <c r="BQ58" s="5">
        <v>0</v>
      </c>
      <c r="BR58" s="5">
        <v>0</v>
      </c>
      <c r="BS58" s="5">
        <v>0</v>
      </c>
      <c r="BT58" s="5">
        <v>0</v>
      </c>
      <c r="BU58" s="5"/>
      <c r="BV58" s="5"/>
      <c r="BW58" s="5">
        <v>235.322</v>
      </c>
      <c r="BX58" s="5">
        <v>227.11099999999999</v>
      </c>
      <c r="BY58" s="5">
        <v>222.422</v>
      </c>
      <c r="BZ58" s="5">
        <v>228.41</v>
      </c>
      <c r="CA58" s="5">
        <v>240.78</v>
      </c>
      <c r="CB58" s="5">
        <v>248.34</v>
      </c>
      <c r="CC58" s="5">
        <v>272.92</v>
      </c>
      <c r="CD58" s="5">
        <v>271.5</v>
      </c>
      <c r="CE58" s="5"/>
      <c r="CF58" s="5">
        <v>242.61699999999999</v>
      </c>
      <c r="CG58" s="5">
        <v>248.85300000000001</v>
      </c>
      <c r="CH58" s="5">
        <v>264.03399999999999</v>
      </c>
      <c r="CI58" s="5">
        <v>275.464</v>
      </c>
      <c r="CJ58" s="5">
        <v>347.5</v>
      </c>
      <c r="CK58" s="5">
        <v>350.69</v>
      </c>
      <c r="CL58" s="5">
        <v>372.58</v>
      </c>
      <c r="CM58" s="5">
        <v>397.18</v>
      </c>
      <c r="CN58" s="5"/>
      <c r="CO58" s="5">
        <v>34.795999999999999</v>
      </c>
      <c r="CP58" s="5">
        <v>36.325000000000003</v>
      </c>
      <c r="CQ58" s="5">
        <v>54.845999999999997</v>
      </c>
      <c r="CR58" s="5">
        <v>58.706000000000003</v>
      </c>
      <c r="CS58" s="5">
        <v>80.56</v>
      </c>
      <c r="CT58" s="5">
        <v>99.08</v>
      </c>
      <c r="CU58" s="5">
        <v>93.41</v>
      </c>
      <c r="CV58" s="5">
        <v>99.23</v>
      </c>
      <c r="CW58" s="5"/>
      <c r="CX58" s="5"/>
      <c r="CY58" s="5"/>
      <c r="CZ58" s="5">
        <v>0</v>
      </c>
      <c r="DA58" s="5">
        <v>0</v>
      </c>
      <c r="DB58" s="5">
        <v>0</v>
      </c>
      <c r="DC58" s="5">
        <v>0</v>
      </c>
      <c r="DD58" s="5">
        <v>0</v>
      </c>
      <c r="DE58" s="5"/>
      <c r="DF58" s="5"/>
    </row>
    <row r="59" spans="1:111" x14ac:dyDescent="0.25">
      <c r="A59" s="86" t="s">
        <v>21690</v>
      </c>
      <c r="B59" s="443" t="s">
        <v>113</v>
      </c>
      <c r="C59" s="5">
        <f t="shared" si="40"/>
        <v>0</v>
      </c>
      <c r="D59" s="5">
        <f t="shared" si="41"/>
        <v>2456</v>
      </c>
      <c r="E59" s="5">
        <f t="shared" si="42"/>
        <v>0</v>
      </c>
      <c r="F59" s="5">
        <f t="shared" si="43"/>
        <v>2494.6</v>
      </c>
      <c r="G59" s="5">
        <f t="shared" si="44"/>
        <v>0</v>
      </c>
      <c r="H59" s="5">
        <f t="shared" si="45"/>
        <v>3062.2</v>
      </c>
      <c r="I59" s="5">
        <f t="shared" si="45"/>
        <v>0</v>
      </c>
      <c r="J59" s="5">
        <f t="shared" si="45"/>
        <v>3655</v>
      </c>
      <c r="K59" s="5">
        <f t="shared" si="45"/>
        <v>0</v>
      </c>
      <c r="L59" s="5">
        <f t="shared" si="45"/>
        <v>0</v>
      </c>
      <c r="M59" s="5">
        <f t="shared" si="45"/>
        <v>21893</v>
      </c>
      <c r="N59" s="5">
        <f t="shared" si="45"/>
        <v>0</v>
      </c>
      <c r="O59" s="5">
        <f t="shared" si="45"/>
        <v>25592</v>
      </c>
      <c r="P59" s="5">
        <f t="shared" si="46"/>
        <v>0</v>
      </c>
      <c r="Q59" s="5">
        <f t="shared" si="47"/>
        <v>26444.7</v>
      </c>
      <c r="R59" s="5">
        <f t="shared" si="48"/>
        <v>0</v>
      </c>
      <c r="S59" s="5">
        <f t="shared" si="49"/>
        <v>27190</v>
      </c>
      <c r="T59" s="5">
        <f t="shared" si="50"/>
        <v>0</v>
      </c>
      <c r="U59" s="5">
        <f t="shared" si="51"/>
        <v>0</v>
      </c>
      <c r="V59" s="5">
        <f t="shared" si="52"/>
        <v>20926</v>
      </c>
      <c r="W59" s="5">
        <f t="shared" si="53"/>
        <v>0</v>
      </c>
      <c r="X59" s="5">
        <f t="shared" si="54"/>
        <v>22990.6</v>
      </c>
      <c r="Y59" s="5">
        <f t="shared" si="55"/>
        <v>0</v>
      </c>
      <c r="Z59" s="5">
        <f t="shared" si="56"/>
        <v>24059.3</v>
      </c>
      <c r="AA59" s="5">
        <f t="shared" si="57"/>
        <v>0</v>
      </c>
      <c r="AB59" s="5">
        <f t="shared" si="58"/>
        <v>30107</v>
      </c>
      <c r="AC59" s="5">
        <f t="shared" si="59"/>
        <v>0</v>
      </c>
      <c r="AD59" s="5">
        <f t="shared" si="60"/>
        <v>0</v>
      </c>
      <c r="AE59" s="5">
        <f t="shared" si="61"/>
        <v>0</v>
      </c>
      <c r="AF59" s="5">
        <f t="shared" si="62"/>
        <v>0</v>
      </c>
      <c r="AG59" s="5">
        <f t="shared" si="63"/>
        <v>0</v>
      </c>
      <c r="AH59" s="5">
        <f t="shared" si="64"/>
        <v>0</v>
      </c>
      <c r="AI59" s="5">
        <f t="shared" si="65"/>
        <v>0</v>
      </c>
      <c r="AJ59" s="5">
        <f t="shared" si="66"/>
        <v>0</v>
      </c>
      <c r="AK59" s="5">
        <f t="shared" si="67"/>
        <v>0</v>
      </c>
      <c r="AL59" s="5">
        <f t="shared" si="68"/>
        <v>0</v>
      </c>
      <c r="AM59" s="5"/>
      <c r="AN59" s="5">
        <v>2456</v>
      </c>
      <c r="AO59" s="5"/>
      <c r="AP59" s="5">
        <v>2494.6</v>
      </c>
      <c r="AQ59" s="5"/>
      <c r="AR59" s="5">
        <v>3062.2</v>
      </c>
      <c r="AS59" s="5"/>
      <c r="AT59" s="5">
        <v>3655</v>
      </c>
      <c r="AU59" s="5"/>
      <c r="AV59" s="5"/>
      <c r="AW59" s="5">
        <v>21893</v>
      </c>
      <c r="AX59" s="5"/>
      <c r="AY59" s="5">
        <v>25592</v>
      </c>
      <c r="AZ59" s="5"/>
      <c r="BA59" s="5">
        <v>26444.7</v>
      </c>
      <c r="BB59" s="5"/>
      <c r="BC59" s="5">
        <v>27190</v>
      </c>
      <c r="BD59" s="5"/>
      <c r="BE59" s="5"/>
      <c r="BF59" s="5">
        <v>20926</v>
      </c>
      <c r="BG59" s="5"/>
      <c r="BH59" s="5">
        <v>22990.6</v>
      </c>
      <c r="BI59" s="5"/>
      <c r="BJ59" s="5">
        <v>24059.3</v>
      </c>
      <c r="BK59" s="5"/>
      <c r="BL59" s="5">
        <v>30107</v>
      </c>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row>
    <row r="60" spans="1:111" x14ac:dyDescent="0.25">
      <c r="A60" s="86" t="s">
        <v>21690</v>
      </c>
      <c r="B60" s="443" t="s">
        <v>114</v>
      </c>
      <c r="C60" s="5">
        <f t="shared" si="40"/>
        <v>0</v>
      </c>
      <c r="D60" s="5">
        <f t="shared" si="41"/>
        <v>0</v>
      </c>
      <c r="E60" s="5">
        <f t="shared" si="42"/>
        <v>0</v>
      </c>
      <c r="F60" s="5">
        <f t="shared" si="43"/>
        <v>30.68</v>
      </c>
      <c r="G60" s="5">
        <f t="shared" si="44"/>
        <v>0</v>
      </c>
      <c r="H60" s="5">
        <f t="shared" si="45"/>
        <v>41.1</v>
      </c>
      <c r="I60" s="5">
        <f t="shared" si="45"/>
        <v>0</v>
      </c>
      <c r="J60" s="5">
        <f t="shared" si="45"/>
        <v>72.08</v>
      </c>
      <c r="K60" s="5">
        <f t="shared" si="45"/>
        <v>0</v>
      </c>
      <c r="L60" s="5">
        <f t="shared" si="45"/>
        <v>0</v>
      </c>
      <c r="M60" s="5">
        <f t="shared" si="45"/>
        <v>0</v>
      </c>
      <c r="N60" s="5">
        <f t="shared" si="45"/>
        <v>0</v>
      </c>
      <c r="O60" s="5">
        <f t="shared" si="45"/>
        <v>197.64499999999998</v>
      </c>
      <c r="P60" s="5">
        <f t="shared" si="46"/>
        <v>0</v>
      </c>
      <c r="Q60" s="5">
        <f t="shared" si="47"/>
        <v>197.20000000000002</v>
      </c>
      <c r="R60" s="5">
        <f t="shared" si="48"/>
        <v>0</v>
      </c>
      <c r="S60" s="5">
        <f t="shared" si="49"/>
        <v>225.13</v>
      </c>
      <c r="T60" s="5">
        <f t="shared" si="50"/>
        <v>0</v>
      </c>
      <c r="U60" s="5">
        <f t="shared" si="51"/>
        <v>0</v>
      </c>
      <c r="V60" s="5">
        <f t="shared" si="52"/>
        <v>0</v>
      </c>
      <c r="W60" s="5">
        <f t="shared" si="53"/>
        <v>0</v>
      </c>
      <c r="X60" s="5">
        <f t="shared" si="54"/>
        <v>271.57600000000002</v>
      </c>
      <c r="Y60" s="5">
        <f t="shared" si="55"/>
        <v>0</v>
      </c>
      <c r="Z60" s="5">
        <f t="shared" si="56"/>
        <v>268.64</v>
      </c>
      <c r="AA60" s="5">
        <f t="shared" si="57"/>
        <v>0</v>
      </c>
      <c r="AB60" s="5">
        <f t="shared" si="58"/>
        <v>283.49</v>
      </c>
      <c r="AC60" s="5">
        <f t="shared" si="59"/>
        <v>0</v>
      </c>
      <c r="AD60" s="5">
        <f t="shared" si="60"/>
        <v>0</v>
      </c>
      <c r="AE60" s="5">
        <f t="shared" si="61"/>
        <v>0</v>
      </c>
      <c r="AF60" s="5">
        <f t="shared" si="62"/>
        <v>0</v>
      </c>
      <c r="AG60" s="5">
        <f t="shared" si="63"/>
        <v>0</v>
      </c>
      <c r="AH60" s="5">
        <f t="shared" si="64"/>
        <v>0</v>
      </c>
      <c r="AI60" s="5">
        <f t="shared" si="65"/>
        <v>0</v>
      </c>
      <c r="AJ60" s="5">
        <f t="shared" si="66"/>
        <v>0</v>
      </c>
      <c r="AK60" s="5">
        <f t="shared" si="67"/>
        <v>0</v>
      </c>
      <c r="AL60" s="5">
        <f t="shared" si="68"/>
        <v>0</v>
      </c>
      <c r="AM60" s="5"/>
      <c r="AN60" s="5"/>
      <c r="AO60" s="5"/>
      <c r="AP60" s="5">
        <v>24.565000000000001</v>
      </c>
      <c r="AQ60" s="5"/>
      <c r="AR60" s="5">
        <v>33.15</v>
      </c>
      <c r="AS60" s="5"/>
      <c r="AT60" s="5">
        <v>66.36</v>
      </c>
      <c r="AU60" s="5"/>
      <c r="AV60" s="5"/>
      <c r="AW60" s="5"/>
      <c r="AX60" s="5"/>
      <c r="AY60" s="5">
        <v>192.49199999999999</v>
      </c>
      <c r="AZ60" s="5"/>
      <c r="BA60" s="5">
        <v>190.11</v>
      </c>
      <c r="BB60" s="5"/>
      <c r="BC60" s="5">
        <v>215.28</v>
      </c>
      <c r="BD60" s="5"/>
      <c r="BE60" s="5"/>
      <c r="BF60" s="5"/>
      <c r="BG60" s="5"/>
      <c r="BH60" s="5">
        <v>268.80500000000001</v>
      </c>
      <c r="BI60" s="5"/>
      <c r="BJ60" s="5">
        <v>265.43</v>
      </c>
      <c r="BK60" s="5"/>
      <c r="BL60" s="5">
        <v>279.95</v>
      </c>
      <c r="BM60" s="5"/>
      <c r="BN60" s="5"/>
      <c r="BO60" s="5"/>
      <c r="BP60" s="5"/>
      <c r="BQ60" s="5"/>
      <c r="BR60" s="5"/>
      <c r="BS60" s="5"/>
      <c r="BT60" s="5"/>
      <c r="BU60" s="5"/>
      <c r="BV60" s="5"/>
      <c r="BW60" s="5"/>
      <c r="BX60" s="5"/>
      <c r="BY60" s="5"/>
      <c r="BZ60" s="5">
        <v>6.1150000000000002</v>
      </c>
      <c r="CA60" s="5"/>
      <c r="CB60" s="5">
        <v>7.95</v>
      </c>
      <c r="CC60" s="5"/>
      <c r="CD60" s="5">
        <v>5.72</v>
      </c>
      <c r="CE60" s="5"/>
      <c r="CF60" s="5"/>
      <c r="CG60" s="5"/>
      <c r="CH60" s="5"/>
      <c r="CI60" s="5">
        <v>5.1529999999999996</v>
      </c>
      <c r="CJ60" s="5"/>
      <c r="CK60" s="5">
        <v>7.09</v>
      </c>
      <c r="CL60" s="5"/>
      <c r="CM60" s="5">
        <v>9.85</v>
      </c>
      <c r="CN60" s="5"/>
      <c r="CO60" s="5"/>
      <c r="CP60" s="5"/>
      <c r="CQ60" s="5"/>
      <c r="CR60" s="5">
        <v>2.7709999999999999</v>
      </c>
      <c r="CS60" s="5"/>
      <c r="CT60" s="5">
        <v>3.21</v>
      </c>
      <c r="CU60" s="5"/>
      <c r="CV60" s="5">
        <v>3.54</v>
      </c>
      <c r="CW60" s="5"/>
      <c r="CX60" s="5"/>
      <c r="CY60" s="5"/>
      <c r="CZ60" s="5"/>
      <c r="DA60" s="5"/>
      <c r="DB60" s="5"/>
      <c r="DC60" s="5"/>
      <c r="DD60" s="5"/>
      <c r="DE60" s="5"/>
      <c r="DF60" s="5"/>
    </row>
    <row r="61" spans="1:111" x14ac:dyDescent="0.25">
      <c r="A61" s="86" t="s">
        <v>21695</v>
      </c>
      <c r="B61" s="443" t="s">
        <v>115</v>
      </c>
      <c r="C61" s="5">
        <f t="shared" si="40"/>
        <v>3379.8</v>
      </c>
      <c r="D61" s="5">
        <f t="shared" si="41"/>
        <v>8244.2000000000007</v>
      </c>
      <c r="E61" s="5">
        <f t="shared" si="42"/>
        <v>6991.1</v>
      </c>
      <c r="F61" s="5">
        <f t="shared" si="43"/>
        <v>6594.2</v>
      </c>
      <c r="G61" s="5">
        <f t="shared" si="44"/>
        <v>9479.6</v>
      </c>
      <c r="H61" s="5">
        <f t="shared" si="45"/>
        <v>13340.3</v>
      </c>
      <c r="I61" s="5">
        <f t="shared" si="45"/>
        <v>17258.599999999999</v>
      </c>
      <c r="J61" s="5">
        <f t="shared" si="45"/>
        <v>17292</v>
      </c>
      <c r="K61" s="5">
        <f t="shared" si="45"/>
        <v>0</v>
      </c>
      <c r="L61" s="5">
        <f t="shared" si="45"/>
        <v>45433.7</v>
      </c>
      <c r="M61" s="5">
        <f t="shared" si="45"/>
        <v>55361.5</v>
      </c>
      <c r="N61" s="5">
        <f t="shared" si="45"/>
        <v>54851</v>
      </c>
      <c r="O61" s="5">
        <f t="shared" si="45"/>
        <v>68808.100000000006</v>
      </c>
      <c r="P61" s="5">
        <f t="shared" si="46"/>
        <v>82166.600000000006</v>
      </c>
      <c r="Q61" s="5">
        <f t="shared" si="47"/>
        <v>84697</v>
      </c>
      <c r="R61" s="5">
        <f t="shared" si="48"/>
        <v>89338.6</v>
      </c>
      <c r="S61" s="5">
        <f t="shared" si="49"/>
        <v>82262</v>
      </c>
      <c r="T61" s="5">
        <f t="shared" si="50"/>
        <v>0</v>
      </c>
      <c r="U61" s="5">
        <f t="shared" si="51"/>
        <v>91228.4</v>
      </c>
      <c r="V61" s="5">
        <f t="shared" si="52"/>
        <v>107619.8</v>
      </c>
      <c r="W61" s="5">
        <f t="shared" si="53"/>
        <v>123705.5</v>
      </c>
      <c r="X61" s="5">
        <f t="shared" si="54"/>
        <v>134671</v>
      </c>
      <c r="Y61" s="5">
        <f t="shared" si="55"/>
        <v>147024.79999999999</v>
      </c>
      <c r="Z61" s="5">
        <f t="shared" si="56"/>
        <v>193641.60000000001</v>
      </c>
      <c r="AA61" s="5">
        <f t="shared" si="57"/>
        <v>208902</v>
      </c>
      <c r="AB61" s="5">
        <f t="shared" si="58"/>
        <v>244429.7</v>
      </c>
      <c r="AC61" s="5">
        <f t="shared" si="59"/>
        <v>0</v>
      </c>
      <c r="AD61" s="5">
        <f t="shared" si="60"/>
        <v>0</v>
      </c>
      <c r="AE61" s="5">
        <f t="shared" si="61"/>
        <v>0</v>
      </c>
      <c r="AF61" s="5">
        <f t="shared" si="62"/>
        <v>0</v>
      </c>
      <c r="AG61" s="5">
        <f t="shared" si="63"/>
        <v>0</v>
      </c>
      <c r="AH61" s="5">
        <f t="shared" si="64"/>
        <v>0</v>
      </c>
      <c r="AI61" s="5">
        <f t="shared" si="65"/>
        <v>0</v>
      </c>
      <c r="AJ61" s="5">
        <f t="shared" si="66"/>
        <v>0</v>
      </c>
      <c r="AK61" s="5">
        <f t="shared" si="67"/>
        <v>0</v>
      </c>
      <c r="AL61" s="5">
        <f t="shared" si="68"/>
        <v>0</v>
      </c>
      <c r="AM61" s="5">
        <v>3379.8</v>
      </c>
      <c r="AN61" s="5">
        <v>8244.2000000000007</v>
      </c>
      <c r="AO61" s="5">
        <v>6991.1</v>
      </c>
      <c r="AP61" s="5">
        <v>6594.2</v>
      </c>
      <c r="AQ61" s="5">
        <v>9479.6</v>
      </c>
      <c r="AR61" s="5">
        <v>13340.3</v>
      </c>
      <c r="AS61" s="5">
        <v>17258.599999999999</v>
      </c>
      <c r="AT61" s="5">
        <v>17292</v>
      </c>
      <c r="AU61" s="5"/>
      <c r="AV61" s="5">
        <v>45433.7</v>
      </c>
      <c r="AW61" s="5">
        <v>55361.5</v>
      </c>
      <c r="AX61" s="5">
        <v>54851</v>
      </c>
      <c r="AY61" s="5">
        <v>68808.100000000006</v>
      </c>
      <c r="AZ61" s="5">
        <v>82166.600000000006</v>
      </c>
      <c r="BA61" s="5">
        <v>84697</v>
      </c>
      <c r="BB61" s="5">
        <v>89338.6</v>
      </c>
      <c r="BC61" s="5">
        <v>82262</v>
      </c>
      <c r="BD61" s="5"/>
      <c r="BE61" s="5">
        <v>91228.4</v>
      </c>
      <c r="BF61" s="5">
        <v>107619.8</v>
      </c>
      <c r="BG61" s="5">
        <v>123705.5</v>
      </c>
      <c r="BH61" s="5">
        <v>134671</v>
      </c>
      <c r="BI61" s="5">
        <v>147024.79999999999</v>
      </c>
      <c r="BJ61" s="5">
        <v>193641.60000000001</v>
      </c>
      <c r="BK61" s="5">
        <v>208902</v>
      </c>
      <c r="BL61" s="5">
        <v>244429.7</v>
      </c>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row>
    <row r="62" spans="1:111" x14ac:dyDescent="0.25">
      <c r="A62" s="86" t="s">
        <v>21696</v>
      </c>
      <c r="B62" s="443" t="s">
        <v>116</v>
      </c>
      <c r="C62" s="5">
        <f t="shared" si="40"/>
        <v>672.34500000000003</v>
      </c>
      <c r="D62" s="5">
        <f t="shared" si="41"/>
        <v>633.6</v>
      </c>
      <c r="E62" s="5">
        <f t="shared" si="42"/>
        <v>0</v>
      </c>
      <c r="F62" s="5">
        <f t="shared" si="43"/>
        <v>1454.38</v>
      </c>
      <c r="G62" s="5">
        <f t="shared" si="44"/>
        <v>0</v>
      </c>
      <c r="H62" s="5">
        <f t="shared" si="45"/>
        <v>1099.4000000000001</v>
      </c>
      <c r="I62" s="5">
        <f t="shared" si="45"/>
        <v>1122.2</v>
      </c>
      <c r="J62" s="5">
        <f t="shared" si="45"/>
        <v>1001.6</v>
      </c>
      <c r="K62" s="5">
        <f t="shared" si="45"/>
        <v>1272.2</v>
      </c>
      <c r="L62" s="5">
        <f t="shared" ref="L62:L88" si="69">IFERROR(AV62+CF62," ")</f>
        <v>6397.933</v>
      </c>
      <c r="M62" s="5">
        <f t="shared" ref="M62:M88" si="70">IFERROR(AW62+CG62," ")</f>
        <v>5418.5659999999998</v>
      </c>
      <c r="N62" s="5">
        <f t="shared" ref="N62:N88" si="71">IFERROR(AX62+CH62," ")</f>
        <v>0</v>
      </c>
      <c r="O62" s="5">
        <f t="shared" ref="O62:O88" si="72">IFERROR(AY62+CI62," ")</f>
        <v>4024.9300000000003</v>
      </c>
      <c r="P62" s="5">
        <f t="shared" si="46"/>
        <v>0</v>
      </c>
      <c r="Q62" s="5">
        <f t="shared" si="47"/>
        <v>4553.1000000000004</v>
      </c>
      <c r="R62" s="5">
        <f t="shared" si="48"/>
        <v>10654.8</v>
      </c>
      <c r="S62" s="5">
        <f t="shared" si="49"/>
        <v>19423.099999999999</v>
      </c>
      <c r="T62" s="5">
        <f t="shared" si="50"/>
        <v>18225.400000000001</v>
      </c>
      <c r="U62" s="5">
        <f t="shared" si="51"/>
        <v>15270.581</v>
      </c>
      <c r="V62" s="5">
        <f t="shared" si="52"/>
        <v>16242.134</v>
      </c>
      <c r="W62" s="5">
        <f t="shared" si="53"/>
        <v>0</v>
      </c>
      <c r="X62" s="5">
        <f t="shared" si="54"/>
        <v>17468.669999999998</v>
      </c>
      <c r="Y62" s="5">
        <f t="shared" si="55"/>
        <v>0</v>
      </c>
      <c r="Z62" s="5">
        <f t="shared" si="56"/>
        <v>12948.5</v>
      </c>
      <c r="AA62" s="5">
        <f t="shared" si="57"/>
        <v>12879.9</v>
      </c>
      <c r="AB62" s="5">
        <f t="shared" si="58"/>
        <v>10939.2</v>
      </c>
      <c r="AC62" s="5">
        <f t="shared" si="59"/>
        <v>12591.4</v>
      </c>
      <c r="AD62" s="5">
        <f t="shared" si="60"/>
        <v>0</v>
      </c>
      <c r="AE62" s="5">
        <f t="shared" si="61"/>
        <v>0</v>
      </c>
      <c r="AF62" s="5">
        <f t="shared" si="62"/>
        <v>0</v>
      </c>
      <c r="AG62" s="5">
        <f t="shared" si="63"/>
        <v>762.49</v>
      </c>
      <c r="AH62" s="5">
        <f t="shared" si="64"/>
        <v>0</v>
      </c>
      <c r="AI62" s="5">
        <f t="shared" si="65"/>
        <v>18.2</v>
      </c>
      <c r="AJ62" s="5">
        <f t="shared" si="66"/>
        <v>12.1</v>
      </c>
      <c r="AK62" s="5">
        <f t="shared" si="67"/>
        <v>0</v>
      </c>
      <c r="AL62" s="5">
        <f t="shared" si="68"/>
        <v>0</v>
      </c>
      <c r="AM62" s="5"/>
      <c r="AN62" s="5"/>
      <c r="AO62" s="5"/>
      <c r="AP62" s="5">
        <v>1067.8800000000001</v>
      </c>
      <c r="AQ62" s="5"/>
      <c r="AR62" s="5">
        <v>1099.4000000000001</v>
      </c>
      <c r="AS62" s="5">
        <v>1122.2</v>
      </c>
      <c r="AT62" s="5">
        <v>1001.6</v>
      </c>
      <c r="AU62" s="5">
        <v>1272.2</v>
      </c>
      <c r="AV62" s="5">
        <v>6196.6390000000001</v>
      </c>
      <c r="AW62" s="5">
        <v>5201.866</v>
      </c>
      <c r="AX62" s="5"/>
      <c r="AY62" s="5">
        <v>3522.3</v>
      </c>
      <c r="AZ62" s="5"/>
      <c r="BA62" s="5">
        <v>4553.1000000000004</v>
      </c>
      <c r="BB62" s="5">
        <v>10654.8</v>
      </c>
      <c r="BC62" s="5">
        <v>19423.099999999999</v>
      </c>
      <c r="BD62" s="5">
        <v>18225.400000000001</v>
      </c>
      <c r="BE62" s="5">
        <v>15176.276</v>
      </c>
      <c r="BF62" s="5">
        <v>16054.234</v>
      </c>
      <c r="BG62" s="5"/>
      <c r="BH62" s="5">
        <v>17231.669999999998</v>
      </c>
      <c r="BI62" s="5"/>
      <c r="BJ62" s="5">
        <v>12948.5</v>
      </c>
      <c r="BK62" s="5">
        <v>12879.9</v>
      </c>
      <c r="BL62" s="5">
        <v>10939.2</v>
      </c>
      <c r="BM62" s="5">
        <v>12591.4</v>
      </c>
      <c r="BN62" s="5"/>
      <c r="BO62" s="5"/>
      <c r="BP62" s="5"/>
      <c r="BQ62" s="5">
        <v>721.32</v>
      </c>
      <c r="BR62" s="5"/>
      <c r="BS62" s="5">
        <v>18.2</v>
      </c>
      <c r="BT62" s="5">
        <v>12.1</v>
      </c>
      <c r="BU62" s="5"/>
      <c r="BV62" s="5"/>
      <c r="BW62" s="5">
        <v>672.34500000000003</v>
      </c>
      <c r="BX62" s="5">
        <v>633.6</v>
      </c>
      <c r="BY62" s="5"/>
      <c r="BZ62" s="5">
        <v>386.5</v>
      </c>
      <c r="CA62" s="5"/>
      <c r="CB62" s="5"/>
      <c r="CC62" s="5"/>
      <c r="CD62" s="5"/>
      <c r="CE62" s="5"/>
      <c r="CF62" s="5">
        <v>201.29400000000001</v>
      </c>
      <c r="CG62" s="5">
        <v>216.7</v>
      </c>
      <c r="CH62" s="5"/>
      <c r="CI62" s="5">
        <v>502.63</v>
      </c>
      <c r="CJ62" s="5"/>
      <c r="CK62" s="5"/>
      <c r="CL62" s="5"/>
      <c r="CM62" s="5"/>
      <c r="CN62" s="5"/>
      <c r="CO62" s="5">
        <v>94.305000000000007</v>
      </c>
      <c r="CP62" s="5">
        <v>187.9</v>
      </c>
      <c r="CQ62" s="5"/>
      <c r="CR62" s="5">
        <v>237</v>
      </c>
      <c r="CS62" s="5"/>
      <c r="CT62" s="5"/>
      <c r="CU62" s="5"/>
      <c r="CV62" s="5"/>
      <c r="CW62" s="5"/>
      <c r="CX62" s="5"/>
      <c r="CY62" s="5"/>
      <c r="CZ62" s="5"/>
      <c r="DA62" s="5">
        <v>41.17</v>
      </c>
      <c r="DB62" s="5"/>
      <c r="DC62" s="5"/>
      <c r="DD62" s="5"/>
      <c r="DE62" s="5"/>
      <c r="DF62" s="5"/>
    </row>
    <row r="63" spans="1:111" x14ac:dyDescent="0.25">
      <c r="A63" s="86" t="s">
        <v>21690</v>
      </c>
      <c r="B63" s="443" t="s">
        <v>117</v>
      </c>
      <c r="C63" s="5">
        <f t="shared" si="40"/>
        <v>170.5</v>
      </c>
      <c r="D63" s="5">
        <f t="shared" si="41"/>
        <v>121.274</v>
      </c>
      <c r="E63" s="5">
        <f t="shared" si="42"/>
        <v>119.012</v>
      </c>
      <c r="F63" s="5">
        <f t="shared" si="43"/>
        <v>86.3</v>
      </c>
      <c r="G63" s="5">
        <f t="shared" si="44"/>
        <v>0</v>
      </c>
      <c r="H63" s="5">
        <f t="shared" ref="H63:H88" si="73">IFERROR(AR63+CB63," ")</f>
        <v>176.7</v>
      </c>
      <c r="I63" s="5">
        <f t="shared" ref="I63:I88" si="74">IFERROR(AS63+CC63," ")</f>
        <v>0</v>
      </c>
      <c r="J63" s="5">
        <f t="shared" ref="J63:J88" si="75">IFERROR(AT63+CD63," ")</f>
        <v>162</v>
      </c>
      <c r="K63" s="5">
        <f t="shared" ref="K63:K88" si="76">IFERROR(AU63+CE63," ")</f>
        <v>0</v>
      </c>
      <c r="L63" s="5">
        <f t="shared" si="69"/>
        <v>560.4</v>
      </c>
      <c r="M63" s="5">
        <f t="shared" si="70"/>
        <v>476.90300000000002</v>
      </c>
      <c r="N63" s="5">
        <f t="shared" si="71"/>
        <v>468.00599999999997</v>
      </c>
      <c r="O63" s="5">
        <f t="shared" si="72"/>
        <v>444.8</v>
      </c>
      <c r="P63" s="5">
        <f t="shared" si="46"/>
        <v>0</v>
      </c>
      <c r="Q63" s="5">
        <f t="shared" si="47"/>
        <v>549.4</v>
      </c>
      <c r="R63" s="5">
        <f t="shared" si="48"/>
        <v>0</v>
      </c>
      <c r="S63" s="5">
        <f t="shared" si="49"/>
        <v>701</v>
      </c>
      <c r="T63" s="5">
        <f t="shared" si="50"/>
        <v>0</v>
      </c>
      <c r="U63" s="5">
        <f t="shared" si="51"/>
        <v>955.8</v>
      </c>
      <c r="V63" s="5">
        <f t="shared" si="52"/>
        <v>1270.278</v>
      </c>
      <c r="W63" s="5">
        <f t="shared" si="53"/>
        <v>1246.5809999999999</v>
      </c>
      <c r="X63" s="5">
        <f t="shared" si="54"/>
        <v>1328.5</v>
      </c>
      <c r="Y63" s="5">
        <f t="shared" si="55"/>
        <v>0</v>
      </c>
      <c r="Z63" s="5">
        <f t="shared" si="56"/>
        <v>1295.8</v>
      </c>
      <c r="AA63" s="5">
        <f t="shared" si="57"/>
        <v>0</v>
      </c>
      <c r="AB63" s="5">
        <f t="shared" si="58"/>
        <v>1370</v>
      </c>
      <c r="AC63" s="5">
        <f t="shared" si="59"/>
        <v>0</v>
      </c>
      <c r="AD63" s="5">
        <f t="shared" si="60"/>
        <v>0</v>
      </c>
      <c r="AE63" s="5">
        <f t="shared" si="61"/>
        <v>0</v>
      </c>
      <c r="AF63" s="5">
        <f t="shared" si="62"/>
        <v>0</v>
      </c>
      <c r="AG63" s="5">
        <f t="shared" si="63"/>
        <v>0</v>
      </c>
      <c r="AH63" s="5">
        <f t="shared" si="64"/>
        <v>0</v>
      </c>
      <c r="AI63" s="5">
        <f t="shared" si="65"/>
        <v>0</v>
      </c>
      <c r="AJ63" s="5">
        <f t="shared" si="66"/>
        <v>0</v>
      </c>
      <c r="AK63" s="5">
        <f t="shared" si="67"/>
        <v>0</v>
      </c>
      <c r="AL63" s="5">
        <f t="shared" si="68"/>
        <v>0</v>
      </c>
      <c r="AM63" s="5">
        <v>170.5</v>
      </c>
      <c r="AN63" s="5">
        <v>121.274</v>
      </c>
      <c r="AO63" s="5">
        <v>119.012</v>
      </c>
      <c r="AP63" s="5">
        <v>86.3</v>
      </c>
      <c r="AQ63" s="5"/>
      <c r="AR63" s="5">
        <v>176.7</v>
      </c>
      <c r="AS63" s="5"/>
      <c r="AT63" s="5">
        <v>162</v>
      </c>
      <c r="AU63" s="5"/>
      <c r="AV63" s="5">
        <v>560.4</v>
      </c>
      <c r="AW63" s="5">
        <v>476.90300000000002</v>
      </c>
      <c r="AX63" s="5">
        <v>468.00599999999997</v>
      </c>
      <c r="AY63" s="5">
        <v>444.8</v>
      </c>
      <c r="AZ63" s="5"/>
      <c r="BA63" s="5">
        <v>549.4</v>
      </c>
      <c r="BB63" s="5"/>
      <c r="BC63" s="5">
        <v>701</v>
      </c>
      <c r="BD63" s="5"/>
      <c r="BE63" s="5">
        <v>955.8</v>
      </c>
      <c r="BF63" s="5">
        <v>1270.278</v>
      </c>
      <c r="BG63" s="5">
        <v>1246.5809999999999</v>
      </c>
      <c r="BH63" s="5">
        <v>1328.5</v>
      </c>
      <c r="BI63" s="5"/>
      <c r="BJ63" s="5">
        <v>1295.8</v>
      </c>
      <c r="BK63" s="5"/>
      <c r="BL63" s="5">
        <v>1370</v>
      </c>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row>
    <row r="64" spans="1:111" x14ac:dyDescent="0.25">
      <c r="A64" s="86" t="s">
        <v>21697</v>
      </c>
      <c r="B64" s="443" t="s">
        <v>118</v>
      </c>
      <c r="C64" s="5">
        <f t="shared" si="40"/>
        <v>1512.1100000000001</v>
      </c>
      <c r="D64" s="5">
        <f t="shared" si="41"/>
        <v>1095</v>
      </c>
      <c r="E64" s="5">
        <f t="shared" si="42"/>
        <v>1105.6100000000001</v>
      </c>
      <c r="F64" s="5">
        <f t="shared" si="43"/>
        <v>1214.588</v>
      </c>
      <c r="G64" s="5">
        <f t="shared" si="44"/>
        <v>1330.2629999999999</v>
      </c>
      <c r="H64" s="5">
        <f t="shared" si="73"/>
        <v>1421.5059999999999</v>
      </c>
      <c r="I64" s="5">
        <f t="shared" si="74"/>
        <v>1493.2</v>
      </c>
      <c r="J64" s="5">
        <f t="shared" si="75"/>
        <v>1602.3</v>
      </c>
      <c r="K64" s="5">
        <f t="shared" si="76"/>
        <v>1685.2</v>
      </c>
      <c r="L64" s="5">
        <f t="shared" si="69"/>
        <v>0</v>
      </c>
      <c r="M64" s="5">
        <f t="shared" si="70"/>
        <v>2675.7</v>
      </c>
      <c r="N64" s="5">
        <f t="shared" si="71"/>
        <v>2715.2620000000002</v>
      </c>
      <c r="O64" s="5">
        <f t="shared" si="72"/>
        <v>2990.3629999999998</v>
      </c>
      <c r="P64" s="5">
        <f t="shared" si="46"/>
        <v>3302.3710000000001</v>
      </c>
      <c r="Q64" s="5">
        <f t="shared" si="47"/>
        <v>3514.2020000000002</v>
      </c>
      <c r="R64" s="5">
        <f t="shared" si="48"/>
        <v>3725.8</v>
      </c>
      <c r="S64" s="5">
        <f t="shared" si="49"/>
        <v>4011.2</v>
      </c>
      <c r="T64" s="5">
        <f t="shared" si="50"/>
        <v>4217.8999999999996</v>
      </c>
      <c r="U64" s="5">
        <f t="shared" si="51"/>
        <v>26900.89</v>
      </c>
      <c r="V64" s="5">
        <f t="shared" si="52"/>
        <v>24831.599999999999</v>
      </c>
      <c r="W64" s="5">
        <f t="shared" si="53"/>
        <v>25181.829000000002</v>
      </c>
      <c r="X64" s="5">
        <f t="shared" si="54"/>
        <v>27724.05</v>
      </c>
      <c r="Y64" s="5">
        <f t="shared" si="55"/>
        <v>30583.666000000001</v>
      </c>
      <c r="Z64" s="5">
        <f t="shared" si="56"/>
        <v>32562.991999999998</v>
      </c>
      <c r="AA64" s="5">
        <f t="shared" si="57"/>
        <v>34482.300000000003</v>
      </c>
      <c r="AB64" s="5">
        <f t="shared" si="58"/>
        <v>37107.9</v>
      </c>
      <c r="AC64" s="5">
        <f t="shared" si="59"/>
        <v>39020.6</v>
      </c>
      <c r="AD64" s="5">
        <f t="shared" si="60"/>
        <v>0</v>
      </c>
      <c r="AE64" s="5">
        <f t="shared" si="61"/>
        <v>0</v>
      </c>
      <c r="AF64" s="5">
        <f t="shared" si="62"/>
        <v>0</v>
      </c>
      <c r="AG64" s="5">
        <f t="shared" si="63"/>
        <v>0</v>
      </c>
      <c r="AH64" s="5">
        <f t="shared" si="64"/>
        <v>0</v>
      </c>
      <c r="AI64" s="5">
        <f t="shared" si="65"/>
        <v>0</v>
      </c>
      <c r="AJ64" s="5">
        <f t="shared" si="66"/>
        <v>0</v>
      </c>
      <c r="AK64" s="5">
        <f t="shared" si="67"/>
        <v>0</v>
      </c>
      <c r="AL64" s="5">
        <f t="shared" si="68"/>
        <v>0</v>
      </c>
      <c r="AM64" s="5">
        <v>1397.7850000000001</v>
      </c>
      <c r="AN64" s="5">
        <v>985.8</v>
      </c>
      <c r="AO64" s="5">
        <v>1000.36</v>
      </c>
      <c r="AP64" s="5">
        <v>1101.713</v>
      </c>
      <c r="AQ64" s="5">
        <v>1216.663</v>
      </c>
      <c r="AR64" s="5">
        <v>1294.7059999999999</v>
      </c>
      <c r="AS64" s="5">
        <v>1372.7</v>
      </c>
      <c r="AT64" s="5">
        <v>1477.8</v>
      </c>
      <c r="AU64" s="5">
        <v>1553.9</v>
      </c>
      <c r="AV64" s="5"/>
      <c r="AW64" s="5">
        <v>2675.7</v>
      </c>
      <c r="AX64" s="5">
        <v>2715.2620000000002</v>
      </c>
      <c r="AY64" s="5">
        <v>2990.3629999999998</v>
      </c>
      <c r="AZ64" s="5">
        <v>3302.3710000000001</v>
      </c>
      <c r="BA64" s="5">
        <v>3514.2020000000002</v>
      </c>
      <c r="BB64" s="5">
        <v>3725.8</v>
      </c>
      <c r="BC64" s="5">
        <v>4011.2</v>
      </c>
      <c r="BD64" s="5">
        <v>4217.8999999999996</v>
      </c>
      <c r="BE64" s="5">
        <v>26557.915000000001</v>
      </c>
      <c r="BF64" s="5">
        <v>24504</v>
      </c>
      <c r="BG64" s="5">
        <v>24866.079000000002</v>
      </c>
      <c r="BH64" s="5">
        <v>27385.424999999999</v>
      </c>
      <c r="BI64" s="5">
        <v>30242.766</v>
      </c>
      <c r="BJ64" s="5">
        <v>32182.691999999999</v>
      </c>
      <c r="BK64" s="5">
        <v>34120.800000000003</v>
      </c>
      <c r="BL64" s="5">
        <v>36734.400000000001</v>
      </c>
      <c r="BM64" s="5">
        <v>38626.699999999997</v>
      </c>
      <c r="BN64" s="5"/>
      <c r="BO64" s="5"/>
      <c r="BP64" s="5"/>
      <c r="BQ64" s="5"/>
      <c r="BR64" s="5"/>
      <c r="BS64" s="5"/>
      <c r="BT64" s="5"/>
      <c r="BU64" s="5"/>
      <c r="BV64" s="5"/>
      <c r="BW64" s="5">
        <v>114.325</v>
      </c>
      <c r="BX64" s="5">
        <v>109.2</v>
      </c>
      <c r="BY64" s="5">
        <v>105.25</v>
      </c>
      <c r="BZ64" s="5">
        <v>112.875</v>
      </c>
      <c r="CA64" s="5">
        <v>113.6</v>
      </c>
      <c r="CB64" s="5">
        <v>126.8</v>
      </c>
      <c r="CC64" s="5">
        <v>120.5</v>
      </c>
      <c r="CD64" s="5">
        <v>124.5</v>
      </c>
      <c r="CE64" s="5">
        <v>131.30000000000001</v>
      </c>
      <c r="CF64" s="5"/>
      <c r="CG64" s="5"/>
      <c r="CH64" s="5"/>
      <c r="CI64" s="5"/>
      <c r="CJ64" s="5"/>
      <c r="CK64" s="5"/>
      <c r="CL64" s="5"/>
      <c r="CM64" s="5"/>
      <c r="CN64" s="5"/>
      <c r="CO64" s="5">
        <v>342.97500000000002</v>
      </c>
      <c r="CP64" s="5">
        <v>327.60000000000002</v>
      </c>
      <c r="CQ64" s="5">
        <v>315.75</v>
      </c>
      <c r="CR64" s="5">
        <v>338.625</v>
      </c>
      <c r="CS64" s="5">
        <v>340.9</v>
      </c>
      <c r="CT64" s="5">
        <v>380.3</v>
      </c>
      <c r="CU64" s="5">
        <v>361.5</v>
      </c>
      <c r="CV64" s="5">
        <v>373.5</v>
      </c>
      <c r="CW64" s="5">
        <v>393.9</v>
      </c>
      <c r="CX64" s="5"/>
      <c r="CY64" s="5"/>
      <c r="CZ64" s="5"/>
      <c r="DA64" s="5"/>
      <c r="DB64" s="5"/>
      <c r="DC64" s="5"/>
      <c r="DD64" s="5"/>
      <c r="DE64" s="5"/>
      <c r="DF64" s="5"/>
    </row>
    <row r="65" spans="1:110" x14ac:dyDescent="0.25">
      <c r="A65" s="86" t="s">
        <v>21690</v>
      </c>
      <c r="B65" s="443" t="s">
        <v>119</v>
      </c>
      <c r="C65" s="5">
        <f t="shared" si="40"/>
        <v>1062.0999999999999</v>
      </c>
      <c r="D65" s="5">
        <f t="shared" si="41"/>
        <v>1155.8</v>
      </c>
      <c r="E65" s="5">
        <f t="shared" si="42"/>
        <v>1101.1000000000001</v>
      </c>
      <c r="F65" s="5">
        <f t="shared" si="43"/>
        <v>934.09999999999991</v>
      </c>
      <c r="G65" s="5">
        <f t="shared" si="44"/>
        <v>1128.0999999999999</v>
      </c>
      <c r="H65" s="5">
        <f t="shared" si="73"/>
        <v>1227</v>
      </c>
      <c r="I65" s="5">
        <f t="shared" si="74"/>
        <v>1220.5040000000001</v>
      </c>
      <c r="J65" s="5">
        <f t="shared" si="75"/>
        <v>1455.8</v>
      </c>
      <c r="K65" s="5">
        <f t="shared" si="76"/>
        <v>0</v>
      </c>
      <c r="L65" s="5">
        <f t="shared" si="69"/>
        <v>5230.3</v>
      </c>
      <c r="M65" s="5">
        <f t="shared" si="70"/>
        <v>5551.7999999999993</v>
      </c>
      <c r="N65" s="5">
        <f t="shared" si="71"/>
        <v>6009.7</v>
      </c>
      <c r="O65" s="5">
        <f t="shared" si="72"/>
        <v>6105.6</v>
      </c>
      <c r="P65" s="5">
        <f t="shared" si="46"/>
        <v>6116.8</v>
      </c>
      <c r="Q65" s="5">
        <f t="shared" si="47"/>
        <v>6108.4</v>
      </c>
      <c r="R65" s="5">
        <f t="shared" si="48"/>
        <v>6399.5720000000001</v>
      </c>
      <c r="S65" s="5">
        <f t="shared" si="49"/>
        <v>6219.0999999999995</v>
      </c>
      <c r="T65" s="5">
        <f t="shared" si="50"/>
        <v>0</v>
      </c>
      <c r="U65" s="5">
        <f t="shared" si="51"/>
        <v>4497</v>
      </c>
      <c r="V65" s="5">
        <f t="shared" si="52"/>
        <v>4164.8</v>
      </c>
      <c r="W65" s="5">
        <f t="shared" si="53"/>
        <v>4179</v>
      </c>
      <c r="X65" s="5">
        <f t="shared" si="54"/>
        <v>4448.0999999999995</v>
      </c>
      <c r="Y65" s="5">
        <f t="shared" si="55"/>
        <v>4469.4000000000005</v>
      </c>
      <c r="Z65" s="5">
        <f t="shared" si="56"/>
        <v>4772.1000000000004</v>
      </c>
      <c r="AA65" s="5">
        <f t="shared" si="57"/>
        <v>5385.4920000000002</v>
      </c>
      <c r="AB65" s="5">
        <f t="shared" si="58"/>
        <v>5918.4000000000005</v>
      </c>
      <c r="AC65" s="5">
        <f t="shared" si="59"/>
        <v>0</v>
      </c>
      <c r="AD65" s="5">
        <f t="shared" si="60"/>
        <v>0</v>
      </c>
      <c r="AE65" s="5">
        <f t="shared" si="61"/>
        <v>0</v>
      </c>
      <c r="AF65" s="5">
        <f t="shared" si="62"/>
        <v>0</v>
      </c>
      <c r="AG65" s="5">
        <f t="shared" si="63"/>
        <v>0</v>
      </c>
      <c r="AH65" s="5">
        <f t="shared" si="64"/>
        <v>0</v>
      </c>
      <c r="AI65" s="5">
        <f t="shared" si="65"/>
        <v>0</v>
      </c>
      <c r="AJ65" s="5">
        <f t="shared" si="66"/>
        <v>0</v>
      </c>
      <c r="AK65" s="5">
        <f t="shared" si="67"/>
        <v>0</v>
      </c>
      <c r="AL65" s="5">
        <f t="shared" si="68"/>
        <v>0</v>
      </c>
      <c r="AM65" s="5">
        <v>890.1</v>
      </c>
      <c r="AN65" s="5">
        <v>994.7</v>
      </c>
      <c r="AO65" s="5">
        <v>901.7</v>
      </c>
      <c r="AP65" s="5">
        <v>755.4</v>
      </c>
      <c r="AQ65" s="5">
        <v>964.4</v>
      </c>
      <c r="AR65" s="5">
        <v>1051.5999999999999</v>
      </c>
      <c r="AS65" s="5">
        <v>1040.1600000000001</v>
      </c>
      <c r="AT65" s="5">
        <v>1258.5999999999999</v>
      </c>
      <c r="AU65" s="5"/>
      <c r="AV65" s="5">
        <v>4806.8</v>
      </c>
      <c r="AW65" s="5">
        <v>5099.3999999999996</v>
      </c>
      <c r="AX65" s="5">
        <v>5515.5</v>
      </c>
      <c r="AY65" s="5">
        <v>5637.5</v>
      </c>
      <c r="AZ65" s="5">
        <v>5688.7</v>
      </c>
      <c r="BA65" s="5">
        <v>5692.2</v>
      </c>
      <c r="BB65" s="5">
        <v>5950.53</v>
      </c>
      <c r="BC65" s="5">
        <v>5737.2</v>
      </c>
      <c r="BD65" s="5"/>
      <c r="BE65" s="5">
        <v>4476.3999999999996</v>
      </c>
      <c r="BF65" s="5">
        <v>4144</v>
      </c>
      <c r="BG65" s="5">
        <v>4162</v>
      </c>
      <c r="BH65" s="5">
        <v>4432.3999999999996</v>
      </c>
      <c r="BI65" s="5">
        <v>4454.1000000000004</v>
      </c>
      <c r="BJ65" s="5">
        <v>4736.6000000000004</v>
      </c>
      <c r="BK65" s="5">
        <v>5353.08</v>
      </c>
      <c r="BL65" s="5">
        <v>5890.6</v>
      </c>
      <c r="BM65" s="5"/>
      <c r="BN65" s="5"/>
      <c r="BO65" s="5"/>
      <c r="BP65" s="5"/>
      <c r="BQ65" s="5"/>
      <c r="BR65" s="5"/>
      <c r="BS65" s="5"/>
      <c r="BT65" s="5"/>
      <c r="BU65" s="5"/>
      <c r="BV65" s="5"/>
      <c r="BW65" s="5">
        <v>172</v>
      </c>
      <c r="BX65" s="5">
        <v>161.1</v>
      </c>
      <c r="BY65" s="5">
        <v>199.4</v>
      </c>
      <c r="BZ65" s="5">
        <v>178.7</v>
      </c>
      <c r="CA65" s="5">
        <v>163.69999999999999</v>
      </c>
      <c r="CB65" s="5">
        <v>175.4</v>
      </c>
      <c r="CC65" s="5">
        <v>180.34399999999999</v>
      </c>
      <c r="CD65" s="5">
        <v>197.2</v>
      </c>
      <c r="CE65" s="5"/>
      <c r="CF65" s="5">
        <v>423.5</v>
      </c>
      <c r="CG65" s="5">
        <v>452.4</v>
      </c>
      <c r="CH65" s="5">
        <v>494.2</v>
      </c>
      <c r="CI65" s="5">
        <v>468.1</v>
      </c>
      <c r="CJ65" s="5">
        <v>428.1</v>
      </c>
      <c r="CK65" s="5">
        <v>416.2</v>
      </c>
      <c r="CL65" s="5">
        <v>449.04199999999997</v>
      </c>
      <c r="CM65" s="5">
        <v>481.9</v>
      </c>
      <c r="CN65" s="5"/>
      <c r="CO65" s="5">
        <v>20.6</v>
      </c>
      <c r="CP65" s="5">
        <v>20.8</v>
      </c>
      <c r="CQ65" s="5">
        <v>17</v>
      </c>
      <c r="CR65" s="5">
        <v>15.7</v>
      </c>
      <c r="CS65" s="5">
        <v>15.3</v>
      </c>
      <c r="CT65" s="5">
        <v>35.5</v>
      </c>
      <c r="CU65" s="5">
        <v>32.411999999999999</v>
      </c>
      <c r="CV65" s="5">
        <v>27.8</v>
      </c>
      <c r="CW65" s="5"/>
      <c r="CX65" s="5"/>
      <c r="CY65" s="5"/>
      <c r="CZ65" s="5"/>
      <c r="DA65" s="5"/>
      <c r="DB65" s="5"/>
      <c r="DC65" s="5"/>
      <c r="DD65" s="5"/>
      <c r="DE65" s="5"/>
      <c r="DF65" s="5"/>
    </row>
    <row r="66" spans="1:110" x14ac:dyDescent="0.25">
      <c r="A66" s="86" t="s">
        <v>21698</v>
      </c>
      <c r="B66" s="443" t="s">
        <v>120</v>
      </c>
      <c r="C66" s="5">
        <f t="shared" si="40"/>
        <v>919732</v>
      </c>
      <c r="D66" s="5">
        <f t="shared" si="41"/>
        <v>849769</v>
      </c>
      <c r="E66" s="5">
        <f t="shared" si="42"/>
        <v>876458</v>
      </c>
      <c r="F66" s="5">
        <f t="shared" si="43"/>
        <v>857199</v>
      </c>
      <c r="G66" s="5">
        <f t="shared" si="44"/>
        <v>855780</v>
      </c>
      <c r="H66" s="5">
        <f t="shared" si="73"/>
        <v>919280</v>
      </c>
      <c r="I66" s="5">
        <f t="shared" si="74"/>
        <v>963896</v>
      </c>
      <c r="J66" s="5">
        <f t="shared" si="75"/>
        <v>965954</v>
      </c>
      <c r="K66" s="5">
        <f t="shared" si="76"/>
        <v>1044057</v>
      </c>
      <c r="L66" s="5">
        <f t="shared" si="69"/>
        <v>2814600</v>
      </c>
      <c r="M66" s="5">
        <f t="shared" si="70"/>
        <v>2548579</v>
      </c>
      <c r="N66" s="5">
        <f t="shared" si="71"/>
        <v>2401889</v>
      </c>
      <c r="O66" s="5">
        <f t="shared" si="72"/>
        <v>2411841</v>
      </c>
      <c r="P66" s="5">
        <f t="shared" si="46"/>
        <v>2368034</v>
      </c>
      <c r="Q66" s="5">
        <f t="shared" si="47"/>
        <v>2434679</v>
      </c>
      <c r="R66" s="5">
        <f t="shared" si="48"/>
        <v>2452466</v>
      </c>
      <c r="S66" s="5">
        <f t="shared" si="49"/>
        <v>2444606</v>
      </c>
      <c r="T66" s="5">
        <f t="shared" si="50"/>
        <v>2298106</v>
      </c>
      <c r="U66" s="5">
        <f t="shared" si="51"/>
        <v>10112952</v>
      </c>
      <c r="V66" s="5">
        <f t="shared" si="52"/>
        <v>8791723</v>
      </c>
      <c r="W66" s="5">
        <f t="shared" si="53"/>
        <v>8935775</v>
      </c>
      <c r="X66" s="5">
        <f t="shared" si="54"/>
        <v>9199222</v>
      </c>
      <c r="Y66" s="5">
        <f t="shared" si="55"/>
        <v>9117329</v>
      </c>
      <c r="Z66" s="5">
        <f t="shared" si="56"/>
        <v>9499871</v>
      </c>
      <c r="AA66" s="5">
        <f t="shared" si="57"/>
        <v>10357700</v>
      </c>
      <c r="AB66" s="5">
        <f t="shared" si="58"/>
        <v>10448180</v>
      </c>
      <c r="AC66" s="5">
        <f t="shared" si="59"/>
        <v>10159111</v>
      </c>
      <c r="AD66" s="5">
        <f t="shared" si="60"/>
        <v>60424</v>
      </c>
      <c r="AE66" s="5">
        <f t="shared" si="61"/>
        <v>48912</v>
      </c>
      <c r="AF66" s="5">
        <f t="shared" si="62"/>
        <v>45331</v>
      </c>
      <c r="AG66" s="5">
        <f t="shared" si="63"/>
        <v>34846</v>
      </c>
      <c r="AH66" s="5">
        <f t="shared" si="64"/>
        <v>51816</v>
      </c>
      <c r="AI66" s="5">
        <f t="shared" si="65"/>
        <v>50835</v>
      </c>
      <c r="AJ66" s="5">
        <f t="shared" si="66"/>
        <v>46322</v>
      </c>
      <c r="AK66" s="5">
        <f t="shared" si="67"/>
        <v>59271</v>
      </c>
      <c r="AL66" s="5">
        <f t="shared" si="68"/>
        <v>50571</v>
      </c>
      <c r="AM66" s="5">
        <v>866855</v>
      </c>
      <c r="AN66" s="5">
        <v>800571</v>
      </c>
      <c r="AO66" s="5">
        <v>823461</v>
      </c>
      <c r="AP66" s="5">
        <v>807534</v>
      </c>
      <c r="AQ66" s="5">
        <v>809389</v>
      </c>
      <c r="AR66" s="5">
        <v>869206</v>
      </c>
      <c r="AS66" s="5">
        <v>914798</v>
      </c>
      <c r="AT66" s="5">
        <v>912635</v>
      </c>
      <c r="AU66" s="5">
        <v>993595</v>
      </c>
      <c r="AV66" s="5">
        <v>2714227</v>
      </c>
      <c r="AW66" s="5">
        <v>2452616</v>
      </c>
      <c r="AX66" s="5">
        <v>2312743</v>
      </c>
      <c r="AY66" s="5">
        <v>2335293</v>
      </c>
      <c r="AZ66" s="5">
        <v>2281840</v>
      </c>
      <c r="BA66" s="5">
        <v>2354888</v>
      </c>
      <c r="BB66" s="5">
        <v>2363048</v>
      </c>
      <c r="BC66" s="5">
        <v>2353296</v>
      </c>
      <c r="BD66" s="5">
        <v>2214528</v>
      </c>
      <c r="BE66" s="5">
        <v>10010963</v>
      </c>
      <c r="BF66" s="5">
        <v>8698656</v>
      </c>
      <c r="BG66" s="5">
        <v>8846028</v>
      </c>
      <c r="BH66" s="5">
        <v>9111817</v>
      </c>
      <c r="BI66" s="5">
        <v>9049504</v>
      </c>
      <c r="BJ66" s="5">
        <v>9438643</v>
      </c>
      <c r="BK66" s="5">
        <v>10283624</v>
      </c>
      <c r="BL66" s="5">
        <v>10381777</v>
      </c>
      <c r="BM66" s="5">
        <v>10083858</v>
      </c>
      <c r="BN66" s="5">
        <v>42434</v>
      </c>
      <c r="BO66" s="5">
        <v>32002</v>
      </c>
      <c r="BP66" s="5">
        <v>27802</v>
      </c>
      <c r="BQ66" s="5">
        <v>17135</v>
      </c>
      <c r="BR66" s="5">
        <v>29742</v>
      </c>
      <c r="BS66" s="5">
        <v>29218</v>
      </c>
      <c r="BT66" s="5">
        <v>24890</v>
      </c>
      <c r="BU66" s="5">
        <v>38037</v>
      </c>
      <c r="BV66" s="5">
        <v>26311</v>
      </c>
      <c r="BW66" s="5">
        <v>52877</v>
      </c>
      <c r="BX66" s="5">
        <v>49198</v>
      </c>
      <c r="BY66" s="5">
        <v>52997</v>
      </c>
      <c r="BZ66" s="5">
        <v>49665</v>
      </c>
      <c r="CA66" s="5">
        <v>46391</v>
      </c>
      <c r="CB66" s="5">
        <v>50074</v>
      </c>
      <c r="CC66" s="5">
        <v>49098</v>
      </c>
      <c r="CD66" s="5">
        <v>53319</v>
      </c>
      <c r="CE66" s="5">
        <v>50462</v>
      </c>
      <c r="CF66" s="5">
        <v>100373</v>
      </c>
      <c r="CG66" s="5">
        <v>95963</v>
      </c>
      <c r="CH66" s="5">
        <v>89146</v>
      </c>
      <c r="CI66" s="5">
        <v>76548</v>
      </c>
      <c r="CJ66" s="5">
        <v>86194</v>
      </c>
      <c r="CK66" s="5">
        <v>79791</v>
      </c>
      <c r="CL66" s="5">
        <v>89418</v>
      </c>
      <c r="CM66" s="5">
        <v>91310</v>
      </c>
      <c r="CN66" s="5">
        <v>83578</v>
      </c>
      <c r="CO66" s="5">
        <v>101989</v>
      </c>
      <c r="CP66" s="5">
        <v>93067</v>
      </c>
      <c r="CQ66" s="5">
        <v>89747</v>
      </c>
      <c r="CR66" s="5">
        <v>87405</v>
      </c>
      <c r="CS66" s="5">
        <v>67825</v>
      </c>
      <c r="CT66" s="5">
        <v>61228</v>
      </c>
      <c r="CU66" s="5">
        <v>74076</v>
      </c>
      <c r="CV66" s="5">
        <v>66403</v>
      </c>
      <c r="CW66" s="5">
        <v>75253</v>
      </c>
      <c r="CX66" s="5">
        <v>17990</v>
      </c>
      <c r="CY66" s="5">
        <v>16910</v>
      </c>
      <c r="CZ66" s="5">
        <v>17529</v>
      </c>
      <c r="DA66" s="5">
        <v>17711</v>
      </c>
      <c r="DB66" s="5">
        <v>22074</v>
      </c>
      <c r="DC66" s="5">
        <v>21617</v>
      </c>
      <c r="DD66" s="5">
        <v>21432</v>
      </c>
      <c r="DE66" s="5">
        <v>21234</v>
      </c>
      <c r="DF66" s="5">
        <v>24260</v>
      </c>
    </row>
    <row r="67" spans="1:110" x14ac:dyDescent="0.25">
      <c r="A67" s="86" t="s">
        <v>21699</v>
      </c>
      <c r="B67" s="443" t="s">
        <v>12</v>
      </c>
      <c r="C67" s="5">
        <f t="shared" si="40"/>
        <v>3118814.2749999999</v>
      </c>
      <c r="D67" s="5">
        <f t="shared" si="41"/>
        <v>3954913.196</v>
      </c>
      <c r="E67" s="5">
        <f t="shared" si="42"/>
        <v>4621475.25</v>
      </c>
      <c r="F67" s="5">
        <f t="shared" si="43"/>
        <v>5191150.93</v>
      </c>
      <c r="G67" s="5">
        <f t="shared" si="44"/>
        <v>5759711.0580000002</v>
      </c>
      <c r="H67" s="5">
        <f t="shared" si="73"/>
        <v>6181187.6609999994</v>
      </c>
      <c r="I67" s="5">
        <f t="shared" si="74"/>
        <v>6653357.2050000001</v>
      </c>
      <c r="J67" s="5">
        <f t="shared" si="75"/>
        <v>6491238.8040000005</v>
      </c>
      <c r="K67" s="5">
        <f t="shared" si="76"/>
        <v>6532220.79</v>
      </c>
      <c r="L67" s="5">
        <f t="shared" si="69"/>
        <v>4254739.7649999997</v>
      </c>
      <c r="M67" s="5">
        <f t="shared" si="70"/>
        <v>4956988.9070000006</v>
      </c>
      <c r="N67" s="5">
        <f t="shared" si="71"/>
        <v>5702153.4510000004</v>
      </c>
      <c r="O67" s="5">
        <f t="shared" si="72"/>
        <v>6888222.7960000001</v>
      </c>
      <c r="P67" s="5">
        <f t="shared" si="46"/>
        <v>7530599.0540000005</v>
      </c>
      <c r="Q67" s="5">
        <f t="shared" si="47"/>
        <v>8100673.4630000005</v>
      </c>
      <c r="R67" s="5">
        <f t="shared" si="48"/>
        <v>8652215.6789999995</v>
      </c>
      <c r="S67" s="5">
        <f t="shared" si="49"/>
        <v>10139344.120999999</v>
      </c>
      <c r="T67" s="5">
        <f t="shared" si="50"/>
        <v>11420374.123</v>
      </c>
      <c r="U67" s="5">
        <f t="shared" si="51"/>
        <v>19120211.701000001</v>
      </c>
      <c r="V67" s="5">
        <f t="shared" si="52"/>
        <v>19874559.737</v>
      </c>
      <c r="W67" s="5">
        <f t="shared" si="53"/>
        <v>23227675.019000001</v>
      </c>
      <c r="X67" s="5">
        <f t="shared" si="54"/>
        <v>26925831.114</v>
      </c>
      <c r="Y67" s="5">
        <f t="shared" si="55"/>
        <v>30642690.799000002</v>
      </c>
      <c r="Z67" s="5">
        <f t="shared" si="56"/>
        <v>33066870.066</v>
      </c>
      <c r="AA67" s="5">
        <f t="shared" si="57"/>
        <v>35515151.642999999</v>
      </c>
      <c r="AB67" s="5">
        <f t="shared" si="58"/>
        <v>35584603.774999999</v>
      </c>
      <c r="AC67" s="5">
        <f t="shared" si="59"/>
        <v>37100519.794</v>
      </c>
      <c r="AD67" s="5">
        <f t="shared" si="60"/>
        <v>0</v>
      </c>
      <c r="AE67" s="5">
        <f t="shared" si="61"/>
        <v>0</v>
      </c>
      <c r="AF67" s="5">
        <f t="shared" si="62"/>
        <v>0</v>
      </c>
      <c r="AG67" s="5">
        <f t="shared" si="63"/>
        <v>0</v>
      </c>
      <c r="AH67" s="5">
        <f t="shared" si="64"/>
        <v>0</v>
      </c>
      <c r="AI67" s="5">
        <f t="shared" si="65"/>
        <v>0</v>
      </c>
      <c r="AJ67" s="5">
        <f t="shared" si="66"/>
        <v>0</v>
      </c>
      <c r="AK67" s="5">
        <f t="shared" si="67"/>
        <v>0</v>
      </c>
      <c r="AL67" s="5">
        <f t="shared" si="68"/>
        <v>0</v>
      </c>
      <c r="AM67" s="5">
        <v>3064734.9890000001</v>
      </c>
      <c r="AN67" s="5">
        <v>3879447.0959999999</v>
      </c>
      <c r="AO67" s="5">
        <v>4550858.3899999997</v>
      </c>
      <c r="AP67" s="5">
        <v>5079704.33</v>
      </c>
      <c r="AQ67" s="5">
        <v>5667948.9280000003</v>
      </c>
      <c r="AR67" s="5">
        <v>6084339.3609999996</v>
      </c>
      <c r="AS67" s="5">
        <v>6541312.4079999998</v>
      </c>
      <c r="AT67" s="5">
        <v>6362426.6040000003</v>
      </c>
      <c r="AU67" s="5">
        <v>6398619.0429999996</v>
      </c>
      <c r="AV67" s="5">
        <v>4061242.76</v>
      </c>
      <c r="AW67" s="5">
        <v>4726034.0070000002</v>
      </c>
      <c r="AX67" s="5">
        <v>5450025.9510000004</v>
      </c>
      <c r="AY67" s="5">
        <v>6598165.3959999997</v>
      </c>
      <c r="AZ67" s="5">
        <v>7336146.6140000001</v>
      </c>
      <c r="BA67" s="5">
        <v>7951280.3760000002</v>
      </c>
      <c r="BB67" s="5">
        <v>8479291.0199999996</v>
      </c>
      <c r="BC67" s="5">
        <v>9888623.6209999993</v>
      </c>
      <c r="BD67" s="5">
        <v>11181981.123</v>
      </c>
      <c r="BE67" s="5">
        <v>18874091.092</v>
      </c>
      <c r="BF67" s="5">
        <v>19560378.037</v>
      </c>
      <c r="BG67" s="5">
        <v>22802355.219000001</v>
      </c>
      <c r="BH67" s="5">
        <v>26505421.614</v>
      </c>
      <c r="BI67" s="5">
        <v>30218829.999000002</v>
      </c>
      <c r="BJ67" s="5">
        <v>32524296.515999999</v>
      </c>
      <c r="BK67" s="5">
        <v>34833861.561999999</v>
      </c>
      <c r="BL67" s="5">
        <v>34885370.274999999</v>
      </c>
      <c r="BM67" s="5">
        <v>36371871.093999997</v>
      </c>
      <c r="BN67" s="5"/>
      <c r="BO67" s="5"/>
      <c r="BP67" s="5"/>
      <c r="BQ67" s="5"/>
      <c r="BR67" s="5"/>
      <c r="BS67" s="5"/>
      <c r="BT67" s="5"/>
      <c r="BU67" s="5"/>
      <c r="BV67" s="5"/>
      <c r="BW67" s="5">
        <v>54079.286</v>
      </c>
      <c r="BX67" s="5">
        <v>75466.100000000006</v>
      </c>
      <c r="BY67" s="5">
        <v>70616.86</v>
      </c>
      <c r="BZ67" s="5">
        <v>111446.6</v>
      </c>
      <c r="CA67" s="5">
        <v>91762.13</v>
      </c>
      <c r="CB67" s="5">
        <v>96848.3</v>
      </c>
      <c r="CC67" s="5">
        <v>112044.79700000001</v>
      </c>
      <c r="CD67" s="5">
        <v>128812.2</v>
      </c>
      <c r="CE67" s="5">
        <v>133601.747</v>
      </c>
      <c r="CF67" s="5">
        <v>193497.005</v>
      </c>
      <c r="CG67" s="5">
        <v>230954.9</v>
      </c>
      <c r="CH67" s="5">
        <v>252127.5</v>
      </c>
      <c r="CI67" s="5">
        <v>290057.40000000002</v>
      </c>
      <c r="CJ67" s="5">
        <v>194452.44</v>
      </c>
      <c r="CK67" s="5">
        <v>149393.087</v>
      </c>
      <c r="CL67" s="5">
        <v>172924.65900000001</v>
      </c>
      <c r="CM67" s="5">
        <v>250720.5</v>
      </c>
      <c r="CN67" s="5">
        <v>238393</v>
      </c>
      <c r="CO67" s="5">
        <v>246120.609</v>
      </c>
      <c r="CP67" s="5">
        <v>314181.7</v>
      </c>
      <c r="CQ67" s="5">
        <v>425319.8</v>
      </c>
      <c r="CR67" s="5">
        <v>420409.5</v>
      </c>
      <c r="CS67" s="5">
        <v>423860.8</v>
      </c>
      <c r="CT67" s="5">
        <v>542573.55000000005</v>
      </c>
      <c r="CU67" s="5">
        <v>681290.08100000001</v>
      </c>
      <c r="CV67" s="5">
        <v>699233.5</v>
      </c>
      <c r="CW67" s="5">
        <v>728648.7</v>
      </c>
      <c r="CX67" s="5"/>
      <c r="CY67" s="5"/>
      <c r="CZ67" s="5"/>
      <c r="DA67" s="5"/>
      <c r="DB67" s="5"/>
      <c r="DC67" s="5"/>
      <c r="DD67" s="5"/>
      <c r="DE67" s="5"/>
      <c r="DF67" s="5"/>
    </row>
    <row r="68" spans="1:110" x14ac:dyDescent="0.25">
      <c r="A68" s="86" t="s">
        <v>21690</v>
      </c>
      <c r="B68" s="443" t="s">
        <v>193</v>
      </c>
      <c r="C68" s="5">
        <f t="shared" si="40"/>
        <v>0.56899999999999995</v>
      </c>
      <c r="D68" s="5">
        <f t="shared" si="41"/>
        <v>1.1379999999999999</v>
      </c>
      <c r="E68" s="5">
        <f t="shared" si="42"/>
        <v>2.5609999999999999</v>
      </c>
      <c r="F68" s="5">
        <f t="shared" si="43"/>
        <v>1.2809999999999999</v>
      </c>
      <c r="G68" s="5">
        <f t="shared" si="44"/>
        <v>4.4000000000000004</v>
      </c>
      <c r="H68" s="5">
        <f t="shared" si="73"/>
        <v>3.5</v>
      </c>
      <c r="I68" s="5">
        <f t="shared" si="74"/>
        <v>4.0999999999999996</v>
      </c>
      <c r="J68" s="5">
        <f t="shared" si="75"/>
        <v>6.7</v>
      </c>
      <c r="K68" s="5">
        <f t="shared" si="76"/>
        <v>0</v>
      </c>
      <c r="L68" s="5">
        <f t="shared" si="69"/>
        <v>6.6879999999999997</v>
      </c>
      <c r="M68" s="5">
        <f t="shared" si="70"/>
        <v>9.9600000000000009</v>
      </c>
      <c r="N68" s="5">
        <f t="shared" si="71"/>
        <v>6.4029999999999996</v>
      </c>
      <c r="O68" s="5">
        <f t="shared" si="72"/>
        <v>12.093999999999999</v>
      </c>
      <c r="P68" s="5">
        <f t="shared" si="46"/>
        <v>9.1</v>
      </c>
      <c r="Q68" s="5">
        <f t="shared" si="47"/>
        <v>14.9</v>
      </c>
      <c r="R68" s="5">
        <f t="shared" si="48"/>
        <v>17.100000000000001</v>
      </c>
      <c r="S68" s="5">
        <f t="shared" si="49"/>
        <v>11.5</v>
      </c>
      <c r="T68" s="5">
        <f t="shared" si="50"/>
        <v>0</v>
      </c>
      <c r="U68" s="5">
        <f t="shared" si="51"/>
        <v>28.172999999999998</v>
      </c>
      <c r="V68" s="5">
        <f t="shared" si="52"/>
        <v>19.920000000000002</v>
      </c>
      <c r="W68" s="5">
        <f t="shared" si="53"/>
        <v>31.588000000000001</v>
      </c>
      <c r="X68" s="5">
        <f t="shared" si="54"/>
        <v>25.896000000000001</v>
      </c>
      <c r="Y68" s="5">
        <f t="shared" si="55"/>
        <v>19.3</v>
      </c>
      <c r="Z68" s="5">
        <f t="shared" si="56"/>
        <v>21</v>
      </c>
      <c r="AA68" s="5">
        <f t="shared" si="57"/>
        <v>36.6</v>
      </c>
      <c r="AB68" s="5">
        <f t="shared" si="58"/>
        <v>19.399999999999999</v>
      </c>
      <c r="AC68" s="5">
        <f t="shared" si="59"/>
        <v>0</v>
      </c>
      <c r="AD68" s="5">
        <f t="shared" si="60"/>
        <v>0</v>
      </c>
      <c r="AE68" s="5">
        <f t="shared" si="61"/>
        <v>0</v>
      </c>
      <c r="AF68" s="5">
        <f t="shared" si="62"/>
        <v>0</v>
      </c>
      <c r="AG68" s="5">
        <f t="shared" si="63"/>
        <v>0</v>
      </c>
      <c r="AH68" s="5">
        <f t="shared" si="64"/>
        <v>0</v>
      </c>
      <c r="AI68" s="5">
        <f t="shared" si="65"/>
        <v>0</v>
      </c>
      <c r="AJ68" s="5">
        <f t="shared" si="66"/>
        <v>0</v>
      </c>
      <c r="AK68" s="5">
        <f t="shared" si="67"/>
        <v>0</v>
      </c>
      <c r="AL68" s="5">
        <f t="shared" si="68"/>
        <v>0</v>
      </c>
      <c r="AM68" s="5">
        <v>0.56899999999999995</v>
      </c>
      <c r="AN68" s="5">
        <v>1.1379999999999999</v>
      </c>
      <c r="AO68" s="5">
        <v>2.5609999999999999</v>
      </c>
      <c r="AP68" s="5">
        <v>1.2809999999999999</v>
      </c>
      <c r="AQ68" s="5">
        <v>4.4000000000000004</v>
      </c>
      <c r="AR68" s="5">
        <v>3.5</v>
      </c>
      <c r="AS68" s="5">
        <v>4.0999999999999996</v>
      </c>
      <c r="AT68" s="5">
        <v>6.7</v>
      </c>
      <c r="AU68" s="5"/>
      <c r="AV68" s="5">
        <v>6.6879999999999997</v>
      </c>
      <c r="AW68" s="5">
        <v>9.9600000000000009</v>
      </c>
      <c r="AX68" s="5">
        <v>6.4029999999999996</v>
      </c>
      <c r="AY68" s="5">
        <v>12.093999999999999</v>
      </c>
      <c r="AZ68" s="5">
        <v>9.1</v>
      </c>
      <c r="BA68" s="5">
        <v>14.9</v>
      </c>
      <c r="BB68" s="5">
        <v>17.100000000000001</v>
      </c>
      <c r="BC68" s="5">
        <v>11.5</v>
      </c>
      <c r="BD68" s="5"/>
      <c r="BE68" s="5">
        <v>28.172999999999998</v>
      </c>
      <c r="BF68" s="5">
        <v>19.920000000000002</v>
      </c>
      <c r="BG68" s="5">
        <v>31.588000000000001</v>
      </c>
      <c r="BH68" s="5">
        <v>25.896000000000001</v>
      </c>
      <c r="BI68" s="5">
        <v>19.3</v>
      </c>
      <c r="BJ68" s="5">
        <v>21</v>
      </c>
      <c r="BK68" s="5">
        <v>36.6</v>
      </c>
      <c r="BL68" s="5">
        <v>19.399999999999999</v>
      </c>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row>
    <row r="69" spans="1:110" x14ac:dyDescent="0.25">
      <c r="A69" s="86" t="s">
        <v>21690</v>
      </c>
      <c r="B69" s="443" t="s">
        <v>121</v>
      </c>
      <c r="C69" s="5">
        <f t="shared" si="40"/>
        <v>0</v>
      </c>
      <c r="D69" s="5">
        <f t="shared" si="41"/>
        <v>30.3</v>
      </c>
      <c r="E69" s="5">
        <f t="shared" si="42"/>
        <v>0</v>
      </c>
      <c r="F69" s="5">
        <f t="shared" si="43"/>
        <v>32.299999999999997</v>
      </c>
      <c r="G69" s="5">
        <f t="shared" si="44"/>
        <v>0</v>
      </c>
      <c r="H69" s="5">
        <f t="shared" si="73"/>
        <v>38</v>
      </c>
      <c r="I69" s="5">
        <f t="shared" si="74"/>
        <v>0</v>
      </c>
      <c r="J69" s="5">
        <f t="shared" si="75"/>
        <v>39.4</v>
      </c>
      <c r="K69" s="5">
        <f t="shared" si="76"/>
        <v>0</v>
      </c>
      <c r="L69" s="5">
        <f t="shared" si="69"/>
        <v>0</v>
      </c>
      <c r="M69" s="5">
        <f t="shared" si="70"/>
        <v>323.7</v>
      </c>
      <c r="N69" s="5">
        <f t="shared" si="71"/>
        <v>0</v>
      </c>
      <c r="O69" s="5">
        <f t="shared" si="72"/>
        <v>231.6</v>
      </c>
      <c r="P69" s="5">
        <f t="shared" si="46"/>
        <v>0</v>
      </c>
      <c r="Q69" s="5">
        <f t="shared" si="47"/>
        <v>154.4</v>
      </c>
      <c r="R69" s="5">
        <f t="shared" si="48"/>
        <v>0</v>
      </c>
      <c r="S69" s="5">
        <f t="shared" si="49"/>
        <v>202</v>
      </c>
      <c r="T69" s="5">
        <f t="shared" si="50"/>
        <v>0</v>
      </c>
      <c r="U69" s="5">
        <f t="shared" si="51"/>
        <v>0</v>
      </c>
      <c r="V69" s="5">
        <f t="shared" si="52"/>
        <v>116.7</v>
      </c>
      <c r="W69" s="5">
        <f t="shared" si="53"/>
        <v>0</v>
      </c>
      <c r="X69" s="5">
        <f t="shared" si="54"/>
        <v>152.30000000000001</v>
      </c>
      <c r="Y69" s="5">
        <f t="shared" si="55"/>
        <v>0</v>
      </c>
      <c r="Z69" s="5">
        <f t="shared" si="56"/>
        <v>125.5</v>
      </c>
      <c r="AA69" s="5">
        <f t="shared" si="57"/>
        <v>0</v>
      </c>
      <c r="AB69" s="5">
        <f t="shared" si="58"/>
        <v>100.8</v>
      </c>
      <c r="AC69" s="5">
        <f t="shared" si="59"/>
        <v>0</v>
      </c>
      <c r="AD69" s="5">
        <f t="shared" si="60"/>
        <v>0</v>
      </c>
      <c r="AE69" s="5">
        <f t="shared" si="61"/>
        <v>0</v>
      </c>
      <c r="AF69" s="5">
        <f t="shared" si="62"/>
        <v>0</v>
      </c>
      <c r="AG69" s="5">
        <f t="shared" si="63"/>
        <v>0</v>
      </c>
      <c r="AH69" s="5">
        <f t="shared" si="64"/>
        <v>0</v>
      </c>
      <c r="AI69" s="5">
        <f t="shared" si="65"/>
        <v>0</v>
      </c>
      <c r="AJ69" s="5">
        <f t="shared" si="66"/>
        <v>0</v>
      </c>
      <c r="AK69" s="5">
        <f t="shared" si="67"/>
        <v>0</v>
      </c>
      <c r="AL69" s="5">
        <f t="shared" si="68"/>
        <v>0</v>
      </c>
      <c r="AM69" s="5"/>
      <c r="AN69" s="5">
        <v>30.3</v>
      </c>
      <c r="AO69" s="5"/>
      <c r="AP69" s="5">
        <v>32.299999999999997</v>
      </c>
      <c r="AQ69" s="5"/>
      <c r="AR69" s="5">
        <v>38</v>
      </c>
      <c r="AS69" s="5"/>
      <c r="AT69" s="5">
        <v>39.4</v>
      </c>
      <c r="AU69" s="5"/>
      <c r="AV69" s="5"/>
      <c r="AW69" s="5">
        <v>323.7</v>
      </c>
      <c r="AX69" s="5"/>
      <c r="AY69" s="5">
        <v>231.6</v>
      </c>
      <c r="AZ69" s="5"/>
      <c r="BA69" s="5">
        <v>154.4</v>
      </c>
      <c r="BB69" s="5"/>
      <c r="BC69" s="5">
        <v>202</v>
      </c>
      <c r="BD69" s="5"/>
      <c r="BE69" s="5"/>
      <c r="BF69" s="5">
        <v>116.7</v>
      </c>
      <c r="BG69" s="5"/>
      <c r="BH69" s="5">
        <v>152.30000000000001</v>
      </c>
      <c r="BI69" s="5"/>
      <c r="BJ69" s="5">
        <v>125.5</v>
      </c>
      <c r="BK69" s="5"/>
      <c r="BL69" s="5">
        <v>100.8</v>
      </c>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row>
    <row r="70" spans="1:110" x14ac:dyDescent="0.25">
      <c r="A70" s="86" t="s">
        <v>21700</v>
      </c>
      <c r="B70" s="443" t="s">
        <v>158</v>
      </c>
      <c r="C70" s="5">
        <f t="shared" si="40"/>
        <v>1181.1600000000001</v>
      </c>
      <c r="D70" s="5">
        <f t="shared" si="41"/>
        <v>2534.9830000000002</v>
      </c>
      <c r="E70" s="5">
        <f t="shared" si="42"/>
        <v>1215.2449999999999</v>
      </c>
      <c r="F70" s="5">
        <f t="shared" si="43"/>
        <v>1975.954</v>
      </c>
      <c r="G70" s="5">
        <f t="shared" si="44"/>
        <v>1727.329</v>
      </c>
      <c r="H70" s="5">
        <f t="shared" si="73"/>
        <v>2015.0930000000001</v>
      </c>
      <c r="I70" s="5">
        <f t="shared" si="74"/>
        <v>2293.1280000000002</v>
      </c>
      <c r="J70" s="5">
        <f t="shared" si="75"/>
        <v>2533.085</v>
      </c>
      <c r="K70" s="5">
        <f t="shared" si="76"/>
        <v>2769.0640000000003</v>
      </c>
      <c r="L70" s="5">
        <f t="shared" si="69"/>
        <v>3455.3829999999998</v>
      </c>
      <c r="M70" s="5">
        <f t="shared" si="70"/>
        <v>5043.4960000000001</v>
      </c>
      <c r="N70" s="5">
        <f t="shared" si="71"/>
        <v>8240.3639999999996</v>
      </c>
      <c r="O70" s="5">
        <f t="shared" si="72"/>
        <v>8820.1110000000008</v>
      </c>
      <c r="P70" s="5">
        <f t="shared" si="46"/>
        <v>3579.3069999999998</v>
      </c>
      <c r="Q70" s="5">
        <f t="shared" si="47"/>
        <v>4745.1179999999995</v>
      </c>
      <c r="R70" s="5">
        <f t="shared" si="48"/>
        <v>5290.92</v>
      </c>
      <c r="S70" s="5">
        <f t="shared" si="49"/>
        <v>5690.8029999999999</v>
      </c>
      <c r="T70" s="5">
        <f t="shared" si="50"/>
        <v>6025.8319999999994</v>
      </c>
      <c r="U70" s="5">
        <f t="shared" si="51"/>
        <v>15171.922</v>
      </c>
      <c r="V70" s="5">
        <f t="shared" si="52"/>
        <v>18095.724999999999</v>
      </c>
      <c r="W70" s="5">
        <f t="shared" si="53"/>
        <v>17257.673000000003</v>
      </c>
      <c r="X70" s="5">
        <f t="shared" si="54"/>
        <v>16965.509000000002</v>
      </c>
      <c r="Y70" s="5">
        <f t="shared" si="55"/>
        <v>21259.52</v>
      </c>
      <c r="Z70" s="5">
        <f t="shared" si="56"/>
        <v>22380.510000000002</v>
      </c>
      <c r="AA70" s="5">
        <f t="shared" si="57"/>
        <v>24680.257999999998</v>
      </c>
      <c r="AB70" s="5">
        <f t="shared" si="58"/>
        <v>26149.97</v>
      </c>
      <c r="AC70" s="5">
        <f t="shared" si="59"/>
        <v>27173.921999999999</v>
      </c>
      <c r="AD70" s="5">
        <f t="shared" si="60"/>
        <v>0</v>
      </c>
      <c r="AE70" s="5">
        <f t="shared" si="61"/>
        <v>0</v>
      </c>
      <c r="AF70" s="5">
        <f t="shared" si="62"/>
        <v>0</v>
      </c>
      <c r="AG70" s="5">
        <f t="shared" si="63"/>
        <v>0</v>
      </c>
      <c r="AH70" s="5">
        <f t="shared" si="64"/>
        <v>0</v>
      </c>
      <c r="AI70" s="5">
        <f t="shared" si="65"/>
        <v>0</v>
      </c>
      <c r="AJ70" s="5">
        <f t="shared" si="66"/>
        <v>0</v>
      </c>
      <c r="AK70" s="5">
        <f t="shared" si="67"/>
        <v>0</v>
      </c>
      <c r="AL70" s="5">
        <f t="shared" si="68"/>
        <v>0</v>
      </c>
      <c r="AM70" s="5">
        <v>1181.1600000000001</v>
      </c>
      <c r="AN70" s="5">
        <v>1654.4159999999999</v>
      </c>
      <c r="AO70" s="5">
        <v>916.84699999999998</v>
      </c>
      <c r="AP70" s="5">
        <v>1718.203</v>
      </c>
      <c r="AQ70" s="5">
        <v>729.85199999999998</v>
      </c>
      <c r="AR70" s="5">
        <v>1088.9100000000001</v>
      </c>
      <c r="AS70" s="5">
        <v>1192.3610000000001</v>
      </c>
      <c r="AT70" s="5">
        <v>1251.067</v>
      </c>
      <c r="AU70" s="5">
        <v>1283.7840000000001</v>
      </c>
      <c r="AV70" s="5">
        <v>3455.3829999999998</v>
      </c>
      <c r="AW70" s="5">
        <v>4334.8980000000001</v>
      </c>
      <c r="AX70" s="5">
        <v>7400.3559999999998</v>
      </c>
      <c r="AY70" s="5">
        <v>7977.4260000000004</v>
      </c>
      <c r="AZ70" s="5">
        <v>2776.1759999999999</v>
      </c>
      <c r="BA70" s="5">
        <v>3729.0569999999998</v>
      </c>
      <c r="BB70" s="5">
        <v>4083.3330000000001</v>
      </c>
      <c r="BC70" s="5">
        <v>4284.3760000000002</v>
      </c>
      <c r="BD70" s="5">
        <v>4396.4179999999997</v>
      </c>
      <c r="BE70" s="5">
        <v>15171.922</v>
      </c>
      <c r="BF70" s="5">
        <v>17051.157999999999</v>
      </c>
      <c r="BG70" s="5">
        <v>16788.330000000002</v>
      </c>
      <c r="BH70" s="5">
        <v>16471.918000000001</v>
      </c>
      <c r="BI70" s="5">
        <v>19360.882000000001</v>
      </c>
      <c r="BJ70" s="5">
        <v>20524.722000000002</v>
      </c>
      <c r="BK70" s="5">
        <v>22474.655999999999</v>
      </c>
      <c r="BL70" s="5">
        <v>23581.197</v>
      </c>
      <c r="BM70" s="5">
        <v>24197.873</v>
      </c>
      <c r="BN70" s="5"/>
      <c r="BO70" s="5"/>
      <c r="BP70" s="5"/>
      <c r="BQ70" s="5"/>
      <c r="BR70" s="5"/>
      <c r="BS70" s="5"/>
      <c r="BT70" s="5"/>
      <c r="BU70" s="5"/>
      <c r="BV70" s="5"/>
      <c r="BW70" s="5"/>
      <c r="BX70" s="5">
        <v>880.56700000000001</v>
      </c>
      <c r="BY70" s="5">
        <v>298.39800000000002</v>
      </c>
      <c r="BZ70" s="5">
        <v>257.75099999999998</v>
      </c>
      <c r="CA70" s="5">
        <v>997.47699999999998</v>
      </c>
      <c r="CB70" s="5">
        <v>926.18299999999999</v>
      </c>
      <c r="CC70" s="5">
        <v>1100.7670000000001</v>
      </c>
      <c r="CD70" s="5">
        <v>1282.018</v>
      </c>
      <c r="CE70" s="5">
        <v>1485.28</v>
      </c>
      <c r="CF70" s="5"/>
      <c r="CG70" s="5">
        <v>708.59799999999996</v>
      </c>
      <c r="CH70" s="5">
        <v>840.00800000000004</v>
      </c>
      <c r="CI70" s="5">
        <v>842.68499999999995</v>
      </c>
      <c r="CJ70" s="5">
        <v>803.13099999999997</v>
      </c>
      <c r="CK70" s="5">
        <v>1016.061</v>
      </c>
      <c r="CL70" s="5">
        <v>1207.587</v>
      </c>
      <c r="CM70" s="5">
        <v>1406.4269999999999</v>
      </c>
      <c r="CN70" s="5">
        <v>1629.414</v>
      </c>
      <c r="CO70" s="5"/>
      <c r="CP70" s="5">
        <v>1044.567</v>
      </c>
      <c r="CQ70" s="5">
        <v>469.34300000000002</v>
      </c>
      <c r="CR70" s="5">
        <v>493.59100000000001</v>
      </c>
      <c r="CS70" s="5">
        <v>1898.6379999999999</v>
      </c>
      <c r="CT70" s="5">
        <v>1855.788</v>
      </c>
      <c r="CU70" s="5">
        <v>2205.6019999999999</v>
      </c>
      <c r="CV70" s="5">
        <v>2568.7730000000001</v>
      </c>
      <c r="CW70" s="5">
        <v>2976.049</v>
      </c>
      <c r="CX70" s="5"/>
      <c r="CY70" s="5"/>
      <c r="CZ70" s="5"/>
      <c r="DA70" s="5"/>
      <c r="DB70" s="5"/>
      <c r="DC70" s="5"/>
      <c r="DD70" s="5"/>
      <c r="DE70" s="5"/>
      <c r="DF70" s="5"/>
    </row>
    <row r="71" spans="1:110" x14ac:dyDescent="0.25">
      <c r="A71" s="86" t="s">
        <v>21690</v>
      </c>
      <c r="B71" s="443" t="s">
        <v>22366</v>
      </c>
      <c r="C71" s="5">
        <f t="shared" si="40"/>
        <v>0</v>
      </c>
      <c r="D71" s="5">
        <f t="shared" si="41"/>
        <v>0</v>
      </c>
      <c r="E71" s="5">
        <f t="shared" si="42"/>
        <v>0</v>
      </c>
      <c r="F71" s="5">
        <f t="shared" si="43"/>
        <v>800.86300000000006</v>
      </c>
      <c r="G71" s="5">
        <f t="shared" si="44"/>
        <v>783.74800000000005</v>
      </c>
      <c r="H71" s="5">
        <f t="shared" si="73"/>
        <v>834.31899999999996</v>
      </c>
      <c r="I71" s="5">
        <f t="shared" si="74"/>
        <v>781.04399999999998</v>
      </c>
      <c r="J71" s="5">
        <f t="shared" si="75"/>
        <v>763.04300000000001</v>
      </c>
      <c r="K71" s="5">
        <f t="shared" si="76"/>
        <v>0</v>
      </c>
      <c r="L71" s="5">
        <f t="shared" si="69"/>
        <v>0</v>
      </c>
      <c r="M71" s="5">
        <f t="shared" si="70"/>
        <v>0</v>
      </c>
      <c r="N71" s="5">
        <f t="shared" si="71"/>
        <v>0</v>
      </c>
      <c r="O71" s="5">
        <f t="shared" si="72"/>
        <v>2584.3649999999998</v>
      </c>
      <c r="P71" s="5">
        <f t="shared" si="46"/>
        <v>2872.415</v>
      </c>
      <c r="Q71" s="5">
        <f t="shared" si="47"/>
        <v>3182.9989999999998</v>
      </c>
      <c r="R71" s="5">
        <f t="shared" si="48"/>
        <v>3370.3040000000001</v>
      </c>
      <c r="S71" s="5">
        <f t="shared" si="49"/>
        <v>3221.77</v>
      </c>
      <c r="T71" s="5">
        <f t="shared" si="50"/>
        <v>0</v>
      </c>
      <c r="U71" s="5">
        <f t="shared" si="51"/>
        <v>0</v>
      </c>
      <c r="V71" s="5">
        <f t="shared" si="52"/>
        <v>0</v>
      </c>
      <c r="W71" s="5">
        <f t="shared" si="53"/>
        <v>0</v>
      </c>
      <c r="X71" s="5">
        <f t="shared" si="54"/>
        <v>3536.51</v>
      </c>
      <c r="Y71" s="5">
        <f t="shared" si="55"/>
        <v>3421.4589999999998</v>
      </c>
      <c r="Z71" s="5">
        <f t="shared" si="56"/>
        <v>3077.4650000000001</v>
      </c>
      <c r="AA71" s="5">
        <f t="shared" si="57"/>
        <v>3282.0770000000002</v>
      </c>
      <c r="AB71" s="5">
        <f t="shared" si="58"/>
        <v>3684.19</v>
      </c>
      <c r="AC71" s="5">
        <f t="shared" si="59"/>
        <v>0</v>
      </c>
      <c r="AD71" s="5">
        <f t="shared" si="60"/>
        <v>0</v>
      </c>
      <c r="AE71" s="5">
        <f t="shared" si="61"/>
        <v>0</v>
      </c>
      <c r="AF71" s="5">
        <f t="shared" si="62"/>
        <v>0</v>
      </c>
      <c r="AG71" s="5">
        <f t="shared" si="63"/>
        <v>0</v>
      </c>
      <c r="AH71" s="5">
        <f t="shared" si="64"/>
        <v>0</v>
      </c>
      <c r="AI71" s="5">
        <f t="shared" si="65"/>
        <v>0</v>
      </c>
      <c r="AJ71" s="5">
        <f t="shared" si="66"/>
        <v>0</v>
      </c>
      <c r="AK71" s="5">
        <f t="shared" si="67"/>
        <v>0</v>
      </c>
      <c r="AL71" s="5">
        <f t="shared" si="68"/>
        <v>0</v>
      </c>
      <c r="AM71" s="5"/>
      <c r="AN71" s="5"/>
      <c r="AO71" s="5"/>
      <c r="AP71" s="5">
        <v>800.86300000000006</v>
      </c>
      <c r="AQ71" s="5">
        <v>783.74800000000005</v>
      </c>
      <c r="AR71" s="5">
        <v>834.31899999999996</v>
      </c>
      <c r="AS71" s="5">
        <v>781.04399999999998</v>
      </c>
      <c r="AT71" s="5">
        <v>763.04300000000001</v>
      </c>
      <c r="AU71" s="5"/>
      <c r="AV71" s="5"/>
      <c r="AW71" s="5"/>
      <c r="AX71" s="5"/>
      <c r="AY71" s="5">
        <v>2584.3649999999998</v>
      </c>
      <c r="AZ71" s="5">
        <v>2872.415</v>
      </c>
      <c r="BA71" s="5">
        <v>3182.9989999999998</v>
      </c>
      <c r="BB71" s="5">
        <v>3370.3040000000001</v>
      </c>
      <c r="BC71" s="5">
        <v>3221.77</v>
      </c>
      <c r="BD71" s="5"/>
      <c r="BE71" s="5"/>
      <c r="BF71" s="5"/>
      <c r="BG71" s="5"/>
      <c r="BH71" s="5">
        <v>3536.51</v>
      </c>
      <c r="BI71" s="5">
        <v>3421.4589999999998</v>
      </c>
      <c r="BJ71" s="5">
        <v>3077.4650000000001</v>
      </c>
      <c r="BK71" s="5">
        <v>3282.0770000000002</v>
      </c>
      <c r="BL71" s="5">
        <v>3684.19</v>
      </c>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row>
    <row r="72" spans="1:110" x14ac:dyDescent="0.25">
      <c r="A72" s="86" t="s">
        <v>21701</v>
      </c>
      <c r="B72" s="443" t="s">
        <v>159</v>
      </c>
      <c r="C72" s="5">
        <f t="shared" si="40"/>
        <v>0</v>
      </c>
      <c r="D72" s="5">
        <f t="shared" si="41"/>
        <v>60</v>
      </c>
      <c r="E72" s="5">
        <f t="shared" si="42"/>
        <v>0</v>
      </c>
      <c r="F72" s="5">
        <f t="shared" si="43"/>
        <v>71</v>
      </c>
      <c r="G72" s="5">
        <f t="shared" si="44"/>
        <v>0</v>
      </c>
      <c r="H72" s="5">
        <f t="shared" si="73"/>
        <v>86</v>
      </c>
      <c r="I72" s="5">
        <f t="shared" si="74"/>
        <v>0</v>
      </c>
      <c r="J72" s="5">
        <f t="shared" si="75"/>
        <v>99</v>
      </c>
      <c r="K72" s="5">
        <f t="shared" si="76"/>
        <v>0</v>
      </c>
      <c r="L72" s="5">
        <f t="shared" si="69"/>
        <v>0</v>
      </c>
      <c r="M72" s="5">
        <f t="shared" si="70"/>
        <v>312</v>
      </c>
      <c r="N72" s="5">
        <f t="shared" si="71"/>
        <v>0</v>
      </c>
      <c r="O72" s="5">
        <f t="shared" si="72"/>
        <v>436</v>
      </c>
      <c r="P72" s="5">
        <f t="shared" si="46"/>
        <v>0</v>
      </c>
      <c r="Q72" s="5">
        <f t="shared" si="47"/>
        <v>403</v>
      </c>
      <c r="R72" s="5">
        <f t="shared" si="48"/>
        <v>0</v>
      </c>
      <c r="S72" s="5">
        <f t="shared" si="49"/>
        <v>629</v>
      </c>
      <c r="T72" s="5">
        <f t="shared" si="50"/>
        <v>0</v>
      </c>
      <c r="U72" s="5">
        <f t="shared" si="51"/>
        <v>0</v>
      </c>
      <c r="V72" s="5">
        <f t="shared" si="52"/>
        <v>645</v>
      </c>
      <c r="W72" s="5">
        <f t="shared" si="53"/>
        <v>0</v>
      </c>
      <c r="X72" s="5">
        <f t="shared" si="54"/>
        <v>686</v>
      </c>
      <c r="Y72" s="5">
        <f t="shared" si="55"/>
        <v>0</v>
      </c>
      <c r="Z72" s="5">
        <f t="shared" si="56"/>
        <v>758</v>
      </c>
      <c r="AA72" s="5">
        <f t="shared" si="57"/>
        <v>0</v>
      </c>
      <c r="AB72" s="5">
        <f t="shared" si="58"/>
        <v>874</v>
      </c>
      <c r="AC72" s="5">
        <f t="shared" si="59"/>
        <v>0</v>
      </c>
      <c r="AD72" s="5">
        <f t="shared" si="60"/>
        <v>0</v>
      </c>
      <c r="AE72" s="5">
        <f t="shared" si="61"/>
        <v>0</v>
      </c>
      <c r="AF72" s="5">
        <f t="shared" si="62"/>
        <v>0</v>
      </c>
      <c r="AG72" s="5">
        <f t="shared" si="63"/>
        <v>0</v>
      </c>
      <c r="AH72" s="5">
        <f t="shared" si="64"/>
        <v>0</v>
      </c>
      <c r="AI72" s="5">
        <f t="shared" si="65"/>
        <v>0</v>
      </c>
      <c r="AJ72" s="5">
        <f t="shared" si="66"/>
        <v>0</v>
      </c>
      <c r="AK72" s="5">
        <f t="shared" si="67"/>
        <v>0</v>
      </c>
      <c r="AL72" s="5">
        <f t="shared" si="68"/>
        <v>0</v>
      </c>
      <c r="AM72" s="5"/>
      <c r="AN72" s="5">
        <v>60</v>
      </c>
      <c r="AO72" s="5"/>
      <c r="AP72" s="5">
        <v>71</v>
      </c>
      <c r="AQ72" s="5"/>
      <c r="AR72" s="5">
        <v>86</v>
      </c>
      <c r="AS72" s="5"/>
      <c r="AT72" s="5">
        <v>99</v>
      </c>
      <c r="AU72" s="5"/>
      <c r="AV72" s="5"/>
      <c r="AW72" s="5">
        <v>312</v>
      </c>
      <c r="AX72" s="5"/>
      <c r="AY72" s="5">
        <v>436</v>
      </c>
      <c r="AZ72" s="5"/>
      <c r="BA72" s="5">
        <v>403</v>
      </c>
      <c r="BB72" s="5"/>
      <c r="BC72" s="5">
        <v>629</v>
      </c>
      <c r="BD72" s="5"/>
      <c r="BE72" s="5"/>
      <c r="BF72" s="5">
        <v>645</v>
      </c>
      <c r="BG72" s="5"/>
      <c r="BH72" s="5">
        <v>686</v>
      </c>
      <c r="BI72" s="5"/>
      <c r="BJ72" s="5">
        <v>758</v>
      </c>
      <c r="BK72" s="5"/>
      <c r="BL72" s="5">
        <v>874</v>
      </c>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row>
    <row r="73" spans="1:110" x14ac:dyDescent="0.25">
      <c r="A73" s="86" t="s">
        <v>21702</v>
      </c>
      <c r="B73" s="443" t="s">
        <v>123</v>
      </c>
      <c r="C73" s="5">
        <f t="shared" si="40"/>
        <v>0</v>
      </c>
      <c r="D73" s="5">
        <f t="shared" si="41"/>
        <v>0</v>
      </c>
      <c r="E73" s="5">
        <f t="shared" si="42"/>
        <v>0</v>
      </c>
      <c r="F73" s="5">
        <f t="shared" si="43"/>
        <v>0</v>
      </c>
      <c r="G73" s="5">
        <f t="shared" si="44"/>
        <v>0</v>
      </c>
      <c r="H73" s="5">
        <f t="shared" si="73"/>
        <v>939</v>
      </c>
      <c r="I73" s="5">
        <f t="shared" si="74"/>
        <v>0</v>
      </c>
      <c r="J73" s="5">
        <f t="shared" si="75"/>
        <v>1265.9000000000001</v>
      </c>
      <c r="K73" s="5">
        <f t="shared" si="76"/>
        <v>0</v>
      </c>
      <c r="L73" s="5">
        <f t="shared" si="69"/>
        <v>0</v>
      </c>
      <c r="M73" s="5">
        <f t="shared" si="70"/>
        <v>0</v>
      </c>
      <c r="N73" s="5">
        <f t="shared" si="71"/>
        <v>0</v>
      </c>
      <c r="O73" s="5">
        <f t="shared" si="72"/>
        <v>0</v>
      </c>
      <c r="P73" s="5">
        <f t="shared" si="46"/>
        <v>0</v>
      </c>
      <c r="Q73" s="5">
        <f t="shared" si="47"/>
        <v>7811.6</v>
      </c>
      <c r="R73" s="5">
        <f t="shared" si="48"/>
        <v>0</v>
      </c>
      <c r="S73" s="5">
        <f t="shared" si="49"/>
        <v>8653.2000000000007</v>
      </c>
      <c r="T73" s="5">
        <f t="shared" si="50"/>
        <v>0</v>
      </c>
      <c r="U73" s="5">
        <f t="shared" si="51"/>
        <v>0</v>
      </c>
      <c r="V73" s="5">
        <f t="shared" si="52"/>
        <v>0</v>
      </c>
      <c r="W73" s="5">
        <f t="shared" si="53"/>
        <v>0</v>
      </c>
      <c r="X73" s="5">
        <f t="shared" si="54"/>
        <v>0</v>
      </c>
      <c r="Y73" s="5">
        <f t="shared" si="55"/>
        <v>0</v>
      </c>
      <c r="Z73" s="5">
        <f t="shared" si="56"/>
        <v>17884.8</v>
      </c>
      <c r="AA73" s="5">
        <f t="shared" si="57"/>
        <v>0</v>
      </c>
      <c r="AB73" s="5">
        <f t="shared" si="58"/>
        <v>20591.7</v>
      </c>
      <c r="AC73" s="5">
        <f t="shared" si="59"/>
        <v>0</v>
      </c>
      <c r="AD73" s="5">
        <f t="shared" si="60"/>
        <v>0</v>
      </c>
      <c r="AE73" s="5">
        <f t="shared" si="61"/>
        <v>0</v>
      </c>
      <c r="AF73" s="5">
        <f t="shared" si="62"/>
        <v>0</v>
      </c>
      <c r="AG73" s="5">
        <f t="shared" si="63"/>
        <v>0</v>
      </c>
      <c r="AH73" s="5">
        <f t="shared" si="64"/>
        <v>0</v>
      </c>
      <c r="AI73" s="5">
        <f t="shared" si="65"/>
        <v>0</v>
      </c>
      <c r="AJ73" s="5">
        <f t="shared" si="66"/>
        <v>0</v>
      </c>
      <c r="AK73" s="5">
        <f t="shared" si="67"/>
        <v>1934.4</v>
      </c>
      <c r="AL73" s="5">
        <f t="shared" si="68"/>
        <v>0</v>
      </c>
      <c r="AM73" s="5"/>
      <c r="AN73" s="5"/>
      <c r="AO73" s="5"/>
      <c r="AP73" s="5"/>
      <c r="AQ73" s="5"/>
      <c r="AR73" s="5">
        <v>939</v>
      </c>
      <c r="AS73" s="5"/>
      <c r="AT73" s="5">
        <v>1265.9000000000001</v>
      </c>
      <c r="AU73" s="5"/>
      <c r="AV73" s="5"/>
      <c r="AW73" s="5"/>
      <c r="AX73" s="5"/>
      <c r="AY73" s="5"/>
      <c r="AZ73" s="5"/>
      <c r="BA73" s="5">
        <v>7811.6</v>
      </c>
      <c r="BB73" s="5"/>
      <c r="BC73" s="5">
        <v>8653.2000000000007</v>
      </c>
      <c r="BD73" s="5"/>
      <c r="BE73" s="5"/>
      <c r="BF73" s="5"/>
      <c r="BG73" s="5"/>
      <c r="BH73" s="5"/>
      <c r="BI73" s="5"/>
      <c r="BJ73" s="5">
        <v>17884.8</v>
      </c>
      <c r="BK73" s="5"/>
      <c r="BL73" s="5">
        <v>20591.7</v>
      </c>
      <c r="BM73" s="5"/>
      <c r="BN73" s="5"/>
      <c r="BO73" s="5"/>
      <c r="BP73" s="5"/>
      <c r="BQ73" s="5"/>
      <c r="BR73" s="5"/>
      <c r="BS73" s="5"/>
      <c r="BT73" s="5"/>
      <c r="BU73" s="5">
        <v>1934.4</v>
      </c>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row>
    <row r="74" spans="1:110" x14ac:dyDescent="0.25">
      <c r="A74" s="86" t="s">
        <v>21703</v>
      </c>
      <c r="B74" s="443" t="s">
        <v>124</v>
      </c>
      <c r="C74" s="5">
        <f t="shared" si="40"/>
        <v>125.3</v>
      </c>
      <c r="D74" s="5">
        <f t="shared" si="41"/>
        <v>92.8</v>
      </c>
      <c r="E74" s="5">
        <f t="shared" si="42"/>
        <v>240.6</v>
      </c>
      <c r="F74" s="5">
        <f t="shared" si="43"/>
        <v>267.89999999999998</v>
      </c>
      <c r="G74" s="5">
        <f t="shared" si="44"/>
        <v>244.7</v>
      </c>
      <c r="H74" s="5">
        <f t="shared" si="73"/>
        <v>278.2</v>
      </c>
      <c r="I74" s="5">
        <f t="shared" si="74"/>
        <v>395.4</v>
      </c>
      <c r="J74" s="5">
        <f t="shared" si="75"/>
        <v>469.5</v>
      </c>
      <c r="K74" s="5">
        <f t="shared" si="76"/>
        <v>0</v>
      </c>
      <c r="L74" s="5">
        <f t="shared" si="69"/>
        <v>330.6</v>
      </c>
      <c r="M74" s="5">
        <f t="shared" si="70"/>
        <v>304</v>
      </c>
      <c r="N74" s="5">
        <f t="shared" si="71"/>
        <v>384.5</v>
      </c>
      <c r="O74" s="5">
        <f t="shared" si="72"/>
        <v>608.40000000000009</v>
      </c>
      <c r="P74" s="5">
        <f t="shared" si="46"/>
        <v>705.8</v>
      </c>
      <c r="Q74" s="5">
        <f t="shared" si="47"/>
        <v>1093.5</v>
      </c>
      <c r="R74" s="5">
        <f t="shared" si="48"/>
        <v>1226.5</v>
      </c>
      <c r="S74" s="5">
        <f t="shared" si="49"/>
        <v>1522.2</v>
      </c>
      <c r="T74" s="5">
        <f t="shared" si="50"/>
        <v>0</v>
      </c>
      <c r="U74" s="5">
        <f t="shared" si="51"/>
        <v>1414.5</v>
      </c>
      <c r="V74" s="5">
        <f t="shared" si="52"/>
        <v>1701.3</v>
      </c>
      <c r="W74" s="5">
        <f t="shared" si="53"/>
        <v>1653.6</v>
      </c>
      <c r="X74" s="5">
        <f t="shared" si="54"/>
        <v>1883.6</v>
      </c>
      <c r="Y74" s="5">
        <f t="shared" si="55"/>
        <v>2778.4</v>
      </c>
      <c r="Z74" s="5">
        <f t="shared" si="56"/>
        <v>4962</v>
      </c>
      <c r="AA74" s="5">
        <f t="shared" si="57"/>
        <v>5958.8</v>
      </c>
      <c r="AB74" s="5">
        <f t="shared" si="58"/>
        <v>6448.1</v>
      </c>
      <c r="AC74" s="5">
        <f t="shared" si="59"/>
        <v>0</v>
      </c>
      <c r="AD74" s="5">
        <f t="shared" si="60"/>
        <v>517.1</v>
      </c>
      <c r="AE74" s="5">
        <f t="shared" si="61"/>
        <v>486.6</v>
      </c>
      <c r="AF74" s="5">
        <f t="shared" si="62"/>
        <v>494.9</v>
      </c>
      <c r="AG74" s="5">
        <f t="shared" si="63"/>
        <v>788.8</v>
      </c>
      <c r="AH74" s="5">
        <f t="shared" si="64"/>
        <v>1668.8</v>
      </c>
      <c r="AI74" s="5">
        <f t="shared" si="65"/>
        <v>0</v>
      </c>
      <c r="AJ74" s="5">
        <f t="shared" si="66"/>
        <v>0</v>
      </c>
      <c r="AK74" s="5">
        <f t="shared" si="67"/>
        <v>0</v>
      </c>
      <c r="AL74" s="5">
        <f t="shared" si="68"/>
        <v>0</v>
      </c>
      <c r="AM74" s="5">
        <v>124</v>
      </c>
      <c r="AN74" s="5">
        <v>92.8</v>
      </c>
      <c r="AO74" s="5">
        <v>240.6</v>
      </c>
      <c r="AP74" s="5">
        <v>256.89999999999998</v>
      </c>
      <c r="AQ74" s="5">
        <v>210.1</v>
      </c>
      <c r="AR74" s="5">
        <v>256.2</v>
      </c>
      <c r="AS74" s="5">
        <v>377</v>
      </c>
      <c r="AT74" s="5">
        <v>457.7</v>
      </c>
      <c r="AU74" s="5"/>
      <c r="AV74" s="5">
        <v>328.1</v>
      </c>
      <c r="AW74" s="5">
        <v>304</v>
      </c>
      <c r="AX74" s="5">
        <v>384.5</v>
      </c>
      <c r="AY74" s="5">
        <v>600.70000000000005</v>
      </c>
      <c r="AZ74" s="5">
        <v>687.3</v>
      </c>
      <c r="BA74" s="5">
        <v>1084</v>
      </c>
      <c r="BB74" s="5">
        <v>1209.5999999999999</v>
      </c>
      <c r="BC74" s="5">
        <v>1514.9</v>
      </c>
      <c r="BD74" s="5"/>
      <c r="BE74" s="5">
        <v>1414.5</v>
      </c>
      <c r="BF74" s="5">
        <v>1701.3</v>
      </c>
      <c r="BG74" s="5">
        <v>1653.6</v>
      </c>
      <c r="BH74" s="5">
        <v>1875.5</v>
      </c>
      <c r="BI74" s="5">
        <v>2775.1</v>
      </c>
      <c r="BJ74" s="5">
        <v>4951.1000000000004</v>
      </c>
      <c r="BK74" s="5">
        <v>5945.5</v>
      </c>
      <c r="BL74" s="5">
        <v>6438.8</v>
      </c>
      <c r="BM74" s="5"/>
      <c r="BN74" s="5">
        <v>517.1</v>
      </c>
      <c r="BO74" s="5">
        <v>486.6</v>
      </c>
      <c r="BP74" s="5">
        <v>494.9</v>
      </c>
      <c r="BQ74" s="5">
        <v>788.5</v>
      </c>
      <c r="BR74" s="5">
        <v>1668.6</v>
      </c>
      <c r="BS74" s="5">
        <v>0</v>
      </c>
      <c r="BT74" s="5">
        <v>0</v>
      </c>
      <c r="BU74" s="5"/>
      <c r="BV74" s="5"/>
      <c r="BW74" s="5">
        <v>1.3</v>
      </c>
      <c r="BX74" s="5"/>
      <c r="BY74" s="5"/>
      <c r="BZ74" s="5">
        <v>11</v>
      </c>
      <c r="CA74" s="5">
        <v>34.6</v>
      </c>
      <c r="CB74" s="5">
        <v>22</v>
      </c>
      <c r="CC74" s="5">
        <v>18.399999999999999</v>
      </c>
      <c r="CD74" s="5">
        <v>11.8</v>
      </c>
      <c r="CE74" s="5"/>
      <c r="CF74" s="5">
        <v>2.5</v>
      </c>
      <c r="CG74" s="5"/>
      <c r="CH74" s="5"/>
      <c r="CI74" s="5">
        <v>7.7</v>
      </c>
      <c r="CJ74" s="5">
        <v>18.5</v>
      </c>
      <c r="CK74" s="5">
        <v>9.5</v>
      </c>
      <c r="CL74" s="5">
        <v>16.899999999999999</v>
      </c>
      <c r="CM74" s="5">
        <v>7.3</v>
      </c>
      <c r="CN74" s="5"/>
      <c r="CO74" s="5"/>
      <c r="CP74" s="5"/>
      <c r="CQ74" s="5"/>
      <c r="CR74" s="5">
        <v>8.1</v>
      </c>
      <c r="CS74" s="5">
        <v>3.3</v>
      </c>
      <c r="CT74" s="5">
        <v>10.9</v>
      </c>
      <c r="CU74" s="5">
        <v>13.3</v>
      </c>
      <c r="CV74" s="5">
        <v>9.3000000000000007</v>
      </c>
      <c r="CW74" s="5"/>
      <c r="CX74" s="5"/>
      <c r="CY74" s="5"/>
      <c r="CZ74" s="5"/>
      <c r="DA74" s="5">
        <v>0.3</v>
      </c>
      <c r="DB74" s="5">
        <v>0.2</v>
      </c>
      <c r="DC74" s="5">
        <v>0</v>
      </c>
      <c r="DD74" s="5">
        <v>0</v>
      </c>
      <c r="DE74" s="5"/>
      <c r="DF74" s="5"/>
    </row>
    <row r="75" spans="1:110" x14ac:dyDescent="0.25">
      <c r="A75" s="86" t="s">
        <v>21690</v>
      </c>
      <c r="B75" s="443" t="s">
        <v>37</v>
      </c>
      <c r="C75" s="5">
        <f t="shared" si="40"/>
        <v>116.298</v>
      </c>
      <c r="D75" s="5">
        <f t="shared" si="41"/>
        <v>143.321</v>
      </c>
      <c r="E75" s="5">
        <f t="shared" si="42"/>
        <v>187.67400000000001</v>
      </c>
      <c r="F75" s="5">
        <f t="shared" si="43"/>
        <v>130.62200000000001</v>
      </c>
      <c r="G75" s="5">
        <f t="shared" si="44"/>
        <v>126.012</v>
      </c>
      <c r="H75" s="5">
        <f t="shared" si="73"/>
        <v>46.235999999999997</v>
      </c>
      <c r="I75" s="5">
        <f t="shared" si="74"/>
        <v>55.709000000000003</v>
      </c>
      <c r="J75" s="5">
        <f t="shared" si="75"/>
        <v>57.724000000000004</v>
      </c>
      <c r="K75" s="5">
        <f t="shared" si="76"/>
        <v>0</v>
      </c>
      <c r="L75" s="5">
        <f t="shared" si="69"/>
        <v>420.048</v>
      </c>
      <c r="M75" s="5">
        <f t="shared" si="70"/>
        <v>428.892</v>
      </c>
      <c r="N75" s="5">
        <f t="shared" si="71"/>
        <v>422.16499999999996</v>
      </c>
      <c r="O75" s="5">
        <f t="shared" si="72"/>
        <v>449.50800000000004</v>
      </c>
      <c r="P75" s="5">
        <f t="shared" si="46"/>
        <v>452.38900000000001</v>
      </c>
      <c r="Q75" s="5">
        <f t="shared" si="47"/>
        <v>365.43199999999996</v>
      </c>
      <c r="R75" s="5">
        <f t="shared" si="48"/>
        <v>345.56299999999999</v>
      </c>
      <c r="S75" s="5">
        <f t="shared" si="49"/>
        <v>349.303</v>
      </c>
      <c r="T75" s="5">
        <f t="shared" si="50"/>
        <v>0</v>
      </c>
      <c r="U75" s="5">
        <f t="shared" si="51"/>
        <v>969.14699999999993</v>
      </c>
      <c r="V75" s="5">
        <f t="shared" si="52"/>
        <v>983.12200000000007</v>
      </c>
      <c r="W75" s="5">
        <f t="shared" si="53"/>
        <v>934.80399999999997</v>
      </c>
      <c r="X75" s="5">
        <f t="shared" si="54"/>
        <v>863.17900000000009</v>
      </c>
      <c r="Y75" s="5">
        <f t="shared" si="55"/>
        <v>771.50700000000006</v>
      </c>
      <c r="Z75" s="5">
        <f t="shared" si="56"/>
        <v>691.38600000000008</v>
      </c>
      <c r="AA75" s="5">
        <f t="shared" si="57"/>
        <v>673.11799999999994</v>
      </c>
      <c r="AB75" s="5">
        <f t="shared" si="58"/>
        <v>664.86599999999999</v>
      </c>
      <c r="AC75" s="5">
        <f t="shared" si="59"/>
        <v>0</v>
      </c>
      <c r="AD75" s="5">
        <f t="shared" si="60"/>
        <v>0</v>
      </c>
      <c r="AE75" s="5">
        <f t="shared" si="61"/>
        <v>0</v>
      </c>
      <c r="AF75" s="5">
        <f t="shared" si="62"/>
        <v>0</v>
      </c>
      <c r="AG75" s="5">
        <f t="shared" si="63"/>
        <v>0</v>
      </c>
      <c r="AH75" s="5">
        <f t="shared" si="64"/>
        <v>0</v>
      </c>
      <c r="AI75" s="5">
        <f t="shared" si="65"/>
        <v>0</v>
      </c>
      <c r="AJ75" s="5">
        <f t="shared" si="66"/>
        <v>0</v>
      </c>
      <c r="AK75" s="5">
        <f t="shared" si="67"/>
        <v>0</v>
      </c>
      <c r="AL75" s="5">
        <f t="shared" si="68"/>
        <v>0</v>
      </c>
      <c r="AM75" s="5">
        <v>24.753</v>
      </c>
      <c r="AN75" s="5">
        <v>21.42</v>
      </c>
      <c r="AO75" s="5">
        <v>28.882000000000001</v>
      </c>
      <c r="AP75" s="5">
        <v>27.329000000000001</v>
      </c>
      <c r="AQ75" s="5">
        <v>29.62</v>
      </c>
      <c r="AR75" s="5">
        <v>22.957999999999998</v>
      </c>
      <c r="AS75" s="5">
        <v>26.911000000000001</v>
      </c>
      <c r="AT75" s="5">
        <v>31.157</v>
      </c>
      <c r="AU75" s="5"/>
      <c r="AV75" s="5">
        <v>359.69</v>
      </c>
      <c r="AW75" s="5">
        <v>364.76499999999999</v>
      </c>
      <c r="AX75" s="5">
        <v>355.28</v>
      </c>
      <c r="AY75" s="5">
        <v>379.12900000000002</v>
      </c>
      <c r="AZ75" s="5">
        <v>388.00200000000001</v>
      </c>
      <c r="BA75" s="5">
        <v>363.25599999999997</v>
      </c>
      <c r="BB75" s="5">
        <v>341.68799999999999</v>
      </c>
      <c r="BC75" s="5">
        <v>343.14</v>
      </c>
      <c r="BD75" s="5"/>
      <c r="BE75" s="5">
        <v>910.65599999999995</v>
      </c>
      <c r="BF75" s="5">
        <v>924.88400000000001</v>
      </c>
      <c r="BG75" s="5">
        <v>882.13400000000001</v>
      </c>
      <c r="BH75" s="5">
        <v>809.88800000000003</v>
      </c>
      <c r="BI75" s="5">
        <v>735.71</v>
      </c>
      <c r="BJ75" s="5">
        <v>686.69500000000005</v>
      </c>
      <c r="BK75" s="5">
        <v>667.36599999999999</v>
      </c>
      <c r="BL75" s="5">
        <v>662.23599999999999</v>
      </c>
      <c r="BM75" s="5"/>
      <c r="BN75" s="5"/>
      <c r="BO75" s="5"/>
      <c r="BP75" s="5"/>
      <c r="BQ75" s="5"/>
      <c r="BR75" s="5"/>
      <c r="BS75" s="5"/>
      <c r="BT75" s="5"/>
      <c r="BU75" s="5"/>
      <c r="BV75" s="5"/>
      <c r="BW75" s="5">
        <v>91.545000000000002</v>
      </c>
      <c r="BX75" s="5">
        <v>121.901</v>
      </c>
      <c r="BY75" s="5">
        <v>158.792</v>
      </c>
      <c r="BZ75" s="5">
        <v>103.29300000000001</v>
      </c>
      <c r="CA75" s="5">
        <v>96.391999999999996</v>
      </c>
      <c r="CB75" s="5">
        <v>23.277999999999999</v>
      </c>
      <c r="CC75" s="5">
        <v>28.797999999999998</v>
      </c>
      <c r="CD75" s="5">
        <v>26.567</v>
      </c>
      <c r="CE75" s="5"/>
      <c r="CF75" s="5">
        <v>60.357999999999997</v>
      </c>
      <c r="CG75" s="5">
        <v>64.126999999999995</v>
      </c>
      <c r="CH75" s="5">
        <v>66.885000000000005</v>
      </c>
      <c r="CI75" s="5">
        <v>70.379000000000005</v>
      </c>
      <c r="CJ75" s="5">
        <v>64.387</v>
      </c>
      <c r="CK75" s="5">
        <v>2.1760000000000002</v>
      </c>
      <c r="CL75" s="5">
        <v>3.875</v>
      </c>
      <c r="CM75" s="5">
        <v>6.1630000000000003</v>
      </c>
      <c r="CN75" s="5"/>
      <c r="CO75" s="5">
        <v>58.491</v>
      </c>
      <c r="CP75" s="5">
        <v>58.238</v>
      </c>
      <c r="CQ75" s="5">
        <v>52.67</v>
      </c>
      <c r="CR75" s="5">
        <v>53.290999999999997</v>
      </c>
      <c r="CS75" s="5">
        <v>35.796999999999997</v>
      </c>
      <c r="CT75" s="5">
        <v>4.6909999999999998</v>
      </c>
      <c r="CU75" s="5">
        <v>5.7519999999999998</v>
      </c>
      <c r="CV75" s="5">
        <v>2.63</v>
      </c>
      <c r="CW75" s="5"/>
      <c r="CX75" s="5"/>
      <c r="CY75" s="5"/>
      <c r="CZ75" s="5"/>
      <c r="DA75" s="5"/>
      <c r="DB75" s="5"/>
      <c r="DC75" s="5"/>
      <c r="DD75" s="5"/>
      <c r="DE75" s="5"/>
      <c r="DF75" s="5"/>
    </row>
    <row r="76" spans="1:110" x14ac:dyDescent="0.25">
      <c r="A76" s="86" t="s">
        <v>21690</v>
      </c>
      <c r="B76" s="443" t="s">
        <v>197</v>
      </c>
      <c r="C76" s="5">
        <f t="shared" si="40"/>
        <v>3.9929999999999999</v>
      </c>
      <c r="D76" s="5">
        <f t="shared" si="41"/>
        <v>3.0110000000000001</v>
      </c>
      <c r="E76" s="5">
        <f t="shared" si="42"/>
        <v>7.8579999999999997</v>
      </c>
      <c r="F76" s="5">
        <f t="shared" si="43"/>
        <v>5.9290000000000003</v>
      </c>
      <c r="G76" s="5">
        <f t="shared" si="44"/>
        <v>16.93</v>
      </c>
      <c r="H76" s="5">
        <f t="shared" si="73"/>
        <v>20.431000000000001</v>
      </c>
      <c r="I76" s="5">
        <f t="shared" si="74"/>
        <v>16.39</v>
      </c>
      <c r="J76" s="5">
        <f t="shared" si="75"/>
        <v>25.287999999999997</v>
      </c>
      <c r="K76" s="5">
        <f t="shared" si="76"/>
        <v>0</v>
      </c>
      <c r="L76" s="5">
        <f t="shared" si="69"/>
        <v>46.777999999999999</v>
      </c>
      <c r="M76" s="5">
        <f t="shared" si="70"/>
        <v>36.613</v>
      </c>
      <c r="N76" s="5">
        <f t="shared" si="71"/>
        <v>47.882999999999996</v>
      </c>
      <c r="O76" s="5">
        <f t="shared" si="72"/>
        <v>52.027999999999999</v>
      </c>
      <c r="P76" s="5">
        <f t="shared" si="46"/>
        <v>67.48599999999999</v>
      </c>
      <c r="Q76" s="5">
        <f t="shared" si="47"/>
        <v>73.50500000000001</v>
      </c>
      <c r="R76" s="5">
        <f t="shared" si="48"/>
        <v>72.605000000000004</v>
      </c>
      <c r="S76" s="5">
        <f t="shared" si="49"/>
        <v>84.332999999999998</v>
      </c>
      <c r="T76" s="5">
        <f t="shared" si="50"/>
        <v>0</v>
      </c>
      <c r="U76" s="5">
        <f t="shared" si="51"/>
        <v>85.125</v>
      </c>
      <c r="V76" s="5">
        <f t="shared" si="52"/>
        <v>84.896000000000001</v>
      </c>
      <c r="W76" s="5">
        <f t="shared" si="53"/>
        <v>120.79599999999999</v>
      </c>
      <c r="X76" s="5">
        <f t="shared" si="54"/>
        <v>117.19500000000001</v>
      </c>
      <c r="Y76" s="5">
        <f t="shared" si="55"/>
        <v>158.16300000000001</v>
      </c>
      <c r="Z76" s="5">
        <f t="shared" si="56"/>
        <v>189.595</v>
      </c>
      <c r="AA76" s="5">
        <f t="shared" si="57"/>
        <v>160.41200000000001</v>
      </c>
      <c r="AB76" s="5">
        <f t="shared" si="58"/>
        <v>153.24100000000001</v>
      </c>
      <c r="AC76" s="5">
        <f t="shared" si="59"/>
        <v>0</v>
      </c>
      <c r="AD76" s="5">
        <f t="shared" si="60"/>
        <v>0</v>
      </c>
      <c r="AE76" s="5">
        <f t="shared" si="61"/>
        <v>0</v>
      </c>
      <c r="AF76" s="5">
        <f t="shared" si="62"/>
        <v>0</v>
      </c>
      <c r="AG76" s="5">
        <f t="shared" si="63"/>
        <v>0</v>
      </c>
      <c r="AH76" s="5">
        <f t="shared" si="64"/>
        <v>0</v>
      </c>
      <c r="AI76" s="5">
        <f t="shared" si="65"/>
        <v>0</v>
      </c>
      <c r="AJ76" s="5">
        <f t="shared" si="66"/>
        <v>0</v>
      </c>
      <c r="AK76" s="5">
        <f t="shared" si="67"/>
        <v>0</v>
      </c>
      <c r="AL76" s="5">
        <f t="shared" si="68"/>
        <v>0</v>
      </c>
      <c r="AM76" s="5">
        <v>3.984</v>
      </c>
      <c r="AN76" s="5">
        <v>2.952</v>
      </c>
      <c r="AO76" s="5">
        <v>7.5039999999999996</v>
      </c>
      <c r="AP76" s="5">
        <v>5.6680000000000001</v>
      </c>
      <c r="AQ76" s="5">
        <v>16.798999999999999</v>
      </c>
      <c r="AR76" s="5">
        <v>20.282</v>
      </c>
      <c r="AS76" s="5">
        <v>16.164000000000001</v>
      </c>
      <c r="AT76" s="5">
        <v>22.765999999999998</v>
      </c>
      <c r="AU76" s="5"/>
      <c r="AV76" s="5">
        <v>46.768000000000001</v>
      </c>
      <c r="AW76" s="5">
        <v>36.576000000000001</v>
      </c>
      <c r="AX76" s="5">
        <v>47.104999999999997</v>
      </c>
      <c r="AY76" s="5">
        <v>51.344999999999999</v>
      </c>
      <c r="AZ76" s="5">
        <v>67.114999999999995</v>
      </c>
      <c r="BA76" s="5">
        <v>73.013000000000005</v>
      </c>
      <c r="BB76" s="5">
        <v>70.17</v>
      </c>
      <c r="BC76" s="5">
        <v>83.254999999999995</v>
      </c>
      <c r="BD76" s="5"/>
      <c r="BE76" s="5">
        <v>84.957999999999998</v>
      </c>
      <c r="BF76" s="5">
        <v>84.847999999999999</v>
      </c>
      <c r="BG76" s="5">
        <v>120.636</v>
      </c>
      <c r="BH76" s="5">
        <v>117.13200000000001</v>
      </c>
      <c r="BI76" s="5">
        <v>158.065</v>
      </c>
      <c r="BJ76" s="5">
        <v>189.31399999999999</v>
      </c>
      <c r="BK76" s="5">
        <v>160.345</v>
      </c>
      <c r="BL76" s="5">
        <v>153.16800000000001</v>
      </c>
      <c r="BM76" s="5"/>
      <c r="BN76" s="5"/>
      <c r="BO76" s="5"/>
      <c r="BP76" s="5"/>
      <c r="BQ76" s="5"/>
      <c r="BR76" s="5"/>
      <c r="BS76" s="5"/>
      <c r="BT76" s="5"/>
      <c r="BU76" s="5"/>
      <c r="BV76" s="5"/>
      <c r="BW76" s="5">
        <v>8.9999999999999993E-3</v>
      </c>
      <c r="BX76" s="5">
        <v>5.8999999999999997E-2</v>
      </c>
      <c r="BY76" s="5">
        <v>0.35399999999999998</v>
      </c>
      <c r="BZ76" s="5">
        <v>0.26100000000000001</v>
      </c>
      <c r="CA76" s="5">
        <v>0.13100000000000001</v>
      </c>
      <c r="CB76" s="5">
        <v>0.14899999999999999</v>
      </c>
      <c r="CC76" s="5">
        <v>0.22600000000000001</v>
      </c>
      <c r="CD76" s="5">
        <v>2.5219999999999998</v>
      </c>
      <c r="CE76" s="5"/>
      <c r="CF76" s="5">
        <v>0.01</v>
      </c>
      <c r="CG76" s="5">
        <v>3.6999999999999998E-2</v>
      </c>
      <c r="CH76" s="5">
        <v>0.77800000000000002</v>
      </c>
      <c r="CI76" s="5">
        <v>0.68300000000000005</v>
      </c>
      <c r="CJ76" s="5">
        <v>0.371</v>
      </c>
      <c r="CK76" s="5">
        <v>0.49199999999999999</v>
      </c>
      <c r="CL76" s="5">
        <v>2.4350000000000001</v>
      </c>
      <c r="CM76" s="5">
        <v>1.0780000000000001</v>
      </c>
      <c r="CN76" s="5"/>
      <c r="CO76" s="5">
        <v>0.16700000000000001</v>
      </c>
      <c r="CP76" s="5">
        <v>4.8000000000000001E-2</v>
      </c>
      <c r="CQ76" s="5">
        <v>0.16</v>
      </c>
      <c r="CR76" s="5">
        <v>6.3E-2</v>
      </c>
      <c r="CS76" s="5">
        <v>9.8000000000000004E-2</v>
      </c>
      <c r="CT76" s="5">
        <v>0.28100000000000003</v>
      </c>
      <c r="CU76" s="5">
        <v>6.7000000000000004E-2</v>
      </c>
      <c r="CV76" s="5">
        <v>7.2999999999999995E-2</v>
      </c>
      <c r="CW76" s="5"/>
      <c r="CX76" s="5"/>
      <c r="CY76" s="5"/>
      <c r="CZ76" s="5"/>
      <c r="DA76" s="5"/>
      <c r="DB76" s="5"/>
      <c r="DC76" s="5"/>
      <c r="DD76" s="5"/>
      <c r="DE76" s="5"/>
      <c r="DF76" s="5"/>
    </row>
    <row r="77" spans="1:110" x14ac:dyDescent="0.25">
      <c r="A77" s="86" t="s">
        <v>21690</v>
      </c>
      <c r="B77" s="443" t="s">
        <v>128</v>
      </c>
      <c r="C77" s="5">
        <f t="shared" si="40"/>
        <v>18.294999999999998</v>
      </c>
      <c r="D77" s="5">
        <f t="shared" si="41"/>
        <v>26.276999999999997</v>
      </c>
      <c r="E77" s="5">
        <f t="shared" si="42"/>
        <v>33.460999999999999</v>
      </c>
      <c r="F77" s="5">
        <f t="shared" si="43"/>
        <v>46.747999999999998</v>
      </c>
      <c r="G77" s="5">
        <f t="shared" si="44"/>
        <v>56.454000000000001</v>
      </c>
      <c r="H77" s="5">
        <f t="shared" si="73"/>
        <v>69.077000000000012</v>
      </c>
      <c r="I77" s="5">
        <f t="shared" si="74"/>
        <v>64.194000000000003</v>
      </c>
      <c r="J77" s="5">
        <f t="shared" si="75"/>
        <v>52.86</v>
      </c>
      <c r="K77" s="5">
        <f t="shared" si="76"/>
        <v>0</v>
      </c>
      <c r="L77" s="5">
        <f t="shared" si="69"/>
        <v>303.02800000000002</v>
      </c>
      <c r="M77" s="5">
        <f t="shared" si="70"/>
        <v>294.142</v>
      </c>
      <c r="N77" s="5">
        <f t="shared" si="71"/>
        <v>347.21199999999999</v>
      </c>
      <c r="O77" s="5">
        <f t="shared" si="72"/>
        <v>450.95799999999997</v>
      </c>
      <c r="P77" s="5">
        <f t="shared" si="46"/>
        <v>446.10899999999998</v>
      </c>
      <c r="Q77" s="5">
        <f t="shared" si="47"/>
        <v>399.68799999999999</v>
      </c>
      <c r="R77" s="5">
        <f t="shared" si="48"/>
        <v>441.45600000000002</v>
      </c>
      <c r="S77" s="5">
        <f t="shared" si="49"/>
        <v>432.35499999999996</v>
      </c>
      <c r="T77" s="5">
        <f t="shared" si="50"/>
        <v>0</v>
      </c>
      <c r="U77" s="5">
        <f t="shared" si="51"/>
        <v>77.569000000000003</v>
      </c>
      <c r="V77" s="5">
        <f t="shared" si="52"/>
        <v>104.444</v>
      </c>
      <c r="W77" s="5">
        <f t="shared" si="53"/>
        <v>125.57600000000001</v>
      </c>
      <c r="X77" s="5">
        <f t="shared" si="54"/>
        <v>163.24700000000001</v>
      </c>
      <c r="Y77" s="5">
        <f t="shared" si="55"/>
        <v>200.97800000000001</v>
      </c>
      <c r="Z77" s="5">
        <f t="shared" si="56"/>
        <v>247.14699999999999</v>
      </c>
      <c r="AA77" s="5">
        <f t="shared" si="57"/>
        <v>183.23100000000002</v>
      </c>
      <c r="AB77" s="5">
        <f t="shared" si="58"/>
        <v>165.7</v>
      </c>
      <c r="AC77" s="5">
        <f t="shared" si="59"/>
        <v>0</v>
      </c>
      <c r="AD77" s="5">
        <f t="shared" si="60"/>
        <v>0</v>
      </c>
      <c r="AE77" s="5">
        <f t="shared" si="61"/>
        <v>0</v>
      </c>
      <c r="AF77" s="5">
        <f t="shared" si="62"/>
        <v>0</v>
      </c>
      <c r="AG77" s="5">
        <f t="shared" si="63"/>
        <v>0</v>
      </c>
      <c r="AH77" s="5">
        <f t="shared" si="64"/>
        <v>0</v>
      </c>
      <c r="AI77" s="5">
        <f t="shared" si="65"/>
        <v>0</v>
      </c>
      <c r="AJ77" s="5">
        <f t="shared" si="66"/>
        <v>0</v>
      </c>
      <c r="AK77" s="5">
        <f t="shared" si="67"/>
        <v>0</v>
      </c>
      <c r="AL77" s="5">
        <f t="shared" si="68"/>
        <v>0</v>
      </c>
      <c r="AM77" s="5">
        <v>18.265999999999998</v>
      </c>
      <c r="AN77" s="5">
        <v>26.257999999999999</v>
      </c>
      <c r="AO77" s="5">
        <v>33.414000000000001</v>
      </c>
      <c r="AP77" s="5">
        <v>46.631999999999998</v>
      </c>
      <c r="AQ77" s="5">
        <v>56.363</v>
      </c>
      <c r="AR77" s="5">
        <v>69.037000000000006</v>
      </c>
      <c r="AS77" s="5">
        <v>64.159000000000006</v>
      </c>
      <c r="AT77" s="5">
        <v>52.841000000000001</v>
      </c>
      <c r="AU77" s="5"/>
      <c r="AV77" s="5">
        <v>302.57900000000001</v>
      </c>
      <c r="AW77" s="5">
        <v>293.76100000000002</v>
      </c>
      <c r="AX77" s="5">
        <v>346.87799999999999</v>
      </c>
      <c r="AY77" s="5">
        <v>450.678</v>
      </c>
      <c r="AZ77" s="5">
        <v>445.82900000000001</v>
      </c>
      <c r="BA77" s="5">
        <v>399.38200000000001</v>
      </c>
      <c r="BB77" s="5">
        <v>441.15899999999999</v>
      </c>
      <c r="BC77" s="5">
        <v>432.07299999999998</v>
      </c>
      <c r="BD77" s="5"/>
      <c r="BE77" s="5">
        <v>77.429000000000002</v>
      </c>
      <c r="BF77" s="5">
        <v>104.381</v>
      </c>
      <c r="BG77" s="5">
        <v>125.524</v>
      </c>
      <c r="BH77" s="5">
        <v>163.17400000000001</v>
      </c>
      <c r="BI77" s="5">
        <v>200.90600000000001</v>
      </c>
      <c r="BJ77" s="5">
        <v>247.119</v>
      </c>
      <c r="BK77" s="5">
        <v>183.19900000000001</v>
      </c>
      <c r="BL77" s="5">
        <v>165.66399999999999</v>
      </c>
      <c r="BM77" s="5"/>
      <c r="BN77" s="5">
        <v>0</v>
      </c>
      <c r="BO77" s="5">
        <v>0</v>
      </c>
      <c r="BP77" s="5">
        <v>0</v>
      </c>
      <c r="BQ77" s="5">
        <v>0</v>
      </c>
      <c r="BR77" s="5">
        <v>0</v>
      </c>
      <c r="BS77" s="5">
        <v>0</v>
      </c>
      <c r="BT77" s="5">
        <v>0</v>
      </c>
      <c r="BU77" s="5"/>
      <c r="BV77" s="5"/>
      <c r="BW77" s="5">
        <v>2.9000000000000001E-2</v>
      </c>
      <c r="BX77" s="5">
        <v>1.9E-2</v>
      </c>
      <c r="BY77" s="5">
        <v>4.7E-2</v>
      </c>
      <c r="BZ77" s="5">
        <v>0.11600000000000001</v>
      </c>
      <c r="CA77" s="5">
        <v>9.0999999999999998E-2</v>
      </c>
      <c r="CB77" s="5">
        <v>0.04</v>
      </c>
      <c r="CC77" s="5">
        <v>3.5000000000000003E-2</v>
      </c>
      <c r="CD77" s="5">
        <v>1.9E-2</v>
      </c>
      <c r="CE77" s="5"/>
      <c r="CF77" s="5">
        <v>0.44900000000000001</v>
      </c>
      <c r="CG77" s="5">
        <v>0.38100000000000001</v>
      </c>
      <c r="CH77" s="5">
        <v>0.33400000000000002</v>
      </c>
      <c r="CI77" s="5">
        <v>0.28000000000000003</v>
      </c>
      <c r="CJ77" s="5">
        <v>0.28000000000000003</v>
      </c>
      <c r="CK77" s="5">
        <v>0.30599999999999999</v>
      </c>
      <c r="CL77" s="5">
        <v>0.29699999999999999</v>
      </c>
      <c r="CM77" s="5">
        <v>0.28199999999999997</v>
      </c>
      <c r="CN77" s="5"/>
      <c r="CO77" s="5">
        <v>0.14000000000000001</v>
      </c>
      <c r="CP77" s="5">
        <v>6.3E-2</v>
      </c>
      <c r="CQ77" s="5">
        <v>5.1999999999999998E-2</v>
      </c>
      <c r="CR77" s="5">
        <v>7.2999999999999995E-2</v>
      </c>
      <c r="CS77" s="5">
        <v>7.1999999999999995E-2</v>
      </c>
      <c r="CT77" s="5">
        <v>2.8000000000000001E-2</v>
      </c>
      <c r="CU77" s="5">
        <v>3.2000000000000001E-2</v>
      </c>
      <c r="CV77" s="5">
        <v>3.5999999999999997E-2</v>
      </c>
      <c r="CW77" s="5"/>
      <c r="CX77" s="5">
        <v>0</v>
      </c>
      <c r="CY77" s="5">
        <v>0</v>
      </c>
      <c r="CZ77" s="5">
        <v>0</v>
      </c>
      <c r="DA77" s="5">
        <v>0</v>
      </c>
      <c r="DB77" s="5">
        <v>0</v>
      </c>
      <c r="DC77" s="5">
        <v>0</v>
      </c>
      <c r="DD77" s="5">
        <v>0</v>
      </c>
      <c r="DE77" s="5"/>
      <c r="DF77" s="5"/>
    </row>
    <row r="78" spans="1:110" x14ac:dyDescent="0.25">
      <c r="A78" s="86" t="s">
        <v>21690</v>
      </c>
      <c r="B78" s="443" t="s">
        <v>129</v>
      </c>
      <c r="C78" s="5">
        <f t="shared" si="40"/>
        <v>0</v>
      </c>
      <c r="D78" s="5">
        <f t="shared" si="41"/>
        <v>0</v>
      </c>
      <c r="E78" s="5">
        <f t="shared" si="42"/>
        <v>0</v>
      </c>
      <c r="F78" s="5">
        <f t="shared" si="43"/>
        <v>0</v>
      </c>
      <c r="G78" s="5">
        <f t="shared" si="44"/>
        <v>0</v>
      </c>
      <c r="H78" s="5">
        <f t="shared" si="73"/>
        <v>322.20299999999997</v>
      </c>
      <c r="I78" s="5">
        <f t="shared" si="74"/>
        <v>329.47199999999998</v>
      </c>
      <c r="J78" s="5">
        <f t="shared" si="75"/>
        <v>292.44499999999999</v>
      </c>
      <c r="K78" s="5">
        <f t="shared" si="76"/>
        <v>0</v>
      </c>
      <c r="L78" s="5">
        <f t="shared" si="69"/>
        <v>0</v>
      </c>
      <c r="M78" s="5">
        <f t="shared" si="70"/>
        <v>0</v>
      </c>
      <c r="N78" s="5">
        <f t="shared" si="71"/>
        <v>0</v>
      </c>
      <c r="O78" s="5">
        <f t="shared" si="72"/>
        <v>0</v>
      </c>
      <c r="P78" s="5">
        <f t="shared" si="46"/>
        <v>0</v>
      </c>
      <c r="Q78" s="5">
        <f t="shared" si="47"/>
        <v>2736.5029999999997</v>
      </c>
      <c r="R78" s="5">
        <f t="shared" si="48"/>
        <v>2581.9610000000002</v>
      </c>
      <c r="S78" s="5">
        <f t="shared" si="49"/>
        <v>2701.143</v>
      </c>
      <c r="T78" s="5">
        <f t="shared" si="50"/>
        <v>0</v>
      </c>
      <c r="U78" s="5">
        <f t="shared" si="51"/>
        <v>0</v>
      </c>
      <c r="V78" s="5">
        <f t="shared" si="52"/>
        <v>0</v>
      </c>
      <c r="W78" s="5">
        <f t="shared" si="53"/>
        <v>0</v>
      </c>
      <c r="X78" s="5">
        <f t="shared" si="54"/>
        <v>0</v>
      </c>
      <c r="Y78" s="5">
        <f t="shared" si="55"/>
        <v>0</v>
      </c>
      <c r="Z78" s="5">
        <f t="shared" si="56"/>
        <v>3869.241</v>
      </c>
      <c r="AA78" s="5">
        <f t="shared" si="57"/>
        <v>3894.4589999999998</v>
      </c>
      <c r="AB78" s="5">
        <f t="shared" si="58"/>
        <v>3953.9180000000001</v>
      </c>
      <c r="AC78" s="5">
        <f t="shared" si="59"/>
        <v>0</v>
      </c>
      <c r="AD78" s="5">
        <f t="shared" si="60"/>
        <v>0</v>
      </c>
      <c r="AE78" s="5">
        <f t="shared" si="61"/>
        <v>0</v>
      </c>
      <c r="AF78" s="5">
        <f t="shared" si="62"/>
        <v>0</v>
      </c>
      <c r="AG78" s="5">
        <f t="shared" si="63"/>
        <v>0</v>
      </c>
      <c r="AH78" s="5">
        <f t="shared" si="64"/>
        <v>0</v>
      </c>
      <c r="AI78" s="5">
        <f t="shared" si="65"/>
        <v>0</v>
      </c>
      <c r="AJ78" s="5">
        <f t="shared" si="66"/>
        <v>0</v>
      </c>
      <c r="AK78" s="5">
        <f t="shared" si="67"/>
        <v>0</v>
      </c>
      <c r="AL78" s="5">
        <f t="shared" si="68"/>
        <v>0</v>
      </c>
      <c r="AM78" s="5"/>
      <c r="AN78" s="5"/>
      <c r="AO78" s="5"/>
      <c r="AP78" s="5"/>
      <c r="AQ78" s="5"/>
      <c r="AR78" s="5">
        <v>315.66699999999997</v>
      </c>
      <c r="AS78" s="5">
        <v>324.46499999999997</v>
      </c>
      <c r="AT78" s="5">
        <v>286.745</v>
      </c>
      <c r="AU78" s="5"/>
      <c r="AV78" s="5"/>
      <c r="AW78" s="5"/>
      <c r="AX78" s="5"/>
      <c r="AY78" s="5"/>
      <c r="AZ78" s="5"/>
      <c r="BA78" s="5">
        <v>2723.9949999999999</v>
      </c>
      <c r="BB78" s="5">
        <v>2567.69</v>
      </c>
      <c r="BC78" s="5">
        <v>2681.43</v>
      </c>
      <c r="BD78" s="5"/>
      <c r="BE78" s="5"/>
      <c r="BF78" s="5"/>
      <c r="BG78" s="5"/>
      <c r="BH78" s="5"/>
      <c r="BI78" s="5"/>
      <c r="BJ78" s="5">
        <v>3866.7339999999999</v>
      </c>
      <c r="BK78" s="5">
        <v>3892.1559999999999</v>
      </c>
      <c r="BL78" s="5">
        <v>3951.8389999999999</v>
      </c>
      <c r="BM78" s="5"/>
      <c r="BN78" s="5"/>
      <c r="BO78" s="5"/>
      <c r="BP78" s="5"/>
      <c r="BQ78" s="5"/>
      <c r="BR78" s="5"/>
      <c r="BS78" s="5"/>
      <c r="BT78" s="5"/>
      <c r="BU78" s="5"/>
      <c r="BV78" s="5"/>
      <c r="BW78" s="5"/>
      <c r="BX78" s="5"/>
      <c r="BY78" s="5"/>
      <c r="BZ78" s="5"/>
      <c r="CA78" s="5"/>
      <c r="CB78" s="5">
        <v>6.5359999999999996</v>
      </c>
      <c r="CC78" s="5">
        <v>5.0069999999999997</v>
      </c>
      <c r="CD78" s="5">
        <v>5.7</v>
      </c>
      <c r="CE78" s="5"/>
      <c r="CF78" s="5"/>
      <c r="CG78" s="5"/>
      <c r="CH78" s="5"/>
      <c r="CI78" s="5"/>
      <c r="CJ78" s="5"/>
      <c r="CK78" s="5">
        <v>12.507999999999999</v>
      </c>
      <c r="CL78" s="5">
        <v>14.271000000000001</v>
      </c>
      <c r="CM78" s="5">
        <v>19.713000000000001</v>
      </c>
      <c r="CN78" s="5"/>
      <c r="CO78" s="5"/>
      <c r="CP78" s="5"/>
      <c r="CQ78" s="5"/>
      <c r="CR78" s="5"/>
      <c r="CS78" s="5"/>
      <c r="CT78" s="5">
        <v>2.5070000000000001</v>
      </c>
      <c r="CU78" s="5">
        <v>2.3029999999999999</v>
      </c>
      <c r="CV78" s="5">
        <v>2.0790000000000002</v>
      </c>
      <c r="CW78" s="5"/>
      <c r="CX78" s="5"/>
      <c r="CY78" s="5"/>
      <c r="CZ78" s="5"/>
      <c r="DA78" s="5"/>
      <c r="DB78" s="5"/>
      <c r="DC78" s="5"/>
      <c r="DD78" s="5"/>
      <c r="DE78" s="5"/>
      <c r="DF78" s="5"/>
    </row>
    <row r="79" spans="1:110" x14ac:dyDescent="0.25">
      <c r="A79" s="86" t="s">
        <v>21704</v>
      </c>
      <c r="B79" s="443" t="s">
        <v>130</v>
      </c>
      <c r="C79" s="5">
        <f t="shared" si="40"/>
        <v>0</v>
      </c>
      <c r="D79" s="5">
        <f t="shared" si="41"/>
        <v>0</v>
      </c>
      <c r="E79" s="5">
        <f t="shared" si="42"/>
        <v>0</v>
      </c>
      <c r="F79" s="5">
        <f t="shared" si="43"/>
        <v>0</v>
      </c>
      <c r="G79" s="5">
        <f t="shared" si="44"/>
        <v>0</v>
      </c>
      <c r="H79" s="5">
        <f t="shared" si="73"/>
        <v>1738</v>
      </c>
      <c r="I79" s="5">
        <f t="shared" si="74"/>
        <v>0</v>
      </c>
      <c r="J79" s="5">
        <f t="shared" si="75"/>
        <v>2211</v>
      </c>
      <c r="K79" s="5">
        <f t="shared" si="76"/>
        <v>0</v>
      </c>
      <c r="L79" s="5">
        <f t="shared" si="69"/>
        <v>0</v>
      </c>
      <c r="M79" s="5">
        <f t="shared" si="70"/>
        <v>0</v>
      </c>
      <c r="N79" s="5">
        <f t="shared" si="71"/>
        <v>0</v>
      </c>
      <c r="O79" s="5">
        <f t="shared" si="72"/>
        <v>0</v>
      </c>
      <c r="P79" s="5">
        <f t="shared" si="46"/>
        <v>0</v>
      </c>
      <c r="Q79" s="5">
        <f t="shared" si="47"/>
        <v>10660</v>
      </c>
      <c r="R79" s="5">
        <f t="shared" si="48"/>
        <v>0</v>
      </c>
      <c r="S79" s="5">
        <f t="shared" si="49"/>
        <v>14118</v>
      </c>
      <c r="T79" s="5">
        <f t="shared" si="50"/>
        <v>0</v>
      </c>
      <c r="U79" s="5">
        <f t="shared" si="51"/>
        <v>0</v>
      </c>
      <c r="V79" s="5">
        <f t="shared" si="52"/>
        <v>0</v>
      </c>
      <c r="W79" s="5">
        <f t="shared" si="53"/>
        <v>0</v>
      </c>
      <c r="X79" s="5">
        <f t="shared" si="54"/>
        <v>0</v>
      </c>
      <c r="Y79" s="5">
        <f t="shared" si="55"/>
        <v>0</v>
      </c>
      <c r="Z79" s="5">
        <f t="shared" si="56"/>
        <v>73815</v>
      </c>
      <c r="AA79" s="5">
        <f t="shared" si="57"/>
        <v>0</v>
      </c>
      <c r="AB79" s="5">
        <f t="shared" si="58"/>
        <v>79501</v>
      </c>
      <c r="AC79" s="5">
        <f t="shared" si="59"/>
        <v>0</v>
      </c>
      <c r="AD79" s="5">
        <f t="shared" si="60"/>
        <v>0</v>
      </c>
      <c r="AE79" s="5">
        <f t="shared" si="61"/>
        <v>0</v>
      </c>
      <c r="AF79" s="5">
        <f t="shared" si="62"/>
        <v>0</v>
      </c>
      <c r="AG79" s="5">
        <f t="shared" si="63"/>
        <v>0</v>
      </c>
      <c r="AH79" s="5">
        <f t="shared" si="64"/>
        <v>0</v>
      </c>
      <c r="AI79" s="5">
        <f t="shared" si="65"/>
        <v>0</v>
      </c>
      <c r="AJ79" s="5">
        <f t="shared" si="66"/>
        <v>0</v>
      </c>
      <c r="AK79" s="5">
        <f t="shared" si="67"/>
        <v>0</v>
      </c>
      <c r="AL79" s="5">
        <f t="shared" si="68"/>
        <v>0</v>
      </c>
      <c r="AM79" s="5"/>
      <c r="AN79" s="5"/>
      <c r="AO79" s="5"/>
      <c r="AP79" s="5"/>
      <c r="AQ79" s="5"/>
      <c r="AR79" s="5">
        <v>1599</v>
      </c>
      <c r="AS79" s="5"/>
      <c r="AT79" s="5">
        <v>2153</v>
      </c>
      <c r="AU79" s="5"/>
      <c r="AV79" s="5"/>
      <c r="AW79" s="5"/>
      <c r="AX79" s="5"/>
      <c r="AY79" s="5"/>
      <c r="AZ79" s="5"/>
      <c r="BA79" s="5">
        <v>10585</v>
      </c>
      <c r="BB79" s="5"/>
      <c r="BC79" s="5">
        <v>13954</v>
      </c>
      <c r="BD79" s="5"/>
      <c r="BE79" s="5"/>
      <c r="BF79" s="5"/>
      <c r="BG79" s="5"/>
      <c r="BH79" s="5"/>
      <c r="BI79" s="5"/>
      <c r="BJ79" s="5">
        <v>73750</v>
      </c>
      <c r="BK79" s="5"/>
      <c r="BL79" s="5">
        <v>79469</v>
      </c>
      <c r="BM79" s="5"/>
      <c r="BN79" s="5"/>
      <c r="BO79" s="5"/>
      <c r="BP79" s="5"/>
      <c r="BQ79" s="5"/>
      <c r="BR79" s="5"/>
      <c r="BS79" s="5"/>
      <c r="BT79" s="5"/>
      <c r="BU79" s="5"/>
      <c r="BV79" s="5"/>
      <c r="BW79" s="5"/>
      <c r="BX79" s="5"/>
      <c r="BY79" s="5"/>
      <c r="BZ79" s="5"/>
      <c r="CA79" s="5"/>
      <c r="CB79" s="5">
        <v>139</v>
      </c>
      <c r="CC79" s="5"/>
      <c r="CD79" s="5">
        <v>58</v>
      </c>
      <c r="CE79" s="5"/>
      <c r="CF79" s="5"/>
      <c r="CG79" s="5"/>
      <c r="CH79" s="5"/>
      <c r="CI79" s="5"/>
      <c r="CJ79" s="5"/>
      <c r="CK79" s="5">
        <v>75</v>
      </c>
      <c r="CL79" s="5"/>
      <c r="CM79" s="5">
        <v>164</v>
      </c>
      <c r="CN79" s="5"/>
      <c r="CO79" s="5"/>
      <c r="CP79" s="5"/>
      <c r="CQ79" s="5"/>
      <c r="CR79" s="5"/>
      <c r="CS79" s="5"/>
      <c r="CT79" s="5">
        <v>65</v>
      </c>
      <c r="CU79" s="5"/>
      <c r="CV79" s="5">
        <v>32</v>
      </c>
      <c r="CW79" s="5"/>
      <c r="CX79" s="5"/>
      <c r="CY79" s="5"/>
      <c r="CZ79" s="5"/>
      <c r="DA79" s="5"/>
      <c r="DB79" s="5"/>
      <c r="DC79" s="5"/>
      <c r="DD79" s="5"/>
      <c r="DE79" s="5"/>
      <c r="DF79" s="5"/>
    </row>
    <row r="80" spans="1:110" x14ac:dyDescent="0.25">
      <c r="A80" s="86" t="s">
        <v>21705</v>
      </c>
      <c r="B80" s="443" t="s">
        <v>131</v>
      </c>
      <c r="C80" s="5">
        <f t="shared" si="40"/>
        <v>1240</v>
      </c>
      <c r="D80" s="5">
        <f t="shared" si="41"/>
        <v>0</v>
      </c>
      <c r="E80" s="5">
        <f t="shared" si="42"/>
        <v>0</v>
      </c>
      <c r="F80" s="5">
        <f t="shared" si="43"/>
        <v>0</v>
      </c>
      <c r="G80" s="5">
        <f t="shared" si="44"/>
        <v>1748.489</v>
      </c>
      <c r="H80" s="5">
        <f t="shared" si="73"/>
        <v>0</v>
      </c>
      <c r="I80" s="5">
        <f t="shared" si="74"/>
        <v>0</v>
      </c>
      <c r="J80" s="5">
        <f t="shared" si="75"/>
        <v>3778.6440000000002</v>
      </c>
      <c r="K80" s="5">
        <f t="shared" si="76"/>
        <v>0</v>
      </c>
      <c r="L80" s="5">
        <f t="shared" si="69"/>
        <v>4485</v>
      </c>
      <c r="M80" s="5">
        <f t="shared" si="70"/>
        <v>0</v>
      </c>
      <c r="N80" s="5">
        <f t="shared" si="71"/>
        <v>0</v>
      </c>
      <c r="O80" s="5">
        <f t="shared" si="72"/>
        <v>0</v>
      </c>
      <c r="P80" s="5">
        <f t="shared" si="46"/>
        <v>7025.1930000000002</v>
      </c>
      <c r="Q80" s="5">
        <f t="shared" si="47"/>
        <v>0</v>
      </c>
      <c r="R80" s="5">
        <f t="shared" si="48"/>
        <v>0</v>
      </c>
      <c r="S80" s="5">
        <f t="shared" si="49"/>
        <v>5215.6929999999993</v>
      </c>
      <c r="T80" s="5">
        <f t="shared" si="50"/>
        <v>0</v>
      </c>
      <c r="U80" s="5">
        <f t="shared" si="51"/>
        <v>6515</v>
      </c>
      <c r="V80" s="5">
        <f t="shared" si="52"/>
        <v>0</v>
      </c>
      <c r="W80" s="5">
        <f t="shared" si="53"/>
        <v>0</v>
      </c>
      <c r="X80" s="5">
        <f t="shared" si="54"/>
        <v>0</v>
      </c>
      <c r="Y80" s="5">
        <f t="shared" si="55"/>
        <v>5842.0320000000002</v>
      </c>
      <c r="Z80" s="5">
        <f t="shared" si="56"/>
        <v>0</v>
      </c>
      <c r="AA80" s="5">
        <f t="shared" si="57"/>
        <v>0</v>
      </c>
      <c r="AB80" s="5">
        <f t="shared" si="58"/>
        <v>6986.1170000000002</v>
      </c>
      <c r="AC80" s="5">
        <f t="shared" si="59"/>
        <v>0</v>
      </c>
      <c r="AD80" s="5">
        <f t="shared" si="60"/>
        <v>0</v>
      </c>
      <c r="AE80" s="5">
        <f t="shared" si="61"/>
        <v>0</v>
      </c>
      <c r="AF80" s="5">
        <f t="shared" si="62"/>
        <v>0</v>
      </c>
      <c r="AG80" s="5">
        <f t="shared" si="63"/>
        <v>0</v>
      </c>
      <c r="AH80" s="5">
        <f t="shared" si="64"/>
        <v>0</v>
      </c>
      <c r="AI80" s="5">
        <f t="shared" si="65"/>
        <v>0</v>
      </c>
      <c r="AJ80" s="5">
        <f t="shared" si="66"/>
        <v>0</v>
      </c>
      <c r="AK80" s="5">
        <f t="shared" si="67"/>
        <v>0</v>
      </c>
      <c r="AL80" s="5">
        <f t="shared" si="68"/>
        <v>0</v>
      </c>
      <c r="AM80" s="5">
        <v>1035</v>
      </c>
      <c r="AN80" s="5"/>
      <c r="AO80" s="5"/>
      <c r="AP80" s="5"/>
      <c r="AQ80" s="5">
        <v>1488.489</v>
      </c>
      <c r="AR80" s="5"/>
      <c r="AS80" s="5"/>
      <c r="AT80" s="5">
        <v>3534.0540000000001</v>
      </c>
      <c r="AU80" s="5"/>
      <c r="AV80" s="5">
        <v>4445</v>
      </c>
      <c r="AW80" s="5"/>
      <c r="AX80" s="5"/>
      <c r="AY80" s="5"/>
      <c r="AZ80" s="5">
        <v>6965.1930000000002</v>
      </c>
      <c r="BA80" s="5"/>
      <c r="BB80" s="5"/>
      <c r="BC80" s="5">
        <v>5159.2569999999996</v>
      </c>
      <c r="BD80" s="5"/>
      <c r="BE80" s="5">
        <v>6500</v>
      </c>
      <c r="BF80" s="5"/>
      <c r="BG80" s="5"/>
      <c r="BH80" s="5"/>
      <c r="BI80" s="5">
        <v>5822.0320000000002</v>
      </c>
      <c r="BJ80" s="5"/>
      <c r="BK80" s="5"/>
      <c r="BL80" s="5">
        <v>6966.817</v>
      </c>
      <c r="BM80" s="5"/>
      <c r="BN80" s="5"/>
      <c r="BO80" s="5"/>
      <c r="BP80" s="5"/>
      <c r="BQ80" s="5"/>
      <c r="BR80" s="5"/>
      <c r="BS80" s="5"/>
      <c r="BT80" s="5"/>
      <c r="BU80" s="5"/>
      <c r="BV80" s="5"/>
      <c r="BW80" s="5">
        <v>205</v>
      </c>
      <c r="BX80" s="5"/>
      <c r="BY80" s="5"/>
      <c r="BZ80" s="5"/>
      <c r="CA80" s="5">
        <v>260</v>
      </c>
      <c r="CB80" s="5"/>
      <c r="CC80" s="5"/>
      <c r="CD80" s="5">
        <v>244.59</v>
      </c>
      <c r="CE80" s="5"/>
      <c r="CF80" s="5">
        <v>40</v>
      </c>
      <c r="CG80" s="5"/>
      <c r="CH80" s="5"/>
      <c r="CI80" s="5"/>
      <c r="CJ80" s="5">
        <v>60</v>
      </c>
      <c r="CK80" s="5"/>
      <c r="CL80" s="5"/>
      <c r="CM80" s="5">
        <v>56.436</v>
      </c>
      <c r="CN80" s="5"/>
      <c r="CO80" s="5">
        <v>15</v>
      </c>
      <c r="CP80" s="5"/>
      <c r="CQ80" s="5"/>
      <c r="CR80" s="5"/>
      <c r="CS80" s="5">
        <v>20</v>
      </c>
      <c r="CT80" s="5"/>
      <c r="CU80" s="5"/>
      <c r="CV80" s="5">
        <v>19.3</v>
      </c>
      <c r="CW80" s="5"/>
      <c r="CX80" s="5"/>
      <c r="CY80" s="5"/>
      <c r="CZ80" s="5"/>
      <c r="DA80" s="5"/>
      <c r="DB80" s="5"/>
      <c r="DC80" s="5"/>
      <c r="DD80" s="5"/>
      <c r="DE80" s="5"/>
      <c r="DF80" s="5"/>
    </row>
    <row r="81" spans="1:110" x14ac:dyDescent="0.25">
      <c r="A81" s="86" t="s">
        <v>21706</v>
      </c>
      <c r="B81" s="443" t="s">
        <v>132</v>
      </c>
      <c r="C81" s="5">
        <f t="shared" si="40"/>
        <v>207.41900000000001</v>
      </c>
      <c r="D81" s="5">
        <f t="shared" si="41"/>
        <v>219.56</v>
      </c>
      <c r="E81" s="5">
        <f t="shared" si="42"/>
        <v>301.07</v>
      </c>
      <c r="F81" s="5">
        <f t="shared" si="43"/>
        <v>305.47500000000002</v>
      </c>
      <c r="G81" s="5">
        <f t="shared" si="44"/>
        <v>315.779</v>
      </c>
      <c r="H81" s="5">
        <f t="shared" si="73"/>
        <v>604.24099999999999</v>
      </c>
      <c r="I81" s="5">
        <f t="shared" si="74"/>
        <v>840.26700000000005</v>
      </c>
      <c r="J81" s="5">
        <f t="shared" si="75"/>
        <v>1009.634</v>
      </c>
      <c r="K81" s="5">
        <f t="shared" si="76"/>
        <v>0</v>
      </c>
      <c r="L81" s="5">
        <f t="shared" si="69"/>
        <v>471.21499999999997</v>
      </c>
      <c r="M81" s="5">
        <f t="shared" si="70"/>
        <v>403.00700000000001</v>
      </c>
      <c r="N81" s="5">
        <f t="shared" si="71"/>
        <v>524.37400000000002</v>
      </c>
      <c r="O81" s="5">
        <f t="shared" si="72"/>
        <v>1088.9000000000001</v>
      </c>
      <c r="P81" s="5">
        <f t="shared" si="46"/>
        <v>826.72299999999996</v>
      </c>
      <c r="Q81" s="5">
        <f t="shared" si="47"/>
        <v>1160.4359999999999</v>
      </c>
      <c r="R81" s="5">
        <f t="shared" si="48"/>
        <v>1516.134</v>
      </c>
      <c r="S81" s="5">
        <f t="shared" si="49"/>
        <v>1824.8420000000001</v>
      </c>
      <c r="T81" s="5">
        <f t="shared" si="50"/>
        <v>0</v>
      </c>
      <c r="U81" s="5">
        <f t="shared" si="51"/>
        <v>2369.8690000000001</v>
      </c>
      <c r="V81" s="5">
        <f t="shared" si="52"/>
        <v>2612.7060000000001</v>
      </c>
      <c r="W81" s="5">
        <f t="shared" si="53"/>
        <v>3117.4639999999999</v>
      </c>
      <c r="X81" s="5">
        <f t="shared" si="54"/>
        <v>3422.8980000000001</v>
      </c>
      <c r="Y81" s="5">
        <f t="shared" si="55"/>
        <v>4748.7129999999997</v>
      </c>
      <c r="Z81" s="5">
        <f t="shared" si="56"/>
        <v>5266.8419999999996</v>
      </c>
      <c r="AA81" s="5">
        <f t="shared" si="57"/>
        <v>6403.6189999999997</v>
      </c>
      <c r="AB81" s="5">
        <f t="shared" si="58"/>
        <v>7474.2619999999997</v>
      </c>
      <c r="AC81" s="5">
        <f t="shared" si="59"/>
        <v>0</v>
      </c>
      <c r="AD81" s="5">
        <f t="shared" si="60"/>
        <v>0</v>
      </c>
      <c r="AE81" s="5">
        <f t="shared" si="61"/>
        <v>0</v>
      </c>
      <c r="AF81" s="5">
        <f t="shared" si="62"/>
        <v>0</v>
      </c>
      <c r="AG81" s="5">
        <f t="shared" si="63"/>
        <v>0</v>
      </c>
      <c r="AH81" s="5">
        <f t="shared" si="64"/>
        <v>0</v>
      </c>
      <c r="AI81" s="5">
        <f t="shared" si="65"/>
        <v>0</v>
      </c>
      <c r="AJ81" s="5">
        <f t="shared" si="66"/>
        <v>0</v>
      </c>
      <c r="AK81" s="5">
        <f t="shared" si="67"/>
        <v>0</v>
      </c>
      <c r="AL81" s="5">
        <f t="shared" si="68"/>
        <v>0</v>
      </c>
      <c r="AM81" s="5">
        <v>207.41900000000001</v>
      </c>
      <c r="AN81" s="5">
        <v>219.56</v>
      </c>
      <c r="AO81" s="5">
        <v>301.07</v>
      </c>
      <c r="AP81" s="5">
        <v>305.47500000000002</v>
      </c>
      <c r="AQ81" s="5">
        <v>315.779</v>
      </c>
      <c r="AR81" s="5">
        <v>604.24099999999999</v>
      </c>
      <c r="AS81" s="5">
        <v>840.26700000000005</v>
      </c>
      <c r="AT81" s="5">
        <v>1009.634</v>
      </c>
      <c r="AU81" s="5"/>
      <c r="AV81" s="5">
        <v>471.21499999999997</v>
      </c>
      <c r="AW81" s="5">
        <v>403.00700000000001</v>
      </c>
      <c r="AX81" s="5">
        <v>524.37400000000002</v>
      </c>
      <c r="AY81" s="5">
        <v>1088.9000000000001</v>
      </c>
      <c r="AZ81" s="5">
        <v>826.72299999999996</v>
      </c>
      <c r="BA81" s="5">
        <v>1160.4359999999999</v>
      </c>
      <c r="BB81" s="5">
        <v>1516.134</v>
      </c>
      <c r="BC81" s="5">
        <v>1824.8420000000001</v>
      </c>
      <c r="BD81" s="5"/>
      <c r="BE81" s="5">
        <v>2369.8690000000001</v>
      </c>
      <c r="BF81" s="5">
        <v>2612.7060000000001</v>
      </c>
      <c r="BG81" s="5">
        <v>3117.4639999999999</v>
      </c>
      <c r="BH81" s="5">
        <v>3422.8980000000001</v>
      </c>
      <c r="BI81" s="5">
        <v>4748.7129999999997</v>
      </c>
      <c r="BJ81" s="5">
        <v>5266.8419999999996</v>
      </c>
      <c r="BK81" s="5">
        <v>6403.6189999999997</v>
      </c>
      <c r="BL81" s="5">
        <v>7474.2619999999997</v>
      </c>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row>
    <row r="82" spans="1:110" x14ac:dyDescent="0.25">
      <c r="A82" s="86" t="s">
        <v>21707</v>
      </c>
      <c r="B82" s="443" t="s">
        <v>22485</v>
      </c>
      <c r="C82" s="5">
        <f t="shared" si="40"/>
        <v>1055.7329999999999</v>
      </c>
      <c r="D82" s="5">
        <f t="shared" si="41"/>
        <v>1189.5</v>
      </c>
      <c r="E82" s="5">
        <f t="shared" si="42"/>
        <v>1057</v>
      </c>
      <c r="F82" s="5">
        <f t="shared" si="43"/>
        <v>954.4</v>
      </c>
      <c r="G82" s="5">
        <f t="shared" si="44"/>
        <v>1099.5</v>
      </c>
      <c r="H82" s="5">
        <f t="shared" si="73"/>
        <v>1252.0999999999999</v>
      </c>
      <c r="I82" s="5">
        <f t="shared" si="74"/>
        <v>1538.9</v>
      </c>
      <c r="J82" s="5">
        <f t="shared" si="75"/>
        <v>1724.8000000000002</v>
      </c>
      <c r="K82" s="5">
        <f t="shared" si="76"/>
        <v>0</v>
      </c>
      <c r="L82" s="5">
        <f t="shared" si="69"/>
        <v>6517.5129999999999</v>
      </c>
      <c r="M82" s="5">
        <f t="shared" si="70"/>
        <v>6784.7</v>
      </c>
      <c r="N82" s="5">
        <f t="shared" si="71"/>
        <v>7615.6580000000004</v>
      </c>
      <c r="O82" s="5">
        <f t="shared" si="72"/>
        <v>8235.2999999999993</v>
      </c>
      <c r="P82" s="5">
        <f t="shared" si="46"/>
        <v>7783.3</v>
      </c>
      <c r="Q82" s="5">
        <f t="shared" si="47"/>
        <v>8360.5999999999985</v>
      </c>
      <c r="R82" s="5">
        <f t="shared" si="48"/>
        <v>8328.2000000000007</v>
      </c>
      <c r="S82" s="5">
        <f t="shared" si="49"/>
        <v>8880.5999999999985</v>
      </c>
      <c r="T82" s="5">
        <f t="shared" si="50"/>
        <v>0</v>
      </c>
      <c r="U82" s="5">
        <f t="shared" si="51"/>
        <v>8926.8150000000005</v>
      </c>
      <c r="V82" s="5">
        <f t="shared" si="52"/>
        <v>8291.4</v>
      </c>
      <c r="W82" s="5">
        <f t="shared" si="53"/>
        <v>8048.2620000000006</v>
      </c>
      <c r="X82" s="5">
        <f t="shared" si="54"/>
        <v>8714.6</v>
      </c>
      <c r="Y82" s="5">
        <f t="shared" si="55"/>
        <v>8738.7000000000007</v>
      </c>
      <c r="Z82" s="5">
        <f t="shared" si="56"/>
        <v>9353.2000000000007</v>
      </c>
      <c r="AA82" s="5">
        <f t="shared" si="57"/>
        <v>10621.8</v>
      </c>
      <c r="AB82" s="5">
        <f t="shared" si="58"/>
        <v>10914.3</v>
      </c>
      <c r="AC82" s="5">
        <f t="shared" si="59"/>
        <v>0</v>
      </c>
      <c r="AD82" s="5">
        <f t="shared" si="60"/>
        <v>0</v>
      </c>
      <c r="AE82" s="5">
        <f t="shared" si="61"/>
        <v>0</v>
      </c>
      <c r="AF82" s="5">
        <f t="shared" si="62"/>
        <v>0</v>
      </c>
      <c r="AG82" s="5">
        <f t="shared" si="63"/>
        <v>0</v>
      </c>
      <c r="AH82" s="5">
        <f t="shared" si="64"/>
        <v>0</v>
      </c>
      <c r="AI82" s="5">
        <f t="shared" si="65"/>
        <v>0</v>
      </c>
      <c r="AJ82" s="5">
        <f t="shared" si="66"/>
        <v>0</v>
      </c>
      <c r="AK82" s="5">
        <f t="shared" si="67"/>
        <v>0</v>
      </c>
      <c r="AL82" s="5">
        <f t="shared" si="68"/>
        <v>0</v>
      </c>
      <c r="AM82" s="5">
        <v>1015.09</v>
      </c>
      <c r="AN82" s="5">
        <v>1146.3</v>
      </c>
      <c r="AO82" s="5">
        <v>1013</v>
      </c>
      <c r="AP82" s="5">
        <v>740.4</v>
      </c>
      <c r="AQ82" s="5">
        <v>877.4</v>
      </c>
      <c r="AR82" s="5">
        <v>1026</v>
      </c>
      <c r="AS82" s="5">
        <v>1297.2</v>
      </c>
      <c r="AT82" s="5">
        <v>1388.9</v>
      </c>
      <c r="AU82" s="5"/>
      <c r="AV82" s="5">
        <v>6281.7730000000001</v>
      </c>
      <c r="AW82" s="5">
        <v>6534.3</v>
      </c>
      <c r="AX82" s="5">
        <v>7360.6</v>
      </c>
      <c r="AY82" s="5">
        <v>8106.2</v>
      </c>
      <c r="AZ82" s="5">
        <v>7649.3</v>
      </c>
      <c r="BA82" s="5">
        <v>8192.7999999999993</v>
      </c>
      <c r="BB82" s="5">
        <v>8148.7</v>
      </c>
      <c r="BC82" s="5">
        <v>8700.2999999999993</v>
      </c>
      <c r="BD82" s="5"/>
      <c r="BE82" s="5">
        <v>8599.2000000000007</v>
      </c>
      <c r="BF82" s="5">
        <v>7943.4</v>
      </c>
      <c r="BG82" s="5">
        <v>7693.8</v>
      </c>
      <c r="BH82" s="5">
        <v>8561.6</v>
      </c>
      <c r="BI82" s="5">
        <v>8580</v>
      </c>
      <c r="BJ82" s="5">
        <v>9229</v>
      </c>
      <c r="BK82" s="5">
        <v>10489</v>
      </c>
      <c r="BL82" s="5">
        <v>10796</v>
      </c>
      <c r="BM82" s="5"/>
      <c r="BN82" s="5"/>
      <c r="BO82" s="5"/>
      <c r="BP82" s="5"/>
      <c r="BQ82" s="5"/>
      <c r="BR82" s="5"/>
      <c r="BS82" s="5"/>
      <c r="BT82" s="5"/>
      <c r="BU82" s="5"/>
      <c r="BV82" s="5"/>
      <c r="BW82" s="5">
        <v>40.643000000000001</v>
      </c>
      <c r="BX82" s="5">
        <v>43.2</v>
      </c>
      <c r="BY82" s="5">
        <v>44</v>
      </c>
      <c r="BZ82" s="5">
        <v>214</v>
      </c>
      <c r="CA82" s="5">
        <v>222.1</v>
      </c>
      <c r="CB82" s="5">
        <v>226.1</v>
      </c>
      <c r="CC82" s="5">
        <v>241.7</v>
      </c>
      <c r="CD82" s="5">
        <v>335.9</v>
      </c>
      <c r="CE82" s="5"/>
      <c r="CF82" s="5">
        <v>235.74</v>
      </c>
      <c r="CG82" s="5">
        <v>250.4</v>
      </c>
      <c r="CH82" s="5">
        <v>255.05799999999999</v>
      </c>
      <c r="CI82" s="5">
        <v>129.1</v>
      </c>
      <c r="CJ82" s="5">
        <v>134</v>
      </c>
      <c r="CK82" s="5">
        <v>167.8</v>
      </c>
      <c r="CL82" s="5">
        <v>179.5</v>
      </c>
      <c r="CM82" s="5">
        <v>180.3</v>
      </c>
      <c r="CN82" s="5"/>
      <c r="CO82" s="5">
        <v>327.61500000000001</v>
      </c>
      <c r="CP82" s="5">
        <v>348</v>
      </c>
      <c r="CQ82" s="5">
        <v>354.46199999999999</v>
      </c>
      <c r="CR82" s="5">
        <v>153</v>
      </c>
      <c r="CS82" s="5">
        <v>158.69999999999999</v>
      </c>
      <c r="CT82" s="5">
        <v>124.2</v>
      </c>
      <c r="CU82" s="5">
        <v>132.80000000000001</v>
      </c>
      <c r="CV82" s="5">
        <v>118.3</v>
      </c>
      <c r="CW82" s="5"/>
      <c r="CX82" s="5"/>
      <c r="CY82" s="5"/>
      <c r="CZ82" s="5"/>
      <c r="DA82" s="5"/>
      <c r="DB82" s="5"/>
      <c r="DC82" s="5"/>
      <c r="DD82" s="5"/>
      <c r="DE82" s="5"/>
      <c r="DF82" s="5"/>
    </row>
    <row r="83" spans="1:110" x14ac:dyDescent="0.25">
      <c r="A83" s="86" t="s">
        <v>21708</v>
      </c>
      <c r="B83" s="443" t="s">
        <v>73</v>
      </c>
      <c r="C83" s="5">
        <f t="shared" si="40"/>
        <v>21065</v>
      </c>
      <c r="D83" s="5">
        <f t="shared" si="41"/>
        <v>24337</v>
      </c>
      <c r="E83" s="5">
        <f t="shared" si="42"/>
        <v>26064</v>
      </c>
      <c r="F83" s="5">
        <f t="shared" si="43"/>
        <v>22525</v>
      </c>
      <c r="G83" s="5">
        <f t="shared" si="44"/>
        <v>22730</v>
      </c>
      <c r="H83" s="5">
        <f t="shared" si="73"/>
        <v>29321</v>
      </c>
      <c r="I83" s="5">
        <f t="shared" si="74"/>
        <v>32211</v>
      </c>
      <c r="J83" s="5">
        <f t="shared" si="75"/>
        <v>32326</v>
      </c>
      <c r="K83" s="5">
        <f t="shared" si="76"/>
        <v>33224</v>
      </c>
      <c r="L83" s="5">
        <f t="shared" si="69"/>
        <v>52031</v>
      </c>
      <c r="M83" s="5">
        <f t="shared" si="70"/>
        <v>46868</v>
      </c>
      <c r="N83" s="5">
        <f t="shared" si="71"/>
        <v>50813</v>
      </c>
      <c r="O83" s="5">
        <f t="shared" si="72"/>
        <v>52811</v>
      </c>
      <c r="P83" s="5">
        <f t="shared" si="46"/>
        <v>56279</v>
      </c>
      <c r="Q83" s="5">
        <f t="shared" si="47"/>
        <v>56574</v>
      </c>
      <c r="R83" s="5">
        <f t="shared" si="48"/>
        <v>59268</v>
      </c>
      <c r="S83" s="5">
        <f t="shared" si="49"/>
        <v>62637</v>
      </c>
      <c r="T83" s="5">
        <f t="shared" si="50"/>
        <v>64034</v>
      </c>
      <c r="U83" s="5">
        <f t="shared" si="51"/>
        <v>233949</v>
      </c>
      <c r="V83" s="5">
        <f t="shared" si="52"/>
        <v>229190</v>
      </c>
      <c r="W83" s="5">
        <f t="shared" si="53"/>
        <v>220501</v>
      </c>
      <c r="X83" s="5">
        <f t="shared" si="54"/>
        <v>236890</v>
      </c>
      <c r="Y83" s="5">
        <f t="shared" si="55"/>
        <v>240906</v>
      </c>
      <c r="Z83" s="5">
        <f t="shared" si="56"/>
        <v>254818</v>
      </c>
      <c r="AA83" s="5">
        <f t="shared" si="57"/>
        <v>268324</v>
      </c>
      <c r="AB83" s="5">
        <f t="shared" si="58"/>
        <v>280597</v>
      </c>
      <c r="AC83" s="5">
        <f t="shared" si="59"/>
        <v>287077</v>
      </c>
      <c r="AD83" s="5">
        <f t="shared" si="60"/>
        <v>0</v>
      </c>
      <c r="AE83" s="5">
        <f t="shared" si="61"/>
        <v>0</v>
      </c>
      <c r="AF83" s="5">
        <f t="shared" si="62"/>
        <v>0</v>
      </c>
      <c r="AG83" s="5">
        <f t="shared" si="63"/>
        <v>0</v>
      </c>
      <c r="AH83" s="5">
        <f t="shared" si="64"/>
        <v>197</v>
      </c>
      <c r="AI83" s="5">
        <f t="shared" si="65"/>
        <v>191</v>
      </c>
      <c r="AJ83" s="5">
        <f t="shared" si="66"/>
        <v>197</v>
      </c>
      <c r="AK83" s="5">
        <f t="shared" si="67"/>
        <v>163</v>
      </c>
      <c r="AL83" s="5">
        <f t="shared" si="68"/>
        <v>204</v>
      </c>
      <c r="AM83" s="5">
        <v>12368</v>
      </c>
      <c r="AN83" s="5">
        <v>14784</v>
      </c>
      <c r="AO83" s="5">
        <v>16371</v>
      </c>
      <c r="AP83" s="5">
        <v>13020</v>
      </c>
      <c r="AQ83" s="5">
        <v>13294</v>
      </c>
      <c r="AR83" s="5">
        <v>19508</v>
      </c>
      <c r="AS83" s="5">
        <v>21936</v>
      </c>
      <c r="AT83" s="5">
        <v>21792</v>
      </c>
      <c r="AU83" s="5">
        <v>22237</v>
      </c>
      <c r="AV83" s="5">
        <v>46864</v>
      </c>
      <c r="AW83" s="5">
        <v>41055</v>
      </c>
      <c r="AX83" s="5">
        <v>44906</v>
      </c>
      <c r="AY83" s="5">
        <v>47186</v>
      </c>
      <c r="AZ83" s="5">
        <v>50755</v>
      </c>
      <c r="BA83" s="5">
        <v>51013</v>
      </c>
      <c r="BB83" s="5">
        <v>53415</v>
      </c>
      <c r="BC83" s="5">
        <v>56472</v>
      </c>
      <c r="BD83" s="5">
        <v>57671</v>
      </c>
      <c r="BE83" s="5">
        <v>231449</v>
      </c>
      <c r="BF83" s="5">
        <v>226554</v>
      </c>
      <c r="BG83" s="5">
        <v>217700</v>
      </c>
      <c r="BH83" s="5">
        <v>233886</v>
      </c>
      <c r="BI83" s="5">
        <v>238202</v>
      </c>
      <c r="BJ83" s="5">
        <v>252007</v>
      </c>
      <c r="BK83" s="5">
        <v>265377</v>
      </c>
      <c r="BL83" s="5">
        <v>277557</v>
      </c>
      <c r="BM83" s="5">
        <v>283844</v>
      </c>
      <c r="BN83" s="5"/>
      <c r="BO83" s="5"/>
      <c r="BP83" s="5"/>
      <c r="BQ83" s="5"/>
      <c r="BR83" s="5"/>
      <c r="BS83" s="5"/>
      <c r="BT83" s="5"/>
      <c r="BU83" s="5"/>
      <c r="BV83" s="5"/>
      <c r="BW83" s="5">
        <v>8697</v>
      </c>
      <c r="BX83" s="5">
        <v>9553</v>
      </c>
      <c r="BY83" s="5">
        <v>9693</v>
      </c>
      <c r="BZ83" s="5">
        <v>9505</v>
      </c>
      <c r="CA83" s="5">
        <v>9436</v>
      </c>
      <c r="CB83" s="5">
        <v>9813</v>
      </c>
      <c r="CC83" s="5">
        <v>10275</v>
      </c>
      <c r="CD83" s="5">
        <v>10534</v>
      </c>
      <c r="CE83" s="5">
        <v>10987</v>
      </c>
      <c r="CF83" s="5">
        <v>5167</v>
      </c>
      <c r="CG83" s="5">
        <v>5813</v>
      </c>
      <c r="CH83" s="5">
        <v>5907</v>
      </c>
      <c r="CI83" s="5">
        <v>5625</v>
      </c>
      <c r="CJ83" s="5">
        <v>5524</v>
      </c>
      <c r="CK83" s="5">
        <v>5561</v>
      </c>
      <c r="CL83" s="5">
        <v>5853</v>
      </c>
      <c r="CM83" s="5">
        <v>6165</v>
      </c>
      <c r="CN83" s="5">
        <v>6363</v>
      </c>
      <c r="CO83" s="5">
        <v>2500</v>
      </c>
      <c r="CP83" s="5">
        <v>2636</v>
      </c>
      <c r="CQ83" s="5">
        <v>2801</v>
      </c>
      <c r="CR83" s="5">
        <v>3004</v>
      </c>
      <c r="CS83" s="5">
        <v>2704</v>
      </c>
      <c r="CT83" s="5">
        <v>2811</v>
      </c>
      <c r="CU83" s="5">
        <v>2947</v>
      </c>
      <c r="CV83" s="5">
        <v>3040</v>
      </c>
      <c r="CW83" s="5">
        <v>3233</v>
      </c>
      <c r="CX83" s="5"/>
      <c r="CY83" s="5"/>
      <c r="CZ83" s="5"/>
      <c r="DA83" s="5"/>
      <c r="DB83" s="5">
        <v>197</v>
      </c>
      <c r="DC83" s="5">
        <v>191</v>
      </c>
      <c r="DD83" s="5">
        <v>197</v>
      </c>
      <c r="DE83" s="5">
        <v>163</v>
      </c>
      <c r="DF83" s="5">
        <v>204</v>
      </c>
    </row>
    <row r="84" spans="1:110" x14ac:dyDescent="0.25">
      <c r="A84" s="86" t="s">
        <v>21710</v>
      </c>
      <c r="B84" s="443" t="s">
        <v>22486</v>
      </c>
      <c r="C84" s="5">
        <f t="shared" si="40"/>
        <v>949.06</v>
      </c>
      <c r="D84" s="5">
        <f t="shared" si="41"/>
        <v>441.82</v>
      </c>
      <c r="E84" s="5">
        <f t="shared" si="42"/>
        <v>432.9</v>
      </c>
      <c r="F84" s="5">
        <f t="shared" si="43"/>
        <v>727.45</v>
      </c>
      <c r="G84" s="5">
        <f t="shared" si="44"/>
        <v>709.4</v>
      </c>
      <c r="H84" s="5">
        <f t="shared" si="73"/>
        <v>860.5</v>
      </c>
      <c r="I84" s="5">
        <f t="shared" si="74"/>
        <v>999.94500000000005</v>
      </c>
      <c r="J84" s="5">
        <f t="shared" si="75"/>
        <v>1139.527</v>
      </c>
      <c r="K84" s="5">
        <f t="shared" si="76"/>
        <v>2607.6010000000001</v>
      </c>
      <c r="L84" s="5">
        <f t="shared" si="69"/>
        <v>8397.42</v>
      </c>
      <c r="M84" s="5">
        <f t="shared" si="70"/>
        <v>8481.65</v>
      </c>
      <c r="N84" s="5">
        <f t="shared" si="71"/>
        <v>12621</v>
      </c>
      <c r="O84" s="5">
        <f t="shared" si="72"/>
        <v>19096.78</v>
      </c>
      <c r="P84" s="5">
        <f t="shared" si="46"/>
        <v>23885.88</v>
      </c>
      <c r="Q84" s="5">
        <f t="shared" si="47"/>
        <v>24919.957999999999</v>
      </c>
      <c r="R84" s="5">
        <f t="shared" si="48"/>
        <v>31515.99</v>
      </c>
      <c r="S84" s="5">
        <f t="shared" si="49"/>
        <v>32930.322999999997</v>
      </c>
      <c r="T84" s="5">
        <f t="shared" si="50"/>
        <v>36856.970999999998</v>
      </c>
      <c r="U84" s="5">
        <f t="shared" si="51"/>
        <v>328822.28000000003</v>
      </c>
      <c r="V84" s="5">
        <f t="shared" si="52"/>
        <v>415936.83</v>
      </c>
      <c r="W84" s="5">
        <f t="shared" si="53"/>
        <v>505492.6</v>
      </c>
      <c r="X84" s="5">
        <f t="shared" si="54"/>
        <v>638109.13</v>
      </c>
      <c r="Y84" s="5">
        <f t="shared" si="55"/>
        <v>759628.82</v>
      </c>
      <c r="Z84" s="5">
        <f t="shared" si="56"/>
        <v>881804.07200000004</v>
      </c>
      <c r="AA84" s="5">
        <f t="shared" si="57"/>
        <v>973547.63399999996</v>
      </c>
      <c r="AB84" s="5">
        <f t="shared" si="58"/>
        <v>1054065.1299999999</v>
      </c>
      <c r="AC84" s="5">
        <f t="shared" si="59"/>
        <v>1174931.3640000001</v>
      </c>
      <c r="AD84" s="5">
        <f t="shared" si="60"/>
        <v>0</v>
      </c>
      <c r="AE84" s="5">
        <f t="shared" si="61"/>
        <v>0</v>
      </c>
      <c r="AF84" s="5">
        <f t="shared" si="62"/>
        <v>0</v>
      </c>
      <c r="AG84" s="5">
        <f t="shared" si="63"/>
        <v>0</v>
      </c>
      <c r="AH84" s="5">
        <f t="shared" si="64"/>
        <v>0</v>
      </c>
      <c r="AI84" s="5">
        <f t="shared" si="65"/>
        <v>0</v>
      </c>
      <c r="AJ84" s="5">
        <f t="shared" si="66"/>
        <v>0</v>
      </c>
      <c r="AK84" s="5">
        <f t="shared" si="67"/>
        <v>0</v>
      </c>
      <c r="AL84" s="5">
        <f t="shared" si="68"/>
        <v>0</v>
      </c>
      <c r="AM84" s="5">
        <v>949.06</v>
      </c>
      <c r="AN84" s="5">
        <v>441.82</v>
      </c>
      <c r="AO84" s="5">
        <v>432.9</v>
      </c>
      <c r="AP84" s="5">
        <v>727.45</v>
      </c>
      <c r="AQ84" s="5">
        <v>709.4</v>
      </c>
      <c r="AR84" s="5">
        <v>860.5</v>
      </c>
      <c r="AS84" s="5">
        <v>999.94500000000005</v>
      </c>
      <c r="AT84" s="5">
        <v>1139.527</v>
      </c>
      <c r="AU84" s="5">
        <v>2607.6010000000001</v>
      </c>
      <c r="AV84" s="5">
        <v>8397.42</v>
      </c>
      <c r="AW84" s="5">
        <v>8481.65</v>
      </c>
      <c r="AX84" s="5">
        <v>12621</v>
      </c>
      <c r="AY84" s="5">
        <v>19096.78</v>
      </c>
      <c r="AZ84" s="5">
        <v>23885.88</v>
      </c>
      <c r="BA84" s="5">
        <v>24919.957999999999</v>
      </c>
      <c r="BB84" s="5">
        <v>31515.99</v>
      </c>
      <c r="BC84" s="5">
        <v>32930.322999999997</v>
      </c>
      <c r="BD84" s="5">
        <v>36856.970999999998</v>
      </c>
      <c r="BE84" s="5">
        <v>328822.28000000003</v>
      </c>
      <c r="BF84" s="5">
        <v>415936.83</v>
      </c>
      <c r="BG84" s="5">
        <v>505492.6</v>
      </c>
      <c r="BH84" s="5">
        <v>638109.13</v>
      </c>
      <c r="BI84" s="5">
        <v>759628.82</v>
      </c>
      <c r="BJ84" s="5">
        <v>881804.07200000004</v>
      </c>
      <c r="BK84" s="5">
        <v>973547.63399999996</v>
      </c>
      <c r="BL84" s="5">
        <v>1054065.1299999999</v>
      </c>
      <c r="BM84" s="5">
        <v>1174931.3640000001</v>
      </c>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row>
    <row r="85" spans="1:110" x14ac:dyDescent="0.25">
      <c r="A85" s="86" t="s">
        <v>21712</v>
      </c>
      <c r="B85" s="443" t="s">
        <v>164</v>
      </c>
      <c r="C85" s="5">
        <f t="shared" si="40"/>
        <v>0</v>
      </c>
      <c r="D85" s="5">
        <f t="shared" si="41"/>
        <v>0</v>
      </c>
      <c r="E85" s="5">
        <f t="shared" si="42"/>
        <v>0</v>
      </c>
      <c r="F85" s="5">
        <f t="shared" si="43"/>
        <v>0</v>
      </c>
      <c r="G85" s="5">
        <f t="shared" si="44"/>
        <v>0</v>
      </c>
      <c r="H85" s="5">
        <f t="shared" si="73"/>
        <v>0</v>
      </c>
      <c r="I85" s="5">
        <f t="shared" si="74"/>
        <v>0</v>
      </c>
      <c r="J85" s="5">
        <f t="shared" si="75"/>
        <v>0</v>
      </c>
      <c r="K85" s="5">
        <f t="shared" si="76"/>
        <v>8420.4</v>
      </c>
      <c r="L85" s="5">
        <f t="shared" si="69"/>
        <v>0</v>
      </c>
      <c r="M85" s="5">
        <f t="shared" si="70"/>
        <v>0</v>
      </c>
      <c r="N85" s="5">
        <f t="shared" si="71"/>
        <v>0</v>
      </c>
      <c r="O85" s="5">
        <f t="shared" si="72"/>
        <v>0</v>
      </c>
      <c r="P85" s="5">
        <f t="shared" si="46"/>
        <v>0</v>
      </c>
      <c r="Q85" s="5">
        <f t="shared" si="47"/>
        <v>0</v>
      </c>
      <c r="R85" s="5">
        <f t="shared" si="48"/>
        <v>0</v>
      </c>
      <c r="S85" s="5">
        <f t="shared" si="49"/>
        <v>0</v>
      </c>
      <c r="T85" s="5">
        <f t="shared" si="50"/>
        <v>63796.9</v>
      </c>
      <c r="U85" s="5">
        <f t="shared" si="51"/>
        <v>0</v>
      </c>
      <c r="V85" s="5">
        <f t="shared" si="52"/>
        <v>0</v>
      </c>
      <c r="W85" s="5">
        <f t="shared" si="53"/>
        <v>0</v>
      </c>
      <c r="X85" s="5">
        <f t="shared" si="54"/>
        <v>0</v>
      </c>
      <c r="Y85" s="5">
        <f t="shared" si="55"/>
        <v>0</v>
      </c>
      <c r="Z85" s="5">
        <f t="shared" si="56"/>
        <v>0</v>
      </c>
      <c r="AA85" s="5">
        <f t="shared" si="57"/>
        <v>0</v>
      </c>
      <c r="AB85" s="5">
        <f t="shared" si="58"/>
        <v>0</v>
      </c>
      <c r="AC85" s="5">
        <f t="shared" si="59"/>
        <v>438955.3</v>
      </c>
      <c r="AD85" s="5">
        <f t="shared" si="60"/>
        <v>0</v>
      </c>
      <c r="AE85" s="5">
        <f t="shared" si="61"/>
        <v>0</v>
      </c>
      <c r="AF85" s="5">
        <f t="shared" si="62"/>
        <v>0</v>
      </c>
      <c r="AG85" s="5">
        <f t="shared" si="63"/>
        <v>0</v>
      </c>
      <c r="AH85" s="5">
        <f t="shared" si="64"/>
        <v>0</v>
      </c>
      <c r="AI85" s="5">
        <f t="shared" si="65"/>
        <v>0</v>
      </c>
      <c r="AJ85" s="5">
        <f t="shared" si="66"/>
        <v>0</v>
      </c>
      <c r="AK85" s="5">
        <f t="shared" si="67"/>
        <v>0</v>
      </c>
      <c r="AL85" s="5">
        <f t="shared" si="68"/>
        <v>44934.5</v>
      </c>
      <c r="AM85" s="5"/>
      <c r="AN85" s="5"/>
      <c r="AO85" s="5"/>
      <c r="AP85" s="5"/>
      <c r="AQ85" s="5"/>
      <c r="AR85" s="5"/>
      <c r="AS85" s="5"/>
      <c r="AT85" s="5"/>
      <c r="AU85" s="5">
        <v>8206.1</v>
      </c>
      <c r="AV85" s="5"/>
      <c r="AW85" s="5"/>
      <c r="AX85" s="5"/>
      <c r="AY85" s="5"/>
      <c r="AZ85" s="5"/>
      <c r="BA85" s="5"/>
      <c r="BB85" s="5"/>
      <c r="BC85" s="5"/>
      <c r="BD85" s="5">
        <v>62485.5</v>
      </c>
      <c r="BE85" s="5"/>
      <c r="BF85" s="5"/>
      <c r="BG85" s="5"/>
      <c r="BH85" s="5"/>
      <c r="BI85" s="5"/>
      <c r="BJ85" s="5"/>
      <c r="BK85" s="5"/>
      <c r="BL85" s="5"/>
      <c r="BM85" s="5">
        <v>438477.1</v>
      </c>
      <c r="BN85" s="5"/>
      <c r="BO85" s="5"/>
      <c r="BP85" s="5"/>
      <c r="BQ85" s="5"/>
      <c r="BR85" s="5"/>
      <c r="BS85" s="5"/>
      <c r="BT85" s="5"/>
      <c r="BU85" s="5"/>
      <c r="BV85" s="5">
        <v>44925</v>
      </c>
      <c r="BW85" s="5"/>
      <c r="BX85" s="5"/>
      <c r="BY85" s="5"/>
      <c r="BZ85" s="5"/>
      <c r="CA85" s="5"/>
      <c r="CB85" s="5"/>
      <c r="CC85" s="5"/>
      <c r="CD85" s="5"/>
      <c r="CE85" s="5">
        <v>214.3</v>
      </c>
      <c r="CF85" s="5"/>
      <c r="CG85" s="5"/>
      <c r="CH85" s="5"/>
      <c r="CI85" s="5"/>
      <c r="CJ85" s="5"/>
      <c r="CK85" s="5"/>
      <c r="CL85" s="5"/>
      <c r="CM85" s="5"/>
      <c r="CN85" s="5">
        <v>1311.4</v>
      </c>
      <c r="CO85" s="5"/>
      <c r="CP85" s="5"/>
      <c r="CQ85" s="5"/>
      <c r="CR85" s="5"/>
      <c r="CS85" s="5"/>
      <c r="CT85" s="5"/>
      <c r="CU85" s="5"/>
      <c r="CV85" s="5"/>
      <c r="CW85" s="5">
        <v>478.2</v>
      </c>
      <c r="CX85" s="5"/>
      <c r="CY85" s="5"/>
      <c r="CZ85" s="5"/>
      <c r="DA85" s="5"/>
      <c r="DB85" s="5"/>
      <c r="DC85" s="5"/>
      <c r="DD85" s="5"/>
      <c r="DE85" s="5"/>
      <c r="DF85" s="5">
        <v>9.5</v>
      </c>
    </row>
    <row r="86" spans="1:110" x14ac:dyDescent="0.25">
      <c r="A86" s="86" t="s">
        <v>21713</v>
      </c>
      <c r="B86" s="443" t="s">
        <v>165</v>
      </c>
      <c r="C86" s="5">
        <f t="shared" si="40"/>
        <v>449.02699999999999</v>
      </c>
      <c r="D86" s="5">
        <f t="shared" si="41"/>
        <v>398.274</v>
      </c>
      <c r="E86" s="5">
        <f t="shared" si="42"/>
        <v>397.89699999999999</v>
      </c>
      <c r="F86" s="5">
        <f t="shared" si="43"/>
        <v>478</v>
      </c>
      <c r="G86" s="5">
        <f t="shared" si="44"/>
        <v>429.517</v>
      </c>
      <c r="H86" s="5">
        <f t="shared" si="73"/>
        <v>511.82600000000002</v>
      </c>
      <c r="I86" s="5">
        <f t="shared" si="74"/>
        <v>555.82299999999998</v>
      </c>
      <c r="J86" s="5">
        <f t="shared" si="75"/>
        <v>0</v>
      </c>
      <c r="K86" s="5">
        <f t="shared" si="76"/>
        <v>0</v>
      </c>
      <c r="L86" s="5">
        <f t="shared" si="69"/>
        <v>1090.4659999999999</v>
      </c>
      <c r="M86" s="5">
        <f t="shared" si="70"/>
        <v>1114.1569999999999</v>
      </c>
      <c r="N86" s="5">
        <f t="shared" si="71"/>
        <v>1226.6130000000001</v>
      </c>
      <c r="O86" s="5">
        <f t="shared" si="72"/>
        <v>1369.6</v>
      </c>
      <c r="P86" s="5">
        <f t="shared" si="46"/>
        <v>1374.837</v>
      </c>
      <c r="Q86" s="5">
        <f t="shared" si="47"/>
        <v>1451.643</v>
      </c>
      <c r="R86" s="5">
        <f t="shared" si="48"/>
        <v>1570.499</v>
      </c>
      <c r="S86" s="5">
        <f t="shared" si="49"/>
        <v>0</v>
      </c>
      <c r="T86" s="5">
        <f t="shared" si="50"/>
        <v>0</v>
      </c>
      <c r="U86" s="5">
        <f t="shared" si="51"/>
        <v>3580.527</v>
      </c>
      <c r="V86" s="5">
        <f t="shared" si="52"/>
        <v>2212.06</v>
      </c>
      <c r="W86" s="5">
        <f t="shared" si="53"/>
        <v>2323.1019999999999</v>
      </c>
      <c r="X86" s="5">
        <f t="shared" si="54"/>
        <v>2780.6</v>
      </c>
      <c r="Y86" s="5">
        <f t="shared" si="55"/>
        <v>2610.855</v>
      </c>
      <c r="Z86" s="5">
        <f t="shared" si="56"/>
        <v>2532.6239999999998</v>
      </c>
      <c r="AA86" s="5">
        <f t="shared" si="57"/>
        <v>3089.3420000000001</v>
      </c>
      <c r="AB86" s="5">
        <f t="shared" si="58"/>
        <v>0</v>
      </c>
      <c r="AC86" s="5">
        <f t="shared" si="59"/>
        <v>0</v>
      </c>
      <c r="AD86" s="5">
        <f t="shared" si="60"/>
        <v>0</v>
      </c>
      <c r="AE86" s="5">
        <f t="shared" si="61"/>
        <v>0</v>
      </c>
      <c r="AF86" s="5">
        <f t="shared" si="62"/>
        <v>0</v>
      </c>
      <c r="AG86" s="5">
        <f t="shared" si="63"/>
        <v>0</v>
      </c>
      <c r="AH86" s="5">
        <f t="shared" si="64"/>
        <v>0</v>
      </c>
      <c r="AI86" s="5">
        <f t="shared" si="65"/>
        <v>0</v>
      </c>
      <c r="AJ86" s="5">
        <f t="shared" si="66"/>
        <v>0</v>
      </c>
      <c r="AK86" s="5">
        <f t="shared" si="67"/>
        <v>0</v>
      </c>
      <c r="AL86" s="5">
        <f t="shared" si="68"/>
        <v>0</v>
      </c>
      <c r="AM86" s="5">
        <v>449.02699999999999</v>
      </c>
      <c r="AN86" s="5">
        <v>398.274</v>
      </c>
      <c r="AO86" s="5">
        <v>397.89699999999999</v>
      </c>
      <c r="AP86" s="5">
        <v>478</v>
      </c>
      <c r="AQ86" s="5">
        <v>429.517</v>
      </c>
      <c r="AR86" s="5">
        <v>511.82600000000002</v>
      </c>
      <c r="AS86" s="5">
        <v>555.82299999999998</v>
      </c>
      <c r="AT86" s="5"/>
      <c r="AU86" s="5"/>
      <c r="AV86" s="5">
        <v>1090.4659999999999</v>
      </c>
      <c r="AW86" s="5">
        <v>1114.1569999999999</v>
      </c>
      <c r="AX86" s="5">
        <v>1226.6130000000001</v>
      </c>
      <c r="AY86" s="5">
        <v>1369.6</v>
      </c>
      <c r="AZ86" s="5">
        <v>1374.837</v>
      </c>
      <c r="BA86" s="5">
        <v>1451.643</v>
      </c>
      <c r="BB86" s="5">
        <v>1570.499</v>
      </c>
      <c r="BC86" s="5"/>
      <c r="BD86" s="5"/>
      <c r="BE86" s="5">
        <v>3580.527</v>
      </c>
      <c r="BF86" s="5">
        <v>2212.06</v>
      </c>
      <c r="BG86" s="5">
        <v>2323.1019999999999</v>
      </c>
      <c r="BH86" s="5">
        <v>2780.6</v>
      </c>
      <c r="BI86" s="5">
        <v>2610.855</v>
      </c>
      <c r="BJ86" s="5">
        <v>2532.6239999999998</v>
      </c>
      <c r="BK86" s="5">
        <v>3089.3420000000001</v>
      </c>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row>
    <row r="87" spans="1:110" x14ac:dyDescent="0.25">
      <c r="A87" s="86" t="s">
        <v>21714</v>
      </c>
      <c r="B87" s="443" t="s">
        <v>166</v>
      </c>
      <c r="C87" s="5">
        <f t="shared" si="40"/>
        <v>1143.8419999999999</v>
      </c>
      <c r="D87" s="5">
        <f t="shared" si="41"/>
        <v>1379.136</v>
      </c>
      <c r="E87" s="5">
        <f t="shared" si="42"/>
        <v>1084.6909999999998</v>
      </c>
      <c r="F87" s="5">
        <f t="shared" si="43"/>
        <v>985.02200000000005</v>
      </c>
      <c r="G87" s="5">
        <f t="shared" si="44"/>
        <v>917.50800000000004</v>
      </c>
      <c r="H87" s="5">
        <f t="shared" si="73"/>
        <v>1100.982</v>
      </c>
      <c r="I87" s="5">
        <f t="shared" si="74"/>
        <v>1027.019</v>
      </c>
      <c r="J87" s="5">
        <f t="shared" si="75"/>
        <v>1106.77</v>
      </c>
      <c r="K87" s="5">
        <f t="shared" si="76"/>
        <v>0</v>
      </c>
      <c r="L87" s="5">
        <f t="shared" si="69"/>
        <v>3557.91</v>
      </c>
      <c r="M87" s="5">
        <f t="shared" si="70"/>
        <v>3355.3030000000003</v>
      </c>
      <c r="N87" s="5">
        <f t="shared" si="71"/>
        <v>4036.8449999999998</v>
      </c>
      <c r="O87" s="5">
        <f t="shared" si="72"/>
        <v>4540.875</v>
      </c>
      <c r="P87" s="5">
        <f t="shared" si="46"/>
        <v>5915.2030000000004</v>
      </c>
      <c r="Q87" s="5">
        <f t="shared" si="47"/>
        <v>6410.0860000000002</v>
      </c>
      <c r="R87" s="5">
        <f t="shared" si="48"/>
        <v>7967.7279999999992</v>
      </c>
      <c r="S87" s="5">
        <f t="shared" si="49"/>
        <v>8000.9670000000006</v>
      </c>
      <c r="T87" s="5">
        <f t="shared" si="50"/>
        <v>0</v>
      </c>
      <c r="U87" s="5">
        <f t="shared" si="51"/>
        <v>7870.9089999999997</v>
      </c>
      <c r="V87" s="5">
        <f t="shared" si="52"/>
        <v>6593.6379999999999</v>
      </c>
      <c r="W87" s="5">
        <f t="shared" si="53"/>
        <v>5100.3019999999997</v>
      </c>
      <c r="X87" s="5">
        <f t="shared" si="54"/>
        <v>5108.7299999999996</v>
      </c>
      <c r="Y87" s="5">
        <f t="shared" si="55"/>
        <v>4241.8469999999998</v>
      </c>
      <c r="Z87" s="5">
        <f t="shared" si="56"/>
        <v>4854.9439999999995</v>
      </c>
      <c r="AA87" s="5">
        <f t="shared" si="57"/>
        <v>5074.9760000000006</v>
      </c>
      <c r="AB87" s="5">
        <f t="shared" si="58"/>
        <v>5598.402</v>
      </c>
      <c r="AC87" s="5">
        <f t="shared" si="59"/>
        <v>0</v>
      </c>
      <c r="AD87" s="5">
        <f t="shared" si="60"/>
        <v>0</v>
      </c>
      <c r="AE87" s="5">
        <f t="shared" si="61"/>
        <v>0</v>
      </c>
      <c r="AF87" s="5">
        <f t="shared" si="62"/>
        <v>0</v>
      </c>
      <c r="AG87" s="5">
        <f t="shared" si="63"/>
        <v>0</v>
      </c>
      <c r="AH87" s="5">
        <f t="shared" si="64"/>
        <v>0</v>
      </c>
      <c r="AI87" s="5">
        <f t="shared" si="65"/>
        <v>0</v>
      </c>
      <c r="AJ87" s="5">
        <f t="shared" si="66"/>
        <v>0</v>
      </c>
      <c r="AK87" s="5">
        <f t="shared" si="67"/>
        <v>0</v>
      </c>
      <c r="AL87" s="5">
        <f t="shared" si="68"/>
        <v>0</v>
      </c>
      <c r="AM87" s="5">
        <v>1073.117</v>
      </c>
      <c r="AN87" s="5">
        <v>1267.759</v>
      </c>
      <c r="AO87" s="5">
        <v>1025.3889999999999</v>
      </c>
      <c r="AP87" s="5">
        <v>922.88800000000003</v>
      </c>
      <c r="AQ87" s="5">
        <v>802.75300000000004</v>
      </c>
      <c r="AR87" s="5">
        <v>968.50400000000002</v>
      </c>
      <c r="AS87" s="5">
        <v>845.52700000000004</v>
      </c>
      <c r="AT87" s="5">
        <v>906.73</v>
      </c>
      <c r="AU87" s="5"/>
      <c r="AV87" s="5">
        <v>3426.6509999999998</v>
      </c>
      <c r="AW87" s="5">
        <v>3301.7730000000001</v>
      </c>
      <c r="AX87" s="5">
        <v>3949.41</v>
      </c>
      <c r="AY87" s="5">
        <v>4461.7700000000004</v>
      </c>
      <c r="AZ87" s="5">
        <v>5569.0240000000003</v>
      </c>
      <c r="BA87" s="5">
        <v>6087.7910000000002</v>
      </c>
      <c r="BB87" s="5">
        <v>7541.5959999999995</v>
      </c>
      <c r="BC87" s="5">
        <v>7492.2290000000003</v>
      </c>
      <c r="BD87" s="5"/>
      <c r="BE87" s="5">
        <v>7832.2439999999997</v>
      </c>
      <c r="BF87" s="5">
        <v>6569.7049999999999</v>
      </c>
      <c r="BG87" s="5">
        <v>5084.21</v>
      </c>
      <c r="BH87" s="5">
        <v>5079.3639999999996</v>
      </c>
      <c r="BI87" s="5">
        <v>4198.9489999999996</v>
      </c>
      <c r="BJ87" s="5">
        <v>4726.5529999999999</v>
      </c>
      <c r="BK87" s="5">
        <v>4903.8270000000002</v>
      </c>
      <c r="BL87" s="5">
        <v>5416.0370000000003</v>
      </c>
      <c r="BM87" s="5"/>
      <c r="BN87" s="5"/>
      <c r="BO87" s="5"/>
      <c r="BP87" s="5"/>
      <c r="BQ87" s="5"/>
      <c r="BR87" s="5"/>
      <c r="BS87" s="5"/>
      <c r="BT87" s="5"/>
      <c r="BU87" s="5"/>
      <c r="BV87" s="5"/>
      <c r="BW87" s="5">
        <v>70.724999999999994</v>
      </c>
      <c r="BX87" s="5">
        <v>111.377</v>
      </c>
      <c r="BY87" s="5">
        <v>59.302</v>
      </c>
      <c r="BZ87" s="5">
        <v>62.134</v>
      </c>
      <c r="CA87" s="5">
        <v>114.755</v>
      </c>
      <c r="CB87" s="5">
        <v>132.47800000000001</v>
      </c>
      <c r="CC87" s="5">
        <v>181.49199999999999</v>
      </c>
      <c r="CD87" s="5">
        <v>200.04</v>
      </c>
      <c r="CE87" s="5"/>
      <c r="CF87" s="5">
        <v>131.25899999999999</v>
      </c>
      <c r="CG87" s="5">
        <v>53.53</v>
      </c>
      <c r="CH87" s="5">
        <v>87.435000000000002</v>
      </c>
      <c r="CI87" s="5">
        <v>79.105000000000004</v>
      </c>
      <c r="CJ87" s="5">
        <v>346.17899999999997</v>
      </c>
      <c r="CK87" s="5">
        <v>322.29500000000002</v>
      </c>
      <c r="CL87" s="5">
        <v>426.13200000000001</v>
      </c>
      <c r="CM87" s="5">
        <v>508.738</v>
      </c>
      <c r="CN87" s="5"/>
      <c r="CO87" s="5">
        <v>38.664999999999999</v>
      </c>
      <c r="CP87" s="5">
        <v>23.933</v>
      </c>
      <c r="CQ87" s="5">
        <v>16.091999999999999</v>
      </c>
      <c r="CR87" s="5">
        <v>29.366</v>
      </c>
      <c r="CS87" s="5">
        <v>42.898000000000003</v>
      </c>
      <c r="CT87" s="5">
        <v>128.39099999999999</v>
      </c>
      <c r="CU87" s="5">
        <v>171.149</v>
      </c>
      <c r="CV87" s="5">
        <v>182.36500000000001</v>
      </c>
      <c r="CW87" s="5"/>
      <c r="CX87" s="5"/>
      <c r="CY87" s="5"/>
      <c r="CZ87" s="5"/>
      <c r="DA87" s="5"/>
      <c r="DB87" s="5"/>
      <c r="DC87" s="5"/>
      <c r="DD87" s="5"/>
      <c r="DE87" s="5"/>
      <c r="DF87" s="5"/>
    </row>
    <row r="88" spans="1:110" x14ac:dyDescent="0.25">
      <c r="A88" s="86" t="s">
        <v>21715</v>
      </c>
      <c r="B88" s="443" t="s">
        <v>22487</v>
      </c>
      <c r="C88" s="5">
        <f t="shared" si="40"/>
        <v>1187.3679999999999</v>
      </c>
      <c r="D88" s="5">
        <f t="shared" si="41"/>
        <v>1247.837</v>
      </c>
      <c r="E88" s="5">
        <f t="shared" si="42"/>
        <v>1459.4960000000001</v>
      </c>
      <c r="F88" s="5">
        <f t="shared" si="43"/>
        <v>1589.7270000000001</v>
      </c>
      <c r="G88" s="5">
        <f t="shared" si="44"/>
        <v>1641.1030000000001</v>
      </c>
      <c r="H88" s="5">
        <f t="shared" si="73"/>
        <v>1886.433</v>
      </c>
      <c r="I88" s="5">
        <f t="shared" si="74"/>
        <v>2271.415</v>
      </c>
      <c r="J88" s="5">
        <f t="shared" si="75"/>
        <v>2387.4570000000003</v>
      </c>
      <c r="K88" s="5">
        <f t="shared" si="76"/>
        <v>2732.395</v>
      </c>
      <c r="L88" s="5">
        <f t="shared" si="69"/>
        <v>49949.107000000004</v>
      </c>
      <c r="M88" s="5">
        <f t="shared" si="70"/>
        <v>52337.89</v>
      </c>
      <c r="N88" s="5">
        <f t="shared" si="71"/>
        <v>57221.490000000005</v>
      </c>
      <c r="O88" s="5">
        <f t="shared" si="72"/>
        <v>60799.561000000002</v>
      </c>
      <c r="P88" s="5">
        <f t="shared" si="46"/>
        <v>65066.493000000002</v>
      </c>
      <c r="Q88" s="5">
        <f t="shared" si="47"/>
        <v>69389.077999999994</v>
      </c>
      <c r="R88" s="5">
        <f t="shared" si="48"/>
        <v>74448.027000000002</v>
      </c>
      <c r="S88" s="5">
        <f t="shared" si="49"/>
        <v>79370.625999999989</v>
      </c>
      <c r="T88" s="5">
        <f t="shared" si="50"/>
        <v>83860.906999999992</v>
      </c>
      <c r="U88" s="5">
        <f t="shared" si="51"/>
        <v>198941.337</v>
      </c>
      <c r="V88" s="5">
        <f t="shared" si="52"/>
        <v>205811.872</v>
      </c>
      <c r="W88" s="5">
        <f t="shared" si="53"/>
        <v>226163.45499999999</v>
      </c>
      <c r="X88" s="5">
        <f t="shared" si="54"/>
        <v>240497.845</v>
      </c>
      <c r="Y88" s="5">
        <f t="shared" si="55"/>
        <v>256724.30499999999</v>
      </c>
      <c r="Z88" s="5">
        <f t="shared" si="56"/>
        <v>276385.50999999995</v>
      </c>
      <c r="AA88" s="5">
        <f t="shared" si="57"/>
        <v>297907.52999999997</v>
      </c>
      <c r="AB88" s="5">
        <f t="shared" si="58"/>
        <v>316974.45799999998</v>
      </c>
      <c r="AC88" s="5">
        <f t="shared" si="59"/>
        <v>335008.30800000002</v>
      </c>
      <c r="AD88" s="5">
        <f t="shared" si="60"/>
        <v>0</v>
      </c>
      <c r="AE88" s="5">
        <f t="shared" si="61"/>
        <v>0</v>
      </c>
      <c r="AF88" s="5">
        <f t="shared" si="62"/>
        <v>0</v>
      </c>
      <c r="AG88" s="5">
        <f t="shared" si="63"/>
        <v>0</v>
      </c>
      <c r="AH88" s="5">
        <f t="shared" si="64"/>
        <v>0</v>
      </c>
      <c r="AI88" s="5">
        <f t="shared" si="65"/>
        <v>0</v>
      </c>
      <c r="AJ88" s="5">
        <f t="shared" si="66"/>
        <v>0</v>
      </c>
      <c r="AK88" s="5">
        <f t="shared" si="67"/>
        <v>0</v>
      </c>
      <c r="AL88" s="5">
        <f t="shared" si="68"/>
        <v>0</v>
      </c>
      <c r="AM88" s="5">
        <v>1046.732</v>
      </c>
      <c r="AN88" s="5">
        <v>1065.6849999999999</v>
      </c>
      <c r="AO88" s="5">
        <v>1185.489</v>
      </c>
      <c r="AP88" s="5">
        <v>1300.9770000000001</v>
      </c>
      <c r="AQ88" s="5">
        <v>1415.1659999999999</v>
      </c>
      <c r="AR88" s="5">
        <v>1615.886</v>
      </c>
      <c r="AS88" s="5">
        <v>1876.547</v>
      </c>
      <c r="AT88" s="5">
        <v>2158.9560000000001</v>
      </c>
      <c r="AU88" s="5">
        <v>2479.9760000000001</v>
      </c>
      <c r="AV88" s="5">
        <v>48961.718000000001</v>
      </c>
      <c r="AW88" s="5">
        <v>51301.845999999998</v>
      </c>
      <c r="AX88" s="5">
        <v>56392.599000000002</v>
      </c>
      <c r="AY88" s="5">
        <v>59861.425000000003</v>
      </c>
      <c r="AZ88" s="5">
        <v>64160.633000000002</v>
      </c>
      <c r="BA88" s="5">
        <v>68381.303</v>
      </c>
      <c r="BB88" s="5">
        <v>73391.476999999999</v>
      </c>
      <c r="BC88" s="5">
        <v>78276.706999999995</v>
      </c>
      <c r="BD88" s="5">
        <v>82774.328999999998</v>
      </c>
      <c r="BE88" s="5">
        <v>198859.88399999999</v>
      </c>
      <c r="BF88" s="5">
        <v>205671.098</v>
      </c>
      <c r="BG88" s="5">
        <v>225842.46</v>
      </c>
      <c r="BH88" s="5">
        <v>240314.25700000001</v>
      </c>
      <c r="BI88" s="5">
        <v>256535.6</v>
      </c>
      <c r="BJ88" s="5">
        <v>276208.63299999997</v>
      </c>
      <c r="BK88" s="5">
        <v>297751.3</v>
      </c>
      <c r="BL88" s="5">
        <v>316727.68599999999</v>
      </c>
      <c r="BM88" s="5">
        <v>334734.91200000001</v>
      </c>
      <c r="BN88" s="5"/>
      <c r="BO88" s="5"/>
      <c r="BP88" s="5"/>
      <c r="BQ88" s="5"/>
      <c r="BR88" s="5"/>
      <c r="BS88" s="5"/>
      <c r="BT88" s="5"/>
      <c r="BU88" s="5"/>
      <c r="BV88" s="5"/>
      <c r="BW88" s="5">
        <v>140.636</v>
      </c>
      <c r="BX88" s="5">
        <v>182.15199999999999</v>
      </c>
      <c r="BY88" s="5">
        <v>274.00700000000001</v>
      </c>
      <c r="BZ88" s="5">
        <v>288.75</v>
      </c>
      <c r="CA88" s="5">
        <v>225.93700000000001</v>
      </c>
      <c r="CB88" s="5">
        <v>270.54700000000003</v>
      </c>
      <c r="CC88" s="5">
        <v>394.86799999999999</v>
      </c>
      <c r="CD88" s="5">
        <v>228.501</v>
      </c>
      <c r="CE88" s="5">
        <v>252.41900000000001</v>
      </c>
      <c r="CF88" s="5">
        <v>987.38900000000001</v>
      </c>
      <c r="CG88" s="5">
        <v>1036.0440000000001</v>
      </c>
      <c r="CH88" s="5">
        <v>828.89099999999996</v>
      </c>
      <c r="CI88" s="5">
        <v>938.13599999999997</v>
      </c>
      <c r="CJ88" s="5">
        <v>905.86</v>
      </c>
      <c r="CK88" s="5">
        <v>1007.775</v>
      </c>
      <c r="CL88" s="5">
        <v>1056.55</v>
      </c>
      <c r="CM88" s="5">
        <v>1093.9190000000001</v>
      </c>
      <c r="CN88" s="5">
        <v>1086.578</v>
      </c>
      <c r="CO88" s="5">
        <v>81.453000000000003</v>
      </c>
      <c r="CP88" s="5">
        <v>140.774</v>
      </c>
      <c r="CQ88" s="5">
        <v>320.995</v>
      </c>
      <c r="CR88" s="5">
        <v>183.58799999999999</v>
      </c>
      <c r="CS88" s="5">
        <v>188.70500000000001</v>
      </c>
      <c r="CT88" s="5">
        <v>176.87700000000001</v>
      </c>
      <c r="CU88" s="5">
        <v>156.22999999999999</v>
      </c>
      <c r="CV88" s="5">
        <v>246.77199999999999</v>
      </c>
      <c r="CW88" s="5">
        <v>273.39600000000002</v>
      </c>
      <c r="CX88" s="5"/>
      <c r="CY88" s="5"/>
      <c r="CZ88" s="5"/>
      <c r="DA88" s="5"/>
      <c r="DB88" s="5"/>
      <c r="DC88" s="5"/>
      <c r="DD88" s="5"/>
      <c r="DE88" s="5"/>
      <c r="DF88" s="5"/>
    </row>
    <row r="89" spans="1:110" x14ac:dyDescent="0.25">
      <c r="D89" s="84"/>
      <c r="E89" s="84"/>
      <c r="F89" s="84"/>
      <c r="G89" s="84"/>
      <c r="H89" s="84"/>
      <c r="I89" s="84"/>
      <c r="J89" s="84"/>
      <c r="K89" s="84"/>
      <c r="L89" s="84"/>
      <c r="M89" s="84"/>
      <c r="N89" s="84"/>
      <c r="O89" s="84"/>
      <c r="P89" s="84"/>
      <c r="Q89" s="84"/>
      <c r="R89" s="84"/>
      <c r="S89" s="84"/>
      <c r="T89" s="84"/>
      <c r="U89" s="84"/>
      <c r="V89" s="84"/>
      <c r="W89" s="84"/>
      <c r="X89" s="84"/>
      <c r="Y89" s="84"/>
      <c r="Z89" s="84"/>
      <c r="AA89" s="84"/>
      <c r="AB89" s="84"/>
      <c r="AC89" s="84"/>
      <c r="AD89" s="84"/>
      <c r="AE89" s="84"/>
      <c r="AF89" s="84"/>
      <c r="AG89" s="84"/>
      <c r="AH89" s="84"/>
      <c r="AI89" s="84"/>
      <c r="AJ89" s="84"/>
      <c r="AK89" s="84"/>
      <c r="AL89" s="84"/>
    </row>
  </sheetData>
  <mergeCells count="5">
    <mergeCell ref="A1:N1"/>
    <mergeCell ref="B6:J6"/>
    <mergeCell ref="K6:S6"/>
    <mergeCell ref="T6:AB6"/>
    <mergeCell ref="AC6:AK6"/>
  </mergeCells>
  <conditionalFormatting sqref="B8:AK44">
    <cfRule type="colorScale" priority="65">
      <colorScale>
        <cfvo type="min"/>
        <cfvo type="max"/>
        <color theme="1" tint="0.749992370372631"/>
        <color theme="8" tint="-0.249977111117893"/>
      </colorScale>
    </cfRule>
  </conditionalFormatting>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1"/>
  <sheetViews>
    <sheetView zoomScale="110" zoomScaleNormal="110" workbookViewId="0">
      <selection activeCell="U23" sqref="U23"/>
    </sheetView>
  </sheetViews>
  <sheetFormatPr defaultRowHeight="15" x14ac:dyDescent="0.25"/>
  <cols>
    <col min="1" max="1" width="13" customWidth="1"/>
    <col min="2" max="2" width="18.7109375" customWidth="1"/>
    <col min="16" max="16" width="10" customWidth="1"/>
    <col min="20" max="20" width="15.28515625" customWidth="1"/>
  </cols>
  <sheetData>
    <row r="1" spans="1:19" s="842" customFormat="1" x14ac:dyDescent="0.25">
      <c r="A1" s="842" t="s">
        <v>22381</v>
      </c>
    </row>
    <row r="2" spans="1:19" x14ac:dyDescent="0.25">
      <c r="A2" s="961" t="s">
        <v>22492</v>
      </c>
    </row>
    <row r="4" spans="1:19" ht="45" customHeight="1" x14ac:dyDescent="0.25">
      <c r="A4" s="86" t="s">
        <v>156</v>
      </c>
      <c r="B4" s="89" t="s">
        <v>77</v>
      </c>
      <c r="C4" s="89" t="s">
        <v>78</v>
      </c>
      <c r="D4" s="89" t="s">
        <v>79</v>
      </c>
      <c r="E4" s="89" t="s">
        <v>80</v>
      </c>
      <c r="F4" s="89" t="s">
        <v>81</v>
      </c>
      <c r="G4" s="89" t="s">
        <v>82</v>
      </c>
      <c r="H4" s="89" t="s">
        <v>83</v>
      </c>
      <c r="I4" s="89" t="s">
        <v>48</v>
      </c>
      <c r="J4" s="89" t="s">
        <v>49</v>
      </c>
      <c r="K4" s="89" t="s">
        <v>50</v>
      </c>
      <c r="L4" s="89" t="s">
        <v>51</v>
      </c>
      <c r="M4" s="89" t="s">
        <v>52</v>
      </c>
      <c r="N4" s="89" t="s">
        <v>53</v>
      </c>
      <c r="O4" s="89" t="s">
        <v>54</v>
      </c>
      <c r="P4" s="89" t="s">
        <v>55</v>
      </c>
      <c r="Q4" s="89" t="s">
        <v>195</v>
      </c>
      <c r="R4" s="89" t="s">
        <v>313</v>
      </c>
      <c r="S4" s="89" t="s">
        <v>22376</v>
      </c>
    </row>
    <row r="5" spans="1:19" x14ac:dyDescent="0.25">
      <c r="A5" s="86" t="s">
        <v>162</v>
      </c>
      <c r="B5" s="14">
        <v>32.357693911593003</v>
      </c>
      <c r="C5" s="14" t="s">
        <v>63</v>
      </c>
      <c r="D5" s="14" t="s">
        <v>63</v>
      </c>
      <c r="E5" s="14">
        <v>35.894276384695999</v>
      </c>
      <c r="F5" s="14">
        <v>37.1006270528516</v>
      </c>
      <c r="G5" s="14">
        <v>36.6999155193825</v>
      </c>
      <c r="H5" s="14">
        <v>36.566028915727102</v>
      </c>
      <c r="I5" s="14">
        <v>35.050272015456599</v>
      </c>
      <c r="J5" s="14">
        <v>34.5739198989966</v>
      </c>
      <c r="K5" s="14">
        <v>36.6679845502183</v>
      </c>
      <c r="L5" s="14">
        <v>33.233829679657397</v>
      </c>
      <c r="M5" s="14">
        <v>35.262744009554503</v>
      </c>
      <c r="N5" s="14">
        <v>33.371361791174998</v>
      </c>
      <c r="O5" s="14">
        <v>33.766046020774603</v>
      </c>
      <c r="P5" s="14">
        <v>33.702486017069802</v>
      </c>
      <c r="Q5" s="14">
        <v>30.192200101975999</v>
      </c>
      <c r="R5" s="14">
        <v>28.956945370724299</v>
      </c>
      <c r="S5" s="90">
        <f>R5</f>
        <v>28.956945370724299</v>
      </c>
    </row>
    <row r="6" spans="1:19" x14ac:dyDescent="0.25">
      <c r="A6" s="86" t="s">
        <v>164</v>
      </c>
      <c r="B6" s="14">
        <v>27.280543375462099</v>
      </c>
      <c r="C6" s="14">
        <v>26.4956174718006</v>
      </c>
      <c r="D6" s="14">
        <v>27.164101653716401</v>
      </c>
      <c r="E6" s="14">
        <v>27.871272225836801</v>
      </c>
      <c r="F6" s="14">
        <v>32.612821495685402</v>
      </c>
      <c r="G6" s="14">
        <v>29.323736692157699</v>
      </c>
      <c r="H6" s="14">
        <v>29.307451585105898</v>
      </c>
      <c r="I6" s="14">
        <v>30.964259391016501</v>
      </c>
      <c r="J6" s="14">
        <v>28.5587108484651</v>
      </c>
      <c r="K6" s="14">
        <v>22.429002776959901</v>
      </c>
      <c r="L6" s="14">
        <v>24.532186484878999</v>
      </c>
      <c r="M6" s="14">
        <v>23.985896410440599</v>
      </c>
      <c r="N6" s="14">
        <v>27.224581970905099</v>
      </c>
      <c r="O6" s="14">
        <v>27.630088278023202</v>
      </c>
      <c r="P6" s="14">
        <v>27.258546495565898</v>
      </c>
      <c r="Q6" s="14">
        <v>27.3887847825393</v>
      </c>
      <c r="R6" s="14">
        <v>27.733932249543301</v>
      </c>
      <c r="S6" s="90">
        <f>R6</f>
        <v>27.733932249543301</v>
      </c>
    </row>
    <row r="7" spans="1:19" x14ac:dyDescent="0.25">
      <c r="A7" s="86" t="s">
        <v>132</v>
      </c>
      <c r="B7" s="14">
        <v>19.3531720512566</v>
      </c>
      <c r="C7" s="14">
        <v>21.117858094239399</v>
      </c>
      <c r="D7" s="14">
        <v>21.958235922800402</v>
      </c>
      <c r="E7" s="14">
        <v>20.753415296645599</v>
      </c>
      <c r="F7" s="14">
        <v>21.5576542611444</v>
      </c>
      <c r="G7" s="14">
        <v>22.7254668565554</v>
      </c>
      <c r="H7" s="14">
        <v>23.836008240481998</v>
      </c>
      <c r="I7" s="14">
        <v>23.319675393246701</v>
      </c>
      <c r="J7" s="14">
        <v>17.4442673446115</v>
      </c>
      <c r="K7" s="14">
        <v>15.9899192261124</v>
      </c>
      <c r="L7" s="14">
        <v>16.223550850081299</v>
      </c>
      <c r="M7" s="14">
        <v>14.5705230708607</v>
      </c>
      <c r="N7" s="14">
        <v>13.928672056967001</v>
      </c>
      <c r="O7" s="14">
        <v>13.8599091483102</v>
      </c>
      <c r="P7" s="14">
        <v>14.8773186117332</v>
      </c>
      <c r="Q7" s="14">
        <v>15.1097617638546</v>
      </c>
      <c r="R7" s="14" t="s">
        <v>63</v>
      </c>
      <c r="S7" s="819">
        <f>Q7</f>
        <v>15.1097617638546</v>
      </c>
    </row>
    <row r="8" spans="1:19" x14ac:dyDescent="0.25">
      <c r="A8" s="86" t="s">
        <v>113</v>
      </c>
      <c r="B8" s="14">
        <v>11.6301052037171</v>
      </c>
      <c r="C8" s="14">
        <v>12.1888271040098</v>
      </c>
      <c r="D8" s="14">
        <v>11.8277222868428</v>
      </c>
      <c r="E8" s="14">
        <v>12.5949511524543</v>
      </c>
      <c r="F8" s="14">
        <v>13.177903456949799</v>
      </c>
      <c r="G8" s="14">
        <v>14.144733274771999</v>
      </c>
      <c r="H8" s="14">
        <v>15.071163755582001</v>
      </c>
      <c r="I8" s="14">
        <v>15.4585577373548</v>
      </c>
      <c r="J8" s="14">
        <v>15.1374710227355</v>
      </c>
      <c r="K8" s="14">
        <v>14.233063318793</v>
      </c>
      <c r="L8" s="14">
        <v>13.8468976781043</v>
      </c>
      <c r="M8" s="14">
        <v>13.940210600415501</v>
      </c>
      <c r="N8" s="14">
        <v>14.026234079869401</v>
      </c>
      <c r="O8" s="14">
        <v>13.9588266514577</v>
      </c>
      <c r="P8" s="14">
        <v>14.140925270336201</v>
      </c>
      <c r="Q8" s="14">
        <v>13.8728010275145</v>
      </c>
      <c r="R8" s="14">
        <v>13.8283800342882</v>
      </c>
      <c r="S8" s="90">
        <f>R8</f>
        <v>13.8283800342882</v>
      </c>
    </row>
    <row r="9" spans="1:19" x14ac:dyDescent="0.25">
      <c r="A9" s="86" t="s">
        <v>105</v>
      </c>
      <c r="B9" s="14">
        <v>11.8279377018582</v>
      </c>
      <c r="C9" s="14">
        <v>12.6731876088769</v>
      </c>
      <c r="D9" s="14">
        <v>11.367999706330201</v>
      </c>
      <c r="E9" s="14">
        <v>11.559582668480999</v>
      </c>
      <c r="F9" s="14">
        <v>9.9949528502032603</v>
      </c>
      <c r="G9" s="14">
        <v>10.8633580150354</v>
      </c>
      <c r="H9" s="14">
        <v>11.297506515349999</v>
      </c>
      <c r="I9" s="14">
        <v>11.1433376018588</v>
      </c>
      <c r="J9" s="14">
        <v>10.604081548124499</v>
      </c>
      <c r="K9" s="14">
        <v>10.987338690041399</v>
      </c>
      <c r="L9" s="14">
        <v>10.139165009940401</v>
      </c>
      <c r="M9" s="14">
        <v>10.7148726376335</v>
      </c>
      <c r="N9" s="14">
        <v>11.334227930604801</v>
      </c>
      <c r="O9" s="14">
        <v>12.1373746709799</v>
      </c>
      <c r="P9" s="14">
        <v>11.667811683225001</v>
      </c>
      <c r="Q9" s="14">
        <v>12.889526539534099</v>
      </c>
      <c r="R9" s="14" t="s">
        <v>63</v>
      </c>
      <c r="S9" s="819">
        <f>Q9</f>
        <v>12.889526539534099</v>
      </c>
    </row>
    <row r="10" spans="1:19" x14ac:dyDescent="0.25">
      <c r="A10" s="86" t="s">
        <v>796</v>
      </c>
      <c r="B10" s="14">
        <v>15.8937653982677</v>
      </c>
      <c r="C10" s="14">
        <v>14.2556225425325</v>
      </c>
      <c r="D10" s="14">
        <v>13.8643122014628</v>
      </c>
      <c r="E10" s="14">
        <v>13.5721540692816</v>
      </c>
      <c r="F10" s="14">
        <v>16.1309986734631</v>
      </c>
      <c r="G10" s="14">
        <v>15.1944498974183</v>
      </c>
      <c r="H10" s="14">
        <v>13.7213422377377</v>
      </c>
      <c r="I10" s="14">
        <v>14.151811390738899</v>
      </c>
      <c r="J10" s="14">
        <v>12.022772611915901</v>
      </c>
      <c r="K10" s="14">
        <v>11.2810764980391</v>
      </c>
      <c r="L10" s="14">
        <v>11.281500511840999</v>
      </c>
      <c r="M10" s="14">
        <v>11.000408662492999</v>
      </c>
      <c r="N10" s="14">
        <v>10.9597752287821</v>
      </c>
      <c r="O10" s="14">
        <v>12.311314849018601</v>
      </c>
      <c r="P10" s="14">
        <v>11.215765999293099</v>
      </c>
      <c r="Q10" s="14">
        <v>12.3466236630765</v>
      </c>
      <c r="R10" s="14">
        <v>12.5893806278279</v>
      </c>
      <c r="S10" s="90">
        <f>R10</f>
        <v>12.5893806278279</v>
      </c>
    </row>
    <row r="11" spans="1:19" x14ac:dyDescent="0.25">
      <c r="A11" s="86" t="s">
        <v>128</v>
      </c>
      <c r="B11" s="14">
        <v>7.6048608389532699</v>
      </c>
      <c r="C11" s="14">
        <v>6.7150470010471297</v>
      </c>
      <c r="D11" s="14">
        <v>8.97824747655058</v>
      </c>
      <c r="E11" s="14">
        <v>10.0853626003739</v>
      </c>
      <c r="F11" s="14">
        <v>9.5778638854648204</v>
      </c>
      <c r="G11" s="14">
        <v>9.0184715682279908</v>
      </c>
      <c r="H11" s="14">
        <v>9.4706112820456596</v>
      </c>
      <c r="I11" s="14">
        <v>10.5635032746886</v>
      </c>
      <c r="J11" s="14">
        <v>10.082502752506199</v>
      </c>
      <c r="K11" s="14">
        <v>9.17906360276287</v>
      </c>
      <c r="L11" s="14">
        <v>12.025517726532501</v>
      </c>
      <c r="M11" s="14">
        <v>12.531727453115501</v>
      </c>
      <c r="N11" s="14">
        <v>11.1877075607796</v>
      </c>
      <c r="O11" s="14">
        <v>11.3647583594285</v>
      </c>
      <c r="P11" s="14">
        <v>12.6405804389828</v>
      </c>
      <c r="Q11" s="14">
        <v>11.3821979892792</v>
      </c>
      <c r="R11" s="14" t="s">
        <v>63</v>
      </c>
      <c r="S11" s="819">
        <f>Q11</f>
        <v>11.3821979892792</v>
      </c>
    </row>
    <row r="12" spans="1:19" x14ac:dyDescent="0.25">
      <c r="A12" s="86" t="s">
        <v>217</v>
      </c>
      <c r="B12" s="14">
        <v>4.12594064689356</v>
      </c>
      <c r="C12" s="14">
        <v>3.2326109997805199</v>
      </c>
      <c r="D12" s="14">
        <v>3.25379980049988</v>
      </c>
      <c r="E12" s="14">
        <v>4.2118911476379903</v>
      </c>
      <c r="F12" s="14">
        <v>5.1574240343014104</v>
      </c>
      <c r="G12" s="14">
        <v>5.7776150361415501</v>
      </c>
      <c r="H12" s="14">
        <v>5.5581141227954403</v>
      </c>
      <c r="I12" s="14">
        <v>5.3126927663713799</v>
      </c>
      <c r="J12" s="14">
        <v>6.0019155819659797</v>
      </c>
      <c r="K12" s="14">
        <v>6.2577899242363104</v>
      </c>
      <c r="L12" s="14">
        <v>6.6660748306564397</v>
      </c>
      <c r="M12" s="14">
        <v>7.45276997295979</v>
      </c>
      <c r="N12" s="14">
        <v>7.9868171225801996</v>
      </c>
      <c r="O12" s="14">
        <v>7.8225116700189501</v>
      </c>
      <c r="P12" s="14">
        <v>8.6576753960071002</v>
      </c>
      <c r="Q12" s="14">
        <v>9.8436300800714793</v>
      </c>
      <c r="R12" s="14">
        <v>10.1847503713627</v>
      </c>
      <c r="S12" s="90">
        <f>R12</f>
        <v>10.1847503713627</v>
      </c>
    </row>
    <row r="13" spans="1:19" x14ac:dyDescent="0.25">
      <c r="A13" s="86" t="s">
        <v>131</v>
      </c>
      <c r="B13" s="14">
        <v>5.1229508196721296</v>
      </c>
      <c r="C13" s="14" t="s">
        <v>63</v>
      </c>
      <c r="D13" s="14">
        <v>5.9782608695652204</v>
      </c>
      <c r="E13" s="14" t="s">
        <v>63</v>
      </c>
      <c r="F13" s="14">
        <v>8.6666666666666696</v>
      </c>
      <c r="G13" s="14" t="s">
        <v>63</v>
      </c>
      <c r="H13" s="14">
        <v>8.6687306501547994</v>
      </c>
      <c r="I13" s="14" t="s">
        <v>63</v>
      </c>
      <c r="J13" s="14">
        <v>6.8527918781725896</v>
      </c>
      <c r="K13" s="14" t="s">
        <v>63</v>
      </c>
      <c r="L13" s="14">
        <v>9.1422121896162505</v>
      </c>
      <c r="M13" s="14" t="s">
        <v>63</v>
      </c>
      <c r="N13" s="14">
        <v>10.940499040307101</v>
      </c>
      <c r="O13" s="14" t="s">
        <v>63</v>
      </c>
      <c r="P13" s="14">
        <v>9.9896526238641403</v>
      </c>
      <c r="Q13" s="14">
        <v>9.7821862262307597</v>
      </c>
      <c r="R13" s="14" t="s">
        <v>63</v>
      </c>
      <c r="S13" s="819">
        <f>Q13</f>
        <v>9.7821862262307597</v>
      </c>
    </row>
    <row r="14" spans="1:19" x14ac:dyDescent="0.25">
      <c r="A14" s="86" t="s">
        <v>118</v>
      </c>
      <c r="B14" s="14">
        <v>3.6947304663840099</v>
      </c>
      <c r="C14" s="14">
        <v>4.8765362498590603</v>
      </c>
      <c r="D14" s="14">
        <v>7.3395455973196499</v>
      </c>
      <c r="E14" s="14">
        <v>7.5721001143438</v>
      </c>
      <c r="F14" s="14">
        <v>7.5989885947923401</v>
      </c>
      <c r="G14" s="14">
        <v>7.2772637488304399</v>
      </c>
      <c r="H14" s="14">
        <v>7.2470616170010702</v>
      </c>
      <c r="I14" s="14">
        <v>9.3639740068259307</v>
      </c>
      <c r="J14" s="14">
        <v>9.6576754574349302</v>
      </c>
      <c r="K14" s="14">
        <v>10.370551819356001</v>
      </c>
      <c r="L14" s="14">
        <v>6.80677075609601</v>
      </c>
      <c r="M14" s="14">
        <v>6.7989777832735703</v>
      </c>
      <c r="N14" s="14">
        <v>6.79236710586098</v>
      </c>
      <c r="O14" s="14">
        <v>6.7778278503830602</v>
      </c>
      <c r="P14" s="14">
        <v>9.4621686080674703</v>
      </c>
      <c r="Q14" s="14">
        <v>9.5707714200615595</v>
      </c>
      <c r="R14" s="14" t="s">
        <v>63</v>
      </c>
      <c r="S14" s="90">
        <f>Q14</f>
        <v>9.5707714200615595</v>
      </c>
    </row>
    <row r="15" spans="1:19" x14ac:dyDescent="0.25">
      <c r="A15" s="86" t="s">
        <v>115</v>
      </c>
      <c r="B15" s="14">
        <v>5.4665275934003397</v>
      </c>
      <c r="C15" s="14">
        <v>4.3544692714276696</v>
      </c>
      <c r="D15" s="14">
        <v>11.7676241964238</v>
      </c>
      <c r="E15" s="14">
        <v>10.6177696595007</v>
      </c>
      <c r="F15" s="14">
        <v>12.876697590704399</v>
      </c>
      <c r="G15" s="14">
        <v>11.787933192716</v>
      </c>
      <c r="H15" s="14">
        <v>12.9794126326944</v>
      </c>
      <c r="I15" s="14">
        <v>13.700189488694299</v>
      </c>
      <c r="J15" s="14">
        <v>14.6517376069555</v>
      </c>
      <c r="K15" s="14">
        <v>15.5193802657692</v>
      </c>
      <c r="L15" s="14">
        <v>13.555702939225799</v>
      </c>
      <c r="M15" s="14">
        <v>11.2868296029551</v>
      </c>
      <c r="N15" s="14">
        <v>9.4699521043757198</v>
      </c>
      <c r="O15" s="14">
        <v>8.6129363568554407</v>
      </c>
      <c r="P15" s="14">
        <v>9.0508119293483809</v>
      </c>
      <c r="Q15" s="14">
        <v>8.0224525043177906</v>
      </c>
      <c r="R15" s="14" t="s">
        <v>63</v>
      </c>
      <c r="S15" s="90">
        <f>Q15</f>
        <v>8.0224525043177906</v>
      </c>
    </row>
    <row r="16" spans="1:19" x14ac:dyDescent="0.25">
      <c r="A16" s="86" t="s">
        <v>106</v>
      </c>
      <c r="B16" s="14">
        <v>9.5460037976868701</v>
      </c>
      <c r="C16" s="14">
        <v>9.3866749688667497</v>
      </c>
      <c r="D16" s="14">
        <v>8.6250838363514397</v>
      </c>
      <c r="E16" s="14">
        <v>8.3384502026280298</v>
      </c>
      <c r="F16" s="14">
        <v>8.3342532288332105</v>
      </c>
      <c r="G16" s="14">
        <v>8.4375328359777306</v>
      </c>
      <c r="H16" s="14">
        <v>8.3939330978599607</v>
      </c>
      <c r="I16" s="14">
        <v>8.5402964562677894</v>
      </c>
      <c r="J16" s="14">
        <v>8.1632653061224492</v>
      </c>
      <c r="K16" s="14">
        <v>8.2824921427250899</v>
      </c>
      <c r="L16" s="14">
        <v>7.4851097875366701</v>
      </c>
      <c r="M16" s="14">
        <v>8.16430020283976</v>
      </c>
      <c r="N16" s="14">
        <v>7.4625695696480401</v>
      </c>
      <c r="O16" s="14">
        <v>7.1372794002811197</v>
      </c>
      <c r="P16" s="14">
        <v>7.7412348743406802</v>
      </c>
      <c r="Q16" s="14">
        <v>7.8566037735849097</v>
      </c>
      <c r="R16" s="14">
        <v>7.8576225654801899</v>
      </c>
      <c r="S16" s="90">
        <f>R16</f>
        <v>7.8576225654801899</v>
      </c>
    </row>
    <row r="17" spans="1:19" x14ac:dyDescent="0.25">
      <c r="A17" s="86" t="s">
        <v>22366</v>
      </c>
      <c r="B17" s="14" t="s">
        <v>63</v>
      </c>
      <c r="C17" s="14">
        <v>5.2460202604920401</v>
      </c>
      <c r="D17" s="14" t="s">
        <v>63</v>
      </c>
      <c r="E17" s="14">
        <v>5.7261676263595698</v>
      </c>
      <c r="F17" s="14" t="s">
        <v>63</v>
      </c>
      <c r="G17" s="14">
        <v>7.7649837614408002</v>
      </c>
      <c r="H17" s="14" t="s">
        <v>63</v>
      </c>
      <c r="I17" s="14">
        <v>7.46934225195095</v>
      </c>
      <c r="J17" s="14" t="s">
        <v>63</v>
      </c>
      <c r="K17" s="14">
        <v>8.2276967232719507</v>
      </c>
      <c r="L17" s="14" t="s">
        <v>63</v>
      </c>
      <c r="M17" s="14">
        <v>8.17270584174085</v>
      </c>
      <c r="N17" s="14">
        <v>8.33336874630883</v>
      </c>
      <c r="O17" s="14">
        <v>7.6108203008677604</v>
      </c>
      <c r="P17" s="14">
        <v>7.7096087425287996</v>
      </c>
      <c r="Q17" s="14">
        <v>7.8484658042432596</v>
      </c>
      <c r="R17" s="14" t="s">
        <v>63</v>
      </c>
      <c r="S17" s="819">
        <f>Q17</f>
        <v>7.8484658042432596</v>
      </c>
    </row>
    <row r="18" spans="1:19" x14ac:dyDescent="0.25">
      <c r="A18" s="86" t="s">
        <v>193</v>
      </c>
      <c r="B18" s="14">
        <v>27.088170665528001</v>
      </c>
      <c r="C18" s="14">
        <v>10.000315865946501</v>
      </c>
      <c r="D18" s="14">
        <v>10.3307825228339</v>
      </c>
      <c r="E18" s="14">
        <v>23.874787679569799</v>
      </c>
      <c r="F18" s="14">
        <v>23.035604472835399</v>
      </c>
      <c r="G18" s="14">
        <v>15.3892227865778</v>
      </c>
      <c r="H18" s="14">
        <v>13.3332465673196</v>
      </c>
      <c r="I18" s="14">
        <v>3.10708430024909</v>
      </c>
      <c r="J18" s="14">
        <v>8.0508342081165001</v>
      </c>
      <c r="K18" s="14">
        <v>3.0042620705880898</v>
      </c>
      <c r="L18" s="14">
        <v>7.79221668244932</v>
      </c>
      <c r="M18" s="14">
        <v>4.73250076643202</v>
      </c>
      <c r="N18" s="14">
        <v>5.5112083105522203</v>
      </c>
      <c r="O18" s="14">
        <v>6.8561872909699</v>
      </c>
      <c r="P18" s="14">
        <v>7.1212121212121202</v>
      </c>
      <c r="Q18" s="14">
        <v>7.80423280423281</v>
      </c>
      <c r="R18" s="14" t="s">
        <v>63</v>
      </c>
      <c r="S18" s="819">
        <f>Q18</f>
        <v>7.80423280423281</v>
      </c>
    </row>
    <row r="19" spans="1:19" x14ac:dyDescent="0.25">
      <c r="A19" s="86" t="s">
        <v>166</v>
      </c>
      <c r="B19" s="14" t="s">
        <v>63</v>
      </c>
      <c r="C19" s="14">
        <v>21.106480599166701</v>
      </c>
      <c r="D19" s="14" t="s">
        <v>63</v>
      </c>
      <c r="E19" s="14">
        <v>25.513374225961499</v>
      </c>
      <c r="F19" s="14">
        <v>18.049879525061701</v>
      </c>
      <c r="G19" s="14">
        <v>11.5928131439384</v>
      </c>
      <c r="H19" s="14">
        <v>20.6890792067923</v>
      </c>
      <c r="I19" s="14">
        <v>14.3518444380266</v>
      </c>
      <c r="J19" s="14">
        <v>10.836180853688299</v>
      </c>
      <c r="K19" s="14">
        <v>11.943212060478</v>
      </c>
      <c r="L19" s="14">
        <v>6.7717395440094101</v>
      </c>
      <c r="M19" s="14">
        <v>7.648562250046</v>
      </c>
      <c r="N19" s="14">
        <v>7.8755618490436499</v>
      </c>
      <c r="O19" s="14">
        <v>8.0708880324339507</v>
      </c>
      <c r="P19" s="14">
        <v>10.567258425021601</v>
      </c>
      <c r="Q19" s="14">
        <v>7.8007229799092297</v>
      </c>
      <c r="R19" s="14" t="s">
        <v>63</v>
      </c>
      <c r="S19" s="819">
        <f>Q19</f>
        <v>7.8007229799092297</v>
      </c>
    </row>
    <row r="20" spans="1:19" x14ac:dyDescent="0.25">
      <c r="A20" s="780" t="s">
        <v>110</v>
      </c>
      <c r="B20" s="785">
        <v>7.3756997033667</v>
      </c>
      <c r="C20" s="785">
        <v>5.1062726798951701</v>
      </c>
      <c r="D20" s="785">
        <v>7.19079578155623</v>
      </c>
      <c r="E20" s="785">
        <v>6.2702265370903403</v>
      </c>
      <c r="F20" s="785">
        <v>6.4740866610960701</v>
      </c>
      <c r="G20" s="785">
        <v>5.2202545039400796</v>
      </c>
      <c r="H20" s="785">
        <v>4.9812814693068299</v>
      </c>
      <c r="I20" s="785">
        <v>5.5824590649518804</v>
      </c>
      <c r="J20" s="785">
        <v>4.4283528309511198</v>
      </c>
      <c r="K20" s="785">
        <v>4.26234748147668</v>
      </c>
      <c r="L20" s="785">
        <v>4.1591130117142399</v>
      </c>
      <c r="M20" s="785">
        <v>3.4753833631289202</v>
      </c>
      <c r="N20" s="785">
        <v>3.4816190656821702</v>
      </c>
      <c r="O20" s="785">
        <v>4.3616677276174398</v>
      </c>
      <c r="P20" s="785">
        <v>4.38043105104519</v>
      </c>
      <c r="Q20" s="785">
        <v>5.3984986423894004</v>
      </c>
      <c r="R20" s="785">
        <v>7.4128058302967199</v>
      </c>
      <c r="S20" s="781">
        <f>R20</f>
        <v>7.4128058302967199</v>
      </c>
    </row>
    <row r="21" spans="1:19" x14ac:dyDescent="0.25">
      <c r="A21" s="86" t="s">
        <v>165</v>
      </c>
      <c r="B21" s="14">
        <v>6.0166465185432196</v>
      </c>
      <c r="C21" s="14">
        <v>4.2793272957851798</v>
      </c>
      <c r="D21" s="14">
        <v>2.4803240709591501</v>
      </c>
      <c r="E21" s="14">
        <v>3.9913355350575301</v>
      </c>
      <c r="F21" s="14">
        <v>2.64954549958737</v>
      </c>
      <c r="G21" s="14">
        <v>1.7095293036208301</v>
      </c>
      <c r="H21" s="14">
        <v>1.9114630696424999</v>
      </c>
      <c r="I21" s="14">
        <v>1.90776723853446</v>
      </c>
      <c r="J21" s="14">
        <v>1.28979477594323</v>
      </c>
      <c r="K21" s="14">
        <v>3.08757928978727</v>
      </c>
      <c r="L21" s="14">
        <v>2.4995719910974201</v>
      </c>
      <c r="M21" s="14">
        <v>3.7342386032977699</v>
      </c>
      <c r="N21" s="14">
        <v>4.2956141228137001</v>
      </c>
      <c r="O21" s="14">
        <v>6.06925083266231</v>
      </c>
      <c r="P21" s="14">
        <v>7.3435264853108002</v>
      </c>
      <c r="Q21" s="14" t="s">
        <v>63</v>
      </c>
      <c r="R21" s="14" t="s">
        <v>63</v>
      </c>
      <c r="S21" s="819">
        <f>P21</f>
        <v>7.3435264853108002</v>
      </c>
    </row>
    <row r="22" spans="1:19" x14ac:dyDescent="0.25">
      <c r="A22" s="86" t="s">
        <v>114</v>
      </c>
      <c r="B22" s="14" t="s">
        <v>63</v>
      </c>
      <c r="C22" s="14">
        <v>6.8496732026143796</v>
      </c>
      <c r="D22" s="14" t="s">
        <v>63</v>
      </c>
      <c r="E22" s="14">
        <v>7.5201961599929996</v>
      </c>
      <c r="F22" s="14" t="s">
        <v>63</v>
      </c>
      <c r="G22" s="14">
        <v>8.9078361206455892</v>
      </c>
      <c r="H22" s="14" t="s">
        <v>63</v>
      </c>
      <c r="I22" s="14" t="s">
        <v>63</v>
      </c>
      <c r="J22" s="14" t="s">
        <v>63</v>
      </c>
      <c r="K22" s="14" t="s">
        <v>63</v>
      </c>
      <c r="L22" s="14" t="s">
        <v>63</v>
      </c>
      <c r="M22" s="14">
        <v>8.9569097371033202</v>
      </c>
      <c r="N22" s="14">
        <v>7.8794684634100696</v>
      </c>
      <c r="O22" s="14">
        <v>5.4684651841049998</v>
      </c>
      <c r="P22" s="14">
        <v>5.9671049193443704</v>
      </c>
      <c r="Q22" s="14">
        <v>7.5756869689485402</v>
      </c>
      <c r="R22" s="14">
        <v>7.2888173773129603</v>
      </c>
      <c r="S22" s="90">
        <f>R22</f>
        <v>7.2888173773129603</v>
      </c>
    </row>
    <row r="23" spans="1:19" x14ac:dyDescent="0.25">
      <c r="A23" s="86" t="s">
        <v>243</v>
      </c>
      <c r="B23" s="14">
        <v>6.2582009088563897</v>
      </c>
      <c r="C23" s="14">
        <v>6.4831323821597202</v>
      </c>
      <c r="D23" s="14">
        <v>6.2364407424327997</v>
      </c>
      <c r="E23" s="14">
        <v>6.2156699921597003</v>
      </c>
      <c r="F23" s="14">
        <v>6.2640470609018699</v>
      </c>
      <c r="G23" s="14">
        <v>6.4891898446677203</v>
      </c>
      <c r="H23" s="14">
        <v>6.6627362497673301</v>
      </c>
      <c r="I23" s="14">
        <v>6.7302197382573103</v>
      </c>
      <c r="J23" s="14">
        <v>6.8304783647883802</v>
      </c>
      <c r="K23" s="14">
        <v>6.42469244031283</v>
      </c>
      <c r="L23" s="14">
        <v>6.4472565916208504</v>
      </c>
      <c r="M23" s="14">
        <v>6.7082780947529397</v>
      </c>
      <c r="N23" s="14">
        <v>6.68121980008784</v>
      </c>
      <c r="O23" s="14">
        <v>6.5368074047360798</v>
      </c>
      <c r="P23" s="14">
        <v>6.51840513502904</v>
      </c>
      <c r="Q23" s="14">
        <v>6.6303478022354296</v>
      </c>
      <c r="R23" s="14" t="s">
        <v>63</v>
      </c>
      <c r="S23" s="819">
        <f>Q23</f>
        <v>6.6303478022354296</v>
      </c>
    </row>
    <row r="24" spans="1:19" x14ac:dyDescent="0.25">
      <c r="A24" s="86" t="s">
        <v>71</v>
      </c>
      <c r="B24" s="14">
        <v>6.2938896219143903</v>
      </c>
      <c r="C24" s="14">
        <v>6.43663874971553</v>
      </c>
      <c r="D24" s="14">
        <v>6.2915930868806704</v>
      </c>
      <c r="E24" s="14">
        <v>6.25818471244422</v>
      </c>
      <c r="F24" s="14">
        <v>6.2751121290382201</v>
      </c>
      <c r="G24" s="14">
        <v>6.4614627313635298</v>
      </c>
      <c r="H24" s="14">
        <v>6.6295190395486596</v>
      </c>
      <c r="I24" s="14">
        <v>6.8636848909242101</v>
      </c>
      <c r="J24" s="14">
        <v>6.7674328027566801</v>
      </c>
      <c r="K24" s="14">
        <v>6.39097494343088</v>
      </c>
      <c r="L24" s="14">
        <v>6.3641991463600203</v>
      </c>
      <c r="M24" s="14">
        <v>6.5461728700643702</v>
      </c>
      <c r="N24" s="14">
        <v>6.4593011270227398</v>
      </c>
      <c r="O24" s="14">
        <v>6.3913763746859598</v>
      </c>
      <c r="P24" s="14">
        <v>6.3640521031351502</v>
      </c>
      <c r="Q24" s="14">
        <v>6.4421953706914099</v>
      </c>
      <c r="R24" s="14" t="s">
        <v>63</v>
      </c>
      <c r="S24" s="819">
        <f>Q24</f>
        <v>6.4421953706914099</v>
      </c>
    </row>
    <row r="25" spans="1:19" x14ac:dyDescent="0.25">
      <c r="A25" s="86" t="s">
        <v>137</v>
      </c>
      <c r="B25" s="14">
        <v>6.4506821338496199</v>
      </c>
      <c r="C25" s="14">
        <v>6.3186054316000702</v>
      </c>
      <c r="D25" s="14">
        <v>6.1202362413801303</v>
      </c>
      <c r="E25" s="14">
        <v>5.8951801216317099</v>
      </c>
      <c r="F25" s="14">
        <v>6.0007554239827297</v>
      </c>
      <c r="G25" s="14">
        <v>6.0926662496131296</v>
      </c>
      <c r="H25" s="14">
        <v>6.2756034760677801</v>
      </c>
      <c r="I25" s="14">
        <v>6.5101025244467801</v>
      </c>
      <c r="J25" s="14">
        <v>6.4961316373357301</v>
      </c>
      <c r="K25" s="14">
        <v>6.25578737683652</v>
      </c>
      <c r="L25" s="14">
        <v>5.7821044800951604</v>
      </c>
      <c r="M25" s="14">
        <v>5.8152124512940997</v>
      </c>
      <c r="N25" s="14">
        <v>5.7707973729583202</v>
      </c>
      <c r="O25" s="14">
        <v>5.8620283312307002</v>
      </c>
      <c r="P25" s="14">
        <v>6.0053858959577298</v>
      </c>
      <c r="Q25" s="14">
        <v>6.1627786633439099</v>
      </c>
      <c r="R25" s="14" t="s">
        <v>63</v>
      </c>
      <c r="S25" s="819">
        <f>Q25</f>
        <v>6.1627786633439099</v>
      </c>
    </row>
    <row r="26" spans="1:19" x14ac:dyDescent="0.25">
      <c r="A26" s="86" t="s">
        <v>129</v>
      </c>
      <c r="B26" s="14">
        <v>6.9091630403788704</v>
      </c>
      <c r="C26" s="14">
        <v>8.7233172860929198</v>
      </c>
      <c r="D26" s="14">
        <v>7.6371028095413998</v>
      </c>
      <c r="E26" s="14">
        <v>6.4295199078315504</v>
      </c>
      <c r="F26" s="14">
        <v>7.4743351984533897</v>
      </c>
      <c r="G26" s="14">
        <v>6.9139695540536401</v>
      </c>
      <c r="H26" s="14">
        <v>7.8909563640811999</v>
      </c>
      <c r="I26" s="14">
        <v>9.0147637634991096</v>
      </c>
      <c r="J26" s="14">
        <v>8.8185549178074591</v>
      </c>
      <c r="K26" s="14">
        <v>7.98679939387325</v>
      </c>
      <c r="L26" s="14">
        <v>7.8810133029358704</v>
      </c>
      <c r="M26" s="14">
        <v>8.0089382781251004</v>
      </c>
      <c r="N26" s="14">
        <v>7.3459644209962303</v>
      </c>
      <c r="O26" s="14">
        <v>6.5857744967863496</v>
      </c>
      <c r="P26" s="14">
        <v>5.9450875674045998</v>
      </c>
      <c r="Q26" s="14">
        <v>5.69654427645788</v>
      </c>
      <c r="R26" s="14" t="s">
        <v>63</v>
      </c>
      <c r="S26" s="819">
        <f>Q26</f>
        <v>5.69654427645788</v>
      </c>
    </row>
    <row r="27" spans="1:19" x14ac:dyDescent="0.25">
      <c r="A27" s="86" t="s">
        <v>134</v>
      </c>
      <c r="B27" s="14">
        <v>7.0830482520444402</v>
      </c>
      <c r="C27" s="14">
        <v>6.4916963226571802</v>
      </c>
      <c r="D27" s="14">
        <v>5.7485219594594597</v>
      </c>
      <c r="E27" s="14">
        <v>5.1621821301747</v>
      </c>
      <c r="F27" s="14">
        <v>4.9819123755080197</v>
      </c>
      <c r="G27" s="14">
        <v>5.0376547674764902</v>
      </c>
      <c r="H27" s="14">
        <v>5.2358480929909499</v>
      </c>
      <c r="I27" s="14">
        <v>5.4800680365207501</v>
      </c>
      <c r="J27" s="14">
        <v>5.6920822746072703</v>
      </c>
      <c r="K27" s="14">
        <v>5.6045074773573003</v>
      </c>
      <c r="L27" s="14">
        <v>4.6659157915659097</v>
      </c>
      <c r="M27" s="14">
        <v>4.4862657163449997</v>
      </c>
      <c r="N27" s="14">
        <v>4.4732002101944301</v>
      </c>
      <c r="O27" s="14">
        <v>4.83540766256134</v>
      </c>
      <c r="P27" s="14">
        <v>5.1079321294544098</v>
      </c>
      <c r="Q27" s="14">
        <v>5.2433761774395604</v>
      </c>
      <c r="R27" s="14">
        <v>5.3110189573459703</v>
      </c>
      <c r="S27" s="90">
        <f>R27</f>
        <v>5.3110189573459703</v>
      </c>
    </row>
    <row r="28" spans="1:19" x14ac:dyDescent="0.25">
      <c r="A28" s="86" t="s">
        <v>19</v>
      </c>
      <c r="B28" s="14" t="s">
        <v>63</v>
      </c>
      <c r="C28" s="14" t="s">
        <v>63</v>
      </c>
      <c r="D28" s="14">
        <v>4.0539323783828198</v>
      </c>
      <c r="E28" s="14" t="s">
        <v>63</v>
      </c>
      <c r="F28" s="14">
        <v>4.4680943659932</v>
      </c>
      <c r="G28" s="14" t="s">
        <v>63</v>
      </c>
      <c r="H28" s="14">
        <v>5.0415583392421004</v>
      </c>
      <c r="I28" s="14">
        <v>5.73629263710417</v>
      </c>
      <c r="J28" s="14" t="s">
        <v>63</v>
      </c>
      <c r="K28" s="14">
        <v>5.1995932054030902</v>
      </c>
      <c r="L28" s="14" t="s">
        <v>63</v>
      </c>
      <c r="M28" s="14">
        <v>5.1532122218428604</v>
      </c>
      <c r="N28" s="14" t="s">
        <v>63</v>
      </c>
      <c r="O28" s="14">
        <v>5.0910878039517904</v>
      </c>
      <c r="P28" s="14" t="s">
        <v>63</v>
      </c>
      <c r="Q28" s="14">
        <v>5.2910878220505797</v>
      </c>
      <c r="R28" s="14" t="s">
        <v>63</v>
      </c>
      <c r="S28" s="819">
        <f>Q28</f>
        <v>5.2910878220505797</v>
      </c>
    </row>
    <row r="29" spans="1:19" x14ac:dyDescent="0.25">
      <c r="A29" s="86" t="s">
        <v>163</v>
      </c>
      <c r="B29" s="14">
        <v>6.48984052944569</v>
      </c>
      <c r="C29" s="14">
        <v>6.0391655810856903</v>
      </c>
      <c r="D29" s="14">
        <v>5.5738071667869198</v>
      </c>
      <c r="E29" s="14">
        <v>8.4860906699787098</v>
      </c>
      <c r="F29" s="14">
        <v>6.5932113949507203</v>
      </c>
      <c r="G29" s="14">
        <v>7.4584337721738097</v>
      </c>
      <c r="H29" s="14">
        <v>5.6106740884412103</v>
      </c>
      <c r="I29" s="14">
        <v>5.5573977306943201</v>
      </c>
      <c r="J29" s="14">
        <v>2.4883720930232598</v>
      </c>
      <c r="K29" s="14">
        <v>3.8245105521777498</v>
      </c>
      <c r="L29" s="14">
        <v>4.3438115144996701</v>
      </c>
      <c r="M29" s="14">
        <v>5.6819751164454999</v>
      </c>
      <c r="N29" s="14">
        <v>7.4562332345051603</v>
      </c>
      <c r="O29" s="14">
        <v>4.7619851128675803</v>
      </c>
      <c r="P29" s="14">
        <v>6.9273118805924696</v>
      </c>
      <c r="Q29" s="14">
        <v>5.0574765707954397</v>
      </c>
      <c r="R29" s="14" t="s">
        <v>63</v>
      </c>
      <c r="S29" s="819">
        <f>Q29</f>
        <v>5.0574765707954397</v>
      </c>
    </row>
    <row r="30" spans="1:19" x14ac:dyDescent="0.25">
      <c r="A30" s="86" t="s">
        <v>157</v>
      </c>
      <c r="B30" s="14">
        <v>5.31579324682773</v>
      </c>
      <c r="C30" s="14" t="s">
        <v>63</v>
      </c>
      <c r="D30" s="14">
        <v>5.4408677396781</v>
      </c>
      <c r="E30" s="14" t="s">
        <v>63</v>
      </c>
      <c r="F30" s="14">
        <v>6.2026252542059499</v>
      </c>
      <c r="G30" s="14" t="s">
        <v>63</v>
      </c>
      <c r="H30" s="14">
        <v>6.7617557743627499</v>
      </c>
      <c r="I30" s="14" t="s">
        <v>63</v>
      </c>
      <c r="J30" s="14">
        <v>5.8464236136479899</v>
      </c>
      <c r="K30" s="14" t="s">
        <v>63</v>
      </c>
      <c r="L30" s="14">
        <v>4.9136737369652899</v>
      </c>
      <c r="M30" s="14" t="s">
        <v>63</v>
      </c>
      <c r="N30" s="14">
        <v>4.73375859808319</v>
      </c>
      <c r="O30" s="14" t="s">
        <v>63</v>
      </c>
      <c r="P30" s="14">
        <v>5.0507141378596598</v>
      </c>
      <c r="Q30" s="14" t="s">
        <v>63</v>
      </c>
      <c r="R30" s="14" t="s">
        <v>63</v>
      </c>
      <c r="S30" s="819">
        <f>P30</f>
        <v>5.0507141378596598</v>
      </c>
    </row>
    <row r="31" spans="1:19" x14ac:dyDescent="0.25">
      <c r="A31" s="86" t="s">
        <v>384</v>
      </c>
      <c r="B31" s="14">
        <v>1.06269925611052</v>
      </c>
      <c r="C31" s="14">
        <v>0.69867027270677995</v>
      </c>
      <c r="D31" s="14">
        <v>0.91582229150428995</v>
      </c>
      <c r="E31" s="14">
        <v>0.98266224807635005</v>
      </c>
      <c r="F31" s="14">
        <v>0.59139774642220999</v>
      </c>
      <c r="G31" s="14">
        <v>0.82142910685547998</v>
      </c>
      <c r="H31" s="14">
        <v>0.67460439442820996</v>
      </c>
      <c r="I31" s="14">
        <v>0.71921518912013005</v>
      </c>
      <c r="J31" s="14">
        <v>0.61502353672762</v>
      </c>
      <c r="K31" s="14">
        <v>1.0393256135162801</v>
      </c>
      <c r="L31" s="14">
        <v>1.06735445472666</v>
      </c>
      <c r="M31" s="14">
        <v>1.0202963671609599</v>
      </c>
      <c r="N31" s="14">
        <v>0.79691494337131996</v>
      </c>
      <c r="O31" s="14">
        <v>1.9665567509700701</v>
      </c>
      <c r="P31" s="14">
        <v>2.4012267210388201</v>
      </c>
      <c r="Q31" s="14">
        <v>3.9623466282220901</v>
      </c>
      <c r="R31" s="14">
        <v>4.6862548435869202</v>
      </c>
      <c r="S31" s="90">
        <f>R31</f>
        <v>4.6862548435869202</v>
      </c>
    </row>
    <row r="32" spans="1:19" x14ac:dyDescent="0.25">
      <c r="A32" s="86" t="s">
        <v>159</v>
      </c>
      <c r="B32" s="14" t="s">
        <v>63</v>
      </c>
      <c r="C32" s="14">
        <v>5.3235429095915601</v>
      </c>
      <c r="D32" s="14" t="s">
        <v>63</v>
      </c>
      <c r="E32" s="14">
        <v>7.3194098486300101</v>
      </c>
      <c r="F32" s="14" t="s">
        <v>63</v>
      </c>
      <c r="G32" s="14">
        <v>8.0114690504300903</v>
      </c>
      <c r="H32" s="14" t="s">
        <v>63</v>
      </c>
      <c r="I32" s="14">
        <v>4.5941807044410403</v>
      </c>
      <c r="J32" s="14" t="s">
        <v>63</v>
      </c>
      <c r="K32" s="14">
        <v>5.2369077306733196</v>
      </c>
      <c r="L32" s="14" t="s">
        <v>63</v>
      </c>
      <c r="M32" s="14">
        <v>4.0669856459330198</v>
      </c>
      <c r="N32" s="14" t="s">
        <v>63</v>
      </c>
      <c r="O32" s="14">
        <v>4.0391676866585096</v>
      </c>
      <c r="P32" s="14" t="s">
        <v>63</v>
      </c>
      <c r="Q32" s="14">
        <v>4.5833333333333304</v>
      </c>
      <c r="R32" s="14" t="s">
        <v>63</v>
      </c>
      <c r="S32" s="819">
        <f>Q32</f>
        <v>4.5833333333333304</v>
      </c>
    </row>
    <row r="33" spans="1:19" x14ac:dyDescent="0.25">
      <c r="A33" s="86" t="s">
        <v>133</v>
      </c>
      <c r="B33" s="14">
        <v>7.0966377303739598</v>
      </c>
      <c r="C33" s="14">
        <v>6.0255483248975699</v>
      </c>
      <c r="D33" s="14">
        <v>5.5757654497423301</v>
      </c>
      <c r="E33" s="14">
        <v>5.1687741665795803</v>
      </c>
      <c r="F33" s="14">
        <v>4.86371992646471</v>
      </c>
      <c r="G33" s="14">
        <v>4.5948997329796999</v>
      </c>
      <c r="H33" s="14">
        <v>4.78107367934801</v>
      </c>
      <c r="I33" s="14">
        <v>4.5359436908321999</v>
      </c>
      <c r="J33" s="14">
        <v>4.5972726597155598</v>
      </c>
      <c r="K33" s="14">
        <v>3.85998893193138</v>
      </c>
      <c r="L33" s="14">
        <v>4.1143631403017196</v>
      </c>
      <c r="M33" s="14">
        <v>3.9878764067016501</v>
      </c>
      <c r="N33" s="14">
        <v>4.0504749358663297</v>
      </c>
      <c r="O33" s="14">
        <v>4.0992095224361904</v>
      </c>
      <c r="P33" s="14">
        <v>4.2644355707675698</v>
      </c>
      <c r="Q33" s="14">
        <v>4.3549917594765999</v>
      </c>
      <c r="R33" s="14" t="s">
        <v>63</v>
      </c>
      <c r="S33" s="819">
        <f>Q33</f>
        <v>4.3549917594765999</v>
      </c>
    </row>
    <row r="34" spans="1:19" x14ac:dyDescent="0.25">
      <c r="A34" s="86" t="s">
        <v>130</v>
      </c>
      <c r="B34" s="14" t="s">
        <v>63</v>
      </c>
      <c r="C34" s="14">
        <v>5.4439301493793399</v>
      </c>
      <c r="D34" s="14" t="s">
        <v>63</v>
      </c>
      <c r="E34" s="14">
        <v>5.2796505555028004</v>
      </c>
      <c r="F34" s="14" t="s">
        <v>63</v>
      </c>
      <c r="G34" s="14">
        <v>5.0833371808486101</v>
      </c>
      <c r="H34" s="14">
        <v>5.05433910282522</v>
      </c>
      <c r="I34" s="14">
        <v>4.9203314212874503</v>
      </c>
      <c r="J34" s="14" t="s">
        <v>63</v>
      </c>
      <c r="K34" s="14">
        <v>4.5104707356363001</v>
      </c>
      <c r="L34" s="14" t="s">
        <v>63</v>
      </c>
      <c r="M34" s="14">
        <v>4.0195858802444997</v>
      </c>
      <c r="N34" s="14" t="s">
        <v>63</v>
      </c>
      <c r="O34" s="14">
        <v>3.7539534746238701</v>
      </c>
      <c r="P34" s="14" t="s">
        <v>63</v>
      </c>
      <c r="Q34" s="14">
        <v>4.0214038057277</v>
      </c>
      <c r="R34" s="14" t="s">
        <v>63</v>
      </c>
      <c r="S34" s="819">
        <f>Q34</f>
        <v>4.0214038057277</v>
      </c>
    </row>
    <row r="35" spans="1:19" x14ac:dyDescent="0.25">
      <c r="A35" s="86" t="s">
        <v>111</v>
      </c>
      <c r="B35" s="14">
        <v>5.5696815134918696</v>
      </c>
      <c r="C35" s="14">
        <v>6.6965425713658897</v>
      </c>
      <c r="D35" s="14">
        <v>6.1612695504107799</v>
      </c>
      <c r="E35" s="14">
        <v>5.8189108363176603</v>
      </c>
      <c r="F35" s="14">
        <v>5.8292117413201403</v>
      </c>
      <c r="G35" s="14">
        <v>6.50884751943192</v>
      </c>
      <c r="H35" s="14">
        <v>6.5609743012461301</v>
      </c>
      <c r="I35" s="14">
        <v>7.0034894663451999</v>
      </c>
      <c r="J35" s="14">
        <v>7.2109736627013197</v>
      </c>
      <c r="K35" s="14">
        <v>6.3909199158876202</v>
      </c>
      <c r="L35" s="14">
        <v>5.7086291023909004</v>
      </c>
      <c r="M35" s="14">
        <v>5.4706493248901298</v>
      </c>
      <c r="N35" s="14">
        <v>5.1158179408968403</v>
      </c>
      <c r="O35" s="14">
        <v>5.0066059383909298</v>
      </c>
      <c r="P35" s="14">
        <v>3.9770934455835101</v>
      </c>
      <c r="Q35" s="14">
        <v>3.7217156366092499</v>
      </c>
      <c r="R35" s="14" t="s">
        <v>63</v>
      </c>
      <c r="S35" s="90">
        <f>Q35</f>
        <v>3.7217156366092499</v>
      </c>
    </row>
    <row r="36" spans="1:19" x14ac:dyDescent="0.25">
      <c r="A36" s="86" t="s">
        <v>117</v>
      </c>
      <c r="B36" s="14">
        <v>5.3338933221335596</v>
      </c>
      <c r="C36" s="14">
        <v>4.38815554762754</v>
      </c>
      <c r="D36" s="14">
        <v>3.7232392181197702</v>
      </c>
      <c r="E36" s="14">
        <v>3.01681503461919</v>
      </c>
      <c r="F36" s="14">
        <v>2.5813008130081299</v>
      </c>
      <c r="G36" s="14">
        <v>2.7272727272727302</v>
      </c>
      <c r="H36" s="14">
        <v>1.8318068276436299</v>
      </c>
      <c r="I36" s="14">
        <v>2.2727272727272698</v>
      </c>
      <c r="J36" s="14">
        <v>3.0408108829021101</v>
      </c>
      <c r="K36" s="14">
        <v>2.7434842249657101</v>
      </c>
      <c r="L36" s="14">
        <v>2.30063514467184</v>
      </c>
      <c r="M36" s="14">
        <v>2.1500593119810198</v>
      </c>
      <c r="N36" s="14">
        <v>1.8964764671352701</v>
      </c>
      <c r="O36" s="14">
        <v>2.2936960608343302</v>
      </c>
      <c r="P36" s="14">
        <v>2.65413739926352</v>
      </c>
      <c r="Q36" s="14">
        <v>3.1578303232670901</v>
      </c>
      <c r="R36" s="14">
        <v>3.6704786755315002</v>
      </c>
      <c r="S36" s="90">
        <f>R36</f>
        <v>3.6704786755315002</v>
      </c>
    </row>
    <row r="37" spans="1:19" x14ac:dyDescent="0.25">
      <c r="A37" s="86" t="s">
        <v>123</v>
      </c>
      <c r="B37" s="14" t="s">
        <v>63</v>
      </c>
      <c r="C37" s="14">
        <v>5.8206623952057601</v>
      </c>
      <c r="D37" s="14" t="s">
        <v>63</v>
      </c>
      <c r="E37" s="14">
        <v>4.9832557270750204</v>
      </c>
      <c r="F37" s="14" t="s">
        <v>63</v>
      </c>
      <c r="G37" s="14">
        <v>4.7370909050932797</v>
      </c>
      <c r="H37" s="14" t="s">
        <v>63</v>
      </c>
      <c r="I37" s="14">
        <v>4.0280135461361999</v>
      </c>
      <c r="J37" s="14" t="s">
        <v>63</v>
      </c>
      <c r="K37" s="14">
        <v>3.8099283170146498</v>
      </c>
      <c r="L37" s="14" t="s">
        <v>63</v>
      </c>
      <c r="M37" s="14">
        <v>4.01279156205731</v>
      </c>
      <c r="N37" s="14" t="s">
        <v>63</v>
      </c>
      <c r="O37" s="14">
        <v>4.1215658825588104</v>
      </c>
      <c r="P37" s="14" t="s">
        <v>63</v>
      </c>
      <c r="Q37" s="14">
        <v>3.13437064039725</v>
      </c>
      <c r="R37" s="14">
        <v>3.1013762357045902</v>
      </c>
      <c r="S37" s="90">
        <f>R37</f>
        <v>3.1013762357045902</v>
      </c>
    </row>
    <row r="38" spans="1:19" x14ac:dyDescent="0.25">
      <c r="A38" s="86" t="s">
        <v>107</v>
      </c>
      <c r="B38" s="14" t="s">
        <v>63</v>
      </c>
      <c r="C38" s="14" t="s">
        <v>63</v>
      </c>
      <c r="D38" s="14" t="s">
        <v>63</v>
      </c>
      <c r="E38" s="14" t="s">
        <v>63</v>
      </c>
      <c r="F38" s="14" t="s">
        <v>63</v>
      </c>
      <c r="G38" s="14" t="s">
        <v>63</v>
      </c>
      <c r="H38" s="14" t="s">
        <v>63</v>
      </c>
      <c r="I38" s="14">
        <v>7.3366048536391597</v>
      </c>
      <c r="J38" s="14">
        <v>7.32947218857315</v>
      </c>
      <c r="K38" s="14">
        <v>5.9444414637060596</v>
      </c>
      <c r="L38" s="14">
        <v>6.3887725404458999</v>
      </c>
      <c r="M38" s="14">
        <v>5.4744239128948697</v>
      </c>
      <c r="N38" s="14">
        <v>5.3656490608610197</v>
      </c>
      <c r="O38" s="14">
        <v>4.3416154628922499</v>
      </c>
      <c r="P38" s="14">
        <v>3.28435307311269</v>
      </c>
      <c r="Q38" s="14">
        <v>2.9836914506987098</v>
      </c>
      <c r="R38" s="14">
        <v>2.9041393666694102</v>
      </c>
      <c r="S38" s="90">
        <f>R38</f>
        <v>2.9041393666694102</v>
      </c>
    </row>
    <row r="39" spans="1:19" x14ac:dyDescent="0.25">
      <c r="A39" s="86" t="s">
        <v>120</v>
      </c>
      <c r="B39" s="14">
        <v>2.50334156656958</v>
      </c>
      <c r="C39" s="14">
        <v>2.3429253874740601</v>
      </c>
      <c r="D39" s="14">
        <v>2.8133737509241299</v>
      </c>
      <c r="E39" s="14">
        <v>2.8772515505118901</v>
      </c>
      <c r="F39" s="14">
        <v>2.7671326608859799</v>
      </c>
      <c r="G39" s="14">
        <v>2.81830682333274</v>
      </c>
      <c r="H39" s="14">
        <v>2.9374180820178601</v>
      </c>
      <c r="I39" s="14">
        <v>3.0282418568709</v>
      </c>
      <c r="J39" s="14">
        <v>2.99023464640835</v>
      </c>
      <c r="K39" s="14">
        <v>2.5426549400153098</v>
      </c>
      <c r="L39" s="14">
        <v>2.63008114790934</v>
      </c>
      <c r="M39" s="14">
        <v>2.6608857719445602</v>
      </c>
      <c r="N39" s="14">
        <v>2.6642726975330899</v>
      </c>
      <c r="O39" s="14">
        <v>2.6094916183905701</v>
      </c>
      <c r="P39" s="14">
        <v>2.5560535872157302</v>
      </c>
      <c r="Q39" s="14">
        <v>2.6448412726217101</v>
      </c>
      <c r="R39" s="14">
        <v>2.7954531162015002</v>
      </c>
      <c r="S39" s="90">
        <f>R39</f>
        <v>2.7954531162015002</v>
      </c>
    </row>
    <row r="40" spans="1:19" x14ac:dyDescent="0.25">
      <c r="A40" s="86" t="s">
        <v>112</v>
      </c>
      <c r="B40" s="14">
        <v>2.7000392808164899</v>
      </c>
      <c r="C40" s="14">
        <v>3.0740274299574302</v>
      </c>
      <c r="D40" s="14">
        <v>2.8555320174354599</v>
      </c>
      <c r="E40" s="14">
        <v>2.6573712858195102</v>
      </c>
      <c r="F40" s="14">
        <v>1.75650947495673</v>
      </c>
      <c r="G40" s="14">
        <v>1.64280045643202</v>
      </c>
      <c r="H40" s="14">
        <v>1.7443051389587501</v>
      </c>
      <c r="I40" s="14">
        <v>1.6314908021344701</v>
      </c>
      <c r="J40" s="14">
        <v>2.1514701907426899</v>
      </c>
      <c r="K40" s="14">
        <v>1.8161265083307501</v>
      </c>
      <c r="L40" s="14">
        <v>1.9748343150869401</v>
      </c>
      <c r="M40" s="14">
        <v>2.5716922621704001</v>
      </c>
      <c r="N40" s="14">
        <v>2.59970131662193</v>
      </c>
      <c r="O40" s="14">
        <v>2.7823563317187601</v>
      </c>
      <c r="P40" s="14">
        <v>2.5139930113477802</v>
      </c>
      <c r="Q40" s="14">
        <v>2.78771750666882</v>
      </c>
      <c r="R40" s="14" t="s">
        <v>63</v>
      </c>
      <c r="S40" s="90">
        <f>Q40</f>
        <v>2.78771750666882</v>
      </c>
    </row>
    <row r="41" spans="1:19" x14ac:dyDescent="0.25">
      <c r="A41" s="86" t="s">
        <v>109</v>
      </c>
      <c r="B41" s="14">
        <v>2.0287844633258199</v>
      </c>
      <c r="C41" s="14">
        <v>3.0088454484247702</v>
      </c>
      <c r="D41" s="14">
        <v>4.2338709677419404</v>
      </c>
      <c r="E41" s="14">
        <v>2.69844530378559</v>
      </c>
      <c r="F41" s="14">
        <v>3.0153296688467699</v>
      </c>
      <c r="G41" s="14">
        <v>2.35530095155571</v>
      </c>
      <c r="H41" s="14">
        <v>2.4889518782523101</v>
      </c>
      <c r="I41" s="14">
        <v>2.13458811797884</v>
      </c>
      <c r="J41" s="14" t="s">
        <v>63</v>
      </c>
      <c r="K41" s="14">
        <v>3.5571505940261501</v>
      </c>
      <c r="L41" s="14">
        <v>3.10610709873262</v>
      </c>
      <c r="M41" s="14">
        <v>3.41480087652439</v>
      </c>
      <c r="N41" s="14">
        <v>2.7047135297210798</v>
      </c>
      <c r="O41" s="14">
        <v>2.50720757825371</v>
      </c>
      <c r="P41" s="14">
        <v>1.91661931084362</v>
      </c>
      <c r="Q41" s="14">
        <v>2.6136931534232901</v>
      </c>
      <c r="R41" s="14" t="s">
        <v>63</v>
      </c>
      <c r="S41" s="819">
        <f>Q41</f>
        <v>2.6136931534232901</v>
      </c>
    </row>
    <row r="42" spans="1:19" x14ac:dyDescent="0.25">
      <c r="A42" s="86" t="s">
        <v>124</v>
      </c>
      <c r="B42" s="14">
        <v>7.8484527902671299</v>
      </c>
      <c r="C42" s="14">
        <v>6.2959934587081001</v>
      </c>
      <c r="D42" s="14">
        <v>5.82290036515389</v>
      </c>
      <c r="E42" s="14">
        <v>5.9755169790442002</v>
      </c>
      <c r="F42" s="14">
        <v>5.5606143386147</v>
      </c>
      <c r="G42" s="14">
        <v>5.4024882122365501</v>
      </c>
      <c r="H42" s="14">
        <v>5.4025945590891702</v>
      </c>
      <c r="I42" s="14">
        <v>11.3409352072837</v>
      </c>
      <c r="J42" s="14">
        <v>3.8494175730926501</v>
      </c>
      <c r="K42" s="14">
        <v>3.3226247843417198</v>
      </c>
      <c r="L42" s="14">
        <v>2.92196897343899</v>
      </c>
      <c r="M42" s="14">
        <v>2.5692903980693802</v>
      </c>
      <c r="N42" s="14">
        <v>2.1387236453401299</v>
      </c>
      <c r="O42" s="14">
        <v>3.1585432315238302</v>
      </c>
      <c r="P42" s="14">
        <v>2.8166624247051799</v>
      </c>
      <c r="Q42" s="14">
        <v>2.6039269826660498</v>
      </c>
      <c r="R42" s="14" t="s">
        <v>63</v>
      </c>
      <c r="S42" s="819">
        <f>Q42</f>
        <v>2.6039269826660498</v>
      </c>
    </row>
    <row r="43" spans="1:19" x14ac:dyDescent="0.25">
      <c r="A43" s="86" t="s">
        <v>116</v>
      </c>
      <c r="B43" s="14" t="s">
        <v>63</v>
      </c>
      <c r="C43" s="14">
        <v>10.9252517814688</v>
      </c>
      <c r="D43" s="14" t="s">
        <v>63</v>
      </c>
      <c r="E43" s="14">
        <v>9.4597268949139206</v>
      </c>
      <c r="F43" s="14" t="s">
        <v>63</v>
      </c>
      <c r="G43" s="14">
        <v>11.3057663891188</v>
      </c>
      <c r="H43" s="14">
        <v>12.732169530762601</v>
      </c>
      <c r="I43" s="14">
        <v>13.7409540290257</v>
      </c>
      <c r="J43" s="14">
        <v>13.7409537821424</v>
      </c>
      <c r="K43" s="14">
        <v>8.90599782867152</v>
      </c>
      <c r="L43" s="14" t="s">
        <v>63</v>
      </c>
      <c r="M43" s="14">
        <v>1.9512587540725701</v>
      </c>
      <c r="N43" s="14" t="s">
        <v>63</v>
      </c>
      <c r="O43" s="14">
        <v>4.7120124604589204</v>
      </c>
      <c r="P43" s="14">
        <v>3.35762682483815</v>
      </c>
      <c r="Q43" s="14">
        <v>2.00297337478038</v>
      </c>
      <c r="R43" s="14">
        <v>2.3296636085626901</v>
      </c>
      <c r="S43" s="90">
        <f>R43</f>
        <v>2.3296636085626901</v>
      </c>
    </row>
    <row r="44" spans="1:19" x14ac:dyDescent="0.25">
      <c r="A44" s="86" t="s">
        <v>37</v>
      </c>
      <c r="B44" s="14">
        <v>0.98598395411245998</v>
      </c>
      <c r="C44" s="14">
        <v>0.77829958933680998</v>
      </c>
      <c r="D44" s="14">
        <v>1.1609630199971599</v>
      </c>
      <c r="E44" s="14">
        <v>1.53273746885137</v>
      </c>
      <c r="F44" s="14">
        <v>1.34874518224037</v>
      </c>
      <c r="G44" s="14">
        <v>1.1792017893689299</v>
      </c>
      <c r="H44" s="14">
        <v>1.2988560416111301</v>
      </c>
      <c r="I44" s="14">
        <v>1.38553453290555</v>
      </c>
      <c r="J44" s="14">
        <v>0.92552636935020005</v>
      </c>
      <c r="K44" s="14">
        <v>0.91916220088732004</v>
      </c>
      <c r="L44" s="14">
        <v>0.63718720868663004</v>
      </c>
      <c r="M44" s="14">
        <v>1.9020419737501799</v>
      </c>
      <c r="N44" s="14">
        <v>1.25967995767379</v>
      </c>
      <c r="O44" s="14">
        <v>1.65023628909527</v>
      </c>
      <c r="P44" s="14">
        <v>1.63876197097791</v>
      </c>
      <c r="Q44" s="14">
        <v>1.92432608787513</v>
      </c>
      <c r="R44" s="14" t="s">
        <v>63</v>
      </c>
      <c r="S44" s="819">
        <f>Q44</f>
        <v>1.92432608787513</v>
      </c>
    </row>
    <row r="45" spans="1:19" x14ac:dyDescent="0.25">
      <c r="A45" s="86" t="s">
        <v>126</v>
      </c>
      <c r="B45" s="14">
        <v>0.34542314310167999</v>
      </c>
      <c r="C45" s="14">
        <v>0.34423407892127</v>
      </c>
      <c r="D45" s="14">
        <v>0</v>
      </c>
      <c r="E45" s="14">
        <v>0</v>
      </c>
      <c r="F45" s="14">
        <v>0.57102069951110002</v>
      </c>
      <c r="G45" s="14">
        <v>0.71801566576835996</v>
      </c>
      <c r="H45" s="14">
        <v>4.6974612381172403</v>
      </c>
      <c r="I45" s="14">
        <v>6.8135617214043096</v>
      </c>
      <c r="J45" s="14">
        <v>2.4540916291479098</v>
      </c>
      <c r="K45" s="14">
        <v>2.1241946509780298</v>
      </c>
      <c r="L45" s="14">
        <v>2.3273132362192999</v>
      </c>
      <c r="M45" s="14">
        <v>3.48971946518374</v>
      </c>
      <c r="N45" s="14">
        <v>3.2723816145496998</v>
      </c>
      <c r="O45" s="14">
        <v>2.5931936245160401</v>
      </c>
      <c r="P45" s="14">
        <v>2.4381944951194701</v>
      </c>
      <c r="Q45" s="14">
        <v>1.6004669157212199</v>
      </c>
      <c r="R45" s="14" t="s">
        <v>63</v>
      </c>
      <c r="S45" s="819">
        <f>Q45</f>
        <v>1.6004669157212199</v>
      </c>
    </row>
    <row r="46" spans="1:19" x14ac:dyDescent="0.25">
      <c r="A46" s="86" t="s">
        <v>119</v>
      </c>
      <c r="B46" s="14" t="s">
        <v>63</v>
      </c>
      <c r="C46" s="14" t="s">
        <v>63</v>
      </c>
      <c r="D46" s="14" t="s">
        <v>63</v>
      </c>
      <c r="E46" s="14" t="s">
        <v>63</v>
      </c>
      <c r="F46" s="14" t="s">
        <v>63</v>
      </c>
      <c r="G46" s="14">
        <v>1.4177473098881499</v>
      </c>
      <c r="H46" s="14">
        <v>1.2270059092604599</v>
      </c>
      <c r="I46" s="14">
        <v>1.34662978599505</v>
      </c>
      <c r="J46" s="14">
        <v>1.1872872128994401</v>
      </c>
      <c r="K46" s="14">
        <v>1.0908465244322101</v>
      </c>
      <c r="L46" s="14">
        <v>1.0730411686587</v>
      </c>
      <c r="M46" s="14">
        <v>1.2647287095180999</v>
      </c>
      <c r="N46" s="14">
        <v>1.1465256271964901</v>
      </c>
      <c r="O46" s="14">
        <v>1.30174126839783</v>
      </c>
      <c r="P46" s="14">
        <v>1.2781982423764</v>
      </c>
      <c r="Q46" s="14">
        <v>1.3019635591721199</v>
      </c>
      <c r="R46" s="14" t="s">
        <v>63</v>
      </c>
      <c r="S46" s="90">
        <f>Q46</f>
        <v>1.3019635591721199</v>
      </c>
    </row>
    <row r="47" spans="1:19" x14ac:dyDescent="0.25">
      <c r="A47" s="86" t="s">
        <v>121</v>
      </c>
      <c r="B47" s="14" t="s">
        <v>63</v>
      </c>
      <c r="C47" s="14" t="s">
        <v>63</v>
      </c>
      <c r="D47" s="14" t="s">
        <v>63</v>
      </c>
      <c r="E47" s="14" t="s">
        <v>63</v>
      </c>
      <c r="F47" s="14" t="s">
        <v>63</v>
      </c>
      <c r="G47" s="14">
        <v>1.40845070422535</v>
      </c>
      <c r="H47" s="14" t="s">
        <v>63</v>
      </c>
      <c r="I47" s="14">
        <v>1.13636363636364</v>
      </c>
      <c r="J47" s="14" t="s">
        <v>63</v>
      </c>
      <c r="K47" s="14">
        <v>0.20120724346075999</v>
      </c>
      <c r="L47" s="14">
        <v>0.39931318132811999</v>
      </c>
      <c r="M47" s="14">
        <v>0.68509401506613998</v>
      </c>
      <c r="N47" s="14">
        <v>0.7760834463545</v>
      </c>
      <c r="O47" s="14">
        <v>0.95294537449089001</v>
      </c>
      <c r="P47" s="14" t="s">
        <v>63</v>
      </c>
      <c r="Q47" s="14">
        <v>1.0551948051948099</v>
      </c>
      <c r="R47" s="14" t="s">
        <v>63</v>
      </c>
      <c r="S47" s="819">
        <f>Q47</f>
        <v>1.0551948051948099</v>
      </c>
    </row>
    <row r="48" spans="1:19" x14ac:dyDescent="0.25">
      <c r="A48" s="86" t="s">
        <v>158</v>
      </c>
      <c r="B48" s="14">
        <v>2.03338339115875</v>
      </c>
      <c r="C48" s="14">
        <v>1.07884769884081</v>
      </c>
      <c r="D48" s="14">
        <v>2.6395400224435699</v>
      </c>
      <c r="E48" s="14">
        <v>2.0267770633312798</v>
      </c>
      <c r="F48" s="14">
        <v>0.92719399470576003</v>
      </c>
      <c r="G48" s="14">
        <v>1.16226888732256</v>
      </c>
      <c r="H48" s="14">
        <v>1.61222060772265</v>
      </c>
      <c r="I48" s="14">
        <v>1.0773680324258299</v>
      </c>
      <c r="J48" s="14">
        <v>10.495130719074901</v>
      </c>
      <c r="K48" s="14">
        <v>11.5214123925864</v>
      </c>
      <c r="L48" s="14">
        <v>0.37300237050357998</v>
      </c>
      <c r="M48" s="14">
        <v>1.3548220069335399</v>
      </c>
      <c r="N48" s="14">
        <v>0.50431857056923002</v>
      </c>
      <c r="O48" s="14">
        <v>0.78439240139264998</v>
      </c>
      <c r="P48" s="14">
        <v>0.71388462388264995</v>
      </c>
      <c r="Q48" s="14">
        <v>0.71837960653011002</v>
      </c>
      <c r="R48" s="14">
        <v>0.75543736253149996</v>
      </c>
      <c r="S48" s="90">
        <f>R48</f>
        <v>0.75543736253149996</v>
      </c>
    </row>
    <row r="49" spans="1:19" x14ac:dyDescent="0.25">
      <c r="A49" s="86" t="s">
        <v>161</v>
      </c>
      <c r="B49" s="14">
        <v>0.16762452107279999</v>
      </c>
      <c r="C49" s="14">
        <v>0.27548209366391002</v>
      </c>
      <c r="D49" s="14">
        <v>0.41272153435300002</v>
      </c>
      <c r="E49" s="14">
        <v>0.21301775147929</v>
      </c>
      <c r="F49" s="14">
        <v>0.14288630332721</v>
      </c>
      <c r="G49" s="14">
        <v>0.55283525509398002</v>
      </c>
      <c r="H49" s="14">
        <v>0.79355817481619995</v>
      </c>
      <c r="I49" s="14">
        <v>0.66414459857082997</v>
      </c>
      <c r="J49" s="14">
        <v>0.50945679169585001</v>
      </c>
      <c r="K49" s="14">
        <v>0.48716507401162001</v>
      </c>
      <c r="L49" s="14">
        <v>0.32016299206868998</v>
      </c>
      <c r="M49" s="14">
        <v>0.16371330498270001</v>
      </c>
      <c r="N49" s="14">
        <v>0.21851780231466</v>
      </c>
      <c r="O49" s="14">
        <v>0.267430855222</v>
      </c>
      <c r="P49" s="14">
        <v>0.22846853978771001</v>
      </c>
      <c r="Q49" s="14">
        <v>0.14104665712629</v>
      </c>
      <c r="R49" s="14">
        <v>0.30157068844118001</v>
      </c>
      <c r="S49" s="90">
        <f>R49</f>
        <v>0.30157068844118001</v>
      </c>
    </row>
    <row r="51" spans="1:19" x14ac:dyDescent="0.25">
      <c r="A51" t="s">
        <v>22493</v>
      </c>
    </row>
  </sheetData>
  <autoFilter ref="A4:T4">
    <sortState ref="A113:T157">
      <sortCondition descending="1" ref="T112"/>
    </sortState>
  </autoFilter>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6"/>
  <sheetViews>
    <sheetView zoomScale="80" zoomScaleNormal="80" workbookViewId="0">
      <selection activeCell="M25" sqref="M25"/>
    </sheetView>
  </sheetViews>
  <sheetFormatPr defaultRowHeight="15" x14ac:dyDescent="0.25"/>
  <cols>
    <col min="2" max="2" width="13.7109375" customWidth="1"/>
    <col min="3" max="3" width="11.5703125" customWidth="1"/>
    <col min="5" max="5" width="10.7109375" customWidth="1"/>
    <col min="6" max="7" width="12.5703125" customWidth="1"/>
  </cols>
  <sheetData>
    <row r="1" spans="1:13" x14ac:dyDescent="0.25">
      <c r="A1" s="66" t="s">
        <v>22495</v>
      </c>
      <c r="B1" s="30"/>
      <c r="C1" s="30"/>
      <c r="D1" s="30"/>
      <c r="E1" s="30"/>
      <c r="F1" s="30"/>
      <c r="G1" s="30"/>
      <c r="H1" s="30"/>
      <c r="I1" s="30"/>
      <c r="J1" s="30"/>
    </row>
    <row r="2" spans="1:13" x14ac:dyDescent="0.25">
      <c r="A2" s="961" t="s">
        <v>22494</v>
      </c>
    </row>
    <row r="4" spans="1:13" ht="45" x14ac:dyDescent="0.25">
      <c r="A4" s="105"/>
      <c r="B4" s="64" t="s">
        <v>22377</v>
      </c>
      <c r="C4" s="120" t="s">
        <v>22096</v>
      </c>
      <c r="D4" s="120" t="s">
        <v>22097</v>
      </c>
      <c r="E4" s="114" t="s">
        <v>22378</v>
      </c>
    </row>
    <row r="5" spans="1:13" x14ac:dyDescent="0.25">
      <c r="A5" s="105">
        <v>1996</v>
      </c>
      <c r="B5" s="923">
        <v>1.8264</v>
      </c>
      <c r="C5" s="559">
        <v>0.77210000000000001</v>
      </c>
      <c r="D5" s="559">
        <v>1.0312000000000001</v>
      </c>
      <c r="E5" s="559">
        <v>2.3100000000000002E-2</v>
      </c>
      <c r="J5" s="84"/>
      <c r="K5" s="84"/>
      <c r="L5" s="84"/>
      <c r="M5" s="84"/>
    </row>
    <row r="6" spans="1:13" x14ac:dyDescent="0.25">
      <c r="A6" s="105">
        <v>1997</v>
      </c>
      <c r="B6" s="923">
        <v>1.8106</v>
      </c>
      <c r="C6" s="559">
        <v>1.2815999999999999</v>
      </c>
      <c r="D6" s="559">
        <v>0.50270000000000004</v>
      </c>
      <c r="E6" s="559">
        <v>2.63E-2</v>
      </c>
      <c r="I6" s="84"/>
      <c r="J6" s="84"/>
      <c r="K6" s="84"/>
      <c r="L6" s="84"/>
      <c r="M6" s="84"/>
    </row>
    <row r="7" spans="1:13" x14ac:dyDescent="0.25">
      <c r="A7" s="105">
        <v>1998</v>
      </c>
      <c r="B7" s="923">
        <v>1.9677</v>
      </c>
      <c r="C7" s="559">
        <v>1.1710999999999998</v>
      </c>
      <c r="D7" s="559">
        <v>0.76900000000000002</v>
      </c>
      <c r="E7" s="559">
        <v>2.7600000000000003E-2</v>
      </c>
      <c r="I7" s="84"/>
      <c r="J7" s="84"/>
      <c r="K7" s="84"/>
      <c r="L7" s="84"/>
      <c r="M7" s="84"/>
    </row>
    <row r="8" spans="1:13" x14ac:dyDescent="0.25">
      <c r="A8" s="105">
        <v>1999</v>
      </c>
      <c r="B8" s="923">
        <v>2.6369000000000002</v>
      </c>
      <c r="C8" s="559">
        <v>1.8414000000000001</v>
      </c>
      <c r="D8" s="559">
        <v>0.75220000000000009</v>
      </c>
      <c r="E8" s="559">
        <v>4.3299999999999998E-2</v>
      </c>
      <c r="I8" s="84"/>
      <c r="J8" s="84"/>
      <c r="K8" s="84"/>
      <c r="L8" s="84"/>
      <c r="M8" s="84"/>
    </row>
    <row r="9" spans="1:13" x14ac:dyDescent="0.25">
      <c r="A9" s="105">
        <v>2000</v>
      </c>
      <c r="B9" s="923">
        <v>2.6755999999999998</v>
      </c>
      <c r="C9" s="559">
        <v>1.4350999999999998</v>
      </c>
      <c r="D9" s="559">
        <v>1.1154999999999999</v>
      </c>
      <c r="E9" s="559">
        <v>0.125</v>
      </c>
      <c r="I9" s="84"/>
      <c r="J9" s="84"/>
      <c r="K9" s="84"/>
      <c r="L9" s="84"/>
      <c r="M9" s="84"/>
    </row>
    <row r="10" spans="1:13" x14ac:dyDescent="0.25">
      <c r="A10" s="105">
        <v>2001</v>
      </c>
      <c r="B10" s="923">
        <v>1.6559000000000001</v>
      </c>
      <c r="C10" s="559">
        <v>1.2585</v>
      </c>
      <c r="D10" s="559">
        <v>0.29919999999999997</v>
      </c>
      <c r="E10" s="559">
        <v>9.820000000000001E-2</v>
      </c>
      <c r="I10" s="84"/>
      <c r="J10" s="84"/>
      <c r="K10" s="84"/>
      <c r="L10" s="84"/>
      <c r="M10" s="84"/>
    </row>
    <row r="11" spans="1:13" x14ac:dyDescent="0.25">
      <c r="A11" s="105">
        <v>2002</v>
      </c>
      <c r="B11" s="923">
        <v>2.4977</v>
      </c>
      <c r="C11" s="559">
        <v>1.9193</v>
      </c>
      <c r="D11" s="559">
        <v>0.48110000000000003</v>
      </c>
      <c r="E11" s="559">
        <v>9.7299999999999998E-2</v>
      </c>
      <c r="I11" s="84"/>
      <c r="J11" s="84"/>
      <c r="K11" s="84"/>
      <c r="L11" s="84"/>
      <c r="M11" s="84"/>
    </row>
    <row r="12" spans="1:13" x14ac:dyDescent="0.25">
      <c r="A12" s="105">
        <v>2003</v>
      </c>
      <c r="B12" s="923">
        <v>2.3290000000000002</v>
      </c>
      <c r="C12" s="559">
        <v>1.9827999999999999</v>
      </c>
      <c r="D12" s="559">
        <v>0.2432</v>
      </c>
      <c r="E12" s="559">
        <v>0.10299999999999999</v>
      </c>
      <c r="I12" s="84"/>
      <c r="J12" s="84"/>
      <c r="K12" s="84"/>
      <c r="L12" s="84"/>
      <c r="M12" s="84"/>
    </row>
    <row r="13" spans="1:13" x14ac:dyDescent="0.25">
      <c r="A13" s="105">
        <v>2004</v>
      </c>
      <c r="B13" s="923">
        <v>2.6893000000000002</v>
      </c>
      <c r="C13" s="559">
        <v>2.4359000000000002</v>
      </c>
      <c r="D13" s="559">
        <v>0.1338</v>
      </c>
      <c r="E13" s="559">
        <v>0.1196</v>
      </c>
      <c r="I13" s="84"/>
      <c r="J13" s="84"/>
      <c r="K13" s="84"/>
      <c r="L13" s="84"/>
      <c r="M13" s="84"/>
    </row>
    <row r="14" spans="1:13" x14ac:dyDescent="0.25">
      <c r="A14" s="105">
        <v>2005</v>
      </c>
      <c r="B14" s="923">
        <v>2.3641999999999999</v>
      </c>
      <c r="C14" s="559">
        <v>2.2473000000000001</v>
      </c>
      <c r="D14" s="559">
        <v>1.6999999999999999E-3</v>
      </c>
      <c r="E14" s="559">
        <v>0.1152</v>
      </c>
      <c r="I14" s="84"/>
      <c r="J14" s="84"/>
      <c r="K14" s="84"/>
      <c r="L14" s="84"/>
      <c r="M14" s="84"/>
    </row>
    <row r="15" spans="1:13" x14ac:dyDescent="0.25">
      <c r="A15" s="105">
        <v>2006</v>
      </c>
      <c r="B15" s="923">
        <v>3.1883000000000004</v>
      </c>
      <c r="C15" s="559">
        <v>3.0526</v>
      </c>
      <c r="D15" s="559">
        <v>7.0999999999999995E-3</v>
      </c>
      <c r="E15" s="559">
        <v>0.12859999999999999</v>
      </c>
      <c r="I15" s="84"/>
      <c r="J15" s="84"/>
      <c r="K15" s="84"/>
      <c r="L15" s="84"/>
      <c r="M15" s="84"/>
    </row>
    <row r="16" spans="1:13" x14ac:dyDescent="0.25">
      <c r="A16" s="105">
        <v>2007</v>
      </c>
      <c r="B16" s="923">
        <v>4.6916000000000002</v>
      </c>
      <c r="C16" s="559">
        <v>4.0533000000000001</v>
      </c>
      <c r="D16" s="559">
        <v>6.6E-3</v>
      </c>
      <c r="E16" s="559">
        <v>0.63170000000000004</v>
      </c>
      <c r="I16" s="84"/>
      <c r="J16" s="84"/>
      <c r="K16" s="84"/>
      <c r="L16" s="84"/>
      <c r="M16" s="84"/>
    </row>
    <row r="17" spans="1:13" x14ac:dyDescent="0.25">
      <c r="A17" s="105">
        <v>2008</v>
      </c>
      <c r="B17" s="923">
        <v>5.0501000000000005</v>
      </c>
      <c r="C17" s="559">
        <v>3.9575999999999998</v>
      </c>
      <c r="D17" s="559">
        <v>0.32700000000000001</v>
      </c>
      <c r="E17" s="559">
        <v>0.76549999999999996</v>
      </c>
      <c r="I17" s="84"/>
      <c r="J17" s="84"/>
      <c r="K17" s="84"/>
      <c r="L17" s="84"/>
      <c r="M17" s="84"/>
    </row>
    <row r="18" spans="1:13" x14ac:dyDescent="0.25">
      <c r="A18" s="105">
        <v>2009</v>
      </c>
      <c r="B18" s="923">
        <v>4.5036000000000005</v>
      </c>
      <c r="C18" s="559">
        <v>3.5455999999999999</v>
      </c>
      <c r="D18" s="559">
        <v>0.3997</v>
      </c>
      <c r="E18" s="559">
        <v>0.55829999999999991</v>
      </c>
      <c r="I18" s="84"/>
      <c r="J18" s="84"/>
      <c r="K18" s="84"/>
      <c r="L18" s="84"/>
      <c r="M18" s="84"/>
    </row>
    <row r="19" spans="1:13" x14ac:dyDescent="0.25">
      <c r="A19" s="105">
        <v>2010</v>
      </c>
      <c r="B19" s="923">
        <v>4.5324</v>
      </c>
      <c r="C19" s="559">
        <v>3.6821999999999999</v>
      </c>
      <c r="D19" s="559">
        <v>0.57810000000000006</v>
      </c>
      <c r="E19" s="559">
        <v>0.27210000000000001</v>
      </c>
      <c r="I19" s="84"/>
      <c r="J19" s="84"/>
      <c r="K19" s="84"/>
      <c r="L19" s="84"/>
      <c r="M19" s="84"/>
    </row>
    <row r="20" spans="1:13" x14ac:dyDescent="0.25">
      <c r="A20" s="105">
        <v>2011</v>
      </c>
      <c r="B20" s="923">
        <v>4.4306999999999999</v>
      </c>
      <c r="C20" s="559">
        <v>3.7189000000000001</v>
      </c>
      <c r="D20" s="559">
        <v>0.46400000000000002</v>
      </c>
      <c r="E20" s="559">
        <v>0.24780000000000002</v>
      </c>
      <c r="I20" s="84"/>
      <c r="J20" s="84"/>
      <c r="K20" s="84"/>
      <c r="L20" s="84"/>
      <c r="M20" s="84"/>
    </row>
    <row r="21" spans="1:13" x14ac:dyDescent="0.25">
      <c r="A21" s="105">
        <v>2012</v>
      </c>
      <c r="B21" s="923">
        <v>4.8161000000000005</v>
      </c>
      <c r="C21" s="559">
        <v>4.2587999999999999</v>
      </c>
      <c r="D21" s="559">
        <v>0.42099999999999999</v>
      </c>
      <c r="E21" s="559">
        <v>0.13639999999999999</v>
      </c>
      <c r="I21" s="84"/>
      <c r="J21" s="84"/>
      <c r="K21" s="84"/>
      <c r="L21" s="84"/>
      <c r="M21" s="84"/>
    </row>
    <row r="22" spans="1:13" x14ac:dyDescent="0.25">
      <c r="A22" s="105">
        <v>2013</v>
      </c>
      <c r="B22" s="923">
        <v>6.4836999999999998</v>
      </c>
      <c r="C22" s="559">
        <v>6.016</v>
      </c>
      <c r="D22" s="559">
        <v>0.3881</v>
      </c>
      <c r="E22" s="559">
        <v>7.959999999999999E-2</v>
      </c>
      <c r="I22" s="84"/>
      <c r="J22" s="84"/>
      <c r="K22" s="84"/>
      <c r="L22" s="84"/>
      <c r="M22" s="84"/>
    </row>
    <row r="23" spans="1:13" x14ac:dyDescent="0.25">
      <c r="A23" s="105">
        <v>2014</v>
      </c>
      <c r="B23" s="923">
        <v>6.2046999999999999</v>
      </c>
      <c r="C23" s="559">
        <v>5.5632999999999999</v>
      </c>
      <c r="D23" s="559">
        <v>0.40739999999999998</v>
      </c>
      <c r="E23" s="559">
        <v>0.23400000000000001</v>
      </c>
      <c r="I23" s="84"/>
      <c r="J23" s="84"/>
      <c r="K23" s="84"/>
      <c r="L23" s="84"/>
      <c r="M23" s="84"/>
    </row>
    <row r="24" spans="1:13" x14ac:dyDescent="0.25">
      <c r="A24" s="105">
        <v>2015</v>
      </c>
      <c r="B24" s="923">
        <v>7.7138999999999998</v>
      </c>
      <c r="C24" s="559">
        <v>6.7575000000000003</v>
      </c>
      <c r="D24" s="559">
        <v>0.53110000000000002</v>
      </c>
      <c r="E24" s="559">
        <v>0.42530000000000001</v>
      </c>
      <c r="I24" s="84"/>
      <c r="J24" s="84"/>
      <c r="K24" s="84"/>
      <c r="L24" s="84"/>
      <c r="M24" s="84"/>
    </row>
    <row r="25" spans="1:13" x14ac:dyDescent="0.25">
      <c r="A25" s="105">
        <v>2016</v>
      </c>
      <c r="B25" s="923">
        <v>8.3311000000000011</v>
      </c>
      <c r="C25" s="559">
        <v>7.1201999999999996</v>
      </c>
      <c r="D25" s="559">
        <v>0.91089999999999993</v>
      </c>
      <c r="E25" s="559">
        <v>0.3</v>
      </c>
    </row>
    <row r="26" spans="1:13" x14ac:dyDescent="0.25">
      <c r="A26" s="105">
        <v>2017</v>
      </c>
      <c r="B26" s="923">
        <v>7.9021999999999997</v>
      </c>
      <c r="C26" s="559">
        <v>7.0415000000000001</v>
      </c>
      <c r="D26" s="559">
        <v>0.62890000000000001</v>
      </c>
      <c r="E26" s="559">
        <v>0.23180000000000001</v>
      </c>
    </row>
  </sheetData>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zoomScale="80" zoomScaleNormal="80" workbookViewId="0">
      <selection activeCell="G24" sqref="G24"/>
    </sheetView>
  </sheetViews>
  <sheetFormatPr defaultRowHeight="15" x14ac:dyDescent="0.25"/>
  <cols>
    <col min="1" max="1" width="32.7109375" customWidth="1"/>
    <col min="2" max="2" width="19.85546875" style="842" customWidth="1"/>
    <col min="3" max="3" width="16.42578125" customWidth="1"/>
    <col min="4" max="4" width="15.5703125" customWidth="1"/>
    <col min="5" max="5" width="12.7109375" customWidth="1"/>
    <col min="6" max="6" width="13.7109375" customWidth="1"/>
  </cols>
  <sheetData>
    <row r="1" spans="1:5" x14ac:dyDescent="0.25">
      <c r="A1" s="6" t="s">
        <v>22496</v>
      </c>
      <c r="B1" s="6"/>
    </row>
    <row r="2" spans="1:5" x14ac:dyDescent="0.25">
      <c r="A2" s="961" t="s">
        <v>22339</v>
      </c>
      <c r="B2" s="6"/>
    </row>
    <row r="4" spans="1:5" s="842" customFormat="1" ht="62.25" customHeight="1" x14ac:dyDescent="0.25">
      <c r="A4" s="113"/>
      <c r="B4" s="114" t="s">
        <v>22342</v>
      </c>
      <c r="C4" s="114" t="s">
        <v>22343</v>
      </c>
      <c r="D4" s="114" t="s">
        <v>22344</v>
      </c>
      <c r="E4" s="114" t="s">
        <v>22341</v>
      </c>
    </row>
    <row r="5" spans="1:5" x14ac:dyDescent="0.25">
      <c r="A5" s="120" t="s">
        <v>22317</v>
      </c>
      <c r="B5" s="121">
        <v>143618.82999999999</v>
      </c>
      <c r="C5" s="121">
        <v>22738.508999999998</v>
      </c>
      <c r="D5" s="121">
        <f>B5+C5</f>
        <v>166357.33899999998</v>
      </c>
      <c r="E5" s="111"/>
    </row>
    <row r="6" spans="1:5" x14ac:dyDescent="0.25">
      <c r="A6" s="120" t="s">
        <v>22328</v>
      </c>
      <c r="B6" s="121">
        <v>0</v>
      </c>
      <c r="C6" s="121">
        <v>0</v>
      </c>
      <c r="D6" s="121">
        <f t="shared" ref="D6:D24" si="0">B6+C6</f>
        <v>0</v>
      </c>
      <c r="E6" s="620">
        <f>D6/(SUM($D$6:$D$24))</f>
        <v>0</v>
      </c>
    </row>
    <row r="7" spans="1:5" x14ac:dyDescent="0.25">
      <c r="A7" s="120" t="s">
        <v>22329</v>
      </c>
      <c r="B7" s="121"/>
      <c r="C7" s="121"/>
      <c r="D7" s="121">
        <f t="shared" si="0"/>
        <v>0</v>
      </c>
      <c r="E7" s="620">
        <f t="shared" ref="E7:E25" si="1">D7/(SUM($D$6:$D$24))</f>
        <v>0</v>
      </c>
    </row>
    <row r="8" spans="1:5" x14ac:dyDescent="0.25">
      <c r="A8" s="120" t="s">
        <v>22309</v>
      </c>
      <c r="B8" s="121">
        <v>42492.927000000003</v>
      </c>
      <c r="C8" s="121">
        <v>1261.9690000000001</v>
      </c>
      <c r="D8" s="121">
        <f t="shared" si="0"/>
        <v>43754.896000000001</v>
      </c>
      <c r="E8" s="620">
        <f t="shared" si="1"/>
        <v>0.26529976079308898</v>
      </c>
    </row>
    <row r="9" spans="1:5" ht="30" x14ac:dyDescent="0.25">
      <c r="A9" s="120" t="s">
        <v>22318</v>
      </c>
      <c r="B9" s="121">
        <v>8633.4110000000001</v>
      </c>
      <c r="C9" s="121">
        <v>4356.1360000000004</v>
      </c>
      <c r="D9" s="121">
        <f t="shared" si="0"/>
        <v>12989.547</v>
      </c>
      <c r="E9" s="620">
        <f t="shared" si="1"/>
        <v>7.8759728097870171E-2</v>
      </c>
    </row>
    <row r="10" spans="1:5" ht="45" x14ac:dyDescent="0.25">
      <c r="A10" s="120" t="s">
        <v>22330</v>
      </c>
      <c r="B10" s="121">
        <v>0</v>
      </c>
      <c r="C10" s="121">
        <v>0</v>
      </c>
      <c r="D10" s="121">
        <f t="shared" si="0"/>
        <v>0</v>
      </c>
      <c r="E10" s="620">
        <f t="shared" si="1"/>
        <v>0</v>
      </c>
    </row>
    <row r="11" spans="1:5" x14ac:dyDescent="0.25">
      <c r="A11" s="120" t="s">
        <v>22331</v>
      </c>
      <c r="B11" s="121">
        <v>1197.758</v>
      </c>
      <c r="C11" s="121">
        <v>10.887</v>
      </c>
      <c r="D11" s="121">
        <f t="shared" si="0"/>
        <v>1208.645</v>
      </c>
      <c r="E11" s="620">
        <f t="shared" si="1"/>
        <v>7.3283965612388393E-3</v>
      </c>
    </row>
    <row r="12" spans="1:5" ht="30" x14ac:dyDescent="0.25">
      <c r="A12" s="120" t="s">
        <v>22319</v>
      </c>
      <c r="B12" s="121">
        <v>2217.462</v>
      </c>
      <c r="C12" s="121">
        <v>143</v>
      </c>
      <c r="D12" s="121">
        <f t="shared" si="0"/>
        <v>2360.462</v>
      </c>
      <c r="E12" s="620">
        <f t="shared" si="1"/>
        <v>1.4312227001092094E-2</v>
      </c>
    </row>
    <row r="13" spans="1:5" x14ac:dyDescent="0.25">
      <c r="A13" s="120" t="s">
        <v>22332</v>
      </c>
      <c r="B13" s="121">
        <v>2381.056</v>
      </c>
      <c r="C13" s="121">
        <v>120</v>
      </c>
      <c r="D13" s="121">
        <f t="shared" si="0"/>
        <v>2501.056</v>
      </c>
      <c r="E13" s="620">
        <f t="shared" si="1"/>
        <v>1.5164692850146873E-2</v>
      </c>
    </row>
    <row r="14" spans="1:5" ht="30" x14ac:dyDescent="0.25">
      <c r="A14" s="120" t="s">
        <v>22333</v>
      </c>
      <c r="B14" s="121">
        <v>0</v>
      </c>
      <c r="C14" s="121">
        <v>0</v>
      </c>
      <c r="D14" s="121">
        <f t="shared" si="0"/>
        <v>0</v>
      </c>
      <c r="E14" s="620">
        <f t="shared" si="1"/>
        <v>0</v>
      </c>
    </row>
    <row r="15" spans="1:5" ht="23.25" customHeight="1" x14ac:dyDescent="0.25">
      <c r="A15" s="120" t="s">
        <v>22312</v>
      </c>
      <c r="B15" s="121">
        <v>49724.550999999999</v>
      </c>
      <c r="C15" s="121">
        <v>14335.189</v>
      </c>
      <c r="D15" s="121">
        <f t="shared" si="0"/>
        <v>64059.74</v>
      </c>
      <c r="E15" s="620">
        <f t="shared" si="1"/>
        <v>0.3884144462020313</v>
      </c>
    </row>
    <row r="16" spans="1:5" x14ac:dyDescent="0.25">
      <c r="A16" s="120" t="s">
        <v>22320</v>
      </c>
      <c r="B16" s="121">
        <v>16003.914000000001</v>
      </c>
      <c r="C16" s="121">
        <v>1818.6780000000001</v>
      </c>
      <c r="D16" s="121">
        <f t="shared" si="0"/>
        <v>17822.592000000001</v>
      </c>
      <c r="E16" s="620">
        <f t="shared" si="1"/>
        <v>0.10806400715277262</v>
      </c>
    </row>
    <row r="17" spans="1:5" x14ac:dyDescent="0.25">
      <c r="A17" s="120" t="s">
        <v>22321</v>
      </c>
      <c r="B17" s="121">
        <v>0</v>
      </c>
      <c r="C17" s="121">
        <v>0</v>
      </c>
      <c r="D17" s="121">
        <f t="shared" si="0"/>
        <v>0</v>
      </c>
      <c r="E17" s="620">
        <f t="shared" si="1"/>
        <v>0</v>
      </c>
    </row>
    <row r="18" spans="1:5" ht="30" x14ac:dyDescent="0.25">
      <c r="A18" s="120" t="s">
        <v>22322</v>
      </c>
      <c r="B18" s="121">
        <v>19760.967000000001</v>
      </c>
      <c r="C18" s="121">
        <v>468.35</v>
      </c>
      <c r="D18" s="121">
        <f t="shared" si="0"/>
        <v>20229.316999999999</v>
      </c>
      <c r="E18" s="620">
        <f t="shared" si="1"/>
        <v>0.12265674134175907</v>
      </c>
    </row>
    <row r="19" spans="1:5" ht="30" x14ac:dyDescent="0.25">
      <c r="A19" s="120" t="s">
        <v>22323</v>
      </c>
      <c r="B19" s="121"/>
      <c r="C19" s="121"/>
      <c r="D19" s="121">
        <f>IFERROR(B19+C19,0)</f>
        <v>0</v>
      </c>
      <c r="E19" s="620">
        <f t="shared" si="1"/>
        <v>0</v>
      </c>
    </row>
    <row r="20" spans="1:5" ht="30" x14ac:dyDescent="0.25">
      <c r="A20" s="120" t="s">
        <v>22334</v>
      </c>
      <c r="B20" s="121"/>
      <c r="C20" s="121"/>
      <c r="D20" s="121">
        <f t="shared" si="0"/>
        <v>0</v>
      </c>
      <c r="E20" s="620">
        <f t="shared" si="1"/>
        <v>0</v>
      </c>
    </row>
    <row r="21" spans="1:5" x14ac:dyDescent="0.25">
      <c r="A21" s="120" t="s">
        <v>22335</v>
      </c>
      <c r="B21" s="121"/>
      <c r="C21" s="121"/>
      <c r="D21" s="121">
        <f>IFERROR(B21+C21,0)</f>
        <v>0</v>
      </c>
      <c r="E21" s="620">
        <f t="shared" si="1"/>
        <v>0</v>
      </c>
    </row>
    <row r="22" spans="1:5" x14ac:dyDescent="0.25">
      <c r="A22" s="120" t="s">
        <v>22336</v>
      </c>
      <c r="B22" s="121">
        <v>0</v>
      </c>
      <c r="C22" s="121">
        <v>0</v>
      </c>
      <c r="D22" s="121">
        <f t="shared" si="0"/>
        <v>0</v>
      </c>
      <c r="E22" s="620">
        <f t="shared" si="1"/>
        <v>0</v>
      </c>
    </row>
    <row r="23" spans="1:5" x14ac:dyDescent="0.25">
      <c r="A23" s="120" t="s">
        <v>22337</v>
      </c>
      <c r="B23" s="121"/>
      <c r="C23" s="121"/>
      <c r="D23" s="121">
        <f t="shared" si="0"/>
        <v>0</v>
      </c>
      <c r="E23" s="620">
        <f t="shared" si="1"/>
        <v>0</v>
      </c>
    </row>
    <row r="24" spans="1:5" ht="30" x14ac:dyDescent="0.25">
      <c r="A24" s="120" t="s">
        <v>22338</v>
      </c>
      <c r="B24" s="121">
        <v>0</v>
      </c>
      <c r="C24" s="121">
        <v>0</v>
      </c>
      <c r="D24" s="121">
        <f t="shared" si="0"/>
        <v>0</v>
      </c>
      <c r="E24" s="620">
        <f t="shared" si="1"/>
        <v>0</v>
      </c>
    </row>
    <row r="25" spans="1:5" x14ac:dyDescent="0.25">
      <c r="A25" s="111" t="s">
        <v>522</v>
      </c>
      <c r="B25" s="547">
        <f>SUM(B6:B24)</f>
        <v>142412.046</v>
      </c>
      <c r="C25" s="547">
        <f>SUM(C6:C24)</f>
        <v>22514.208999999999</v>
      </c>
      <c r="D25" s="547">
        <f>SUM(D6:D24)</f>
        <v>164926.255</v>
      </c>
      <c r="E25" s="127">
        <f t="shared" si="1"/>
        <v>1</v>
      </c>
    </row>
    <row r="27" spans="1:5" x14ac:dyDescent="0.25">
      <c r="A27" t="s">
        <v>22379</v>
      </c>
      <c r="E27" s="49"/>
    </row>
    <row r="28" spans="1:5" x14ac:dyDescent="0.25">
      <c r="A28" s="30"/>
      <c r="B28" s="87"/>
      <c r="C28" s="3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8"/>
  <sheetViews>
    <sheetView zoomScaleNormal="100" workbookViewId="0">
      <selection activeCell="H3" sqref="H3"/>
    </sheetView>
  </sheetViews>
  <sheetFormatPr defaultRowHeight="15" x14ac:dyDescent="0.25"/>
  <cols>
    <col min="1" max="1" width="47.85546875" customWidth="1"/>
  </cols>
  <sheetData>
    <row r="1" spans="1:12" s="842" customFormat="1" x14ac:dyDescent="0.25">
      <c r="A1" s="6" t="s">
        <v>22349</v>
      </c>
    </row>
    <row r="2" spans="1:12" s="842" customFormat="1" x14ac:dyDescent="0.25">
      <c r="A2" s="961" t="s">
        <v>22350</v>
      </c>
    </row>
    <row r="3" spans="1:12" s="842" customFormat="1" x14ac:dyDescent="0.25">
      <c r="A3" s="6"/>
    </row>
    <row r="5" spans="1:12" x14ac:dyDescent="0.25">
      <c r="A5" s="502" t="s">
        <v>22241</v>
      </c>
      <c r="B5" s="503" t="s">
        <v>49</v>
      </c>
      <c r="C5" s="503" t="s">
        <v>50</v>
      </c>
      <c r="D5" s="503" t="s">
        <v>51</v>
      </c>
      <c r="E5" s="503" t="s">
        <v>52</v>
      </c>
      <c r="F5" s="503" t="s">
        <v>53</v>
      </c>
      <c r="G5" s="503" t="s">
        <v>54</v>
      </c>
      <c r="H5" s="503" t="s">
        <v>55</v>
      </c>
      <c r="I5" s="503" t="s">
        <v>195</v>
      </c>
      <c r="J5" s="503" t="s">
        <v>313</v>
      </c>
      <c r="K5" s="503" t="s">
        <v>369</v>
      </c>
    </row>
    <row r="6" spans="1:12" x14ac:dyDescent="0.25">
      <c r="A6" s="103" t="s">
        <v>22239</v>
      </c>
      <c r="B6" s="106">
        <f t="shared" ref="B6:K6" si="0">C16+C17</f>
        <v>105.212</v>
      </c>
      <c r="C6" s="106">
        <f t="shared" si="0"/>
        <v>97.72399999999999</v>
      </c>
      <c r="D6" s="106">
        <f t="shared" si="0"/>
        <v>104.17200000000001</v>
      </c>
      <c r="E6" s="106">
        <f t="shared" si="0"/>
        <v>127.00700000000001</v>
      </c>
      <c r="F6" s="106">
        <f t="shared" si="0"/>
        <v>147.101</v>
      </c>
      <c r="G6" s="106">
        <f t="shared" si="0"/>
        <v>154.84399999999999</v>
      </c>
      <c r="H6" s="106">
        <f t="shared" si="0"/>
        <v>144.40699999999998</v>
      </c>
      <c r="I6" s="106">
        <f t="shared" si="0"/>
        <v>141.04</v>
      </c>
      <c r="J6" s="106">
        <f t="shared" si="0"/>
        <v>102.51870000000001</v>
      </c>
      <c r="K6" s="106">
        <f t="shared" si="0"/>
        <v>125.3</v>
      </c>
    </row>
    <row r="7" spans="1:12" x14ac:dyDescent="0.25">
      <c r="A7" s="103" t="s">
        <v>22094</v>
      </c>
      <c r="B7" s="106">
        <f t="shared" ref="B7:K7" si="1">C15+C18</f>
        <v>83.347000000000008</v>
      </c>
      <c r="C7" s="106">
        <f t="shared" si="1"/>
        <v>77.305000000000007</v>
      </c>
      <c r="D7" s="106">
        <f t="shared" si="1"/>
        <v>101.947</v>
      </c>
      <c r="E7" s="106">
        <f t="shared" si="1"/>
        <v>211.84799999999998</v>
      </c>
      <c r="F7" s="106">
        <f t="shared" si="1"/>
        <v>195.61500000000001</v>
      </c>
      <c r="G7" s="106">
        <f t="shared" si="1"/>
        <v>137.47200000000001</v>
      </c>
      <c r="H7" s="106">
        <f t="shared" si="1"/>
        <v>106.60900000000001</v>
      </c>
      <c r="I7" s="106">
        <f t="shared" si="1"/>
        <v>124.91000000000001</v>
      </c>
      <c r="J7" s="106">
        <f t="shared" si="1"/>
        <v>131.17759999999998</v>
      </c>
      <c r="K7" s="106">
        <f t="shared" si="1"/>
        <v>133.4</v>
      </c>
    </row>
    <row r="8" spans="1:12" x14ac:dyDescent="0.25">
      <c r="A8" s="103" t="s">
        <v>22240</v>
      </c>
      <c r="B8" s="106">
        <f t="shared" ref="B8:K8" si="2">C19</f>
        <v>19.48</v>
      </c>
      <c r="C8" s="106">
        <f t="shared" si="2"/>
        <v>22.364000000000001</v>
      </c>
      <c r="D8" s="106">
        <f t="shared" si="2"/>
        <v>26.640999999999998</v>
      </c>
      <c r="E8" s="106">
        <f t="shared" si="2"/>
        <v>45.591999999999999</v>
      </c>
      <c r="F8" s="106">
        <f t="shared" si="2"/>
        <v>37.978999999999999</v>
      </c>
      <c r="G8" s="106">
        <f t="shared" si="2"/>
        <v>33.728000000000002</v>
      </c>
      <c r="H8" s="106">
        <f t="shared" si="2"/>
        <v>35.720999999999997</v>
      </c>
      <c r="I8" s="106">
        <f t="shared" si="2"/>
        <v>36.869999999999997</v>
      </c>
      <c r="J8" s="106">
        <f t="shared" si="2"/>
        <v>36.640099999999997</v>
      </c>
      <c r="K8" s="106">
        <f t="shared" si="2"/>
        <v>45.6</v>
      </c>
    </row>
    <row r="9" spans="1:12" x14ac:dyDescent="0.25">
      <c r="A9" s="103" t="s">
        <v>522</v>
      </c>
      <c r="B9" s="106">
        <f t="shared" ref="B9:H9" si="3">SUM(B6:B8)</f>
        <v>208.03900000000002</v>
      </c>
      <c r="C9" s="106">
        <f t="shared" si="3"/>
        <v>197.393</v>
      </c>
      <c r="D9" s="106">
        <f t="shared" si="3"/>
        <v>232.76000000000002</v>
      </c>
      <c r="E9" s="106">
        <f t="shared" si="3"/>
        <v>384.447</v>
      </c>
      <c r="F9" s="106">
        <f t="shared" si="3"/>
        <v>380.69499999999999</v>
      </c>
      <c r="G9" s="106">
        <f t="shared" si="3"/>
        <v>326.04400000000004</v>
      </c>
      <c r="H9" s="106">
        <f t="shared" si="3"/>
        <v>286.73699999999997</v>
      </c>
      <c r="I9" s="106">
        <f>SUM(I6:I8)</f>
        <v>302.82</v>
      </c>
      <c r="J9" s="106">
        <f>SUM(J6:J8)</f>
        <v>270.33640000000003</v>
      </c>
      <c r="K9" s="106">
        <f>SUM(K6:K8)</f>
        <v>304.3</v>
      </c>
    </row>
    <row r="10" spans="1:12" s="87" customFormat="1" x14ac:dyDescent="0.25">
      <c r="B10" s="93"/>
      <c r="C10" s="93"/>
      <c r="D10" s="93"/>
      <c r="E10" s="93"/>
      <c r="F10" s="93"/>
      <c r="G10" s="93"/>
      <c r="H10" s="93"/>
      <c r="I10" s="93"/>
    </row>
    <row r="11" spans="1:12" s="87" customFormat="1" x14ac:dyDescent="0.25">
      <c r="A11" s="75" t="s">
        <v>22351</v>
      </c>
      <c r="B11" s="93"/>
      <c r="C11" s="93"/>
      <c r="D11" s="93"/>
      <c r="E11" s="93"/>
      <c r="F11" s="93"/>
      <c r="G11" s="93"/>
      <c r="H11" s="93"/>
      <c r="I11" s="93"/>
    </row>
    <row r="13" spans="1:12" s="84" customFormat="1" x14ac:dyDescent="0.25">
      <c r="A13" s="84" t="s">
        <v>22352</v>
      </c>
    </row>
    <row r="14" spans="1:12" s="84" customFormat="1" x14ac:dyDescent="0.25">
      <c r="A14" s="9" t="s">
        <v>269</v>
      </c>
      <c r="B14" s="124" t="s">
        <v>48</v>
      </c>
      <c r="C14" s="124" t="s">
        <v>49</v>
      </c>
      <c r="D14" s="124" t="s">
        <v>50</v>
      </c>
      <c r="E14" s="124" t="s">
        <v>51</v>
      </c>
      <c r="F14" s="124" t="s">
        <v>52</v>
      </c>
      <c r="G14" s="124" t="s">
        <v>53</v>
      </c>
      <c r="H14" s="124" t="s">
        <v>54</v>
      </c>
      <c r="I14" s="124" t="s">
        <v>55</v>
      </c>
      <c r="J14" s="124" t="s">
        <v>195</v>
      </c>
      <c r="K14" s="124" t="s">
        <v>313</v>
      </c>
      <c r="L14" s="124">
        <v>2017</v>
      </c>
    </row>
    <row r="15" spans="1:12" s="84" customFormat="1" x14ac:dyDescent="0.25">
      <c r="A15" s="10" t="s">
        <v>57</v>
      </c>
      <c r="B15" s="11">
        <v>72.290999999999997</v>
      </c>
      <c r="C15" s="11">
        <v>82.772000000000006</v>
      </c>
      <c r="D15" s="11">
        <v>75.968000000000004</v>
      </c>
      <c r="E15" s="11">
        <v>101.491</v>
      </c>
      <c r="F15" s="11">
        <v>211.47</v>
      </c>
      <c r="G15" s="11">
        <v>195.26400000000001</v>
      </c>
      <c r="H15" s="11">
        <v>137.10900000000001</v>
      </c>
      <c r="I15" s="11">
        <v>106.27200000000001</v>
      </c>
      <c r="J15" s="60">
        <v>124.18</v>
      </c>
      <c r="K15" s="60">
        <v>130.39869999999999</v>
      </c>
      <c r="L15" s="60">
        <v>132.6</v>
      </c>
    </row>
    <row r="16" spans="1:12" s="84" customFormat="1" x14ac:dyDescent="0.25">
      <c r="A16" s="10" t="s">
        <v>58</v>
      </c>
      <c r="B16" s="11">
        <v>79.263000000000005</v>
      </c>
      <c r="C16" s="11">
        <v>104.074</v>
      </c>
      <c r="D16" s="11">
        <v>96.358999999999995</v>
      </c>
      <c r="E16" s="11">
        <v>102.75700000000001</v>
      </c>
      <c r="F16" s="11">
        <v>125.908</v>
      </c>
      <c r="G16" s="11">
        <v>145.83000000000001</v>
      </c>
      <c r="H16" s="11">
        <v>153.96299999999999</v>
      </c>
      <c r="I16" s="11">
        <v>141.85</v>
      </c>
      <c r="J16" s="60">
        <v>140.38999999999999</v>
      </c>
      <c r="K16" s="60">
        <v>101.6367</v>
      </c>
      <c r="L16" s="60">
        <v>122.3</v>
      </c>
    </row>
    <row r="17" spans="1:12" s="84" customFormat="1" x14ac:dyDescent="0.25">
      <c r="A17" s="10" t="s">
        <v>59</v>
      </c>
      <c r="B17" s="11">
        <v>1.502</v>
      </c>
      <c r="C17" s="11">
        <v>1.1379999999999999</v>
      </c>
      <c r="D17" s="11">
        <v>1.365</v>
      </c>
      <c r="E17" s="11">
        <v>1.415</v>
      </c>
      <c r="F17" s="11">
        <v>1.099</v>
      </c>
      <c r="G17" s="11">
        <v>1.2709999999999999</v>
      </c>
      <c r="H17" s="11">
        <v>0.88100000000000001</v>
      </c>
      <c r="I17" s="11">
        <v>2.5569999999999999</v>
      </c>
      <c r="J17" s="60">
        <v>0.65</v>
      </c>
      <c r="K17" s="60">
        <v>0.88200000000000001</v>
      </c>
      <c r="L17" s="60">
        <v>3</v>
      </c>
    </row>
    <row r="18" spans="1:12" s="84" customFormat="1" x14ac:dyDescent="0.25">
      <c r="A18" s="10" t="s">
        <v>60</v>
      </c>
      <c r="B18" s="11">
        <v>0.32</v>
      </c>
      <c r="C18" s="11">
        <v>0.57499999999999996</v>
      </c>
      <c r="D18" s="11">
        <v>1.337</v>
      </c>
      <c r="E18" s="11">
        <v>0.45600000000000002</v>
      </c>
      <c r="F18" s="11">
        <v>0.378</v>
      </c>
      <c r="G18" s="11">
        <v>0.35099999999999998</v>
      </c>
      <c r="H18" s="11">
        <v>0.36299999999999999</v>
      </c>
      <c r="I18" s="11">
        <v>0.33700000000000002</v>
      </c>
      <c r="J18" s="60">
        <v>0.73</v>
      </c>
      <c r="K18" s="60">
        <v>0.77890000000000004</v>
      </c>
      <c r="L18" s="60">
        <v>0.8</v>
      </c>
    </row>
    <row r="19" spans="1:12" s="84" customFormat="1" x14ac:dyDescent="0.25">
      <c r="A19" s="10" t="s">
        <v>61</v>
      </c>
      <c r="B19" s="11">
        <v>20.273</v>
      </c>
      <c r="C19" s="11">
        <v>19.48</v>
      </c>
      <c r="D19" s="11">
        <v>22.364000000000001</v>
      </c>
      <c r="E19" s="11">
        <v>26.640999999999998</v>
      </c>
      <c r="F19" s="11">
        <v>45.591999999999999</v>
      </c>
      <c r="G19" s="11">
        <v>37.978999999999999</v>
      </c>
      <c r="H19" s="11">
        <v>33.728000000000002</v>
      </c>
      <c r="I19" s="11">
        <v>35.720999999999997</v>
      </c>
      <c r="J19" s="60">
        <v>36.869999999999997</v>
      </c>
      <c r="K19" s="60">
        <v>36.640099999999997</v>
      </c>
      <c r="L19" s="60">
        <v>45.6</v>
      </c>
    </row>
    <row r="20" spans="1:12" s="84" customFormat="1" x14ac:dyDescent="0.25">
      <c r="A20" s="10" t="s">
        <v>62</v>
      </c>
      <c r="B20" s="11">
        <v>6.1609999999999996</v>
      </c>
      <c r="C20" s="11">
        <v>4.6340000000000003</v>
      </c>
      <c r="D20" s="11">
        <v>5.8109999999999999</v>
      </c>
      <c r="E20" s="11">
        <v>6.3209999999999997</v>
      </c>
      <c r="F20" s="11">
        <v>17.45</v>
      </c>
      <c r="G20" s="11">
        <v>6.2569999999999997</v>
      </c>
      <c r="H20" s="11">
        <v>8.2509999999999994</v>
      </c>
      <c r="I20" s="10" t="s">
        <v>63</v>
      </c>
      <c r="J20" s="60">
        <v>9.0500000000000007</v>
      </c>
      <c r="K20" s="60">
        <v>7.4561999999999999</v>
      </c>
      <c r="L20" s="60">
        <v>6.6</v>
      </c>
    </row>
    <row r="21" spans="1:12" x14ac:dyDescent="0.25">
      <c r="A21" s="10" t="s">
        <v>64</v>
      </c>
      <c r="B21" s="11">
        <v>10.385999999999999</v>
      </c>
      <c r="C21" s="11">
        <v>11.452999999999999</v>
      </c>
      <c r="D21" s="11">
        <v>12.257999999999999</v>
      </c>
      <c r="E21" s="11">
        <v>13.888</v>
      </c>
      <c r="F21" s="11">
        <v>20.271999999999998</v>
      </c>
      <c r="G21" s="11">
        <v>18.986000000000001</v>
      </c>
      <c r="H21" s="11">
        <v>16.968</v>
      </c>
      <c r="I21" s="10" t="s">
        <v>63</v>
      </c>
      <c r="J21" s="60">
        <v>20.63</v>
      </c>
      <c r="K21" s="60">
        <v>22.164200000000001</v>
      </c>
      <c r="L21" s="60">
        <v>33</v>
      </c>
    </row>
    <row r="22" spans="1:12" x14ac:dyDescent="0.25">
      <c r="A22" s="10" t="s">
        <v>65</v>
      </c>
      <c r="B22" s="11">
        <v>3.726</v>
      </c>
      <c r="C22" s="11">
        <v>3.3940000000000001</v>
      </c>
      <c r="D22" s="11">
        <v>4.2949999999999999</v>
      </c>
      <c r="E22" s="11">
        <v>6.4320000000000004</v>
      </c>
      <c r="F22" s="11">
        <v>7.8689999999999998</v>
      </c>
      <c r="G22" s="11">
        <v>12.737</v>
      </c>
      <c r="H22" s="11">
        <v>8.5060000000000002</v>
      </c>
      <c r="I22" s="10" t="s">
        <v>63</v>
      </c>
      <c r="J22" s="60"/>
      <c r="K22" s="60" t="s">
        <v>198</v>
      </c>
      <c r="L22" s="60"/>
    </row>
    <row r="23" spans="1:12" x14ac:dyDescent="0.25">
      <c r="A23" s="10" t="s">
        <v>56</v>
      </c>
      <c r="B23" s="11">
        <v>173.648</v>
      </c>
      <c r="C23" s="11">
        <v>208.03899999999999</v>
      </c>
      <c r="D23" s="11">
        <v>197.393</v>
      </c>
      <c r="E23" s="11">
        <v>232.76</v>
      </c>
      <c r="F23" s="11">
        <v>384.447</v>
      </c>
      <c r="G23" s="11">
        <v>380.69499999999999</v>
      </c>
      <c r="H23" s="11">
        <v>326.04500000000002</v>
      </c>
      <c r="I23" s="11">
        <v>286.73599999999999</v>
      </c>
      <c r="J23" s="60">
        <v>302.82</v>
      </c>
      <c r="K23" s="60">
        <v>270.33</v>
      </c>
      <c r="L23" s="60">
        <v>304.3</v>
      </c>
    </row>
    <row r="24" spans="1:12" s="87" customFormat="1" x14ac:dyDescent="0.25">
      <c r="B24" s="94"/>
      <c r="C24" s="94"/>
      <c r="D24" s="94"/>
      <c r="E24" s="94"/>
      <c r="F24" s="94"/>
      <c r="G24" s="94"/>
      <c r="H24" s="94"/>
      <c r="I24" s="94"/>
    </row>
    <row r="25" spans="1:12" x14ac:dyDescent="0.25">
      <c r="A25" s="88"/>
    </row>
    <row r="26" spans="1:12" x14ac:dyDescent="0.25">
      <c r="A26" s="734" t="s">
        <v>265</v>
      </c>
    </row>
    <row r="27" spans="1:12" x14ac:dyDescent="0.25">
      <c r="A27" s="65"/>
    </row>
    <row r="28" spans="1:12" x14ac:dyDescent="0.25">
      <c r="A28" s="95"/>
    </row>
  </sheetData>
  <hyperlinks>
    <hyperlink ref="A26" r:id="rId1"/>
  </hyperlinks>
  <pageMargins left="0.7" right="0.7" top="0.75" bottom="0.75" header="0.3" footer="0.3"/>
  <pageSetup paperSize="9" orientation="portrait" r:id="rId2"/>
  <legacyDrawing r:id="rId3"/>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60"/>
  <sheetViews>
    <sheetView zoomScaleNormal="100" workbookViewId="0">
      <selection activeCell="X9" sqref="X9"/>
    </sheetView>
  </sheetViews>
  <sheetFormatPr defaultRowHeight="15" x14ac:dyDescent="0.25"/>
  <cols>
    <col min="1" max="1" width="14.7109375" customWidth="1"/>
    <col min="2" max="2" width="14.7109375" style="842" customWidth="1"/>
    <col min="3" max="3" width="9.140625" customWidth="1"/>
    <col min="20" max="20" width="9.28515625" customWidth="1"/>
    <col min="21" max="21" width="14.28515625" customWidth="1"/>
  </cols>
  <sheetData>
    <row r="1" spans="1:20" x14ac:dyDescent="0.25">
      <c r="A1" s="6" t="s">
        <v>22380</v>
      </c>
      <c r="B1" s="6"/>
    </row>
    <row r="2" spans="1:20" x14ac:dyDescent="0.25">
      <c r="A2" s="961" t="s">
        <v>22497</v>
      </c>
      <c r="B2" s="6"/>
    </row>
    <row r="3" spans="1:20" s="56" customFormat="1" x14ac:dyDescent="0.25">
      <c r="A3" s="6"/>
      <c r="B3" s="6"/>
    </row>
    <row r="4" spans="1:20" ht="65.25" customHeight="1" x14ac:dyDescent="0.25">
      <c r="A4" s="103" t="s">
        <v>156</v>
      </c>
      <c r="B4" s="103" t="s">
        <v>77</v>
      </c>
      <c r="C4" s="103" t="s">
        <v>78</v>
      </c>
      <c r="D4" s="103" t="s">
        <v>79</v>
      </c>
      <c r="E4" s="103" t="s">
        <v>80</v>
      </c>
      <c r="F4" s="103" t="s">
        <v>81</v>
      </c>
      <c r="G4" s="103" t="s">
        <v>82</v>
      </c>
      <c r="H4" s="103" t="s">
        <v>83</v>
      </c>
      <c r="I4" s="103" t="s">
        <v>48</v>
      </c>
      <c r="J4" s="103" t="s">
        <v>49</v>
      </c>
      <c r="K4" s="103" t="s">
        <v>50</v>
      </c>
      <c r="L4" s="103" t="s">
        <v>51</v>
      </c>
      <c r="M4" s="103" t="s">
        <v>52</v>
      </c>
      <c r="N4" s="103" t="s">
        <v>53</v>
      </c>
      <c r="O4" s="103" t="s">
        <v>54</v>
      </c>
      <c r="P4" s="103" t="s">
        <v>55</v>
      </c>
      <c r="Q4" s="103" t="s">
        <v>195</v>
      </c>
      <c r="R4" s="103" t="s">
        <v>313</v>
      </c>
      <c r="S4" s="103" t="s">
        <v>369</v>
      </c>
      <c r="T4" s="924" t="s">
        <v>22376</v>
      </c>
    </row>
    <row r="5" spans="1:20" x14ac:dyDescent="0.25">
      <c r="A5" s="103" t="s">
        <v>164</v>
      </c>
      <c r="B5" s="106">
        <v>45.451179617158601</v>
      </c>
      <c r="C5" s="106">
        <v>49.035365428340498</v>
      </c>
      <c r="D5" s="106">
        <v>50.574646848187697</v>
      </c>
      <c r="E5" s="106">
        <v>51.525059807532003</v>
      </c>
      <c r="F5" s="106">
        <v>52.962771225187197</v>
      </c>
      <c r="G5" s="106">
        <v>53.5649541050485</v>
      </c>
      <c r="H5" s="106">
        <v>52.0159763181424</v>
      </c>
      <c r="I5" s="106">
        <v>55.275053673408998</v>
      </c>
      <c r="J5" s="106">
        <v>56.036935720151099</v>
      </c>
      <c r="K5" s="106">
        <v>57.374020420978503</v>
      </c>
      <c r="L5" s="106">
        <v>64.182509913903203</v>
      </c>
      <c r="M5" s="106">
        <v>58.666571348943798</v>
      </c>
      <c r="N5" s="106">
        <v>60.438581537771199</v>
      </c>
      <c r="O5" s="106">
        <v>61.477372932288198</v>
      </c>
      <c r="P5" s="106">
        <v>62.671445930536301</v>
      </c>
      <c r="Q5" s="106">
        <v>63.4119871897027</v>
      </c>
      <c r="R5" s="106">
        <v>58.963070499280299</v>
      </c>
      <c r="S5" s="106" t="s">
        <v>63</v>
      </c>
      <c r="T5" s="14">
        <f>R5</f>
        <v>58.963070499280299</v>
      </c>
    </row>
    <row r="6" spans="1:20" x14ac:dyDescent="0.25">
      <c r="A6" s="103" t="s">
        <v>158</v>
      </c>
      <c r="B6" s="106">
        <v>9.3144169263572305</v>
      </c>
      <c r="C6" s="106">
        <v>9.5586540677575496</v>
      </c>
      <c r="D6" s="106">
        <v>1.47957094793404</v>
      </c>
      <c r="E6" s="106">
        <v>2.64263669601588</v>
      </c>
      <c r="F6" s="106">
        <v>4.8616450396948796</v>
      </c>
      <c r="G6" s="106">
        <v>11.0204583845846</v>
      </c>
      <c r="H6" s="106">
        <v>7.9557631923918501</v>
      </c>
      <c r="I6" s="106">
        <v>9.0802765468176503</v>
      </c>
      <c r="J6" s="106">
        <v>12.0886083675255</v>
      </c>
      <c r="K6" s="106">
        <v>17.156313786942501</v>
      </c>
      <c r="L6" s="106">
        <v>8.39148709015066</v>
      </c>
      <c r="M6" s="106">
        <v>9.2314047155022099</v>
      </c>
      <c r="N6" s="106">
        <v>19.066718821616501</v>
      </c>
      <c r="O6" s="106">
        <v>34.070938795324402</v>
      </c>
      <c r="P6" s="106">
        <v>36.0776641236193</v>
      </c>
      <c r="Q6" s="106">
        <v>35.3065052689441</v>
      </c>
      <c r="R6" s="106">
        <v>33.1800701392131</v>
      </c>
      <c r="S6" s="106" t="s">
        <v>63</v>
      </c>
      <c r="T6" s="14">
        <f>R6</f>
        <v>33.1800701392131</v>
      </c>
    </row>
    <row r="7" spans="1:20" x14ac:dyDescent="0.25">
      <c r="A7" s="103" t="s">
        <v>115</v>
      </c>
      <c r="B7" s="106">
        <v>6.0753476720160204</v>
      </c>
      <c r="C7" s="106">
        <v>6.0841398688729296</v>
      </c>
      <c r="D7" s="106">
        <v>7.19702636454653</v>
      </c>
      <c r="E7" s="106">
        <v>6.3645346748113596</v>
      </c>
      <c r="F7" s="106">
        <v>4.1546648374762496</v>
      </c>
      <c r="G7" s="106">
        <v>3.9201412655484602</v>
      </c>
      <c r="H7" s="106">
        <v>8.4136182763264493</v>
      </c>
      <c r="I7" s="106">
        <v>9.6229139948928406</v>
      </c>
      <c r="J7" s="106">
        <v>8.5945706249344003</v>
      </c>
      <c r="K7" s="106">
        <v>15.4743890366797</v>
      </c>
      <c r="L7" s="106">
        <v>13.9703235180622</v>
      </c>
      <c r="M7" s="106">
        <v>14.526881807445299</v>
      </c>
      <c r="N7" s="106">
        <v>15.6688914866071</v>
      </c>
      <c r="O7" s="106">
        <v>19.035590164389699</v>
      </c>
      <c r="P7" s="106">
        <v>16.485931981465601</v>
      </c>
      <c r="Q7" s="106">
        <v>19.3550159498837</v>
      </c>
      <c r="R7" s="106" t="s">
        <v>63</v>
      </c>
      <c r="S7" s="106" t="s">
        <v>63</v>
      </c>
      <c r="T7" s="787">
        <f>Q7</f>
        <v>19.3550159498837</v>
      </c>
    </row>
    <row r="8" spans="1:20" x14ac:dyDescent="0.25">
      <c r="A8" s="103" t="s">
        <v>163</v>
      </c>
      <c r="B8" s="106">
        <v>33.984729319677001</v>
      </c>
      <c r="C8" s="106">
        <v>31.013735626985699</v>
      </c>
      <c r="D8" s="106">
        <v>32.959180519247496</v>
      </c>
      <c r="E8" s="106">
        <v>28.228044067715601</v>
      </c>
      <c r="F8" s="106">
        <v>26.7658499745733</v>
      </c>
      <c r="G8" s="106">
        <v>36.808033438678798</v>
      </c>
      <c r="H8" s="106">
        <v>47.001613487437901</v>
      </c>
      <c r="I8" s="106">
        <v>42.5497459476275</v>
      </c>
      <c r="J8" s="106">
        <v>39.148936170212799</v>
      </c>
      <c r="K8" s="106">
        <v>20.660959804529199</v>
      </c>
      <c r="L8" s="106">
        <v>30.062933886978499</v>
      </c>
      <c r="M8" s="106">
        <v>18.1420078523816</v>
      </c>
      <c r="N8" s="106">
        <v>19.5715695864432</v>
      </c>
      <c r="O8" s="106">
        <v>14.032519899178199</v>
      </c>
      <c r="P8" s="106">
        <v>19.007516824008501</v>
      </c>
      <c r="Q8" s="106">
        <v>13.6635496180711</v>
      </c>
      <c r="R8" s="106" t="s">
        <v>63</v>
      </c>
      <c r="S8" s="106" t="s">
        <v>63</v>
      </c>
      <c r="T8" s="787">
        <f>Q8</f>
        <v>13.6635496180711</v>
      </c>
    </row>
    <row r="9" spans="1:20" x14ac:dyDescent="0.25">
      <c r="A9" s="103" t="s">
        <v>19</v>
      </c>
      <c r="B9" s="106" t="s">
        <v>63</v>
      </c>
      <c r="C9" s="106" t="s">
        <v>63</v>
      </c>
      <c r="D9" s="106">
        <v>5.6059885961919997</v>
      </c>
      <c r="E9" s="106" t="s">
        <v>63</v>
      </c>
      <c r="F9" s="106">
        <v>6.4436764564053401</v>
      </c>
      <c r="G9" s="106" t="s">
        <v>63</v>
      </c>
      <c r="H9" s="106">
        <v>9.5978443923540393</v>
      </c>
      <c r="I9" s="106">
        <v>10.278070295454199</v>
      </c>
      <c r="J9" s="106" t="s">
        <v>63</v>
      </c>
      <c r="K9" s="106">
        <v>10.970523289079599</v>
      </c>
      <c r="L9" s="106" t="s">
        <v>63</v>
      </c>
      <c r="M9" s="106">
        <v>13.2711417726228</v>
      </c>
      <c r="N9" s="106" t="s">
        <v>63</v>
      </c>
      <c r="O9" s="106">
        <v>12.4790290362651</v>
      </c>
      <c r="P9" s="106" t="s">
        <v>63</v>
      </c>
      <c r="Q9" s="106">
        <v>11.9540499364672</v>
      </c>
      <c r="R9" s="106" t="s">
        <v>63</v>
      </c>
      <c r="S9" s="106" t="s">
        <v>63</v>
      </c>
      <c r="T9" s="787">
        <f>Q9</f>
        <v>11.9540499364672</v>
      </c>
    </row>
    <row r="10" spans="1:20" x14ac:dyDescent="0.25">
      <c r="A10" s="103" t="s">
        <v>107</v>
      </c>
      <c r="B10" s="106" t="s">
        <v>63</v>
      </c>
      <c r="C10" s="106" t="s">
        <v>63</v>
      </c>
      <c r="D10" s="106" t="s">
        <v>63</v>
      </c>
      <c r="E10" s="106" t="s">
        <v>63</v>
      </c>
      <c r="F10" s="106" t="s">
        <v>63</v>
      </c>
      <c r="G10" s="106" t="s">
        <v>63</v>
      </c>
      <c r="H10" s="106" t="s">
        <v>63</v>
      </c>
      <c r="I10" s="106">
        <v>2.0357280879023998</v>
      </c>
      <c r="J10" s="106">
        <v>2.2689708818276002</v>
      </c>
      <c r="K10" s="106">
        <v>18.269020294145299</v>
      </c>
      <c r="L10" s="106">
        <v>24.661523324393698</v>
      </c>
      <c r="M10" s="106">
        <v>5.9909539227496804</v>
      </c>
      <c r="N10" s="106">
        <v>6.9424395240021601</v>
      </c>
      <c r="O10" s="106">
        <v>8.3179027094550797</v>
      </c>
      <c r="P10" s="106">
        <v>9.2984806768997608</v>
      </c>
      <c r="Q10" s="106">
        <v>9.6547710402128395</v>
      </c>
      <c r="R10" s="106">
        <v>11.6506431895912</v>
      </c>
      <c r="S10" s="106" t="s">
        <v>63</v>
      </c>
      <c r="T10" s="14">
        <f>R10</f>
        <v>11.6506431895912</v>
      </c>
    </row>
    <row r="11" spans="1:20" x14ac:dyDescent="0.25">
      <c r="A11" s="103" t="s">
        <v>159</v>
      </c>
      <c r="B11" s="106" t="s">
        <v>63</v>
      </c>
      <c r="C11" s="106">
        <v>8.9885496183206097</v>
      </c>
      <c r="D11" s="106" t="s">
        <v>63</v>
      </c>
      <c r="E11" s="106">
        <v>9.9837542460493296</v>
      </c>
      <c r="F11" s="106" t="s">
        <v>63</v>
      </c>
      <c r="G11" s="106">
        <v>11.4473684210526</v>
      </c>
      <c r="H11" s="106" t="s">
        <v>63</v>
      </c>
      <c r="I11" s="106">
        <v>8.6673889490790899</v>
      </c>
      <c r="J11" s="106" t="s">
        <v>63</v>
      </c>
      <c r="K11" s="106">
        <v>8.3661417322834701</v>
      </c>
      <c r="L11" s="106" t="s">
        <v>63</v>
      </c>
      <c r="M11" s="106">
        <v>12.2380553227158</v>
      </c>
      <c r="N11" s="106" t="s">
        <v>63</v>
      </c>
      <c r="O11" s="106">
        <v>11.1556982343499</v>
      </c>
      <c r="P11" s="106" t="s">
        <v>63</v>
      </c>
      <c r="Q11" s="106">
        <v>10.986267166042399</v>
      </c>
      <c r="R11" s="106" t="s">
        <v>63</v>
      </c>
      <c r="S11" s="106" t="s">
        <v>63</v>
      </c>
      <c r="T11" s="787">
        <f>Q11</f>
        <v>10.986267166042399</v>
      </c>
    </row>
    <row r="12" spans="1:20" x14ac:dyDescent="0.25">
      <c r="A12" s="103" t="s">
        <v>132</v>
      </c>
      <c r="B12" s="106">
        <v>4.2514863862315</v>
      </c>
      <c r="C12" s="106">
        <v>3.2637712946364301</v>
      </c>
      <c r="D12" s="106">
        <v>2.9008818529987099</v>
      </c>
      <c r="E12" s="106">
        <v>4.3789977415896599</v>
      </c>
      <c r="F12" s="106">
        <v>4.2425328608044399</v>
      </c>
      <c r="G12" s="106">
        <v>6.8948673590861498</v>
      </c>
      <c r="H12" s="106">
        <v>8.7190593262484501</v>
      </c>
      <c r="I12" s="106">
        <v>9.6775869667284198</v>
      </c>
      <c r="J12" s="106">
        <v>9.5364213341295301</v>
      </c>
      <c r="K12" s="106">
        <v>15.16131733332</v>
      </c>
      <c r="L12" s="106">
        <v>10.420021423779501</v>
      </c>
      <c r="M12" s="106">
        <v>8.9118209526241294</v>
      </c>
      <c r="N12" s="106">
        <v>9.4072710062737492</v>
      </c>
      <c r="O12" s="106">
        <v>8.5701754518226601</v>
      </c>
      <c r="P12" s="106">
        <v>8.9241745170171001</v>
      </c>
      <c r="Q12" s="106">
        <v>10.615778682269999</v>
      </c>
      <c r="R12" s="106" t="s">
        <v>63</v>
      </c>
      <c r="S12" s="106" t="s">
        <v>63</v>
      </c>
      <c r="T12" s="787">
        <f>Q12</f>
        <v>10.615778682269999</v>
      </c>
    </row>
    <row r="13" spans="1:20" x14ac:dyDescent="0.25">
      <c r="A13" s="103" t="s">
        <v>124</v>
      </c>
      <c r="B13" s="106">
        <v>31.952389206679399</v>
      </c>
      <c r="C13" s="106">
        <v>30.441776296892101</v>
      </c>
      <c r="D13" s="106">
        <v>12.5557125774541</v>
      </c>
      <c r="E13" s="106">
        <v>15.203648875730201</v>
      </c>
      <c r="F13" s="106">
        <v>16.934938455295601</v>
      </c>
      <c r="G13" s="106">
        <v>13.7336873622959</v>
      </c>
      <c r="H13" s="106">
        <v>12.3338535220363</v>
      </c>
      <c r="I13" s="106">
        <v>11.683738954435499</v>
      </c>
      <c r="J13" s="106" t="s">
        <v>63</v>
      </c>
      <c r="K13" s="106">
        <v>12.2992997253066</v>
      </c>
      <c r="L13" s="106">
        <v>13.805660717505001</v>
      </c>
      <c r="M13" s="106">
        <v>12.667537482962301</v>
      </c>
      <c r="N13" s="106">
        <v>11.183089625732499</v>
      </c>
      <c r="O13" s="106">
        <v>9.9567650050864707</v>
      </c>
      <c r="P13" s="106">
        <v>11.485508689475701</v>
      </c>
      <c r="Q13" s="106">
        <v>10.005468768576</v>
      </c>
      <c r="R13" s="106" t="s">
        <v>63</v>
      </c>
      <c r="S13" s="106" t="s">
        <v>63</v>
      </c>
      <c r="T13" s="787">
        <f>Q13</f>
        <v>10.005468768576</v>
      </c>
    </row>
    <row r="14" spans="1:20" x14ac:dyDescent="0.25">
      <c r="A14" s="103" t="s">
        <v>129</v>
      </c>
      <c r="B14" s="106">
        <v>7.2315133473531104</v>
      </c>
      <c r="C14" s="106">
        <v>9.5147822881781892</v>
      </c>
      <c r="D14" s="106">
        <v>9.5464757373217193</v>
      </c>
      <c r="E14" s="106">
        <v>11.129760334227701</v>
      </c>
      <c r="F14" s="106">
        <v>12.4607753862851</v>
      </c>
      <c r="G14" s="106">
        <v>13.612270554044899</v>
      </c>
      <c r="H14" s="106">
        <v>14.4354969684465</v>
      </c>
      <c r="I14" s="106">
        <v>16.338637570996699</v>
      </c>
      <c r="J14" s="106">
        <v>17.897494785732299</v>
      </c>
      <c r="K14" s="106">
        <v>17.1360627602213</v>
      </c>
      <c r="L14" s="106">
        <v>16.5853254330979</v>
      </c>
      <c r="M14" s="106">
        <v>14.381065898686201</v>
      </c>
      <c r="N14" s="106">
        <v>12.6378693371372</v>
      </c>
      <c r="O14" s="106">
        <v>10.7178941189861</v>
      </c>
      <c r="P14" s="106">
        <v>9.7114060703967393</v>
      </c>
      <c r="Q14" s="106">
        <v>9.36416184971098</v>
      </c>
      <c r="R14" s="106" t="s">
        <v>63</v>
      </c>
      <c r="S14" s="106" t="s">
        <v>63</v>
      </c>
      <c r="T14" s="787">
        <f>Q14</f>
        <v>9.36416184971098</v>
      </c>
    </row>
    <row r="15" spans="1:20" x14ac:dyDescent="0.25">
      <c r="A15" s="103" t="s">
        <v>123</v>
      </c>
      <c r="B15" s="106" t="s">
        <v>63</v>
      </c>
      <c r="C15" s="106">
        <v>8.2290489400322002</v>
      </c>
      <c r="D15" s="106" t="s">
        <v>63</v>
      </c>
      <c r="E15" s="106">
        <v>7.9576123957458602</v>
      </c>
      <c r="F15" s="106" t="s">
        <v>63</v>
      </c>
      <c r="G15" s="106">
        <v>7.8618723269444004</v>
      </c>
      <c r="H15" s="106">
        <v>8.0165250893561701</v>
      </c>
      <c r="I15" s="106">
        <v>7.6291189167365498</v>
      </c>
      <c r="J15" s="106">
        <v>8.9448551420735392</v>
      </c>
      <c r="K15" s="106">
        <v>9.5529518510117306</v>
      </c>
      <c r="L15" s="106">
        <v>9.8990424551122302</v>
      </c>
      <c r="M15" s="106">
        <v>9.7391341023640301</v>
      </c>
      <c r="N15" s="106">
        <v>10.1412286534503</v>
      </c>
      <c r="O15" s="106">
        <v>9.2684923072302308</v>
      </c>
      <c r="P15" s="106">
        <v>8.5083296761775795</v>
      </c>
      <c r="Q15" s="106">
        <v>8.6441137672136392</v>
      </c>
      <c r="R15" s="106">
        <v>9.3549868863632994</v>
      </c>
      <c r="S15" s="106" t="s">
        <v>63</v>
      </c>
      <c r="T15" s="14">
        <f>R15</f>
        <v>9.3549868863632994</v>
      </c>
    </row>
    <row r="16" spans="1:20" x14ac:dyDescent="0.25">
      <c r="A16" s="103" t="s">
        <v>116</v>
      </c>
      <c r="B16" s="106" t="s">
        <v>63</v>
      </c>
      <c r="C16" s="106">
        <v>1.3908073947366499</v>
      </c>
      <c r="D16" s="106" t="s">
        <v>63</v>
      </c>
      <c r="E16" s="106">
        <v>3.8771686894192401</v>
      </c>
      <c r="F16" s="106" t="s">
        <v>63</v>
      </c>
      <c r="G16" s="106">
        <v>2.83328328362487</v>
      </c>
      <c r="H16" s="106">
        <v>4.2924156389581398</v>
      </c>
      <c r="I16" s="106">
        <v>5.4076435892280603</v>
      </c>
      <c r="J16" s="106">
        <v>5.4076436385463804</v>
      </c>
      <c r="K16" s="106">
        <v>0.46716001524268003</v>
      </c>
      <c r="L16" s="106" t="s">
        <v>63</v>
      </c>
      <c r="M16" s="106">
        <v>7.4678838851627098</v>
      </c>
      <c r="N16" s="106" t="s">
        <v>63</v>
      </c>
      <c r="O16" s="106">
        <v>9.7286671822634698</v>
      </c>
      <c r="P16" s="106">
        <v>8.9841625303630508</v>
      </c>
      <c r="Q16" s="106">
        <v>8.2543680652978004</v>
      </c>
      <c r="R16" s="106">
        <v>8.9786658522752099</v>
      </c>
      <c r="S16" s="106" t="s">
        <v>63</v>
      </c>
      <c r="T16" s="14">
        <f>R16</f>
        <v>8.9786658522752099</v>
      </c>
    </row>
    <row r="17" spans="1:20" x14ac:dyDescent="0.25">
      <c r="A17" s="103" t="s">
        <v>112</v>
      </c>
      <c r="B17" s="106">
        <v>9.9152333885661008</v>
      </c>
      <c r="C17" s="106">
        <v>8.4231900934215194</v>
      </c>
      <c r="D17" s="106">
        <v>10.328237433872999</v>
      </c>
      <c r="E17" s="106">
        <v>11.116035423129601</v>
      </c>
      <c r="F17" s="106">
        <v>11.4486066250251</v>
      </c>
      <c r="G17" s="106">
        <v>10.106559843726201</v>
      </c>
      <c r="H17" s="106">
        <v>11.282416103003801</v>
      </c>
      <c r="I17" s="106">
        <v>9.7752426395398899</v>
      </c>
      <c r="J17" s="106">
        <v>11.2992100239019</v>
      </c>
      <c r="K17" s="106">
        <v>8.9552513355365893</v>
      </c>
      <c r="L17" s="106">
        <v>8.7334171231486604</v>
      </c>
      <c r="M17" s="106">
        <v>7.5336388151372997</v>
      </c>
      <c r="N17" s="106">
        <v>7.90768739139987</v>
      </c>
      <c r="O17" s="106">
        <v>8.1139482707724593</v>
      </c>
      <c r="P17" s="106">
        <v>7.8142038272546896</v>
      </c>
      <c r="Q17" s="106">
        <v>8.8487540387205108</v>
      </c>
      <c r="R17" s="106" t="s">
        <v>63</v>
      </c>
      <c r="S17" s="106" t="s">
        <v>63</v>
      </c>
      <c r="T17" s="787">
        <f>Q17</f>
        <v>8.8487540387205108</v>
      </c>
    </row>
    <row r="18" spans="1:20" x14ac:dyDescent="0.25">
      <c r="A18" s="103" t="s">
        <v>133</v>
      </c>
      <c r="B18" s="106">
        <v>8.8055108984749797</v>
      </c>
      <c r="C18" s="106">
        <v>7.8393721823342801</v>
      </c>
      <c r="D18" s="106">
        <v>7.0694757440392699</v>
      </c>
      <c r="E18" s="106">
        <v>9.6246686861037496</v>
      </c>
      <c r="F18" s="106">
        <v>10.1816402087165</v>
      </c>
      <c r="G18" s="106">
        <v>8.3436016108673492</v>
      </c>
      <c r="H18" s="106">
        <v>7.5606755396488099</v>
      </c>
      <c r="I18" s="106">
        <v>6.8050139475893703</v>
      </c>
      <c r="J18" s="106">
        <v>6.5789921908721496</v>
      </c>
      <c r="K18" s="106">
        <v>7.8917050691244297</v>
      </c>
      <c r="L18" s="106">
        <v>8.6740854151885198</v>
      </c>
      <c r="M18" s="106">
        <v>9.2634505577831092</v>
      </c>
      <c r="N18" s="106">
        <v>7.8822917336482199</v>
      </c>
      <c r="O18" s="106">
        <v>8.9376511020284308</v>
      </c>
      <c r="P18" s="106">
        <v>9.31582300387762</v>
      </c>
      <c r="Q18" s="106">
        <v>8.7042498994503301</v>
      </c>
      <c r="R18" s="106" t="s">
        <v>63</v>
      </c>
      <c r="S18" s="106" t="s">
        <v>63</v>
      </c>
      <c r="T18" s="787">
        <f>Q18</f>
        <v>8.7042498994503301</v>
      </c>
    </row>
    <row r="19" spans="1:20" x14ac:dyDescent="0.25">
      <c r="A19" s="103" t="s">
        <v>121</v>
      </c>
      <c r="B19" s="106">
        <v>1.5727002967359101</v>
      </c>
      <c r="C19" s="106" t="s">
        <v>63</v>
      </c>
      <c r="D19" s="106" t="s">
        <v>63</v>
      </c>
      <c r="E19" s="106">
        <v>2.5303110173958898</v>
      </c>
      <c r="F19" s="106" t="s">
        <v>63</v>
      </c>
      <c r="G19" s="106">
        <v>5.1715686274509798</v>
      </c>
      <c r="H19" s="106" t="s">
        <v>63</v>
      </c>
      <c r="I19" s="106">
        <v>4.0404040404040398</v>
      </c>
      <c r="J19" s="106" t="s">
        <v>63</v>
      </c>
      <c r="K19" s="106">
        <v>3.2504780114722802</v>
      </c>
      <c r="L19" s="106" t="s">
        <v>63</v>
      </c>
      <c r="M19" s="106" t="s">
        <v>63</v>
      </c>
      <c r="N19" s="106" t="s">
        <v>63</v>
      </c>
      <c r="O19" s="106" t="s">
        <v>63</v>
      </c>
      <c r="P19" s="106" t="s">
        <v>63</v>
      </c>
      <c r="Q19" s="106">
        <v>7.1679344645991803</v>
      </c>
      <c r="R19" s="106" t="s">
        <v>63</v>
      </c>
      <c r="S19" s="106" t="s">
        <v>63</v>
      </c>
      <c r="T19" s="787">
        <f>Q19</f>
        <v>7.1679344645991803</v>
      </c>
    </row>
    <row r="20" spans="1:20" x14ac:dyDescent="0.25">
      <c r="A20" s="103" t="s">
        <v>134</v>
      </c>
      <c r="B20" s="106">
        <v>8.5601692330004404</v>
      </c>
      <c r="C20" s="106">
        <v>8.3651375874307607</v>
      </c>
      <c r="D20" s="106">
        <v>8.4598799182949307</v>
      </c>
      <c r="E20" s="106">
        <v>8.8669018154281503</v>
      </c>
      <c r="F20" s="106">
        <v>9.7291899702833895</v>
      </c>
      <c r="G20" s="106">
        <v>9.6874322932096497</v>
      </c>
      <c r="H20" s="106">
        <v>9.8130973194061504</v>
      </c>
      <c r="I20" s="106">
        <v>9.8730999342659906</v>
      </c>
      <c r="J20" s="106">
        <v>12.508557490857701</v>
      </c>
      <c r="K20" s="106">
        <v>14.0825020450224</v>
      </c>
      <c r="L20" s="106">
        <v>12.3146352566699</v>
      </c>
      <c r="M20" s="106">
        <v>10.7551378480204</v>
      </c>
      <c r="N20" s="106">
        <v>10.1829274344833</v>
      </c>
      <c r="O20" s="106">
        <v>9.1638555412243292</v>
      </c>
      <c r="P20" s="106">
        <v>7.8338146556784301</v>
      </c>
      <c r="Q20" s="106">
        <v>7.6209667220315902</v>
      </c>
      <c r="R20" s="106">
        <v>6.8326584248102398</v>
      </c>
      <c r="S20" s="106" t="s">
        <v>63</v>
      </c>
      <c r="T20" s="14">
        <f>R20</f>
        <v>6.8326584248102398</v>
      </c>
    </row>
    <row r="21" spans="1:20" x14ac:dyDescent="0.25">
      <c r="A21" s="103" t="s">
        <v>197</v>
      </c>
      <c r="B21" s="106">
        <v>20.574282147240702</v>
      </c>
      <c r="C21" s="106">
        <v>20.5558107482073</v>
      </c>
      <c r="D21" s="106">
        <v>21.060382916549599</v>
      </c>
      <c r="E21" s="106">
        <v>22.0500903687436</v>
      </c>
      <c r="F21" s="106">
        <v>26.999416229873699</v>
      </c>
      <c r="G21" s="106">
        <v>26.737967914171399</v>
      </c>
      <c r="H21" s="106">
        <v>20.838130904048899</v>
      </c>
      <c r="I21" s="106">
        <v>10.268170237737399</v>
      </c>
      <c r="J21" s="106">
        <v>13.0034662351558</v>
      </c>
      <c r="K21" s="106">
        <v>7.0696748496297097</v>
      </c>
      <c r="L21" s="106">
        <v>10.738292947922</v>
      </c>
      <c r="M21" s="106">
        <v>10.355783564519699</v>
      </c>
      <c r="N21" s="106">
        <v>6.7587595027420999</v>
      </c>
      <c r="O21" s="106">
        <v>5.1121621609763004</v>
      </c>
      <c r="P21" s="106">
        <v>3.9273911299029698</v>
      </c>
      <c r="Q21" s="106">
        <v>6.5022049546855802</v>
      </c>
      <c r="R21" s="106" t="s">
        <v>63</v>
      </c>
      <c r="S21" s="106" t="s">
        <v>63</v>
      </c>
      <c r="T21" s="787">
        <f>Q21</f>
        <v>6.5022049546855802</v>
      </c>
    </row>
    <row r="22" spans="1:20" x14ac:dyDescent="0.25">
      <c r="A22" s="103" t="s">
        <v>71</v>
      </c>
      <c r="B22" s="106">
        <v>7.9769929477671999</v>
      </c>
      <c r="C22" s="106">
        <v>7.7086526604666501</v>
      </c>
      <c r="D22" s="106">
        <v>7.4326502563746297</v>
      </c>
      <c r="E22" s="106">
        <v>8.08541419319433</v>
      </c>
      <c r="F22" s="106">
        <v>8.1741043149679609</v>
      </c>
      <c r="G22" s="106">
        <v>7.4406768976160196</v>
      </c>
      <c r="H22" s="106">
        <v>7.2935495697857897</v>
      </c>
      <c r="I22" s="106">
        <v>6.96133610024813</v>
      </c>
      <c r="J22" s="106">
        <v>7.3626274437155104</v>
      </c>
      <c r="K22" s="106">
        <v>7.1171232242523699</v>
      </c>
      <c r="L22" s="106">
        <v>7.3277781149631096</v>
      </c>
      <c r="M22" s="106">
        <v>6.8819564142529703</v>
      </c>
      <c r="N22" s="106">
        <v>6.8386316359662498</v>
      </c>
      <c r="O22" s="106">
        <v>6.3834713865900197</v>
      </c>
      <c r="P22" s="106">
        <v>6.4422929812236598</v>
      </c>
      <c r="Q22" s="106">
        <v>6.3525580460764397</v>
      </c>
      <c r="R22" s="106" t="s">
        <v>63</v>
      </c>
      <c r="S22" s="106" t="s">
        <v>63</v>
      </c>
      <c r="T22" s="787">
        <f>Q22</f>
        <v>6.3525580460764397</v>
      </c>
    </row>
    <row r="23" spans="1:20" x14ac:dyDescent="0.25">
      <c r="A23" s="103" t="s">
        <v>130</v>
      </c>
      <c r="B23" s="106" t="s">
        <v>63</v>
      </c>
      <c r="C23" s="106">
        <v>5.8010507754017402</v>
      </c>
      <c r="D23" s="106" t="s">
        <v>63</v>
      </c>
      <c r="E23" s="106">
        <v>5.8704987978263601</v>
      </c>
      <c r="F23" s="106" t="s">
        <v>63</v>
      </c>
      <c r="G23" s="106">
        <v>4.5299228741579602</v>
      </c>
      <c r="H23" s="794">
        <f>G23</f>
        <v>4.5299228741579602</v>
      </c>
      <c r="I23" s="106">
        <v>4.6048601184398601</v>
      </c>
      <c r="J23" s="106" t="s">
        <v>63</v>
      </c>
      <c r="K23" s="106">
        <v>5.7553688606084696</v>
      </c>
      <c r="L23" s="106" t="s">
        <v>63</v>
      </c>
      <c r="M23" s="106">
        <v>4.9813564691833401</v>
      </c>
      <c r="N23" s="106" t="s">
        <v>63</v>
      </c>
      <c r="O23" s="106">
        <v>6.1326134009821498</v>
      </c>
      <c r="P23" s="106" t="s">
        <v>63</v>
      </c>
      <c r="Q23" s="106" t="s">
        <v>63</v>
      </c>
      <c r="R23" s="106" t="s">
        <v>63</v>
      </c>
      <c r="S23" s="106" t="s">
        <v>63</v>
      </c>
      <c r="T23" s="787">
        <f>O23</f>
        <v>6.1326134009821498</v>
      </c>
    </row>
    <row r="24" spans="1:20" x14ac:dyDescent="0.25">
      <c r="A24" s="103" t="s">
        <v>243</v>
      </c>
      <c r="B24" s="106">
        <v>7.61589690638578</v>
      </c>
      <c r="C24" s="106">
        <v>7.4049012580159799</v>
      </c>
      <c r="D24" s="106">
        <v>7.2792718018242599</v>
      </c>
      <c r="E24" s="106">
        <v>7.9251689541808501</v>
      </c>
      <c r="F24" s="106">
        <v>8.0095826265644501</v>
      </c>
      <c r="G24" s="106">
        <v>7.1835441731969798</v>
      </c>
      <c r="H24" s="106">
        <v>7.0203085663856299</v>
      </c>
      <c r="I24" s="106">
        <v>6.6937260070001301</v>
      </c>
      <c r="J24" s="106">
        <v>7.1614329242440702</v>
      </c>
      <c r="K24" s="106">
        <v>6.8492231866659701</v>
      </c>
      <c r="L24" s="106">
        <v>7.0177842168210196</v>
      </c>
      <c r="M24" s="106">
        <v>6.5836049466646704</v>
      </c>
      <c r="N24" s="106">
        <v>6.5330005544857599</v>
      </c>
      <c r="O24" s="106">
        <v>6.0784488832524399</v>
      </c>
      <c r="P24" s="106">
        <v>6.1699834135660501</v>
      </c>
      <c r="Q24" s="106">
        <v>6.1187046172391604</v>
      </c>
      <c r="R24" s="106" t="s">
        <v>63</v>
      </c>
      <c r="S24" s="106" t="s">
        <v>63</v>
      </c>
      <c r="T24" s="787">
        <f>Q24</f>
        <v>6.1187046172391604</v>
      </c>
    </row>
    <row r="25" spans="1:20" x14ac:dyDescent="0.25">
      <c r="A25" s="103" t="s">
        <v>384</v>
      </c>
      <c r="B25" s="106">
        <v>14.740049994018401</v>
      </c>
      <c r="C25" s="106">
        <v>12.2109559638515</v>
      </c>
      <c r="D25" s="106">
        <v>12.085556164930001</v>
      </c>
      <c r="E25" s="106">
        <v>11.9921616911921</v>
      </c>
      <c r="F25" s="106">
        <v>14.912917521712</v>
      </c>
      <c r="G25" s="106">
        <v>15.639805124900301</v>
      </c>
      <c r="H25" s="106">
        <v>15.134956359464701</v>
      </c>
      <c r="I25" s="106">
        <v>14.203507159219701</v>
      </c>
      <c r="J25" s="106">
        <v>14.008068621196999</v>
      </c>
      <c r="K25" s="106">
        <v>15.701683224736099</v>
      </c>
      <c r="L25" s="106">
        <v>14.538887681911801</v>
      </c>
      <c r="M25" s="106">
        <v>14.6773337398084</v>
      </c>
      <c r="N25" s="106">
        <v>12.9948627500162</v>
      </c>
      <c r="O25" s="106">
        <v>10.7135572453717</v>
      </c>
      <c r="P25" s="106">
        <v>9.2193323139958601</v>
      </c>
      <c r="Q25" s="106">
        <v>7.59775194997124</v>
      </c>
      <c r="R25" s="106">
        <v>6.1158425086045902</v>
      </c>
      <c r="S25" s="106" t="s">
        <v>63</v>
      </c>
      <c r="T25" s="14">
        <f>R25</f>
        <v>6.1158425086045902</v>
      </c>
    </row>
    <row r="26" spans="1:20" x14ac:dyDescent="0.25">
      <c r="A26" s="103" t="s">
        <v>137</v>
      </c>
      <c r="B26" s="106">
        <v>6.9550168525871801</v>
      </c>
      <c r="C26" s="106">
        <v>6.73413386833088</v>
      </c>
      <c r="D26" s="106">
        <v>6.5222202131011802</v>
      </c>
      <c r="E26" s="106">
        <v>6.8282751717479302</v>
      </c>
      <c r="F26" s="106">
        <v>7.1059717702560796</v>
      </c>
      <c r="G26" s="106">
        <v>6.8296163103745702</v>
      </c>
      <c r="H26" s="106">
        <v>6.8022171911339901</v>
      </c>
      <c r="I26" s="106">
        <v>6.8161412165832997</v>
      </c>
      <c r="J26" s="106">
        <v>8.1139225604514102</v>
      </c>
      <c r="K26" s="106">
        <v>8.9854353539650003</v>
      </c>
      <c r="L26" s="106">
        <v>8.1283682815854306</v>
      </c>
      <c r="M26" s="106">
        <v>7.2567655269248803</v>
      </c>
      <c r="N26" s="106">
        <v>7.0593669293774797</v>
      </c>
      <c r="O26" s="106">
        <v>6.5336510718218603</v>
      </c>
      <c r="P26" s="106">
        <v>6.0073962948474797</v>
      </c>
      <c r="Q26" s="106">
        <v>5.9540073260228299</v>
      </c>
      <c r="R26" s="106" t="s">
        <v>63</v>
      </c>
      <c r="S26" s="106" t="s">
        <v>63</v>
      </c>
      <c r="T26" s="787">
        <f>Q26</f>
        <v>5.9540073260228299</v>
      </c>
    </row>
    <row r="27" spans="1:20" x14ac:dyDescent="0.25">
      <c r="A27" s="103" t="s">
        <v>119</v>
      </c>
      <c r="B27" s="106">
        <v>10.987337714377301</v>
      </c>
      <c r="C27" s="106">
        <v>14.8538485790209</v>
      </c>
      <c r="D27" s="106">
        <v>12.159002338269699</v>
      </c>
      <c r="E27" s="106">
        <v>14.1137698810718</v>
      </c>
      <c r="F27" s="106">
        <v>13.7803373097491</v>
      </c>
      <c r="G27" s="106">
        <v>10.974057384352999</v>
      </c>
      <c r="H27" s="106">
        <v>8.08131249771629</v>
      </c>
      <c r="I27" s="106">
        <v>6.6020074671856301</v>
      </c>
      <c r="J27" s="106">
        <v>5.8889445902509499</v>
      </c>
      <c r="K27" s="106">
        <v>6.4650667604340697</v>
      </c>
      <c r="L27" s="106">
        <v>5.8917498487598303</v>
      </c>
      <c r="M27" s="106">
        <v>6.9023491265830996</v>
      </c>
      <c r="N27" s="106">
        <v>7.05398300201671</v>
      </c>
      <c r="O27" s="106">
        <v>6.4048291000313604</v>
      </c>
      <c r="P27" s="106">
        <v>5.7354343765070901</v>
      </c>
      <c r="Q27" s="106">
        <v>5.4941643903650403</v>
      </c>
      <c r="R27" s="106" t="s">
        <v>63</v>
      </c>
      <c r="S27" s="106" t="s">
        <v>63</v>
      </c>
      <c r="T27" s="787">
        <f>Q27</f>
        <v>5.4941643903650403</v>
      </c>
    </row>
    <row r="28" spans="1:20" x14ac:dyDescent="0.25">
      <c r="A28" s="103" t="s">
        <v>105</v>
      </c>
      <c r="B28" s="106">
        <v>5.7982912301828096</v>
      </c>
      <c r="C28" s="106">
        <v>5.9199594128452597</v>
      </c>
      <c r="D28" s="106">
        <v>5.3719513064426598</v>
      </c>
      <c r="E28" s="106">
        <v>5.3779875281078198</v>
      </c>
      <c r="F28" s="106">
        <v>5.96902912232453</v>
      </c>
      <c r="G28" s="106">
        <v>6.1982259472345698</v>
      </c>
      <c r="H28" s="106">
        <v>5.6976652706111004</v>
      </c>
      <c r="I28" s="106">
        <v>5.6550056348015199</v>
      </c>
      <c r="J28" s="106">
        <v>5.8167861147686297</v>
      </c>
      <c r="K28" s="106">
        <v>6.5838943778962999</v>
      </c>
      <c r="L28" s="106">
        <v>7.7530481134514799</v>
      </c>
      <c r="M28" s="106">
        <v>6.2368617949905598</v>
      </c>
      <c r="N28" s="106">
        <v>5.3503237541988904</v>
      </c>
      <c r="O28" s="106">
        <v>5.2357642645233797</v>
      </c>
      <c r="P28" s="106" t="s">
        <v>63</v>
      </c>
      <c r="Q28" s="106">
        <v>5.4885955555706296</v>
      </c>
      <c r="R28" s="106" t="s">
        <v>63</v>
      </c>
      <c r="S28" s="106" t="s">
        <v>63</v>
      </c>
      <c r="T28" s="787">
        <f>Q28</f>
        <v>5.4885955555706296</v>
      </c>
    </row>
    <row r="29" spans="1:20" x14ac:dyDescent="0.25">
      <c r="A29" s="103" t="s">
        <v>37</v>
      </c>
      <c r="B29" s="106">
        <v>4.2330465508676998</v>
      </c>
      <c r="C29" s="106">
        <v>2.0876363238278</v>
      </c>
      <c r="D29" s="106">
        <v>3.7042050669938602</v>
      </c>
      <c r="E29" s="106">
        <v>5.2838199856455796</v>
      </c>
      <c r="F29" s="106">
        <v>4.6457539131988304</v>
      </c>
      <c r="G29" s="106">
        <v>4.1789060818472601</v>
      </c>
      <c r="H29" s="106">
        <v>3.6830271058323598</v>
      </c>
      <c r="I29" s="106">
        <v>3.45636581287904</v>
      </c>
      <c r="J29" s="106">
        <v>3.2616657104978102</v>
      </c>
      <c r="K29" s="106">
        <v>5.5458077893042503</v>
      </c>
      <c r="L29" s="106">
        <v>4.3306143010311704</v>
      </c>
      <c r="M29" s="106">
        <v>4.0266434145032504</v>
      </c>
      <c r="N29" s="106">
        <v>6.8708044395188201</v>
      </c>
      <c r="O29" s="106">
        <v>9.0834290000631004</v>
      </c>
      <c r="P29" s="106">
        <v>9.0693595987977194</v>
      </c>
      <c r="Q29" s="106">
        <v>5.4653401921021301</v>
      </c>
      <c r="R29" s="106" t="s">
        <v>63</v>
      </c>
      <c r="S29" s="106" t="s">
        <v>63</v>
      </c>
      <c r="T29" s="787">
        <f>Q29</f>
        <v>5.4653401921021301</v>
      </c>
    </row>
    <row r="30" spans="1:20" x14ac:dyDescent="0.25">
      <c r="A30" s="103" t="s">
        <v>165</v>
      </c>
      <c r="B30" s="106">
        <v>7.7747112885506802</v>
      </c>
      <c r="C30" s="106">
        <v>6.5311455981398101</v>
      </c>
      <c r="D30" s="106">
        <v>8.7162833204116996</v>
      </c>
      <c r="E30" s="106">
        <v>7.4238320465097001</v>
      </c>
      <c r="F30" s="106">
        <v>6.3209222021178597</v>
      </c>
      <c r="G30" s="106">
        <v>6.2412112102755097</v>
      </c>
      <c r="H30" s="106">
        <v>6.1208844689543103</v>
      </c>
      <c r="I30" s="106">
        <v>5.3814262801402499</v>
      </c>
      <c r="J30" s="106">
        <v>5.3650441732493901</v>
      </c>
      <c r="K30" s="106">
        <v>8.3318074893260796</v>
      </c>
      <c r="L30" s="106">
        <v>7.0728692224682197</v>
      </c>
      <c r="M30" s="106">
        <v>5.7603387926191596</v>
      </c>
      <c r="N30" s="106">
        <v>6.24341764038404</v>
      </c>
      <c r="O30" s="106">
        <v>6.6150886273507901</v>
      </c>
      <c r="P30" s="106">
        <v>5.31189958572104</v>
      </c>
      <c r="Q30" s="106" t="s">
        <v>63</v>
      </c>
      <c r="R30" s="106" t="s">
        <v>63</v>
      </c>
      <c r="S30" s="106" t="s">
        <v>63</v>
      </c>
      <c r="T30" s="787">
        <f>P30</f>
        <v>5.31189958572104</v>
      </c>
    </row>
    <row r="31" spans="1:20" x14ac:dyDescent="0.25">
      <c r="A31" s="103" t="s">
        <v>117</v>
      </c>
      <c r="B31" s="106">
        <v>3.3008786511517498</v>
      </c>
      <c r="C31" s="106">
        <v>2.7777777777777799</v>
      </c>
      <c r="D31" s="106">
        <v>2.8536733454766199</v>
      </c>
      <c r="E31" s="106">
        <v>2.9321266968325799</v>
      </c>
      <c r="F31" s="106">
        <v>2.8925619834710701</v>
      </c>
      <c r="G31" s="106">
        <v>4.1353383458646604</v>
      </c>
      <c r="H31" s="106">
        <v>4.8417894162574999</v>
      </c>
      <c r="I31" s="106">
        <v>5.4765469061876297</v>
      </c>
      <c r="J31" s="106">
        <v>5.4722238690934999</v>
      </c>
      <c r="K31" s="106">
        <v>4.1676657090132201</v>
      </c>
      <c r="L31" s="106">
        <v>4.1691208551483401</v>
      </c>
      <c r="M31" s="106">
        <v>5.9152505915250604</v>
      </c>
      <c r="N31" s="106">
        <v>5.9152507121403399</v>
      </c>
      <c r="O31" s="106">
        <v>5.96963252386369</v>
      </c>
      <c r="P31" s="106">
        <v>5.9711410670210796</v>
      </c>
      <c r="Q31" s="106">
        <v>4.9708911777877303</v>
      </c>
      <c r="R31" s="106" t="s">
        <v>63</v>
      </c>
      <c r="S31" s="106" t="s">
        <v>63</v>
      </c>
      <c r="T31" s="787">
        <f>Q31</f>
        <v>4.9708911777877303</v>
      </c>
    </row>
    <row r="32" spans="1:20" x14ac:dyDescent="0.25">
      <c r="A32" s="793" t="s">
        <v>110</v>
      </c>
      <c r="B32" s="795">
        <v>9.0490797550263498</v>
      </c>
      <c r="C32" s="795">
        <v>5.2201012854879698</v>
      </c>
      <c r="D32" s="795">
        <v>9.8053892214271503</v>
      </c>
      <c r="E32" s="795">
        <v>5.5853314528026496</v>
      </c>
      <c r="F32" s="795">
        <v>4.1253470845088698</v>
      </c>
      <c r="G32" s="795">
        <v>6.9364839738669097</v>
      </c>
      <c r="H32" s="795">
        <v>7.6204571469452</v>
      </c>
      <c r="I32" s="795">
        <v>9.3201770456244208</v>
      </c>
      <c r="J32" s="795">
        <v>7.13926501184927</v>
      </c>
      <c r="K32" s="795">
        <v>11.013121467101101</v>
      </c>
      <c r="L32" s="795">
        <v>11.138783452320601</v>
      </c>
      <c r="M32" s="795">
        <v>6.7990777645136999</v>
      </c>
      <c r="N32" s="795">
        <v>9.2255559548505506</v>
      </c>
      <c r="O32" s="795">
        <v>10.1800128534704</v>
      </c>
      <c r="P32" s="795">
        <v>10.330468609807999</v>
      </c>
      <c r="Q32" s="795">
        <v>8.3685908927931205</v>
      </c>
      <c r="R32" s="795">
        <v>4.7194885424897599</v>
      </c>
      <c r="S32" s="795" t="s">
        <v>63</v>
      </c>
      <c r="T32" s="785">
        <f>R32</f>
        <v>4.7194885424897599</v>
      </c>
    </row>
    <row r="33" spans="1:20" x14ac:dyDescent="0.25">
      <c r="A33" s="103" t="s">
        <v>106</v>
      </c>
      <c r="B33" s="106">
        <v>2.2912464703509499</v>
      </c>
      <c r="C33" s="106">
        <v>3.5609140614047399</v>
      </c>
      <c r="D33" s="106">
        <v>2.6061277224067898</v>
      </c>
      <c r="E33" s="106">
        <v>2.61832115234514</v>
      </c>
      <c r="F33" s="106">
        <v>2.1789369428854402</v>
      </c>
      <c r="G33" s="106">
        <v>2.6408338129036402</v>
      </c>
      <c r="H33" s="106">
        <v>2.51896813353566</v>
      </c>
      <c r="I33" s="106">
        <v>2.0886793578802898</v>
      </c>
      <c r="J33" s="106">
        <v>2.3431867339581798</v>
      </c>
      <c r="K33" s="106">
        <v>2.8245417134305999</v>
      </c>
      <c r="L33" s="106">
        <v>3.7334683287983301</v>
      </c>
      <c r="M33" s="106">
        <v>3.5929915946489901</v>
      </c>
      <c r="N33" s="106">
        <v>3.83832335329341</v>
      </c>
      <c r="O33" s="106">
        <v>4.1149536088685403</v>
      </c>
      <c r="P33" s="106">
        <v>4.4817927170868401</v>
      </c>
      <c r="Q33" s="106">
        <v>4.5926098612892003</v>
      </c>
      <c r="R33" s="106">
        <v>4.5424463028698598</v>
      </c>
      <c r="S33" s="106">
        <v>4.8193490594207198</v>
      </c>
      <c r="T33" s="14">
        <f>R33</f>
        <v>4.5424463028698598</v>
      </c>
    </row>
    <row r="34" spans="1:20" x14ac:dyDescent="0.25">
      <c r="A34" s="103" t="s">
        <v>128</v>
      </c>
      <c r="B34" s="106">
        <v>6.98575103358161</v>
      </c>
      <c r="C34" s="106">
        <v>4.9714732463589302</v>
      </c>
      <c r="D34" s="106">
        <v>5.04887166202953</v>
      </c>
      <c r="E34" s="106">
        <v>12.822927027288801</v>
      </c>
      <c r="F34" s="106">
        <v>4.4769904774650602</v>
      </c>
      <c r="G34" s="106">
        <v>6.9763205827744503</v>
      </c>
      <c r="H34" s="106">
        <v>5.6496145423591502</v>
      </c>
      <c r="I34" s="106">
        <v>7.9645015862414503</v>
      </c>
      <c r="J34" s="106">
        <v>5.6523469424905297</v>
      </c>
      <c r="K34" s="106">
        <v>11.7732605401992</v>
      </c>
      <c r="L34" s="106">
        <v>15.6459747299913</v>
      </c>
      <c r="M34" s="106">
        <v>15.0828143322278</v>
      </c>
      <c r="N34" s="106">
        <v>13.8430204608746</v>
      </c>
      <c r="O34" s="106">
        <v>12.618199539116</v>
      </c>
      <c r="P34" s="106">
        <v>7.7365487824857402</v>
      </c>
      <c r="Q34" s="106">
        <v>4.2714259144546602</v>
      </c>
      <c r="R34" s="106" t="s">
        <v>63</v>
      </c>
      <c r="S34" s="106" t="s">
        <v>63</v>
      </c>
      <c r="T34" s="787">
        <f>Q34</f>
        <v>4.2714259144546602</v>
      </c>
    </row>
    <row r="35" spans="1:20" x14ac:dyDescent="0.25">
      <c r="A35" s="103" t="s">
        <v>796</v>
      </c>
      <c r="B35" s="106">
        <v>7.0003135161543701</v>
      </c>
      <c r="C35" s="106">
        <v>8.0589451536507806</v>
      </c>
      <c r="D35" s="106">
        <v>6.3952012407522796</v>
      </c>
      <c r="E35" s="106">
        <v>5.3218189836662697</v>
      </c>
      <c r="F35" s="106">
        <v>4.7376554642987401</v>
      </c>
      <c r="G35" s="106">
        <v>4.6420987917471201</v>
      </c>
      <c r="H35" s="106">
        <v>4.7444565754932801</v>
      </c>
      <c r="I35" s="106">
        <v>6.2249119852433097</v>
      </c>
      <c r="J35" s="106">
        <v>5.8972934242430997</v>
      </c>
      <c r="K35" s="106">
        <v>6.8238520275437304</v>
      </c>
      <c r="L35" s="106">
        <v>6.7253472815231898</v>
      </c>
      <c r="M35" s="106">
        <v>6.0559702839907201</v>
      </c>
      <c r="N35" s="106">
        <v>5.98847562413287</v>
      </c>
      <c r="O35" s="106">
        <v>5.5420557974773796</v>
      </c>
      <c r="P35" s="106">
        <v>5.13861915700803</v>
      </c>
      <c r="Q35" s="106">
        <v>5.1309581835122797</v>
      </c>
      <c r="R35" s="106">
        <v>4.1760681714508001</v>
      </c>
      <c r="S35" s="106" t="s">
        <v>63</v>
      </c>
      <c r="T35" s="14">
        <f>R35</f>
        <v>4.1760681714508001</v>
      </c>
    </row>
    <row r="36" spans="1:20" x14ac:dyDescent="0.25">
      <c r="A36" s="103" t="s">
        <v>166</v>
      </c>
      <c r="B36" s="106" t="s">
        <v>63</v>
      </c>
      <c r="C36" s="106">
        <v>9.58329133956261</v>
      </c>
      <c r="D36" s="106" t="s">
        <v>63</v>
      </c>
      <c r="E36" s="106">
        <v>6.4422293654603502</v>
      </c>
      <c r="F36" s="106">
        <v>7.6833766333188596</v>
      </c>
      <c r="G36" s="106">
        <v>16.154490369461801</v>
      </c>
      <c r="H36" s="106">
        <v>19.090502794988399</v>
      </c>
      <c r="I36" s="106">
        <v>21.667240926538799</v>
      </c>
      <c r="J36" s="106">
        <v>20.816878867779199</v>
      </c>
      <c r="K36" s="106">
        <v>12.8354045106864</v>
      </c>
      <c r="L36" s="106">
        <v>8.2729115489496508</v>
      </c>
      <c r="M36" s="106">
        <v>4.7715687142095096</v>
      </c>
      <c r="N36" s="106">
        <v>6.4675690203303002</v>
      </c>
      <c r="O36" s="106">
        <v>5.8192212952250602</v>
      </c>
      <c r="P36" s="106">
        <v>5.1944815687003896</v>
      </c>
      <c r="Q36" s="106">
        <v>3.7830704969491502</v>
      </c>
      <c r="R36" s="106" t="s">
        <v>63</v>
      </c>
      <c r="S36" s="106" t="s">
        <v>63</v>
      </c>
      <c r="T36" s="787">
        <f>Q36</f>
        <v>3.7830704969491502</v>
      </c>
    </row>
    <row r="37" spans="1:20" x14ac:dyDescent="0.25">
      <c r="A37" s="103" t="s">
        <v>162</v>
      </c>
      <c r="B37" s="106">
        <v>6.8448512790338301</v>
      </c>
      <c r="C37" s="106" t="s">
        <v>63</v>
      </c>
      <c r="D37" s="106" t="s">
        <v>63</v>
      </c>
      <c r="E37" s="106">
        <v>4.9300174956260898</v>
      </c>
      <c r="F37" s="106">
        <v>4.7679931809706497</v>
      </c>
      <c r="G37" s="106">
        <v>4.5694297474604104</v>
      </c>
      <c r="H37" s="106">
        <v>4.5336242313623201</v>
      </c>
      <c r="I37" s="106">
        <v>4.7992480073200703</v>
      </c>
      <c r="J37" s="106">
        <v>4.3024642489152498</v>
      </c>
      <c r="K37" s="106">
        <v>4.3283592277273302</v>
      </c>
      <c r="L37" s="106">
        <v>4.5656464752919996</v>
      </c>
      <c r="M37" s="106">
        <v>4.3849729705148297</v>
      </c>
      <c r="N37" s="106">
        <v>4.6301267711614598</v>
      </c>
      <c r="O37" s="106">
        <v>4.5065434290732096</v>
      </c>
      <c r="P37" s="106">
        <v>4.1972325864060496</v>
      </c>
      <c r="Q37" s="106">
        <v>4.2588547397266998</v>
      </c>
      <c r="R37" s="106">
        <v>3.7030836209913001</v>
      </c>
      <c r="S37" s="106" t="s">
        <v>63</v>
      </c>
      <c r="T37" s="14">
        <f>R37</f>
        <v>3.7030836209913001</v>
      </c>
    </row>
    <row r="38" spans="1:20" x14ac:dyDescent="0.25">
      <c r="A38" s="103" t="s">
        <v>111</v>
      </c>
      <c r="B38" s="106">
        <v>3.4571482447944502</v>
      </c>
      <c r="C38" s="106">
        <v>3.4121612584298102</v>
      </c>
      <c r="D38" s="106">
        <v>3.2081923079209398</v>
      </c>
      <c r="E38" s="106">
        <v>3.2877957190712102</v>
      </c>
      <c r="F38" s="106">
        <v>3.6627676261219202</v>
      </c>
      <c r="G38" s="106">
        <v>3.76866992107096</v>
      </c>
      <c r="H38" s="106">
        <v>3.7330537407841802</v>
      </c>
      <c r="I38" s="106">
        <v>3.4568316955496101</v>
      </c>
      <c r="J38" s="106">
        <v>2.5406344255584399</v>
      </c>
      <c r="K38" s="106">
        <v>2.4712264738721501</v>
      </c>
      <c r="L38" s="106">
        <v>2.5758276456118798</v>
      </c>
      <c r="M38" s="106">
        <v>2.8485577773186201</v>
      </c>
      <c r="N38" s="106">
        <v>3.0033116952657601</v>
      </c>
      <c r="O38" s="106">
        <v>2.7768120980358102</v>
      </c>
      <c r="P38" s="106">
        <v>2.9527157274067402</v>
      </c>
      <c r="Q38" s="106">
        <v>3.6394633459343302</v>
      </c>
      <c r="R38" s="106" t="s">
        <v>63</v>
      </c>
      <c r="S38" s="106" t="s">
        <v>63</v>
      </c>
      <c r="T38" s="787">
        <f>Q38</f>
        <v>3.6394633459343302</v>
      </c>
    </row>
    <row r="39" spans="1:20" x14ac:dyDescent="0.25">
      <c r="A39" s="103" t="s">
        <v>118</v>
      </c>
      <c r="B39" s="106">
        <v>9.8120034426027996</v>
      </c>
      <c r="C39" s="106">
        <v>8.5752845720799495</v>
      </c>
      <c r="D39" s="106">
        <v>8.8396305448567691</v>
      </c>
      <c r="E39" s="106">
        <v>9.8898422677201108</v>
      </c>
      <c r="F39" s="106">
        <v>6.5227644904686501</v>
      </c>
      <c r="G39" s="106">
        <v>4.7861400964809997</v>
      </c>
      <c r="H39" s="106">
        <v>4.93961451315411</v>
      </c>
      <c r="I39" s="106">
        <v>4.5151064811086599</v>
      </c>
      <c r="J39" s="106">
        <v>4.3651205299813602</v>
      </c>
      <c r="K39" s="106">
        <v>4.5456320676004296</v>
      </c>
      <c r="L39" s="106">
        <v>4.21388510830357</v>
      </c>
      <c r="M39" s="106">
        <v>2.9204987689619601</v>
      </c>
      <c r="N39" s="106">
        <v>3.3205990483806902</v>
      </c>
      <c r="O39" s="106">
        <v>2.3859470798775901</v>
      </c>
      <c r="P39" s="106">
        <v>3.91847891216824</v>
      </c>
      <c r="Q39" s="106">
        <v>3.4471406850230002</v>
      </c>
      <c r="R39" s="106" t="s">
        <v>63</v>
      </c>
      <c r="S39" s="106" t="s">
        <v>63</v>
      </c>
      <c r="T39" s="787">
        <f>Q39</f>
        <v>3.4471406850230002</v>
      </c>
    </row>
    <row r="40" spans="1:20" x14ac:dyDescent="0.25">
      <c r="A40" s="103" t="s">
        <v>113</v>
      </c>
      <c r="B40" s="106">
        <v>6.8761235955056197</v>
      </c>
      <c r="C40" s="106">
        <v>6.6913648887066204</v>
      </c>
      <c r="D40" s="106">
        <v>6.1596752368064998</v>
      </c>
      <c r="E40" s="106">
        <v>6.1137552920139902</v>
      </c>
      <c r="F40" s="106">
        <v>5.8676328754268496</v>
      </c>
      <c r="G40" s="106">
        <v>4.4565840637966803</v>
      </c>
      <c r="H40" s="106">
        <v>4.5056867891513601</v>
      </c>
      <c r="I40" s="106">
        <v>4.4987684156713303</v>
      </c>
      <c r="J40" s="106">
        <v>4.4993814164478101</v>
      </c>
      <c r="K40" s="106">
        <v>4.4653782440640502</v>
      </c>
      <c r="L40" s="106">
        <v>4.4658952886275003</v>
      </c>
      <c r="M40" s="106">
        <v>4.3491029265504002</v>
      </c>
      <c r="N40" s="106">
        <v>4.3491274416667798</v>
      </c>
      <c r="O40" s="106">
        <v>3.3601412831225699</v>
      </c>
      <c r="P40" s="106">
        <v>3.3602063284587702</v>
      </c>
      <c r="Q40" s="106">
        <v>3.3419740123375798</v>
      </c>
      <c r="R40" s="106">
        <v>3.3600738547734998</v>
      </c>
      <c r="S40" s="106" t="s">
        <v>63</v>
      </c>
      <c r="T40" s="14">
        <f>R40</f>
        <v>3.3600738547734998</v>
      </c>
    </row>
    <row r="41" spans="1:20" x14ac:dyDescent="0.25">
      <c r="A41" s="103" t="s">
        <v>114</v>
      </c>
      <c r="B41" s="106" t="s">
        <v>63</v>
      </c>
      <c r="C41" s="106">
        <v>1.2369651204602701</v>
      </c>
      <c r="D41" s="106" t="s">
        <v>63</v>
      </c>
      <c r="E41" s="106">
        <v>4.3956745031739501</v>
      </c>
      <c r="F41" s="106" t="s">
        <v>63</v>
      </c>
      <c r="G41" s="106">
        <v>5.6445359567185998</v>
      </c>
      <c r="H41" s="106" t="s">
        <v>63</v>
      </c>
      <c r="I41" s="106">
        <v>4.7324850728756598</v>
      </c>
      <c r="J41" s="106" t="s">
        <v>63</v>
      </c>
      <c r="K41" s="106" t="s">
        <v>63</v>
      </c>
      <c r="L41" s="106" t="s">
        <v>63</v>
      </c>
      <c r="M41" s="106">
        <v>8.0447863335820298</v>
      </c>
      <c r="N41" s="106">
        <v>8.1988661142608006</v>
      </c>
      <c r="O41" s="106">
        <v>6.9635147025721897</v>
      </c>
      <c r="P41" s="106">
        <v>10.494279992862401</v>
      </c>
      <c r="Q41" s="106">
        <v>8.8106981961929502</v>
      </c>
      <c r="R41" s="106">
        <v>3.3225283630470002</v>
      </c>
      <c r="S41" s="106" t="s">
        <v>63</v>
      </c>
      <c r="T41" s="14">
        <f>R41</f>
        <v>3.3225283630470002</v>
      </c>
    </row>
    <row r="42" spans="1:20" x14ac:dyDescent="0.25">
      <c r="A42" s="103" t="s">
        <v>109</v>
      </c>
      <c r="B42" s="106" t="s">
        <v>63</v>
      </c>
      <c r="C42" s="106">
        <v>3.0539487679408599</v>
      </c>
      <c r="D42" s="106" t="s">
        <v>63</v>
      </c>
      <c r="E42" s="106">
        <v>2.3620440854217701</v>
      </c>
      <c r="F42" s="106" t="s">
        <v>63</v>
      </c>
      <c r="G42" s="106">
        <v>2.4214119815020001</v>
      </c>
      <c r="H42" s="794">
        <f>G42</f>
        <v>2.4214119815020001</v>
      </c>
      <c r="I42" s="106">
        <v>2.4360715279027501</v>
      </c>
      <c r="J42" s="106">
        <v>2.4360715308401599</v>
      </c>
      <c r="K42" s="106">
        <v>2.5815554157371898</v>
      </c>
      <c r="L42" s="106">
        <v>2.8386091391199701</v>
      </c>
      <c r="M42" s="106">
        <v>2.7597116274968001</v>
      </c>
      <c r="N42" s="106">
        <v>2.7596539297331599</v>
      </c>
      <c r="O42" s="106">
        <v>1.7748301324512401</v>
      </c>
      <c r="P42" s="106" t="s">
        <v>63</v>
      </c>
      <c r="Q42" s="106">
        <v>2.81748930397579</v>
      </c>
      <c r="R42" s="106" t="s">
        <v>63</v>
      </c>
      <c r="S42" s="106" t="s">
        <v>63</v>
      </c>
      <c r="T42" s="787">
        <f>Q42</f>
        <v>2.81748930397579</v>
      </c>
    </row>
    <row r="43" spans="1:20" x14ac:dyDescent="0.25">
      <c r="A43" s="103" t="s">
        <v>157</v>
      </c>
      <c r="B43" s="106">
        <v>3.7671095412033901</v>
      </c>
      <c r="C43" s="106">
        <v>4.8967199082672499</v>
      </c>
      <c r="D43" s="106">
        <v>3.75920349264441</v>
      </c>
      <c r="E43" s="106">
        <v>3.9922779922779901</v>
      </c>
      <c r="F43" s="106">
        <v>4.2171382469889904</v>
      </c>
      <c r="G43" s="106">
        <v>4.0261831285580101</v>
      </c>
      <c r="H43" s="106">
        <v>3.8585997642274501</v>
      </c>
      <c r="I43" s="106">
        <v>2.8084586041442399</v>
      </c>
      <c r="J43" s="106">
        <v>2.02068104006662</v>
      </c>
      <c r="K43" s="106">
        <v>1.98871094775532</v>
      </c>
      <c r="L43" s="106">
        <v>1.7437759969789399</v>
      </c>
      <c r="M43" s="106">
        <v>1.86504232778242</v>
      </c>
      <c r="N43" s="106" t="s">
        <v>63</v>
      </c>
      <c r="O43" s="106">
        <v>2.1348159623118002</v>
      </c>
      <c r="P43" s="106" t="s">
        <v>63</v>
      </c>
      <c r="Q43" s="106">
        <v>2.1909684080363498</v>
      </c>
      <c r="R43" s="106" t="s">
        <v>63</v>
      </c>
      <c r="S43" s="106" t="s">
        <v>63</v>
      </c>
      <c r="T43" s="787">
        <f>Q43</f>
        <v>2.1909684080363498</v>
      </c>
    </row>
    <row r="44" spans="1:20" x14ac:dyDescent="0.25">
      <c r="A44" s="103" t="s">
        <v>161</v>
      </c>
      <c r="B44" s="106">
        <v>8.7077781220948296</v>
      </c>
      <c r="C44" s="106">
        <v>8.6822896657702699</v>
      </c>
      <c r="D44" s="106">
        <v>6.3722397476340698</v>
      </c>
      <c r="E44" s="106">
        <v>8.4210526315789505</v>
      </c>
      <c r="F44" s="106">
        <v>6.9018879603837799</v>
      </c>
      <c r="G44" s="106">
        <v>4.4804455132261802</v>
      </c>
      <c r="H44" s="106">
        <v>4.4807965860597401</v>
      </c>
      <c r="I44" s="106">
        <v>4.6790162887256503</v>
      </c>
      <c r="J44" s="106">
        <v>4.5537217918491102</v>
      </c>
      <c r="K44" s="106" t="s">
        <v>63</v>
      </c>
      <c r="L44" s="106" t="s">
        <v>63</v>
      </c>
      <c r="M44" s="106" t="s">
        <v>63</v>
      </c>
      <c r="N44" s="106" t="s">
        <v>63</v>
      </c>
      <c r="O44" s="106" t="s">
        <v>63</v>
      </c>
      <c r="P44" s="106" t="s">
        <v>63</v>
      </c>
      <c r="Q44" s="106">
        <v>7.0815733160179697</v>
      </c>
      <c r="R44" s="106">
        <v>1.9974016293416701</v>
      </c>
      <c r="S44" s="106" t="s">
        <v>63</v>
      </c>
      <c r="T44" s="14">
        <f>R44</f>
        <v>1.9974016293416701</v>
      </c>
    </row>
    <row r="45" spans="1:20" x14ac:dyDescent="0.25">
      <c r="A45" s="103" t="s">
        <v>22366</v>
      </c>
      <c r="B45" s="106" t="s">
        <v>63</v>
      </c>
      <c r="C45" s="106">
        <v>4.52037351443124</v>
      </c>
      <c r="D45" s="106" t="s">
        <v>63</v>
      </c>
      <c r="E45" s="106">
        <v>3.3097418817651998</v>
      </c>
      <c r="F45" s="106" t="s">
        <v>63</v>
      </c>
      <c r="G45" s="106">
        <v>3.42426001160766</v>
      </c>
      <c r="H45" s="794">
        <f>G45</f>
        <v>3.42426001160766</v>
      </c>
      <c r="I45" s="106">
        <v>2.2747952684258399</v>
      </c>
      <c r="J45" s="106" t="s">
        <v>63</v>
      </c>
      <c r="K45" s="106">
        <v>3.7346938775510199</v>
      </c>
      <c r="L45" s="106">
        <v>7.3744691452663904</v>
      </c>
      <c r="M45" s="106">
        <v>3.8202178294000402</v>
      </c>
      <c r="N45" s="106">
        <v>2.2101781937195599</v>
      </c>
      <c r="O45" s="106">
        <v>2.0155606923380498</v>
      </c>
      <c r="P45" s="106">
        <v>1.76529999125453</v>
      </c>
      <c r="Q45" s="106">
        <v>1.8594483371028401</v>
      </c>
      <c r="R45" s="106" t="s">
        <v>63</v>
      </c>
      <c r="S45" s="106" t="s">
        <v>63</v>
      </c>
      <c r="T45" s="787">
        <f>Q45</f>
        <v>1.8594483371028401</v>
      </c>
    </row>
    <row r="46" spans="1:20" x14ac:dyDescent="0.25">
      <c r="A46" s="103" t="s">
        <v>193</v>
      </c>
      <c r="B46" s="106">
        <v>5.9168447930268702</v>
      </c>
      <c r="C46" s="106">
        <v>5.2011076686864302</v>
      </c>
      <c r="D46" s="106">
        <v>20.162065552525299</v>
      </c>
      <c r="E46" s="106">
        <v>16.023980084336699</v>
      </c>
      <c r="F46" s="106">
        <v>3.4733346555397899</v>
      </c>
      <c r="G46" s="106">
        <v>12.6953983996509</v>
      </c>
      <c r="H46" s="106">
        <v>2.7919537790018398</v>
      </c>
      <c r="I46" s="106">
        <v>2.9520014338923999</v>
      </c>
      <c r="J46" s="106">
        <v>3.2128593403801902</v>
      </c>
      <c r="K46" s="106">
        <v>3.6697336436847601</v>
      </c>
      <c r="L46" s="106">
        <v>3.5088454766496202</v>
      </c>
      <c r="M46" s="106">
        <v>4.3477043031424998</v>
      </c>
      <c r="N46" s="106">
        <v>4.5676004872107203</v>
      </c>
      <c r="O46" s="106">
        <v>1.5228426395939101</v>
      </c>
      <c r="P46" s="106">
        <v>1.3840830449827</v>
      </c>
      <c r="Q46" s="106">
        <v>1.59574468085106</v>
      </c>
      <c r="R46" s="106" t="s">
        <v>63</v>
      </c>
      <c r="S46" s="106" t="s">
        <v>63</v>
      </c>
      <c r="T46" s="787">
        <f>Q46</f>
        <v>1.59574468085106</v>
      </c>
    </row>
    <row r="47" spans="1:20" x14ac:dyDescent="0.25">
      <c r="A47" s="103" t="s">
        <v>131</v>
      </c>
      <c r="B47" s="106">
        <v>2.2813688212927801</v>
      </c>
      <c r="C47" s="106" t="s">
        <v>63</v>
      </c>
      <c r="D47" s="106" t="s">
        <v>63</v>
      </c>
      <c r="E47" s="106" t="s">
        <v>63</v>
      </c>
      <c r="F47" s="106">
        <v>1.5010351966873701</v>
      </c>
      <c r="G47" s="106" t="s">
        <v>63</v>
      </c>
      <c r="H47" s="794">
        <f>F47</f>
        <v>1.5010351966873701</v>
      </c>
      <c r="I47" s="106" t="s">
        <v>63</v>
      </c>
      <c r="J47" s="106">
        <v>1.6527545909849799</v>
      </c>
      <c r="K47" s="106" t="s">
        <v>63</v>
      </c>
      <c r="L47" s="106" t="s">
        <v>63</v>
      </c>
      <c r="M47" s="106" t="s">
        <v>63</v>
      </c>
      <c r="N47" s="106">
        <v>0.74123762248645997</v>
      </c>
      <c r="O47" s="106" t="s">
        <v>63</v>
      </c>
      <c r="P47" s="106" t="s">
        <v>63</v>
      </c>
      <c r="Q47" s="106">
        <v>1.4131806946451699</v>
      </c>
      <c r="R47" s="106" t="s">
        <v>63</v>
      </c>
      <c r="S47" s="106" t="s">
        <v>63</v>
      </c>
      <c r="T47" s="787">
        <f>Q47</f>
        <v>1.4131806946451699</v>
      </c>
    </row>
    <row r="48" spans="1:20" x14ac:dyDescent="0.25">
      <c r="A48" s="103" t="s">
        <v>217</v>
      </c>
      <c r="B48" s="106">
        <v>2.0634127499865702</v>
      </c>
      <c r="C48" s="106">
        <v>1.7652314256116399</v>
      </c>
      <c r="D48" s="106">
        <v>1.7113101784342499</v>
      </c>
      <c r="E48" s="106">
        <v>2.07852460659677</v>
      </c>
      <c r="F48" s="106">
        <v>2.51855102527567</v>
      </c>
      <c r="G48" s="106">
        <v>2.1889447210742401</v>
      </c>
      <c r="H48" s="106">
        <v>2.2071169231954899</v>
      </c>
      <c r="I48" s="106">
        <v>1.9446980793703199</v>
      </c>
      <c r="J48" s="106">
        <v>1.9577435503882401</v>
      </c>
      <c r="K48" s="106">
        <v>2.2260807197986501</v>
      </c>
      <c r="L48" s="106">
        <v>2.2208567027604098</v>
      </c>
      <c r="M48" s="106">
        <v>1.9784636210243001</v>
      </c>
      <c r="N48" s="106">
        <v>1.9108755310549499</v>
      </c>
      <c r="O48" s="106">
        <v>1.7333307366699</v>
      </c>
      <c r="P48" s="106">
        <v>1.46640586084514</v>
      </c>
      <c r="Q48" s="106">
        <v>1.44336245841192</v>
      </c>
      <c r="R48" s="106">
        <v>1.4041870814601201</v>
      </c>
      <c r="S48" s="106" t="s">
        <v>63</v>
      </c>
      <c r="T48" s="14">
        <f>R48</f>
        <v>1.4041870814601201</v>
      </c>
    </row>
    <row r="49" spans="1:20" x14ac:dyDescent="0.25">
      <c r="A49" s="103" t="s">
        <v>120</v>
      </c>
      <c r="B49" s="106">
        <v>1.69833654306107</v>
      </c>
      <c r="C49" s="106">
        <v>1.40017331220798</v>
      </c>
      <c r="D49" s="106">
        <v>1.46216929663017</v>
      </c>
      <c r="E49" s="106">
        <v>1.3934250360513001</v>
      </c>
      <c r="F49" s="106">
        <v>1.2538513471836299</v>
      </c>
      <c r="G49" s="106">
        <v>1.15136389598489</v>
      </c>
      <c r="H49" s="106">
        <v>1.0133641310591099</v>
      </c>
      <c r="I49" s="106">
        <v>1.08014694839995</v>
      </c>
      <c r="J49" s="106">
        <v>0.91993987595270998</v>
      </c>
      <c r="K49" s="106">
        <v>1.1740306365803801</v>
      </c>
      <c r="L49" s="106">
        <v>1.1661000431888899</v>
      </c>
      <c r="M49" s="106">
        <v>1.04927745596441</v>
      </c>
      <c r="N49" s="106">
        <v>1.0954954510814101</v>
      </c>
      <c r="O49" s="106">
        <v>1.0602700687167601</v>
      </c>
      <c r="P49" s="106">
        <v>0.95592196879811997</v>
      </c>
      <c r="Q49" s="106">
        <v>1.0456354403797501</v>
      </c>
      <c r="R49" s="106">
        <v>0.94574446526209999</v>
      </c>
      <c r="S49" s="106" t="s">
        <v>63</v>
      </c>
      <c r="T49" s="14">
        <f>R49</f>
        <v>0.94574446526209999</v>
      </c>
    </row>
    <row r="50" spans="1:20" x14ac:dyDescent="0.25">
      <c r="A50" s="842"/>
      <c r="B50"/>
    </row>
    <row r="51" spans="1:20" x14ac:dyDescent="0.25">
      <c r="A51" s="842"/>
      <c r="B51"/>
    </row>
    <row r="52" spans="1:20" x14ac:dyDescent="0.25">
      <c r="A52" s="842"/>
      <c r="B52"/>
    </row>
    <row r="53" spans="1:20" x14ac:dyDescent="0.25">
      <c r="A53" s="842"/>
      <c r="B53"/>
    </row>
    <row r="54" spans="1:20" x14ac:dyDescent="0.25">
      <c r="A54" s="842"/>
      <c r="B54"/>
    </row>
    <row r="55" spans="1:20" x14ac:dyDescent="0.25">
      <c r="A55" s="842"/>
      <c r="B55"/>
    </row>
    <row r="56" spans="1:20" x14ac:dyDescent="0.25">
      <c r="A56" s="842"/>
      <c r="B56"/>
    </row>
    <row r="57" spans="1:20" x14ac:dyDescent="0.25">
      <c r="A57" s="842"/>
      <c r="B57"/>
    </row>
    <row r="58" spans="1:20" x14ac:dyDescent="0.25">
      <c r="A58" s="842"/>
      <c r="B58"/>
    </row>
    <row r="59" spans="1:20" x14ac:dyDescent="0.25">
      <c r="A59" s="842"/>
      <c r="B59"/>
    </row>
    <row r="60" spans="1:20" x14ac:dyDescent="0.25">
      <c r="A60" s="842"/>
      <c r="B60"/>
    </row>
  </sheetData>
  <autoFilter ref="A4:U4">
    <sortState ref="A5:U49">
      <sortCondition descending="1" ref="U4"/>
    </sortState>
  </autoFilter>
  <pageMargins left="0.7" right="0.7" top="0.75" bottom="0.75" header="0.3" footer="0.3"/>
  <pageSetup paperSize="9" orientation="portrait" r:id="rId1"/>
  <legacyDrawing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zoomScale="80" zoomScaleNormal="80" workbookViewId="0">
      <selection activeCell="E22" sqref="E22"/>
    </sheetView>
  </sheetViews>
  <sheetFormatPr defaultRowHeight="15" x14ac:dyDescent="0.25"/>
  <cols>
    <col min="1" max="1" width="48.5703125" customWidth="1"/>
    <col min="2" max="2" width="49.28515625" customWidth="1"/>
    <col min="3" max="3" width="14.7109375" customWidth="1"/>
    <col min="4" max="9" width="9.5703125" customWidth="1"/>
    <col min="10" max="10" width="13.5703125" customWidth="1"/>
    <col min="11" max="12" width="9.5703125" customWidth="1"/>
    <col min="13" max="13" width="13.5703125" customWidth="1"/>
    <col min="14" max="14" width="14.28515625" customWidth="1"/>
    <col min="15" max="15" width="14.85546875" customWidth="1"/>
    <col min="16" max="16" width="13" customWidth="1"/>
  </cols>
  <sheetData>
    <row r="1" spans="1:20" ht="18.75" x14ac:dyDescent="0.3">
      <c r="A1" s="1060" t="s">
        <v>22383</v>
      </c>
      <c r="B1" s="1061"/>
      <c r="C1" s="1061"/>
      <c r="D1" s="1061"/>
    </row>
    <row r="2" spans="1:20" ht="18.75" x14ac:dyDescent="0.3">
      <c r="A2" s="1061" t="s">
        <v>22384</v>
      </c>
      <c r="B2" s="1061"/>
      <c r="C2" s="1061"/>
      <c r="D2" s="1061"/>
    </row>
    <row r="3" spans="1:20" ht="18.75" x14ac:dyDescent="0.3">
      <c r="A3" s="1061"/>
      <c r="B3" s="1062"/>
      <c r="C3" s="1062"/>
      <c r="D3" s="1062"/>
      <c r="E3" s="952"/>
      <c r="F3" s="952"/>
      <c r="G3" s="952"/>
      <c r="H3" s="952"/>
      <c r="I3" s="952"/>
      <c r="J3" s="952"/>
      <c r="K3" s="952"/>
      <c r="L3" s="952"/>
      <c r="M3" s="952"/>
      <c r="N3" s="952"/>
      <c r="O3" s="952"/>
      <c r="P3" s="952"/>
      <c r="Q3" s="952"/>
      <c r="R3" s="952"/>
      <c r="S3" s="952"/>
      <c r="T3" s="952"/>
    </row>
    <row r="4" spans="1:20" ht="18.75" x14ac:dyDescent="0.3">
      <c r="A4" s="1063"/>
      <c r="B4" s="1064" t="s">
        <v>21591</v>
      </c>
      <c r="C4" s="1065" t="s">
        <v>714</v>
      </c>
      <c r="D4" s="1062"/>
      <c r="E4" s="952"/>
      <c r="F4" s="952"/>
      <c r="G4" s="952"/>
      <c r="H4" s="952"/>
      <c r="I4" s="952"/>
      <c r="J4" s="952"/>
      <c r="K4" s="952"/>
      <c r="L4" s="952"/>
      <c r="M4" s="952"/>
      <c r="N4" s="952"/>
      <c r="O4" s="952"/>
      <c r="P4" s="952"/>
      <c r="Q4" s="952"/>
      <c r="R4" s="952"/>
      <c r="S4" s="952"/>
      <c r="T4" s="952"/>
    </row>
    <row r="5" spans="1:20" ht="18.75" x14ac:dyDescent="0.3">
      <c r="A5" s="1066" t="s">
        <v>22382</v>
      </c>
      <c r="B5" s="1067">
        <v>1764332</v>
      </c>
      <c r="C5" s="1068">
        <v>3.7539890303761779E-2</v>
      </c>
      <c r="D5" s="1069"/>
      <c r="E5" s="1053"/>
      <c r="F5" s="1053"/>
      <c r="G5" s="1053"/>
      <c r="H5" s="1053"/>
      <c r="I5" s="1053"/>
      <c r="J5" s="1053"/>
      <c r="K5" s="1053"/>
      <c r="L5" s="1053"/>
      <c r="M5" s="1053"/>
      <c r="N5" s="1053"/>
      <c r="O5" s="1053"/>
      <c r="P5" s="1053"/>
      <c r="Q5" s="952"/>
      <c r="R5" s="952"/>
      <c r="S5" s="952"/>
      <c r="T5" s="952"/>
    </row>
    <row r="6" spans="1:20" s="84" customFormat="1" ht="18.75" x14ac:dyDescent="0.3">
      <c r="A6" s="1066" t="s">
        <v>22502</v>
      </c>
      <c r="B6" s="1067">
        <v>3795768.7</v>
      </c>
      <c r="C6" s="1068">
        <v>8.0762997336358722E-2</v>
      </c>
      <c r="D6" s="1069"/>
      <c r="E6" s="1053"/>
      <c r="F6" s="1053"/>
      <c r="G6" s="1053"/>
      <c r="H6" s="1053"/>
      <c r="I6" s="1053"/>
      <c r="J6" s="1053"/>
      <c r="K6" s="1053"/>
      <c r="L6" s="1053"/>
      <c r="M6" s="1053"/>
      <c r="N6" s="1053"/>
      <c r="O6" s="1053"/>
      <c r="P6" s="1053"/>
      <c r="Q6" s="952"/>
      <c r="R6" s="952"/>
      <c r="S6" s="952"/>
      <c r="T6" s="952"/>
    </row>
    <row r="7" spans="1:20" s="842" customFormat="1" ht="18.75" x14ac:dyDescent="0.3">
      <c r="A7" s="1066" t="s">
        <v>22498</v>
      </c>
      <c r="B7" s="1067">
        <v>2570389</v>
      </c>
      <c r="C7" s="1068">
        <v>5.4690455706746764E-2</v>
      </c>
      <c r="D7" s="1069"/>
      <c r="E7" s="1053"/>
      <c r="F7" s="1053"/>
      <c r="G7" s="1053"/>
      <c r="H7" s="1053"/>
      <c r="I7" s="1053"/>
      <c r="J7" s="1053"/>
      <c r="K7" s="1053"/>
      <c r="L7" s="1053"/>
      <c r="M7" s="1053"/>
      <c r="N7" s="1053"/>
      <c r="O7" s="1053"/>
      <c r="P7" s="1053"/>
      <c r="Q7" s="952"/>
      <c r="R7" s="952"/>
      <c r="S7" s="952"/>
      <c r="T7" s="952"/>
    </row>
    <row r="8" spans="1:20" ht="18.75" x14ac:dyDescent="0.3">
      <c r="A8" s="1066" t="s">
        <v>22504</v>
      </c>
      <c r="B8" s="1067">
        <v>6431068</v>
      </c>
      <c r="C8" s="1068">
        <v>0.13683455679318443</v>
      </c>
      <c r="D8" s="1070"/>
      <c r="E8" s="81"/>
      <c r="F8" s="81"/>
      <c r="G8" s="81"/>
      <c r="H8" s="81"/>
      <c r="I8" s="81"/>
      <c r="J8" s="81"/>
      <c r="K8" s="81"/>
      <c r="L8" s="81"/>
      <c r="M8" s="81"/>
      <c r="N8" s="81"/>
      <c r="O8" s="81"/>
      <c r="P8" s="81"/>
      <c r="Q8" s="952"/>
      <c r="R8" s="952"/>
      <c r="S8" s="952"/>
      <c r="T8" s="952"/>
    </row>
    <row r="9" spans="1:20" ht="18.75" x14ac:dyDescent="0.3">
      <c r="A9" s="1066" t="s">
        <v>22503</v>
      </c>
      <c r="B9" s="1067">
        <v>1311003</v>
      </c>
      <c r="C9" s="1068">
        <v>2.7894358209170723E-2</v>
      </c>
      <c r="D9" s="1070"/>
      <c r="E9" s="81"/>
      <c r="F9" s="81"/>
      <c r="G9" s="81"/>
      <c r="H9" s="81"/>
      <c r="I9" s="81"/>
      <c r="J9" s="81"/>
      <c r="K9" s="81"/>
      <c r="L9" s="81"/>
      <c r="M9" s="81"/>
      <c r="N9" s="81"/>
      <c r="O9" s="81"/>
      <c r="P9" s="81"/>
      <c r="Q9" s="952"/>
      <c r="R9" s="952"/>
      <c r="S9" s="952"/>
      <c r="T9" s="952"/>
    </row>
    <row r="10" spans="1:20" ht="17.25" customHeight="1" x14ac:dyDescent="0.3">
      <c r="A10" s="1066" t="s">
        <v>22499</v>
      </c>
      <c r="B10" s="1067">
        <v>365340</v>
      </c>
      <c r="C10" s="1068">
        <v>7.7733802501889259E-3</v>
      </c>
      <c r="D10" s="1070"/>
      <c r="E10" s="81"/>
      <c r="F10" s="81"/>
      <c r="G10" s="81"/>
      <c r="H10" s="81"/>
      <c r="I10" s="81"/>
      <c r="J10" s="81"/>
      <c r="K10" s="81"/>
      <c r="L10" s="81"/>
      <c r="M10" s="81"/>
      <c r="N10" s="81"/>
      <c r="O10" s="81"/>
      <c r="P10" s="81"/>
      <c r="Q10" s="952"/>
      <c r="R10" s="952"/>
      <c r="S10" s="952"/>
      <c r="T10" s="952"/>
    </row>
    <row r="11" spans="1:20" ht="34.5" customHeight="1" x14ac:dyDescent="0.3">
      <c r="A11" s="1066" t="s">
        <v>22501</v>
      </c>
      <c r="B11" s="1067">
        <v>27273900</v>
      </c>
      <c r="C11" s="1068">
        <v>0.58030983633225963</v>
      </c>
      <c r="D11" s="1070"/>
      <c r="E11" s="81"/>
      <c r="F11" s="81"/>
      <c r="G11" s="81"/>
      <c r="H11" s="81"/>
      <c r="I11" s="81"/>
      <c r="J11" s="81"/>
      <c r="K11" s="81"/>
      <c r="L11" s="81"/>
      <c r="M11" s="81"/>
      <c r="N11" s="81"/>
      <c r="O11" s="81"/>
      <c r="P11" s="81"/>
      <c r="Q11" s="952"/>
      <c r="R11" s="952"/>
      <c r="S11" s="952"/>
      <c r="T11" s="952"/>
    </row>
    <row r="12" spans="1:20" ht="18.75" x14ac:dyDescent="0.3">
      <c r="A12" s="1066" t="s">
        <v>22500</v>
      </c>
      <c r="B12" s="1067">
        <v>2776784</v>
      </c>
      <c r="C12" s="1068">
        <v>5.9081945323919104E-2</v>
      </c>
      <c r="D12" s="1070"/>
      <c r="E12" s="81"/>
      <c r="F12" s="81"/>
      <c r="G12" s="81"/>
      <c r="H12" s="81"/>
      <c r="I12" s="81"/>
      <c r="J12" s="81"/>
      <c r="K12" s="81"/>
      <c r="L12" s="81"/>
      <c r="M12" s="81"/>
      <c r="N12" s="81"/>
      <c r="O12" s="81"/>
      <c r="P12" s="81"/>
      <c r="Q12" s="952"/>
      <c r="R12" s="952"/>
      <c r="S12" s="952"/>
      <c r="T12" s="952"/>
    </row>
    <row r="13" spans="1:20" ht="18.75" x14ac:dyDescent="0.3">
      <c r="A13" s="1066" t="s">
        <v>22505</v>
      </c>
      <c r="B13" s="1067">
        <v>150000</v>
      </c>
      <c r="C13" s="1068">
        <v>3.1915668624523429E-3</v>
      </c>
      <c r="D13" s="1070"/>
      <c r="E13" s="81"/>
      <c r="F13" s="81"/>
      <c r="G13" s="81"/>
      <c r="H13" s="81"/>
      <c r="I13" s="81"/>
      <c r="J13" s="81"/>
      <c r="K13" s="81"/>
      <c r="L13" s="81"/>
      <c r="M13" s="81"/>
      <c r="N13" s="81"/>
      <c r="O13" s="81"/>
      <c r="P13" s="81"/>
      <c r="Q13" s="952"/>
      <c r="R13" s="952"/>
      <c r="S13" s="952"/>
      <c r="T13" s="952"/>
    </row>
    <row r="14" spans="1:20" ht="18.75" x14ac:dyDescent="0.3">
      <c r="A14" s="1066" t="s">
        <v>847</v>
      </c>
      <c r="B14" s="1067">
        <v>560274</v>
      </c>
      <c r="C14" s="1068">
        <v>1.1921012881957493E-2</v>
      </c>
      <c r="D14" s="1070"/>
      <c r="E14" s="81"/>
      <c r="F14" s="81"/>
      <c r="G14" s="81"/>
      <c r="H14" s="81"/>
      <c r="I14" s="81"/>
      <c r="J14" s="81"/>
      <c r="K14" s="81"/>
      <c r="L14" s="81"/>
      <c r="M14" s="81"/>
      <c r="N14" s="81"/>
      <c r="O14" s="81"/>
      <c r="P14" s="81"/>
      <c r="Q14" s="952"/>
      <c r="R14" s="952"/>
      <c r="S14" s="952"/>
      <c r="T14" s="952"/>
    </row>
    <row r="15" spans="1:20" ht="18.75" x14ac:dyDescent="0.3">
      <c r="A15" s="613" t="s">
        <v>522</v>
      </c>
      <c r="B15" s="1071">
        <v>46998858.700000003</v>
      </c>
      <c r="C15" s="1072">
        <v>1</v>
      </c>
      <c r="D15" s="1070"/>
      <c r="E15" s="81"/>
      <c r="F15" s="81"/>
      <c r="G15" s="81"/>
      <c r="H15" s="81"/>
      <c r="I15" s="81"/>
      <c r="J15" s="81"/>
      <c r="K15" s="81"/>
      <c r="L15" s="81"/>
      <c r="M15" s="81"/>
      <c r="N15" s="81"/>
      <c r="O15" s="81"/>
      <c r="P15" s="81"/>
      <c r="Q15" s="952"/>
      <c r="R15" s="952"/>
      <c r="S15" s="952"/>
      <c r="T15" s="952"/>
    </row>
    <row r="16" spans="1:20" ht="18.75" x14ac:dyDescent="0.3">
      <c r="A16" s="1062"/>
      <c r="B16" s="1069"/>
      <c r="C16" s="1070"/>
      <c r="D16" s="1070"/>
      <c r="E16" s="81"/>
      <c r="F16" s="81"/>
      <c r="G16" s="81"/>
      <c r="H16" s="81"/>
      <c r="I16" s="81"/>
      <c r="J16" s="81"/>
      <c r="K16" s="81"/>
      <c r="L16" s="81"/>
      <c r="M16" s="81"/>
      <c r="N16" s="81"/>
      <c r="O16" s="81"/>
      <c r="P16" s="81"/>
      <c r="Q16" s="952"/>
      <c r="R16" s="952"/>
      <c r="S16" s="952"/>
      <c r="T16" s="952"/>
    </row>
    <row r="17" spans="1:17" ht="37.5" x14ac:dyDescent="0.3">
      <c r="A17" s="1073" t="s">
        <v>22506</v>
      </c>
      <c r="B17" s="1071">
        <v>103186852.90000001</v>
      </c>
      <c r="C17" s="1070"/>
      <c r="D17" s="1070"/>
      <c r="E17" s="81"/>
      <c r="F17" s="81"/>
      <c r="G17" s="81"/>
      <c r="H17" s="81"/>
      <c r="I17" s="81"/>
      <c r="J17" s="81"/>
      <c r="K17" s="81"/>
      <c r="L17" s="81"/>
      <c r="M17" s="81"/>
      <c r="N17" s="81"/>
      <c r="O17" s="81"/>
      <c r="P17" s="81"/>
      <c r="Q17" s="952"/>
    </row>
    <row r="18" spans="1:17" ht="18.75" x14ac:dyDescent="0.3">
      <c r="A18" s="1062"/>
      <c r="B18" s="1069"/>
      <c r="C18" s="1070"/>
      <c r="D18" s="1070"/>
      <c r="E18" s="81"/>
      <c r="F18" s="81"/>
      <c r="G18" s="81"/>
      <c r="H18" s="81"/>
      <c r="I18" s="81"/>
      <c r="J18" s="81"/>
      <c r="K18" s="81"/>
      <c r="L18" s="81"/>
      <c r="M18" s="81"/>
      <c r="N18" s="81"/>
      <c r="O18" s="81"/>
      <c r="P18" s="81"/>
      <c r="Q18" s="952"/>
    </row>
    <row r="19" spans="1:17" ht="18.75" x14ac:dyDescent="0.3">
      <c r="A19" s="1062"/>
      <c r="B19" s="1069"/>
      <c r="C19" s="1070"/>
      <c r="D19" s="1070"/>
      <c r="E19" s="81"/>
      <c r="F19" s="81"/>
      <c r="G19" s="81"/>
      <c r="H19" s="81"/>
      <c r="I19" s="81"/>
      <c r="J19" s="81"/>
      <c r="K19" s="81"/>
      <c r="L19" s="81"/>
      <c r="M19" s="81"/>
      <c r="N19" s="81"/>
      <c r="O19" s="81"/>
      <c r="P19" s="81"/>
      <c r="Q19" s="952"/>
    </row>
    <row r="20" spans="1:17" ht="18.75" x14ac:dyDescent="0.3">
      <c r="A20" s="1062"/>
      <c r="B20" s="1069"/>
      <c r="C20" s="1070"/>
      <c r="D20" s="1070"/>
      <c r="E20" s="81"/>
      <c r="F20" s="81"/>
      <c r="G20" s="81"/>
      <c r="H20" s="81"/>
      <c r="I20" s="81"/>
      <c r="J20" s="81"/>
      <c r="K20" s="81"/>
      <c r="L20" s="81"/>
      <c r="M20" s="81"/>
      <c r="N20" s="81"/>
      <c r="O20" s="81"/>
      <c r="P20" s="81"/>
      <c r="Q20" s="952"/>
    </row>
    <row r="21" spans="1:17" ht="18.75" x14ac:dyDescent="0.3">
      <c r="A21" s="1062"/>
      <c r="B21" s="1069"/>
      <c r="C21" s="1070"/>
      <c r="D21" s="1070"/>
      <c r="E21" s="81"/>
      <c r="F21" s="81"/>
      <c r="G21" s="81"/>
      <c r="H21" s="81"/>
      <c r="I21" s="81"/>
      <c r="J21" s="81"/>
      <c r="K21" s="81"/>
      <c r="L21" s="81"/>
      <c r="M21" s="81"/>
      <c r="N21" s="81"/>
      <c r="O21" s="81"/>
      <c r="P21" s="81"/>
      <c r="Q21" s="952"/>
    </row>
    <row r="22" spans="1:17" ht="18.75" x14ac:dyDescent="0.3">
      <c r="A22" s="1062"/>
      <c r="B22" s="1069"/>
      <c r="C22" s="1070"/>
      <c r="D22" s="1070"/>
      <c r="E22" s="81"/>
      <c r="F22" s="81"/>
      <c r="G22" s="81"/>
      <c r="H22" s="81"/>
      <c r="I22" s="81"/>
      <c r="J22" s="81"/>
      <c r="K22" s="81"/>
      <c r="L22" s="81"/>
      <c r="M22" s="81"/>
      <c r="N22" s="81"/>
      <c r="O22" s="81"/>
      <c r="P22" s="81"/>
      <c r="Q22" s="952"/>
    </row>
    <row r="23" spans="1:17" ht="18.75" x14ac:dyDescent="0.3">
      <c r="A23" s="1062"/>
      <c r="B23" s="1069"/>
      <c r="C23" s="1070"/>
      <c r="D23" s="1070"/>
      <c r="E23" s="81"/>
      <c r="F23" s="81"/>
      <c r="G23" s="81"/>
      <c r="H23" s="81"/>
      <c r="I23" s="81"/>
      <c r="J23" s="81"/>
      <c r="K23" s="81"/>
      <c r="L23" s="81"/>
      <c r="M23" s="81"/>
      <c r="N23" s="81"/>
      <c r="O23" s="81"/>
      <c r="P23" s="81"/>
      <c r="Q23" s="952"/>
    </row>
    <row r="24" spans="1:17" x14ac:dyDescent="0.25">
      <c r="A24" s="952"/>
      <c r="B24" s="1053"/>
      <c r="C24" s="81"/>
      <c r="D24" s="81"/>
      <c r="E24" s="81"/>
      <c r="F24" s="81"/>
      <c r="G24" s="81"/>
      <c r="H24" s="81"/>
      <c r="I24" s="81"/>
      <c r="J24" s="81"/>
      <c r="K24" s="81"/>
      <c r="L24" s="81"/>
      <c r="M24" s="81"/>
      <c r="N24" s="81"/>
      <c r="O24" s="81"/>
      <c r="P24" s="81"/>
      <c r="Q24" s="952"/>
    </row>
    <row r="25" spans="1:17" x14ac:dyDescent="0.25">
      <c r="A25" s="952"/>
      <c r="B25" s="1053"/>
      <c r="C25" s="81"/>
      <c r="D25" s="81"/>
      <c r="E25" s="81"/>
      <c r="F25" s="81"/>
      <c r="G25" s="81"/>
      <c r="H25" s="81"/>
      <c r="I25" s="81"/>
      <c r="J25" s="81"/>
      <c r="K25" s="81"/>
      <c r="L25" s="81"/>
      <c r="M25" s="81"/>
      <c r="N25" s="81"/>
      <c r="O25" s="81"/>
      <c r="P25" s="81"/>
      <c r="Q25" s="952"/>
    </row>
    <row r="26" spans="1:17" x14ac:dyDescent="0.25">
      <c r="A26" s="952"/>
      <c r="B26" s="1053"/>
      <c r="C26" s="81"/>
      <c r="D26" s="81"/>
      <c r="E26" s="81"/>
      <c r="F26" s="81"/>
      <c r="G26" s="81"/>
      <c r="H26" s="81"/>
      <c r="I26" s="81"/>
      <c r="J26" s="81"/>
      <c r="K26" s="81"/>
      <c r="L26" s="81"/>
      <c r="M26" s="81"/>
      <c r="N26" s="81"/>
      <c r="O26" s="81"/>
      <c r="P26" s="81"/>
      <c r="Q26" s="952"/>
    </row>
    <row r="27" spans="1:17" x14ac:dyDescent="0.25">
      <c r="A27" s="952"/>
      <c r="B27" s="1053"/>
      <c r="C27" s="81"/>
      <c r="D27" s="81"/>
      <c r="E27" s="81"/>
      <c r="F27" s="81"/>
      <c r="G27" s="81"/>
      <c r="H27" s="81"/>
      <c r="I27" s="81"/>
      <c r="J27" s="81"/>
      <c r="K27" s="81"/>
      <c r="L27" s="81"/>
      <c r="M27" s="81"/>
      <c r="N27" s="81"/>
      <c r="O27" s="81"/>
      <c r="P27" s="81"/>
      <c r="Q27" s="952"/>
    </row>
    <row r="28" spans="1:17" x14ac:dyDescent="0.25">
      <c r="A28" s="952"/>
      <c r="B28" s="1053"/>
      <c r="C28" s="81"/>
      <c r="D28" s="81"/>
      <c r="E28" s="81"/>
      <c r="F28" s="81"/>
      <c r="G28" s="81"/>
      <c r="H28" s="81"/>
      <c r="I28" s="81"/>
      <c r="J28" s="81"/>
      <c r="K28" s="81"/>
      <c r="L28" s="81"/>
      <c r="M28" s="81"/>
      <c r="N28" s="81"/>
      <c r="O28" s="81"/>
      <c r="P28" s="81"/>
      <c r="Q28" s="952"/>
    </row>
    <row r="29" spans="1:17" x14ac:dyDescent="0.25">
      <c r="A29" s="952"/>
      <c r="B29" s="1053"/>
      <c r="C29" s="81"/>
      <c r="D29" s="81"/>
      <c r="E29" s="81"/>
      <c r="F29" s="81"/>
      <c r="G29" s="81"/>
      <c r="H29" s="81"/>
      <c r="I29" s="81"/>
      <c r="J29" s="81"/>
      <c r="K29" s="81"/>
      <c r="L29" s="81"/>
      <c r="M29" s="81"/>
      <c r="N29" s="81"/>
      <c r="O29" s="81"/>
      <c r="P29" s="81"/>
      <c r="Q29" s="952"/>
    </row>
    <row r="30" spans="1:17" x14ac:dyDescent="0.25">
      <c r="A30" s="952"/>
      <c r="B30" s="1053"/>
      <c r="C30" s="81"/>
      <c r="D30" s="81"/>
      <c r="E30" s="81"/>
      <c r="F30" s="81"/>
      <c r="G30" s="81"/>
      <c r="H30" s="81"/>
      <c r="I30" s="81"/>
      <c r="J30" s="81"/>
      <c r="K30" s="81"/>
      <c r="L30" s="81"/>
      <c r="M30" s="81"/>
      <c r="N30" s="81"/>
      <c r="O30" s="81"/>
      <c r="P30" s="81"/>
      <c r="Q30" s="952"/>
    </row>
    <row r="31" spans="1:17" x14ac:dyDescent="0.25">
      <c r="A31" s="952"/>
      <c r="B31" s="1053"/>
      <c r="C31" s="81"/>
      <c r="D31" s="81"/>
      <c r="E31" s="81"/>
      <c r="F31" s="81"/>
      <c r="G31" s="81"/>
      <c r="H31" s="81"/>
      <c r="I31" s="81"/>
      <c r="J31" s="81"/>
      <c r="K31" s="81"/>
      <c r="L31" s="81"/>
      <c r="M31" s="81"/>
      <c r="N31" s="81"/>
      <c r="O31" s="81"/>
      <c r="P31" s="81"/>
      <c r="Q31" s="952"/>
    </row>
    <row r="32" spans="1:17" x14ac:dyDescent="0.25">
      <c r="A32" s="952"/>
      <c r="B32" s="1053"/>
      <c r="C32" s="81"/>
      <c r="D32" s="81"/>
      <c r="E32" s="81"/>
      <c r="F32" s="81"/>
      <c r="G32" s="81"/>
      <c r="H32" s="81"/>
      <c r="I32" s="81"/>
      <c r="J32" s="81"/>
      <c r="K32" s="81"/>
      <c r="L32" s="81"/>
      <c r="M32" s="81"/>
      <c r="N32" s="81"/>
      <c r="O32" s="81"/>
      <c r="P32" s="81"/>
      <c r="Q32" s="952"/>
    </row>
    <row r="33" spans="1:17" x14ac:dyDescent="0.25">
      <c r="A33" s="952"/>
      <c r="B33" s="1053"/>
      <c r="C33" s="81"/>
      <c r="D33" s="81"/>
      <c r="E33" s="81"/>
      <c r="F33" s="81"/>
      <c r="G33" s="81"/>
      <c r="H33" s="81"/>
      <c r="I33" s="81"/>
      <c r="J33" s="81"/>
      <c r="K33" s="81"/>
      <c r="L33" s="81"/>
      <c r="M33" s="81"/>
      <c r="N33" s="81"/>
      <c r="O33" s="81"/>
      <c r="P33" s="81"/>
      <c r="Q33" s="952"/>
    </row>
    <row r="34" spans="1:17" x14ac:dyDescent="0.25">
      <c r="A34" s="952"/>
      <c r="B34" s="1053"/>
      <c r="C34" s="81"/>
      <c r="D34" s="81"/>
      <c r="E34" s="81"/>
      <c r="F34" s="81"/>
      <c r="G34" s="81"/>
      <c r="H34" s="81"/>
      <c r="I34" s="81"/>
      <c r="J34" s="81"/>
      <c r="K34" s="81"/>
      <c r="L34" s="81"/>
      <c r="M34" s="81"/>
      <c r="N34" s="81"/>
      <c r="O34" s="81"/>
      <c r="P34" s="81"/>
      <c r="Q34" s="952"/>
    </row>
    <row r="35" spans="1:17" x14ac:dyDescent="0.25">
      <c r="A35" s="952"/>
      <c r="B35" s="1053"/>
      <c r="C35" s="93"/>
      <c r="D35" s="93"/>
      <c r="E35" s="93"/>
      <c r="F35" s="93"/>
      <c r="G35" s="93"/>
      <c r="H35" s="93"/>
      <c r="I35" s="93"/>
      <c r="J35" s="93"/>
      <c r="K35" s="93"/>
      <c r="L35" s="93"/>
      <c r="M35" s="93"/>
      <c r="N35" s="93"/>
      <c r="O35" s="93"/>
      <c r="P35" s="93"/>
      <c r="Q35" s="952"/>
    </row>
    <row r="36" spans="1:17" x14ac:dyDescent="0.25">
      <c r="A36" s="952"/>
      <c r="B36" s="952"/>
      <c r="C36" s="952"/>
      <c r="D36" s="952"/>
      <c r="E36" s="952"/>
      <c r="F36" s="952"/>
      <c r="G36" s="952"/>
      <c r="H36" s="952"/>
      <c r="I36" s="952"/>
      <c r="J36" s="952"/>
      <c r="K36" s="952"/>
      <c r="L36" s="952"/>
      <c r="M36" s="952"/>
      <c r="N36" s="952"/>
      <c r="O36" s="952"/>
      <c r="P36" s="952"/>
      <c r="Q36" s="952"/>
    </row>
    <row r="37" spans="1:17" x14ac:dyDescent="0.25">
      <c r="A37" s="952"/>
      <c r="B37" s="952"/>
      <c r="C37" s="952"/>
      <c r="D37" s="952"/>
      <c r="E37" s="952"/>
      <c r="F37" s="952"/>
      <c r="G37" s="952"/>
      <c r="H37" s="952"/>
      <c r="I37" s="952"/>
      <c r="J37" s="952"/>
      <c r="K37" s="952"/>
      <c r="L37" s="952"/>
      <c r="M37" s="952"/>
      <c r="N37" s="952"/>
      <c r="O37" s="952"/>
      <c r="P37" s="952"/>
      <c r="Q37" s="952"/>
    </row>
    <row r="38" spans="1:17" x14ac:dyDescent="0.25">
      <c r="A38" s="952"/>
      <c r="B38" s="952"/>
      <c r="C38" s="952"/>
      <c r="D38" s="952"/>
      <c r="E38" s="952"/>
      <c r="F38" s="952"/>
      <c r="G38" s="952"/>
      <c r="H38" s="952"/>
      <c r="I38" s="952"/>
      <c r="J38" s="952"/>
      <c r="K38" s="952"/>
      <c r="L38" s="952"/>
      <c r="M38" s="952"/>
      <c r="N38" s="952"/>
      <c r="O38" s="952"/>
      <c r="P38" s="952"/>
      <c r="Q38" s="952"/>
    </row>
    <row r="39" spans="1:17" x14ac:dyDescent="0.25">
      <c r="A39" s="952"/>
      <c r="B39" s="952"/>
      <c r="C39" s="952"/>
      <c r="D39" s="952"/>
      <c r="E39" s="952"/>
      <c r="F39" s="952"/>
      <c r="G39" s="952"/>
      <c r="H39" s="952"/>
      <c r="I39" s="952"/>
      <c r="J39" s="952"/>
      <c r="K39" s="952"/>
      <c r="L39" s="952"/>
      <c r="M39" s="952"/>
      <c r="N39" s="952"/>
      <c r="O39" s="952"/>
      <c r="P39" s="952"/>
      <c r="Q39" s="952"/>
    </row>
    <row r="40" spans="1:17" x14ac:dyDescent="0.25">
      <c r="A40" s="952"/>
      <c r="B40" s="952"/>
      <c r="C40" s="952"/>
      <c r="D40" s="952"/>
      <c r="E40" s="952"/>
      <c r="F40" s="952"/>
      <c r="G40" s="952"/>
      <c r="H40" s="952"/>
      <c r="I40" s="952"/>
      <c r="J40" s="952"/>
      <c r="K40" s="952"/>
      <c r="L40" s="952"/>
      <c r="M40" s="952"/>
      <c r="N40" s="952"/>
      <c r="O40" s="952"/>
      <c r="P40" s="952"/>
      <c r="Q40" s="952"/>
    </row>
    <row r="41" spans="1:17" x14ac:dyDescent="0.25">
      <c r="A41" s="952"/>
      <c r="B41" s="952"/>
      <c r="C41" s="952"/>
      <c r="D41" s="952"/>
      <c r="E41" s="952"/>
      <c r="F41" s="952"/>
      <c r="G41" s="952"/>
      <c r="H41" s="952"/>
      <c r="I41" s="952"/>
      <c r="J41" s="952"/>
      <c r="K41" s="952"/>
      <c r="L41" s="952"/>
      <c r="M41" s="952"/>
      <c r="N41" s="952"/>
      <c r="O41" s="952"/>
      <c r="P41" s="952"/>
      <c r="Q41" s="952"/>
    </row>
    <row r="42" spans="1:17" x14ac:dyDescent="0.25">
      <c r="A42" s="952"/>
      <c r="B42" s="952"/>
      <c r="C42" s="952"/>
      <c r="D42" s="952"/>
      <c r="E42" s="952"/>
      <c r="F42" s="952"/>
      <c r="G42" s="952"/>
      <c r="H42" s="952"/>
      <c r="I42" s="952"/>
      <c r="J42" s="952"/>
      <c r="K42" s="952"/>
      <c r="L42" s="952"/>
      <c r="M42" s="952"/>
      <c r="N42" s="952"/>
      <c r="O42" s="952"/>
      <c r="P42" s="952"/>
      <c r="Q42" s="952"/>
    </row>
    <row r="43" spans="1:17" x14ac:dyDescent="0.25">
      <c r="A43" s="952"/>
      <c r="B43" s="952"/>
      <c r="C43" s="952"/>
      <c r="D43" s="952"/>
      <c r="E43" s="952"/>
      <c r="F43" s="952"/>
      <c r="G43" s="952"/>
      <c r="H43" s="952"/>
      <c r="I43" s="952"/>
      <c r="J43" s="952"/>
      <c r="K43" s="952"/>
      <c r="L43" s="952"/>
      <c r="M43" s="952"/>
      <c r="N43" s="952"/>
      <c r="O43" s="952"/>
      <c r="P43" s="952"/>
      <c r="Q43" s="952"/>
    </row>
    <row r="44" spans="1:17" x14ac:dyDescent="0.25">
      <c r="A44" s="952"/>
      <c r="B44" s="952"/>
      <c r="C44" s="952"/>
      <c r="D44" s="952"/>
      <c r="E44" s="952"/>
      <c r="F44" s="952"/>
      <c r="G44" s="952"/>
      <c r="H44" s="952"/>
      <c r="I44" s="952"/>
      <c r="J44" s="952"/>
      <c r="K44" s="952"/>
      <c r="L44" s="952"/>
      <c r="M44" s="952"/>
      <c r="N44" s="952"/>
      <c r="O44" s="952"/>
      <c r="P44" s="952"/>
      <c r="Q44" s="952"/>
    </row>
    <row r="45" spans="1:17" x14ac:dyDescent="0.25">
      <c r="A45" s="952"/>
      <c r="B45" s="952"/>
      <c r="C45" s="952"/>
      <c r="D45" s="952"/>
      <c r="E45" s="952"/>
      <c r="F45" s="952"/>
      <c r="G45" s="952"/>
      <c r="H45" s="952"/>
      <c r="I45" s="952"/>
      <c r="J45" s="952"/>
      <c r="K45" s="952"/>
      <c r="L45" s="952"/>
      <c r="M45" s="952"/>
      <c r="N45" s="952"/>
      <c r="O45" s="952"/>
      <c r="P45" s="952"/>
      <c r="Q45" s="952"/>
    </row>
    <row r="46" spans="1:17" x14ac:dyDescent="0.25">
      <c r="A46" s="952"/>
      <c r="B46" s="952"/>
      <c r="C46" s="952"/>
      <c r="D46" s="952"/>
      <c r="E46" s="952"/>
      <c r="F46" s="952"/>
      <c r="G46" s="952"/>
      <c r="H46" s="952"/>
      <c r="I46" s="952"/>
      <c r="J46" s="952"/>
      <c r="K46" s="952"/>
      <c r="L46" s="952"/>
      <c r="M46" s="952"/>
      <c r="N46" s="952"/>
      <c r="O46" s="952"/>
      <c r="P46" s="952"/>
      <c r="Q46" s="952"/>
    </row>
    <row r="47" spans="1:17" x14ac:dyDescent="0.25">
      <c r="A47" s="952"/>
      <c r="B47" s="952"/>
      <c r="C47" s="952"/>
      <c r="D47" s="952"/>
      <c r="E47" s="952"/>
      <c r="F47" s="952"/>
      <c r="G47" s="952"/>
      <c r="H47" s="952"/>
      <c r="I47" s="952"/>
      <c r="J47" s="952"/>
      <c r="K47" s="952"/>
      <c r="L47" s="952"/>
      <c r="M47" s="952"/>
      <c r="N47" s="952"/>
      <c r="O47" s="952"/>
      <c r="P47" s="952"/>
      <c r="Q47" s="952"/>
    </row>
  </sheetData>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0"/>
  <sheetViews>
    <sheetView zoomScale="110" zoomScaleNormal="110" workbookViewId="0">
      <selection activeCell="M9" sqref="M9"/>
    </sheetView>
  </sheetViews>
  <sheetFormatPr defaultRowHeight="15" x14ac:dyDescent="0.25"/>
  <cols>
    <col min="1" max="1" width="10.7109375" customWidth="1"/>
    <col min="2" max="2" width="41.85546875" customWidth="1"/>
    <col min="4" max="4" width="11" customWidth="1"/>
    <col min="12" max="12" width="12.42578125" customWidth="1"/>
    <col min="13" max="13" width="11.85546875" customWidth="1"/>
    <col min="14" max="14" width="15.85546875" customWidth="1"/>
  </cols>
  <sheetData>
    <row r="1" spans="1:13" x14ac:dyDescent="0.25">
      <c r="A1" s="6" t="s">
        <v>22388</v>
      </c>
    </row>
    <row r="2" spans="1:13" x14ac:dyDescent="0.25">
      <c r="A2" s="1054" t="s">
        <v>22507</v>
      </c>
    </row>
    <row r="3" spans="1:13" s="84" customFormat="1" x14ac:dyDescent="0.25"/>
    <row r="4" spans="1:13" ht="15.75" thickBot="1" x14ac:dyDescent="0.3">
      <c r="A4" t="s">
        <v>22389</v>
      </c>
      <c r="C4" s="87"/>
    </row>
    <row r="5" spans="1:13" x14ac:dyDescent="0.25">
      <c r="A5" s="1175"/>
      <c r="B5" s="1176"/>
      <c r="C5" s="925" t="s">
        <v>50</v>
      </c>
      <c r="D5" s="925" t="s">
        <v>51</v>
      </c>
      <c r="E5" s="925" t="s">
        <v>52</v>
      </c>
      <c r="F5" s="925" t="s">
        <v>53</v>
      </c>
      <c r="G5" s="925">
        <v>2013</v>
      </c>
      <c r="H5" s="925" t="s">
        <v>55</v>
      </c>
      <c r="I5" s="925" t="s">
        <v>195</v>
      </c>
      <c r="J5" s="925" t="s">
        <v>313</v>
      </c>
      <c r="K5" s="926">
        <v>2017</v>
      </c>
    </row>
    <row r="6" spans="1:13" x14ac:dyDescent="0.25">
      <c r="A6" s="1058" t="s">
        <v>22385</v>
      </c>
      <c r="B6" s="1058"/>
      <c r="C6" s="927">
        <v>1.1499999999999999</v>
      </c>
      <c r="D6" s="927">
        <v>1.7350000000000001</v>
      </c>
      <c r="E6" s="927">
        <v>2.8220000000000001</v>
      </c>
      <c r="F6" s="927">
        <v>0.69499999999999995</v>
      </c>
      <c r="G6" s="927">
        <v>1.4890000000000001</v>
      </c>
      <c r="H6" s="927">
        <v>0.254</v>
      </c>
      <c r="I6" s="927">
        <v>2.0329999999999999</v>
      </c>
      <c r="J6" s="927">
        <v>4.6891999999999996</v>
      </c>
      <c r="K6" s="928">
        <v>1.4507000000000001</v>
      </c>
      <c r="L6" s="53"/>
      <c r="M6" s="53"/>
    </row>
    <row r="7" spans="1:13" x14ac:dyDescent="0.25">
      <c r="A7" s="1058" t="s">
        <v>805</v>
      </c>
      <c r="B7" s="1058"/>
      <c r="C7" s="927">
        <v>4.25</v>
      </c>
      <c r="D7" s="927">
        <v>10.744</v>
      </c>
      <c r="E7" s="927">
        <v>8.42</v>
      </c>
      <c r="F7" s="927">
        <v>5.2830000000000004</v>
      </c>
      <c r="G7" s="927">
        <v>8.4139999999999997</v>
      </c>
      <c r="H7" s="927">
        <v>8.5860000000000003</v>
      </c>
      <c r="I7" s="927">
        <v>10.763</v>
      </c>
      <c r="J7" s="927">
        <v>3.7105000000000001</v>
      </c>
      <c r="K7" s="928">
        <v>1.8491</v>
      </c>
      <c r="L7" s="53"/>
      <c r="M7" s="53"/>
    </row>
    <row r="8" spans="1:13" x14ac:dyDescent="0.25">
      <c r="A8" s="1058" t="s">
        <v>806</v>
      </c>
      <c r="B8" s="1058"/>
      <c r="C8" s="927">
        <v>1.1759999999999999</v>
      </c>
      <c r="D8" s="927">
        <v>1.383</v>
      </c>
      <c r="E8" s="927">
        <v>2.2130000000000001</v>
      </c>
      <c r="F8" s="927">
        <v>5.2480000000000002</v>
      </c>
      <c r="G8" s="927">
        <v>4.2489999999999997</v>
      </c>
      <c r="H8" s="927">
        <v>1.7350000000000001</v>
      </c>
      <c r="I8" s="927">
        <v>2.0289999999999999</v>
      </c>
      <c r="J8" s="927">
        <v>2.5</v>
      </c>
      <c r="K8" s="928">
        <v>2.5</v>
      </c>
      <c r="L8" s="53"/>
      <c r="M8" s="53"/>
    </row>
    <row r="9" spans="1:13" x14ac:dyDescent="0.25">
      <c r="A9" s="1058" t="s">
        <v>807</v>
      </c>
      <c r="B9" s="1058"/>
      <c r="C9" s="927">
        <v>8.98</v>
      </c>
      <c r="D9" s="927">
        <v>7.4770000000000003</v>
      </c>
      <c r="E9" s="927">
        <v>16.001000000000001</v>
      </c>
      <c r="F9" s="927">
        <v>10.602</v>
      </c>
      <c r="G9" s="927">
        <v>9.4390000000000001</v>
      </c>
      <c r="H9" s="927">
        <v>6.04</v>
      </c>
      <c r="I9" s="927">
        <v>11.34</v>
      </c>
      <c r="J9" s="927">
        <v>1.7184000000000001</v>
      </c>
      <c r="K9" s="928">
        <v>2.7719</v>
      </c>
      <c r="L9" s="53"/>
      <c r="M9" s="53"/>
    </row>
    <row r="10" spans="1:13" x14ac:dyDescent="0.25">
      <c r="A10" s="1173" t="s">
        <v>808</v>
      </c>
      <c r="B10" s="1174"/>
      <c r="C10" s="927">
        <v>2.9910000000000001</v>
      </c>
      <c r="D10" s="927">
        <v>3.18</v>
      </c>
      <c r="E10" s="927">
        <v>2.8559999999999999</v>
      </c>
      <c r="F10" s="927">
        <v>2.9849999999999999</v>
      </c>
      <c r="G10" s="927">
        <v>2.1859999999999999</v>
      </c>
      <c r="H10" s="927">
        <v>2.613</v>
      </c>
      <c r="I10" s="927">
        <v>3.173</v>
      </c>
      <c r="J10" s="927">
        <v>8.4400000000000003E-2</v>
      </c>
      <c r="K10" s="928">
        <v>0</v>
      </c>
      <c r="L10" s="53"/>
    </row>
    <row r="11" spans="1:13" x14ac:dyDescent="0.25">
      <c r="A11" s="1058" t="s">
        <v>809</v>
      </c>
      <c r="B11" s="1058"/>
      <c r="C11" s="927">
        <v>9.5869999999999997</v>
      </c>
      <c r="D11" s="927">
        <v>12.962999999999999</v>
      </c>
      <c r="E11" s="927">
        <v>15.259</v>
      </c>
      <c r="F11" s="927">
        <v>13.455</v>
      </c>
      <c r="G11" s="927">
        <v>15.958</v>
      </c>
      <c r="H11" s="927">
        <v>11.132</v>
      </c>
      <c r="I11" s="927">
        <v>5.5739999999999998</v>
      </c>
      <c r="J11" s="927">
        <v>19.769200000000001</v>
      </c>
      <c r="K11" s="928">
        <v>18.897599999999997</v>
      </c>
      <c r="L11" s="53"/>
      <c r="M11" s="53"/>
    </row>
    <row r="12" spans="1:13" x14ac:dyDescent="0.25">
      <c r="A12" s="1173" t="s">
        <v>708</v>
      </c>
      <c r="B12" s="1174"/>
      <c r="C12" s="927">
        <v>13.236000000000001</v>
      </c>
      <c r="D12" s="927">
        <v>21.4</v>
      </c>
      <c r="E12" s="927">
        <v>18.765999999999998</v>
      </c>
      <c r="F12" s="927">
        <v>11.021000000000001</v>
      </c>
      <c r="G12" s="927">
        <v>13.85</v>
      </c>
      <c r="H12" s="927">
        <v>14.832000000000001</v>
      </c>
      <c r="I12" s="927">
        <v>19.364999999999998</v>
      </c>
      <c r="J12" s="927">
        <v>5.0728</v>
      </c>
      <c r="K12" s="928">
        <v>3.3315000000000001</v>
      </c>
      <c r="L12" s="53"/>
      <c r="M12" s="53"/>
    </row>
    <row r="13" spans="1:13" x14ac:dyDescent="0.25">
      <c r="A13" s="1173" t="s">
        <v>810</v>
      </c>
      <c r="B13" s="1174"/>
      <c r="C13" s="927">
        <v>7.2859999999999996</v>
      </c>
      <c r="D13" s="927">
        <v>8.1910000000000007</v>
      </c>
      <c r="E13" s="927">
        <v>12.214</v>
      </c>
      <c r="F13" s="927">
        <v>16.009</v>
      </c>
      <c r="G13" s="927">
        <v>14.585000000000001</v>
      </c>
      <c r="H13" s="927">
        <v>9.1509999999999998</v>
      </c>
      <c r="I13" s="927">
        <v>8.577</v>
      </c>
      <c r="J13" s="927">
        <v>6.4886999999999997</v>
      </c>
      <c r="K13" s="928">
        <v>8.7582000000000004</v>
      </c>
      <c r="L13" s="53"/>
      <c r="M13" s="53"/>
    </row>
    <row r="14" spans="1:13" x14ac:dyDescent="0.25">
      <c r="A14" s="1173" t="s">
        <v>320</v>
      </c>
      <c r="B14" s="1174"/>
      <c r="C14" s="927">
        <v>2.0710000000000002</v>
      </c>
      <c r="D14" s="927">
        <v>3.2690000000000001</v>
      </c>
      <c r="E14" s="927">
        <v>4.6710000000000003</v>
      </c>
      <c r="F14" s="927">
        <v>4.367</v>
      </c>
      <c r="G14" s="927">
        <v>5.415</v>
      </c>
      <c r="H14" s="927">
        <v>6.6459999999999999</v>
      </c>
      <c r="I14" s="927">
        <v>5.0629999999999997</v>
      </c>
      <c r="J14" s="927">
        <v>3.9365000000000001</v>
      </c>
      <c r="K14" s="928">
        <v>2.8995000000000002</v>
      </c>
      <c r="L14" s="53"/>
      <c r="M14" s="53"/>
    </row>
    <row r="15" spans="1:13" x14ac:dyDescent="0.25">
      <c r="A15" s="1058" t="s">
        <v>811</v>
      </c>
      <c r="B15" s="1058"/>
      <c r="C15" s="927">
        <v>4.0709999999999997</v>
      </c>
      <c r="D15" s="927">
        <v>8.9239999999999995</v>
      </c>
      <c r="E15" s="927">
        <v>9.4179999999999993</v>
      </c>
      <c r="F15" s="927">
        <v>7.8689999999999998</v>
      </c>
      <c r="G15" s="927">
        <v>7.1070000000000002</v>
      </c>
      <c r="H15" s="927">
        <v>7.0359999999999996</v>
      </c>
      <c r="I15" s="927">
        <v>6.6669999999999998</v>
      </c>
      <c r="J15" s="927">
        <v>6.0000000000000001E-3</v>
      </c>
      <c r="K15" s="928">
        <v>0</v>
      </c>
      <c r="L15" s="53"/>
    </row>
    <row r="16" spans="1:13" x14ac:dyDescent="0.25">
      <c r="A16" s="1058" t="s">
        <v>812</v>
      </c>
      <c r="B16" s="1058"/>
      <c r="C16" s="927">
        <v>3.3620000000000001</v>
      </c>
      <c r="D16" s="927">
        <v>2.6459999999999999</v>
      </c>
      <c r="E16" s="927">
        <v>4.9210000000000003</v>
      </c>
      <c r="F16" s="927">
        <v>3.0019999999999998</v>
      </c>
      <c r="G16" s="927">
        <v>3.109</v>
      </c>
      <c r="H16" s="927">
        <v>3.452</v>
      </c>
      <c r="I16" s="927">
        <v>6.0970000000000004</v>
      </c>
      <c r="J16" s="927">
        <v>10.240200000000002</v>
      </c>
      <c r="K16" s="928">
        <v>7.7436000000000007</v>
      </c>
      <c r="L16" s="53"/>
      <c r="M16" s="53"/>
    </row>
    <row r="17" spans="1:13" x14ac:dyDescent="0.25">
      <c r="A17" s="1173" t="s">
        <v>818</v>
      </c>
      <c r="B17" s="1174"/>
      <c r="C17" s="927">
        <v>0.92</v>
      </c>
      <c r="D17" s="927">
        <v>0.36</v>
      </c>
      <c r="E17" s="927">
        <v>0.35899999999999999</v>
      </c>
      <c r="F17" s="927">
        <v>0.47</v>
      </c>
      <c r="G17" s="927">
        <v>0.71199999999999997</v>
      </c>
      <c r="H17" s="927">
        <v>1.881</v>
      </c>
      <c r="I17" s="927">
        <v>2.0990000000000002</v>
      </c>
      <c r="J17" s="927">
        <v>3.2979000000000003</v>
      </c>
      <c r="K17" s="928">
        <v>2.6943000000000001</v>
      </c>
      <c r="L17" s="53"/>
      <c r="M17" s="53"/>
    </row>
    <row r="18" spans="1:13" s="84" customFormat="1" ht="15.75" thickBot="1" x14ac:dyDescent="0.3">
      <c r="A18" s="1059" t="s">
        <v>712</v>
      </c>
      <c r="B18" s="1059"/>
      <c r="C18" s="929">
        <v>37.286000000000001</v>
      </c>
      <c r="D18" s="929">
        <v>20.486000000000001</v>
      </c>
      <c r="E18" s="929">
        <v>27.989000000000001</v>
      </c>
      <c r="F18" s="929">
        <v>64.825999999999993</v>
      </c>
      <c r="G18" s="929">
        <v>67.45</v>
      </c>
      <c r="H18" s="929">
        <v>68.5</v>
      </c>
      <c r="I18" s="929">
        <v>57.674999999999997</v>
      </c>
      <c r="J18" s="929">
        <v>83.636200000000002</v>
      </c>
      <c r="K18" s="930">
        <v>90.252600000000001</v>
      </c>
      <c r="L18" s="53"/>
      <c r="M18" s="53"/>
    </row>
    <row r="19" spans="1:13" x14ac:dyDescent="0.25">
      <c r="A19" s="816" t="s">
        <v>22386</v>
      </c>
      <c r="B19" s="816"/>
      <c r="C19" s="817">
        <v>96.366</v>
      </c>
      <c r="D19" s="817">
        <v>102.75700000000001</v>
      </c>
      <c r="E19" s="817">
        <v>125.908</v>
      </c>
      <c r="F19" s="817">
        <v>145.83000000000001</v>
      </c>
      <c r="G19" s="817">
        <v>153.96299999999999</v>
      </c>
      <c r="H19" s="817">
        <v>141.85499999999999</v>
      </c>
      <c r="I19" s="817">
        <v>140.45500000000001</v>
      </c>
      <c r="J19" s="817">
        <v>145.15</v>
      </c>
      <c r="K19" s="817">
        <f>SUM(K6:K18)</f>
        <v>143.149</v>
      </c>
      <c r="L19" s="798"/>
      <c r="M19" s="798"/>
    </row>
    <row r="20" spans="1:13" x14ac:dyDescent="0.25">
      <c r="A20" t="s">
        <v>22387</v>
      </c>
    </row>
  </sheetData>
  <mergeCells count="6">
    <mergeCell ref="A17:B17"/>
    <mergeCell ref="A5:B5"/>
    <mergeCell ref="A10:B10"/>
    <mergeCell ref="A14:B14"/>
    <mergeCell ref="A13:B13"/>
    <mergeCell ref="A12:B12"/>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A1:AD146"/>
  <sheetViews>
    <sheetView zoomScale="80" zoomScaleNormal="80" workbookViewId="0">
      <selection activeCell="F24" sqref="F24"/>
    </sheetView>
  </sheetViews>
  <sheetFormatPr defaultRowHeight="15" x14ac:dyDescent="0.25"/>
  <cols>
    <col min="1" max="1" width="20.85546875" customWidth="1"/>
    <col min="2" max="2" width="22.140625" customWidth="1"/>
    <col min="3" max="3" width="17.140625" style="84" customWidth="1"/>
    <col min="4" max="4" width="12.28515625" customWidth="1"/>
    <col min="5" max="5" width="13.28515625" customWidth="1"/>
    <col min="6" max="6" width="12" customWidth="1"/>
    <col min="7" max="8" width="9.42578125" bestFit="1" customWidth="1"/>
    <col min="9" max="9" width="12.140625" customWidth="1"/>
    <col min="10" max="11" width="9.42578125" bestFit="1" customWidth="1"/>
    <col min="12" max="12" width="10" bestFit="1" customWidth="1"/>
    <col min="13" max="13" width="11.28515625" customWidth="1"/>
    <col min="14" max="16" width="9.42578125" bestFit="1" customWidth="1"/>
    <col min="17" max="17" width="9.85546875" bestFit="1" customWidth="1"/>
    <col min="18" max="18" width="9.42578125" bestFit="1" customWidth="1"/>
    <col min="19" max="19" width="11.7109375" customWidth="1"/>
    <col min="20" max="20" width="10.140625" customWidth="1"/>
    <col min="26" max="26" width="16.7109375" customWidth="1"/>
    <col min="27" max="27" width="11.28515625" customWidth="1"/>
  </cols>
  <sheetData>
    <row r="1" spans="1:23" x14ac:dyDescent="0.25">
      <c r="A1" s="6" t="s">
        <v>21851</v>
      </c>
      <c r="B1" s="84"/>
      <c r="D1" s="84"/>
      <c r="E1" s="84"/>
      <c r="F1" s="84"/>
      <c r="G1" s="84"/>
      <c r="H1" s="84"/>
      <c r="I1" s="84"/>
      <c r="J1" s="84"/>
      <c r="K1" s="84"/>
      <c r="L1" s="84"/>
      <c r="M1" s="84"/>
      <c r="N1" s="84"/>
      <c r="O1" s="84"/>
    </row>
    <row r="2" spans="1:23" x14ac:dyDescent="0.25">
      <c r="A2" s="6" t="s">
        <v>21716</v>
      </c>
      <c r="B2" s="84"/>
      <c r="D2" s="84"/>
      <c r="E2" s="84"/>
      <c r="F2" s="84"/>
      <c r="G2" s="84"/>
      <c r="H2" s="84"/>
      <c r="I2" s="84"/>
      <c r="J2" s="84"/>
      <c r="K2" s="84"/>
      <c r="L2" s="84"/>
      <c r="M2" s="84"/>
      <c r="N2" s="84"/>
      <c r="O2" s="84"/>
    </row>
    <row r="3" spans="1:23" x14ac:dyDescent="0.25">
      <c r="A3" s="84" t="s">
        <v>21719</v>
      </c>
      <c r="B3" s="84"/>
      <c r="D3" s="84"/>
      <c r="E3" s="84"/>
      <c r="F3" s="84"/>
      <c r="G3" s="84"/>
      <c r="H3" s="84"/>
      <c r="I3" s="84"/>
      <c r="J3" s="84"/>
      <c r="K3" s="84"/>
      <c r="L3" s="84"/>
      <c r="M3" s="84"/>
      <c r="N3" s="84"/>
      <c r="O3" s="84"/>
    </row>
    <row r="5" spans="1:23" x14ac:dyDescent="0.25">
      <c r="A5" t="s">
        <v>103</v>
      </c>
      <c r="D5" t="s">
        <v>195</v>
      </c>
    </row>
    <row r="6" spans="1:23" x14ac:dyDescent="0.25">
      <c r="A6" t="s">
        <v>584</v>
      </c>
      <c r="D6" t="s">
        <v>762</v>
      </c>
    </row>
    <row r="7" spans="1:23" ht="90" customHeight="1" thickBot="1" x14ac:dyDescent="0.3">
      <c r="A7" s="86" t="s">
        <v>763</v>
      </c>
      <c r="B7" s="86"/>
      <c r="C7" s="86"/>
      <c r="D7" s="1177" t="s">
        <v>769</v>
      </c>
      <c r="E7" s="1177"/>
      <c r="F7" s="1177"/>
      <c r="G7" s="1177"/>
      <c r="H7" s="1112" t="s">
        <v>21686</v>
      </c>
      <c r="I7" s="1112"/>
      <c r="J7" s="1112"/>
      <c r="K7" s="1112"/>
      <c r="L7" s="1112" t="s">
        <v>21687</v>
      </c>
      <c r="M7" s="1112"/>
      <c r="N7" s="1112"/>
      <c r="O7" s="1112"/>
      <c r="P7" s="1178" t="s">
        <v>21688</v>
      </c>
      <c r="Q7" s="1178"/>
      <c r="R7" s="1178"/>
      <c r="S7" s="1178"/>
      <c r="T7" s="1105" t="s">
        <v>585</v>
      </c>
      <c r="U7" s="1106"/>
      <c r="V7" s="1106"/>
      <c r="W7" s="1107"/>
    </row>
    <row r="8" spans="1:23" s="84" customFormat="1" x14ac:dyDescent="0.25">
      <c r="A8" s="86"/>
      <c r="B8" s="86"/>
      <c r="C8" s="101"/>
      <c r="D8" s="1179" t="s">
        <v>21720</v>
      </c>
      <c r="E8" s="1180"/>
      <c r="F8" s="1180"/>
      <c r="G8" s="1181"/>
      <c r="H8" s="1139" t="s">
        <v>21721</v>
      </c>
      <c r="I8" s="1182"/>
      <c r="J8" s="1182"/>
      <c r="K8" s="1182"/>
      <c r="L8" s="1183" t="s">
        <v>21853</v>
      </c>
      <c r="M8" s="1183"/>
      <c r="N8" s="1183"/>
      <c r="O8" s="1183"/>
      <c r="P8" s="1184" t="s">
        <v>21722</v>
      </c>
      <c r="Q8" s="1184"/>
      <c r="R8" s="1184"/>
      <c r="S8" s="1184"/>
      <c r="T8" s="1133" t="s">
        <v>1</v>
      </c>
      <c r="U8" s="1134"/>
      <c r="V8" s="1134"/>
      <c r="W8" s="1135"/>
    </row>
    <row r="9" spans="1:23" ht="45.75" thickBot="1" x14ac:dyDescent="0.3">
      <c r="A9" s="86" t="s">
        <v>761</v>
      </c>
      <c r="B9" s="86"/>
      <c r="C9" s="595"/>
      <c r="D9" s="601" t="s">
        <v>147</v>
      </c>
      <c r="E9" s="134" t="s">
        <v>148</v>
      </c>
      <c r="F9" s="134" t="s">
        <v>149</v>
      </c>
      <c r="G9" s="602" t="s">
        <v>150</v>
      </c>
      <c r="H9" s="600" t="s">
        <v>147</v>
      </c>
      <c r="I9" s="134" t="s">
        <v>148</v>
      </c>
      <c r="J9" s="134" t="s">
        <v>149</v>
      </c>
      <c r="K9" s="134" t="s">
        <v>150</v>
      </c>
      <c r="L9" s="134" t="s">
        <v>147</v>
      </c>
      <c r="M9" s="134" t="s">
        <v>148</v>
      </c>
      <c r="N9" s="134" t="s">
        <v>149</v>
      </c>
      <c r="O9" s="134" t="s">
        <v>150</v>
      </c>
      <c r="P9" s="134" t="s">
        <v>147</v>
      </c>
      <c r="Q9" s="134" t="s">
        <v>148</v>
      </c>
      <c r="R9" s="134" t="s">
        <v>149</v>
      </c>
      <c r="S9" s="134" t="s">
        <v>150</v>
      </c>
      <c r="T9" s="134" t="s">
        <v>147</v>
      </c>
      <c r="U9" s="134" t="s">
        <v>148</v>
      </c>
      <c r="V9" s="134" t="s">
        <v>149</v>
      </c>
      <c r="W9" s="134" t="s">
        <v>150</v>
      </c>
    </row>
    <row r="10" spans="1:23" s="84" customFormat="1" ht="60" x14ac:dyDescent="0.25">
      <c r="A10" s="86"/>
      <c r="B10" s="101"/>
      <c r="C10" s="596"/>
      <c r="D10" s="606" t="s">
        <v>92</v>
      </c>
      <c r="E10" s="607" t="s">
        <v>281</v>
      </c>
      <c r="F10" s="607" t="s">
        <v>21718</v>
      </c>
      <c r="G10" s="608" t="s">
        <v>91</v>
      </c>
      <c r="H10" s="603" t="s">
        <v>92</v>
      </c>
      <c r="I10" s="604" t="s">
        <v>281</v>
      </c>
      <c r="J10" s="604" t="s">
        <v>21718</v>
      </c>
      <c r="K10" s="605" t="s">
        <v>91</v>
      </c>
      <c r="L10" s="603" t="s">
        <v>92</v>
      </c>
      <c r="M10" s="604" t="s">
        <v>281</v>
      </c>
      <c r="N10" s="604" t="s">
        <v>21718</v>
      </c>
      <c r="O10" s="605" t="s">
        <v>91</v>
      </c>
      <c r="P10" s="603" t="s">
        <v>92</v>
      </c>
      <c r="Q10" s="604" t="s">
        <v>281</v>
      </c>
      <c r="R10" s="604" t="s">
        <v>21718</v>
      </c>
      <c r="S10" s="605" t="s">
        <v>91</v>
      </c>
      <c r="T10" s="603" t="s">
        <v>92</v>
      </c>
      <c r="U10" s="604" t="s">
        <v>281</v>
      </c>
      <c r="V10" s="604" t="s">
        <v>21718</v>
      </c>
      <c r="W10" s="605" t="s">
        <v>91</v>
      </c>
    </row>
    <row r="11" spans="1:23" x14ac:dyDescent="0.25">
      <c r="A11" s="86" t="s">
        <v>157</v>
      </c>
      <c r="B11" s="101" t="s">
        <v>21689</v>
      </c>
      <c r="C11" s="597" t="s">
        <v>175</v>
      </c>
      <c r="D11" s="165">
        <v>1008.7</v>
      </c>
      <c r="E11" s="5" t="s">
        <v>63</v>
      </c>
      <c r="F11" s="5" t="s">
        <v>63</v>
      </c>
      <c r="G11" s="166" t="s">
        <v>63</v>
      </c>
      <c r="H11" s="165">
        <v>4795.8</v>
      </c>
      <c r="I11" s="5" t="s">
        <v>63</v>
      </c>
      <c r="J11" s="5" t="s">
        <v>63</v>
      </c>
      <c r="K11" s="166" t="s">
        <v>63</v>
      </c>
      <c r="L11" s="165">
        <v>10854.8</v>
      </c>
      <c r="M11" s="5" t="s">
        <v>63</v>
      </c>
      <c r="N11" s="5" t="s">
        <v>63</v>
      </c>
      <c r="O11" s="166" t="s">
        <v>63</v>
      </c>
      <c r="P11" s="165"/>
      <c r="Q11" s="5"/>
      <c r="R11" s="5"/>
      <c r="S11" s="166"/>
      <c r="T11" s="165">
        <f>D11+H11+L11+P11</f>
        <v>16659.3</v>
      </c>
      <c r="U11" s="5" t="str">
        <f>IFERROR(E11+I11+M11+Q11,"..")</f>
        <v>..</v>
      </c>
      <c r="V11" s="5" t="str">
        <f>IFERROR(F11+J11+N11+R11,"..")</f>
        <v>..</v>
      </c>
      <c r="W11" s="166" t="str">
        <f>IFERROR(G11+K11+O11+S11,"..")</f>
        <v>..</v>
      </c>
    </row>
    <row r="12" spans="1:23" x14ac:dyDescent="0.25">
      <c r="A12" s="86" t="s">
        <v>19</v>
      </c>
      <c r="B12" s="101" t="s">
        <v>21690</v>
      </c>
      <c r="C12" s="597" t="s">
        <v>19</v>
      </c>
      <c r="D12" s="165">
        <v>375.03500000000003</v>
      </c>
      <c r="E12" s="5">
        <v>99.236999999999995</v>
      </c>
      <c r="F12" s="5">
        <v>1367.58</v>
      </c>
      <c r="G12" s="166">
        <v>10.132999999999999</v>
      </c>
      <c r="H12" s="165">
        <v>2496.9</v>
      </c>
      <c r="I12" s="5">
        <v>187.85400000000001</v>
      </c>
      <c r="J12" s="5">
        <v>901.93200000000002</v>
      </c>
      <c r="K12" s="166">
        <v>37.631</v>
      </c>
      <c r="L12" s="165">
        <v>4626.5600000000004</v>
      </c>
      <c r="M12" s="5">
        <v>25.116</v>
      </c>
      <c r="N12" s="5">
        <v>198.69800000000001</v>
      </c>
      <c r="O12" s="166">
        <v>3.5739999999999998</v>
      </c>
      <c r="P12" s="165"/>
      <c r="Q12" s="5"/>
      <c r="R12" s="5"/>
      <c r="S12" s="166"/>
      <c r="T12" s="165">
        <f t="shared" ref="T12:T50" si="0">D12+H12+L12+P12</f>
        <v>7498.4950000000008</v>
      </c>
      <c r="U12" s="5">
        <f t="shared" ref="U12:U50" si="1">IFERROR(E12+I12+M12+Q12,"..")</f>
        <v>312.20699999999999</v>
      </c>
      <c r="V12" s="5">
        <f t="shared" ref="V12:V50" si="2">IFERROR(F12+J12+N12+R12,"..")</f>
        <v>2468.2099999999996</v>
      </c>
      <c r="W12" s="166">
        <f t="shared" ref="W12:W50" si="3">IFERROR(G12+K12+O12+S12,"..")</f>
        <v>51.337999999999994</v>
      </c>
    </row>
    <row r="13" spans="1:23" x14ac:dyDescent="0.25">
      <c r="A13" s="86" t="s">
        <v>105</v>
      </c>
      <c r="B13" s="101" t="s">
        <v>21690</v>
      </c>
      <c r="C13" s="597" t="s">
        <v>21</v>
      </c>
      <c r="D13" s="165">
        <v>578.60199999999998</v>
      </c>
      <c r="E13" s="5">
        <v>594.17499999999995</v>
      </c>
      <c r="F13" s="5">
        <v>382.28300000000002</v>
      </c>
      <c r="G13" s="166">
        <v>24.638000000000002</v>
      </c>
      <c r="H13" s="165">
        <v>2840.9679999999998</v>
      </c>
      <c r="I13" s="5">
        <v>203.29300000000001</v>
      </c>
      <c r="J13" s="5">
        <v>1526.8330000000001</v>
      </c>
      <c r="K13" s="166">
        <v>21.274999999999999</v>
      </c>
      <c r="L13" s="165">
        <v>3656.7939999999999</v>
      </c>
      <c r="M13" s="5">
        <v>131.917</v>
      </c>
      <c r="N13" s="5">
        <v>147.739</v>
      </c>
      <c r="O13" s="166">
        <v>9.6820000000000004</v>
      </c>
      <c r="P13" s="165"/>
      <c r="Q13" s="5"/>
      <c r="R13" s="5"/>
      <c r="S13" s="166"/>
      <c r="T13" s="165">
        <f t="shared" si="0"/>
        <v>7076.3639999999996</v>
      </c>
      <c r="U13" s="5">
        <f t="shared" si="1"/>
        <v>929.38499999999999</v>
      </c>
      <c r="V13" s="5">
        <f t="shared" si="2"/>
        <v>2056.855</v>
      </c>
      <c r="W13" s="166">
        <f t="shared" si="3"/>
        <v>55.594999999999999</v>
      </c>
    </row>
    <row r="14" spans="1:23" x14ac:dyDescent="0.25">
      <c r="A14" s="86" t="s">
        <v>106</v>
      </c>
      <c r="B14" s="101" t="s">
        <v>21691</v>
      </c>
      <c r="C14" s="597" t="s">
        <v>32</v>
      </c>
      <c r="D14" s="165">
        <v>512</v>
      </c>
      <c r="E14" s="5" t="s">
        <v>63</v>
      </c>
      <c r="F14" s="5" t="s">
        <v>63</v>
      </c>
      <c r="G14" s="166" t="s">
        <v>63</v>
      </c>
      <c r="H14" s="165">
        <v>2254</v>
      </c>
      <c r="I14" s="5" t="s">
        <v>63</v>
      </c>
      <c r="J14" s="5" t="s">
        <v>63</v>
      </c>
      <c r="K14" s="166">
        <v>74</v>
      </c>
      <c r="L14" s="165">
        <v>14393</v>
      </c>
      <c r="M14" s="5" t="s">
        <v>63</v>
      </c>
      <c r="N14" s="5" t="s">
        <v>63</v>
      </c>
      <c r="O14" s="166" t="s">
        <v>63</v>
      </c>
      <c r="P14" s="165"/>
      <c r="Q14" s="5"/>
      <c r="R14" s="5"/>
      <c r="S14" s="166"/>
      <c r="T14" s="165">
        <f t="shared" si="0"/>
        <v>17159</v>
      </c>
      <c r="U14" s="5" t="str">
        <f t="shared" si="1"/>
        <v>..</v>
      </c>
      <c r="V14" s="5" t="str">
        <f t="shared" si="2"/>
        <v>..</v>
      </c>
      <c r="W14" s="166" t="str">
        <f t="shared" si="3"/>
        <v>..</v>
      </c>
    </row>
    <row r="15" spans="1:23" x14ac:dyDescent="0.25">
      <c r="A15" s="86" t="s">
        <v>107</v>
      </c>
      <c r="B15" s="101" t="s">
        <v>21692</v>
      </c>
      <c r="C15" s="597" t="s">
        <v>45</v>
      </c>
      <c r="D15" s="165">
        <v>22819.963</v>
      </c>
      <c r="E15" s="5">
        <v>7779.2809999999999</v>
      </c>
      <c r="F15" s="5">
        <v>105253.65</v>
      </c>
      <c r="G15" s="166">
        <v>64986.506999999998</v>
      </c>
      <c r="H15" s="165">
        <v>73554.438999999998</v>
      </c>
      <c r="I15" s="5">
        <v>27512.94</v>
      </c>
      <c r="J15" s="5">
        <v>80521.149999999994</v>
      </c>
      <c r="K15" s="166">
        <v>33524.627999999997</v>
      </c>
      <c r="L15" s="165">
        <v>88683.591</v>
      </c>
      <c r="M15" s="5">
        <v>8007.3940000000002</v>
      </c>
      <c r="N15" s="5">
        <v>23681.198</v>
      </c>
      <c r="O15" s="166">
        <v>10982.311</v>
      </c>
      <c r="P15" s="165">
        <v>23317.833999999999</v>
      </c>
      <c r="Q15" s="5">
        <v>4148.6350000000002</v>
      </c>
      <c r="R15" s="5">
        <v>24614.850999999999</v>
      </c>
      <c r="S15" s="166">
        <v>8074.47</v>
      </c>
      <c r="T15" s="165">
        <f t="shared" si="0"/>
        <v>208375.82700000002</v>
      </c>
      <c r="U15" s="5">
        <f t="shared" si="1"/>
        <v>47448.25</v>
      </c>
      <c r="V15" s="5">
        <f t="shared" si="2"/>
        <v>234070.84899999999</v>
      </c>
      <c r="W15" s="166">
        <f t="shared" si="3"/>
        <v>117567.916</v>
      </c>
    </row>
    <row r="16" spans="1:23" x14ac:dyDescent="0.25">
      <c r="A16" s="86" t="s">
        <v>108</v>
      </c>
      <c r="B16" s="101" t="s">
        <v>21693</v>
      </c>
      <c r="C16" s="597" t="s">
        <v>26</v>
      </c>
      <c r="D16" s="165">
        <v>931.97</v>
      </c>
      <c r="E16" s="5">
        <v>14769.291999999999</v>
      </c>
      <c r="F16" s="5">
        <v>12308.853999999999</v>
      </c>
      <c r="G16" s="166">
        <v>28.062999999999999</v>
      </c>
      <c r="H16" s="165">
        <v>21481.147000000001</v>
      </c>
      <c r="I16" s="5">
        <v>2993.2570000000001</v>
      </c>
      <c r="J16" s="5">
        <v>8011.5749999999998</v>
      </c>
      <c r="K16" s="166">
        <v>258.221</v>
      </c>
      <c r="L16" s="165">
        <v>25734.387999999999</v>
      </c>
      <c r="M16" s="5">
        <v>328.08199999999999</v>
      </c>
      <c r="N16" s="5">
        <v>1762.268</v>
      </c>
      <c r="O16" s="166">
        <v>56.271999999999998</v>
      </c>
      <c r="P16" s="165"/>
      <c r="Q16" s="5"/>
      <c r="R16" s="5"/>
      <c r="S16" s="166"/>
      <c r="T16" s="165">
        <f t="shared" si="0"/>
        <v>48147.505000000005</v>
      </c>
      <c r="U16" s="5">
        <f t="shared" si="1"/>
        <v>18090.630999999998</v>
      </c>
      <c r="V16" s="5">
        <f t="shared" si="2"/>
        <v>22082.697</v>
      </c>
      <c r="W16" s="166">
        <f t="shared" si="3"/>
        <v>342.55599999999998</v>
      </c>
    </row>
    <row r="17" spans="1:23" x14ac:dyDescent="0.25">
      <c r="A17" s="86" t="s">
        <v>109</v>
      </c>
      <c r="B17" s="101" t="s">
        <v>21694</v>
      </c>
      <c r="C17" s="597" t="s">
        <v>17</v>
      </c>
      <c r="D17" s="165">
        <v>2751</v>
      </c>
      <c r="E17" s="5">
        <v>230</v>
      </c>
      <c r="F17" s="5">
        <v>8552</v>
      </c>
      <c r="G17" s="166">
        <v>103</v>
      </c>
      <c r="H17" s="165">
        <v>12384</v>
      </c>
      <c r="I17" s="5">
        <v>912</v>
      </c>
      <c r="J17" s="5">
        <v>8732</v>
      </c>
      <c r="K17" s="166">
        <v>106</v>
      </c>
      <c r="L17" s="165">
        <v>22610</v>
      </c>
      <c r="M17" s="5">
        <v>246</v>
      </c>
      <c r="N17" s="5">
        <v>2726</v>
      </c>
      <c r="O17" s="166">
        <v>12</v>
      </c>
      <c r="P17" s="165"/>
      <c r="Q17" s="5"/>
      <c r="R17" s="5"/>
      <c r="S17" s="166"/>
      <c r="T17" s="165">
        <f t="shared" si="0"/>
        <v>37745</v>
      </c>
      <c r="U17" s="5">
        <f t="shared" si="1"/>
        <v>1388</v>
      </c>
      <c r="V17" s="5">
        <f t="shared" si="2"/>
        <v>20010</v>
      </c>
      <c r="W17" s="166">
        <f t="shared" si="3"/>
        <v>221</v>
      </c>
    </row>
    <row r="18" spans="1:23" x14ac:dyDescent="0.25">
      <c r="A18" s="593" t="s">
        <v>110</v>
      </c>
      <c r="B18" s="594" t="s">
        <v>21690</v>
      </c>
      <c r="C18" s="598" t="s">
        <v>34</v>
      </c>
      <c r="D18" s="165">
        <v>3.14</v>
      </c>
      <c r="E18" s="5">
        <v>15.84</v>
      </c>
      <c r="F18" s="5">
        <v>61.69</v>
      </c>
      <c r="G18" s="166">
        <v>0.12</v>
      </c>
      <c r="H18" s="165">
        <v>22.6</v>
      </c>
      <c r="I18" s="5">
        <v>8.4600000000000009</v>
      </c>
      <c r="J18" s="5">
        <v>40.520000000000003</v>
      </c>
      <c r="K18" s="166">
        <v>5.16</v>
      </c>
      <c r="L18" s="165">
        <v>113.71</v>
      </c>
      <c r="M18" s="5">
        <v>8.41</v>
      </c>
      <c r="N18" s="5">
        <v>23</v>
      </c>
      <c r="O18" s="166">
        <v>0.15</v>
      </c>
      <c r="P18" s="165"/>
      <c r="Q18" s="5">
        <v>0</v>
      </c>
      <c r="R18" s="5">
        <v>0</v>
      </c>
      <c r="S18" s="166">
        <v>0</v>
      </c>
      <c r="T18" s="165">
        <f t="shared" si="0"/>
        <v>139.44999999999999</v>
      </c>
      <c r="U18" s="5">
        <f t="shared" si="1"/>
        <v>32.71</v>
      </c>
      <c r="V18" s="5">
        <f t="shared" si="2"/>
        <v>125.21000000000001</v>
      </c>
      <c r="W18" s="166">
        <f t="shared" si="3"/>
        <v>5.4300000000000006</v>
      </c>
    </row>
    <row r="19" spans="1:23" x14ac:dyDescent="0.25">
      <c r="A19" s="86" t="s">
        <v>111</v>
      </c>
      <c r="B19" s="101" t="s">
        <v>21690</v>
      </c>
      <c r="C19" s="597" t="s">
        <v>15</v>
      </c>
      <c r="D19" s="165">
        <v>133.9</v>
      </c>
      <c r="E19" s="5">
        <v>50.1</v>
      </c>
      <c r="F19" s="5" t="s">
        <v>63</v>
      </c>
      <c r="G19" s="166">
        <v>17.600000000000001</v>
      </c>
      <c r="H19" s="165">
        <v>504.1</v>
      </c>
      <c r="I19" s="5">
        <v>319.89999999999998</v>
      </c>
      <c r="J19" s="5" t="s">
        <v>63</v>
      </c>
      <c r="K19" s="166">
        <v>19.399999999999999</v>
      </c>
      <c r="L19" s="165">
        <v>3409.2</v>
      </c>
      <c r="M19" s="5">
        <v>126.3</v>
      </c>
      <c r="N19" s="5" t="s">
        <v>63</v>
      </c>
      <c r="O19" s="166">
        <v>9.9</v>
      </c>
      <c r="P19" s="165"/>
      <c r="Q19" s="5"/>
      <c r="R19" s="5"/>
      <c r="S19" s="166"/>
      <c r="T19" s="165">
        <f t="shared" si="0"/>
        <v>4047.2</v>
      </c>
      <c r="U19" s="5">
        <f t="shared" si="1"/>
        <v>496.3</v>
      </c>
      <c r="V19" s="5" t="str">
        <f t="shared" si="2"/>
        <v>..</v>
      </c>
      <c r="W19" s="166">
        <f t="shared" si="3"/>
        <v>46.9</v>
      </c>
    </row>
    <row r="20" spans="1:23" x14ac:dyDescent="0.25">
      <c r="A20" s="86" t="s">
        <v>112</v>
      </c>
      <c r="B20" s="101" t="s">
        <v>21690</v>
      </c>
      <c r="C20" s="597" t="s">
        <v>23</v>
      </c>
      <c r="D20" s="165">
        <v>1921.39</v>
      </c>
      <c r="E20" s="5">
        <v>1521.34</v>
      </c>
      <c r="F20" s="5">
        <v>8131.22</v>
      </c>
      <c r="G20" s="166">
        <v>271.5</v>
      </c>
      <c r="H20" s="165">
        <v>13133.16</v>
      </c>
      <c r="I20" s="5">
        <v>3034.83</v>
      </c>
      <c r="J20" s="5">
        <v>2325.1</v>
      </c>
      <c r="K20" s="166">
        <v>397.18</v>
      </c>
      <c r="L20" s="165">
        <v>16701.830000000002</v>
      </c>
      <c r="M20" s="5">
        <v>300.74</v>
      </c>
      <c r="N20" s="5">
        <v>465.34</v>
      </c>
      <c r="O20" s="166">
        <v>99.23</v>
      </c>
      <c r="P20" s="165"/>
      <c r="Q20" s="5">
        <v>1500.22</v>
      </c>
      <c r="R20" s="5">
        <v>36.049999999999997</v>
      </c>
      <c r="S20" s="166"/>
      <c r="T20" s="165">
        <f t="shared" si="0"/>
        <v>31756.38</v>
      </c>
      <c r="U20" s="5">
        <f t="shared" si="1"/>
        <v>6357.13</v>
      </c>
      <c r="V20" s="5">
        <f t="shared" si="2"/>
        <v>10957.71</v>
      </c>
      <c r="W20" s="166">
        <f t="shared" si="3"/>
        <v>767.91000000000008</v>
      </c>
    </row>
    <row r="21" spans="1:23" x14ac:dyDescent="0.25">
      <c r="A21" s="86" t="s">
        <v>113</v>
      </c>
      <c r="B21" s="101" t="s">
        <v>21690</v>
      </c>
      <c r="C21" s="597" t="s">
        <v>20</v>
      </c>
      <c r="D21" s="165">
        <v>3655</v>
      </c>
      <c r="E21" s="5">
        <v>7246.89</v>
      </c>
      <c r="F21" s="5" t="s">
        <v>63</v>
      </c>
      <c r="G21" s="166" t="s">
        <v>63</v>
      </c>
      <c r="H21" s="165">
        <v>27190</v>
      </c>
      <c r="I21" s="5">
        <v>4630.46</v>
      </c>
      <c r="J21" s="5" t="s">
        <v>63</v>
      </c>
      <c r="K21" s="166" t="s">
        <v>63</v>
      </c>
      <c r="L21" s="165">
        <v>30107</v>
      </c>
      <c r="M21" s="5">
        <v>608.25599999999997</v>
      </c>
      <c r="N21" s="5" t="s">
        <v>63</v>
      </c>
      <c r="O21" s="166" t="s">
        <v>63</v>
      </c>
      <c r="P21" s="165"/>
      <c r="Q21" s="5"/>
      <c r="R21" s="5"/>
      <c r="S21" s="166"/>
      <c r="T21" s="165">
        <f t="shared" si="0"/>
        <v>60952</v>
      </c>
      <c r="U21" s="5">
        <f t="shared" si="1"/>
        <v>12485.606</v>
      </c>
      <c r="V21" s="5" t="str">
        <f t="shared" si="2"/>
        <v>..</v>
      </c>
      <c r="W21" s="166" t="str">
        <f t="shared" si="3"/>
        <v>..</v>
      </c>
    </row>
    <row r="22" spans="1:23" x14ac:dyDescent="0.25">
      <c r="A22" s="86" t="s">
        <v>114</v>
      </c>
      <c r="B22" s="101" t="s">
        <v>21690</v>
      </c>
      <c r="C22" s="597" t="s">
        <v>44</v>
      </c>
      <c r="D22" s="165">
        <v>66.36</v>
      </c>
      <c r="E22" s="5">
        <v>193.06</v>
      </c>
      <c r="F22" s="5">
        <v>346.05</v>
      </c>
      <c r="G22" s="166">
        <v>5.72</v>
      </c>
      <c r="H22" s="165">
        <v>215.28</v>
      </c>
      <c r="I22" s="5">
        <v>191.66</v>
      </c>
      <c r="J22" s="5">
        <v>249.55</v>
      </c>
      <c r="K22" s="166">
        <v>9.85</v>
      </c>
      <c r="L22" s="165">
        <v>279.95</v>
      </c>
      <c r="M22" s="5">
        <v>94.63</v>
      </c>
      <c r="N22" s="5">
        <v>48.17</v>
      </c>
      <c r="O22" s="166">
        <v>3.54</v>
      </c>
      <c r="P22" s="165"/>
      <c r="Q22" s="5"/>
      <c r="R22" s="5"/>
      <c r="S22" s="166"/>
      <c r="T22" s="165">
        <f t="shared" si="0"/>
        <v>561.58999999999992</v>
      </c>
      <c r="U22" s="5">
        <f t="shared" si="1"/>
        <v>479.35</v>
      </c>
      <c r="V22" s="5">
        <f t="shared" si="2"/>
        <v>643.77</v>
      </c>
      <c r="W22" s="166">
        <f t="shared" si="3"/>
        <v>19.11</v>
      </c>
    </row>
    <row r="23" spans="1:23" x14ac:dyDescent="0.25">
      <c r="A23" s="86" t="s">
        <v>115</v>
      </c>
      <c r="B23" s="101" t="s">
        <v>21695</v>
      </c>
      <c r="C23" s="597" t="s">
        <v>35</v>
      </c>
      <c r="D23" s="165">
        <v>17292</v>
      </c>
      <c r="E23" s="5">
        <v>38029.699999999997</v>
      </c>
      <c r="F23" s="5">
        <v>31096.6</v>
      </c>
      <c r="G23" s="166" t="s">
        <v>63</v>
      </c>
      <c r="H23" s="165">
        <v>82262</v>
      </c>
      <c r="I23" s="5">
        <v>19142.5</v>
      </c>
      <c r="J23" s="5">
        <v>20646.7</v>
      </c>
      <c r="K23" s="166" t="s">
        <v>63</v>
      </c>
      <c r="L23" s="165">
        <v>244429.7</v>
      </c>
      <c r="M23" s="5">
        <v>5068.8</v>
      </c>
      <c r="N23" s="5">
        <v>4998.6000000000004</v>
      </c>
      <c r="O23" s="166" t="s">
        <v>63</v>
      </c>
      <c r="P23" s="165"/>
      <c r="Q23" s="5"/>
      <c r="R23" s="5"/>
      <c r="S23" s="166"/>
      <c r="T23" s="165">
        <f t="shared" si="0"/>
        <v>343983.7</v>
      </c>
      <c r="U23" s="5">
        <f t="shared" si="1"/>
        <v>62241</v>
      </c>
      <c r="V23" s="5">
        <f t="shared" si="2"/>
        <v>56741.9</v>
      </c>
      <c r="W23" s="166" t="str">
        <f t="shared" si="3"/>
        <v>..</v>
      </c>
    </row>
    <row r="24" spans="1:23" x14ac:dyDescent="0.25">
      <c r="A24" s="86" t="s">
        <v>116</v>
      </c>
      <c r="B24" s="101" t="s">
        <v>21696</v>
      </c>
      <c r="C24" s="597" t="s">
        <v>29</v>
      </c>
      <c r="D24" s="165">
        <v>1001.6</v>
      </c>
      <c r="E24" s="5">
        <v>445</v>
      </c>
      <c r="F24" s="5">
        <v>8694.2999999999993</v>
      </c>
      <c r="G24" s="166" t="s">
        <v>63</v>
      </c>
      <c r="H24" s="165">
        <v>19423.099999999999</v>
      </c>
      <c r="I24" s="5">
        <v>1330.6</v>
      </c>
      <c r="J24" s="5">
        <v>4638.5</v>
      </c>
      <c r="K24" s="166" t="s">
        <v>63</v>
      </c>
      <c r="L24" s="165">
        <v>10939.2</v>
      </c>
      <c r="M24" s="5">
        <v>569.4</v>
      </c>
      <c r="N24" s="5">
        <v>1465.2</v>
      </c>
      <c r="O24" s="166" t="s">
        <v>63</v>
      </c>
      <c r="P24" s="165"/>
      <c r="Q24" s="5"/>
      <c r="R24" s="5"/>
      <c r="S24" s="166"/>
      <c r="T24" s="165">
        <f t="shared" si="0"/>
        <v>31363.899999999998</v>
      </c>
      <c r="U24" s="5">
        <f t="shared" si="1"/>
        <v>2345</v>
      </c>
      <c r="V24" s="5">
        <f t="shared" si="2"/>
        <v>14798</v>
      </c>
      <c r="W24" s="166" t="str">
        <f t="shared" si="3"/>
        <v>..</v>
      </c>
    </row>
    <row r="25" spans="1:23" x14ac:dyDescent="0.25">
      <c r="A25" s="86" t="s">
        <v>117</v>
      </c>
      <c r="B25" s="101" t="s">
        <v>21690</v>
      </c>
      <c r="C25" s="597" t="s">
        <v>33</v>
      </c>
      <c r="D25" s="165">
        <v>162</v>
      </c>
      <c r="E25" s="5">
        <v>20</v>
      </c>
      <c r="F25" s="5">
        <v>346</v>
      </c>
      <c r="G25" s="166" t="s">
        <v>63</v>
      </c>
      <c r="H25" s="165">
        <v>701</v>
      </c>
      <c r="I25" s="5">
        <v>70</v>
      </c>
      <c r="J25" s="5">
        <v>361</v>
      </c>
      <c r="K25" s="166" t="s">
        <v>63</v>
      </c>
      <c r="L25" s="165">
        <v>1370</v>
      </c>
      <c r="M25" s="5">
        <v>11</v>
      </c>
      <c r="N25" s="5">
        <v>57</v>
      </c>
      <c r="O25" s="166" t="s">
        <v>63</v>
      </c>
      <c r="P25" s="165"/>
      <c r="Q25" s="5">
        <v>0</v>
      </c>
      <c r="R25" s="5"/>
      <c r="S25" s="166"/>
      <c r="T25" s="165">
        <f t="shared" si="0"/>
        <v>2233</v>
      </c>
      <c r="U25" s="5">
        <f t="shared" si="1"/>
        <v>101</v>
      </c>
      <c r="V25" s="5">
        <f t="shared" si="2"/>
        <v>764</v>
      </c>
      <c r="W25" s="166" t="str">
        <f t="shared" si="3"/>
        <v>..</v>
      </c>
    </row>
    <row r="26" spans="1:23" x14ac:dyDescent="0.25">
      <c r="A26" s="86" t="s">
        <v>118</v>
      </c>
      <c r="B26" s="101" t="s">
        <v>21697</v>
      </c>
      <c r="C26" s="597" t="s">
        <v>13</v>
      </c>
      <c r="D26" s="165">
        <v>1477.8</v>
      </c>
      <c r="E26" s="5">
        <v>172.6</v>
      </c>
      <c r="F26" s="5">
        <v>4121.3999999999996</v>
      </c>
      <c r="G26" s="166">
        <v>124.5</v>
      </c>
      <c r="H26" s="165">
        <v>4011.2</v>
      </c>
      <c r="I26" s="5" t="s">
        <v>63</v>
      </c>
      <c r="J26" s="5">
        <v>1493</v>
      </c>
      <c r="K26" s="166" t="s">
        <v>63</v>
      </c>
      <c r="L26" s="165">
        <v>36734.400000000001</v>
      </c>
      <c r="M26" s="5">
        <v>690.3</v>
      </c>
      <c r="N26" s="5">
        <v>429</v>
      </c>
      <c r="O26" s="166">
        <v>373.5</v>
      </c>
      <c r="P26" s="165"/>
      <c r="Q26" s="5"/>
      <c r="R26" s="5"/>
      <c r="S26" s="166"/>
      <c r="T26" s="165">
        <f t="shared" si="0"/>
        <v>42223.4</v>
      </c>
      <c r="U26" s="5" t="str">
        <f t="shared" si="1"/>
        <v>..</v>
      </c>
      <c r="V26" s="5">
        <f t="shared" si="2"/>
        <v>6043.4</v>
      </c>
      <c r="W26" s="166" t="str">
        <f t="shared" si="3"/>
        <v>..</v>
      </c>
    </row>
    <row r="27" spans="1:23" x14ac:dyDescent="0.25">
      <c r="A27" s="86" t="s">
        <v>119</v>
      </c>
      <c r="B27" s="101" t="s">
        <v>21690</v>
      </c>
      <c r="C27" s="597" t="s">
        <v>36</v>
      </c>
      <c r="D27" s="165">
        <v>1258.5999999999999</v>
      </c>
      <c r="E27" s="5">
        <v>771.7</v>
      </c>
      <c r="F27" s="5">
        <v>3170.4</v>
      </c>
      <c r="G27" s="166">
        <v>197.2</v>
      </c>
      <c r="H27" s="165">
        <v>5737.2</v>
      </c>
      <c r="I27" s="5">
        <v>1930.6</v>
      </c>
      <c r="J27" s="5">
        <v>1908.4</v>
      </c>
      <c r="K27" s="166">
        <v>481.9</v>
      </c>
      <c r="L27" s="165">
        <v>5890.6</v>
      </c>
      <c r="M27" s="5">
        <v>208.3</v>
      </c>
      <c r="N27" s="5">
        <v>574.20000000000005</v>
      </c>
      <c r="O27" s="166">
        <v>27.8</v>
      </c>
      <c r="P27" s="165"/>
      <c r="Q27" s="5"/>
      <c r="R27" s="5"/>
      <c r="S27" s="166"/>
      <c r="T27" s="165">
        <f t="shared" si="0"/>
        <v>12886.4</v>
      </c>
      <c r="U27" s="5">
        <f t="shared" si="1"/>
        <v>2910.6000000000004</v>
      </c>
      <c r="V27" s="5">
        <f t="shared" si="2"/>
        <v>5653</v>
      </c>
      <c r="W27" s="166">
        <f t="shared" si="3"/>
        <v>706.89999999999986</v>
      </c>
    </row>
    <row r="28" spans="1:23" x14ac:dyDescent="0.25">
      <c r="A28" s="86" t="s">
        <v>120</v>
      </c>
      <c r="B28" s="101" t="s">
        <v>21698</v>
      </c>
      <c r="C28" s="597" t="s">
        <v>14</v>
      </c>
      <c r="D28" s="165">
        <v>912635</v>
      </c>
      <c r="E28" s="5">
        <v>283351</v>
      </c>
      <c r="F28" s="5">
        <v>827626</v>
      </c>
      <c r="G28" s="166">
        <v>53319</v>
      </c>
      <c r="H28" s="165">
        <v>2353296</v>
      </c>
      <c r="I28" s="5">
        <v>506335</v>
      </c>
      <c r="J28" s="5">
        <v>511315</v>
      </c>
      <c r="K28" s="166">
        <v>91310</v>
      </c>
      <c r="L28" s="165">
        <v>10381777</v>
      </c>
      <c r="M28" s="5">
        <v>527622</v>
      </c>
      <c r="N28" s="5">
        <v>128455</v>
      </c>
      <c r="O28" s="166">
        <v>66403</v>
      </c>
      <c r="P28" s="165">
        <v>38037</v>
      </c>
      <c r="Q28" s="5">
        <v>59924</v>
      </c>
      <c r="R28" s="5">
        <v>673413</v>
      </c>
      <c r="S28" s="166">
        <v>21234</v>
      </c>
      <c r="T28" s="165">
        <f t="shared" si="0"/>
        <v>13685745</v>
      </c>
      <c r="U28" s="5">
        <f t="shared" si="1"/>
        <v>1377232</v>
      </c>
      <c r="V28" s="5">
        <f t="shared" si="2"/>
        <v>2140809</v>
      </c>
      <c r="W28" s="166">
        <f t="shared" si="3"/>
        <v>232266</v>
      </c>
    </row>
    <row r="29" spans="1:23" x14ac:dyDescent="0.25">
      <c r="A29" s="86" t="s">
        <v>12</v>
      </c>
      <c r="B29" s="101" t="s">
        <v>21699</v>
      </c>
      <c r="C29" s="597" t="s">
        <v>12</v>
      </c>
      <c r="D29" s="165">
        <v>6362426.6040000003</v>
      </c>
      <c r="E29" s="5">
        <v>2750934.4040000001</v>
      </c>
      <c r="F29" s="5">
        <v>2119484.6630000002</v>
      </c>
      <c r="G29" s="166">
        <v>128812.2</v>
      </c>
      <c r="H29" s="165">
        <v>9888623.6209999993</v>
      </c>
      <c r="I29" s="5">
        <v>1621634.6470000001</v>
      </c>
      <c r="J29" s="5">
        <v>1983975.4040000001</v>
      </c>
      <c r="K29" s="166">
        <v>250720.5</v>
      </c>
      <c r="L29" s="165">
        <v>34885370.274999999</v>
      </c>
      <c r="M29" s="5">
        <v>3372743.4980000001</v>
      </c>
      <c r="N29" s="5">
        <v>1895412.412</v>
      </c>
      <c r="O29" s="166">
        <v>699233.5</v>
      </c>
      <c r="P29" s="165"/>
      <c r="Q29" s="5"/>
      <c r="R29" s="5"/>
      <c r="S29" s="166"/>
      <c r="T29" s="165">
        <f t="shared" si="0"/>
        <v>51136420.5</v>
      </c>
      <c r="U29" s="5">
        <f t="shared" si="1"/>
        <v>7745312.5490000006</v>
      </c>
      <c r="V29" s="5">
        <f t="shared" si="2"/>
        <v>5998872.4790000003</v>
      </c>
      <c r="W29" s="166">
        <f t="shared" si="3"/>
        <v>1078766.2</v>
      </c>
    </row>
    <row r="30" spans="1:23" x14ac:dyDescent="0.25">
      <c r="A30" s="86" t="s">
        <v>193</v>
      </c>
      <c r="B30" s="101" t="s">
        <v>21690</v>
      </c>
      <c r="C30" s="597" t="s">
        <v>87</v>
      </c>
      <c r="D30" s="165">
        <v>6.7</v>
      </c>
      <c r="E30" s="5">
        <v>9</v>
      </c>
      <c r="F30" s="5">
        <v>36.799999999999997</v>
      </c>
      <c r="G30" s="166" t="s">
        <v>63</v>
      </c>
      <c r="H30" s="165">
        <v>11.5</v>
      </c>
      <c r="I30" s="5">
        <v>23.4</v>
      </c>
      <c r="J30" s="5">
        <v>32.299999999999997</v>
      </c>
      <c r="K30" s="166" t="s">
        <v>63</v>
      </c>
      <c r="L30" s="165">
        <v>19.399999999999999</v>
      </c>
      <c r="M30" s="5">
        <v>6.6</v>
      </c>
      <c r="N30" s="5">
        <v>6.5</v>
      </c>
      <c r="O30" s="166" t="s">
        <v>63</v>
      </c>
      <c r="P30" s="165"/>
      <c r="Q30" s="5"/>
      <c r="R30" s="5"/>
      <c r="S30" s="166"/>
      <c r="T30" s="165">
        <f t="shared" si="0"/>
        <v>37.599999999999994</v>
      </c>
      <c r="U30" s="5">
        <f t="shared" si="1"/>
        <v>39</v>
      </c>
      <c r="V30" s="5">
        <f t="shared" si="2"/>
        <v>75.599999999999994</v>
      </c>
      <c r="W30" s="166" t="str">
        <f t="shared" si="3"/>
        <v>..</v>
      </c>
    </row>
    <row r="31" spans="1:23" x14ac:dyDescent="0.25">
      <c r="A31" s="86" t="s">
        <v>121</v>
      </c>
      <c r="B31" s="101" t="s">
        <v>21690</v>
      </c>
      <c r="C31" s="597" t="s">
        <v>38</v>
      </c>
      <c r="D31" s="165">
        <v>39.4</v>
      </c>
      <c r="E31" s="5">
        <v>89.6</v>
      </c>
      <c r="F31" s="5">
        <v>123.2</v>
      </c>
      <c r="G31" s="166" t="s">
        <v>63</v>
      </c>
      <c r="H31" s="165">
        <v>202</v>
      </c>
      <c r="I31" s="5">
        <v>107.6</v>
      </c>
      <c r="J31" s="5">
        <v>0</v>
      </c>
      <c r="K31" s="166" t="s">
        <v>63</v>
      </c>
      <c r="L31" s="165">
        <v>100.8</v>
      </c>
      <c r="M31" s="5">
        <v>0.2</v>
      </c>
      <c r="N31" s="5">
        <v>0</v>
      </c>
      <c r="O31" s="166" t="s">
        <v>63</v>
      </c>
      <c r="P31" s="165"/>
      <c r="Q31" s="5"/>
      <c r="R31" s="5"/>
      <c r="S31" s="166"/>
      <c r="T31" s="165">
        <f t="shared" si="0"/>
        <v>342.2</v>
      </c>
      <c r="U31" s="5">
        <f t="shared" si="1"/>
        <v>197.39999999999998</v>
      </c>
      <c r="V31" s="5">
        <f t="shared" si="2"/>
        <v>123.2</v>
      </c>
      <c r="W31" s="166" t="str">
        <f t="shared" si="3"/>
        <v>..</v>
      </c>
    </row>
    <row r="32" spans="1:23" x14ac:dyDescent="0.25">
      <c r="A32" s="86" t="s">
        <v>158</v>
      </c>
      <c r="B32" s="101" t="s">
        <v>21700</v>
      </c>
      <c r="C32" s="597" t="s">
        <v>178</v>
      </c>
      <c r="D32" s="165">
        <v>1251.067</v>
      </c>
      <c r="E32" s="5">
        <v>14270.508</v>
      </c>
      <c r="F32" s="5">
        <v>10876.911</v>
      </c>
      <c r="G32" s="166">
        <v>1282.018</v>
      </c>
      <c r="H32" s="165">
        <v>4284.3760000000002</v>
      </c>
      <c r="I32" s="5">
        <v>11823.941000000001</v>
      </c>
      <c r="J32" s="5">
        <v>11914.421</v>
      </c>
      <c r="K32" s="166">
        <v>1406.4269999999999</v>
      </c>
      <c r="L32" s="165">
        <v>23581.197</v>
      </c>
      <c r="M32" s="5">
        <v>10683.253000000001</v>
      </c>
      <c r="N32" s="5">
        <v>3223.3159999999998</v>
      </c>
      <c r="O32" s="166">
        <v>2568.7730000000001</v>
      </c>
      <c r="P32" s="165"/>
      <c r="Q32" s="5"/>
      <c r="R32" s="5"/>
      <c r="S32" s="166"/>
      <c r="T32" s="165">
        <f t="shared" si="0"/>
        <v>29116.639999999999</v>
      </c>
      <c r="U32" s="5">
        <f t="shared" si="1"/>
        <v>36777.702000000005</v>
      </c>
      <c r="V32" s="5">
        <f t="shared" si="2"/>
        <v>26014.648000000001</v>
      </c>
      <c r="W32" s="166">
        <f t="shared" si="3"/>
        <v>5257.2179999999998</v>
      </c>
    </row>
    <row r="33" spans="1:23" x14ac:dyDescent="0.25">
      <c r="A33" s="86" t="s">
        <v>122</v>
      </c>
      <c r="B33" s="101" t="s">
        <v>21690</v>
      </c>
      <c r="C33" s="597" t="s">
        <v>27</v>
      </c>
      <c r="D33" s="165">
        <v>763.04300000000001</v>
      </c>
      <c r="E33" s="5">
        <v>411.63799999999998</v>
      </c>
      <c r="F33" s="5">
        <v>2522.9899999999998</v>
      </c>
      <c r="G33" s="166" t="s">
        <v>63</v>
      </c>
      <c r="H33" s="165">
        <v>3221.77</v>
      </c>
      <c r="I33" s="5">
        <v>1022.36</v>
      </c>
      <c r="J33" s="5">
        <v>1870.29</v>
      </c>
      <c r="K33" s="166" t="s">
        <v>63</v>
      </c>
      <c r="L33" s="165">
        <v>3684.19</v>
      </c>
      <c r="M33" s="5">
        <v>199.517</v>
      </c>
      <c r="N33" s="5" t="s">
        <v>63</v>
      </c>
      <c r="O33" s="166" t="s">
        <v>63</v>
      </c>
      <c r="P33" s="165"/>
      <c r="Q33" s="5"/>
      <c r="R33" s="5"/>
      <c r="S33" s="166"/>
      <c r="T33" s="165">
        <f t="shared" si="0"/>
        <v>7669.0030000000006</v>
      </c>
      <c r="U33" s="5">
        <f t="shared" si="1"/>
        <v>1633.5150000000001</v>
      </c>
      <c r="V33" s="5" t="str">
        <f t="shared" si="2"/>
        <v>..</v>
      </c>
      <c r="W33" s="166" t="str">
        <f t="shared" si="3"/>
        <v>..</v>
      </c>
    </row>
    <row r="34" spans="1:23" x14ac:dyDescent="0.25">
      <c r="A34" s="86" t="s">
        <v>159</v>
      </c>
      <c r="B34" s="101" t="s">
        <v>21701</v>
      </c>
      <c r="C34" s="597" t="s">
        <v>70</v>
      </c>
      <c r="D34" s="165">
        <v>99</v>
      </c>
      <c r="E34" s="5">
        <v>157</v>
      </c>
      <c r="F34" s="5">
        <v>517</v>
      </c>
      <c r="G34" s="166" t="s">
        <v>63</v>
      </c>
      <c r="H34" s="165">
        <v>629</v>
      </c>
      <c r="I34" s="5">
        <v>366</v>
      </c>
      <c r="J34" s="5">
        <v>356</v>
      </c>
      <c r="K34" s="166" t="s">
        <v>63</v>
      </c>
      <c r="L34" s="165">
        <v>874</v>
      </c>
      <c r="M34" s="5">
        <v>132</v>
      </c>
      <c r="N34" s="5">
        <v>86</v>
      </c>
      <c r="O34" s="166" t="s">
        <v>63</v>
      </c>
      <c r="P34" s="165"/>
      <c r="Q34" s="5"/>
      <c r="R34" s="5"/>
      <c r="S34" s="166"/>
      <c r="T34" s="165">
        <f t="shared" si="0"/>
        <v>1602</v>
      </c>
      <c r="U34" s="5">
        <f t="shared" si="1"/>
        <v>655</v>
      </c>
      <c r="V34" s="5">
        <f t="shared" si="2"/>
        <v>959</v>
      </c>
      <c r="W34" s="166" t="str">
        <f t="shared" si="3"/>
        <v>..</v>
      </c>
    </row>
    <row r="35" spans="1:23" x14ac:dyDescent="0.25">
      <c r="A35" s="86" t="s">
        <v>123</v>
      </c>
      <c r="B35" s="101" t="s">
        <v>21702</v>
      </c>
      <c r="C35" s="597" t="s">
        <v>30</v>
      </c>
      <c r="D35" s="165">
        <v>1265.9000000000001</v>
      </c>
      <c r="E35" s="5">
        <v>1518.1</v>
      </c>
      <c r="F35" s="5">
        <v>7612.4</v>
      </c>
      <c r="G35" s="166" t="s">
        <v>63</v>
      </c>
      <c r="H35" s="165">
        <v>8653.2000000000007</v>
      </c>
      <c r="I35" s="5">
        <v>5230</v>
      </c>
      <c r="J35" s="5">
        <v>7482.8</v>
      </c>
      <c r="K35" s="166" t="s">
        <v>63</v>
      </c>
      <c r="L35" s="165">
        <v>20591.7</v>
      </c>
      <c r="M35" s="5">
        <v>1587.2</v>
      </c>
      <c r="N35" s="5">
        <v>2145.6</v>
      </c>
      <c r="O35" s="166" t="s">
        <v>63</v>
      </c>
      <c r="P35" s="165">
        <v>1934.4</v>
      </c>
      <c r="Q35" s="5">
        <v>720</v>
      </c>
      <c r="R35" s="5">
        <v>1467.9</v>
      </c>
      <c r="S35" s="166"/>
      <c r="T35" s="165">
        <f t="shared" si="0"/>
        <v>32445.200000000004</v>
      </c>
      <c r="U35" s="5">
        <f t="shared" si="1"/>
        <v>9055.3000000000011</v>
      </c>
      <c r="V35" s="5">
        <f t="shared" si="2"/>
        <v>18708.7</v>
      </c>
      <c r="W35" s="166" t="str">
        <f t="shared" si="3"/>
        <v>..</v>
      </c>
    </row>
    <row r="36" spans="1:23" x14ac:dyDescent="0.25">
      <c r="A36" s="86" t="s">
        <v>124</v>
      </c>
      <c r="B36" s="101" t="s">
        <v>21703</v>
      </c>
      <c r="C36" s="597" t="s">
        <v>42</v>
      </c>
      <c r="D36" s="165">
        <v>457.7</v>
      </c>
      <c r="E36" s="5">
        <v>1732.5</v>
      </c>
      <c r="F36" s="5">
        <v>3556.5</v>
      </c>
      <c r="G36" s="166">
        <v>11.8</v>
      </c>
      <c r="H36" s="165">
        <v>1514.9</v>
      </c>
      <c r="I36" s="5">
        <v>1110.5999999999999</v>
      </c>
      <c r="J36" s="5">
        <v>1036.8</v>
      </c>
      <c r="K36" s="166">
        <v>7.3</v>
      </c>
      <c r="L36" s="165">
        <v>6438.8</v>
      </c>
      <c r="M36" s="5">
        <v>1562.7</v>
      </c>
      <c r="N36" s="5">
        <v>621.79999999999995</v>
      </c>
      <c r="O36" s="166">
        <v>9.3000000000000007</v>
      </c>
      <c r="P36" s="165"/>
      <c r="Q36" s="5"/>
      <c r="R36" s="5"/>
      <c r="S36" s="166"/>
      <c r="T36" s="165">
        <f t="shared" si="0"/>
        <v>8411.4</v>
      </c>
      <c r="U36" s="5">
        <f t="shared" si="1"/>
        <v>4405.8</v>
      </c>
      <c r="V36" s="5">
        <f t="shared" si="2"/>
        <v>5215.1000000000004</v>
      </c>
      <c r="W36" s="166">
        <f t="shared" si="3"/>
        <v>28.400000000000002</v>
      </c>
    </row>
    <row r="37" spans="1:23" x14ac:dyDescent="0.25">
      <c r="A37" s="86" t="s">
        <v>37</v>
      </c>
      <c r="B37" s="101" t="s">
        <v>21690</v>
      </c>
      <c r="C37" s="597" t="s">
        <v>37</v>
      </c>
      <c r="D37" s="165">
        <v>31.157</v>
      </c>
      <c r="E37" s="5">
        <v>13.865</v>
      </c>
      <c r="F37" s="5">
        <v>444.92099999999999</v>
      </c>
      <c r="G37" s="166">
        <v>26.567</v>
      </c>
      <c r="H37" s="165">
        <v>343.14</v>
      </c>
      <c r="I37" s="5">
        <v>97.21</v>
      </c>
      <c r="J37" s="5">
        <v>436.74900000000002</v>
      </c>
      <c r="K37" s="166">
        <v>6.1630000000000003</v>
      </c>
      <c r="L37" s="165">
        <v>662.23599999999999</v>
      </c>
      <c r="M37" s="5">
        <v>33.801000000000002</v>
      </c>
      <c r="N37" s="5">
        <v>135.93299999999999</v>
      </c>
      <c r="O37" s="166">
        <v>2.63</v>
      </c>
      <c r="P37" s="165"/>
      <c r="Q37" s="5"/>
      <c r="R37" s="5"/>
      <c r="S37" s="166"/>
      <c r="T37" s="165">
        <f t="shared" si="0"/>
        <v>1036.5329999999999</v>
      </c>
      <c r="U37" s="5">
        <f t="shared" si="1"/>
        <v>144.87599999999998</v>
      </c>
      <c r="V37" s="5">
        <f t="shared" si="2"/>
        <v>1017.6030000000001</v>
      </c>
      <c r="W37" s="166">
        <f t="shared" si="3"/>
        <v>35.360000000000007</v>
      </c>
    </row>
    <row r="38" spans="1:23" x14ac:dyDescent="0.25">
      <c r="A38" s="86" t="s">
        <v>126</v>
      </c>
      <c r="B38" s="101" t="s">
        <v>21690</v>
      </c>
      <c r="C38" s="597" t="s">
        <v>43</v>
      </c>
      <c r="D38" s="165">
        <v>22.765999999999998</v>
      </c>
      <c r="E38" s="5">
        <v>141.12299999999999</v>
      </c>
      <c r="F38" s="5">
        <v>230.309</v>
      </c>
      <c r="G38" s="166">
        <v>2.5219999999999998</v>
      </c>
      <c r="H38" s="165">
        <v>83.254999999999995</v>
      </c>
      <c r="I38" s="5">
        <v>62.939</v>
      </c>
      <c r="J38" s="5">
        <v>133.339</v>
      </c>
      <c r="K38" s="166">
        <v>1.0780000000000001</v>
      </c>
      <c r="L38" s="165">
        <v>153.16800000000001</v>
      </c>
      <c r="M38" s="5">
        <v>54.28</v>
      </c>
      <c r="N38" s="5">
        <v>42.420999999999999</v>
      </c>
      <c r="O38" s="166">
        <v>7.2999999999999995E-2</v>
      </c>
      <c r="P38" s="165"/>
      <c r="Q38" s="5"/>
      <c r="R38" s="5"/>
      <c r="S38" s="166"/>
      <c r="T38" s="165">
        <f t="shared" si="0"/>
        <v>259.18899999999996</v>
      </c>
      <c r="U38" s="5">
        <f t="shared" si="1"/>
        <v>258.34199999999998</v>
      </c>
      <c r="V38" s="5">
        <f t="shared" si="2"/>
        <v>406.06900000000002</v>
      </c>
      <c r="W38" s="166">
        <f t="shared" si="3"/>
        <v>3.6729999999999996</v>
      </c>
    </row>
    <row r="39" spans="1:23" x14ac:dyDescent="0.25">
      <c r="A39" s="86" t="s">
        <v>128</v>
      </c>
      <c r="B39" s="101" t="s">
        <v>21690</v>
      </c>
      <c r="C39" s="597" t="s">
        <v>22</v>
      </c>
      <c r="D39" s="165">
        <v>52.841000000000001</v>
      </c>
      <c r="E39" s="5">
        <v>52.518000000000001</v>
      </c>
      <c r="F39" s="5">
        <v>45.34</v>
      </c>
      <c r="G39" s="166">
        <v>1.9E-2</v>
      </c>
      <c r="H39" s="165">
        <v>432.07299999999998</v>
      </c>
      <c r="I39" s="5">
        <v>32.284999999999997</v>
      </c>
      <c r="J39" s="5">
        <v>32.622</v>
      </c>
      <c r="K39" s="166">
        <v>0.28199999999999997</v>
      </c>
      <c r="L39" s="165">
        <v>165.66399999999999</v>
      </c>
      <c r="M39" s="5">
        <v>30.414999999999999</v>
      </c>
      <c r="N39" s="5">
        <v>8.9719999999999995</v>
      </c>
      <c r="O39" s="166">
        <v>3.5999999999999997E-2</v>
      </c>
      <c r="P39" s="165"/>
      <c r="Q39" s="5"/>
      <c r="R39" s="5"/>
      <c r="S39" s="166"/>
      <c r="T39" s="165">
        <f t="shared" si="0"/>
        <v>650.57799999999997</v>
      </c>
      <c r="U39" s="5">
        <f t="shared" si="1"/>
        <v>115.21799999999999</v>
      </c>
      <c r="V39" s="5">
        <f t="shared" si="2"/>
        <v>86.933999999999997</v>
      </c>
      <c r="W39" s="166">
        <f t="shared" si="3"/>
        <v>0.33699999999999997</v>
      </c>
    </row>
    <row r="40" spans="1:23" x14ac:dyDescent="0.25">
      <c r="A40" s="86" t="s">
        <v>129</v>
      </c>
      <c r="B40" s="101" t="s">
        <v>21690</v>
      </c>
      <c r="C40" s="597" t="s">
        <v>39</v>
      </c>
      <c r="D40" s="165">
        <v>286.745</v>
      </c>
      <c r="E40" s="5">
        <v>847.66200000000003</v>
      </c>
      <c r="F40" s="5">
        <v>1762.616</v>
      </c>
      <c r="G40" s="166">
        <v>5.7</v>
      </c>
      <c r="H40" s="165">
        <v>2681.43</v>
      </c>
      <c r="I40" s="5">
        <v>1311.415</v>
      </c>
      <c r="J40" s="5">
        <v>1373.8219999999999</v>
      </c>
      <c r="K40" s="166">
        <v>19.713000000000001</v>
      </c>
      <c r="L40" s="165">
        <v>3951.8389999999999</v>
      </c>
      <c r="M40" s="5">
        <v>361.34100000000001</v>
      </c>
      <c r="N40" s="5">
        <v>567.44600000000003</v>
      </c>
      <c r="O40" s="166">
        <v>2.0790000000000002</v>
      </c>
      <c r="P40" s="165"/>
      <c r="Q40" s="5"/>
      <c r="R40" s="5"/>
      <c r="S40" s="166"/>
      <c r="T40" s="165">
        <f t="shared" si="0"/>
        <v>6920.0139999999992</v>
      </c>
      <c r="U40" s="5">
        <f t="shared" si="1"/>
        <v>2520.4180000000001</v>
      </c>
      <c r="V40" s="5">
        <f t="shared" si="2"/>
        <v>3703.884</v>
      </c>
      <c r="W40" s="166">
        <f t="shared" si="3"/>
        <v>27.492000000000001</v>
      </c>
    </row>
    <row r="41" spans="1:23" x14ac:dyDescent="0.25">
      <c r="A41" s="86" t="s">
        <v>130</v>
      </c>
      <c r="B41" s="101" t="s">
        <v>21704</v>
      </c>
      <c r="C41" s="597" t="s">
        <v>16</v>
      </c>
      <c r="D41" s="165">
        <v>2153</v>
      </c>
      <c r="E41" s="5">
        <v>745</v>
      </c>
      <c r="F41" s="5" t="s">
        <v>63</v>
      </c>
      <c r="G41" s="166">
        <v>58</v>
      </c>
      <c r="H41" s="165">
        <v>13954</v>
      </c>
      <c r="I41" s="5">
        <v>2761</v>
      </c>
      <c r="J41" s="5" t="s">
        <v>63</v>
      </c>
      <c r="K41" s="166">
        <v>164</v>
      </c>
      <c r="L41" s="165">
        <v>79469</v>
      </c>
      <c r="M41" s="5">
        <v>1181</v>
      </c>
      <c r="N41" s="5" t="s">
        <v>63</v>
      </c>
      <c r="O41" s="166">
        <v>32</v>
      </c>
      <c r="P41" s="165"/>
      <c r="Q41" s="5"/>
      <c r="R41" s="5"/>
      <c r="S41" s="166"/>
      <c r="T41" s="165">
        <f t="shared" si="0"/>
        <v>95576</v>
      </c>
      <c r="U41" s="5">
        <f t="shared" si="1"/>
        <v>4687</v>
      </c>
      <c r="V41" s="5" t="str">
        <f t="shared" si="2"/>
        <v>..</v>
      </c>
      <c r="W41" s="166">
        <f t="shared" si="3"/>
        <v>254</v>
      </c>
    </row>
    <row r="42" spans="1:23" x14ac:dyDescent="0.25">
      <c r="A42" s="86" t="s">
        <v>131</v>
      </c>
      <c r="B42" s="101" t="s">
        <v>21705</v>
      </c>
      <c r="C42" s="597" t="s">
        <v>127</v>
      </c>
      <c r="D42" s="165">
        <v>3534.0540000000001</v>
      </c>
      <c r="E42" s="5">
        <v>0.45400000000000001</v>
      </c>
      <c r="F42" s="5">
        <v>4640.8869999999997</v>
      </c>
      <c r="G42" s="166">
        <v>244.59</v>
      </c>
      <c r="H42" s="165">
        <v>5159.2569999999996</v>
      </c>
      <c r="I42" s="5">
        <v>191.792</v>
      </c>
      <c r="J42" s="5">
        <v>879.14</v>
      </c>
      <c r="K42" s="166">
        <v>56.436</v>
      </c>
      <c r="L42" s="165">
        <v>6966.817</v>
      </c>
      <c r="M42" s="5">
        <v>1.663</v>
      </c>
      <c r="N42" s="5">
        <v>364.58</v>
      </c>
      <c r="O42" s="166">
        <v>19.3</v>
      </c>
      <c r="P42" s="165"/>
      <c r="Q42" s="5"/>
      <c r="R42" s="5"/>
      <c r="S42" s="166"/>
      <c r="T42" s="165">
        <f t="shared" si="0"/>
        <v>15660.128000000001</v>
      </c>
      <c r="U42" s="5">
        <f t="shared" si="1"/>
        <v>193.90900000000002</v>
      </c>
      <c r="V42" s="5">
        <f t="shared" si="2"/>
        <v>5884.607</v>
      </c>
      <c r="W42" s="166">
        <f t="shared" si="3"/>
        <v>320.32600000000002</v>
      </c>
    </row>
    <row r="43" spans="1:23" x14ac:dyDescent="0.25">
      <c r="A43" s="86" t="s">
        <v>132</v>
      </c>
      <c r="B43" s="101" t="s">
        <v>21706</v>
      </c>
      <c r="C43" s="597" t="s">
        <v>41</v>
      </c>
      <c r="D43" s="165">
        <v>1009.634</v>
      </c>
      <c r="E43" s="5">
        <v>667.09199999999998</v>
      </c>
      <c r="F43" s="5" t="s">
        <v>63</v>
      </c>
      <c r="G43" s="166" t="s">
        <v>63</v>
      </c>
      <c r="H43" s="165">
        <v>1824.8420000000001</v>
      </c>
      <c r="I43" s="5">
        <v>807.70600000000002</v>
      </c>
      <c r="J43" s="5" t="s">
        <v>63</v>
      </c>
      <c r="K43" s="166" t="s">
        <v>63</v>
      </c>
      <c r="L43" s="165">
        <v>7474.2619999999997</v>
      </c>
      <c r="M43" s="5">
        <v>655.96900000000005</v>
      </c>
      <c r="N43" s="5" t="s">
        <v>63</v>
      </c>
      <c r="O43" s="166" t="s">
        <v>63</v>
      </c>
      <c r="P43" s="165"/>
      <c r="Q43" s="5"/>
      <c r="R43" s="5"/>
      <c r="S43" s="166"/>
      <c r="T43" s="165">
        <f t="shared" si="0"/>
        <v>10308.737999999999</v>
      </c>
      <c r="U43" s="5">
        <f t="shared" si="1"/>
        <v>2130.7669999999998</v>
      </c>
      <c r="V43" s="5" t="str">
        <f t="shared" si="2"/>
        <v>..</v>
      </c>
      <c r="W43" s="166" t="str">
        <f t="shared" si="3"/>
        <v>..</v>
      </c>
    </row>
    <row r="44" spans="1:23" x14ac:dyDescent="0.25">
      <c r="A44" s="86" t="s">
        <v>133</v>
      </c>
      <c r="B44" s="101" t="s">
        <v>21707</v>
      </c>
      <c r="C44" s="597" t="s">
        <v>31</v>
      </c>
      <c r="D44" s="165">
        <v>1388.9</v>
      </c>
      <c r="E44" s="5">
        <v>878.7</v>
      </c>
      <c r="F44" s="5">
        <v>2664.2</v>
      </c>
      <c r="G44" s="166">
        <v>335.9</v>
      </c>
      <c r="H44" s="165">
        <v>8700.2999999999993</v>
      </c>
      <c r="I44" s="5">
        <v>962.6</v>
      </c>
      <c r="J44" s="5">
        <v>4168.5</v>
      </c>
      <c r="K44" s="166">
        <v>180.3</v>
      </c>
      <c r="L44" s="165">
        <v>10796</v>
      </c>
      <c r="M44" s="5">
        <v>255.8</v>
      </c>
      <c r="N44" s="5">
        <v>1176.5999999999999</v>
      </c>
      <c r="O44" s="166">
        <v>118.3</v>
      </c>
      <c r="P44" s="165"/>
      <c r="Q44" s="5"/>
      <c r="R44" s="5"/>
      <c r="S44" s="166"/>
      <c r="T44" s="165">
        <f t="shared" si="0"/>
        <v>20885.199999999997</v>
      </c>
      <c r="U44" s="5">
        <f t="shared" si="1"/>
        <v>2097.1000000000004</v>
      </c>
      <c r="V44" s="5">
        <f t="shared" si="2"/>
        <v>8009.2999999999993</v>
      </c>
      <c r="W44" s="166">
        <f t="shared" si="3"/>
        <v>634.5</v>
      </c>
    </row>
    <row r="45" spans="1:23" x14ac:dyDescent="0.25">
      <c r="A45" s="86" t="s">
        <v>134</v>
      </c>
      <c r="B45" s="101" t="s">
        <v>21708</v>
      </c>
      <c r="C45" s="597" t="s">
        <v>73</v>
      </c>
      <c r="D45" s="165">
        <v>21792</v>
      </c>
      <c r="E45" s="5">
        <v>10153</v>
      </c>
      <c r="F45" s="5">
        <v>40983</v>
      </c>
      <c r="G45" s="166">
        <v>10534</v>
      </c>
      <c r="H45" s="165">
        <v>56472</v>
      </c>
      <c r="I45" s="5">
        <v>17047</v>
      </c>
      <c r="J45" s="5">
        <v>17466</v>
      </c>
      <c r="K45" s="166">
        <v>6165</v>
      </c>
      <c r="L45" s="165">
        <v>277557</v>
      </c>
      <c r="M45" s="5">
        <v>27732</v>
      </c>
      <c r="N45" s="5">
        <v>6204</v>
      </c>
      <c r="O45" s="166">
        <v>3040</v>
      </c>
      <c r="P45" s="165"/>
      <c r="Q45" s="5">
        <v>1278</v>
      </c>
      <c r="R45" s="5"/>
      <c r="S45" s="166">
        <v>163</v>
      </c>
      <c r="T45" s="165">
        <f t="shared" si="0"/>
        <v>355821</v>
      </c>
      <c r="U45" s="5">
        <f t="shared" si="1"/>
        <v>56210</v>
      </c>
      <c r="V45" s="5">
        <f t="shared" si="2"/>
        <v>64653</v>
      </c>
      <c r="W45" s="166">
        <f t="shared" si="3"/>
        <v>19902</v>
      </c>
    </row>
    <row r="46" spans="1:23" x14ac:dyDescent="0.25">
      <c r="A46" s="86" t="s">
        <v>161</v>
      </c>
      <c r="B46" s="101" t="s">
        <v>21709</v>
      </c>
      <c r="C46" s="597" t="s">
        <v>244</v>
      </c>
      <c r="D46" s="165">
        <v>541.23900000000003</v>
      </c>
      <c r="E46" s="5">
        <v>8079.3739999999998</v>
      </c>
      <c r="F46" s="5">
        <v>3873.8380000000002</v>
      </c>
      <c r="G46" s="166">
        <v>84.090999999999994</v>
      </c>
      <c r="H46" s="165">
        <v>3590.498</v>
      </c>
      <c r="I46" s="5">
        <v>9185.4840000000004</v>
      </c>
      <c r="J46" s="5">
        <v>5038.45</v>
      </c>
      <c r="K46" s="166">
        <v>397.95499999999998</v>
      </c>
      <c r="L46" s="165">
        <v>3693.2020000000002</v>
      </c>
      <c r="M46" s="5">
        <v>1580.2940000000001</v>
      </c>
      <c r="N46" s="5">
        <v>655.46799999999996</v>
      </c>
      <c r="O46" s="166">
        <v>111.197</v>
      </c>
      <c r="P46" s="165"/>
      <c r="Q46" s="5"/>
      <c r="R46" s="5"/>
      <c r="S46" s="166"/>
      <c r="T46" s="165">
        <f t="shared" si="0"/>
        <v>7824.9390000000003</v>
      </c>
      <c r="U46" s="5">
        <f t="shared" si="1"/>
        <v>18845.152000000002</v>
      </c>
      <c r="V46" s="5">
        <f t="shared" si="2"/>
        <v>9567.7560000000012</v>
      </c>
      <c r="W46" s="166">
        <f t="shared" si="3"/>
        <v>593.24299999999994</v>
      </c>
    </row>
    <row r="47" spans="1:23" x14ac:dyDescent="0.25">
      <c r="A47" s="86" t="s">
        <v>162</v>
      </c>
      <c r="B47" s="101" t="s">
        <v>21710</v>
      </c>
      <c r="C47" s="597" t="s">
        <v>25</v>
      </c>
      <c r="D47" s="165">
        <v>1139.527</v>
      </c>
      <c r="E47" s="5">
        <v>31369.887999999999</v>
      </c>
      <c r="F47" s="5">
        <v>39102.881000000001</v>
      </c>
      <c r="G47" s="166" t="s">
        <v>63</v>
      </c>
      <c r="H47" s="165">
        <v>32930.322999999997</v>
      </c>
      <c r="I47" s="5">
        <v>68301.758000000002</v>
      </c>
      <c r="J47" s="5">
        <v>51630.947</v>
      </c>
      <c r="K47" s="166" t="s">
        <v>63</v>
      </c>
      <c r="L47" s="165">
        <v>1054065.1299999999</v>
      </c>
      <c r="M47" s="5">
        <v>129322.996</v>
      </c>
      <c r="N47" s="5">
        <v>9125.0169999999998</v>
      </c>
      <c r="O47" s="166" t="s">
        <v>63</v>
      </c>
      <c r="P47" s="165"/>
      <c r="Q47" s="5"/>
      <c r="R47" s="5"/>
      <c r="S47" s="166"/>
      <c r="T47" s="165">
        <f t="shared" si="0"/>
        <v>1088134.98</v>
      </c>
      <c r="U47" s="5">
        <f t="shared" si="1"/>
        <v>228994.64199999999</v>
      </c>
      <c r="V47" s="5">
        <f t="shared" si="2"/>
        <v>99858.845000000001</v>
      </c>
      <c r="W47" s="166" t="str">
        <f t="shared" si="3"/>
        <v>..</v>
      </c>
    </row>
    <row r="48" spans="1:23" x14ac:dyDescent="0.25">
      <c r="A48" s="86" t="s">
        <v>163</v>
      </c>
      <c r="B48" s="101" t="s">
        <v>21711</v>
      </c>
      <c r="C48" s="597" t="s">
        <v>46</v>
      </c>
      <c r="D48" s="165">
        <v>154.666</v>
      </c>
      <c r="E48" s="5">
        <v>582.19500000000005</v>
      </c>
      <c r="F48" s="5">
        <v>299.32799999999997</v>
      </c>
      <c r="G48" s="166">
        <v>5.1109999999999998</v>
      </c>
      <c r="H48" s="165">
        <v>975.98199999999997</v>
      </c>
      <c r="I48" s="5">
        <v>566.02300000000002</v>
      </c>
      <c r="J48" s="5">
        <v>193.542</v>
      </c>
      <c r="K48" s="166">
        <v>3.9830000000000001</v>
      </c>
      <c r="L48" s="165">
        <v>399.21800000000002</v>
      </c>
      <c r="M48" s="5">
        <v>181.94900000000001</v>
      </c>
      <c r="N48" s="5">
        <v>113.639</v>
      </c>
      <c r="O48" s="166">
        <v>1.298</v>
      </c>
      <c r="P48" s="165"/>
      <c r="Q48" s="5"/>
      <c r="R48" s="5"/>
      <c r="S48" s="166"/>
      <c r="T48" s="165">
        <f t="shared" si="0"/>
        <v>1529.866</v>
      </c>
      <c r="U48" s="5">
        <f t="shared" si="1"/>
        <v>1330.1670000000001</v>
      </c>
      <c r="V48" s="5">
        <f t="shared" si="2"/>
        <v>606.50900000000001</v>
      </c>
      <c r="W48" s="166">
        <f t="shared" si="3"/>
        <v>10.391999999999999</v>
      </c>
    </row>
    <row r="49" spans="1:30" x14ac:dyDescent="0.25">
      <c r="A49" s="86" t="s">
        <v>166</v>
      </c>
      <c r="B49" s="101" t="s">
        <v>21714</v>
      </c>
      <c r="C49" s="597" t="s">
        <v>245</v>
      </c>
      <c r="D49" s="165">
        <v>906.73</v>
      </c>
      <c r="E49" s="5">
        <v>1707.1990000000001</v>
      </c>
      <c r="F49" s="5">
        <v>5395.6930000000002</v>
      </c>
      <c r="G49" s="166">
        <v>200.04</v>
      </c>
      <c r="H49" s="165">
        <v>7492.2290000000003</v>
      </c>
      <c r="I49" s="5">
        <v>4171.4189999999999</v>
      </c>
      <c r="J49" s="5">
        <v>3176.6849999999999</v>
      </c>
      <c r="K49" s="166">
        <v>508.738</v>
      </c>
      <c r="L49" s="165">
        <v>5416.0370000000003</v>
      </c>
      <c r="M49" s="5">
        <v>1875.3</v>
      </c>
      <c r="N49" s="5">
        <v>1304.2449999999999</v>
      </c>
      <c r="O49" s="166">
        <v>182.36500000000001</v>
      </c>
      <c r="P49" s="165"/>
      <c r="Q49" s="5"/>
      <c r="R49" s="5"/>
      <c r="S49" s="166"/>
      <c r="T49" s="165">
        <f t="shared" si="0"/>
        <v>13814.996000000001</v>
      </c>
      <c r="U49" s="5">
        <f t="shared" si="1"/>
        <v>7753.9180000000006</v>
      </c>
      <c r="V49" s="5">
        <f t="shared" si="2"/>
        <v>9876.6229999999996</v>
      </c>
      <c r="W49" s="166">
        <f t="shared" si="3"/>
        <v>891.14300000000003</v>
      </c>
    </row>
    <row r="50" spans="1:30" ht="15.75" thickBot="1" x14ac:dyDescent="0.3">
      <c r="A50" s="86" t="s">
        <v>167</v>
      </c>
      <c r="B50" s="101" t="s">
        <v>21715</v>
      </c>
      <c r="C50" s="599" t="s">
        <v>18</v>
      </c>
      <c r="D50" s="173">
        <v>2158.9560000000001</v>
      </c>
      <c r="E50" s="174">
        <v>18391.066999999999</v>
      </c>
      <c r="F50" s="174">
        <v>23554.161</v>
      </c>
      <c r="G50" s="274">
        <v>228.501</v>
      </c>
      <c r="H50" s="173">
        <v>78276.706999999995</v>
      </c>
      <c r="I50" s="174">
        <v>20451.944</v>
      </c>
      <c r="J50" s="174">
        <v>18220.589</v>
      </c>
      <c r="K50" s="274">
        <v>1093.9190000000001</v>
      </c>
      <c r="L50" s="173">
        <v>316727.68599999999</v>
      </c>
      <c r="M50" s="174">
        <v>24760.225999999999</v>
      </c>
      <c r="N50" s="174">
        <v>6332.924</v>
      </c>
      <c r="O50" s="274">
        <v>246.77199999999999</v>
      </c>
      <c r="P50" s="173"/>
      <c r="Q50" s="174"/>
      <c r="R50" s="174"/>
      <c r="S50" s="274"/>
      <c r="T50" s="173">
        <f t="shared" si="0"/>
        <v>397163.34899999999</v>
      </c>
      <c r="U50" s="174">
        <f t="shared" si="1"/>
        <v>63603.236999999994</v>
      </c>
      <c r="V50" s="174">
        <f t="shared" si="2"/>
        <v>48107.673999999999</v>
      </c>
      <c r="W50" s="274">
        <f t="shared" si="3"/>
        <v>1569.192</v>
      </c>
    </row>
    <row r="53" spans="1:30" x14ac:dyDescent="0.25">
      <c r="A53" t="s">
        <v>763</v>
      </c>
      <c r="E53" t="s">
        <v>522</v>
      </c>
    </row>
    <row r="54" spans="1:30" x14ac:dyDescent="0.25">
      <c r="A54" t="s">
        <v>584</v>
      </c>
      <c r="E54" t="s">
        <v>21723</v>
      </c>
      <c r="Q54" s="6" t="s">
        <v>21725</v>
      </c>
      <c r="R54" s="6"/>
      <c r="S54" s="6"/>
      <c r="T54" s="6"/>
      <c r="U54" s="6" t="s">
        <v>21724</v>
      </c>
      <c r="V54" s="6"/>
      <c r="W54" s="6"/>
      <c r="X54" s="6"/>
    </row>
    <row r="55" spans="1:30" ht="15.75" thickBot="1" x14ac:dyDescent="0.3">
      <c r="A55" t="s">
        <v>103</v>
      </c>
      <c r="E55" s="609" t="s">
        <v>55</v>
      </c>
      <c r="I55" s="609" t="s">
        <v>195</v>
      </c>
      <c r="M55" s="609" t="s">
        <v>313</v>
      </c>
      <c r="Q55" s="609" t="s">
        <v>21852</v>
      </c>
      <c r="R55" s="609"/>
      <c r="S55" s="609"/>
      <c r="T55" s="609"/>
    </row>
    <row r="56" spans="1:30" ht="60" x14ac:dyDescent="0.25">
      <c r="A56" s="271" t="s">
        <v>761</v>
      </c>
      <c r="B56" s="272" t="s">
        <v>21727</v>
      </c>
      <c r="C56" s="272" t="s">
        <v>9</v>
      </c>
      <c r="D56" s="610" t="s">
        <v>21726</v>
      </c>
      <c r="E56" s="310" t="s">
        <v>147</v>
      </c>
      <c r="F56" s="311" t="s">
        <v>148</v>
      </c>
      <c r="G56" s="311" t="s">
        <v>149</v>
      </c>
      <c r="H56" s="574" t="s">
        <v>150</v>
      </c>
      <c r="I56" s="310" t="s">
        <v>147</v>
      </c>
      <c r="J56" s="311" t="s">
        <v>148</v>
      </c>
      <c r="K56" s="311" t="s">
        <v>149</v>
      </c>
      <c r="L56" s="574" t="s">
        <v>150</v>
      </c>
      <c r="M56" s="310" t="s">
        <v>147</v>
      </c>
      <c r="N56" s="311" t="s">
        <v>148</v>
      </c>
      <c r="O56" s="311" t="s">
        <v>149</v>
      </c>
      <c r="P56" s="574" t="s">
        <v>150</v>
      </c>
      <c r="Q56" s="310" t="s">
        <v>147</v>
      </c>
      <c r="R56" s="311" t="s">
        <v>148</v>
      </c>
      <c r="S56" s="311" t="s">
        <v>149</v>
      </c>
      <c r="T56" s="574" t="s">
        <v>150</v>
      </c>
      <c r="U56" s="310" t="s">
        <v>147</v>
      </c>
      <c r="V56" s="311" t="s">
        <v>148</v>
      </c>
      <c r="W56" s="311" t="s">
        <v>149</v>
      </c>
      <c r="X56" s="574" t="s">
        <v>150</v>
      </c>
      <c r="Z56" s="89" t="s">
        <v>9</v>
      </c>
      <c r="AA56" s="614" t="s">
        <v>92</v>
      </c>
      <c r="AB56" s="89" t="s">
        <v>2</v>
      </c>
      <c r="AC56" s="89" t="s">
        <v>281</v>
      </c>
      <c r="AD56" s="89" t="s">
        <v>91</v>
      </c>
    </row>
    <row r="57" spans="1:30" x14ac:dyDescent="0.25">
      <c r="A57" s="275" t="s">
        <v>157</v>
      </c>
      <c r="B57" s="48" t="s">
        <v>21689</v>
      </c>
      <c r="C57" s="48" t="s">
        <v>175</v>
      </c>
      <c r="D57" s="611">
        <v>2015</v>
      </c>
      <c r="E57" s="294" t="s">
        <v>63</v>
      </c>
      <c r="F57" s="270">
        <v>3329.3</v>
      </c>
      <c r="G57" s="270">
        <v>10145.1</v>
      </c>
      <c r="H57" s="277">
        <v>1007.1</v>
      </c>
      <c r="I57" s="294">
        <v>16659.3</v>
      </c>
      <c r="J57" s="270">
        <v>3959</v>
      </c>
      <c r="K57" s="270">
        <v>9549</v>
      </c>
      <c r="L57" s="277">
        <v>1011</v>
      </c>
      <c r="M57" s="294" t="s">
        <v>63</v>
      </c>
      <c r="N57" s="270" t="s">
        <v>63</v>
      </c>
      <c r="O57" s="270" t="s">
        <v>63</v>
      </c>
      <c r="P57" s="277" t="s">
        <v>63</v>
      </c>
      <c r="Q57" s="294">
        <f>I57</f>
        <v>16659.3</v>
      </c>
      <c r="R57" s="270">
        <f>J57</f>
        <v>3959</v>
      </c>
      <c r="S57" s="270">
        <f>K57</f>
        <v>9549</v>
      </c>
      <c r="T57" s="277">
        <f>L57</f>
        <v>1011</v>
      </c>
      <c r="U57" s="575">
        <f>Q57/(SUM($Q57:$T57))</f>
        <v>0.5343235519576115</v>
      </c>
      <c r="V57" s="326">
        <f>R57/(SUM($Q57:$T57))</f>
        <v>0.12697934140091025</v>
      </c>
      <c r="W57" s="326">
        <f>S57/(SUM($Q57:$T57))</f>
        <v>0.30627070751131397</v>
      </c>
      <c r="X57" s="576">
        <f>T57/(SUM($Q57:$T57))</f>
        <v>3.2426399130164249E-2</v>
      </c>
      <c r="Z57" s="86" t="s">
        <v>13</v>
      </c>
      <c r="AA57" s="16">
        <v>0.85581118317002014</v>
      </c>
      <c r="AB57" s="16">
        <v>0.11708528620044585</v>
      </c>
      <c r="AC57" s="16">
        <v>1.6979944620977527E-2</v>
      </c>
      <c r="AD57" s="16">
        <v>1.0123586008556475E-2</v>
      </c>
    </row>
    <row r="58" spans="1:30" x14ac:dyDescent="0.25">
      <c r="A58" s="275" t="s">
        <v>19</v>
      </c>
      <c r="B58" s="48" t="s">
        <v>21690</v>
      </c>
      <c r="C58" s="48" t="s">
        <v>19</v>
      </c>
      <c r="D58" s="611">
        <v>2016</v>
      </c>
      <c r="E58" s="294">
        <v>7283.7</v>
      </c>
      <c r="F58" s="270">
        <v>464.34100000000001</v>
      </c>
      <c r="G58" s="270">
        <v>2426.31</v>
      </c>
      <c r="H58" s="277">
        <v>48.023000000000003</v>
      </c>
      <c r="I58" s="294">
        <v>7498.49</v>
      </c>
      <c r="J58" s="270">
        <v>481.113</v>
      </c>
      <c r="K58" s="270">
        <v>2468.21</v>
      </c>
      <c r="L58" s="277">
        <v>51.338000000000001</v>
      </c>
      <c r="M58" s="294">
        <v>7789.13</v>
      </c>
      <c r="N58" s="270">
        <v>499.76</v>
      </c>
      <c r="O58" s="270">
        <v>2563.87</v>
      </c>
      <c r="P58" s="277">
        <v>53.33</v>
      </c>
      <c r="Q58" s="294">
        <f t="shared" ref="Q58:Q98" si="4">M58</f>
        <v>7789.13</v>
      </c>
      <c r="R58" s="270">
        <f t="shared" ref="R58:R98" si="5">N58</f>
        <v>499.76</v>
      </c>
      <c r="S58" s="270">
        <f t="shared" ref="S58:S98" si="6">O58</f>
        <v>2563.87</v>
      </c>
      <c r="T58" s="277">
        <f t="shared" ref="T58:T98" si="7">P58</f>
        <v>53.33</v>
      </c>
      <c r="U58" s="575">
        <f t="shared" ref="U58:U98" si="8">Q58/(SUM($Q58:$T58))</f>
        <v>0.71420004786316649</v>
      </c>
      <c r="V58" s="326">
        <f t="shared" ref="V58:V98" si="9">R58/(SUM($Q58:$T58))</f>
        <v>4.5823938735147063E-2</v>
      </c>
      <c r="W58" s="326">
        <f t="shared" ref="W58:W98" si="10">S58/(SUM($Q58:$T58))</f>
        <v>0.23508608493052965</v>
      </c>
      <c r="X58" s="576">
        <f t="shared" ref="X58:X98" si="11">T58/(SUM($Q58:$T58))</f>
        <v>4.8899284711569416E-3</v>
      </c>
      <c r="Z58" s="86" t="s">
        <v>14</v>
      </c>
      <c r="AA58" s="16">
        <v>0.7875268943605247</v>
      </c>
      <c r="AB58" s="16">
        <v>0.12317608250651124</v>
      </c>
      <c r="AC58" s="16">
        <v>7.548668843720778E-2</v>
      </c>
      <c r="AD58" s="16">
        <v>1.3810334695756234E-2</v>
      </c>
    </row>
    <row r="59" spans="1:30" x14ac:dyDescent="0.25">
      <c r="A59" s="275" t="s">
        <v>105</v>
      </c>
      <c r="B59" s="48" t="s">
        <v>21690</v>
      </c>
      <c r="C59" s="48" t="s">
        <v>21</v>
      </c>
      <c r="D59" s="611">
        <v>2016</v>
      </c>
      <c r="E59" s="294">
        <v>6675.9679999999998</v>
      </c>
      <c r="F59" s="270">
        <v>859.25699999999995</v>
      </c>
      <c r="G59" s="270">
        <v>1972.3150000000001</v>
      </c>
      <c r="H59" s="277">
        <v>43.704000000000001</v>
      </c>
      <c r="I59" s="294">
        <v>7076.3639999999996</v>
      </c>
      <c r="J59" s="270">
        <v>929.38400000000001</v>
      </c>
      <c r="K59" s="270">
        <v>2056.8560000000002</v>
      </c>
      <c r="L59" s="277">
        <v>55.595999999999997</v>
      </c>
      <c r="M59" s="294">
        <v>7331.4189999999999</v>
      </c>
      <c r="N59" s="270">
        <v>999.923</v>
      </c>
      <c r="O59" s="270">
        <v>2121.0810000000001</v>
      </c>
      <c r="P59" s="277">
        <v>65.259</v>
      </c>
      <c r="Q59" s="294">
        <f t="shared" si="4"/>
        <v>7331.4189999999999</v>
      </c>
      <c r="R59" s="270">
        <f t="shared" si="5"/>
        <v>999.923</v>
      </c>
      <c r="S59" s="270">
        <f t="shared" si="6"/>
        <v>2121.0810000000001</v>
      </c>
      <c r="T59" s="277">
        <f t="shared" si="7"/>
        <v>65.259</v>
      </c>
      <c r="U59" s="575">
        <f t="shared" si="8"/>
        <v>0.69705653774282195</v>
      </c>
      <c r="V59" s="326">
        <f t="shared" si="9"/>
        <v>9.5070662908424114E-2</v>
      </c>
      <c r="W59" s="326">
        <f t="shared" si="10"/>
        <v>0.20166810519656328</v>
      </c>
      <c r="X59" s="576">
        <f t="shared" si="11"/>
        <v>6.2046941521905676E-3</v>
      </c>
      <c r="Z59" s="86" t="s">
        <v>12</v>
      </c>
      <c r="AA59" s="16">
        <v>0.77735119015182275</v>
      </c>
      <c r="AB59" s="16">
        <v>9.1345573463863697E-2</v>
      </c>
      <c r="AC59" s="16">
        <v>0.11544508432052519</v>
      </c>
      <c r="AD59" s="16">
        <v>1.5858152063788423E-2</v>
      </c>
    </row>
    <row r="60" spans="1:30" x14ac:dyDescent="0.25">
      <c r="A60" s="275" t="s">
        <v>106</v>
      </c>
      <c r="B60" s="48" t="s">
        <v>21691</v>
      </c>
      <c r="C60" s="48" t="s">
        <v>32</v>
      </c>
      <c r="D60" s="611">
        <v>2016</v>
      </c>
      <c r="E60" s="294">
        <v>18207</v>
      </c>
      <c r="F60" s="270">
        <v>2944</v>
      </c>
      <c r="G60" s="270">
        <v>12892</v>
      </c>
      <c r="H60" s="277">
        <v>153</v>
      </c>
      <c r="I60" s="294">
        <v>17158</v>
      </c>
      <c r="J60" s="270">
        <v>2335</v>
      </c>
      <c r="K60" s="270">
        <v>13250</v>
      </c>
      <c r="L60" s="277">
        <v>159</v>
      </c>
      <c r="M60" s="294">
        <v>16621</v>
      </c>
      <c r="N60" s="270">
        <v>2464</v>
      </c>
      <c r="O60" s="270">
        <v>13401</v>
      </c>
      <c r="P60" s="277">
        <v>165</v>
      </c>
      <c r="Q60" s="294">
        <f t="shared" si="4"/>
        <v>16621</v>
      </c>
      <c r="R60" s="270">
        <f t="shared" si="5"/>
        <v>2464</v>
      </c>
      <c r="S60" s="270">
        <f t="shared" si="6"/>
        <v>13401</v>
      </c>
      <c r="T60" s="277">
        <f t="shared" si="7"/>
        <v>165</v>
      </c>
      <c r="U60" s="575">
        <f t="shared" si="8"/>
        <v>0.50905025879758659</v>
      </c>
      <c r="V60" s="326">
        <f t="shared" si="9"/>
        <v>7.5464763713209398E-2</v>
      </c>
      <c r="W60" s="326">
        <f t="shared" si="10"/>
        <v>0.41043153349055161</v>
      </c>
      <c r="X60" s="576">
        <f t="shared" si="11"/>
        <v>5.0534439986524146E-3</v>
      </c>
      <c r="Z60" s="86" t="s">
        <v>18</v>
      </c>
      <c r="AA60" s="16">
        <v>0.77580414334862025</v>
      </c>
      <c r="AB60" s="16">
        <v>8.9971403919381521E-2</v>
      </c>
      <c r="AC60" s="16">
        <v>0.13124604014550004</v>
      </c>
      <c r="AD60" s="16">
        <v>2.9784125864981718E-3</v>
      </c>
    </row>
    <row r="61" spans="1:30" x14ac:dyDescent="0.25">
      <c r="A61" s="275" t="s">
        <v>107</v>
      </c>
      <c r="B61" s="48" t="s">
        <v>21692</v>
      </c>
      <c r="C61" s="48" t="s">
        <v>45</v>
      </c>
      <c r="D61" s="611">
        <v>2016</v>
      </c>
      <c r="E61" s="294">
        <v>186006.97899999999</v>
      </c>
      <c r="F61" s="270">
        <v>45383.446000000004</v>
      </c>
      <c r="G61" s="270">
        <v>217118.283</v>
      </c>
      <c r="H61" s="277">
        <v>108790.276</v>
      </c>
      <c r="I61" s="294">
        <v>208375.82699999999</v>
      </c>
      <c r="J61" s="270">
        <v>47448.25</v>
      </c>
      <c r="K61" s="270">
        <v>234070.85200000001</v>
      </c>
      <c r="L61" s="277">
        <v>117567.916</v>
      </c>
      <c r="M61" s="294">
        <v>236242.94</v>
      </c>
      <c r="N61" s="270">
        <v>80745.509999999995</v>
      </c>
      <c r="O61" s="270">
        <v>256688.06</v>
      </c>
      <c r="P61" s="277">
        <v>39799.269999999997</v>
      </c>
      <c r="Q61" s="294">
        <f t="shared" si="4"/>
        <v>236242.94</v>
      </c>
      <c r="R61" s="270">
        <f t="shared" si="5"/>
        <v>80745.509999999995</v>
      </c>
      <c r="S61" s="270">
        <f t="shared" si="6"/>
        <v>256688.06</v>
      </c>
      <c r="T61" s="277">
        <f t="shared" si="7"/>
        <v>39799.269999999997</v>
      </c>
      <c r="U61" s="575">
        <f t="shared" si="8"/>
        <v>0.38508926953888872</v>
      </c>
      <c r="V61" s="326">
        <f t="shared" si="9"/>
        <v>0.13161971936365605</v>
      </c>
      <c r="W61" s="326">
        <f t="shared" si="10"/>
        <v>0.4184159641966631</v>
      </c>
      <c r="X61" s="576">
        <f t="shared" si="11"/>
        <v>6.4875046900792072E-2</v>
      </c>
      <c r="Z61" s="86" t="s">
        <v>25</v>
      </c>
      <c r="AA61" s="16">
        <v>0.77464784173745682</v>
      </c>
      <c r="AB61" s="16">
        <v>6.8396842797846358E-2</v>
      </c>
      <c r="AC61" s="16">
        <v>0.15695531546469682</v>
      </c>
      <c r="AD61" s="16">
        <v>0</v>
      </c>
    </row>
    <row r="62" spans="1:30" x14ac:dyDescent="0.25">
      <c r="A62" s="275" t="s">
        <v>108</v>
      </c>
      <c r="B62" s="48" t="s">
        <v>21693</v>
      </c>
      <c r="C62" s="48" t="s">
        <v>26</v>
      </c>
      <c r="D62" s="611">
        <v>2016</v>
      </c>
      <c r="E62" s="294">
        <v>46980.508999999998</v>
      </c>
      <c r="F62" s="270">
        <v>16145.35</v>
      </c>
      <c r="G62" s="270">
        <v>21627.737000000001</v>
      </c>
      <c r="H62" s="277">
        <v>350.87099999999998</v>
      </c>
      <c r="I62" s="294">
        <v>48147.504999999997</v>
      </c>
      <c r="J62" s="270">
        <v>18090.631000000001</v>
      </c>
      <c r="K62" s="270">
        <v>22082.697</v>
      </c>
      <c r="L62" s="277">
        <v>342.55700000000002</v>
      </c>
      <c r="M62" s="294">
        <v>48980.26</v>
      </c>
      <c r="N62" s="270">
        <v>14549.47</v>
      </c>
      <c r="O62" s="270">
        <v>16382.23</v>
      </c>
      <c r="P62" s="277">
        <v>197.19200000000001</v>
      </c>
      <c r="Q62" s="294">
        <f t="shared" si="4"/>
        <v>48980.26</v>
      </c>
      <c r="R62" s="270">
        <f t="shared" si="5"/>
        <v>14549.47</v>
      </c>
      <c r="S62" s="270">
        <f t="shared" si="6"/>
        <v>16382.23</v>
      </c>
      <c r="T62" s="277">
        <f t="shared" si="7"/>
        <v>197.19200000000001</v>
      </c>
      <c r="U62" s="575">
        <f t="shared" si="8"/>
        <v>0.61141902987563768</v>
      </c>
      <c r="V62" s="326">
        <f t="shared" si="9"/>
        <v>0.18162057189171094</v>
      </c>
      <c r="W62" s="326">
        <f t="shared" si="10"/>
        <v>0.20449885675983687</v>
      </c>
      <c r="X62" s="576">
        <f t="shared" si="11"/>
        <v>2.4615414728144918E-3</v>
      </c>
      <c r="Z62" s="86" t="s">
        <v>22</v>
      </c>
      <c r="AA62" s="16">
        <v>0.75619392471390789</v>
      </c>
      <c r="AB62" s="16">
        <v>0.10869151486690228</v>
      </c>
      <c r="AC62" s="16">
        <v>0.13486616080476529</v>
      </c>
      <c r="AD62" s="16">
        <v>2.4839961442447907E-4</v>
      </c>
    </row>
    <row r="63" spans="1:30" x14ac:dyDescent="0.25">
      <c r="A63" s="275" t="s">
        <v>109</v>
      </c>
      <c r="B63" s="48" t="s">
        <v>21694</v>
      </c>
      <c r="C63" s="48" t="s">
        <v>17</v>
      </c>
      <c r="D63" s="611">
        <v>2016</v>
      </c>
      <c r="E63" s="294">
        <v>36815</v>
      </c>
      <c r="F63" s="270">
        <v>1324</v>
      </c>
      <c r="G63" s="270">
        <v>19357</v>
      </c>
      <c r="H63" s="277">
        <v>236</v>
      </c>
      <c r="I63" s="294">
        <v>38332</v>
      </c>
      <c r="J63" s="270">
        <v>1388</v>
      </c>
      <c r="K63" s="270">
        <v>20010</v>
      </c>
      <c r="L63" s="277">
        <v>220</v>
      </c>
      <c r="M63" s="294">
        <v>39043</v>
      </c>
      <c r="N63" s="270">
        <v>1302</v>
      </c>
      <c r="O63" s="270">
        <v>18767</v>
      </c>
      <c r="P63" s="277">
        <v>207</v>
      </c>
      <c r="Q63" s="294">
        <f t="shared" si="4"/>
        <v>39043</v>
      </c>
      <c r="R63" s="270">
        <f t="shared" si="5"/>
        <v>1302</v>
      </c>
      <c r="S63" s="270">
        <f t="shared" si="6"/>
        <v>18767</v>
      </c>
      <c r="T63" s="277">
        <f t="shared" si="7"/>
        <v>207</v>
      </c>
      <c r="U63" s="575">
        <f t="shared" si="8"/>
        <v>0.65818709013975285</v>
      </c>
      <c r="V63" s="326">
        <f t="shared" si="9"/>
        <v>2.1949122540838518E-2</v>
      </c>
      <c r="W63" s="326">
        <f t="shared" si="10"/>
        <v>0.3163741802795057</v>
      </c>
      <c r="X63" s="576">
        <f t="shared" si="11"/>
        <v>3.4896070399028979E-3</v>
      </c>
      <c r="Z63" s="86" t="s">
        <v>35</v>
      </c>
      <c r="AA63" s="16">
        <v>0.73439637976667715</v>
      </c>
      <c r="AB63" s="16">
        <v>0.12114271513656256</v>
      </c>
      <c r="AC63" s="16">
        <v>0.13288315263977837</v>
      </c>
      <c r="AD63" s="16">
        <v>1.1577752456981871E-2</v>
      </c>
    </row>
    <row r="64" spans="1:30" x14ac:dyDescent="0.25">
      <c r="A64" s="275" t="s">
        <v>110</v>
      </c>
      <c r="B64" s="48" t="s">
        <v>21690</v>
      </c>
      <c r="C64" s="48" t="s">
        <v>34</v>
      </c>
      <c r="D64" s="611">
        <v>2016</v>
      </c>
      <c r="E64" s="294">
        <v>124.82899999999999</v>
      </c>
      <c r="F64" s="270">
        <v>31.481999999999999</v>
      </c>
      <c r="G64" s="270">
        <v>127.001</v>
      </c>
      <c r="H64" s="277">
        <v>3.4239999999999999</v>
      </c>
      <c r="I64" s="294">
        <v>139.44999999999999</v>
      </c>
      <c r="J64" s="270">
        <v>32.71</v>
      </c>
      <c r="K64" s="270">
        <v>125.22</v>
      </c>
      <c r="L64" s="277">
        <v>5.44</v>
      </c>
      <c r="M64" s="294">
        <v>139.21</v>
      </c>
      <c r="N64" s="270">
        <v>30.9</v>
      </c>
      <c r="O64" s="270">
        <v>96.05</v>
      </c>
      <c r="P64" s="277">
        <v>4.17</v>
      </c>
      <c r="Q64" s="294">
        <f t="shared" si="4"/>
        <v>139.21</v>
      </c>
      <c r="R64" s="270">
        <f t="shared" si="5"/>
        <v>30.9</v>
      </c>
      <c r="S64" s="270">
        <f t="shared" si="6"/>
        <v>96.05</v>
      </c>
      <c r="T64" s="277">
        <f t="shared" si="7"/>
        <v>4.17</v>
      </c>
      <c r="U64" s="575">
        <f t="shared" si="8"/>
        <v>0.51496319313431727</v>
      </c>
      <c r="V64" s="326">
        <f t="shared" si="9"/>
        <v>0.11430473865275771</v>
      </c>
      <c r="W64" s="326">
        <f t="shared" si="10"/>
        <v>0.3553064772685236</v>
      </c>
      <c r="X64" s="576">
        <f t="shared" si="11"/>
        <v>1.5425590944401284E-2</v>
      </c>
      <c r="Z64" s="86" t="s">
        <v>19</v>
      </c>
      <c r="AA64" s="16">
        <v>0.71420004786316649</v>
      </c>
      <c r="AB64" s="16">
        <v>0.23508608493052965</v>
      </c>
      <c r="AC64" s="16">
        <v>4.5823938735147063E-2</v>
      </c>
      <c r="AD64" s="16">
        <v>4.8899284711569416E-3</v>
      </c>
    </row>
    <row r="65" spans="1:30" x14ac:dyDescent="0.25">
      <c r="A65" s="275" t="s">
        <v>111</v>
      </c>
      <c r="B65" s="48" t="s">
        <v>21690</v>
      </c>
      <c r="C65" s="48" t="s">
        <v>15</v>
      </c>
      <c r="D65" s="611">
        <v>2016</v>
      </c>
      <c r="E65" s="294">
        <v>4409.5</v>
      </c>
      <c r="F65" s="270">
        <v>563.1</v>
      </c>
      <c r="G65" s="270">
        <v>1489.53</v>
      </c>
      <c r="H65" s="277">
        <v>50</v>
      </c>
      <c r="I65" s="294">
        <v>4047.3</v>
      </c>
      <c r="J65" s="270">
        <v>496.2</v>
      </c>
      <c r="K65" s="270">
        <v>1480.5</v>
      </c>
      <c r="L65" s="277">
        <v>46.9</v>
      </c>
      <c r="M65" s="294">
        <v>3901.7</v>
      </c>
      <c r="N65" s="270">
        <v>483.4</v>
      </c>
      <c r="O65" s="270">
        <v>1489.8</v>
      </c>
      <c r="P65" s="277">
        <v>51.2</v>
      </c>
      <c r="Q65" s="294">
        <f t="shared" si="4"/>
        <v>3901.7</v>
      </c>
      <c r="R65" s="270">
        <f t="shared" si="5"/>
        <v>483.4</v>
      </c>
      <c r="S65" s="270">
        <f t="shared" si="6"/>
        <v>1489.8</v>
      </c>
      <c r="T65" s="277">
        <f t="shared" si="7"/>
        <v>51.2</v>
      </c>
      <c r="U65" s="575">
        <f t="shared" si="8"/>
        <v>0.6583925347192926</v>
      </c>
      <c r="V65" s="326">
        <f t="shared" si="9"/>
        <v>8.1571353841480912E-2</v>
      </c>
      <c r="W65" s="326">
        <f t="shared" si="10"/>
        <v>0.25139636523177133</v>
      </c>
      <c r="X65" s="576">
        <f t="shared" si="11"/>
        <v>8.6397462074551575E-3</v>
      </c>
      <c r="Z65" s="86" t="s">
        <v>73</v>
      </c>
      <c r="AA65" s="16">
        <v>0.71172283442381745</v>
      </c>
      <c r="AB65" s="16">
        <v>0.13211032151019003</v>
      </c>
      <c r="AC65" s="16">
        <v>0.11549478759039539</v>
      </c>
      <c r="AD65" s="16">
        <v>4.0672056475597157E-2</v>
      </c>
    </row>
    <row r="66" spans="1:30" x14ac:dyDescent="0.25">
      <c r="A66" s="275" t="s">
        <v>112</v>
      </c>
      <c r="B66" s="48" t="s">
        <v>21690</v>
      </c>
      <c r="C66" s="48" t="s">
        <v>23</v>
      </c>
      <c r="D66" s="611">
        <v>2015</v>
      </c>
      <c r="E66" s="294">
        <v>31132.668000000001</v>
      </c>
      <c r="F66" s="270">
        <v>6232.03</v>
      </c>
      <c r="G66" s="270">
        <v>10823.26</v>
      </c>
      <c r="H66" s="277">
        <v>738.9</v>
      </c>
      <c r="I66" s="294">
        <v>31756.382000000001</v>
      </c>
      <c r="J66" s="270">
        <v>6357.14</v>
      </c>
      <c r="K66" s="270">
        <v>10957.71</v>
      </c>
      <c r="L66" s="277">
        <v>767.9</v>
      </c>
      <c r="M66" s="294" t="s">
        <v>63</v>
      </c>
      <c r="N66" s="270" t="s">
        <v>63</v>
      </c>
      <c r="O66" s="270" t="s">
        <v>63</v>
      </c>
      <c r="P66" s="277" t="s">
        <v>63</v>
      </c>
      <c r="Q66" s="294">
        <f>I66</f>
        <v>31756.382000000001</v>
      </c>
      <c r="R66" s="270">
        <f>J66</f>
        <v>6357.14</v>
      </c>
      <c r="S66" s="270">
        <f>K66</f>
        <v>10957.71</v>
      </c>
      <c r="T66" s="277">
        <f>L66</f>
        <v>767.9</v>
      </c>
      <c r="U66" s="575">
        <f t="shared" si="8"/>
        <v>0.63717766994818448</v>
      </c>
      <c r="V66" s="326">
        <f t="shared" si="9"/>
        <v>0.12755318451372707</v>
      </c>
      <c r="W66" s="326">
        <f t="shared" si="10"/>
        <v>0.21986157383318791</v>
      </c>
      <c r="X66" s="576">
        <f t="shared" si="11"/>
        <v>1.5407571704900477E-2</v>
      </c>
      <c r="Z66" s="86" t="s">
        <v>127</v>
      </c>
      <c r="AA66" s="16">
        <v>0.70992108879063709</v>
      </c>
      <c r="AB66" s="16">
        <v>0.26676707933325988</v>
      </c>
      <c r="AC66" s="16">
        <v>8.7904829645264488E-3</v>
      </c>
      <c r="AD66" s="16">
        <v>1.4521348911576561E-2</v>
      </c>
    </row>
    <row r="67" spans="1:30" x14ac:dyDescent="0.25">
      <c r="A67" s="275" t="s">
        <v>113</v>
      </c>
      <c r="B67" s="48" t="s">
        <v>21690</v>
      </c>
      <c r="C67" s="48" t="s">
        <v>20</v>
      </c>
      <c r="D67" s="611">
        <v>2016</v>
      </c>
      <c r="E67" s="294">
        <v>56996.5</v>
      </c>
      <c r="F67" s="270">
        <v>12319.97</v>
      </c>
      <c r="G67" s="270">
        <v>14930.3</v>
      </c>
      <c r="H67" s="277" t="s">
        <v>63</v>
      </c>
      <c r="I67" s="294">
        <v>60952</v>
      </c>
      <c r="J67" s="270">
        <v>12485.61</v>
      </c>
      <c r="K67" s="270">
        <v>15344.21</v>
      </c>
      <c r="L67" s="277" t="s">
        <v>63</v>
      </c>
      <c r="M67" s="294">
        <v>62826</v>
      </c>
      <c r="N67" s="270">
        <v>12700</v>
      </c>
      <c r="O67" s="270">
        <v>16893.18</v>
      </c>
      <c r="P67" s="277">
        <v>0</v>
      </c>
      <c r="Q67" s="294">
        <f t="shared" si="4"/>
        <v>62826</v>
      </c>
      <c r="R67" s="270">
        <f t="shared" si="5"/>
        <v>12700</v>
      </c>
      <c r="S67" s="270">
        <f t="shared" si="6"/>
        <v>16893.18</v>
      </c>
      <c r="T67" s="277">
        <f t="shared" si="7"/>
        <v>0</v>
      </c>
      <c r="U67" s="575">
        <f t="shared" si="8"/>
        <v>0.67979395618961347</v>
      </c>
      <c r="V67" s="326">
        <f t="shared" si="9"/>
        <v>0.13741736293267265</v>
      </c>
      <c r="W67" s="326">
        <f t="shared" si="10"/>
        <v>0.18278868087771394</v>
      </c>
      <c r="X67" s="576">
        <f t="shared" si="11"/>
        <v>0</v>
      </c>
      <c r="Z67" s="86" t="s">
        <v>33</v>
      </c>
      <c r="AA67" s="16">
        <v>0.70702149310802065</v>
      </c>
      <c r="AB67" s="16">
        <v>0.25181165006629869</v>
      </c>
      <c r="AC67" s="16">
        <v>4.116685682568072E-2</v>
      </c>
      <c r="AD67" s="16">
        <v>0</v>
      </c>
    </row>
    <row r="68" spans="1:30" x14ac:dyDescent="0.25">
      <c r="A68" s="275" t="s">
        <v>114</v>
      </c>
      <c r="B68" s="48" t="s">
        <v>21690</v>
      </c>
      <c r="C68" s="48" t="s">
        <v>44</v>
      </c>
      <c r="D68" s="611">
        <v>2016</v>
      </c>
      <c r="E68" s="294">
        <v>504.37</v>
      </c>
      <c r="F68" s="270">
        <v>412.69</v>
      </c>
      <c r="G68" s="270">
        <v>553.20000000000005</v>
      </c>
      <c r="H68" s="277">
        <v>18.48</v>
      </c>
      <c r="I68" s="294">
        <v>561.59</v>
      </c>
      <c r="J68" s="270">
        <v>479.35</v>
      </c>
      <c r="K68" s="270">
        <v>643.77</v>
      </c>
      <c r="L68" s="277">
        <v>19.11</v>
      </c>
      <c r="M68" s="294">
        <v>740.4</v>
      </c>
      <c r="N68" s="270">
        <v>438.82</v>
      </c>
      <c r="O68" s="270">
        <v>559.35</v>
      </c>
      <c r="P68" s="277">
        <v>15.61</v>
      </c>
      <c r="Q68" s="294">
        <f t="shared" si="4"/>
        <v>740.4</v>
      </c>
      <c r="R68" s="270">
        <f t="shared" si="5"/>
        <v>438.82</v>
      </c>
      <c r="S68" s="270">
        <f t="shared" si="6"/>
        <v>559.35</v>
      </c>
      <c r="T68" s="277">
        <f t="shared" si="7"/>
        <v>15.61</v>
      </c>
      <c r="U68" s="575">
        <f t="shared" si="8"/>
        <v>0.42207755190459356</v>
      </c>
      <c r="V68" s="326">
        <f t="shared" si="9"/>
        <v>0.25015676840461071</v>
      </c>
      <c r="W68" s="326">
        <f t="shared" si="10"/>
        <v>0.31886693497816643</v>
      </c>
      <c r="X68" s="576">
        <f t="shared" si="11"/>
        <v>8.8987447126292613E-3</v>
      </c>
      <c r="Z68" s="86" t="s">
        <v>21</v>
      </c>
      <c r="AA68" s="16">
        <v>0.69705653774282195</v>
      </c>
      <c r="AB68" s="16">
        <v>0.20166810519656328</v>
      </c>
      <c r="AC68" s="16">
        <v>9.5070662908424114E-2</v>
      </c>
      <c r="AD68" s="16">
        <v>6.2046941521905676E-3</v>
      </c>
    </row>
    <row r="69" spans="1:30" x14ac:dyDescent="0.25">
      <c r="A69" s="275" t="s">
        <v>115</v>
      </c>
      <c r="B69" s="48" t="s">
        <v>21695</v>
      </c>
      <c r="C69" s="48" t="s">
        <v>35</v>
      </c>
      <c r="D69" s="611">
        <v>2015</v>
      </c>
      <c r="E69" s="294">
        <v>315499.3</v>
      </c>
      <c r="F69" s="270">
        <v>60608.4</v>
      </c>
      <c r="G69" s="270">
        <v>59537.2</v>
      </c>
      <c r="H69" s="277" t="s">
        <v>63</v>
      </c>
      <c r="I69" s="294">
        <v>343983.7</v>
      </c>
      <c r="J69" s="270">
        <v>62241.1</v>
      </c>
      <c r="K69" s="270">
        <v>56742</v>
      </c>
      <c r="L69" s="277">
        <f>468389.7-I69-J69-K69</f>
        <v>5422.9000000000015</v>
      </c>
      <c r="M69" s="294" t="s">
        <v>63</v>
      </c>
      <c r="N69" s="270" t="s">
        <v>63</v>
      </c>
      <c r="O69" s="270" t="s">
        <v>63</v>
      </c>
      <c r="P69" s="277" t="s">
        <v>63</v>
      </c>
      <c r="Q69" s="294">
        <f>I69</f>
        <v>343983.7</v>
      </c>
      <c r="R69" s="270">
        <f>J69</f>
        <v>62241.1</v>
      </c>
      <c r="S69" s="270">
        <f>K69</f>
        <v>56742</v>
      </c>
      <c r="T69" s="277">
        <f>L69</f>
        <v>5422.9000000000015</v>
      </c>
      <c r="U69" s="575">
        <f t="shared" si="8"/>
        <v>0.73439637976667715</v>
      </c>
      <c r="V69" s="326">
        <f t="shared" si="9"/>
        <v>0.13288315263977837</v>
      </c>
      <c r="W69" s="326">
        <f t="shared" si="10"/>
        <v>0.12114271513656256</v>
      </c>
      <c r="X69" s="576">
        <f t="shared" si="11"/>
        <v>1.1577752456981871E-2</v>
      </c>
      <c r="Z69" s="86" t="s">
        <v>16</v>
      </c>
      <c r="AA69" s="16">
        <v>0.69581926736043298</v>
      </c>
      <c r="AB69" s="16">
        <v>0.26819741651089474</v>
      </c>
      <c r="AC69" s="16">
        <v>3.4044304327204754E-2</v>
      </c>
      <c r="AD69" s="16">
        <v>1.9390118014675111E-3</v>
      </c>
    </row>
    <row r="70" spans="1:30" x14ac:dyDescent="0.25">
      <c r="A70" s="275" t="s">
        <v>116</v>
      </c>
      <c r="B70" s="48" t="s">
        <v>21696</v>
      </c>
      <c r="C70" s="48" t="s">
        <v>29</v>
      </c>
      <c r="D70" s="611">
        <v>2016</v>
      </c>
      <c r="E70" s="294">
        <v>24668.966</v>
      </c>
      <c r="F70" s="270">
        <v>2458</v>
      </c>
      <c r="G70" s="270">
        <v>13268.3</v>
      </c>
      <c r="H70" s="277" t="s">
        <v>63</v>
      </c>
      <c r="I70" s="294">
        <v>31364</v>
      </c>
      <c r="J70" s="270">
        <v>2345</v>
      </c>
      <c r="K70" s="270">
        <v>14798</v>
      </c>
      <c r="L70" s="277" t="s">
        <v>63</v>
      </c>
      <c r="M70" s="294">
        <v>32089.4</v>
      </c>
      <c r="N70" s="270">
        <v>2469.6</v>
      </c>
      <c r="O70" s="270">
        <v>16350</v>
      </c>
      <c r="P70" s="277">
        <v>0</v>
      </c>
      <c r="Q70" s="294">
        <f t="shared" si="4"/>
        <v>32089.4</v>
      </c>
      <c r="R70" s="270">
        <f t="shared" si="5"/>
        <v>2469.6</v>
      </c>
      <c r="S70" s="270">
        <f t="shared" si="6"/>
        <v>16350</v>
      </c>
      <c r="T70" s="277">
        <f t="shared" si="7"/>
        <v>0</v>
      </c>
      <c r="U70" s="575">
        <f t="shared" si="8"/>
        <v>0.63032862558683145</v>
      </c>
      <c r="V70" s="326">
        <f t="shared" si="9"/>
        <v>4.8510086625154686E-2</v>
      </c>
      <c r="W70" s="326">
        <f t="shared" si="10"/>
        <v>0.32116128778801389</v>
      </c>
      <c r="X70" s="576">
        <f t="shared" si="11"/>
        <v>0</v>
      </c>
      <c r="Z70" s="86" t="s">
        <v>20</v>
      </c>
      <c r="AA70" s="16">
        <v>0.67979395618961347</v>
      </c>
      <c r="AB70" s="16">
        <v>0.18278868087771394</v>
      </c>
      <c r="AC70" s="16">
        <v>0.13741736293267265</v>
      </c>
      <c r="AD70" s="16">
        <v>0</v>
      </c>
    </row>
    <row r="71" spans="1:30" x14ac:dyDescent="0.25">
      <c r="A71" s="275" t="s">
        <v>117</v>
      </c>
      <c r="B71" s="48" t="s">
        <v>21690</v>
      </c>
      <c r="C71" s="48" t="s">
        <v>33</v>
      </c>
      <c r="D71" s="611">
        <v>2016</v>
      </c>
      <c r="E71" s="294">
        <v>2106.8000000000002</v>
      </c>
      <c r="F71" s="270">
        <v>130.30000000000001</v>
      </c>
      <c r="G71" s="270">
        <v>732.18200000000002</v>
      </c>
      <c r="H71" s="277" t="s">
        <v>63</v>
      </c>
      <c r="I71" s="294">
        <v>2233</v>
      </c>
      <c r="J71" s="270">
        <v>136</v>
      </c>
      <c r="K71" s="270">
        <v>764</v>
      </c>
      <c r="L71" s="277" t="s">
        <v>63</v>
      </c>
      <c r="M71" s="294">
        <v>2292.8000000000002</v>
      </c>
      <c r="N71" s="270">
        <v>133.5</v>
      </c>
      <c r="O71" s="270">
        <v>816.6</v>
      </c>
      <c r="P71" s="277">
        <v>0</v>
      </c>
      <c r="Q71" s="294">
        <f t="shared" si="4"/>
        <v>2292.8000000000002</v>
      </c>
      <c r="R71" s="270">
        <f t="shared" si="5"/>
        <v>133.5</v>
      </c>
      <c r="S71" s="270">
        <f t="shared" si="6"/>
        <v>816.6</v>
      </c>
      <c r="T71" s="277">
        <f t="shared" si="7"/>
        <v>0</v>
      </c>
      <c r="U71" s="575">
        <f t="shared" si="8"/>
        <v>0.70702149310802065</v>
      </c>
      <c r="V71" s="326">
        <f t="shared" si="9"/>
        <v>4.116685682568072E-2</v>
      </c>
      <c r="W71" s="326">
        <f t="shared" si="10"/>
        <v>0.25181165006629869</v>
      </c>
      <c r="X71" s="576">
        <f t="shared" si="11"/>
        <v>0</v>
      </c>
      <c r="Z71" s="86" t="s">
        <v>31</v>
      </c>
      <c r="AA71" s="16">
        <v>0.67040723981900452</v>
      </c>
      <c r="AB71" s="16">
        <v>0.24555052790346907</v>
      </c>
      <c r="AC71" s="16">
        <v>6.3469079939668174E-2</v>
      </c>
      <c r="AD71" s="16">
        <v>2.0573152337858221E-2</v>
      </c>
    </row>
    <row r="72" spans="1:30" x14ac:dyDescent="0.25">
      <c r="A72" s="275" t="s">
        <v>118</v>
      </c>
      <c r="B72" s="48" t="s">
        <v>21697</v>
      </c>
      <c r="C72" s="48" t="s">
        <v>13</v>
      </c>
      <c r="D72" s="611">
        <v>2016</v>
      </c>
      <c r="E72" s="294">
        <v>39219.300000000003</v>
      </c>
      <c r="F72" s="270">
        <v>855.2</v>
      </c>
      <c r="G72" s="270">
        <v>5786.2</v>
      </c>
      <c r="H72" s="277">
        <v>482</v>
      </c>
      <c r="I72" s="294">
        <v>42223.4</v>
      </c>
      <c r="J72" s="270">
        <v>862.8</v>
      </c>
      <c r="K72" s="270">
        <v>6043.4</v>
      </c>
      <c r="L72" s="277">
        <v>498</v>
      </c>
      <c r="M72" s="294">
        <v>44398.5</v>
      </c>
      <c r="N72" s="270">
        <v>880.9</v>
      </c>
      <c r="O72" s="270">
        <v>6074.25</v>
      </c>
      <c r="P72" s="277">
        <v>525.20000000000005</v>
      </c>
      <c r="Q72" s="294">
        <f t="shared" si="4"/>
        <v>44398.5</v>
      </c>
      <c r="R72" s="270">
        <f t="shared" si="5"/>
        <v>880.9</v>
      </c>
      <c r="S72" s="270">
        <f t="shared" si="6"/>
        <v>6074.25</v>
      </c>
      <c r="T72" s="277">
        <f t="shared" si="7"/>
        <v>525.20000000000005</v>
      </c>
      <c r="U72" s="575">
        <f t="shared" si="8"/>
        <v>0.85581118317002014</v>
      </c>
      <c r="V72" s="326">
        <f t="shared" si="9"/>
        <v>1.6979944620977527E-2</v>
      </c>
      <c r="W72" s="326">
        <f t="shared" si="10"/>
        <v>0.11708528620044585</v>
      </c>
      <c r="X72" s="576">
        <f t="shared" si="11"/>
        <v>1.0123586008556475E-2</v>
      </c>
      <c r="Z72" s="86" t="s">
        <v>15</v>
      </c>
      <c r="AA72" s="16">
        <v>0.6583925347192926</v>
      </c>
      <c r="AB72" s="16">
        <v>0.25139636523177133</v>
      </c>
      <c r="AC72" s="16">
        <v>8.1571353841480912E-2</v>
      </c>
      <c r="AD72" s="16">
        <v>8.6397462074551575E-3</v>
      </c>
    </row>
    <row r="73" spans="1:30" x14ac:dyDescent="0.25">
      <c r="A73" s="275" t="s">
        <v>119</v>
      </c>
      <c r="B73" s="48" t="s">
        <v>21690</v>
      </c>
      <c r="C73" s="48" t="s">
        <v>36</v>
      </c>
      <c r="D73" s="611">
        <v>2015</v>
      </c>
      <c r="E73" s="294">
        <v>12343.77</v>
      </c>
      <c r="F73" s="270">
        <v>2959.78</v>
      </c>
      <c r="G73" s="270">
        <v>5815.92</v>
      </c>
      <c r="H73" s="277">
        <v>661.798</v>
      </c>
      <c r="I73" s="294">
        <v>12886.4</v>
      </c>
      <c r="J73" s="270">
        <v>2910.6</v>
      </c>
      <c r="K73" s="270">
        <v>5653</v>
      </c>
      <c r="L73" s="277">
        <v>706.9</v>
      </c>
      <c r="M73" s="294" t="s">
        <v>63</v>
      </c>
      <c r="N73" s="270" t="s">
        <v>63</v>
      </c>
      <c r="O73" s="270" t="s">
        <v>63</v>
      </c>
      <c r="P73" s="277" t="s">
        <v>63</v>
      </c>
      <c r="Q73" s="294">
        <f>I73</f>
        <v>12886.4</v>
      </c>
      <c r="R73" s="270">
        <f>J73</f>
        <v>2910.6</v>
      </c>
      <c r="S73" s="270">
        <f>K73</f>
        <v>5653</v>
      </c>
      <c r="T73" s="277">
        <f>L73</f>
        <v>706.9</v>
      </c>
      <c r="U73" s="575">
        <f t="shared" si="8"/>
        <v>0.58159760616331702</v>
      </c>
      <c r="V73" s="326">
        <f t="shared" si="9"/>
        <v>0.131363141955779</v>
      </c>
      <c r="W73" s="326">
        <f t="shared" si="10"/>
        <v>0.25513496924208712</v>
      </c>
      <c r="X73" s="576">
        <f t="shared" si="11"/>
        <v>3.1904282638816797E-2</v>
      </c>
      <c r="Z73" s="86" t="s">
        <v>17</v>
      </c>
      <c r="AA73" s="16">
        <v>0.65818709013975285</v>
      </c>
      <c r="AB73" s="16">
        <v>0.3163741802795057</v>
      </c>
      <c r="AC73" s="16">
        <v>2.1949122540838518E-2</v>
      </c>
      <c r="AD73" s="16">
        <v>3.4896070399028979E-3</v>
      </c>
    </row>
    <row r="74" spans="1:30" x14ac:dyDescent="0.25">
      <c r="A74" s="275" t="s">
        <v>120</v>
      </c>
      <c r="B74" s="48" t="s">
        <v>21698</v>
      </c>
      <c r="C74" s="48" t="s">
        <v>14</v>
      </c>
      <c r="D74" s="611">
        <v>2016</v>
      </c>
      <c r="E74" s="294">
        <v>13586360</v>
      </c>
      <c r="F74" s="270">
        <v>1454760</v>
      </c>
      <c r="G74" s="270">
        <v>2197763</v>
      </c>
      <c r="H74" s="277">
        <v>234024</v>
      </c>
      <c r="I74" s="294">
        <v>13685745</v>
      </c>
      <c r="J74" s="270">
        <v>1377232</v>
      </c>
      <c r="K74" s="270">
        <v>2140809</v>
      </c>
      <c r="L74" s="277">
        <v>232266</v>
      </c>
      <c r="M74" s="294">
        <v>13318291</v>
      </c>
      <c r="N74" s="270">
        <v>1276596</v>
      </c>
      <c r="O74" s="270">
        <v>2083097</v>
      </c>
      <c r="P74" s="277">
        <v>233554</v>
      </c>
      <c r="Q74" s="294">
        <f t="shared" si="4"/>
        <v>13318291</v>
      </c>
      <c r="R74" s="270">
        <f t="shared" si="5"/>
        <v>1276596</v>
      </c>
      <c r="S74" s="270">
        <f t="shared" si="6"/>
        <v>2083097</v>
      </c>
      <c r="T74" s="277">
        <f t="shared" si="7"/>
        <v>233554</v>
      </c>
      <c r="U74" s="575">
        <f t="shared" si="8"/>
        <v>0.7875268943605247</v>
      </c>
      <c r="V74" s="326">
        <f t="shared" si="9"/>
        <v>7.548668843720778E-2</v>
      </c>
      <c r="W74" s="326">
        <f t="shared" si="10"/>
        <v>0.12317608250651124</v>
      </c>
      <c r="X74" s="576">
        <f t="shared" si="11"/>
        <v>1.3810334695756234E-2</v>
      </c>
      <c r="Z74" s="86" t="s">
        <v>23</v>
      </c>
      <c r="AA74" s="16">
        <v>0.63717766994818448</v>
      </c>
      <c r="AB74" s="16">
        <v>0.21986157383318791</v>
      </c>
      <c r="AC74" s="16">
        <v>0.12755318451372707</v>
      </c>
      <c r="AD74" s="16">
        <v>1.5407571704900477E-2</v>
      </c>
    </row>
    <row r="75" spans="1:30" x14ac:dyDescent="0.25">
      <c r="A75" s="275" t="s">
        <v>12</v>
      </c>
      <c r="B75" s="48" t="s">
        <v>21699</v>
      </c>
      <c r="C75" s="48" t="s">
        <v>12</v>
      </c>
      <c r="D75" s="611">
        <v>2016</v>
      </c>
      <c r="E75" s="294">
        <v>49854464.990000002</v>
      </c>
      <c r="F75" s="270">
        <v>7146441.3959999997</v>
      </c>
      <c r="G75" s="270">
        <v>5766960.8700000001</v>
      </c>
      <c r="H75" s="277">
        <v>966259.53700000001</v>
      </c>
      <c r="I75" s="294">
        <v>51136420.5</v>
      </c>
      <c r="J75" s="270">
        <v>7745312.5480000004</v>
      </c>
      <c r="K75" s="270">
        <v>5998872.4790000003</v>
      </c>
      <c r="L75" s="277">
        <v>1078766.2</v>
      </c>
      <c r="M75" s="294">
        <v>53952471.259999998</v>
      </c>
      <c r="N75" s="270">
        <v>8012527.25</v>
      </c>
      <c r="O75" s="270">
        <v>6339887.9289999995</v>
      </c>
      <c r="P75" s="277">
        <v>1100643.4469999999</v>
      </c>
      <c r="Q75" s="294">
        <f t="shared" si="4"/>
        <v>53952471.259999998</v>
      </c>
      <c r="R75" s="270">
        <f t="shared" si="5"/>
        <v>8012527.25</v>
      </c>
      <c r="S75" s="270">
        <f t="shared" si="6"/>
        <v>6339887.9289999995</v>
      </c>
      <c r="T75" s="277">
        <f t="shared" si="7"/>
        <v>1100643.4469999999</v>
      </c>
      <c r="U75" s="575">
        <f t="shared" si="8"/>
        <v>0.77735119015182275</v>
      </c>
      <c r="V75" s="326">
        <f t="shared" si="9"/>
        <v>0.11544508432052519</v>
      </c>
      <c r="W75" s="326">
        <f t="shared" si="10"/>
        <v>9.1345573463863697E-2</v>
      </c>
      <c r="X75" s="576">
        <f t="shared" si="11"/>
        <v>1.5858152063788423E-2</v>
      </c>
      <c r="Z75" s="86" t="s">
        <v>29</v>
      </c>
      <c r="AA75" s="16">
        <v>0.63032862558683145</v>
      </c>
      <c r="AB75" s="16">
        <v>0.32116128778801389</v>
      </c>
      <c r="AC75" s="16">
        <v>4.8510086625154686E-2</v>
      </c>
      <c r="AD75" s="16">
        <v>0</v>
      </c>
    </row>
    <row r="76" spans="1:30" x14ac:dyDescent="0.25">
      <c r="A76" s="275" t="s">
        <v>193</v>
      </c>
      <c r="B76" s="48" t="s">
        <v>21690</v>
      </c>
      <c r="C76" s="48" t="s">
        <v>87</v>
      </c>
      <c r="D76" s="611">
        <v>2016</v>
      </c>
      <c r="E76" s="294">
        <v>57.8</v>
      </c>
      <c r="F76" s="270">
        <v>39</v>
      </c>
      <c r="G76" s="270">
        <v>66</v>
      </c>
      <c r="H76" s="277" t="s">
        <v>63</v>
      </c>
      <c r="I76" s="294">
        <v>37.6</v>
      </c>
      <c r="J76" s="270">
        <v>39</v>
      </c>
      <c r="K76" s="270">
        <v>75.599999999999994</v>
      </c>
      <c r="L76" s="277" t="s">
        <v>63</v>
      </c>
      <c r="M76" s="294">
        <v>27</v>
      </c>
      <c r="N76" s="270">
        <v>35.1</v>
      </c>
      <c r="O76" s="270">
        <v>48.3</v>
      </c>
      <c r="P76" s="277">
        <v>0</v>
      </c>
      <c r="Q76" s="294">
        <f t="shared" si="4"/>
        <v>27</v>
      </c>
      <c r="R76" s="270">
        <f t="shared" si="5"/>
        <v>35.1</v>
      </c>
      <c r="S76" s="270">
        <f t="shared" si="6"/>
        <v>48.3</v>
      </c>
      <c r="T76" s="277">
        <f t="shared" si="7"/>
        <v>0</v>
      </c>
      <c r="U76" s="575">
        <f t="shared" si="8"/>
        <v>0.24456521739130432</v>
      </c>
      <c r="V76" s="326">
        <f t="shared" si="9"/>
        <v>0.31793478260869568</v>
      </c>
      <c r="W76" s="326">
        <f t="shared" si="10"/>
        <v>0.43749999999999994</v>
      </c>
      <c r="X76" s="576">
        <f t="shared" si="11"/>
        <v>0</v>
      </c>
      <c r="Z76" s="86" t="s">
        <v>182</v>
      </c>
      <c r="AA76" s="16">
        <v>0.61170254376048427</v>
      </c>
      <c r="AB76" s="16">
        <v>0.27428803780602784</v>
      </c>
      <c r="AC76" s="16">
        <v>0.1140094184334879</v>
      </c>
      <c r="AD76" s="16">
        <v>0</v>
      </c>
    </row>
    <row r="77" spans="1:30" x14ac:dyDescent="0.25">
      <c r="A77" s="275" t="s">
        <v>121</v>
      </c>
      <c r="B77" s="48" t="s">
        <v>21690</v>
      </c>
      <c r="C77" s="48" t="s">
        <v>38</v>
      </c>
      <c r="D77" s="611">
        <v>2016</v>
      </c>
      <c r="E77" s="294">
        <v>338.4</v>
      </c>
      <c r="F77" s="270">
        <v>188.035</v>
      </c>
      <c r="G77" s="270">
        <v>103.38500000000001</v>
      </c>
      <c r="H77" s="277" t="s">
        <v>63</v>
      </c>
      <c r="I77" s="294">
        <v>341.8</v>
      </c>
      <c r="J77" s="270">
        <v>197.4</v>
      </c>
      <c r="K77" s="270">
        <v>123.2</v>
      </c>
      <c r="L77" s="277" t="s">
        <v>63</v>
      </c>
      <c r="M77" s="294">
        <v>339.3</v>
      </c>
      <c r="N77" s="270">
        <v>196.9</v>
      </c>
      <c r="O77" s="270">
        <v>122.9</v>
      </c>
      <c r="P77" s="277">
        <v>0</v>
      </c>
      <c r="Q77" s="294">
        <f t="shared" si="4"/>
        <v>339.3</v>
      </c>
      <c r="R77" s="270">
        <f t="shared" si="5"/>
        <v>196.9</v>
      </c>
      <c r="S77" s="270">
        <f t="shared" si="6"/>
        <v>122.9</v>
      </c>
      <c r="T77" s="277">
        <f t="shared" si="7"/>
        <v>0</v>
      </c>
      <c r="U77" s="575">
        <f t="shared" si="8"/>
        <v>0.51479289940828399</v>
      </c>
      <c r="V77" s="326">
        <f t="shared" si="9"/>
        <v>0.29874070702473071</v>
      </c>
      <c r="W77" s="326">
        <f t="shared" si="10"/>
        <v>0.18646639356698527</v>
      </c>
      <c r="X77" s="576">
        <f t="shared" si="11"/>
        <v>0</v>
      </c>
      <c r="Z77" s="86" t="s">
        <v>26</v>
      </c>
      <c r="AA77" s="16">
        <v>0.61141902987563768</v>
      </c>
      <c r="AB77" s="16">
        <v>0.20449885675983687</v>
      </c>
      <c r="AC77" s="16">
        <v>0.18162057189171094</v>
      </c>
      <c r="AD77" s="16">
        <v>2.4615414728144918E-3</v>
      </c>
    </row>
    <row r="78" spans="1:30" x14ac:dyDescent="0.25">
      <c r="A78" s="275" t="s">
        <v>158</v>
      </c>
      <c r="B78" s="48" t="s">
        <v>21700</v>
      </c>
      <c r="C78" s="48" t="s">
        <v>178</v>
      </c>
      <c r="D78" s="611">
        <v>2016</v>
      </c>
      <c r="E78" s="294">
        <v>27750.35</v>
      </c>
      <c r="F78" s="270">
        <v>35714.364000000001</v>
      </c>
      <c r="G78" s="270">
        <v>24696.651000000002</v>
      </c>
      <c r="H78" s="277">
        <v>4513.9560000000001</v>
      </c>
      <c r="I78" s="294">
        <v>29116.639999999999</v>
      </c>
      <c r="J78" s="270">
        <v>36777.701000000001</v>
      </c>
      <c r="K78" s="270">
        <v>26014.649000000001</v>
      </c>
      <c r="L78" s="277">
        <v>5257.2179999999998</v>
      </c>
      <c r="M78" s="294">
        <v>29878.075000000001</v>
      </c>
      <c r="N78" s="270">
        <v>35650.415999999997</v>
      </c>
      <c r="O78" s="270">
        <v>26166.064999999999</v>
      </c>
      <c r="P78" s="277">
        <v>6090.7420000000002</v>
      </c>
      <c r="Q78" s="294">
        <f t="shared" si="4"/>
        <v>29878.075000000001</v>
      </c>
      <c r="R78" s="270">
        <f t="shared" si="5"/>
        <v>35650.415999999997</v>
      </c>
      <c r="S78" s="270">
        <f t="shared" si="6"/>
        <v>26166.064999999999</v>
      </c>
      <c r="T78" s="277">
        <f t="shared" si="7"/>
        <v>6090.7420000000002</v>
      </c>
      <c r="U78" s="575">
        <f t="shared" si="8"/>
        <v>0.30554772149899262</v>
      </c>
      <c r="V78" s="326">
        <f t="shared" si="9"/>
        <v>0.3645784870441362</v>
      </c>
      <c r="W78" s="326">
        <f t="shared" si="10"/>
        <v>0.26758690248098443</v>
      </c>
      <c r="X78" s="576">
        <f t="shared" si="11"/>
        <v>6.2286888975886745E-2</v>
      </c>
      <c r="Z78" s="86" t="s">
        <v>40</v>
      </c>
      <c r="AA78" s="16">
        <v>0.58707848739880431</v>
      </c>
      <c r="AB78" s="16">
        <v>9.1048544248916535E-2</v>
      </c>
      <c r="AC78" s="16">
        <v>0.31973981771007715</v>
      </c>
      <c r="AD78" s="16">
        <v>2.1331506422019903E-3</v>
      </c>
    </row>
    <row r="79" spans="1:30" x14ac:dyDescent="0.25">
      <c r="A79" s="275" t="s">
        <v>122</v>
      </c>
      <c r="B79" s="48" t="s">
        <v>21690</v>
      </c>
      <c r="C79" s="48" t="s">
        <v>27</v>
      </c>
      <c r="D79" s="611">
        <v>2016</v>
      </c>
      <c r="E79" s="294">
        <v>7433.4250000000002</v>
      </c>
      <c r="F79" s="270">
        <v>1572.252</v>
      </c>
      <c r="G79" s="270">
        <v>4262.1819999999998</v>
      </c>
      <c r="H79" s="277" t="s">
        <v>63</v>
      </c>
      <c r="I79" s="294">
        <v>7669</v>
      </c>
      <c r="J79" s="270">
        <v>1633.51</v>
      </c>
      <c r="K79" s="270">
        <v>4393.28</v>
      </c>
      <c r="L79" s="277" t="s">
        <v>63</v>
      </c>
      <c r="M79" s="294">
        <v>8132</v>
      </c>
      <c r="N79" s="270">
        <v>1649</v>
      </c>
      <c r="O79" s="270">
        <v>4500</v>
      </c>
      <c r="P79" s="277">
        <v>0</v>
      </c>
      <c r="Q79" s="294">
        <f t="shared" si="4"/>
        <v>8132</v>
      </c>
      <c r="R79" s="270">
        <f t="shared" si="5"/>
        <v>1649</v>
      </c>
      <c r="S79" s="270">
        <f t="shared" si="6"/>
        <v>4500</v>
      </c>
      <c r="T79" s="277">
        <f t="shared" si="7"/>
        <v>0</v>
      </c>
      <c r="U79" s="575">
        <f t="shared" si="8"/>
        <v>0.56942791121069958</v>
      </c>
      <c r="V79" s="326">
        <f t="shared" si="9"/>
        <v>0.11546810447447657</v>
      </c>
      <c r="W79" s="326">
        <f t="shared" si="10"/>
        <v>0.31510398431482389</v>
      </c>
      <c r="X79" s="576">
        <f t="shared" si="11"/>
        <v>0</v>
      </c>
      <c r="Z79" s="86" t="s">
        <v>36</v>
      </c>
      <c r="AA79" s="16">
        <v>0.58159760616331702</v>
      </c>
      <c r="AB79" s="16">
        <v>0.25513496924208712</v>
      </c>
      <c r="AC79" s="16">
        <v>0.131363141955779</v>
      </c>
      <c r="AD79" s="16">
        <v>3.1904282638816797E-2</v>
      </c>
    </row>
    <row r="80" spans="1:30" x14ac:dyDescent="0.25">
      <c r="A80" s="275" t="s">
        <v>159</v>
      </c>
      <c r="B80" s="48" t="s">
        <v>21701</v>
      </c>
      <c r="C80" s="48" t="s">
        <v>70</v>
      </c>
      <c r="D80" s="611">
        <v>2015</v>
      </c>
      <c r="E80" s="294" t="s">
        <v>63</v>
      </c>
      <c r="F80" s="270" t="s">
        <v>63</v>
      </c>
      <c r="G80" s="270" t="s">
        <v>63</v>
      </c>
      <c r="H80" s="277" t="s">
        <v>63</v>
      </c>
      <c r="I80" s="294">
        <v>1602</v>
      </c>
      <c r="J80" s="270">
        <v>654</v>
      </c>
      <c r="K80" s="270">
        <v>960</v>
      </c>
      <c r="L80" s="277">
        <v>0</v>
      </c>
      <c r="M80" s="294" t="s">
        <v>63</v>
      </c>
      <c r="N80" s="270" t="s">
        <v>63</v>
      </c>
      <c r="O80" s="270" t="s">
        <v>63</v>
      </c>
      <c r="P80" s="277" t="s">
        <v>63</v>
      </c>
      <c r="Q80" s="294">
        <f>I80</f>
        <v>1602</v>
      </c>
      <c r="R80" s="270">
        <f>J80</f>
        <v>654</v>
      </c>
      <c r="S80" s="270">
        <f>K80</f>
        <v>960</v>
      </c>
      <c r="T80" s="277">
        <f>L80</f>
        <v>0</v>
      </c>
      <c r="U80" s="575">
        <f t="shared" si="8"/>
        <v>0.49813432835820898</v>
      </c>
      <c r="V80" s="326">
        <f t="shared" si="9"/>
        <v>0.20335820895522388</v>
      </c>
      <c r="W80" s="326">
        <f t="shared" si="10"/>
        <v>0.29850746268656714</v>
      </c>
      <c r="X80" s="576">
        <f t="shared" si="11"/>
        <v>0</v>
      </c>
      <c r="Z80" s="86" t="s">
        <v>27</v>
      </c>
      <c r="AA80" s="16">
        <v>0.56942791121069958</v>
      </c>
      <c r="AB80" s="16">
        <v>0.31510398431482389</v>
      </c>
      <c r="AC80" s="16">
        <v>0.11546810447447657</v>
      </c>
      <c r="AD80" s="16">
        <v>0</v>
      </c>
    </row>
    <row r="81" spans="1:30" x14ac:dyDescent="0.25">
      <c r="A81" s="275" t="s">
        <v>123</v>
      </c>
      <c r="B81" s="48" t="s">
        <v>21702</v>
      </c>
      <c r="C81" s="48" t="s">
        <v>30</v>
      </c>
      <c r="D81" s="611">
        <v>2016</v>
      </c>
      <c r="E81" s="294">
        <v>28938.7</v>
      </c>
      <c r="F81" s="270">
        <v>8208.2000000000007</v>
      </c>
      <c r="G81" s="270">
        <v>16720</v>
      </c>
      <c r="H81" s="277" t="s">
        <v>63</v>
      </c>
      <c r="I81" s="294">
        <v>32445.200000000001</v>
      </c>
      <c r="J81" s="270">
        <v>9055.2999999999993</v>
      </c>
      <c r="K81" s="270">
        <v>18708.7</v>
      </c>
      <c r="L81" s="277" t="s">
        <v>63</v>
      </c>
      <c r="M81" s="294">
        <v>33743</v>
      </c>
      <c r="N81" s="270">
        <v>8965</v>
      </c>
      <c r="O81" s="270">
        <v>20636</v>
      </c>
      <c r="P81" s="277">
        <v>0</v>
      </c>
      <c r="Q81" s="294">
        <f t="shared" si="4"/>
        <v>33743</v>
      </c>
      <c r="R81" s="270">
        <f t="shared" si="5"/>
        <v>8965</v>
      </c>
      <c r="S81" s="270">
        <f t="shared" si="6"/>
        <v>20636</v>
      </c>
      <c r="T81" s="277">
        <f t="shared" si="7"/>
        <v>0</v>
      </c>
      <c r="U81" s="575">
        <f t="shared" si="8"/>
        <v>0.53269449355897958</v>
      </c>
      <c r="V81" s="326">
        <f t="shared" si="9"/>
        <v>0.14152879515029049</v>
      </c>
      <c r="W81" s="326">
        <f t="shared" si="10"/>
        <v>0.32577671129072999</v>
      </c>
      <c r="X81" s="576">
        <f t="shared" si="11"/>
        <v>0</v>
      </c>
      <c r="Z81" s="86" t="s">
        <v>46</v>
      </c>
      <c r="AA81" s="16">
        <v>0.55188116694361766</v>
      </c>
      <c r="AB81" s="16">
        <v>0.11316633194009804</v>
      </c>
      <c r="AC81" s="16">
        <v>0.3326323167640734</v>
      </c>
      <c r="AD81" s="16">
        <v>2.3201843522108957E-3</v>
      </c>
    </row>
    <row r="82" spans="1:30" x14ac:dyDescent="0.25">
      <c r="A82" s="275" t="s">
        <v>124</v>
      </c>
      <c r="B82" s="48" t="s">
        <v>21703</v>
      </c>
      <c r="C82" s="48" t="s">
        <v>42</v>
      </c>
      <c r="D82" s="611">
        <v>2015</v>
      </c>
      <c r="E82" s="294">
        <v>7532.1</v>
      </c>
      <c r="F82" s="270">
        <v>3872.7</v>
      </c>
      <c r="G82" s="270">
        <v>4714.8</v>
      </c>
      <c r="H82" s="277">
        <v>48.6</v>
      </c>
      <c r="I82" s="294">
        <v>8411.4</v>
      </c>
      <c r="J82" s="270">
        <v>4405.8</v>
      </c>
      <c r="K82" s="270">
        <v>5215.2</v>
      </c>
      <c r="L82" s="277">
        <v>28.4</v>
      </c>
      <c r="M82" s="294" t="s">
        <v>63</v>
      </c>
      <c r="N82" s="270" t="s">
        <v>63</v>
      </c>
      <c r="O82" s="270" t="s">
        <v>63</v>
      </c>
      <c r="P82" s="277" t="s">
        <v>63</v>
      </c>
      <c r="Q82" s="294">
        <f>I82</f>
        <v>8411.4</v>
      </c>
      <c r="R82" s="270">
        <f>J82</f>
        <v>4405.8</v>
      </c>
      <c r="S82" s="270">
        <f>K82</f>
        <v>5215.2</v>
      </c>
      <c r="T82" s="277">
        <f>L82</f>
        <v>28.4</v>
      </c>
      <c r="U82" s="575">
        <f t="shared" si="8"/>
        <v>0.46572687810063773</v>
      </c>
      <c r="V82" s="326">
        <f t="shared" si="9"/>
        <v>0.24394268249468459</v>
      </c>
      <c r="W82" s="326">
        <f t="shared" si="10"/>
        <v>0.28875797306874551</v>
      </c>
      <c r="X82" s="576">
        <f t="shared" si="11"/>
        <v>1.5724663359319628E-3</v>
      </c>
      <c r="Z82" s="86" t="s">
        <v>39</v>
      </c>
      <c r="AA82" s="16">
        <v>0.53740573152337856</v>
      </c>
      <c r="AB82" s="16">
        <v>0.27518853695324286</v>
      </c>
      <c r="AC82" s="16">
        <v>0.1849924585218703</v>
      </c>
      <c r="AD82" s="16">
        <v>2.4132730015082957E-3</v>
      </c>
    </row>
    <row r="83" spans="1:30" x14ac:dyDescent="0.25">
      <c r="A83" s="275" t="s">
        <v>37</v>
      </c>
      <c r="B83" s="48" t="s">
        <v>21690</v>
      </c>
      <c r="C83" s="48" t="s">
        <v>37</v>
      </c>
      <c r="D83" s="611">
        <v>2016</v>
      </c>
      <c r="E83" s="294">
        <v>1035.9659999999999</v>
      </c>
      <c r="F83" s="270">
        <v>139.833</v>
      </c>
      <c r="G83" s="270">
        <v>1018.025</v>
      </c>
      <c r="H83" s="277">
        <v>38.424999999999997</v>
      </c>
      <c r="I83" s="294">
        <v>1036.53</v>
      </c>
      <c r="J83" s="270">
        <v>144.876</v>
      </c>
      <c r="K83" s="270">
        <v>1017.6</v>
      </c>
      <c r="L83" s="277">
        <v>35.359000000000002</v>
      </c>
      <c r="M83" s="294">
        <v>1123.2</v>
      </c>
      <c r="N83" s="270">
        <v>126.6</v>
      </c>
      <c r="O83" s="270">
        <v>1059.3</v>
      </c>
      <c r="P83" s="277">
        <v>38.6</v>
      </c>
      <c r="Q83" s="294">
        <f t="shared" si="4"/>
        <v>1123.2</v>
      </c>
      <c r="R83" s="270">
        <f t="shared" si="5"/>
        <v>126.6</v>
      </c>
      <c r="S83" s="270">
        <f t="shared" si="6"/>
        <v>1059.3</v>
      </c>
      <c r="T83" s="277">
        <f t="shared" si="7"/>
        <v>38.6</v>
      </c>
      <c r="U83" s="575">
        <f t="shared" si="8"/>
        <v>0.47842569323167361</v>
      </c>
      <c r="V83" s="326">
        <f t="shared" si="9"/>
        <v>5.3925118200792266E-2</v>
      </c>
      <c r="W83" s="326">
        <f t="shared" si="10"/>
        <v>0.45120756485070496</v>
      </c>
      <c r="X83" s="576">
        <f t="shared" si="11"/>
        <v>1.6441623716829237E-2</v>
      </c>
      <c r="Z83" s="86" t="s">
        <v>175</v>
      </c>
      <c r="AA83" s="16">
        <v>0.5343235519576115</v>
      </c>
      <c r="AB83" s="16">
        <v>0.30627070751131397</v>
      </c>
      <c r="AC83" s="16">
        <v>0.12697934140091025</v>
      </c>
      <c r="AD83" s="16">
        <v>3.2426399130164249E-2</v>
      </c>
    </row>
    <row r="84" spans="1:30" x14ac:dyDescent="0.25">
      <c r="A84" s="275" t="s">
        <v>126</v>
      </c>
      <c r="B84" s="48" t="s">
        <v>21690</v>
      </c>
      <c r="C84" s="48" t="s">
        <v>43</v>
      </c>
      <c r="D84" s="611">
        <v>2016</v>
      </c>
      <c r="E84" s="294">
        <v>246.678</v>
      </c>
      <c r="F84" s="270">
        <v>189.768</v>
      </c>
      <c r="G84" s="270">
        <v>230.458</v>
      </c>
      <c r="H84" s="277">
        <v>2.7280000000000002</v>
      </c>
      <c r="I84" s="294">
        <v>259.18900000000002</v>
      </c>
      <c r="J84" s="270">
        <v>258.34100000000001</v>
      </c>
      <c r="K84" s="270">
        <v>406.06900000000002</v>
      </c>
      <c r="L84" s="277">
        <v>3.673</v>
      </c>
      <c r="M84" s="294">
        <v>322.72000000000003</v>
      </c>
      <c r="N84" s="270">
        <v>137.39400000000001</v>
      </c>
      <c r="O84" s="270">
        <v>177.60499999999999</v>
      </c>
      <c r="P84" s="277">
        <v>3.1160000000000001</v>
      </c>
      <c r="Q84" s="294">
        <f t="shared" si="4"/>
        <v>322.72000000000003</v>
      </c>
      <c r="R84" s="270">
        <f t="shared" si="5"/>
        <v>137.39400000000001</v>
      </c>
      <c r="S84" s="270">
        <f t="shared" si="6"/>
        <v>177.60499999999999</v>
      </c>
      <c r="T84" s="277">
        <f t="shared" si="7"/>
        <v>3.1160000000000001</v>
      </c>
      <c r="U84" s="575">
        <f t="shared" si="8"/>
        <v>0.50359296854884639</v>
      </c>
      <c r="V84" s="326">
        <f t="shared" si="9"/>
        <v>0.21439840208478</v>
      </c>
      <c r="W84" s="326">
        <f t="shared" si="10"/>
        <v>0.27714622328680544</v>
      </c>
      <c r="X84" s="576">
        <f t="shared" si="11"/>
        <v>4.8624060795680636E-3</v>
      </c>
      <c r="Z84" s="86" t="s">
        <v>30</v>
      </c>
      <c r="AA84" s="16">
        <v>0.53269449355897958</v>
      </c>
      <c r="AB84" s="16">
        <v>0.32577671129072999</v>
      </c>
      <c r="AC84" s="16">
        <v>0.14152879515029049</v>
      </c>
      <c r="AD84" s="16">
        <v>0</v>
      </c>
    </row>
    <row r="85" spans="1:30" ht="18.75" x14ac:dyDescent="0.3">
      <c r="A85" s="275" t="s">
        <v>128</v>
      </c>
      <c r="B85" s="48" t="s">
        <v>21690</v>
      </c>
      <c r="C85" s="48" t="s">
        <v>22</v>
      </c>
      <c r="D85" s="611">
        <v>2016</v>
      </c>
      <c r="E85" s="294">
        <v>688.51800000000003</v>
      </c>
      <c r="F85" s="270">
        <v>108.289</v>
      </c>
      <c r="G85" s="270">
        <v>93.061000000000007</v>
      </c>
      <c r="H85" s="277">
        <v>0.36399999999999999</v>
      </c>
      <c r="I85" s="294">
        <v>650.57899999999995</v>
      </c>
      <c r="J85" s="270">
        <v>115.218</v>
      </c>
      <c r="K85" s="270">
        <v>86.933999999999997</v>
      </c>
      <c r="L85" s="277">
        <v>0.33700000000000002</v>
      </c>
      <c r="M85" s="294">
        <v>611.89700000000005</v>
      </c>
      <c r="N85" s="270">
        <v>109.131</v>
      </c>
      <c r="O85" s="270">
        <v>87.950999999999993</v>
      </c>
      <c r="P85" s="277">
        <v>0.20100000000000001</v>
      </c>
      <c r="Q85" s="294">
        <f t="shared" si="4"/>
        <v>611.89700000000005</v>
      </c>
      <c r="R85" s="270">
        <f t="shared" si="5"/>
        <v>109.131</v>
      </c>
      <c r="S85" s="270">
        <f t="shared" si="6"/>
        <v>87.950999999999993</v>
      </c>
      <c r="T85" s="277">
        <f t="shared" si="7"/>
        <v>0.20100000000000001</v>
      </c>
      <c r="U85" s="575">
        <f t="shared" si="8"/>
        <v>0.75619392471390789</v>
      </c>
      <c r="V85" s="326">
        <f t="shared" si="9"/>
        <v>0.13486616080476529</v>
      </c>
      <c r="W85" s="326">
        <f t="shared" si="10"/>
        <v>0.10869151486690228</v>
      </c>
      <c r="X85" s="576">
        <f t="shared" si="11"/>
        <v>2.4839961442447907E-4</v>
      </c>
      <c r="Z85" s="613" t="s">
        <v>34</v>
      </c>
      <c r="AA85" s="571">
        <v>0.51496319313431727</v>
      </c>
      <c r="AB85" s="571">
        <v>0.3553064772685236</v>
      </c>
      <c r="AC85" s="571">
        <v>0.11430473865275771</v>
      </c>
      <c r="AD85" s="571">
        <v>1.5425590944401284E-2</v>
      </c>
    </row>
    <row r="86" spans="1:30" x14ac:dyDescent="0.25">
      <c r="A86" s="275" t="s">
        <v>129</v>
      </c>
      <c r="B86" s="48" t="s">
        <v>21690</v>
      </c>
      <c r="C86" s="48" t="s">
        <v>39</v>
      </c>
      <c r="D86" s="611">
        <v>2016</v>
      </c>
      <c r="E86" s="294">
        <v>6784.3109999999997</v>
      </c>
      <c r="F86" s="270">
        <v>2408.6950000000002</v>
      </c>
      <c r="G86" s="270">
        <v>3606.1709999999998</v>
      </c>
      <c r="H86" s="277">
        <v>21.58</v>
      </c>
      <c r="I86" s="294">
        <v>6920.0140000000001</v>
      </c>
      <c r="J86" s="270">
        <v>2520.4169999999999</v>
      </c>
      <c r="K86" s="270">
        <v>3703.884</v>
      </c>
      <c r="L86" s="277">
        <v>27.492000000000001</v>
      </c>
      <c r="M86" s="294">
        <v>7126</v>
      </c>
      <c r="N86" s="270">
        <v>2453</v>
      </c>
      <c r="O86" s="270">
        <v>3649</v>
      </c>
      <c r="P86" s="277">
        <v>32</v>
      </c>
      <c r="Q86" s="294">
        <f t="shared" si="4"/>
        <v>7126</v>
      </c>
      <c r="R86" s="270">
        <f t="shared" si="5"/>
        <v>2453</v>
      </c>
      <c r="S86" s="270">
        <f t="shared" si="6"/>
        <v>3649</v>
      </c>
      <c r="T86" s="277">
        <f t="shared" si="7"/>
        <v>32</v>
      </c>
      <c r="U86" s="575">
        <f t="shared" si="8"/>
        <v>0.53740573152337856</v>
      </c>
      <c r="V86" s="326">
        <f t="shared" si="9"/>
        <v>0.1849924585218703</v>
      </c>
      <c r="W86" s="326">
        <f t="shared" si="10"/>
        <v>0.27518853695324286</v>
      </c>
      <c r="X86" s="576">
        <f t="shared" si="11"/>
        <v>2.4132730015082957E-3</v>
      </c>
      <c r="Z86" s="86" t="s">
        <v>38</v>
      </c>
      <c r="AA86" s="16">
        <v>0.51479289940828399</v>
      </c>
      <c r="AB86" s="16">
        <v>0.18646639356698527</v>
      </c>
      <c r="AC86" s="16">
        <v>0.29874070702473071</v>
      </c>
      <c r="AD86" s="16">
        <v>0</v>
      </c>
    </row>
    <row r="87" spans="1:30" x14ac:dyDescent="0.25">
      <c r="A87" s="275" t="s">
        <v>130</v>
      </c>
      <c r="B87" s="48" t="s">
        <v>21704</v>
      </c>
      <c r="C87" s="48" t="s">
        <v>16</v>
      </c>
      <c r="D87" s="611">
        <v>2016</v>
      </c>
      <c r="E87" s="294" t="s">
        <v>63</v>
      </c>
      <c r="F87" s="270" t="s">
        <v>63</v>
      </c>
      <c r="G87" s="270" t="s">
        <v>63</v>
      </c>
      <c r="H87" s="277" t="s">
        <v>63</v>
      </c>
      <c r="I87" s="294">
        <v>95576</v>
      </c>
      <c r="J87" s="270">
        <v>4687</v>
      </c>
      <c r="K87" s="270">
        <v>36629</v>
      </c>
      <c r="L87" s="277">
        <v>254</v>
      </c>
      <c r="M87" s="294">
        <v>99761</v>
      </c>
      <c r="N87" s="270">
        <v>4881</v>
      </c>
      <c r="O87" s="270">
        <v>38452</v>
      </c>
      <c r="P87" s="277">
        <v>278</v>
      </c>
      <c r="Q87" s="294">
        <f t="shared" si="4"/>
        <v>99761</v>
      </c>
      <c r="R87" s="270">
        <f t="shared" si="5"/>
        <v>4881</v>
      </c>
      <c r="S87" s="270">
        <f t="shared" si="6"/>
        <v>38452</v>
      </c>
      <c r="T87" s="277">
        <f t="shared" si="7"/>
        <v>278</v>
      </c>
      <c r="U87" s="575">
        <f t="shared" si="8"/>
        <v>0.69581926736043298</v>
      </c>
      <c r="V87" s="326">
        <f t="shared" si="9"/>
        <v>3.4044304327204754E-2</v>
      </c>
      <c r="W87" s="326">
        <f t="shared" si="10"/>
        <v>0.26819741651089474</v>
      </c>
      <c r="X87" s="576">
        <f t="shared" si="11"/>
        <v>1.9390118014675111E-3</v>
      </c>
      <c r="Z87" s="86" t="s">
        <v>32</v>
      </c>
      <c r="AA87" s="16">
        <v>0.50905025879758659</v>
      </c>
      <c r="AB87" s="16">
        <v>0.41043153349055161</v>
      </c>
      <c r="AC87" s="16">
        <v>7.5464763713209398E-2</v>
      </c>
      <c r="AD87" s="16">
        <v>5.0534439986524146E-3</v>
      </c>
    </row>
    <row r="88" spans="1:30" x14ac:dyDescent="0.25">
      <c r="A88" s="275" t="s">
        <v>131</v>
      </c>
      <c r="B88" s="48" t="s">
        <v>21705</v>
      </c>
      <c r="C88" s="48" t="s">
        <v>127</v>
      </c>
      <c r="D88" s="611">
        <v>2015</v>
      </c>
      <c r="E88" s="294" t="s">
        <v>63</v>
      </c>
      <c r="F88" s="270">
        <v>190.607</v>
      </c>
      <c r="G88" s="270">
        <v>5659.1779999999999</v>
      </c>
      <c r="H88" s="277" t="s">
        <v>63</v>
      </c>
      <c r="I88" s="294">
        <v>15660.128000000001</v>
      </c>
      <c r="J88" s="270">
        <v>193.90899999999999</v>
      </c>
      <c r="K88" s="270">
        <v>5884.607</v>
      </c>
      <c r="L88" s="277">
        <v>320.32600000000002</v>
      </c>
      <c r="M88" s="294" t="s">
        <v>63</v>
      </c>
      <c r="N88" s="270" t="s">
        <v>63</v>
      </c>
      <c r="O88" s="270" t="s">
        <v>63</v>
      </c>
      <c r="P88" s="277" t="s">
        <v>63</v>
      </c>
      <c r="Q88" s="294">
        <f t="shared" ref="Q88:T89" si="12">I88</f>
        <v>15660.128000000001</v>
      </c>
      <c r="R88" s="270">
        <f t="shared" si="12"/>
        <v>193.90899999999999</v>
      </c>
      <c r="S88" s="270">
        <f t="shared" si="12"/>
        <v>5884.607</v>
      </c>
      <c r="T88" s="277">
        <f t="shared" si="12"/>
        <v>320.32600000000002</v>
      </c>
      <c r="U88" s="575">
        <f t="shared" si="8"/>
        <v>0.70992108879063709</v>
      </c>
      <c r="V88" s="326">
        <f t="shared" si="9"/>
        <v>8.7904829645264488E-3</v>
      </c>
      <c r="W88" s="326">
        <f t="shared" si="10"/>
        <v>0.26676707933325988</v>
      </c>
      <c r="X88" s="576">
        <f t="shared" si="11"/>
        <v>1.4521348911576561E-2</v>
      </c>
      <c r="Z88" s="86" t="s">
        <v>43</v>
      </c>
      <c r="AA88" s="16">
        <v>0.50359296854884639</v>
      </c>
      <c r="AB88" s="16">
        <v>0.27714622328680544</v>
      </c>
      <c r="AC88" s="16">
        <v>0.21439840208478</v>
      </c>
      <c r="AD88" s="16">
        <v>4.8624060795680636E-3</v>
      </c>
    </row>
    <row r="89" spans="1:30" x14ac:dyDescent="0.25">
      <c r="A89" s="275" t="s">
        <v>132</v>
      </c>
      <c r="B89" s="48" t="s">
        <v>21706</v>
      </c>
      <c r="C89" s="48" t="s">
        <v>41</v>
      </c>
      <c r="D89" s="611">
        <v>2015</v>
      </c>
      <c r="E89" s="294">
        <v>8760.02</v>
      </c>
      <c r="F89" s="270">
        <v>1705.4</v>
      </c>
      <c r="G89" s="270">
        <v>7132.6980000000003</v>
      </c>
      <c r="H89" s="277" t="s">
        <v>63</v>
      </c>
      <c r="I89" s="294">
        <v>10308.737999999999</v>
      </c>
      <c r="J89" s="270">
        <v>2130.7660000000001</v>
      </c>
      <c r="K89" s="270">
        <v>8175.7439999999997</v>
      </c>
      <c r="L89" s="277">
        <v>0</v>
      </c>
      <c r="M89" s="294" t="s">
        <v>63</v>
      </c>
      <c r="N89" s="270" t="s">
        <v>63</v>
      </c>
      <c r="O89" s="270" t="s">
        <v>63</v>
      </c>
      <c r="P89" s="277" t="s">
        <v>63</v>
      </c>
      <c r="Q89" s="294">
        <f t="shared" si="12"/>
        <v>10308.737999999999</v>
      </c>
      <c r="R89" s="270">
        <f t="shared" si="12"/>
        <v>2130.7660000000001</v>
      </c>
      <c r="S89" s="270">
        <f t="shared" si="12"/>
        <v>8175.7439999999997</v>
      </c>
      <c r="T89" s="277">
        <f t="shared" si="12"/>
        <v>0</v>
      </c>
      <c r="U89" s="575">
        <f t="shared" si="8"/>
        <v>0.50005403767153322</v>
      </c>
      <c r="V89" s="326">
        <f t="shared" si="9"/>
        <v>0.10335873718327328</v>
      </c>
      <c r="W89" s="326">
        <f t="shared" si="10"/>
        <v>0.39658722514519351</v>
      </c>
      <c r="X89" s="576">
        <f t="shared" si="11"/>
        <v>0</v>
      </c>
      <c r="Z89" s="86" t="s">
        <v>41</v>
      </c>
      <c r="AA89" s="16">
        <v>0.50005403767153322</v>
      </c>
      <c r="AB89" s="16">
        <v>0.39658722514519351</v>
      </c>
      <c r="AC89" s="16">
        <v>0.10335873718327328</v>
      </c>
      <c r="AD89" s="16">
        <v>0</v>
      </c>
    </row>
    <row r="90" spans="1:30" x14ac:dyDescent="0.25">
      <c r="A90" s="275" t="s">
        <v>133</v>
      </c>
      <c r="B90" s="48" t="s">
        <v>21707</v>
      </c>
      <c r="C90" s="48" t="s">
        <v>31</v>
      </c>
      <c r="D90" s="611">
        <v>2016</v>
      </c>
      <c r="E90" s="294">
        <v>19934.900000000001</v>
      </c>
      <c r="F90" s="270">
        <v>2222.1999999999998</v>
      </c>
      <c r="G90" s="270">
        <v>7888.5</v>
      </c>
      <c r="H90" s="277">
        <v>554</v>
      </c>
      <c r="I90" s="294">
        <v>20885.2</v>
      </c>
      <c r="J90" s="270">
        <v>2097.1</v>
      </c>
      <c r="K90" s="270">
        <v>8009.2</v>
      </c>
      <c r="L90" s="277">
        <v>634.5</v>
      </c>
      <c r="M90" s="294">
        <v>22224</v>
      </c>
      <c r="N90" s="270">
        <v>2104</v>
      </c>
      <c r="O90" s="270">
        <v>8140</v>
      </c>
      <c r="P90" s="277">
        <v>682</v>
      </c>
      <c r="Q90" s="294">
        <f t="shared" si="4"/>
        <v>22224</v>
      </c>
      <c r="R90" s="270">
        <f t="shared" si="5"/>
        <v>2104</v>
      </c>
      <c r="S90" s="270">
        <f t="shared" si="6"/>
        <v>8140</v>
      </c>
      <c r="T90" s="277">
        <f t="shared" si="7"/>
        <v>682</v>
      </c>
      <c r="U90" s="575">
        <f t="shared" si="8"/>
        <v>0.67040723981900452</v>
      </c>
      <c r="V90" s="326">
        <f t="shared" si="9"/>
        <v>6.3469079939668174E-2</v>
      </c>
      <c r="W90" s="326">
        <f t="shared" si="10"/>
        <v>0.24555052790346907</v>
      </c>
      <c r="X90" s="576">
        <f t="shared" si="11"/>
        <v>2.0573152337858221E-2</v>
      </c>
      <c r="Z90" s="86" t="s">
        <v>70</v>
      </c>
      <c r="AA90" s="16">
        <v>0.49813432835820898</v>
      </c>
      <c r="AB90" s="16">
        <v>0.29850746268656714</v>
      </c>
      <c r="AC90" s="16">
        <v>0.20335820895522388</v>
      </c>
      <c r="AD90" s="16">
        <v>0</v>
      </c>
    </row>
    <row r="91" spans="1:30" x14ac:dyDescent="0.25">
      <c r="A91" s="275" t="s">
        <v>134</v>
      </c>
      <c r="B91" s="48" t="s">
        <v>21708</v>
      </c>
      <c r="C91" s="48" t="s">
        <v>73</v>
      </c>
      <c r="D91" s="611">
        <v>2016</v>
      </c>
      <c r="E91" s="294">
        <v>340728</v>
      </c>
      <c r="F91" s="270">
        <v>54106</v>
      </c>
      <c r="G91" s="270">
        <v>62354</v>
      </c>
      <c r="H91" s="277">
        <v>19272</v>
      </c>
      <c r="I91" s="294">
        <v>355821</v>
      </c>
      <c r="J91" s="270">
        <v>56210</v>
      </c>
      <c r="K91" s="270">
        <v>64653</v>
      </c>
      <c r="L91" s="277">
        <v>19902</v>
      </c>
      <c r="M91" s="294">
        <v>363753</v>
      </c>
      <c r="N91" s="270">
        <v>59028</v>
      </c>
      <c r="O91" s="270">
        <v>67520</v>
      </c>
      <c r="P91" s="277">
        <v>20787</v>
      </c>
      <c r="Q91" s="294">
        <f t="shared" si="4"/>
        <v>363753</v>
      </c>
      <c r="R91" s="270">
        <f t="shared" si="5"/>
        <v>59028</v>
      </c>
      <c r="S91" s="270">
        <f t="shared" si="6"/>
        <v>67520</v>
      </c>
      <c r="T91" s="277">
        <f t="shared" si="7"/>
        <v>20787</v>
      </c>
      <c r="U91" s="575">
        <f t="shared" si="8"/>
        <v>0.71172283442381745</v>
      </c>
      <c r="V91" s="326">
        <f t="shared" si="9"/>
        <v>0.11549478759039539</v>
      </c>
      <c r="W91" s="326">
        <f t="shared" si="10"/>
        <v>0.13211032151019003</v>
      </c>
      <c r="X91" s="576">
        <f t="shared" si="11"/>
        <v>4.0672056475597157E-2</v>
      </c>
      <c r="Z91" s="86" t="s">
        <v>37</v>
      </c>
      <c r="AA91" s="16">
        <v>0.47842569323167361</v>
      </c>
      <c r="AB91" s="16">
        <v>0.45120756485070496</v>
      </c>
      <c r="AC91" s="16">
        <v>5.3925118200792266E-2</v>
      </c>
      <c r="AD91" s="16">
        <v>1.6441623716829237E-2</v>
      </c>
    </row>
    <row r="92" spans="1:30" x14ac:dyDescent="0.25">
      <c r="A92" s="275" t="s">
        <v>161</v>
      </c>
      <c r="B92" s="48" t="s">
        <v>21709</v>
      </c>
      <c r="C92" s="48" t="s">
        <v>244</v>
      </c>
      <c r="D92" s="611">
        <v>2016</v>
      </c>
      <c r="E92" s="294">
        <v>5441.5590000000002</v>
      </c>
      <c r="F92" s="270">
        <v>12949.334999999999</v>
      </c>
      <c r="G92" s="270">
        <v>8266.3459999999995</v>
      </c>
      <c r="H92" s="277">
        <v>473.505</v>
      </c>
      <c r="I92" s="294">
        <v>7824.9380000000001</v>
      </c>
      <c r="J92" s="270">
        <v>18845.151999999998</v>
      </c>
      <c r="K92" s="270">
        <v>9567.7559999999994</v>
      </c>
      <c r="L92" s="277">
        <v>593.24400000000003</v>
      </c>
      <c r="M92" s="294">
        <v>10424.888000000001</v>
      </c>
      <c r="N92" s="270">
        <v>21608.073</v>
      </c>
      <c r="O92" s="270">
        <v>11258.057000000001</v>
      </c>
      <c r="P92" s="277">
        <v>334.02699999999999</v>
      </c>
      <c r="Q92" s="294">
        <f t="shared" si="4"/>
        <v>10424.888000000001</v>
      </c>
      <c r="R92" s="270">
        <f t="shared" si="5"/>
        <v>21608.073</v>
      </c>
      <c r="S92" s="270">
        <f t="shared" si="6"/>
        <v>11258.057000000001</v>
      </c>
      <c r="T92" s="277">
        <f t="shared" si="7"/>
        <v>334.02699999999999</v>
      </c>
      <c r="U92" s="575">
        <f t="shared" si="8"/>
        <v>0.23896566754257789</v>
      </c>
      <c r="V92" s="326">
        <f t="shared" si="9"/>
        <v>0.49531348334425779</v>
      </c>
      <c r="W92" s="326">
        <f t="shared" si="10"/>
        <v>0.25806407764163908</v>
      </c>
      <c r="X92" s="576">
        <f t="shared" si="11"/>
        <v>7.6567714715251286E-3</v>
      </c>
      <c r="Z92" s="86" t="s">
        <v>42</v>
      </c>
      <c r="AA92" s="16">
        <v>0.46572687810063773</v>
      </c>
      <c r="AB92" s="16">
        <v>0.28875797306874551</v>
      </c>
      <c r="AC92" s="16">
        <v>0.24394268249468459</v>
      </c>
      <c r="AD92" s="16">
        <v>1.5724663359319628E-3</v>
      </c>
    </row>
    <row r="93" spans="1:30" x14ac:dyDescent="0.25">
      <c r="A93" s="275" t="s">
        <v>162</v>
      </c>
      <c r="B93" s="48" t="s">
        <v>21710</v>
      </c>
      <c r="C93" s="48" t="s">
        <v>25</v>
      </c>
      <c r="D93" s="611">
        <v>2016</v>
      </c>
      <c r="E93" s="294">
        <v>1006063.57</v>
      </c>
      <c r="F93" s="270">
        <v>205684.891</v>
      </c>
      <c r="G93" s="270">
        <v>89814.508000000002</v>
      </c>
      <c r="H93" s="277" t="s">
        <v>63</v>
      </c>
      <c r="I93" s="294">
        <v>1088134.976</v>
      </c>
      <c r="J93" s="270">
        <v>228994.641</v>
      </c>
      <c r="K93" s="270">
        <v>99858.843999999997</v>
      </c>
      <c r="L93" s="277" t="s">
        <v>63</v>
      </c>
      <c r="M93" s="294">
        <v>1214395.936</v>
      </c>
      <c r="N93" s="270">
        <v>246054.9</v>
      </c>
      <c r="O93" s="270">
        <v>107224.01</v>
      </c>
      <c r="P93" s="277">
        <v>0</v>
      </c>
      <c r="Q93" s="294">
        <f t="shared" si="4"/>
        <v>1214395.936</v>
      </c>
      <c r="R93" s="270">
        <f t="shared" si="5"/>
        <v>246054.9</v>
      </c>
      <c r="S93" s="270">
        <f t="shared" si="6"/>
        <v>107224.01</v>
      </c>
      <c r="T93" s="277">
        <f t="shared" si="7"/>
        <v>0</v>
      </c>
      <c r="U93" s="575">
        <f t="shared" si="8"/>
        <v>0.77464784173745682</v>
      </c>
      <c r="V93" s="326">
        <f t="shared" si="9"/>
        <v>0.15695531546469682</v>
      </c>
      <c r="W93" s="326">
        <f t="shared" si="10"/>
        <v>6.8396842797846358E-2</v>
      </c>
      <c r="X93" s="576">
        <f t="shared" si="11"/>
        <v>0</v>
      </c>
      <c r="Z93" s="86" t="s">
        <v>245</v>
      </c>
      <c r="AA93" s="16">
        <v>0.42722369316971892</v>
      </c>
      <c r="AB93" s="16">
        <v>0.30543097222293519</v>
      </c>
      <c r="AC93" s="16">
        <v>0.23978709253931402</v>
      </c>
      <c r="AD93" s="16">
        <v>2.7558242068031851E-2</v>
      </c>
    </row>
    <row r="94" spans="1:30" x14ac:dyDescent="0.25">
      <c r="A94" s="275" t="s">
        <v>163</v>
      </c>
      <c r="B94" s="48" t="s">
        <v>21711</v>
      </c>
      <c r="C94" s="48" t="s">
        <v>46</v>
      </c>
      <c r="D94" s="611">
        <v>2016</v>
      </c>
      <c r="E94" s="294">
        <v>1059.424</v>
      </c>
      <c r="F94" s="270">
        <v>1097.7950000000001</v>
      </c>
      <c r="G94" s="270">
        <v>388.96</v>
      </c>
      <c r="H94" s="277">
        <v>9.4830000000000005</v>
      </c>
      <c r="I94" s="294">
        <v>1529.87</v>
      </c>
      <c r="J94" s="270">
        <v>1330.17</v>
      </c>
      <c r="K94" s="270">
        <v>606.50800000000004</v>
      </c>
      <c r="L94" s="277">
        <v>10.391999999999999</v>
      </c>
      <c r="M94" s="294">
        <v>2028.24</v>
      </c>
      <c r="N94" s="270">
        <v>1222.47</v>
      </c>
      <c r="O94" s="270">
        <v>415.90199999999999</v>
      </c>
      <c r="P94" s="277">
        <v>8.5269999999999992</v>
      </c>
      <c r="Q94" s="294">
        <f t="shared" si="4"/>
        <v>2028.24</v>
      </c>
      <c r="R94" s="270">
        <f t="shared" si="5"/>
        <v>1222.47</v>
      </c>
      <c r="S94" s="270">
        <f t="shared" si="6"/>
        <v>415.90199999999999</v>
      </c>
      <c r="T94" s="277">
        <f t="shared" si="7"/>
        <v>8.5269999999999992</v>
      </c>
      <c r="U94" s="575">
        <f t="shared" si="8"/>
        <v>0.55188116694361766</v>
      </c>
      <c r="V94" s="326">
        <f t="shared" si="9"/>
        <v>0.3326323167640734</v>
      </c>
      <c r="W94" s="326">
        <f t="shared" si="10"/>
        <v>0.11316633194009804</v>
      </c>
      <c r="X94" s="576">
        <f t="shared" si="11"/>
        <v>2.3201843522108957E-3</v>
      </c>
      <c r="Z94" s="86" t="s">
        <v>44</v>
      </c>
      <c r="AA94" s="16">
        <v>0.42207755190459356</v>
      </c>
      <c r="AB94" s="16">
        <v>0.31886693497816643</v>
      </c>
      <c r="AC94" s="16">
        <v>0.25015676840461071</v>
      </c>
      <c r="AD94" s="16">
        <v>8.8987447126292613E-3</v>
      </c>
    </row>
    <row r="95" spans="1:30" x14ac:dyDescent="0.25">
      <c r="A95" s="275" t="s">
        <v>164</v>
      </c>
      <c r="B95" s="48" t="s">
        <v>21712</v>
      </c>
      <c r="C95" s="48" t="s">
        <v>40</v>
      </c>
      <c r="D95" s="611">
        <v>2016</v>
      </c>
      <c r="E95" s="294">
        <v>505210.3</v>
      </c>
      <c r="F95" s="270">
        <v>258341.4</v>
      </c>
      <c r="G95" s="270">
        <v>82890.7</v>
      </c>
      <c r="H95" s="277">
        <v>1084.5</v>
      </c>
      <c r="I95" s="294">
        <v>541533.1</v>
      </c>
      <c r="J95" s="270">
        <v>284154.3</v>
      </c>
      <c r="K95" s="270">
        <v>87730.8</v>
      </c>
      <c r="L95" s="277">
        <v>1250.9000000000001</v>
      </c>
      <c r="M95" s="294">
        <v>554093.6</v>
      </c>
      <c r="N95" s="270">
        <v>301775.3</v>
      </c>
      <c r="O95" s="270">
        <v>85933</v>
      </c>
      <c r="P95" s="277">
        <v>2013.3</v>
      </c>
      <c r="Q95" s="294">
        <f t="shared" si="4"/>
        <v>554093.6</v>
      </c>
      <c r="R95" s="270">
        <f t="shared" si="5"/>
        <v>301775.3</v>
      </c>
      <c r="S95" s="270">
        <f t="shared" si="6"/>
        <v>85933</v>
      </c>
      <c r="T95" s="277">
        <f t="shared" si="7"/>
        <v>2013.3</v>
      </c>
      <c r="U95" s="575">
        <f t="shared" si="8"/>
        <v>0.58707848739880431</v>
      </c>
      <c r="V95" s="326">
        <f t="shared" si="9"/>
        <v>0.31973981771007715</v>
      </c>
      <c r="W95" s="326">
        <f t="shared" si="10"/>
        <v>9.1048544248916535E-2</v>
      </c>
      <c r="X95" s="576">
        <f t="shared" si="11"/>
        <v>2.1331506422019903E-3</v>
      </c>
      <c r="Z95" s="86" t="s">
        <v>45</v>
      </c>
      <c r="AA95" s="16">
        <v>0.38508926953888872</v>
      </c>
      <c r="AB95" s="16">
        <v>0.4184159641966631</v>
      </c>
      <c r="AC95" s="16">
        <v>0.13161971936365605</v>
      </c>
      <c r="AD95" s="16">
        <v>6.4875046900792072E-2</v>
      </c>
    </row>
    <row r="96" spans="1:30" x14ac:dyDescent="0.25">
      <c r="A96" s="275" t="s">
        <v>165</v>
      </c>
      <c r="B96" s="48" t="s">
        <v>21713</v>
      </c>
      <c r="C96" s="48" t="s">
        <v>182</v>
      </c>
      <c r="D96" s="611">
        <v>2014</v>
      </c>
      <c r="E96" s="294">
        <v>5215.6639999999998</v>
      </c>
      <c r="F96" s="270">
        <v>972.09799999999996</v>
      </c>
      <c r="G96" s="270">
        <v>2338.7089999999998</v>
      </c>
      <c r="H96" s="277">
        <v>0</v>
      </c>
      <c r="I96" s="294" t="s">
        <v>63</v>
      </c>
      <c r="J96" s="270" t="s">
        <v>63</v>
      </c>
      <c r="K96" s="270" t="s">
        <v>63</v>
      </c>
      <c r="L96" s="277" t="s">
        <v>63</v>
      </c>
      <c r="M96" s="294" t="s">
        <v>63</v>
      </c>
      <c r="N96" s="270" t="s">
        <v>63</v>
      </c>
      <c r="O96" s="270" t="s">
        <v>63</v>
      </c>
      <c r="P96" s="277" t="s">
        <v>63</v>
      </c>
      <c r="Q96" s="294">
        <v>5215.6639999999998</v>
      </c>
      <c r="R96" s="270">
        <v>972.09799999999996</v>
      </c>
      <c r="S96" s="270">
        <v>2338.7089999999998</v>
      </c>
      <c r="T96" s="277">
        <v>0</v>
      </c>
      <c r="U96" s="575">
        <f t="shared" si="8"/>
        <v>0.61170254376048427</v>
      </c>
      <c r="V96" s="326">
        <f t="shared" si="9"/>
        <v>0.1140094184334879</v>
      </c>
      <c r="W96" s="326">
        <f t="shared" si="10"/>
        <v>0.27428803780602784</v>
      </c>
      <c r="X96" s="576">
        <f t="shared" si="11"/>
        <v>0</v>
      </c>
      <c r="Z96" s="86" t="s">
        <v>178</v>
      </c>
      <c r="AA96" s="16">
        <v>0.30554772149899262</v>
      </c>
      <c r="AB96" s="16">
        <v>0.26758690248098443</v>
      </c>
      <c r="AC96" s="16">
        <v>0.3645784870441362</v>
      </c>
      <c r="AD96" s="16">
        <v>6.2286888975886745E-2</v>
      </c>
    </row>
    <row r="97" spans="1:30" x14ac:dyDescent="0.25">
      <c r="A97" s="275" t="s">
        <v>166</v>
      </c>
      <c r="B97" s="48" t="s">
        <v>21714</v>
      </c>
      <c r="C97" s="48" t="s">
        <v>245</v>
      </c>
      <c r="D97" s="611">
        <v>2015</v>
      </c>
      <c r="E97" s="294">
        <v>13290.950999999999</v>
      </c>
      <c r="F97" s="270">
        <v>6897.6790000000001</v>
      </c>
      <c r="G97" s="270">
        <v>8377.5750000000007</v>
      </c>
      <c r="H97" s="277">
        <v>778.77200000000005</v>
      </c>
      <c r="I97" s="294">
        <v>13814.995000000001</v>
      </c>
      <c r="J97" s="270">
        <v>7753.9179999999997</v>
      </c>
      <c r="K97" s="270">
        <v>9876.6229999999996</v>
      </c>
      <c r="L97" s="277">
        <v>891.14200000000005</v>
      </c>
      <c r="M97" s="294" t="s">
        <v>63</v>
      </c>
      <c r="N97" s="270" t="s">
        <v>63</v>
      </c>
      <c r="O97" s="270" t="s">
        <v>63</v>
      </c>
      <c r="P97" s="277" t="s">
        <v>63</v>
      </c>
      <c r="Q97" s="294">
        <f>I97</f>
        <v>13814.995000000001</v>
      </c>
      <c r="R97" s="270">
        <f>J97</f>
        <v>7753.9179999999997</v>
      </c>
      <c r="S97" s="270">
        <f>K97</f>
        <v>9876.6229999999996</v>
      </c>
      <c r="T97" s="277">
        <f>L97</f>
        <v>891.14200000000005</v>
      </c>
      <c r="U97" s="575">
        <f t="shared" si="8"/>
        <v>0.42722369316971892</v>
      </c>
      <c r="V97" s="326">
        <f t="shared" si="9"/>
        <v>0.23978709253931402</v>
      </c>
      <c r="W97" s="326">
        <f t="shared" si="10"/>
        <v>0.30543097222293519</v>
      </c>
      <c r="X97" s="576">
        <f t="shared" si="11"/>
        <v>2.7558242068031851E-2</v>
      </c>
      <c r="Z97" s="86" t="s">
        <v>87</v>
      </c>
      <c r="AA97" s="16">
        <v>0.24456521739130432</v>
      </c>
      <c r="AB97" s="16">
        <v>0.43749999999999994</v>
      </c>
      <c r="AC97" s="16">
        <v>0.31793478260869568</v>
      </c>
      <c r="AD97" s="16">
        <v>0</v>
      </c>
    </row>
    <row r="98" spans="1:30" ht="15.75" thickBot="1" x14ac:dyDescent="0.3">
      <c r="A98" s="278" t="s">
        <v>167</v>
      </c>
      <c r="B98" s="157" t="s">
        <v>21715</v>
      </c>
      <c r="C98" s="157" t="s">
        <v>18</v>
      </c>
      <c r="D98" s="612">
        <v>2016</v>
      </c>
      <c r="E98" s="295">
        <v>373019.32400000002</v>
      </c>
      <c r="F98" s="280">
        <v>60733.739000000001</v>
      </c>
      <c r="G98" s="280">
        <v>48131.45</v>
      </c>
      <c r="H98" s="281">
        <v>1607.6479999999999</v>
      </c>
      <c r="I98" s="295">
        <v>397163.348</v>
      </c>
      <c r="J98" s="280">
        <v>63603.237000000001</v>
      </c>
      <c r="K98" s="280">
        <v>48107.673000000003</v>
      </c>
      <c r="L98" s="281">
        <v>1569.192</v>
      </c>
      <c r="M98" s="295">
        <v>419989.217</v>
      </c>
      <c r="N98" s="280">
        <v>71051.337</v>
      </c>
      <c r="O98" s="280">
        <v>48706.906000000003</v>
      </c>
      <c r="P98" s="281">
        <v>1612.393</v>
      </c>
      <c r="Q98" s="295">
        <f t="shared" si="4"/>
        <v>419989.217</v>
      </c>
      <c r="R98" s="280">
        <f t="shared" si="5"/>
        <v>71051.337</v>
      </c>
      <c r="S98" s="280">
        <f t="shared" si="6"/>
        <v>48706.906000000003</v>
      </c>
      <c r="T98" s="281">
        <f t="shared" si="7"/>
        <v>1612.393</v>
      </c>
      <c r="U98" s="577">
        <f t="shared" si="8"/>
        <v>0.77580414334862025</v>
      </c>
      <c r="V98" s="578">
        <f t="shared" si="9"/>
        <v>0.13124604014550004</v>
      </c>
      <c r="W98" s="578">
        <f t="shared" si="10"/>
        <v>8.9971403919381521E-2</v>
      </c>
      <c r="X98" s="579">
        <f t="shared" si="11"/>
        <v>2.9784125864981718E-3</v>
      </c>
      <c r="Z98" s="86" t="s">
        <v>244</v>
      </c>
      <c r="AA98" s="16">
        <v>0.23896566754257789</v>
      </c>
      <c r="AB98" s="16">
        <v>0.25806407764163908</v>
      </c>
      <c r="AC98" s="16">
        <v>0.49531348334425779</v>
      </c>
      <c r="AD98" s="16">
        <v>7.6567714715251286E-3</v>
      </c>
    </row>
    <row r="101" spans="1:30" s="84" customFormat="1" x14ac:dyDescent="0.25">
      <c r="A101" s="6" t="s">
        <v>21854</v>
      </c>
      <c r="B101" s="6"/>
      <c r="C101" s="6"/>
      <c r="D101" s="6"/>
      <c r="E101" s="6"/>
    </row>
    <row r="102" spans="1:30" x14ac:dyDescent="0.25">
      <c r="A102" t="s">
        <v>768</v>
      </c>
    </row>
    <row r="103" spans="1:30" x14ac:dyDescent="0.25">
      <c r="A103" t="s">
        <v>103</v>
      </c>
      <c r="D103" t="s">
        <v>195</v>
      </c>
    </row>
    <row r="104" spans="1:30" x14ac:dyDescent="0.25">
      <c r="A104" t="s">
        <v>584</v>
      </c>
      <c r="D104" t="s">
        <v>21717</v>
      </c>
    </row>
    <row r="105" spans="1:30" x14ac:dyDescent="0.25">
      <c r="A105" t="s">
        <v>763</v>
      </c>
      <c r="D105" s="1112" t="s">
        <v>769</v>
      </c>
      <c r="E105" s="1112"/>
      <c r="F105" s="1112"/>
      <c r="G105" s="1112"/>
      <c r="H105" s="1112" t="s">
        <v>21686</v>
      </c>
      <c r="I105" s="1112"/>
      <c r="J105" s="1112"/>
      <c r="K105" s="1112"/>
      <c r="L105" s="1112" t="s">
        <v>21687</v>
      </c>
      <c r="M105" s="1112"/>
      <c r="N105" s="1112"/>
      <c r="O105" s="1112"/>
      <c r="P105" s="1112" t="s">
        <v>21688</v>
      </c>
      <c r="Q105" s="1112"/>
      <c r="R105" s="1112"/>
      <c r="S105" s="1112"/>
    </row>
    <row r="106" spans="1:30" ht="45" x14ac:dyDescent="0.25">
      <c r="A106" s="86" t="s">
        <v>761</v>
      </c>
      <c r="B106" s="86"/>
      <c r="C106" s="86"/>
      <c r="D106" s="89" t="s">
        <v>147</v>
      </c>
      <c r="E106" s="89" t="s">
        <v>148</v>
      </c>
      <c r="F106" s="89" t="s">
        <v>149</v>
      </c>
      <c r="G106" s="89" t="s">
        <v>150</v>
      </c>
      <c r="H106" s="89" t="s">
        <v>147</v>
      </c>
      <c r="I106" s="89" t="s">
        <v>148</v>
      </c>
      <c r="J106" s="89" t="s">
        <v>149</v>
      </c>
      <c r="K106" s="89" t="s">
        <v>150</v>
      </c>
      <c r="L106" s="89" t="s">
        <v>147</v>
      </c>
      <c r="M106" s="89" t="s">
        <v>148</v>
      </c>
      <c r="N106" s="89" t="s">
        <v>149</v>
      </c>
      <c r="O106" s="89" t="s">
        <v>150</v>
      </c>
      <c r="P106" s="89" t="s">
        <v>147</v>
      </c>
      <c r="Q106" s="89" t="s">
        <v>148</v>
      </c>
      <c r="R106" s="89" t="s">
        <v>149</v>
      </c>
      <c r="S106" s="89" t="s">
        <v>150</v>
      </c>
    </row>
    <row r="107" spans="1:30" x14ac:dyDescent="0.25">
      <c r="A107" s="86" t="s">
        <v>157</v>
      </c>
      <c r="B107" s="86" t="s">
        <v>21708</v>
      </c>
      <c r="C107" s="86" t="s">
        <v>175</v>
      </c>
      <c r="D107" s="5">
        <v>685.81299999999999</v>
      </c>
      <c r="E107" s="5" t="s">
        <v>63</v>
      </c>
      <c r="F107" s="5" t="s">
        <v>63</v>
      </c>
      <c r="G107" s="5" t="s">
        <v>63</v>
      </c>
      <c r="H107" s="5">
        <v>3260.654</v>
      </c>
      <c r="I107" s="5" t="s">
        <v>63</v>
      </c>
      <c r="J107" s="5" t="s">
        <v>63</v>
      </c>
      <c r="K107" s="5" t="s">
        <v>63</v>
      </c>
      <c r="L107" s="5">
        <v>7380.1540000000005</v>
      </c>
      <c r="M107" s="5" t="s">
        <v>63</v>
      </c>
      <c r="N107" s="5" t="s">
        <v>63</v>
      </c>
      <c r="O107" s="5" t="s">
        <v>63</v>
      </c>
      <c r="P107" s="5" t="s">
        <v>63</v>
      </c>
      <c r="Q107" s="5" t="s">
        <v>63</v>
      </c>
      <c r="R107" s="5" t="s">
        <v>63</v>
      </c>
      <c r="S107" s="5" t="s">
        <v>63</v>
      </c>
    </row>
    <row r="108" spans="1:30" x14ac:dyDescent="0.25">
      <c r="A108" s="86" t="s">
        <v>19</v>
      </c>
      <c r="B108" s="86" t="s">
        <v>21708</v>
      </c>
      <c r="C108" s="86" t="s">
        <v>19</v>
      </c>
      <c r="D108" s="5">
        <v>469.34699999999998</v>
      </c>
      <c r="E108" s="5">
        <v>124.193</v>
      </c>
      <c r="F108" s="5">
        <v>1711.491</v>
      </c>
      <c r="G108" s="5">
        <v>12.680999999999999</v>
      </c>
      <c r="H108" s="5">
        <v>3124.806</v>
      </c>
      <c r="I108" s="5">
        <v>235.09399999999999</v>
      </c>
      <c r="J108" s="5">
        <v>1128.7449999999999</v>
      </c>
      <c r="K108" s="5">
        <v>47.094000000000001</v>
      </c>
      <c r="L108" s="5">
        <v>5790.0209999999997</v>
      </c>
      <c r="M108" s="5">
        <v>31.431999999999999</v>
      </c>
      <c r="N108" s="5">
        <v>248.66499999999999</v>
      </c>
      <c r="O108" s="5">
        <v>4.4729999999999999</v>
      </c>
      <c r="P108" s="5" t="s">
        <v>63</v>
      </c>
      <c r="Q108" s="5" t="s">
        <v>63</v>
      </c>
      <c r="R108" s="5" t="s">
        <v>63</v>
      </c>
      <c r="S108" s="5" t="s">
        <v>63</v>
      </c>
    </row>
    <row r="109" spans="1:30" x14ac:dyDescent="0.25">
      <c r="A109" s="86" t="s">
        <v>105</v>
      </c>
      <c r="B109" s="86" t="s">
        <v>21708</v>
      </c>
      <c r="C109" s="86" t="s">
        <v>21</v>
      </c>
      <c r="D109" s="5">
        <v>722.05899999999997</v>
      </c>
      <c r="E109" s="5">
        <v>741.49300000000005</v>
      </c>
      <c r="F109" s="5">
        <v>477.065</v>
      </c>
      <c r="G109" s="5">
        <v>30.747</v>
      </c>
      <c r="H109" s="5">
        <v>3545.348</v>
      </c>
      <c r="I109" s="5">
        <v>253.697</v>
      </c>
      <c r="J109" s="5">
        <v>1905.3910000000001</v>
      </c>
      <c r="K109" s="5">
        <v>26.55</v>
      </c>
      <c r="L109" s="5">
        <v>4563.4470000000001</v>
      </c>
      <c r="M109" s="5">
        <v>164.624</v>
      </c>
      <c r="N109" s="5">
        <v>184.369</v>
      </c>
      <c r="O109" s="5">
        <v>12.083</v>
      </c>
      <c r="P109" s="5" t="s">
        <v>63</v>
      </c>
      <c r="Q109" s="5" t="s">
        <v>63</v>
      </c>
      <c r="R109" s="5" t="s">
        <v>63</v>
      </c>
      <c r="S109" s="5" t="s">
        <v>63</v>
      </c>
    </row>
    <row r="110" spans="1:30" x14ac:dyDescent="0.25">
      <c r="A110" s="86" t="s">
        <v>106</v>
      </c>
      <c r="B110" s="86" t="s">
        <v>21708</v>
      </c>
      <c r="C110" s="86" t="s">
        <v>32</v>
      </c>
      <c r="D110" s="5">
        <v>410.601</v>
      </c>
      <c r="E110" s="5" t="s">
        <v>63</v>
      </c>
      <c r="F110" s="5" t="s">
        <v>63</v>
      </c>
      <c r="G110" s="5" t="s">
        <v>63</v>
      </c>
      <c r="H110" s="5">
        <v>1807.605</v>
      </c>
      <c r="I110" s="5" t="s">
        <v>63</v>
      </c>
      <c r="J110" s="5" t="s">
        <v>63</v>
      </c>
      <c r="K110" s="5">
        <v>59.344999999999999</v>
      </c>
      <c r="L110" s="5">
        <v>11542.529</v>
      </c>
      <c r="M110" s="5" t="s">
        <v>63</v>
      </c>
      <c r="N110" s="5" t="s">
        <v>63</v>
      </c>
      <c r="O110" s="5" t="s">
        <v>63</v>
      </c>
      <c r="P110" s="5" t="s">
        <v>63</v>
      </c>
      <c r="Q110" s="5" t="s">
        <v>63</v>
      </c>
      <c r="R110" s="5" t="s">
        <v>63</v>
      </c>
      <c r="S110" s="5" t="s">
        <v>63</v>
      </c>
    </row>
    <row r="111" spans="1:30" x14ac:dyDescent="0.25">
      <c r="A111" s="86" t="s">
        <v>107</v>
      </c>
      <c r="B111" s="86" t="s">
        <v>21708</v>
      </c>
      <c r="C111" s="86" t="s">
        <v>45</v>
      </c>
      <c r="D111" s="5">
        <v>57.868000000000002</v>
      </c>
      <c r="E111" s="5">
        <v>19.727</v>
      </c>
      <c r="F111" s="5">
        <v>266.90800000000002</v>
      </c>
      <c r="G111" s="5">
        <v>164.79599999999999</v>
      </c>
      <c r="H111" s="5">
        <v>186.523</v>
      </c>
      <c r="I111" s="5">
        <v>69.769000000000005</v>
      </c>
      <c r="J111" s="5">
        <v>204.19</v>
      </c>
      <c r="K111" s="5">
        <v>85.013999999999996</v>
      </c>
      <c r="L111" s="5">
        <v>224.88900000000001</v>
      </c>
      <c r="M111" s="5">
        <v>20.306000000000001</v>
      </c>
      <c r="N111" s="5">
        <v>60.052</v>
      </c>
      <c r="O111" s="5">
        <v>27.85</v>
      </c>
      <c r="P111" s="5">
        <v>59.131</v>
      </c>
      <c r="Q111" s="5">
        <v>10.52</v>
      </c>
      <c r="R111" s="5">
        <v>62.42</v>
      </c>
      <c r="S111" s="5">
        <v>20.475999999999999</v>
      </c>
    </row>
    <row r="112" spans="1:30" x14ac:dyDescent="0.25">
      <c r="A112" s="86" t="s">
        <v>108</v>
      </c>
      <c r="B112" s="86" t="s">
        <v>21708</v>
      </c>
      <c r="C112" s="86" t="s">
        <v>26</v>
      </c>
      <c r="D112" s="5">
        <v>71.576999999999998</v>
      </c>
      <c r="E112" s="5">
        <v>1134.3040000000001</v>
      </c>
      <c r="F112" s="5">
        <v>945.33900000000006</v>
      </c>
      <c r="G112" s="5">
        <v>2.1549999999999998</v>
      </c>
      <c r="H112" s="5">
        <v>1649.7850000000001</v>
      </c>
      <c r="I112" s="5">
        <v>229.887</v>
      </c>
      <c r="J112" s="5">
        <v>615.30100000000004</v>
      </c>
      <c r="K112" s="5">
        <v>19.832000000000001</v>
      </c>
      <c r="L112" s="5">
        <v>1976.44</v>
      </c>
      <c r="M112" s="5">
        <v>25.196999999999999</v>
      </c>
      <c r="N112" s="5">
        <v>135.345</v>
      </c>
      <c r="O112" s="5">
        <v>4.3220000000000001</v>
      </c>
      <c r="P112" s="5" t="s">
        <v>63</v>
      </c>
      <c r="Q112" s="5" t="s">
        <v>63</v>
      </c>
      <c r="R112" s="5" t="s">
        <v>63</v>
      </c>
      <c r="S112" s="5" t="s">
        <v>63</v>
      </c>
    </row>
    <row r="113" spans="1:19" x14ac:dyDescent="0.25">
      <c r="A113" s="86" t="s">
        <v>109</v>
      </c>
      <c r="B113" s="86" t="s">
        <v>21708</v>
      </c>
      <c r="C113" s="86" t="s">
        <v>17</v>
      </c>
      <c r="D113" s="5">
        <v>375.43299999999999</v>
      </c>
      <c r="E113" s="5">
        <v>31.388000000000002</v>
      </c>
      <c r="F113" s="5">
        <v>1167.105</v>
      </c>
      <c r="G113" s="5">
        <v>14.057</v>
      </c>
      <c r="H113" s="5">
        <v>1690.0640000000001</v>
      </c>
      <c r="I113" s="5">
        <v>124.462</v>
      </c>
      <c r="J113" s="5">
        <v>1191.67</v>
      </c>
      <c r="K113" s="5">
        <v>14.465999999999999</v>
      </c>
      <c r="L113" s="5">
        <v>3085.6219999999998</v>
      </c>
      <c r="M113" s="5">
        <v>33.572000000000003</v>
      </c>
      <c r="N113" s="5">
        <v>372.02199999999999</v>
      </c>
      <c r="O113" s="5">
        <v>1.6379999999999999</v>
      </c>
      <c r="P113" s="5" t="s">
        <v>63</v>
      </c>
      <c r="Q113" s="5" t="s">
        <v>63</v>
      </c>
      <c r="R113" s="5" t="s">
        <v>63</v>
      </c>
      <c r="S113" s="5" t="s">
        <v>63</v>
      </c>
    </row>
    <row r="114" spans="1:19" x14ac:dyDescent="0.25">
      <c r="A114" s="86" t="s">
        <v>110</v>
      </c>
      <c r="B114" s="86" t="s">
        <v>21708</v>
      </c>
      <c r="C114" s="86" t="s">
        <v>34</v>
      </c>
      <c r="D114" s="5">
        <v>5.8239999999999998</v>
      </c>
      <c r="E114" s="5">
        <v>29.378</v>
      </c>
      <c r="F114" s="5">
        <v>114.413</v>
      </c>
      <c r="G114" s="5">
        <v>0.223</v>
      </c>
      <c r="H114" s="5">
        <v>41.914999999999999</v>
      </c>
      <c r="I114" s="5">
        <v>15.69</v>
      </c>
      <c r="J114" s="5">
        <v>75.150000000000006</v>
      </c>
      <c r="K114" s="5">
        <v>9.57</v>
      </c>
      <c r="L114" s="5">
        <v>210.89099999999999</v>
      </c>
      <c r="M114" s="5">
        <v>15.598000000000001</v>
      </c>
      <c r="N114" s="5">
        <v>42.656999999999996</v>
      </c>
      <c r="O114" s="5">
        <v>0.27800000000000002</v>
      </c>
      <c r="P114" s="5" t="s">
        <v>63</v>
      </c>
      <c r="Q114" s="5">
        <v>0</v>
      </c>
      <c r="R114" s="5">
        <v>0</v>
      </c>
      <c r="S114" s="5">
        <v>0</v>
      </c>
    </row>
    <row r="115" spans="1:19" x14ac:dyDescent="0.25">
      <c r="A115" s="86" t="s">
        <v>111</v>
      </c>
      <c r="B115" s="86" t="s">
        <v>21708</v>
      </c>
      <c r="C115" s="86" t="s">
        <v>15</v>
      </c>
      <c r="D115" s="5">
        <v>147.268</v>
      </c>
      <c r="E115" s="5">
        <v>55.101999999999997</v>
      </c>
      <c r="F115" s="5" t="s">
        <v>63</v>
      </c>
      <c r="G115" s="5">
        <v>19.356999999999999</v>
      </c>
      <c r="H115" s="5">
        <v>554.428</v>
      </c>
      <c r="I115" s="5">
        <v>351.83800000000002</v>
      </c>
      <c r="J115" s="5" t="s">
        <v>63</v>
      </c>
      <c r="K115" s="5">
        <v>21.337</v>
      </c>
      <c r="L115" s="5">
        <v>3749.5650000000001</v>
      </c>
      <c r="M115" s="5">
        <v>138.90899999999999</v>
      </c>
      <c r="N115" s="5" t="s">
        <v>63</v>
      </c>
      <c r="O115" s="5">
        <v>10.888</v>
      </c>
      <c r="P115" s="5" t="s">
        <v>63</v>
      </c>
      <c r="Q115" s="5" t="s">
        <v>63</v>
      </c>
      <c r="R115" s="5" t="s">
        <v>63</v>
      </c>
      <c r="S115" s="5" t="s">
        <v>63</v>
      </c>
    </row>
    <row r="116" spans="1:19" x14ac:dyDescent="0.25">
      <c r="A116" s="86" t="s">
        <v>112</v>
      </c>
      <c r="B116" s="86" t="s">
        <v>21708</v>
      </c>
      <c r="C116" s="86" t="s">
        <v>23</v>
      </c>
      <c r="D116" s="5">
        <v>2360.9070000000002</v>
      </c>
      <c r="E116" s="5">
        <v>1869.346</v>
      </c>
      <c r="F116" s="5">
        <v>9991.2340000000004</v>
      </c>
      <c r="G116" s="5">
        <v>333.60599999999999</v>
      </c>
      <c r="H116" s="5">
        <v>16137.367</v>
      </c>
      <c r="I116" s="5">
        <v>3729.047</v>
      </c>
      <c r="J116" s="5">
        <v>2856.9659999999999</v>
      </c>
      <c r="K116" s="5">
        <v>488.03500000000003</v>
      </c>
      <c r="L116" s="5">
        <v>20522.368999999999</v>
      </c>
      <c r="M116" s="5">
        <v>369.53399999999999</v>
      </c>
      <c r="N116" s="5">
        <v>571.78599999999994</v>
      </c>
      <c r="O116" s="5">
        <v>121.929</v>
      </c>
      <c r="P116" s="5" t="s">
        <v>63</v>
      </c>
      <c r="Q116" s="5">
        <v>1843.395</v>
      </c>
      <c r="R116" s="5">
        <v>44.295999999999999</v>
      </c>
      <c r="S116" s="5" t="s">
        <v>63</v>
      </c>
    </row>
    <row r="117" spans="1:19" x14ac:dyDescent="0.25">
      <c r="A117" s="86" t="s">
        <v>113</v>
      </c>
      <c r="B117" s="86" t="s">
        <v>21708</v>
      </c>
      <c r="C117" s="86" t="s">
        <v>20</v>
      </c>
      <c r="D117" s="5">
        <v>4689.9709999999995</v>
      </c>
      <c r="E117" s="5">
        <v>9298.9609999999993</v>
      </c>
      <c r="F117" s="5" t="s">
        <v>63</v>
      </c>
      <c r="G117" s="5" t="s">
        <v>63</v>
      </c>
      <c r="H117" s="5">
        <v>34889.275999999998</v>
      </c>
      <c r="I117" s="5">
        <v>5941.6469999999999</v>
      </c>
      <c r="J117" s="5" t="s">
        <v>63</v>
      </c>
      <c r="K117" s="5" t="s">
        <v>63</v>
      </c>
      <c r="L117" s="5">
        <v>38632.269999999997</v>
      </c>
      <c r="M117" s="5">
        <v>780.49300000000005</v>
      </c>
      <c r="N117" s="5" t="s">
        <v>63</v>
      </c>
      <c r="O117" s="5" t="s">
        <v>63</v>
      </c>
      <c r="P117" s="5" t="s">
        <v>63</v>
      </c>
      <c r="Q117" s="5" t="s">
        <v>63</v>
      </c>
      <c r="R117" s="5" t="s">
        <v>63</v>
      </c>
      <c r="S117" s="5" t="s">
        <v>63</v>
      </c>
    </row>
    <row r="118" spans="1:19" x14ac:dyDescent="0.25">
      <c r="A118" s="86" t="s">
        <v>114</v>
      </c>
      <c r="B118" s="86" t="s">
        <v>21708</v>
      </c>
      <c r="C118" s="86" t="s">
        <v>44</v>
      </c>
      <c r="D118" s="5">
        <v>108.73099999999999</v>
      </c>
      <c r="E118" s="5">
        <v>316.32900000000001</v>
      </c>
      <c r="F118" s="5">
        <v>567.00400000000002</v>
      </c>
      <c r="G118" s="5">
        <v>9.3719999999999999</v>
      </c>
      <c r="H118" s="5">
        <v>352.73700000000002</v>
      </c>
      <c r="I118" s="5">
        <v>314.036</v>
      </c>
      <c r="J118" s="5">
        <v>408.88900000000001</v>
      </c>
      <c r="K118" s="5">
        <v>16.138999999999999</v>
      </c>
      <c r="L118" s="5">
        <v>458.69900000000001</v>
      </c>
      <c r="M118" s="5">
        <v>155.05199999999999</v>
      </c>
      <c r="N118" s="5">
        <v>78.927000000000007</v>
      </c>
      <c r="O118" s="5">
        <v>5.8</v>
      </c>
      <c r="P118" s="5" t="s">
        <v>63</v>
      </c>
      <c r="Q118" s="5" t="s">
        <v>63</v>
      </c>
      <c r="R118" s="5" t="s">
        <v>63</v>
      </c>
      <c r="S118" s="5" t="s">
        <v>63</v>
      </c>
    </row>
    <row r="119" spans="1:19" x14ac:dyDescent="0.25">
      <c r="A119" s="86" t="s">
        <v>115</v>
      </c>
      <c r="B119" s="86" t="s">
        <v>21708</v>
      </c>
      <c r="C119" s="86" t="s">
        <v>35</v>
      </c>
      <c r="D119" s="5">
        <v>129.66</v>
      </c>
      <c r="E119" s="5">
        <v>285.15600000000001</v>
      </c>
      <c r="F119" s="5">
        <v>233.17</v>
      </c>
      <c r="G119" s="5" t="s">
        <v>63</v>
      </c>
      <c r="H119" s="5">
        <v>616.82100000000003</v>
      </c>
      <c r="I119" s="5">
        <v>143.535</v>
      </c>
      <c r="J119" s="5">
        <v>154.81399999999999</v>
      </c>
      <c r="K119" s="5" t="s">
        <v>63</v>
      </c>
      <c r="L119" s="5">
        <v>1832.796</v>
      </c>
      <c r="M119" s="5">
        <v>38.006999999999998</v>
      </c>
      <c r="N119" s="5">
        <v>37.481000000000002</v>
      </c>
      <c r="O119" s="5" t="s">
        <v>63</v>
      </c>
      <c r="P119" s="5" t="s">
        <v>63</v>
      </c>
      <c r="Q119" s="5" t="s">
        <v>63</v>
      </c>
      <c r="R119" s="5" t="s">
        <v>63</v>
      </c>
      <c r="S119" s="5" t="s">
        <v>63</v>
      </c>
    </row>
    <row r="120" spans="1:19" x14ac:dyDescent="0.25">
      <c r="A120" s="86" t="s">
        <v>116</v>
      </c>
      <c r="B120" s="86" t="s">
        <v>21708</v>
      </c>
      <c r="C120" s="86" t="s">
        <v>29</v>
      </c>
      <c r="D120" s="5">
        <v>7.0419999999999998</v>
      </c>
      <c r="E120" s="5">
        <v>3.129</v>
      </c>
      <c r="F120" s="5">
        <v>61.127000000000002</v>
      </c>
      <c r="G120" s="5" t="s">
        <v>63</v>
      </c>
      <c r="H120" s="5">
        <v>136.55799999999999</v>
      </c>
      <c r="I120" s="5">
        <v>9.3550000000000004</v>
      </c>
      <c r="J120" s="5">
        <v>32.612000000000002</v>
      </c>
      <c r="K120" s="5" t="s">
        <v>63</v>
      </c>
      <c r="L120" s="5">
        <v>76.91</v>
      </c>
      <c r="M120" s="5">
        <v>4.0030000000000001</v>
      </c>
      <c r="N120" s="5">
        <v>10.301</v>
      </c>
      <c r="O120" s="5" t="s">
        <v>63</v>
      </c>
      <c r="P120" s="5" t="s">
        <v>63</v>
      </c>
      <c r="Q120" s="5" t="s">
        <v>63</v>
      </c>
      <c r="R120" s="5" t="s">
        <v>63</v>
      </c>
      <c r="S120" s="5" t="s">
        <v>63</v>
      </c>
    </row>
    <row r="121" spans="1:19" x14ac:dyDescent="0.25">
      <c r="A121" s="86" t="s">
        <v>117</v>
      </c>
      <c r="B121" s="86" t="s">
        <v>21708</v>
      </c>
      <c r="C121" s="86" t="s">
        <v>33</v>
      </c>
      <c r="D121" s="5">
        <v>199.346</v>
      </c>
      <c r="E121" s="5">
        <v>24.611000000000001</v>
      </c>
      <c r="F121" s="5">
        <v>425.76299999999998</v>
      </c>
      <c r="G121" s="5" t="s">
        <v>63</v>
      </c>
      <c r="H121" s="5">
        <v>862.601</v>
      </c>
      <c r="I121" s="5">
        <v>86.137</v>
      </c>
      <c r="J121" s="5">
        <v>444.221</v>
      </c>
      <c r="K121" s="5" t="s">
        <v>63</v>
      </c>
      <c r="L121" s="5">
        <v>1685.826</v>
      </c>
      <c r="M121" s="5">
        <v>13.536</v>
      </c>
      <c r="N121" s="5">
        <v>70.14</v>
      </c>
      <c r="O121" s="5" t="s">
        <v>63</v>
      </c>
      <c r="P121" s="5" t="s">
        <v>63</v>
      </c>
      <c r="Q121" s="5">
        <v>0</v>
      </c>
      <c r="R121" s="5" t="s">
        <v>63</v>
      </c>
      <c r="S121" s="5" t="s">
        <v>63</v>
      </c>
    </row>
    <row r="122" spans="1:19" x14ac:dyDescent="0.25">
      <c r="A122" s="86" t="s">
        <v>118</v>
      </c>
      <c r="B122" s="86" t="s">
        <v>21708</v>
      </c>
      <c r="C122" s="86" t="s">
        <v>13</v>
      </c>
      <c r="D122" s="5">
        <v>382.315</v>
      </c>
      <c r="E122" s="5">
        <v>44.652999999999999</v>
      </c>
      <c r="F122" s="5">
        <v>1066.229</v>
      </c>
      <c r="G122" s="5">
        <v>32.209000000000003</v>
      </c>
      <c r="H122" s="5">
        <v>1037.7190000000001</v>
      </c>
      <c r="I122" s="5" t="s">
        <v>63</v>
      </c>
      <c r="J122" s="5">
        <v>386.24700000000001</v>
      </c>
      <c r="K122" s="5" t="s">
        <v>63</v>
      </c>
      <c r="L122" s="5">
        <v>9503.39</v>
      </c>
      <c r="M122" s="5">
        <v>178.584</v>
      </c>
      <c r="N122" s="5">
        <v>110.985</v>
      </c>
      <c r="O122" s="5">
        <v>96.626000000000005</v>
      </c>
      <c r="P122" s="5" t="s">
        <v>63</v>
      </c>
      <c r="Q122" s="5" t="s">
        <v>63</v>
      </c>
      <c r="R122" s="5" t="s">
        <v>63</v>
      </c>
      <c r="S122" s="5" t="s">
        <v>63</v>
      </c>
    </row>
    <row r="123" spans="1:19" x14ac:dyDescent="0.25">
      <c r="A123" s="86" t="s">
        <v>119</v>
      </c>
      <c r="B123" s="86" t="s">
        <v>21708</v>
      </c>
      <c r="C123" s="86" t="s">
        <v>36</v>
      </c>
      <c r="D123" s="5">
        <v>1694.643</v>
      </c>
      <c r="E123" s="5">
        <v>1039.056</v>
      </c>
      <c r="F123" s="5">
        <v>4268.7879999999996</v>
      </c>
      <c r="G123" s="5">
        <v>265.52</v>
      </c>
      <c r="H123" s="5">
        <v>7724.8580000000002</v>
      </c>
      <c r="I123" s="5">
        <v>2599.4580000000001</v>
      </c>
      <c r="J123" s="5">
        <v>2569.567</v>
      </c>
      <c r="K123" s="5">
        <v>648.85500000000002</v>
      </c>
      <c r="L123" s="5">
        <v>7931.4040000000005</v>
      </c>
      <c r="M123" s="5">
        <v>280.46600000000001</v>
      </c>
      <c r="N123" s="5">
        <v>773.13199999999995</v>
      </c>
      <c r="O123" s="5">
        <v>37.430999999999997</v>
      </c>
      <c r="P123" s="5" t="s">
        <v>63</v>
      </c>
      <c r="Q123" s="5" t="s">
        <v>63</v>
      </c>
      <c r="R123" s="5" t="s">
        <v>63</v>
      </c>
      <c r="S123" s="5" t="s">
        <v>63</v>
      </c>
    </row>
    <row r="124" spans="1:19" x14ac:dyDescent="0.25">
      <c r="A124" s="86" t="s">
        <v>120</v>
      </c>
      <c r="B124" s="86" t="s">
        <v>21708</v>
      </c>
      <c r="C124" s="86" t="s">
        <v>14</v>
      </c>
      <c r="D124" s="5">
        <v>8881.0010000000002</v>
      </c>
      <c r="E124" s="5">
        <v>2757.335</v>
      </c>
      <c r="F124" s="5">
        <v>8053.7650000000003</v>
      </c>
      <c r="G124" s="5">
        <v>518.85599999999999</v>
      </c>
      <c r="H124" s="5">
        <v>22900.31</v>
      </c>
      <c r="I124" s="5">
        <v>4927.2290000000003</v>
      </c>
      <c r="J124" s="5">
        <v>4975.6899999999996</v>
      </c>
      <c r="K124" s="5">
        <v>888.553</v>
      </c>
      <c r="L124" s="5">
        <v>101026.78</v>
      </c>
      <c r="M124" s="5">
        <v>5134.3760000000002</v>
      </c>
      <c r="N124" s="5">
        <v>1250.0170000000001</v>
      </c>
      <c r="O124" s="5">
        <v>646.17899999999997</v>
      </c>
      <c r="P124" s="5">
        <v>370.14400000000001</v>
      </c>
      <c r="Q124" s="5">
        <v>583.13</v>
      </c>
      <c r="R124" s="5">
        <v>6553.0929999999998</v>
      </c>
      <c r="S124" s="5">
        <v>206.63200000000001</v>
      </c>
    </row>
    <row r="125" spans="1:19" x14ac:dyDescent="0.25">
      <c r="A125" s="86" t="s">
        <v>12</v>
      </c>
      <c r="B125" s="86" t="s">
        <v>21708</v>
      </c>
      <c r="C125" s="86" t="s">
        <v>12</v>
      </c>
      <c r="D125" s="5">
        <v>7305.2960000000003</v>
      </c>
      <c r="E125" s="5">
        <v>3158.605</v>
      </c>
      <c r="F125" s="5">
        <v>2433.578</v>
      </c>
      <c r="G125" s="5">
        <v>147.90100000000001</v>
      </c>
      <c r="H125" s="5">
        <v>11354.052</v>
      </c>
      <c r="I125" s="5">
        <v>1861.95</v>
      </c>
      <c r="J125" s="5">
        <v>2277.9870000000001</v>
      </c>
      <c r="K125" s="5">
        <v>287.87599999999998</v>
      </c>
      <c r="L125" s="5">
        <v>40055.15</v>
      </c>
      <c r="M125" s="5">
        <v>3872.5619999999999</v>
      </c>
      <c r="N125" s="5">
        <v>2176.3000000000002</v>
      </c>
      <c r="O125" s="5">
        <v>802.85500000000002</v>
      </c>
      <c r="P125" s="5" t="s">
        <v>63</v>
      </c>
      <c r="Q125" s="5" t="s">
        <v>63</v>
      </c>
      <c r="R125" s="5" t="s">
        <v>63</v>
      </c>
      <c r="S125" s="5" t="s">
        <v>63</v>
      </c>
    </row>
    <row r="126" spans="1:19" x14ac:dyDescent="0.25">
      <c r="A126" s="86" t="s">
        <v>193</v>
      </c>
      <c r="B126" s="86" t="s">
        <v>21708</v>
      </c>
      <c r="C126" s="86" t="s">
        <v>87</v>
      </c>
      <c r="D126" s="5">
        <v>13.353</v>
      </c>
      <c r="E126" s="5">
        <v>17.937000000000001</v>
      </c>
      <c r="F126" s="5">
        <v>73.340999999999994</v>
      </c>
      <c r="G126" s="5" t="s">
        <v>63</v>
      </c>
      <c r="H126" s="5">
        <v>22.919</v>
      </c>
      <c r="I126" s="5">
        <v>46.634999999999998</v>
      </c>
      <c r="J126" s="5">
        <v>64.372</v>
      </c>
      <c r="K126" s="5" t="s">
        <v>63</v>
      </c>
      <c r="L126" s="5">
        <v>38.662999999999997</v>
      </c>
      <c r="M126" s="5">
        <v>13.153</v>
      </c>
      <c r="N126" s="5">
        <v>12.954000000000001</v>
      </c>
      <c r="O126" s="5" t="s">
        <v>63</v>
      </c>
      <c r="P126" s="5" t="s">
        <v>63</v>
      </c>
      <c r="Q126" s="5" t="s">
        <v>63</v>
      </c>
      <c r="R126" s="5" t="s">
        <v>63</v>
      </c>
      <c r="S126" s="5" t="s">
        <v>63</v>
      </c>
    </row>
    <row r="127" spans="1:19" x14ac:dyDescent="0.25">
      <c r="A127" s="86" t="s">
        <v>121</v>
      </c>
      <c r="B127" s="86" t="s">
        <v>21708</v>
      </c>
      <c r="C127" s="86" t="s">
        <v>38</v>
      </c>
      <c r="D127" s="5">
        <v>44.158000000000001</v>
      </c>
      <c r="E127" s="5">
        <v>100.42100000000001</v>
      </c>
      <c r="F127" s="5">
        <v>138.07900000000001</v>
      </c>
      <c r="G127" s="5" t="s">
        <v>63</v>
      </c>
      <c r="H127" s="5">
        <v>226.39500000000001</v>
      </c>
      <c r="I127" s="5">
        <v>120.595</v>
      </c>
      <c r="J127" s="5">
        <v>0</v>
      </c>
      <c r="K127" s="5" t="s">
        <v>63</v>
      </c>
      <c r="L127" s="5">
        <v>112.973</v>
      </c>
      <c r="M127" s="5">
        <v>0.224</v>
      </c>
      <c r="N127" s="5">
        <v>0</v>
      </c>
      <c r="O127" s="5" t="s">
        <v>63</v>
      </c>
      <c r="P127" s="5" t="s">
        <v>63</v>
      </c>
      <c r="Q127" s="5" t="s">
        <v>63</v>
      </c>
      <c r="R127" s="5" t="s">
        <v>63</v>
      </c>
      <c r="S127" s="5" t="s">
        <v>63</v>
      </c>
    </row>
    <row r="128" spans="1:19" x14ac:dyDescent="0.25">
      <c r="A128" s="86" t="s">
        <v>158</v>
      </c>
      <c r="B128" s="86" t="s">
        <v>21708</v>
      </c>
      <c r="C128" s="86" t="s">
        <v>178</v>
      </c>
      <c r="D128" s="5">
        <v>146.476</v>
      </c>
      <c r="E128" s="5">
        <v>1670.8050000000001</v>
      </c>
      <c r="F128" s="5">
        <v>1273.479</v>
      </c>
      <c r="G128" s="5">
        <v>150.1</v>
      </c>
      <c r="H128" s="5">
        <v>501.61900000000003</v>
      </c>
      <c r="I128" s="5">
        <v>1384.3579999999999</v>
      </c>
      <c r="J128" s="5">
        <v>1394.952</v>
      </c>
      <c r="K128" s="5">
        <v>164.666</v>
      </c>
      <c r="L128" s="5">
        <v>2760.9090000000001</v>
      </c>
      <c r="M128" s="5">
        <v>1250.8050000000001</v>
      </c>
      <c r="N128" s="5">
        <v>377.38900000000001</v>
      </c>
      <c r="O128" s="5">
        <v>300.75400000000002</v>
      </c>
      <c r="P128" s="5" t="s">
        <v>63</v>
      </c>
      <c r="Q128" s="5" t="s">
        <v>63</v>
      </c>
      <c r="R128" s="5" t="s">
        <v>63</v>
      </c>
      <c r="S128" s="5" t="s">
        <v>63</v>
      </c>
    </row>
    <row r="129" spans="1:19" x14ac:dyDescent="0.25">
      <c r="A129" s="86" t="s">
        <v>122</v>
      </c>
      <c r="B129" s="86" t="s">
        <v>21708</v>
      </c>
      <c r="C129" s="86" t="s">
        <v>27</v>
      </c>
      <c r="D129" s="5">
        <v>936.69299999999998</v>
      </c>
      <c r="E129" s="5">
        <v>505.31700000000001</v>
      </c>
      <c r="F129" s="5">
        <v>3097.1619999999998</v>
      </c>
      <c r="G129" s="5" t="s">
        <v>63</v>
      </c>
      <c r="H129" s="5">
        <v>3954.9670000000001</v>
      </c>
      <c r="I129" s="5">
        <v>1255.0250000000001</v>
      </c>
      <c r="J129" s="5">
        <v>2295.9229999999998</v>
      </c>
      <c r="K129" s="5" t="s">
        <v>63</v>
      </c>
      <c r="L129" s="5">
        <v>4522.6229999999996</v>
      </c>
      <c r="M129" s="5">
        <v>244.922</v>
      </c>
      <c r="N129" s="5" t="s">
        <v>63</v>
      </c>
      <c r="O129" s="5" t="s">
        <v>63</v>
      </c>
      <c r="P129" s="5" t="s">
        <v>63</v>
      </c>
      <c r="Q129" s="5" t="s">
        <v>63</v>
      </c>
      <c r="R129" s="5" t="s">
        <v>63</v>
      </c>
      <c r="S129" s="5" t="s">
        <v>63</v>
      </c>
    </row>
    <row r="130" spans="1:19" x14ac:dyDescent="0.25">
      <c r="A130" s="86" t="s">
        <v>159</v>
      </c>
      <c r="B130" s="86" t="s">
        <v>21708</v>
      </c>
      <c r="C130" s="86" t="s">
        <v>70</v>
      </c>
      <c r="D130" s="5">
        <v>67.638000000000005</v>
      </c>
      <c r="E130" s="5">
        <v>107.264</v>
      </c>
      <c r="F130" s="5">
        <v>353.21899999999999</v>
      </c>
      <c r="G130" s="5" t="s">
        <v>63</v>
      </c>
      <c r="H130" s="5">
        <v>429.73899999999998</v>
      </c>
      <c r="I130" s="5">
        <v>250.05500000000001</v>
      </c>
      <c r="J130" s="5">
        <v>243.22300000000001</v>
      </c>
      <c r="K130" s="5" t="s">
        <v>63</v>
      </c>
      <c r="L130" s="5">
        <v>597.125</v>
      </c>
      <c r="M130" s="5">
        <v>90.183999999999997</v>
      </c>
      <c r="N130" s="5">
        <v>58.756</v>
      </c>
      <c r="O130" s="5" t="s">
        <v>63</v>
      </c>
      <c r="P130" s="5" t="s">
        <v>63</v>
      </c>
      <c r="Q130" s="5" t="s">
        <v>63</v>
      </c>
      <c r="R130" s="5" t="s">
        <v>63</v>
      </c>
      <c r="S130" s="5" t="s">
        <v>63</v>
      </c>
    </row>
    <row r="131" spans="1:19" x14ac:dyDescent="0.25">
      <c r="A131" s="86" t="s">
        <v>123</v>
      </c>
      <c r="B131" s="86" t="s">
        <v>21708</v>
      </c>
      <c r="C131" s="86" t="s">
        <v>30</v>
      </c>
      <c r="D131" s="5">
        <v>130.05799999999999</v>
      </c>
      <c r="E131" s="5">
        <v>155.96899999999999</v>
      </c>
      <c r="F131" s="5">
        <v>782.09299999999996</v>
      </c>
      <c r="G131" s="5" t="s">
        <v>63</v>
      </c>
      <c r="H131" s="5">
        <v>889.024</v>
      </c>
      <c r="I131" s="5">
        <v>537.327</v>
      </c>
      <c r="J131" s="5">
        <v>768.77800000000002</v>
      </c>
      <c r="K131" s="5" t="s">
        <v>63</v>
      </c>
      <c r="L131" s="5">
        <v>2115.578</v>
      </c>
      <c r="M131" s="5">
        <v>163.06800000000001</v>
      </c>
      <c r="N131" s="5">
        <v>220.43799999999999</v>
      </c>
      <c r="O131" s="5" t="s">
        <v>63</v>
      </c>
      <c r="P131" s="5">
        <v>198.739</v>
      </c>
      <c r="Q131" s="5">
        <v>73.971999999999994</v>
      </c>
      <c r="R131" s="5">
        <v>150.81100000000001</v>
      </c>
      <c r="S131" s="5" t="s">
        <v>63</v>
      </c>
    </row>
    <row r="132" spans="1:19" x14ac:dyDescent="0.25">
      <c r="A132" s="86" t="s">
        <v>124</v>
      </c>
      <c r="B132" s="86" t="s">
        <v>21708</v>
      </c>
      <c r="C132" s="86" t="s">
        <v>42</v>
      </c>
      <c r="D132" s="5">
        <v>256.96800000000002</v>
      </c>
      <c r="E132" s="5">
        <v>972.68399999999997</v>
      </c>
      <c r="F132" s="5">
        <v>1996.739</v>
      </c>
      <c r="G132" s="5">
        <v>6.625</v>
      </c>
      <c r="H132" s="5">
        <v>850.51599999999996</v>
      </c>
      <c r="I132" s="5">
        <v>623.52800000000002</v>
      </c>
      <c r="J132" s="5">
        <v>582.09400000000005</v>
      </c>
      <c r="K132" s="5">
        <v>4.0979999999999999</v>
      </c>
      <c r="L132" s="5">
        <v>3614.9589999999998</v>
      </c>
      <c r="M132" s="5">
        <v>877.35199999999998</v>
      </c>
      <c r="N132" s="5">
        <v>349.09899999999999</v>
      </c>
      <c r="O132" s="5">
        <v>5.2210000000000001</v>
      </c>
      <c r="P132" s="5" t="s">
        <v>63</v>
      </c>
      <c r="Q132" s="5" t="s">
        <v>63</v>
      </c>
      <c r="R132" s="5" t="s">
        <v>63</v>
      </c>
      <c r="S132" s="5" t="s">
        <v>63</v>
      </c>
    </row>
    <row r="133" spans="1:19" x14ac:dyDescent="0.25">
      <c r="A133" s="86" t="s">
        <v>37</v>
      </c>
      <c r="B133" s="86" t="s">
        <v>21708</v>
      </c>
      <c r="C133" s="86" t="s">
        <v>37</v>
      </c>
      <c r="D133" s="5">
        <v>53.006</v>
      </c>
      <c r="E133" s="5">
        <v>23.588000000000001</v>
      </c>
      <c r="F133" s="5">
        <v>756.91899999999998</v>
      </c>
      <c r="G133" s="5">
        <v>45.197000000000003</v>
      </c>
      <c r="H133" s="5">
        <v>583.76400000000001</v>
      </c>
      <c r="I133" s="5">
        <v>165.37799999999999</v>
      </c>
      <c r="J133" s="5">
        <v>743.01599999999996</v>
      </c>
      <c r="K133" s="5">
        <v>10.484999999999999</v>
      </c>
      <c r="L133" s="5">
        <v>1126.624</v>
      </c>
      <c r="M133" s="5">
        <v>57.503999999999998</v>
      </c>
      <c r="N133" s="5">
        <v>231.255</v>
      </c>
      <c r="O133" s="5">
        <v>4.4740000000000002</v>
      </c>
      <c r="P133" s="5" t="s">
        <v>63</v>
      </c>
      <c r="Q133" s="5" t="s">
        <v>63</v>
      </c>
      <c r="R133" s="5" t="s">
        <v>63</v>
      </c>
      <c r="S133" s="5" t="s">
        <v>63</v>
      </c>
    </row>
    <row r="134" spans="1:19" x14ac:dyDescent="0.25">
      <c r="A134" s="86" t="s">
        <v>126</v>
      </c>
      <c r="B134" s="86" t="s">
        <v>21708</v>
      </c>
      <c r="C134" s="86" t="s">
        <v>43</v>
      </c>
      <c r="D134" s="5">
        <v>46.204000000000001</v>
      </c>
      <c r="E134" s="5">
        <v>286.41199999999998</v>
      </c>
      <c r="F134" s="5">
        <v>467.416</v>
      </c>
      <c r="G134" s="5">
        <v>5.1180000000000003</v>
      </c>
      <c r="H134" s="5">
        <v>168.96700000000001</v>
      </c>
      <c r="I134" s="5">
        <v>127.736</v>
      </c>
      <c r="J134" s="5">
        <v>270.61399999999998</v>
      </c>
      <c r="K134" s="5">
        <v>2.1880000000000002</v>
      </c>
      <c r="L134" s="5">
        <v>310.85700000000003</v>
      </c>
      <c r="M134" s="5">
        <v>110.16200000000001</v>
      </c>
      <c r="N134" s="5">
        <v>86.093999999999994</v>
      </c>
      <c r="O134" s="5">
        <v>0.14799999999999999</v>
      </c>
      <c r="P134" s="5" t="s">
        <v>63</v>
      </c>
      <c r="Q134" s="5" t="s">
        <v>63</v>
      </c>
      <c r="R134" s="5" t="s">
        <v>63</v>
      </c>
      <c r="S134" s="5" t="s">
        <v>63</v>
      </c>
    </row>
    <row r="135" spans="1:19" x14ac:dyDescent="0.25">
      <c r="A135" s="86" t="s">
        <v>128</v>
      </c>
      <c r="B135" s="86" t="s">
        <v>21708</v>
      </c>
      <c r="C135" s="86" t="s">
        <v>22</v>
      </c>
      <c r="D135" s="5">
        <v>88.352000000000004</v>
      </c>
      <c r="E135" s="5">
        <v>87.811999999999998</v>
      </c>
      <c r="F135" s="5">
        <v>75.81</v>
      </c>
      <c r="G135" s="5">
        <v>3.2000000000000001E-2</v>
      </c>
      <c r="H135" s="5">
        <v>722.43799999999999</v>
      </c>
      <c r="I135" s="5">
        <v>53.981000000000002</v>
      </c>
      <c r="J135" s="5">
        <v>54.545000000000002</v>
      </c>
      <c r="K135" s="5">
        <v>0.47199999999999998</v>
      </c>
      <c r="L135" s="5">
        <v>276.995</v>
      </c>
      <c r="M135" s="5">
        <v>50.854999999999997</v>
      </c>
      <c r="N135" s="5">
        <v>15.000999999999999</v>
      </c>
      <c r="O135" s="5">
        <v>0.06</v>
      </c>
      <c r="P135" s="5" t="s">
        <v>63</v>
      </c>
      <c r="Q135" s="5" t="s">
        <v>63</v>
      </c>
      <c r="R135" s="5" t="s">
        <v>63</v>
      </c>
      <c r="S135" s="5" t="s">
        <v>63</v>
      </c>
    </row>
    <row r="136" spans="1:19" x14ac:dyDescent="0.25">
      <c r="A136" s="86" t="s">
        <v>129</v>
      </c>
      <c r="B136" s="86" t="s">
        <v>21708</v>
      </c>
      <c r="C136" s="86" t="s">
        <v>39</v>
      </c>
      <c r="D136" s="5">
        <v>429.35399999999998</v>
      </c>
      <c r="E136" s="5">
        <v>1269.2360000000001</v>
      </c>
      <c r="F136" s="5">
        <v>2639.232</v>
      </c>
      <c r="G136" s="5">
        <v>8.5350000000000001</v>
      </c>
      <c r="H136" s="5">
        <v>4015.0070000000001</v>
      </c>
      <c r="I136" s="5">
        <v>1963.6310000000001</v>
      </c>
      <c r="J136" s="5">
        <v>2057.076</v>
      </c>
      <c r="K136" s="5">
        <v>29.516999999999999</v>
      </c>
      <c r="L136" s="5">
        <v>5917.2389999999996</v>
      </c>
      <c r="M136" s="5">
        <v>541.04899999999998</v>
      </c>
      <c r="N136" s="5">
        <v>849.65800000000002</v>
      </c>
      <c r="O136" s="5">
        <v>3.1139999999999999</v>
      </c>
      <c r="P136" s="5" t="s">
        <v>63</v>
      </c>
      <c r="Q136" s="5" t="s">
        <v>63</v>
      </c>
      <c r="R136" s="5" t="s">
        <v>63</v>
      </c>
      <c r="S136" s="5" t="s">
        <v>63</v>
      </c>
    </row>
    <row r="137" spans="1:19" x14ac:dyDescent="0.25">
      <c r="A137" s="86" t="s">
        <v>130</v>
      </c>
      <c r="B137" s="86" t="s">
        <v>21708</v>
      </c>
      <c r="C137" s="86" t="s">
        <v>16</v>
      </c>
      <c r="D137" s="5">
        <v>240.578</v>
      </c>
      <c r="E137" s="5">
        <v>83.247</v>
      </c>
      <c r="F137" s="5" t="s">
        <v>63</v>
      </c>
      <c r="G137" s="5">
        <v>6.4809999999999999</v>
      </c>
      <c r="H137" s="5">
        <v>1559.231</v>
      </c>
      <c r="I137" s="5">
        <v>308.51600000000002</v>
      </c>
      <c r="J137" s="5" t="s">
        <v>63</v>
      </c>
      <c r="K137" s="5">
        <v>18.324999999999999</v>
      </c>
      <c r="L137" s="5">
        <v>8879.9259999999995</v>
      </c>
      <c r="M137" s="5">
        <v>131.96600000000001</v>
      </c>
      <c r="N137" s="5" t="s">
        <v>63</v>
      </c>
      <c r="O137" s="5">
        <v>3.5760000000000001</v>
      </c>
      <c r="P137" s="5" t="s">
        <v>63</v>
      </c>
      <c r="Q137" s="5" t="s">
        <v>63</v>
      </c>
      <c r="R137" s="5" t="s">
        <v>63</v>
      </c>
      <c r="S137" s="5" t="s">
        <v>63</v>
      </c>
    </row>
    <row r="138" spans="1:19" x14ac:dyDescent="0.25">
      <c r="A138" s="86" t="s">
        <v>131</v>
      </c>
      <c r="B138" s="86" t="s">
        <v>21708</v>
      </c>
      <c r="C138" s="86" t="s">
        <v>127</v>
      </c>
      <c r="D138" s="5">
        <v>2849.7979999999998</v>
      </c>
      <c r="E138" s="5">
        <v>0.36599999999999999</v>
      </c>
      <c r="F138" s="5">
        <v>3742.3290000000002</v>
      </c>
      <c r="G138" s="5">
        <v>197.233</v>
      </c>
      <c r="H138" s="5">
        <v>4160.3329999999996</v>
      </c>
      <c r="I138" s="5">
        <v>154.65799999999999</v>
      </c>
      <c r="J138" s="5">
        <v>708.923</v>
      </c>
      <c r="K138" s="5">
        <v>45.509</v>
      </c>
      <c r="L138" s="5">
        <v>5617.9170000000004</v>
      </c>
      <c r="M138" s="5">
        <v>1.341</v>
      </c>
      <c r="N138" s="5">
        <v>293.99099999999999</v>
      </c>
      <c r="O138" s="5">
        <v>15.563000000000001</v>
      </c>
      <c r="P138" s="5" t="s">
        <v>63</v>
      </c>
      <c r="Q138" s="5" t="s">
        <v>63</v>
      </c>
      <c r="R138" s="5" t="s">
        <v>63</v>
      </c>
      <c r="S138" s="5" t="s">
        <v>63</v>
      </c>
    </row>
    <row r="139" spans="1:19" x14ac:dyDescent="0.25">
      <c r="A139" s="86" t="s">
        <v>132</v>
      </c>
      <c r="B139" s="86" t="s">
        <v>21708</v>
      </c>
      <c r="C139" s="86" t="s">
        <v>41</v>
      </c>
      <c r="D139" s="5">
        <v>839.53700000000003</v>
      </c>
      <c r="E139" s="5">
        <v>554.70399999999995</v>
      </c>
      <c r="F139" s="5" t="s">
        <v>63</v>
      </c>
      <c r="G139" s="5" t="s">
        <v>63</v>
      </c>
      <c r="H139" s="5">
        <v>1517.403</v>
      </c>
      <c r="I139" s="5">
        <v>671.62900000000002</v>
      </c>
      <c r="J139" s="5" t="s">
        <v>63</v>
      </c>
      <c r="K139" s="5" t="s">
        <v>63</v>
      </c>
      <c r="L139" s="5">
        <v>6215.0420000000004</v>
      </c>
      <c r="M139" s="5">
        <v>545.45500000000004</v>
      </c>
      <c r="N139" s="5" t="s">
        <v>63</v>
      </c>
      <c r="O139" s="5" t="s">
        <v>63</v>
      </c>
      <c r="P139" s="5" t="s">
        <v>63</v>
      </c>
      <c r="Q139" s="5" t="s">
        <v>63</v>
      </c>
      <c r="R139" s="5" t="s">
        <v>63</v>
      </c>
      <c r="S139" s="5" t="s">
        <v>63</v>
      </c>
    </row>
    <row r="140" spans="1:19" x14ac:dyDescent="0.25">
      <c r="A140" s="86" t="s">
        <v>133</v>
      </c>
      <c r="B140" s="86" t="s">
        <v>21708</v>
      </c>
      <c r="C140" s="86" t="s">
        <v>31</v>
      </c>
      <c r="D140" s="5">
        <v>1991.3879999999999</v>
      </c>
      <c r="E140" s="5">
        <v>1259.8689999999999</v>
      </c>
      <c r="F140" s="5">
        <v>3819.8969999999999</v>
      </c>
      <c r="G140" s="5">
        <v>481.60899999999998</v>
      </c>
      <c r="H140" s="5">
        <v>12474.383</v>
      </c>
      <c r="I140" s="5">
        <v>1380.164</v>
      </c>
      <c r="J140" s="5">
        <v>5976.7439999999997</v>
      </c>
      <c r="K140" s="5">
        <v>258.512</v>
      </c>
      <c r="L140" s="5">
        <v>15479.171</v>
      </c>
      <c r="M140" s="5">
        <v>366.76299999999998</v>
      </c>
      <c r="N140" s="5">
        <v>1686.9949999999999</v>
      </c>
      <c r="O140" s="5">
        <v>169.61699999999999</v>
      </c>
      <c r="P140" s="5" t="s">
        <v>63</v>
      </c>
      <c r="Q140" s="5" t="s">
        <v>63</v>
      </c>
      <c r="R140" s="5" t="s">
        <v>63</v>
      </c>
      <c r="S140" s="5" t="s">
        <v>63</v>
      </c>
    </row>
    <row r="141" spans="1:19" x14ac:dyDescent="0.25">
      <c r="A141" s="86" t="s">
        <v>134</v>
      </c>
      <c r="B141" s="86" t="s">
        <v>21708</v>
      </c>
      <c r="C141" s="86" t="s">
        <v>73</v>
      </c>
      <c r="D141" s="5">
        <v>21792</v>
      </c>
      <c r="E141" s="5">
        <v>10153</v>
      </c>
      <c r="F141" s="5">
        <v>40983</v>
      </c>
      <c r="G141" s="5">
        <v>10534</v>
      </c>
      <c r="H141" s="5">
        <v>56472</v>
      </c>
      <c r="I141" s="5">
        <v>17047</v>
      </c>
      <c r="J141" s="5">
        <v>17466</v>
      </c>
      <c r="K141" s="5">
        <v>6165</v>
      </c>
      <c r="L141" s="5">
        <v>277557</v>
      </c>
      <c r="M141" s="5">
        <v>27732</v>
      </c>
      <c r="N141" s="5">
        <v>6204</v>
      </c>
      <c r="O141" s="5">
        <v>3040</v>
      </c>
      <c r="P141" s="5" t="s">
        <v>63</v>
      </c>
      <c r="Q141" s="5">
        <v>1278</v>
      </c>
      <c r="R141" s="5" t="s">
        <v>63</v>
      </c>
      <c r="S141" s="5">
        <v>163</v>
      </c>
    </row>
    <row r="142" spans="1:19" x14ac:dyDescent="0.25">
      <c r="A142" s="86" t="s">
        <v>161</v>
      </c>
      <c r="B142" s="86" t="s">
        <v>21708</v>
      </c>
      <c r="C142" s="86" t="s">
        <v>244</v>
      </c>
      <c r="D142" s="5">
        <v>81.64</v>
      </c>
      <c r="E142" s="5">
        <v>1218.691</v>
      </c>
      <c r="F142" s="5">
        <v>584.32899999999995</v>
      </c>
      <c r="G142" s="5">
        <v>12.683999999999999</v>
      </c>
      <c r="H142" s="5">
        <v>541.59</v>
      </c>
      <c r="I142" s="5">
        <v>1385.5360000000001</v>
      </c>
      <c r="J142" s="5">
        <v>759.99900000000002</v>
      </c>
      <c r="K142" s="5">
        <v>60.027000000000001</v>
      </c>
      <c r="L142" s="5">
        <v>557.08199999999999</v>
      </c>
      <c r="M142" s="5">
        <v>238.37100000000001</v>
      </c>
      <c r="N142" s="5">
        <v>98.870999999999995</v>
      </c>
      <c r="O142" s="5">
        <v>16.773</v>
      </c>
      <c r="P142" s="5" t="s">
        <v>63</v>
      </c>
      <c r="Q142" s="5" t="s">
        <v>63</v>
      </c>
      <c r="R142" s="5" t="s">
        <v>63</v>
      </c>
      <c r="S142" s="5" t="s">
        <v>63</v>
      </c>
    </row>
    <row r="143" spans="1:19" x14ac:dyDescent="0.25">
      <c r="A143" s="86" t="s">
        <v>162</v>
      </c>
      <c r="B143" s="86" t="s">
        <v>21708</v>
      </c>
      <c r="C143" s="86" t="s">
        <v>25</v>
      </c>
      <c r="D143" s="5">
        <v>327.63900000000001</v>
      </c>
      <c r="E143" s="5">
        <v>9019.5280000000002</v>
      </c>
      <c r="F143" s="5">
        <v>11242.933000000001</v>
      </c>
      <c r="G143" s="5" t="s">
        <v>63</v>
      </c>
      <c r="H143" s="5">
        <v>9468.1869999999999</v>
      </c>
      <c r="I143" s="5">
        <v>19638.248</v>
      </c>
      <c r="J143" s="5">
        <v>14845.026</v>
      </c>
      <c r="K143" s="5" t="s">
        <v>63</v>
      </c>
      <c r="L143" s="5">
        <v>303066.75900000002</v>
      </c>
      <c r="M143" s="5">
        <v>37183.186999999998</v>
      </c>
      <c r="N143" s="5">
        <v>2623.6419999999998</v>
      </c>
      <c r="O143" s="5" t="s">
        <v>63</v>
      </c>
      <c r="P143" s="5" t="s">
        <v>63</v>
      </c>
      <c r="Q143" s="5" t="s">
        <v>63</v>
      </c>
      <c r="R143" s="5" t="s">
        <v>63</v>
      </c>
      <c r="S143" s="5" t="s">
        <v>63</v>
      </c>
    </row>
    <row r="144" spans="1:19" x14ac:dyDescent="0.25">
      <c r="A144" s="86" t="s">
        <v>163</v>
      </c>
      <c r="B144" s="86" t="s">
        <v>21708</v>
      </c>
      <c r="C144" s="86" t="s">
        <v>46</v>
      </c>
      <c r="D144" s="5">
        <v>92.744</v>
      </c>
      <c r="E144" s="5">
        <v>349.10899999999998</v>
      </c>
      <c r="F144" s="5">
        <v>179.49</v>
      </c>
      <c r="G144" s="5">
        <v>3.0649999999999999</v>
      </c>
      <c r="H144" s="5">
        <v>585.24</v>
      </c>
      <c r="I144" s="5">
        <v>339.411</v>
      </c>
      <c r="J144" s="5">
        <v>116.056</v>
      </c>
      <c r="K144" s="5">
        <v>2.3879999999999999</v>
      </c>
      <c r="L144" s="5">
        <v>239.38800000000001</v>
      </c>
      <c r="M144" s="5">
        <v>109.104</v>
      </c>
      <c r="N144" s="5">
        <v>68.143000000000001</v>
      </c>
      <c r="O144" s="5">
        <v>0.77800000000000002</v>
      </c>
      <c r="P144" s="5" t="s">
        <v>63</v>
      </c>
      <c r="Q144" s="5" t="s">
        <v>63</v>
      </c>
      <c r="R144" s="5" t="s">
        <v>63</v>
      </c>
      <c r="S144" s="5" t="s">
        <v>63</v>
      </c>
    </row>
    <row r="145" spans="1:19" x14ac:dyDescent="0.25">
      <c r="A145" s="86" t="s">
        <v>166</v>
      </c>
      <c r="B145" s="86" t="s">
        <v>21708</v>
      </c>
      <c r="C145" s="86" t="s">
        <v>245</v>
      </c>
      <c r="D145" s="5">
        <v>162.94999999999999</v>
      </c>
      <c r="E145" s="5">
        <v>306.803</v>
      </c>
      <c r="F145" s="5">
        <v>969.66700000000003</v>
      </c>
      <c r="G145" s="5">
        <v>35.948999999999998</v>
      </c>
      <c r="H145" s="5">
        <v>1346.4390000000001</v>
      </c>
      <c r="I145" s="5">
        <v>749.65099999999995</v>
      </c>
      <c r="J145" s="5">
        <v>570.88599999999997</v>
      </c>
      <c r="K145" s="5">
        <v>91.426000000000002</v>
      </c>
      <c r="L145" s="5">
        <v>973.32399999999996</v>
      </c>
      <c r="M145" s="5">
        <v>337.01299999999998</v>
      </c>
      <c r="N145" s="5">
        <v>234.38800000000001</v>
      </c>
      <c r="O145" s="5">
        <v>32.773000000000003</v>
      </c>
      <c r="P145" s="5" t="s">
        <v>63</v>
      </c>
      <c r="Q145" s="5" t="s">
        <v>63</v>
      </c>
      <c r="R145" s="5" t="s">
        <v>63</v>
      </c>
      <c r="S145" s="5" t="s">
        <v>63</v>
      </c>
    </row>
    <row r="146" spans="1:19" x14ac:dyDescent="0.25">
      <c r="A146" s="86" t="s">
        <v>167</v>
      </c>
      <c r="B146" s="86" t="s">
        <v>21708</v>
      </c>
      <c r="C146" s="86" t="s">
        <v>18</v>
      </c>
      <c r="D146" s="5">
        <v>141.98099999999999</v>
      </c>
      <c r="E146" s="5">
        <v>1209.461</v>
      </c>
      <c r="F146" s="5">
        <v>1549.0039999999999</v>
      </c>
      <c r="G146" s="5">
        <v>15.026999999999999</v>
      </c>
      <c r="H146" s="5">
        <v>5147.7510000000002</v>
      </c>
      <c r="I146" s="5">
        <v>1344.992</v>
      </c>
      <c r="J146" s="5">
        <v>1198.25</v>
      </c>
      <c r="K146" s="5">
        <v>71.94</v>
      </c>
      <c r="L146" s="5">
        <v>20829.126</v>
      </c>
      <c r="M146" s="5">
        <v>1628.319</v>
      </c>
      <c r="N146" s="5">
        <v>416.47500000000002</v>
      </c>
      <c r="O146" s="5">
        <v>16.228999999999999</v>
      </c>
      <c r="P146" s="5" t="s">
        <v>63</v>
      </c>
      <c r="Q146" s="5" t="s">
        <v>63</v>
      </c>
      <c r="R146" s="5" t="s">
        <v>63</v>
      </c>
      <c r="S146" s="5" t="s">
        <v>63</v>
      </c>
    </row>
  </sheetData>
  <autoFilter ref="Z56:AD56">
    <sortState ref="Z113:AD154">
      <sortCondition descending="1" ref="AA112"/>
    </sortState>
  </autoFilter>
  <mergeCells count="14">
    <mergeCell ref="T7:W7"/>
    <mergeCell ref="T8:W8"/>
    <mergeCell ref="D105:G105"/>
    <mergeCell ref="H105:K105"/>
    <mergeCell ref="L105:O105"/>
    <mergeCell ref="P105:S105"/>
    <mergeCell ref="D7:G7"/>
    <mergeCell ref="H7:K7"/>
    <mergeCell ref="L7:O7"/>
    <mergeCell ref="P7:S7"/>
    <mergeCell ref="D8:G8"/>
    <mergeCell ref="H8:K8"/>
    <mergeCell ref="L8:O8"/>
    <mergeCell ref="P8:S8"/>
  </mergeCells>
  <conditionalFormatting sqref="AA57:AD98">
    <cfRule type="colorScale" priority="1">
      <colorScale>
        <cfvo type="min"/>
        <cfvo type="percentile" val="50"/>
        <cfvo type="max"/>
        <color rgb="FF5A8AC6"/>
        <color rgb="FFFCFCFF"/>
        <color rgb="FFF8696B"/>
      </colorScale>
    </cfRule>
  </conditionalFormatting>
  <pageMargins left="0.7" right="0.7" top="0.75" bottom="0.75" header="0.3" footer="0.3"/>
  <pageSetup paperSize="9" orientation="portrait" r:id="rId1"/>
  <drawing r:id="rId2"/>
  <legacyDrawing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Y175"/>
  <sheetViews>
    <sheetView topLeftCell="A10" zoomScale="90" zoomScaleNormal="90" workbookViewId="0">
      <selection activeCell="AB37" sqref="AB37"/>
    </sheetView>
  </sheetViews>
  <sheetFormatPr defaultRowHeight="15" x14ac:dyDescent="0.25"/>
  <cols>
    <col min="1" max="1" width="17.28515625" customWidth="1"/>
    <col min="2" max="2" width="16.28515625" customWidth="1"/>
    <col min="24" max="24" width="15.42578125" customWidth="1"/>
  </cols>
  <sheetData>
    <row r="1" spans="1:25" x14ac:dyDescent="0.25">
      <c r="A1" s="6" t="s">
        <v>794</v>
      </c>
    </row>
    <row r="2" spans="1:25" x14ac:dyDescent="0.25">
      <c r="A2" s="6" t="s">
        <v>799</v>
      </c>
    </row>
    <row r="3" spans="1:25" s="84" customFormat="1" x14ac:dyDescent="0.25">
      <c r="A3" s="6" t="s">
        <v>800</v>
      </c>
      <c r="B3" s="6"/>
      <c r="C3" s="6"/>
    </row>
    <row r="4" spans="1:25" s="84" customFormat="1" x14ac:dyDescent="0.25">
      <c r="A4" s="6"/>
      <c r="B4" s="6"/>
      <c r="C4" s="6"/>
    </row>
    <row r="5" spans="1:25" s="84" customFormat="1" x14ac:dyDescent="0.25">
      <c r="C5" s="539" t="s">
        <v>21858</v>
      </c>
      <c r="D5" s="539"/>
      <c r="M5" s="539" t="s">
        <v>232</v>
      </c>
      <c r="N5" s="539"/>
      <c r="X5" s="84" t="s">
        <v>21951</v>
      </c>
      <c r="Y5" s="84" t="s">
        <v>369</v>
      </c>
    </row>
    <row r="6" spans="1:25" s="84" customFormat="1" x14ac:dyDescent="0.25">
      <c r="A6" s="86" t="s">
        <v>425</v>
      </c>
      <c r="B6" s="263"/>
      <c r="C6" s="263"/>
      <c r="D6" s="263" t="s">
        <v>50</v>
      </c>
      <c r="E6" s="263" t="s">
        <v>51</v>
      </c>
      <c r="F6" s="263" t="s">
        <v>52</v>
      </c>
      <c r="G6" s="263" t="s">
        <v>53</v>
      </c>
      <c r="H6" s="263" t="s">
        <v>54</v>
      </c>
      <c r="I6" s="263" t="s">
        <v>55</v>
      </c>
      <c r="J6" s="263" t="s">
        <v>195</v>
      </c>
      <c r="K6" s="263" t="s">
        <v>313</v>
      </c>
      <c r="L6" s="263" t="s">
        <v>369</v>
      </c>
      <c r="M6" s="19" t="s">
        <v>49</v>
      </c>
      <c r="N6" s="19" t="s">
        <v>50</v>
      </c>
      <c r="O6" s="19" t="s">
        <v>51</v>
      </c>
      <c r="P6" s="19" t="s">
        <v>52</v>
      </c>
      <c r="Q6" s="19" t="s">
        <v>53</v>
      </c>
      <c r="R6" s="19" t="s">
        <v>54</v>
      </c>
      <c r="S6" s="19" t="s">
        <v>55</v>
      </c>
      <c r="T6" s="19" t="s">
        <v>195</v>
      </c>
      <c r="U6" s="19" t="s">
        <v>313</v>
      </c>
      <c r="V6" s="19" t="s">
        <v>369</v>
      </c>
      <c r="X6" s="84" t="s">
        <v>30</v>
      </c>
      <c r="Y6" s="84">
        <v>1.01</v>
      </c>
    </row>
    <row r="7" spans="1:25" s="84" customFormat="1" x14ac:dyDescent="0.25">
      <c r="A7" s="86" t="s">
        <v>426</v>
      </c>
      <c r="B7" s="86" t="s">
        <v>71</v>
      </c>
      <c r="C7" s="5">
        <v>89127.520999999993</v>
      </c>
      <c r="D7" s="5">
        <v>91279.701000000001</v>
      </c>
      <c r="E7" s="5">
        <v>92045.119000000006</v>
      </c>
      <c r="F7" s="5">
        <v>91726.918000000005</v>
      </c>
      <c r="G7" s="5">
        <v>89925.244000000006</v>
      </c>
      <c r="H7" s="5">
        <v>91643.157999999996</v>
      </c>
      <c r="I7" s="5">
        <v>92872.520999999993</v>
      </c>
      <c r="J7" s="5">
        <v>95022.188999999998</v>
      </c>
      <c r="K7" s="5">
        <v>94796.013000000006</v>
      </c>
      <c r="L7" s="5">
        <v>94085.381999999998</v>
      </c>
      <c r="M7" s="90">
        <v>0.68</v>
      </c>
      <c r="N7" s="90">
        <v>0.74</v>
      </c>
      <c r="O7" s="90">
        <v>0.72</v>
      </c>
      <c r="P7" s="90">
        <v>0.69</v>
      </c>
      <c r="Q7" s="90">
        <v>0.67</v>
      </c>
      <c r="R7" s="90">
        <v>0.67</v>
      </c>
      <c r="S7" s="90">
        <v>0.66</v>
      </c>
      <c r="T7" s="90">
        <v>0.64</v>
      </c>
      <c r="U7" s="90">
        <v>0.63</v>
      </c>
      <c r="V7" s="90">
        <v>0.61</v>
      </c>
      <c r="X7" s="84" t="s">
        <v>17</v>
      </c>
      <c r="Y7" s="84">
        <v>0.9</v>
      </c>
    </row>
    <row r="8" spans="1:25" s="84" customFormat="1" x14ac:dyDescent="0.25">
      <c r="A8" s="86" t="s">
        <v>370</v>
      </c>
      <c r="B8" s="86" t="s">
        <v>372</v>
      </c>
      <c r="C8" s="5">
        <v>69441.224000000002</v>
      </c>
      <c r="D8" s="5">
        <v>72619.648000000001</v>
      </c>
      <c r="E8" s="5">
        <v>72319.384999999995</v>
      </c>
      <c r="F8" s="5">
        <v>72227.835999999996</v>
      </c>
      <c r="G8" s="5">
        <v>69110.069000000003</v>
      </c>
      <c r="H8" s="5">
        <v>69811.687999999995</v>
      </c>
      <c r="I8" s="5">
        <v>70107.459000000003</v>
      </c>
      <c r="J8" s="5">
        <v>70839.831000000006</v>
      </c>
      <c r="K8" s="5">
        <v>72195.976999999999</v>
      </c>
      <c r="L8" s="5">
        <v>72153.482999999993</v>
      </c>
      <c r="M8" s="90">
        <v>0.72</v>
      </c>
      <c r="N8" s="90">
        <v>0.78</v>
      </c>
      <c r="O8" s="90">
        <v>0.76</v>
      </c>
      <c r="P8" s="90">
        <v>0.74</v>
      </c>
      <c r="Q8" s="90">
        <v>0.7</v>
      </c>
      <c r="R8" s="90">
        <v>0.7</v>
      </c>
      <c r="S8" s="90">
        <v>0.69</v>
      </c>
      <c r="T8" s="90">
        <v>0.67</v>
      </c>
      <c r="U8" s="90">
        <v>0.67</v>
      </c>
      <c r="V8" s="90">
        <v>0.64</v>
      </c>
      <c r="X8" s="84" t="s">
        <v>307</v>
      </c>
      <c r="Y8" s="84">
        <v>0.9</v>
      </c>
    </row>
    <row r="9" spans="1:25" s="84" customFormat="1" x14ac:dyDescent="0.25">
      <c r="A9" s="86" t="s">
        <v>105</v>
      </c>
      <c r="B9" s="86" t="s">
        <v>21</v>
      </c>
      <c r="C9" s="5">
        <v>2344.471</v>
      </c>
      <c r="D9" s="5">
        <v>2289.37</v>
      </c>
      <c r="E9" s="5">
        <v>2375.0459999999998</v>
      </c>
      <c r="F9" s="5">
        <v>2395.5509999999999</v>
      </c>
      <c r="G9" s="5">
        <v>2489.5520000000001</v>
      </c>
      <c r="H9" s="5">
        <v>2522.4589999999998</v>
      </c>
      <c r="I9" s="5">
        <v>2728.1419999999998</v>
      </c>
      <c r="J9" s="5">
        <v>2537.3330000000001</v>
      </c>
      <c r="K9" s="5">
        <v>2686.3780000000002</v>
      </c>
      <c r="L9" s="5">
        <v>2870.1819999999998</v>
      </c>
      <c r="M9" s="90">
        <v>0.66</v>
      </c>
      <c r="N9" s="90">
        <v>0.66</v>
      </c>
      <c r="O9" s="90">
        <v>0.65</v>
      </c>
      <c r="P9" s="90">
        <v>0.63</v>
      </c>
      <c r="Q9" s="90">
        <v>0.64</v>
      </c>
      <c r="R9" s="90">
        <v>0.64</v>
      </c>
      <c r="S9" s="90">
        <v>0.68</v>
      </c>
      <c r="T9" s="90">
        <v>0.62</v>
      </c>
      <c r="U9" s="90">
        <v>0.64</v>
      </c>
      <c r="V9" s="90">
        <v>0.66</v>
      </c>
      <c r="X9" s="84" t="s">
        <v>20</v>
      </c>
      <c r="Y9" s="84">
        <v>0.89</v>
      </c>
    </row>
    <row r="10" spans="1:25" s="84" customFormat="1" x14ac:dyDescent="0.25">
      <c r="A10" s="86" t="s">
        <v>355</v>
      </c>
      <c r="B10" s="86" t="s">
        <v>89</v>
      </c>
      <c r="C10" s="5">
        <v>108.646</v>
      </c>
      <c r="D10" s="5">
        <v>117.822</v>
      </c>
      <c r="E10" s="5">
        <v>99.712999999999994</v>
      </c>
      <c r="F10" s="5">
        <v>96.421000000000006</v>
      </c>
      <c r="G10" s="5">
        <v>101.14400000000001</v>
      </c>
      <c r="H10" s="5">
        <v>102.476</v>
      </c>
      <c r="I10" s="5">
        <v>105.626</v>
      </c>
      <c r="J10" s="5">
        <v>108.636</v>
      </c>
      <c r="K10" s="5">
        <v>95.850999999999999</v>
      </c>
      <c r="L10" s="5">
        <v>109.557</v>
      </c>
      <c r="M10" s="90">
        <v>0.28999999999999998</v>
      </c>
      <c r="N10" s="90">
        <v>0.32</v>
      </c>
      <c r="O10" s="90">
        <v>0.26</v>
      </c>
      <c r="P10" s="90">
        <v>0.23</v>
      </c>
      <c r="Q10" s="90">
        <v>0.24</v>
      </c>
      <c r="R10" s="90">
        <v>0.24</v>
      </c>
      <c r="S10" s="90">
        <v>0.25</v>
      </c>
      <c r="T10" s="90">
        <v>0.24</v>
      </c>
      <c r="U10" s="90">
        <v>0.2</v>
      </c>
      <c r="V10" s="90">
        <v>0.21</v>
      </c>
      <c r="X10" s="84" t="s">
        <v>15</v>
      </c>
      <c r="Y10" s="84">
        <v>0.84</v>
      </c>
    </row>
    <row r="11" spans="1:25" s="84" customFormat="1" x14ac:dyDescent="0.25">
      <c r="A11" s="86" t="s">
        <v>108</v>
      </c>
      <c r="B11" s="86" t="s">
        <v>26</v>
      </c>
      <c r="C11" s="5">
        <v>821.35699999999997</v>
      </c>
      <c r="D11" s="5">
        <v>870.25400000000002</v>
      </c>
      <c r="E11" s="5">
        <v>893.93</v>
      </c>
      <c r="F11" s="5">
        <v>1050.6120000000001</v>
      </c>
      <c r="G11" s="5">
        <v>1039.8389999999999</v>
      </c>
      <c r="H11" s="5">
        <v>1027.9110000000001</v>
      </c>
      <c r="I11" s="5">
        <v>990.85199999999998</v>
      </c>
      <c r="J11" s="5">
        <v>1020.191</v>
      </c>
      <c r="K11" s="5">
        <v>1035.154</v>
      </c>
      <c r="L11" s="5">
        <v>1240.6510000000001</v>
      </c>
      <c r="M11" s="90">
        <v>0.51</v>
      </c>
      <c r="N11" s="90">
        <v>0.59</v>
      </c>
      <c r="O11" s="90">
        <v>0.56999999999999995</v>
      </c>
      <c r="P11" s="90">
        <v>0.64</v>
      </c>
      <c r="Q11" s="90">
        <v>0.64</v>
      </c>
      <c r="R11" s="90">
        <v>0.65</v>
      </c>
      <c r="S11" s="90">
        <v>0.63</v>
      </c>
      <c r="T11" s="90">
        <v>0.61</v>
      </c>
      <c r="U11" s="90">
        <v>0.59</v>
      </c>
      <c r="V11" s="90">
        <v>0.65</v>
      </c>
      <c r="X11" s="84" t="s">
        <v>16</v>
      </c>
      <c r="Y11" s="84">
        <v>0.8</v>
      </c>
    </row>
    <row r="12" spans="1:25" s="84" customFormat="1" x14ac:dyDescent="0.25">
      <c r="A12" s="86" t="s">
        <v>109</v>
      </c>
      <c r="B12" s="86" t="s">
        <v>17</v>
      </c>
      <c r="C12" s="5">
        <v>2074.3969999999999</v>
      </c>
      <c r="D12" s="5">
        <v>2276.114</v>
      </c>
      <c r="E12" s="5">
        <v>2395.5390000000002</v>
      </c>
      <c r="F12" s="5">
        <v>2488.7530000000002</v>
      </c>
      <c r="G12" s="5">
        <v>2552.252</v>
      </c>
      <c r="H12" s="5">
        <v>2636.56</v>
      </c>
      <c r="I12" s="5">
        <v>2661.614</v>
      </c>
      <c r="J12" s="5">
        <v>2736.9920000000002</v>
      </c>
      <c r="K12" s="5">
        <v>2562.2150000000001</v>
      </c>
      <c r="L12" s="5">
        <v>2613.4490000000001</v>
      </c>
      <c r="M12" s="90">
        <v>0.86</v>
      </c>
      <c r="N12" s="90">
        <v>0.98</v>
      </c>
      <c r="O12" s="90">
        <v>0.99</v>
      </c>
      <c r="P12" s="90">
        <v>1</v>
      </c>
      <c r="Q12" s="90">
        <v>1</v>
      </c>
      <c r="R12" s="90">
        <v>1.02</v>
      </c>
      <c r="S12" s="90">
        <v>1</v>
      </c>
      <c r="T12" s="90">
        <v>1.01</v>
      </c>
      <c r="U12" s="90">
        <v>0.92</v>
      </c>
      <c r="V12" s="90">
        <v>0.9</v>
      </c>
      <c r="X12" s="84" t="s">
        <v>21953</v>
      </c>
      <c r="Y12" s="84">
        <v>0.8</v>
      </c>
    </row>
    <row r="13" spans="1:25" s="84" customFormat="1" x14ac:dyDescent="0.25">
      <c r="A13" s="86" t="s">
        <v>427</v>
      </c>
      <c r="B13" s="86" t="s">
        <v>20</v>
      </c>
      <c r="C13" s="5">
        <v>19691.734</v>
      </c>
      <c r="D13" s="5">
        <v>21710.5</v>
      </c>
      <c r="E13" s="5">
        <v>23015.599999999999</v>
      </c>
      <c r="F13" s="5">
        <v>23743.5</v>
      </c>
      <c r="G13" s="5">
        <v>24070.2</v>
      </c>
      <c r="H13" s="5">
        <v>25371</v>
      </c>
      <c r="I13" s="5">
        <v>25518.16</v>
      </c>
      <c r="J13" s="5">
        <v>26532.81</v>
      </c>
      <c r="K13" s="5">
        <v>27470.45</v>
      </c>
      <c r="L13" s="5">
        <v>29006.13</v>
      </c>
      <c r="M13" s="90">
        <v>0.77</v>
      </c>
      <c r="N13" s="90">
        <v>0.88</v>
      </c>
      <c r="O13" s="90">
        <v>0.89</v>
      </c>
      <c r="P13" s="90">
        <v>0.88</v>
      </c>
      <c r="Q13" s="90">
        <v>0.87</v>
      </c>
      <c r="R13" s="90">
        <v>0.9</v>
      </c>
      <c r="S13" s="90">
        <v>0.87</v>
      </c>
      <c r="T13" s="90">
        <v>0.87</v>
      </c>
      <c r="U13" s="90">
        <v>0.87</v>
      </c>
      <c r="V13" s="90">
        <v>0.89</v>
      </c>
      <c r="X13" s="84" t="s">
        <v>19</v>
      </c>
      <c r="Y13" s="84">
        <v>0.77</v>
      </c>
    </row>
    <row r="14" spans="1:25" s="84" customFormat="1" x14ac:dyDescent="0.25">
      <c r="A14" s="86" t="s">
        <v>110</v>
      </c>
      <c r="B14" s="154" t="s">
        <v>34</v>
      </c>
      <c r="C14" s="436">
        <v>104.074</v>
      </c>
      <c r="D14" s="436">
        <v>96.366</v>
      </c>
      <c r="E14" s="436">
        <v>102.75700000000001</v>
      </c>
      <c r="F14" s="436">
        <v>125.908</v>
      </c>
      <c r="G14" s="436">
        <v>145.83000000000001</v>
      </c>
      <c r="H14" s="436">
        <v>153.96299999999999</v>
      </c>
      <c r="I14" s="436">
        <v>141.85499999999999</v>
      </c>
      <c r="J14" s="436">
        <v>140.45500000000001</v>
      </c>
      <c r="K14" s="436">
        <v>145.15</v>
      </c>
      <c r="L14" s="436">
        <v>143.15</v>
      </c>
      <c r="M14" s="438">
        <v>0.63</v>
      </c>
      <c r="N14" s="438">
        <v>0.68</v>
      </c>
      <c r="O14" s="438">
        <v>0.7</v>
      </c>
      <c r="P14" s="438">
        <v>0.76</v>
      </c>
      <c r="Q14" s="438">
        <v>0.81</v>
      </c>
      <c r="R14" s="438">
        <v>0.81</v>
      </c>
      <c r="S14" s="438">
        <v>0.71</v>
      </c>
      <c r="T14" s="438">
        <v>0.68</v>
      </c>
      <c r="U14" s="438">
        <v>0.67</v>
      </c>
      <c r="V14" s="437">
        <v>0.61</v>
      </c>
      <c r="X14" s="84" t="s">
        <v>88</v>
      </c>
      <c r="Y14" s="84">
        <v>0.72</v>
      </c>
    </row>
    <row r="15" spans="1:25" s="84" customFormat="1" x14ac:dyDescent="0.25">
      <c r="A15" s="86" t="s">
        <v>117</v>
      </c>
      <c r="B15" s="86" t="s">
        <v>33</v>
      </c>
      <c r="C15" s="5">
        <v>930.4</v>
      </c>
      <c r="D15" s="5">
        <v>890.4</v>
      </c>
      <c r="E15" s="5">
        <v>824.8</v>
      </c>
      <c r="F15" s="5">
        <v>786.8</v>
      </c>
      <c r="G15" s="5">
        <v>752.4</v>
      </c>
      <c r="H15" s="5">
        <v>721.6</v>
      </c>
      <c r="I15" s="5">
        <v>726.8</v>
      </c>
      <c r="J15" s="5">
        <v>736.3</v>
      </c>
      <c r="K15" s="5">
        <v>719.3</v>
      </c>
      <c r="L15" s="5">
        <v>768.4</v>
      </c>
      <c r="M15" s="90">
        <v>0.5</v>
      </c>
      <c r="N15" s="90">
        <v>0.52</v>
      </c>
      <c r="O15" s="90">
        <v>0.49</v>
      </c>
      <c r="P15" s="90">
        <v>0.46</v>
      </c>
      <c r="Q15" s="90">
        <v>0.43</v>
      </c>
      <c r="R15" s="90">
        <v>0.4</v>
      </c>
      <c r="S15" s="90">
        <v>0.37</v>
      </c>
      <c r="T15" s="90">
        <v>0.28000000000000003</v>
      </c>
      <c r="U15" s="90">
        <v>0.26</v>
      </c>
      <c r="V15" s="90">
        <v>0.26</v>
      </c>
      <c r="X15" s="84" t="s">
        <v>27</v>
      </c>
      <c r="Y15" s="84">
        <v>0.69</v>
      </c>
    </row>
    <row r="16" spans="1:25" s="84" customFormat="1" x14ac:dyDescent="0.25">
      <c r="A16" s="86" t="s">
        <v>114</v>
      </c>
      <c r="B16" s="86" t="s">
        <v>44</v>
      </c>
      <c r="C16" s="5">
        <v>1027.99</v>
      </c>
      <c r="D16" s="5">
        <v>849.61</v>
      </c>
      <c r="E16" s="5">
        <v>683.99</v>
      </c>
      <c r="F16" s="5">
        <v>648.51</v>
      </c>
      <c r="G16" s="5">
        <v>731.94</v>
      </c>
      <c r="H16" s="5">
        <v>858.64</v>
      </c>
      <c r="I16" s="5">
        <v>781.56</v>
      </c>
      <c r="J16" s="5">
        <v>923.02</v>
      </c>
      <c r="K16" s="5">
        <v>946.26</v>
      </c>
      <c r="L16" s="5">
        <v>850.23</v>
      </c>
      <c r="M16" s="90">
        <v>0.42</v>
      </c>
      <c r="N16" s="90">
        <v>0.36</v>
      </c>
      <c r="O16" s="90">
        <v>0.3</v>
      </c>
      <c r="P16" s="90">
        <v>0.31</v>
      </c>
      <c r="Q16" s="90">
        <v>0.38</v>
      </c>
      <c r="R16" s="90">
        <v>0.48</v>
      </c>
      <c r="S16" s="90">
        <v>0.44</v>
      </c>
      <c r="T16" s="90">
        <v>0.52</v>
      </c>
      <c r="U16" s="90">
        <v>0.54</v>
      </c>
      <c r="V16" s="90">
        <v>0.48</v>
      </c>
      <c r="X16" s="84" t="s">
        <v>21</v>
      </c>
      <c r="Y16" s="84">
        <v>0.66</v>
      </c>
    </row>
    <row r="17" spans="1:25" s="84" customFormat="1" x14ac:dyDescent="0.25">
      <c r="A17" s="86" t="s">
        <v>129</v>
      </c>
      <c r="B17" s="86" t="s">
        <v>39</v>
      </c>
      <c r="C17" s="5">
        <v>8414.4380000000001</v>
      </c>
      <c r="D17" s="5">
        <v>8699.8459999999995</v>
      </c>
      <c r="E17" s="5">
        <v>8308.1560000000009</v>
      </c>
      <c r="F17" s="5">
        <v>7252.3159999999998</v>
      </c>
      <c r="G17" s="5">
        <v>6185.1790000000001</v>
      </c>
      <c r="H17" s="5">
        <v>5682.1779999999999</v>
      </c>
      <c r="I17" s="5">
        <v>5776.6620000000003</v>
      </c>
      <c r="J17" s="5">
        <v>6042.3429999999998</v>
      </c>
      <c r="K17" s="5">
        <v>6055.2550000000001</v>
      </c>
      <c r="L17" s="5">
        <v>5917.7759999999998</v>
      </c>
      <c r="M17" s="90">
        <v>0.75</v>
      </c>
      <c r="N17" s="90">
        <v>0.81</v>
      </c>
      <c r="O17" s="90">
        <v>0.77</v>
      </c>
      <c r="P17" s="90">
        <v>0.68</v>
      </c>
      <c r="Q17" s="90">
        <v>0.59</v>
      </c>
      <c r="R17" s="90">
        <v>0.55000000000000004</v>
      </c>
      <c r="S17" s="90">
        <v>0.56000000000000005</v>
      </c>
      <c r="T17" s="90">
        <v>0.56000000000000005</v>
      </c>
      <c r="U17" s="90">
        <v>0.54</v>
      </c>
      <c r="V17" s="90">
        <v>0.51</v>
      </c>
      <c r="X17" s="84" t="s">
        <v>26</v>
      </c>
      <c r="Y17" s="84">
        <v>0.65</v>
      </c>
    </row>
    <row r="18" spans="1:25" s="84" customFormat="1" x14ac:dyDescent="0.25">
      <c r="A18" s="86" t="s">
        <v>112</v>
      </c>
      <c r="B18" s="86" t="s">
        <v>23</v>
      </c>
      <c r="C18" s="5">
        <v>16951.484</v>
      </c>
      <c r="D18" s="5">
        <v>17513.118999999999</v>
      </c>
      <c r="E18" s="5">
        <v>16360.325999999999</v>
      </c>
      <c r="F18" s="5">
        <v>16813.581999999999</v>
      </c>
      <c r="G18" s="5">
        <v>15134.865</v>
      </c>
      <c r="H18" s="5">
        <v>14980.593999999999</v>
      </c>
      <c r="I18" s="5">
        <v>14818.205</v>
      </c>
      <c r="J18" s="5">
        <v>14173.486000000001</v>
      </c>
      <c r="K18" s="5">
        <v>14048.173000000001</v>
      </c>
      <c r="L18" s="5" t="s">
        <v>198</v>
      </c>
      <c r="M18" s="90">
        <v>0.85</v>
      </c>
      <c r="N18" s="90">
        <v>0.9</v>
      </c>
      <c r="O18" s="90">
        <v>0.82</v>
      </c>
      <c r="P18" s="90">
        <v>0.82</v>
      </c>
      <c r="Q18" s="90">
        <v>0.72</v>
      </c>
      <c r="R18" s="90">
        <v>0.71</v>
      </c>
      <c r="S18" s="90">
        <v>0.69</v>
      </c>
      <c r="T18" s="90">
        <v>0.64</v>
      </c>
      <c r="U18" s="90">
        <v>0.63</v>
      </c>
      <c r="V18" s="90" t="s">
        <v>198</v>
      </c>
      <c r="X18" s="84" t="s">
        <v>21955</v>
      </c>
      <c r="Y18" s="84">
        <v>0.64</v>
      </c>
    </row>
    <row r="19" spans="1:25" s="84" customFormat="1" x14ac:dyDescent="0.25">
      <c r="A19" s="86" t="s">
        <v>352</v>
      </c>
      <c r="B19" s="86" t="s">
        <v>88</v>
      </c>
      <c r="C19" s="5">
        <v>313.93</v>
      </c>
      <c r="D19" s="5">
        <v>312.44600000000003</v>
      </c>
      <c r="E19" s="5">
        <v>324.60300000000001</v>
      </c>
      <c r="F19" s="5">
        <v>334.20600000000002</v>
      </c>
      <c r="G19" s="5">
        <v>318.46499999999997</v>
      </c>
      <c r="H19" s="5">
        <v>268.714</v>
      </c>
      <c r="I19" s="5">
        <v>307.39800000000002</v>
      </c>
      <c r="J19" s="5">
        <v>357.64299999999997</v>
      </c>
      <c r="K19" s="5">
        <v>343.46499999999997</v>
      </c>
      <c r="L19" s="5">
        <v>354.97</v>
      </c>
      <c r="M19" s="90">
        <v>0.65</v>
      </c>
      <c r="N19" s="90">
        <v>0.69</v>
      </c>
      <c r="O19" s="90">
        <v>0.72</v>
      </c>
      <c r="P19" s="90">
        <v>0.75</v>
      </c>
      <c r="Q19" s="90">
        <v>0.72</v>
      </c>
      <c r="R19" s="90">
        <v>0.61</v>
      </c>
      <c r="S19" s="90">
        <v>0.71</v>
      </c>
      <c r="T19" s="90">
        <v>0.8</v>
      </c>
      <c r="U19" s="90">
        <v>0.74</v>
      </c>
      <c r="V19" s="90">
        <v>0.72</v>
      </c>
      <c r="X19" s="84" t="s">
        <v>38</v>
      </c>
      <c r="Y19" s="84">
        <v>0.64</v>
      </c>
    </row>
    <row r="20" spans="1:25" s="84" customFormat="1" x14ac:dyDescent="0.25">
      <c r="A20" s="86" t="s">
        <v>119</v>
      </c>
      <c r="B20" s="86" t="s">
        <v>36</v>
      </c>
      <c r="C20" s="5">
        <v>9941.74</v>
      </c>
      <c r="D20" s="5">
        <v>9778.4</v>
      </c>
      <c r="E20" s="5">
        <v>9548</v>
      </c>
      <c r="F20" s="5">
        <v>9161.4</v>
      </c>
      <c r="G20" s="5">
        <v>8822.2999999999993</v>
      </c>
      <c r="H20" s="5">
        <v>8444.2999999999993</v>
      </c>
      <c r="I20" s="5">
        <v>8450.4</v>
      </c>
      <c r="J20" s="5">
        <v>8371.6</v>
      </c>
      <c r="K20" s="5">
        <v>8734.1</v>
      </c>
      <c r="L20" s="5">
        <v>8577.9</v>
      </c>
      <c r="M20" s="90">
        <v>0.61</v>
      </c>
      <c r="N20" s="90">
        <v>0.62</v>
      </c>
      <c r="O20" s="90">
        <v>0.6</v>
      </c>
      <c r="P20" s="90">
        <v>0.56000000000000005</v>
      </c>
      <c r="Q20" s="90">
        <v>0.55000000000000004</v>
      </c>
      <c r="R20" s="90">
        <v>0.53</v>
      </c>
      <c r="S20" s="90">
        <v>0.52</v>
      </c>
      <c r="T20" s="90">
        <v>0.51</v>
      </c>
      <c r="U20" s="90">
        <v>0.52</v>
      </c>
      <c r="V20" s="90">
        <v>0.5</v>
      </c>
      <c r="X20" s="84" t="s">
        <v>21954</v>
      </c>
      <c r="Y20" s="84">
        <v>0.64</v>
      </c>
    </row>
    <row r="21" spans="1:25" s="84" customFormat="1" x14ac:dyDescent="0.25">
      <c r="A21" s="86" t="s">
        <v>371</v>
      </c>
      <c r="B21" s="86" t="s">
        <v>85</v>
      </c>
      <c r="C21" s="5">
        <v>72.259</v>
      </c>
      <c r="D21" s="5">
        <v>83.965999999999994</v>
      </c>
      <c r="E21" s="5">
        <v>80.570999999999998</v>
      </c>
      <c r="F21" s="5">
        <v>80.605000000000004</v>
      </c>
      <c r="G21" s="5">
        <v>69.850999999999999</v>
      </c>
      <c r="H21" s="5">
        <v>60.296999999999997</v>
      </c>
      <c r="I21" s="5">
        <v>61.868000000000002</v>
      </c>
      <c r="J21" s="5">
        <v>59.655000000000001</v>
      </c>
      <c r="K21" s="5">
        <v>59.793999999999997</v>
      </c>
      <c r="L21" s="5">
        <v>61.133000000000003</v>
      </c>
      <c r="M21" s="90">
        <v>0.38</v>
      </c>
      <c r="N21" s="90">
        <v>0.45</v>
      </c>
      <c r="O21" s="90">
        <v>0.42</v>
      </c>
      <c r="P21" s="90">
        <v>0.41</v>
      </c>
      <c r="Q21" s="90">
        <v>0.36</v>
      </c>
      <c r="R21" s="90">
        <v>0.33</v>
      </c>
      <c r="S21" s="90">
        <v>0.35</v>
      </c>
      <c r="T21" s="90">
        <v>0.34</v>
      </c>
      <c r="U21" s="90">
        <v>0.32</v>
      </c>
      <c r="V21" s="90">
        <v>0.31</v>
      </c>
      <c r="X21" s="84" t="s">
        <v>21952</v>
      </c>
      <c r="Y21" s="15">
        <v>0.63</v>
      </c>
    </row>
    <row r="22" spans="1:25" s="84" customFormat="1" x14ac:dyDescent="0.25">
      <c r="A22" s="86" t="s">
        <v>193</v>
      </c>
      <c r="B22" s="86" t="s">
        <v>87</v>
      </c>
      <c r="C22" s="5">
        <v>67.165999999999997</v>
      </c>
      <c r="D22" s="5">
        <v>37.976999999999997</v>
      </c>
      <c r="E22" s="5">
        <v>28.643999999999998</v>
      </c>
      <c r="F22" s="5">
        <v>29.59</v>
      </c>
      <c r="G22" s="5">
        <v>32.840000000000003</v>
      </c>
      <c r="H22" s="5">
        <v>32.462000000000003</v>
      </c>
      <c r="I22" s="5">
        <v>38.200000000000003</v>
      </c>
      <c r="J22" s="5">
        <v>46.6</v>
      </c>
      <c r="K22" s="5">
        <v>52.6</v>
      </c>
      <c r="L22" s="5">
        <v>60</v>
      </c>
      <c r="M22" s="90">
        <v>0.28000000000000003</v>
      </c>
      <c r="N22" s="90">
        <v>0.2</v>
      </c>
      <c r="O22" s="90">
        <v>0.16</v>
      </c>
      <c r="P22" s="90">
        <v>0.15</v>
      </c>
      <c r="Q22" s="90">
        <v>0.15</v>
      </c>
      <c r="R22" s="90">
        <v>0.14000000000000001</v>
      </c>
      <c r="S22" s="90">
        <v>0.16</v>
      </c>
      <c r="T22" s="90">
        <v>0.19</v>
      </c>
      <c r="U22" s="90">
        <v>0.21</v>
      </c>
      <c r="V22" s="90">
        <v>0.22</v>
      </c>
      <c r="X22" s="84" t="s">
        <v>21956</v>
      </c>
      <c r="Y22" s="84">
        <v>0.61</v>
      </c>
    </row>
    <row r="23" spans="1:25" s="84" customFormat="1" x14ac:dyDescent="0.25">
      <c r="A23" s="86" t="s">
        <v>194</v>
      </c>
      <c r="B23" s="86" t="s">
        <v>90</v>
      </c>
      <c r="C23" s="5">
        <v>151.935</v>
      </c>
      <c r="D23" s="5">
        <v>139.22</v>
      </c>
      <c r="E23" s="5">
        <v>118.04900000000001</v>
      </c>
      <c r="F23" s="5">
        <v>126.21599999999999</v>
      </c>
      <c r="G23" s="5">
        <v>119.613</v>
      </c>
      <c r="H23" s="5">
        <v>125.639</v>
      </c>
      <c r="I23" s="5">
        <v>126.014</v>
      </c>
      <c r="J23" s="5">
        <v>122.053</v>
      </c>
      <c r="K23" s="5">
        <v>122.18</v>
      </c>
      <c r="L23" s="5">
        <v>132.22200000000001</v>
      </c>
      <c r="M23" s="90">
        <v>0.46</v>
      </c>
      <c r="N23" s="90">
        <v>0.52</v>
      </c>
      <c r="O23" s="90">
        <v>0.42</v>
      </c>
      <c r="P23" s="90">
        <v>0.4</v>
      </c>
      <c r="Q23" s="90">
        <v>0.36</v>
      </c>
      <c r="R23" s="90">
        <v>0.36</v>
      </c>
      <c r="S23" s="90">
        <v>0.34</v>
      </c>
      <c r="T23" s="90">
        <v>0.33</v>
      </c>
      <c r="U23" s="90">
        <v>0.31</v>
      </c>
      <c r="V23" s="90">
        <v>0.31</v>
      </c>
      <c r="X23" s="84" t="s">
        <v>34</v>
      </c>
      <c r="Y23" s="84">
        <v>0.61</v>
      </c>
    </row>
    <row r="24" spans="1:25" s="84" customFormat="1" x14ac:dyDescent="0.25">
      <c r="A24" s="86" t="s">
        <v>121</v>
      </c>
      <c r="B24" s="86" t="s">
        <v>38</v>
      </c>
      <c r="C24" s="5">
        <v>167.87100000000001</v>
      </c>
      <c r="D24" s="5">
        <v>197.584</v>
      </c>
      <c r="E24" s="5">
        <v>218.101</v>
      </c>
      <c r="F24" s="5">
        <v>251.82400000000001</v>
      </c>
      <c r="G24" s="5">
        <v>267.42099999999999</v>
      </c>
      <c r="H24" s="5">
        <v>298.947</v>
      </c>
      <c r="I24" s="5">
        <v>317.51100000000002</v>
      </c>
      <c r="J24" s="5">
        <v>325.36200000000002</v>
      </c>
      <c r="K24" s="5">
        <v>324.209</v>
      </c>
      <c r="L24" s="5">
        <v>352.90699999999998</v>
      </c>
      <c r="M24" s="90">
        <v>0.44</v>
      </c>
      <c r="N24" s="90">
        <v>0.53</v>
      </c>
      <c r="O24" s="90">
        <v>0.54</v>
      </c>
      <c r="P24" s="90">
        <v>0.57999999999999996</v>
      </c>
      <c r="Q24" s="90">
        <v>0.61</v>
      </c>
      <c r="R24" s="90">
        <v>0.64</v>
      </c>
      <c r="S24" s="90">
        <v>0.64</v>
      </c>
      <c r="T24" s="90">
        <v>0.62</v>
      </c>
      <c r="U24" s="90">
        <v>0.61</v>
      </c>
      <c r="V24" s="90">
        <v>0.64</v>
      </c>
      <c r="X24" s="84" t="s">
        <v>29</v>
      </c>
      <c r="Y24" s="84">
        <v>0.61</v>
      </c>
    </row>
    <row r="25" spans="1:25" s="84" customFormat="1" x14ac:dyDescent="0.25">
      <c r="A25" s="86" t="s">
        <v>115</v>
      </c>
      <c r="B25" s="86" t="s">
        <v>35</v>
      </c>
      <c r="C25" s="5">
        <v>453.452</v>
      </c>
      <c r="D25" s="5">
        <v>426.55900000000003</v>
      </c>
      <c r="E25" s="5">
        <v>349.28699999999998</v>
      </c>
      <c r="F25" s="5">
        <v>296.173</v>
      </c>
      <c r="G25" s="5">
        <v>337.46499999999997</v>
      </c>
      <c r="H25" s="5">
        <v>662.72799999999995</v>
      </c>
      <c r="I25" s="5">
        <v>294.48</v>
      </c>
      <c r="J25" s="5">
        <v>310.19499999999999</v>
      </c>
      <c r="K25" s="5">
        <v>449.51499999999999</v>
      </c>
      <c r="L25" s="5">
        <v>317.75099999999998</v>
      </c>
      <c r="M25" s="90">
        <v>0.42</v>
      </c>
      <c r="N25" s="90">
        <v>0.45</v>
      </c>
      <c r="O25" s="90">
        <v>0.35</v>
      </c>
      <c r="P25" s="90">
        <v>0.28999999999999998</v>
      </c>
      <c r="Q25" s="90">
        <v>0.34</v>
      </c>
      <c r="R25" s="90">
        <v>0.65</v>
      </c>
      <c r="S25" s="90">
        <v>0.28000000000000003</v>
      </c>
      <c r="T25" s="90">
        <v>0.28000000000000003</v>
      </c>
      <c r="U25" s="90">
        <v>0.39</v>
      </c>
      <c r="V25" s="90">
        <v>0.26</v>
      </c>
      <c r="X25" s="84" t="s">
        <v>802</v>
      </c>
      <c r="Y25" s="84">
        <v>0.53</v>
      </c>
    </row>
    <row r="26" spans="1:25" s="84" customFormat="1" x14ac:dyDescent="0.25">
      <c r="A26" s="86" t="s">
        <v>86</v>
      </c>
      <c r="B26" s="86" t="s">
        <v>86</v>
      </c>
      <c r="C26" s="5">
        <v>9.0470000000000006</v>
      </c>
      <c r="D26" s="5">
        <v>9.4749999999999996</v>
      </c>
      <c r="E26" s="5">
        <v>14.353999999999999</v>
      </c>
      <c r="F26" s="5">
        <v>14.404999999999999</v>
      </c>
      <c r="G26" s="5">
        <v>19.742000000000001</v>
      </c>
      <c r="H26" s="5">
        <v>21.510999999999999</v>
      </c>
      <c r="I26" s="5">
        <v>19.167000000000002</v>
      </c>
      <c r="J26" s="5">
        <v>24.285</v>
      </c>
      <c r="K26" s="5">
        <v>20.265999999999998</v>
      </c>
      <c r="L26" s="5">
        <v>21.286999999999999</v>
      </c>
      <c r="M26" s="90">
        <v>0.15</v>
      </c>
      <c r="N26" s="90">
        <v>0.15</v>
      </c>
      <c r="O26" s="90">
        <v>0.22</v>
      </c>
      <c r="P26" s="90">
        <v>0.21</v>
      </c>
      <c r="Q26" s="90">
        <v>0.28000000000000003</v>
      </c>
      <c r="R26" s="90">
        <v>0.28000000000000003</v>
      </c>
      <c r="S26" s="90">
        <v>0.23</v>
      </c>
      <c r="T26" s="90">
        <v>0.26</v>
      </c>
      <c r="U26" s="90">
        <v>0.2</v>
      </c>
      <c r="V26" s="90">
        <v>0.19</v>
      </c>
      <c r="X26" s="84" t="s">
        <v>39</v>
      </c>
      <c r="Y26" s="84">
        <v>0.51</v>
      </c>
    </row>
    <row r="27" spans="1:25" s="84" customFormat="1" x14ac:dyDescent="0.25">
      <c r="A27" s="86" t="s">
        <v>122</v>
      </c>
      <c r="B27" s="86" t="s">
        <v>27</v>
      </c>
      <c r="C27" s="5">
        <v>4581.3710000000001</v>
      </c>
      <c r="D27" s="5">
        <v>4851.3530000000001</v>
      </c>
      <c r="E27" s="5">
        <v>4857.24</v>
      </c>
      <c r="F27" s="5">
        <v>4975.058</v>
      </c>
      <c r="G27" s="5">
        <v>4676.8119999999999</v>
      </c>
      <c r="H27" s="5">
        <v>4794.3</v>
      </c>
      <c r="I27" s="5">
        <v>4873.8090000000002</v>
      </c>
      <c r="J27" s="5">
        <v>4880.7169999999996</v>
      </c>
      <c r="K27" s="5">
        <v>4926.0439999999999</v>
      </c>
      <c r="L27" s="5">
        <v>5107.3670000000002</v>
      </c>
      <c r="M27" s="90">
        <v>0.71</v>
      </c>
      <c r="N27" s="90">
        <v>0.78</v>
      </c>
      <c r="O27" s="90">
        <v>0.76</v>
      </c>
      <c r="P27" s="90">
        <v>0.77</v>
      </c>
      <c r="Q27" s="90">
        <v>0.72</v>
      </c>
      <c r="R27" s="90">
        <v>0.73</v>
      </c>
      <c r="S27" s="90">
        <v>0.73</v>
      </c>
      <c r="T27" s="90">
        <v>0.71</v>
      </c>
      <c r="U27" s="90">
        <v>0.7</v>
      </c>
      <c r="V27" s="90">
        <v>0.69</v>
      </c>
      <c r="X27" s="84" t="s">
        <v>36</v>
      </c>
      <c r="Y27" s="84">
        <v>0.5</v>
      </c>
    </row>
    <row r="28" spans="1:25" s="84" customFormat="1" x14ac:dyDescent="0.25">
      <c r="A28" s="86" t="s">
        <v>19</v>
      </c>
      <c r="B28" s="86" t="s">
        <v>19</v>
      </c>
      <c r="C28" s="5">
        <v>1986.7750000000001</v>
      </c>
      <c r="D28" s="5">
        <v>2149.7869999999998</v>
      </c>
      <c r="E28" s="5">
        <v>2269.9859999999999</v>
      </c>
      <c r="F28" s="5">
        <v>2428.143</v>
      </c>
      <c r="G28" s="5">
        <v>2452.9549999999999</v>
      </c>
      <c r="H28" s="5">
        <v>2587.5859999999998</v>
      </c>
      <c r="I28" s="5">
        <v>2647.489</v>
      </c>
      <c r="J28" s="5">
        <v>2744.8440000000001</v>
      </c>
      <c r="K28" s="5">
        <v>2875.7060000000001</v>
      </c>
      <c r="L28" s="5">
        <v>2854.32</v>
      </c>
      <c r="M28" s="90">
        <v>0.68</v>
      </c>
      <c r="N28" s="90">
        <v>0.75</v>
      </c>
      <c r="O28" s="90">
        <v>0.77</v>
      </c>
      <c r="P28" s="90">
        <v>0.78</v>
      </c>
      <c r="Q28" s="90">
        <v>0.77</v>
      </c>
      <c r="R28" s="90">
        <v>0.8</v>
      </c>
      <c r="S28" s="90">
        <v>0.79</v>
      </c>
      <c r="T28" s="90">
        <v>0.8</v>
      </c>
      <c r="U28" s="90">
        <v>0.81</v>
      </c>
      <c r="V28" s="90">
        <v>0.77</v>
      </c>
      <c r="X28" s="84" t="s">
        <v>31</v>
      </c>
      <c r="Y28" s="84">
        <v>0.49</v>
      </c>
    </row>
    <row r="29" spans="1:25" s="84" customFormat="1" x14ac:dyDescent="0.25">
      <c r="A29" s="86" t="s">
        <v>124</v>
      </c>
      <c r="B29" s="86" t="s">
        <v>42</v>
      </c>
      <c r="C29" s="5">
        <v>1099.115</v>
      </c>
      <c r="D29" s="5">
        <v>1051.6679999999999</v>
      </c>
      <c r="E29" s="5">
        <v>1313.5909999999999</v>
      </c>
      <c r="F29" s="5">
        <v>1175.144</v>
      </c>
      <c r="G29" s="5">
        <v>1370.134</v>
      </c>
      <c r="H29" s="5">
        <v>1438.38</v>
      </c>
      <c r="I29" s="5">
        <v>1767.7750000000001</v>
      </c>
      <c r="J29" s="5">
        <v>1753.95</v>
      </c>
      <c r="K29" s="5">
        <v>1400.7149999999999</v>
      </c>
      <c r="L29" s="5">
        <v>1687.902</v>
      </c>
      <c r="M29" s="90">
        <v>0.3</v>
      </c>
      <c r="N29" s="90">
        <v>0.33</v>
      </c>
      <c r="O29" s="90">
        <v>0.36</v>
      </c>
      <c r="P29" s="90">
        <v>0.31</v>
      </c>
      <c r="Q29" s="90">
        <v>0.35</v>
      </c>
      <c r="R29" s="90">
        <v>0.36</v>
      </c>
      <c r="S29" s="90">
        <v>0.43</v>
      </c>
      <c r="T29" s="90">
        <v>0.41</v>
      </c>
      <c r="U29" s="90">
        <v>0.33</v>
      </c>
      <c r="V29" s="90">
        <v>0.36</v>
      </c>
      <c r="X29" s="84" t="s">
        <v>44</v>
      </c>
      <c r="Y29" s="84">
        <v>0.48</v>
      </c>
    </row>
    <row r="30" spans="1:25" s="84" customFormat="1" x14ac:dyDescent="0.25">
      <c r="A30" s="86" t="s">
        <v>37</v>
      </c>
      <c r="B30" s="86" t="s">
        <v>37</v>
      </c>
      <c r="C30" s="5">
        <v>816.33</v>
      </c>
      <c r="D30" s="5">
        <v>920.33</v>
      </c>
      <c r="E30" s="5">
        <v>974.13</v>
      </c>
      <c r="F30" s="5">
        <v>779.72</v>
      </c>
      <c r="G30" s="5">
        <v>589.69000000000005</v>
      </c>
      <c r="H30" s="5">
        <v>674.57</v>
      </c>
      <c r="I30" s="5">
        <v>629.42999999999995</v>
      </c>
      <c r="J30" s="5">
        <v>686.8</v>
      </c>
      <c r="K30" s="5">
        <v>708.66</v>
      </c>
      <c r="L30" s="5">
        <v>712.56</v>
      </c>
      <c r="M30" s="90">
        <v>0.46</v>
      </c>
      <c r="N30" s="90">
        <v>0.52</v>
      </c>
      <c r="O30" s="90">
        <v>0.54</v>
      </c>
      <c r="P30" s="90">
        <v>0.44</v>
      </c>
      <c r="Q30" s="90">
        <v>0.35</v>
      </c>
      <c r="R30" s="90">
        <v>0.4</v>
      </c>
      <c r="S30" s="90">
        <v>0.36</v>
      </c>
      <c r="T30" s="90">
        <v>0.38</v>
      </c>
      <c r="U30" s="90">
        <v>0.38</v>
      </c>
      <c r="V30" s="90">
        <v>0.37</v>
      </c>
      <c r="X30" s="84" t="s">
        <v>22</v>
      </c>
      <c r="Y30" s="84">
        <v>0.4</v>
      </c>
    </row>
    <row r="31" spans="1:25" s="84" customFormat="1" x14ac:dyDescent="0.25">
      <c r="A31" s="86" t="s">
        <v>163</v>
      </c>
      <c r="B31" s="86" t="s">
        <v>46</v>
      </c>
      <c r="C31" s="5">
        <v>556.56299999999999</v>
      </c>
      <c r="D31" s="5">
        <v>360.43299999999999</v>
      </c>
      <c r="E31" s="5">
        <v>353.26</v>
      </c>
      <c r="F31" s="5">
        <v>352.815</v>
      </c>
      <c r="G31" s="5">
        <v>287.93799999999999</v>
      </c>
      <c r="H31" s="5">
        <v>297.42</v>
      </c>
      <c r="I31" s="5">
        <v>319.77199999999999</v>
      </c>
      <c r="J31" s="5">
        <v>413.03500000000003</v>
      </c>
      <c r="K31" s="5">
        <v>475.96800000000002</v>
      </c>
      <c r="L31" s="5">
        <v>352.41199999999998</v>
      </c>
      <c r="M31" s="90">
        <v>0.38</v>
      </c>
      <c r="N31" s="90">
        <v>0.28999999999999998</v>
      </c>
      <c r="O31" s="90">
        <v>0.28000000000000003</v>
      </c>
      <c r="P31" s="90">
        <v>0.27</v>
      </c>
      <c r="Q31" s="90">
        <v>0.22</v>
      </c>
      <c r="R31" s="90">
        <v>0.21</v>
      </c>
      <c r="S31" s="90">
        <v>0.21</v>
      </c>
      <c r="T31" s="90">
        <v>0.26</v>
      </c>
      <c r="U31" s="90">
        <v>0.28000000000000003</v>
      </c>
      <c r="V31" s="90">
        <v>0.19</v>
      </c>
      <c r="X31" s="84" t="s">
        <v>386</v>
      </c>
      <c r="Y31" s="84">
        <v>0.4</v>
      </c>
    </row>
    <row r="32" spans="1:25" s="84" customFormat="1" x14ac:dyDescent="0.25">
      <c r="A32" s="86" t="s">
        <v>128</v>
      </c>
      <c r="B32" s="86" t="s">
        <v>22</v>
      </c>
      <c r="C32" s="5">
        <v>189.614</v>
      </c>
      <c r="D32" s="5">
        <v>244.958</v>
      </c>
      <c r="E32" s="5">
        <v>217.85499999999999</v>
      </c>
      <c r="F32" s="5">
        <v>219.40700000000001</v>
      </c>
      <c r="G32" s="5">
        <v>189.976</v>
      </c>
      <c r="H32" s="5">
        <v>174.50700000000001</v>
      </c>
      <c r="I32" s="5">
        <v>161.33699999999999</v>
      </c>
      <c r="J32" s="5">
        <v>159.83199999999999</v>
      </c>
      <c r="K32" s="5">
        <v>162.773</v>
      </c>
      <c r="L32" s="5">
        <v>172.32300000000001</v>
      </c>
      <c r="M32" s="90">
        <v>0.5</v>
      </c>
      <c r="N32" s="90">
        <v>0.68</v>
      </c>
      <c r="O32" s="90">
        <v>0.6</v>
      </c>
      <c r="P32" s="90">
        <v>0.59</v>
      </c>
      <c r="Q32" s="90">
        <v>0.53</v>
      </c>
      <c r="R32" s="90">
        <v>0.48</v>
      </c>
      <c r="S32" s="90">
        <v>0.43</v>
      </c>
      <c r="T32" s="90">
        <v>0.41</v>
      </c>
      <c r="U32" s="90">
        <v>0.4</v>
      </c>
      <c r="V32" s="90">
        <v>0.4</v>
      </c>
      <c r="X32" s="84" t="s">
        <v>37</v>
      </c>
      <c r="Y32" s="84">
        <v>0.37</v>
      </c>
    </row>
    <row r="33" spans="1:25" s="84" customFormat="1" x14ac:dyDescent="0.25">
      <c r="A33" s="86" t="s">
        <v>197</v>
      </c>
      <c r="B33" s="86" t="s">
        <v>43</v>
      </c>
      <c r="C33" s="5">
        <v>178.71</v>
      </c>
      <c r="D33" s="5">
        <v>228.97300000000001</v>
      </c>
      <c r="E33" s="5">
        <v>252.86</v>
      </c>
      <c r="F33" s="5">
        <v>323.59800000000001</v>
      </c>
      <c r="G33" s="5">
        <v>294.70600000000002</v>
      </c>
      <c r="H33" s="5">
        <v>289.23399999999998</v>
      </c>
      <c r="I33" s="5">
        <v>289.25</v>
      </c>
      <c r="J33" s="5">
        <v>330.73599999999999</v>
      </c>
      <c r="K33" s="5">
        <v>302.25900000000001</v>
      </c>
      <c r="L33" s="5">
        <v>297.14699999999999</v>
      </c>
      <c r="M33" s="90">
        <v>0.27</v>
      </c>
      <c r="N33" s="90">
        <v>0.36</v>
      </c>
      <c r="O33" s="90">
        <v>0.37</v>
      </c>
      <c r="P33" s="90">
        <v>0.46</v>
      </c>
      <c r="Q33" s="90">
        <v>0.41</v>
      </c>
      <c r="R33" s="90">
        <v>0.39</v>
      </c>
      <c r="S33" s="90">
        <v>0.38</v>
      </c>
      <c r="T33" s="90">
        <v>0.42</v>
      </c>
      <c r="U33" s="90">
        <v>0.37</v>
      </c>
      <c r="V33" s="90">
        <v>0.35</v>
      </c>
      <c r="X33" s="84" t="s">
        <v>42</v>
      </c>
      <c r="Y33" s="84">
        <v>0.36</v>
      </c>
    </row>
    <row r="34" spans="1:25" s="84" customFormat="1" x14ac:dyDescent="0.25">
      <c r="A34" s="86" t="s">
        <v>111</v>
      </c>
      <c r="B34" s="86" t="s">
        <v>15</v>
      </c>
      <c r="C34" s="5">
        <v>1813.816</v>
      </c>
      <c r="D34" s="5">
        <v>1928.414</v>
      </c>
      <c r="E34" s="5">
        <v>2068.922</v>
      </c>
      <c r="F34" s="5">
        <v>2071.703</v>
      </c>
      <c r="G34" s="5">
        <v>2064.1979999999999</v>
      </c>
      <c r="H34" s="5">
        <v>2017.9010000000001</v>
      </c>
      <c r="I34" s="5">
        <v>2001.6</v>
      </c>
      <c r="J34" s="5">
        <v>2001.6</v>
      </c>
      <c r="K34" s="5">
        <v>1836.42</v>
      </c>
      <c r="L34" s="5">
        <v>1885.91</v>
      </c>
      <c r="M34" s="90">
        <v>0.94</v>
      </c>
      <c r="N34" s="90">
        <v>1.07</v>
      </c>
      <c r="O34" s="90">
        <v>1.1100000000000001</v>
      </c>
      <c r="P34" s="90">
        <v>1.05</v>
      </c>
      <c r="Q34" s="90">
        <v>1.03</v>
      </c>
      <c r="R34" s="90">
        <v>0.99</v>
      </c>
      <c r="S34" s="90">
        <v>0.97</v>
      </c>
      <c r="T34" s="90">
        <v>0.95</v>
      </c>
      <c r="U34" s="90">
        <v>0.85</v>
      </c>
      <c r="V34" s="90">
        <v>0.84</v>
      </c>
      <c r="X34" s="84" t="s">
        <v>43</v>
      </c>
      <c r="Y34" s="84">
        <v>0.35</v>
      </c>
    </row>
    <row r="35" spans="1:25" s="84" customFormat="1" x14ac:dyDescent="0.25">
      <c r="A35" s="86" t="s">
        <v>130</v>
      </c>
      <c r="B35" s="86" t="s">
        <v>16</v>
      </c>
      <c r="C35" s="5">
        <v>2661.8270000000002</v>
      </c>
      <c r="D35" s="5">
        <v>2661.7510000000002</v>
      </c>
      <c r="E35" s="5">
        <v>3093.8530000000001</v>
      </c>
      <c r="F35" s="5">
        <v>3208.82</v>
      </c>
      <c r="G35" s="5">
        <v>3581.645</v>
      </c>
      <c r="H35" s="5">
        <v>3639.7159999999999</v>
      </c>
      <c r="I35" s="5">
        <v>3612.7930000000001</v>
      </c>
      <c r="J35" s="5">
        <v>3542.2040000000002</v>
      </c>
      <c r="K35" s="5">
        <v>3631.7840000000001</v>
      </c>
      <c r="L35" s="5">
        <v>3806.7069999999999</v>
      </c>
      <c r="M35" s="90">
        <v>0.75</v>
      </c>
      <c r="N35" s="90">
        <v>0.86</v>
      </c>
      <c r="O35" s="90">
        <v>0.84</v>
      </c>
      <c r="P35" s="90">
        <v>0.79</v>
      </c>
      <c r="Q35" s="90">
        <v>0.85</v>
      </c>
      <c r="R35" s="90">
        <v>0.83</v>
      </c>
      <c r="S35" s="90">
        <v>0.83</v>
      </c>
      <c r="T35" s="90">
        <v>0.79</v>
      </c>
      <c r="U35" s="90">
        <v>0.78</v>
      </c>
      <c r="V35" s="90">
        <v>0.8</v>
      </c>
      <c r="X35" s="84" t="s">
        <v>41</v>
      </c>
      <c r="Y35" s="84">
        <v>0.34</v>
      </c>
    </row>
    <row r="36" spans="1:25" s="84" customFormat="1" x14ac:dyDescent="0.25">
      <c r="A36" s="86" t="s">
        <v>133</v>
      </c>
      <c r="B36" s="86" t="s">
        <v>31</v>
      </c>
      <c r="C36" s="5">
        <v>11597.011</v>
      </c>
      <c r="D36" s="5">
        <v>10583.005999999999</v>
      </c>
      <c r="E36" s="5">
        <v>10901.959000000001</v>
      </c>
      <c r="F36" s="5">
        <v>10496.14</v>
      </c>
      <c r="G36" s="5">
        <v>11226.291999999999</v>
      </c>
      <c r="H36" s="5">
        <v>11757.565000000001</v>
      </c>
      <c r="I36" s="5">
        <v>12704.751</v>
      </c>
      <c r="J36" s="5">
        <v>13939.514999999999</v>
      </c>
      <c r="K36" s="5">
        <v>12605.369000000001</v>
      </c>
      <c r="L36" s="5">
        <v>11448.5</v>
      </c>
      <c r="M36" s="90">
        <v>0.57999999999999996</v>
      </c>
      <c r="N36" s="90">
        <v>0.61</v>
      </c>
      <c r="O36" s="90">
        <v>0.59</v>
      </c>
      <c r="P36" s="90">
        <v>0.55000000000000004</v>
      </c>
      <c r="Q36" s="90">
        <v>0.54</v>
      </c>
      <c r="R36" s="90">
        <v>0.56999999999999995</v>
      </c>
      <c r="S36" s="90">
        <v>0.56000000000000005</v>
      </c>
      <c r="T36" s="90">
        <v>0.53</v>
      </c>
      <c r="U36" s="90">
        <v>0.52</v>
      </c>
      <c r="V36" s="90">
        <v>0.49</v>
      </c>
      <c r="X36" s="84" t="s">
        <v>85</v>
      </c>
      <c r="Y36" s="84">
        <v>0.31</v>
      </c>
    </row>
    <row r="37" spans="1:25" s="84" customFormat="1" x14ac:dyDescent="0.25">
      <c r="A37" s="86" t="s">
        <v>116</v>
      </c>
      <c r="B37" s="86" t="s">
        <v>29</v>
      </c>
      <c r="C37" s="5">
        <v>95.203000000000003</v>
      </c>
      <c r="D37" s="5">
        <v>94.435000000000002</v>
      </c>
      <c r="E37" s="5">
        <v>97.894000000000005</v>
      </c>
      <c r="F37" s="5">
        <v>102.583</v>
      </c>
      <c r="G37" s="5">
        <v>111.404</v>
      </c>
      <c r="H37" s="5">
        <v>122.82299999999999</v>
      </c>
      <c r="I37" s="5">
        <v>70.5</v>
      </c>
      <c r="J37" s="5">
        <v>83.04</v>
      </c>
      <c r="K37" s="5">
        <v>104.22199999999999</v>
      </c>
      <c r="L37" s="5">
        <v>132.47399999999999</v>
      </c>
      <c r="M37" s="90">
        <v>0.87</v>
      </c>
      <c r="N37" s="90">
        <v>1</v>
      </c>
      <c r="O37" s="90">
        <v>0.95</v>
      </c>
      <c r="P37" s="90">
        <v>0.94</v>
      </c>
      <c r="Q37" s="90">
        <v>0.97</v>
      </c>
      <c r="R37" s="90">
        <v>1.02</v>
      </c>
      <c r="S37" s="90">
        <v>0.53</v>
      </c>
      <c r="T37" s="90">
        <v>0.53</v>
      </c>
      <c r="U37" s="90">
        <v>0.56000000000000005</v>
      </c>
      <c r="V37" s="90">
        <v>0.61</v>
      </c>
      <c r="X37" s="84" t="s">
        <v>90</v>
      </c>
      <c r="Y37" s="84">
        <v>0.31</v>
      </c>
    </row>
    <row r="38" spans="1:25" s="84" customFormat="1" x14ac:dyDescent="0.25">
      <c r="A38" s="86" t="s">
        <v>123</v>
      </c>
      <c r="B38" s="86" t="s">
        <v>30</v>
      </c>
      <c r="C38" s="5">
        <v>2249.62</v>
      </c>
      <c r="D38" s="5">
        <v>2363.6309999999999</v>
      </c>
      <c r="E38" s="5">
        <v>2721.4870000000001</v>
      </c>
      <c r="F38" s="5">
        <v>2883.3760000000002</v>
      </c>
      <c r="G38" s="5">
        <v>3099.8649999999998</v>
      </c>
      <c r="H38" s="5">
        <v>3191.9189999999999</v>
      </c>
      <c r="I38" s="5">
        <v>3224.5120000000002</v>
      </c>
      <c r="J38" s="5">
        <v>3236.5770000000002</v>
      </c>
      <c r="K38" s="5">
        <v>3330.2959999999998</v>
      </c>
      <c r="L38" s="5">
        <v>3562.0740000000001</v>
      </c>
      <c r="M38" s="90">
        <v>0.71</v>
      </c>
      <c r="N38" s="90">
        <v>0.85</v>
      </c>
      <c r="O38" s="90">
        <v>0.84</v>
      </c>
      <c r="P38" s="90">
        <v>0.8</v>
      </c>
      <c r="Q38" s="90">
        <v>0.78</v>
      </c>
      <c r="R38" s="90">
        <v>0.81</v>
      </c>
      <c r="S38" s="90">
        <v>0.86</v>
      </c>
      <c r="T38" s="90">
        <v>0.93</v>
      </c>
      <c r="U38" s="90">
        <v>0.99</v>
      </c>
      <c r="V38" s="90">
        <v>1.01</v>
      </c>
      <c r="X38" s="84" t="s">
        <v>33</v>
      </c>
      <c r="Y38" s="84">
        <v>0.26</v>
      </c>
    </row>
    <row r="39" spans="1:25" s="84" customFormat="1" x14ac:dyDescent="0.25">
      <c r="A39" s="86" t="s">
        <v>131</v>
      </c>
      <c r="B39" s="86" t="s">
        <v>127</v>
      </c>
      <c r="C39" s="5">
        <v>2624.1990000000001</v>
      </c>
      <c r="D39" s="5" t="s">
        <v>198</v>
      </c>
      <c r="E39" s="5">
        <v>3361.3240000000001</v>
      </c>
      <c r="F39" s="5" t="s">
        <v>198</v>
      </c>
      <c r="G39" s="5">
        <v>4519.0159999999996</v>
      </c>
      <c r="H39" s="5" t="s">
        <v>198</v>
      </c>
      <c r="I39" s="5">
        <v>4697.84</v>
      </c>
      <c r="J39" s="5">
        <v>5499.9679999999998</v>
      </c>
      <c r="K39" s="5" t="s">
        <v>198</v>
      </c>
      <c r="L39" s="5" t="s">
        <v>198</v>
      </c>
      <c r="M39" s="90">
        <v>0.69</v>
      </c>
      <c r="N39" s="90" t="s">
        <v>198</v>
      </c>
      <c r="O39" s="90">
        <v>0.76</v>
      </c>
      <c r="P39" s="90" t="s">
        <v>198</v>
      </c>
      <c r="Q39" s="90">
        <v>0.87</v>
      </c>
      <c r="R39" s="90" t="s">
        <v>198</v>
      </c>
      <c r="S39" s="90">
        <v>0.88</v>
      </c>
      <c r="T39" s="90">
        <v>0.9</v>
      </c>
      <c r="U39" s="90" t="s">
        <v>198</v>
      </c>
      <c r="V39" s="90" t="s">
        <v>198</v>
      </c>
      <c r="X39" s="84" t="s">
        <v>35</v>
      </c>
      <c r="Y39" s="84">
        <v>0.26</v>
      </c>
    </row>
    <row r="40" spans="1:25" s="84" customFormat="1" x14ac:dyDescent="0.25">
      <c r="A40" s="86" t="s">
        <v>428</v>
      </c>
      <c r="B40" s="86" t="s">
        <v>443</v>
      </c>
      <c r="C40" s="5" t="s">
        <v>198</v>
      </c>
      <c r="D40" s="5" t="s">
        <v>198</v>
      </c>
      <c r="E40" s="5" t="s">
        <v>198</v>
      </c>
      <c r="F40" s="5" t="s">
        <v>198</v>
      </c>
      <c r="G40" s="5" t="s">
        <v>198</v>
      </c>
      <c r="H40" s="5">
        <v>1.89</v>
      </c>
      <c r="I40" s="5">
        <v>0.95399999999999996</v>
      </c>
      <c r="J40" s="5" t="s">
        <v>198</v>
      </c>
      <c r="K40" s="5" t="s">
        <v>198</v>
      </c>
      <c r="L40" s="5" t="s">
        <v>198</v>
      </c>
      <c r="M40" s="90" t="s">
        <v>198</v>
      </c>
      <c r="N40" s="90" t="s">
        <v>198</v>
      </c>
      <c r="O40" s="90" t="s">
        <v>198</v>
      </c>
      <c r="P40" s="90" t="s">
        <v>198</v>
      </c>
      <c r="Q40" s="90" t="s">
        <v>198</v>
      </c>
      <c r="R40" s="90">
        <v>0.02</v>
      </c>
      <c r="S40" s="90">
        <v>0.01</v>
      </c>
      <c r="T40" s="90" t="s">
        <v>198</v>
      </c>
      <c r="U40" s="90" t="s">
        <v>198</v>
      </c>
      <c r="V40" s="90" t="s">
        <v>198</v>
      </c>
      <c r="X40" s="84" t="s">
        <v>87</v>
      </c>
      <c r="Y40" s="84">
        <v>0.22</v>
      </c>
    </row>
    <row r="41" spans="1:25" s="84" customFormat="1" x14ac:dyDescent="0.25">
      <c r="A41" s="86" t="s">
        <v>386</v>
      </c>
      <c r="B41" s="86" t="s">
        <v>386</v>
      </c>
      <c r="C41" s="5" t="s">
        <v>198</v>
      </c>
      <c r="D41" s="5" t="s">
        <v>198</v>
      </c>
      <c r="E41" s="5" t="s">
        <v>198</v>
      </c>
      <c r="F41" s="5" t="s">
        <v>198</v>
      </c>
      <c r="G41" s="5" t="s">
        <v>198</v>
      </c>
      <c r="H41" s="5">
        <v>136.51900000000001</v>
      </c>
      <c r="I41" s="5">
        <v>138.21</v>
      </c>
      <c r="J41" s="5">
        <v>145.863</v>
      </c>
      <c r="K41" s="5">
        <v>132.495</v>
      </c>
      <c r="L41" s="5">
        <v>147.523</v>
      </c>
      <c r="M41" s="90" t="s">
        <v>198</v>
      </c>
      <c r="N41" s="90" t="s">
        <v>198</v>
      </c>
      <c r="O41" s="90" t="s">
        <v>198</v>
      </c>
      <c r="P41" s="90" t="s">
        <v>198</v>
      </c>
      <c r="Q41" s="90" t="s">
        <v>198</v>
      </c>
      <c r="R41" s="90">
        <v>0.4</v>
      </c>
      <c r="S41" s="90">
        <v>0.41</v>
      </c>
      <c r="T41" s="90">
        <v>0.44</v>
      </c>
      <c r="U41" s="90">
        <v>0.38</v>
      </c>
      <c r="V41" s="90">
        <v>0.4</v>
      </c>
      <c r="X41" s="84" t="s">
        <v>89</v>
      </c>
      <c r="Y41" s="84">
        <v>0.21</v>
      </c>
    </row>
    <row r="42" spans="1:25" s="84" customFormat="1" x14ac:dyDescent="0.25">
      <c r="A42" s="86" t="s">
        <v>132</v>
      </c>
      <c r="B42" s="86" t="s">
        <v>41</v>
      </c>
      <c r="C42" s="5">
        <v>1400.9559999999999</v>
      </c>
      <c r="D42" s="5">
        <v>1810.7239999999999</v>
      </c>
      <c r="E42" s="5">
        <v>2097.8150000000001</v>
      </c>
      <c r="F42" s="5">
        <v>2121.9299999999998</v>
      </c>
      <c r="G42" s="5">
        <v>2292.8969999999999</v>
      </c>
      <c r="H42" s="5">
        <v>2705.0749999999998</v>
      </c>
      <c r="I42" s="5">
        <v>2316.3670000000002</v>
      </c>
      <c r="J42" s="5">
        <v>2656.2579999999998</v>
      </c>
      <c r="K42" s="5">
        <v>2726.643</v>
      </c>
      <c r="L42" s="5">
        <v>2599.1869999999999</v>
      </c>
      <c r="M42" s="90">
        <v>0.27</v>
      </c>
      <c r="N42" s="90">
        <v>0.39</v>
      </c>
      <c r="O42" s="90">
        <v>0.36</v>
      </c>
      <c r="P42" s="90">
        <v>0.36</v>
      </c>
      <c r="Q42" s="90">
        <v>0.34</v>
      </c>
      <c r="R42" s="90">
        <v>0.38</v>
      </c>
      <c r="S42" s="90">
        <v>0.33</v>
      </c>
      <c r="T42" s="90">
        <v>0.34</v>
      </c>
      <c r="U42" s="90">
        <v>0.35</v>
      </c>
      <c r="V42" s="90">
        <v>0.34</v>
      </c>
      <c r="X42" s="84" t="s">
        <v>86</v>
      </c>
      <c r="Y42" s="84">
        <v>0.19</v>
      </c>
    </row>
    <row r="43" spans="1:25" s="84" customFormat="1" x14ac:dyDescent="0.25">
      <c r="A43" s="86" t="s">
        <v>795</v>
      </c>
      <c r="B43" s="86" t="s">
        <v>797</v>
      </c>
      <c r="C43" s="5" t="s">
        <v>198</v>
      </c>
      <c r="D43" s="5" t="s">
        <v>198</v>
      </c>
      <c r="E43" s="5" t="s">
        <v>198</v>
      </c>
      <c r="F43" s="5" t="s">
        <v>198</v>
      </c>
      <c r="G43" s="5" t="s">
        <v>198</v>
      </c>
      <c r="H43" s="5" t="s">
        <v>198</v>
      </c>
      <c r="I43" s="5">
        <v>7.0629999999999997</v>
      </c>
      <c r="J43" s="5">
        <v>7.7210000000000001</v>
      </c>
      <c r="K43" s="5">
        <v>6.6980000000000004</v>
      </c>
      <c r="L43" s="5" t="s">
        <v>198</v>
      </c>
      <c r="M43" s="90" t="s">
        <v>198</v>
      </c>
      <c r="N43" s="90" t="s">
        <v>198</v>
      </c>
      <c r="O43" s="90" t="s">
        <v>198</v>
      </c>
      <c r="P43" s="90" t="s">
        <v>198</v>
      </c>
      <c r="Q43" s="90" t="s">
        <v>198</v>
      </c>
      <c r="R43" s="90" t="s">
        <v>198</v>
      </c>
      <c r="S43" s="90">
        <v>0.05</v>
      </c>
      <c r="T43" s="90">
        <v>0.05</v>
      </c>
      <c r="U43" s="90">
        <v>0.04</v>
      </c>
      <c r="V43" s="90" t="s">
        <v>198</v>
      </c>
      <c r="X43" s="84" t="s">
        <v>46</v>
      </c>
      <c r="Y43" s="84">
        <v>0.19</v>
      </c>
    </row>
    <row r="44" spans="1:25" s="84" customFormat="1" x14ac:dyDescent="0.25">
      <c r="A44" s="86" t="s">
        <v>164</v>
      </c>
      <c r="B44" s="86" t="s">
        <v>40</v>
      </c>
      <c r="C44" s="5">
        <v>4451.2020000000002</v>
      </c>
      <c r="D44" s="5">
        <v>4962.9660000000003</v>
      </c>
      <c r="E44" s="5">
        <v>5902.3069999999998</v>
      </c>
      <c r="F44" s="5">
        <v>7677.69</v>
      </c>
      <c r="G44" s="5">
        <v>8914.4750000000004</v>
      </c>
      <c r="H44" s="5">
        <v>10045.627</v>
      </c>
      <c r="I44" s="5">
        <v>8582.0969999999998</v>
      </c>
      <c r="J44" s="5">
        <v>6454.8239999999996</v>
      </c>
      <c r="K44" s="5" t="s">
        <v>198</v>
      </c>
      <c r="L44" s="5" t="s">
        <v>198</v>
      </c>
      <c r="M44" s="90">
        <v>0.36</v>
      </c>
      <c r="N44" s="90">
        <v>0.52</v>
      </c>
      <c r="O44" s="90">
        <v>0.48</v>
      </c>
      <c r="P44" s="90">
        <v>0.52</v>
      </c>
      <c r="Q44" s="90">
        <v>0.52</v>
      </c>
      <c r="R44" s="90">
        <v>0.57999999999999996</v>
      </c>
      <c r="S44" s="90">
        <v>0.55000000000000004</v>
      </c>
      <c r="T44" s="90">
        <v>0.53</v>
      </c>
      <c r="U44" s="90" t="s">
        <v>198</v>
      </c>
      <c r="V44" s="90" t="s">
        <v>198</v>
      </c>
    </row>
    <row r="45" spans="1:25" s="84" customFormat="1" x14ac:dyDescent="0.25">
      <c r="A45" s="86" t="s">
        <v>134</v>
      </c>
      <c r="B45" s="86" t="s">
        <v>73</v>
      </c>
      <c r="C45" s="5">
        <v>98171.743000000002</v>
      </c>
      <c r="D45" s="5">
        <v>117788.93</v>
      </c>
      <c r="E45" s="5">
        <v>112364.788</v>
      </c>
      <c r="F45" s="5">
        <v>103720.546</v>
      </c>
      <c r="G45" s="5">
        <v>111875</v>
      </c>
      <c r="H45" s="5">
        <v>99749.266000000003</v>
      </c>
      <c r="I45" s="5">
        <v>102490.77899999999</v>
      </c>
      <c r="J45" s="5">
        <v>124870.663</v>
      </c>
      <c r="K45" s="5">
        <v>134609.269</v>
      </c>
      <c r="L45" s="5" t="s">
        <v>198</v>
      </c>
      <c r="M45" s="90">
        <v>0.98</v>
      </c>
      <c r="N45" s="90">
        <v>1.1399999999999999</v>
      </c>
      <c r="O45" s="90">
        <v>0.99</v>
      </c>
      <c r="P45" s="90">
        <v>0.93</v>
      </c>
      <c r="Q45" s="90">
        <v>0.89</v>
      </c>
      <c r="R45" s="90">
        <v>0.79</v>
      </c>
      <c r="S45" s="90">
        <v>0.78</v>
      </c>
      <c r="T45" s="90">
        <v>0.76</v>
      </c>
      <c r="U45" s="90">
        <v>0.8</v>
      </c>
      <c r="V45" s="90" t="s">
        <v>198</v>
      </c>
    </row>
    <row r="46" spans="1:25" s="84" customFormat="1" x14ac:dyDescent="0.25">
      <c r="A46" s="86" t="s">
        <v>120</v>
      </c>
      <c r="B46" s="86" t="s">
        <v>14</v>
      </c>
      <c r="C46" s="5">
        <v>23422.735000000001</v>
      </c>
      <c r="D46" s="5">
        <v>27343.325000000001</v>
      </c>
      <c r="E46" s="5">
        <v>30875.851999999999</v>
      </c>
      <c r="F46" s="5">
        <v>33027.713000000003</v>
      </c>
      <c r="G46" s="5">
        <v>36029.574000000001</v>
      </c>
      <c r="H46" s="5">
        <v>27840.251</v>
      </c>
      <c r="I46" s="5">
        <v>26023.241000000002</v>
      </c>
      <c r="J46" s="5">
        <v>25892.688999999998</v>
      </c>
      <c r="K46" s="5">
        <v>28891.057000000001</v>
      </c>
      <c r="L46" s="5" t="s">
        <v>198</v>
      </c>
      <c r="M46" s="90">
        <v>0.69</v>
      </c>
      <c r="N46" s="90">
        <v>0.73</v>
      </c>
      <c r="O46" s="90">
        <v>0.72</v>
      </c>
      <c r="P46" s="90">
        <v>0.75</v>
      </c>
      <c r="Q46" s="90">
        <v>0.75</v>
      </c>
      <c r="R46" s="90">
        <v>0.72</v>
      </c>
      <c r="S46" s="90">
        <v>0.71</v>
      </c>
      <c r="T46" s="90">
        <v>0.65</v>
      </c>
      <c r="U46" s="90">
        <v>0.64</v>
      </c>
      <c r="V46" s="90" t="s">
        <v>198</v>
      </c>
    </row>
    <row r="47" spans="1:25" s="84" customFormat="1" x14ac:dyDescent="0.25">
      <c r="A47" s="86" t="s">
        <v>796</v>
      </c>
      <c r="B47" s="86" t="s">
        <v>798</v>
      </c>
      <c r="C47" s="5">
        <v>6897.7259999999997</v>
      </c>
      <c r="D47" s="5">
        <v>7166.7420000000002</v>
      </c>
      <c r="E47" s="5">
        <v>8944.5030000000006</v>
      </c>
      <c r="F47" s="5">
        <v>9661.2379999999994</v>
      </c>
      <c r="G47" s="5">
        <v>11068.96</v>
      </c>
      <c r="H47" s="5">
        <v>11793.811</v>
      </c>
      <c r="I47" s="5">
        <v>12716.367</v>
      </c>
      <c r="J47" s="5">
        <v>15033.366</v>
      </c>
      <c r="K47" s="5" t="s">
        <v>198</v>
      </c>
      <c r="L47" s="5" t="s">
        <v>198</v>
      </c>
      <c r="M47" s="90">
        <v>1</v>
      </c>
      <c r="N47" s="90">
        <v>1.1000000000000001</v>
      </c>
      <c r="O47" s="90">
        <v>1.08</v>
      </c>
      <c r="P47" s="90">
        <v>1.1200000000000001</v>
      </c>
      <c r="Q47" s="90">
        <v>1.1599999999999999</v>
      </c>
      <c r="R47" s="90">
        <v>1.2</v>
      </c>
      <c r="S47" s="90">
        <v>1.2</v>
      </c>
      <c r="T47" s="90">
        <v>1.21</v>
      </c>
      <c r="U47" s="90" t="s">
        <v>198</v>
      </c>
      <c r="V47" s="90" t="s">
        <v>198</v>
      </c>
    </row>
    <row r="48" spans="1:25" s="84" customFormat="1" x14ac:dyDescent="0.25">
      <c r="A48" s="6"/>
      <c r="B48" s="6"/>
      <c r="C48" s="6"/>
    </row>
    <row r="49" spans="1:3" s="84" customFormat="1" x14ac:dyDescent="0.25">
      <c r="A49" s="6"/>
      <c r="B49" s="6"/>
      <c r="C49" s="6"/>
    </row>
    <row r="50" spans="1:3" s="84" customFormat="1" x14ac:dyDescent="0.25">
      <c r="A50" s="6"/>
      <c r="B50" s="6"/>
      <c r="C50" s="6"/>
    </row>
    <row r="51" spans="1:3" s="84" customFormat="1" x14ac:dyDescent="0.25">
      <c r="A51" s="6"/>
      <c r="B51" s="6"/>
      <c r="C51" s="6"/>
    </row>
    <row r="52" spans="1:3" s="84" customFormat="1" x14ac:dyDescent="0.25">
      <c r="A52" s="6"/>
      <c r="B52" s="6"/>
      <c r="C52" s="6"/>
    </row>
    <row r="53" spans="1:3" s="84" customFormat="1" x14ac:dyDescent="0.25">
      <c r="A53" s="6"/>
      <c r="B53" s="6"/>
      <c r="C53" s="6"/>
    </row>
    <row r="54" spans="1:3" s="84" customFormat="1" x14ac:dyDescent="0.25">
      <c r="A54" s="6"/>
      <c r="B54" s="6"/>
      <c r="C54" s="6"/>
    </row>
    <row r="55" spans="1:3" s="84" customFormat="1" x14ac:dyDescent="0.25">
      <c r="A55" s="6"/>
      <c r="B55" s="6"/>
      <c r="C55" s="6"/>
    </row>
    <row r="56" spans="1:3" s="84" customFormat="1" x14ac:dyDescent="0.25">
      <c r="A56" s="6"/>
      <c r="B56" s="6"/>
      <c r="C56" s="6"/>
    </row>
    <row r="57" spans="1:3" s="84" customFormat="1" x14ac:dyDescent="0.25">
      <c r="A57" s="6"/>
      <c r="B57" s="6"/>
      <c r="C57" s="6"/>
    </row>
    <row r="58" spans="1:3" s="84" customFormat="1" x14ac:dyDescent="0.25">
      <c r="A58" s="6"/>
      <c r="B58" s="6"/>
      <c r="C58" s="6"/>
    </row>
    <row r="59" spans="1:3" s="84" customFormat="1" x14ac:dyDescent="0.25">
      <c r="A59" s="6"/>
      <c r="B59" s="6"/>
      <c r="C59" s="6"/>
    </row>
    <row r="60" spans="1:3" s="84" customFormat="1" x14ac:dyDescent="0.25">
      <c r="A60" s="6"/>
      <c r="B60" s="6"/>
      <c r="C60" s="6"/>
    </row>
    <row r="61" spans="1:3" s="84" customFormat="1" x14ac:dyDescent="0.25">
      <c r="A61" s="6"/>
      <c r="B61" s="6"/>
      <c r="C61" s="6"/>
    </row>
    <row r="62" spans="1:3" s="84" customFormat="1" x14ac:dyDescent="0.25">
      <c r="A62" s="6"/>
      <c r="B62" s="6"/>
      <c r="C62" s="6"/>
    </row>
    <row r="63" spans="1:3" s="84" customFormat="1" x14ac:dyDescent="0.25">
      <c r="A63" s="6"/>
      <c r="B63" s="6"/>
      <c r="C63" s="6"/>
    </row>
    <row r="64" spans="1:3" s="84" customFormat="1" x14ac:dyDescent="0.25">
      <c r="A64" s="6"/>
      <c r="B64" s="6"/>
      <c r="C64" s="6"/>
    </row>
    <row r="65" spans="1:3" s="84" customFormat="1" x14ac:dyDescent="0.25">
      <c r="A65" s="6"/>
      <c r="B65" s="6"/>
      <c r="C65" s="6"/>
    </row>
    <row r="66" spans="1:3" s="84" customFormat="1" x14ac:dyDescent="0.25">
      <c r="A66" s="6"/>
      <c r="B66" s="6"/>
      <c r="C66" s="6"/>
    </row>
    <row r="67" spans="1:3" s="84" customFormat="1" x14ac:dyDescent="0.25">
      <c r="A67" s="6"/>
      <c r="B67" s="6"/>
      <c r="C67" s="6"/>
    </row>
    <row r="68" spans="1:3" s="84" customFormat="1" x14ac:dyDescent="0.25">
      <c r="A68" s="6"/>
      <c r="B68" s="6"/>
      <c r="C68" s="6"/>
    </row>
    <row r="69" spans="1:3" s="84" customFormat="1" x14ac:dyDescent="0.25">
      <c r="A69" s="6"/>
      <c r="B69" s="6"/>
      <c r="C69" s="6"/>
    </row>
    <row r="70" spans="1:3" s="84" customFormat="1" x14ac:dyDescent="0.25">
      <c r="A70" s="6"/>
      <c r="B70" s="6"/>
      <c r="C70" s="6"/>
    </row>
    <row r="71" spans="1:3" s="84" customFormat="1" x14ac:dyDescent="0.25">
      <c r="A71" s="6"/>
      <c r="B71" s="6"/>
      <c r="C71" s="6"/>
    </row>
    <row r="72" spans="1:3" s="84" customFormat="1" x14ac:dyDescent="0.25">
      <c r="A72" s="6"/>
      <c r="B72" s="6"/>
      <c r="C72" s="6"/>
    </row>
    <row r="73" spans="1:3" s="84" customFormat="1" x14ac:dyDescent="0.25">
      <c r="A73" s="6"/>
      <c r="B73" s="6"/>
      <c r="C73" s="6"/>
    </row>
    <row r="74" spans="1:3" s="84" customFormat="1" x14ac:dyDescent="0.25">
      <c r="A74" s="6"/>
      <c r="B74" s="6"/>
      <c r="C74" s="6"/>
    </row>
    <row r="75" spans="1:3" s="84" customFormat="1" x14ac:dyDescent="0.25">
      <c r="A75" s="6"/>
      <c r="B75" s="6"/>
      <c r="C75" s="6"/>
    </row>
    <row r="76" spans="1:3" s="84" customFormat="1" x14ac:dyDescent="0.25">
      <c r="A76" s="6"/>
      <c r="B76" s="6"/>
      <c r="C76" s="6"/>
    </row>
    <row r="77" spans="1:3" s="84" customFormat="1" x14ac:dyDescent="0.25">
      <c r="A77" s="6"/>
      <c r="B77" s="6"/>
      <c r="C77" s="6"/>
    </row>
    <row r="78" spans="1:3" s="84" customFormat="1" x14ac:dyDescent="0.25">
      <c r="A78" s="6"/>
      <c r="B78" s="6"/>
      <c r="C78" s="6"/>
    </row>
    <row r="79" spans="1:3" s="84" customFormat="1" x14ac:dyDescent="0.25">
      <c r="A79" s="6"/>
      <c r="B79" s="6"/>
      <c r="C79" s="6"/>
    </row>
    <row r="80" spans="1:3" s="84" customFormat="1" x14ac:dyDescent="0.25">
      <c r="A80" s="6"/>
      <c r="B80" s="6"/>
      <c r="C80" s="6"/>
    </row>
    <row r="81" spans="1:22" s="84" customFormat="1" x14ac:dyDescent="0.25">
      <c r="A81" s="6"/>
      <c r="B81" s="6"/>
      <c r="C81" s="6"/>
    </row>
    <row r="82" spans="1:22" s="84" customFormat="1" x14ac:dyDescent="0.25">
      <c r="A82" s="6"/>
      <c r="B82" s="6"/>
      <c r="C82" s="6"/>
    </row>
    <row r="83" spans="1:22" s="84" customFormat="1" x14ac:dyDescent="0.25">
      <c r="A83" s="6"/>
      <c r="B83" s="6"/>
      <c r="C83" s="6"/>
    </row>
    <row r="84" spans="1:22" s="84" customFormat="1" x14ac:dyDescent="0.25">
      <c r="A84" s="6"/>
      <c r="B84" s="6"/>
      <c r="C84" s="6"/>
    </row>
    <row r="85" spans="1:22" s="84" customFormat="1" x14ac:dyDescent="0.25">
      <c r="A85" s="6"/>
      <c r="B85" s="6"/>
      <c r="C85" s="6"/>
    </row>
    <row r="86" spans="1:22" s="84" customFormat="1" x14ac:dyDescent="0.25">
      <c r="A86" s="6"/>
      <c r="B86" s="6"/>
      <c r="C86" s="6"/>
    </row>
    <row r="87" spans="1:22" s="84" customFormat="1" x14ac:dyDescent="0.25">
      <c r="A87" s="6" t="s">
        <v>21950</v>
      </c>
      <c r="B87" s="6"/>
      <c r="C87" s="6"/>
    </row>
    <row r="88" spans="1:22" s="84" customFormat="1" x14ac:dyDescent="0.25">
      <c r="A88" s="6"/>
      <c r="B88" s="6"/>
      <c r="C88" s="6"/>
    </row>
    <row r="89" spans="1:22" s="84" customFormat="1" x14ac:dyDescent="0.25">
      <c r="A89" s="6"/>
      <c r="B89" s="6"/>
      <c r="C89" s="6"/>
    </row>
    <row r="90" spans="1:22" s="84" customFormat="1" x14ac:dyDescent="0.25">
      <c r="C90" s="539" t="s">
        <v>21858</v>
      </c>
      <c r="D90" s="539"/>
      <c r="M90" s="539" t="s">
        <v>232</v>
      </c>
      <c r="N90" s="539"/>
    </row>
    <row r="91" spans="1:22" x14ac:dyDescent="0.25">
      <c r="A91" s="86" t="s">
        <v>425</v>
      </c>
      <c r="B91" s="263"/>
      <c r="C91" s="263" t="s">
        <v>49</v>
      </c>
      <c r="D91" s="263" t="s">
        <v>50</v>
      </c>
      <c r="E91" s="263" t="s">
        <v>51</v>
      </c>
      <c r="F91" s="263" t="s">
        <v>52</v>
      </c>
      <c r="G91" s="263" t="s">
        <v>53</v>
      </c>
      <c r="H91" s="263" t="s">
        <v>54</v>
      </c>
      <c r="I91" s="263" t="s">
        <v>55</v>
      </c>
      <c r="J91" s="263" t="s">
        <v>195</v>
      </c>
      <c r="K91" s="263" t="s">
        <v>313</v>
      </c>
      <c r="L91" s="263" t="s">
        <v>369</v>
      </c>
      <c r="M91" s="19" t="s">
        <v>49</v>
      </c>
      <c r="N91" s="19" t="s">
        <v>50</v>
      </c>
      <c r="O91" s="19" t="s">
        <v>51</v>
      </c>
      <c r="P91" s="19" t="s">
        <v>52</v>
      </c>
      <c r="Q91" s="19" t="s">
        <v>53</v>
      </c>
      <c r="R91" s="19" t="s">
        <v>54</v>
      </c>
      <c r="S91" s="19" t="s">
        <v>55</v>
      </c>
      <c r="T91" s="19" t="s">
        <v>195</v>
      </c>
      <c r="U91" s="19" t="s">
        <v>313</v>
      </c>
      <c r="V91" s="19" t="s">
        <v>369</v>
      </c>
    </row>
    <row r="92" spans="1:22" x14ac:dyDescent="0.25">
      <c r="A92" s="86" t="s">
        <v>426</v>
      </c>
      <c r="B92" s="86" t="s">
        <v>71</v>
      </c>
      <c r="C92" s="5">
        <v>89882.831000000006</v>
      </c>
      <c r="D92" s="5">
        <v>92111.921000000002</v>
      </c>
      <c r="E92" s="5">
        <v>92838.979000000007</v>
      </c>
      <c r="F92" s="5">
        <v>92700.857999999993</v>
      </c>
      <c r="G92" s="5">
        <v>90890.914000000004</v>
      </c>
      <c r="H92" s="5">
        <v>92547.588000000003</v>
      </c>
      <c r="I92" s="5">
        <v>93869.120999999999</v>
      </c>
      <c r="J92" s="5">
        <v>96090.998999999996</v>
      </c>
      <c r="K92" s="5">
        <v>94942.896999999997</v>
      </c>
      <c r="L92" s="5" t="s">
        <v>198</v>
      </c>
      <c r="M92" s="90">
        <v>0.69</v>
      </c>
      <c r="N92" s="90">
        <v>0.75</v>
      </c>
      <c r="O92" s="90">
        <v>0.72</v>
      </c>
      <c r="P92" s="90">
        <v>0.7</v>
      </c>
      <c r="Q92" s="90">
        <v>0.68</v>
      </c>
      <c r="R92" s="90">
        <v>0.68</v>
      </c>
      <c r="S92" s="90">
        <v>0.67</v>
      </c>
      <c r="T92" s="90">
        <v>0.65</v>
      </c>
      <c r="U92" s="90">
        <v>0.64</v>
      </c>
      <c r="V92" s="90" t="s">
        <v>198</v>
      </c>
    </row>
    <row r="93" spans="1:22" x14ac:dyDescent="0.25">
      <c r="A93" s="86" t="s">
        <v>370</v>
      </c>
      <c r="B93" s="86" t="s">
        <v>372</v>
      </c>
      <c r="C93" s="5">
        <v>70196.534</v>
      </c>
      <c r="D93" s="5">
        <v>73451.868000000002</v>
      </c>
      <c r="E93" s="5">
        <v>73113.244999999995</v>
      </c>
      <c r="F93" s="5">
        <v>73201.775999999998</v>
      </c>
      <c r="G93" s="5">
        <v>70075.739000000001</v>
      </c>
      <c r="H93" s="5">
        <v>70716.118000000002</v>
      </c>
      <c r="I93" s="5">
        <v>71104.058999999994</v>
      </c>
      <c r="J93" s="5">
        <v>71908.641000000003</v>
      </c>
      <c r="K93" s="5">
        <v>73166.036999999997</v>
      </c>
      <c r="L93" s="5" t="s">
        <v>198</v>
      </c>
      <c r="M93" s="90">
        <v>0.73</v>
      </c>
      <c r="N93" s="90">
        <v>0.79</v>
      </c>
      <c r="O93" s="90">
        <v>0.77</v>
      </c>
      <c r="P93" s="90">
        <v>0.75</v>
      </c>
      <c r="Q93" s="90">
        <v>0.71</v>
      </c>
      <c r="R93" s="90">
        <v>0.71</v>
      </c>
      <c r="S93" s="90">
        <v>0.7</v>
      </c>
      <c r="T93" s="90">
        <v>0.68</v>
      </c>
      <c r="U93" s="90">
        <v>0.68</v>
      </c>
      <c r="V93" s="90" t="s">
        <v>198</v>
      </c>
    </row>
    <row r="94" spans="1:22" x14ac:dyDescent="0.25">
      <c r="A94" s="86" t="s">
        <v>105</v>
      </c>
      <c r="B94" s="86" t="s">
        <v>21</v>
      </c>
      <c r="C94" s="5">
        <v>2344.471</v>
      </c>
      <c r="D94" s="5">
        <v>2289.37</v>
      </c>
      <c r="E94" s="5">
        <v>2375.0459999999998</v>
      </c>
      <c r="F94" s="5">
        <v>2395.5509999999999</v>
      </c>
      <c r="G94" s="5">
        <v>2489.5520000000001</v>
      </c>
      <c r="H94" s="5">
        <v>2522.4589999999998</v>
      </c>
      <c r="I94" s="5">
        <v>2728.1419999999998</v>
      </c>
      <c r="J94" s="5">
        <v>2537.3330000000001</v>
      </c>
      <c r="K94" s="5">
        <v>2686.3040000000001</v>
      </c>
      <c r="L94" s="5" t="s">
        <v>198</v>
      </c>
      <c r="M94" s="90">
        <v>0.66</v>
      </c>
      <c r="N94" s="90">
        <v>0.66</v>
      </c>
      <c r="O94" s="90">
        <v>0.65</v>
      </c>
      <c r="P94" s="90">
        <v>0.63</v>
      </c>
      <c r="Q94" s="90">
        <v>0.64</v>
      </c>
      <c r="R94" s="90">
        <v>0.64</v>
      </c>
      <c r="S94" s="90">
        <v>0.68</v>
      </c>
      <c r="T94" s="90">
        <v>0.62</v>
      </c>
      <c r="U94" s="90">
        <v>0.64</v>
      </c>
      <c r="V94" s="90" t="s">
        <v>198</v>
      </c>
    </row>
    <row r="95" spans="1:22" x14ac:dyDescent="0.25">
      <c r="A95" s="86" t="s">
        <v>355</v>
      </c>
      <c r="B95" s="86" t="s">
        <v>89</v>
      </c>
      <c r="C95" s="5">
        <v>108.646</v>
      </c>
      <c r="D95" s="5">
        <v>117.822</v>
      </c>
      <c r="E95" s="5">
        <v>99.712999999999994</v>
      </c>
      <c r="F95" s="5">
        <v>96.421000000000006</v>
      </c>
      <c r="G95" s="5">
        <v>101.14400000000001</v>
      </c>
      <c r="H95" s="5">
        <v>102.476</v>
      </c>
      <c r="I95" s="5">
        <v>105.626</v>
      </c>
      <c r="J95" s="5">
        <v>108.636</v>
      </c>
      <c r="K95" s="5">
        <v>95.850999999999999</v>
      </c>
      <c r="L95" s="5" t="s">
        <v>198</v>
      </c>
      <c r="M95" s="90">
        <v>0.28999999999999998</v>
      </c>
      <c r="N95" s="90">
        <v>0.32</v>
      </c>
      <c r="O95" s="90">
        <v>0.26</v>
      </c>
      <c r="P95" s="90">
        <v>0.23</v>
      </c>
      <c r="Q95" s="90">
        <v>0.24</v>
      </c>
      <c r="R95" s="90">
        <v>0.24</v>
      </c>
      <c r="S95" s="90">
        <v>0.25</v>
      </c>
      <c r="T95" s="90">
        <v>0.24</v>
      </c>
      <c r="U95" s="90">
        <v>0.2</v>
      </c>
      <c r="V95" s="90" t="s">
        <v>198</v>
      </c>
    </row>
    <row r="96" spans="1:22" x14ac:dyDescent="0.25">
      <c r="A96" s="86" t="s">
        <v>108</v>
      </c>
      <c r="B96" s="86" t="s">
        <v>26</v>
      </c>
      <c r="C96" s="5">
        <v>821.35699999999997</v>
      </c>
      <c r="D96" s="5">
        <v>870.25400000000002</v>
      </c>
      <c r="E96" s="5">
        <v>893.93</v>
      </c>
      <c r="F96" s="5">
        <v>1050.6120000000001</v>
      </c>
      <c r="G96" s="5">
        <v>1039.8389999999999</v>
      </c>
      <c r="H96" s="5">
        <v>1027.9110000000001</v>
      </c>
      <c r="I96" s="5">
        <v>990.85199999999998</v>
      </c>
      <c r="J96" s="5">
        <v>1020.191</v>
      </c>
      <c r="K96" s="5">
        <v>1035.154</v>
      </c>
      <c r="L96" s="5">
        <v>1240.6510000000001</v>
      </c>
      <c r="M96" s="90">
        <v>0.51</v>
      </c>
      <c r="N96" s="90">
        <v>0.59</v>
      </c>
      <c r="O96" s="90">
        <v>0.56999999999999995</v>
      </c>
      <c r="P96" s="90">
        <v>0.64</v>
      </c>
      <c r="Q96" s="90">
        <v>0.64</v>
      </c>
      <c r="R96" s="90">
        <v>0.65</v>
      </c>
      <c r="S96" s="90">
        <v>0.63</v>
      </c>
      <c r="T96" s="90">
        <v>0.61</v>
      </c>
      <c r="U96" s="90">
        <v>0.59</v>
      </c>
      <c r="V96" s="90" t="s">
        <v>198</v>
      </c>
    </row>
    <row r="97" spans="1:22" x14ac:dyDescent="0.25">
      <c r="A97" s="86" t="s">
        <v>109</v>
      </c>
      <c r="B97" s="86" t="s">
        <v>17</v>
      </c>
      <c r="C97" s="5">
        <v>2074.3969999999999</v>
      </c>
      <c r="D97" s="5">
        <v>2276.114</v>
      </c>
      <c r="E97" s="5">
        <v>2395.5390000000002</v>
      </c>
      <c r="F97" s="5">
        <v>2488.7530000000002</v>
      </c>
      <c r="G97" s="5">
        <v>2552.252</v>
      </c>
      <c r="H97" s="5">
        <v>2636.56</v>
      </c>
      <c r="I97" s="5">
        <v>2661.614</v>
      </c>
      <c r="J97" s="5">
        <v>2736.9920000000002</v>
      </c>
      <c r="K97" s="5">
        <v>2562.2150000000001</v>
      </c>
      <c r="L97" s="5">
        <v>2610.1280000000002</v>
      </c>
      <c r="M97" s="90">
        <v>0.86</v>
      </c>
      <c r="N97" s="90">
        <v>0.98</v>
      </c>
      <c r="O97" s="90">
        <v>0.99</v>
      </c>
      <c r="P97" s="90">
        <v>1</v>
      </c>
      <c r="Q97" s="90">
        <v>1</v>
      </c>
      <c r="R97" s="90">
        <v>1.02</v>
      </c>
      <c r="S97" s="90">
        <v>1</v>
      </c>
      <c r="T97" s="90">
        <v>1.01</v>
      </c>
      <c r="U97" s="90">
        <v>0.92</v>
      </c>
      <c r="V97" s="90" t="s">
        <v>198</v>
      </c>
    </row>
    <row r="98" spans="1:22" x14ac:dyDescent="0.25">
      <c r="A98" s="86" t="s">
        <v>427</v>
      </c>
      <c r="B98" s="86" t="s">
        <v>20</v>
      </c>
      <c r="C98" s="5">
        <v>19691.734</v>
      </c>
      <c r="D98" s="5">
        <v>21710.5</v>
      </c>
      <c r="E98" s="5">
        <v>23015.599999999999</v>
      </c>
      <c r="F98" s="5">
        <v>23743.5</v>
      </c>
      <c r="G98" s="5">
        <v>24070.2</v>
      </c>
      <c r="H98" s="5">
        <v>25371</v>
      </c>
      <c r="I98" s="5">
        <v>25518.16</v>
      </c>
      <c r="J98" s="5">
        <v>26532.81</v>
      </c>
      <c r="K98" s="5">
        <v>27470.45</v>
      </c>
      <c r="L98" s="5">
        <v>29006.13</v>
      </c>
      <c r="M98" s="90">
        <v>0.77</v>
      </c>
      <c r="N98" s="90">
        <v>0.88</v>
      </c>
      <c r="O98" s="90">
        <v>0.89</v>
      </c>
      <c r="P98" s="90">
        <v>0.88</v>
      </c>
      <c r="Q98" s="90">
        <v>0.87</v>
      </c>
      <c r="R98" s="90">
        <v>0.9</v>
      </c>
      <c r="S98" s="90">
        <v>0.87</v>
      </c>
      <c r="T98" s="90">
        <v>0.87</v>
      </c>
      <c r="U98" s="90">
        <v>0.87</v>
      </c>
      <c r="V98" s="90">
        <v>0.89</v>
      </c>
    </row>
    <row r="99" spans="1:22" x14ac:dyDescent="0.25">
      <c r="A99" s="86" t="s">
        <v>110</v>
      </c>
      <c r="B99" s="154" t="s">
        <v>34</v>
      </c>
      <c r="C99" s="436">
        <v>104.074</v>
      </c>
      <c r="D99" s="436">
        <v>96.366</v>
      </c>
      <c r="E99" s="436">
        <v>102.75700000000001</v>
      </c>
      <c r="F99" s="436">
        <v>125.908</v>
      </c>
      <c r="G99" s="436">
        <v>145.83000000000001</v>
      </c>
      <c r="H99" s="436">
        <v>153.96299999999999</v>
      </c>
      <c r="I99" s="436">
        <v>141.85499999999999</v>
      </c>
      <c r="J99" s="436">
        <v>140.45500000000001</v>
      </c>
      <c r="K99" s="436">
        <v>145.15</v>
      </c>
      <c r="L99" s="436" t="s">
        <v>198</v>
      </c>
      <c r="M99" s="438">
        <v>0.63</v>
      </c>
      <c r="N99" s="438">
        <v>0.68</v>
      </c>
      <c r="O99" s="438">
        <v>0.7</v>
      </c>
      <c r="P99" s="438">
        <v>0.76</v>
      </c>
      <c r="Q99" s="438">
        <v>0.81</v>
      </c>
      <c r="R99" s="438">
        <v>0.81</v>
      </c>
      <c r="S99" s="438">
        <v>0.72</v>
      </c>
      <c r="T99" s="438">
        <v>0.69</v>
      </c>
      <c r="U99" s="438">
        <v>0.69</v>
      </c>
      <c r="V99" s="437" t="s">
        <v>198</v>
      </c>
    </row>
    <row r="100" spans="1:22" x14ac:dyDescent="0.25">
      <c r="A100" s="86" t="s">
        <v>117</v>
      </c>
      <c r="B100" s="86" t="s">
        <v>33</v>
      </c>
      <c r="C100" s="5">
        <v>930.4</v>
      </c>
      <c r="D100" s="5">
        <v>890.4</v>
      </c>
      <c r="E100" s="5">
        <v>824.8</v>
      </c>
      <c r="F100" s="5">
        <v>786.8</v>
      </c>
      <c r="G100" s="5">
        <v>752.4</v>
      </c>
      <c r="H100" s="5">
        <v>721.6</v>
      </c>
      <c r="I100" s="5">
        <v>726.8</v>
      </c>
      <c r="J100" s="5">
        <v>736.3</v>
      </c>
      <c r="K100" s="5">
        <v>719.3</v>
      </c>
      <c r="L100" s="5" t="s">
        <v>198</v>
      </c>
      <c r="M100" s="90">
        <v>0.5</v>
      </c>
      <c r="N100" s="90">
        <v>0.52</v>
      </c>
      <c r="O100" s="90">
        <v>0.49</v>
      </c>
      <c r="P100" s="90">
        <v>0.46</v>
      </c>
      <c r="Q100" s="90">
        <v>0.43</v>
      </c>
      <c r="R100" s="90">
        <v>0.4</v>
      </c>
      <c r="S100" s="90">
        <v>0.37</v>
      </c>
      <c r="T100" s="90">
        <v>0.28000000000000003</v>
      </c>
      <c r="U100" s="90">
        <v>0.26</v>
      </c>
      <c r="V100" s="90" t="s">
        <v>198</v>
      </c>
    </row>
    <row r="101" spans="1:22" x14ac:dyDescent="0.25">
      <c r="A101" s="86" t="s">
        <v>114</v>
      </c>
      <c r="B101" s="86" t="s">
        <v>44</v>
      </c>
      <c r="C101" s="5">
        <v>1027.99</v>
      </c>
      <c r="D101" s="5">
        <v>849.61</v>
      </c>
      <c r="E101" s="5">
        <v>683.99</v>
      </c>
      <c r="F101" s="5">
        <v>648.51</v>
      </c>
      <c r="G101" s="5">
        <v>731.94</v>
      </c>
      <c r="H101" s="5">
        <v>858.64</v>
      </c>
      <c r="I101" s="5">
        <v>781.56</v>
      </c>
      <c r="J101" s="5">
        <v>923.02</v>
      </c>
      <c r="K101" s="5">
        <v>946.26</v>
      </c>
      <c r="L101" s="5" t="s">
        <v>198</v>
      </c>
      <c r="M101" s="90">
        <v>0.42</v>
      </c>
      <c r="N101" s="90">
        <v>0.36</v>
      </c>
      <c r="O101" s="90">
        <v>0.3</v>
      </c>
      <c r="P101" s="90">
        <v>0.31</v>
      </c>
      <c r="Q101" s="90">
        <v>0.38</v>
      </c>
      <c r="R101" s="90">
        <v>0.48</v>
      </c>
      <c r="S101" s="90">
        <v>0.44</v>
      </c>
      <c r="T101" s="90">
        <v>0.52</v>
      </c>
      <c r="U101" s="90">
        <v>0.54</v>
      </c>
      <c r="V101" s="90" t="s">
        <v>198</v>
      </c>
    </row>
    <row r="102" spans="1:22" x14ac:dyDescent="0.25">
      <c r="A102" s="86" t="s">
        <v>129</v>
      </c>
      <c r="B102" s="86" t="s">
        <v>39</v>
      </c>
      <c r="C102" s="5">
        <v>8414.4380000000001</v>
      </c>
      <c r="D102" s="5">
        <v>8699.8459999999995</v>
      </c>
      <c r="E102" s="5">
        <v>8308.1560000000009</v>
      </c>
      <c r="F102" s="5">
        <v>7252.3159999999998</v>
      </c>
      <c r="G102" s="5">
        <v>6185.1790000000001</v>
      </c>
      <c r="H102" s="5">
        <v>5682.1779999999999</v>
      </c>
      <c r="I102" s="5">
        <v>5776.6620000000003</v>
      </c>
      <c r="J102" s="5">
        <v>6042.3429999999998</v>
      </c>
      <c r="K102" s="5">
        <v>6055.2550000000001</v>
      </c>
      <c r="L102" s="5" t="s">
        <v>198</v>
      </c>
      <c r="M102" s="90">
        <v>0.75</v>
      </c>
      <c r="N102" s="90">
        <v>0.81</v>
      </c>
      <c r="O102" s="90">
        <v>0.77</v>
      </c>
      <c r="P102" s="90">
        <v>0.68</v>
      </c>
      <c r="Q102" s="90">
        <v>0.59</v>
      </c>
      <c r="R102" s="90">
        <v>0.55000000000000004</v>
      </c>
      <c r="S102" s="90">
        <v>0.56000000000000005</v>
      </c>
      <c r="T102" s="90">
        <v>0.56000000000000005</v>
      </c>
      <c r="U102" s="90">
        <v>0.54</v>
      </c>
      <c r="V102" s="90" t="s">
        <v>198</v>
      </c>
    </row>
    <row r="103" spans="1:22" x14ac:dyDescent="0.25">
      <c r="A103" s="86" t="s">
        <v>112</v>
      </c>
      <c r="B103" s="86" t="s">
        <v>23</v>
      </c>
      <c r="C103" s="5">
        <v>16951.484</v>
      </c>
      <c r="D103" s="5">
        <v>17513.118999999999</v>
      </c>
      <c r="E103" s="5">
        <v>16360.325999999999</v>
      </c>
      <c r="F103" s="5">
        <v>16813.581999999999</v>
      </c>
      <c r="G103" s="5">
        <v>15134.865</v>
      </c>
      <c r="H103" s="5">
        <v>14980.593999999999</v>
      </c>
      <c r="I103" s="5">
        <v>14818.205</v>
      </c>
      <c r="J103" s="5">
        <v>14173.486000000001</v>
      </c>
      <c r="K103" s="5">
        <v>14048.173000000001</v>
      </c>
      <c r="L103" s="5" t="s">
        <v>198</v>
      </c>
      <c r="M103" s="90">
        <v>0.85</v>
      </c>
      <c r="N103" s="90">
        <v>0.9</v>
      </c>
      <c r="O103" s="90">
        <v>0.82</v>
      </c>
      <c r="P103" s="90">
        <v>0.82</v>
      </c>
      <c r="Q103" s="90">
        <v>0.73</v>
      </c>
      <c r="R103" s="90">
        <v>0.71</v>
      </c>
      <c r="S103" s="90">
        <v>0.69</v>
      </c>
      <c r="T103" s="90">
        <v>0.65</v>
      </c>
      <c r="U103" s="90">
        <v>0.63</v>
      </c>
      <c r="V103" s="90" t="s">
        <v>198</v>
      </c>
    </row>
    <row r="104" spans="1:22" x14ac:dyDescent="0.25">
      <c r="A104" s="86" t="s">
        <v>352</v>
      </c>
      <c r="B104" s="86" t="s">
        <v>88</v>
      </c>
      <c r="C104" s="5">
        <v>313.93</v>
      </c>
      <c r="D104" s="5">
        <v>312.44600000000003</v>
      </c>
      <c r="E104" s="5">
        <v>324.60300000000001</v>
      </c>
      <c r="F104" s="5">
        <v>334.20600000000002</v>
      </c>
      <c r="G104" s="5">
        <v>318.46499999999997</v>
      </c>
      <c r="H104" s="5">
        <v>268.714</v>
      </c>
      <c r="I104" s="5">
        <v>307.39800000000002</v>
      </c>
      <c r="J104" s="5">
        <v>357.64299999999997</v>
      </c>
      <c r="K104" s="5">
        <v>343.46499999999997</v>
      </c>
      <c r="L104" s="5">
        <v>354.97</v>
      </c>
      <c r="M104" s="90">
        <v>0.65</v>
      </c>
      <c r="N104" s="90">
        <v>0.69</v>
      </c>
      <c r="O104" s="90">
        <v>0.72</v>
      </c>
      <c r="P104" s="90">
        <v>0.75</v>
      </c>
      <c r="Q104" s="90">
        <v>0.72</v>
      </c>
      <c r="R104" s="90">
        <v>0.61</v>
      </c>
      <c r="S104" s="90">
        <v>0.71</v>
      </c>
      <c r="T104" s="90">
        <v>0.8</v>
      </c>
      <c r="U104" s="90">
        <v>0.74</v>
      </c>
      <c r="V104" s="90" t="s">
        <v>198</v>
      </c>
    </row>
    <row r="105" spans="1:22" x14ac:dyDescent="0.25">
      <c r="A105" s="86" t="s">
        <v>119</v>
      </c>
      <c r="B105" s="86" t="s">
        <v>36</v>
      </c>
      <c r="C105" s="5">
        <v>9941.74</v>
      </c>
      <c r="D105" s="5">
        <v>9778.4</v>
      </c>
      <c r="E105" s="5">
        <v>9548</v>
      </c>
      <c r="F105" s="5">
        <v>9161.4</v>
      </c>
      <c r="G105" s="5">
        <v>8822.2999999999993</v>
      </c>
      <c r="H105" s="5">
        <v>8444.2999999999993</v>
      </c>
      <c r="I105" s="5">
        <v>8450.4</v>
      </c>
      <c r="J105" s="5">
        <v>8371.6</v>
      </c>
      <c r="K105" s="5">
        <v>8734.1</v>
      </c>
      <c r="L105" s="5" t="s">
        <v>198</v>
      </c>
      <c r="M105" s="90">
        <v>0.61</v>
      </c>
      <c r="N105" s="90">
        <v>0.62</v>
      </c>
      <c r="O105" s="90">
        <v>0.6</v>
      </c>
      <c r="P105" s="90">
        <v>0.56000000000000005</v>
      </c>
      <c r="Q105" s="90">
        <v>0.55000000000000004</v>
      </c>
      <c r="R105" s="90">
        <v>0.53</v>
      </c>
      <c r="S105" s="90">
        <v>0.52</v>
      </c>
      <c r="T105" s="90">
        <v>0.51</v>
      </c>
      <c r="U105" s="90">
        <v>0.52</v>
      </c>
      <c r="V105" s="90" t="s">
        <v>198</v>
      </c>
    </row>
    <row r="106" spans="1:22" x14ac:dyDescent="0.25">
      <c r="A106" s="86" t="s">
        <v>371</v>
      </c>
      <c r="B106" s="86" t="s">
        <v>85</v>
      </c>
      <c r="C106" s="5">
        <v>72.259</v>
      </c>
      <c r="D106" s="5">
        <v>83.965999999999994</v>
      </c>
      <c r="E106" s="5">
        <v>80.570999999999998</v>
      </c>
      <c r="F106" s="5">
        <v>80.605000000000004</v>
      </c>
      <c r="G106" s="5">
        <v>69.850999999999999</v>
      </c>
      <c r="H106" s="5">
        <v>60.296999999999997</v>
      </c>
      <c r="I106" s="5">
        <v>61.868000000000002</v>
      </c>
      <c r="J106" s="5">
        <v>59.655000000000001</v>
      </c>
      <c r="K106" s="5">
        <v>59.793999999999997</v>
      </c>
      <c r="L106" s="5" t="s">
        <v>198</v>
      </c>
      <c r="M106" s="90">
        <v>0.38</v>
      </c>
      <c r="N106" s="90">
        <v>0.45</v>
      </c>
      <c r="O106" s="90">
        <v>0.42</v>
      </c>
      <c r="P106" s="90">
        <v>0.41</v>
      </c>
      <c r="Q106" s="90">
        <v>0.36</v>
      </c>
      <c r="R106" s="90">
        <v>0.33</v>
      </c>
      <c r="S106" s="90">
        <v>0.35</v>
      </c>
      <c r="T106" s="90">
        <v>0.34</v>
      </c>
      <c r="U106" s="90">
        <v>0.33</v>
      </c>
      <c r="V106" s="90" t="s">
        <v>198</v>
      </c>
    </row>
    <row r="107" spans="1:22" x14ac:dyDescent="0.25">
      <c r="A107" s="86" t="s">
        <v>193</v>
      </c>
      <c r="B107" s="86" t="s">
        <v>87</v>
      </c>
      <c r="C107" s="5">
        <v>67.165999999999997</v>
      </c>
      <c r="D107" s="5">
        <v>37.976999999999997</v>
      </c>
      <c r="E107" s="5">
        <v>28.643999999999998</v>
      </c>
      <c r="F107" s="5">
        <v>29.59</v>
      </c>
      <c r="G107" s="5">
        <v>32.840000000000003</v>
      </c>
      <c r="H107" s="5">
        <v>32.462000000000003</v>
      </c>
      <c r="I107" s="5">
        <v>38.200000000000003</v>
      </c>
      <c r="J107" s="5">
        <v>46.6</v>
      </c>
      <c r="K107" s="5">
        <v>52.6</v>
      </c>
      <c r="L107" s="5" t="s">
        <v>198</v>
      </c>
      <c r="M107" s="90">
        <v>0.28000000000000003</v>
      </c>
      <c r="N107" s="90">
        <v>0.2</v>
      </c>
      <c r="O107" s="90">
        <v>0.16</v>
      </c>
      <c r="P107" s="90">
        <v>0.15</v>
      </c>
      <c r="Q107" s="90">
        <v>0.15</v>
      </c>
      <c r="R107" s="90">
        <v>0.14000000000000001</v>
      </c>
      <c r="S107" s="90">
        <v>0.16</v>
      </c>
      <c r="T107" s="90">
        <v>0.19</v>
      </c>
      <c r="U107" s="90">
        <v>0.21</v>
      </c>
      <c r="V107" s="90" t="s">
        <v>198</v>
      </c>
    </row>
    <row r="108" spans="1:22" x14ac:dyDescent="0.25">
      <c r="A108" s="86" t="s">
        <v>194</v>
      </c>
      <c r="B108" s="86" t="s">
        <v>90</v>
      </c>
      <c r="C108" s="5">
        <v>151.935</v>
      </c>
      <c r="D108" s="5">
        <v>139.22</v>
      </c>
      <c r="E108" s="5">
        <v>118.04900000000001</v>
      </c>
      <c r="F108" s="5">
        <v>126.21599999999999</v>
      </c>
      <c r="G108" s="5">
        <v>119.613</v>
      </c>
      <c r="H108" s="5">
        <v>125.639</v>
      </c>
      <c r="I108" s="5">
        <v>126.014</v>
      </c>
      <c r="J108" s="5">
        <v>122.053</v>
      </c>
      <c r="K108" s="5">
        <v>122.18</v>
      </c>
      <c r="L108" s="5" t="s">
        <v>198</v>
      </c>
      <c r="M108" s="90">
        <v>0.46</v>
      </c>
      <c r="N108" s="90">
        <v>0.52</v>
      </c>
      <c r="O108" s="90">
        <v>0.42</v>
      </c>
      <c r="P108" s="90">
        <v>0.4</v>
      </c>
      <c r="Q108" s="90">
        <v>0.36</v>
      </c>
      <c r="R108" s="90">
        <v>0.36</v>
      </c>
      <c r="S108" s="90">
        <v>0.34</v>
      </c>
      <c r="T108" s="90">
        <v>0.33</v>
      </c>
      <c r="U108" s="90">
        <v>0.32</v>
      </c>
      <c r="V108" s="90" t="s">
        <v>198</v>
      </c>
    </row>
    <row r="109" spans="1:22" x14ac:dyDescent="0.25">
      <c r="A109" s="86" t="s">
        <v>121</v>
      </c>
      <c r="B109" s="86" t="s">
        <v>38</v>
      </c>
      <c r="C109" s="5">
        <v>167.87100000000001</v>
      </c>
      <c r="D109" s="5">
        <v>197.584</v>
      </c>
      <c r="E109" s="5">
        <v>218.101</v>
      </c>
      <c r="F109" s="5">
        <v>251.82400000000001</v>
      </c>
      <c r="G109" s="5">
        <v>267.42099999999999</v>
      </c>
      <c r="H109" s="5">
        <v>298.947</v>
      </c>
      <c r="I109" s="5">
        <v>317.51100000000002</v>
      </c>
      <c r="J109" s="5">
        <v>325.36200000000002</v>
      </c>
      <c r="K109" s="5">
        <v>324.209</v>
      </c>
      <c r="L109" s="5">
        <v>345.536</v>
      </c>
      <c r="M109" s="90">
        <v>0.44</v>
      </c>
      <c r="N109" s="90">
        <v>0.53</v>
      </c>
      <c r="O109" s="90">
        <v>0.54</v>
      </c>
      <c r="P109" s="90">
        <v>0.57999999999999996</v>
      </c>
      <c r="Q109" s="90">
        <v>0.61</v>
      </c>
      <c r="R109" s="90">
        <v>0.64</v>
      </c>
      <c r="S109" s="90">
        <v>0.64</v>
      </c>
      <c r="T109" s="90">
        <v>0.62</v>
      </c>
      <c r="U109" s="90">
        <v>0.61</v>
      </c>
      <c r="V109" s="90" t="s">
        <v>198</v>
      </c>
    </row>
    <row r="110" spans="1:22" x14ac:dyDescent="0.25">
      <c r="A110" s="86" t="s">
        <v>115</v>
      </c>
      <c r="B110" s="86" t="s">
        <v>35</v>
      </c>
      <c r="C110" s="5">
        <v>453.452</v>
      </c>
      <c r="D110" s="5">
        <v>426.55900000000003</v>
      </c>
      <c r="E110" s="5">
        <v>349.28699999999998</v>
      </c>
      <c r="F110" s="5">
        <v>296.173</v>
      </c>
      <c r="G110" s="5">
        <v>337.46499999999997</v>
      </c>
      <c r="H110" s="5">
        <v>662.72799999999995</v>
      </c>
      <c r="I110" s="5">
        <v>294.48</v>
      </c>
      <c r="J110" s="5">
        <v>310.19499999999999</v>
      </c>
      <c r="K110" s="5">
        <v>449.51499999999999</v>
      </c>
      <c r="L110" s="5" t="s">
        <v>198</v>
      </c>
      <c r="M110" s="90">
        <v>0.42</v>
      </c>
      <c r="N110" s="90">
        <v>0.45</v>
      </c>
      <c r="O110" s="90">
        <v>0.35</v>
      </c>
      <c r="P110" s="90">
        <v>0.28999999999999998</v>
      </c>
      <c r="Q110" s="90">
        <v>0.34</v>
      </c>
      <c r="R110" s="90">
        <v>0.65</v>
      </c>
      <c r="S110" s="90">
        <v>0.28000000000000003</v>
      </c>
      <c r="T110" s="90">
        <v>0.28000000000000003</v>
      </c>
      <c r="U110" s="90">
        <v>0.4</v>
      </c>
      <c r="V110" s="90" t="s">
        <v>198</v>
      </c>
    </row>
    <row r="111" spans="1:22" x14ac:dyDescent="0.25">
      <c r="A111" s="86" t="s">
        <v>86</v>
      </c>
      <c r="B111" s="86" t="s">
        <v>86</v>
      </c>
      <c r="C111" s="5">
        <v>9.0470000000000006</v>
      </c>
      <c r="D111" s="5">
        <v>9.4749999999999996</v>
      </c>
      <c r="E111" s="5">
        <v>14.353999999999999</v>
      </c>
      <c r="F111" s="5">
        <v>14.404999999999999</v>
      </c>
      <c r="G111" s="5">
        <v>19.742000000000001</v>
      </c>
      <c r="H111" s="5">
        <v>21.510999999999999</v>
      </c>
      <c r="I111" s="5">
        <v>19.167000000000002</v>
      </c>
      <c r="J111" s="5">
        <v>24.285</v>
      </c>
      <c r="K111" s="5">
        <v>20.25</v>
      </c>
      <c r="L111" s="5" t="s">
        <v>198</v>
      </c>
      <c r="M111" s="90">
        <v>0.15</v>
      </c>
      <c r="N111" s="90">
        <v>0.15</v>
      </c>
      <c r="O111" s="90">
        <v>0.22</v>
      </c>
      <c r="P111" s="90">
        <v>0.21</v>
      </c>
      <c r="Q111" s="90">
        <v>0.28000000000000003</v>
      </c>
      <c r="R111" s="90">
        <v>0.28000000000000003</v>
      </c>
      <c r="S111" s="90">
        <v>0.23</v>
      </c>
      <c r="T111" s="90">
        <v>0.26</v>
      </c>
      <c r="U111" s="90">
        <v>0.2</v>
      </c>
      <c r="V111" s="90" t="s">
        <v>198</v>
      </c>
    </row>
    <row r="112" spans="1:22" x14ac:dyDescent="0.25">
      <c r="A112" s="86" t="s">
        <v>122</v>
      </c>
      <c r="B112" s="86" t="s">
        <v>27</v>
      </c>
      <c r="C112" s="5">
        <v>4581.3710000000001</v>
      </c>
      <c r="D112" s="5">
        <v>4851.3530000000001</v>
      </c>
      <c r="E112" s="5">
        <v>4857.24</v>
      </c>
      <c r="F112" s="5">
        <v>4975.058</v>
      </c>
      <c r="G112" s="5">
        <v>4676.8119999999999</v>
      </c>
      <c r="H112" s="5">
        <v>4794.3</v>
      </c>
      <c r="I112" s="5">
        <v>4873.8090000000002</v>
      </c>
      <c r="J112" s="5">
        <v>4880.7169999999996</v>
      </c>
      <c r="K112" s="5">
        <v>4926.0439999999999</v>
      </c>
      <c r="L112" s="5">
        <v>5107.3670000000002</v>
      </c>
      <c r="M112" s="90">
        <v>0.72</v>
      </c>
      <c r="N112" s="90">
        <v>0.79</v>
      </c>
      <c r="O112" s="90">
        <v>0.77</v>
      </c>
      <c r="P112" s="90">
        <v>0.77</v>
      </c>
      <c r="Q112" s="90">
        <v>0.72</v>
      </c>
      <c r="R112" s="90">
        <v>0.73</v>
      </c>
      <c r="S112" s="90">
        <v>0.74</v>
      </c>
      <c r="T112" s="90">
        <v>0.71</v>
      </c>
      <c r="U112" s="90">
        <v>0.7</v>
      </c>
      <c r="V112" s="90" t="s">
        <v>198</v>
      </c>
    </row>
    <row r="113" spans="1:22" x14ac:dyDescent="0.25">
      <c r="A113" s="86" t="s">
        <v>19</v>
      </c>
      <c r="B113" s="86" t="s">
        <v>19</v>
      </c>
      <c r="C113" s="5">
        <v>1986.7750000000001</v>
      </c>
      <c r="D113" s="5">
        <v>2149.7869999999998</v>
      </c>
      <c r="E113" s="5">
        <v>2269.9859999999999</v>
      </c>
      <c r="F113" s="5">
        <v>2428.143</v>
      </c>
      <c r="G113" s="5">
        <v>2452.9549999999999</v>
      </c>
      <c r="H113" s="5">
        <v>2587.5859999999998</v>
      </c>
      <c r="I113" s="5">
        <v>2647.489</v>
      </c>
      <c r="J113" s="5">
        <v>2744.8440000000001</v>
      </c>
      <c r="K113" s="5">
        <v>2875.7060000000001</v>
      </c>
      <c r="L113" s="5">
        <v>2854.32</v>
      </c>
      <c r="M113" s="90">
        <v>0.68</v>
      </c>
      <c r="N113" s="90">
        <v>0.75</v>
      </c>
      <c r="O113" s="90">
        <v>0.77</v>
      </c>
      <c r="P113" s="90">
        <v>0.78</v>
      </c>
      <c r="Q113" s="90">
        <v>0.77</v>
      </c>
      <c r="R113" s="90">
        <v>0.8</v>
      </c>
      <c r="S113" s="90">
        <v>0.79</v>
      </c>
      <c r="T113" s="90">
        <v>0.8</v>
      </c>
      <c r="U113" s="90">
        <v>0.81</v>
      </c>
      <c r="V113" s="90" t="s">
        <v>198</v>
      </c>
    </row>
    <row r="114" spans="1:22" x14ac:dyDescent="0.25">
      <c r="A114" s="86" t="s">
        <v>124</v>
      </c>
      <c r="B114" s="86" t="s">
        <v>42</v>
      </c>
      <c r="C114" s="5">
        <v>1099.115</v>
      </c>
      <c r="D114" s="5">
        <v>1051.6679999999999</v>
      </c>
      <c r="E114" s="5">
        <v>1313.5909999999999</v>
      </c>
      <c r="F114" s="5">
        <v>1175.144</v>
      </c>
      <c r="G114" s="5">
        <v>1370.134</v>
      </c>
      <c r="H114" s="5">
        <v>1438.38</v>
      </c>
      <c r="I114" s="5">
        <v>1767.7750000000001</v>
      </c>
      <c r="J114" s="5">
        <v>1753.95</v>
      </c>
      <c r="K114" s="5">
        <v>678.69899999999996</v>
      </c>
      <c r="L114" s="5" t="s">
        <v>198</v>
      </c>
      <c r="M114" s="90">
        <v>0.3</v>
      </c>
      <c r="N114" s="90">
        <v>0.33</v>
      </c>
      <c r="O114" s="90">
        <v>0.36</v>
      </c>
      <c r="P114" s="90">
        <v>0.31</v>
      </c>
      <c r="Q114" s="90">
        <v>0.35</v>
      </c>
      <c r="R114" s="90">
        <v>0.36</v>
      </c>
      <c r="S114" s="90">
        <v>0.43</v>
      </c>
      <c r="T114" s="90">
        <v>0.41</v>
      </c>
      <c r="U114" s="90">
        <v>0.16</v>
      </c>
      <c r="V114" s="90" t="s">
        <v>198</v>
      </c>
    </row>
    <row r="115" spans="1:22" x14ac:dyDescent="0.25">
      <c r="A115" s="86" t="s">
        <v>37</v>
      </c>
      <c r="B115" s="86" t="s">
        <v>37</v>
      </c>
      <c r="C115" s="5">
        <v>1571.64</v>
      </c>
      <c r="D115" s="5">
        <v>1752.55</v>
      </c>
      <c r="E115" s="5">
        <v>1767.99</v>
      </c>
      <c r="F115" s="5">
        <v>1753.66</v>
      </c>
      <c r="G115" s="5">
        <v>1555.36</v>
      </c>
      <c r="H115" s="5">
        <v>1579</v>
      </c>
      <c r="I115" s="5">
        <v>1626.03</v>
      </c>
      <c r="J115" s="5">
        <v>1755.61</v>
      </c>
      <c r="K115" s="5">
        <v>1678.81</v>
      </c>
      <c r="L115" s="5" t="s">
        <v>198</v>
      </c>
      <c r="M115" s="90">
        <v>0.88</v>
      </c>
      <c r="N115" s="90">
        <v>1</v>
      </c>
      <c r="O115" s="90">
        <v>0.98</v>
      </c>
      <c r="P115" s="90">
        <v>1</v>
      </c>
      <c r="Q115" s="90">
        <v>0.92</v>
      </c>
      <c r="R115" s="90">
        <v>0.93</v>
      </c>
      <c r="S115" s="90">
        <v>0.94</v>
      </c>
      <c r="T115" s="90">
        <v>0.98</v>
      </c>
      <c r="U115" s="90">
        <v>0.91</v>
      </c>
      <c r="V115" s="90" t="s">
        <v>198</v>
      </c>
    </row>
    <row r="116" spans="1:22" x14ac:dyDescent="0.25">
      <c r="A116" s="86" t="s">
        <v>163</v>
      </c>
      <c r="B116" s="86" t="s">
        <v>46</v>
      </c>
      <c r="C116" s="5">
        <v>556.56299999999999</v>
      </c>
      <c r="D116" s="5">
        <v>360.43299999999999</v>
      </c>
      <c r="E116" s="5">
        <v>353.26</v>
      </c>
      <c r="F116" s="5">
        <v>352.815</v>
      </c>
      <c r="G116" s="5">
        <v>287.93799999999999</v>
      </c>
      <c r="H116" s="5">
        <v>297.42</v>
      </c>
      <c r="I116" s="5">
        <v>319.77199999999999</v>
      </c>
      <c r="J116" s="5">
        <v>413.03500000000003</v>
      </c>
      <c r="K116" s="5">
        <v>475.96800000000002</v>
      </c>
      <c r="L116" s="5">
        <v>352.41199999999998</v>
      </c>
      <c r="M116" s="90">
        <v>0.38</v>
      </c>
      <c r="N116" s="90">
        <v>0.28999999999999998</v>
      </c>
      <c r="O116" s="90">
        <v>0.28000000000000003</v>
      </c>
      <c r="P116" s="90">
        <v>0.27</v>
      </c>
      <c r="Q116" s="90">
        <v>0.22</v>
      </c>
      <c r="R116" s="90">
        <v>0.21</v>
      </c>
      <c r="S116" s="90">
        <v>0.21</v>
      </c>
      <c r="T116" s="90">
        <v>0.26</v>
      </c>
      <c r="U116" s="90">
        <v>0.28000000000000003</v>
      </c>
      <c r="V116" s="90" t="s">
        <v>198</v>
      </c>
    </row>
    <row r="117" spans="1:22" x14ac:dyDescent="0.25">
      <c r="A117" s="86" t="s">
        <v>128</v>
      </c>
      <c r="B117" s="86" t="s">
        <v>22</v>
      </c>
      <c r="C117" s="5">
        <v>189.614</v>
      </c>
      <c r="D117" s="5">
        <v>244.958</v>
      </c>
      <c r="E117" s="5">
        <v>217.85499999999999</v>
      </c>
      <c r="F117" s="5">
        <v>219.40700000000001</v>
      </c>
      <c r="G117" s="5">
        <v>189.976</v>
      </c>
      <c r="H117" s="5">
        <v>174.50700000000001</v>
      </c>
      <c r="I117" s="5">
        <v>161.33699999999999</v>
      </c>
      <c r="J117" s="5">
        <v>159.83199999999999</v>
      </c>
      <c r="K117" s="5">
        <v>162.773</v>
      </c>
      <c r="L117" s="5" t="s">
        <v>198</v>
      </c>
      <c r="M117" s="90">
        <v>0.5</v>
      </c>
      <c r="N117" s="90">
        <v>0.68</v>
      </c>
      <c r="O117" s="90">
        <v>0.6</v>
      </c>
      <c r="P117" s="90">
        <v>0.59</v>
      </c>
      <c r="Q117" s="90">
        <v>0.53</v>
      </c>
      <c r="R117" s="90">
        <v>0.48</v>
      </c>
      <c r="S117" s="90">
        <v>0.43</v>
      </c>
      <c r="T117" s="90">
        <v>0.41</v>
      </c>
      <c r="U117" s="90">
        <v>0.4</v>
      </c>
      <c r="V117" s="90" t="s">
        <v>198</v>
      </c>
    </row>
    <row r="118" spans="1:22" x14ac:dyDescent="0.25">
      <c r="A118" s="86" t="s">
        <v>197</v>
      </c>
      <c r="B118" s="86" t="s">
        <v>43</v>
      </c>
      <c r="C118" s="5">
        <v>178.71</v>
      </c>
      <c r="D118" s="5">
        <v>228.97300000000001</v>
      </c>
      <c r="E118" s="5">
        <v>252.86</v>
      </c>
      <c r="F118" s="5">
        <v>323.59800000000001</v>
      </c>
      <c r="G118" s="5">
        <v>294.70600000000002</v>
      </c>
      <c r="H118" s="5">
        <v>289.23399999999998</v>
      </c>
      <c r="I118" s="5">
        <v>289.25</v>
      </c>
      <c r="J118" s="5">
        <v>330.73599999999999</v>
      </c>
      <c r="K118" s="5">
        <v>302.25900000000001</v>
      </c>
      <c r="L118" s="5">
        <v>297.14699999999999</v>
      </c>
      <c r="M118" s="90">
        <v>0.27</v>
      </c>
      <c r="N118" s="90">
        <v>0.36</v>
      </c>
      <c r="O118" s="90">
        <v>0.37</v>
      </c>
      <c r="P118" s="90">
        <v>0.46</v>
      </c>
      <c r="Q118" s="90">
        <v>0.41</v>
      </c>
      <c r="R118" s="90">
        <v>0.39</v>
      </c>
      <c r="S118" s="90">
        <v>0.38</v>
      </c>
      <c r="T118" s="90">
        <v>0.42</v>
      </c>
      <c r="U118" s="90">
        <v>0.37</v>
      </c>
      <c r="V118" s="90" t="s">
        <v>198</v>
      </c>
    </row>
    <row r="119" spans="1:22" x14ac:dyDescent="0.25">
      <c r="A119" s="86" t="s">
        <v>111</v>
      </c>
      <c r="B119" s="86" t="s">
        <v>15</v>
      </c>
      <c r="C119" s="5">
        <v>1813.816</v>
      </c>
      <c r="D119" s="5">
        <v>1928.414</v>
      </c>
      <c r="E119" s="5">
        <v>2068.922</v>
      </c>
      <c r="F119" s="5">
        <v>2071.703</v>
      </c>
      <c r="G119" s="5">
        <v>2064.1979999999999</v>
      </c>
      <c r="H119" s="5">
        <v>2017.9010000000001</v>
      </c>
      <c r="I119" s="5">
        <v>2001.6</v>
      </c>
      <c r="J119" s="5">
        <v>2001.6</v>
      </c>
      <c r="K119" s="5">
        <v>1836.42</v>
      </c>
      <c r="L119" s="5" t="s">
        <v>198</v>
      </c>
      <c r="M119" s="90">
        <v>0.94</v>
      </c>
      <c r="N119" s="90">
        <v>1.07</v>
      </c>
      <c r="O119" s="90">
        <v>1.1100000000000001</v>
      </c>
      <c r="P119" s="90">
        <v>1.05</v>
      </c>
      <c r="Q119" s="90">
        <v>1.03</v>
      </c>
      <c r="R119" s="90">
        <v>0.99</v>
      </c>
      <c r="S119" s="90">
        <v>0.97</v>
      </c>
      <c r="T119" s="90">
        <v>0.96</v>
      </c>
      <c r="U119" s="90">
        <v>0.85</v>
      </c>
      <c r="V119" s="90" t="s">
        <v>198</v>
      </c>
    </row>
    <row r="120" spans="1:22" x14ac:dyDescent="0.25">
      <c r="A120" s="86" t="s">
        <v>130</v>
      </c>
      <c r="B120" s="86" t="s">
        <v>16</v>
      </c>
      <c r="C120" s="5">
        <v>2661.8270000000002</v>
      </c>
      <c r="D120" s="5">
        <v>2661.7510000000002</v>
      </c>
      <c r="E120" s="5">
        <v>3093.8530000000001</v>
      </c>
      <c r="F120" s="5">
        <v>3208.82</v>
      </c>
      <c r="G120" s="5">
        <v>3581.645</v>
      </c>
      <c r="H120" s="5">
        <v>3639.7159999999999</v>
      </c>
      <c r="I120" s="5">
        <v>3612.7930000000001</v>
      </c>
      <c r="J120" s="5">
        <v>3542.2040000000002</v>
      </c>
      <c r="K120" s="5">
        <v>3631.7840000000001</v>
      </c>
      <c r="L120" s="5">
        <v>3806.7069999999999</v>
      </c>
      <c r="M120" s="90">
        <v>0.76</v>
      </c>
      <c r="N120" s="90">
        <v>0.86</v>
      </c>
      <c r="O120" s="90">
        <v>0.84</v>
      </c>
      <c r="P120" s="90">
        <v>0.79</v>
      </c>
      <c r="Q120" s="90">
        <v>0.85</v>
      </c>
      <c r="R120" s="90">
        <v>0.84</v>
      </c>
      <c r="S120" s="90">
        <v>0.84</v>
      </c>
      <c r="T120" s="90">
        <v>0.79</v>
      </c>
      <c r="U120" s="90">
        <v>0.78</v>
      </c>
      <c r="V120" s="90" t="s">
        <v>198</v>
      </c>
    </row>
    <row r="121" spans="1:22" x14ac:dyDescent="0.25">
      <c r="A121" s="86" t="s">
        <v>133</v>
      </c>
      <c r="B121" s="86" t="s">
        <v>31</v>
      </c>
      <c r="C121" s="5">
        <v>11597.011</v>
      </c>
      <c r="D121" s="5">
        <v>10583.005999999999</v>
      </c>
      <c r="E121" s="5">
        <v>10901.959000000001</v>
      </c>
      <c r="F121" s="5">
        <v>10496.14</v>
      </c>
      <c r="G121" s="5">
        <v>11226.291999999999</v>
      </c>
      <c r="H121" s="5">
        <v>11757.565000000001</v>
      </c>
      <c r="I121" s="5">
        <v>12704.751</v>
      </c>
      <c r="J121" s="5">
        <v>13939.514999999999</v>
      </c>
      <c r="K121" s="5">
        <v>12504.21</v>
      </c>
      <c r="L121" s="5" t="s">
        <v>198</v>
      </c>
      <c r="M121" s="90">
        <v>0.59</v>
      </c>
      <c r="N121" s="90">
        <v>0.62</v>
      </c>
      <c r="O121" s="90">
        <v>0.59</v>
      </c>
      <c r="P121" s="90">
        <v>0.56000000000000005</v>
      </c>
      <c r="Q121" s="90">
        <v>0.54</v>
      </c>
      <c r="R121" s="90">
        <v>0.56999999999999995</v>
      </c>
      <c r="S121" s="90">
        <v>0.56000000000000005</v>
      </c>
      <c r="T121" s="90">
        <v>0.54</v>
      </c>
      <c r="U121" s="90">
        <v>0.52</v>
      </c>
      <c r="V121" s="90" t="s">
        <v>198</v>
      </c>
    </row>
    <row r="122" spans="1:22" x14ac:dyDescent="0.25">
      <c r="A122" s="86" t="s">
        <v>116</v>
      </c>
      <c r="B122" s="86" t="s">
        <v>29</v>
      </c>
      <c r="C122" s="5">
        <v>95.203000000000003</v>
      </c>
      <c r="D122" s="5">
        <v>94.435000000000002</v>
      </c>
      <c r="E122" s="5">
        <v>97.894000000000005</v>
      </c>
      <c r="F122" s="5">
        <v>102.583</v>
      </c>
      <c r="G122" s="5">
        <v>111.404</v>
      </c>
      <c r="H122" s="5">
        <v>122.82299999999999</v>
      </c>
      <c r="I122" s="5">
        <v>70.5</v>
      </c>
      <c r="J122" s="5">
        <v>83.04</v>
      </c>
      <c r="K122" s="5">
        <v>104.22199999999999</v>
      </c>
      <c r="L122" s="5">
        <v>132.47399999999999</v>
      </c>
      <c r="M122" s="90">
        <v>0.88</v>
      </c>
      <c r="N122" s="90">
        <v>1.02</v>
      </c>
      <c r="O122" s="90">
        <v>0.97</v>
      </c>
      <c r="P122" s="90">
        <v>0.97</v>
      </c>
      <c r="Q122" s="90">
        <v>1</v>
      </c>
      <c r="R122" s="90">
        <v>1.05</v>
      </c>
      <c r="S122" s="90">
        <v>0.54</v>
      </c>
      <c r="T122" s="90">
        <v>0.54</v>
      </c>
      <c r="U122" s="90">
        <v>0.56999999999999995</v>
      </c>
      <c r="V122" s="90" t="s">
        <v>198</v>
      </c>
    </row>
    <row r="123" spans="1:22" x14ac:dyDescent="0.25">
      <c r="A123" s="86" t="s">
        <v>123</v>
      </c>
      <c r="B123" s="86" t="s">
        <v>30</v>
      </c>
      <c r="C123" s="5">
        <v>2249.62</v>
      </c>
      <c r="D123" s="5">
        <v>2363.6309999999999</v>
      </c>
      <c r="E123" s="5">
        <v>2721.4870000000001</v>
      </c>
      <c r="F123" s="5">
        <v>2883.3760000000002</v>
      </c>
      <c r="G123" s="5">
        <v>3099.8649999999998</v>
      </c>
      <c r="H123" s="5">
        <v>3191.9189999999999</v>
      </c>
      <c r="I123" s="5">
        <v>3224.5120000000002</v>
      </c>
      <c r="J123" s="5">
        <v>3236.5770000000002</v>
      </c>
      <c r="K123" s="5">
        <v>3330.2959999999998</v>
      </c>
      <c r="L123" s="5">
        <v>3562.0740000000001</v>
      </c>
      <c r="M123" s="90">
        <v>0.71</v>
      </c>
      <c r="N123" s="90">
        <v>0.85</v>
      </c>
      <c r="O123" s="90">
        <v>0.84</v>
      </c>
      <c r="P123" s="90">
        <v>0.8</v>
      </c>
      <c r="Q123" s="90">
        <v>0.78</v>
      </c>
      <c r="R123" s="90">
        <v>0.81</v>
      </c>
      <c r="S123" s="90">
        <v>0.86</v>
      </c>
      <c r="T123" s="90">
        <v>0.93</v>
      </c>
      <c r="U123" s="90">
        <v>0.99</v>
      </c>
      <c r="V123" s="90" t="s">
        <v>198</v>
      </c>
    </row>
    <row r="124" spans="1:22" x14ac:dyDescent="0.25">
      <c r="A124" s="86" t="s">
        <v>131</v>
      </c>
      <c r="B124" s="86" t="s">
        <v>127</v>
      </c>
      <c r="C124" s="5">
        <v>2624.1990000000001</v>
      </c>
      <c r="D124" s="5" t="s">
        <v>198</v>
      </c>
      <c r="E124" s="5">
        <v>3361.3240000000001</v>
      </c>
      <c r="F124" s="5" t="s">
        <v>198</v>
      </c>
      <c r="G124" s="5">
        <v>4519.0159999999996</v>
      </c>
      <c r="H124" s="5" t="s">
        <v>198</v>
      </c>
      <c r="I124" s="5">
        <v>4697.84</v>
      </c>
      <c r="J124" s="5">
        <v>5499.9679999999998</v>
      </c>
      <c r="K124" s="5" t="s">
        <v>198</v>
      </c>
      <c r="L124" s="5" t="s">
        <v>198</v>
      </c>
      <c r="M124" s="90">
        <v>0.69</v>
      </c>
      <c r="N124" s="90" t="s">
        <v>198</v>
      </c>
      <c r="O124" s="90">
        <v>0.76</v>
      </c>
      <c r="P124" s="90" t="s">
        <v>198</v>
      </c>
      <c r="Q124" s="90">
        <v>0.87</v>
      </c>
      <c r="R124" s="90" t="s">
        <v>198</v>
      </c>
      <c r="S124" s="90">
        <v>0.88</v>
      </c>
      <c r="T124" s="90">
        <v>0.9</v>
      </c>
      <c r="U124" s="90" t="s">
        <v>198</v>
      </c>
      <c r="V124" s="90" t="s">
        <v>198</v>
      </c>
    </row>
    <row r="125" spans="1:22" x14ac:dyDescent="0.25">
      <c r="A125" s="86" t="s">
        <v>428</v>
      </c>
      <c r="B125" s="86" t="s">
        <v>443</v>
      </c>
      <c r="C125" s="5" t="s">
        <v>198</v>
      </c>
      <c r="D125" s="5" t="s">
        <v>198</v>
      </c>
      <c r="E125" s="5" t="s">
        <v>198</v>
      </c>
      <c r="F125" s="5" t="s">
        <v>198</v>
      </c>
      <c r="G125" s="5" t="s">
        <v>198</v>
      </c>
      <c r="H125" s="5">
        <v>1.89</v>
      </c>
      <c r="I125" s="5">
        <v>0.95399999999999996</v>
      </c>
      <c r="J125" s="5" t="s">
        <v>198</v>
      </c>
      <c r="K125" s="5" t="s">
        <v>198</v>
      </c>
      <c r="L125" s="5" t="s">
        <v>198</v>
      </c>
      <c r="M125" s="90" t="s">
        <v>198</v>
      </c>
      <c r="N125" s="90" t="s">
        <v>198</v>
      </c>
      <c r="O125" s="90" t="s">
        <v>198</v>
      </c>
      <c r="P125" s="90" t="s">
        <v>198</v>
      </c>
      <c r="Q125" s="90" t="s">
        <v>198</v>
      </c>
      <c r="R125" s="90">
        <v>0.02</v>
      </c>
      <c r="S125" s="90">
        <v>0.01</v>
      </c>
      <c r="T125" s="90" t="s">
        <v>198</v>
      </c>
      <c r="U125" s="90" t="s">
        <v>198</v>
      </c>
      <c r="V125" s="90" t="s">
        <v>198</v>
      </c>
    </row>
    <row r="126" spans="1:22" x14ac:dyDescent="0.25">
      <c r="A126" s="86" t="s">
        <v>386</v>
      </c>
      <c r="B126" s="86" t="s">
        <v>386</v>
      </c>
      <c r="C126" s="5" t="s">
        <v>198</v>
      </c>
      <c r="D126" s="5" t="s">
        <v>198</v>
      </c>
      <c r="E126" s="5" t="s">
        <v>198</v>
      </c>
      <c r="F126" s="5" t="s">
        <v>198</v>
      </c>
      <c r="G126" s="5" t="s">
        <v>198</v>
      </c>
      <c r="H126" s="5">
        <v>136.51900000000001</v>
      </c>
      <c r="I126" s="5">
        <v>138.21</v>
      </c>
      <c r="J126" s="5">
        <v>145.863</v>
      </c>
      <c r="K126" s="5">
        <v>132.495</v>
      </c>
      <c r="L126" s="5" t="s">
        <v>198</v>
      </c>
      <c r="M126" s="90" t="s">
        <v>198</v>
      </c>
      <c r="N126" s="90" t="s">
        <v>198</v>
      </c>
      <c r="O126" s="90" t="s">
        <v>198</v>
      </c>
      <c r="P126" s="90" t="s">
        <v>198</v>
      </c>
      <c r="Q126" s="90" t="s">
        <v>198</v>
      </c>
      <c r="R126" s="90">
        <v>0.4</v>
      </c>
      <c r="S126" s="90">
        <v>0.41</v>
      </c>
      <c r="T126" s="90">
        <v>0.44</v>
      </c>
      <c r="U126" s="90">
        <v>0.38</v>
      </c>
      <c r="V126" s="90" t="s">
        <v>198</v>
      </c>
    </row>
    <row r="127" spans="1:22" x14ac:dyDescent="0.25">
      <c r="A127" s="86" t="s">
        <v>132</v>
      </c>
      <c r="B127" s="86" t="s">
        <v>41</v>
      </c>
      <c r="C127" s="5">
        <v>1272.95</v>
      </c>
      <c r="D127" s="5">
        <v>1669.6880000000001</v>
      </c>
      <c r="E127" s="5">
        <v>1896.3230000000001</v>
      </c>
      <c r="F127" s="5">
        <v>1893.2180000000001</v>
      </c>
      <c r="G127" s="5">
        <v>1955.182</v>
      </c>
      <c r="H127" s="5">
        <v>2300.5030000000002</v>
      </c>
      <c r="I127" s="5">
        <v>1930.5309999999999</v>
      </c>
      <c r="J127" s="5">
        <v>2040.2909999999999</v>
      </c>
      <c r="K127" s="5">
        <v>2245.5790000000002</v>
      </c>
      <c r="L127" s="5">
        <v>1983.8030000000001</v>
      </c>
      <c r="M127" s="90">
        <v>0.24</v>
      </c>
      <c r="N127" s="90">
        <v>0.36</v>
      </c>
      <c r="O127" s="90">
        <v>0.33</v>
      </c>
      <c r="P127" s="90">
        <v>0.32</v>
      </c>
      <c r="Q127" s="90">
        <v>0.28999999999999998</v>
      </c>
      <c r="R127" s="90">
        <v>0.32</v>
      </c>
      <c r="S127" s="90">
        <v>0.27</v>
      </c>
      <c r="T127" s="90">
        <v>0.26</v>
      </c>
      <c r="U127" s="90">
        <v>0.28999999999999998</v>
      </c>
      <c r="V127" s="90" t="s">
        <v>198</v>
      </c>
    </row>
    <row r="128" spans="1:22" x14ac:dyDescent="0.25">
      <c r="A128" s="86" t="s">
        <v>795</v>
      </c>
      <c r="B128" s="86" t="s">
        <v>797</v>
      </c>
      <c r="C128" s="5" t="s">
        <v>198</v>
      </c>
      <c r="D128" s="5" t="s">
        <v>198</v>
      </c>
      <c r="E128" s="5" t="s">
        <v>198</v>
      </c>
      <c r="F128" s="5" t="s">
        <v>198</v>
      </c>
      <c r="G128" s="5" t="s">
        <v>198</v>
      </c>
      <c r="H128" s="5" t="s">
        <v>198</v>
      </c>
      <c r="I128" s="5">
        <v>7.0629999999999997</v>
      </c>
      <c r="J128" s="5">
        <v>7.7210000000000001</v>
      </c>
      <c r="K128" s="5">
        <v>6.6980000000000004</v>
      </c>
      <c r="L128" s="5" t="s">
        <v>198</v>
      </c>
      <c r="M128" s="90" t="s">
        <v>198</v>
      </c>
      <c r="N128" s="90" t="s">
        <v>198</v>
      </c>
      <c r="O128" s="90" t="s">
        <v>198</v>
      </c>
      <c r="P128" s="90" t="s">
        <v>198</v>
      </c>
      <c r="Q128" s="90" t="s">
        <v>198</v>
      </c>
      <c r="R128" s="90" t="s">
        <v>198</v>
      </c>
      <c r="S128" s="90">
        <v>0.05</v>
      </c>
      <c r="T128" s="90">
        <v>0.05</v>
      </c>
      <c r="U128" s="90">
        <v>0.04</v>
      </c>
      <c r="V128" s="90" t="s">
        <v>198</v>
      </c>
    </row>
    <row r="129" spans="1:22" x14ac:dyDescent="0.25">
      <c r="A129" s="86" t="s">
        <v>164</v>
      </c>
      <c r="B129" s="86" t="s">
        <v>40</v>
      </c>
      <c r="C129" s="5">
        <v>4451.2020000000002</v>
      </c>
      <c r="D129" s="5">
        <v>4962.9660000000003</v>
      </c>
      <c r="E129" s="5">
        <v>5902.3069999999998</v>
      </c>
      <c r="F129" s="5">
        <v>7677.69</v>
      </c>
      <c r="G129" s="5">
        <v>8914.4750000000004</v>
      </c>
      <c r="H129" s="5">
        <v>10045.627</v>
      </c>
      <c r="I129" s="5">
        <v>8582.0969999999998</v>
      </c>
      <c r="J129" s="5">
        <v>6454.8239999999996</v>
      </c>
      <c r="K129" s="5" t="s">
        <v>198</v>
      </c>
      <c r="L129" s="5" t="s">
        <v>198</v>
      </c>
      <c r="M129" s="90">
        <v>0.37</v>
      </c>
      <c r="N129" s="90">
        <v>0.53</v>
      </c>
      <c r="O129" s="90">
        <v>0.48</v>
      </c>
      <c r="P129" s="90">
        <v>0.53</v>
      </c>
      <c r="Q129" s="90">
        <v>0.53</v>
      </c>
      <c r="R129" s="90">
        <v>0.6</v>
      </c>
      <c r="S129" s="90">
        <v>0.55000000000000004</v>
      </c>
      <c r="T129" s="90">
        <v>0.53</v>
      </c>
      <c r="U129" s="90" t="s">
        <v>198</v>
      </c>
      <c r="V129" s="90" t="s">
        <v>198</v>
      </c>
    </row>
    <row r="130" spans="1:22" x14ac:dyDescent="0.25">
      <c r="A130" s="86" t="s">
        <v>134</v>
      </c>
      <c r="B130" s="86" t="s">
        <v>73</v>
      </c>
      <c r="C130" s="5">
        <v>98171.743000000002</v>
      </c>
      <c r="D130" s="5">
        <v>117788.93</v>
      </c>
      <c r="E130" s="5">
        <v>112364.788</v>
      </c>
      <c r="F130" s="5">
        <v>103720.546</v>
      </c>
      <c r="G130" s="5">
        <v>111875</v>
      </c>
      <c r="H130" s="5">
        <v>99749.266000000003</v>
      </c>
      <c r="I130" s="5">
        <v>102490.77899999999</v>
      </c>
      <c r="J130" s="5">
        <v>124870.663</v>
      </c>
      <c r="K130" s="5">
        <v>134609.269</v>
      </c>
      <c r="L130" s="5" t="s">
        <v>198</v>
      </c>
      <c r="M130" s="90">
        <v>0.98</v>
      </c>
      <c r="N130" s="90">
        <v>1.1399999999999999</v>
      </c>
      <c r="O130" s="90">
        <v>1</v>
      </c>
      <c r="P130" s="90">
        <v>0.93</v>
      </c>
      <c r="Q130" s="90">
        <v>0.89</v>
      </c>
      <c r="R130" s="90">
        <v>0.79</v>
      </c>
      <c r="S130" s="90">
        <v>0.78</v>
      </c>
      <c r="T130" s="90">
        <v>0.77</v>
      </c>
      <c r="U130" s="90">
        <v>0.8</v>
      </c>
      <c r="V130" s="90" t="s">
        <v>198</v>
      </c>
    </row>
    <row r="131" spans="1:22" x14ac:dyDescent="0.25">
      <c r="A131" s="86" t="s">
        <v>120</v>
      </c>
      <c r="B131" s="86" t="s">
        <v>14</v>
      </c>
      <c r="C131" s="5">
        <v>23422.735000000001</v>
      </c>
      <c r="D131" s="5">
        <v>27343.325000000001</v>
      </c>
      <c r="E131" s="5">
        <v>30875.851999999999</v>
      </c>
      <c r="F131" s="5">
        <v>33027.713000000003</v>
      </c>
      <c r="G131" s="5">
        <v>36029.574000000001</v>
      </c>
      <c r="H131" s="5">
        <v>27840.251</v>
      </c>
      <c r="I131" s="5">
        <v>26023.241000000002</v>
      </c>
      <c r="J131" s="5">
        <v>25892.688999999998</v>
      </c>
      <c r="K131" s="5">
        <v>28891.057000000001</v>
      </c>
      <c r="L131" s="5" t="s">
        <v>198</v>
      </c>
      <c r="M131" s="90">
        <v>0.69</v>
      </c>
      <c r="N131" s="90">
        <v>0.73</v>
      </c>
      <c r="O131" s="90">
        <v>0.72</v>
      </c>
      <c r="P131" s="90">
        <v>0.75</v>
      </c>
      <c r="Q131" s="90">
        <v>0.75</v>
      </c>
      <c r="R131" s="90">
        <v>0.72</v>
      </c>
      <c r="S131" s="90">
        <v>0.71</v>
      </c>
      <c r="T131" s="90">
        <v>0.66</v>
      </c>
      <c r="U131" s="90">
        <v>0.65</v>
      </c>
      <c r="V131" s="90" t="s">
        <v>198</v>
      </c>
    </row>
    <row r="132" spans="1:22" x14ac:dyDescent="0.25">
      <c r="A132" s="86" t="s">
        <v>796</v>
      </c>
      <c r="B132" s="86" t="s">
        <v>798</v>
      </c>
      <c r="C132" s="5">
        <v>6897.7259999999997</v>
      </c>
      <c r="D132" s="5">
        <v>7166.7420000000002</v>
      </c>
      <c r="E132" s="5">
        <v>8944.5030000000006</v>
      </c>
      <c r="F132" s="5">
        <v>9661.2379999999994</v>
      </c>
      <c r="G132" s="5">
        <v>11068.96</v>
      </c>
      <c r="H132" s="5">
        <v>11793.811</v>
      </c>
      <c r="I132" s="5">
        <v>12716.367</v>
      </c>
      <c r="J132" s="5">
        <v>15033.366</v>
      </c>
      <c r="K132" s="5" t="s">
        <v>198</v>
      </c>
      <c r="L132" s="5" t="s">
        <v>198</v>
      </c>
      <c r="M132" s="90">
        <v>1</v>
      </c>
      <c r="N132" s="90">
        <v>1.1000000000000001</v>
      </c>
      <c r="O132" s="90">
        <v>1.08</v>
      </c>
      <c r="P132" s="90">
        <v>1.1200000000000001</v>
      </c>
      <c r="Q132" s="90">
        <v>1.1599999999999999</v>
      </c>
      <c r="R132" s="90">
        <v>1.2</v>
      </c>
      <c r="S132" s="90">
        <v>1.2</v>
      </c>
      <c r="T132" s="90">
        <v>1.21</v>
      </c>
      <c r="U132" s="90" t="s">
        <v>198</v>
      </c>
      <c r="V132" s="90" t="s">
        <v>198</v>
      </c>
    </row>
    <row r="134" spans="1:22" x14ac:dyDescent="0.25">
      <c r="B134" s="86" t="s">
        <v>9</v>
      </c>
      <c r="C134" s="86" t="s">
        <v>313</v>
      </c>
    </row>
    <row r="135" spans="1:22" x14ac:dyDescent="0.25">
      <c r="B135" s="86" t="s">
        <v>803</v>
      </c>
      <c r="C135" s="86">
        <v>1.21</v>
      </c>
    </row>
    <row r="136" spans="1:22" x14ac:dyDescent="0.25">
      <c r="B136" s="86" t="s">
        <v>30</v>
      </c>
      <c r="C136" s="86">
        <v>0.99</v>
      </c>
    </row>
    <row r="137" spans="1:22" x14ac:dyDescent="0.25">
      <c r="B137" s="86" t="s">
        <v>17</v>
      </c>
      <c r="C137" s="86">
        <v>0.92</v>
      </c>
    </row>
    <row r="138" spans="1:22" x14ac:dyDescent="0.25">
      <c r="B138" s="86" t="s">
        <v>37</v>
      </c>
      <c r="C138" s="86">
        <v>0.91</v>
      </c>
    </row>
    <row r="139" spans="1:22" x14ac:dyDescent="0.25">
      <c r="B139" s="86" t="s">
        <v>307</v>
      </c>
      <c r="C139" s="86">
        <v>0.9</v>
      </c>
    </row>
    <row r="140" spans="1:22" x14ac:dyDescent="0.25">
      <c r="B140" s="86" t="s">
        <v>20</v>
      </c>
      <c r="C140" s="86">
        <v>0.87</v>
      </c>
    </row>
    <row r="141" spans="1:22" x14ac:dyDescent="0.25">
      <c r="B141" s="86" t="s">
        <v>15</v>
      </c>
      <c r="C141" s="86">
        <v>0.85</v>
      </c>
    </row>
    <row r="142" spans="1:22" x14ac:dyDescent="0.25">
      <c r="B142" s="86" t="s">
        <v>19</v>
      </c>
      <c r="C142" s="86">
        <v>0.81</v>
      </c>
    </row>
    <row r="143" spans="1:22" x14ac:dyDescent="0.25">
      <c r="B143" s="86" t="s">
        <v>73</v>
      </c>
      <c r="C143" s="86">
        <v>0.8</v>
      </c>
    </row>
    <row r="144" spans="1:22" x14ac:dyDescent="0.25">
      <c r="B144" s="86" t="s">
        <v>16</v>
      </c>
      <c r="C144" s="86">
        <v>0.78</v>
      </c>
    </row>
    <row r="145" spans="2:3" x14ac:dyDescent="0.25">
      <c r="B145" s="86" t="s">
        <v>88</v>
      </c>
      <c r="C145" s="86">
        <v>0.74</v>
      </c>
    </row>
    <row r="146" spans="2:3" x14ac:dyDescent="0.25">
      <c r="B146" s="86" t="s">
        <v>27</v>
      </c>
      <c r="C146" s="86">
        <v>0.7</v>
      </c>
    </row>
    <row r="147" spans="2:3" x14ac:dyDescent="0.25">
      <c r="B147" s="86" t="s">
        <v>34</v>
      </c>
      <c r="C147" s="86">
        <v>0.69</v>
      </c>
    </row>
    <row r="148" spans="2:3" x14ac:dyDescent="0.25">
      <c r="B148" s="86" t="s">
        <v>372</v>
      </c>
      <c r="C148" s="86">
        <v>0.68</v>
      </c>
    </row>
    <row r="149" spans="2:3" x14ac:dyDescent="0.25">
      <c r="B149" s="86" t="s">
        <v>14</v>
      </c>
      <c r="C149" s="86">
        <v>0.65</v>
      </c>
    </row>
    <row r="150" spans="2:3" x14ac:dyDescent="0.25">
      <c r="B150" s="86" t="s">
        <v>71</v>
      </c>
      <c r="C150" s="86">
        <v>0.64</v>
      </c>
    </row>
    <row r="151" spans="2:3" x14ac:dyDescent="0.25">
      <c r="B151" s="86" t="s">
        <v>21</v>
      </c>
      <c r="C151" s="86">
        <v>0.64</v>
      </c>
    </row>
    <row r="152" spans="2:3" x14ac:dyDescent="0.25">
      <c r="B152" s="86" t="s">
        <v>23</v>
      </c>
      <c r="C152" s="86">
        <v>0.63</v>
      </c>
    </row>
    <row r="153" spans="2:3" x14ac:dyDescent="0.25">
      <c r="B153" s="86" t="s">
        <v>38</v>
      </c>
      <c r="C153" s="86">
        <v>0.61</v>
      </c>
    </row>
    <row r="154" spans="2:3" x14ac:dyDescent="0.25">
      <c r="B154" s="86" t="s">
        <v>26</v>
      </c>
      <c r="C154" s="86">
        <v>0.59</v>
      </c>
    </row>
    <row r="155" spans="2:3" x14ac:dyDescent="0.25">
      <c r="B155" s="86" t="s">
        <v>29</v>
      </c>
      <c r="C155" s="86">
        <v>0.56999999999999995</v>
      </c>
    </row>
    <row r="156" spans="2:3" x14ac:dyDescent="0.25">
      <c r="B156" s="86" t="s">
        <v>44</v>
      </c>
      <c r="C156" s="86">
        <v>0.54</v>
      </c>
    </row>
    <row r="157" spans="2:3" x14ac:dyDescent="0.25">
      <c r="B157" s="86" t="s">
        <v>39</v>
      </c>
      <c r="C157" s="86">
        <v>0.54</v>
      </c>
    </row>
    <row r="158" spans="2:3" x14ac:dyDescent="0.25">
      <c r="B158" s="86" t="s">
        <v>802</v>
      </c>
      <c r="C158" s="86">
        <v>0.53</v>
      </c>
    </row>
    <row r="159" spans="2:3" x14ac:dyDescent="0.25">
      <c r="B159" s="86" t="s">
        <v>36</v>
      </c>
      <c r="C159" s="86">
        <v>0.52</v>
      </c>
    </row>
    <row r="160" spans="2:3" x14ac:dyDescent="0.25">
      <c r="B160" s="86" t="s">
        <v>31</v>
      </c>
      <c r="C160" s="86">
        <v>0.52</v>
      </c>
    </row>
    <row r="161" spans="2:3" x14ac:dyDescent="0.25">
      <c r="B161" s="86" t="s">
        <v>35</v>
      </c>
      <c r="C161" s="86">
        <v>0.4</v>
      </c>
    </row>
    <row r="162" spans="2:3" x14ac:dyDescent="0.25">
      <c r="B162" s="86" t="s">
        <v>22</v>
      </c>
      <c r="C162" s="86">
        <v>0.4</v>
      </c>
    </row>
    <row r="163" spans="2:3" x14ac:dyDescent="0.25">
      <c r="B163" s="86" t="s">
        <v>386</v>
      </c>
      <c r="C163" s="86">
        <v>0.38</v>
      </c>
    </row>
    <row r="164" spans="2:3" x14ac:dyDescent="0.25">
      <c r="B164" s="86" t="s">
        <v>43</v>
      </c>
      <c r="C164" s="86">
        <v>0.37</v>
      </c>
    </row>
    <row r="165" spans="2:3" x14ac:dyDescent="0.25">
      <c r="B165" s="86" t="s">
        <v>85</v>
      </c>
      <c r="C165" s="86">
        <v>0.33</v>
      </c>
    </row>
    <row r="166" spans="2:3" x14ac:dyDescent="0.25">
      <c r="B166" s="86" t="s">
        <v>90</v>
      </c>
      <c r="C166" s="86">
        <v>0.32</v>
      </c>
    </row>
    <row r="167" spans="2:3" x14ac:dyDescent="0.25">
      <c r="B167" s="86" t="s">
        <v>41</v>
      </c>
      <c r="C167" s="86">
        <v>0.28999999999999998</v>
      </c>
    </row>
    <row r="168" spans="2:3" x14ac:dyDescent="0.25">
      <c r="B168" s="86" t="s">
        <v>46</v>
      </c>
      <c r="C168" s="86">
        <v>0.28000000000000003</v>
      </c>
    </row>
    <row r="169" spans="2:3" x14ac:dyDescent="0.25">
      <c r="B169" s="86" t="s">
        <v>33</v>
      </c>
      <c r="C169" s="86">
        <v>0.26</v>
      </c>
    </row>
    <row r="170" spans="2:3" x14ac:dyDescent="0.25">
      <c r="B170" s="86" t="s">
        <v>87</v>
      </c>
      <c r="C170" s="86">
        <v>0.21</v>
      </c>
    </row>
    <row r="171" spans="2:3" x14ac:dyDescent="0.25">
      <c r="B171" s="86" t="s">
        <v>89</v>
      </c>
      <c r="C171" s="86">
        <v>0.2</v>
      </c>
    </row>
    <row r="172" spans="2:3" x14ac:dyDescent="0.25">
      <c r="B172" s="86" t="s">
        <v>86</v>
      </c>
      <c r="C172" s="86">
        <v>0.2</v>
      </c>
    </row>
    <row r="173" spans="2:3" x14ac:dyDescent="0.25">
      <c r="B173" s="86" t="s">
        <v>42</v>
      </c>
      <c r="C173" s="86">
        <v>0.16</v>
      </c>
    </row>
    <row r="174" spans="2:3" x14ac:dyDescent="0.25">
      <c r="B174" s="86" t="s">
        <v>797</v>
      </c>
      <c r="C174" s="86">
        <v>0.04</v>
      </c>
    </row>
    <row r="175" spans="2:3" x14ac:dyDescent="0.25">
      <c r="B175" s="86" t="s">
        <v>801</v>
      </c>
      <c r="C175" s="86">
        <v>0.01</v>
      </c>
    </row>
  </sheetData>
  <autoFilter ref="X5:Y5">
    <sortState ref="X6:Y43">
      <sortCondition descending="1" ref="Y5"/>
    </sortState>
  </autoFilter>
  <conditionalFormatting sqref="M92:V132">
    <cfRule type="colorScale" priority="2">
      <colorScale>
        <cfvo type="min"/>
        <cfvo type="percentile" val="50"/>
        <cfvo type="max"/>
        <color rgb="FF5A8AC6"/>
        <color rgb="FFFCFCFF"/>
        <color rgb="FFF8696B"/>
      </colorScale>
    </cfRule>
  </conditionalFormatting>
  <conditionalFormatting sqref="M7:V47">
    <cfRule type="colorScale" priority="1">
      <colorScale>
        <cfvo type="min"/>
        <cfvo type="percentile" val="50"/>
        <cfvo type="max"/>
        <color rgb="FF5A8AC6"/>
        <color rgb="FFFCFCFF"/>
        <color rgb="FFF8696B"/>
      </colorScale>
    </cfRule>
  </conditionalFormatting>
  <pageMargins left="0.7" right="0.7" top="0.75" bottom="0.75" header="0.3" footer="0.3"/>
  <pageSetup paperSize="9" orientation="portrait" r:id="rId1"/>
  <drawing r:id="rId2"/>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K63"/>
  <sheetViews>
    <sheetView zoomScale="80" zoomScaleNormal="80" workbookViewId="0">
      <selection activeCell="A2" sqref="A2"/>
    </sheetView>
  </sheetViews>
  <sheetFormatPr defaultRowHeight="15" x14ac:dyDescent="0.25"/>
  <cols>
    <col min="1" max="1" width="29" customWidth="1"/>
    <col min="2" max="2" width="29" style="84" customWidth="1"/>
    <col min="3" max="3" width="23.5703125" style="84" customWidth="1"/>
    <col min="4" max="4" width="12.42578125" customWidth="1"/>
    <col min="5" max="5" width="12.140625" customWidth="1"/>
    <col min="12" max="15" width="9.140625" style="84"/>
    <col min="16" max="17" width="11.140625" style="84" customWidth="1"/>
    <col min="18" max="18" width="10.7109375" style="84" customWidth="1"/>
    <col min="20" max="20" width="9.140625" style="84"/>
    <col min="21" max="21" width="11.140625" customWidth="1"/>
    <col min="33" max="33" width="12" style="84" customWidth="1"/>
    <col min="34" max="34" width="15.42578125" customWidth="1"/>
    <col min="35" max="35" width="15.42578125" style="84" customWidth="1"/>
  </cols>
  <sheetData>
    <row r="1" spans="1:37" s="84" customFormat="1" x14ac:dyDescent="0.25">
      <c r="A1" s="6" t="s">
        <v>794</v>
      </c>
      <c r="B1" s="6"/>
    </row>
    <row r="2" spans="1:37" s="84" customFormat="1" x14ac:dyDescent="0.25">
      <c r="A2" s="6" t="s">
        <v>799</v>
      </c>
      <c r="B2" s="6"/>
    </row>
    <row r="3" spans="1:37" x14ac:dyDescent="0.25">
      <c r="A3" s="6" t="s">
        <v>817</v>
      </c>
      <c r="B3" s="6"/>
      <c r="V3" t="s">
        <v>816</v>
      </c>
    </row>
    <row r="4" spans="1:37" ht="150" x14ac:dyDescent="0.25">
      <c r="D4" s="89" t="s">
        <v>834</v>
      </c>
      <c r="E4" s="89" t="s">
        <v>835</v>
      </c>
      <c r="F4" s="89" t="s">
        <v>836</v>
      </c>
      <c r="G4" s="89" t="s">
        <v>837</v>
      </c>
      <c r="H4" s="89" t="s">
        <v>838</v>
      </c>
      <c r="I4" s="89" t="s">
        <v>839</v>
      </c>
      <c r="J4" s="89" t="s">
        <v>202</v>
      </c>
      <c r="K4" s="89" t="s">
        <v>840</v>
      </c>
      <c r="L4" s="89" t="s">
        <v>841</v>
      </c>
      <c r="M4" s="89" t="s">
        <v>842</v>
      </c>
      <c r="N4" s="89" t="s">
        <v>843</v>
      </c>
      <c r="O4" s="89" t="s">
        <v>846</v>
      </c>
      <c r="P4" s="89" t="s">
        <v>844</v>
      </c>
      <c r="Q4" s="89" t="s">
        <v>845</v>
      </c>
      <c r="V4" s="89" t="s">
        <v>834</v>
      </c>
      <c r="W4" s="89" t="s">
        <v>835</v>
      </c>
      <c r="X4" s="89" t="s">
        <v>836</v>
      </c>
      <c r="Y4" s="89" t="s">
        <v>837</v>
      </c>
      <c r="Z4" s="89" t="s">
        <v>838</v>
      </c>
      <c r="AA4" s="89" t="s">
        <v>839</v>
      </c>
      <c r="AB4" s="89" t="s">
        <v>202</v>
      </c>
      <c r="AC4" s="89" t="s">
        <v>840</v>
      </c>
      <c r="AD4" s="89" t="s">
        <v>841</v>
      </c>
      <c r="AE4" s="89" t="s">
        <v>842</v>
      </c>
      <c r="AF4" s="89" t="s">
        <v>843</v>
      </c>
      <c r="AG4" s="89" t="s">
        <v>846</v>
      </c>
      <c r="AH4" s="89" t="s">
        <v>844</v>
      </c>
      <c r="AI4" s="89" t="s">
        <v>845</v>
      </c>
    </row>
    <row r="5" spans="1:37" ht="165" x14ac:dyDescent="0.25">
      <c r="A5" s="86" t="s">
        <v>425</v>
      </c>
      <c r="B5" s="86"/>
      <c r="C5" s="86"/>
      <c r="D5" s="89" t="s">
        <v>804</v>
      </c>
      <c r="E5" s="89" t="s">
        <v>805</v>
      </c>
      <c r="F5" s="89" t="s">
        <v>806</v>
      </c>
      <c r="G5" s="89" t="s">
        <v>807</v>
      </c>
      <c r="H5" s="89" t="s">
        <v>808</v>
      </c>
      <c r="I5" s="89" t="s">
        <v>809</v>
      </c>
      <c r="J5" s="89" t="s">
        <v>708</v>
      </c>
      <c r="K5" s="89" t="s">
        <v>810</v>
      </c>
      <c r="L5" s="89" t="s">
        <v>320</v>
      </c>
      <c r="M5" s="89" t="s">
        <v>811</v>
      </c>
      <c r="N5" s="89" t="s">
        <v>812</v>
      </c>
      <c r="O5" s="89" t="s">
        <v>818</v>
      </c>
      <c r="P5" s="89" t="s">
        <v>813</v>
      </c>
      <c r="Q5" s="89" t="s">
        <v>819</v>
      </c>
      <c r="R5" s="89" t="s">
        <v>814</v>
      </c>
      <c r="S5" s="439" t="s">
        <v>815</v>
      </c>
      <c r="T5" s="269"/>
      <c r="V5" s="89" t="s">
        <v>804</v>
      </c>
      <c r="W5" s="89" t="s">
        <v>805</v>
      </c>
      <c r="X5" s="89" t="s">
        <v>806</v>
      </c>
      <c r="Y5" s="89" t="s">
        <v>807</v>
      </c>
      <c r="Z5" s="89" t="s">
        <v>808</v>
      </c>
      <c r="AA5" s="89" t="s">
        <v>809</v>
      </c>
      <c r="AB5" s="89" t="s">
        <v>708</v>
      </c>
      <c r="AC5" s="89" t="s">
        <v>810</v>
      </c>
      <c r="AD5" s="89" t="s">
        <v>320</v>
      </c>
      <c r="AE5" s="89" t="s">
        <v>811</v>
      </c>
      <c r="AF5" s="89" t="s">
        <v>812</v>
      </c>
      <c r="AG5" s="89" t="s">
        <v>818</v>
      </c>
      <c r="AH5" s="89" t="s">
        <v>813</v>
      </c>
      <c r="AI5" s="89" t="s">
        <v>819</v>
      </c>
      <c r="AJ5" s="89" t="s">
        <v>814</v>
      </c>
    </row>
    <row r="6" spans="1:37" x14ac:dyDescent="0.25">
      <c r="A6" s="86" t="s">
        <v>426</v>
      </c>
      <c r="B6" s="86" t="s">
        <v>426</v>
      </c>
      <c r="C6" s="86" t="s">
        <v>71</v>
      </c>
      <c r="D6" s="5">
        <v>2198.6089999999999</v>
      </c>
      <c r="E6" s="5">
        <v>2249.078</v>
      </c>
      <c r="F6" s="5">
        <v>4454.9979999999996</v>
      </c>
      <c r="G6" s="5">
        <v>2697.259</v>
      </c>
      <c r="H6" s="5">
        <v>3797.4560000000001</v>
      </c>
      <c r="I6" s="5">
        <v>8691.2139999999999</v>
      </c>
      <c r="J6" s="5">
        <v>8480.2549999999992</v>
      </c>
      <c r="K6" s="5">
        <v>3146.6280000000002</v>
      </c>
      <c r="L6" s="5">
        <v>1255.8810000000001</v>
      </c>
      <c r="M6" s="5">
        <v>1188.204</v>
      </c>
      <c r="N6" s="5">
        <v>1703.1679999999999</v>
      </c>
      <c r="O6" s="5">
        <v>4200.6239999999998</v>
      </c>
      <c r="P6" s="5">
        <v>33920.873</v>
      </c>
      <c r="Q6" s="5">
        <v>16958.651000000002</v>
      </c>
      <c r="R6" s="5">
        <v>90742.273000000001</v>
      </c>
      <c r="S6" s="5">
        <v>94942.896999999997</v>
      </c>
      <c r="T6" s="270">
        <f>SUM(D6:Q6)</f>
        <v>94942.898000000001</v>
      </c>
      <c r="U6" s="49">
        <f>S6-T6</f>
        <v>-1.0000000038417056E-3</v>
      </c>
      <c r="V6" s="86">
        <v>2.3199999999999998</v>
      </c>
      <c r="W6" s="86">
        <v>2.37</v>
      </c>
      <c r="X6" s="86">
        <v>4.6900000000000004</v>
      </c>
      <c r="Y6" s="86">
        <v>2.84</v>
      </c>
      <c r="Z6" s="86">
        <v>4</v>
      </c>
      <c r="AA6" s="86">
        <v>9.15</v>
      </c>
      <c r="AB6" s="86">
        <v>8.93</v>
      </c>
      <c r="AC6" s="86">
        <v>3.31</v>
      </c>
      <c r="AD6" s="86">
        <v>1.32</v>
      </c>
      <c r="AE6" s="86">
        <v>1.25</v>
      </c>
      <c r="AF6" s="86">
        <v>1.79</v>
      </c>
      <c r="AG6" s="86">
        <v>4.42</v>
      </c>
      <c r="AH6" s="86">
        <v>35.729999999999997</v>
      </c>
      <c r="AI6" s="86">
        <v>17.86</v>
      </c>
      <c r="AJ6" s="86">
        <v>95.58</v>
      </c>
    </row>
    <row r="7" spans="1:37" x14ac:dyDescent="0.25">
      <c r="A7" s="86" t="s">
        <v>370</v>
      </c>
      <c r="B7" s="86" t="s">
        <v>370</v>
      </c>
      <c r="C7" s="86" t="s">
        <v>372</v>
      </c>
      <c r="D7" s="5">
        <v>1598.6210000000001</v>
      </c>
      <c r="E7" s="5">
        <v>1754.7919999999999</v>
      </c>
      <c r="F7" s="5">
        <v>3890.16</v>
      </c>
      <c r="G7" s="5">
        <v>1866.9770000000001</v>
      </c>
      <c r="H7" s="5">
        <v>3120.17</v>
      </c>
      <c r="I7" s="5">
        <v>7623.0649999999996</v>
      </c>
      <c r="J7" s="5">
        <v>5049.1270000000004</v>
      </c>
      <c r="K7" s="5">
        <v>2395.2570000000001</v>
      </c>
      <c r="L7" s="5">
        <v>1028.731</v>
      </c>
      <c r="M7" s="5">
        <v>973.24699999999996</v>
      </c>
      <c r="N7" s="5">
        <v>1173.1559999999999</v>
      </c>
      <c r="O7" s="5">
        <v>1949.0719999999999</v>
      </c>
      <c r="P7" s="5">
        <v>27684.288</v>
      </c>
      <c r="Q7" s="5">
        <v>13059.373</v>
      </c>
      <c r="R7" s="5">
        <v>71216.964999999997</v>
      </c>
      <c r="S7" s="5">
        <v>73166.036999999997</v>
      </c>
      <c r="T7" s="270">
        <f t="shared" ref="T7:T45" si="0">SUM(D7:Q7)</f>
        <v>73166.035999999993</v>
      </c>
      <c r="U7" s="49">
        <f t="shared" ref="U7:U45" si="1">S7-T7</f>
        <v>1.0000000038417056E-3</v>
      </c>
      <c r="V7" s="86">
        <v>2.1800000000000002</v>
      </c>
      <c r="W7" s="86">
        <v>2.4</v>
      </c>
      <c r="X7" s="86">
        <v>5.32</v>
      </c>
      <c r="Y7" s="86">
        <v>2.5499999999999998</v>
      </c>
      <c r="Z7" s="86">
        <v>4.26</v>
      </c>
      <c r="AA7" s="86">
        <v>10.42</v>
      </c>
      <c r="AB7" s="86">
        <v>6.9</v>
      </c>
      <c r="AC7" s="86">
        <v>3.27</v>
      </c>
      <c r="AD7" s="86">
        <v>1.41</v>
      </c>
      <c r="AE7" s="86">
        <v>1.33</v>
      </c>
      <c r="AF7" s="86">
        <v>1.6</v>
      </c>
      <c r="AG7" s="86">
        <v>2.66</v>
      </c>
      <c r="AH7" s="86">
        <v>37.840000000000003</v>
      </c>
      <c r="AI7" s="86">
        <v>17.850000000000001</v>
      </c>
      <c r="AJ7" s="86">
        <v>97.34</v>
      </c>
      <c r="AK7" s="84"/>
    </row>
    <row r="8" spans="1:37" x14ac:dyDescent="0.25">
      <c r="A8" s="86" t="s">
        <v>105</v>
      </c>
      <c r="B8" s="86" t="s">
        <v>105</v>
      </c>
      <c r="C8" s="86" t="s">
        <v>21</v>
      </c>
      <c r="D8" s="5">
        <v>34.74</v>
      </c>
      <c r="E8" s="5">
        <v>50.823</v>
      </c>
      <c r="F8" s="5">
        <v>225.26400000000001</v>
      </c>
      <c r="G8" s="5">
        <v>43.256999999999998</v>
      </c>
      <c r="H8" s="5">
        <v>39.192</v>
      </c>
      <c r="I8" s="5">
        <v>864.83500000000004</v>
      </c>
      <c r="J8" s="5">
        <v>60.67</v>
      </c>
      <c r="K8" s="5">
        <v>37.100999999999999</v>
      </c>
      <c r="L8" s="5">
        <v>9.5350000000000001</v>
      </c>
      <c r="M8" s="5">
        <v>31.353999999999999</v>
      </c>
      <c r="N8" s="5">
        <v>82.619</v>
      </c>
      <c r="O8" s="5">
        <v>2.4020000000000001</v>
      </c>
      <c r="P8" s="5">
        <v>502.06</v>
      </c>
      <c r="Q8" s="5">
        <v>702.45399999999995</v>
      </c>
      <c r="R8" s="5">
        <v>2683.9029999999998</v>
      </c>
      <c r="S8" s="5">
        <v>2686.3040000000001</v>
      </c>
      <c r="T8" s="270">
        <f t="shared" si="0"/>
        <v>2686.306</v>
      </c>
      <c r="U8" s="49">
        <f t="shared" si="1"/>
        <v>-1.9999999999527063E-3</v>
      </c>
      <c r="V8" s="86">
        <v>1.29</v>
      </c>
      <c r="W8" s="86">
        <v>1.89</v>
      </c>
      <c r="X8" s="86">
        <v>8.39</v>
      </c>
      <c r="Y8" s="86">
        <v>1.61</v>
      </c>
      <c r="Z8" s="86">
        <v>1.46</v>
      </c>
      <c r="AA8" s="86">
        <v>32.19</v>
      </c>
      <c r="AB8" s="86">
        <v>2.2599999999999998</v>
      </c>
      <c r="AC8" s="86">
        <v>1.38</v>
      </c>
      <c r="AD8" s="86">
        <v>0.36</v>
      </c>
      <c r="AE8" s="86">
        <v>1.17</v>
      </c>
      <c r="AF8" s="86">
        <v>3.08</v>
      </c>
      <c r="AG8" s="86">
        <v>0.09</v>
      </c>
      <c r="AH8" s="86">
        <v>18.690000000000001</v>
      </c>
      <c r="AI8" s="86">
        <v>26.15</v>
      </c>
      <c r="AJ8" s="86">
        <v>99.91</v>
      </c>
      <c r="AK8" s="84"/>
    </row>
    <row r="9" spans="1:37" x14ac:dyDescent="0.25">
      <c r="A9" s="86" t="s">
        <v>355</v>
      </c>
      <c r="B9" s="86" t="s">
        <v>355</v>
      </c>
      <c r="C9" s="86" t="s">
        <v>89</v>
      </c>
      <c r="D9" s="5">
        <v>9.5109999999999992</v>
      </c>
      <c r="E9" s="5">
        <v>0.36299999999999999</v>
      </c>
      <c r="F9" s="5">
        <v>1.5169999999999999</v>
      </c>
      <c r="G9" s="5">
        <v>2.5289999999999999</v>
      </c>
      <c r="H9" s="5">
        <v>0.33800000000000002</v>
      </c>
      <c r="I9" s="5">
        <v>10.542999999999999</v>
      </c>
      <c r="J9" s="5">
        <v>1.7250000000000001</v>
      </c>
      <c r="K9" s="5">
        <v>15.712999999999999</v>
      </c>
      <c r="L9" s="5">
        <v>5.7759999999999998</v>
      </c>
      <c r="M9" s="5">
        <v>0.92500000000000004</v>
      </c>
      <c r="N9" s="5">
        <v>1.6319999999999999</v>
      </c>
      <c r="O9" s="5">
        <v>1.6E-2</v>
      </c>
      <c r="P9" s="5">
        <v>5.7930000000000001</v>
      </c>
      <c r="Q9" s="5">
        <v>39.472000000000001</v>
      </c>
      <c r="R9" s="5">
        <v>95.834999999999994</v>
      </c>
      <c r="S9" s="5">
        <v>95.850999999999999</v>
      </c>
      <c r="T9" s="270">
        <f t="shared" si="0"/>
        <v>95.852999999999994</v>
      </c>
      <c r="U9" s="49">
        <f t="shared" si="1"/>
        <v>-1.9999999999953388E-3</v>
      </c>
      <c r="V9" s="86">
        <v>9.92</v>
      </c>
      <c r="W9" s="86">
        <v>0.38</v>
      </c>
      <c r="X9" s="86">
        <v>1.58</v>
      </c>
      <c r="Y9" s="86">
        <v>2.64</v>
      </c>
      <c r="Z9" s="86">
        <v>0.35</v>
      </c>
      <c r="AA9" s="86">
        <v>11</v>
      </c>
      <c r="AB9" s="86">
        <v>1.8</v>
      </c>
      <c r="AC9" s="86">
        <v>16.39</v>
      </c>
      <c r="AD9" s="86">
        <v>6.03</v>
      </c>
      <c r="AE9" s="86">
        <v>0.96</v>
      </c>
      <c r="AF9" s="86">
        <v>1.7</v>
      </c>
      <c r="AG9" s="86">
        <v>0.02</v>
      </c>
      <c r="AH9" s="86">
        <v>6.04</v>
      </c>
      <c r="AI9" s="86">
        <v>41.18</v>
      </c>
      <c r="AJ9" s="86">
        <v>99.98</v>
      </c>
      <c r="AK9" s="84"/>
    </row>
    <row r="10" spans="1:37" x14ac:dyDescent="0.25">
      <c r="A10" s="86" t="s">
        <v>108</v>
      </c>
      <c r="B10" s="86" t="s">
        <v>108</v>
      </c>
      <c r="C10" s="86" t="s">
        <v>26</v>
      </c>
      <c r="D10" s="5">
        <v>13.654</v>
      </c>
      <c r="E10" s="5">
        <v>21.306000000000001</v>
      </c>
      <c r="F10" s="5">
        <v>19.582999999999998</v>
      </c>
      <c r="G10" s="5">
        <v>37.755000000000003</v>
      </c>
      <c r="H10" s="5">
        <v>49.158999999999999</v>
      </c>
      <c r="I10" s="5">
        <v>88.436000000000007</v>
      </c>
      <c r="J10" s="5">
        <v>72.977000000000004</v>
      </c>
      <c r="K10" s="5">
        <v>41.07</v>
      </c>
      <c r="L10" s="5">
        <v>2.71</v>
      </c>
      <c r="M10" s="5">
        <v>14.813000000000001</v>
      </c>
      <c r="N10" s="5">
        <v>14.657</v>
      </c>
      <c r="O10" s="5">
        <v>12.177</v>
      </c>
      <c r="P10" s="5">
        <v>252.089</v>
      </c>
      <c r="Q10" s="5">
        <v>394.76799999999997</v>
      </c>
      <c r="R10" s="5">
        <v>1022.977</v>
      </c>
      <c r="S10" s="5">
        <v>1035.154</v>
      </c>
      <c r="T10" s="270">
        <f t="shared" si="0"/>
        <v>1035.154</v>
      </c>
      <c r="U10" s="49">
        <f t="shared" si="1"/>
        <v>0</v>
      </c>
      <c r="V10" s="86">
        <v>1.32</v>
      </c>
      <c r="W10" s="86">
        <v>2.06</v>
      </c>
      <c r="X10" s="86">
        <v>1.89</v>
      </c>
      <c r="Y10" s="86">
        <v>3.65</v>
      </c>
      <c r="Z10" s="86">
        <v>4.75</v>
      </c>
      <c r="AA10" s="86">
        <v>8.5399999999999991</v>
      </c>
      <c r="AB10" s="86">
        <v>7.05</v>
      </c>
      <c r="AC10" s="86">
        <v>3.97</v>
      </c>
      <c r="AD10" s="86">
        <v>0.26</v>
      </c>
      <c r="AE10" s="86">
        <v>1.43</v>
      </c>
      <c r="AF10" s="86">
        <v>1.42</v>
      </c>
      <c r="AG10" s="86">
        <v>1.18</v>
      </c>
      <c r="AH10" s="86">
        <v>24.35</v>
      </c>
      <c r="AI10" s="86">
        <v>38.14</v>
      </c>
      <c r="AJ10" s="86">
        <v>98.82</v>
      </c>
      <c r="AK10" s="84"/>
    </row>
    <row r="11" spans="1:37" x14ac:dyDescent="0.25">
      <c r="A11" s="86" t="s">
        <v>109</v>
      </c>
      <c r="B11" s="86" t="s">
        <v>109</v>
      </c>
      <c r="C11" s="86" t="s">
        <v>17</v>
      </c>
      <c r="D11" s="5">
        <v>10.906000000000001</v>
      </c>
      <c r="E11" s="5">
        <v>42.86</v>
      </c>
      <c r="F11" s="5">
        <v>16.87</v>
      </c>
      <c r="G11" s="5">
        <v>24.995999999999999</v>
      </c>
      <c r="H11" s="5">
        <v>47.722000000000001</v>
      </c>
      <c r="I11" s="5">
        <v>125.571</v>
      </c>
      <c r="J11" s="5">
        <v>394.41500000000002</v>
      </c>
      <c r="K11" s="5">
        <v>96.572000000000003</v>
      </c>
      <c r="L11" s="5">
        <v>96.585999999999999</v>
      </c>
      <c r="M11" s="5">
        <v>47.83</v>
      </c>
      <c r="N11" s="5">
        <v>62.698</v>
      </c>
      <c r="O11" s="5">
        <v>8.3539999999999992</v>
      </c>
      <c r="P11" s="5">
        <v>1195.683</v>
      </c>
      <c r="Q11" s="5">
        <v>391.15100000000001</v>
      </c>
      <c r="R11" s="5">
        <v>2553.86</v>
      </c>
      <c r="S11" s="5">
        <v>2562.2150000000001</v>
      </c>
      <c r="T11" s="270">
        <f t="shared" si="0"/>
        <v>2562.2139999999999</v>
      </c>
      <c r="U11" s="49">
        <f t="shared" si="1"/>
        <v>1.0000000002037268E-3</v>
      </c>
      <c r="V11" s="86">
        <v>0.43</v>
      </c>
      <c r="W11" s="86">
        <v>1.67</v>
      </c>
      <c r="X11" s="86">
        <v>0.66</v>
      </c>
      <c r="Y11" s="86">
        <v>0.98</v>
      </c>
      <c r="Z11" s="86">
        <v>1.86</v>
      </c>
      <c r="AA11" s="86">
        <v>4.9000000000000004</v>
      </c>
      <c r="AB11" s="86">
        <v>15.39</v>
      </c>
      <c r="AC11" s="86">
        <v>3.77</v>
      </c>
      <c r="AD11" s="86">
        <v>3.77</v>
      </c>
      <c r="AE11" s="86">
        <v>1.87</v>
      </c>
      <c r="AF11" s="86">
        <v>2.4500000000000002</v>
      </c>
      <c r="AG11" s="86">
        <v>0.33</v>
      </c>
      <c r="AH11" s="86">
        <v>46.67</v>
      </c>
      <c r="AI11" s="86">
        <v>15.27</v>
      </c>
      <c r="AJ11" s="86">
        <v>99.67</v>
      </c>
      <c r="AK11" s="84"/>
    </row>
    <row r="12" spans="1:37" x14ac:dyDescent="0.25">
      <c r="A12" s="86" t="s">
        <v>427</v>
      </c>
      <c r="B12" s="86" t="s">
        <v>427</v>
      </c>
      <c r="C12" s="86" t="s">
        <v>20</v>
      </c>
      <c r="D12" s="5">
        <v>478.02</v>
      </c>
      <c r="E12" s="5">
        <v>757.84</v>
      </c>
      <c r="F12" s="5">
        <v>1388.06</v>
      </c>
      <c r="G12" s="5">
        <v>428.33</v>
      </c>
      <c r="H12" s="5">
        <v>1282.2</v>
      </c>
      <c r="I12" s="5">
        <v>3342.67</v>
      </c>
      <c r="J12" s="5">
        <v>1415</v>
      </c>
      <c r="K12" s="5">
        <v>831.55</v>
      </c>
      <c r="L12" s="5">
        <v>349.98</v>
      </c>
      <c r="M12" s="5">
        <v>345.76</v>
      </c>
      <c r="N12" s="5">
        <v>449.5</v>
      </c>
      <c r="O12" s="5">
        <v>759.71</v>
      </c>
      <c r="P12" s="5">
        <v>10956.43</v>
      </c>
      <c r="Q12" s="5">
        <v>4685.41</v>
      </c>
      <c r="R12" s="5">
        <v>26710.74</v>
      </c>
      <c r="S12" s="5">
        <v>27470.45</v>
      </c>
      <c r="T12" s="270">
        <f t="shared" si="0"/>
        <v>27470.46</v>
      </c>
      <c r="U12" s="49">
        <f t="shared" si="1"/>
        <v>-9.9999999983992893E-3</v>
      </c>
      <c r="V12" s="86">
        <v>1.74</v>
      </c>
      <c r="W12" s="86">
        <v>2.76</v>
      </c>
      <c r="X12" s="86">
        <v>5.05</v>
      </c>
      <c r="Y12" s="86">
        <v>1.56</v>
      </c>
      <c r="Z12" s="86">
        <v>4.67</v>
      </c>
      <c r="AA12" s="86">
        <v>12.17</v>
      </c>
      <c r="AB12" s="86">
        <v>5.15</v>
      </c>
      <c r="AC12" s="86">
        <v>3.03</v>
      </c>
      <c r="AD12" s="86">
        <v>1.27</v>
      </c>
      <c r="AE12" s="86">
        <v>1.26</v>
      </c>
      <c r="AF12" s="86">
        <v>1.64</v>
      </c>
      <c r="AG12" s="86">
        <v>2.77</v>
      </c>
      <c r="AH12" s="86">
        <v>39.880000000000003</v>
      </c>
      <c r="AI12" s="86">
        <v>17.059999999999999</v>
      </c>
      <c r="AJ12" s="86">
        <v>97.23</v>
      </c>
      <c r="AK12" s="84"/>
    </row>
    <row r="13" spans="1:37" x14ac:dyDescent="0.25">
      <c r="A13" s="86" t="s">
        <v>110</v>
      </c>
      <c r="B13" s="86" t="s">
        <v>110</v>
      </c>
      <c r="C13" s="86" t="s">
        <v>34</v>
      </c>
      <c r="D13" s="5">
        <v>4.6900000000000004</v>
      </c>
      <c r="E13" s="5">
        <v>3.71</v>
      </c>
      <c r="F13" s="5">
        <v>2.5</v>
      </c>
      <c r="G13" s="5">
        <v>1.72</v>
      </c>
      <c r="H13" s="5">
        <v>0.08</v>
      </c>
      <c r="I13" s="5">
        <v>19.77</v>
      </c>
      <c r="J13" s="5">
        <v>5.07</v>
      </c>
      <c r="K13" s="5">
        <v>6.49</v>
      </c>
      <c r="L13" s="5">
        <v>3.94</v>
      </c>
      <c r="M13" s="5">
        <v>0.01</v>
      </c>
      <c r="N13" s="5">
        <v>10.24</v>
      </c>
      <c r="O13" s="5">
        <v>3.3</v>
      </c>
      <c r="P13" s="5">
        <v>0</v>
      </c>
      <c r="Q13" s="5">
        <v>83.64</v>
      </c>
      <c r="R13" s="5">
        <v>141.85</v>
      </c>
      <c r="S13" s="5">
        <v>145.15</v>
      </c>
      <c r="T13" s="270">
        <f t="shared" si="0"/>
        <v>145.16</v>
      </c>
      <c r="U13" s="49">
        <f t="shared" si="1"/>
        <v>-9.9999999999909051E-3</v>
      </c>
      <c r="V13" s="86">
        <v>3.23</v>
      </c>
      <c r="W13" s="86">
        <v>2.56</v>
      </c>
      <c r="X13" s="86">
        <v>1.72</v>
      </c>
      <c r="Y13" s="86">
        <v>1.19</v>
      </c>
      <c r="Z13" s="86">
        <v>0.06</v>
      </c>
      <c r="AA13" s="86">
        <v>13.62</v>
      </c>
      <c r="AB13" s="86">
        <v>3.49</v>
      </c>
      <c r="AC13" s="86">
        <v>4.47</v>
      </c>
      <c r="AD13" s="86">
        <v>2.71</v>
      </c>
      <c r="AE13" s="86">
        <v>0.01</v>
      </c>
      <c r="AF13" s="86">
        <v>7.05</v>
      </c>
      <c r="AG13" s="86">
        <v>2.27</v>
      </c>
      <c r="AH13" s="86">
        <v>0</v>
      </c>
      <c r="AI13" s="86">
        <v>57.62</v>
      </c>
      <c r="AJ13" s="86">
        <v>97.73</v>
      </c>
      <c r="AK13" s="84"/>
    </row>
    <row r="14" spans="1:37" x14ac:dyDescent="0.25">
      <c r="A14" s="86" t="s">
        <v>117</v>
      </c>
      <c r="B14" s="86" t="s">
        <v>117</v>
      </c>
      <c r="C14" s="86" t="s">
        <v>33</v>
      </c>
      <c r="D14" s="5">
        <v>2.9</v>
      </c>
      <c r="E14" s="5">
        <v>16.899999999999999</v>
      </c>
      <c r="F14" s="5">
        <v>19.3</v>
      </c>
      <c r="G14" s="5">
        <v>0.8</v>
      </c>
      <c r="H14" s="5">
        <v>6.5</v>
      </c>
      <c r="I14" s="5">
        <v>139.19999999999999</v>
      </c>
      <c r="J14" s="5">
        <v>43.1</v>
      </c>
      <c r="K14" s="5">
        <v>95.4</v>
      </c>
      <c r="L14" s="5">
        <v>20.9</v>
      </c>
      <c r="M14" s="5">
        <v>0</v>
      </c>
      <c r="N14" s="5">
        <v>9</v>
      </c>
      <c r="O14" s="5">
        <v>0</v>
      </c>
      <c r="P14" s="5">
        <v>118.8</v>
      </c>
      <c r="Q14" s="5">
        <v>246.5</v>
      </c>
      <c r="R14" s="5">
        <v>719.3</v>
      </c>
      <c r="S14" s="5">
        <v>719.3</v>
      </c>
      <c r="T14" s="270">
        <f t="shared" si="0"/>
        <v>719.3</v>
      </c>
      <c r="U14" s="49">
        <f t="shared" si="1"/>
        <v>0</v>
      </c>
      <c r="V14" s="86">
        <v>0.4</v>
      </c>
      <c r="W14" s="86">
        <v>2.35</v>
      </c>
      <c r="X14" s="86">
        <v>2.68</v>
      </c>
      <c r="Y14" s="86">
        <v>0.11</v>
      </c>
      <c r="Z14" s="86">
        <v>0.9</v>
      </c>
      <c r="AA14" s="86">
        <v>19.350000000000001</v>
      </c>
      <c r="AB14" s="86">
        <v>5.99</v>
      </c>
      <c r="AC14" s="86">
        <v>13.26</v>
      </c>
      <c r="AD14" s="86">
        <v>2.91</v>
      </c>
      <c r="AE14" s="86">
        <v>0</v>
      </c>
      <c r="AF14" s="86">
        <v>1.25</v>
      </c>
      <c r="AG14" s="86">
        <v>0</v>
      </c>
      <c r="AH14" s="86">
        <v>16.52</v>
      </c>
      <c r="AI14" s="86">
        <v>34.270000000000003</v>
      </c>
      <c r="AJ14" s="86">
        <v>100</v>
      </c>
      <c r="AK14" s="84"/>
    </row>
    <row r="15" spans="1:37" x14ac:dyDescent="0.25">
      <c r="A15" s="86" t="s">
        <v>114</v>
      </c>
      <c r="B15" s="86" t="s">
        <v>114</v>
      </c>
      <c r="C15" s="86" t="s">
        <v>44</v>
      </c>
      <c r="D15" s="5">
        <v>34.42</v>
      </c>
      <c r="E15" s="5">
        <v>24.24</v>
      </c>
      <c r="F15" s="5">
        <v>13.81</v>
      </c>
      <c r="G15" s="5">
        <v>28.14</v>
      </c>
      <c r="H15" s="5">
        <v>20.350000000000001</v>
      </c>
      <c r="I15" s="5">
        <v>82.81</v>
      </c>
      <c r="J15" s="5">
        <v>125.38</v>
      </c>
      <c r="K15" s="5">
        <v>32.979999999999997</v>
      </c>
      <c r="L15" s="5">
        <v>7.96</v>
      </c>
      <c r="M15" s="5">
        <v>115.98</v>
      </c>
      <c r="N15" s="5">
        <v>14.99</v>
      </c>
      <c r="O15" s="5">
        <v>8.6999999999999993</v>
      </c>
      <c r="P15" s="5">
        <v>374.11</v>
      </c>
      <c r="Q15" s="5">
        <v>62.39</v>
      </c>
      <c r="R15" s="5">
        <v>937.56</v>
      </c>
      <c r="S15" s="5">
        <v>946.26</v>
      </c>
      <c r="T15" s="270">
        <f t="shared" si="0"/>
        <v>946.26</v>
      </c>
      <c r="U15" s="49">
        <f t="shared" si="1"/>
        <v>0</v>
      </c>
      <c r="V15" s="86">
        <v>3.64</v>
      </c>
      <c r="W15" s="86">
        <v>2.56</v>
      </c>
      <c r="X15" s="86">
        <v>1.46</v>
      </c>
      <c r="Y15" s="86">
        <v>2.97</v>
      </c>
      <c r="Z15" s="86">
        <v>2.15</v>
      </c>
      <c r="AA15" s="86">
        <v>8.75</v>
      </c>
      <c r="AB15" s="86">
        <v>13.25</v>
      </c>
      <c r="AC15" s="86">
        <v>3.49</v>
      </c>
      <c r="AD15" s="86">
        <v>0.84</v>
      </c>
      <c r="AE15" s="86">
        <v>12.26</v>
      </c>
      <c r="AF15" s="86">
        <v>1.58</v>
      </c>
      <c r="AG15" s="86">
        <v>0.92</v>
      </c>
      <c r="AH15" s="86">
        <v>39.54</v>
      </c>
      <c r="AI15" s="86">
        <v>6.59</v>
      </c>
      <c r="AJ15" s="86">
        <v>99.08</v>
      </c>
      <c r="AK15" s="84"/>
    </row>
    <row r="16" spans="1:37" x14ac:dyDescent="0.25">
      <c r="A16" s="86" t="s">
        <v>129</v>
      </c>
      <c r="B16" s="86" t="s">
        <v>129</v>
      </c>
      <c r="C16" s="86" t="s">
        <v>39</v>
      </c>
      <c r="D16" s="5">
        <v>125.126</v>
      </c>
      <c r="E16" s="5">
        <v>218.119</v>
      </c>
      <c r="F16" s="5">
        <v>309.15899999999999</v>
      </c>
      <c r="G16" s="5">
        <v>211.18100000000001</v>
      </c>
      <c r="H16" s="5">
        <v>169.89500000000001</v>
      </c>
      <c r="I16" s="5">
        <v>458.322</v>
      </c>
      <c r="J16" s="5">
        <v>841.42899999999997</v>
      </c>
      <c r="K16" s="5">
        <v>401.44299999999998</v>
      </c>
      <c r="L16" s="5">
        <v>62.76</v>
      </c>
      <c r="M16" s="5">
        <v>64.05</v>
      </c>
      <c r="N16" s="5">
        <v>54.953000000000003</v>
      </c>
      <c r="O16" s="5">
        <v>60.756999999999998</v>
      </c>
      <c r="P16" s="5">
        <v>1881.6669999999999</v>
      </c>
      <c r="Q16" s="5">
        <v>1196.396</v>
      </c>
      <c r="R16" s="5">
        <v>5994.4979999999996</v>
      </c>
      <c r="S16" s="5">
        <v>6055.2550000000001</v>
      </c>
      <c r="T16" s="270">
        <f t="shared" si="0"/>
        <v>6055.2570000000005</v>
      </c>
      <c r="U16" s="49">
        <f t="shared" si="1"/>
        <v>-2.0000000004074536E-3</v>
      </c>
      <c r="V16" s="86">
        <v>2.0699999999999998</v>
      </c>
      <c r="W16" s="86">
        <v>3.6</v>
      </c>
      <c r="X16" s="86">
        <v>5.1100000000000003</v>
      </c>
      <c r="Y16" s="86">
        <v>3.49</v>
      </c>
      <c r="Z16" s="86">
        <v>2.81</v>
      </c>
      <c r="AA16" s="86">
        <v>7.57</v>
      </c>
      <c r="AB16" s="86">
        <v>13.9</v>
      </c>
      <c r="AC16" s="86">
        <v>6.63</v>
      </c>
      <c r="AD16" s="86">
        <v>1.04</v>
      </c>
      <c r="AE16" s="86">
        <v>1.06</v>
      </c>
      <c r="AF16" s="86">
        <v>0.91</v>
      </c>
      <c r="AG16" s="86">
        <v>1</v>
      </c>
      <c r="AH16" s="86">
        <v>31.07</v>
      </c>
      <c r="AI16" s="86">
        <v>19.760000000000002</v>
      </c>
      <c r="AJ16" s="86">
        <v>99</v>
      </c>
      <c r="AK16" s="84"/>
    </row>
    <row r="17" spans="1:37" x14ac:dyDescent="0.25">
      <c r="A17" s="86" t="s">
        <v>112</v>
      </c>
      <c r="B17" s="440" t="s">
        <v>112</v>
      </c>
      <c r="C17" s="86" t="s">
        <v>23</v>
      </c>
      <c r="D17" s="5">
        <v>188.745</v>
      </c>
      <c r="E17" s="5">
        <v>208.89</v>
      </c>
      <c r="F17" s="5">
        <v>827.66899999999998</v>
      </c>
      <c r="G17" s="5">
        <v>771.42600000000004</v>
      </c>
      <c r="H17" s="5">
        <v>885.28800000000001</v>
      </c>
      <c r="I17" s="5">
        <v>189.803</v>
      </c>
      <c r="J17" s="5">
        <v>972.63400000000001</v>
      </c>
      <c r="K17" s="5">
        <v>351.04899999999998</v>
      </c>
      <c r="L17" s="5">
        <v>62.91</v>
      </c>
      <c r="M17" s="5">
        <v>237.49299999999999</v>
      </c>
      <c r="N17" s="5">
        <v>26.074000000000002</v>
      </c>
      <c r="O17" s="5">
        <v>900.66</v>
      </c>
      <c r="P17" s="5">
        <v>3388.373</v>
      </c>
      <c r="Q17" s="5">
        <v>3270.7809999999999</v>
      </c>
      <c r="R17" s="5">
        <v>13147.513000000001</v>
      </c>
      <c r="S17" s="5">
        <v>14048.173000000001</v>
      </c>
      <c r="T17" s="270">
        <f t="shared" si="0"/>
        <v>12281.794999999998</v>
      </c>
      <c r="U17" s="49">
        <f t="shared" si="1"/>
        <v>1766.3780000000024</v>
      </c>
      <c r="V17" s="86">
        <v>1.34</v>
      </c>
      <c r="W17" s="86">
        <v>1.49</v>
      </c>
      <c r="X17" s="86">
        <v>5.89</v>
      </c>
      <c r="Y17" s="86">
        <v>5.49</v>
      </c>
      <c r="Z17" s="86">
        <v>6.3</v>
      </c>
      <c r="AA17" s="86">
        <v>1.35</v>
      </c>
      <c r="AB17" s="86">
        <v>6.92</v>
      </c>
      <c r="AC17" s="86">
        <v>2.5</v>
      </c>
      <c r="AD17" s="86">
        <v>0.45</v>
      </c>
      <c r="AE17" s="86">
        <v>1.69</v>
      </c>
      <c r="AF17" s="86">
        <v>0.19</v>
      </c>
      <c r="AG17" s="86">
        <v>6.41</v>
      </c>
      <c r="AH17" s="86">
        <v>24.12</v>
      </c>
      <c r="AI17" s="86">
        <v>23.28</v>
      </c>
      <c r="AJ17" s="86">
        <v>93.59</v>
      </c>
      <c r="AK17" s="84"/>
    </row>
    <row r="18" spans="1:37" x14ac:dyDescent="0.25">
      <c r="A18" s="86" t="s">
        <v>352</v>
      </c>
      <c r="B18" s="86" t="s">
        <v>352</v>
      </c>
      <c r="C18" s="86" t="s">
        <v>88</v>
      </c>
      <c r="D18" s="5">
        <v>0.626</v>
      </c>
      <c r="E18" s="5">
        <v>2.9820000000000002</v>
      </c>
      <c r="F18" s="5">
        <v>1.2E-2</v>
      </c>
      <c r="G18" s="5">
        <v>4.38</v>
      </c>
      <c r="H18" s="5">
        <v>1.0429999999999999</v>
      </c>
      <c r="I18" s="5">
        <v>3.7970000000000002</v>
      </c>
      <c r="J18" s="5">
        <v>2.2759999999999998</v>
      </c>
      <c r="K18" s="5">
        <v>8.4169999999999998</v>
      </c>
      <c r="L18" s="5">
        <v>14.726000000000001</v>
      </c>
      <c r="M18" s="5">
        <v>1.8819999999999999</v>
      </c>
      <c r="N18" s="5">
        <v>2.9329999999999998</v>
      </c>
      <c r="O18" s="5">
        <v>3.0000000000000001E-3</v>
      </c>
      <c r="P18" s="5">
        <v>184.43299999999999</v>
      </c>
      <c r="Q18" s="5">
        <v>115.956</v>
      </c>
      <c r="R18" s="5">
        <v>343.46199999999999</v>
      </c>
      <c r="S18" s="5">
        <v>343.46499999999997</v>
      </c>
      <c r="T18" s="270">
        <f t="shared" si="0"/>
        <v>343.46600000000001</v>
      </c>
      <c r="U18" s="49">
        <f t="shared" si="1"/>
        <v>-1.0000000000331966E-3</v>
      </c>
      <c r="V18" s="86">
        <v>0.18</v>
      </c>
      <c r="W18" s="86">
        <v>0.87</v>
      </c>
      <c r="X18" s="86">
        <v>0</v>
      </c>
      <c r="Y18" s="86">
        <v>1.28</v>
      </c>
      <c r="Z18" s="86">
        <v>0.3</v>
      </c>
      <c r="AA18" s="86">
        <v>1.1100000000000001</v>
      </c>
      <c r="AB18" s="86">
        <v>0.66</v>
      </c>
      <c r="AC18" s="86">
        <v>2.4500000000000002</v>
      </c>
      <c r="AD18" s="86">
        <v>4.29</v>
      </c>
      <c r="AE18" s="86">
        <v>0.55000000000000004</v>
      </c>
      <c r="AF18" s="86">
        <v>0.85</v>
      </c>
      <c r="AG18" s="86">
        <v>0</v>
      </c>
      <c r="AH18" s="86">
        <v>53.7</v>
      </c>
      <c r="AI18" s="86">
        <v>33.76</v>
      </c>
      <c r="AJ18" s="86">
        <v>100</v>
      </c>
      <c r="AK18" s="84"/>
    </row>
    <row r="19" spans="1:37" x14ac:dyDescent="0.25">
      <c r="A19" s="86" t="s">
        <v>119</v>
      </c>
      <c r="B19" s="86" t="s">
        <v>119</v>
      </c>
      <c r="C19" s="86" t="s">
        <v>36</v>
      </c>
      <c r="D19" s="5">
        <v>531.70000000000005</v>
      </c>
      <c r="E19" s="5">
        <v>219.3</v>
      </c>
      <c r="F19" s="5">
        <v>805.7</v>
      </c>
      <c r="G19" s="5">
        <v>125.7</v>
      </c>
      <c r="H19" s="5">
        <v>308.2</v>
      </c>
      <c r="I19" s="5">
        <v>1132.5999999999999</v>
      </c>
      <c r="J19" s="5">
        <v>745.9</v>
      </c>
      <c r="K19" s="5">
        <v>274.8</v>
      </c>
      <c r="L19" s="5">
        <v>321.89999999999998</v>
      </c>
      <c r="M19" s="5">
        <v>52.5</v>
      </c>
      <c r="N19" s="5">
        <v>241.4</v>
      </c>
      <c r="O19" s="5">
        <v>54.5</v>
      </c>
      <c r="P19" s="5">
        <v>3730.5</v>
      </c>
      <c r="Q19" s="5">
        <v>189.4</v>
      </c>
      <c r="R19" s="5">
        <v>8679.6</v>
      </c>
      <c r="S19" s="5">
        <v>8734.1</v>
      </c>
      <c r="T19" s="270">
        <f t="shared" si="0"/>
        <v>8734.0999999999985</v>
      </c>
      <c r="U19" s="49">
        <f t="shared" si="1"/>
        <v>0</v>
      </c>
      <c r="V19" s="86">
        <v>6.09</v>
      </c>
      <c r="W19" s="86">
        <v>2.5099999999999998</v>
      </c>
      <c r="X19" s="86">
        <v>9.2200000000000006</v>
      </c>
      <c r="Y19" s="86">
        <v>1.44</v>
      </c>
      <c r="Z19" s="86">
        <v>3.53</v>
      </c>
      <c r="AA19" s="86">
        <v>12.97</v>
      </c>
      <c r="AB19" s="86">
        <v>8.5399999999999991</v>
      </c>
      <c r="AC19" s="86">
        <v>3.15</v>
      </c>
      <c r="AD19" s="86">
        <v>3.69</v>
      </c>
      <c r="AE19" s="86">
        <v>0.6</v>
      </c>
      <c r="AF19" s="86">
        <v>2.76</v>
      </c>
      <c r="AG19" s="86">
        <v>0.62</v>
      </c>
      <c r="AH19" s="86">
        <v>42.71</v>
      </c>
      <c r="AI19" s="86">
        <v>2.17</v>
      </c>
      <c r="AJ19" s="86">
        <v>99.38</v>
      </c>
      <c r="AK19" s="84"/>
    </row>
    <row r="20" spans="1:37" x14ac:dyDescent="0.25">
      <c r="A20" s="86" t="s">
        <v>371</v>
      </c>
      <c r="B20" s="86" t="s">
        <v>371</v>
      </c>
      <c r="C20" s="86" t="s">
        <v>85</v>
      </c>
      <c r="D20" s="5">
        <v>0.17299999999999999</v>
      </c>
      <c r="E20" s="5">
        <v>0.48499999999999999</v>
      </c>
      <c r="F20" s="5">
        <v>0</v>
      </c>
      <c r="G20" s="5">
        <v>0.40200000000000002</v>
      </c>
      <c r="H20" s="5">
        <v>0</v>
      </c>
      <c r="I20" s="5">
        <v>0</v>
      </c>
      <c r="J20" s="5">
        <v>4.1779999999999999</v>
      </c>
      <c r="K20" s="5">
        <v>5.5069999999999997</v>
      </c>
      <c r="L20" s="5">
        <v>2.4390000000000001</v>
      </c>
      <c r="M20" s="5">
        <v>0.41</v>
      </c>
      <c r="N20" s="5">
        <v>1.7999999999999999E-2</v>
      </c>
      <c r="O20" s="5">
        <v>0</v>
      </c>
      <c r="P20" s="5">
        <v>23.004999999999999</v>
      </c>
      <c r="Q20" s="5">
        <v>23.177</v>
      </c>
      <c r="R20" s="5">
        <v>59.793999999999997</v>
      </c>
      <c r="S20" s="5">
        <v>59.793999999999997</v>
      </c>
      <c r="T20" s="270">
        <f t="shared" si="0"/>
        <v>59.793999999999997</v>
      </c>
      <c r="U20" s="49">
        <f t="shared" si="1"/>
        <v>0</v>
      </c>
      <c r="V20" s="86">
        <v>0.28999999999999998</v>
      </c>
      <c r="W20" s="86">
        <v>0.81</v>
      </c>
      <c r="X20" s="86">
        <v>0</v>
      </c>
      <c r="Y20" s="86">
        <v>0.67</v>
      </c>
      <c r="Z20" s="86">
        <v>0</v>
      </c>
      <c r="AA20" s="86">
        <v>0</v>
      </c>
      <c r="AB20" s="86">
        <v>6.99</v>
      </c>
      <c r="AC20" s="86">
        <v>9.2100000000000009</v>
      </c>
      <c r="AD20" s="86">
        <v>4.08</v>
      </c>
      <c r="AE20" s="86">
        <v>0.69</v>
      </c>
      <c r="AF20" s="86">
        <v>0.03</v>
      </c>
      <c r="AG20" s="86">
        <v>0</v>
      </c>
      <c r="AH20" s="86">
        <v>38.47</v>
      </c>
      <c r="AI20" s="86">
        <v>38.76</v>
      </c>
      <c r="AJ20" s="86">
        <v>100</v>
      </c>
      <c r="AK20" s="84"/>
    </row>
    <row r="21" spans="1:37" x14ac:dyDescent="0.25">
      <c r="A21" s="86" t="s">
        <v>193</v>
      </c>
      <c r="B21" s="86" t="s">
        <v>193</v>
      </c>
      <c r="C21" s="86" t="s">
        <v>87</v>
      </c>
      <c r="D21" s="5">
        <v>0.4</v>
      </c>
      <c r="E21" s="5">
        <v>2.7</v>
      </c>
      <c r="F21" s="5">
        <v>0.1</v>
      </c>
      <c r="G21" s="5">
        <v>2.6</v>
      </c>
      <c r="H21" s="5">
        <v>2.2999999999999998</v>
      </c>
      <c r="I21" s="5">
        <v>5.4</v>
      </c>
      <c r="J21" s="5">
        <v>6.1</v>
      </c>
      <c r="K21" s="5">
        <v>11</v>
      </c>
      <c r="L21" s="5">
        <v>1.2</v>
      </c>
      <c r="M21" s="5">
        <v>0.4</v>
      </c>
      <c r="N21" s="5">
        <v>0.7</v>
      </c>
      <c r="O21" s="5">
        <v>1.4</v>
      </c>
      <c r="P21" s="5">
        <v>6</v>
      </c>
      <c r="Q21" s="5">
        <v>12.3</v>
      </c>
      <c r="R21" s="5">
        <v>51.2</v>
      </c>
      <c r="S21" s="5">
        <v>52.6</v>
      </c>
      <c r="T21" s="270">
        <f t="shared" si="0"/>
        <v>52.600000000000009</v>
      </c>
      <c r="U21" s="49">
        <f t="shared" si="1"/>
        <v>0</v>
      </c>
      <c r="V21" s="86">
        <v>0.76</v>
      </c>
      <c r="W21" s="86">
        <v>5.13</v>
      </c>
      <c r="X21" s="86">
        <v>0.19</v>
      </c>
      <c r="Y21" s="86">
        <v>4.9400000000000004</v>
      </c>
      <c r="Z21" s="86">
        <v>4.37</v>
      </c>
      <c r="AA21" s="86">
        <v>10.27</v>
      </c>
      <c r="AB21" s="86">
        <v>11.6</v>
      </c>
      <c r="AC21" s="86">
        <v>20.91</v>
      </c>
      <c r="AD21" s="86">
        <v>2.2799999999999998</v>
      </c>
      <c r="AE21" s="86">
        <v>0.76</v>
      </c>
      <c r="AF21" s="86">
        <v>1.33</v>
      </c>
      <c r="AG21" s="86">
        <v>2.66</v>
      </c>
      <c r="AH21" s="86">
        <v>11.41</v>
      </c>
      <c r="AI21" s="86">
        <v>23.38</v>
      </c>
      <c r="AJ21" s="86">
        <v>97.34</v>
      </c>
      <c r="AK21" s="84"/>
    </row>
    <row r="22" spans="1:37" x14ac:dyDescent="0.25">
      <c r="A22" s="86" t="s">
        <v>194</v>
      </c>
      <c r="B22" s="86" t="s">
        <v>194</v>
      </c>
      <c r="C22" s="86" t="s">
        <v>90</v>
      </c>
      <c r="D22" s="5">
        <v>4.1849999999999996</v>
      </c>
      <c r="E22" s="5">
        <v>8.7999999999999995E-2</v>
      </c>
      <c r="F22" s="5">
        <v>0</v>
      </c>
      <c r="G22" s="5">
        <v>0</v>
      </c>
      <c r="H22" s="5">
        <v>3.8069999999999999</v>
      </c>
      <c r="I22" s="5">
        <v>12.079000000000001</v>
      </c>
      <c r="J22" s="5">
        <v>2.903</v>
      </c>
      <c r="K22" s="5">
        <v>7.7080000000000002</v>
      </c>
      <c r="L22" s="5">
        <v>0.81100000000000005</v>
      </c>
      <c r="M22" s="5">
        <v>2.855</v>
      </c>
      <c r="N22" s="5">
        <v>2.3780000000000001</v>
      </c>
      <c r="O22" s="5">
        <v>0.311</v>
      </c>
      <c r="P22" s="5">
        <v>69.364000000000004</v>
      </c>
      <c r="Q22" s="5">
        <v>15.692</v>
      </c>
      <c r="R22" s="5">
        <v>121.869</v>
      </c>
      <c r="S22" s="5">
        <v>122.18</v>
      </c>
      <c r="T22" s="270">
        <f t="shared" si="0"/>
        <v>122.18100000000001</v>
      </c>
      <c r="U22" s="49">
        <f t="shared" si="1"/>
        <v>-1.0000000000047748E-3</v>
      </c>
      <c r="V22" s="86">
        <v>3.43</v>
      </c>
      <c r="W22" s="86">
        <v>7.0000000000000007E-2</v>
      </c>
      <c r="X22" s="86">
        <v>0</v>
      </c>
      <c r="Y22" s="86">
        <v>0</v>
      </c>
      <c r="Z22" s="86">
        <v>3.12</v>
      </c>
      <c r="AA22" s="86">
        <v>9.89</v>
      </c>
      <c r="AB22" s="86">
        <v>2.38</v>
      </c>
      <c r="AC22" s="86">
        <v>6.31</v>
      </c>
      <c r="AD22" s="86">
        <v>0.66</v>
      </c>
      <c r="AE22" s="86">
        <v>2.34</v>
      </c>
      <c r="AF22" s="86">
        <v>1.95</v>
      </c>
      <c r="AG22" s="86">
        <v>0.25</v>
      </c>
      <c r="AH22" s="86">
        <v>56.77</v>
      </c>
      <c r="AI22" s="86">
        <v>12.84</v>
      </c>
      <c r="AJ22" s="86">
        <v>99.75</v>
      </c>
      <c r="AK22" s="84"/>
    </row>
    <row r="23" spans="1:37" x14ac:dyDescent="0.25">
      <c r="A23" s="86" t="s">
        <v>121</v>
      </c>
      <c r="B23" s="86" t="s">
        <v>121</v>
      </c>
      <c r="C23" s="86" t="s">
        <v>38</v>
      </c>
      <c r="D23" s="5">
        <v>0</v>
      </c>
      <c r="E23" s="5">
        <v>8.0609999999999999</v>
      </c>
      <c r="F23" s="5">
        <v>9.0999999999999998E-2</v>
      </c>
      <c r="G23" s="5">
        <v>0.26300000000000001</v>
      </c>
      <c r="H23" s="5">
        <v>0.71299999999999997</v>
      </c>
      <c r="I23" s="5">
        <v>58.109000000000002</v>
      </c>
      <c r="J23" s="5">
        <v>58.789000000000001</v>
      </c>
      <c r="K23" s="5">
        <v>0.13800000000000001</v>
      </c>
      <c r="L23" s="5">
        <v>6.1769999999999996</v>
      </c>
      <c r="M23" s="5">
        <v>2.4340000000000002</v>
      </c>
      <c r="N23" s="5">
        <v>17.382000000000001</v>
      </c>
      <c r="O23" s="5">
        <v>0</v>
      </c>
      <c r="P23" s="5">
        <v>102.256</v>
      </c>
      <c r="Q23" s="5">
        <v>69.795000000000002</v>
      </c>
      <c r="R23" s="5">
        <v>324.209</v>
      </c>
      <c r="S23" s="5">
        <v>324.209</v>
      </c>
      <c r="T23" s="270">
        <f t="shared" si="0"/>
        <v>324.20800000000003</v>
      </c>
      <c r="U23" s="49">
        <f t="shared" si="1"/>
        <v>9.9999999997635314E-4</v>
      </c>
      <c r="V23" s="86">
        <v>0</v>
      </c>
      <c r="W23" s="86">
        <v>2.4900000000000002</v>
      </c>
      <c r="X23" s="86">
        <v>0.03</v>
      </c>
      <c r="Y23" s="86">
        <v>0.08</v>
      </c>
      <c r="Z23" s="86">
        <v>0.22</v>
      </c>
      <c r="AA23" s="86">
        <v>17.920000000000002</v>
      </c>
      <c r="AB23" s="86">
        <v>18.13</v>
      </c>
      <c r="AC23" s="86">
        <v>0.04</v>
      </c>
      <c r="AD23" s="86">
        <v>1.91</v>
      </c>
      <c r="AE23" s="86">
        <v>0.75</v>
      </c>
      <c r="AF23" s="86">
        <v>5.36</v>
      </c>
      <c r="AG23" s="86">
        <v>0</v>
      </c>
      <c r="AH23" s="86">
        <v>31.54</v>
      </c>
      <c r="AI23" s="86">
        <v>21.53</v>
      </c>
      <c r="AJ23" s="86">
        <v>100</v>
      </c>
      <c r="AK23" s="84"/>
    </row>
    <row r="24" spans="1:37" x14ac:dyDescent="0.25">
      <c r="A24" s="86" t="s">
        <v>115</v>
      </c>
      <c r="B24" s="86" t="s">
        <v>115</v>
      </c>
      <c r="C24" s="86" t="s">
        <v>35</v>
      </c>
      <c r="D24" s="5">
        <v>6.67</v>
      </c>
      <c r="E24" s="5">
        <v>15.77</v>
      </c>
      <c r="F24" s="5">
        <v>2.1789999999999998</v>
      </c>
      <c r="G24" s="5">
        <v>30.818999999999999</v>
      </c>
      <c r="H24" s="5">
        <v>16.338999999999999</v>
      </c>
      <c r="I24" s="5">
        <v>60.878999999999998</v>
      </c>
      <c r="J24" s="5">
        <v>70.908000000000001</v>
      </c>
      <c r="K24" s="5">
        <v>31.968</v>
      </c>
      <c r="L24" s="5">
        <v>0.79100000000000004</v>
      </c>
      <c r="M24" s="5">
        <v>7.0039999999999996</v>
      </c>
      <c r="N24" s="5">
        <v>6.8849999999999998</v>
      </c>
      <c r="O24" s="5">
        <v>0.58699999999999997</v>
      </c>
      <c r="P24" s="5">
        <v>96.072999999999993</v>
      </c>
      <c r="Q24" s="5">
        <v>102.643</v>
      </c>
      <c r="R24" s="5">
        <v>448.928</v>
      </c>
      <c r="S24" s="5">
        <v>449.51499999999999</v>
      </c>
      <c r="T24" s="270">
        <f t="shared" si="0"/>
        <v>449.51499999999987</v>
      </c>
      <c r="U24" s="49">
        <f t="shared" si="1"/>
        <v>0</v>
      </c>
      <c r="V24" s="86">
        <v>1.48</v>
      </c>
      <c r="W24" s="86">
        <v>3.51</v>
      </c>
      <c r="X24" s="86">
        <v>0.48</v>
      </c>
      <c r="Y24" s="86">
        <v>6.86</v>
      </c>
      <c r="Z24" s="86">
        <v>3.63</v>
      </c>
      <c r="AA24" s="86">
        <v>13.54</v>
      </c>
      <c r="AB24" s="86">
        <v>15.77</v>
      </c>
      <c r="AC24" s="86">
        <v>7.11</v>
      </c>
      <c r="AD24" s="86">
        <v>0.18</v>
      </c>
      <c r="AE24" s="86">
        <v>1.56</v>
      </c>
      <c r="AF24" s="86">
        <v>1.53</v>
      </c>
      <c r="AG24" s="86">
        <v>0.13</v>
      </c>
      <c r="AH24" s="86">
        <v>21.37</v>
      </c>
      <c r="AI24" s="86">
        <v>22.83</v>
      </c>
      <c r="AJ24" s="86">
        <v>99.87</v>
      </c>
      <c r="AK24" s="84"/>
    </row>
    <row r="25" spans="1:37" x14ac:dyDescent="0.25">
      <c r="A25" s="86" t="s">
        <v>86</v>
      </c>
      <c r="B25" s="86" t="s">
        <v>86</v>
      </c>
      <c r="C25" s="86" t="s">
        <v>86</v>
      </c>
      <c r="D25" s="5">
        <v>0</v>
      </c>
      <c r="E25" s="5">
        <v>1.7999999999999999E-2</v>
      </c>
      <c r="F25" s="5">
        <v>0</v>
      </c>
      <c r="G25" s="5">
        <v>7.5999999999999998E-2</v>
      </c>
      <c r="H25" s="5">
        <v>8.0000000000000002E-3</v>
      </c>
      <c r="I25" s="5">
        <v>0.36199999999999999</v>
      </c>
      <c r="J25" s="5">
        <v>0.193</v>
      </c>
      <c r="K25" s="5">
        <v>0.28100000000000003</v>
      </c>
      <c r="L25" s="5">
        <v>0</v>
      </c>
      <c r="M25" s="5">
        <v>0.06</v>
      </c>
      <c r="N25" s="5">
        <v>0</v>
      </c>
      <c r="O25" s="5">
        <v>0</v>
      </c>
      <c r="P25" s="5">
        <v>19.251000000000001</v>
      </c>
      <c r="Q25" s="5">
        <v>0</v>
      </c>
      <c r="R25" s="5">
        <v>20.25</v>
      </c>
      <c r="S25" s="5">
        <v>20.25</v>
      </c>
      <c r="T25" s="270">
        <f t="shared" si="0"/>
        <v>20.249000000000002</v>
      </c>
      <c r="U25" s="49">
        <f t="shared" si="1"/>
        <v>9.9999999999766942E-4</v>
      </c>
      <c r="V25" s="86">
        <v>0</v>
      </c>
      <c r="W25" s="86">
        <v>0.09</v>
      </c>
      <c r="X25" s="86">
        <v>0</v>
      </c>
      <c r="Y25" s="86">
        <v>0.38</v>
      </c>
      <c r="Z25" s="86">
        <v>0.04</v>
      </c>
      <c r="AA25" s="86">
        <v>1.79</v>
      </c>
      <c r="AB25" s="86">
        <v>0.95</v>
      </c>
      <c r="AC25" s="86">
        <v>1.39</v>
      </c>
      <c r="AD25" s="86">
        <v>0</v>
      </c>
      <c r="AE25" s="86">
        <v>0.3</v>
      </c>
      <c r="AF25" s="86">
        <v>0</v>
      </c>
      <c r="AG25" s="86">
        <v>0</v>
      </c>
      <c r="AH25" s="86">
        <v>95.07</v>
      </c>
      <c r="AI25" s="86">
        <v>0</v>
      </c>
      <c r="AJ25" s="86">
        <v>100</v>
      </c>
      <c r="AK25" s="84"/>
    </row>
    <row r="26" spans="1:37" x14ac:dyDescent="0.25">
      <c r="A26" s="86" t="s">
        <v>122</v>
      </c>
      <c r="B26" s="86" t="s">
        <v>122</v>
      </c>
      <c r="C26" s="86" t="s">
        <v>27</v>
      </c>
      <c r="D26" s="5">
        <v>46</v>
      </c>
      <c r="E26" s="5">
        <v>29.039000000000001</v>
      </c>
      <c r="F26" s="5">
        <v>142.702</v>
      </c>
      <c r="G26" s="5">
        <v>75.991</v>
      </c>
      <c r="H26" s="5">
        <v>104.732</v>
      </c>
      <c r="I26" s="5">
        <v>293.37799999999999</v>
      </c>
      <c r="J26" s="5">
        <v>216.70400000000001</v>
      </c>
      <c r="K26" s="5">
        <v>104.84</v>
      </c>
      <c r="L26" s="5">
        <v>25.858000000000001</v>
      </c>
      <c r="M26" s="5">
        <v>22.846</v>
      </c>
      <c r="N26" s="5">
        <v>83.075000000000003</v>
      </c>
      <c r="O26" s="5">
        <v>61.078000000000003</v>
      </c>
      <c r="P26" s="5">
        <v>2768.2080000000001</v>
      </c>
      <c r="Q26" s="5">
        <v>951.59400000000005</v>
      </c>
      <c r="R26" s="5">
        <v>4864.9660000000003</v>
      </c>
      <c r="S26" s="5">
        <v>4926.0439999999999</v>
      </c>
      <c r="T26" s="270">
        <f t="shared" si="0"/>
        <v>4926.0450000000001</v>
      </c>
      <c r="U26" s="49">
        <f t="shared" si="1"/>
        <v>-1.0000000002037268E-3</v>
      </c>
      <c r="V26" s="86">
        <v>0.93</v>
      </c>
      <c r="W26" s="86">
        <v>0.59</v>
      </c>
      <c r="X26" s="86">
        <v>2.9</v>
      </c>
      <c r="Y26" s="86">
        <v>1.54</v>
      </c>
      <c r="Z26" s="86">
        <v>2.13</v>
      </c>
      <c r="AA26" s="86">
        <v>5.96</v>
      </c>
      <c r="AB26" s="86">
        <v>4.4000000000000004</v>
      </c>
      <c r="AC26" s="86">
        <v>2.13</v>
      </c>
      <c r="AD26" s="86">
        <v>0.52</v>
      </c>
      <c r="AE26" s="86">
        <v>0.46</v>
      </c>
      <c r="AF26" s="86">
        <v>1.69</v>
      </c>
      <c r="AG26" s="86">
        <v>1.24</v>
      </c>
      <c r="AH26" s="86">
        <v>56.2</v>
      </c>
      <c r="AI26" s="86">
        <v>19.32</v>
      </c>
      <c r="AJ26" s="86">
        <v>98.76</v>
      </c>
      <c r="AK26" s="84"/>
    </row>
    <row r="27" spans="1:37" x14ac:dyDescent="0.25">
      <c r="A27" s="86" t="s">
        <v>19</v>
      </c>
      <c r="B27" s="86" t="s">
        <v>19</v>
      </c>
      <c r="C27" s="86" t="s">
        <v>19</v>
      </c>
      <c r="D27" s="5">
        <v>48.923999999999999</v>
      </c>
      <c r="E27" s="5">
        <v>22.481999999999999</v>
      </c>
      <c r="F27" s="5">
        <v>26.513999999999999</v>
      </c>
      <c r="G27" s="5">
        <v>27.257999999999999</v>
      </c>
      <c r="H27" s="5">
        <v>98.986999999999995</v>
      </c>
      <c r="I27" s="5">
        <v>418.82600000000002</v>
      </c>
      <c r="J27" s="5">
        <v>126.41500000000001</v>
      </c>
      <c r="K27" s="5">
        <v>32.130000000000003</v>
      </c>
      <c r="L27" s="5">
        <v>44.344999999999999</v>
      </c>
      <c r="M27" s="5">
        <v>7.0819999999999999</v>
      </c>
      <c r="N27" s="5">
        <v>32.966000000000001</v>
      </c>
      <c r="O27" s="5">
        <v>2.61</v>
      </c>
      <c r="P27" s="5">
        <v>1610.742</v>
      </c>
      <c r="Q27" s="5">
        <v>376.42500000000001</v>
      </c>
      <c r="R27" s="5">
        <v>2873.096</v>
      </c>
      <c r="S27" s="5">
        <v>2875.7060000000001</v>
      </c>
      <c r="T27" s="270">
        <f t="shared" si="0"/>
        <v>2875.7060000000001</v>
      </c>
      <c r="U27" s="49">
        <f t="shared" si="1"/>
        <v>0</v>
      </c>
      <c r="V27" s="86">
        <v>1.7</v>
      </c>
      <c r="W27" s="86">
        <v>0.78</v>
      </c>
      <c r="X27" s="86">
        <v>0.92</v>
      </c>
      <c r="Y27" s="86">
        <v>0.95</v>
      </c>
      <c r="Z27" s="86">
        <v>3.44</v>
      </c>
      <c r="AA27" s="86">
        <v>14.56</v>
      </c>
      <c r="AB27" s="86">
        <v>4.4000000000000004</v>
      </c>
      <c r="AC27" s="86">
        <v>1.1200000000000001</v>
      </c>
      <c r="AD27" s="86">
        <v>1.54</v>
      </c>
      <c r="AE27" s="86">
        <v>0.25</v>
      </c>
      <c r="AF27" s="86">
        <v>1.1499999999999999</v>
      </c>
      <c r="AG27" s="86">
        <v>0.09</v>
      </c>
      <c r="AH27" s="86">
        <v>56.01</v>
      </c>
      <c r="AI27" s="86">
        <v>13.09</v>
      </c>
      <c r="AJ27" s="86">
        <v>99.91</v>
      </c>
      <c r="AK27" s="84"/>
    </row>
    <row r="28" spans="1:37" x14ac:dyDescent="0.25">
      <c r="A28" s="86" t="s">
        <v>124</v>
      </c>
      <c r="B28" s="86" t="s">
        <v>124</v>
      </c>
      <c r="C28" s="86" t="s">
        <v>42</v>
      </c>
      <c r="D28" s="5">
        <v>2.8650000000000002</v>
      </c>
      <c r="E28" s="5">
        <v>27.960999999999999</v>
      </c>
      <c r="F28" s="5">
        <v>15.722</v>
      </c>
      <c r="G28" s="5">
        <v>8.1129999999999995</v>
      </c>
      <c r="H28" s="5">
        <v>9.2590000000000003</v>
      </c>
      <c r="I28" s="5">
        <v>31.193000000000001</v>
      </c>
      <c r="J28" s="5">
        <v>69.513000000000005</v>
      </c>
      <c r="K28" s="5">
        <v>29.748999999999999</v>
      </c>
      <c r="L28" s="5">
        <v>18.152000000000001</v>
      </c>
      <c r="M28" s="5">
        <v>2.7959999999999998</v>
      </c>
      <c r="N28" s="5">
        <v>3.3</v>
      </c>
      <c r="O28" s="5">
        <v>72.676000000000002</v>
      </c>
      <c r="P28" s="5">
        <v>3.0249999999999999</v>
      </c>
      <c r="Q28" s="5">
        <v>384.37400000000002</v>
      </c>
      <c r="R28" s="5">
        <v>606.02300000000002</v>
      </c>
      <c r="S28" s="5">
        <v>678.69899999999996</v>
      </c>
      <c r="T28" s="270">
        <f t="shared" si="0"/>
        <v>678.69799999999998</v>
      </c>
      <c r="U28" s="49">
        <f t="shared" si="1"/>
        <v>9.9999999997635314E-4</v>
      </c>
      <c r="V28" s="86">
        <v>0.42</v>
      </c>
      <c r="W28" s="86">
        <v>4.12</v>
      </c>
      <c r="X28" s="86">
        <v>2.3199999999999998</v>
      </c>
      <c r="Y28" s="86">
        <v>1.2</v>
      </c>
      <c r="Z28" s="86">
        <v>1.36</v>
      </c>
      <c r="AA28" s="86">
        <v>4.5999999999999996</v>
      </c>
      <c r="AB28" s="86">
        <v>10.24</v>
      </c>
      <c r="AC28" s="86">
        <v>4.38</v>
      </c>
      <c r="AD28" s="86">
        <v>2.67</v>
      </c>
      <c r="AE28" s="86">
        <v>0.41</v>
      </c>
      <c r="AF28" s="86">
        <v>0.49</v>
      </c>
      <c r="AG28" s="86">
        <v>10.71</v>
      </c>
      <c r="AH28" s="86">
        <v>0.45</v>
      </c>
      <c r="AI28" s="86">
        <v>56.63</v>
      </c>
      <c r="AJ28" s="86">
        <v>89.29</v>
      </c>
      <c r="AK28" s="84"/>
    </row>
    <row r="29" spans="1:37" x14ac:dyDescent="0.25">
      <c r="A29" s="86" t="s">
        <v>37</v>
      </c>
      <c r="B29" s="86" t="s">
        <v>37</v>
      </c>
      <c r="C29" s="86" t="s">
        <v>37</v>
      </c>
      <c r="D29" s="5">
        <v>31.3</v>
      </c>
      <c r="E29" s="5">
        <v>92.93</v>
      </c>
      <c r="F29" s="5">
        <v>11.16</v>
      </c>
      <c r="G29" s="5">
        <v>62.51</v>
      </c>
      <c r="H29" s="5">
        <v>45.95</v>
      </c>
      <c r="I29" s="5">
        <v>90.66</v>
      </c>
      <c r="J29" s="5">
        <v>214.02</v>
      </c>
      <c r="K29" s="5">
        <v>52.24</v>
      </c>
      <c r="L29" s="5">
        <v>74.16</v>
      </c>
      <c r="M29" s="5">
        <v>39.130000000000003</v>
      </c>
      <c r="N29" s="5">
        <v>42.91</v>
      </c>
      <c r="O29" s="5">
        <v>6.17</v>
      </c>
      <c r="P29" s="5">
        <v>714.77</v>
      </c>
      <c r="Q29" s="5">
        <v>200.9</v>
      </c>
      <c r="R29" s="5">
        <v>1672.64</v>
      </c>
      <c r="S29" s="5">
        <v>1678.81</v>
      </c>
      <c r="T29" s="270">
        <f t="shared" si="0"/>
        <v>1678.81</v>
      </c>
      <c r="U29" s="49">
        <f t="shared" si="1"/>
        <v>0</v>
      </c>
      <c r="V29" s="86">
        <v>1.86</v>
      </c>
      <c r="W29" s="86">
        <v>5.54</v>
      </c>
      <c r="X29" s="86">
        <v>0.66</v>
      </c>
      <c r="Y29" s="86">
        <v>3.72</v>
      </c>
      <c r="Z29" s="86">
        <v>2.74</v>
      </c>
      <c r="AA29" s="86">
        <v>5.4</v>
      </c>
      <c r="AB29" s="86">
        <v>12.75</v>
      </c>
      <c r="AC29" s="86">
        <v>3.11</v>
      </c>
      <c r="AD29" s="86">
        <v>4.42</v>
      </c>
      <c r="AE29" s="86">
        <v>2.33</v>
      </c>
      <c r="AF29" s="86">
        <v>2.56</v>
      </c>
      <c r="AG29" s="86">
        <v>0.37</v>
      </c>
      <c r="AH29" s="86">
        <v>42.58</v>
      </c>
      <c r="AI29" s="86">
        <v>11.97</v>
      </c>
      <c r="AJ29" s="86">
        <v>99.63</v>
      </c>
      <c r="AK29" s="84"/>
    </row>
    <row r="30" spans="1:37" x14ac:dyDescent="0.25">
      <c r="A30" s="86" t="s">
        <v>163</v>
      </c>
      <c r="B30" s="86" t="s">
        <v>163</v>
      </c>
      <c r="C30" s="86" t="s">
        <v>46</v>
      </c>
      <c r="D30" s="5">
        <v>12.471</v>
      </c>
      <c r="E30" s="5">
        <v>25.498999999999999</v>
      </c>
      <c r="F30" s="5">
        <v>13.250999999999999</v>
      </c>
      <c r="G30" s="5">
        <v>11.287000000000001</v>
      </c>
      <c r="H30" s="5">
        <v>25.893999999999998</v>
      </c>
      <c r="I30" s="5">
        <v>46.746000000000002</v>
      </c>
      <c r="J30" s="5">
        <v>9.3729999999999993</v>
      </c>
      <c r="K30" s="5">
        <v>24.055</v>
      </c>
      <c r="L30" s="5">
        <v>32.313000000000002</v>
      </c>
      <c r="M30" s="5">
        <v>0.91500000000000004</v>
      </c>
      <c r="N30" s="5">
        <v>7.423</v>
      </c>
      <c r="O30" s="5">
        <v>8.3160000000000007</v>
      </c>
      <c r="P30" s="5" t="s">
        <v>198</v>
      </c>
      <c r="Q30" s="5">
        <v>258.42599999999999</v>
      </c>
      <c r="R30" s="5">
        <v>467.65199999999999</v>
      </c>
      <c r="S30" s="5">
        <v>475.96800000000002</v>
      </c>
      <c r="T30" s="270">
        <f t="shared" si="0"/>
        <v>475.96899999999999</v>
      </c>
      <c r="U30" s="49">
        <f t="shared" si="1"/>
        <v>-9.9999999997635314E-4</v>
      </c>
      <c r="V30" s="86">
        <v>2.62</v>
      </c>
      <c r="W30" s="86">
        <v>5.36</v>
      </c>
      <c r="X30" s="86">
        <v>2.78</v>
      </c>
      <c r="Y30" s="86">
        <v>2.37</v>
      </c>
      <c r="Z30" s="86">
        <v>5.44</v>
      </c>
      <c r="AA30" s="86">
        <v>9.82</v>
      </c>
      <c r="AB30" s="86">
        <v>1.97</v>
      </c>
      <c r="AC30" s="86">
        <v>5.05</v>
      </c>
      <c r="AD30" s="86">
        <v>6.79</v>
      </c>
      <c r="AE30" s="86">
        <v>0.19</v>
      </c>
      <c r="AF30" s="86">
        <v>1.56</v>
      </c>
      <c r="AG30" s="86">
        <v>1.75</v>
      </c>
      <c r="AH30" s="86" t="s">
        <v>198</v>
      </c>
      <c r="AI30" s="86">
        <v>54.29</v>
      </c>
      <c r="AJ30" s="86">
        <v>98.25</v>
      </c>
      <c r="AK30" s="84"/>
    </row>
    <row r="31" spans="1:37" x14ac:dyDescent="0.25">
      <c r="A31" s="86" t="s">
        <v>128</v>
      </c>
      <c r="B31" s="86" t="s">
        <v>128</v>
      </c>
      <c r="C31" s="86" t="s">
        <v>22</v>
      </c>
      <c r="D31" s="5">
        <v>3.008</v>
      </c>
      <c r="E31" s="5">
        <v>8.1229999999999993</v>
      </c>
      <c r="F31" s="5">
        <v>0.23300000000000001</v>
      </c>
      <c r="G31" s="5">
        <v>6.9370000000000003</v>
      </c>
      <c r="H31" s="5">
        <v>4.84</v>
      </c>
      <c r="I31" s="5">
        <v>16.202000000000002</v>
      </c>
      <c r="J31" s="5">
        <v>15.146000000000001</v>
      </c>
      <c r="K31" s="5">
        <v>6.9189999999999996</v>
      </c>
      <c r="L31" s="5">
        <v>1.514</v>
      </c>
      <c r="M31" s="5">
        <v>2.3660000000000001</v>
      </c>
      <c r="N31" s="5">
        <v>5.4710000000000001</v>
      </c>
      <c r="O31" s="5">
        <v>0.26300000000000001</v>
      </c>
      <c r="P31" s="5">
        <v>0.54500000000000004</v>
      </c>
      <c r="Q31" s="5">
        <v>91.206000000000003</v>
      </c>
      <c r="R31" s="5">
        <v>162.51</v>
      </c>
      <c r="S31" s="5">
        <v>162.773</v>
      </c>
      <c r="T31" s="270">
        <f t="shared" si="0"/>
        <v>162.77300000000002</v>
      </c>
      <c r="U31" s="49">
        <f t="shared" si="1"/>
        <v>0</v>
      </c>
      <c r="V31" s="86">
        <v>1.85</v>
      </c>
      <c r="W31" s="86">
        <v>4.99</v>
      </c>
      <c r="X31" s="86">
        <v>0.14000000000000001</v>
      </c>
      <c r="Y31" s="86">
        <v>4.26</v>
      </c>
      <c r="Z31" s="86">
        <v>2.97</v>
      </c>
      <c r="AA31" s="86">
        <v>9.9499999999999993</v>
      </c>
      <c r="AB31" s="86">
        <v>9.3000000000000007</v>
      </c>
      <c r="AC31" s="86">
        <v>4.25</v>
      </c>
      <c r="AD31" s="86">
        <v>0.93</v>
      </c>
      <c r="AE31" s="86">
        <v>1.45</v>
      </c>
      <c r="AF31" s="86">
        <v>3.36</v>
      </c>
      <c r="AG31" s="86">
        <v>0.16</v>
      </c>
      <c r="AH31" s="86">
        <v>0.34</v>
      </c>
      <c r="AI31" s="86">
        <v>56.03</v>
      </c>
      <c r="AJ31" s="86">
        <v>99.84</v>
      </c>
      <c r="AK31" s="84"/>
    </row>
    <row r="32" spans="1:37" x14ac:dyDescent="0.25">
      <c r="A32" s="86" t="s">
        <v>197</v>
      </c>
      <c r="B32" s="86" t="s">
        <v>197</v>
      </c>
      <c r="C32" s="86" t="s">
        <v>43</v>
      </c>
      <c r="D32" s="5">
        <v>4.2969999999999997</v>
      </c>
      <c r="E32" s="5">
        <v>5.431</v>
      </c>
      <c r="F32" s="5">
        <v>2.4929999999999999</v>
      </c>
      <c r="G32" s="5">
        <v>6.8929999999999998</v>
      </c>
      <c r="H32" s="5">
        <v>2.0720000000000001</v>
      </c>
      <c r="I32" s="5">
        <v>18.765000000000001</v>
      </c>
      <c r="J32" s="5">
        <v>18.942</v>
      </c>
      <c r="K32" s="5">
        <v>9.5749999999999993</v>
      </c>
      <c r="L32" s="5">
        <v>4.3769999999999998</v>
      </c>
      <c r="M32" s="5">
        <v>8.6010000000000009</v>
      </c>
      <c r="N32" s="5">
        <v>3.38</v>
      </c>
      <c r="O32" s="5">
        <v>4.6369999999999996</v>
      </c>
      <c r="P32" s="5">
        <v>163.08799999999999</v>
      </c>
      <c r="Q32" s="5">
        <v>49.707999999999998</v>
      </c>
      <c r="R32" s="5">
        <v>297.62200000000001</v>
      </c>
      <c r="S32" s="5">
        <v>302.25900000000001</v>
      </c>
      <c r="T32" s="270">
        <f t="shared" si="0"/>
        <v>302.25900000000001</v>
      </c>
      <c r="U32" s="49">
        <f t="shared" si="1"/>
        <v>0</v>
      </c>
      <c r="V32" s="86">
        <v>1.42</v>
      </c>
      <c r="W32" s="86">
        <v>1.8</v>
      </c>
      <c r="X32" s="86">
        <v>0.82</v>
      </c>
      <c r="Y32" s="86">
        <v>2.2799999999999998</v>
      </c>
      <c r="Z32" s="86">
        <v>0.69</v>
      </c>
      <c r="AA32" s="86">
        <v>6.21</v>
      </c>
      <c r="AB32" s="86">
        <v>6.27</v>
      </c>
      <c r="AC32" s="86">
        <v>3.17</v>
      </c>
      <c r="AD32" s="86">
        <v>1.45</v>
      </c>
      <c r="AE32" s="86">
        <v>2.85</v>
      </c>
      <c r="AF32" s="86">
        <v>1.1200000000000001</v>
      </c>
      <c r="AG32" s="86">
        <v>1.53</v>
      </c>
      <c r="AH32" s="86">
        <v>53.96</v>
      </c>
      <c r="AI32" s="86">
        <v>16.45</v>
      </c>
      <c r="AJ32" s="86">
        <v>98.47</v>
      </c>
      <c r="AK32" s="84"/>
    </row>
    <row r="33" spans="1:37" x14ac:dyDescent="0.25">
      <c r="A33" s="86" t="s">
        <v>111</v>
      </c>
      <c r="B33" s="86" t="s">
        <v>111</v>
      </c>
      <c r="C33" s="86" t="s">
        <v>15</v>
      </c>
      <c r="D33" s="5">
        <v>21.4</v>
      </c>
      <c r="E33" s="5">
        <v>43.25</v>
      </c>
      <c r="F33" s="5">
        <v>21.49</v>
      </c>
      <c r="G33" s="5">
        <v>28.42</v>
      </c>
      <c r="H33" s="5">
        <v>69.73</v>
      </c>
      <c r="I33" s="5">
        <v>295.24</v>
      </c>
      <c r="J33" s="5">
        <v>54.66</v>
      </c>
      <c r="K33" s="5">
        <v>76.28</v>
      </c>
      <c r="L33" s="5">
        <v>3.13</v>
      </c>
      <c r="M33" s="5">
        <v>16.420000000000002</v>
      </c>
      <c r="N33" s="5">
        <v>67.78</v>
      </c>
      <c r="O33" s="5">
        <v>35.520000000000003</v>
      </c>
      <c r="P33" s="5">
        <v>586.77</v>
      </c>
      <c r="Q33" s="5">
        <v>516.33000000000004</v>
      </c>
      <c r="R33" s="5">
        <v>1800.9</v>
      </c>
      <c r="S33" s="5">
        <v>1836.42</v>
      </c>
      <c r="T33" s="270">
        <f t="shared" si="0"/>
        <v>1836.42</v>
      </c>
      <c r="U33" s="49">
        <f t="shared" si="1"/>
        <v>0</v>
      </c>
      <c r="V33" s="86">
        <v>1.17</v>
      </c>
      <c r="W33" s="86">
        <v>2.36</v>
      </c>
      <c r="X33" s="86">
        <v>1.17</v>
      </c>
      <c r="Y33" s="86">
        <v>1.55</v>
      </c>
      <c r="Z33" s="86">
        <v>3.8</v>
      </c>
      <c r="AA33" s="86">
        <v>16.079999999999998</v>
      </c>
      <c r="AB33" s="86">
        <v>2.98</v>
      </c>
      <c r="AC33" s="86">
        <v>4.1500000000000004</v>
      </c>
      <c r="AD33" s="86">
        <v>0.17</v>
      </c>
      <c r="AE33" s="86">
        <v>0.89</v>
      </c>
      <c r="AF33" s="86">
        <v>3.69</v>
      </c>
      <c r="AG33" s="86">
        <v>1.93</v>
      </c>
      <c r="AH33" s="86">
        <v>31.95</v>
      </c>
      <c r="AI33" s="86">
        <v>28.12</v>
      </c>
      <c r="AJ33" s="86">
        <v>98.07</v>
      </c>
      <c r="AK33" s="84"/>
    </row>
    <row r="34" spans="1:37" x14ac:dyDescent="0.25">
      <c r="A34" s="86" t="s">
        <v>130</v>
      </c>
      <c r="B34" s="86" t="s">
        <v>130</v>
      </c>
      <c r="C34" s="86" t="s">
        <v>16</v>
      </c>
      <c r="D34" s="5">
        <v>34.323</v>
      </c>
      <c r="E34" s="5">
        <v>56.500999999999998</v>
      </c>
      <c r="F34" s="5">
        <v>29.571000000000002</v>
      </c>
      <c r="G34" s="5">
        <v>190.202</v>
      </c>
      <c r="H34" s="5">
        <v>164.64400000000001</v>
      </c>
      <c r="I34" s="5">
        <v>135.602</v>
      </c>
      <c r="J34" s="5">
        <v>79.734999999999999</v>
      </c>
      <c r="K34" s="5">
        <v>51.853999999999999</v>
      </c>
      <c r="L34" s="5">
        <v>9.61</v>
      </c>
      <c r="M34" s="5">
        <v>8.4489999999999998</v>
      </c>
      <c r="N34" s="5">
        <v>82.903000000000006</v>
      </c>
      <c r="O34" s="5">
        <v>124.09</v>
      </c>
      <c r="P34" s="5">
        <v>1816.79</v>
      </c>
      <c r="Q34" s="5">
        <v>773.69100000000003</v>
      </c>
      <c r="R34" s="5">
        <v>3507.694</v>
      </c>
      <c r="S34" s="5">
        <v>3631.7840000000001</v>
      </c>
      <c r="T34" s="270">
        <f t="shared" si="0"/>
        <v>3557.9650000000001</v>
      </c>
      <c r="U34" s="49">
        <f t="shared" si="1"/>
        <v>73.81899999999996</v>
      </c>
      <c r="V34" s="86">
        <v>0.95</v>
      </c>
      <c r="W34" s="86">
        <v>1.56</v>
      </c>
      <c r="X34" s="86">
        <v>0.81</v>
      </c>
      <c r="Y34" s="86">
        <v>5.24</v>
      </c>
      <c r="Z34" s="86">
        <v>4.53</v>
      </c>
      <c r="AA34" s="86">
        <v>3.73</v>
      </c>
      <c r="AB34" s="86">
        <v>2.2000000000000002</v>
      </c>
      <c r="AC34" s="86">
        <v>1.43</v>
      </c>
      <c r="AD34" s="86">
        <v>0.26</v>
      </c>
      <c r="AE34" s="86">
        <v>0.23</v>
      </c>
      <c r="AF34" s="86">
        <v>2.2799999999999998</v>
      </c>
      <c r="AG34" s="86">
        <v>3.42</v>
      </c>
      <c r="AH34" s="86">
        <v>50.02</v>
      </c>
      <c r="AI34" s="86">
        <v>21.3</v>
      </c>
      <c r="AJ34" s="86">
        <v>96.58</v>
      </c>
      <c r="AK34" s="84"/>
    </row>
    <row r="35" spans="1:37" x14ac:dyDescent="0.25">
      <c r="A35" s="86" t="s">
        <v>133</v>
      </c>
      <c r="B35" s="86" t="s">
        <v>133</v>
      </c>
      <c r="C35" s="86" t="s">
        <v>31</v>
      </c>
      <c r="D35" s="5">
        <v>504.94200000000001</v>
      </c>
      <c r="E35" s="5">
        <v>299.81700000000001</v>
      </c>
      <c r="F35" s="5">
        <v>473.70400000000001</v>
      </c>
      <c r="G35" s="5">
        <v>512.99599999999998</v>
      </c>
      <c r="H35" s="5">
        <v>364.613</v>
      </c>
      <c r="I35" s="5">
        <v>580.96400000000006</v>
      </c>
      <c r="J35" s="5">
        <v>2687.7359999999999</v>
      </c>
      <c r="K35" s="5">
        <v>448.81</v>
      </c>
      <c r="L35" s="5">
        <v>46.98</v>
      </c>
      <c r="M35" s="5">
        <v>130.81200000000001</v>
      </c>
      <c r="N35" s="5">
        <v>342.892</v>
      </c>
      <c r="O35" s="5">
        <v>1990.97</v>
      </c>
      <c r="P35" s="5">
        <v>2693.5940000000001</v>
      </c>
      <c r="Q35" s="5">
        <v>1425.3810000000001</v>
      </c>
      <c r="R35" s="5">
        <v>10513.24</v>
      </c>
      <c r="S35" s="5">
        <v>12504.21</v>
      </c>
      <c r="T35" s="270">
        <f t="shared" si="0"/>
        <v>12504.210999999998</v>
      </c>
      <c r="U35" s="49">
        <f t="shared" si="1"/>
        <v>-9.9999999838473741E-4</v>
      </c>
      <c r="V35" s="86">
        <v>4.04</v>
      </c>
      <c r="W35" s="86">
        <v>2.4</v>
      </c>
      <c r="X35" s="86">
        <v>3.79</v>
      </c>
      <c r="Y35" s="86">
        <v>4.0999999999999996</v>
      </c>
      <c r="Z35" s="86">
        <v>2.92</v>
      </c>
      <c r="AA35" s="86">
        <v>4.6500000000000004</v>
      </c>
      <c r="AB35" s="86">
        <v>21.49</v>
      </c>
      <c r="AC35" s="86">
        <v>3.59</v>
      </c>
      <c r="AD35" s="86">
        <v>0.38</v>
      </c>
      <c r="AE35" s="86">
        <v>1.05</v>
      </c>
      <c r="AF35" s="86">
        <v>2.74</v>
      </c>
      <c r="AG35" s="86">
        <v>15.92</v>
      </c>
      <c r="AH35" s="86">
        <v>21.54</v>
      </c>
      <c r="AI35" s="86">
        <v>11.4</v>
      </c>
      <c r="AJ35" s="86">
        <v>84.08</v>
      </c>
      <c r="AK35" s="84"/>
    </row>
    <row r="36" spans="1:37" x14ac:dyDescent="0.25">
      <c r="A36" s="86" t="s">
        <v>116</v>
      </c>
      <c r="B36" s="86" t="s">
        <v>116</v>
      </c>
      <c r="C36" s="86" t="s">
        <v>29</v>
      </c>
      <c r="D36" s="5">
        <v>0.61199999999999999</v>
      </c>
      <c r="E36" s="5">
        <v>0.54800000000000004</v>
      </c>
      <c r="F36" s="5">
        <v>0</v>
      </c>
      <c r="G36" s="5">
        <v>0</v>
      </c>
      <c r="H36" s="5">
        <v>0.71599999999999997</v>
      </c>
      <c r="I36" s="5">
        <v>0</v>
      </c>
      <c r="J36" s="5">
        <v>3.8210000000000002</v>
      </c>
      <c r="K36" s="5">
        <v>2.552</v>
      </c>
      <c r="L36" s="5">
        <v>0</v>
      </c>
      <c r="M36" s="5">
        <v>0</v>
      </c>
      <c r="N36" s="5">
        <v>1.331</v>
      </c>
      <c r="O36" s="5">
        <v>0</v>
      </c>
      <c r="P36" s="5">
        <v>69.509</v>
      </c>
      <c r="Q36" s="5">
        <v>25.134</v>
      </c>
      <c r="R36" s="5">
        <v>104.22199999999999</v>
      </c>
      <c r="S36" s="5">
        <v>104.22199999999999</v>
      </c>
      <c r="T36" s="270">
        <f t="shared" si="0"/>
        <v>104.223</v>
      </c>
      <c r="U36" s="49">
        <f t="shared" si="1"/>
        <v>-1.0000000000047748E-3</v>
      </c>
      <c r="V36" s="86">
        <v>0.59</v>
      </c>
      <c r="W36" s="86">
        <v>0.53</v>
      </c>
      <c r="X36" s="86">
        <v>0</v>
      </c>
      <c r="Y36" s="86">
        <v>0</v>
      </c>
      <c r="Z36" s="86">
        <v>0.69</v>
      </c>
      <c r="AA36" s="86">
        <v>0</v>
      </c>
      <c r="AB36" s="86">
        <v>3.67</v>
      </c>
      <c r="AC36" s="86">
        <v>2.4500000000000002</v>
      </c>
      <c r="AD36" s="86">
        <v>0</v>
      </c>
      <c r="AE36" s="86">
        <v>0</v>
      </c>
      <c r="AF36" s="86">
        <v>1.28</v>
      </c>
      <c r="AG36" s="86">
        <v>0</v>
      </c>
      <c r="AH36" s="86">
        <v>66.69</v>
      </c>
      <c r="AI36" s="86">
        <v>24.12</v>
      </c>
      <c r="AJ36" s="86">
        <v>100</v>
      </c>
      <c r="AK36" s="84"/>
    </row>
    <row r="37" spans="1:37" x14ac:dyDescent="0.25">
      <c r="A37" s="86" t="s">
        <v>123</v>
      </c>
      <c r="B37" s="86" t="s">
        <v>123</v>
      </c>
      <c r="C37" s="86" t="s">
        <v>30</v>
      </c>
      <c r="D37" s="5">
        <v>42.908999999999999</v>
      </c>
      <c r="E37" s="5">
        <v>80.796999999999997</v>
      </c>
      <c r="F37" s="5">
        <v>75.409000000000006</v>
      </c>
      <c r="G37" s="5">
        <v>53.76</v>
      </c>
      <c r="H37" s="5">
        <v>88.644000000000005</v>
      </c>
      <c r="I37" s="5">
        <v>286.14800000000002</v>
      </c>
      <c r="J37" s="5">
        <v>562.29200000000003</v>
      </c>
      <c r="K37" s="5">
        <v>261.26799999999997</v>
      </c>
      <c r="L37" s="5">
        <v>41.137</v>
      </c>
      <c r="M37" s="5">
        <v>34.872</v>
      </c>
      <c r="N37" s="5">
        <v>163.37899999999999</v>
      </c>
      <c r="O37" s="5">
        <v>122.468</v>
      </c>
      <c r="P37" s="5">
        <v>1046.5740000000001</v>
      </c>
      <c r="Q37" s="5">
        <v>470.63900000000001</v>
      </c>
      <c r="R37" s="5">
        <v>3207.828</v>
      </c>
      <c r="S37" s="5">
        <v>3330.2959999999998</v>
      </c>
      <c r="T37" s="270">
        <f t="shared" si="0"/>
        <v>3330.2960000000003</v>
      </c>
      <c r="U37" s="49">
        <f t="shared" si="1"/>
        <v>0</v>
      </c>
      <c r="V37" s="86">
        <v>1.29</v>
      </c>
      <c r="W37" s="86">
        <v>2.4300000000000002</v>
      </c>
      <c r="X37" s="86">
        <v>2.2599999999999998</v>
      </c>
      <c r="Y37" s="86">
        <v>1.61</v>
      </c>
      <c r="Z37" s="86">
        <v>2.66</v>
      </c>
      <c r="AA37" s="86">
        <v>8.59</v>
      </c>
      <c r="AB37" s="86">
        <v>16.88</v>
      </c>
      <c r="AC37" s="86">
        <v>7.85</v>
      </c>
      <c r="AD37" s="86">
        <v>1.24</v>
      </c>
      <c r="AE37" s="86">
        <v>1.05</v>
      </c>
      <c r="AF37" s="86">
        <v>4.91</v>
      </c>
      <c r="AG37" s="86">
        <v>3.68</v>
      </c>
      <c r="AH37" s="86">
        <v>31.43</v>
      </c>
      <c r="AI37" s="86">
        <v>14.13</v>
      </c>
      <c r="AJ37" s="86">
        <v>96.32</v>
      </c>
      <c r="AK37" s="84"/>
    </row>
    <row r="38" spans="1:37" x14ac:dyDescent="0.25">
      <c r="A38" s="86" t="s">
        <v>300</v>
      </c>
      <c r="B38" s="86" t="s">
        <v>131</v>
      </c>
      <c r="C38" s="86" t="s">
        <v>127</v>
      </c>
      <c r="D38" s="5">
        <v>10.19</v>
      </c>
      <c r="E38" s="5">
        <v>12.438000000000001</v>
      </c>
      <c r="F38" s="5">
        <v>171.04300000000001</v>
      </c>
      <c r="G38" s="5">
        <v>9.0969999999999995</v>
      </c>
      <c r="H38" s="5">
        <v>41.576000000000001</v>
      </c>
      <c r="I38" s="5">
        <v>57.335000000000001</v>
      </c>
      <c r="J38" s="5">
        <v>10.94</v>
      </c>
      <c r="K38" s="5">
        <v>125.825</v>
      </c>
      <c r="L38" s="5">
        <v>26.193000000000001</v>
      </c>
      <c r="M38" s="5">
        <v>4.4329999999999998</v>
      </c>
      <c r="N38" s="5">
        <v>60.238999999999997</v>
      </c>
      <c r="O38" s="5">
        <v>23.18</v>
      </c>
      <c r="P38" s="5">
        <v>3507.232</v>
      </c>
      <c r="Q38" s="5">
        <v>1440.2460000000001</v>
      </c>
      <c r="R38" s="5">
        <v>5476.7879999999996</v>
      </c>
      <c r="S38" s="5">
        <v>5499.9679999999998</v>
      </c>
      <c r="T38" s="270">
        <f t="shared" si="0"/>
        <v>5499.9670000000006</v>
      </c>
      <c r="U38" s="49">
        <f t="shared" si="1"/>
        <v>9.9999999929423211E-4</v>
      </c>
      <c r="V38" s="86">
        <v>0.19</v>
      </c>
      <c r="W38" s="86">
        <v>0.23</v>
      </c>
      <c r="X38" s="86">
        <v>0.19</v>
      </c>
      <c r="Y38" s="86">
        <v>0.17</v>
      </c>
      <c r="Z38" s="86">
        <v>0.76</v>
      </c>
      <c r="AA38" s="86">
        <v>1.04</v>
      </c>
      <c r="AB38" s="86">
        <v>0.2</v>
      </c>
      <c r="AC38" s="86">
        <v>2.29</v>
      </c>
      <c r="AD38" s="86">
        <v>0.48</v>
      </c>
      <c r="AE38" s="86">
        <v>0.08</v>
      </c>
      <c r="AF38" s="86">
        <v>1.1000000000000001</v>
      </c>
      <c r="AG38" s="86" t="s">
        <v>198</v>
      </c>
      <c r="AH38" s="86">
        <v>63.77</v>
      </c>
      <c r="AI38" s="86" t="s">
        <v>198</v>
      </c>
      <c r="AJ38" s="86">
        <v>99.58</v>
      </c>
      <c r="AK38" s="84"/>
    </row>
    <row r="39" spans="1:37" s="84" customFormat="1" x14ac:dyDescent="0.25">
      <c r="A39" s="86" t="s">
        <v>428</v>
      </c>
      <c r="B39" s="86" t="s">
        <v>428</v>
      </c>
      <c r="C39" s="86"/>
      <c r="D39" s="5"/>
      <c r="E39" s="5"/>
      <c r="F39" s="5"/>
      <c r="G39" s="5"/>
      <c r="H39" s="5"/>
      <c r="I39" s="5"/>
      <c r="J39" s="5"/>
      <c r="K39" s="5"/>
      <c r="L39" s="5"/>
      <c r="M39" s="5"/>
      <c r="N39" s="5"/>
      <c r="O39" s="5" t="s">
        <v>198</v>
      </c>
      <c r="P39" s="5"/>
      <c r="Q39" s="5" t="s">
        <v>198</v>
      </c>
      <c r="R39" s="5"/>
      <c r="S39" s="5"/>
      <c r="T39" s="270">
        <f>SUM(D39:Q39)</f>
        <v>0</v>
      </c>
      <c r="U39" s="49"/>
      <c r="V39" s="86"/>
      <c r="W39" s="86"/>
      <c r="X39" s="86"/>
      <c r="Y39" s="86"/>
      <c r="Z39" s="86"/>
      <c r="AA39" s="86"/>
      <c r="AB39" s="86"/>
      <c r="AC39" s="86"/>
      <c r="AD39" s="86"/>
      <c r="AE39" s="86"/>
      <c r="AF39" s="86"/>
      <c r="AG39" s="86" t="s">
        <v>198</v>
      </c>
      <c r="AH39" s="86"/>
      <c r="AI39" s="86" t="s">
        <v>198</v>
      </c>
      <c r="AJ39" s="86"/>
    </row>
    <row r="40" spans="1:37" x14ac:dyDescent="0.25">
      <c r="A40" s="86" t="s">
        <v>386</v>
      </c>
      <c r="B40" s="84" t="s">
        <v>386</v>
      </c>
      <c r="C40" s="86" t="s">
        <v>386</v>
      </c>
      <c r="D40" s="5">
        <v>1.014</v>
      </c>
      <c r="E40" s="5">
        <v>2.9649999999999999</v>
      </c>
      <c r="F40" s="5">
        <v>0.111</v>
      </c>
      <c r="G40" s="5">
        <v>2.8730000000000002</v>
      </c>
      <c r="H40" s="5">
        <v>1.415</v>
      </c>
      <c r="I40" s="5">
        <v>20.295999999999999</v>
      </c>
      <c r="J40" s="5">
        <v>2.94</v>
      </c>
      <c r="K40" s="5">
        <v>11.561</v>
      </c>
      <c r="L40" s="5">
        <v>0.72</v>
      </c>
      <c r="M40" s="5">
        <v>1.4850000000000001</v>
      </c>
      <c r="N40" s="5">
        <v>3.2360000000000002</v>
      </c>
      <c r="O40" s="5">
        <v>3.6269999999999998</v>
      </c>
      <c r="P40" s="5">
        <v>59.999000000000002</v>
      </c>
      <c r="Q40" s="5">
        <v>20.251000000000001</v>
      </c>
      <c r="R40" s="5">
        <v>128.86799999999999</v>
      </c>
      <c r="S40" s="5">
        <v>132.495</v>
      </c>
      <c r="T40" s="270">
        <f t="shared" si="0"/>
        <v>132.49299999999999</v>
      </c>
      <c r="U40" s="49">
        <f t="shared" si="1"/>
        <v>2.0000000000095497E-3</v>
      </c>
      <c r="V40" s="86">
        <v>0.77</v>
      </c>
      <c r="W40" s="86">
        <v>2.2400000000000002</v>
      </c>
      <c r="X40" s="86">
        <v>0.08</v>
      </c>
      <c r="Y40" s="86">
        <v>2.17</v>
      </c>
      <c r="Z40" s="86">
        <v>1.07</v>
      </c>
      <c r="AA40" s="86">
        <v>15.32</v>
      </c>
      <c r="AB40" s="86">
        <v>2.2200000000000002</v>
      </c>
      <c r="AC40" s="86">
        <v>8.73</v>
      </c>
      <c r="AD40" s="86">
        <v>0.54</v>
      </c>
      <c r="AE40" s="86">
        <v>1.1200000000000001</v>
      </c>
      <c r="AF40" s="86">
        <v>2.44</v>
      </c>
      <c r="AG40" s="86">
        <v>2.74</v>
      </c>
      <c r="AH40" s="86">
        <v>45.28</v>
      </c>
      <c r="AI40" s="86">
        <v>15.28</v>
      </c>
      <c r="AJ40" s="86">
        <v>97.26</v>
      </c>
      <c r="AK40" s="84"/>
    </row>
    <row r="41" spans="1:37" x14ac:dyDescent="0.25">
      <c r="A41" s="86" t="s">
        <v>132</v>
      </c>
      <c r="B41" s="86" t="s">
        <v>132</v>
      </c>
      <c r="C41" s="86" t="s">
        <v>41</v>
      </c>
      <c r="D41" s="5">
        <v>49.54</v>
      </c>
      <c r="E41" s="5">
        <v>34.994999999999997</v>
      </c>
      <c r="F41" s="5">
        <v>7.9930000000000003</v>
      </c>
      <c r="G41" s="5">
        <v>174.05</v>
      </c>
      <c r="H41" s="5">
        <v>45.554000000000002</v>
      </c>
      <c r="I41" s="5">
        <v>197.91300000000001</v>
      </c>
      <c r="J41" s="5">
        <v>52.281999999999996</v>
      </c>
      <c r="K41" s="5">
        <v>71.063999999999993</v>
      </c>
      <c r="L41" s="5">
        <v>173.94499999999999</v>
      </c>
      <c r="M41" s="5">
        <v>2.1789999999999998</v>
      </c>
      <c r="N41" s="5">
        <v>14.677</v>
      </c>
      <c r="O41" s="5">
        <v>356.36799999999999</v>
      </c>
      <c r="P41" s="5">
        <v>988.83799999999997</v>
      </c>
      <c r="Q41" s="5">
        <v>76.183000000000007</v>
      </c>
      <c r="R41" s="5">
        <v>1889.211</v>
      </c>
      <c r="S41" s="5">
        <v>2245.5790000000002</v>
      </c>
      <c r="T41" s="270">
        <f t="shared" si="0"/>
        <v>2245.5810000000001</v>
      </c>
      <c r="U41" s="49">
        <f t="shared" si="1"/>
        <v>-1.9999999999527063E-3</v>
      </c>
      <c r="V41" s="86">
        <v>2.21</v>
      </c>
      <c r="W41" s="86">
        <v>1.56</v>
      </c>
      <c r="X41" s="86">
        <v>0.36</v>
      </c>
      <c r="Y41" s="86">
        <v>7.75</v>
      </c>
      <c r="Z41" s="86">
        <v>2.0299999999999998</v>
      </c>
      <c r="AA41" s="86">
        <v>8.81</v>
      </c>
      <c r="AB41" s="86">
        <v>2.33</v>
      </c>
      <c r="AC41" s="86">
        <v>3.16</v>
      </c>
      <c r="AD41" s="86">
        <v>7.75</v>
      </c>
      <c r="AE41" s="86">
        <v>0.1</v>
      </c>
      <c r="AF41" s="86">
        <v>0.65</v>
      </c>
      <c r="AG41" s="86">
        <v>15.87</v>
      </c>
      <c r="AH41" s="86">
        <v>44.03</v>
      </c>
      <c r="AI41" s="86">
        <v>3.39</v>
      </c>
      <c r="AJ41" s="86">
        <v>84.13</v>
      </c>
      <c r="AK41" s="84"/>
    </row>
    <row r="42" spans="1:37" x14ac:dyDescent="0.25">
      <c r="A42" s="86" t="s">
        <v>795</v>
      </c>
      <c r="B42" s="86" t="s">
        <v>795</v>
      </c>
      <c r="C42" s="86" t="s">
        <v>797</v>
      </c>
      <c r="D42" s="5">
        <v>0.56200000000000006</v>
      </c>
      <c r="E42" s="5">
        <v>0.25600000000000001</v>
      </c>
      <c r="F42" s="5">
        <v>0</v>
      </c>
      <c r="G42" s="5">
        <v>0.307</v>
      </c>
      <c r="H42" s="5">
        <v>0</v>
      </c>
      <c r="I42" s="5">
        <v>5.0999999999999997E-2</v>
      </c>
      <c r="J42" s="5">
        <v>0</v>
      </c>
      <c r="K42" s="5">
        <v>0</v>
      </c>
      <c r="L42" s="5">
        <v>4.7039999999999997</v>
      </c>
      <c r="M42" s="5">
        <v>0</v>
      </c>
      <c r="N42" s="5">
        <v>0</v>
      </c>
      <c r="O42" s="5">
        <v>0</v>
      </c>
      <c r="P42" s="5">
        <v>0</v>
      </c>
      <c r="Q42" s="5">
        <v>0.81799999999999995</v>
      </c>
      <c r="R42" s="5">
        <v>6.6980000000000004</v>
      </c>
      <c r="S42" s="5">
        <v>6.6980000000000004</v>
      </c>
      <c r="T42" s="270">
        <f t="shared" si="0"/>
        <v>6.6979999999999995</v>
      </c>
      <c r="U42" s="49">
        <f t="shared" si="1"/>
        <v>0</v>
      </c>
      <c r="V42" s="86">
        <v>8.4</v>
      </c>
      <c r="W42" s="86">
        <v>3.82</v>
      </c>
      <c r="X42" s="86">
        <v>0</v>
      </c>
      <c r="Y42" s="86">
        <v>4.58</v>
      </c>
      <c r="Z42" s="86">
        <v>0</v>
      </c>
      <c r="AA42" s="86">
        <v>0.76</v>
      </c>
      <c r="AB42" s="86">
        <v>0</v>
      </c>
      <c r="AC42" s="86">
        <v>0</v>
      </c>
      <c r="AD42" s="86">
        <v>70.23</v>
      </c>
      <c r="AE42" s="86">
        <v>0</v>
      </c>
      <c r="AF42" s="86">
        <v>0</v>
      </c>
      <c r="AG42" s="86">
        <v>0</v>
      </c>
      <c r="AH42" s="86">
        <v>0</v>
      </c>
      <c r="AI42" s="86">
        <v>12.21</v>
      </c>
      <c r="AJ42" s="86">
        <v>100</v>
      </c>
      <c r="AK42" s="84"/>
    </row>
    <row r="43" spans="1:37" s="84" customFormat="1" x14ac:dyDescent="0.25">
      <c r="A43" s="86" t="s">
        <v>164</v>
      </c>
      <c r="B43" s="86" t="s">
        <v>164</v>
      </c>
      <c r="C43" s="86"/>
      <c r="D43" s="5"/>
      <c r="E43" s="5"/>
      <c r="F43" s="5"/>
      <c r="G43" s="5"/>
      <c r="H43" s="5"/>
      <c r="I43" s="5"/>
      <c r="J43" s="5"/>
      <c r="K43" s="5"/>
      <c r="L43" s="5"/>
      <c r="M43" s="5"/>
      <c r="N43" s="5"/>
      <c r="O43" s="270" t="s">
        <v>198</v>
      </c>
      <c r="P43" s="5"/>
      <c r="Q43" s="270" t="s">
        <v>198</v>
      </c>
      <c r="R43" s="5"/>
      <c r="S43" s="5"/>
      <c r="T43" s="270">
        <f t="shared" si="0"/>
        <v>0</v>
      </c>
      <c r="U43" s="49"/>
      <c r="V43" s="86"/>
      <c r="W43" s="86"/>
      <c r="X43" s="86"/>
      <c r="Y43" s="86"/>
      <c r="Z43" s="86"/>
      <c r="AA43" s="86"/>
      <c r="AB43" s="86"/>
      <c r="AC43" s="86"/>
      <c r="AD43" s="86"/>
      <c r="AE43" s="86"/>
      <c r="AF43" s="86"/>
      <c r="AG43" s="86" t="s">
        <v>198</v>
      </c>
      <c r="AH43" s="86"/>
      <c r="AI43" s="86" t="s">
        <v>198</v>
      </c>
      <c r="AJ43" s="86"/>
    </row>
    <row r="44" spans="1:37" x14ac:dyDescent="0.25">
      <c r="A44" s="86" t="s">
        <v>134</v>
      </c>
      <c r="B44" s="86" t="s">
        <v>134</v>
      </c>
      <c r="C44" s="86" t="s">
        <v>73</v>
      </c>
      <c r="D44" s="5">
        <v>1523.173</v>
      </c>
      <c r="E44" s="5">
        <v>469.78100000000001</v>
      </c>
      <c r="F44" s="5">
        <v>11573.764999999999</v>
      </c>
      <c r="G44" s="5">
        <v>1351.5219999999999</v>
      </c>
      <c r="H44" s="5">
        <v>3121.33</v>
      </c>
      <c r="I44" s="5">
        <v>698.34699999999998</v>
      </c>
      <c r="J44" s="5">
        <v>32266.690999999999</v>
      </c>
      <c r="K44" s="5">
        <v>2477.1889999999999</v>
      </c>
      <c r="L44" s="5">
        <v>444.48500000000001</v>
      </c>
      <c r="M44" s="5">
        <v>24.391999999999999</v>
      </c>
      <c r="N44" s="5">
        <v>1171.741</v>
      </c>
      <c r="O44" s="84">
        <v>69167.947</v>
      </c>
      <c r="P44" s="5">
        <v>0</v>
      </c>
      <c r="Q44" s="84">
        <v>10318.909</v>
      </c>
      <c r="R44" s="5">
        <v>65441.322999999997</v>
      </c>
      <c r="S44" s="5">
        <v>134609.269</v>
      </c>
      <c r="T44" s="270">
        <f t="shared" si="0"/>
        <v>134609.272</v>
      </c>
      <c r="U44" s="49">
        <f t="shared" si="1"/>
        <v>-2.9999999969732016E-3</v>
      </c>
      <c r="V44" s="86">
        <v>1.1299999999999999</v>
      </c>
      <c r="W44" s="86">
        <v>0.35</v>
      </c>
      <c r="X44" s="86">
        <v>8.6</v>
      </c>
      <c r="Y44" s="86">
        <v>1</v>
      </c>
      <c r="Z44" s="86">
        <v>2.3199999999999998</v>
      </c>
      <c r="AA44" s="86">
        <v>0.52</v>
      </c>
      <c r="AB44" s="86">
        <v>23.97</v>
      </c>
      <c r="AC44" s="86">
        <v>1.84</v>
      </c>
      <c r="AD44" s="86">
        <v>0.33</v>
      </c>
      <c r="AE44" s="86">
        <v>0.02</v>
      </c>
      <c r="AF44" s="86">
        <v>0.87</v>
      </c>
      <c r="AG44" s="86">
        <v>51.38</v>
      </c>
      <c r="AH44" s="86">
        <v>0</v>
      </c>
      <c r="AI44" s="86">
        <v>7.67</v>
      </c>
      <c r="AJ44" s="86">
        <v>48.62</v>
      </c>
      <c r="AK44" s="84"/>
    </row>
    <row r="45" spans="1:37" x14ac:dyDescent="0.25">
      <c r="A45" s="86" t="s">
        <v>120</v>
      </c>
      <c r="B45" s="84" t="s">
        <v>120</v>
      </c>
      <c r="C45" s="86" t="s">
        <v>14</v>
      </c>
      <c r="D45" s="5">
        <v>397.072</v>
      </c>
      <c r="E45" s="5">
        <v>642.72900000000004</v>
      </c>
      <c r="F45" s="5">
        <v>1796.855</v>
      </c>
      <c r="G45" s="5">
        <v>884.226</v>
      </c>
      <c r="H45" s="5">
        <v>3483.0949999999998</v>
      </c>
      <c r="I45" s="5">
        <v>2033.3610000000001</v>
      </c>
      <c r="J45" s="5">
        <v>1214.3679999999999</v>
      </c>
      <c r="K45" s="5">
        <v>896.27300000000002</v>
      </c>
      <c r="L45" s="5">
        <v>59.625999999999998</v>
      </c>
      <c r="M45" s="5">
        <v>21.381</v>
      </c>
      <c r="N45" s="5">
        <v>98.468999999999994</v>
      </c>
      <c r="O45" s="84">
        <v>887.13800000000003</v>
      </c>
      <c r="P45" s="5">
        <v>10352.986999999999</v>
      </c>
      <c r="Q45" s="84">
        <v>6123.4780000000001</v>
      </c>
      <c r="R45" s="5">
        <v>28003.919000000002</v>
      </c>
      <c r="S45" s="5">
        <v>28891.057000000001</v>
      </c>
      <c r="T45" s="270">
        <f t="shared" si="0"/>
        <v>28891.057999999997</v>
      </c>
      <c r="U45" s="49">
        <f t="shared" si="1"/>
        <v>-9.9999999656574801E-4</v>
      </c>
      <c r="V45" s="86">
        <v>1.37</v>
      </c>
      <c r="W45" s="86">
        <v>2.2200000000000002</v>
      </c>
      <c r="X45" s="86">
        <v>6.22</v>
      </c>
      <c r="Y45" s="86">
        <v>3.06</v>
      </c>
      <c r="Z45" s="86">
        <v>12.06</v>
      </c>
      <c r="AA45" s="86">
        <v>7.04</v>
      </c>
      <c r="AB45" s="86">
        <v>4.2</v>
      </c>
      <c r="AC45" s="86">
        <v>3.1</v>
      </c>
      <c r="AD45" s="86">
        <v>0.21</v>
      </c>
      <c r="AE45" s="86">
        <v>7.0000000000000007E-2</v>
      </c>
      <c r="AF45" s="86">
        <v>0.34</v>
      </c>
      <c r="AG45" s="86">
        <v>3.07</v>
      </c>
      <c r="AH45" s="86">
        <v>35.83</v>
      </c>
      <c r="AI45" s="86">
        <v>21.2</v>
      </c>
      <c r="AJ45" s="86">
        <v>96.93</v>
      </c>
      <c r="AK45" s="84"/>
    </row>
    <row r="46" spans="1:37" x14ac:dyDescent="0.25">
      <c r="A46" s="84" t="s">
        <v>796</v>
      </c>
      <c r="B46" s="84" t="s">
        <v>796</v>
      </c>
      <c r="O46" s="84" t="s">
        <v>198</v>
      </c>
      <c r="Q46" s="84" t="s">
        <v>198</v>
      </c>
      <c r="AG46" s="84" t="s">
        <v>198</v>
      </c>
      <c r="AI46" s="84" t="s">
        <v>198</v>
      </c>
      <c r="AK46" s="84"/>
    </row>
    <row r="48" spans="1:37" x14ac:dyDescent="0.25">
      <c r="Q48" s="84" t="s">
        <v>198</v>
      </c>
    </row>
    <row r="50" spans="3:3" x14ac:dyDescent="0.25">
      <c r="C50" s="84" t="s">
        <v>820</v>
      </c>
    </row>
    <row r="51" spans="3:3" x14ac:dyDescent="0.25">
      <c r="C51" s="84" t="s">
        <v>821</v>
      </c>
    </row>
    <row r="52" spans="3:3" x14ac:dyDescent="0.25">
      <c r="C52" s="84" t="s">
        <v>822</v>
      </c>
    </row>
    <row r="53" spans="3:3" x14ac:dyDescent="0.25">
      <c r="C53" s="84" t="s">
        <v>823</v>
      </c>
    </row>
    <row r="54" spans="3:3" x14ac:dyDescent="0.25">
      <c r="C54" s="84" t="s">
        <v>824</v>
      </c>
    </row>
    <row r="55" spans="3:3" x14ac:dyDescent="0.25">
      <c r="C55" s="84" t="s">
        <v>825</v>
      </c>
    </row>
    <row r="56" spans="3:3" x14ac:dyDescent="0.25">
      <c r="C56" s="84" t="s">
        <v>826</v>
      </c>
    </row>
    <row r="57" spans="3:3" x14ac:dyDescent="0.25">
      <c r="C57" s="84" t="s">
        <v>827</v>
      </c>
    </row>
    <row r="58" spans="3:3" x14ac:dyDescent="0.25">
      <c r="C58" s="84" t="s">
        <v>828</v>
      </c>
    </row>
    <row r="59" spans="3:3" x14ac:dyDescent="0.25">
      <c r="C59" s="84" t="s">
        <v>829</v>
      </c>
    </row>
    <row r="60" spans="3:3" x14ac:dyDescent="0.25">
      <c r="C60" s="84" t="s">
        <v>830</v>
      </c>
    </row>
    <row r="61" spans="3:3" x14ac:dyDescent="0.25">
      <c r="C61" s="84" t="s">
        <v>831</v>
      </c>
    </row>
    <row r="62" spans="3:3" x14ac:dyDescent="0.25">
      <c r="C62" s="84" t="s">
        <v>832</v>
      </c>
    </row>
    <row r="63" spans="3:3" x14ac:dyDescent="0.25">
      <c r="C63" s="84" t="s">
        <v>833</v>
      </c>
    </row>
  </sheetData>
  <conditionalFormatting sqref="V6:AI45">
    <cfRule type="colorScale" priority="17">
      <colorScale>
        <cfvo type="min"/>
        <cfvo type="percentile" val="50"/>
        <cfvo type="max"/>
        <color rgb="FF5A8AC6"/>
        <color rgb="FFFCFCFF"/>
        <color rgb="FFF8696B"/>
      </colorScale>
    </cfRule>
  </conditionalFormatting>
  <pageMargins left="0.7" right="0.7" top="0.75" bottom="0.75" header="0.3" footer="0.3"/>
  <pageSetup paperSize="9" orientation="portrait" r:id="rId1"/>
  <legacy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1"/>
  <sheetViews>
    <sheetView workbookViewId="0">
      <selection activeCell="L15" sqref="L15"/>
    </sheetView>
  </sheetViews>
  <sheetFormatPr defaultRowHeight="15" x14ac:dyDescent="0.25"/>
  <cols>
    <col min="12" max="12" width="25.140625" customWidth="1"/>
    <col min="16" max="16" width="15" customWidth="1"/>
  </cols>
  <sheetData>
    <row r="1" spans="1:25" x14ac:dyDescent="0.25">
      <c r="A1" s="6" t="s">
        <v>770</v>
      </c>
      <c r="B1" s="6"/>
      <c r="C1" s="6"/>
      <c r="D1" s="6"/>
      <c r="E1" s="6"/>
      <c r="F1" s="6"/>
      <c r="G1" s="6"/>
      <c r="H1" s="6"/>
      <c r="I1" s="6"/>
      <c r="J1" s="6"/>
    </row>
    <row r="2" spans="1:25" s="84" customFormat="1" x14ac:dyDescent="0.25">
      <c r="A2" s="6" t="s">
        <v>771</v>
      </c>
      <c r="B2" s="6"/>
      <c r="C2" s="6"/>
      <c r="D2" s="6"/>
      <c r="E2" s="6"/>
      <c r="F2" s="6"/>
      <c r="G2" s="6"/>
      <c r="H2" s="6"/>
      <c r="I2" s="6"/>
      <c r="J2" s="6"/>
    </row>
    <row r="3" spans="1:25" x14ac:dyDescent="0.25">
      <c r="A3" s="377" t="s">
        <v>696</v>
      </c>
      <c r="B3" s="377" t="s">
        <v>697</v>
      </c>
      <c r="C3" s="377"/>
      <c r="D3" s="378"/>
      <c r="E3" s="377"/>
      <c r="F3" s="377"/>
      <c r="G3" s="377"/>
      <c r="H3" s="377"/>
      <c r="I3" s="377"/>
      <c r="J3" s="377"/>
      <c r="K3" s="377"/>
      <c r="L3" s="377"/>
      <c r="M3" s="377"/>
      <c r="N3" s="377"/>
      <c r="O3" s="377"/>
      <c r="P3" s="377"/>
      <c r="Q3" s="377"/>
      <c r="R3" s="377"/>
      <c r="S3" s="377"/>
      <c r="T3" s="377"/>
    </row>
    <row r="4" spans="1:25" x14ac:dyDescent="0.25">
      <c r="A4" s="377" t="s">
        <v>698</v>
      </c>
      <c r="B4" s="377"/>
      <c r="C4" s="377"/>
      <c r="D4" s="378"/>
      <c r="E4" s="377"/>
      <c r="F4" s="377"/>
      <c r="G4" s="377"/>
      <c r="H4" s="377"/>
      <c r="I4" s="377"/>
      <c r="J4" s="377"/>
      <c r="K4" s="377"/>
      <c r="L4" s="377"/>
      <c r="M4" s="377"/>
      <c r="N4" s="377"/>
      <c r="O4" s="377"/>
      <c r="P4" s="377"/>
      <c r="Q4" s="377"/>
      <c r="R4" s="377"/>
      <c r="S4" s="377"/>
      <c r="T4" s="377"/>
    </row>
    <row r="5" spans="1:25" x14ac:dyDescent="0.25">
      <c r="A5" s="40" t="s">
        <v>699</v>
      </c>
      <c r="B5" s="382" t="s">
        <v>700</v>
      </c>
      <c r="C5" s="382"/>
      <c r="D5" s="380"/>
      <c r="E5" s="381"/>
      <c r="F5" s="381"/>
      <c r="G5" s="381"/>
      <c r="H5" s="381"/>
      <c r="I5" s="381"/>
      <c r="J5" s="381"/>
      <c r="K5" s="381"/>
      <c r="L5" s="381"/>
      <c r="M5" s="381"/>
      <c r="N5" s="381"/>
      <c r="O5" s="381"/>
      <c r="P5" s="381"/>
      <c r="Q5" s="381"/>
      <c r="R5" s="381"/>
      <c r="S5" s="381"/>
      <c r="T5" s="381"/>
    </row>
    <row r="6" spans="1:25" x14ac:dyDescent="0.25">
      <c r="A6" s="40" t="s">
        <v>701</v>
      </c>
      <c r="B6" s="40" t="s">
        <v>702</v>
      </c>
      <c r="C6" s="40"/>
      <c r="D6" s="380"/>
      <c r="E6" s="381"/>
      <c r="F6" s="381"/>
      <c r="G6" s="381"/>
      <c r="H6" s="381"/>
      <c r="I6" s="381"/>
      <c r="J6" s="381"/>
      <c r="K6" s="381"/>
      <c r="L6" s="381"/>
      <c r="M6" s="381"/>
      <c r="N6" s="381"/>
      <c r="O6" s="381"/>
      <c r="P6" s="381"/>
      <c r="Q6" s="381"/>
      <c r="R6" s="381"/>
      <c r="S6" s="381"/>
      <c r="T6" s="381"/>
    </row>
    <row r="7" spans="1:25" x14ac:dyDescent="0.25">
      <c r="A7" s="40" t="s">
        <v>703</v>
      </c>
      <c r="B7" s="383" t="s">
        <v>704</v>
      </c>
      <c r="C7" s="383"/>
      <c r="D7" s="380"/>
      <c r="E7" s="381"/>
      <c r="F7" s="381"/>
      <c r="G7" s="381"/>
      <c r="H7" s="381"/>
      <c r="I7" s="381"/>
      <c r="J7" s="381"/>
      <c r="K7" s="381"/>
      <c r="L7" s="381"/>
      <c r="M7" s="381"/>
      <c r="N7" s="381"/>
      <c r="O7" s="381"/>
      <c r="P7" s="381"/>
      <c r="Q7" s="381"/>
      <c r="R7" s="381"/>
      <c r="S7" s="381"/>
      <c r="T7" s="381"/>
    </row>
    <row r="8" spans="1:25" x14ac:dyDescent="0.25">
      <c r="A8" s="381"/>
      <c r="B8" s="428" t="s">
        <v>784</v>
      </c>
      <c r="C8" s="428"/>
      <c r="D8" s="429"/>
      <c r="E8" s="430"/>
      <c r="F8" s="385"/>
      <c r="G8" s="386"/>
      <c r="H8" s="386"/>
      <c r="I8" s="386"/>
      <c r="J8" s="386"/>
      <c r="K8" s="386"/>
      <c r="L8" s="386"/>
      <c r="M8" s="386"/>
      <c r="N8" s="386"/>
      <c r="O8" s="386"/>
      <c r="P8" s="431" t="s">
        <v>785</v>
      </c>
      <c r="Q8" s="381" t="s">
        <v>786</v>
      </c>
      <c r="R8" s="380"/>
      <c r="S8" s="381"/>
      <c r="T8" s="381"/>
      <c r="U8" s="381"/>
      <c r="V8" s="381"/>
      <c r="W8" s="381"/>
      <c r="X8" s="381"/>
      <c r="Y8" s="381"/>
    </row>
    <row r="9" spans="1:25" s="84" customFormat="1" ht="84.75" x14ac:dyDescent="0.25">
      <c r="A9" s="381"/>
      <c r="B9" s="428"/>
      <c r="C9" s="435" t="s">
        <v>787</v>
      </c>
      <c r="D9" s="429"/>
      <c r="E9" s="434" t="s">
        <v>793</v>
      </c>
      <c r="F9" s="432" t="s">
        <v>202</v>
      </c>
      <c r="G9" s="433" t="s">
        <v>788</v>
      </c>
      <c r="H9" s="433" t="s">
        <v>789</v>
      </c>
      <c r="I9" s="433" t="s">
        <v>790</v>
      </c>
      <c r="J9" s="433" t="s">
        <v>791</v>
      </c>
      <c r="K9" s="433" t="s">
        <v>792</v>
      </c>
      <c r="L9" s="386"/>
      <c r="M9" s="386"/>
      <c r="N9" s="386"/>
      <c r="O9" s="386"/>
      <c r="P9" s="431"/>
      <c r="Q9" s="381"/>
      <c r="R9" s="380"/>
      <c r="S9" s="381"/>
      <c r="T9" s="381"/>
      <c r="U9" s="381"/>
      <c r="V9" s="381"/>
      <c r="W9" s="381"/>
      <c r="X9" s="381"/>
      <c r="Y9" s="381"/>
    </row>
    <row r="10" spans="1:25" ht="96" x14ac:dyDescent="0.25">
      <c r="A10" s="381"/>
      <c r="B10" s="40"/>
      <c r="C10" s="400" t="s">
        <v>705</v>
      </c>
      <c r="D10" s="400" t="s">
        <v>706</v>
      </c>
      <c r="E10" s="387" t="s">
        <v>707</v>
      </c>
      <c r="F10" s="387" t="s">
        <v>708</v>
      </c>
      <c r="G10" s="387" t="s">
        <v>709</v>
      </c>
      <c r="H10" s="387" t="s">
        <v>710</v>
      </c>
      <c r="I10" s="387" t="s">
        <v>711</v>
      </c>
      <c r="J10" s="387" t="s">
        <v>712</v>
      </c>
      <c r="K10" s="387" t="s">
        <v>713</v>
      </c>
      <c r="L10" s="388"/>
      <c r="M10" s="388"/>
      <c r="N10" s="389"/>
      <c r="O10" s="389"/>
      <c r="P10" s="400"/>
      <c r="Q10" s="1185" t="s">
        <v>706</v>
      </c>
      <c r="R10" s="400" t="s">
        <v>707</v>
      </c>
      <c r="S10" s="400" t="s">
        <v>708</v>
      </c>
      <c r="T10" s="400" t="s">
        <v>750</v>
      </c>
      <c r="U10" s="400" t="s">
        <v>751</v>
      </c>
      <c r="V10" s="400" t="s">
        <v>711</v>
      </c>
      <c r="W10" s="400" t="s">
        <v>712</v>
      </c>
      <c r="X10" s="400" t="s">
        <v>713</v>
      </c>
      <c r="Y10" s="387"/>
    </row>
    <row r="11" spans="1:25" x14ac:dyDescent="0.25">
      <c r="A11" s="381"/>
      <c r="B11" s="40"/>
      <c r="C11" s="400"/>
      <c r="D11" s="400"/>
      <c r="E11" s="387" t="s">
        <v>714</v>
      </c>
      <c r="F11" s="387" t="s">
        <v>714</v>
      </c>
      <c r="G11" s="387" t="s">
        <v>714</v>
      </c>
      <c r="H11" s="387" t="s">
        <v>714</v>
      </c>
      <c r="I11" s="387" t="s">
        <v>714</v>
      </c>
      <c r="J11" s="387" t="s">
        <v>714</v>
      </c>
      <c r="K11" s="387" t="s">
        <v>714</v>
      </c>
      <c r="L11" s="388"/>
      <c r="M11" s="388"/>
      <c r="N11" s="389"/>
      <c r="O11" s="389"/>
      <c r="P11" s="400"/>
      <c r="Q11" s="1185"/>
      <c r="R11" s="387" t="s">
        <v>714</v>
      </c>
      <c r="S11" s="387" t="s">
        <v>714</v>
      </c>
      <c r="T11" s="387" t="s">
        <v>714</v>
      </c>
      <c r="U11" s="387" t="s">
        <v>714</v>
      </c>
      <c r="V11" s="387" t="s">
        <v>714</v>
      </c>
      <c r="W11" s="387" t="s">
        <v>714</v>
      </c>
      <c r="X11" s="387" t="s">
        <v>714</v>
      </c>
      <c r="Y11" s="387"/>
    </row>
    <row r="12" spans="1:25" x14ac:dyDescent="0.25">
      <c r="A12" s="390"/>
      <c r="B12" s="384" t="s">
        <v>73</v>
      </c>
      <c r="C12" s="391">
        <v>148.999</v>
      </c>
      <c r="D12" s="391">
        <v>135.33009536498804</v>
      </c>
      <c r="E12" s="391">
        <v>59.982281760280273</v>
      </c>
      <c r="F12" s="391">
        <v>23.970630675373663</v>
      </c>
      <c r="G12" s="391">
        <v>3.3208276565614536</v>
      </c>
      <c r="H12" s="391">
        <v>3.8416365210504773</v>
      </c>
      <c r="I12" s="391">
        <v>1.2188001261753436</v>
      </c>
      <c r="J12" s="391">
        <v>7.6658232605587964</v>
      </c>
      <c r="K12" s="392" t="e">
        <v>#N/A</v>
      </c>
      <c r="L12" s="384" t="s">
        <v>73</v>
      </c>
      <c r="N12" s="393"/>
      <c r="O12" s="393"/>
      <c r="P12" s="384" t="s">
        <v>724</v>
      </c>
      <c r="Q12" s="404">
        <v>4.3821311292513192</v>
      </c>
      <c r="R12" s="405">
        <v>7.5577951806834882</v>
      </c>
      <c r="S12" s="405">
        <v>19.870103706890898</v>
      </c>
      <c r="T12" s="405">
        <v>16.518785561089988</v>
      </c>
      <c r="U12" s="405">
        <v>21.820209702599811</v>
      </c>
      <c r="V12" s="405">
        <v>2.1455768057166997</v>
      </c>
      <c r="W12" s="405">
        <v>32.087529043019117</v>
      </c>
      <c r="X12" s="405">
        <v>0</v>
      </c>
      <c r="Y12" s="381" t="s">
        <v>157</v>
      </c>
    </row>
    <row r="13" spans="1:25" x14ac:dyDescent="0.25">
      <c r="A13" s="390"/>
      <c r="B13" s="384" t="s">
        <v>715</v>
      </c>
      <c r="C13" s="391">
        <v>5.5519499999999997</v>
      </c>
      <c r="D13" s="391">
        <v>5.271793381321376</v>
      </c>
      <c r="E13" s="391">
        <v>29.413255125036414</v>
      </c>
      <c r="F13" s="391">
        <v>2.2917433963794158</v>
      </c>
      <c r="G13" s="391">
        <v>9.0965833301009873</v>
      </c>
      <c r="H13" s="391">
        <v>17.633660344479289</v>
      </c>
      <c r="I13" s="391">
        <v>5.6506099610065776</v>
      </c>
      <c r="J13" s="391">
        <v>35.914147842996783</v>
      </c>
      <c r="K13" s="392" t="e">
        <v>#N/A</v>
      </c>
      <c r="L13" s="384" t="s">
        <v>41</v>
      </c>
      <c r="N13" s="381"/>
      <c r="O13" s="381"/>
      <c r="P13" s="384" t="s">
        <v>742</v>
      </c>
      <c r="Q13" s="404">
        <v>2.1638868243568257</v>
      </c>
      <c r="R13" s="405">
        <v>0.18833024064092371</v>
      </c>
      <c r="S13" s="405">
        <v>3.7518187976790087</v>
      </c>
      <c r="T13" s="405">
        <v>5.3273246737945863</v>
      </c>
      <c r="U13" s="405">
        <v>14.759506347382995</v>
      </c>
      <c r="V13" s="405">
        <v>2.0893051751052987</v>
      </c>
      <c r="W13" s="405">
        <v>73.883714765397187</v>
      </c>
      <c r="X13" s="405">
        <v>0</v>
      </c>
      <c r="Y13" s="381" t="s">
        <v>19</v>
      </c>
    </row>
    <row r="14" spans="1:25" x14ac:dyDescent="0.25">
      <c r="A14" s="390"/>
      <c r="B14" s="384" t="s">
        <v>716</v>
      </c>
      <c r="C14" s="391">
        <v>14.696129999999998</v>
      </c>
      <c r="D14" s="391">
        <v>13.379373055755277</v>
      </c>
      <c r="E14" s="391">
        <v>19.751317050991869</v>
      </c>
      <c r="F14" s="391">
        <v>23.372836626372646</v>
      </c>
      <c r="G14" s="391">
        <v>9.4195091575815688</v>
      </c>
      <c r="H14" s="391">
        <v>9.7545787907841017</v>
      </c>
      <c r="I14" s="391">
        <v>4.232354481926996</v>
      </c>
      <c r="J14" s="391">
        <v>33.469403892342811</v>
      </c>
      <c r="K14" s="392" t="e">
        <v>#N/A</v>
      </c>
      <c r="L14" s="384" t="s">
        <v>772</v>
      </c>
      <c r="N14" s="381"/>
      <c r="O14" s="381"/>
      <c r="P14" s="384" t="s">
        <v>722</v>
      </c>
      <c r="Q14" s="404">
        <v>2.4913192687894012</v>
      </c>
      <c r="R14" s="405">
        <v>10.402889717857651</v>
      </c>
      <c r="S14" s="405">
        <v>1.9220783049381711</v>
      </c>
      <c r="T14" s="405">
        <v>4.0007002148760549</v>
      </c>
      <c r="U14" s="405">
        <v>36.01466971361932</v>
      </c>
      <c r="V14" s="405">
        <v>0</v>
      </c>
      <c r="W14" s="405">
        <v>41.030449940637929</v>
      </c>
      <c r="X14" s="405">
        <v>6.6292121080708855</v>
      </c>
      <c r="Y14" s="381" t="s">
        <v>105</v>
      </c>
    </row>
    <row r="15" spans="1:25" x14ac:dyDescent="0.25">
      <c r="A15" s="390"/>
      <c r="B15" s="384" t="s">
        <v>717</v>
      </c>
      <c r="C15" s="391">
        <v>21.207509999999999</v>
      </c>
      <c r="D15" s="391">
        <v>21.112524623025006</v>
      </c>
      <c r="E15" s="391">
        <v>16.164799904248557</v>
      </c>
      <c r="F15" s="391">
        <v>8.3513954676100042</v>
      </c>
      <c r="G15" s="391">
        <v>9.5277126698603016</v>
      </c>
      <c r="H15" s="391">
        <v>38.309936325757633</v>
      </c>
      <c r="I15" s="391">
        <v>6.7744002455707815</v>
      </c>
      <c r="J15" s="391">
        <v>20.871755385788092</v>
      </c>
      <c r="K15" s="392" t="e">
        <v>#N/A</v>
      </c>
      <c r="L15" s="384" t="s">
        <v>718</v>
      </c>
      <c r="N15" s="394"/>
      <c r="O15" s="394"/>
      <c r="P15" s="381" t="s">
        <v>752</v>
      </c>
      <c r="Q15" s="404">
        <v>0.26201673101708123</v>
      </c>
      <c r="R15" s="405">
        <v>3.6000668225860344</v>
      </c>
      <c r="S15" s="405">
        <v>4.8060859955280284</v>
      </c>
      <c r="T15" s="405">
        <v>24.672954843352439</v>
      </c>
      <c r="U15" s="405">
        <v>22.361792901385282</v>
      </c>
      <c r="V15" s="405">
        <v>6.6957516255879108</v>
      </c>
      <c r="W15" s="405">
        <v>37.863347811560317</v>
      </c>
      <c r="X15" s="405">
        <v>0</v>
      </c>
      <c r="Y15" s="381" t="s">
        <v>758</v>
      </c>
    </row>
    <row r="16" spans="1:25" x14ac:dyDescent="0.25">
      <c r="A16" s="390"/>
      <c r="B16" s="384" t="s">
        <v>719</v>
      </c>
      <c r="C16" s="391">
        <v>17.387280000000001</v>
      </c>
      <c r="D16" s="391">
        <v>15.592701153902933</v>
      </c>
      <c r="E16" s="391">
        <v>12.366162754908485</v>
      </c>
      <c r="F16" s="391">
        <v>6.961952514906196</v>
      </c>
      <c r="G16" s="391">
        <v>6.2505185853250005</v>
      </c>
      <c r="H16" s="391">
        <v>12.672229737951568</v>
      </c>
      <c r="I16" s="391">
        <v>2.3368650103430748</v>
      </c>
      <c r="J16" s="391">
        <v>47.337284459619056</v>
      </c>
      <c r="K16" s="392">
        <v>12.074986936946631</v>
      </c>
      <c r="L16" s="384" t="s">
        <v>23</v>
      </c>
      <c r="N16" s="381"/>
      <c r="O16" s="381"/>
      <c r="P16" s="384" t="s">
        <v>725</v>
      </c>
      <c r="Q16" s="404">
        <v>7.355465489662441</v>
      </c>
      <c r="R16" s="405">
        <v>8.1168831168831161</v>
      </c>
      <c r="S16" s="405">
        <v>16.558441558441558</v>
      </c>
      <c r="T16" s="405">
        <v>14.153439153439152</v>
      </c>
      <c r="U16" s="405">
        <v>20.105820105820108</v>
      </c>
      <c r="V16" s="405">
        <v>0</v>
      </c>
      <c r="W16" s="405">
        <v>37.325637325637324</v>
      </c>
      <c r="X16" s="405">
        <v>3.7397787397787283</v>
      </c>
      <c r="Y16" s="381" t="s">
        <v>106</v>
      </c>
    </row>
    <row r="17" spans="1:25" x14ac:dyDescent="0.25">
      <c r="A17" s="390"/>
      <c r="B17" s="384" t="s">
        <v>720</v>
      </c>
      <c r="C17" s="391">
        <v>11.511190000000001</v>
      </c>
      <c r="D17" s="391">
        <v>10.252074237127275</v>
      </c>
      <c r="E17" s="391">
        <v>9.4510010033924239</v>
      </c>
      <c r="F17" s="391">
        <v>9.6158440441492665</v>
      </c>
      <c r="G17" s="391">
        <v>11.431506522050741</v>
      </c>
      <c r="H17" s="391">
        <v>17.130536576042811</v>
      </c>
      <c r="I17" s="391">
        <v>7.1575326102537158</v>
      </c>
      <c r="J17" s="391">
        <v>45.213579244111038</v>
      </c>
      <c r="K17" s="392" t="e">
        <v>#N/A</v>
      </c>
      <c r="L17" s="384" t="s">
        <v>773</v>
      </c>
      <c r="N17" s="381"/>
      <c r="O17" s="381"/>
      <c r="P17" s="384" t="s">
        <v>732</v>
      </c>
      <c r="Q17" s="404">
        <v>2.5147987361264006</v>
      </c>
      <c r="R17" s="405">
        <v>4.8512320303163943</v>
      </c>
      <c r="S17" s="405">
        <v>1.2950646007048494</v>
      </c>
      <c r="T17" s="405">
        <v>2.5264194198990895</v>
      </c>
      <c r="U17" s="405">
        <v>2.2515566288953028</v>
      </c>
      <c r="V17" s="405">
        <v>2.1351735236515297</v>
      </c>
      <c r="W17" s="405">
        <v>86.940553796532825</v>
      </c>
      <c r="X17" s="405">
        <v>0</v>
      </c>
      <c r="Y17" s="381" t="s">
        <v>131</v>
      </c>
    </row>
    <row r="18" spans="1:25" x14ac:dyDescent="0.25">
      <c r="A18" s="390"/>
      <c r="B18" s="384" t="s">
        <v>721</v>
      </c>
      <c r="C18" s="391">
        <v>33.861989999999999</v>
      </c>
      <c r="D18" s="391">
        <v>30.566404566171851</v>
      </c>
      <c r="E18" s="391">
        <v>9.3372204652692012</v>
      </c>
      <c r="F18" s="391">
        <v>4.22460776791588</v>
      </c>
      <c r="G18" s="391">
        <v>6.7342158585374161</v>
      </c>
      <c r="H18" s="391">
        <v>21.875767873045568</v>
      </c>
      <c r="I18" s="391">
        <v>0.50900667146914425</v>
      </c>
      <c r="J18" s="391">
        <v>57.319210305974167</v>
      </c>
      <c r="K18" s="392" t="e">
        <v>#N/A</v>
      </c>
      <c r="L18" s="384" t="s">
        <v>14</v>
      </c>
      <c r="N18" s="381"/>
      <c r="O18" s="381"/>
      <c r="P18" s="384" t="s">
        <v>734</v>
      </c>
      <c r="Q18" s="404">
        <v>1.4333795016212272</v>
      </c>
      <c r="R18" s="405">
        <v>3.9816311127801916</v>
      </c>
      <c r="S18" s="405">
        <v>7.0629742706794838</v>
      </c>
      <c r="T18" s="405">
        <v>10.126461551787418</v>
      </c>
      <c r="U18" s="405">
        <v>20.372768864565732</v>
      </c>
      <c r="V18" s="405">
        <v>2.9252612737410999</v>
      </c>
      <c r="W18" s="405">
        <v>55.530902926446082</v>
      </c>
      <c r="X18" s="405">
        <v>0</v>
      </c>
      <c r="Y18" s="381" t="s">
        <v>108</v>
      </c>
    </row>
    <row r="19" spans="1:25" x14ac:dyDescent="0.25">
      <c r="A19" s="395"/>
      <c r="B19" s="384" t="s">
        <v>722</v>
      </c>
      <c r="C19" s="391">
        <v>3.1802600000000001</v>
      </c>
      <c r="D19" s="391">
        <v>2.8415665414214715</v>
      </c>
      <c r="E19" s="391">
        <v>8.4316222255965165</v>
      </c>
      <c r="F19" s="391">
        <v>1.841936847109011</v>
      </c>
      <c r="G19" s="391">
        <v>4.5854683896593329</v>
      </c>
      <c r="H19" s="391">
        <v>34.974652357191573</v>
      </c>
      <c r="I19" s="391">
        <v>5.1069794279312752</v>
      </c>
      <c r="J19" s="391">
        <v>45.059340750935824</v>
      </c>
      <c r="K19" s="392" t="e">
        <v>#N/A</v>
      </c>
      <c r="L19" s="384" t="s">
        <v>774</v>
      </c>
      <c r="N19" s="381"/>
      <c r="O19" s="381"/>
      <c r="P19" s="384" t="s">
        <v>723</v>
      </c>
      <c r="Q19" s="404">
        <v>23.039117741486397</v>
      </c>
      <c r="R19" s="405">
        <v>11.383836611184851</v>
      </c>
      <c r="S19" s="405">
        <v>4.4961286537551759</v>
      </c>
      <c r="T19" s="405">
        <v>7.2041059612428073</v>
      </c>
      <c r="U19" s="405">
        <v>17.31608052672799</v>
      </c>
      <c r="V19" s="405">
        <v>3.4928158740814319</v>
      </c>
      <c r="W19" s="405">
        <v>56.750835010168935</v>
      </c>
      <c r="X19" s="392" t="e">
        <v>#N/A</v>
      </c>
      <c r="Y19" s="381" t="s">
        <v>113</v>
      </c>
    </row>
    <row r="20" spans="1:25" x14ac:dyDescent="0.25">
      <c r="A20" s="395"/>
      <c r="B20" s="384" t="s">
        <v>723</v>
      </c>
      <c r="C20" s="391">
        <v>35.421639999999996</v>
      </c>
      <c r="D20" s="391">
        <v>31.112707572458255</v>
      </c>
      <c r="E20" s="391">
        <v>7.8927181376337803</v>
      </c>
      <c r="F20" s="391">
        <v>5.1944875655252947</v>
      </c>
      <c r="G20" s="391">
        <v>7.8787113461542644</v>
      </c>
      <c r="H20" s="391">
        <v>18.549201213728399</v>
      </c>
      <c r="I20" s="391">
        <v>4.1763825174921605</v>
      </c>
      <c r="J20" s="391">
        <v>57.252723885498455</v>
      </c>
      <c r="K20" s="392" t="e">
        <v>#N/A</v>
      </c>
      <c r="L20" s="384" t="s">
        <v>20</v>
      </c>
      <c r="N20" s="381"/>
      <c r="O20" s="381"/>
      <c r="P20" s="384" t="s">
        <v>740</v>
      </c>
      <c r="Q20" s="404">
        <v>1.7783772679403536</v>
      </c>
      <c r="R20" s="405">
        <v>2.5490421581835507</v>
      </c>
      <c r="S20" s="405">
        <v>9.5406302369138771</v>
      </c>
      <c r="T20" s="405">
        <v>8.0463641441855867</v>
      </c>
      <c r="U20" s="405">
        <v>10.183025005750338</v>
      </c>
      <c r="V20" s="405">
        <v>8.1063319422994766</v>
      </c>
      <c r="W20" s="405">
        <v>61.57460651266716</v>
      </c>
      <c r="X20" s="405">
        <v>0</v>
      </c>
      <c r="Y20" s="381" t="s">
        <v>109</v>
      </c>
    </row>
    <row r="21" spans="1:25" x14ac:dyDescent="0.25">
      <c r="A21" s="395"/>
      <c r="B21" s="384" t="s">
        <v>724</v>
      </c>
      <c r="C21" s="391">
        <v>4.7314499999999997</v>
      </c>
      <c r="D21" s="391">
        <v>4.4653630534073807</v>
      </c>
      <c r="E21" s="391">
        <v>6.9044467705332613</v>
      </c>
      <c r="F21" s="391">
        <v>18.522827870388799</v>
      </c>
      <c r="G21" s="391">
        <v>18.597224264758889</v>
      </c>
      <c r="H21" s="391">
        <v>16.568048190408632</v>
      </c>
      <c r="I21" s="391">
        <v>1.8969638773785942</v>
      </c>
      <c r="J21" s="391">
        <v>37.510633205590693</v>
      </c>
      <c r="K21" s="392" t="e">
        <v>#N/A</v>
      </c>
      <c r="L21" s="384" t="s">
        <v>175</v>
      </c>
      <c r="N21" s="381"/>
      <c r="O21" s="381"/>
      <c r="P21" s="384" t="s">
        <v>726</v>
      </c>
      <c r="Q21" s="404">
        <v>9.8402368508383873</v>
      </c>
      <c r="R21" s="405">
        <v>6.1599193757726365</v>
      </c>
      <c r="S21" s="405">
        <v>14.216940781186798</v>
      </c>
      <c r="T21" s="405">
        <v>14.425847660735643</v>
      </c>
      <c r="U21" s="405">
        <v>19.034186149106393</v>
      </c>
      <c r="V21" s="405">
        <v>4.5226304915268178</v>
      </c>
      <c r="W21" s="405">
        <v>35.809774177908423</v>
      </c>
      <c r="X21" s="405">
        <v>5.8307013637632847</v>
      </c>
      <c r="Y21" s="381" t="s">
        <v>129</v>
      </c>
    </row>
    <row r="22" spans="1:25" x14ac:dyDescent="0.25">
      <c r="A22" s="395"/>
      <c r="B22" s="384" t="s">
        <v>725</v>
      </c>
      <c r="C22" s="391">
        <v>7.7000600000000006</v>
      </c>
      <c r="D22" s="391">
        <v>7.3635739873456476</v>
      </c>
      <c r="E22" s="391">
        <v>6.3102269194902085</v>
      </c>
      <c r="F22" s="391">
        <v>16.454253445238837</v>
      </c>
      <c r="G22" s="391">
        <v>11.273443166511242</v>
      </c>
      <c r="H22" s="391">
        <v>19.386592062998652</v>
      </c>
      <c r="I22" s="392" t="e">
        <v>#N/A</v>
      </c>
      <c r="J22" s="391">
        <v>40.866231478603254</v>
      </c>
      <c r="K22" s="392">
        <v>5.7092529271578059</v>
      </c>
      <c r="L22" s="384" t="s">
        <v>775</v>
      </c>
      <c r="N22" s="381"/>
      <c r="O22" s="381"/>
      <c r="P22" s="384" t="s">
        <v>735</v>
      </c>
      <c r="Q22" s="404">
        <v>0.16118699622183374</v>
      </c>
      <c r="R22" s="405">
        <v>1.04503135088003</v>
      </c>
      <c r="S22" s="405">
        <v>9.3387801634615588</v>
      </c>
      <c r="T22" s="405">
        <v>17.566026980841144</v>
      </c>
      <c r="U22" s="405">
        <v>15.276458293921182</v>
      </c>
      <c r="V22" s="405">
        <v>12.036861105984988</v>
      </c>
      <c r="W22" s="405">
        <v>44.736842105654326</v>
      </c>
      <c r="X22" s="392" t="e">
        <v>#N/A</v>
      </c>
      <c r="Y22" s="381" t="s">
        <v>110</v>
      </c>
    </row>
    <row r="23" spans="1:25" x14ac:dyDescent="0.25">
      <c r="A23" s="395"/>
      <c r="B23" s="384" t="s">
        <v>726</v>
      </c>
      <c r="C23" s="391">
        <v>8.92286</v>
      </c>
      <c r="D23" s="391">
        <v>8.0423219570803415</v>
      </c>
      <c r="E23" s="391">
        <v>6.0767847874635041</v>
      </c>
      <c r="F23" s="391">
        <v>13.87436043962631</v>
      </c>
      <c r="G23" s="391">
        <v>12.31500348045391</v>
      </c>
      <c r="H23" s="391">
        <v>13.448399619475119</v>
      </c>
      <c r="I23" s="391">
        <v>3.1504889742696545</v>
      </c>
      <c r="J23" s="391">
        <v>51.134962698711483</v>
      </c>
      <c r="K23" s="392" t="e">
        <v>#N/A</v>
      </c>
      <c r="L23" s="384" t="s">
        <v>776</v>
      </c>
      <c r="N23" s="381"/>
      <c r="O23" s="381"/>
      <c r="P23" s="384" t="s">
        <v>733</v>
      </c>
      <c r="Q23" s="404">
        <v>2.0414003156117988</v>
      </c>
      <c r="R23" s="405">
        <v>4.4860328255445703</v>
      </c>
      <c r="S23" s="405">
        <v>6.1959757967492992</v>
      </c>
      <c r="T23" s="405">
        <v>8.621955087921835</v>
      </c>
      <c r="U23" s="405">
        <v>33.507859935610682</v>
      </c>
      <c r="V23" s="405">
        <v>5.4546930304257062</v>
      </c>
      <c r="W23" s="405">
        <v>41.73348332433811</v>
      </c>
      <c r="X23" s="392" t="e">
        <v>#N/A</v>
      </c>
      <c r="Y23" s="381" t="s">
        <v>111</v>
      </c>
    </row>
    <row r="24" spans="1:25" x14ac:dyDescent="0.25">
      <c r="A24" s="395"/>
      <c r="B24" s="384" t="s">
        <v>727</v>
      </c>
      <c r="C24" s="391">
        <v>4.1608000000000001</v>
      </c>
      <c r="D24" s="391">
        <v>3.796892478782961</v>
      </c>
      <c r="E24" s="391">
        <v>5.9956123019063323</v>
      </c>
      <c r="F24" s="391">
        <v>10.797552700069495</v>
      </c>
      <c r="G24" s="391">
        <v>11.822257348031668</v>
      </c>
      <c r="H24" s="391">
        <v>33.853407279218395</v>
      </c>
      <c r="I24" s="391">
        <v>8.0450215978306776</v>
      </c>
      <c r="J24" s="391">
        <v>29.486148772943437</v>
      </c>
      <c r="K24" s="392" t="e">
        <v>#N/A</v>
      </c>
      <c r="L24" s="384" t="s">
        <v>306</v>
      </c>
      <c r="N24" s="381"/>
      <c r="O24" s="381"/>
      <c r="P24" s="384" t="s">
        <v>719</v>
      </c>
      <c r="Q24" s="404">
        <v>18.185092426271257</v>
      </c>
      <c r="R24" s="405">
        <v>36.742164876469566</v>
      </c>
      <c r="S24" s="405">
        <v>5.9552085525943408</v>
      </c>
      <c r="T24" s="405">
        <v>5.1834043306679067</v>
      </c>
      <c r="U24" s="405">
        <v>12.767631118895187</v>
      </c>
      <c r="V24" s="405">
        <v>0</v>
      </c>
      <c r="W24" s="405">
        <v>36.490437061214749</v>
      </c>
      <c r="X24" s="405">
        <v>2.861154060158253</v>
      </c>
      <c r="Y24" s="381" t="s">
        <v>112</v>
      </c>
    </row>
    <row r="25" spans="1:25" x14ac:dyDescent="0.25">
      <c r="A25" s="395"/>
      <c r="B25" s="384" t="s">
        <v>728</v>
      </c>
      <c r="C25" s="391">
        <v>3.0846399999999998</v>
      </c>
      <c r="D25" s="391">
        <v>2.89908224037648</v>
      </c>
      <c r="E25" s="391">
        <v>5.9417072441685663</v>
      </c>
      <c r="F25" s="391">
        <v>16.884154631496891</v>
      </c>
      <c r="G25" s="391">
        <v>11.559747149001161</v>
      </c>
      <c r="H25" s="391">
        <v>12.868286660579795</v>
      </c>
      <c r="I25" s="391">
        <v>7.1882083509372086</v>
      </c>
      <c r="J25" s="391">
        <v>45.557895963817792</v>
      </c>
      <c r="K25" s="392" t="e">
        <v>#N/A</v>
      </c>
      <c r="L25" s="384" t="s">
        <v>30</v>
      </c>
      <c r="N25" s="381"/>
      <c r="O25" s="381"/>
      <c r="P25" s="384" t="s">
        <v>716</v>
      </c>
      <c r="Q25" s="404">
        <v>13.922856594655089</v>
      </c>
      <c r="R25" s="405">
        <v>25.453087231127409</v>
      </c>
      <c r="S25" s="405">
        <v>15.531395853987281</v>
      </c>
      <c r="T25" s="405">
        <v>7.6058503113408271</v>
      </c>
      <c r="U25" s="405">
        <v>4.1549240863065737</v>
      </c>
      <c r="V25" s="405">
        <v>3.9719960344424279</v>
      </c>
      <c r="W25" s="405">
        <v>43.282501420248856</v>
      </c>
      <c r="X25" s="405">
        <v>2.4506254661825938E-4</v>
      </c>
      <c r="Y25" s="381" t="s">
        <v>133</v>
      </c>
    </row>
    <row r="26" spans="1:25" x14ac:dyDescent="0.25">
      <c r="A26" s="395"/>
      <c r="B26" s="384" t="s">
        <v>729</v>
      </c>
      <c r="C26" s="391">
        <v>3.7135199999999999</v>
      </c>
      <c r="D26" s="391">
        <v>3.4273570372223459</v>
      </c>
      <c r="E26" s="391">
        <v>4.1651575516117347</v>
      </c>
      <c r="F26" s="391">
        <v>2.0644693951466859</v>
      </c>
      <c r="G26" s="391">
        <v>3.7426053362308349</v>
      </c>
      <c r="H26" s="391">
        <v>12.661475310877702</v>
      </c>
      <c r="I26" s="391">
        <v>2.7013159483279008</v>
      </c>
      <c r="J26" s="391">
        <v>72.443559096945549</v>
      </c>
      <c r="K26" s="392">
        <v>2.2214173608595922</v>
      </c>
      <c r="L26" s="384" t="s">
        <v>777</v>
      </c>
      <c r="N26" s="381"/>
      <c r="O26" s="381"/>
      <c r="P26" s="384" t="s">
        <v>737</v>
      </c>
      <c r="Q26" s="404">
        <v>1.059691599521382</v>
      </c>
      <c r="R26" s="405">
        <v>2.4806654020137162</v>
      </c>
      <c r="S26" s="405">
        <v>7.0771924704508979</v>
      </c>
      <c r="T26" s="405">
        <v>12.476287757186633</v>
      </c>
      <c r="U26" s="405">
        <v>14.402451481103165</v>
      </c>
      <c r="V26" s="405">
        <v>0</v>
      </c>
      <c r="W26" s="405">
        <v>57.157449292280759</v>
      </c>
      <c r="X26" s="405">
        <v>6.4059535969648387</v>
      </c>
      <c r="Y26" s="381" t="s">
        <v>114</v>
      </c>
    </row>
    <row r="27" spans="1:25" x14ac:dyDescent="0.25">
      <c r="A27" s="395"/>
      <c r="B27" s="384" t="s">
        <v>730</v>
      </c>
      <c r="C27" s="391">
        <v>6.2423999999999999</v>
      </c>
      <c r="D27" s="391">
        <v>5.6351006145938332</v>
      </c>
      <c r="E27" s="391">
        <v>3.8595592738939026</v>
      </c>
      <c r="F27" s="391">
        <v>4.2010913415089695</v>
      </c>
      <c r="G27" s="391">
        <v>2.7658482269085538</v>
      </c>
      <c r="H27" s="391">
        <v>11.602930740195887</v>
      </c>
      <c r="I27" s="391">
        <v>2.9240895597756786</v>
      </c>
      <c r="J27" s="391">
        <v>74.646441033548683</v>
      </c>
      <c r="K27" s="392" t="e">
        <v>#N/A</v>
      </c>
      <c r="L27" s="384" t="s">
        <v>27</v>
      </c>
      <c r="N27" s="381"/>
      <c r="O27" s="381"/>
      <c r="P27" s="384" t="s">
        <v>741</v>
      </c>
      <c r="Q27" s="404">
        <v>0.80935938169318122</v>
      </c>
      <c r="R27" s="405">
        <v>2.5620675315938799</v>
      </c>
      <c r="S27" s="405">
        <v>14.226374712455664</v>
      </c>
      <c r="T27" s="405">
        <v>26.680773665604228</v>
      </c>
      <c r="U27" s="405">
        <v>34.351425540272338</v>
      </c>
      <c r="V27" s="405">
        <v>9.4829443157510358</v>
      </c>
      <c r="W27" s="405">
        <v>12.696414234322859</v>
      </c>
      <c r="X27" s="405">
        <v>0</v>
      </c>
      <c r="Y27" s="381" t="s">
        <v>115</v>
      </c>
    </row>
    <row r="28" spans="1:25" x14ac:dyDescent="0.25">
      <c r="A28" s="395"/>
      <c r="B28" s="384" t="s">
        <v>731</v>
      </c>
      <c r="C28" s="391">
        <v>9.4159999999999994E-2</v>
      </c>
      <c r="D28" s="391">
        <v>8.404645054616372E-2</v>
      </c>
      <c r="E28" s="391">
        <v>3.648068669527897</v>
      </c>
      <c r="F28" s="391">
        <v>13.733905579399142</v>
      </c>
      <c r="G28" s="391">
        <v>28.111587982832614</v>
      </c>
      <c r="H28" s="391">
        <v>21.030042918454935</v>
      </c>
      <c r="I28" s="391">
        <v>5.3648068669527893</v>
      </c>
      <c r="J28" s="391">
        <v>28.111587982832614</v>
      </c>
      <c r="K28" s="392" t="e">
        <v>#N/A</v>
      </c>
      <c r="L28" s="384" t="s">
        <v>778</v>
      </c>
      <c r="N28" s="381"/>
      <c r="O28" s="381"/>
      <c r="P28" s="384" t="s">
        <v>736</v>
      </c>
      <c r="Q28" s="404">
        <v>0.84099082231462396</v>
      </c>
      <c r="R28" s="405">
        <v>1.7033542976939202</v>
      </c>
      <c r="S28" s="405">
        <v>6.25</v>
      </c>
      <c r="T28" s="405">
        <v>12.172431865828093</v>
      </c>
      <c r="U28" s="405">
        <v>14.124737945492663</v>
      </c>
      <c r="V28" s="405">
        <v>1.5068134171907757</v>
      </c>
      <c r="W28" s="405">
        <v>64.242662473794553</v>
      </c>
      <c r="X28" s="405">
        <v>0</v>
      </c>
      <c r="Y28" s="381" t="s">
        <v>117</v>
      </c>
    </row>
    <row r="29" spans="1:25" x14ac:dyDescent="0.25">
      <c r="A29" s="395"/>
      <c r="B29" s="384" t="s">
        <v>732</v>
      </c>
      <c r="C29" s="391">
        <v>4.70967</v>
      </c>
      <c r="D29" s="391">
        <v>4.0585916800767485</v>
      </c>
      <c r="E29" s="391">
        <v>3.5313498387870852</v>
      </c>
      <c r="F29" s="391">
        <v>0.19890141786461779</v>
      </c>
      <c r="G29" s="391">
        <v>2.6991596460048553</v>
      </c>
      <c r="H29" s="391">
        <v>1.9638079938833974</v>
      </c>
      <c r="I29" s="391">
        <v>1.6520969198045552</v>
      </c>
      <c r="J29" s="391">
        <v>89.954684183655488</v>
      </c>
      <c r="K29" s="392" t="e">
        <v>#N/A</v>
      </c>
      <c r="L29" s="384" t="s">
        <v>307</v>
      </c>
      <c r="N29" s="381"/>
      <c r="O29" s="381"/>
      <c r="P29" s="384" t="s">
        <v>748</v>
      </c>
      <c r="Q29" s="404">
        <v>0.10364232721361313</v>
      </c>
      <c r="R29" s="405">
        <v>0</v>
      </c>
      <c r="S29" s="405">
        <v>9.3316319969929875</v>
      </c>
      <c r="T29" s="405">
        <v>23.237089132219555</v>
      </c>
      <c r="U29" s="405">
        <v>6.7489638663857487</v>
      </c>
      <c r="V29" s="405">
        <v>12.613628495405404</v>
      </c>
      <c r="W29" s="405">
        <v>48.068686508996315</v>
      </c>
      <c r="X29" s="405">
        <v>0</v>
      </c>
      <c r="Y29" s="381" t="s">
        <v>116</v>
      </c>
    </row>
    <row r="30" spans="1:25" x14ac:dyDescent="0.25">
      <c r="A30" s="395"/>
      <c r="B30" s="384" t="s">
        <v>733</v>
      </c>
      <c r="C30" s="391">
        <v>2.0395599999999998</v>
      </c>
      <c r="D30" s="391">
        <v>1.8190424040730226</v>
      </c>
      <c r="E30" s="391">
        <v>3.2079070573955266</v>
      </c>
      <c r="F30" s="391">
        <v>2.708839084445986</v>
      </c>
      <c r="G30" s="391">
        <v>6.1898517426738335</v>
      </c>
      <c r="H30" s="391">
        <v>23.234567366048207</v>
      </c>
      <c r="I30" s="391">
        <v>4.8850138720305178</v>
      </c>
      <c r="J30" s="391">
        <v>59.773820877405939</v>
      </c>
      <c r="K30" s="392" t="e">
        <v>#N/A</v>
      </c>
      <c r="L30" s="384" t="s">
        <v>15</v>
      </c>
      <c r="N30" s="381"/>
      <c r="O30" s="381"/>
      <c r="P30" s="384" t="s">
        <v>744</v>
      </c>
      <c r="Q30" s="404">
        <v>1.0857796960112756</v>
      </c>
      <c r="R30" s="405">
        <v>0.25212414592945565</v>
      </c>
      <c r="S30" s="405">
        <v>0.58997050147492613</v>
      </c>
      <c r="T30" s="405">
        <v>8.963013387792147</v>
      </c>
      <c r="U30" s="405">
        <v>38.696013917252856</v>
      </c>
      <c r="V30" s="405">
        <v>5.3097345132743365</v>
      </c>
      <c r="W30" s="405">
        <v>46.189143534276276</v>
      </c>
      <c r="X30" s="405">
        <v>0</v>
      </c>
      <c r="Y30" s="381" t="s">
        <v>118</v>
      </c>
    </row>
    <row r="31" spans="1:25" x14ac:dyDescent="0.25">
      <c r="A31" s="395"/>
      <c r="B31" s="384" t="s">
        <v>734</v>
      </c>
      <c r="C31" s="391">
        <v>2.2619899999999999</v>
      </c>
      <c r="D31" s="391">
        <v>1.9796840131497226</v>
      </c>
      <c r="E31" s="391">
        <v>3.1469740788537641</v>
      </c>
      <c r="F31" s="391">
        <v>7.104920653733271</v>
      </c>
      <c r="G31" s="391">
        <v>7.8217958663329785</v>
      </c>
      <c r="H31" s="391">
        <v>19.030664268042411</v>
      </c>
      <c r="I31" s="391">
        <v>7.5827045515105205</v>
      </c>
      <c r="J31" s="391">
        <v>55.312944018870738</v>
      </c>
      <c r="K31" s="392" t="e">
        <v>#N/A</v>
      </c>
      <c r="L31" s="384" t="s">
        <v>26</v>
      </c>
      <c r="N31" s="381"/>
      <c r="O31" s="381"/>
      <c r="P31" s="384" t="s">
        <v>720</v>
      </c>
      <c r="Q31" s="404">
        <v>12.659974812343698</v>
      </c>
      <c r="R31" s="405">
        <v>10.89225561472054</v>
      </c>
      <c r="S31" s="405">
        <v>10.272616869164782</v>
      </c>
      <c r="T31" s="405">
        <v>8.9029932354088714</v>
      </c>
      <c r="U31" s="405">
        <v>16.665622578677521</v>
      </c>
      <c r="V31" s="405">
        <v>0</v>
      </c>
      <c r="W31" s="405">
        <v>47.972655885084379</v>
      </c>
      <c r="X31" s="405">
        <v>5.2938558169439087</v>
      </c>
      <c r="Y31" s="381" t="s">
        <v>119</v>
      </c>
    </row>
    <row r="32" spans="1:25" x14ac:dyDescent="0.25">
      <c r="A32" s="396"/>
      <c r="B32" s="397" t="s">
        <v>735</v>
      </c>
      <c r="C32" s="398">
        <v>0.26407999999999998</v>
      </c>
      <c r="D32" s="398">
        <v>0.23706632469583411</v>
      </c>
      <c r="E32" s="398">
        <v>2.9390196148232501</v>
      </c>
      <c r="F32" s="398">
        <v>13.787334021572741</v>
      </c>
      <c r="G32" s="398">
        <v>15.216973407853049</v>
      </c>
      <c r="H32" s="398">
        <v>14.301377665444445</v>
      </c>
      <c r="I32" s="399">
        <v>12.692321384073191</v>
      </c>
      <c r="J32" s="398">
        <v>41.06297390623331</v>
      </c>
      <c r="K32" s="399" t="e">
        <v>#N/A</v>
      </c>
      <c r="L32" s="384" t="s">
        <v>779</v>
      </c>
      <c r="N32" s="381"/>
      <c r="O32" s="381"/>
      <c r="P32" s="384" t="s">
        <v>721</v>
      </c>
      <c r="Q32" s="404">
        <v>30.687025158245156</v>
      </c>
      <c r="R32" s="405">
        <v>11.886801848959836</v>
      </c>
      <c r="S32" s="405">
        <v>3.9504422362319809</v>
      </c>
      <c r="T32" s="405">
        <v>5.8779062057435034</v>
      </c>
      <c r="U32" s="405">
        <v>26.723300060934434</v>
      </c>
      <c r="V32" s="405">
        <v>0</v>
      </c>
      <c r="W32" s="405">
        <v>50.855571975086832</v>
      </c>
      <c r="X32" s="405">
        <v>0.70597767304342007</v>
      </c>
      <c r="Y32" s="381" t="s">
        <v>120</v>
      </c>
    </row>
    <row r="33" spans="1:25" x14ac:dyDescent="0.25">
      <c r="A33" s="395"/>
      <c r="B33" s="384" t="s">
        <v>736</v>
      </c>
      <c r="C33" s="391">
        <v>0.91500999999999999</v>
      </c>
      <c r="D33" s="391">
        <v>0.77653540960493883</v>
      </c>
      <c r="E33" s="391">
        <v>2.3495857666711939</v>
      </c>
      <c r="F33" s="391">
        <v>5.6634523971207402</v>
      </c>
      <c r="G33" s="391">
        <v>13.703653402145868</v>
      </c>
      <c r="H33" s="391">
        <v>22.246366969985065</v>
      </c>
      <c r="I33" s="391">
        <v>3.7348906695640367</v>
      </c>
      <c r="J33" s="391">
        <v>52.302050794513107</v>
      </c>
      <c r="K33" s="392" t="e">
        <v>#N/A</v>
      </c>
      <c r="L33" s="384" t="s">
        <v>780</v>
      </c>
      <c r="N33" s="381"/>
      <c r="O33" s="381"/>
      <c r="P33" s="384" t="s">
        <v>717</v>
      </c>
      <c r="Q33" s="404">
        <v>11.936065096327441</v>
      </c>
      <c r="R33" s="405">
        <v>15.191531541271031</v>
      </c>
      <c r="S33" s="405">
        <v>8.2788970081972089</v>
      </c>
      <c r="T33" s="405">
        <v>11.260774159142475</v>
      </c>
      <c r="U33" s="405">
        <v>43.358665636680698</v>
      </c>
      <c r="V33" s="405">
        <v>2.5941962655845883</v>
      </c>
      <c r="W33" s="405">
        <v>19.315935388675047</v>
      </c>
      <c r="X33" s="405">
        <v>4.4894626412725388E-10</v>
      </c>
      <c r="Y33" s="381" t="s">
        <v>12</v>
      </c>
    </row>
    <row r="34" spans="1:25" x14ac:dyDescent="0.25">
      <c r="A34" s="395"/>
      <c r="B34" s="384" t="s">
        <v>737</v>
      </c>
      <c r="C34" s="391">
        <v>1.49837</v>
      </c>
      <c r="D34" s="391">
        <v>1.3447697513635493</v>
      </c>
      <c r="E34" s="391">
        <v>1.9143680526965832</v>
      </c>
      <c r="F34" s="391">
        <v>12.163333405560008</v>
      </c>
      <c r="G34" s="391">
        <v>9.8871097050984815</v>
      </c>
      <c r="H34" s="391">
        <v>10.112456934844314</v>
      </c>
      <c r="I34" s="391">
        <v>19.759051808194837</v>
      </c>
      <c r="J34" s="391">
        <v>46.16368009360577</v>
      </c>
      <c r="K34" s="392" t="e">
        <v>#N/A</v>
      </c>
      <c r="L34" s="384" t="s">
        <v>781</v>
      </c>
      <c r="N34" s="381"/>
      <c r="O34" s="381"/>
      <c r="P34" s="381" t="s">
        <v>755</v>
      </c>
      <c r="Q34" s="404">
        <v>0.35232463945751019</v>
      </c>
      <c r="R34" s="405">
        <v>0.73101821373710796</v>
      </c>
      <c r="S34" s="405">
        <v>10.239741057713408</v>
      </c>
      <c r="T34" s="405">
        <v>11.218317972350231</v>
      </c>
      <c r="U34" s="405">
        <v>10.777375466315558</v>
      </c>
      <c r="V34" s="405">
        <v>6.7259161729207815</v>
      </c>
      <c r="W34" s="405">
        <v>60.298030502523595</v>
      </c>
      <c r="X34" s="405">
        <v>9.6006144393081597E-3</v>
      </c>
      <c r="Y34" s="381" t="s">
        <v>759</v>
      </c>
    </row>
    <row r="35" spans="1:25" x14ac:dyDescent="0.25">
      <c r="A35" s="395"/>
      <c r="B35" s="384" t="s">
        <v>738</v>
      </c>
      <c r="C35" s="391">
        <v>0.56853999999999993</v>
      </c>
      <c r="D35" s="391">
        <v>0.537949443288541</v>
      </c>
      <c r="E35" s="391">
        <v>1.8154688787086148</v>
      </c>
      <c r="F35" s="391">
        <v>6.2910964348165388</v>
      </c>
      <c r="G35" s="391">
        <v>7.0364322152694472</v>
      </c>
      <c r="H35" s="391">
        <v>9.5477405089816045</v>
      </c>
      <c r="I35" s="391">
        <v>5.5164963799008637</v>
      </c>
      <c r="J35" s="391">
        <v>69.792765582322929</v>
      </c>
      <c r="K35" s="392" t="e">
        <v>#N/A</v>
      </c>
      <c r="L35" s="384" t="s">
        <v>43</v>
      </c>
      <c r="N35" s="381"/>
      <c r="O35" s="381"/>
      <c r="P35" s="384" t="s">
        <v>747</v>
      </c>
      <c r="Q35" s="404">
        <v>0.12289893521530952</v>
      </c>
      <c r="R35" s="405">
        <v>0.3635838618322792</v>
      </c>
      <c r="S35" s="405">
        <v>18.656329841874676</v>
      </c>
      <c r="T35" s="405">
        <v>3.2339160235417377</v>
      </c>
      <c r="U35" s="405">
        <v>15.239890232207854</v>
      </c>
      <c r="V35" s="405">
        <v>36.355264454336421</v>
      </c>
      <c r="W35" s="405">
        <v>26.151015586207034</v>
      </c>
      <c r="X35" s="405">
        <v>0</v>
      </c>
      <c r="Y35" s="381" t="s">
        <v>121</v>
      </c>
    </row>
    <row r="36" spans="1:25" x14ac:dyDescent="0.25">
      <c r="A36" s="396"/>
      <c r="B36" s="384" t="s">
        <v>739</v>
      </c>
      <c r="C36" s="391">
        <v>0.86736000000000002</v>
      </c>
      <c r="D36" s="391">
        <v>0.78272649521788407</v>
      </c>
      <c r="E36" s="391">
        <v>1.6162626245301266</v>
      </c>
      <c r="F36" s="391">
        <v>8.8496169276498282</v>
      </c>
      <c r="G36" s="391">
        <v>19.703031276915574</v>
      </c>
      <c r="H36" s="391">
        <v>11.924773579389154</v>
      </c>
      <c r="I36" s="391">
        <v>4.9993456312688851</v>
      </c>
      <c r="J36" s="391">
        <v>48.929217872485673</v>
      </c>
      <c r="K36" s="392">
        <v>3.9777520877607713</v>
      </c>
      <c r="L36" s="384" t="s">
        <v>318</v>
      </c>
      <c r="N36" s="381"/>
      <c r="O36" s="381"/>
      <c r="P36" s="384" t="s">
        <v>731</v>
      </c>
      <c r="Q36" s="404">
        <v>0.10474056243051993</v>
      </c>
      <c r="R36" s="405">
        <v>0.67120108675144341</v>
      </c>
      <c r="S36" s="405">
        <v>7.0469038904192303</v>
      </c>
      <c r="T36" s="405">
        <v>23.825516018263464</v>
      </c>
      <c r="U36" s="405">
        <v>16.443011584468511</v>
      </c>
      <c r="V36" s="405">
        <v>8.7249066072978394</v>
      </c>
      <c r="W36" s="405">
        <v>43.288460812799521</v>
      </c>
      <c r="X36" s="405">
        <v>0</v>
      </c>
      <c r="Y36" s="381" t="s">
        <v>193</v>
      </c>
    </row>
    <row r="37" spans="1:25" x14ac:dyDescent="0.25">
      <c r="A37" s="395"/>
      <c r="B37" s="384" t="s">
        <v>740</v>
      </c>
      <c r="C37" s="391">
        <v>2.6363300000000001</v>
      </c>
      <c r="D37" s="391">
        <v>2.3731911399160635</v>
      </c>
      <c r="E37" s="391">
        <v>0.98447795933130977</v>
      </c>
      <c r="F37" s="391">
        <v>15.393414796525498</v>
      </c>
      <c r="G37" s="391">
        <v>5.8675515435545016</v>
      </c>
      <c r="H37" s="391">
        <v>7.7390032553823902</v>
      </c>
      <c r="I37" s="391">
        <v>8.083081971681791</v>
      </c>
      <c r="J37" s="391">
        <v>61.932470473524468</v>
      </c>
      <c r="K37" s="392" t="e">
        <v>#N/A</v>
      </c>
      <c r="L37" s="384" t="s">
        <v>17</v>
      </c>
      <c r="N37" s="381"/>
      <c r="O37" s="381"/>
      <c r="P37" s="384" t="s">
        <v>745</v>
      </c>
      <c r="Q37" s="404">
        <v>3.6501709810524923</v>
      </c>
      <c r="R37" s="405">
        <v>0</v>
      </c>
      <c r="S37" s="405">
        <v>8.7480396903019386</v>
      </c>
      <c r="T37" s="405">
        <v>14.175422248333044</v>
      </c>
      <c r="U37" s="405">
        <v>25.297468304914695</v>
      </c>
      <c r="V37" s="405">
        <v>4.0686998115953488</v>
      </c>
      <c r="W37" s="405">
        <v>47.710369944854975</v>
      </c>
      <c r="X37" s="405">
        <v>0</v>
      </c>
      <c r="Y37" s="381" t="s">
        <v>158</v>
      </c>
    </row>
    <row r="38" spans="1:25" x14ac:dyDescent="0.25">
      <c r="A38" s="395"/>
      <c r="B38" s="384" t="s">
        <v>741</v>
      </c>
      <c r="C38" s="391">
        <v>1.03484</v>
      </c>
      <c r="D38" s="391">
        <v>0.94861595530507192</v>
      </c>
      <c r="E38" s="391">
        <v>0.89210755619511106</v>
      </c>
      <c r="F38" s="391">
        <v>15.846858605616438</v>
      </c>
      <c r="G38" s="391">
        <v>10.813613371851284</v>
      </c>
      <c r="H38" s="391">
        <v>21.938889511571656</v>
      </c>
      <c r="I38" s="391">
        <v>2.5105846027022825</v>
      </c>
      <c r="J38" s="391">
        <v>47.997946352063231</v>
      </c>
      <c r="K38" s="392" t="e">
        <v>#N/A</v>
      </c>
      <c r="L38" s="384" t="s">
        <v>35</v>
      </c>
      <c r="N38" s="381"/>
      <c r="O38" s="381"/>
      <c r="P38" s="384" t="s">
        <v>730</v>
      </c>
      <c r="Q38" s="404">
        <v>5.2751776820337506</v>
      </c>
      <c r="R38" s="405">
        <v>4.3857551483235984</v>
      </c>
      <c r="S38" s="405">
        <v>4.1137349020635234</v>
      </c>
      <c r="T38" s="405">
        <v>7.0210249080170577</v>
      </c>
      <c r="U38" s="405">
        <v>15.104450732788996</v>
      </c>
      <c r="V38" s="405">
        <v>3.4421422171605522</v>
      </c>
      <c r="W38" s="405">
        <v>65.932892091646281</v>
      </c>
      <c r="X38" s="405">
        <v>0</v>
      </c>
      <c r="Y38" s="381" t="s">
        <v>122</v>
      </c>
    </row>
    <row r="39" spans="1:25" x14ac:dyDescent="0.25">
      <c r="A39" s="395"/>
      <c r="B39" s="384" t="s">
        <v>742</v>
      </c>
      <c r="C39" s="391">
        <v>3.4840800000000001</v>
      </c>
      <c r="D39" s="391">
        <v>2.981008328608068</v>
      </c>
      <c r="E39" s="391">
        <v>0.75175711709351301</v>
      </c>
      <c r="F39" s="391">
        <v>4.9714654045247224</v>
      </c>
      <c r="G39" s="391">
        <v>3.8389710918293201</v>
      </c>
      <c r="H39" s="391">
        <v>17.48965380231537</v>
      </c>
      <c r="I39" s="391">
        <v>2.8537834566647367</v>
      </c>
      <c r="J39" s="391">
        <v>70.094369127572335</v>
      </c>
      <c r="K39" s="392" t="e">
        <v>#N/A</v>
      </c>
      <c r="L39" s="384" t="s">
        <v>19</v>
      </c>
      <c r="N39" s="381"/>
      <c r="O39" s="381"/>
      <c r="P39" s="384" t="s">
        <v>728</v>
      </c>
      <c r="Q39" s="404">
        <v>1.9983722314755177</v>
      </c>
      <c r="R39" s="405">
        <v>7.7274493937443847</v>
      </c>
      <c r="S39" s="405">
        <v>12.871224043785482</v>
      </c>
      <c r="T39" s="405">
        <v>12.409284662975399</v>
      </c>
      <c r="U39" s="405">
        <v>13.02477906554442</v>
      </c>
      <c r="V39" s="405">
        <v>6.7615182195263372</v>
      </c>
      <c r="W39" s="405">
        <v>47.205744614423978</v>
      </c>
      <c r="X39" s="405">
        <v>0</v>
      </c>
      <c r="Y39" s="381" t="s">
        <v>123</v>
      </c>
    </row>
    <row r="40" spans="1:25" x14ac:dyDescent="0.25">
      <c r="A40" s="395"/>
      <c r="B40" s="384" t="s">
        <v>743</v>
      </c>
      <c r="C40" s="391">
        <v>2.8702899999999998</v>
      </c>
      <c r="D40" s="391">
        <v>2.5426419612141622</v>
      </c>
      <c r="E40" s="391">
        <v>0.68560060042172499</v>
      </c>
      <c r="F40" s="391">
        <v>10.005241776962393</v>
      </c>
      <c r="G40" s="391">
        <v>8.7734241908006823</v>
      </c>
      <c r="H40" s="391">
        <v>12.324728082820076</v>
      </c>
      <c r="I40" s="391">
        <v>8.1557284283008311</v>
      </c>
      <c r="J40" s="391">
        <v>60.055276920694297</v>
      </c>
      <c r="K40" s="392" t="e">
        <v>#N/A</v>
      </c>
      <c r="L40" s="384" t="s">
        <v>37</v>
      </c>
      <c r="N40" s="381"/>
      <c r="O40" s="381"/>
      <c r="P40" s="384" t="s">
        <v>749</v>
      </c>
      <c r="Q40" s="404">
        <v>0.63975794411097886</v>
      </c>
      <c r="R40" s="405">
        <v>1</v>
      </c>
      <c r="S40" s="405">
        <v>18.3</v>
      </c>
      <c r="T40" s="405">
        <v>38.5</v>
      </c>
      <c r="U40" s="405">
        <v>26.200000000000003</v>
      </c>
      <c r="V40" s="405">
        <v>0</v>
      </c>
      <c r="W40" s="405">
        <v>11</v>
      </c>
      <c r="X40" s="405">
        <v>5.0000000000000053</v>
      </c>
      <c r="Y40" s="381" t="s">
        <v>159</v>
      </c>
    </row>
    <row r="41" spans="1:25" x14ac:dyDescent="0.25">
      <c r="A41" s="396"/>
      <c r="B41" s="384" t="s">
        <v>744</v>
      </c>
      <c r="C41" s="391">
        <v>1.80501</v>
      </c>
      <c r="D41" s="391">
        <v>1.5393759467177042</v>
      </c>
      <c r="E41" s="391">
        <v>0.53068960489867323</v>
      </c>
      <c r="F41" s="391">
        <v>0.67065169849832329</v>
      </c>
      <c r="G41" s="391">
        <v>7.8728677649803185</v>
      </c>
      <c r="H41" s="391">
        <v>32.758419594693109</v>
      </c>
      <c r="I41" s="391">
        <v>3.1199883364921996</v>
      </c>
      <c r="J41" s="391">
        <v>55.047383000437378</v>
      </c>
      <c r="K41" s="392" t="e">
        <v>#N/A</v>
      </c>
      <c r="L41" s="384" t="s">
        <v>340</v>
      </c>
      <c r="N41" s="381"/>
      <c r="O41" s="381"/>
      <c r="P41" s="384" t="s">
        <v>727</v>
      </c>
      <c r="Q41" s="404">
        <v>2.1081600803096423</v>
      </c>
      <c r="R41" s="405">
        <v>1.0384247067273162</v>
      </c>
      <c r="S41" s="405">
        <v>1.4693559971271246</v>
      </c>
      <c r="T41" s="405">
        <v>2.8908307397653812</v>
      </c>
      <c r="U41" s="405">
        <v>12.242638257122335</v>
      </c>
      <c r="V41" s="405">
        <v>0</v>
      </c>
      <c r="W41" s="405">
        <v>81.688412736413682</v>
      </c>
      <c r="X41" s="405">
        <v>0.67033756284417079</v>
      </c>
      <c r="Y41" s="381" t="s">
        <v>124</v>
      </c>
    </row>
    <row r="42" spans="1:25" x14ac:dyDescent="0.25">
      <c r="A42" s="395"/>
      <c r="B42" s="384" t="s">
        <v>745</v>
      </c>
      <c r="C42" s="391">
        <v>6.7184900000000001</v>
      </c>
      <c r="D42" s="391">
        <v>6.020337089331373</v>
      </c>
      <c r="E42" s="391">
        <v>0.34529587949376345</v>
      </c>
      <c r="F42" s="391">
        <v>5.5732838091956092</v>
      </c>
      <c r="G42" s="391">
        <v>9.7040152427743198</v>
      </c>
      <c r="H42" s="391">
        <v>28.42318052938268</v>
      </c>
      <c r="I42" s="391">
        <v>3.2268817029495134</v>
      </c>
      <c r="J42" s="391">
        <v>52.727342837072541</v>
      </c>
      <c r="K42" s="392" t="e">
        <v>#N/A</v>
      </c>
      <c r="L42" s="384" t="s">
        <v>178</v>
      </c>
      <c r="N42" s="381"/>
      <c r="O42" s="381"/>
      <c r="P42" s="384" t="s">
        <v>743</v>
      </c>
      <c r="Q42" s="404">
        <v>1.9120150812233176</v>
      </c>
      <c r="R42" s="405">
        <v>0.85318853884008616</v>
      </c>
      <c r="S42" s="405">
        <v>6.562366881050556</v>
      </c>
      <c r="T42" s="405">
        <v>11.432659921656509</v>
      </c>
      <c r="U42" s="405">
        <v>26.310282606310505</v>
      </c>
      <c r="V42" s="405">
        <v>4.0190675319648621</v>
      </c>
      <c r="W42" s="405">
        <v>50.695654629795619</v>
      </c>
      <c r="X42" s="405">
        <v>0.12677989038187079</v>
      </c>
      <c r="Y42" s="381" t="s">
        <v>37</v>
      </c>
    </row>
    <row r="43" spans="1:25" x14ac:dyDescent="0.25">
      <c r="A43" s="395"/>
      <c r="B43" s="384" t="s">
        <v>746</v>
      </c>
      <c r="C43" s="391">
        <v>0.27333999999999997</v>
      </c>
      <c r="D43" s="391">
        <v>0.24113464714660812</v>
      </c>
      <c r="E43" s="391">
        <v>0.28967880064217344</v>
      </c>
      <c r="F43" s="391">
        <v>7.8391588178101781</v>
      </c>
      <c r="G43" s="391">
        <v>11.840292506766472</v>
      </c>
      <c r="H43" s="391">
        <v>17.04468811666235</v>
      </c>
      <c r="I43" s="391">
        <v>4.9388671369098347</v>
      </c>
      <c r="J43" s="391">
        <v>58.047252055593312</v>
      </c>
      <c r="K43" s="392" t="e">
        <v>#N/A</v>
      </c>
      <c r="L43" s="384" t="s">
        <v>782</v>
      </c>
      <c r="N43" s="381"/>
      <c r="O43" s="381"/>
      <c r="P43" s="384" t="s">
        <v>757</v>
      </c>
      <c r="Q43" s="404">
        <v>1.0702471873081314</v>
      </c>
      <c r="R43" s="405">
        <v>4.4048036465638152</v>
      </c>
      <c r="S43" s="405">
        <v>5.435659186535764</v>
      </c>
      <c r="T43" s="405">
        <v>15.988779803646564</v>
      </c>
      <c r="U43" s="405">
        <v>43.083800841514716</v>
      </c>
      <c r="V43" s="405">
        <v>17.930399719495089</v>
      </c>
      <c r="W43" s="405">
        <v>13.155680224403929</v>
      </c>
      <c r="X43" s="405">
        <v>8.765778401293731E-4</v>
      </c>
      <c r="Y43" s="381" t="s">
        <v>163</v>
      </c>
    </row>
    <row r="44" spans="1:25" x14ac:dyDescent="0.25">
      <c r="A44" s="395"/>
      <c r="B44" s="384" t="s">
        <v>747</v>
      </c>
      <c r="C44" s="391">
        <v>0.36051</v>
      </c>
      <c r="D44" s="391">
        <v>0.3088606322802071</v>
      </c>
      <c r="E44" s="391">
        <v>7.66126892096477E-2</v>
      </c>
      <c r="F44" s="391">
        <v>18.296026376248236</v>
      </c>
      <c r="G44" s="391">
        <v>2.8527090246904536</v>
      </c>
      <c r="H44" s="391">
        <v>19.923469452230332</v>
      </c>
      <c r="I44" s="391">
        <v>6.5270535991851579</v>
      </c>
      <c r="J44" s="391">
        <v>52.324128858436183</v>
      </c>
      <c r="K44" s="392" t="e">
        <v>#N/A</v>
      </c>
      <c r="L44" s="384" t="s">
        <v>38</v>
      </c>
      <c r="N44" s="381"/>
      <c r="O44" s="381"/>
      <c r="P44" s="384" t="s">
        <v>738</v>
      </c>
      <c r="Q44" s="404">
        <v>0.30628831615615781</v>
      </c>
      <c r="R44" s="405">
        <v>6.7898063567205318</v>
      </c>
      <c r="S44" s="405">
        <v>6.5820918859583344</v>
      </c>
      <c r="T44" s="405">
        <v>14.944274451650363</v>
      </c>
      <c r="U44" s="405">
        <v>21.743014764070047</v>
      </c>
      <c r="V44" s="405">
        <v>10.231612802686369</v>
      </c>
      <c r="W44" s="405">
        <v>39.709199742749639</v>
      </c>
      <c r="X44" s="392" t="e">
        <v>#N/A</v>
      </c>
      <c r="Y44" s="381" t="s">
        <v>126</v>
      </c>
    </row>
    <row r="45" spans="1:25" x14ac:dyDescent="0.25">
      <c r="A45" s="396"/>
      <c r="B45" s="384" t="s">
        <v>748</v>
      </c>
      <c r="C45" s="391">
        <v>0.14035</v>
      </c>
      <c r="D45" s="391">
        <v>0.12989945376360598</v>
      </c>
      <c r="E45" s="391">
        <v>0</v>
      </c>
      <c r="F45" s="391">
        <v>5.1349402554594148</v>
      </c>
      <c r="G45" s="391">
        <v>20.220436753193241</v>
      </c>
      <c r="H45" s="391">
        <v>4.1151627523691801</v>
      </c>
      <c r="I45" s="391">
        <v>13.00473836011537</v>
      </c>
      <c r="J45" s="391">
        <v>57.524721878862792</v>
      </c>
      <c r="K45" s="392" t="e">
        <v>#N/A</v>
      </c>
      <c r="L45" s="384" t="s">
        <v>783</v>
      </c>
      <c r="N45" s="381"/>
      <c r="O45" s="381"/>
      <c r="P45" s="384" t="s">
        <v>746</v>
      </c>
      <c r="Q45" s="404">
        <v>0.30327186540510348</v>
      </c>
      <c r="R45" s="405">
        <v>1.5909627154191326</v>
      </c>
      <c r="S45" s="405">
        <v>3.6981215661074263</v>
      </c>
      <c r="T45" s="405">
        <v>3.8466724128709862</v>
      </c>
      <c r="U45" s="405">
        <v>25.245698766753023</v>
      </c>
      <c r="V45" s="405">
        <v>0</v>
      </c>
      <c r="W45" s="405">
        <v>54.123550004083441</v>
      </c>
      <c r="X45" s="405">
        <v>11.494994534766011</v>
      </c>
      <c r="Y45" s="381" t="s">
        <v>128</v>
      </c>
    </row>
    <row r="46" spans="1:25" x14ac:dyDescent="0.25">
      <c r="A46" s="395"/>
      <c r="B46" s="384" t="s">
        <v>749</v>
      </c>
      <c r="C46" s="391">
        <v>0.98962000000000006</v>
      </c>
      <c r="D46" s="391">
        <v>0.87183288501208711</v>
      </c>
      <c r="E46" s="391">
        <v>0</v>
      </c>
      <c r="F46" s="391">
        <v>9.0592334494773503</v>
      </c>
      <c r="G46" s="391">
        <v>32.062717770034837</v>
      </c>
      <c r="H46" s="391">
        <v>23.400696864111499</v>
      </c>
      <c r="I46" s="391">
        <v>0.80836236933797911</v>
      </c>
      <c r="J46" s="391">
        <v>34.668989547038329</v>
      </c>
      <c r="K46" s="392" t="e">
        <v>#N/A</v>
      </c>
      <c r="L46" s="384" t="s">
        <v>70</v>
      </c>
      <c r="N46" s="381"/>
      <c r="O46" s="381"/>
      <c r="P46" s="384" t="s">
        <v>729</v>
      </c>
      <c r="Q46" s="404">
        <v>3.0221691836371622</v>
      </c>
      <c r="R46" s="405">
        <v>17.744742186459085</v>
      </c>
      <c r="S46" s="405">
        <v>1.1543166760201711</v>
      </c>
      <c r="T46" s="405">
        <v>4.6289754076849468</v>
      </c>
      <c r="U46" s="405">
        <v>13.278477384033366</v>
      </c>
      <c r="V46" s="405">
        <v>0</v>
      </c>
      <c r="W46" s="405">
        <v>58.674736251357608</v>
      </c>
      <c r="X46" s="405">
        <v>4.5187520944448396</v>
      </c>
      <c r="Y46" s="381" t="s">
        <v>130</v>
      </c>
    </row>
    <row r="47" spans="1:25" x14ac:dyDescent="0.25">
      <c r="A47" s="381"/>
      <c r="B47" s="381" t="s">
        <v>752</v>
      </c>
      <c r="C47" s="401">
        <v>0.31274482407647336</v>
      </c>
      <c r="D47" s="391">
        <v>0.28659125663736323</v>
      </c>
      <c r="E47" s="391">
        <v>1.579046453616981</v>
      </c>
      <c r="F47" s="391">
        <v>2.1683061138043018</v>
      </c>
      <c r="G47" s="392">
        <v>26.175930719631008</v>
      </c>
      <c r="H47" s="392">
        <v>14.892926060149669</v>
      </c>
      <c r="I47" s="392">
        <v>9.1876500211794614</v>
      </c>
      <c r="J47" s="392">
        <v>45.996140631618573</v>
      </c>
      <c r="K47" s="392" t="e">
        <v>#N/A</v>
      </c>
      <c r="L47" s="384" t="s">
        <v>753</v>
      </c>
      <c r="M47" s="384"/>
      <c r="N47" s="381"/>
      <c r="O47" s="381"/>
      <c r="P47" s="384" t="s">
        <v>715</v>
      </c>
      <c r="Q47" s="404">
        <v>2.9797421648509612</v>
      </c>
      <c r="R47" s="405">
        <v>21.013874859963259</v>
      </c>
      <c r="S47" s="405">
        <v>3.7545653364233185</v>
      </c>
      <c r="T47" s="405">
        <v>9.0913495165322882</v>
      </c>
      <c r="U47" s="405">
        <v>13.942234841894447</v>
      </c>
      <c r="V47" s="405">
        <v>3.2085764518886735</v>
      </c>
      <c r="W47" s="405">
        <v>48.989398992486244</v>
      </c>
      <c r="X47" s="405">
        <v>8.117561060366544E-10</v>
      </c>
      <c r="Y47" s="381" t="s">
        <v>760</v>
      </c>
    </row>
    <row r="48" spans="1:25" x14ac:dyDescent="0.25">
      <c r="A48" s="381"/>
      <c r="B48" s="381" t="s">
        <v>754</v>
      </c>
      <c r="C48" s="401">
        <v>0.71955791773913536</v>
      </c>
      <c r="D48" s="391">
        <v>0.67677440407433664</v>
      </c>
      <c r="E48" s="391">
        <v>5.2148691343280509E-3</v>
      </c>
      <c r="F48" s="391">
        <v>0.14311510574983391</v>
      </c>
      <c r="G48" s="392">
        <v>1.8638015734949502</v>
      </c>
      <c r="H48" s="392">
        <v>1.490828257098924</v>
      </c>
      <c r="I48" s="392">
        <v>4.8925755320543685</v>
      </c>
      <c r="J48" s="392">
        <v>91.604464662467592</v>
      </c>
      <c r="K48" s="392" t="e">
        <v>#N/A</v>
      </c>
      <c r="L48" s="384" t="s">
        <v>352</v>
      </c>
      <c r="M48" s="384"/>
      <c r="N48" s="381"/>
      <c r="O48" s="381"/>
      <c r="P48" s="384" t="s">
        <v>73</v>
      </c>
      <c r="Q48" s="404">
        <v>145.21150544346978</v>
      </c>
      <c r="R48" s="405">
        <v>65.533932759393892</v>
      </c>
      <c r="S48" s="405">
        <v>21.836287577470795</v>
      </c>
      <c r="T48" s="405">
        <v>3.1883780942368336</v>
      </c>
      <c r="U48" s="405">
        <v>2.5658915298597993</v>
      </c>
      <c r="V48" s="405">
        <v>0</v>
      </c>
      <c r="W48" s="405">
        <v>5.5426815371381943</v>
      </c>
      <c r="X48" s="405">
        <v>1.3328285019004775</v>
      </c>
      <c r="Y48" s="381" t="s">
        <v>134</v>
      </c>
    </row>
    <row r="49" spans="1:20" x14ac:dyDescent="0.25">
      <c r="A49" s="381"/>
      <c r="B49" s="381" t="s">
        <v>755</v>
      </c>
      <c r="C49" s="401">
        <v>0.27460500301188501</v>
      </c>
      <c r="D49" s="391">
        <v>0.24473707577818304</v>
      </c>
      <c r="E49" s="391">
        <v>9.7498627645367181E-2</v>
      </c>
      <c r="F49" s="391">
        <v>1.950791869106044</v>
      </c>
      <c r="G49" s="392">
        <v>11.53843002630005</v>
      </c>
      <c r="H49" s="392">
        <v>13.029585507935076</v>
      </c>
      <c r="I49" s="392">
        <v>4.9888163338877369</v>
      </c>
      <c r="J49" s="392">
        <v>68.39651626752314</v>
      </c>
      <c r="K49" s="392" t="e">
        <v>#N/A</v>
      </c>
      <c r="L49" s="384" t="s">
        <v>756</v>
      </c>
      <c r="M49" s="384"/>
      <c r="N49" s="381"/>
      <c r="O49" s="381"/>
      <c r="P49" s="381"/>
      <c r="Q49" s="381"/>
      <c r="R49" s="381"/>
      <c r="S49" s="381"/>
      <c r="T49" s="381"/>
    </row>
    <row r="50" spans="1:20" x14ac:dyDescent="0.25">
      <c r="A50" s="390"/>
      <c r="B50" s="402" t="s">
        <v>757</v>
      </c>
      <c r="C50" s="391">
        <v>1.30202</v>
      </c>
      <c r="D50" s="391">
        <v>1.1575182719358355</v>
      </c>
      <c r="E50" s="391">
        <v>4.5310711883302899</v>
      </c>
      <c r="F50" s="391">
        <v>1.9693376711065165</v>
      </c>
      <c r="G50" s="392">
        <v>13.031333038972631</v>
      </c>
      <c r="H50" s="392">
        <v>17.632767726900145</v>
      </c>
      <c r="I50" s="392">
        <v>8.540708452317892</v>
      </c>
      <c r="J50" s="392">
        <v>54.294781922372515</v>
      </c>
      <c r="K50" s="392" t="e">
        <v>#N/A</v>
      </c>
      <c r="L50" s="384" t="s">
        <v>163</v>
      </c>
      <c r="M50" s="384"/>
      <c r="N50" s="381"/>
      <c r="O50" s="381"/>
      <c r="P50" s="381"/>
      <c r="Q50" s="381"/>
      <c r="R50" s="381"/>
      <c r="S50" s="381"/>
      <c r="T50" s="381"/>
    </row>
    <row r="51" spans="1:20" x14ac:dyDescent="0.25">
      <c r="A51" s="381"/>
      <c r="B51" s="381"/>
      <c r="C51" s="381"/>
      <c r="D51" s="380"/>
      <c r="E51" s="381"/>
      <c r="F51" s="381"/>
      <c r="G51" s="381"/>
      <c r="H51" s="381"/>
      <c r="I51" s="381"/>
      <c r="J51" s="381"/>
      <c r="K51" s="381"/>
      <c r="L51" s="381"/>
      <c r="M51" s="381"/>
      <c r="N51" s="381"/>
      <c r="O51" s="381"/>
      <c r="P51" s="381"/>
      <c r="Q51" s="381"/>
      <c r="R51" s="381"/>
      <c r="S51" s="381"/>
      <c r="T51" s="381"/>
    </row>
    <row r="52" spans="1:20" x14ac:dyDescent="0.25">
      <c r="A52" s="381"/>
      <c r="L52" s="381"/>
      <c r="M52" s="381"/>
      <c r="N52" s="381"/>
      <c r="O52" s="381"/>
      <c r="P52" s="381"/>
      <c r="Q52" s="381"/>
      <c r="R52" s="381"/>
      <c r="S52" s="381"/>
      <c r="T52" s="381"/>
    </row>
    <row r="53" spans="1:20" x14ac:dyDescent="0.25">
      <c r="A53" s="381"/>
      <c r="L53" s="387"/>
      <c r="M53" s="387"/>
      <c r="N53" s="387"/>
      <c r="O53" s="387"/>
      <c r="P53" s="387"/>
      <c r="Q53" s="387"/>
      <c r="R53" s="387"/>
      <c r="S53" s="387"/>
      <c r="T53" s="403"/>
    </row>
    <row r="54" spans="1:20" x14ac:dyDescent="0.25">
      <c r="A54" s="381"/>
      <c r="L54" s="387"/>
      <c r="M54" s="387"/>
      <c r="N54" s="387"/>
      <c r="O54" s="387"/>
      <c r="P54" s="387"/>
      <c r="Q54" s="387"/>
      <c r="R54" s="387"/>
      <c r="S54" s="387"/>
      <c r="T54" s="403"/>
    </row>
    <row r="55" spans="1:20" x14ac:dyDescent="0.25">
      <c r="A55" s="384"/>
      <c r="L55" s="381"/>
      <c r="M55" s="406"/>
      <c r="N55" s="407"/>
      <c r="O55" s="407"/>
      <c r="P55" s="407"/>
      <c r="Q55" s="407"/>
      <c r="R55" s="407"/>
      <c r="S55" s="407"/>
      <c r="T55" s="408"/>
    </row>
    <row r="56" spans="1:20" x14ac:dyDescent="0.25">
      <c r="A56" s="384"/>
      <c r="L56" s="381"/>
      <c r="M56" s="406"/>
      <c r="N56" s="407"/>
      <c r="O56" s="407"/>
      <c r="P56" s="407"/>
      <c r="Q56" s="407"/>
      <c r="R56" s="407"/>
      <c r="S56" s="407"/>
      <c r="T56" s="408"/>
    </row>
    <row r="57" spans="1:20" x14ac:dyDescent="0.25">
      <c r="A57" s="384"/>
      <c r="L57" s="381"/>
      <c r="M57" s="406"/>
      <c r="N57" s="407"/>
      <c r="O57" s="407"/>
      <c r="P57" s="407"/>
      <c r="Q57" s="407"/>
      <c r="R57" s="407"/>
      <c r="S57" s="407"/>
      <c r="T57" s="408"/>
    </row>
    <row r="58" spans="1:20" x14ac:dyDescent="0.25">
      <c r="A58" s="381"/>
      <c r="L58" s="381"/>
      <c r="M58" s="406"/>
      <c r="N58" s="407"/>
      <c r="O58" s="407"/>
      <c r="P58" s="407"/>
      <c r="Q58" s="407"/>
      <c r="R58" s="407"/>
      <c r="S58" s="407"/>
      <c r="T58" s="408"/>
    </row>
    <row r="59" spans="1:20" x14ac:dyDescent="0.25">
      <c r="A59" s="384"/>
      <c r="L59" s="381"/>
      <c r="M59" s="406"/>
      <c r="N59" s="407"/>
      <c r="O59" s="407"/>
      <c r="P59" s="407"/>
      <c r="Q59" s="407"/>
      <c r="R59" s="407"/>
      <c r="S59" s="407"/>
      <c r="T59" s="408"/>
    </row>
    <row r="60" spans="1:20" x14ac:dyDescent="0.25">
      <c r="A60" s="384"/>
      <c r="L60" s="381"/>
      <c r="M60" s="406"/>
      <c r="N60" s="407"/>
      <c r="O60" s="407"/>
      <c r="P60" s="407"/>
      <c r="Q60" s="407"/>
      <c r="R60" s="407"/>
      <c r="S60" s="407"/>
      <c r="T60" s="408"/>
    </row>
    <row r="61" spans="1:20" x14ac:dyDescent="0.25">
      <c r="A61" s="384"/>
      <c r="L61" s="381"/>
      <c r="M61" s="406"/>
      <c r="N61" s="407"/>
      <c r="O61" s="407"/>
      <c r="P61" s="407"/>
      <c r="Q61" s="407"/>
      <c r="R61" s="407"/>
      <c r="S61" s="407"/>
      <c r="T61" s="408"/>
    </row>
    <row r="62" spans="1:20" x14ac:dyDescent="0.25">
      <c r="A62" s="384"/>
      <c r="L62" s="381"/>
      <c r="M62" s="406"/>
      <c r="N62" s="407"/>
      <c r="O62" s="407"/>
      <c r="P62" s="407"/>
      <c r="Q62" s="407"/>
      <c r="R62" s="407"/>
      <c r="S62" s="407"/>
      <c r="T62" s="408"/>
    </row>
    <row r="63" spans="1:20" x14ac:dyDescent="0.25">
      <c r="A63" s="384"/>
      <c r="L63" s="381"/>
      <c r="M63" s="406"/>
      <c r="N63" s="407"/>
      <c r="O63" s="407"/>
      <c r="P63" s="407"/>
      <c r="Q63" s="407"/>
      <c r="R63" s="407"/>
      <c r="S63" s="407"/>
      <c r="T63" s="408"/>
    </row>
    <row r="64" spans="1:20" x14ac:dyDescent="0.25">
      <c r="A64" s="384"/>
      <c r="L64" s="381"/>
      <c r="M64" s="406"/>
      <c r="N64" s="407"/>
      <c r="O64" s="407"/>
      <c r="P64" s="407"/>
      <c r="Q64" s="407"/>
      <c r="R64" s="407"/>
      <c r="S64" s="407"/>
      <c r="T64" s="408"/>
    </row>
    <row r="65" spans="1:20" x14ac:dyDescent="0.25">
      <c r="A65" s="384"/>
      <c r="L65" s="381"/>
      <c r="M65" s="406"/>
      <c r="N65" s="407"/>
      <c r="O65" s="407"/>
      <c r="P65" s="407"/>
      <c r="Q65" s="407"/>
      <c r="R65" s="407"/>
      <c r="S65" s="407"/>
      <c r="T65" s="408"/>
    </row>
    <row r="66" spans="1:20" x14ac:dyDescent="0.25">
      <c r="A66" s="384"/>
      <c r="L66" s="381"/>
      <c r="M66" s="406"/>
      <c r="N66" s="407"/>
      <c r="O66" s="407"/>
      <c r="P66" s="407"/>
      <c r="Q66" s="407"/>
      <c r="R66" s="407"/>
      <c r="S66" s="407"/>
      <c r="T66" s="408"/>
    </row>
    <row r="67" spans="1:20" x14ac:dyDescent="0.25">
      <c r="A67" s="384"/>
      <c r="L67" s="381"/>
      <c r="M67" s="406"/>
      <c r="N67" s="407"/>
      <c r="O67" s="407"/>
      <c r="P67" s="407"/>
      <c r="Q67" s="407"/>
      <c r="R67" s="407"/>
      <c r="S67" s="407"/>
      <c r="T67" s="408"/>
    </row>
    <row r="68" spans="1:20" x14ac:dyDescent="0.25">
      <c r="A68" s="384"/>
      <c r="L68" s="381"/>
      <c r="M68" s="406"/>
      <c r="N68" s="407"/>
      <c r="O68" s="407"/>
      <c r="P68" s="407"/>
      <c r="Q68" s="407"/>
      <c r="R68" s="407"/>
      <c r="S68" s="407"/>
      <c r="T68" s="408"/>
    </row>
    <row r="69" spans="1:20" x14ac:dyDescent="0.25">
      <c r="A69" s="384"/>
      <c r="L69" s="381"/>
      <c r="M69" s="406"/>
      <c r="N69" s="407"/>
      <c r="O69" s="407"/>
      <c r="P69" s="407"/>
      <c r="Q69" s="407"/>
      <c r="R69" s="407"/>
      <c r="S69" s="407"/>
      <c r="T69" s="408"/>
    </row>
    <row r="70" spans="1:20" x14ac:dyDescent="0.25">
      <c r="A70" s="384"/>
      <c r="L70" s="381"/>
      <c r="M70" s="406"/>
      <c r="N70" s="407"/>
      <c r="O70" s="407"/>
      <c r="P70" s="407"/>
      <c r="Q70" s="407"/>
      <c r="R70" s="407"/>
      <c r="S70" s="407"/>
      <c r="T70" s="408"/>
    </row>
    <row r="71" spans="1:20" x14ac:dyDescent="0.25">
      <c r="A71" s="384"/>
      <c r="L71" s="381"/>
      <c r="M71" s="406"/>
      <c r="N71" s="407"/>
      <c r="O71" s="407"/>
      <c r="P71" s="407"/>
      <c r="Q71" s="407"/>
      <c r="R71" s="407"/>
      <c r="S71" s="407"/>
      <c r="T71" s="408"/>
    </row>
    <row r="72" spans="1:20" x14ac:dyDescent="0.25">
      <c r="A72" s="384"/>
      <c r="L72" s="381"/>
      <c r="M72" s="406"/>
      <c r="N72" s="407"/>
      <c r="O72" s="407"/>
      <c r="P72" s="407"/>
      <c r="Q72" s="407"/>
      <c r="R72" s="407"/>
      <c r="S72" s="407"/>
      <c r="T72" s="408"/>
    </row>
    <row r="73" spans="1:20" x14ac:dyDescent="0.25">
      <c r="A73" s="384"/>
      <c r="L73" s="381"/>
      <c r="M73" s="406"/>
      <c r="N73" s="407"/>
      <c r="O73" s="407"/>
      <c r="P73" s="407"/>
      <c r="Q73" s="407"/>
      <c r="R73" s="407"/>
      <c r="S73" s="407"/>
      <c r="T73" s="408"/>
    </row>
    <row r="74" spans="1:20" x14ac:dyDescent="0.25">
      <c r="A74" s="384"/>
      <c r="L74" s="381"/>
      <c r="M74" s="406"/>
      <c r="N74" s="407"/>
      <c r="O74" s="407"/>
      <c r="P74" s="407"/>
      <c r="Q74" s="407"/>
      <c r="R74" s="407"/>
      <c r="S74" s="407"/>
      <c r="T74" s="408"/>
    </row>
    <row r="75" spans="1:20" x14ac:dyDescent="0.25">
      <c r="A75" s="381"/>
      <c r="L75" s="381"/>
      <c r="M75" s="406"/>
      <c r="N75" s="407"/>
      <c r="O75" s="407"/>
      <c r="P75" s="407"/>
      <c r="Q75" s="407"/>
      <c r="R75" s="407"/>
      <c r="S75" s="407"/>
      <c r="T75" s="408"/>
    </row>
    <row r="76" spans="1:20" x14ac:dyDescent="0.25">
      <c r="A76" s="384"/>
      <c r="L76" s="381"/>
      <c r="M76" s="406"/>
      <c r="N76" s="407"/>
      <c r="O76" s="407"/>
      <c r="P76" s="407"/>
      <c r="Q76" s="407"/>
      <c r="R76" s="407"/>
      <c r="S76" s="407"/>
      <c r="T76" s="408"/>
    </row>
    <row r="77" spans="1:20" x14ac:dyDescent="0.25">
      <c r="A77" s="384"/>
      <c r="L77" s="381"/>
      <c r="M77" s="406"/>
      <c r="N77" s="407"/>
      <c r="O77" s="407"/>
      <c r="P77" s="407"/>
      <c r="Q77" s="407"/>
      <c r="R77" s="407"/>
      <c r="S77" s="407"/>
      <c r="T77" s="408"/>
    </row>
    <row r="78" spans="1:20" x14ac:dyDescent="0.25">
      <c r="A78" s="384"/>
      <c r="L78" s="381"/>
      <c r="M78" s="406"/>
      <c r="N78" s="407"/>
      <c r="O78" s="407"/>
      <c r="P78" s="407"/>
      <c r="Q78" s="407"/>
      <c r="R78" s="407"/>
      <c r="S78" s="407"/>
      <c r="T78" s="408"/>
    </row>
    <row r="79" spans="1:20" x14ac:dyDescent="0.25">
      <c r="A79" s="384"/>
      <c r="L79" s="381"/>
      <c r="M79" s="406"/>
      <c r="N79" s="407"/>
      <c r="O79" s="407"/>
      <c r="P79" s="407"/>
      <c r="Q79" s="407"/>
      <c r="R79" s="407"/>
      <c r="S79" s="407"/>
      <c r="T79" s="408"/>
    </row>
    <row r="80" spans="1:20" x14ac:dyDescent="0.25">
      <c r="A80" s="384"/>
      <c r="L80" s="381"/>
      <c r="M80" s="406"/>
      <c r="N80" s="407"/>
      <c r="O80" s="407"/>
      <c r="P80" s="407"/>
      <c r="Q80" s="407"/>
      <c r="R80" s="407"/>
      <c r="S80" s="407"/>
      <c r="T80" s="408"/>
    </row>
    <row r="81" spans="1:20" x14ac:dyDescent="0.25">
      <c r="A81" s="384"/>
      <c r="L81" s="381"/>
      <c r="M81" s="406"/>
      <c r="N81" s="407"/>
      <c r="O81" s="407"/>
      <c r="P81" s="407"/>
      <c r="Q81" s="407"/>
      <c r="R81" s="407"/>
      <c r="S81" s="407"/>
      <c r="T81" s="408"/>
    </row>
    <row r="82" spans="1:20" x14ac:dyDescent="0.25">
      <c r="A82" s="384"/>
      <c r="L82" s="381"/>
      <c r="M82" s="406"/>
      <c r="N82" s="407"/>
      <c r="O82" s="407"/>
      <c r="P82" s="407"/>
      <c r="Q82" s="407"/>
      <c r="R82" s="407"/>
      <c r="S82" s="407"/>
      <c r="T82" s="408"/>
    </row>
    <row r="83" spans="1:20" x14ac:dyDescent="0.25">
      <c r="A83" s="379"/>
      <c r="L83" s="381"/>
      <c r="M83" s="406"/>
      <c r="N83" s="407"/>
      <c r="O83" s="407"/>
      <c r="P83" s="407"/>
      <c r="Q83" s="407"/>
      <c r="R83" s="407"/>
      <c r="S83" s="407"/>
      <c r="T83" s="408"/>
    </row>
    <row r="84" spans="1:20" x14ac:dyDescent="0.25">
      <c r="A84" s="384"/>
      <c r="L84" s="381"/>
      <c r="M84" s="406"/>
      <c r="N84" s="407"/>
      <c r="O84" s="407"/>
      <c r="P84" s="407"/>
      <c r="Q84" s="407"/>
      <c r="R84" s="407"/>
      <c r="S84" s="407"/>
      <c r="T84" s="408"/>
    </row>
    <row r="85" spans="1:20" x14ac:dyDescent="0.25">
      <c r="A85" s="384"/>
      <c r="L85" s="381"/>
      <c r="M85" s="406"/>
      <c r="N85" s="407"/>
      <c r="O85" s="407"/>
      <c r="P85" s="407"/>
      <c r="Q85" s="407"/>
      <c r="R85" s="407"/>
      <c r="S85" s="407"/>
      <c r="T85" s="408"/>
    </row>
    <row r="86" spans="1:20" x14ac:dyDescent="0.25">
      <c r="A86" s="384"/>
      <c r="L86" s="381"/>
      <c r="M86" s="406"/>
      <c r="N86" s="407"/>
      <c r="O86" s="407"/>
      <c r="P86" s="407"/>
      <c r="Q86" s="407"/>
      <c r="R86" s="407"/>
      <c r="S86" s="407"/>
      <c r="T86" s="408"/>
    </row>
    <row r="87" spans="1:20" x14ac:dyDescent="0.25">
      <c r="A87" s="384"/>
      <c r="L87" s="381"/>
      <c r="M87" s="406"/>
      <c r="N87" s="407"/>
      <c r="O87" s="407"/>
      <c r="P87" s="407"/>
      <c r="Q87" s="407"/>
      <c r="R87" s="407"/>
      <c r="S87" s="407"/>
      <c r="T87" s="408"/>
    </row>
    <row r="88" spans="1:20" x14ac:dyDescent="0.25">
      <c r="A88" s="384"/>
      <c r="L88" s="381"/>
      <c r="M88" s="406"/>
      <c r="N88" s="407"/>
      <c r="O88" s="407"/>
      <c r="P88" s="407"/>
      <c r="Q88" s="407"/>
      <c r="R88" s="407"/>
      <c r="S88" s="407"/>
      <c r="T88" s="408"/>
    </row>
    <row r="89" spans="1:20" x14ac:dyDescent="0.25">
      <c r="A89" s="384"/>
      <c r="L89" s="381"/>
      <c r="M89" s="406"/>
      <c r="N89" s="407"/>
      <c r="O89" s="407"/>
      <c r="P89" s="407"/>
      <c r="Q89" s="407"/>
      <c r="R89" s="407"/>
      <c r="S89" s="407"/>
      <c r="T89" s="408"/>
    </row>
    <row r="90" spans="1:20" x14ac:dyDescent="0.25">
      <c r="A90" s="381"/>
      <c r="L90" s="381"/>
      <c r="M90" s="406"/>
      <c r="N90" s="407"/>
      <c r="O90" s="407"/>
      <c r="P90" s="407"/>
      <c r="Q90" s="407"/>
      <c r="R90" s="407"/>
      <c r="S90" s="407"/>
      <c r="T90" s="408"/>
    </row>
    <row r="91" spans="1:20" x14ac:dyDescent="0.25">
      <c r="A91" s="381"/>
      <c r="L91" s="381"/>
      <c r="M91" s="406"/>
      <c r="N91" s="407"/>
      <c r="O91" s="407"/>
      <c r="P91" s="407"/>
      <c r="Q91" s="407"/>
      <c r="R91" s="407"/>
      <c r="S91" s="407"/>
      <c r="T91" s="408"/>
    </row>
  </sheetData>
  <mergeCells count="1">
    <mergeCell ref="Q10:Q11"/>
  </mergeCells>
  <pageMargins left="0.7" right="0.7" top="0.75" bottom="0.75" header="0.3" footer="0.3"/>
  <pageSetup paperSize="9" orientation="portrait"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1"/>
  <sheetViews>
    <sheetView workbookViewId="0">
      <selection activeCell="I11" sqref="I11"/>
    </sheetView>
  </sheetViews>
  <sheetFormatPr defaultRowHeight="15" x14ac:dyDescent="0.25"/>
  <cols>
    <col min="1" max="1" width="32.7109375" customWidth="1"/>
    <col min="2" max="2" width="29.42578125" customWidth="1"/>
    <col min="3" max="3" width="22.85546875" customWidth="1"/>
    <col min="4" max="4" width="12" customWidth="1"/>
    <col min="12" max="12" width="40.28515625" customWidth="1"/>
  </cols>
  <sheetData>
    <row r="1" spans="1:5" x14ac:dyDescent="0.25">
      <c r="A1" t="s">
        <v>21966</v>
      </c>
    </row>
    <row r="2" spans="1:5" x14ac:dyDescent="0.25">
      <c r="A2" t="s">
        <v>21967</v>
      </c>
    </row>
    <row r="5" spans="1:5" x14ac:dyDescent="0.25">
      <c r="A5" t="s">
        <v>21959</v>
      </c>
    </row>
    <row r="6" spans="1:5" x14ac:dyDescent="0.25">
      <c r="D6">
        <v>2016</v>
      </c>
      <c r="E6" s="818" t="s">
        <v>369</v>
      </c>
    </row>
    <row r="7" spans="1:5" x14ac:dyDescent="0.25">
      <c r="A7" s="86" t="s">
        <v>21960</v>
      </c>
      <c r="B7" s="86" t="s">
        <v>21961</v>
      </c>
      <c r="C7" s="86" t="s">
        <v>21962</v>
      </c>
      <c r="D7" s="86" t="s">
        <v>21968</v>
      </c>
      <c r="E7" s="86" t="s">
        <v>21968</v>
      </c>
    </row>
    <row r="8" spans="1:5" x14ac:dyDescent="0.25">
      <c r="A8" s="86" t="s">
        <v>1</v>
      </c>
      <c r="B8" s="86" t="s">
        <v>206</v>
      </c>
      <c r="C8" s="86" t="s">
        <v>288</v>
      </c>
      <c r="D8" s="86">
        <v>2903</v>
      </c>
      <c r="E8" s="86">
        <v>2965</v>
      </c>
    </row>
    <row r="9" spans="1:5" x14ac:dyDescent="0.25">
      <c r="A9" s="86" t="s">
        <v>1</v>
      </c>
      <c r="B9" s="86" t="s">
        <v>2</v>
      </c>
      <c r="C9" s="86"/>
      <c r="D9" s="86">
        <v>2604</v>
      </c>
      <c r="E9" s="86">
        <v>2649</v>
      </c>
    </row>
    <row r="10" spans="1:5" x14ac:dyDescent="0.25">
      <c r="A10" s="86" t="s">
        <v>1</v>
      </c>
      <c r="B10" s="500" t="s">
        <v>3</v>
      </c>
      <c r="C10" s="500"/>
      <c r="D10" s="500">
        <v>268</v>
      </c>
      <c r="E10" s="500">
        <v>283</v>
      </c>
    </row>
    <row r="11" spans="1:5" x14ac:dyDescent="0.25">
      <c r="A11" s="86" t="s">
        <v>1</v>
      </c>
      <c r="B11" s="86" t="s">
        <v>91</v>
      </c>
      <c r="C11" s="86"/>
      <c r="D11" s="86">
        <v>31</v>
      </c>
      <c r="E11" s="86">
        <v>33</v>
      </c>
    </row>
    <row r="12" spans="1:5" x14ac:dyDescent="0.25">
      <c r="A12" s="86" t="s">
        <v>21963</v>
      </c>
      <c r="B12" s="86" t="s">
        <v>206</v>
      </c>
      <c r="C12" s="86"/>
      <c r="D12" s="86">
        <v>2791</v>
      </c>
      <c r="E12" s="86">
        <v>2849</v>
      </c>
    </row>
    <row r="13" spans="1:5" x14ac:dyDescent="0.25">
      <c r="A13" s="86" t="s">
        <v>21963</v>
      </c>
      <c r="B13" s="86" t="s">
        <v>2</v>
      </c>
      <c r="C13" s="86"/>
      <c r="D13" s="86">
        <v>2497</v>
      </c>
      <c r="E13" s="86">
        <v>2538</v>
      </c>
    </row>
    <row r="14" spans="1:5" x14ac:dyDescent="0.25">
      <c r="A14" s="86" t="s">
        <v>21963</v>
      </c>
      <c r="B14" s="500" t="s">
        <v>3</v>
      </c>
      <c r="C14" s="500"/>
      <c r="D14" s="500">
        <v>263</v>
      </c>
      <c r="E14" s="500">
        <v>278</v>
      </c>
    </row>
    <row r="15" spans="1:5" x14ac:dyDescent="0.25">
      <c r="A15" s="86" t="s">
        <v>21963</v>
      </c>
      <c r="B15" s="86" t="s">
        <v>91</v>
      </c>
      <c r="C15" s="86"/>
      <c r="D15" s="86">
        <v>31</v>
      </c>
      <c r="E15" s="86">
        <v>33</v>
      </c>
    </row>
    <row r="16" spans="1:5" x14ac:dyDescent="0.25">
      <c r="A16" s="86" t="s">
        <v>21964</v>
      </c>
      <c r="B16" s="86" t="s">
        <v>206</v>
      </c>
      <c r="C16" s="86"/>
      <c r="D16" s="86">
        <v>89</v>
      </c>
      <c r="E16" s="86">
        <v>95</v>
      </c>
    </row>
    <row r="17" spans="1:14" x14ac:dyDescent="0.25">
      <c r="A17" s="86" t="s">
        <v>21964</v>
      </c>
      <c r="B17" s="86" t="s">
        <v>2</v>
      </c>
      <c r="C17" s="86"/>
      <c r="D17" s="86">
        <v>87</v>
      </c>
      <c r="E17" s="86">
        <v>92</v>
      </c>
    </row>
    <row r="18" spans="1:14" x14ac:dyDescent="0.25">
      <c r="A18" s="86" t="s">
        <v>21964</v>
      </c>
      <c r="B18" s="500" t="s">
        <v>3</v>
      </c>
      <c r="C18" s="500"/>
      <c r="D18" s="500">
        <v>2</v>
      </c>
      <c r="E18" s="500">
        <v>3</v>
      </c>
    </row>
    <row r="19" spans="1:14" x14ac:dyDescent="0.25">
      <c r="A19" s="86" t="s">
        <v>21964</v>
      </c>
      <c r="B19" s="86" t="s">
        <v>91</v>
      </c>
      <c r="C19" s="86"/>
      <c r="D19" s="86">
        <v>0</v>
      </c>
      <c r="E19" s="86">
        <v>0</v>
      </c>
    </row>
    <row r="20" spans="1:14" x14ac:dyDescent="0.25">
      <c r="A20" s="86" t="s">
        <v>21965</v>
      </c>
      <c r="B20" s="86" t="s">
        <v>206</v>
      </c>
      <c r="C20" s="86"/>
      <c r="D20" s="86">
        <v>23</v>
      </c>
      <c r="E20" s="86">
        <v>21</v>
      </c>
    </row>
    <row r="21" spans="1:14" x14ac:dyDescent="0.25">
      <c r="A21" s="86" t="s">
        <v>21965</v>
      </c>
      <c r="B21" s="86" t="s">
        <v>2</v>
      </c>
      <c r="C21" s="86"/>
      <c r="D21" s="86">
        <v>20</v>
      </c>
      <c r="E21" s="86">
        <v>19</v>
      </c>
    </row>
    <row r="22" spans="1:14" x14ac:dyDescent="0.25">
      <c r="A22" s="86" t="s">
        <v>21965</v>
      </c>
      <c r="B22" s="500" t="s">
        <v>3</v>
      </c>
      <c r="C22" s="500"/>
      <c r="D22" s="500">
        <v>3</v>
      </c>
      <c r="E22" s="500">
        <v>2</v>
      </c>
      <c r="M22" s="48"/>
      <c r="N22" s="48"/>
    </row>
    <row r="23" spans="1:14" x14ac:dyDescent="0.25">
      <c r="A23" s="86" t="s">
        <v>21965</v>
      </c>
      <c r="B23" s="86" t="s">
        <v>91</v>
      </c>
      <c r="C23" s="86"/>
      <c r="D23" s="86">
        <v>0</v>
      </c>
      <c r="E23" s="86">
        <v>0</v>
      </c>
      <c r="J23" s="500" t="s">
        <v>21990</v>
      </c>
      <c r="K23" s="500"/>
      <c r="L23" s="500"/>
      <c r="M23" s="500">
        <v>2016</v>
      </c>
      <c r="N23" s="500">
        <v>2017</v>
      </c>
    </row>
    <row r="24" spans="1:14" x14ac:dyDescent="0.25">
      <c r="J24" s="86" t="s">
        <v>21991</v>
      </c>
      <c r="K24" s="86"/>
      <c r="L24" s="86" t="s">
        <v>21996</v>
      </c>
      <c r="M24" s="86">
        <v>2604</v>
      </c>
      <c r="N24" s="86">
        <v>2649</v>
      </c>
    </row>
    <row r="25" spans="1:14" x14ac:dyDescent="0.25">
      <c r="J25" s="86"/>
      <c r="K25" s="86"/>
      <c r="L25" s="86" t="s">
        <v>21997</v>
      </c>
      <c r="M25" s="86">
        <v>268</v>
      </c>
      <c r="N25" s="86">
        <v>283</v>
      </c>
    </row>
    <row r="26" spans="1:14" x14ac:dyDescent="0.25">
      <c r="J26" s="86"/>
      <c r="K26" s="86"/>
      <c r="L26" s="86" t="s">
        <v>21998</v>
      </c>
      <c r="M26" s="86">
        <v>31</v>
      </c>
      <c r="N26" s="86">
        <v>33</v>
      </c>
    </row>
    <row r="27" spans="1:14" x14ac:dyDescent="0.25">
      <c r="J27" s="86"/>
      <c r="K27" s="86"/>
      <c r="L27" s="86" t="s">
        <v>21995</v>
      </c>
      <c r="M27" s="86">
        <v>222</v>
      </c>
      <c r="N27" s="86" t="s">
        <v>21992</v>
      </c>
    </row>
    <row r="28" spans="1:14" x14ac:dyDescent="0.25">
      <c r="J28" s="86" t="s">
        <v>21993</v>
      </c>
      <c r="K28" s="86"/>
      <c r="L28" s="86"/>
      <c r="M28" s="86">
        <f>SUM(M24:M27)</f>
        <v>3125</v>
      </c>
      <c r="N28" s="86"/>
    </row>
    <row r="29" spans="1:14" x14ac:dyDescent="0.25">
      <c r="J29" s="86" t="s">
        <v>21994</v>
      </c>
      <c r="K29" s="86"/>
      <c r="L29" s="86"/>
      <c r="M29" s="86">
        <v>8329</v>
      </c>
      <c r="N29" s="86">
        <v>8624</v>
      </c>
    </row>
    <row r="32" spans="1:14" x14ac:dyDescent="0.25">
      <c r="A32" t="s">
        <v>21969</v>
      </c>
    </row>
    <row r="34" spans="1:7" x14ac:dyDescent="0.25">
      <c r="A34" t="s">
        <v>21970</v>
      </c>
    </row>
    <row r="35" spans="1:7" x14ac:dyDescent="0.25">
      <c r="A35" t="s">
        <v>21971</v>
      </c>
      <c r="C35" t="s">
        <v>21972</v>
      </c>
    </row>
    <row r="36" spans="1:7" x14ac:dyDescent="0.25">
      <c r="A36" t="s">
        <v>21973</v>
      </c>
      <c r="C36" t="s">
        <v>21974</v>
      </c>
    </row>
    <row r="37" spans="1:7" x14ac:dyDescent="0.25">
      <c r="A37" t="s">
        <v>184</v>
      </c>
      <c r="B37" t="s">
        <v>53</v>
      </c>
      <c r="C37" t="s">
        <v>54</v>
      </c>
      <c r="D37" t="s">
        <v>55</v>
      </c>
      <c r="E37" t="s">
        <v>195</v>
      </c>
      <c r="F37" t="s">
        <v>313</v>
      </c>
      <c r="G37" t="s">
        <v>369</v>
      </c>
    </row>
    <row r="38" spans="1:7" x14ac:dyDescent="0.25">
      <c r="A38" t="s">
        <v>21565</v>
      </c>
      <c r="B38" t="s">
        <v>645</v>
      </c>
      <c r="C38" t="s">
        <v>645</v>
      </c>
      <c r="D38" t="s">
        <v>645</v>
      </c>
      <c r="E38" t="s">
        <v>645</v>
      </c>
      <c r="F38" t="s">
        <v>645</v>
      </c>
      <c r="G38" t="s">
        <v>645</v>
      </c>
    </row>
    <row r="39" spans="1:7" x14ac:dyDescent="0.25">
      <c r="A39" t="s">
        <v>21962</v>
      </c>
      <c r="B39" t="s">
        <v>104</v>
      </c>
      <c r="C39" t="s">
        <v>104</v>
      </c>
      <c r="D39" t="s">
        <v>104</v>
      </c>
      <c r="E39" t="s">
        <v>104</v>
      </c>
      <c r="F39" t="s">
        <v>104</v>
      </c>
      <c r="G39" t="s">
        <v>104</v>
      </c>
    </row>
    <row r="40" spans="1:7" x14ac:dyDescent="0.25">
      <c r="A40" t="s">
        <v>1</v>
      </c>
      <c r="B40">
        <v>1119609</v>
      </c>
      <c r="C40">
        <v>1113355</v>
      </c>
      <c r="D40">
        <v>1107791</v>
      </c>
      <c r="E40">
        <v>1103675</v>
      </c>
      <c r="F40">
        <v>1104499</v>
      </c>
      <c r="G40">
        <v>1102026</v>
      </c>
    </row>
    <row r="41" spans="1:7" x14ac:dyDescent="0.25">
      <c r="A41" t="s">
        <v>21975</v>
      </c>
      <c r="B41">
        <v>3525</v>
      </c>
      <c r="C41">
        <v>3026</v>
      </c>
      <c r="D41">
        <v>2889</v>
      </c>
      <c r="E41">
        <v>2534</v>
      </c>
      <c r="F41">
        <v>2587</v>
      </c>
      <c r="G41">
        <v>2775</v>
      </c>
    </row>
    <row r="42" spans="1:7" x14ac:dyDescent="0.25">
      <c r="A42" t="s">
        <v>21976</v>
      </c>
      <c r="B42">
        <v>54274</v>
      </c>
      <c r="C42">
        <v>46473</v>
      </c>
      <c r="D42">
        <v>43709</v>
      </c>
      <c r="E42">
        <v>42165</v>
      </c>
      <c r="F42">
        <v>41200</v>
      </c>
      <c r="G42">
        <v>39469</v>
      </c>
    </row>
    <row r="43" spans="1:7" x14ac:dyDescent="0.25">
      <c r="A43" t="s">
        <v>21977</v>
      </c>
      <c r="B43">
        <v>165856</v>
      </c>
      <c r="C43">
        <v>151273</v>
      </c>
      <c r="D43">
        <v>146771</v>
      </c>
      <c r="E43">
        <v>144035</v>
      </c>
      <c r="F43">
        <v>141379</v>
      </c>
      <c r="G43">
        <v>139762</v>
      </c>
    </row>
    <row r="44" spans="1:7" x14ac:dyDescent="0.25">
      <c r="A44" t="s">
        <v>21978</v>
      </c>
      <c r="B44">
        <v>52010</v>
      </c>
      <c r="C44">
        <v>38597</v>
      </c>
      <c r="D44">
        <v>37033</v>
      </c>
      <c r="E44">
        <v>32562</v>
      </c>
      <c r="F44">
        <v>31478</v>
      </c>
      <c r="G44">
        <v>32883</v>
      </c>
    </row>
    <row r="45" spans="1:7" x14ac:dyDescent="0.25">
      <c r="A45" t="s">
        <v>220</v>
      </c>
      <c r="B45">
        <v>223209</v>
      </c>
      <c r="C45">
        <v>221672</v>
      </c>
      <c r="D45">
        <v>218471</v>
      </c>
      <c r="E45">
        <v>218256</v>
      </c>
      <c r="F45">
        <v>215810</v>
      </c>
      <c r="G45">
        <v>210018</v>
      </c>
    </row>
    <row r="46" spans="1:7" x14ac:dyDescent="0.25">
      <c r="A46" t="s">
        <v>21979</v>
      </c>
      <c r="B46">
        <v>180340</v>
      </c>
      <c r="C46">
        <v>196102</v>
      </c>
      <c r="D46">
        <v>199547</v>
      </c>
      <c r="E46">
        <v>200199</v>
      </c>
      <c r="F46">
        <v>199521</v>
      </c>
      <c r="G46">
        <v>198333</v>
      </c>
    </row>
    <row r="47" spans="1:7" x14ac:dyDescent="0.25">
      <c r="A47" t="s">
        <v>21980</v>
      </c>
      <c r="B47">
        <v>84653</v>
      </c>
      <c r="C47">
        <v>84602</v>
      </c>
      <c r="D47">
        <v>85075</v>
      </c>
      <c r="E47">
        <v>90062</v>
      </c>
      <c r="F47">
        <v>90445</v>
      </c>
      <c r="G47">
        <v>89253</v>
      </c>
    </row>
    <row r="48" spans="1:7" x14ac:dyDescent="0.25">
      <c r="A48" t="s">
        <v>21981</v>
      </c>
      <c r="B48">
        <v>92866</v>
      </c>
      <c r="C48">
        <v>90610</v>
      </c>
      <c r="D48">
        <v>89174</v>
      </c>
      <c r="E48">
        <v>87804</v>
      </c>
      <c r="F48">
        <v>85335</v>
      </c>
      <c r="G48">
        <v>85540</v>
      </c>
    </row>
    <row r="49" spans="1:13" x14ac:dyDescent="0.25">
      <c r="A49" t="s">
        <v>21982</v>
      </c>
      <c r="B49">
        <v>51306</v>
      </c>
      <c r="C49">
        <v>58705</v>
      </c>
      <c r="D49">
        <v>65627</v>
      </c>
      <c r="E49">
        <v>70965</v>
      </c>
      <c r="F49">
        <v>76732</v>
      </c>
      <c r="G49">
        <v>89185</v>
      </c>
    </row>
    <row r="50" spans="1:13" x14ac:dyDescent="0.25">
      <c r="A50" t="s">
        <v>21983</v>
      </c>
      <c r="B50">
        <v>196037</v>
      </c>
      <c r="C50">
        <v>203637</v>
      </c>
      <c r="D50">
        <v>202095</v>
      </c>
      <c r="E50">
        <v>201181</v>
      </c>
      <c r="F50">
        <v>199841</v>
      </c>
      <c r="G50">
        <v>193911</v>
      </c>
    </row>
    <row r="51" spans="1:13" x14ac:dyDescent="0.25">
      <c r="A51" s="779" t="s">
        <v>21984</v>
      </c>
      <c r="B51" s="779">
        <v>7614</v>
      </c>
      <c r="C51" s="779">
        <v>7777</v>
      </c>
      <c r="D51" s="779">
        <v>7884</v>
      </c>
      <c r="E51" s="779">
        <v>8117</v>
      </c>
      <c r="F51" s="779">
        <v>8329</v>
      </c>
      <c r="G51" s="779">
        <v>8624</v>
      </c>
    </row>
    <row r="52" spans="1:13" x14ac:dyDescent="0.25">
      <c r="A52" t="s">
        <v>21985</v>
      </c>
      <c r="B52">
        <v>7919</v>
      </c>
      <c r="C52">
        <v>10881</v>
      </c>
      <c r="D52">
        <v>9516</v>
      </c>
      <c r="E52">
        <v>5795</v>
      </c>
      <c r="F52">
        <v>11842</v>
      </c>
      <c r="G52">
        <v>12273</v>
      </c>
    </row>
    <row r="55" spans="1:13" x14ac:dyDescent="0.25">
      <c r="A55" t="s">
        <v>21989</v>
      </c>
    </row>
    <row r="56" spans="1:13" x14ac:dyDescent="0.25">
      <c r="A56" t="s">
        <v>21986</v>
      </c>
    </row>
    <row r="57" spans="1:13" x14ac:dyDescent="0.25">
      <c r="A57" t="s">
        <v>184</v>
      </c>
      <c r="D57">
        <v>2007</v>
      </c>
      <c r="E57">
        <v>2008</v>
      </c>
      <c r="F57">
        <v>2009</v>
      </c>
      <c r="G57">
        <v>2010</v>
      </c>
      <c r="H57">
        <v>2011</v>
      </c>
      <c r="I57">
        <v>2012</v>
      </c>
      <c r="J57">
        <v>2013</v>
      </c>
      <c r="K57">
        <v>2014</v>
      </c>
      <c r="L57">
        <v>2015</v>
      </c>
      <c r="M57">
        <v>2016</v>
      </c>
    </row>
    <row r="58" spans="1:13" x14ac:dyDescent="0.25">
      <c r="A58" t="s">
        <v>21987</v>
      </c>
      <c r="B58" t="s">
        <v>21962</v>
      </c>
      <c r="C58" t="s">
        <v>21565</v>
      </c>
    </row>
    <row r="59" spans="1:13" x14ac:dyDescent="0.25">
      <c r="A59" t="s">
        <v>201</v>
      </c>
      <c r="B59" t="s">
        <v>1</v>
      </c>
      <c r="C59" t="s">
        <v>645</v>
      </c>
      <c r="D59">
        <v>2686</v>
      </c>
      <c r="E59">
        <v>3023</v>
      </c>
      <c r="F59">
        <v>3122</v>
      </c>
      <c r="G59">
        <v>3183</v>
      </c>
      <c r="H59">
        <v>3195</v>
      </c>
      <c r="I59">
        <v>2856</v>
      </c>
      <c r="J59">
        <v>2767</v>
      </c>
      <c r="K59">
        <v>2930</v>
      </c>
      <c r="L59">
        <v>2657</v>
      </c>
      <c r="M59">
        <v>2542</v>
      </c>
    </row>
    <row r="60" spans="1:13" x14ac:dyDescent="0.25">
      <c r="B60" s="779" t="s">
        <v>288</v>
      </c>
      <c r="C60" s="779"/>
      <c r="D60" s="779">
        <v>180</v>
      </c>
      <c r="E60" s="779">
        <v>234</v>
      </c>
      <c r="F60" s="779">
        <v>274</v>
      </c>
      <c r="G60" s="779">
        <v>292</v>
      </c>
      <c r="H60" s="779">
        <v>280</v>
      </c>
      <c r="I60" s="779">
        <v>255</v>
      </c>
      <c r="J60" s="779">
        <v>248</v>
      </c>
      <c r="K60" s="779">
        <v>254</v>
      </c>
      <c r="L60" s="779">
        <v>236</v>
      </c>
      <c r="M60" s="779">
        <v>222</v>
      </c>
    </row>
    <row r="61" spans="1:13" x14ac:dyDescent="0.25">
      <c r="A61" t="s">
        <v>21988</v>
      </c>
    </row>
  </sheetData>
  <autoFilter ref="A7:D23"/>
  <pageMargins left="0.7" right="0.7" top="0.75" bottom="0.75" header="0.3" footer="0.3"/>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S20280"/>
  <sheetViews>
    <sheetView workbookViewId="0">
      <selection activeCell="D23" sqref="D23"/>
    </sheetView>
  </sheetViews>
  <sheetFormatPr defaultRowHeight="15" x14ac:dyDescent="0.25"/>
  <cols>
    <col min="1" max="1" width="26.85546875" customWidth="1"/>
    <col min="2" max="2" width="18.28515625" customWidth="1"/>
    <col min="3" max="3" width="11" customWidth="1"/>
    <col min="4" max="4" width="15.42578125" customWidth="1"/>
    <col min="5" max="5" width="18.28515625" style="84" customWidth="1"/>
    <col min="6" max="6" width="10.85546875" customWidth="1"/>
    <col min="7" max="7" width="2.140625" customWidth="1"/>
    <col min="8" max="8" width="3.42578125" customWidth="1"/>
    <col min="9" max="9" width="45.42578125" customWidth="1"/>
    <col min="10" max="10" width="16.28515625" customWidth="1"/>
    <col min="11" max="11" width="8.5703125" customWidth="1"/>
    <col min="12" max="13" width="11.28515625" customWidth="1"/>
    <col min="14" max="14" width="31.5703125" bestFit="1" customWidth="1"/>
    <col min="15" max="15" width="14.42578125" bestFit="1" customWidth="1"/>
    <col min="16" max="16" width="15" bestFit="1" customWidth="1"/>
    <col min="17" max="17" width="7.28515625" customWidth="1"/>
    <col min="18" max="18" width="11.28515625" bestFit="1" customWidth="1"/>
  </cols>
  <sheetData>
    <row r="1" spans="1:19" x14ac:dyDescent="0.25">
      <c r="A1" s="6" t="s">
        <v>21519</v>
      </c>
      <c r="B1" s="6"/>
      <c r="C1" s="6"/>
      <c r="D1" s="6"/>
      <c r="E1" s="6"/>
      <c r="F1" s="6"/>
      <c r="G1" s="6"/>
      <c r="H1" s="6"/>
      <c r="I1" s="6"/>
      <c r="J1" s="6"/>
      <c r="K1" s="6"/>
      <c r="L1" s="6"/>
      <c r="O1" t="s">
        <v>21531</v>
      </c>
    </row>
    <row r="2" spans="1:19" x14ac:dyDescent="0.25">
      <c r="A2" s="6" t="s">
        <v>21520</v>
      </c>
      <c r="B2" s="6"/>
      <c r="C2" s="6"/>
      <c r="O2" s="84" t="s">
        <v>848</v>
      </c>
      <c r="P2" s="84" t="s">
        <v>849</v>
      </c>
      <c r="Q2" s="84" t="s">
        <v>850</v>
      </c>
      <c r="R2" s="84" t="s">
        <v>21527</v>
      </c>
      <c r="S2" s="84" t="s">
        <v>851</v>
      </c>
    </row>
    <row r="3" spans="1:19" s="84" customFormat="1" x14ac:dyDescent="0.25">
      <c r="J3"/>
      <c r="O3" s="261" t="s">
        <v>862</v>
      </c>
      <c r="P3" s="84">
        <v>1550</v>
      </c>
      <c r="Q3" s="84" t="s">
        <v>863</v>
      </c>
      <c r="R3" s="84" t="s">
        <v>7986</v>
      </c>
      <c r="S3" s="84" t="s">
        <v>864</v>
      </c>
    </row>
    <row r="4" spans="1:19" x14ac:dyDescent="0.25">
      <c r="O4" s="84" t="s">
        <v>1109</v>
      </c>
      <c r="P4" s="84">
        <v>590</v>
      </c>
      <c r="Q4" s="84" t="s">
        <v>1110</v>
      </c>
      <c r="R4" s="84" t="s">
        <v>21528</v>
      </c>
      <c r="S4" s="84"/>
    </row>
    <row r="5" spans="1:19" x14ac:dyDescent="0.25">
      <c r="A5" s="191" t="s">
        <v>848</v>
      </c>
      <c r="B5" s="191" t="s">
        <v>849</v>
      </c>
      <c r="C5" s="191" t="s">
        <v>850</v>
      </c>
      <c r="D5" s="451" t="s">
        <v>21526</v>
      </c>
      <c r="E5" s="452" t="s">
        <v>21525</v>
      </c>
      <c r="F5" s="451" t="s">
        <v>851</v>
      </c>
      <c r="I5" s="445" t="s">
        <v>21524</v>
      </c>
      <c r="J5" s="445" t="s">
        <v>21521</v>
      </c>
      <c r="O5" s="84" t="s">
        <v>1128</v>
      </c>
      <c r="P5" s="84">
        <v>558</v>
      </c>
      <c r="Q5" s="84" t="s">
        <v>1129</v>
      </c>
      <c r="R5" s="84"/>
      <c r="S5" s="84"/>
    </row>
    <row r="6" spans="1:19" x14ac:dyDescent="0.25">
      <c r="A6" t="s">
        <v>852</v>
      </c>
      <c r="B6">
        <v>13121</v>
      </c>
      <c r="C6" t="s">
        <v>853</v>
      </c>
      <c r="I6" s="445" t="s">
        <v>21523</v>
      </c>
      <c r="J6" s="84" t="s">
        <v>864</v>
      </c>
      <c r="K6" s="84" t="s">
        <v>1919</v>
      </c>
      <c r="L6" s="84" t="s">
        <v>21522</v>
      </c>
      <c r="O6" s="84" t="s">
        <v>1149</v>
      </c>
      <c r="P6" s="84">
        <v>529</v>
      </c>
      <c r="Q6" s="84" t="s">
        <v>1150</v>
      </c>
      <c r="R6" s="84"/>
      <c r="S6" s="84"/>
    </row>
    <row r="7" spans="1:19" x14ac:dyDescent="0.25">
      <c r="A7" t="s">
        <v>854</v>
      </c>
      <c r="B7">
        <v>6321</v>
      </c>
      <c r="C7" t="s">
        <v>855</v>
      </c>
      <c r="D7" s="84"/>
      <c r="F7" s="84"/>
      <c r="I7" s="446" t="s">
        <v>2365</v>
      </c>
      <c r="J7" s="447"/>
      <c r="K7" s="447">
        <v>35</v>
      </c>
      <c r="L7" s="447">
        <v>35</v>
      </c>
      <c r="O7" s="84" t="s">
        <v>1194</v>
      </c>
      <c r="P7" s="84">
        <v>427</v>
      </c>
      <c r="Q7" s="84" t="s">
        <v>1195</v>
      </c>
      <c r="R7" s="84"/>
      <c r="S7" s="84"/>
    </row>
    <row r="8" spans="1:19" x14ac:dyDescent="0.25">
      <c r="A8" t="s">
        <v>856</v>
      </c>
      <c r="B8">
        <v>2104</v>
      </c>
      <c r="C8" t="s">
        <v>857</v>
      </c>
      <c r="D8" s="84"/>
      <c r="F8" s="84"/>
      <c r="I8" s="446" t="s">
        <v>2833</v>
      </c>
      <c r="J8" s="447">
        <v>20</v>
      </c>
      <c r="K8" s="447"/>
      <c r="L8" s="447">
        <v>20</v>
      </c>
      <c r="O8" s="84" t="s">
        <v>1212</v>
      </c>
      <c r="P8" s="84">
        <v>391</v>
      </c>
      <c r="Q8" s="84" t="s">
        <v>1213</v>
      </c>
      <c r="R8" s="84"/>
      <c r="S8" s="84"/>
    </row>
    <row r="9" spans="1:19" x14ac:dyDescent="0.25">
      <c r="A9" t="s">
        <v>858</v>
      </c>
      <c r="B9">
        <v>2068</v>
      </c>
      <c r="C9" t="s">
        <v>859</v>
      </c>
      <c r="D9" s="84"/>
      <c r="F9" s="84"/>
      <c r="I9" s="446" t="s">
        <v>2076</v>
      </c>
      <c r="J9" s="447"/>
      <c r="K9" s="447">
        <v>63</v>
      </c>
      <c r="L9" s="447">
        <v>63</v>
      </c>
      <c r="O9" s="261" t="s">
        <v>1268</v>
      </c>
      <c r="P9" s="84">
        <v>294</v>
      </c>
      <c r="Q9" s="84" t="s">
        <v>1269</v>
      </c>
      <c r="R9" s="84"/>
      <c r="S9" s="84" t="s">
        <v>864</v>
      </c>
    </row>
    <row r="10" spans="1:19" x14ac:dyDescent="0.25">
      <c r="A10" t="s">
        <v>860</v>
      </c>
      <c r="B10">
        <v>1612</v>
      </c>
      <c r="C10" t="s">
        <v>861</v>
      </c>
      <c r="D10" s="84"/>
      <c r="F10" s="84"/>
      <c r="I10" s="446" t="s">
        <v>2998</v>
      </c>
      <c r="J10" s="447"/>
      <c r="K10" s="447">
        <v>18</v>
      </c>
      <c r="L10" s="447">
        <v>18</v>
      </c>
      <c r="O10" s="84" t="s">
        <v>1285</v>
      </c>
      <c r="P10" s="84">
        <v>263</v>
      </c>
      <c r="Q10" s="84" t="s">
        <v>1286</v>
      </c>
      <c r="R10" s="84"/>
      <c r="S10" s="84"/>
    </row>
    <row r="11" spans="1:19" x14ac:dyDescent="0.25">
      <c r="A11" t="s">
        <v>862</v>
      </c>
      <c r="B11">
        <v>1550</v>
      </c>
      <c r="C11" t="s">
        <v>863</v>
      </c>
      <c r="D11" t="s">
        <v>862</v>
      </c>
      <c r="E11" s="84" t="s">
        <v>862</v>
      </c>
      <c r="F11" t="s">
        <v>864</v>
      </c>
      <c r="I11" s="446" t="s">
        <v>3817</v>
      </c>
      <c r="J11" s="447">
        <v>51</v>
      </c>
      <c r="K11" s="447"/>
      <c r="L11" s="447">
        <v>51</v>
      </c>
      <c r="O11" s="84" t="s">
        <v>1327</v>
      </c>
      <c r="P11" s="84">
        <v>225</v>
      </c>
      <c r="Q11" s="84" t="s">
        <v>1328</v>
      </c>
      <c r="R11" s="84"/>
      <c r="S11" s="84"/>
    </row>
    <row r="12" spans="1:19" x14ac:dyDescent="0.25">
      <c r="A12" t="s">
        <v>865</v>
      </c>
      <c r="B12">
        <v>996</v>
      </c>
      <c r="C12" t="s">
        <v>866</v>
      </c>
      <c r="D12" s="84"/>
      <c r="F12" s="84"/>
      <c r="I12" s="446" t="s">
        <v>6050</v>
      </c>
      <c r="J12" s="447"/>
      <c r="K12" s="447">
        <v>28</v>
      </c>
      <c r="L12" s="447">
        <v>28</v>
      </c>
      <c r="O12" s="84" t="s">
        <v>1362</v>
      </c>
      <c r="P12" s="84">
        <v>185</v>
      </c>
      <c r="Q12" s="84" t="s">
        <v>1361</v>
      </c>
      <c r="R12" s="84"/>
      <c r="S12" s="84"/>
    </row>
    <row r="13" spans="1:19" x14ac:dyDescent="0.25">
      <c r="A13" t="s">
        <v>867</v>
      </c>
      <c r="B13">
        <v>910</v>
      </c>
      <c r="C13" t="s">
        <v>868</v>
      </c>
      <c r="D13" s="84"/>
      <c r="F13" s="84"/>
      <c r="I13" s="446" t="s">
        <v>3678</v>
      </c>
      <c r="J13" s="447"/>
      <c r="K13" s="447">
        <v>18</v>
      </c>
      <c r="L13" s="447">
        <v>18</v>
      </c>
      <c r="O13" s="84" t="s">
        <v>1406</v>
      </c>
      <c r="P13" s="84">
        <v>157</v>
      </c>
      <c r="Q13" s="84" t="s">
        <v>1407</v>
      </c>
      <c r="R13" s="84"/>
      <c r="S13" s="84"/>
    </row>
    <row r="14" spans="1:19" x14ac:dyDescent="0.25">
      <c r="A14" t="s">
        <v>869</v>
      </c>
      <c r="B14">
        <v>873</v>
      </c>
      <c r="C14" t="s">
        <v>870</v>
      </c>
      <c r="D14" s="84"/>
      <c r="F14" s="84"/>
      <c r="I14" s="446" t="s">
        <v>862</v>
      </c>
      <c r="J14" s="447">
        <v>1550</v>
      </c>
      <c r="K14" s="447"/>
      <c r="L14" s="447">
        <v>1550</v>
      </c>
      <c r="O14" s="84" t="s">
        <v>1414</v>
      </c>
      <c r="P14" s="84">
        <v>154</v>
      </c>
      <c r="Q14" s="84" t="s">
        <v>1415</v>
      </c>
      <c r="R14" s="84"/>
      <c r="S14" s="84"/>
    </row>
    <row r="15" spans="1:19" x14ac:dyDescent="0.25">
      <c r="A15" t="s">
        <v>871</v>
      </c>
      <c r="B15">
        <v>854</v>
      </c>
      <c r="C15" t="s">
        <v>872</v>
      </c>
      <c r="D15" s="84"/>
      <c r="F15" s="84"/>
      <c r="I15" s="446" t="s">
        <v>1268</v>
      </c>
      <c r="J15" s="447">
        <v>294</v>
      </c>
      <c r="K15" s="447"/>
      <c r="L15" s="447">
        <v>294</v>
      </c>
      <c r="O15" s="84" t="s">
        <v>1449</v>
      </c>
      <c r="P15" s="84">
        <v>137</v>
      </c>
      <c r="Q15" s="84" t="s">
        <v>1450</v>
      </c>
      <c r="R15" s="84"/>
      <c r="S15" s="84"/>
    </row>
    <row r="16" spans="1:19" x14ac:dyDescent="0.25">
      <c r="A16" t="s">
        <v>873</v>
      </c>
      <c r="B16">
        <v>850</v>
      </c>
      <c r="C16" t="s">
        <v>874</v>
      </c>
      <c r="D16" s="84"/>
      <c r="F16" s="84"/>
      <c r="I16" s="446" t="s">
        <v>1499</v>
      </c>
      <c r="J16" s="447">
        <v>120</v>
      </c>
      <c r="K16" s="447"/>
      <c r="L16" s="447">
        <v>120</v>
      </c>
      <c r="O16" s="84" t="s">
        <v>1473</v>
      </c>
      <c r="P16" s="84">
        <v>130</v>
      </c>
      <c r="Q16" s="84" t="s">
        <v>1469</v>
      </c>
      <c r="R16" s="84"/>
      <c r="S16" s="84"/>
    </row>
    <row r="17" spans="1:19" x14ac:dyDescent="0.25">
      <c r="A17" t="s">
        <v>875</v>
      </c>
      <c r="B17">
        <v>843</v>
      </c>
      <c r="C17" t="s">
        <v>876</v>
      </c>
      <c r="D17" s="84"/>
      <c r="F17" s="84"/>
      <c r="I17" s="446" t="s">
        <v>1605</v>
      </c>
      <c r="J17" s="447">
        <v>85</v>
      </c>
      <c r="K17" s="447"/>
      <c r="L17" s="447">
        <v>85</v>
      </c>
      <c r="O17" s="261" t="s">
        <v>1499</v>
      </c>
      <c r="P17" s="84">
        <v>120</v>
      </c>
      <c r="Q17" s="84" t="s">
        <v>1500</v>
      </c>
      <c r="R17" s="84"/>
      <c r="S17" s="84" t="s">
        <v>864</v>
      </c>
    </row>
    <row r="18" spans="1:19" x14ac:dyDescent="0.25">
      <c r="A18" t="s">
        <v>877</v>
      </c>
      <c r="B18">
        <v>836</v>
      </c>
      <c r="C18" t="s">
        <v>878</v>
      </c>
      <c r="D18" s="84"/>
      <c r="F18" s="84"/>
      <c r="I18" s="446" t="s">
        <v>1655</v>
      </c>
      <c r="J18" s="447">
        <v>73</v>
      </c>
      <c r="K18" s="447"/>
      <c r="L18" s="447">
        <v>73</v>
      </c>
      <c r="O18" s="84" t="s">
        <v>1505</v>
      </c>
      <c r="P18" s="84">
        <v>119</v>
      </c>
      <c r="Q18" s="84" t="s">
        <v>1503</v>
      </c>
      <c r="R18" s="84"/>
      <c r="S18" s="84"/>
    </row>
    <row r="19" spans="1:19" x14ac:dyDescent="0.25">
      <c r="A19" t="s">
        <v>879</v>
      </c>
      <c r="B19">
        <v>820</v>
      </c>
      <c r="C19" t="s">
        <v>880</v>
      </c>
      <c r="D19" s="84"/>
      <c r="F19" s="84"/>
      <c r="I19" s="446" t="s">
        <v>1676</v>
      </c>
      <c r="J19" s="447">
        <v>69</v>
      </c>
      <c r="K19" s="447"/>
      <c r="L19" s="447">
        <v>69</v>
      </c>
      <c r="O19" s="84" t="s">
        <v>1526</v>
      </c>
      <c r="P19" s="84">
        <v>111</v>
      </c>
      <c r="Q19" s="84" t="s">
        <v>1527</v>
      </c>
      <c r="R19" s="84"/>
      <c r="S19" s="84"/>
    </row>
    <row r="20" spans="1:19" x14ac:dyDescent="0.25">
      <c r="A20" t="s">
        <v>881</v>
      </c>
      <c r="B20">
        <v>817</v>
      </c>
      <c r="C20" t="s">
        <v>882</v>
      </c>
      <c r="D20" s="84"/>
      <c r="F20" s="84"/>
      <c r="I20" s="446" t="s">
        <v>1683</v>
      </c>
      <c r="J20" s="447">
        <v>76</v>
      </c>
      <c r="K20" s="447"/>
      <c r="L20" s="447">
        <v>76</v>
      </c>
      <c r="O20" s="84" t="s">
        <v>1590</v>
      </c>
      <c r="P20" s="84">
        <v>90</v>
      </c>
      <c r="Q20" s="84" t="s">
        <v>1588</v>
      </c>
      <c r="R20" s="84"/>
      <c r="S20" s="84"/>
    </row>
    <row r="21" spans="1:19" x14ac:dyDescent="0.25">
      <c r="A21" t="s">
        <v>883</v>
      </c>
      <c r="B21">
        <v>813</v>
      </c>
      <c r="C21" t="s">
        <v>884</v>
      </c>
      <c r="D21" s="84"/>
      <c r="F21" s="84"/>
      <c r="I21" s="446" t="s">
        <v>1716</v>
      </c>
      <c r="J21" s="447">
        <v>61</v>
      </c>
      <c r="K21" s="447"/>
      <c r="L21" s="447">
        <v>61</v>
      </c>
      <c r="O21" s="261" t="s">
        <v>1605</v>
      </c>
      <c r="P21" s="84">
        <v>85</v>
      </c>
      <c r="Q21" s="84" t="s">
        <v>1606</v>
      </c>
      <c r="R21" s="84"/>
      <c r="S21" s="84" t="s">
        <v>864</v>
      </c>
    </row>
    <row r="22" spans="1:19" x14ac:dyDescent="0.25">
      <c r="A22" t="s">
        <v>885</v>
      </c>
      <c r="B22">
        <v>806</v>
      </c>
      <c r="C22" t="s">
        <v>886</v>
      </c>
      <c r="D22" s="84"/>
      <c r="F22" s="84"/>
      <c r="I22" s="446" t="s">
        <v>1905</v>
      </c>
      <c r="J22" s="447">
        <v>38</v>
      </c>
      <c r="K22" s="447"/>
      <c r="L22" s="447">
        <v>38</v>
      </c>
      <c r="O22" s="261" t="s">
        <v>1655</v>
      </c>
      <c r="P22" s="84">
        <v>73</v>
      </c>
      <c r="Q22" s="84" t="s">
        <v>1656</v>
      </c>
      <c r="R22" s="84"/>
      <c r="S22" s="84" t="s">
        <v>864</v>
      </c>
    </row>
    <row r="23" spans="1:19" x14ac:dyDescent="0.25">
      <c r="A23" t="s">
        <v>887</v>
      </c>
      <c r="B23">
        <v>804</v>
      </c>
      <c r="C23" t="s">
        <v>888</v>
      </c>
      <c r="D23" s="84"/>
      <c r="F23" s="84"/>
      <c r="I23" s="446" t="s">
        <v>1918</v>
      </c>
      <c r="J23" s="447"/>
      <c r="K23" s="447">
        <v>37</v>
      </c>
      <c r="L23" s="447">
        <v>37</v>
      </c>
      <c r="O23" s="261" t="s">
        <v>1676</v>
      </c>
      <c r="P23" s="84">
        <v>69</v>
      </c>
      <c r="Q23" s="84" t="s">
        <v>1677</v>
      </c>
      <c r="R23" s="84"/>
      <c r="S23" s="84" t="s">
        <v>864</v>
      </c>
    </row>
    <row r="24" spans="1:19" x14ac:dyDescent="0.25">
      <c r="A24" t="s">
        <v>889</v>
      </c>
      <c r="B24">
        <v>796</v>
      </c>
      <c r="C24" t="s">
        <v>890</v>
      </c>
      <c r="D24" s="84"/>
      <c r="F24" s="84"/>
      <c r="I24" s="446" t="s">
        <v>2107</v>
      </c>
      <c r="J24" s="447"/>
      <c r="K24" s="447">
        <v>32</v>
      </c>
      <c r="L24" s="447">
        <v>32</v>
      </c>
      <c r="O24" s="84" t="s">
        <v>1680</v>
      </c>
      <c r="P24" s="84">
        <v>69</v>
      </c>
      <c r="Q24" s="84" t="s">
        <v>1677</v>
      </c>
      <c r="R24" s="84"/>
      <c r="S24" s="84"/>
    </row>
    <row r="25" spans="1:19" x14ac:dyDescent="0.25">
      <c r="A25" t="s">
        <v>891</v>
      </c>
      <c r="B25">
        <v>796</v>
      </c>
      <c r="C25" t="s">
        <v>890</v>
      </c>
      <c r="D25" s="84"/>
      <c r="F25" s="84"/>
      <c r="I25" s="446" t="s">
        <v>2215</v>
      </c>
      <c r="J25" s="447"/>
      <c r="K25" s="447">
        <v>22</v>
      </c>
      <c r="L25" s="447">
        <v>22</v>
      </c>
      <c r="O25" s="261" t="s">
        <v>1683</v>
      </c>
      <c r="P25" s="84">
        <v>68</v>
      </c>
      <c r="Q25" s="84" t="s">
        <v>1684</v>
      </c>
      <c r="R25" s="84"/>
      <c r="S25" s="84" t="s">
        <v>864</v>
      </c>
    </row>
    <row r="26" spans="1:19" x14ac:dyDescent="0.25">
      <c r="A26" t="s">
        <v>892</v>
      </c>
      <c r="B26">
        <v>794</v>
      </c>
      <c r="C26" t="s">
        <v>893</v>
      </c>
      <c r="D26" s="84"/>
      <c r="F26" s="84"/>
      <c r="I26" s="446" t="s">
        <v>2281</v>
      </c>
      <c r="J26" s="447">
        <v>20</v>
      </c>
      <c r="K26" s="447"/>
      <c r="L26" s="447">
        <v>20</v>
      </c>
      <c r="O26" s="261" t="s">
        <v>1716</v>
      </c>
      <c r="P26" s="84">
        <v>61</v>
      </c>
      <c r="Q26" s="84" t="s">
        <v>1715</v>
      </c>
      <c r="R26" s="84"/>
      <c r="S26" s="84" t="s">
        <v>864</v>
      </c>
    </row>
    <row r="27" spans="1:19" x14ac:dyDescent="0.25">
      <c r="A27" t="s">
        <v>894</v>
      </c>
      <c r="B27">
        <v>788</v>
      </c>
      <c r="C27" t="s">
        <v>895</v>
      </c>
      <c r="D27" s="84"/>
      <c r="F27" s="84"/>
      <c r="I27" s="446" t="s">
        <v>2392</v>
      </c>
      <c r="J27" s="447"/>
      <c r="K27" s="447">
        <v>18</v>
      </c>
      <c r="L27" s="447">
        <v>18</v>
      </c>
      <c r="O27" s="84" t="s">
        <v>1721</v>
      </c>
      <c r="P27" s="84">
        <v>60</v>
      </c>
      <c r="Q27" s="84" t="s">
        <v>1722</v>
      </c>
      <c r="R27" s="84"/>
      <c r="S27" s="84"/>
    </row>
    <row r="28" spans="1:19" x14ac:dyDescent="0.25">
      <c r="A28" t="s">
        <v>896</v>
      </c>
      <c r="B28">
        <v>786</v>
      </c>
      <c r="C28" t="s">
        <v>897</v>
      </c>
      <c r="D28" s="84"/>
      <c r="F28" s="84"/>
      <c r="I28" s="446" t="s">
        <v>2522</v>
      </c>
      <c r="J28" s="447"/>
      <c r="K28" s="447">
        <v>21</v>
      </c>
      <c r="L28" s="447">
        <v>21</v>
      </c>
      <c r="O28" s="84" t="s">
        <v>1723</v>
      </c>
      <c r="P28" s="84">
        <v>60</v>
      </c>
      <c r="Q28" s="84" t="s">
        <v>1722</v>
      </c>
      <c r="R28" s="84"/>
      <c r="S28" s="84"/>
    </row>
    <row r="29" spans="1:19" x14ac:dyDescent="0.25">
      <c r="A29" t="s">
        <v>898</v>
      </c>
      <c r="B29">
        <v>786</v>
      </c>
      <c r="C29" t="s">
        <v>897</v>
      </c>
      <c r="D29" s="84"/>
      <c r="F29" s="84"/>
      <c r="I29" s="446" t="s">
        <v>2578</v>
      </c>
      <c r="J29" s="447">
        <v>14</v>
      </c>
      <c r="K29" s="447"/>
      <c r="L29" s="447">
        <v>14</v>
      </c>
      <c r="O29" s="84" t="s">
        <v>1737</v>
      </c>
      <c r="P29" s="84">
        <v>58</v>
      </c>
      <c r="Q29" s="84" t="s">
        <v>1738</v>
      </c>
      <c r="R29" s="84"/>
      <c r="S29" s="84"/>
    </row>
    <row r="30" spans="1:19" x14ac:dyDescent="0.25">
      <c r="A30" t="s">
        <v>899</v>
      </c>
      <c r="B30">
        <v>777</v>
      </c>
      <c r="C30" t="s">
        <v>900</v>
      </c>
      <c r="D30" s="84"/>
      <c r="F30" s="84"/>
      <c r="I30" s="446" t="s">
        <v>2614</v>
      </c>
      <c r="J30" s="447">
        <v>28</v>
      </c>
      <c r="K30" s="447"/>
      <c r="L30" s="447">
        <v>28</v>
      </c>
      <c r="O30" s="261" t="s">
        <v>1769</v>
      </c>
      <c r="P30" s="84">
        <v>52</v>
      </c>
      <c r="Q30" s="84" t="s">
        <v>1765</v>
      </c>
      <c r="R30" s="84"/>
      <c r="S30" s="84" t="s">
        <v>864</v>
      </c>
    </row>
    <row r="31" spans="1:19" x14ac:dyDescent="0.25">
      <c r="A31" t="s">
        <v>901</v>
      </c>
      <c r="B31">
        <v>776</v>
      </c>
      <c r="C31" t="s">
        <v>902</v>
      </c>
      <c r="D31" s="84"/>
      <c r="F31" s="84"/>
      <c r="I31" s="446" t="s">
        <v>2650</v>
      </c>
      <c r="J31" s="447">
        <v>13</v>
      </c>
      <c r="K31" s="447"/>
      <c r="L31" s="447">
        <v>13</v>
      </c>
      <c r="O31" s="84" t="s">
        <v>1771</v>
      </c>
      <c r="P31" s="84">
        <v>52</v>
      </c>
      <c r="Q31" s="84" t="s">
        <v>1765</v>
      </c>
      <c r="R31" s="84"/>
      <c r="S31" s="84"/>
    </row>
    <row r="32" spans="1:19" x14ac:dyDescent="0.25">
      <c r="A32" t="s">
        <v>903</v>
      </c>
      <c r="B32">
        <v>774</v>
      </c>
      <c r="C32" t="s">
        <v>904</v>
      </c>
      <c r="D32" s="84"/>
      <c r="F32" s="84"/>
      <c r="I32" s="446" t="s">
        <v>2912</v>
      </c>
      <c r="J32" s="447"/>
      <c r="K32" s="447">
        <v>11</v>
      </c>
      <c r="L32" s="447">
        <v>11</v>
      </c>
      <c r="O32" s="84" t="s">
        <v>1785</v>
      </c>
      <c r="P32" s="84">
        <v>50</v>
      </c>
      <c r="Q32" s="84" t="s">
        <v>1783</v>
      </c>
      <c r="R32" s="84"/>
      <c r="S32" s="84"/>
    </row>
    <row r="33" spans="1:19" x14ac:dyDescent="0.25">
      <c r="A33" t="s">
        <v>905</v>
      </c>
      <c r="B33">
        <v>773</v>
      </c>
      <c r="C33" t="s">
        <v>906</v>
      </c>
      <c r="D33" s="84"/>
      <c r="F33" s="84"/>
      <c r="I33" s="446" t="s">
        <v>3137</v>
      </c>
      <c r="J33" s="447">
        <v>9</v>
      </c>
      <c r="K33" s="447"/>
      <c r="L33" s="447">
        <v>9</v>
      </c>
      <c r="O33" s="84" t="s">
        <v>1808</v>
      </c>
      <c r="P33" s="84">
        <v>47</v>
      </c>
      <c r="Q33" s="84" t="s">
        <v>1802</v>
      </c>
      <c r="R33" s="84"/>
      <c r="S33" s="84"/>
    </row>
    <row r="34" spans="1:19" x14ac:dyDescent="0.25">
      <c r="A34" t="s">
        <v>907</v>
      </c>
      <c r="B34">
        <v>770</v>
      </c>
      <c r="C34" t="s">
        <v>908</v>
      </c>
      <c r="D34" s="84"/>
      <c r="F34" s="84"/>
      <c r="I34" s="446" t="s">
        <v>3138</v>
      </c>
      <c r="J34" s="447">
        <v>9</v>
      </c>
      <c r="K34" s="447"/>
      <c r="L34" s="447">
        <v>9</v>
      </c>
      <c r="O34" s="84" t="s">
        <v>1820</v>
      </c>
      <c r="P34" s="84">
        <v>46</v>
      </c>
      <c r="Q34" s="84" t="s">
        <v>1815</v>
      </c>
      <c r="R34" s="84"/>
      <c r="S34" s="84"/>
    </row>
    <row r="35" spans="1:19" x14ac:dyDescent="0.25">
      <c r="A35" t="s">
        <v>909</v>
      </c>
      <c r="B35">
        <v>767</v>
      </c>
      <c r="C35" t="s">
        <v>910</v>
      </c>
      <c r="D35" s="84"/>
      <c r="F35" s="84"/>
      <c r="I35" s="446" t="s">
        <v>3291</v>
      </c>
      <c r="J35" s="447"/>
      <c r="K35" s="447">
        <v>8</v>
      </c>
      <c r="L35" s="447">
        <v>8</v>
      </c>
      <c r="O35" s="84" t="s">
        <v>1833</v>
      </c>
      <c r="P35" s="84">
        <v>45</v>
      </c>
      <c r="Q35" s="84" t="s">
        <v>1831</v>
      </c>
      <c r="R35" s="84"/>
      <c r="S35" s="84"/>
    </row>
    <row r="36" spans="1:19" x14ac:dyDescent="0.25">
      <c r="A36" t="s">
        <v>911</v>
      </c>
      <c r="B36">
        <v>766</v>
      </c>
      <c r="C36" t="s">
        <v>912</v>
      </c>
      <c r="D36" s="84"/>
      <c r="F36" s="84"/>
      <c r="I36" s="446" t="s">
        <v>3393</v>
      </c>
      <c r="J36" s="447"/>
      <c r="K36" s="447">
        <v>8</v>
      </c>
      <c r="L36" s="447">
        <v>8</v>
      </c>
      <c r="O36" s="84" t="s">
        <v>1837</v>
      </c>
      <c r="P36" s="84">
        <v>45</v>
      </c>
      <c r="Q36" s="84" t="s">
        <v>1831</v>
      </c>
      <c r="R36" s="84"/>
      <c r="S36" s="84"/>
    </row>
    <row r="37" spans="1:19" x14ac:dyDescent="0.25">
      <c r="A37" t="s">
        <v>913</v>
      </c>
      <c r="B37">
        <v>766</v>
      </c>
      <c r="C37" t="s">
        <v>912</v>
      </c>
      <c r="D37" s="84"/>
      <c r="F37" s="84"/>
      <c r="I37" s="446" t="s">
        <v>3506</v>
      </c>
      <c r="J37" s="447"/>
      <c r="K37" s="447">
        <v>7</v>
      </c>
      <c r="L37" s="447">
        <v>7</v>
      </c>
      <c r="O37" s="84" t="s">
        <v>1895</v>
      </c>
      <c r="P37" s="84">
        <v>39</v>
      </c>
      <c r="Q37" s="84" t="s">
        <v>1894</v>
      </c>
      <c r="R37" s="84"/>
      <c r="S37" s="84"/>
    </row>
    <row r="38" spans="1:19" x14ac:dyDescent="0.25">
      <c r="A38" t="s">
        <v>914</v>
      </c>
      <c r="B38">
        <v>765</v>
      </c>
      <c r="C38" t="s">
        <v>915</v>
      </c>
      <c r="D38" s="84"/>
      <c r="F38" s="84"/>
      <c r="I38" s="446" t="s">
        <v>3522</v>
      </c>
      <c r="J38" s="447">
        <v>7</v>
      </c>
      <c r="K38" s="447"/>
      <c r="L38" s="447">
        <v>7</v>
      </c>
      <c r="O38" s="84" t="s">
        <v>1903</v>
      </c>
      <c r="P38" s="84">
        <v>38</v>
      </c>
      <c r="Q38" s="84" t="s">
        <v>1904</v>
      </c>
      <c r="R38" s="84"/>
      <c r="S38" s="84"/>
    </row>
    <row r="39" spans="1:19" x14ac:dyDescent="0.25">
      <c r="A39" t="s">
        <v>916</v>
      </c>
      <c r="B39">
        <v>761</v>
      </c>
      <c r="C39" t="s">
        <v>917</v>
      </c>
      <c r="D39" s="84"/>
      <c r="F39" s="84"/>
      <c r="I39" s="446" t="s">
        <v>3566</v>
      </c>
      <c r="J39" s="447"/>
      <c r="K39" s="447">
        <v>7</v>
      </c>
      <c r="L39" s="447">
        <v>7</v>
      </c>
      <c r="O39" s="261" t="s">
        <v>1905</v>
      </c>
      <c r="P39" s="84">
        <v>38</v>
      </c>
      <c r="Q39" s="84" t="s">
        <v>1904</v>
      </c>
      <c r="R39" s="84"/>
      <c r="S39" s="84" t="s">
        <v>864</v>
      </c>
    </row>
    <row r="40" spans="1:19" x14ac:dyDescent="0.25">
      <c r="A40" t="s">
        <v>918</v>
      </c>
      <c r="B40">
        <v>759</v>
      </c>
      <c r="C40" t="s">
        <v>919</v>
      </c>
      <c r="D40" s="84"/>
      <c r="F40" s="84"/>
      <c r="I40" s="446" t="s">
        <v>3623</v>
      </c>
      <c r="J40" s="447"/>
      <c r="K40" s="447">
        <v>7</v>
      </c>
      <c r="L40" s="447">
        <v>7</v>
      </c>
      <c r="O40" s="261" t="s">
        <v>1908</v>
      </c>
      <c r="P40" s="84">
        <v>38</v>
      </c>
      <c r="Q40" s="84" t="s">
        <v>1904</v>
      </c>
      <c r="R40" s="84"/>
      <c r="S40" s="84" t="s">
        <v>864</v>
      </c>
    </row>
    <row r="41" spans="1:19" x14ac:dyDescent="0.25">
      <c r="A41" t="s">
        <v>920</v>
      </c>
      <c r="B41">
        <v>757</v>
      </c>
      <c r="C41" t="s">
        <v>921</v>
      </c>
      <c r="D41" s="84"/>
      <c r="F41" s="84"/>
      <c r="I41" s="446" t="s">
        <v>3818</v>
      </c>
      <c r="J41" s="447"/>
      <c r="K41" s="447">
        <v>6</v>
      </c>
      <c r="L41" s="447">
        <v>6</v>
      </c>
      <c r="O41" s="448" t="s">
        <v>1918</v>
      </c>
      <c r="P41" s="84">
        <v>37</v>
      </c>
      <c r="Q41" s="84" t="s">
        <v>1917</v>
      </c>
      <c r="R41" s="84"/>
      <c r="S41" s="84" t="s">
        <v>1919</v>
      </c>
    </row>
    <row r="42" spans="1:19" x14ac:dyDescent="0.25">
      <c r="A42" t="s">
        <v>922</v>
      </c>
      <c r="B42">
        <v>754</v>
      </c>
      <c r="C42" t="s">
        <v>923</v>
      </c>
      <c r="D42" s="84"/>
      <c r="F42" s="84"/>
      <c r="I42" s="446" t="s">
        <v>4221</v>
      </c>
      <c r="J42" s="447"/>
      <c r="K42" s="447">
        <v>5</v>
      </c>
      <c r="L42" s="447">
        <v>5</v>
      </c>
      <c r="O42" s="261" t="s">
        <v>1920</v>
      </c>
      <c r="P42" s="84">
        <v>37</v>
      </c>
      <c r="Q42" s="84" t="s">
        <v>1917</v>
      </c>
      <c r="R42" s="84"/>
      <c r="S42" s="84"/>
    </row>
    <row r="43" spans="1:19" x14ac:dyDescent="0.25">
      <c r="A43" t="s">
        <v>924</v>
      </c>
      <c r="B43">
        <v>753</v>
      </c>
      <c r="C43" t="s">
        <v>925</v>
      </c>
      <c r="D43" s="84"/>
      <c r="F43" s="84"/>
      <c r="I43" s="446" t="s">
        <v>4513</v>
      </c>
      <c r="J43" s="447"/>
      <c r="K43" s="447">
        <v>5</v>
      </c>
      <c r="L43" s="447">
        <v>5</v>
      </c>
      <c r="O43" s="84" t="s">
        <v>1938</v>
      </c>
      <c r="P43" s="84">
        <v>36</v>
      </c>
      <c r="Q43" s="84" t="s">
        <v>1932</v>
      </c>
      <c r="R43" s="84"/>
      <c r="S43" s="84"/>
    </row>
    <row r="44" spans="1:19" x14ac:dyDescent="0.25">
      <c r="A44" t="s">
        <v>926</v>
      </c>
      <c r="B44">
        <v>753</v>
      </c>
      <c r="C44" t="s">
        <v>925</v>
      </c>
      <c r="D44" s="84"/>
      <c r="F44" s="84"/>
      <c r="I44" s="446" t="s">
        <v>4633</v>
      </c>
      <c r="J44" s="447"/>
      <c r="K44" s="447">
        <v>4</v>
      </c>
      <c r="L44" s="447">
        <v>4</v>
      </c>
      <c r="O44" s="84" t="s">
        <v>1947</v>
      </c>
      <c r="P44" s="84">
        <v>35</v>
      </c>
      <c r="Q44" s="84" t="s">
        <v>1948</v>
      </c>
      <c r="R44" s="84"/>
      <c r="S44" s="84"/>
    </row>
    <row r="45" spans="1:19" x14ac:dyDescent="0.25">
      <c r="A45" t="s">
        <v>927</v>
      </c>
      <c r="B45">
        <v>752</v>
      </c>
      <c r="C45" t="s">
        <v>928</v>
      </c>
      <c r="D45" s="84"/>
      <c r="F45" s="84"/>
      <c r="I45" s="446" t="s">
        <v>4634</v>
      </c>
      <c r="J45" s="447"/>
      <c r="K45" s="447">
        <v>4</v>
      </c>
      <c r="L45" s="447">
        <v>4</v>
      </c>
      <c r="O45" s="84" t="s">
        <v>1966</v>
      </c>
      <c r="P45" s="84">
        <v>33</v>
      </c>
      <c r="Q45" s="84" t="s">
        <v>1965</v>
      </c>
      <c r="R45" s="84"/>
      <c r="S45" s="84"/>
    </row>
    <row r="46" spans="1:19" x14ac:dyDescent="0.25">
      <c r="A46" t="s">
        <v>929</v>
      </c>
      <c r="B46">
        <v>751</v>
      </c>
      <c r="C46" t="s">
        <v>930</v>
      </c>
      <c r="D46" s="84"/>
      <c r="F46" s="84"/>
      <c r="I46" s="446" t="s">
        <v>4659</v>
      </c>
      <c r="J46" s="447"/>
      <c r="K46" s="447">
        <v>4</v>
      </c>
      <c r="L46" s="447">
        <v>4</v>
      </c>
      <c r="O46" s="84" t="s">
        <v>1967</v>
      </c>
      <c r="P46" s="84">
        <v>33</v>
      </c>
      <c r="Q46" s="84" t="s">
        <v>1965</v>
      </c>
      <c r="R46" s="84"/>
      <c r="S46" s="84"/>
    </row>
    <row r="47" spans="1:19" x14ac:dyDescent="0.25">
      <c r="A47" t="s">
        <v>931</v>
      </c>
      <c r="B47">
        <v>750</v>
      </c>
      <c r="C47" t="s">
        <v>932</v>
      </c>
      <c r="D47" s="84"/>
      <c r="F47" s="84"/>
      <c r="I47" s="446" t="s">
        <v>4660</v>
      </c>
      <c r="J47" s="447"/>
      <c r="K47" s="447">
        <v>4</v>
      </c>
      <c r="L47" s="447">
        <v>4</v>
      </c>
      <c r="O47" s="84" t="s">
        <v>1974</v>
      </c>
      <c r="P47" s="84">
        <v>33</v>
      </c>
      <c r="Q47" s="84" t="s">
        <v>1965</v>
      </c>
      <c r="R47" s="84"/>
      <c r="S47" s="84"/>
    </row>
    <row r="48" spans="1:19" x14ac:dyDescent="0.25">
      <c r="A48" t="s">
        <v>933</v>
      </c>
      <c r="B48">
        <v>749</v>
      </c>
      <c r="C48" t="s">
        <v>934</v>
      </c>
      <c r="D48" s="84"/>
      <c r="F48" s="84"/>
      <c r="I48" s="446" t="s">
        <v>4776</v>
      </c>
      <c r="J48" s="447"/>
      <c r="K48" s="447">
        <v>4</v>
      </c>
      <c r="L48" s="447">
        <v>4</v>
      </c>
      <c r="O48" s="261" t="s">
        <v>1986</v>
      </c>
      <c r="P48" s="84">
        <v>32</v>
      </c>
      <c r="Q48" s="84" t="s">
        <v>1983</v>
      </c>
      <c r="R48" s="84"/>
      <c r="S48" s="84" t="s">
        <v>864</v>
      </c>
    </row>
    <row r="49" spans="1:19" x14ac:dyDescent="0.25">
      <c r="A49" t="s">
        <v>935</v>
      </c>
      <c r="B49">
        <v>745</v>
      </c>
      <c r="C49" t="s">
        <v>936</v>
      </c>
      <c r="D49" s="84"/>
      <c r="F49" s="84"/>
      <c r="I49" s="446" t="s">
        <v>4977</v>
      </c>
      <c r="J49" s="447"/>
      <c r="K49" s="447">
        <v>4</v>
      </c>
      <c r="L49" s="447">
        <v>4</v>
      </c>
      <c r="O49" s="84" t="s">
        <v>1988</v>
      </c>
      <c r="P49" s="84">
        <v>32</v>
      </c>
      <c r="Q49" s="84" t="s">
        <v>1983</v>
      </c>
      <c r="R49" s="84"/>
      <c r="S49" s="84"/>
    </row>
    <row r="50" spans="1:19" x14ac:dyDescent="0.25">
      <c r="A50" t="s">
        <v>937</v>
      </c>
      <c r="B50">
        <v>744</v>
      </c>
      <c r="C50" t="s">
        <v>938</v>
      </c>
      <c r="D50" s="84"/>
      <c r="F50" s="84"/>
      <c r="I50" s="446" t="s">
        <v>5013</v>
      </c>
      <c r="J50" s="447"/>
      <c r="K50" s="447">
        <v>4</v>
      </c>
      <c r="L50" s="447">
        <v>4</v>
      </c>
      <c r="O50" s="84" t="s">
        <v>2007</v>
      </c>
      <c r="P50" s="84">
        <v>31</v>
      </c>
      <c r="Q50" s="84" t="s">
        <v>2005</v>
      </c>
      <c r="R50" s="84"/>
      <c r="S50" s="84"/>
    </row>
    <row r="51" spans="1:19" x14ac:dyDescent="0.25">
      <c r="A51" t="s">
        <v>939</v>
      </c>
      <c r="B51">
        <v>743</v>
      </c>
      <c r="C51" t="s">
        <v>940</v>
      </c>
      <c r="D51" s="84"/>
      <c r="F51" s="84"/>
      <c r="I51" s="446" t="s">
        <v>5046</v>
      </c>
      <c r="J51" s="447"/>
      <c r="K51" s="447">
        <v>4</v>
      </c>
      <c r="L51" s="447">
        <v>4</v>
      </c>
      <c r="O51" s="84" t="s">
        <v>2008</v>
      </c>
      <c r="P51" s="84">
        <v>31</v>
      </c>
      <c r="Q51" s="84" t="s">
        <v>2005</v>
      </c>
      <c r="R51" s="84"/>
      <c r="S51" s="84"/>
    </row>
    <row r="52" spans="1:19" x14ac:dyDescent="0.25">
      <c r="A52" t="s">
        <v>941</v>
      </c>
      <c r="B52">
        <v>743</v>
      </c>
      <c r="C52" t="s">
        <v>940</v>
      </c>
      <c r="D52" s="84"/>
      <c r="F52" s="84"/>
      <c r="I52" s="446" t="s">
        <v>5136</v>
      </c>
      <c r="J52" s="447"/>
      <c r="K52" s="447">
        <v>4</v>
      </c>
      <c r="L52" s="447">
        <v>4</v>
      </c>
      <c r="O52" s="84" t="s">
        <v>2022</v>
      </c>
      <c r="P52" s="84">
        <v>30</v>
      </c>
      <c r="Q52" s="84" t="s">
        <v>2019</v>
      </c>
      <c r="R52" s="84"/>
      <c r="S52" s="84"/>
    </row>
    <row r="53" spans="1:19" x14ac:dyDescent="0.25">
      <c r="A53" t="s">
        <v>942</v>
      </c>
      <c r="B53">
        <v>742</v>
      </c>
      <c r="C53" t="s">
        <v>943</v>
      </c>
      <c r="D53" s="84"/>
      <c r="F53" s="84"/>
      <c r="I53" s="446" t="s">
        <v>5204</v>
      </c>
      <c r="J53" s="447"/>
      <c r="K53" s="447">
        <v>5</v>
      </c>
      <c r="L53" s="447">
        <v>5</v>
      </c>
      <c r="O53" s="84" t="s">
        <v>2030</v>
      </c>
      <c r="P53" s="84">
        <v>30</v>
      </c>
      <c r="Q53" s="84" t="s">
        <v>2019</v>
      </c>
      <c r="R53" s="84"/>
      <c r="S53" s="84"/>
    </row>
    <row r="54" spans="1:19" x14ac:dyDescent="0.25">
      <c r="A54" t="s">
        <v>944</v>
      </c>
      <c r="B54">
        <v>739</v>
      </c>
      <c r="C54" t="s">
        <v>945</v>
      </c>
      <c r="D54" s="84"/>
      <c r="F54" s="84"/>
      <c r="I54" s="446" t="s">
        <v>5635</v>
      </c>
      <c r="J54" s="447"/>
      <c r="K54" s="447">
        <v>3</v>
      </c>
      <c r="L54" s="447">
        <v>3</v>
      </c>
      <c r="O54" s="84" t="s">
        <v>2040</v>
      </c>
      <c r="P54" s="84">
        <v>29</v>
      </c>
      <c r="Q54" s="84" t="s">
        <v>2038</v>
      </c>
      <c r="R54" s="84"/>
      <c r="S54" s="84"/>
    </row>
    <row r="55" spans="1:19" x14ac:dyDescent="0.25">
      <c r="A55" t="s">
        <v>946</v>
      </c>
      <c r="B55">
        <v>738</v>
      </c>
      <c r="C55" t="s">
        <v>947</v>
      </c>
      <c r="D55" s="84"/>
      <c r="F55" s="84"/>
      <c r="I55" s="446" t="s">
        <v>5663</v>
      </c>
      <c r="J55" s="447"/>
      <c r="K55" s="447">
        <v>3</v>
      </c>
      <c r="L55" s="447">
        <v>3</v>
      </c>
      <c r="O55" s="84" t="s">
        <v>2042</v>
      </c>
      <c r="P55" s="84">
        <v>29</v>
      </c>
      <c r="Q55" s="84" t="s">
        <v>2038</v>
      </c>
      <c r="R55" s="84"/>
      <c r="S55" s="84"/>
    </row>
    <row r="56" spans="1:19" x14ac:dyDescent="0.25">
      <c r="A56" t="s">
        <v>948</v>
      </c>
      <c r="B56">
        <v>736</v>
      </c>
      <c r="C56" t="s">
        <v>949</v>
      </c>
      <c r="D56" s="84"/>
      <c r="F56" s="84"/>
      <c r="I56" s="446" t="s">
        <v>5987</v>
      </c>
      <c r="J56" s="447"/>
      <c r="K56" s="447">
        <v>3</v>
      </c>
      <c r="L56" s="447">
        <v>3</v>
      </c>
      <c r="O56" s="84" t="s">
        <v>2056</v>
      </c>
      <c r="P56" s="84">
        <v>28</v>
      </c>
      <c r="Q56" s="84" t="s">
        <v>2057</v>
      </c>
      <c r="R56" s="84"/>
      <c r="S56" s="84"/>
    </row>
    <row r="57" spans="1:19" x14ac:dyDescent="0.25">
      <c r="A57" t="s">
        <v>950</v>
      </c>
      <c r="B57">
        <v>735</v>
      </c>
      <c r="C57" t="s">
        <v>951</v>
      </c>
      <c r="D57" s="84"/>
      <c r="F57" s="84"/>
      <c r="I57" s="446" t="s">
        <v>6014</v>
      </c>
      <c r="J57" s="447"/>
      <c r="K57" s="447">
        <v>3</v>
      </c>
      <c r="L57" s="447">
        <v>3</v>
      </c>
      <c r="O57" s="84" t="s">
        <v>2064</v>
      </c>
      <c r="P57" s="84">
        <v>28</v>
      </c>
      <c r="Q57" s="84" t="s">
        <v>2057</v>
      </c>
      <c r="R57" s="84"/>
      <c r="S57" s="84"/>
    </row>
    <row r="58" spans="1:19" x14ac:dyDescent="0.25">
      <c r="A58" t="s">
        <v>952</v>
      </c>
      <c r="B58">
        <v>734</v>
      </c>
      <c r="C58" t="s">
        <v>953</v>
      </c>
      <c r="D58" s="84"/>
      <c r="F58" s="84"/>
      <c r="I58" s="446" t="s">
        <v>6051</v>
      </c>
      <c r="J58" s="447"/>
      <c r="K58" s="447">
        <v>3</v>
      </c>
      <c r="L58" s="447">
        <v>3</v>
      </c>
      <c r="O58" s="84" t="s">
        <v>2075</v>
      </c>
      <c r="P58" s="84">
        <v>27</v>
      </c>
      <c r="Q58" s="84" t="s">
        <v>2073</v>
      </c>
      <c r="R58" s="84"/>
      <c r="S58" s="84"/>
    </row>
    <row r="59" spans="1:19" x14ac:dyDescent="0.25">
      <c r="A59" t="s">
        <v>954</v>
      </c>
      <c r="B59">
        <v>734</v>
      </c>
      <c r="C59" t="s">
        <v>953</v>
      </c>
      <c r="D59" s="84"/>
      <c r="F59" s="84"/>
      <c r="I59" s="446" t="s">
        <v>6070</v>
      </c>
      <c r="J59" s="447"/>
      <c r="K59" s="447">
        <v>3</v>
      </c>
      <c r="L59" s="447">
        <v>3</v>
      </c>
      <c r="O59" s="449" t="s">
        <v>2076</v>
      </c>
      <c r="P59" s="84">
        <v>27</v>
      </c>
      <c r="Q59" s="84" t="s">
        <v>2073</v>
      </c>
      <c r="R59" s="84"/>
      <c r="S59" s="84" t="s">
        <v>1919</v>
      </c>
    </row>
    <row r="60" spans="1:19" x14ac:dyDescent="0.25">
      <c r="A60" t="s">
        <v>955</v>
      </c>
      <c r="B60">
        <v>732</v>
      </c>
      <c r="C60" t="s">
        <v>956</v>
      </c>
      <c r="D60" s="84"/>
      <c r="F60" s="84"/>
      <c r="I60" s="446" t="s">
        <v>6183</v>
      </c>
      <c r="J60" s="447"/>
      <c r="K60" s="447">
        <v>3</v>
      </c>
      <c r="L60" s="447">
        <v>3</v>
      </c>
      <c r="O60" s="261" t="s">
        <v>2078</v>
      </c>
      <c r="P60" s="84">
        <v>27</v>
      </c>
      <c r="Q60" s="84" t="s">
        <v>2073</v>
      </c>
      <c r="R60" s="84"/>
      <c r="S60" s="84" t="s">
        <v>864</v>
      </c>
    </row>
    <row r="61" spans="1:19" x14ac:dyDescent="0.25">
      <c r="A61" t="s">
        <v>957</v>
      </c>
      <c r="B61">
        <v>731</v>
      </c>
      <c r="C61" t="s">
        <v>958</v>
      </c>
      <c r="D61" s="84"/>
      <c r="F61" s="84"/>
      <c r="I61" s="446" t="s">
        <v>6217</v>
      </c>
      <c r="J61" s="447"/>
      <c r="K61" s="447">
        <v>3</v>
      </c>
      <c r="L61" s="447">
        <v>3</v>
      </c>
      <c r="O61" s="84" t="s">
        <v>2082</v>
      </c>
      <c r="P61" s="84">
        <v>27</v>
      </c>
      <c r="Q61" s="84" t="s">
        <v>2073</v>
      </c>
      <c r="R61" s="84"/>
      <c r="S61" s="84"/>
    </row>
    <row r="62" spans="1:19" x14ac:dyDescent="0.25">
      <c r="A62" t="s">
        <v>959</v>
      </c>
      <c r="B62">
        <v>730</v>
      </c>
      <c r="C62" t="s">
        <v>960</v>
      </c>
      <c r="D62" s="84"/>
      <c r="F62" s="84"/>
      <c r="I62" s="446" t="s">
        <v>6294</v>
      </c>
      <c r="J62" s="447"/>
      <c r="K62" s="447">
        <v>3</v>
      </c>
      <c r="L62" s="447">
        <v>3</v>
      </c>
      <c r="O62" s="84" t="s">
        <v>2101</v>
      </c>
      <c r="P62" s="84">
        <v>27</v>
      </c>
      <c r="Q62" s="84" t="s">
        <v>2073</v>
      </c>
      <c r="R62" s="84"/>
      <c r="S62" s="84"/>
    </row>
    <row r="63" spans="1:19" x14ac:dyDescent="0.25">
      <c r="A63" t="s">
        <v>961</v>
      </c>
      <c r="B63">
        <v>729</v>
      </c>
      <c r="C63" t="s">
        <v>962</v>
      </c>
      <c r="D63" s="84"/>
      <c r="F63" s="84"/>
      <c r="I63" s="446" t="s">
        <v>6410</v>
      </c>
      <c r="J63" s="447"/>
      <c r="K63" s="447">
        <v>3</v>
      </c>
      <c r="L63" s="447">
        <v>3</v>
      </c>
      <c r="O63" s="449" t="s">
        <v>2107</v>
      </c>
      <c r="P63" s="84">
        <v>26</v>
      </c>
      <c r="Q63" s="84" t="s">
        <v>2104</v>
      </c>
      <c r="R63" s="84"/>
      <c r="S63" s="84" t="s">
        <v>1919</v>
      </c>
    </row>
    <row r="64" spans="1:19" x14ac:dyDescent="0.25">
      <c r="A64" t="s">
        <v>963</v>
      </c>
      <c r="B64">
        <v>729</v>
      </c>
      <c r="C64" t="s">
        <v>962</v>
      </c>
      <c r="D64" s="84"/>
      <c r="F64" s="84"/>
      <c r="I64" s="446" t="s">
        <v>6592</v>
      </c>
      <c r="J64" s="447"/>
      <c r="K64" s="447">
        <v>3</v>
      </c>
      <c r="L64" s="447">
        <v>3</v>
      </c>
      <c r="O64" s="84" t="s">
        <v>2114</v>
      </c>
      <c r="P64" s="84">
        <v>26</v>
      </c>
      <c r="Q64" s="84" t="s">
        <v>2104</v>
      </c>
      <c r="R64" s="84"/>
      <c r="S64" s="84"/>
    </row>
    <row r="65" spans="1:19" x14ac:dyDescent="0.25">
      <c r="A65" t="s">
        <v>964</v>
      </c>
      <c r="B65">
        <v>729</v>
      </c>
      <c r="C65" t="s">
        <v>962</v>
      </c>
      <c r="D65" s="84"/>
      <c r="F65" s="84"/>
      <c r="I65" s="446" t="s">
        <v>11839</v>
      </c>
      <c r="J65" s="447"/>
      <c r="K65" s="447">
        <v>1</v>
      </c>
      <c r="L65" s="447">
        <v>1</v>
      </c>
      <c r="O65" s="84" t="s">
        <v>2126</v>
      </c>
      <c r="P65" s="84">
        <v>25</v>
      </c>
      <c r="Q65" s="84" t="s">
        <v>2123</v>
      </c>
      <c r="R65" s="84"/>
      <c r="S65" s="84"/>
    </row>
    <row r="66" spans="1:19" x14ac:dyDescent="0.25">
      <c r="A66" t="s">
        <v>965</v>
      </c>
      <c r="B66">
        <v>728</v>
      </c>
      <c r="C66" t="s">
        <v>966</v>
      </c>
      <c r="D66" s="84"/>
      <c r="F66" s="84"/>
      <c r="I66" s="446" t="s">
        <v>13331</v>
      </c>
      <c r="J66" s="447">
        <v>1</v>
      </c>
      <c r="K66" s="447"/>
      <c r="L66" s="447">
        <v>1</v>
      </c>
      <c r="O66" s="84" t="s">
        <v>2137</v>
      </c>
      <c r="P66" s="84">
        <v>25</v>
      </c>
      <c r="Q66" s="84" t="s">
        <v>2123</v>
      </c>
      <c r="R66" s="84"/>
      <c r="S66" s="84"/>
    </row>
    <row r="67" spans="1:19" x14ac:dyDescent="0.25">
      <c r="A67" t="s">
        <v>967</v>
      </c>
      <c r="B67">
        <v>728</v>
      </c>
      <c r="C67" t="s">
        <v>966</v>
      </c>
      <c r="D67" s="84"/>
      <c r="F67" s="84"/>
      <c r="I67" s="446" t="s">
        <v>21522</v>
      </c>
      <c r="J67" s="447">
        <v>2538</v>
      </c>
      <c r="K67" s="447">
        <v>431</v>
      </c>
      <c r="L67" s="447">
        <v>2969</v>
      </c>
      <c r="O67" s="84" t="s">
        <v>2177</v>
      </c>
      <c r="P67" s="84">
        <v>23</v>
      </c>
      <c r="Q67" s="84" t="s">
        <v>2166</v>
      </c>
      <c r="R67" s="84"/>
      <c r="S67" s="84"/>
    </row>
    <row r="68" spans="1:19" x14ac:dyDescent="0.25">
      <c r="A68" t="s">
        <v>968</v>
      </c>
      <c r="B68">
        <v>727</v>
      </c>
      <c r="C68" t="s">
        <v>969</v>
      </c>
      <c r="D68" s="84"/>
      <c r="F68" s="84"/>
      <c r="O68" s="84" t="s">
        <v>2206</v>
      </c>
      <c r="P68" s="84">
        <v>22</v>
      </c>
      <c r="Q68" s="84" t="s">
        <v>2202</v>
      </c>
      <c r="R68" s="84"/>
      <c r="S68" s="84"/>
    </row>
    <row r="69" spans="1:19" x14ac:dyDescent="0.25">
      <c r="A69" t="s">
        <v>970</v>
      </c>
      <c r="B69">
        <v>727</v>
      </c>
      <c r="C69" t="s">
        <v>969</v>
      </c>
      <c r="D69" s="84"/>
      <c r="F69" s="84"/>
      <c r="O69" s="449" t="s">
        <v>2215</v>
      </c>
      <c r="P69" s="84">
        <v>22</v>
      </c>
      <c r="Q69" s="84" t="s">
        <v>2202</v>
      </c>
      <c r="R69" s="84"/>
      <c r="S69" s="84" t="s">
        <v>1919</v>
      </c>
    </row>
    <row r="70" spans="1:19" x14ac:dyDescent="0.25">
      <c r="A70" t="s">
        <v>971</v>
      </c>
      <c r="B70">
        <v>725</v>
      </c>
      <c r="C70" t="s">
        <v>972</v>
      </c>
      <c r="D70" s="84"/>
      <c r="F70" s="84"/>
      <c r="O70" s="84" t="s">
        <v>2236</v>
      </c>
      <c r="P70" s="84">
        <v>21</v>
      </c>
      <c r="Q70" s="84" t="s">
        <v>2232</v>
      </c>
      <c r="R70" s="84"/>
      <c r="S70" s="84"/>
    </row>
    <row r="71" spans="1:19" x14ac:dyDescent="0.25">
      <c r="A71" t="s">
        <v>973</v>
      </c>
      <c r="B71">
        <v>725</v>
      </c>
      <c r="C71" t="s">
        <v>972</v>
      </c>
      <c r="D71" s="84"/>
      <c r="F71" s="84"/>
      <c r="O71" s="84" t="s">
        <v>2237</v>
      </c>
      <c r="P71" s="84">
        <v>21</v>
      </c>
      <c r="Q71" s="84" t="s">
        <v>2232</v>
      </c>
      <c r="R71" s="84"/>
      <c r="S71" s="84"/>
    </row>
    <row r="72" spans="1:19" x14ac:dyDescent="0.25">
      <c r="A72" t="s">
        <v>974</v>
      </c>
      <c r="B72">
        <v>725</v>
      </c>
      <c r="C72" t="s">
        <v>972</v>
      </c>
      <c r="D72" s="84"/>
      <c r="F72" s="84"/>
      <c r="O72" s="84" t="s">
        <v>2271</v>
      </c>
      <c r="P72" s="84">
        <v>21</v>
      </c>
      <c r="Q72" s="84" t="s">
        <v>2232</v>
      </c>
      <c r="R72" s="84"/>
      <c r="S72" s="84"/>
    </row>
    <row r="73" spans="1:19" x14ac:dyDescent="0.25">
      <c r="A73" t="s">
        <v>975</v>
      </c>
      <c r="B73">
        <v>725</v>
      </c>
      <c r="C73" t="s">
        <v>972</v>
      </c>
      <c r="D73" s="84"/>
      <c r="F73" s="84"/>
      <c r="O73" s="261" t="s">
        <v>2281</v>
      </c>
      <c r="P73" s="84">
        <v>20</v>
      </c>
      <c r="Q73" s="84" t="s">
        <v>2273</v>
      </c>
      <c r="R73" s="84"/>
      <c r="S73" s="84" t="s">
        <v>864</v>
      </c>
    </row>
    <row r="74" spans="1:19" x14ac:dyDescent="0.25">
      <c r="A74" t="s">
        <v>976</v>
      </c>
      <c r="B74">
        <v>723</v>
      </c>
      <c r="C74" t="s">
        <v>977</v>
      </c>
      <c r="D74" s="84"/>
      <c r="F74" s="84"/>
      <c r="O74" s="84" t="s">
        <v>2282</v>
      </c>
      <c r="P74" s="84">
        <v>20</v>
      </c>
      <c r="Q74" s="84" t="s">
        <v>2273</v>
      </c>
      <c r="R74" s="84"/>
      <c r="S74" s="84"/>
    </row>
    <row r="75" spans="1:19" x14ac:dyDescent="0.25">
      <c r="A75" t="s">
        <v>978</v>
      </c>
      <c r="B75">
        <v>722</v>
      </c>
      <c r="C75" t="s">
        <v>979</v>
      </c>
      <c r="D75" s="84"/>
      <c r="F75" s="84"/>
      <c r="O75" s="84" t="s">
        <v>2286</v>
      </c>
      <c r="P75" s="84">
        <v>20</v>
      </c>
      <c r="Q75" s="84" t="s">
        <v>2273</v>
      </c>
      <c r="R75" s="84"/>
      <c r="S75" s="84"/>
    </row>
    <row r="76" spans="1:19" x14ac:dyDescent="0.25">
      <c r="A76" t="s">
        <v>980</v>
      </c>
      <c r="B76">
        <v>721</v>
      </c>
      <c r="C76" t="s">
        <v>981</v>
      </c>
      <c r="D76" s="84"/>
      <c r="F76" s="84"/>
      <c r="O76" s="84" t="s">
        <v>2314</v>
      </c>
      <c r="P76" s="84">
        <v>19</v>
      </c>
      <c r="Q76" s="84" t="s">
        <v>2310</v>
      </c>
      <c r="R76" s="84"/>
      <c r="S76" s="84"/>
    </row>
    <row r="77" spans="1:19" x14ac:dyDescent="0.25">
      <c r="A77" t="s">
        <v>982</v>
      </c>
      <c r="B77">
        <v>720</v>
      </c>
      <c r="C77" t="s">
        <v>983</v>
      </c>
      <c r="D77" s="84"/>
      <c r="F77" s="84"/>
      <c r="O77" s="449" t="s">
        <v>2315</v>
      </c>
      <c r="P77" s="84">
        <v>19</v>
      </c>
      <c r="Q77" s="84" t="s">
        <v>2310</v>
      </c>
      <c r="R77" s="84"/>
      <c r="S77" s="84" t="s">
        <v>1919</v>
      </c>
    </row>
    <row r="78" spans="1:19" x14ac:dyDescent="0.25">
      <c r="A78" t="s">
        <v>984</v>
      </c>
      <c r="B78">
        <v>720</v>
      </c>
      <c r="C78" t="s">
        <v>983</v>
      </c>
      <c r="D78" s="84"/>
      <c r="F78" s="84"/>
      <c r="O78" s="84" t="s">
        <v>2359</v>
      </c>
      <c r="P78" s="84">
        <v>19</v>
      </c>
      <c r="Q78" s="84" t="s">
        <v>2310</v>
      </c>
      <c r="R78" s="84"/>
      <c r="S78" s="84"/>
    </row>
    <row r="79" spans="1:19" x14ac:dyDescent="0.25">
      <c r="A79" t="s">
        <v>985</v>
      </c>
      <c r="B79">
        <v>720</v>
      </c>
      <c r="C79" t="s">
        <v>983</v>
      </c>
      <c r="D79" s="84"/>
      <c r="F79" s="84"/>
      <c r="O79" s="449" t="s">
        <v>2364</v>
      </c>
      <c r="P79" s="84">
        <v>18</v>
      </c>
      <c r="Q79" s="84" t="s">
        <v>2362</v>
      </c>
      <c r="R79" s="84"/>
      <c r="S79" s="84" t="s">
        <v>1919</v>
      </c>
    </row>
    <row r="80" spans="1:19" x14ac:dyDescent="0.25">
      <c r="A80" t="s">
        <v>986</v>
      </c>
      <c r="B80">
        <v>719</v>
      </c>
      <c r="C80" t="s">
        <v>987</v>
      </c>
      <c r="D80" s="84"/>
      <c r="F80" s="84"/>
      <c r="O80" s="449" t="s">
        <v>2365</v>
      </c>
      <c r="P80" s="84">
        <v>18</v>
      </c>
      <c r="Q80" s="84" t="s">
        <v>2362</v>
      </c>
      <c r="R80" s="84"/>
      <c r="S80" s="84" t="s">
        <v>1919</v>
      </c>
    </row>
    <row r="81" spans="1:19" x14ac:dyDescent="0.25">
      <c r="A81" t="s">
        <v>988</v>
      </c>
      <c r="B81">
        <v>718</v>
      </c>
      <c r="C81" t="s">
        <v>989</v>
      </c>
      <c r="D81" s="84"/>
      <c r="F81" s="84"/>
      <c r="O81" s="84" t="s">
        <v>2369</v>
      </c>
      <c r="P81" s="84">
        <v>18</v>
      </c>
      <c r="Q81" s="84" t="s">
        <v>2362</v>
      </c>
      <c r="R81" s="84"/>
      <c r="S81" s="84"/>
    </row>
    <row r="82" spans="1:19" x14ac:dyDescent="0.25">
      <c r="A82" t="s">
        <v>990</v>
      </c>
      <c r="B82">
        <v>718</v>
      </c>
      <c r="C82" t="s">
        <v>989</v>
      </c>
      <c r="D82" s="84"/>
      <c r="F82" s="84"/>
      <c r="O82" s="84" t="s">
        <v>2371</v>
      </c>
      <c r="P82" s="84">
        <v>18</v>
      </c>
      <c r="Q82" s="84" t="s">
        <v>2362</v>
      </c>
      <c r="R82" s="84"/>
      <c r="S82" s="84"/>
    </row>
    <row r="83" spans="1:19" x14ac:dyDescent="0.25">
      <c r="A83" t="s">
        <v>991</v>
      </c>
      <c r="B83">
        <v>717</v>
      </c>
      <c r="C83" t="s">
        <v>992</v>
      </c>
      <c r="D83" s="84"/>
      <c r="F83" s="84"/>
      <c r="O83" s="449" t="s">
        <v>2392</v>
      </c>
      <c r="P83" s="84">
        <v>18</v>
      </c>
      <c r="Q83" s="84" t="s">
        <v>2362</v>
      </c>
      <c r="R83" s="84"/>
      <c r="S83" s="84" t="s">
        <v>1919</v>
      </c>
    </row>
    <row r="84" spans="1:19" x14ac:dyDescent="0.25">
      <c r="A84" t="s">
        <v>993</v>
      </c>
      <c r="B84">
        <v>717</v>
      </c>
      <c r="C84" t="s">
        <v>992</v>
      </c>
      <c r="D84" s="84"/>
      <c r="F84" s="84"/>
      <c r="O84" s="84" t="s">
        <v>2393</v>
      </c>
      <c r="P84" s="84">
        <v>18</v>
      </c>
      <c r="Q84" s="84" t="s">
        <v>2362</v>
      </c>
      <c r="R84" s="84"/>
      <c r="S84" s="84"/>
    </row>
    <row r="85" spans="1:19" x14ac:dyDescent="0.25">
      <c r="A85" t="s">
        <v>994</v>
      </c>
      <c r="B85">
        <v>716</v>
      </c>
      <c r="C85" t="s">
        <v>995</v>
      </c>
      <c r="D85" s="84"/>
      <c r="F85" s="84"/>
      <c r="O85" s="84" t="s">
        <v>2410</v>
      </c>
      <c r="P85" s="84">
        <v>17</v>
      </c>
      <c r="Q85" s="84" t="s">
        <v>2408</v>
      </c>
      <c r="R85" s="84"/>
      <c r="S85" s="84"/>
    </row>
    <row r="86" spans="1:19" x14ac:dyDescent="0.25">
      <c r="A86" t="s">
        <v>996</v>
      </c>
      <c r="B86">
        <v>715</v>
      </c>
      <c r="C86" t="s">
        <v>997</v>
      </c>
      <c r="D86" s="84"/>
      <c r="F86" s="84"/>
      <c r="O86" s="84" t="s">
        <v>2411</v>
      </c>
      <c r="P86" s="84">
        <v>17</v>
      </c>
      <c r="Q86" s="84" t="s">
        <v>2408</v>
      </c>
      <c r="R86" s="84"/>
      <c r="S86" s="84"/>
    </row>
    <row r="87" spans="1:19" x14ac:dyDescent="0.25">
      <c r="A87" t="s">
        <v>998</v>
      </c>
      <c r="B87">
        <v>713</v>
      </c>
      <c r="C87" t="s">
        <v>999</v>
      </c>
      <c r="D87" s="84"/>
      <c r="F87" s="84"/>
      <c r="O87" s="449" t="s">
        <v>2412</v>
      </c>
      <c r="P87" s="84">
        <v>17</v>
      </c>
      <c r="Q87" s="84" t="s">
        <v>2408</v>
      </c>
      <c r="R87" s="84"/>
      <c r="S87" s="84" t="s">
        <v>1919</v>
      </c>
    </row>
    <row r="88" spans="1:19" x14ac:dyDescent="0.25">
      <c r="A88" t="s">
        <v>1000</v>
      </c>
      <c r="B88">
        <v>712</v>
      </c>
      <c r="C88" t="s">
        <v>1001</v>
      </c>
      <c r="D88" s="84"/>
      <c r="F88" s="84"/>
      <c r="O88" s="84" t="s">
        <v>2417</v>
      </c>
      <c r="P88" s="84">
        <v>17</v>
      </c>
      <c r="Q88" s="84" t="s">
        <v>2408</v>
      </c>
      <c r="R88" s="84"/>
      <c r="S88" s="84"/>
    </row>
    <row r="89" spans="1:19" x14ac:dyDescent="0.25">
      <c r="A89" t="s">
        <v>1002</v>
      </c>
      <c r="B89">
        <v>712</v>
      </c>
      <c r="C89" t="s">
        <v>1001</v>
      </c>
      <c r="D89" s="84"/>
      <c r="F89" s="84"/>
      <c r="O89" s="84" t="s">
        <v>2445</v>
      </c>
      <c r="P89" s="84">
        <v>16</v>
      </c>
      <c r="Q89" s="84" t="s">
        <v>2443</v>
      </c>
      <c r="R89" s="84"/>
      <c r="S89" s="84"/>
    </row>
    <row r="90" spans="1:19" x14ac:dyDescent="0.25">
      <c r="A90" t="s">
        <v>1003</v>
      </c>
      <c r="B90">
        <v>711</v>
      </c>
      <c r="C90" t="s">
        <v>1004</v>
      </c>
      <c r="D90" s="84"/>
      <c r="F90" s="84"/>
      <c r="O90" s="84" t="s">
        <v>2449</v>
      </c>
      <c r="P90" s="84">
        <v>16</v>
      </c>
      <c r="Q90" s="84" t="s">
        <v>2443</v>
      </c>
      <c r="R90" s="84"/>
      <c r="S90" s="84"/>
    </row>
    <row r="91" spans="1:19" x14ac:dyDescent="0.25">
      <c r="A91" t="s">
        <v>1005</v>
      </c>
      <c r="B91">
        <v>710</v>
      </c>
      <c r="C91" t="s">
        <v>1006</v>
      </c>
      <c r="D91" s="84"/>
      <c r="F91" s="84"/>
      <c r="O91" s="84" t="s">
        <v>2451</v>
      </c>
      <c r="P91" s="84">
        <v>16</v>
      </c>
      <c r="Q91" s="84" t="s">
        <v>2443</v>
      </c>
      <c r="R91" s="84"/>
      <c r="S91" s="84"/>
    </row>
    <row r="92" spans="1:19" x14ac:dyDescent="0.25">
      <c r="A92" t="s">
        <v>1007</v>
      </c>
      <c r="B92">
        <v>709</v>
      </c>
      <c r="C92" t="s">
        <v>1008</v>
      </c>
      <c r="D92" s="84"/>
      <c r="F92" s="84"/>
      <c r="O92" s="84" t="s">
        <v>2465</v>
      </c>
      <c r="P92" s="84">
        <v>16</v>
      </c>
      <c r="Q92" s="84" t="s">
        <v>2443</v>
      </c>
      <c r="R92" s="84"/>
      <c r="S92" s="84"/>
    </row>
    <row r="93" spans="1:19" x14ac:dyDescent="0.25">
      <c r="A93" t="s">
        <v>1009</v>
      </c>
      <c r="B93">
        <v>709</v>
      </c>
      <c r="C93" t="s">
        <v>1008</v>
      </c>
      <c r="D93" s="84"/>
      <c r="F93" s="84"/>
      <c r="O93" s="84" t="s">
        <v>2471</v>
      </c>
      <c r="P93" s="84">
        <v>16</v>
      </c>
      <c r="Q93" s="84" t="s">
        <v>2443</v>
      </c>
      <c r="R93" s="84"/>
      <c r="S93" s="84"/>
    </row>
    <row r="94" spans="1:19" x14ac:dyDescent="0.25">
      <c r="A94" t="s">
        <v>1010</v>
      </c>
      <c r="B94">
        <v>708</v>
      </c>
      <c r="C94" t="s">
        <v>1011</v>
      </c>
      <c r="D94" s="84"/>
      <c r="F94" s="84"/>
      <c r="O94" s="84" t="s">
        <v>2480</v>
      </c>
      <c r="P94" s="84">
        <v>16</v>
      </c>
      <c r="Q94" s="84" t="s">
        <v>2443</v>
      </c>
      <c r="R94" s="84"/>
      <c r="S94" s="84"/>
    </row>
    <row r="95" spans="1:19" x14ac:dyDescent="0.25">
      <c r="A95" t="s">
        <v>1012</v>
      </c>
      <c r="B95">
        <v>708</v>
      </c>
      <c r="C95" t="s">
        <v>1011</v>
      </c>
      <c r="D95" s="84"/>
      <c r="F95" s="84"/>
      <c r="O95" s="84" t="s">
        <v>2485</v>
      </c>
      <c r="P95" s="84">
        <v>16</v>
      </c>
      <c r="Q95" s="84" t="s">
        <v>2443</v>
      </c>
      <c r="R95" s="84"/>
      <c r="S95" s="84"/>
    </row>
    <row r="96" spans="1:19" x14ac:dyDescent="0.25">
      <c r="A96" t="s">
        <v>1013</v>
      </c>
      <c r="B96">
        <v>707</v>
      </c>
      <c r="C96" t="s">
        <v>1014</v>
      </c>
      <c r="D96" s="84"/>
      <c r="F96" s="84"/>
      <c r="O96" s="84" t="s">
        <v>2508</v>
      </c>
      <c r="P96" s="84">
        <v>15</v>
      </c>
      <c r="Q96" s="84" t="s">
        <v>2503</v>
      </c>
      <c r="R96" s="84"/>
      <c r="S96" s="84"/>
    </row>
    <row r="97" spans="1:19" x14ac:dyDescent="0.25">
      <c r="A97" t="s">
        <v>1015</v>
      </c>
      <c r="B97">
        <v>707</v>
      </c>
      <c r="C97" t="s">
        <v>1014</v>
      </c>
      <c r="D97" s="84"/>
      <c r="F97" s="84"/>
      <c r="O97" s="84" t="s">
        <v>2509</v>
      </c>
      <c r="P97" s="84">
        <v>15</v>
      </c>
      <c r="Q97" s="84" t="s">
        <v>2503</v>
      </c>
      <c r="R97" s="84"/>
      <c r="S97" s="84"/>
    </row>
    <row r="98" spans="1:19" x14ac:dyDescent="0.25">
      <c r="A98" t="s">
        <v>1016</v>
      </c>
      <c r="B98">
        <v>706</v>
      </c>
      <c r="C98" t="s">
        <v>1017</v>
      </c>
      <c r="D98" s="84"/>
      <c r="F98" s="84"/>
      <c r="O98" s="449" t="s">
        <v>2522</v>
      </c>
      <c r="P98" s="84">
        <v>15</v>
      </c>
      <c r="Q98" s="84" t="s">
        <v>2503</v>
      </c>
      <c r="R98" s="84"/>
      <c r="S98" s="84" t="s">
        <v>1919</v>
      </c>
    </row>
    <row r="99" spans="1:19" x14ac:dyDescent="0.25">
      <c r="A99" t="s">
        <v>1018</v>
      </c>
      <c r="B99">
        <v>706</v>
      </c>
      <c r="C99" t="s">
        <v>1017</v>
      </c>
      <c r="D99" s="84"/>
      <c r="F99" s="84"/>
      <c r="O99" s="84" t="s">
        <v>2523</v>
      </c>
      <c r="P99" s="84">
        <v>15</v>
      </c>
      <c r="Q99" s="84" t="s">
        <v>2503</v>
      </c>
      <c r="R99" s="84"/>
      <c r="S99" s="84"/>
    </row>
    <row r="100" spans="1:19" x14ac:dyDescent="0.25">
      <c r="A100" t="s">
        <v>1019</v>
      </c>
      <c r="B100">
        <v>706</v>
      </c>
      <c r="C100" t="s">
        <v>1017</v>
      </c>
      <c r="D100" s="84"/>
      <c r="F100" s="84"/>
      <c r="O100" s="84" t="s">
        <v>2527</v>
      </c>
      <c r="P100" s="84">
        <v>15</v>
      </c>
      <c r="Q100" s="84" t="s">
        <v>2503</v>
      </c>
      <c r="R100" s="84"/>
      <c r="S100" s="84"/>
    </row>
    <row r="101" spans="1:19" x14ac:dyDescent="0.25">
      <c r="A101" t="s">
        <v>1020</v>
      </c>
      <c r="B101">
        <v>706</v>
      </c>
      <c r="C101" t="s">
        <v>1017</v>
      </c>
      <c r="D101" s="84"/>
      <c r="F101" s="84"/>
      <c r="O101" s="84" t="s">
        <v>2542</v>
      </c>
      <c r="P101" s="84">
        <v>15</v>
      </c>
      <c r="Q101" s="84" t="s">
        <v>2503</v>
      </c>
      <c r="R101" s="84"/>
      <c r="S101" s="84"/>
    </row>
    <row r="102" spans="1:19" x14ac:dyDescent="0.25">
      <c r="A102" t="s">
        <v>1021</v>
      </c>
      <c r="B102">
        <v>705</v>
      </c>
      <c r="C102" t="s">
        <v>1022</v>
      </c>
      <c r="D102" s="84"/>
      <c r="F102" s="84"/>
      <c r="O102" s="84" t="s">
        <v>2566</v>
      </c>
      <c r="P102" s="84">
        <v>15</v>
      </c>
      <c r="Q102" s="84" t="s">
        <v>2503</v>
      </c>
      <c r="R102" s="84"/>
      <c r="S102" s="84"/>
    </row>
    <row r="103" spans="1:19" x14ac:dyDescent="0.25">
      <c r="A103" t="s">
        <v>1023</v>
      </c>
      <c r="B103">
        <v>704</v>
      </c>
      <c r="C103" t="s">
        <v>1024</v>
      </c>
      <c r="D103" s="84"/>
      <c r="F103" s="84"/>
      <c r="O103" s="84" t="s">
        <v>2570</v>
      </c>
      <c r="P103" s="84">
        <v>14</v>
      </c>
      <c r="Q103" s="84" t="s">
        <v>2568</v>
      </c>
      <c r="R103" s="84"/>
      <c r="S103" s="84"/>
    </row>
    <row r="104" spans="1:19" x14ac:dyDescent="0.25">
      <c r="A104" t="s">
        <v>1025</v>
      </c>
      <c r="B104">
        <v>704</v>
      </c>
      <c r="C104" t="s">
        <v>1024</v>
      </c>
      <c r="D104" s="84"/>
      <c r="F104" s="84"/>
      <c r="O104" s="84" t="s">
        <v>2577</v>
      </c>
      <c r="P104" s="84">
        <v>14</v>
      </c>
      <c r="Q104" s="84" t="s">
        <v>2568</v>
      </c>
      <c r="R104" s="84"/>
      <c r="S104" s="84"/>
    </row>
    <row r="105" spans="1:19" x14ac:dyDescent="0.25">
      <c r="A105" t="s">
        <v>1026</v>
      </c>
      <c r="B105">
        <v>704</v>
      </c>
      <c r="C105" t="s">
        <v>1024</v>
      </c>
      <c r="D105" s="84"/>
      <c r="F105" s="84"/>
      <c r="O105" s="261" t="s">
        <v>2578</v>
      </c>
      <c r="P105" s="84">
        <v>14</v>
      </c>
      <c r="Q105" s="84" t="s">
        <v>2568</v>
      </c>
      <c r="R105" s="84"/>
      <c r="S105" s="84" t="s">
        <v>864</v>
      </c>
    </row>
    <row r="106" spans="1:19" x14ac:dyDescent="0.25">
      <c r="A106" t="s">
        <v>1027</v>
      </c>
      <c r="B106">
        <v>703</v>
      </c>
      <c r="C106" t="s">
        <v>1028</v>
      </c>
      <c r="D106" s="84"/>
      <c r="F106" s="84"/>
      <c r="O106" s="449" t="s">
        <v>2579</v>
      </c>
      <c r="P106" s="84">
        <v>14</v>
      </c>
      <c r="Q106" s="84" t="s">
        <v>2568</v>
      </c>
      <c r="R106" s="84"/>
      <c r="S106" s="84" t="s">
        <v>1919</v>
      </c>
    </row>
    <row r="107" spans="1:19" x14ac:dyDescent="0.25">
      <c r="A107" t="s">
        <v>1029</v>
      </c>
      <c r="B107">
        <v>703</v>
      </c>
      <c r="C107" t="s">
        <v>1028</v>
      </c>
      <c r="D107" s="84"/>
      <c r="F107" s="84"/>
      <c r="O107" s="84" t="s">
        <v>2580</v>
      </c>
      <c r="P107" s="84">
        <v>14</v>
      </c>
      <c r="Q107" s="84" t="s">
        <v>2568</v>
      </c>
      <c r="R107" s="84"/>
      <c r="S107" s="84"/>
    </row>
    <row r="108" spans="1:19" x14ac:dyDescent="0.25">
      <c r="A108" t="s">
        <v>1030</v>
      </c>
      <c r="B108">
        <v>702</v>
      </c>
      <c r="C108" t="s">
        <v>1031</v>
      </c>
      <c r="D108" s="84"/>
      <c r="F108" s="84"/>
      <c r="O108" s="84" t="s">
        <v>2586</v>
      </c>
      <c r="P108" s="84">
        <v>14</v>
      </c>
      <c r="Q108" s="84" t="s">
        <v>2568</v>
      </c>
      <c r="R108" s="84"/>
      <c r="S108" s="84"/>
    </row>
    <row r="109" spans="1:19" x14ac:dyDescent="0.25">
      <c r="A109" t="s">
        <v>1032</v>
      </c>
      <c r="B109">
        <v>702</v>
      </c>
      <c r="C109" t="s">
        <v>1031</v>
      </c>
      <c r="D109" s="84"/>
      <c r="F109" s="84"/>
      <c r="O109" s="84" t="s">
        <v>2591</v>
      </c>
      <c r="P109" s="84">
        <v>14</v>
      </c>
      <c r="Q109" s="84" t="s">
        <v>2568</v>
      </c>
      <c r="R109" s="84"/>
      <c r="S109" s="84"/>
    </row>
    <row r="110" spans="1:19" x14ac:dyDescent="0.25">
      <c r="A110" t="s">
        <v>1033</v>
      </c>
      <c r="B110">
        <v>701</v>
      </c>
      <c r="C110" t="s">
        <v>1034</v>
      </c>
      <c r="D110" s="84"/>
      <c r="F110" s="84"/>
      <c r="O110" s="84" t="s">
        <v>2594</v>
      </c>
      <c r="P110" s="84">
        <v>14</v>
      </c>
      <c r="Q110" s="84" t="s">
        <v>2568</v>
      </c>
      <c r="R110" s="84"/>
      <c r="S110" s="84"/>
    </row>
    <row r="111" spans="1:19" x14ac:dyDescent="0.25">
      <c r="A111" t="s">
        <v>1035</v>
      </c>
      <c r="B111">
        <v>701</v>
      </c>
      <c r="C111" t="s">
        <v>1034</v>
      </c>
      <c r="D111" s="84"/>
      <c r="F111" s="84"/>
      <c r="O111" s="84" t="s">
        <v>2610</v>
      </c>
      <c r="P111" s="84">
        <v>14</v>
      </c>
      <c r="Q111" s="84" t="s">
        <v>2568</v>
      </c>
      <c r="R111" s="84"/>
      <c r="S111" s="84"/>
    </row>
    <row r="112" spans="1:19" x14ac:dyDescent="0.25">
      <c r="A112" t="s">
        <v>1036</v>
      </c>
      <c r="B112">
        <v>701</v>
      </c>
      <c r="C112" t="s">
        <v>1034</v>
      </c>
      <c r="D112" s="84"/>
      <c r="F112" s="84"/>
      <c r="O112" s="261" t="s">
        <v>2614</v>
      </c>
      <c r="P112" s="84">
        <v>14</v>
      </c>
      <c r="Q112" s="84" t="s">
        <v>2568</v>
      </c>
      <c r="R112" s="84"/>
      <c r="S112" s="84" t="s">
        <v>864</v>
      </c>
    </row>
    <row r="113" spans="1:19" x14ac:dyDescent="0.25">
      <c r="A113" t="s">
        <v>1037</v>
      </c>
      <c r="B113">
        <v>700</v>
      </c>
      <c r="C113" t="s">
        <v>1038</v>
      </c>
      <c r="D113" s="84"/>
      <c r="F113" s="84"/>
      <c r="O113" s="261" t="s">
        <v>2615</v>
      </c>
      <c r="P113" s="84">
        <v>14</v>
      </c>
      <c r="Q113" s="84" t="s">
        <v>2568</v>
      </c>
      <c r="R113" s="84"/>
      <c r="S113" s="84" t="s">
        <v>864</v>
      </c>
    </row>
    <row r="114" spans="1:19" x14ac:dyDescent="0.25">
      <c r="A114" t="s">
        <v>1039</v>
      </c>
      <c r="B114">
        <v>700</v>
      </c>
      <c r="C114" t="s">
        <v>1038</v>
      </c>
      <c r="D114" s="84"/>
      <c r="F114" s="84"/>
      <c r="O114" s="84" t="s">
        <v>2632</v>
      </c>
      <c r="P114" s="84">
        <v>13</v>
      </c>
      <c r="Q114" s="84" t="s">
        <v>2633</v>
      </c>
      <c r="R114" s="84"/>
      <c r="S114" s="84"/>
    </row>
    <row r="115" spans="1:19" x14ac:dyDescent="0.25">
      <c r="A115" t="s">
        <v>1040</v>
      </c>
      <c r="B115">
        <v>697</v>
      </c>
      <c r="C115" t="s">
        <v>1041</v>
      </c>
      <c r="D115" s="84"/>
      <c r="F115" s="84"/>
      <c r="O115" s="449" t="s">
        <v>2634</v>
      </c>
      <c r="P115" s="84">
        <v>13</v>
      </c>
      <c r="Q115" s="84" t="s">
        <v>2633</v>
      </c>
      <c r="R115" s="84"/>
      <c r="S115" s="84" t="s">
        <v>1919</v>
      </c>
    </row>
    <row r="116" spans="1:19" x14ac:dyDescent="0.25">
      <c r="A116" t="s">
        <v>1042</v>
      </c>
      <c r="B116">
        <v>695</v>
      </c>
      <c r="C116" t="s">
        <v>1043</v>
      </c>
      <c r="D116" s="84"/>
      <c r="F116" s="84"/>
      <c r="O116" s="84" t="s">
        <v>2643</v>
      </c>
      <c r="P116" s="84">
        <v>13</v>
      </c>
      <c r="Q116" s="84" t="s">
        <v>2633</v>
      </c>
      <c r="R116" s="84"/>
      <c r="S116" s="84"/>
    </row>
    <row r="117" spans="1:19" x14ac:dyDescent="0.25">
      <c r="A117" t="s">
        <v>1044</v>
      </c>
      <c r="B117">
        <v>694</v>
      </c>
      <c r="C117" t="s">
        <v>1045</v>
      </c>
      <c r="D117" s="84"/>
      <c r="F117" s="84"/>
      <c r="O117" s="84" t="s">
        <v>2647</v>
      </c>
      <c r="P117" s="84">
        <v>13</v>
      </c>
      <c r="Q117" s="84" t="s">
        <v>2633</v>
      </c>
      <c r="R117" s="84"/>
      <c r="S117" s="84"/>
    </row>
    <row r="118" spans="1:19" x14ac:dyDescent="0.25">
      <c r="A118" t="s">
        <v>1046</v>
      </c>
      <c r="B118">
        <v>692</v>
      </c>
      <c r="C118" t="s">
        <v>1047</v>
      </c>
      <c r="D118" s="84"/>
      <c r="F118" s="84"/>
      <c r="O118" s="261" t="s">
        <v>2650</v>
      </c>
      <c r="P118" s="84">
        <v>13</v>
      </c>
      <c r="Q118" s="84" t="s">
        <v>2633</v>
      </c>
      <c r="R118" s="84"/>
      <c r="S118" s="84" t="s">
        <v>864</v>
      </c>
    </row>
    <row r="119" spans="1:19" x14ac:dyDescent="0.25">
      <c r="A119" t="s">
        <v>1048</v>
      </c>
      <c r="B119">
        <v>690</v>
      </c>
      <c r="C119" t="s">
        <v>1049</v>
      </c>
      <c r="D119" s="84"/>
      <c r="F119" s="84"/>
      <c r="O119" s="84" t="s">
        <v>2657</v>
      </c>
      <c r="P119" s="84">
        <v>13</v>
      </c>
      <c r="Q119" s="84" t="s">
        <v>2633</v>
      </c>
      <c r="R119" s="84"/>
      <c r="S119" s="84"/>
    </row>
    <row r="120" spans="1:19" x14ac:dyDescent="0.25">
      <c r="A120" t="s">
        <v>1050</v>
      </c>
      <c r="B120">
        <v>690</v>
      </c>
      <c r="C120" t="s">
        <v>1049</v>
      </c>
      <c r="D120" s="84"/>
      <c r="F120" s="84"/>
      <c r="O120" s="84" t="s">
        <v>2675</v>
      </c>
      <c r="P120" s="84">
        <v>13</v>
      </c>
      <c r="Q120" s="84" t="s">
        <v>2633</v>
      </c>
      <c r="R120" s="84"/>
      <c r="S120" s="84"/>
    </row>
    <row r="121" spans="1:19" x14ac:dyDescent="0.25">
      <c r="A121" t="s">
        <v>1051</v>
      </c>
      <c r="B121">
        <v>683</v>
      </c>
      <c r="C121" t="s">
        <v>1052</v>
      </c>
      <c r="D121" s="84"/>
      <c r="F121" s="84"/>
      <c r="O121" s="84" t="s">
        <v>2730</v>
      </c>
      <c r="P121" s="84">
        <v>12</v>
      </c>
      <c r="Q121" s="84" t="s">
        <v>2725</v>
      </c>
      <c r="R121" s="84"/>
      <c r="S121" s="84"/>
    </row>
    <row r="122" spans="1:19" x14ac:dyDescent="0.25">
      <c r="A122" t="s">
        <v>1053</v>
      </c>
      <c r="B122">
        <v>683</v>
      </c>
      <c r="C122" t="s">
        <v>1052</v>
      </c>
      <c r="D122" s="84"/>
      <c r="F122" s="84"/>
      <c r="O122" s="84" t="s">
        <v>2749</v>
      </c>
      <c r="P122" s="84">
        <v>12</v>
      </c>
      <c r="Q122" s="84" t="s">
        <v>2725</v>
      </c>
      <c r="R122" s="84"/>
      <c r="S122" s="84"/>
    </row>
    <row r="123" spans="1:19" x14ac:dyDescent="0.25">
      <c r="A123" t="s">
        <v>1054</v>
      </c>
      <c r="B123">
        <v>681</v>
      </c>
      <c r="C123" t="s">
        <v>1055</v>
      </c>
      <c r="D123" s="84"/>
      <c r="F123" s="84"/>
      <c r="O123" s="84" t="s">
        <v>2757</v>
      </c>
      <c r="P123" s="84">
        <v>12</v>
      </c>
      <c r="Q123" s="84" t="s">
        <v>2725</v>
      </c>
      <c r="R123" s="84"/>
      <c r="S123" s="84"/>
    </row>
    <row r="124" spans="1:19" x14ac:dyDescent="0.25">
      <c r="A124" t="s">
        <v>1056</v>
      </c>
      <c r="B124">
        <v>680</v>
      </c>
      <c r="C124" t="s">
        <v>1057</v>
      </c>
      <c r="D124" s="84"/>
      <c r="F124" s="84"/>
      <c r="O124" s="84" t="s">
        <v>2766</v>
      </c>
      <c r="P124" s="84">
        <v>12</v>
      </c>
      <c r="Q124" s="84" t="s">
        <v>2725</v>
      </c>
      <c r="R124" s="84"/>
      <c r="S124" s="84"/>
    </row>
    <row r="125" spans="1:19" x14ac:dyDescent="0.25">
      <c r="A125" t="s">
        <v>1058</v>
      </c>
      <c r="B125">
        <v>678</v>
      </c>
      <c r="C125" t="s">
        <v>1059</v>
      </c>
      <c r="D125" s="84"/>
      <c r="F125" s="84"/>
      <c r="O125" s="84" t="s">
        <v>2779</v>
      </c>
      <c r="P125" s="84">
        <v>12</v>
      </c>
      <c r="Q125" s="84" t="s">
        <v>2725</v>
      </c>
      <c r="R125" s="84"/>
      <c r="S125" s="84"/>
    </row>
    <row r="126" spans="1:19" x14ac:dyDescent="0.25">
      <c r="A126" t="s">
        <v>1060</v>
      </c>
      <c r="B126">
        <v>677</v>
      </c>
      <c r="C126" t="s">
        <v>1061</v>
      </c>
      <c r="D126" s="84"/>
      <c r="F126" s="84"/>
      <c r="O126" s="84" t="s">
        <v>2787</v>
      </c>
      <c r="P126" s="84">
        <v>12</v>
      </c>
      <c r="Q126" s="84" t="s">
        <v>2725</v>
      </c>
      <c r="R126" s="84"/>
      <c r="S126" s="84"/>
    </row>
    <row r="127" spans="1:19" x14ac:dyDescent="0.25">
      <c r="A127" t="s">
        <v>1062</v>
      </c>
      <c r="B127">
        <v>676</v>
      </c>
      <c r="C127" t="s">
        <v>1063</v>
      </c>
      <c r="D127" s="84"/>
      <c r="F127" s="84"/>
      <c r="O127" s="84" t="s">
        <v>2796</v>
      </c>
      <c r="P127" s="84">
        <v>12</v>
      </c>
      <c r="Q127" s="84" t="s">
        <v>2725</v>
      </c>
      <c r="R127" s="84"/>
      <c r="S127" s="84"/>
    </row>
    <row r="128" spans="1:19" x14ac:dyDescent="0.25">
      <c r="A128" t="s">
        <v>1064</v>
      </c>
      <c r="B128">
        <v>673</v>
      </c>
      <c r="C128" t="s">
        <v>1065</v>
      </c>
      <c r="D128" s="84"/>
      <c r="F128" s="84"/>
      <c r="O128" s="84" t="s">
        <v>2803</v>
      </c>
      <c r="P128" s="84">
        <v>12</v>
      </c>
      <c r="Q128" s="84" t="s">
        <v>2725</v>
      </c>
      <c r="R128" s="84"/>
      <c r="S128" s="84"/>
    </row>
    <row r="129" spans="1:19" x14ac:dyDescent="0.25">
      <c r="A129" t="s">
        <v>1066</v>
      </c>
      <c r="B129">
        <v>672</v>
      </c>
      <c r="C129" t="s">
        <v>1067</v>
      </c>
      <c r="D129" s="84"/>
      <c r="F129" s="84"/>
      <c r="O129" s="84" t="s">
        <v>2828</v>
      </c>
      <c r="P129" s="84">
        <v>11</v>
      </c>
      <c r="Q129" s="84" t="s">
        <v>2826</v>
      </c>
      <c r="R129" s="84"/>
      <c r="S129" s="84"/>
    </row>
    <row r="130" spans="1:19" x14ac:dyDescent="0.25">
      <c r="A130" t="s">
        <v>1068</v>
      </c>
      <c r="B130">
        <v>671</v>
      </c>
      <c r="C130" t="s">
        <v>1069</v>
      </c>
      <c r="D130" s="84"/>
      <c r="F130" s="84"/>
      <c r="O130" s="84" t="s">
        <v>2829</v>
      </c>
      <c r="P130" s="84">
        <v>11</v>
      </c>
      <c r="Q130" s="84" t="s">
        <v>2826</v>
      </c>
      <c r="R130" s="84"/>
      <c r="S130" s="84"/>
    </row>
    <row r="131" spans="1:19" x14ac:dyDescent="0.25">
      <c r="A131" t="s">
        <v>1070</v>
      </c>
      <c r="B131">
        <v>669</v>
      </c>
      <c r="C131" t="s">
        <v>1071</v>
      </c>
      <c r="D131" s="84"/>
      <c r="F131" s="84"/>
      <c r="O131" s="450" t="s">
        <v>2833</v>
      </c>
      <c r="P131" s="84">
        <v>11</v>
      </c>
      <c r="Q131" s="84" t="s">
        <v>2826</v>
      </c>
      <c r="R131" s="84"/>
      <c r="S131" s="84" t="s">
        <v>864</v>
      </c>
    </row>
    <row r="132" spans="1:19" x14ac:dyDescent="0.25">
      <c r="A132" t="s">
        <v>1072</v>
      </c>
      <c r="B132">
        <v>665</v>
      </c>
      <c r="C132" t="s">
        <v>1073</v>
      </c>
      <c r="D132" s="84"/>
      <c r="F132" s="84"/>
      <c r="O132" s="84" t="s">
        <v>2835</v>
      </c>
      <c r="P132" s="84">
        <v>11</v>
      </c>
      <c r="Q132" s="84" t="s">
        <v>2826</v>
      </c>
      <c r="R132" s="84"/>
      <c r="S132" s="84"/>
    </row>
    <row r="133" spans="1:19" x14ac:dyDescent="0.25">
      <c r="A133" t="s">
        <v>1074</v>
      </c>
      <c r="B133">
        <v>662</v>
      </c>
      <c r="C133" t="s">
        <v>1075</v>
      </c>
      <c r="D133" s="84"/>
      <c r="F133" s="84"/>
      <c r="O133" s="84" t="s">
        <v>2839</v>
      </c>
      <c r="P133" s="84">
        <v>11</v>
      </c>
      <c r="Q133" s="84" t="s">
        <v>2826</v>
      </c>
      <c r="R133" s="84"/>
      <c r="S133" s="84"/>
    </row>
    <row r="134" spans="1:19" x14ac:dyDescent="0.25">
      <c r="A134" t="s">
        <v>1076</v>
      </c>
      <c r="B134">
        <v>658</v>
      </c>
      <c r="C134" t="s">
        <v>1077</v>
      </c>
      <c r="D134" s="84"/>
      <c r="F134" s="84"/>
      <c r="O134" s="84" t="s">
        <v>2861</v>
      </c>
      <c r="P134" s="84">
        <v>11</v>
      </c>
      <c r="Q134" s="84" t="s">
        <v>2826</v>
      </c>
      <c r="R134" s="84"/>
      <c r="S134" s="84"/>
    </row>
    <row r="135" spans="1:19" x14ac:dyDescent="0.25">
      <c r="A135" t="s">
        <v>1078</v>
      </c>
      <c r="B135">
        <v>652</v>
      </c>
      <c r="C135" t="s">
        <v>1079</v>
      </c>
      <c r="D135" s="84"/>
      <c r="F135" s="84"/>
      <c r="O135" s="84" t="s">
        <v>2866</v>
      </c>
      <c r="P135" s="84">
        <v>11</v>
      </c>
      <c r="Q135" s="84" t="s">
        <v>2826</v>
      </c>
      <c r="R135" s="84"/>
      <c r="S135" s="84"/>
    </row>
    <row r="136" spans="1:19" x14ac:dyDescent="0.25">
      <c r="A136" t="s">
        <v>1080</v>
      </c>
      <c r="B136">
        <v>648</v>
      </c>
      <c r="C136" t="s">
        <v>1081</v>
      </c>
      <c r="D136" s="84"/>
      <c r="F136" s="84"/>
      <c r="O136" s="84" t="s">
        <v>2872</v>
      </c>
      <c r="P136" s="84">
        <v>11</v>
      </c>
      <c r="Q136" s="84" t="s">
        <v>2826</v>
      </c>
      <c r="R136" s="84"/>
      <c r="S136" s="84"/>
    </row>
    <row r="137" spans="1:19" x14ac:dyDescent="0.25">
      <c r="A137" t="s">
        <v>1082</v>
      </c>
      <c r="B137">
        <v>646</v>
      </c>
      <c r="C137" t="s">
        <v>1083</v>
      </c>
      <c r="D137" s="84"/>
      <c r="F137" s="84"/>
      <c r="O137" s="84" t="s">
        <v>2891</v>
      </c>
      <c r="P137" s="84">
        <v>11</v>
      </c>
      <c r="Q137" s="84" t="s">
        <v>2826</v>
      </c>
      <c r="R137" s="84"/>
      <c r="S137" s="84"/>
    </row>
    <row r="138" spans="1:19" x14ac:dyDescent="0.25">
      <c r="A138" t="s">
        <v>1084</v>
      </c>
      <c r="B138">
        <v>643</v>
      </c>
      <c r="C138" t="s">
        <v>1085</v>
      </c>
      <c r="D138" s="84"/>
      <c r="F138" s="84"/>
      <c r="O138" s="84" t="s">
        <v>2893</v>
      </c>
      <c r="P138" s="84">
        <v>11</v>
      </c>
      <c r="Q138" s="84" t="s">
        <v>2826</v>
      </c>
      <c r="R138" s="84"/>
      <c r="S138" s="84"/>
    </row>
    <row r="139" spans="1:19" x14ac:dyDescent="0.25">
      <c r="A139" t="s">
        <v>1086</v>
      </c>
      <c r="B139">
        <v>640</v>
      </c>
      <c r="C139" t="s">
        <v>1087</v>
      </c>
      <c r="D139" s="84"/>
      <c r="F139" s="84"/>
      <c r="O139" s="84" t="s">
        <v>2904</v>
      </c>
      <c r="P139" s="84">
        <v>11</v>
      </c>
      <c r="Q139" s="84" t="s">
        <v>2826</v>
      </c>
      <c r="R139" s="84"/>
      <c r="S139" s="84"/>
    </row>
    <row r="140" spans="1:19" x14ac:dyDescent="0.25">
      <c r="A140" t="s">
        <v>1088</v>
      </c>
      <c r="B140">
        <v>638</v>
      </c>
      <c r="C140" t="s">
        <v>1089</v>
      </c>
      <c r="D140" s="84"/>
      <c r="F140" s="84"/>
      <c r="O140" s="84" t="s">
        <v>2905</v>
      </c>
      <c r="P140" s="84">
        <v>11</v>
      </c>
      <c r="Q140" s="84" t="s">
        <v>2826</v>
      </c>
      <c r="R140" s="84"/>
      <c r="S140" s="84"/>
    </row>
    <row r="141" spans="1:19" x14ac:dyDescent="0.25">
      <c r="A141" t="s">
        <v>1090</v>
      </c>
      <c r="B141">
        <v>638</v>
      </c>
      <c r="C141" t="s">
        <v>1089</v>
      </c>
      <c r="D141" s="84"/>
      <c r="F141" s="84"/>
      <c r="O141" s="84" t="s">
        <v>2906</v>
      </c>
      <c r="P141" s="84">
        <v>11</v>
      </c>
      <c r="Q141" s="84" t="s">
        <v>2826</v>
      </c>
      <c r="R141" s="84"/>
      <c r="S141" s="84"/>
    </row>
    <row r="142" spans="1:19" x14ac:dyDescent="0.25">
      <c r="A142" t="s">
        <v>1091</v>
      </c>
      <c r="B142">
        <v>636</v>
      </c>
      <c r="C142" t="s">
        <v>1092</v>
      </c>
      <c r="D142" s="84"/>
      <c r="F142" s="84"/>
      <c r="O142" s="84" t="s">
        <v>2908</v>
      </c>
      <c r="P142" s="84">
        <v>11</v>
      </c>
      <c r="Q142" s="84" t="s">
        <v>2826</v>
      </c>
      <c r="R142" s="84"/>
      <c r="S142" s="84"/>
    </row>
    <row r="143" spans="1:19" x14ac:dyDescent="0.25">
      <c r="A143" t="s">
        <v>1093</v>
      </c>
      <c r="B143">
        <v>634</v>
      </c>
      <c r="C143" t="s">
        <v>1094</v>
      </c>
      <c r="D143" s="84"/>
      <c r="F143" s="84"/>
      <c r="O143" s="449" t="s">
        <v>2912</v>
      </c>
      <c r="P143" s="84">
        <v>11</v>
      </c>
      <c r="Q143" s="84" t="s">
        <v>2826</v>
      </c>
      <c r="R143" s="84"/>
      <c r="S143" s="84" t="s">
        <v>1919</v>
      </c>
    </row>
    <row r="144" spans="1:19" x14ac:dyDescent="0.25">
      <c r="A144" t="s">
        <v>1095</v>
      </c>
      <c r="B144">
        <v>629</v>
      </c>
      <c r="C144" t="s">
        <v>1096</v>
      </c>
      <c r="D144" s="84"/>
      <c r="F144" s="84"/>
      <c r="O144" s="84" t="s">
        <v>2915</v>
      </c>
      <c r="P144" s="84">
        <v>11</v>
      </c>
      <c r="Q144" s="84" t="s">
        <v>2826</v>
      </c>
      <c r="R144" s="84"/>
      <c r="S144" s="84"/>
    </row>
    <row r="145" spans="1:19" x14ac:dyDescent="0.25">
      <c r="A145" t="s">
        <v>1097</v>
      </c>
      <c r="B145">
        <v>626</v>
      </c>
      <c r="C145" t="s">
        <v>1098</v>
      </c>
      <c r="D145" s="84"/>
      <c r="F145" s="84"/>
      <c r="O145" s="84" t="s">
        <v>2916</v>
      </c>
      <c r="P145" s="84">
        <v>11</v>
      </c>
      <c r="Q145" s="84" t="s">
        <v>2826</v>
      </c>
      <c r="R145" s="84"/>
      <c r="S145" s="84"/>
    </row>
    <row r="146" spans="1:19" x14ac:dyDescent="0.25">
      <c r="A146" t="s">
        <v>1099</v>
      </c>
      <c r="B146">
        <v>620</v>
      </c>
      <c r="C146" t="s">
        <v>1100</v>
      </c>
      <c r="D146" s="84"/>
      <c r="F146" s="84"/>
      <c r="O146" s="449" t="s">
        <v>2928</v>
      </c>
      <c r="P146" s="84">
        <v>11</v>
      </c>
      <c r="Q146" s="84" t="s">
        <v>2826</v>
      </c>
      <c r="R146" s="84"/>
      <c r="S146" s="84" t="s">
        <v>1919</v>
      </c>
    </row>
    <row r="147" spans="1:19" x14ac:dyDescent="0.25">
      <c r="A147" t="s">
        <v>1101</v>
      </c>
      <c r="B147">
        <v>618</v>
      </c>
      <c r="C147" t="s">
        <v>1102</v>
      </c>
      <c r="D147" s="84"/>
      <c r="F147" s="84"/>
      <c r="O147" s="84" t="s">
        <v>2929</v>
      </c>
      <c r="P147" s="84">
        <v>11</v>
      </c>
      <c r="Q147" s="84" t="s">
        <v>2826</v>
      </c>
      <c r="R147" s="84"/>
      <c r="S147" s="84"/>
    </row>
    <row r="148" spans="1:19" x14ac:dyDescent="0.25">
      <c r="A148" t="s">
        <v>1103</v>
      </c>
      <c r="B148">
        <v>613</v>
      </c>
      <c r="C148" t="s">
        <v>1104</v>
      </c>
      <c r="D148" s="84"/>
      <c r="F148" s="84"/>
      <c r="O148" s="84" t="s">
        <v>2931</v>
      </c>
      <c r="P148" s="84">
        <v>11</v>
      </c>
      <c r="Q148" s="84" t="s">
        <v>2826</v>
      </c>
      <c r="R148" s="84"/>
      <c r="S148" s="84"/>
    </row>
    <row r="149" spans="1:19" x14ac:dyDescent="0.25">
      <c r="A149" t="s">
        <v>1105</v>
      </c>
      <c r="B149">
        <v>610</v>
      </c>
      <c r="C149" t="s">
        <v>1106</v>
      </c>
      <c r="D149" s="84"/>
      <c r="F149" s="84"/>
      <c r="O149" s="84" t="s">
        <v>2980</v>
      </c>
      <c r="P149" s="84">
        <v>10</v>
      </c>
      <c r="Q149" s="84" t="s">
        <v>2966</v>
      </c>
      <c r="R149" s="84"/>
      <c r="S149" s="84"/>
    </row>
    <row r="150" spans="1:19" x14ac:dyDescent="0.25">
      <c r="A150" t="s">
        <v>1107</v>
      </c>
      <c r="B150">
        <v>604</v>
      </c>
      <c r="C150" t="s">
        <v>1108</v>
      </c>
      <c r="D150" s="84"/>
      <c r="F150" s="84"/>
      <c r="O150" s="84" t="s">
        <v>2983</v>
      </c>
      <c r="P150" s="84">
        <v>10</v>
      </c>
      <c r="Q150" s="84" t="s">
        <v>2966</v>
      </c>
      <c r="R150" s="84"/>
      <c r="S150" s="84"/>
    </row>
    <row r="151" spans="1:19" x14ac:dyDescent="0.25">
      <c r="A151" t="s">
        <v>1109</v>
      </c>
      <c r="B151">
        <v>590</v>
      </c>
      <c r="C151" t="s">
        <v>1110</v>
      </c>
      <c r="O151" s="84" t="s">
        <v>2987</v>
      </c>
      <c r="P151" s="84">
        <v>10</v>
      </c>
      <c r="Q151" s="84" t="s">
        <v>2966</v>
      </c>
      <c r="R151" s="84"/>
      <c r="S151" s="84"/>
    </row>
    <row r="152" spans="1:19" x14ac:dyDescent="0.25">
      <c r="A152" t="s">
        <v>1111</v>
      </c>
      <c r="B152">
        <v>588</v>
      </c>
      <c r="C152" t="s">
        <v>1112</v>
      </c>
      <c r="D152" s="84"/>
      <c r="F152" s="84"/>
      <c r="O152" s="84" t="s">
        <v>2988</v>
      </c>
      <c r="P152" s="84">
        <v>10</v>
      </c>
      <c r="Q152" s="84" t="s">
        <v>2966</v>
      </c>
      <c r="R152" s="84"/>
      <c r="S152" s="84"/>
    </row>
    <row r="153" spans="1:19" x14ac:dyDescent="0.25">
      <c r="A153" t="s">
        <v>1113</v>
      </c>
      <c r="B153">
        <v>586</v>
      </c>
      <c r="C153" t="s">
        <v>1114</v>
      </c>
      <c r="D153" s="84"/>
      <c r="F153" s="84"/>
      <c r="O153" s="84" t="s">
        <v>2989</v>
      </c>
      <c r="P153" s="84">
        <v>10</v>
      </c>
      <c r="Q153" s="84" t="s">
        <v>2966</v>
      </c>
      <c r="R153" s="84"/>
      <c r="S153" s="84"/>
    </row>
    <row r="154" spans="1:19" x14ac:dyDescent="0.25">
      <c r="A154" t="s">
        <v>1115</v>
      </c>
      <c r="B154">
        <v>586</v>
      </c>
      <c r="C154" t="s">
        <v>1114</v>
      </c>
      <c r="D154" s="84"/>
      <c r="F154" s="84"/>
      <c r="O154" s="84" t="s">
        <v>2990</v>
      </c>
      <c r="P154" s="84">
        <v>10</v>
      </c>
      <c r="Q154" s="84" t="s">
        <v>2966</v>
      </c>
      <c r="R154" s="84"/>
      <c r="S154" s="84"/>
    </row>
    <row r="155" spans="1:19" x14ac:dyDescent="0.25">
      <c r="A155" t="s">
        <v>1116</v>
      </c>
      <c r="B155">
        <v>581</v>
      </c>
      <c r="C155" t="s">
        <v>1117</v>
      </c>
      <c r="D155" s="84"/>
      <c r="F155" s="84"/>
      <c r="O155" s="84" t="s">
        <v>2993</v>
      </c>
      <c r="P155" s="84">
        <v>10</v>
      </c>
      <c r="Q155" s="84" t="s">
        <v>2966</v>
      </c>
      <c r="R155" s="84"/>
      <c r="S155" s="84"/>
    </row>
    <row r="156" spans="1:19" x14ac:dyDescent="0.25">
      <c r="A156" t="s">
        <v>1118</v>
      </c>
      <c r="B156">
        <v>580</v>
      </c>
      <c r="C156" t="s">
        <v>1119</v>
      </c>
      <c r="D156" s="84"/>
      <c r="F156" s="84"/>
      <c r="O156" s="449" t="s">
        <v>2998</v>
      </c>
      <c r="P156" s="84">
        <v>10</v>
      </c>
      <c r="Q156" s="84" t="s">
        <v>2966</v>
      </c>
      <c r="R156" s="84"/>
      <c r="S156" s="84" t="s">
        <v>1919</v>
      </c>
    </row>
    <row r="157" spans="1:19" x14ac:dyDescent="0.25">
      <c r="A157" t="s">
        <v>1120</v>
      </c>
      <c r="B157">
        <v>570</v>
      </c>
      <c r="C157" t="s">
        <v>1121</v>
      </c>
      <c r="D157" s="84"/>
      <c r="F157" s="84"/>
      <c r="O157" s="84" t="s">
        <v>3004</v>
      </c>
      <c r="P157" s="84">
        <v>10</v>
      </c>
      <c r="Q157" s="84" t="s">
        <v>2966</v>
      </c>
      <c r="R157" s="84"/>
      <c r="S157" s="84"/>
    </row>
    <row r="158" spans="1:19" x14ac:dyDescent="0.25">
      <c r="A158" t="s">
        <v>1122</v>
      </c>
      <c r="B158">
        <v>567</v>
      </c>
      <c r="C158" t="s">
        <v>1123</v>
      </c>
      <c r="D158" s="84"/>
      <c r="F158" s="84"/>
      <c r="O158" s="84" t="s">
        <v>3012</v>
      </c>
      <c r="P158" s="84">
        <v>10</v>
      </c>
      <c r="Q158" s="84" t="s">
        <v>2966</v>
      </c>
      <c r="R158" s="84"/>
      <c r="S158" s="84"/>
    </row>
    <row r="159" spans="1:19" x14ac:dyDescent="0.25">
      <c r="A159" t="s">
        <v>1124</v>
      </c>
      <c r="B159">
        <v>563</v>
      </c>
      <c r="C159" t="s">
        <v>1125</v>
      </c>
      <c r="D159" s="84"/>
      <c r="F159" s="84"/>
      <c r="O159" s="84" t="s">
        <v>3016</v>
      </c>
      <c r="P159" s="84">
        <v>10</v>
      </c>
      <c r="Q159" s="84" t="s">
        <v>2966</v>
      </c>
      <c r="R159" s="84"/>
      <c r="S159" s="84"/>
    </row>
    <row r="160" spans="1:19" x14ac:dyDescent="0.25">
      <c r="A160" t="s">
        <v>1126</v>
      </c>
      <c r="B160">
        <v>560</v>
      </c>
      <c r="C160" t="s">
        <v>1127</v>
      </c>
      <c r="D160" s="84"/>
      <c r="F160" s="84"/>
      <c r="O160" s="84" t="s">
        <v>3020</v>
      </c>
      <c r="P160" s="84">
        <v>10</v>
      </c>
      <c r="Q160" s="84" t="s">
        <v>2966</v>
      </c>
      <c r="R160" s="84"/>
      <c r="S160" s="84"/>
    </row>
    <row r="161" spans="1:19" x14ac:dyDescent="0.25">
      <c r="A161" t="s">
        <v>1128</v>
      </c>
      <c r="B161">
        <v>558</v>
      </c>
      <c r="C161" t="s">
        <v>1129</v>
      </c>
      <c r="D161" s="84"/>
      <c r="F161" s="84"/>
      <c r="O161" s="84" t="s">
        <v>3021</v>
      </c>
      <c r="P161" s="84">
        <v>10</v>
      </c>
      <c r="Q161" s="84" t="s">
        <v>2966</v>
      </c>
      <c r="R161" s="84"/>
      <c r="S161" s="84"/>
    </row>
    <row r="162" spans="1:19" x14ac:dyDescent="0.25">
      <c r="A162" t="s">
        <v>1130</v>
      </c>
      <c r="B162">
        <v>552</v>
      </c>
      <c r="C162" t="s">
        <v>1131</v>
      </c>
      <c r="D162" s="84"/>
      <c r="F162" s="84"/>
      <c r="O162" s="84" t="s">
        <v>3027</v>
      </c>
      <c r="P162" s="84">
        <v>10</v>
      </c>
      <c r="Q162" s="84" t="s">
        <v>2966</v>
      </c>
      <c r="R162" s="84"/>
      <c r="S162" s="84"/>
    </row>
    <row r="163" spans="1:19" x14ac:dyDescent="0.25">
      <c r="A163" t="s">
        <v>1132</v>
      </c>
      <c r="B163">
        <v>551</v>
      </c>
      <c r="C163" t="s">
        <v>1133</v>
      </c>
      <c r="D163" s="84"/>
      <c r="F163" s="84"/>
      <c r="O163" s="84" t="s">
        <v>3037</v>
      </c>
      <c r="P163" s="84">
        <v>10</v>
      </c>
      <c r="Q163" s="84" t="s">
        <v>2966</v>
      </c>
      <c r="R163" s="84"/>
      <c r="S163" s="84"/>
    </row>
    <row r="164" spans="1:19" x14ac:dyDescent="0.25">
      <c r="A164" t="s">
        <v>1134</v>
      </c>
      <c r="B164">
        <v>550</v>
      </c>
      <c r="C164" t="s">
        <v>1135</v>
      </c>
      <c r="D164" s="84"/>
      <c r="F164" s="84"/>
      <c r="O164" s="84" t="s">
        <v>3049</v>
      </c>
      <c r="P164" s="84">
        <v>10</v>
      </c>
      <c r="Q164" s="84" t="s">
        <v>2966</v>
      </c>
      <c r="R164" s="84"/>
      <c r="S164" s="84"/>
    </row>
    <row r="165" spans="1:19" x14ac:dyDescent="0.25">
      <c r="A165" t="s">
        <v>1136</v>
      </c>
      <c r="B165">
        <v>546</v>
      </c>
      <c r="C165" t="s">
        <v>1137</v>
      </c>
      <c r="D165" s="84"/>
      <c r="F165" s="84"/>
      <c r="O165" s="84" t="s">
        <v>3052</v>
      </c>
      <c r="P165" s="84">
        <v>10</v>
      </c>
      <c r="Q165" s="84" t="s">
        <v>2966</v>
      </c>
      <c r="R165" s="84"/>
      <c r="S165" s="84"/>
    </row>
    <row r="166" spans="1:19" x14ac:dyDescent="0.25">
      <c r="A166" t="s">
        <v>1138</v>
      </c>
      <c r="B166">
        <v>542</v>
      </c>
      <c r="C166" t="s">
        <v>1139</v>
      </c>
      <c r="D166" s="84"/>
      <c r="F166" s="84"/>
      <c r="O166" s="84" t="s">
        <v>3060</v>
      </c>
      <c r="P166" s="84">
        <v>10</v>
      </c>
      <c r="Q166" s="84" t="s">
        <v>2966</v>
      </c>
      <c r="R166" s="84"/>
      <c r="S166" s="84"/>
    </row>
    <row r="167" spans="1:19" x14ac:dyDescent="0.25">
      <c r="A167" t="s">
        <v>1140</v>
      </c>
      <c r="B167">
        <v>541</v>
      </c>
      <c r="C167" t="s">
        <v>1141</v>
      </c>
      <c r="D167" s="84"/>
      <c r="F167" s="84"/>
      <c r="O167" s="84" t="s">
        <v>3066</v>
      </c>
      <c r="P167" s="84">
        <v>10</v>
      </c>
      <c r="Q167" s="84" t="s">
        <v>2966</v>
      </c>
      <c r="R167" s="84"/>
      <c r="S167" s="84"/>
    </row>
    <row r="168" spans="1:19" x14ac:dyDescent="0.25">
      <c r="A168" t="s">
        <v>1142</v>
      </c>
      <c r="B168">
        <v>539</v>
      </c>
      <c r="C168" t="s">
        <v>1143</v>
      </c>
      <c r="D168" s="84"/>
      <c r="F168" s="84"/>
      <c r="O168" s="84" t="s">
        <v>3067</v>
      </c>
      <c r="P168" s="84">
        <v>10</v>
      </c>
      <c r="Q168" s="84" t="s">
        <v>2966</v>
      </c>
      <c r="R168" s="84"/>
      <c r="S168" s="84"/>
    </row>
    <row r="169" spans="1:19" x14ac:dyDescent="0.25">
      <c r="A169" t="s">
        <v>1144</v>
      </c>
      <c r="B169">
        <v>534</v>
      </c>
      <c r="C169" t="s">
        <v>1145</v>
      </c>
      <c r="D169" s="84"/>
      <c r="F169" s="84"/>
      <c r="O169" s="84" t="s">
        <v>3109</v>
      </c>
      <c r="P169" s="84">
        <v>10</v>
      </c>
      <c r="Q169" s="84" t="s">
        <v>2966</v>
      </c>
      <c r="R169" s="84"/>
      <c r="S169" s="84"/>
    </row>
    <row r="170" spans="1:19" x14ac:dyDescent="0.25">
      <c r="A170" t="s">
        <v>1146</v>
      </c>
      <c r="B170">
        <v>534</v>
      </c>
      <c r="C170" t="s">
        <v>1145</v>
      </c>
      <c r="D170" s="84"/>
      <c r="F170" s="84"/>
      <c r="O170" s="84" t="s">
        <v>3110</v>
      </c>
      <c r="P170" s="84">
        <v>10</v>
      </c>
      <c r="Q170" s="84" t="s">
        <v>2966</v>
      </c>
      <c r="R170" s="84"/>
      <c r="S170" s="84"/>
    </row>
    <row r="171" spans="1:19" x14ac:dyDescent="0.25">
      <c r="A171" t="s">
        <v>1147</v>
      </c>
      <c r="B171">
        <v>532</v>
      </c>
      <c r="C171" t="s">
        <v>1148</v>
      </c>
      <c r="D171" s="84"/>
      <c r="F171" s="84"/>
      <c r="O171" s="84" t="s">
        <v>3111</v>
      </c>
      <c r="P171" s="84">
        <v>10</v>
      </c>
      <c r="Q171" s="84" t="s">
        <v>2966</v>
      </c>
      <c r="R171" s="84"/>
      <c r="S171" s="84"/>
    </row>
    <row r="172" spans="1:19" x14ac:dyDescent="0.25">
      <c r="A172" t="s">
        <v>1149</v>
      </c>
      <c r="B172">
        <v>529</v>
      </c>
      <c r="C172" t="s">
        <v>1150</v>
      </c>
      <c r="D172" s="84"/>
      <c r="F172" s="84"/>
      <c r="O172" s="84" t="s">
        <v>3115</v>
      </c>
      <c r="P172" s="84">
        <v>9</v>
      </c>
      <c r="Q172" s="84" t="s">
        <v>3116</v>
      </c>
      <c r="R172" s="84"/>
      <c r="S172" s="84"/>
    </row>
    <row r="173" spans="1:19" x14ac:dyDescent="0.25">
      <c r="A173" t="s">
        <v>1151</v>
      </c>
      <c r="B173">
        <v>528</v>
      </c>
      <c r="C173" t="s">
        <v>1152</v>
      </c>
      <c r="D173" s="84"/>
      <c r="F173" s="84"/>
      <c r="O173" s="84" t="s">
        <v>3117</v>
      </c>
      <c r="P173" s="84">
        <v>9</v>
      </c>
      <c r="Q173" s="84" t="s">
        <v>3116</v>
      </c>
      <c r="R173" s="84"/>
      <c r="S173" s="84"/>
    </row>
    <row r="174" spans="1:19" x14ac:dyDescent="0.25">
      <c r="A174" t="s">
        <v>1153</v>
      </c>
      <c r="B174">
        <v>522</v>
      </c>
      <c r="C174" t="s">
        <v>1154</v>
      </c>
      <c r="D174" s="84"/>
      <c r="F174" s="84"/>
      <c r="O174" s="84" t="s">
        <v>3124</v>
      </c>
      <c r="P174" s="84">
        <v>9</v>
      </c>
      <c r="Q174" s="84" t="s">
        <v>3116</v>
      </c>
      <c r="R174" s="84"/>
      <c r="S174" s="84"/>
    </row>
    <row r="175" spans="1:19" x14ac:dyDescent="0.25">
      <c r="A175" t="s">
        <v>1155</v>
      </c>
      <c r="B175">
        <v>517</v>
      </c>
      <c r="C175" t="s">
        <v>1156</v>
      </c>
      <c r="D175" s="84"/>
      <c r="F175" s="84"/>
      <c r="O175" s="84" t="s">
        <v>3132</v>
      </c>
      <c r="P175" s="84">
        <v>9</v>
      </c>
      <c r="Q175" s="84" t="s">
        <v>3116</v>
      </c>
      <c r="R175" s="84"/>
      <c r="S175" s="84"/>
    </row>
    <row r="176" spans="1:19" x14ac:dyDescent="0.25">
      <c r="A176" t="s">
        <v>1157</v>
      </c>
      <c r="B176">
        <v>517</v>
      </c>
      <c r="C176" t="s">
        <v>1156</v>
      </c>
      <c r="D176" s="84"/>
      <c r="F176" s="84"/>
      <c r="O176" s="84" t="s">
        <v>3133</v>
      </c>
      <c r="P176" s="84">
        <v>9</v>
      </c>
      <c r="Q176" s="84" t="s">
        <v>3116</v>
      </c>
      <c r="R176" s="84"/>
      <c r="S176" s="84"/>
    </row>
    <row r="177" spans="1:19" x14ac:dyDescent="0.25">
      <c r="A177" t="s">
        <v>1158</v>
      </c>
      <c r="B177">
        <v>516</v>
      </c>
      <c r="C177" t="s">
        <v>1159</v>
      </c>
      <c r="D177" s="84"/>
      <c r="F177" s="84"/>
      <c r="O177" s="261" t="s">
        <v>3135</v>
      </c>
      <c r="P177" s="84">
        <v>9</v>
      </c>
      <c r="Q177" s="84" t="s">
        <v>3116</v>
      </c>
      <c r="R177" s="84"/>
      <c r="S177" s="84" t="s">
        <v>864</v>
      </c>
    </row>
    <row r="178" spans="1:19" x14ac:dyDescent="0.25">
      <c r="A178" t="s">
        <v>1160</v>
      </c>
      <c r="B178">
        <v>509</v>
      </c>
      <c r="C178" t="s">
        <v>1161</v>
      </c>
      <c r="D178" s="84"/>
      <c r="F178" s="84"/>
      <c r="O178" s="84" t="s">
        <v>3136</v>
      </c>
      <c r="P178" s="84">
        <v>9</v>
      </c>
      <c r="Q178" s="84" t="s">
        <v>3116</v>
      </c>
      <c r="R178" s="84"/>
      <c r="S178" s="84"/>
    </row>
    <row r="179" spans="1:19" x14ac:dyDescent="0.25">
      <c r="A179" t="s">
        <v>1162</v>
      </c>
      <c r="B179">
        <v>509</v>
      </c>
      <c r="C179" t="s">
        <v>1161</v>
      </c>
      <c r="D179" s="84"/>
      <c r="F179" s="84"/>
      <c r="O179" s="261" t="s">
        <v>3137</v>
      </c>
      <c r="P179" s="84">
        <v>9</v>
      </c>
      <c r="Q179" s="84" t="s">
        <v>3116</v>
      </c>
      <c r="R179" s="84"/>
      <c r="S179" s="84" t="s">
        <v>864</v>
      </c>
    </row>
    <row r="180" spans="1:19" x14ac:dyDescent="0.25">
      <c r="A180" t="s">
        <v>1163</v>
      </c>
      <c r="B180">
        <v>506</v>
      </c>
      <c r="C180" t="s">
        <v>1164</v>
      </c>
      <c r="D180" s="84"/>
      <c r="F180" s="84"/>
      <c r="O180" s="261" t="s">
        <v>3138</v>
      </c>
      <c r="P180" s="84">
        <v>9</v>
      </c>
      <c r="Q180" s="84" t="s">
        <v>3116</v>
      </c>
      <c r="R180" s="84"/>
      <c r="S180" s="84" t="s">
        <v>864</v>
      </c>
    </row>
    <row r="181" spans="1:19" x14ac:dyDescent="0.25">
      <c r="A181" t="s">
        <v>1165</v>
      </c>
      <c r="B181">
        <v>505</v>
      </c>
      <c r="C181" t="s">
        <v>1166</v>
      </c>
      <c r="D181" s="84"/>
      <c r="F181" s="84"/>
      <c r="O181" s="84" t="s">
        <v>3139</v>
      </c>
      <c r="P181" s="84">
        <v>9</v>
      </c>
      <c r="Q181" s="84" t="s">
        <v>3116</v>
      </c>
      <c r="R181" s="84"/>
      <c r="S181" s="84"/>
    </row>
    <row r="182" spans="1:19" x14ac:dyDescent="0.25">
      <c r="A182" t="s">
        <v>1167</v>
      </c>
      <c r="B182">
        <v>504</v>
      </c>
      <c r="C182" t="s">
        <v>1168</v>
      </c>
      <c r="D182" s="84"/>
      <c r="F182" s="84"/>
      <c r="O182" s="84" t="s">
        <v>3140</v>
      </c>
      <c r="P182" s="84">
        <v>9</v>
      </c>
      <c r="Q182" s="84" t="s">
        <v>3116</v>
      </c>
      <c r="R182" s="84"/>
      <c r="S182" s="84"/>
    </row>
    <row r="183" spans="1:19" x14ac:dyDescent="0.25">
      <c r="A183" t="s">
        <v>1169</v>
      </c>
      <c r="B183">
        <v>500</v>
      </c>
      <c r="C183" t="s">
        <v>1170</v>
      </c>
      <c r="D183" s="84"/>
      <c r="F183" s="84"/>
      <c r="O183" s="84" t="s">
        <v>3141</v>
      </c>
      <c r="P183" s="84">
        <v>9</v>
      </c>
      <c r="Q183" s="84" t="s">
        <v>3116</v>
      </c>
      <c r="R183" s="84"/>
      <c r="S183" s="84"/>
    </row>
    <row r="184" spans="1:19" x14ac:dyDescent="0.25">
      <c r="A184" t="s">
        <v>1171</v>
      </c>
      <c r="B184">
        <v>499</v>
      </c>
      <c r="C184" t="s">
        <v>1172</v>
      </c>
      <c r="D184" s="84"/>
      <c r="F184" s="84"/>
      <c r="O184" s="84" t="s">
        <v>3143</v>
      </c>
      <c r="P184" s="84">
        <v>9</v>
      </c>
      <c r="Q184" s="84" t="s">
        <v>3116</v>
      </c>
      <c r="R184" s="84"/>
      <c r="S184" s="84"/>
    </row>
    <row r="185" spans="1:19" x14ac:dyDescent="0.25">
      <c r="A185" t="s">
        <v>1173</v>
      </c>
      <c r="B185">
        <v>492</v>
      </c>
      <c r="C185" t="s">
        <v>1174</v>
      </c>
      <c r="D185" s="84"/>
      <c r="F185" s="84"/>
      <c r="O185" s="84" t="s">
        <v>3145</v>
      </c>
      <c r="P185" s="84">
        <v>9</v>
      </c>
      <c r="Q185" s="84" t="s">
        <v>3116</v>
      </c>
      <c r="R185" s="84"/>
      <c r="S185" s="84"/>
    </row>
    <row r="186" spans="1:19" x14ac:dyDescent="0.25">
      <c r="A186" t="s">
        <v>1175</v>
      </c>
      <c r="B186">
        <v>482</v>
      </c>
      <c r="C186" t="s">
        <v>1176</v>
      </c>
      <c r="D186" s="84"/>
      <c r="F186" s="84"/>
      <c r="O186" s="84" t="s">
        <v>3146</v>
      </c>
      <c r="P186" s="84">
        <v>9</v>
      </c>
      <c r="Q186" s="84" t="s">
        <v>3116</v>
      </c>
      <c r="R186" s="84"/>
      <c r="S186" s="84"/>
    </row>
    <row r="187" spans="1:19" x14ac:dyDescent="0.25">
      <c r="A187" t="s">
        <v>1177</v>
      </c>
      <c r="B187">
        <v>480</v>
      </c>
      <c r="C187" t="s">
        <v>1178</v>
      </c>
      <c r="D187" s="84"/>
      <c r="F187" s="84"/>
      <c r="O187" s="84" t="s">
        <v>3153</v>
      </c>
      <c r="P187" s="84">
        <v>9</v>
      </c>
      <c r="Q187" s="84" t="s">
        <v>3116</v>
      </c>
      <c r="R187" s="84"/>
      <c r="S187" s="84"/>
    </row>
    <row r="188" spans="1:19" x14ac:dyDescent="0.25">
      <c r="A188" t="s">
        <v>1179</v>
      </c>
      <c r="B188">
        <v>463</v>
      </c>
      <c r="C188" t="s">
        <v>1180</v>
      </c>
      <c r="D188" s="84"/>
      <c r="F188" s="84"/>
      <c r="O188" s="84" t="s">
        <v>3154</v>
      </c>
      <c r="P188" s="84">
        <v>9</v>
      </c>
      <c r="Q188" s="84" t="s">
        <v>3116</v>
      </c>
      <c r="R188" s="84"/>
      <c r="S188" s="84"/>
    </row>
    <row r="189" spans="1:19" x14ac:dyDescent="0.25">
      <c r="A189" t="s">
        <v>1181</v>
      </c>
      <c r="B189">
        <v>463</v>
      </c>
      <c r="C189" t="s">
        <v>1180</v>
      </c>
      <c r="D189" s="84"/>
      <c r="F189" s="84"/>
      <c r="O189" s="84" t="s">
        <v>3227</v>
      </c>
      <c r="P189" s="84">
        <v>9</v>
      </c>
      <c r="Q189" s="84" t="s">
        <v>3116</v>
      </c>
      <c r="R189" s="84"/>
      <c r="S189" s="84"/>
    </row>
    <row r="190" spans="1:19" x14ac:dyDescent="0.25">
      <c r="A190" t="s">
        <v>1182</v>
      </c>
      <c r="B190">
        <v>462</v>
      </c>
      <c r="C190" t="s">
        <v>1183</v>
      </c>
      <c r="D190" s="84"/>
      <c r="F190" s="84"/>
      <c r="O190" s="84" t="s">
        <v>3272</v>
      </c>
      <c r="P190" s="84">
        <v>9</v>
      </c>
      <c r="Q190" s="84" t="s">
        <v>3116</v>
      </c>
      <c r="R190" s="84"/>
      <c r="S190" s="84"/>
    </row>
    <row r="191" spans="1:19" x14ac:dyDescent="0.25">
      <c r="A191" t="s">
        <v>1184</v>
      </c>
      <c r="B191">
        <v>455</v>
      </c>
      <c r="C191" t="s">
        <v>1185</v>
      </c>
      <c r="D191" s="84"/>
      <c r="F191" s="84"/>
      <c r="O191" s="449" t="s">
        <v>3291</v>
      </c>
      <c r="P191" s="84">
        <v>8</v>
      </c>
      <c r="Q191" s="84" t="s">
        <v>3275</v>
      </c>
      <c r="R191" s="84"/>
      <c r="S191" s="84" t="s">
        <v>1919</v>
      </c>
    </row>
    <row r="192" spans="1:19" x14ac:dyDescent="0.25">
      <c r="A192" t="s">
        <v>1186</v>
      </c>
      <c r="B192">
        <v>449</v>
      </c>
      <c r="C192" t="s">
        <v>1187</v>
      </c>
      <c r="D192" s="84"/>
      <c r="F192" s="84"/>
      <c r="O192" s="84" t="s">
        <v>3297</v>
      </c>
      <c r="P192" s="84">
        <v>8</v>
      </c>
      <c r="Q192" s="84" t="s">
        <v>3275</v>
      </c>
      <c r="R192" s="84"/>
      <c r="S192" s="84"/>
    </row>
    <row r="193" spans="1:19" x14ac:dyDescent="0.25">
      <c r="A193" t="s">
        <v>1188</v>
      </c>
      <c r="B193">
        <v>446</v>
      </c>
      <c r="C193" t="s">
        <v>1189</v>
      </c>
      <c r="D193" s="84"/>
      <c r="F193" s="84"/>
      <c r="O193" s="84" t="s">
        <v>3301</v>
      </c>
      <c r="P193" s="84">
        <v>8</v>
      </c>
      <c r="Q193" s="84" t="s">
        <v>3275</v>
      </c>
      <c r="R193" s="84"/>
      <c r="S193" s="84"/>
    </row>
    <row r="194" spans="1:19" x14ac:dyDescent="0.25">
      <c r="A194" t="s">
        <v>1190</v>
      </c>
      <c r="B194">
        <v>432</v>
      </c>
      <c r="C194" t="s">
        <v>1191</v>
      </c>
      <c r="D194" s="84"/>
      <c r="F194" s="84"/>
      <c r="O194" s="84" t="s">
        <v>3302</v>
      </c>
      <c r="P194" s="84">
        <v>8</v>
      </c>
      <c r="Q194" s="84" t="s">
        <v>3275</v>
      </c>
      <c r="R194" s="84"/>
      <c r="S194" s="84"/>
    </row>
    <row r="195" spans="1:19" x14ac:dyDescent="0.25">
      <c r="A195" t="s">
        <v>1192</v>
      </c>
      <c r="B195">
        <v>428</v>
      </c>
      <c r="C195" t="s">
        <v>1193</v>
      </c>
      <c r="D195" s="84"/>
      <c r="F195" s="84"/>
      <c r="O195" s="261" t="s">
        <v>3303</v>
      </c>
      <c r="P195" s="84">
        <v>8</v>
      </c>
      <c r="Q195" s="84" t="s">
        <v>3275</v>
      </c>
      <c r="R195" s="84"/>
      <c r="S195" s="84" t="s">
        <v>864</v>
      </c>
    </row>
    <row r="196" spans="1:19" x14ac:dyDescent="0.25">
      <c r="A196" t="s">
        <v>1194</v>
      </c>
      <c r="B196">
        <v>427</v>
      </c>
      <c r="C196" t="s">
        <v>1195</v>
      </c>
      <c r="D196" s="84"/>
      <c r="F196" s="84"/>
      <c r="O196" s="84" t="s">
        <v>3308</v>
      </c>
      <c r="P196" s="84">
        <v>8</v>
      </c>
      <c r="Q196" s="84" t="s">
        <v>3275</v>
      </c>
      <c r="R196" s="84"/>
      <c r="S196" s="84"/>
    </row>
    <row r="197" spans="1:19" x14ac:dyDescent="0.25">
      <c r="A197" t="s">
        <v>1196</v>
      </c>
      <c r="B197">
        <v>427</v>
      </c>
      <c r="C197" t="s">
        <v>1195</v>
      </c>
      <c r="D197" s="84"/>
      <c r="F197" s="84"/>
      <c r="O197" s="84" t="s">
        <v>3311</v>
      </c>
      <c r="P197" s="84">
        <v>8</v>
      </c>
      <c r="Q197" s="84" t="s">
        <v>3275</v>
      </c>
      <c r="R197" s="84"/>
      <c r="S197" s="84"/>
    </row>
    <row r="198" spans="1:19" x14ac:dyDescent="0.25">
      <c r="A198" t="s">
        <v>1197</v>
      </c>
      <c r="B198">
        <v>425</v>
      </c>
      <c r="C198" t="s">
        <v>1198</v>
      </c>
      <c r="D198" s="84"/>
      <c r="F198" s="84"/>
      <c r="O198" s="84" t="s">
        <v>3314</v>
      </c>
      <c r="P198" s="84">
        <v>8</v>
      </c>
      <c r="Q198" s="84" t="s">
        <v>3275</v>
      </c>
      <c r="R198" s="84"/>
      <c r="S198" s="84"/>
    </row>
    <row r="199" spans="1:19" x14ac:dyDescent="0.25">
      <c r="A199" t="s">
        <v>1199</v>
      </c>
      <c r="B199">
        <v>425</v>
      </c>
      <c r="C199" t="s">
        <v>1198</v>
      </c>
      <c r="D199" s="84"/>
      <c r="F199" s="84"/>
      <c r="O199" s="84" t="s">
        <v>3321</v>
      </c>
      <c r="P199" s="84">
        <v>8</v>
      </c>
      <c r="Q199" s="84" t="s">
        <v>3275</v>
      </c>
      <c r="R199" s="84"/>
      <c r="S199" s="84"/>
    </row>
    <row r="200" spans="1:19" x14ac:dyDescent="0.25">
      <c r="A200" t="s">
        <v>1200</v>
      </c>
      <c r="B200">
        <v>420</v>
      </c>
      <c r="C200" t="s">
        <v>1201</v>
      </c>
      <c r="D200" s="84"/>
      <c r="F200" s="84"/>
      <c r="O200" s="84" t="s">
        <v>3323</v>
      </c>
      <c r="P200" s="84">
        <v>8</v>
      </c>
      <c r="Q200" s="84" t="s">
        <v>3275</v>
      </c>
      <c r="R200" s="84"/>
      <c r="S200" s="84"/>
    </row>
    <row r="201" spans="1:19" x14ac:dyDescent="0.25">
      <c r="A201" t="s">
        <v>1202</v>
      </c>
      <c r="B201">
        <v>420</v>
      </c>
      <c r="C201" t="s">
        <v>1201</v>
      </c>
      <c r="D201" s="84"/>
      <c r="F201" s="84"/>
      <c r="O201" s="84" t="s">
        <v>3334</v>
      </c>
      <c r="P201" s="84">
        <v>8</v>
      </c>
      <c r="Q201" s="84" t="s">
        <v>3275</v>
      </c>
      <c r="R201" s="84"/>
      <c r="S201" s="84"/>
    </row>
    <row r="202" spans="1:19" x14ac:dyDescent="0.25">
      <c r="A202" t="s">
        <v>1203</v>
      </c>
      <c r="B202">
        <v>404</v>
      </c>
      <c r="C202" t="s">
        <v>1204</v>
      </c>
      <c r="D202" s="84"/>
      <c r="F202" s="84"/>
      <c r="O202" s="84" t="s">
        <v>3344</v>
      </c>
      <c r="P202" s="84">
        <v>8</v>
      </c>
      <c r="Q202" s="84" t="s">
        <v>3275</v>
      </c>
      <c r="R202" s="84"/>
      <c r="S202" s="84"/>
    </row>
    <row r="203" spans="1:19" x14ac:dyDescent="0.25">
      <c r="A203" t="s">
        <v>1205</v>
      </c>
      <c r="B203">
        <v>401</v>
      </c>
      <c r="C203" t="s">
        <v>1206</v>
      </c>
      <c r="D203" s="84"/>
      <c r="F203" s="84"/>
      <c r="O203" s="84" t="s">
        <v>3346</v>
      </c>
      <c r="P203" s="84">
        <v>8</v>
      </c>
      <c r="Q203" s="84" t="s">
        <v>3275</v>
      </c>
      <c r="R203" s="84"/>
      <c r="S203" s="84"/>
    </row>
    <row r="204" spans="1:19" x14ac:dyDescent="0.25">
      <c r="A204" t="s">
        <v>1207</v>
      </c>
      <c r="B204">
        <v>401</v>
      </c>
      <c r="C204" t="s">
        <v>1206</v>
      </c>
      <c r="D204" s="84"/>
      <c r="F204" s="84"/>
      <c r="O204" s="84" t="s">
        <v>3362</v>
      </c>
      <c r="P204" s="84">
        <v>8</v>
      </c>
      <c r="Q204" s="84" t="s">
        <v>3275</v>
      </c>
      <c r="R204" s="84"/>
      <c r="S204" s="84"/>
    </row>
    <row r="205" spans="1:19" x14ac:dyDescent="0.25">
      <c r="A205" t="s">
        <v>1208</v>
      </c>
      <c r="B205">
        <v>399</v>
      </c>
      <c r="C205" t="s">
        <v>1209</v>
      </c>
      <c r="D205" s="84"/>
      <c r="F205" s="84"/>
      <c r="O205" s="84" t="s">
        <v>3365</v>
      </c>
      <c r="P205" s="84">
        <v>8</v>
      </c>
      <c r="Q205" s="84" t="s">
        <v>3275</v>
      </c>
      <c r="R205" s="84"/>
      <c r="S205" s="84"/>
    </row>
    <row r="206" spans="1:19" x14ac:dyDescent="0.25">
      <c r="A206" t="s">
        <v>1210</v>
      </c>
      <c r="B206">
        <v>395</v>
      </c>
      <c r="C206" t="s">
        <v>1211</v>
      </c>
      <c r="D206" s="84"/>
      <c r="F206" s="84"/>
      <c r="O206" s="84" t="s">
        <v>3373</v>
      </c>
      <c r="P206" s="84">
        <v>8</v>
      </c>
      <c r="Q206" s="84" t="s">
        <v>3275</v>
      </c>
      <c r="R206" s="84"/>
      <c r="S206" s="84"/>
    </row>
    <row r="207" spans="1:19" x14ac:dyDescent="0.25">
      <c r="A207" t="s">
        <v>1212</v>
      </c>
      <c r="B207">
        <v>391</v>
      </c>
      <c r="C207" t="s">
        <v>1213</v>
      </c>
      <c r="D207" s="84"/>
      <c r="F207" s="84"/>
      <c r="O207" s="84" t="s">
        <v>3382</v>
      </c>
      <c r="P207" s="84">
        <v>8</v>
      </c>
      <c r="Q207" s="84" t="s">
        <v>3275</v>
      </c>
      <c r="R207" s="84"/>
      <c r="S207" s="84"/>
    </row>
    <row r="208" spans="1:19" x14ac:dyDescent="0.25">
      <c r="A208" t="s">
        <v>1214</v>
      </c>
      <c r="B208">
        <v>384</v>
      </c>
      <c r="C208" t="s">
        <v>1215</v>
      </c>
      <c r="D208" s="84"/>
      <c r="F208" s="84"/>
      <c r="O208" s="84" t="s">
        <v>3383</v>
      </c>
      <c r="P208" s="84">
        <v>8</v>
      </c>
      <c r="Q208" s="84" t="s">
        <v>3275</v>
      </c>
      <c r="R208" s="84"/>
      <c r="S208" s="84"/>
    </row>
    <row r="209" spans="1:19" x14ac:dyDescent="0.25">
      <c r="A209" t="s">
        <v>1216</v>
      </c>
      <c r="B209">
        <v>383</v>
      </c>
      <c r="C209" t="s">
        <v>1217</v>
      </c>
      <c r="D209" s="84"/>
      <c r="F209" s="84"/>
      <c r="O209" s="84" t="s">
        <v>3391</v>
      </c>
      <c r="P209" s="84">
        <v>8</v>
      </c>
      <c r="Q209" s="84" t="s">
        <v>3275</v>
      </c>
      <c r="R209" s="84"/>
      <c r="S209" s="84"/>
    </row>
    <row r="210" spans="1:19" x14ac:dyDescent="0.25">
      <c r="A210" t="s">
        <v>1218</v>
      </c>
      <c r="B210">
        <v>376</v>
      </c>
      <c r="C210" t="s">
        <v>1219</v>
      </c>
      <c r="D210" s="84"/>
      <c r="F210" s="84"/>
      <c r="O210" s="84" t="s">
        <v>3392</v>
      </c>
      <c r="P210" s="84">
        <v>8</v>
      </c>
      <c r="Q210" s="84" t="s">
        <v>3275</v>
      </c>
      <c r="R210" s="84"/>
      <c r="S210" s="84"/>
    </row>
    <row r="211" spans="1:19" x14ac:dyDescent="0.25">
      <c r="A211" t="s">
        <v>1220</v>
      </c>
      <c r="B211">
        <v>370</v>
      </c>
      <c r="C211" t="s">
        <v>1221</v>
      </c>
      <c r="D211" s="84"/>
      <c r="F211" s="84"/>
      <c r="O211" s="449" t="s">
        <v>3393</v>
      </c>
      <c r="P211" s="84">
        <v>8</v>
      </c>
      <c r="Q211" s="84" t="s">
        <v>3275</v>
      </c>
      <c r="R211" s="84"/>
      <c r="S211" s="84" t="s">
        <v>1919</v>
      </c>
    </row>
    <row r="212" spans="1:19" x14ac:dyDescent="0.25">
      <c r="A212" t="s">
        <v>1222</v>
      </c>
      <c r="B212">
        <v>366</v>
      </c>
      <c r="C212" t="s">
        <v>1223</v>
      </c>
      <c r="D212" s="84"/>
      <c r="F212" s="84"/>
      <c r="O212" s="84" t="s">
        <v>3395</v>
      </c>
      <c r="P212" s="84">
        <v>8</v>
      </c>
      <c r="Q212" s="84" t="s">
        <v>3275</v>
      </c>
      <c r="R212" s="84"/>
      <c r="S212" s="84"/>
    </row>
    <row r="213" spans="1:19" x14ac:dyDescent="0.25">
      <c r="A213" t="s">
        <v>1224</v>
      </c>
      <c r="B213">
        <v>363</v>
      </c>
      <c r="C213" t="s">
        <v>1225</v>
      </c>
      <c r="D213" s="84"/>
      <c r="F213" s="84"/>
      <c r="O213" s="84" t="s">
        <v>3413</v>
      </c>
      <c r="P213" s="84">
        <v>8</v>
      </c>
      <c r="Q213" s="84" t="s">
        <v>3275</v>
      </c>
      <c r="R213" s="84"/>
      <c r="S213" s="84"/>
    </row>
    <row r="214" spans="1:19" x14ac:dyDescent="0.25">
      <c r="A214" t="s">
        <v>1226</v>
      </c>
      <c r="B214">
        <v>359</v>
      </c>
      <c r="C214" t="s">
        <v>1227</v>
      </c>
      <c r="D214" s="84"/>
      <c r="F214" s="84"/>
      <c r="O214" s="84" t="s">
        <v>3421</v>
      </c>
      <c r="P214" s="84">
        <v>8</v>
      </c>
      <c r="Q214" s="84" t="s">
        <v>3275</v>
      </c>
      <c r="R214" s="84"/>
      <c r="S214" s="84"/>
    </row>
    <row r="215" spans="1:19" x14ac:dyDescent="0.25">
      <c r="A215" t="s">
        <v>1228</v>
      </c>
      <c r="B215">
        <v>354</v>
      </c>
      <c r="C215" t="s">
        <v>1229</v>
      </c>
      <c r="D215" s="84"/>
      <c r="F215" s="84"/>
      <c r="O215" s="84" t="s">
        <v>3459</v>
      </c>
      <c r="P215" s="84">
        <v>8</v>
      </c>
      <c r="Q215" s="84" t="s">
        <v>3275</v>
      </c>
      <c r="R215" s="84"/>
      <c r="S215" s="84"/>
    </row>
    <row r="216" spans="1:19" x14ac:dyDescent="0.25">
      <c r="A216" t="s">
        <v>1230</v>
      </c>
      <c r="B216">
        <v>352</v>
      </c>
      <c r="C216" t="s">
        <v>1231</v>
      </c>
      <c r="D216" s="84"/>
      <c r="F216" s="84"/>
      <c r="O216" s="84" t="s">
        <v>3473</v>
      </c>
      <c r="P216" s="84">
        <v>7</v>
      </c>
      <c r="Q216" s="84" t="s">
        <v>3466</v>
      </c>
      <c r="R216" s="84"/>
      <c r="S216" s="84"/>
    </row>
    <row r="217" spans="1:19" x14ac:dyDescent="0.25">
      <c r="A217" t="s">
        <v>1232</v>
      </c>
      <c r="B217">
        <v>348</v>
      </c>
      <c r="C217" t="s">
        <v>1233</v>
      </c>
      <c r="D217" s="84"/>
      <c r="F217" s="84"/>
      <c r="O217" s="84" t="s">
        <v>3477</v>
      </c>
      <c r="P217" s="84">
        <v>7</v>
      </c>
      <c r="Q217" s="84" t="s">
        <v>3466</v>
      </c>
      <c r="R217" s="84"/>
      <c r="S217" s="84"/>
    </row>
    <row r="218" spans="1:19" x14ac:dyDescent="0.25">
      <c r="A218" t="s">
        <v>1234</v>
      </c>
      <c r="B218">
        <v>340</v>
      </c>
      <c r="C218" t="s">
        <v>1235</v>
      </c>
      <c r="D218" s="84"/>
      <c r="F218" s="84"/>
      <c r="O218" s="84" t="s">
        <v>3500</v>
      </c>
      <c r="P218" s="84">
        <v>7</v>
      </c>
      <c r="Q218" s="84" t="s">
        <v>3466</v>
      </c>
      <c r="R218" s="84"/>
      <c r="S218" s="84"/>
    </row>
    <row r="219" spans="1:19" x14ac:dyDescent="0.25">
      <c r="A219" t="s">
        <v>1236</v>
      </c>
      <c r="B219">
        <v>328</v>
      </c>
      <c r="C219" t="s">
        <v>1237</v>
      </c>
      <c r="D219" s="84"/>
      <c r="F219" s="84"/>
      <c r="O219" s="449" t="s">
        <v>3506</v>
      </c>
      <c r="P219" s="84">
        <v>7</v>
      </c>
      <c r="Q219" s="84" t="s">
        <v>3466</v>
      </c>
      <c r="R219" s="84"/>
      <c r="S219" s="84" t="s">
        <v>1919</v>
      </c>
    </row>
    <row r="220" spans="1:19" x14ac:dyDescent="0.25">
      <c r="A220" t="s">
        <v>1238</v>
      </c>
      <c r="B220">
        <v>327</v>
      </c>
      <c r="C220" t="s">
        <v>1239</v>
      </c>
      <c r="D220" s="84"/>
      <c r="F220" s="84"/>
      <c r="O220" s="84" t="s">
        <v>3507</v>
      </c>
      <c r="P220" s="84">
        <v>7</v>
      </c>
      <c r="Q220" s="84" t="s">
        <v>3466</v>
      </c>
      <c r="R220" s="84"/>
      <c r="S220" s="84"/>
    </row>
    <row r="221" spans="1:19" x14ac:dyDescent="0.25">
      <c r="A221" t="s">
        <v>1240</v>
      </c>
      <c r="B221">
        <v>326</v>
      </c>
      <c r="C221" t="s">
        <v>1241</v>
      </c>
      <c r="D221" s="84"/>
      <c r="F221" s="84"/>
      <c r="O221" s="84" t="s">
        <v>3508</v>
      </c>
      <c r="P221" s="84">
        <v>7</v>
      </c>
      <c r="Q221" s="84" t="s">
        <v>3466</v>
      </c>
      <c r="R221" s="84"/>
      <c r="S221" s="84"/>
    </row>
    <row r="222" spans="1:19" x14ac:dyDescent="0.25">
      <c r="A222" t="s">
        <v>1242</v>
      </c>
      <c r="B222">
        <v>319</v>
      </c>
      <c r="C222" t="s">
        <v>1243</v>
      </c>
      <c r="D222" s="84"/>
      <c r="F222" s="84"/>
      <c r="O222" s="84" t="s">
        <v>3510</v>
      </c>
      <c r="P222" s="84">
        <v>7</v>
      </c>
      <c r="Q222" s="84" t="s">
        <v>3466</v>
      </c>
      <c r="R222" s="84"/>
      <c r="S222" s="84"/>
    </row>
    <row r="223" spans="1:19" x14ac:dyDescent="0.25">
      <c r="A223" t="s">
        <v>1244</v>
      </c>
      <c r="B223">
        <v>319</v>
      </c>
      <c r="C223" t="s">
        <v>1243</v>
      </c>
      <c r="D223" s="84"/>
      <c r="F223" s="84"/>
      <c r="O223" s="84" t="s">
        <v>3511</v>
      </c>
      <c r="P223" s="84">
        <v>7</v>
      </c>
      <c r="Q223" s="84" t="s">
        <v>3466</v>
      </c>
      <c r="R223" s="84"/>
      <c r="S223" s="84"/>
    </row>
    <row r="224" spans="1:19" x14ac:dyDescent="0.25">
      <c r="A224" t="s">
        <v>1245</v>
      </c>
      <c r="B224">
        <v>318</v>
      </c>
      <c r="C224" t="s">
        <v>1246</v>
      </c>
      <c r="D224" s="84"/>
      <c r="F224" s="84"/>
      <c r="O224" s="84" t="s">
        <v>3519</v>
      </c>
      <c r="P224" s="84">
        <v>7</v>
      </c>
      <c r="Q224" s="84" t="s">
        <v>3466</v>
      </c>
      <c r="R224" s="84"/>
      <c r="S224" s="84"/>
    </row>
    <row r="225" spans="1:19" x14ac:dyDescent="0.25">
      <c r="A225" t="s">
        <v>1247</v>
      </c>
      <c r="B225">
        <v>317</v>
      </c>
      <c r="C225" t="s">
        <v>1248</v>
      </c>
      <c r="D225" s="84"/>
      <c r="F225" s="84"/>
      <c r="O225" s="261" t="s">
        <v>3522</v>
      </c>
      <c r="P225" s="84">
        <v>7</v>
      </c>
      <c r="Q225" s="84" t="s">
        <v>3466</v>
      </c>
      <c r="R225" s="84"/>
      <c r="S225" s="84" t="s">
        <v>864</v>
      </c>
    </row>
    <row r="226" spans="1:19" x14ac:dyDescent="0.25">
      <c r="A226" t="s">
        <v>1249</v>
      </c>
      <c r="B226">
        <v>317</v>
      </c>
      <c r="C226" t="s">
        <v>1248</v>
      </c>
      <c r="D226" s="84"/>
      <c r="F226" s="84"/>
      <c r="O226" s="84" t="s">
        <v>3531</v>
      </c>
      <c r="P226" s="84">
        <v>7</v>
      </c>
      <c r="Q226" s="84" t="s">
        <v>3466</v>
      </c>
      <c r="R226" s="84"/>
      <c r="S226" s="84"/>
    </row>
    <row r="227" spans="1:19" x14ac:dyDescent="0.25">
      <c r="A227" t="s">
        <v>1250</v>
      </c>
      <c r="B227">
        <v>316</v>
      </c>
      <c r="C227" t="s">
        <v>1251</v>
      </c>
      <c r="D227" s="84"/>
      <c r="F227" s="84"/>
      <c r="O227" s="84" t="s">
        <v>3536</v>
      </c>
      <c r="P227" s="84">
        <v>7</v>
      </c>
      <c r="Q227" s="84" t="s">
        <v>3466</v>
      </c>
      <c r="R227" s="84"/>
      <c r="S227" s="84"/>
    </row>
    <row r="228" spans="1:19" x14ac:dyDescent="0.25">
      <c r="A228" t="s">
        <v>1252</v>
      </c>
      <c r="B228">
        <v>310</v>
      </c>
      <c r="C228" t="s">
        <v>1253</v>
      </c>
      <c r="D228" s="84"/>
      <c r="F228" s="84"/>
      <c r="O228" s="84" t="s">
        <v>3540</v>
      </c>
      <c r="P228" s="84">
        <v>7</v>
      </c>
      <c r="Q228" s="84" t="s">
        <v>3466</v>
      </c>
      <c r="R228" s="84"/>
      <c r="S228" s="84"/>
    </row>
    <row r="229" spans="1:19" x14ac:dyDescent="0.25">
      <c r="A229" t="s">
        <v>1254</v>
      </c>
      <c r="B229">
        <v>308</v>
      </c>
      <c r="C229" t="s">
        <v>1255</v>
      </c>
      <c r="D229" s="84"/>
      <c r="F229" s="84"/>
      <c r="O229" s="84" t="s">
        <v>3547</v>
      </c>
      <c r="P229" s="84">
        <v>7</v>
      </c>
      <c r="Q229" s="84" t="s">
        <v>3466</v>
      </c>
      <c r="R229" s="84"/>
      <c r="S229" s="84"/>
    </row>
    <row r="230" spans="1:19" x14ac:dyDescent="0.25">
      <c r="A230" t="s">
        <v>1256</v>
      </c>
      <c r="B230">
        <v>307</v>
      </c>
      <c r="C230" t="s">
        <v>1257</v>
      </c>
      <c r="D230" s="84"/>
      <c r="F230" s="84"/>
      <c r="O230" s="84" t="s">
        <v>3552</v>
      </c>
      <c r="P230" s="84">
        <v>7</v>
      </c>
      <c r="Q230" s="84" t="s">
        <v>3466</v>
      </c>
      <c r="R230" s="84"/>
      <c r="S230" s="84"/>
    </row>
    <row r="231" spans="1:19" x14ac:dyDescent="0.25">
      <c r="A231" t="s">
        <v>1258</v>
      </c>
      <c r="B231">
        <v>304</v>
      </c>
      <c r="C231" t="s">
        <v>1259</v>
      </c>
      <c r="D231" s="84"/>
      <c r="F231" s="84"/>
      <c r="O231" s="84" t="s">
        <v>3556</v>
      </c>
      <c r="P231" s="84">
        <v>7</v>
      </c>
      <c r="Q231" s="84" t="s">
        <v>3466</v>
      </c>
      <c r="R231" s="84"/>
      <c r="S231" s="84"/>
    </row>
    <row r="232" spans="1:19" x14ac:dyDescent="0.25">
      <c r="A232" t="s">
        <v>1260</v>
      </c>
      <c r="B232">
        <v>304</v>
      </c>
      <c r="C232" t="s">
        <v>1259</v>
      </c>
      <c r="D232" s="84"/>
      <c r="F232" s="84"/>
      <c r="O232" s="449" t="s">
        <v>3566</v>
      </c>
      <c r="P232" s="84">
        <v>7</v>
      </c>
      <c r="Q232" s="84" t="s">
        <v>3466</v>
      </c>
      <c r="R232" s="84"/>
      <c r="S232" s="84" t="s">
        <v>1919</v>
      </c>
    </row>
    <row r="233" spans="1:19" x14ac:dyDescent="0.25">
      <c r="A233" t="s">
        <v>1261</v>
      </c>
      <c r="B233">
        <v>302</v>
      </c>
      <c r="C233" t="s">
        <v>1262</v>
      </c>
      <c r="D233" s="84"/>
      <c r="F233" s="84"/>
      <c r="O233" s="84" t="s">
        <v>3567</v>
      </c>
      <c r="P233" s="84">
        <v>7</v>
      </c>
      <c r="Q233" s="84" t="s">
        <v>3466</v>
      </c>
      <c r="R233" s="84"/>
      <c r="S233" s="84"/>
    </row>
    <row r="234" spans="1:19" x14ac:dyDescent="0.25">
      <c r="A234" t="s">
        <v>1263</v>
      </c>
      <c r="B234">
        <v>296</v>
      </c>
      <c r="C234" t="s">
        <v>1264</v>
      </c>
      <c r="D234" s="84"/>
      <c r="F234" s="84"/>
      <c r="O234" s="84" t="s">
        <v>3570</v>
      </c>
      <c r="P234" s="84">
        <v>7</v>
      </c>
      <c r="Q234" s="84" t="s">
        <v>3466</v>
      </c>
      <c r="R234" s="84"/>
      <c r="S234" s="84"/>
    </row>
    <row r="235" spans="1:19" x14ac:dyDescent="0.25">
      <c r="A235" t="s">
        <v>1265</v>
      </c>
      <c r="B235">
        <v>296</v>
      </c>
      <c r="C235" t="s">
        <v>1264</v>
      </c>
      <c r="D235" s="84"/>
      <c r="F235" s="84"/>
      <c r="O235" s="84" t="s">
        <v>3571</v>
      </c>
      <c r="P235" s="84">
        <v>7</v>
      </c>
      <c r="Q235" s="84" t="s">
        <v>3466</v>
      </c>
      <c r="R235" s="84"/>
      <c r="S235" s="84"/>
    </row>
    <row r="236" spans="1:19" x14ac:dyDescent="0.25">
      <c r="A236" t="s">
        <v>1266</v>
      </c>
      <c r="B236">
        <v>295</v>
      </c>
      <c r="C236" t="s">
        <v>1267</v>
      </c>
      <c r="D236" s="84"/>
      <c r="F236" s="84"/>
      <c r="O236" s="84" t="s">
        <v>3572</v>
      </c>
      <c r="P236" s="84">
        <v>7</v>
      </c>
      <c r="Q236" s="84" t="s">
        <v>3466</v>
      </c>
      <c r="R236" s="84"/>
      <c r="S236" s="84"/>
    </row>
    <row r="237" spans="1:19" x14ac:dyDescent="0.25">
      <c r="A237" t="s">
        <v>1268</v>
      </c>
      <c r="B237">
        <v>294</v>
      </c>
      <c r="C237" t="s">
        <v>1269</v>
      </c>
      <c r="D237" t="s">
        <v>1268</v>
      </c>
      <c r="E237" s="84" t="s">
        <v>1268</v>
      </c>
      <c r="F237" t="s">
        <v>864</v>
      </c>
      <c r="O237" s="84" t="s">
        <v>3575</v>
      </c>
      <c r="P237" s="84">
        <v>7</v>
      </c>
      <c r="Q237" s="84" t="s">
        <v>3466</v>
      </c>
      <c r="R237" s="84"/>
      <c r="S237" s="84"/>
    </row>
    <row r="238" spans="1:19" x14ac:dyDescent="0.25">
      <c r="A238" t="s">
        <v>1270</v>
      </c>
      <c r="B238">
        <v>294</v>
      </c>
      <c r="C238" t="s">
        <v>1269</v>
      </c>
      <c r="D238" s="84"/>
      <c r="F238" s="84"/>
      <c r="O238" s="449" t="s">
        <v>3597</v>
      </c>
      <c r="P238" s="84">
        <v>7</v>
      </c>
      <c r="Q238" s="84" t="s">
        <v>3466</v>
      </c>
      <c r="R238" s="84"/>
      <c r="S238" s="84" t="s">
        <v>1919</v>
      </c>
    </row>
    <row r="239" spans="1:19" x14ac:dyDescent="0.25">
      <c r="A239" t="s">
        <v>1271</v>
      </c>
      <c r="B239">
        <v>294</v>
      </c>
      <c r="C239" t="s">
        <v>1269</v>
      </c>
      <c r="D239" s="84"/>
      <c r="F239" s="84"/>
      <c r="O239" s="84" t="s">
        <v>3600</v>
      </c>
      <c r="P239" s="84">
        <v>7</v>
      </c>
      <c r="Q239" s="84" t="s">
        <v>3466</v>
      </c>
      <c r="R239" s="84"/>
      <c r="S239" s="84"/>
    </row>
    <row r="240" spans="1:19" x14ac:dyDescent="0.25">
      <c r="A240" t="s">
        <v>1272</v>
      </c>
      <c r="B240">
        <v>291</v>
      </c>
      <c r="C240" t="s">
        <v>1273</v>
      </c>
      <c r="D240" s="84"/>
      <c r="F240" s="84"/>
      <c r="O240" s="84" t="s">
        <v>3616</v>
      </c>
      <c r="P240" s="84">
        <v>7</v>
      </c>
      <c r="Q240" s="84" t="s">
        <v>3466</v>
      </c>
      <c r="R240" s="84"/>
      <c r="S240" s="84"/>
    </row>
    <row r="241" spans="1:19" x14ac:dyDescent="0.25">
      <c r="A241" t="s">
        <v>1274</v>
      </c>
      <c r="B241">
        <v>287</v>
      </c>
      <c r="C241" t="s">
        <v>1275</v>
      </c>
      <c r="D241" s="84"/>
      <c r="F241" s="84"/>
      <c r="O241" s="84" t="s">
        <v>3617</v>
      </c>
      <c r="P241" s="84">
        <v>7</v>
      </c>
      <c r="Q241" s="84" t="s">
        <v>3466</v>
      </c>
      <c r="R241" s="84"/>
      <c r="S241" s="84"/>
    </row>
    <row r="242" spans="1:19" x14ac:dyDescent="0.25">
      <c r="A242" t="s">
        <v>1276</v>
      </c>
      <c r="B242">
        <v>285</v>
      </c>
      <c r="C242" t="s">
        <v>1277</v>
      </c>
      <c r="D242" s="84"/>
      <c r="F242" s="84"/>
      <c r="O242" s="449" t="s">
        <v>3623</v>
      </c>
      <c r="P242" s="84">
        <v>7</v>
      </c>
      <c r="Q242" s="84" t="s">
        <v>3466</v>
      </c>
      <c r="R242" s="84"/>
      <c r="S242" s="84" t="s">
        <v>1919</v>
      </c>
    </row>
    <row r="243" spans="1:19" x14ac:dyDescent="0.25">
      <c r="A243" t="s">
        <v>1278</v>
      </c>
      <c r="B243">
        <v>284</v>
      </c>
      <c r="C243" t="s">
        <v>1279</v>
      </c>
      <c r="D243" s="84"/>
      <c r="F243" s="84"/>
      <c r="O243" s="84" t="s">
        <v>3628</v>
      </c>
      <c r="P243" s="84">
        <v>7</v>
      </c>
      <c r="Q243" s="84" t="s">
        <v>3466</v>
      </c>
      <c r="R243" s="84"/>
      <c r="S243" s="84"/>
    </row>
    <row r="244" spans="1:19" x14ac:dyDescent="0.25">
      <c r="A244" t="s">
        <v>1280</v>
      </c>
      <c r="B244">
        <v>284</v>
      </c>
      <c r="C244" t="s">
        <v>1279</v>
      </c>
      <c r="D244" s="84"/>
      <c r="F244" s="84"/>
      <c r="O244" s="84" t="s">
        <v>3631</v>
      </c>
      <c r="P244" s="84">
        <v>7</v>
      </c>
      <c r="Q244" s="84" t="s">
        <v>3466</v>
      </c>
      <c r="R244" s="84"/>
      <c r="S244" s="84"/>
    </row>
    <row r="245" spans="1:19" x14ac:dyDescent="0.25">
      <c r="A245" t="s">
        <v>1281</v>
      </c>
      <c r="B245">
        <v>273</v>
      </c>
      <c r="C245" t="s">
        <v>1282</v>
      </c>
      <c r="D245" s="84"/>
      <c r="F245" s="84"/>
      <c r="O245" s="84" t="s">
        <v>3632</v>
      </c>
      <c r="P245" s="84">
        <v>7</v>
      </c>
      <c r="Q245" s="84" t="s">
        <v>3466</v>
      </c>
      <c r="R245" s="84"/>
      <c r="S245" s="84"/>
    </row>
    <row r="246" spans="1:19" x14ac:dyDescent="0.25">
      <c r="A246" t="s">
        <v>1283</v>
      </c>
      <c r="B246">
        <v>268</v>
      </c>
      <c r="C246" t="s">
        <v>1284</v>
      </c>
      <c r="D246" s="84"/>
      <c r="F246" s="84"/>
      <c r="O246" s="84" t="s">
        <v>3639</v>
      </c>
      <c r="P246" s="84">
        <v>7</v>
      </c>
      <c r="Q246" s="84" t="s">
        <v>3466</v>
      </c>
      <c r="R246" s="84"/>
      <c r="S246" s="84"/>
    </row>
    <row r="247" spans="1:19" x14ac:dyDescent="0.25">
      <c r="A247" t="s">
        <v>1285</v>
      </c>
      <c r="B247">
        <v>263</v>
      </c>
      <c r="C247" t="s">
        <v>1286</v>
      </c>
      <c r="D247" s="84"/>
      <c r="F247" s="84"/>
      <c r="O247" s="84" t="s">
        <v>3647</v>
      </c>
      <c r="P247" s="84">
        <v>7</v>
      </c>
      <c r="Q247" s="84" t="s">
        <v>3466</v>
      </c>
      <c r="R247" s="84"/>
      <c r="S247" s="84"/>
    </row>
    <row r="248" spans="1:19" x14ac:dyDescent="0.25">
      <c r="A248" t="s">
        <v>1287</v>
      </c>
      <c r="B248">
        <v>257</v>
      </c>
      <c r="C248" t="s">
        <v>1288</v>
      </c>
      <c r="D248" s="84"/>
      <c r="F248" s="84"/>
      <c r="O248" s="84" t="s">
        <v>3657</v>
      </c>
      <c r="P248" s="84">
        <v>7</v>
      </c>
      <c r="Q248" s="84" t="s">
        <v>3466</v>
      </c>
      <c r="R248" s="84"/>
      <c r="S248" s="84"/>
    </row>
    <row r="249" spans="1:19" x14ac:dyDescent="0.25">
      <c r="A249" t="s">
        <v>1289</v>
      </c>
      <c r="B249">
        <v>256</v>
      </c>
      <c r="C249" t="s">
        <v>1290</v>
      </c>
      <c r="D249" s="84"/>
      <c r="F249" s="84"/>
      <c r="O249" s="449" t="s">
        <v>3678</v>
      </c>
      <c r="P249" s="84">
        <v>7</v>
      </c>
      <c r="Q249" s="84" t="s">
        <v>3466</v>
      </c>
      <c r="R249" s="84" t="s">
        <v>21529</v>
      </c>
      <c r="S249" s="84" t="s">
        <v>1919</v>
      </c>
    </row>
    <row r="250" spans="1:19" x14ac:dyDescent="0.25">
      <c r="A250" t="s">
        <v>1291</v>
      </c>
      <c r="B250">
        <v>250</v>
      </c>
      <c r="C250" t="s">
        <v>1292</v>
      </c>
      <c r="D250" s="84"/>
      <c r="F250" s="84"/>
      <c r="O250" s="84" t="s">
        <v>3749</v>
      </c>
      <c r="P250" s="84">
        <v>6</v>
      </c>
      <c r="Q250" s="84" t="s">
        <v>3742</v>
      </c>
      <c r="R250" s="84"/>
      <c r="S250" s="84"/>
    </row>
    <row r="251" spans="1:19" x14ac:dyDescent="0.25">
      <c r="A251" t="s">
        <v>1293</v>
      </c>
      <c r="B251">
        <v>249</v>
      </c>
      <c r="C251" t="s">
        <v>1294</v>
      </c>
      <c r="D251" s="84"/>
      <c r="F251" s="84"/>
      <c r="O251" s="84" t="s">
        <v>3768</v>
      </c>
      <c r="P251" s="84">
        <v>6</v>
      </c>
      <c r="Q251" s="84" t="s">
        <v>3742</v>
      </c>
      <c r="R251" s="84"/>
      <c r="S251" s="84"/>
    </row>
    <row r="252" spans="1:19" x14ac:dyDescent="0.25">
      <c r="A252" t="s">
        <v>1295</v>
      </c>
      <c r="B252">
        <v>247</v>
      </c>
      <c r="C252" t="s">
        <v>1296</v>
      </c>
      <c r="D252" s="84"/>
      <c r="F252" s="84"/>
      <c r="O252" s="84" t="s">
        <v>3775</v>
      </c>
      <c r="P252" s="84">
        <v>6</v>
      </c>
      <c r="Q252" s="84" t="s">
        <v>3742</v>
      </c>
      <c r="R252" s="84"/>
      <c r="S252" s="84"/>
    </row>
    <row r="253" spans="1:19" x14ac:dyDescent="0.25">
      <c r="A253" t="s">
        <v>1297</v>
      </c>
      <c r="B253">
        <v>246</v>
      </c>
      <c r="C253" t="s">
        <v>1298</v>
      </c>
      <c r="D253" s="84"/>
      <c r="F253" s="84"/>
      <c r="O253" s="84" t="s">
        <v>3789</v>
      </c>
      <c r="P253" s="84">
        <v>6</v>
      </c>
      <c r="Q253" s="84" t="s">
        <v>3742</v>
      </c>
      <c r="R253" s="84"/>
      <c r="S253" s="84"/>
    </row>
    <row r="254" spans="1:19" x14ac:dyDescent="0.25">
      <c r="A254" t="s">
        <v>1299</v>
      </c>
      <c r="B254">
        <v>246</v>
      </c>
      <c r="C254" t="s">
        <v>1298</v>
      </c>
      <c r="D254" s="84"/>
      <c r="F254" s="84"/>
      <c r="O254" s="84" t="s">
        <v>3793</v>
      </c>
      <c r="P254" s="84">
        <v>6</v>
      </c>
      <c r="Q254" s="84" t="s">
        <v>3742</v>
      </c>
      <c r="R254" s="84"/>
      <c r="S254" s="84"/>
    </row>
    <row r="255" spans="1:19" x14ac:dyDescent="0.25">
      <c r="A255" t="s">
        <v>1300</v>
      </c>
      <c r="B255">
        <v>245</v>
      </c>
      <c r="C255" t="s">
        <v>1301</v>
      </c>
      <c r="D255" s="84"/>
      <c r="F255" s="84"/>
      <c r="O255" s="84" t="s">
        <v>3794</v>
      </c>
      <c r="P255" s="84">
        <v>6</v>
      </c>
      <c r="Q255" s="84" t="s">
        <v>3742</v>
      </c>
      <c r="R255" s="84"/>
      <c r="S255" s="84"/>
    </row>
    <row r="256" spans="1:19" x14ac:dyDescent="0.25">
      <c r="A256" t="s">
        <v>1302</v>
      </c>
      <c r="B256">
        <v>245</v>
      </c>
      <c r="C256" t="s">
        <v>1301</v>
      </c>
      <c r="D256" s="84"/>
      <c r="F256" s="84"/>
      <c r="O256" s="84" t="s">
        <v>3796</v>
      </c>
      <c r="P256" s="84">
        <v>6</v>
      </c>
      <c r="Q256" s="84" t="s">
        <v>3742</v>
      </c>
      <c r="R256" s="84"/>
      <c r="S256" s="84"/>
    </row>
    <row r="257" spans="1:19" x14ac:dyDescent="0.25">
      <c r="A257" t="s">
        <v>1303</v>
      </c>
      <c r="B257">
        <v>242</v>
      </c>
      <c r="C257" t="s">
        <v>1304</v>
      </c>
      <c r="D257" s="84"/>
      <c r="F257" s="84"/>
      <c r="O257" s="84" t="s">
        <v>3798</v>
      </c>
      <c r="P257" s="84">
        <v>6</v>
      </c>
      <c r="Q257" s="84" t="s">
        <v>3742</v>
      </c>
      <c r="R257" s="84"/>
      <c r="S257" s="84"/>
    </row>
    <row r="258" spans="1:19" x14ac:dyDescent="0.25">
      <c r="A258" t="s">
        <v>1305</v>
      </c>
      <c r="B258">
        <v>242</v>
      </c>
      <c r="C258" t="s">
        <v>1304</v>
      </c>
      <c r="D258" s="84"/>
      <c r="F258" s="84"/>
      <c r="O258" s="84" t="s">
        <v>3799</v>
      </c>
      <c r="P258" s="84">
        <v>6</v>
      </c>
      <c r="Q258" s="84" t="s">
        <v>3742</v>
      </c>
      <c r="R258" s="84"/>
      <c r="S258" s="84"/>
    </row>
    <row r="259" spans="1:19" x14ac:dyDescent="0.25">
      <c r="A259" t="s">
        <v>1306</v>
      </c>
      <c r="B259">
        <v>241</v>
      </c>
      <c r="C259" t="s">
        <v>1307</v>
      </c>
      <c r="D259" s="84"/>
      <c r="F259" s="84"/>
      <c r="O259" s="84" t="s">
        <v>3800</v>
      </c>
      <c r="P259" s="84">
        <v>6</v>
      </c>
      <c r="Q259" s="84" t="s">
        <v>3742</v>
      </c>
      <c r="R259" s="84"/>
      <c r="S259" s="84"/>
    </row>
    <row r="260" spans="1:19" x14ac:dyDescent="0.25">
      <c r="A260" t="s">
        <v>1308</v>
      </c>
      <c r="B260">
        <v>240</v>
      </c>
      <c r="C260" t="s">
        <v>1309</v>
      </c>
      <c r="D260" s="84"/>
      <c r="F260" s="84"/>
      <c r="O260" s="84" t="s">
        <v>3803</v>
      </c>
      <c r="P260" s="84">
        <v>6</v>
      </c>
      <c r="Q260" s="84" t="s">
        <v>3742</v>
      </c>
      <c r="R260" s="84"/>
      <c r="S260" s="84"/>
    </row>
    <row r="261" spans="1:19" x14ac:dyDescent="0.25">
      <c r="A261" t="s">
        <v>1310</v>
      </c>
      <c r="B261">
        <v>237</v>
      </c>
      <c r="C261" t="s">
        <v>1311</v>
      </c>
      <c r="D261" s="84"/>
      <c r="F261" s="84"/>
      <c r="O261" s="84" t="s">
        <v>3807</v>
      </c>
      <c r="P261" s="84">
        <v>6</v>
      </c>
      <c r="Q261" s="84" t="s">
        <v>3742</v>
      </c>
      <c r="R261" s="84"/>
      <c r="S261" s="84"/>
    </row>
    <row r="262" spans="1:19" x14ac:dyDescent="0.25">
      <c r="A262" t="s">
        <v>1312</v>
      </c>
      <c r="B262">
        <v>235</v>
      </c>
      <c r="C262" t="s">
        <v>1313</v>
      </c>
      <c r="D262" s="84"/>
      <c r="F262" s="84"/>
      <c r="O262" s="261" t="s">
        <v>3817</v>
      </c>
      <c r="P262" s="84">
        <v>6</v>
      </c>
      <c r="Q262" s="84" t="s">
        <v>3742</v>
      </c>
      <c r="R262" s="84"/>
      <c r="S262" s="84" t="s">
        <v>864</v>
      </c>
    </row>
    <row r="263" spans="1:19" x14ac:dyDescent="0.25">
      <c r="A263" t="s">
        <v>1314</v>
      </c>
      <c r="B263">
        <v>233</v>
      </c>
      <c r="C263" t="s">
        <v>1315</v>
      </c>
      <c r="D263" s="84"/>
      <c r="F263" s="84"/>
      <c r="O263" s="449" t="s">
        <v>3818</v>
      </c>
      <c r="P263" s="84">
        <v>6</v>
      </c>
      <c r="Q263" s="84" t="s">
        <v>3742</v>
      </c>
      <c r="R263" s="84"/>
      <c r="S263" s="84" t="s">
        <v>1919</v>
      </c>
    </row>
    <row r="264" spans="1:19" x14ac:dyDescent="0.25">
      <c r="A264" t="s">
        <v>1316</v>
      </c>
      <c r="B264">
        <v>232</v>
      </c>
      <c r="C264" t="s">
        <v>1317</v>
      </c>
      <c r="D264" s="84"/>
      <c r="F264" s="84"/>
      <c r="O264" s="84" t="s">
        <v>3819</v>
      </c>
      <c r="P264" s="84">
        <v>6</v>
      </c>
      <c r="Q264" s="84" t="s">
        <v>3742</v>
      </c>
      <c r="R264" s="84"/>
      <c r="S264" s="84"/>
    </row>
    <row r="265" spans="1:19" x14ac:dyDescent="0.25">
      <c r="A265" t="s">
        <v>1318</v>
      </c>
      <c r="B265">
        <v>232</v>
      </c>
      <c r="C265" t="s">
        <v>1317</v>
      </c>
      <c r="D265" s="84"/>
      <c r="F265" s="84"/>
      <c r="O265" s="84" t="s">
        <v>3827</v>
      </c>
      <c r="P265" s="84">
        <v>6</v>
      </c>
      <c r="Q265" s="84" t="s">
        <v>3742</v>
      </c>
      <c r="R265" s="84"/>
      <c r="S265" s="84"/>
    </row>
    <row r="266" spans="1:19" x14ac:dyDescent="0.25">
      <c r="A266" t="s">
        <v>1319</v>
      </c>
      <c r="B266">
        <v>229</v>
      </c>
      <c r="C266" t="s">
        <v>1320</v>
      </c>
      <c r="D266" s="84"/>
      <c r="F266" s="84"/>
      <c r="O266" s="84" t="s">
        <v>3831</v>
      </c>
      <c r="P266" s="84">
        <v>6</v>
      </c>
      <c r="Q266" s="84" t="s">
        <v>3742</v>
      </c>
      <c r="R266" s="84"/>
      <c r="S266" s="84"/>
    </row>
    <row r="267" spans="1:19" x14ac:dyDescent="0.25">
      <c r="A267" t="s">
        <v>1321</v>
      </c>
      <c r="B267">
        <v>229</v>
      </c>
      <c r="C267" t="s">
        <v>1320</v>
      </c>
      <c r="D267" s="84"/>
      <c r="F267" s="84"/>
      <c r="O267" s="84" t="s">
        <v>3840</v>
      </c>
      <c r="P267" s="84">
        <v>6</v>
      </c>
      <c r="Q267" s="84" t="s">
        <v>3742</v>
      </c>
      <c r="R267" s="84"/>
      <c r="S267" s="84"/>
    </row>
    <row r="268" spans="1:19" x14ac:dyDescent="0.25">
      <c r="A268" t="s">
        <v>1322</v>
      </c>
      <c r="B268">
        <v>228</v>
      </c>
      <c r="C268" t="s">
        <v>1323</v>
      </c>
      <c r="D268" s="84"/>
      <c r="F268" s="84"/>
      <c r="O268" s="449" t="s">
        <v>3842</v>
      </c>
      <c r="P268" s="84">
        <v>6</v>
      </c>
      <c r="Q268" s="84" t="s">
        <v>3742</v>
      </c>
      <c r="R268" s="84"/>
      <c r="S268" s="84" t="s">
        <v>1919</v>
      </c>
    </row>
    <row r="269" spans="1:19" x14ac:dyDescent="0.25">
      <c r="A269" t="s">
        <v>1324</v>
      </c>
      <c r="B269">
        <v>228</v>
      </c>
      <c r="C269" t="s">
        <v>1323</v>
      </c>
      <c r="D269" s="84"/>
      <c r="F269" s="84"/>
      <c r="O269" s="449" t="s">
        <v>3871</v>
      </c>
      <c r="P269" s="84">
        <v>6</v>
      </c>
      <c r="Q269" s="84" t="s">
        <v>3742</v>
      </c>
      <c r="R269" s="84"/>
      <c r="S269" s="84" t="s">
        <v>1919</v>
      </c>
    </row>
    <row r="270" spans="1:19" x14ac:dyDescent="0.25">
      <c r="A270" t="s">
        <v>1325</v>
      </c>
      <c r="B270">
        <v>227</v>
      </c>
      <c r="C270" t="s">
        <v>1326</v>
      </c>
      <c r="D270" s="84"/>
      <c r="F270" s="84"/>
      <c r="O270" s="84" t="s">
        <v>3873</v>
      </c>
      <c r="P270" s="84">
        <v>6</v>
      </c>
      <c r="Q270" s="84" t="s">
        <v>3742</v>
      </c>
      <c r="R270" s="84"/>
      <c r="S270" s="84"/>
    </row>
    <row r="271" spans="1:19" x14ac:dyDescent="0.25">
      <c r="A271" t="s">
        <v>1327</v>
      </c>
      <c r="B271">
        <v>225</v>
      </c>
      <c r="C271" t="s">
        <v>1328</v>
      </c>
      <c r="D271" s="84"/>
      <c r="F271" s="84"/>
      <c r="O271" s="84" t="s">
        <v>3875</v>
      </c>
      <c r="P271" s="84">
        <v>6</v>
      </c>
      <c r="Q271" s="84" t="s">
        <v>3742</v>
      </c>
      <c r="R271" s="84"/>
      <c r="S271" s="84"/>
    </row>
    <row r="272" spans="1:19" x14ac:dyDescent="0.25">
      <c r="A272" t="s">
        <v>1329</v>
      </c>
      <c r="B272">
        <v>222</v>
      </c>
      <c r="C272" t="s">
        <v>1330</v>
      </c>
      <c r="D272" s="84"/>
      <c r="F272" s="84"/>
      <c r="O272" s="84" t="s">
        <v>3939</v>
      </c>
      <c r="P272" s="84">
        <v>6</v>
      </c>
      <c r="Q272" s="84" t="s">
        <v>3742</v>
      </c>
      <c r="R272" s="84"/>
      <c r="S272" s="84"/>
    </row>
    <row r="273" spans="1:19" x14ac:dyDescent="0.25">
      <c r="A273" t="s">
        <v>1331</v>
      </c>
      <c r="B273">
        <v>218</v>
      </c>
      <c r="C273" t="s">
        <v>1332</v>
      </c>
      <c r="D273" s="84"/>
      <c r="F273" s="84"/>
      <c r="O273" s="84" t="s">
        <v>3940</v>
      </c>
      <c r="P273" s="84">
        <v>6</v>
      </c>
      <c r="Q273" s="84" t="s">
        <v>3742</v>
      </c>
      <c r="R273" s="84"/>
      <c r="S273" s="84"/>
    </row>
    <row r="274" spans="1:19" x14ac:dyDescent="0.25">
      <c r="A274" t="s">
        <v>1333</v>
      </c>
      <c r="B274">
        <v>215</v>
      </c>
      <c r="C274" t="s">
        <v>1334</v>
      </c>
      <c r="D274" s="84"/>
      <c r="F274" s="84"/>
      <c r="O274" s="84" t="s">
        <v>3941</v>
      </c>
      <c r="P274" s="84">
        <v>6</v>
      </c>
      <c r="Q274" s="84" t="s">
        <v>3742</v>
      </c>
      <c r="R274" s="84"/>
      <c r="S274" s="84"/>
    </row>
    <row r="275" spans="1:19" x14ac:dyDescent="0.25">
      <c r="A275" t="s">
        <v>1335</v>
      </c>
      <c r="B275">
        <v>214</v>
      </c>
      <c r="C275" t="s">
        <v>1336</v>
      </c>
      <c r="D275" s="84"/>
      <c r="F275" s="84"/>
      <c r="O275" s="84" t="s">
        <v>3942</v>
      </c>
      <c r="P275" s="84">
        <v>6</v>
      </c>
      <c r="Q275" s="84" t="s">
        <v>3742</v>
      </c>
      <c r="R275" s="84" t="s">
        <v>21530</v>
      </c>
      <c r="S275" s="84"/>
    </row>
    <row r="276" spans="1:19" x14ac:dyDescent="0.25">
      <c r="A276" t="s">
        <v>1337</v>
      </c>
      <c r="B276">
        <v>213</v>
      </c>
      <c r="C276" t="s">
        <v>1338</v>
      </c>
      <c r="D276" s="84"/>
      <c r="F276" s="84"/>
      <c r="O276" s="84" t="s">
        <v>3943</v>
      </c>
      <c r="P276" s="84">
        <v>6</v>
      </c>
      <c r="Q276" s="84" t="s">
        <v>3742</v>
      </c>
      <c r="R276" s="84"/>
      <c r="S276" s="84"/>
    </row>
    <row r="277" spans="1:19" x14ac:dyDescent="0.25">
      <c r="A277" t="s">
        <v>1339</v>
      </c>
      <c r="B277">
        <v>210</v>
      </c>
      <c r="C277" t="s">
        <v>1340</v>
      </c>
      <c r="D277" s="84"/>
      <c r="F277" s="84"/>
      <c r="O277" s="84" t="s">
        <v>3945</v>
      </c>
      <c r="P277" s="84">
        <v>6</v>
      </c>
      <c r="Q277" s="84" t="s">
        <v>3742</v>
      </c>
      <c r="R277" s="84"/>
      <c r="S277" s="84"/>
    </row>
    <row r="278" spans="1:19" x14ac:dyDescent="0.25">
      <c r="A278" t="s">
        <v>1341</v>
      </c>
      <c r="B278">
        <v>207</v>
      </c>
      <c r="C278" t="s">
        <v>1342</v>
      </c>
      <c r="D278" s="84"/>
      <c r="F278" s="84"/>
      <c r="O278" s="84" t="s">
        <v>3949</v>
      </c>
      <c r="P278" s="84">
        <v>6</v>
      </c>
      <c r="Q278" s="84" t="s">
        <v>3742</v>
      </c>
      <c r="R278" s="84"/>
      <c r="S278" s="84"/>
    </row>
    <row r="279" spans="1:19" x14ac:dyDescent="0.25">
      <c r="A279" t="s">
        <v>1343</v>
      </c>
      <c r="B279">
        <v>205</v>
      </c>
      <c r="C279" t="s">
        <v>1344</v>
      </c>
      <c r="D279" s="84"/>
      <c r="F279" s="84"/>
      <c r="O279" s="84" t="s">
        <v>3965</v>
      </c>
      <c r="P279" s="84">
        <v>6</v>
      </c>
      <c r="Q279" s="84" t="s">
        <v>3742</v>
      </c>
      <c r="R279" s="84"/>
      <c r="S279" s="84"/>
    </row>
    <row r="280" spans="1:19" x14ac:dyDescent="0.25">
      <c r="A280" t="s">
        <v>1345</v>
      </c>
      <c r="B280">
        <v>202</v>
      </c>
      <c r="C280" t="s">
        <v>1346</v>
      </c>
      <c r="D280" s="84"/>
      <c r="F280" s="84"/>
      <c r="O280" s="84" t="s">
        <v>3967</v>
      </c>
      <c r="P280" s="84">
        <v>6</v>
      </c>
      <c r="Q280" s="84" t="s">
        <v>3742</v>
      </c>
      <c r="R280" s="84"/>
      <c r="S280" s="84"/>
    </row>
    <row r="281" spans="1:19" x14ac:dyDescent="0.25">
      <c r="A281" t="s">
        <v>1347</v>
      </c>
      <c r="B281">
        <v>199</v>
      </c>
      <c r="C281" t="s">
        <v>1348</v>
      </c>
      <c r="D281" s="84"/>
      <c r="F281" s="84"/>
      <c r="O281" s="84" t="s">
        <v>3970</v>
      </c>
      <c r="P281" s="84">
        <v>6</v>
      </c>
      <c r="Q281" s="84" t="s">
        <v>3742</v>
      </c>
      <c r="R281" s="84"/>
      <c r="S281" s="84"/>
    </row>
    <row r="282" spans="1:19" x14ac:dyDescent="0.25">
      <c r="A282" t="s">
        <v>1349</v>
      </c>
      <c r="B282">
        <v>199</v>
      </c>
      <c r="C282" t="s">
        <v>1348</v>
      </c>
      <c r="D282" s="84"/>
      <c r="F282" s="84"/>
      <c r="O282" s="84" t="s">
        <v>3971</v>
      </c>
      <c r="P282" s="84">
        <v>6</v>
      </c>
      <c r="Q282" s="84" t="s">
        <v>3742</v>
      </c>
      <c r="R282" s="84"/>
      <c r="S282" s="84"/>
    </row>
    <row r="283" spans="1:19" x14ac:dyDescent="0.25">
      <c r="A283" t="s">
        <v>1350</v>
      </c>
      <c r="B283">
        <v>192</v>
      </c>
      <c r="C283" t="s">
        <v>1351</v>
      </c>
      <c r="D283" s="84"/>
      <c r="F283" s="84"/>
      <c r="O283" s="84" t="s">
        <v>3974</v>
      </c>
      <c r="P283" s="84">
        <v>6</v>
      </c>
      <c r="Q283" s="84" t="s">
        <v>3742</v>
      </c>
      <c r="R283" s="84"/>
      <c r="S283" s="84"/>
    </row>
    <row r="284" spans="1:19" x14ac:dyDescent="0.25">
      <c r="A284" t="s">
        <v>1352</v>
      </c>
      <c r="B284">
        <v>190</v>
      </c>
      <c r="C284" t="s">
        <v>1353</v>
      </c>
      <c r="D284" s="84"/>
      <c r="F284" s="84"/>
      <c r="O284" s="84" t="s">
        <v>3980</v>
      </c>
      <c r="P284" s="84">
        <v>6</v>
      </c>
      <c r="Q284" s="84" t="s">
        <v>3742</v>
      </c>
      <c r="R284" s="84"/>
      <c r="S284" s="84"/>
    </row>
    <row r="285" spans="1:19" x14ac:dyDescent="0.25">
      <c r="A285" t="s">
        <v>1354</v>
      </c>
      <c r="B285">
        <v>189</v>
      </c>
      <c r="C285" t="s">
        <v>1355</v>
      </c>
      <c r="D285" s="84"/>
      <c r="F285" s="84"/>
      <c r="O285" s="84" t="s">
        <v>3984</v>
      </c>
      <c r="P285" s="84">
        <v>6</v>
      </c>
      <c r="Q285" s="84" t="s">
        <v>3742</v>
      </c>
      <c r="R285" s="84"/>
      <c r="S285" s="84"/>
    </row>
    <row r="286" spans="1:19" x14ac:dyDescent="0.25">
      <c r="A286" t="s">
        <v>1356</v>
      </c>
      <c r="B286">
        <v>188</v>
      </c>
      <c r="C286" t="s">
        <v>1357</v>
      </c>
      <c r="D286" s="84"/>
      <c r="F286" s="84"/>
      <c r="O286" s="84" t="s">
        <v>3990</v>
      </c>
      <c r="P286" s="84">
        <v>6</v>
      </c>
      <c r="Q286" s="84" t="s">
        <v>3742</v>
      </c>
      <c r="R286" s="84"/>
      <c r="S286" s="84"/>
    </row>
    <row r="287" spans="1:19" x14ac:dyDescent="0.25">
      <c r="A287" t="s">
        <v>1358</v>
      </c>
      <c r="B287">
        <v>186</v>
      </c>
      <c r="C287" t="s">
        <v>1359</v>
      </c>
      <c r="D287" s="84"/>
      <c r="F287" s="84"/>
      <c r="O287" s="84" t="s">
        <v>3996</v>
      </c>
      <c r="P287" s="84">
        <v>6</v>
      </c>
      <c r="Q287" s="84" t="s">
        <v>3742</v>
      </c>
      <c r="R287" s="84"/>
      <c r="S287" s="84"/>
    </row>
    <row r="288" spans="1:19" x14ac:dyDescent="0.25">
      <c r="A288" t="s">
        <v>1360</v>
      </c>
      <c r="B288">
        <v>185</v>
      </c>
      <c r="C288" t="s">
        <v>1361</v>
      </c>
      <c r="D288" s="84"/>
      <c r="F288" s="84"/>
      <c r="O288" s="84" t="s">
        <v>3999</v>
      </c>
      <c r="P288" s="84">
        <v>6</v>
      </c>
      <c r="Q288" s="84" t="s">
        <v>3742</v>
      </c>
      <c r="R288" s="84"/>
      <c r="S288" s="84"/>
    </row>
    <row r="289" spans="1:19" x14ac:dyDescent="0.25">
      <c r="A289" t="s">
        <v>1362</v>
      </c>
      <c r="B289">
        <v>185</v>
      </c>
      <c r="C289" t="s">
        <v>1361</v>
      </c>
      <c r="D289" s="84"/>
      <c r="F289" s="84"/>
      <c r="O289" s="84" t="s">
        <v>4006</v>
      </c>
      <c r="P289" s="84">
        <v>6</v>
      </c>
      <c r="Q289" s="84" t="s">
        <v>3742</v>
      </c>
      <c r="R289" s="84"/>
      <c r="S289" s="84"/>
    </row>
    <row r="290" spans="1:19" x14ac:dyDescent="0.25">
      <c r="A290" t="s">
        <v>1363</v>
      </c>
      <c r="B290">
        <v>185</v>
      </c>
      <c r="C290" t="s">
        <v>1361</v>
      </c>
      <c r="D290" s="84"/>
      <c r="F290" s="84"/>
      <c r="O290" s="84" t="s">
        <v>4010</v>
      </c>
      <c r="P290" s="84">
        <v>6</v>
      </c>
      <c r="Q290" s="84" t="s">
        <v>3742</v>
      </c>
      <c r="R290" s="84"/>
      <c r="S290" s="84"/>
    </row>
    <row r="291" spans="1:19" x14ac:dyDescent="0.25">
      <c r="A291" t="s">
        <v>1364</v>
      </c>
      <c r="B291">
        <v>183</v>
      </c>
      <c r="C291" t="s">
        <v>1365</v>
      </c>
      <c r="D291" s="84"/>
      <c r="F291" s="84"/>
      <c r="O291" s="84" t="s">
        <v>4027</v>
      </c>
      <c r="P291" s="84">
        <v>6</v>
      </c>
      <c r="Q291" s="84" t="s">
        <v>3742</v>
      </c>
      <c r="R291" s="84"/>
      <c r="S291" s="84"/>
    </row>
    <row r="292" spans="1:19" x14ac:dyDescent="0.25">
      <c r="A292" t="s">
        <v>1366</v>
      </c>
      <c r="B292">
        <v>182</v>
      </c>
      <c r="C292" t="s">
        <v>1367</v>
      </c>
      <c r="D292" s="84"/>
      <c r="F292" s="84"/>
      <c r="O292" s="84" t="s">
        <v>4030</v>
      </c>
      <c r="P292" s="84">
        <v>6</v>
      </c>
      <c r="Q292" s="84" t="s">
        <v>3742</v>
      </c>
      <c r="R292" s="84"/>
      <c r="S292" s="84"/>
    </row>
    <row r="293" spans="1:19" x14ac:dyDescent="0.25">
      <c r="A293" t="s">
        <v>1368</v>
      </c>
      <c r="B293">
        <v>181</v>
      </c>
      <c r="C293" t="s">
        <v>1369</v>
      </c>
      <c r="D293" s="84"/>
      <c r="F293" s="84"/>
      <c r="O293" s="84" t="s">
        <v>4058</v>
      </c>
      <c r="P293" s="84">
        <v>6</v>
      </c>
      <c r="Q293" s="84" t="s">
        <v>3742</v>
      </c>
      <c r="R293" s="84"/>
      <c r="S293" s="84"/>
    </row>
    <row r="294" spans="1:19" x14ac:dyDescent="0.25">
      <c r="A294" t="s">
        <v>1370</v>
      </c>
      <c r="B294">
        <v>180</v>
      </c>
      <c r="C294" t="s">
        <v>1371</v>
      </c>
      <c r="D294" s="84"/>
      <c r="F294" s="84"/>
      <c r="O294" s="84" t="s">
        <v>4059</v>
      </c>
      <c r="P294" s="84">
        <v>6</v>
      </c>
      <c r="Q294" s="84" t="s">
        <v>3742</v>
      </c>
      <c r="R294" s="84"/>
      <c r="S294" s="84"/>
    </row>
    <row r="295" spans="1:19" x14ac:dyDescent="0.25">
      <c r="A295" t="s">
        <v>1372</v>
      </c>
      <c r="B295">
        <v>178</v>
      </c>
      <c r="C295" t="s">
        <v>1373</v>
      </c>
      <c r="D295" s="84"/>
      <c r="F295" s="84"/>
      <c r="O295" s="84" t="s">
        <v>4060</v>
      </c>
      <c r="P295" s="84">
        <v>6</v>
      </c>
      <c r="Q295" s="84" t="s">
        <v>3742</v>
      </c>
      <c r="R295" s="84"/>
      <c r="S295" s="84"/>
    </row>
    <row r="296" spans="1:19" x14ac:dyDescent="0.25">
      <c r="A296" t="s">
        <v>1374</v>
      </c>
      <c r="B296">
        <v>176</v>
      </c>
      <c r="C296" t="s">
        <v>1375</v>
      </c>
      <c r="D296" s="84"/>
      <c r="F296" s="84"/>
      <c r="O296" s="84" t="s">
        <v>4115</v>
      </c>
      <c r="P296" s="84">
        <v>6</v>
      </c>
      <c r="Q296" s="84" t="s">
        <v>3742</v>
      </c>
      <c r="R296" s="84"/>
      <c r="S296" s="84"/>
    </row>
    <row r="297" spans="1:19" x14ac:dyDescent="0.25">
      <c r="A297" t="s">
        <v>1376</v>
      </c>
      <c r="B297">
        <v>176</v>
      </c>
      <c r="C297" t="s">
        <v>1375</v>
      </c>
      <c r="D297" s="84"/>
      <c r="F297" s="84"/>
      <c r="O297" s="84" t="s">
        <v>4120</v>
      </c>
      <c r="P297" s="84">
        <v>6</v>
      </c>
      <c r="Q297" s="84" t="s">
        <v>3742</v>
      </c>
      <c r="R297" s="84"/>
      <c r="S297" s="84"/>
    </row>
    <row r="298" spans="1:19" x14ac:dyDescent="0.25">
      <c r="A298" t="s">
        <v>1377</v>
      </c>
      <c r="B298">
        <v>176</v>
      </c>
      <c r="C298" t="s">
        <v>1375</v>
      </c>
      <c r="D298" s="84"/>
      <c r="F298" s="84"/>
      <c r="O298" s="84" t="s">
        <v>4133</v>
      </c>
      <c r="P298" s="84">
        <v>5</v>
      </c>
      <c r="Q298" s="84" t="s">
        <v>4129</v>
      </c>
      <c r="R298" s="84"/>
      <c r="S298" s="84"/>
    </row>
    <row r="299" spans="1:19" x14ac:dyDescent="0.25">
      <c r="A299" t="s">
        <v>1378</v>
      </c>
      <c r="B299">
        <v>175</v>
      </c>
      <c r="C299" t="s">
        <v>1379</v>
      </c>
      <c r="D299" s="84"/>
      <c r="F299" s="84"/>
      <c r="O299" s="84" t="s">
        <v>4134</v>
      </c>
      <c r="P299" s="84">
        <v>5</v>
      </c>
      <c r="Q299" s="84" t="s">
        <v>4129</v>
      </c>
      <c r="R299" s="84"/>
      <c r="S299" s="84"/>
    </row>
    <row r="300" spans="1:19" x14ac:dyDescent="0.25">
      <c r="A300" t="s">
        <v>1380</v>
      </c>
      <c r="B300">
        <v>174</v>
      </c>
      <c r="C300" t="s">
        <v>1381</v>
      </c>
      <c r="D300" s="84"/>
      <c r="F300" s="84"/>
      <c r="O300" s="84" t="s">
        <v>4136</v>
      </c>
      <c r="P300" s="84">
        <v>5</v>
      </c>
      <c r="Q300" s="84" t="s">
        <v>4129</v>
      </c>
      <c r="R300" s="84"/>
      <c r="S300" s="84"/>
    </row>
    <row r="301" spans="1:19" x14ac:dyDescent="0.25">
      <c r="A301" t="s">
        <v>1382</v>
      </c>
      <c r="B301">
        <v>174</v>
      </c>
      <c r="C301" t="s">
        <v>1381</v>
      </c>
      <c r="D301" s="84"/>
      <c r="F301" s="84"/>
      <c r="O301" s="84" t="s">
        <v>4143</v>
      </c>
      <c r="P301" s="84">
        <v>5</v>
      </c>
      <c r="Q301" s="84" t="s">
        <v>4129</v>
      </c>
      <c r="R301" s="84"/>
      <c r="S301" s="84"/>
    </row>
    <row r="302" spans="1:19" x14ac:dyDescent="0.25">
      <c r="A302" t="s">
        <v>1383</v>
      </c>
      <c r="B302">
        <v>174</v>
      </c>
      <c r="C302" t="s">
        <v>1381</v>
      </c>
      <c r="D302" s="84"/>
      <c r="F302" s="84"/>
      <c r="O302" s="84" t="s">
        <v>4144</v>
      </c>
      <c r="P302" s="84">
        <v>5</v>
      </c>
      <c r="Q302" s="84" t="s">
        <v>4129</v>
      </c>
      <c r="R302" s="84"/>
      <c r="S302" s="84"/>
    </row>
    <row r="303" spans="1:19" x14ac:dyDescent="0.25">
      <c r="A303" t="s">
        <v>1384</v>
      </c>
      <c r="B303">
        <v>172</v>
      </c>
      <c r="C303" t="s">
        <v>1385</v>
      </c>
      <c r="D303" s="84"/>
      <c r="F303" s="84"/>
      <c r="O303" s="84" t="s">
        <v>4146</v>
      </c>
      <c r="P303" s="84">
        <v>5</v>
      </c>
      <c r="Q303" s="84" t="s">
        <v>4129</v>
      </c>
      <c r="R303" s="84"/>
      <c r="S303" s="84"/>
    </row>
    <row r="304" spans="1:19" x14ac:dyDescent="0.25">
      <c r="A304" t="s">
        <v>1386</v>
      </c>
      <c r="B304">
        <v>170</v>
      </c>
      <c r="C304" t="s">
        <v>1387</v>
      </c>
      <c r="D304" s="84"/>
      <c r="F304" s="84"/>
      <c r="O304" s="84" t="s">
        <v>4150</v>
      </c>
      <c r="P304" s="84">
        <v>5</v>
      </c>
      <c r="Q304" s="84" t="s">
        <v>4129</v>
      </c>
      <c r="R304" s="84"/>
      <c r="S304" s="84"/>
    </row>
    <row r="305" spans="1:19" x14ac:dyDescent="0.25">
      <c r="A305" t="s">
        <v>1388</v>
      </c>
      <c r="B305">
        <v>169</v>
      </c>
      <c r="C305" t="s">
        <v>1389</v>
      </c>
      <c r="D305" s="84"/>
      <c r="F305" s="84"/>
      <c r="O305" s="84" t="s">
        <v>4152</v>
      </c>
      <c r="P305" s="84">
        <v>5</v>
      </c>
      <c r="Q305" s="84" t="s">
        <v>4129</v>
      </c>
      <c r="R305" s="84"/>
      <c r="S305" s="84"/>
    </row>
    <row r="306" spans="1:19" x14ac:dyDescent="0.25">
      <c r="A306" t="s">
        <v>1390</v>
      </c>
      <c r="B306">
        <v>168</v>
      </c>
      <c r="C306" t="s">
        <v>1391</v>
      </c>
      <c r="D306" s="84"/>
      <c r="F306" s="84"/>
      <c r="O306" s="261" t="s">
        <v>4159</v>
      </c>
      <c r="P306" s="84">
        <v>5</v>
      </c>
      <c r="Q306" s="84" t="s">
        <v>4129</v>
      </c>
      <c r="R306" s="84"/>
      <c r="S306" s="84" t="s">
        <v>864</v>
      </c>
    </row>
    <row r="307" spans="1:19" x14ac:dyDescent="0.25">
      <c r="A307" t="s">
        <v>1392</v>
      </c>
      <c r="B307">
        <v>167</v>
      </c>
      <c r="C307" t="s">
        <v>1393</v>
      </c>
      <c r="D307" s="84"/>
      <c r="F307" s="84"/>
      <c r="O307" s="84" t="s">
        <v>4160</v>
      </c>
      <c r="P307" s="84">
        <v>5</v>
      </c>
      <c r="Q307" s="84" t="s">
        <v>4129</v>
      </c>
      <c r="R307" s="84"/>
      <c r="S307" s="84"/>
    </row>
    <row r="308" spans="1:19" x14ac:dyDescent="0.25">
      <c r="A308" t="s">
        <v>1394</v>
      </c>
      <c r="B308">
        <v>165</v>
      </c>
      <c r="C308" t="s">
        <v>1395</v>
      </c>
      <c r="D308" s="84"/>
      <c r="F308" s="84"/>
      <c r="O308" s="84" t="s">
        <v>4161</v>
      </c>
      <c r="P308" s="84">
        <v>5</v>
      </c>
      <c r="Q308" s="84" t="s">
        <v>4129</v>
      </c>
      <c r="R308" s="84"/>
      <c r="S308" s="84"/>
    </row>
    <row r="309" spans="1:19" x14ac:dyDescent="0.25">
      <c r="A309" t="s">
        <v>1396</v>
      </c>
      <c r="B309">
        <v>165</v>
      </c>
      <c r="C309" t="s">
        <v>1395</v>
      </c>
      <c r="D309" s="84"/>
      <c r="F309" s="84"/>
      <c r="O309" s="84" t="s">
        <v>4162</v>
      </c>
      <c r="P309" s="84">
        <v>5</v>
      </c>
      <c r="Q309" s="84" t="s">
        <v>4129</v>
      </c>
      <c r="R309" s="84"/>
      <c r="S309" s="84"/>
    </row>
    <row r="310" spans="1:19" x14ac:dyDescent="0.25">
      <c r="A310" t="s">
        <v>1397</v>
      </c>
      <c r="B310">
        <v>165</v>
      </c>
      <c r="C310" t="s">
        <v>1395</v>
      </c>
      <c r="D310" s="84"/>
      <c r="F310" s="84"/>
      <c r="O310" s="84" t="s">
        <v>4172</v>
      </c>
      <c r="P310" s="84">
        <v>5</v>
      </c>
      <c r="Q310" s="84" t="s">
        <v>4129</v>
      </c>
      <c r="R310" s="84"/>
      <c r="S310" s="84"/>
    </row>
    <row r="311" spans="1:19" x14ac:dyDescent="0.25">
      <c r="A311" t="s">
        <v>1398</v>
      </c>
      <c r="B311">
        <v>164</v>
      </c>
      <c r="C311" t="s">
        <v>1399</v>
      </c>
      <c r="D311" s="84"/>
      <c r="F311" s="84"/>
      <c r="O311" s="84" t="s">
        <v>4175</v>
      </c>
      <c r="P311" s="84">
        <v>5</v>
      </c>
      <c r="Q311" s="84" t="s">
        <v>4129</v>
      </c>
      <c r="R311" s="84"/>
      <c r="S311" s="84"/>
    </row>
    <row r="312" spans="1:19" x14ac:dyDescent="0.25">
      <c r="A312" t="s">
        <v>1400</v>
      </c>
      <c r="B312">
        <v>163</v>
      </c>
      <c r="C312" t="s">
        <v>1401</v>
      </c>
      <c r="D312" s="84"/>
      <c r="F312" s="84"/>
      <c r="O312" s="84" t="s">
        <v>4176</v>
      </c>
      <c r="P312" s="84">
        <v>5</v>
      </c>
      <c r="Q312" s="84" t="s">
        <v>4129</v>
      </c>
      <c r="R312" s="84"/>
      <c r="S312" s="84"/>
    </row>
    <row r="313" spans="1:19" x14ac:dyDescent="0.25">
      <c r="A313" t="s">
        <v>1402</v>
      </c>
      <c r="B313">
        <v>162</v>
      </c>
      <c r="C313" t="s">
        <v>1403</v>
      </c>
      <c r="D313" s="84"/>
      <c r="F313" s="84"/>
      <c r="O313" s="84" t="s">
        <v>4177</v>
      </c>
      <c r="P313" s="84">
        <v>5</v>
      </c>
      <c r="Q313" s="84" t="s">
        <v>4129</v>
      </c>
      <c r="R313" s="84"/>
      <c r="S313" s="84"/>
    </row>
    <row r="314" spans="1:19" x14ac:dyDescent="0.25">
      <c r="A314" t="s">
        <v>1404</v>
      </c>
      <c r="B314">
        <v>159</v>
      </c>
      <c r="C314" t="s">
        <v>1405</v>
      </c>
      <c r="D314" s="84"/>
      <c r="F314" s="84"/>
      <c r="O314" s="84" t="s">
        <v>4179</v>
      </c>
      <c r="P314" s="84">
        <v>5</v>
      </c>
      <c r="Q314" s="84" t="s">
        <v>4129</v>
      </c>
      <c r="R314" s="84"/>
      <c r="S314" s="84"/>
    </row>
    <row r="315" spans="1:19" x14ac:dyDescent="0.25">
      <c r="A315" t="s">
        <v>1406</v>
      </c>
      <c r="B315">
        <v>157</v>
      </c>
      <c r="C315" t="s">
        <v>1407</v>
      </c>
      <c r="D315" s="84"/>
      <c r="F315" s="84"/>
      <c r="O315" s="84" t="s">
        <v>4188</v>
      </c>
      <c r="P315" s="84">
        <v>5</v>
      </c>
      <c r="Q315" s="84" t="s">
        <v>4129</v>
      </c>
      <c r="R315" s="84"/>
      <c r="S315" s="84"/>
    </row>
    <row r="316" spans="1:19" x14ac:dyDescent="0.25">
      <c r="A316" t="s">
        <v>1408</v>
      </c>
      <c r="B316">
        <v>156</v>
      </c>
      <c r="C316" t="s">
        <v>1409</v>
      </c>
      <c r="D316" s="84"/>
      <c r="F316" s="84"/>
      <c r="O316" s="84" t="s">
        <v>4189</v>
      </c>
      <c r="P316" s="84">
        <v>5</v>
      </c>
      <c r="Q316" s="84" t="s">
        <v>4129</v>
      </c>
      <c r="R316" s="84"/>
      <c r="S316" s="84"/>
    </row>
    <row r="317" spans="1:19" x14ac:dyDescent="0.25">
      <c r="A317" t="s">
        <v>1410</v>
      </c>
      <c r="B317">
        <v>155</v>
      </c>
      <c r="C317" t="s">
        <v>1411</v>
      </c>
      <c r="D317" s="84"/>
      <c r="F317" s="84"/>
      <c r="O317" s="84" t="s">
        <v>4200</v>
      </c>
      <c r="P317" s="84">
        <v>5</v>
      </c>
      <c r="Q317" s="84" t="s">
        <v>4129</v>
      </c>
      <c r="R317" s="84"/>
      <c r="S317" s="84"/>
    </row>
    <row r="318" spans="1:19" x14ac:dyDescent="0.25">
      <c r="A318" t="s">
        <v>1412</v>
      </c>
      <c r="B318">
        <v>155</v>
      </c>
      <c r="C318" t="s">
        <v>1411</v>
      </c>
      <c r="D318" s="84"/>
      <c r="F318" s="84"/>
      <c r="O318" s="84" t="s">
        <v>4201</v>
      </c>
      <c r="P318" s="84">
        <v>5</v>
      </c>
      <c r="Q318" s="84" t="s">
        <v>4129</v>
      </c>
      <c r="R318" s="84"/>
      <c r="S318" s="84"/>
    </row>
    <row r="319" spans="1:19" x14ac:dyDescent="0.25">
      <c r="A319" t="s">
        <v>1413</v>
      </c>
      <c r="B319">
        <v>155</v>
      </c>
      <c r="C319" t="s">
        <v>1411</v>
      </c>
      <c r="D319" s="84"/>
      <c r="F319" s="84"/>
      <c r="O319" s="84" t="s">
        <v>4204</v>
      </c>
      <c r="P319" s="84">
        <v>5</v>
      </c>
      <c r="Q319" s="84" t="s">
        <v>4129</v>
      </c>
      <c r="R319" s="84"/>
      <c r="S319" s="84"/>
    </row>
    <row r="320" spans="1:19" x14ac:dyDescent="0.25">
      <c r="A320" t="s">
        <v>1414</v>
      </c>
      <c r="B320">
        <v>154</v>
      </c>
      <c r="C320" t="s">
        <v>1415</v>
      </c>
      <c r="D320" s="84"/>
      <c r="F320" s="84"/>
      <c r="O320" s="84" t="s">
        <v>4205</v>
      </c>
      <c r="P320" s="84">
        <v>5</v>
      </c>
      <c r="Q320" s="84" t="s">
        <v>4129</v>
      </c>
      <c r="R320" s="84"/>
      <c r="S320" s="84"/>
    </row>
    <row r="321" spans="1:19" x14ac:dyDescent="0.25">
      <c r="A321" t="s">
        <v>1416</v>
      </c>
      <c r="B321">
        <v>153</v>
      </c>
      <c r="C321" t="s">
        <v>1417</v>
      </c>
      <c r="D321" s="84"/>
      <c r="F321" s="84"/>
      <c r="O321" s="84" t="s">
        <v>4209</v>
      </c>
      <c r="P321" s="84">
        <v>5</v>
      </c>
      <c r="Q321" s="84" t="s">
        <v>4129</v>
      </c>
      <c r="R321" s="84"/>
      <c r="S321" s="84"/>
    </row>
    <row r="322" spans="1:19" x14ac:dyDescent="0.25">
      <c r="A322" t="s">
        <v>1418</v>
      </c>
      <c r="B322">
        <v>152</v>
      </c>
      <c r="C322" t="s">
        <v>1419</v>
      </c>
      <c r="D322" s="84"/>
      <c r="F322" s="84"/>
      <c r="O322" s="84" t="s">
        <v>4210</v>
      </c>
      <c r="P322" s="84">
        <v>5</v>
      </c>
      <c r="Q322" s="84" t="s">
        <v>4129</v>
      </c>
      <c r="R322" s="84"/>
      <c r="S322" s="84"/>
    </row>
    <row r="323" spans="1:19" x14ac:dyDescent="0.25">
      <c r="A323" t="s">
        <v>1420</v>
      </c>
      <c r="B323">
        <v>152</v>
      </c>
      <c r="C323" t="s">
        <v>1419</v>
      </c>
      <c r="D323" s="84"/>
      <c r="F323" s="84"/>
      <c r="O323" s="84" t="s">
        <v>4211</v>
      </c>
      <c r="P323" s="84">
        <v>5</v>
      </c>
      <c r="Q323" s="84" t="s">
        <v>4129</v>
      </c>
      <c r="R323" s="84"/>
      <c r="S323" s="84"/>
    </row>
    <row r="324" spans="1:19" x14ac:dyDescent="0.25">
      <c r="A324" t="s">
        <v>1421</v>
      </c>
      <c r="B324">
        <v>151</v>
      </c>
      <c r="C324" t="s">
        <v>1422</v>
      </c>
      <c r="D324" s="84"/>
      <c r="F324" s="84"/>
      <c r="O324" s="84" t="s">
        <v>4212</v>
      </c>
      <c r="P324" s="84">
        <v>5</v>
      </c>
      <c r="Q324" s="84" t="s">
        <v>4129</v>
      </c>
      <c r="R324" s="84"/>
      <c r="S324" s="84"/>
    </row>
    <row r="325" spans="1:19" x14ac:dyDescent="0.25">
      <c r="A325" t="s">
        <v>1423</v>
      </c>
      <c r="B325">
        <v>149</v>
      </c>
      <c r="C325" t="s">
        <v>1424</v>
      </c>
      <c r="D325" s="84"/>
      <c r="F325" s="84"/>
      <c r="O325" s="84" t="s">
        <v>4213</v>
      </c>
      <c r="P325" s="84">
        <v>5</v>
      </c>
      <c r="Q325" s="84" t="s">
        <v>4129</v>
      </c>
      <c r="R325" s="84"/>
      <c r="S325" s="84"/>
    </row>
    <row r="326" spans="1:19" x14ac:dyDescent="0.25">
      <c r="A326" t="s">
        <v>1425</v>
      </c>
      <c r="B326">
        <v>147</v>
      </c>
      <c r="C326" t="s">
        <v>1426</v>
      </c>
      <c r="D326" s="84"/>
      <c r="F326" s="84"/>
      <c r="O326" s="84" t="s">
        <v>4214</v>
      </c>
      <c r="P326" s="84">
        <v>5</v>
      </c>
      <c r="Q326" s="84" t="s">
        <v>4129</v>
      </c>
      <c r="R326" s="84"/>
      <c r="S326" s="84"/>
    </row>
    <row r="327" spans="1:19" x14ac:dyDescent="0.25">
      <c r="A327" t="s">
        <v>1427</v>
      </c>
      <c r="B327">
        <v>146</v>
      </c>
      <c r="C327" t="s">
        <v>1428</v>
      </c>
      <c r="D327" s="84"/>
      <c r="F327" s="84"/>
      <c r="O327" s="84" t="s">
        <v>4215</v>
      </c>
      <c r="P327" s="84">
        <v>5</v>
      </c>
      <c r="Q327" s="84" t="s">
        <v>4129</v>
      </c>
      <c r="R327" s="84"/>
      <c r="S327" s="84"/>
    </row>
    <row r="328" spans="1:19" x14ac:dyDescent="0.25">
      <c r="A328" t="s">
        <v>1429</v>
      </c>
      <c r="B328">
        <v>146</v>
      </c>
      <c r="C328" t="s">
        <v>1428</v>
      </c>
      <c r="D328" s="84"/>
      <c r="F328" s="84"/>
      <c r="O328" s="84" t="s">
        <v>4216</v>
      </c>
      <c r="P328" s="84">
        <v>5</v>
      </c>
      <c r="Q328" s="84" t="s">
        <v>4129</v>
      </c>
      <c r="R328" s="84"/>
      <c r="S328" s="84"/>
    </row>
    <row r="329" spans="1:19" x14ac:dyDescent="0.25">
      <c r="A329" t="s">
        <v>1430</v>
      </c>
      <c r="B329">
        <v>144</v>
      </c>
      <c r="C329" t="s">
        <v>1431</v>
      </c>
      <c r="D329" s="84"/>
      <c r="F329" s="84"/>
      <c r="O329" s="84" t="s">
        <v>4218</v>
      </c>
      <c r="P329" s="84">
        <v>5</v>
      </c>
      <c r="Q329" s="84" t="s">
        <v>4129</v>
      </c>
      <c r="R329" s="84"/>
      <c r="S329" s="84"/>
    </row>
    <row r="330" spans="1:19" x14ac:dyDescent="0.25">
      <c r="A330" t="s">
        <v>1432</v>
      </c>
      <c r="B330">
        <v>143</v>
      </c>
      <c r="C330" t="s">
        <v>1433</v>
      </c>
      <c r="D330" s="84"/>
      <c r="F330" s="84"/>
      <c r="O330" s="84" t="s">
        <v>4220</v>
      </c>
      <c r="P330" s="84">
        <v>5</v>
      </c>
      <c r="Q330" s="84" t="s">
        <v>4129</v>
      </c>
      <c r="R330" s="84"/>
      <c r="S330" s="84"/>
    </row>
    <row r="331" spans="1:19" x14ac:dyDescent="0.25">
      <c r="A331" t="s">
        <v>1434</v>
      </c>
      <c r="B331">
        <v>143</v>
      </c>
      <c r="C331" t="s">
        <v>1433</v>
      </c>
      <c r="D331" s="84"/>
      <c r="F331" s="84"/>
      <c r="O331" s="449" t="s">
        <v>4221</v>
      </c>
      <c r="P331" s="84">
        <v>5</v>
      </c>
      <c r="Q331" s="84" t="s">
        <v>4129</v>
      </c>
      <c r="R331" s="84"/>
      <c r="S331" s="84" t="s">
        <v>1919</v>
      </c>
    </row>
    <row r="332" spans="1:19" x14ac:dyDescent="0.25">
      <c r="A332" t="s">
        <v>1435</v>
      </c>
      <c r="B332">
        <v>142</v>
      </c>
      <c r="C332" t="s">
        <v>1436</v>
      </c>
      <c r="D332" s="84"/>
      <c r="F332" s="84"/>
      <c r="O332" s="84" t="s">
        <v>4223</v>
      </c>
      <c r="P332" s="84">
        <v>5</v>
      </c>
      <c r="Q332" s="84" t="s">
        <v>4129</v>
      </c>
      <c r="R332" s="84"/>
      <c r="S332" s="84"/>
    </row>
    <row r="333" spans="1:19" x14ac:dyDescent="0.25">
      <c r="A333" t="s">
        <v>1437</v>
      </c>
      <c r="B333">
        <v>142</v>
      </c>
      <c r="C333" t="s">
        <v>1436</v>
      </c>
      <c r="D333" s="84"/>
      <c r="F333" s="84"/>
      <c r="O333" s="84" t="s">
        <v>4224</v>
      </c>
      <c r="P333" s="84">
        <v>5</v>
      </c>
      <c r="Q333" s="84" t="s">
        <v>4129</v>
      </c>
      <c r="R333" s="84"/>
      <c r="S333" s="84"/>
    </row>
    <row r="334" spans="1:19" x14ac:dyDescent="0.25">
      <c r="A334" t="s">
        <v>1438</v>
      </c>
      <c r="B334">
        <v>141</v>
      </c>
      <c r="C334" t="s">
        <v>1439</v>
      </c>
      <c r="D334" s="84"/>
      <c r="F334" s="84"/>
      <c r="O334" s="84" t="s">
        <v>4225</v>
      </c>
      <c r="P334" s="84">
        <v>5</v>
      </c>
      <c r="Q334" s="84" t="s">
        <v>4129</v>
      </c>
      <c r="R334" s="84"/>
      <c r="S334" s="84"/>
    </row>
    <row r="335" spans="1:19" x14ac:dyDescent="0.25">
      <c r="A335" t="s">
        <v>1440</v>
      </c>
      <c r="B335">
        <v>140</v>
      </c>
      <c r="C335" t="s">
        <v>1441</v>
      </c>
      <c r="D335" s="84"/>
      <c r="F335" s="84"/>
      <c r="O335" s="84" t="s">
        <v>4226</v>
      </c>
      <c r="P335" s="84">
        <v>5</v>
      </c>
      <c r="Q335" s="84" t="s">
        <v>4129</v>
      </c>
      <c r="R335" s="84"/>
      <c r="S335" s="84"/>
    </row>
    <row r="336" spans="1:19" x14ac:dyDescent="0.25">
      <c r="A336" t="s">
        <v>1442</v>
      </c>
      <c r="B336">
        <v>140</v>
      </c>
      <c r="C336" t="s">
        <v>1441</v>
      </c>
      <c r="D336" s="84"/>
      <c r="F336" s="84"/>
      <c r="O336" s="449" t="s">
        <v>4228</v>
      </c>
      <c r="P336" s="84">
        <v>5</v>
      </c>
      <c r="Q336" s="84" t="s">
        <v>4129</v>
      </c>
      <c r="R336" s="84"/>
      <c r="S336" s="84" t="s">
        <v>1919</v>
      </c>
    </row>
    <row r="337" spans="1:19" x14ac:dyDescent="0.25">
      <c r="A337" t="s">
        <v>1443</v>
      </c>
      <c r="B337">
        <v>140</v>
      </c>
      <c r="C337" t="s">
        <v>1441</v>
      </c>
      <c r="D337" s="84"/>
      <c r="F337" s="84"/>
      <c r="O337" s="84" t="s">
        <v>4236</v>
      </c>
      <c r="P337" s="84">
        <v>5</v>
      </c>
      <c r="Q337" s="84" t="s">
        <v>4129</v>
      </c>
      <c r="R337" s="84"/>
      <c r="S337" s="84"/>
    </row>
    <row r="338" spans="1:19" x14ac:dyDescent="0.25">
      <c r="A338" t="s">
        <v>1444</v>
      </c>
      <c r="B338">
        <v>140</v>
      </c>
      <c r="C338" t="s">
        <v>1441</v>
      </c>
      <c r="D338" s="84"/>
      <c r="F338" s="84"/>
      <c r="O338" s="84" t="s">
        <v>4237</v>
      </c>
      <c r="P338" s="84">
        <v>5</v>
      </c>
      <c r="Q338" s="84" t="s">
        <v>4129</v>
      </c>
      <c r="R338" s="84"/>
      <c r="S338" s="84"/>
    </row>
    <row r="339" spans="1:19" x14ac:dyDescent="0.25">
      <c r="A339" t="s">
        <v>1445</v>
      </c>
      <c r="B339">
        <v>139</v>
      </c>
      <c r="C339" t="s">
        <v>1446</v>
      </c>
      <c r="D339" s="84"/>
      <c r="F339" s="84"/>
      <c r="O339" s="84" t="s">
        <v>4238</v>
      </c>
      <c r="P339" s="84">
        <v>5</v>
      </c>
      <c r="Q339" s="84" t="s">
        <v>4129</v>
      </c>
      <c r="R339" s="84"/>
      <c r="S339" s="84"/>
    </row>
    <row r="340" spans="1:19" x14ac:dyDescent="0.25">
      <c r="A340" t="s">
        <v>1447</v>
      </c>
      <c r="B340">
        <v>139</v>
      </c>
      <c r="C340" t="s">
        <v>1446</v>
      </c>
      <c r="D340" s="84"/>
      <c r="F340" s="84"/>
      <c r="O340" s="84" t="s">
        <v>4239</v>
      </c>
      <c r="P340" s="84">
        <v>5</v>
      </c>
      <c r="Q340" s="84" t="s">
        <v>4129</v>
      </c>
      <c r="R340" s="84"/>
      <c r="S340" s="84"/>
    </row>
    <row r="341" spans="1:19" x14ac:dyDescent="0.25">
      <c r="A341" t="s">
        <v>1448</v>
      </c>
      <c r="B341">
        <v>139</v>
      </c>
      <c r="C341" t="s">
        <v>1446</v>
      </c>
      <c r="D341" s="84"/>
      <c r="F341" s="84"/>
      <c r="O341" s="84" t="s">
        <v>4243</v>
      </c>
      <c r="P341" s="84">
        <v>5</v>
      </c>
      <c r="Q341" s="84" t="s">
        <v>4129</v>
      </c>
      <c r="R341" s="84"/>
      <c r="S341" s="84"/>
    </row>
    <row r="342" spans="1:19" x14ac:dyDescent="0.25">
      <c r="A342" t="s">
        <v>1449</v>
      </c>
      <c r="B342">
        <v>137</v>
      </c>
      <c r="C342" t="s">
        <v>1450</v>
      </c>
      <c r="D342" s="84"/>
      <c r="F342" s="84"/>
      <c r="O342" s="84" t="s">
        <v>4245</v>
      </c>
      <c r="P342" s="84">
        <v>5</v>
      </c>
      <c r="Q342" s="84" t="s">
        <v>4129</v>
      </c>
      <c r="R342" s="84"/>
      <c r="S342" s="84"/>
    </row>
    <row r="343" spans="1:19" x14ac:dyDescent="0.25">
      <c r="A343" t="s">
        <v>1451</v>
      </c>
      <c r="B343">
        <v>137</v>
      </c>
      <c r="C343" t="s">
        <v>1450</v>
      </c>
      <c r="D343" s="84"/>
      <c r="F343" s="84"/>
      <c r="O343" s="84" t="s">
        <v>4252</v>
      </c>
      <c r="P343" s="84">
        <v>5</v>
      </c>
      <c r="Q343" s="84" t="s">
        <v>4129</v>
      </c>
      <c r="R343" s="84"/>
      <c r="S343" s="84"/>
    </row>
    <row r="344" spans="1:19" x14ac:dyDescent="0.25">
      <c r="A344" t="s">
        <v>1452</v>
      </c>
      <c r="B344">
        <v>137</v>
      </c>
      <c r="C344" t="s">
        <v>1450</v>
      </c>
      <c r="D344" s="84"/>
      <c r="F344" s="84"/>
      <c r="O344" s="84" t="s">
        <v>4256</v>
      </c>
      <c r="P344" s="84">
        <v>5</v>
      </c>
      <c r="Q344" s="84" t="s">
        <v>4129</v>
      </c>
      <c r="R344" s="84"/>
      <c r="S344" s="84"/>
    </row>
    <row r="345" spans="1:19" x14ac:dyDescent="0.25">
      <c r="A345" t="s">
        <v>1453</v>
      </c>
      <c r="B345">
        <v>135</v>
      </c>
      <c r="C345" t="s">
        <v>1454</v>
      </c>
      <c r="D345" s="84"/>
      <c r="F345" s="84"/>
      <c r="O345" s="84" t="s">
        <v>4258</v>
      </c>
      <c r="P345" s="84">
        <v>5</v>
      </c>
      <c r="Q345" s="84" t="s">
        <v>4129</v>
      </c>
      <c r="R345" s="84"/>
      <c r="S345" s="84"/>
    </row>
    <row r="346" spans="1:19" x14ac:dyDescent="0.25">
      <c r="A346" t="s">
        <v>1455</v>
      </c>
      <c r="B346">
        <v>135</v>
      </c>
      <c r="C346" t="s">
        <v>1454</v>
      </c>
      <c r="D346" s="84"/>
      <c r="F346" s="84"/>
      <c r="O346" s="84" t="s">
        <v>4261</v>
      </c>
      <c r="P346" s="84">
        <v>5</v>
      </c>
      <c r="Q346" s="84" t="s">
        <v>4129</v>
      </c>
      <c r="R346" s="84"/>
      <c r="S346" s="84"/>
    </row>
    <row r="347" spans="1:19" x14ac:dyDescent="0.25">
      <c r="A347" t="s">
        <v>1456</v>
      </c>
      <c r="B347">
        <v>135</v>
      </c>
      <c r="C347" t="s">
        <v>1454</v>
      </c>
      <c r="D347" s="84"/>
      <c r="F347" s="84"/>
      <c r="O347" s="84" t="s">
        <v>4266</v>
      </c>
      <c r="P347" s="84">
        <v>5</v>
      </c>
      <c r="Q347" s="84" t="s">
        <v>4129</v>
      </c>
      <c r="R347" s="84"/>
      <c r="S347" s="84"/>
    </row>
    <row r="348" spans="1:19" x14ac:dyDescent="0.25">
      <c r="A348" t="s">
        <v>1457</v>
      </c>
      <c r="B348">
        <v>133</v>
      </c>
      <c r="C348" t="s">
        <v>1458</v>
      </c>
      <c r="D348" s="84"/>
      <c r="F348" s="84"/>
      <c r="O348" s="84" t="s">
        <v>4275</v>
      </c>
      <c r="P348" s="84">
        <v>5</v>
      </c>
      <c r="Q348" s="84" t="s">
        <v>4129</v>
      </c>
      <c r="R348" s="84"/>
      <c r="S348" s="84"/>
    </row>
    <row r="349" spans="1:19" x14ac:dyDescent="0.25">
      <c r="A349" t="s">
        <v>1459</v>
      </c>
      <c r="B349">
        <v>133</v>
      </c>
      <c r="C349" t="s">
        <v>1458</v>
      </c>
      <c r="D349" s="84"/>
      <c r="F349" s="84"/>
      <c r="O349" s="84" t="s">
        <v>4276</v>
      </c>
      <c r="P349" s="84">
        <v>5</v>
      </c>
      <c r="Q349" s="84" t="s">
        <v>4129</v>
      </c>
      <c r="R349" s="84"/>
      <c r="S349" s="84"/>
    </row>
    <row r="350" spans="1:19" x14ac:dyDescent="0.25">
      <c r="A350" t="s">
        <v>1460</v>
      </c>
      <c r="B350">
        <v>132</v>
      </c>
      <c r="C350" t="s">
        <v>1461</v>
      </c>
      <c r="D350" s="84"/>
      <c r="F350" s="84"/>
      <c r="O350" s="84" t="s">
        <v>4283</v>
      </c>
      <c r="P350" s="84">
        <v>5</v>
      </c>
      <c r="Q350" s="84" t="s">
        <v>4129</v>
      </c>
      <c r="R350" s="84"/>
      <c r="S350" s="84"/>
    </row>
    <row r="351" spans="1:19" x14ac:dyDescent="0.25">
      <c r="A351" t="s">
        <v>1462</v>
      </c>
      <c r="B351">
        <v>132</v>
      </c>
      <c r="C351" t="s">
        <v>1461</v>
      </c>
      <c r="D351" s="84"/>
      <c r="F351" s="84"/>
      <c r="O351" s="84" t="s">
        <v>4286</v>
      </c>
      <c r="P351" s="84">
        <v>5</v>
      </c>
      <c r="Q351" s="84" t="s">
        <v>4129</v>
      </c>
      <c r="R351" s="84"/>
      <c r="S351" s="84"/>
    </row>
    <row r="352" spans="1:19" x14ac:dyDescent="0.25">
      <c r="A352" t="s">
        <v>1463</v>
      </c>
      <c r="B352">
        <v>132</v>
      </c>
      <c r="C352" t="s">
        <v>1461</v>
      </c>
      <c r="D352" s="84"/>
      <c r="F352" s="84"/>
      <c r="O352" s="84" t="s">
        <v>4289</v>
      </c>
      <c r="P352" s="84">
        <v>5</v>
      </c>
      <c r="Q352" s="84" t="s">
        <v>4129</v>
      </c>
      <c r="R352" s="84"/>
      <c r="S352" s="84"/>
    </row>
    <row r="353" spans="1:19" x14ac:dyDescent="0.25">
      <c r="A353" t="s">
        <v>1464</v>
      </c>
      <c r="B353">
        <v>131</v>
      </c>
      <c r="C353" t="s">
        <v>1465</v>
      </c>
      <c r="D353" s="84"/>
      <c r="F353" s="84"/>
      <c r="O353" s="84" t="s">
        <v>4291</v>
      </c>
      <c r="P353" s="84">
        <v>5</v>
      </c>
      <c r="Q353" s="84" t="s">
        <v>4129</v>
      </c>
      <c r="R353" s="84"/>
      <c r="S353" s="84"/>
    </row>
    <row r="354" spans="1:19" x14ac:dyDescent="0.25">
      <c r="A354" t="s">
        <v>1466</v>
      </c>
      <c r="B354">
        <v>131</v>
      </c>
      <c r="C354" t="s">
        <v>1465</v>
      </c>
      <c r="D354" s="84"/>
      <c r="F354" s="84"/>
      <c r="O354" s="84" t="s">
        <v>4294</v>
      </c>
      <c r="P354" s="84">
        <v>5</v>
      </c>
      <c r="Q354" s="84" t="s">
        <v>4129</v>
      </c>
      <c r="R354" s="84"/>
      <c r="S354" s="84"/>
    </row>
    <row r="355" spans="1:19" x14ac:dyDescent="0.25">
      <c r="A355" t="s">
        <v>1467</v>
      </c>
      <c r="B355">
        <v>131</v>
      </c>
      <c r="C355" t="s">
        <v>1465</v>
      </c>
      <c r="D355" s="84"/>
      <c r="F355" s="84"/>
      <c r="O355" s="84" t="s">
        <v>4317</v>
      </c>
      <c r="P355" s="84">
        <v>5</v>
      </c>
      <c r="Q355" s="84" t="s">
        <v>4129</v>
      </c>
      <c r="R355" s="84"/>
      <c r="S355" s="84"/>
    </row>
    <row r="356" spans="1:19" x14ac:dyDescent="0.25">
      <c r="A356" t="s">
        <v>1468</v>
      </c>
      <c r="B356">
        <v>130</v>
      </c>
      <c r="C356" t="s">
        <v>1469</v>
      </c>
      <c r="D356" s="84"/>
      <c r="F356" s="84"/>
      <c r="O356" s="84" t="s">
        <v>4319</v>
      </c>
      <c r="P356" s="84">
        <v>5</v>
      </c>
      <c r="Q356" s="84" t="s">
        <v>4129</v>
      </c>
      <c r="R356" s="84"/>
      <c r="S356" s="84"/>
    </row>
    <row r="357" spans="1:19" x14ac:dyDescent="0.25">
      <c r="A357" t="s">
        <v>1470</v>
      </c>
      <c r="B357">
        <v>130</v>
      </c>
      <c r="C357" t="s">
        <v>1469</v>
      </c>
      <c r="D357" s="84"/>
      <c r="F357" s="84"/>
      <c r="O357" s="84" t="s">
        <v>4326</v>
      </c>
      <c r="P357" s="84">
        <v>5</v>
      </c>
      <c r="Q357" s="84" t="s">
        <v>4129</v>
      </c>
      <c r="R357" s="84"/>
      <c r="S357" s="84"/>
    </row>
    <row r="358" spans="1:19" x14ac:dyDescent="0.25">
      <c r="A358" t="s">
        <v>1471</v>
      </c>
      <c r="B358">
        <v>130</v>
      </c>
      <c r="C358" t="s">
        <v>1469</v>
      </c>
      <c r="D358" s="84"/>
      <c r="F358" s="84"/>
      <c r="O358" s="84" t="s">
        <v>4330</v>
      </c>
      <c r="P358" s="84">
        <v>5</v>
      </c>
      <c r="Q358" s="84" t="s">
        <v>4129</v>
      </c>
      <c r="R358" s="84"/>
      <c r="S358" s="84"/>
    </row>
    <row r="359" spans="1:19" x14ac:dyDescent="0.25">
      <c r="A359" t="s">
        <v>1472</v>
      </c>
      <c r="B359">
        <v>130</v>
      </c>
      <c r="C359" t="s">
        <v>1469</v>
      </c>
      <c r="D359" s="84"/>
      <c r="F359" s="84"/>
      <c r="O359" s="84" t="s">
        <v>4332</v>
      </c>
      <c r="P359" s="84">
        <v>5</v>
      </c>
      <c r="Q359" s="84" t="s">
        <v>4129</v>
      </c>
      <c r="R359" s="84"/>
      <c r="S359" s="84"/>
    </row>
    <row r="360" spans="1:19" x14ac:dyDescent="0.25">
      <c r="A360" t="s">
        <v>1473</v>
      </c>
      <c r="B360">
        <v>130</v>
      </c>
      <c r="C360" t="s">
        <v>1469</v>
      </c>
      <c r="D360" s="84"/>
      <c r="F360" s="84"/>
      <c r="O360" s="84" t="s">
        <v>4423</v>
      </c>
      <c r="P360" s="84">
        <v>5</v>
      </c>
      <c r="Q360" s="84" t="s">
        <v>4129</v>
      </c>
      <c r="R360" s="84"/>
      <c r="S360" s="84"/>
    </row>
    <row r="361" spans="1:19" x14ac:dyDescent="0.25">
      <c r="A361" t="s">
        <v>1474</v>
      </c>
      <c r="B361">
        <v>130</v>
      </c>
      <c r="C361" t="s">
        <v>1469</v>
      </c>
      <c r="D361" s="84"/>
      <c r="F361" s="84"/>
      <c r="O361" s="84" t="s">
        <v>4427</v>
      </c>
      <c r="P361" s="84">
        <v>5</v>
      </c>
      <c r="Q361" s="84" t="s">
        <v>4129</v>
      </c>
      <c r="R361" s="84"/>
      <c r="S361" s="84"/>
    </row>
    <row r="362" spans="1:19" x14ac:dyDescent="0.25">
      <c r="A362" t="s">
        <v>1475</v>
      </c>
      <c r="B362">
        <v>129</v>
      </c>
      <c r="C362" t="s">
        <v>1476</v>
      </c>
      <c r="D362" s="84"/>
      <c r="F362" s="84"/>
      <c r="O362" s="84" t="s">
        <v>4438</v>
      </c>
      <c r="P362" s="84">
        <v>5</v>
      </c>
      <c r="Q362" s="84" t="s">
        <v>4129</v>
      </c>
      <c r="R362" s="84"/>
      <c r="S362" s="84"/>
    </row>
    <row r="363" spans="1:19" x14ac:dyDescent="0.25">
      <c r="A363" t="s">
        <v>1477</v>
      </c>
      <c r="B363">
        <v>129</v>
      </c>
      <c r="C363" t="s">
        <v>1476</v>
      </c>
      <c r="D363" s="84"/>
      <c r="F363" s="84"/>
      <c r="O363" s="84" t="s">
        <v>4450</v>
      </c>
      <c r="P363" s="84">
        <v>5</v>
      </c>
      <c r="Q363" s="84" t="s">
        <v>4129</v>
      </c>
      <c r="R363" s="84"/>
      <c r="S363" s="84"/>
    </row>
    <row r="364" spans="1:19" x14ac:dyDescent="0.25">
      <c r="A364" t="s">
        <v>1478</v>
      </c>
      <c r="B364">
        <v>129</v>
      </c>
      <c r="C364" t="s">
        <v>1476</v>
      </c>
      <c r="D364" s="84"/>
      <c r="F364" s="84"/>
      <c r="O364" s="84" t="s">
        <v>4453</v>
      </c>
      <c r="P364" s="84">
        <v>5</v>
      </c>
      <c r="Q364" s="84" t="s">
        <v>4129</v>
      </c>
      <c r="R364" s="84"/>
      <c r="S364" s="84"/>
    </row>
    <row r="365" spans="1:19" x14ac:dyDescent="0.25">
      <c r="A365" t="s">
        <v>1479</v>
      </c>
      <c r="B365">
        <v>129</v>
      </c>
      <c r="C365" t="s">
        <v>1476</v>
      </c>
      <c r="D365" s="84"/>
      <c r="F365" s="84"/>
      <c r="O365" s="84" t="s">
        <v>4454</v>
      </c>
      <c r="P365" s="84">
        <v>5</v>
      </c>
      <c r="Q365" s="84" t="s">
        <v>4129</v>
      </c>
      <c r="R365" s="84"/>
      <c r="S365" s="84"/>
    </row>
    <row r="366" spans="1:19" x14ac:dyDescent="0.25">
      <c r="A366" t="s">
        <v>1480</v>
      </c>
      <c r="B366">
        <v>128</v>
      </c>
      <c r="C366" t="s">
        <v>1481</v>
      </c>
      <c r="D366" s="84"/>
      <c r="F366" s="84"/>
      <c r="O366" s="84" t="s">
        <v>4473</v>
      </c>
      <c r="P366" s="84">
        <v>5</v>
      </c>
      <c r="Q366" s="84" t="s">
        <v>4129</v>
      </c>
      <c r="R366" s="84"/>
      <c r="S366" s="84"/>
    </row>
    <row r="367" spans="1:19" x14ac:dyDescent="0.25">
      <c r="A367" t="s">
        <v>1482</v>
      </c>
      <c r="B367">
        <v>127</v>
      </c>
      <c r="C367" t="s">
        <v>1483</v>
      </c>
      <c r="D367" s="84"/>
      <c r="F367" s="84"/>
      <c r="O367" s="84" t="s">
        <v>4474</v>
      </c>
      <c r="P367" s="84">
        <v>5</v>
      </c>
      <c r="Q367" s="84" t="s">
        <v>4129</v>
      </c>
      <c r="R367" s="84"/>
      <c r="S367" s="84"/>
    </row>
    <row r="368" spans="1:19" x14ac:dyDescent="0.25">
      <c r="A368" t="s">
        <v>1484</v>
      </c>
      <c r="B368">
        <v>127</v>
      </c>
      <c r="C368" t="s">
        <v>1483</v>
      </c>
      <c r="D368" s="84"/>
      <c r="F368" s="84"/>
      <c r="O368" s="84" t="s">
        <v>4477</v>
      </c>
      <c r="P368" s="84">
        <v>5</v>
      </c>
      <c r="Q368" s="84" t="s">
        <v>4129</v>
      </c>
      <c r="R368" s="84"/>
      <c r="S368" s="84"/>
    </row>
    <row r="369" spans="1:19" x14ac:dyDescent="0.25">
      <c r="A369" t="s">
        <v>1485</v>
      </c>
      <c r="B369">
        <v>126</v>
      </c>
      <c r="C369" t="s">
        <v>1486</v>
      </c>
      <c r="D369" s="84"/>
      <c r="F369" s="84"/>
      <c r="O369" s="84" t="s">
        <v>4482</v>
      </c>
      <c r="P369" s="84">
        <v>5</v>
      </c>
      <c r="Q369" s="84" t="s">
        <v>4129</v>
      </c>
      <c r="R369" s="84"/>
      <c r="S369" s="84"/>
    </row>
    <row r="370" spans="1:19" x14ac:dyDescent="0.25">
      <c r="A370" t="s">
        <v>1487</v>
      </c>
      <c r="B370">
        <v>126</v>
      </c>
      <c r="C370" t="s">
        <v>1486</v>
      </c>
      <c r="D370" s="84"/>
      <c r="F370" s="84"/>
      <c r="O370" s="84" t="s">
        <v>4483</v>
      </c>
      <c r="P370" s="84">
        <v>5</v>
      </c>
      <c r="Q370" s="84" t="s">
        <v>4129</v>
      </c>
      <c r="R370" s="84"/>
      <c r="S370" s="84"/>
    </row>
    <row r="371" spans="1:19" x14ac:dyDescent="0.25">
      <c r="A371" t="s">
        <v>1488</v>
      </c>
      <c r="B371">
        <v>125</v>
      </c>
      <c r="C371" t="s">
        <v>1489</v>
      </c>
      <c r="D371" s="84"/>
      <c r="F371" s="84"/>
      <c r="O371" s="84" t="s">
        <v>4484</v>
      </c>
      <c r="P371" s="84">
        <v>5</v>
      </c>
      <c r="Q371" s="84" t="s">
        <v>4129</v>
      </c>
      <c r="R371" s="84"/>
      <c r="S371" s="84"/>
    </row>
    <row r="372" spans="1:19" x14ac:dyDescent="0.25">
      <c r="A372" t="s">
        <v>1490</v>
      </c>
      <c r="B372">
        <v>124</v>
      </c>
      <c r="C372" t="s">
        <v>1491</v>
      </c>
      <c r="D372" s="84"/>
      <c r="F372" s="84"/>
      <c r="O372" s="84" t="s">
        <v>4490</v>
      </c>
      <c r="P372" s="84">
        <v>5</v>
      </c>
      <c r="Q372" s="84" t="s">
        <v>4129</v>
      </c>
      <c r="R372" s="84"/>
      <c r="S372" s="84"/>
    </row>
    <row r="373" spans="1:19" x14ac:dyDescent="0.25">
      <c r="A373" t="s">
        <v>1492</v>
      </c>
      <c r="B373">
        <v>124</v>
      </c>
      <c r="C373" t="s">
        <v>1491</v>
      </c>
      <c r="D373" s="84"/>
      <c r="F373" s="84"/>
      <c r="O373" s="84" t="s">
        <v>4503</v>
      </c>
      <c r="P373" s="84">
        <v>5</v>
      </c>
      <c r="Q373" s="84" t="s">
        <v>4129</v>
      </c>
      <c r="R373" s="84"/>
      <c r="S373" s="84"/>
    </row>
    <row r="374" spans="1:19" x14ac:dyDescent="0.25">
      <c r="A374" t="s">
        <v>1493</v>
      </c>
      <c r="B374">
        <v>124</v>
      </c>
      <c r="C374" t="s">
        <v>1491</v>
      </c>
      <c r="D374" s="84"/>
      <c r="F374" s="84"/>
      <c r="O374" s="84" t="s">
        <v>4504</v>
      </c>
      <c r="P374" s="84">
        <v>5</v>
      </c>
      <c r="Q374" s="84" t="s">
        <v>4129</v>
      </c>
      <c r="R374" s="84"/>
      <c r="S374" s="84"/>
    </row>
    <row r="375" spans="1:19" x14ac:dyDescent="0.25">
      <c r="A375" t="s">
        <v>1494</v>
      </c>
      <c r="B375">
        <v>124</v>
      </c>
      <c r="C375" t="s">
        <v>1491</v>
      </c>
      <c r="D375" s="84"/>
      <c r="F375" s="84"/>
      <c r="O375" s="84" t="s">
        <v>4505</v>
      </c>
      <c r="P375" s="84">
        <v>5</v>
      </c>
      <c r="Q375" s="84" t="s">
        <v>4129</v>
      </c>
      <c r="R375" s="84"/>
      <c r="S375" s="84"/>
    </row>
    <row r="376" spans="1:19" x14ac:dyDescent="0.25">
      <c r="A376" t="s">
        <v>1495</v>
      </c>
      <c r="B376">
        <v>123</v>
      </c>
      <c r="C376" t="s">
        <v>1496</v>
      </c>
      <c r="D376" s="84"/>
      <c r="F376" s="84"/>
      <c r="O376" s="84" t="s">
        <v>4508</v>
      </c>
      <c r="P376" s="84">
        <v>5</v>
      </c>
      <c r="Q376" s="84" t="s">
        <v>4129</v>
      </c>
      <c r="R376" s="84"/>
      <c r="S376" s="84"/>
    </row>
    <row r="377" spans="1:19" x14ac:dyDescent="0.25">
      <c r="A377" t="s">
        <v>1497</v>
      </c>
      <c r="B377">
        <v>122</v>
      </c>
      <c r="C377" t="s">
        <v>1498</v>
      </c>
      <c r="D377" s="84"/>
      <c r="F377" s="84"/>
      <c r="O377" s="449" t="s">
        <v>4513</v>
      </c>
      <c r="P377" s="84">
        <v>5</v>
      </c>
      <c r="Q377" s="84" t="s">
        <v>4129</v>
      </c>
      <c r="R377" s="84"/>
      <c r="S377" s="84" t="s">
        <v>1919</v>
      </c>
    </row>
    <row r="378" spans="1:19" x14ac:dyDescent="0.25">
      <c r="A378" t="s">
        <v>1499</v>
      </c>
      <c r="B378">
        <v>120</v>
      </c>
      <c r="C378" t="s">
        <v>1500</v>
      </c>
      <c r="D378" t="s">
        <v>1499</v>
      </c>
      <c r="E378" s="84" t="s">
        <v>1499</v>
      </c>
      <c r="F378" t="s">
        <v>864</v>
      </c>
      <c r="O378" s="84" t="s">
        <v>4518</v>
      </c>
      <c r="P378" s="84">
        <v>5</v>
      </c>
      <c r="Q378" s="84" t="s">
        <v>4129</v>
      </c>
      <c r="R378" s="84"/>
      <c r="S378" s="84"/>
    </row>
    <row r="379" spans="1:19" x14ac:dyDescent="0.25">
      <c r="A379" t="s">
        <v>1501</v>
      </c>
      <c r="B379">
        <v>120</v>
      </c>
      <c r="C379" t="s">
        <v>1500</v>
      </c>
      <c r="D379" s="84"/>
      <c r="F379" s="84"/>
      <c r="O379" s="84" t="s">
        <v>4519</v>
      </c>
      <c r="P379" s="84">
        <v>5</v>
      </c>
      <c r="Q379" s="84" t="s">
        <v>4129</v>
      </c>
      <c r="R379" s="84"/>
      <c r="S379" s="84"/>
    </row>
    <row r="380" spans="1:19" x14ac:dyDescent="0.25">
      <c r="A380" t="s">
        <v>1502</v>
      </c>
      <c r="B380">
        <v>119</v>
      </c>
      <c r="C380" t="s">
        <v>1503</v>
      </c>
      <c r="D380" s="84"/>
      <c r="F380" s="84"/>
      <c r="O380" s="84" t="s">
        <v>4527</v>
      </c>
      <c r="P380" s="84">
        <v>5</v>
      </c>
      <c r="Q380" s="84" t="s">
        <v>4129</v>
      </c>
      <c r="R380" s="84"/>
      <c r="S380" s="84"/>
    </row>
    <row r="381" spans="1:19" x14ac:dyDescent="0.25">
      <c r="A381" t="s">
        <v>1504</v>
      </c>
      <c r="B381">
        <v>119</v>
      </c>
      <c r="C381" t="s">
        <v>1503</v>
      </c>
      <c r="D381" s="84"/>
      <c r="F381" s="84"/>
      <c r="O381" s="84" t="s">
        <v>4585</v>
      </c>
      <c r="P381" s="84">
        <v>5</v>
      </c>
      <c r="Q381" s="84" t="s">
        <v>4129</v>
      </c>
      <c r="R381" s="84"/>
      <c r="S381" s="84"/>
    </row>
    <row r="382" spans="1:19" x14ac:dyDescent="0.25">
      <c r="A382" t="s">
        <v>1505</v>
      </c>
      <c r="B382">
        <v>119</v>
      </c>
      <c r="C382" t="s">
        <v>1503</v>
      </c>
      <c r="D382" s="84"/>
      <c r="F382" s="84"/>
      <c r="O382" s="84" t="s">
        <v>4596</v>
      </c>
      <c r="P382" s="84">
        <v>5</v>
      </c>
      <c r="Q382" s="84" t="s">
        <v>4129</v>
      </c>
      <c r="R382" s="84"/>
      <c r="S382" s="84"/>
    </row>
    <row r="383" spans="1:19" x14ac:dyDescent="0.25">
      <c r="A383" t="s">
        <v>1506</v>
      </c>
      <c r="B383">
        <v>118</v>
      </c>
      <c r="C383" t="s">
        <v>1507</v>
      </c>
      <c r="D383" s="84"/>
      <c r="F383" s="84"/>
      <c r="O383" s="84" t="s">
        <v>4601</v>
      </c>
      <c r="P383" s="84">
        <v>5</v>
      </c>
      <c r="Q383" s="84" t="s">
        <v>4129</v>
      </c>
      <c r="R383" s="84"/>
      <c r="S383" s="84"/>
    </row>
    <row r="384" spans="1:19" x14ac:dyDescent="0.25">
      <c r="A384" t="s">
        <v>1508</v>
      </c>
      <c r="B384">
        <v>117</v>
      </c>
      <c r="C384" t="s">
        <v>1509</v>
      </c>
      <c r="D384" s="84"/>
      <c r="F384" s="84"/>
      <c r="O384" s="84" t="s">
        <v>4602</v>
      </c>
      <c r="P384" s="84">
        <v>5</v>
      </c>
      <c r="Q384" s="84" t="s">
        <v>4129</v>
      </c>
      <c r="R384" s="84"/>
      <c r="S384" s="84"/>
    </row>
    <row r="385" spans="1:19" x14ac:dyDescent="0.25">
      <c r="A385" t="s">
        <v>1510</v>
      </c>
      <c r="B385">
        <v>117</v>
      </c>
      <c r="C385" t="s">
        <v>1509</v>
      </c>
      <c r="D385" s="84"/>
      <c r="F385" s="84"/>
      <c r="O385" s="84" t="s">
        <v>4606</v>
      </c>
      <c r="P385" s="84">
        <v>4</v>
      </c>
      <c r="Q385" s="84" t="s">
        <v>4607</v>
      </c>
      <c r="R385" s="84"/>
      <c r="S385" s="84"/>
    </row>
    <row r="386" spans="1:19" x14ac:dyDescent="0.25">
      <c r="A386" t="s">
        <v>1511</v>
      </c>
      <c r="B386">
        <v>116</v>
      </c>
      <c r="C386" t="s">
        <v>1512</v>
      </c>
      <c r="D386" s="84"/>
      <c r="F386" s="84"/>
      <c r="O386" s="84" t="s">
        <v>4611</v>
      </c>
      <c r="P386" s="84">
        <v>4</v>
      </c>
      <c r="Q386" s="84" t="s">
        <v>4607</v>
      </c>
      <c r="R386" s="84"/>
      <c r="S386" s="84"/>
    </row>
    <row r="387" spans="1:19" x14ac:dyDescent="0.25">
      <c r="A387" t="s">
        <v>1513</v>
      </c>
      <c r="B387">
        <v>116</v>
      </c>
      <c r="C387" t="s">
        <v>1512</v>
      </c>
      <c r="D387" s="84"/>
      <c r="F387" s="84"/>
      <c r="O387" s="84" t="s">
        <v>4613</v>
      </c>
      <c r="P387" s="84">
        <v>4</v>
      </c>
      <c r="Q387" s="84" t="s">
        <v>4607</v>
      </c>
      <c r="R387" s="84"/>
      <c r="S387" s="84"/>
    </row>
    <row r="388" spans="1:19" x14ac:dyDescent="0.25">
      <c r="A388" t="s">
        <v>1514</v>
      </c>
      <c r="B388">
        <v>116</v>
      </c>
      <c r="C388" t="s">
        <v>1512</v>
      </c>
      <c r="D388" s="84"/>
      <c r="F388" s="84"/>
      <c r="O388" s="84" t="s">
        <v>4621</v>
      </c>
      <c r="P388" s="84">
        <v>4</v>
      </c>
      <c r="Q388" s="84" t="s">
        <v>4607</v>
      </c>
      <c r="R388" s="84"/>
      <c r="S388" s="84"/>
    </row>
    <row r="389" spans="1:19" x14ac:dyDescent="0.25">
      <c r="A389" t="s">
        <v>1515</v>
      </c>
      <c r="B389">
        <v>115</v>
      </c>
      <c r="C389" t="s">
        <v>1516</v>
      </c>
      <c r="D389" s="84"/>
      <c r="F389" s="84"/>
      <c r="O389" s="84" t="s">
        <v>4623</v>
      </c>
      <c r="P389" s="84">
        <v>4</v>
      </c>
      <c r="Q389" s="84" t="s">
        <v>4607</v>
      </c>
      <c r="R389" s="84"/>
      <c r="S389" s="84"/>
    </row>
    <row r="390" spans="1:19" x14ac:dyDescent="0.25">
      <c r="A390" t="s">
        <v>1517</v>
      </c>
      <c r="B390">
        <v>115</v>
      </c>
      <c r="C390" t="s">
        <v>1516</v>
      </c>
      <c r="D390" s="84"/>
      <c r="F390" s="84"/>
      <c r="O390" s="84" t="s">
        <v>4624</v>
      </c>
      <c r="P390" s="84">
        <v>4</v>
      </c>
      <c r="Q390" s="84" t="s">
        <v>4607</v>
      </c>
      <c r="R390" s="84"/>
      <c r="S390" s="84"/>
    </row>
    <row r="391" spans="1:19" x14ac:dyDescent="0.25">
      <c r="A391" t="s">
        <v>1518</v>
      </c>
      <c r="B391">
        <v>114</v>
      </c>
      <c r="C391" t="s">
        <v>1519</v>
      </c>
      <c r="D391" s="84"/>
      <c r="F391" s="84"/>
      <c r="O391" s="84" t="s">
        <v>4632</v>
      </c>
      <c r="P391" s="84">
        <v>4</v>
      </c>
      <c r="Q391" s="84" t="s">
        <v>4607</v>
      </c>
      <c r="R391" s="84"/>
      <c r="S391" s="84"/>
    </row>
    <row r="392" spans="1:19" x14ac:dyDescent="0.25">
      <c r="A392" t="s">
        <v>1520</v>
      </c>
      <c r="B392">
        <v>113</v>
      </c>
      <c r="C392" t="s">
        <v>1521</v>
      </c>
      <c r="D392" s="84"/>
      <c r="F392" s="84"/>
      <c r="O392" s="449" t="s">
        <v>4633</v>
      </c>
      <c r="P392" s="84">
        <v>4</v>
      </c>
      <c r="Q392" s="84" t="s">
        <v>4607</v>
      </c>
      <c r="R392" s="84"/>
      <c r="S392" s="84" t="s">
        <v>1919</v>
      </c>
    </row>
    <row r="393" spans="1:19" x14ac:dyDescent="0.25">
      <c r="A393" t="s">
        <v>1522</v>
      </c>
      <c r="B393">
        <v>112</v>
      </c>
      <c r="C393" t="s">
        <v>1523</v>
      </c>
      <c r="D393" s="84"/>
      <c r="F393" s="84"/>
      <c r="O393" s="449" t="s">
        <v>4634</v>
      </c>
      <c r="P393" s="84">
        <v>4</v>
      </c>
      <c r="Q393" s="84" t="s">
        <v>4607</v>
      </c>
      <c r="R393" s="84"/>
      <c r="S393" s="84" t="s">
        <v>1919</v>
      </c>
    </row>
    <row r="394" spans="1:19" x14ac:dyDescent="0.25">
      <c r="A394" t="s">
        <v>1524</v>
      </c>
      <c r="B394">
        <v>112</v>
      </c>
      <c r="C394" t="s">
        <v>1523</v>
      </c>
      <c r="D394" s="84"/>
      <c r="F394" s="84"/>
      <c r="O394" s="84" t="s">
        <v>4635</v>
      </c>
      <c r="P394" s="84">
        <v>4</v>
      </c>
      <c r="Q394" s="84" t="s">
        <v>4607</v>
      </c>
      <c r="R394" s="84"/>
      <c r="S394" s="84"/>
    </row>
    <row r="395" spans="1:19" x14ac:dyDescent="0.25">
      <c r="A395" t="s">
        <v>1525</v>
      </c>
      <c r="B395">
        <v>112</v>
      </c>
      <c r="C395" t="s">
        <v>1523</v>
      </c>
      <c r="D395" s="84"/>
      <c r="F395" s="84"/>
      <c r="O395" s="449" t="s">
        <v>4636</v>
      </c>
      <c r="P395" s="84">
        <v>4</v>
      </c>
      <c r="Q395" s="84" t="s">
        <v>4607</v>
      </c>
      <c r="R395" s="84"/>
      <c r="S395" s="84" t="s">
        <v>1919</v>
      </c>
    </row>
    <row r="396" spans="1:19" x14ac:dyDescent="0.25">
      <c r="A396" t="s">
        <v>1526</v>
      </c>
      <c r="B396">
        <v>111</v>
      </c>
      <c r="C396" t="s">
        <v>1527</v>
      </c>
      <c r="D396" s="84"/>
      <c r="F396" s="84"/>
      <c r="O396" s="84" t="s">
        <v>4637</v>
      </c>
      <c r="P396" s="84">
        <v>4</v>
      </c>
      <c r="Q396" s="84" t="s">
        <v>4607</v>
      </c>
      <c r="R396" s="84"/>
      <c r="S396" s="84"/>
    </row>
    <row r="397" spans="1:19" x14ac:dyDescent="0.25">
      <c r="A397" t="s">
        <v>1528</v>
      </c>
      <c r="B397">
        <v>110</v>
      </c>
      <c r="C397" t="s">
        <v>1529</v>
      </c>
      <c r="D397" s="84"/>
      <c r="F397" s="84"/>
      <c r="O397" s="261" t="s">
        <v>4657</v>
      </c>
      <c r="P397" s="84">
        <v>4</v>
      </c>
      <c r="Q397" s="84" t="s">
        <v>4607</v>
      </c>
      <c r="R397" s="84"/>
      <c r="S397" s="84" t="s">
        <v>864</v>
      </c>
    </row>
    <row r="398" spans="1:19" x14ac:dyDescent="0.25">
      <c r="A398" t="s">
        <v>1530</v>
      </c>
      <c r="B398">
        <v>109</v>
      </c>
      <c r="C398" t="s">
        <v>1531</v>
      </c>
      <c r="D398" s="84"/>
      <c r="F398" s="84"/>
      <c r="O398" s="449" t="s">
        <v>4659</v>
      </c>
      <c r="P398" s="84">
        <v>4</v>
      </c>
      <c r="Q398" s="84" t="s">
        <v>4607</v>
      </c>
      <c r="R398" s="84"/>
      <c r="S398" s="84" t="s">
        <v>1919</v>
      </c>
    </row>
    <row r="399" spans="1:19" x14ac:dyDescent="0.25">
      <c r="A399" t="s">
        <v>1532</v>
      </c>
      <c r="B399">
        <v>108</v>
      </c>
      <c r="C399" t="s">
        <v>1533</v>
      </c>
      <c r="D399" s="84"/>
      <c r="F399" s="84"/>
      <c r="O399" s="449" t="s">
        <v>4660</v>
      </c>
      <c r="P399" s="84">
        <v>4</v>
      </c>
      <c r="Q399" s="84" t="s">
        <v>4607</v>
      </c>
      <c r="R399" s="84"/>
      <c r="S399" s="84" t="s">
        <v>1919</v>
      </c>
    </row>
    <row r="400" spans="1:19" x14ac:dyDescent="0.25">
      <c r="A400" t="s">
        <v>1534</v>
      </c>
      <c r="B400">
        <v>107</v>
      </c>
      <c r="C400" t="s">
        <v>1535</v>
      </c>
      <c r="D400" s="84"/>
      <c r="F400" s="84"/>
      <c r="O400" s="84" t="s">
        <v>4687</v>
      </c>
      <c r="P400" s="84">
        <v>4</v>
      </c>
      <c r="Q400" s="84" t="s">
        <v>4607</v>
      </c>
      <c r="R400" s="84"/>
      <c r="S400" s="84"/>
    </row>
    <row r="401" spans="1:19" x14ac:dyDescent="0.25">
      <c r="A401" t="s">
        <v>1536</v>
      </c>
      <c r="B401">
        <v>106</v>
      </c>
      <c r="C401" t="s">
        <v>1537</v>
      </c>
      <c r="D401" s="84"/>
      <c r="F401" s="84"/>
      <c r="O401" s="84" t="s">
        <v>4688</v>
      </c>
      <c r="P401" s="84">
        <v>4</v>
      </c>
      <c r="Q401" s="84" t="s">
        <v>4607</v>
      </c>
      <c r="R401" s="84"/>
      <c r="S401" s="84"/>
    </row>
    <row r="402" spans="1:19" x14ac:dyDescent="0.25">
      <c r="A402" t="s">
        <v>1538</v>
      </c>
      <c r="B402">
        <v>105</v>
      </c>
      <c r="C402" t="s">
        <v>1539</v>
      </c>
      <c r="D402" s="84"/>
      <c r="F402" s="84"/>
      <c r="O402" s="84" t="s">
        <v>4690</v>
      </c>
      <c r="P402" s="84">
        <v>4</v>
      </c>
      <c r="Q402" s="84" t="s">
        <v>4607</v>
      </c>
      <c r="R402" s="84"/>
      <c r="S402" s="84"/>
    </row>
    <row r="403" spans="1:19" x14ac:dyDescent="0.25">
      <c r="A403" t="s">
        <v>1540</v>
      </c>
      <c r="B403">
        <v>105</v>
      </c>
      <c r="C403" t="s">
        <v>1539</v>
      </c>
      <c r="D403" s="84"/>
      <c r="F403" s="84"/>
      <c r="O403" s="84" t="s">
        <v>4703</v>
      </c>
      <c r="P403" s="84">
        <v>4</v>
      </c>
      <c r="Q403" s="84" t="s">
        <v>4607</v>
      </c>
      <c r="R403" s="84"/>
      <c r="S403" s="84"/>
    </row>
    <row r="404" spans="1:19" x14ac:dyDescent="0.25">
      <c r="A404" t="s">
        <v>1541</v>
      </c>
      <c r="B404">
        <v>104</v>
      </c>
      <c r="C404" t="s">
        <v>1542</v>
      </c>
      <c r="D404" s="84"/>
      <c r="F404" s="84"/>
      <c r="O404" s="84" t="s">
        <v>4708</v>
      </c>
      <c r="P404" s="84">
        <v>4</v>
      </c>
      <c r="Q404" s="84" t="s">
        <v>4607</v>
      </c>
      <c r="R404" s="84"/>
      <c r="S404" s="84"/>
    </row>
    <row r="405" spans="1:19" x14ac:dyDescent="0.25">
      <c r="A405" t="s">
        <v>1543</v>
      </c>
      <c r="B405">
        <v>104</v>
      </c>
      <c r="C405" t="s">
        <v>1542</v>
      </c>
      <c r="D405" s="84"/>
      <c r="F405" s="84"/>
      <c r="O405" s="84" t="s">
        <v>4711</v>
      </c>
      <c r="P405" s="84">
        <v>4</v>
      </c>
      <c r="Q405" s="84" t="s">
        <v>4607</v>
      </c>
      <c r="R405" s="84"/>
      <c r="S405" s="84"/>
    </row>
    <row r="406" spans="1:19" x14ac:dyDescent="0.25">
      <c r="A406" t="s">
        <v>1544</v>
      </c>
      <c r="B406">
        <v>104</v>
      </c>
      <c r="C406" t="s">
        <v>1542</v>
      </c>
      <c r="D406" s="84"/>
      <c r="F406" s="84"/>
      <c r="O406" s="84" t="s">
        <v>4713</v>
      </c>
      <c r="P406" s="84">
        <v>4</v>
      </c>
      <c r="Q406" s="84" t="s">
        <v>4607</v>
      </c>
      <c r="R406" s="84"/>
      <c r="S406" s="84"/>
    </row>
    <row r="407" spans="1:19" x14ac:dyDescent="0.25">
      <c r="A407" t="s">
        <v>1545</v>
      </c>
      <c r="B407">
        <v>104</v>
      </c>
      <c r="C407" t="s">
        <v>1542</v>
      </c>
      <c r="D407" s="84"/>
      <c r="F407" s="84"/>
      <c r="O407" s="84" t="s">
        <v>4714</v>
      </c>
      <c r="P407" s="84">
        <v>4</v>
      </c>
      <c r="Q407" s="84" t="s">
        <v>4607</v>
      </c>
      <c r="R407" s="84"/>
      <c r="S407" s="84"/>
    </row>
    <row r="408" spans="1:19" x14ac:dyDescent="0.25">
      <c r="A408" t="s">
        <v>1546</v>
      </c>
      <c r="B408">
        <v>103</v>
      </c>
      <c r="C408" t="s">
        <v>1547</v>
      </c>
      <c r="D408" s="84"/>
      <c r="F408" s="84"/>
      <c r="O408" s="84" t="s">
        <v>4715</v>
      </c>
      <c r="P408" s="84">
        <v>4</v>
      </c>
      <c r="Q408" s="84" t="s">
        <v>4607</v>
      </c>
      <c r="R408" s="84"/>
      <c r="S408" s="84"/>
    </row>
    <row r="409" spans="1:19" x14ac:dyDescent="0.25">
      <c r="A409" t="s">
        <v>1548</v>
      </c>
      <c r="B409">
        <v>102</v>
      </c>
      <c r="C409" t="s">
        <v>1549</v>
      </c>
      <c r="D409" s="84"/>
      <c r="F409" s="84"/>
      <c r="O409" s="84" t="s">
        <v>4717</v>
      </c>
      <c r="P409" s="84">
        <v>4</v>
      </c>
      <c r="Q409" s="84" t="s">
        <v>4607</v>
      </c>
      <c r="R409" s="84"/>
      <c r="S409" s="84"/>
    </row>
    <row r="410" spans="1:19" x14ac:dyDescent="0.25">
      <c r="A410" t="s">
        <v>1550</v>
      </c>
      <c r="B410">
        <v>102</v>
      </c>
      <c r="C410" t="s">
        <v>1549</v>
      </c>
      <c r="D410" s="84"/>
      <c r="F410" s="84"/>
      <c r="O410" s="84" t="s">
        <v>4722</v>
      </c>
      <c r="P410" s="84">
        <v>4</v>
      </c>
      <c r="Q410" s="84" t="s">
        <v>4607</v>
      </c>
      <c r="R410" s="84"/>
      <c r="S410" s="84"/>
    </row>
    <row r="411" spans="1:19" x14ac:dyDescent="0.25">
      <c r="A411" t="s">
        <v>1551</v>
      </c>
      <c r="B411">
        <v>102</v>
      </c>
      <c r="C411" t="s">
        <v>1549</v>
      </c>
      <c r="D411" s="84"/>
      <c r="F411" s="84"/>
      <c r="O411" s="84" t="s">
        <v>4726</v>
      </c>
      <c r="P411" s="84">
        <v>4</v>
      </c>
      <c r="Q411" s="84" t="s">
        <v>4607</v>
      </c>
      <c r="R411" s="84"/>
      <c r="S411" s="84"/>
    </row>
    <row r="412" spans="1:19" x14ac:dyDescent="0.25">
      <c r="A412" t="s">
        <v>1552</v>
      </c>
      <c r="B412">
        <v>102</v>
      </c>
      <c r="C412" t="s">
        <v>1549</v>
      </c>
      <c r="D412" s="84"/>
      <c r="F412" s="84"/>
      <c r="O412" s="84" t="s">
        <v>4729</v>
      </c>
      <c r="P412" s="84">
        <v>4</v>
      </c>
      <c r="Q412" s="84" t="s">
        <v>4607</v>
      </c>
      <c r="R412" s="84"/>
      <c r="S412" s="84"/>
    </row>
    <row r="413" spans="1:19" x14ac:dyDescent="0.25">
      <c r="A413" t="s">
        <v>1553</v>
      </c>
      <c r="B413">
        <v>102</v>
      </c>
      <c r="C413" t="s">
        <v>1549</v>
      </c>
      <c r="D413" s="84"/>
      <c r="F413" s="84"/>
      <c r="O413" s="84" t="s">
        <v>4730</v>
      </c>
      <c r="P413" s="84">
        <v>4</v>
      </c>
      <c r="Q413" s="84" t="s">
        <v>4607</v>
      </c>
      <c r="R413" s="84"/>
      <c r="S413" s="84"/>
    </row>
    <row r="414" spans="1:19" x14ac:dyDescent="0.25">
      <c r="A414" t="s">
        <v>1554</v>
      </c>
      <c r="B414">
        <v>102</v>
      </c>
      <c r="C414" t="s">
        <v>1549</v>
      </c>
      <c r="D414" s="84"/>
      <c r="F414" s="84"/>
      <c r="O414" s="84" t="s">
        <v>4731</v>
      </c>
      <c r="P414" s="84">
        <v>4</v>
      </c>
      <c r="Q414" s="84" t="s">
        <v>4607</v>
      </c>
      <c r="R414" s="84"/>
      <c r="S414" s="84"/>
    </row>
    <row r="415" spans="1:19" x14ac:dyDescent="0.25">
      <c r="A415" t="s">
        <v>1555</v>
      </c>
      <c r="B415">
        <v>100</v>
      </c>
      <c r="C415" t="s">
        <v>1556</v>
      </c>
      <c r="D415" s="84"/>
      <c r="F415" s="84"/>
      <c r="O415" s="84" t="s">
        <v>4734</v>
      </c>
      <c r="P415" s="84">
        <v>4</v>
      </c>
      <c r="Q415" s="84" t="s">
        <v>4607</v>
      </c>
      <c r="R415" s="84"/>
      <c r="S415" s="84"/>
    </row>
    <row r="416" spans="1:19" x14ac:dyDescent="0.25">
      <c r="A416" t="s">
        <v>1557</v>
      </c>
      <c r="B416">
        <v>100</v>
      </c>
      <c r="C416" t="s">
        <v>1556</v>
      </c>
      <c r="D416" s="84"/>
      <c r="F416" s="84"/>
      <c r="O416" s="84" t="s">
        <v>4735</v>
      </c>
      <c r="P416" s="84">
        <v>4</v>
      </c>
      <c r="Q416" s="84" t="s">
        <v>4607</v>
      </c>
      <c r="R416" s="84"/>
      <c r="S416" s="84"/>
    </row>
    <row r="417" spans="1:19" x14ac:dyDescent="0.25">
      <c r="A417" t="s">
        <v>1558</v>
      </c>
      <c r="B417">
        <v>99</v>
      </c>
      <c r="C417" t="s">
        <v>1559</v>
      </c>
      <c r="D417" s="84"/>
      <c r="F417" s="84"/>
      <c r="O417" s="84" t="s">
        <v>4736</v>
      </c>
      <c r="P417" s="84">
        <v>4</v>
      </c>
      <c r="Q417" s="84" t="s">
        <v>4607</v>
      </c>
      <c r="R417" s="84"/>
      <c r="S417" s="84"/>
    </row>
    <row r="418" spans="1:19" x14ac:dyDescent="0.25">
      <c r="A418" t="s">
        <v>1560</v>
      </c>
      <c r="B418">
        <v>99</v>
      </c>
      <c r="C418" t="s">
        <v>1559</v>
      </c>
      <c r="D418" s="84"/>
      <c r="F418" s="84"/>
      <c r="O418" s="84" t="s">
        <v>4737</v>
      </c>
      <c r="P418" s="84">
        <v>4</v>
      </c>
      <c r="Q418" s="84" t="s">
        <v>4607</v>
      </c>
      <c r="R418" s="84"/>
      <c r="S418" s="84"/>
    </row>
    <row r="419" spans="1:19" x14ac:dyDescent="0.25">
      <c r="A419" t="s">
        <v>1561</v>
      </c>
      <c r="B419">
        <v>98</v>
      </c>
      <c r="C419" t="s">
        <v>1562</v>
      </c>
      <c r="D419" s="84"/>
      <c r="F419" s="84"/>
      <c r="O419" s="84" t="s">
        <v>4738</v>
      </c>
      <c r="P419" s="84">
        <v>4</v>
      </c>
      <c r="Q419" s="84" t="s">
        <v>4607</v>
      </c>
      <c r="R419" s="84"/>
      <c r="S419" s="84"/>
    </row>
    <row r="420" spans="1:19" x14ac:dyDescent="0.25">
      <c r="A420" t="s">
        <v>1563</v>
      </c>
      <c r="B420">
        <v>98</v>
      </c>
      <c r="C420" t="s">
        <v>1562</v>
      </c>
      <c r="D420" s="84"/>
      <c r="F420" s="84"/>
      <c r="O420" s="84" t="s">
        <v>4739</v>
      </c>
      <c r="P420" s="84">
        <v>4</v>
      </c>
      <c r="Q420" s="84" t="s">
        <v>4607</v>
      </c>
      <c r="R420" s="84"/>
      <c r="S420" s="84"/>
    </row>
    <row r="421" spans="1:19" x14ac:dyDescent="0.25">
      <c r="A421" t="s">
        <v>1564</v>
      </c>
      <c r="B421">
        <v>97</v>
      </c>
      <c r="C421" t="s">
        <v>1565</v>
      </c>
      <c r="D421" s="84"/>
      <c r="F421" s="84"/>
      <c r="O421" s="84" t="s">
        <v>4740</v>
      </c>
      <c r="P421" s="84">
        <v>4</v>
      </c>
      <c r="Q421" s="84" t="s">
        <v>4607</v>
      </c>
      <c r="R421" s="84"/>
      <c r="S421" s="84"/>
    </row>
    <row r="422" spans="1:19" x14ac:dyDescent="0.25">
      <c r="A422" t="s">
        <v>1566</v>
      </c>
      <c r="B422">
        <v>97</v>
      </c>
      <c r="C422" t="s">
        <v>1565</v>
      </c>
      <c r="D422" s="84"/>
      <c r="F422" s="84"/>
      <c r="O422" s="84" t="s">
        <v>4741</v>
      </c>
      <c r="P422" s="84">
        <v>4</v>
      </c>
      <c r="Q422" s="84" t="s">
        <v>4607</v>
      </c>
      <c r="R422" s="84"/>
      <c r="S422" s="84"/>
    </row>
    <row r="423" spans="1:19" x14ac:dyDescent="0.25">
      <c r="A423" t="s">
        <v>1567</v>
      </c>
      <c r="B423">
        <v>97</v>
      </c>
      <c r="C423" t="s">
        <v>1565</v>
      </c>
      <c r="D423" s="84"/>
      <c r="F423" s="84"/>
      <c r="O423" s="84" t="s">
        <v>4742</v>
      </c>
      <c r="P423" s="84">
        <v>4</v>
      </c>
      <c r="Q423" s="84" t="s">
        <v>4607</v>
      </c>
      <c r="R423" s="84"/>
      <c r="S423" s="84"/>
    </row>
    <row r="424" spans="1:19" x14ac:dyDescent="0.25">
      <c r="A424" t="s">
        <v>1568</v>
      </c>
      <c r="B424">
        <v>97</v>
      </c>
      <c r="C424" t="s">
        <v>1565</v>
      </c>
      <c r="D424" s="84"/>
      <c r="F424" s="84"/>
      <c r="O424" s="84" t="s">
        <v>4743</v>
      </c>
      <c r="P424" s="84">
        <v>4</v>
      </c>
      <c r="Q424" s="84" t="s">
        <v>4607</v>
      </c>
      <c r="R424" s="84"/>
      <c r="S424" s="84"/>
    </row>
    <row r="425" spans="1:19" x14ac:dyDescent="0.25">
      <c r="A425" t="s">
        <v>1569</v>
      </c>
      <c r="B425">
        <v>96</v>
      </c>
      <c r="C425" t="s">
        <v>1570</v>
      </c>
      <c r="D425" s="84"/>
      <c r="F425" s="84"/>
      <c r="O425" s="84" t="s">
        <v>4748</v>
      </c>
      <c r="P425" s="84">
        <v>4</v>
      </c>
      <c r="Q425" s="84" t="s">
        <v>4607</v>
      </c>
      <c r="R425" s="84"/>
      <c r="S425" s="84"/>
    </row>
    <row r="426" spans="1:19" x14ac:dyDescent="0.25">
      <c r="A426" t="s">
        <v>1571</v>
      </c>
      <c r="B426">
        <v>96</v>
      </c>
      <c r="C426" t="s">
        <v>1570</v>
      </c>
      <c r="D426" s="84"/>
      <c r="F426" s="84"/>
      <c r="O426" s="84" t="s">
        <v>4750</v>
      </c>
      <c r="P426" s="84">
        <v>4</v>
      </c>
      <c r="Q426" s="84" t="s">
        <v>4607</v>
      </c>
      <c r="R426" s="84"/>
      <c r="S426" s="84"/>
    </row>
    <row r="427" spans="1:19" x14ac:dyDescent="0.25">
      <c r="A427" t="s">
        <v>1572</v>
      </c>
      <c r="B427">
        <v>96</v>
      </c>
      <c r="C427" t="s">
        <v>1570</v>
      </c>
      <c r="D427" s="84"/>
      <c r="F427" s="84"/>
      <c r="O427" s="84" t="s">
        <v>4754</v>
      </c>
      <c r="P427" s="84">
        <v>4</v>
      </c>
      <c r="Q427" s="84" t="s">
        <v>4607</v>
      </c>
      <c r="R427" s="84"/>
      <c r="S427" s="84"/>
    </row>
    <row r="428" spans="1:19" x14ac:dyDescent="0.25">
      <c r="A428" t="s">
        <v>1573</v>
      </c>
      <c r="B428">
        <v>96</v>
      </c>
      <c r="C428" t="s">
        <v>1570</v>
      </c>
      <c r="D428" s="84"/>
      <c r="F428" s="84"/>
      <c r="O428" s="84" t="s">
        <v>4761</v>
      </c>
      <c r="P428" s="84">
        <v>4</v>
      </c>
      <c r="Q428" s="84" t="s">
        <v>4607</v>
      </c>
      <c r="R428" s="84"/>
      <c r="S428" s="84"/>
    </row>
    <row r="429" spans="1:19" x14ac:dyDescent="0.25">
      <c r="A429" t="s">
        <v>1574</v>
      </c>
      <c r="B429">
        <v>95</v>
      </c>
      <c r="C429" t="s">
        <v>1575</v>
      </c>
      <c r="D429" s="84"/>
      <c r="F429" s="84"/>
      <c r="O429" s="84" t="s">
        <v>4763</v>
      </c>
      <c r="P429" s="84">
        <v>4</v>
      </c>
      <c r="Q429" s="84" t="s">
        <v>4607</v>
      </c>
      <c r="R429" s="84"/>
      <c r="S429" s="84"/>
    </row>
    <row r="430" spans="1:19" x14ac:dyDescent="0.25">
      <c r="A430" t="s">
        <v>1576</v>
      </c>
      <c r="B430">
        <v>95</v>
      </c>
      <c r="C430" t="s">
        <v>1575</v>
      </c>
      <c r="D430" s="84"/>
      <c r="F430" s="84"/>
      <c r="O430" s="84" t="s">
        <v>4764</v>
      </c>
      <c r="P430" s="84">
        <v>4</v>
      </c>
      <c r="Q430" s="84" t="s">
        <v>4607</v>
      </c>
      <c r="R430" s="84"/>
      <c r="S430" s="84"/>
    </row>
    <row r="431" spans="1:19" x14ac:dyDescent="0.25">
      <c r="A431" t="s">
        <v>1577</v>
      </c>
      <c r="B431">
        <v>95</v>
      </c>
      <c r="C431" t="s">
        <v>1575</v>
      </c>
      <c r="D431" s="84"/>
      <c r="F431" s="84"/>
      <c r="O431" s="84" t="s">
        <v>4773</v>
      </c>
      <c r="P431" s="84">
        <v>4</v>
      </c>
      <c r="Q431" s="84" t="s">
        <v>4607</v>
      </c>
      <c r="R431" s="84"/>
      <c r="S431" s="84"/>
    </row>
    <row r="432" spans="1:19" x14ac:dyDescent="0.25">
      <c r="A432" t="s">
        <v>1578</v>
      </c>
      <c r="B432">
        <v>95</v>
      </c>
      <c r="C432" t="s">
        <v>1575</v>
      </c>
      <c r="D432" s="84"/>
      <c r="F432" s="84"/>
      <c r="O432" s="449" t="s">
        <v>4776</v>
      </c>
      <c r="P432" s="84">
        <v>4</v>
      </c>
      <c r="Q432" s="84" t="s">
        <v>4607</v>
      </c>
      <c r="R432" s="84"/>
      <c r="S432" s="84" t="s">
        <v>1919</v>
      </c>
    </row>
    <row r="433" spans="1:19" x14ac:dyDescent="0.25">
      <c r="A433" t="s">
        <v>1579</v>
      </c>
      <c r="B433">
        <v>94</v>
      </c>
      <c r="C433" t="s">
        <v>1580</v>
      </c>
      <c r="D433" s="84"/>
      <c r="F433" s="84"/>
      <c r="O433" s="261" t="s">
        <v>4777</v>
      </c>
      <c r="P433" s="84">
        <v>4</v>
      </c>
      <c r="Q433" s="84" t="s">
        <v>4607</v>
      </c>
      <c r="R433" s="84"/>
      <c r="S433" s="84" t="s">
        <v>864</v>
      </c>
    </row>
    <row r="434" spans="1:19" x14ac:dyDescent="0.25">
      <c r="A434" t="s">
        <v>1581</v>
      </c>
      <c r="B434">
        <v>94</v>
      </c>
      <c r="C434" t="s">
        <v>1580</v>
      </c>
      <c r="D434" s="84"/>
      <c r="F434" s="84"/>
      <c r="O434" s="84" t="s">
        <v>4778</v>
      </c>
      <c r="P434" s="84">
        <v>4</v>
      </c>
      <c r="Q434" s="84" t="s">
        <v>4607</v>
      </c>
      <c r="R434" s="84"/>
      <c r="S434" s="84"/>
    </row>
    <row r="435" spans="1:19" x14ac:dyDescent="0.25">
      <c r="A435" t="s">
        <v>1582</v>
      </c>
      <c r="B435">
        <v>92</v>
      </c>
      <c r="C435" t="s">
        <v>1583</v>
      </c>
      <c r="D435" s="84"/>
      <c r="F435" s="84"/>
      <c r="O435" s="84" t="s">
        <v>4782</v>
      </c>
      <c r="P435" s="84">
        <v>4</v>
      </c>
      <c r="Q435" s="84" t="s">
        <v>4607</v>
      </c>
      <c r="R435" s="84"/>
      <c r="S435" s="84"/>
    </row>
    <row r="436" spans="1:19" x14ac:dyDescent="0.25">
      <c r="A436" t="s">
        <v>1584</v>
      </c>
      <c r="B436">
        <v>92</v>
      </c>
      <c r="C436" t="s">
        <v>1583</v>
      </c>
      <c r="D436" s="84"/>
      <c r="F436" s="84"/>
      <c r="O436" s="84" t="s">
        <v>4783</v>
      </c>
      <c r="P436" s="84">
        <v>4</v>
      </c>
      <c r="Q436" s="84" t="s">
        <v>4607</v>
      </c>
      <c r="R436" s="84"/>
      <c r="S436" s="84"/>
    </row>
    <row r="437" spans="1:19" x14ac:dyDescent="0.25">
      <c r="A437" t="s">
        <v>1585</v>
      </c>
      <c r="B437">
        <v>92</v>
      </c>
      <c r="C437" t="s">
        <v>1583</v>
      </c>
      <c r="D437" s="84"/>
      <c r="F437" s="84"/>
      <c r="O437" s="84" t="s">
        <v>4784</v>
      </c>
      <c r="P437" s="84">
        <v>4</v>
      </c>
      <c r="Q437" s="84" t="s">
        <v>4607</v>
      </c>
      <c r="R437" s="84"/>
      <c r="S437" s="84"/>
    </row>
    <row r="438" spans="1:19" x14ac:dyDescent="0.25">
      <c r="A438" t="s">
        <v>1586</v>
      </c>
      <c r="B438">
        <v>92</v>
      </c>
      <c r="C438" t="s">
        <v>1583</v>
      </c>
      <c r="D438" s="84"/>
      <c r="F438" s="84"/>
      <c r="O438" s="84" t="s">
        <v>4785</v>
      </c>
      <c r="P438" s="84">
        <v>4</v>
      </c>
      <c r="Q438" s="84" t="s">
        <v>4607</v>
      </c>
      <c r="R438" s="84"/>
      <c r="S438" s="84"/>
    </row>
    <row r="439" spans="1:19" x14ac:dyDescent="0.25">
      <c r="A439" t="s">
        <v>1587</v>
      </c>
      <c r="B439">
        <v>90</v>
      </c>
      <c r="C439" t="s">
        <v>1588</v>
      </c>
      <c r="D439" s="84"/>
      <c r="F439" s="84"/>
      <c r="O439" s="84" t="s">
        <v>4786</v>
      </c>
      <c r="P439" s="84">
        <v>4</v>
      </c>
      <c r="Q439" s="84" t="s">
        <v>4607</v>
      </c>
      <c r="R439" s="84"/>
      <c r="S439" s="84"/>
    </row>
    <row r="440" spans="1:19" x14ac:dyDescent="0.25">
      <c r="A440" t="s">
        <v>1589</v>
      </c>
      <c r="B440">
        <v>90</v>
      </c>
      <c r="C440" t="s">
        <v>1588</v>
      </c>
      <c r="D440" s="84"/>
      <c r="F440" s="84"/>
      <c r="O440" s="84" t="s">
        <v>4787</v>
      </c>
      <c r="P440" s="84">
        <v>4</v>
      </c>
      <c r="Q440" s="84" t="s">
        <v>4607</v>
      </c>
      <c r="R440" s="84"/>
      <c r="S440" s="84"/>
    </row>
    <row r="441" spans="1:19" x14ac:dyDescent="0.25">
      <c r="A441" t="s">
        <v>1590</v>
      </c>
      <c r="B441">
        <v>90</v>
      </c>
      <c r="C441" t="s">
        <v>1588</v>
      </c>
      <c r="D441" s="84"/>
      <c r="F441" s="84"/>
      <c r="O441" s="84" t="s">
        <v>4788</v>
      </c>
      <c r="P441" s="84">
        <v>4</v>
      </c>
      <c r="Q441" s="84" t="s">
        <v>4607</v>
      </c>
      <c r="R441" s="84"/>
      <c r="S441" s="84"/>
    </row>
    <row r="442" spans="1:19" x14ac:dyDescent="0.25">
      <c r="A442" t="s">
        <v>1591</v>
      </c>
      <c r="B442">
        <v>90</v>
      </c>
      <c r="C442" t="s">
        <v>1588</v>
      </c>
      <c r="D442" s="84"/>
      <c r="F442" s="84"/>
      <c r="O442" s="84" t="s">
        <v>4798</v>
      </c>
      <c r="P442" s="84">
        <v>4</v>
      </c>
      <c r="Q442" s="84" t="s">
        <v>4607</v>
      </c>
      <c r="R442" s="84"/>
      <c r="S442" s="84"/>
    </row>
    <row r="443" spans="1:19" x14ac:dyDescent="0.25">
      <c r="A443" t="s">
        <v>1592</v>
      </c>
      <c r="B443">
        <v>88</v>
      </c>
      <c r="C443" t="s">
        <v>1593</v>
      </c>
      <c r="D443" s="84"/>
      <c r="F443" s="84"/>
      <c r="O443" s="84" t="s">
        <v>4804</v>
      </c>
      <c r="P443" s="84">
        <v>4</v>
      </c>
      <c r="Q443" s="84" t="s">
        <v>4607</v>
      </c>
      <c r="R443" s="84"/>
      <c r="S443" s="84"/>
    </row>
    <row r="444" spans="1:19" x14ac:dyDescent="0.25">
      <c r="A444" t="s">
        <v>1594</v>
      </c>
      <c r="B444">
        <v>88</v>
      </c>
      <c r="C444" t="s">
        <v>1593</v>
      </c>
      <c r="D444" s="84"/>
      <c r="F444" s="84"/>
      <c r="O444" s="84" t="s">
        <v>4805</v>
      </c>
      <c r="P444" s="84">
        <v>4</v>
      </c>
      <c r="Q444" s="84" t="s">
        <v>4607</v>
      </c>
      <c r="R444" s="84"/>
      <c r="S444" s="84"/>
    </row>
    <row r="445" spans="1:19" x14ac:dyDescent="0.25">
      <c r="A445" t="s">
        <v>1595</v>
      </c>
      <c r="B445">
        <v>88</v>
      </c>
      <c r="C445" t="s">
        <v>1593</v>
      </c>
      <c r="D445" s="84"/>
      <c r="F445" s="84"/>
      <c r="O445" s="84" t="s">
        <v>4806</v>
      </c>
      <c r="P445" s="84">
        <v>4</v>
      </c>
      <c r="Q445" s="84" t="s">
        <v>4607</v>
      </c>
      <c r="R445" s="84"/>
      <c r="S445" s="84"/>
    </row>
    <row r="446" spans="1:19" x14ac:dyDescent="0.25">
      <c r="A446" t="s">
        <v>1596</v>
      </c>
      <c r="B446">
        <v>88</v>
      </c>
      <c r="C446" t="s">
        <v>1593</v>
      </c>
      <c r="D446" s="84"/>
      <c r="F446" s="84"/>
      <c r="O446" s="84" t="s">
        <v>4807</v>
      </c>
      <c r="P446" s="84">
        <v>4</v>
      </c>
      <c r="Q446" s="84" t="s">
        <v>4607</v>
      </c>
      <c r="R446" s="84"/>
      <c r="S446" s="84"/>
    </row>
    <row r="447" spans="1:19" x14ac:dyDescent="0.25">
      <c r="A447" t="s">
        <v>1597</v>
      </c>
      <c r="B447">
        <v>88</v>
      </c>
      <c r="C447" t="s">
        <v>1593</v>
      </c>
      <c r="D447" s="84"/>
      <c r="F447" s="84"/>
      <c r="O447" s="84" t="s">
        <v>4815</v>
      </c>
      <c r="P447" s="84">
        <v>4</v>
      </c>
      <c r="Q447" s="84" t="s">
        <v>4607</v>
      </c>
      <c r="R447" s="84"/>
      <c r="S447" s="84"/>
    </row>
    <row r="448" spans="1:19" x14ac:dyDescent="0.25">
      <c r="A448" t="s">
        <v>1598</v>
      </c>
      <c r="B448">
        <v>87</v>
      </c>
      <c r="C448" t="s">
        <v>1599</v>
      </c>
      <c r="D448" s="84"/>
      <c r="F448" s="84"/>
      <c r="O448" s="84" t="s">
        <v>4820</v>
      </c>
      <c r="P448" s="84">
        <v>4</v>
      </c>
      <c r="Q448" s="84" t="s">
        <v>4607</v>
      </c>
      <c r="R448" s="84"/>
      <c r="S448" s="84"/>
    </row>
    <row r="449" spans="1:19" x14ac:dyDescent="0.25">
      <c r="A449" t="s">
        <v>1600</v>
      </c>
      <c r="B449">
        <v>86</v>
      </c>
      <c r="C449" t="s">
        <v>1601</v>
      </c>
      <c r="D449" s="84"/>
      <c r="F449" s="84"/>
      <c r="O449" s="84" t="s">
        <v>4821</v>
      </c>
      <c r="P449" s="84">
        <v>4</v>
      </c>
      <c r="Q449" s="84" t="s">
        <v>4607</v>
      </c>
      <c r="R449" s="84"/>
      <c r="S449" s="84"/>
    </row>
    <row r="450" spans="1:19" x14ac:dyDescent="0.25">
      <c r="A450" t="s">
        <v>1602</v>
      </c>
      <c r="B450">
        <v>86</v>
      </c>
      <c r="C450" t="s">
        <v>1601</v>
      </c>
      <c r="D450" s="84"/>
      <c r="F450" s="84"/>
      <c r="O450" s="84" t="s">
        <v>4823</v>
      </c>
      <c r="P450" s="84">
        <v>4</v>
      </c>
      <c r="Q450" s="84" t="s">
        <v>4607</v>
      </c>
      <c r="R450" s="84"/>
      <c r="S450" s="84"/>
    </row>
    <row r="451" spans="1:19" x14ac:dyDescent="0.25">
      <c r="A451" t="s">
        <v>1603</v>
      </c>
      <c r="B451">
        <v>86</v>
      </c>
      <c r="C451" t="s">
        <v>1601</v>
      </c>
      <c r="D451" s="84"/>
      <c r="F451" s="84"/>
      <c r="O451" s="84" t="s">
        <v>4828</v>
      </c>
      <c r="P451" s="84">
        <v>4</v>
      </c>
      <c r="Q451" s="84" t="s">
        <v>4607</v>
      </c>
      <c r="R451" s="84"/>
      <c r="S451" s="84"/>
    </row>
    <row r="452" spans="1:19" x14ac:dyDescent="0.25">
      <c r="A452" t="s">
        <v>1604</v>
      </c>
      <c r="B452">
        <v>86</v>
      </c>
      <c r="C452" t="s">
        <v>1601</v>
      </c>
      <c r="D452" s="84"/>
      <c r="F452" s="84"/>
      <c r="O452" s="84" t="s">
        <v>4830</v>
      </c>
      <c r="P452" s="84">
        <v>4</v>
      </c>
      <c r="Q452" s="84" t="s">
        <v>4607</v>
      </c>
      <c r="R452" s="84"/>
      <c r="S452" s="84"/>
    </row>
    <row r="453" spans="1:19" x14ac:dyDescent="0.25">
      <c r="A453" t="s">
        <v>1605</v>
      </c>
      <c r="B453">
        <v>85</v>
      </c>
      <c r="C453" t="s">
        <v>1606</v>
      </c>
      <c r="D453" t="s">
        <v>1605</v>
      </c>
      <c r="E453" s="84" t="s">
        <v>1605</v>
      </c>
      <c r="F453" t="s">
        <v>864</v>
      </c>
      <c r="O453" s="84" t="s">
        <v>4832</v>
      </c>
      <c r="P453" s="84">
        <v>4</v>
      </c>
      <c r="Q453" s="84" t="s">
        <v>4607</v>
      </c>
      <c r="R453" s="84"/>
      <c r="S453" s="84"/>
    </row>
    <row r="454" spans="1:19" x14ac:dyDescent="0.25">
      <c r="A454" t="s">
        <v>1607</v>
      </c>
      <c r="B454">
        <v>85</v>
      </c>
      <c r="C454" t="s">
        <v>1606</v>
      </c>
      <c r="D454" s="84"/>
      <c r="F454" s="84"/>
      <c r="O454" s="84" t="s">
        <v>4839</v>
      </c>
      <c r="P454" s="84">
        <v>4</v>
      </c>
      <c r="Q454" s="84" t="s">
        <v>4607</v>
      </c>
      <c r="R454" s="84"/>
      <c r="S454" s="84"/>
    </row>
    <row r="455" spans="1:19" x14ac:dyDescent="0.25">
      <c r="A455" t="s">
        <v>1608</v>
      </c>
      <c r="B455">
        <v>85</v>
      </c>
      <c r="C455" t="s">
        <v>1606</v>
      </c>
      <c r="D455" s="84"/>
      <c r="F455" s="84"/>
      <c r="O455" s="84" t="s">
        <v>4840</v>
      </c>
      <c r="P455" s="84">
        <v>4</v>
      </c>
      <c r="Q455" s="84" t="s">
        <v>4607</v>
      </c>
      <c r="R455" s="84"/>
      <c r="S455" s="84"/>
    </row>
    <row r="456" spans="1:19" x14ac:dyDescent="0.25">
      <c r="A456" t="s">
        <v>1609</v>
      </c>
      <c r="B456">
        <v>85</v>
      </c>
      <c r="C456" t="s">
        <v>1606</v>
      </c>
      <c r="D456" s="84"/>
      <c r="F456" s="84"/>
      <c r="O456" s="84" t="s">
        <v>4846</v>
      </c>
      <c r="P456" s="84">
        <v>4</v>
      </c>
      <c r="Q456" s="84" t="s">
        <v>4607</v>
      </c>
      <c r="R456" s="84"/>
      <c r="S456" s="84"/>
    </row>
    <row r="457" spans="1:19" x14ac:dyDescent="0.25">
      <c r="A457" t="s">
        <v>1610</v>
      </c>
      <c r="B457">
        <v>85</v>
      </c>
      <c r="C457" t="s">
        <v>1606</v>
      </c>
      <c r="D457" s="84"/>
      <c r="F457" s="84"/>
      <c r="O457" s="84" t="s">
        <v>4848</v>
      </c>
      <c r="P457" s="84">
        <v>4</v>
      </c>
      <c r="Q457" s="84" t="s">
        <v>4607</v>
      </c>
      <c r="R457" s="84"/>
      <c r="S457" s="84"/>
    </row>
    <row r="458" spans="1:19" x14ac:dyDescent="0.25">
      <c r="A458" t="s">
        <v>1611</v>
      </c>
      <c r="B458">
        <v>85</v>
      </c>
      <c r="C458" t="s">
        <v>1606</v>
      </c>
      <c r="D458" s="84"/>
      <c r="F458" s="84"/>
      <c r="O458" s="84" t="s">
        <v>4849</v>
      </c>
      <c r="P458" s="84">
        <v>4</v>
      </c>
      <c r="Q458" s="84" t="s">
        <v>4607</v>
      </c>
      <c r="R458" s="84"/>
      <c r="S458" s="84"/>
    </row>
    <row r="459" spans="1:19" x14ac:dyDescent="0.25">
      <c r="A459" t="s">
        <v>1612</v>
      </c>
      <c r="B459">
        <v>84</v>
      </c>
      <c r="C459" t="s">
        <v>1613</v>
      </c>
      <c r="D459" s="84"/>
      <c r="F459" s="84"/>
      <c r="O459" s="84" t="s">
        <v>4850</v>
      </c>
      <c r="P459" s="84">
        <v>4</v>
      </c>
      <c r="Q459" s="84" t="s">
        <v>4607</v>
      </c>
      <c r="R459" s="84"/>
      <c r="S459" s="84"/>
    </row>
    <row r="460" spans="1:19" x14ac:dyDescent="0.25">
      <c r="A460" t="s">
        <v>1614</v>
      </c>
      <c r="B460">
        <v>84</v>
      </c>
      <c r="C460" t="s">
        <v>1613</v>
      </c>
      <c r="D460" s="84"/>
      <c r="F460" s="84"/>
      <c r="O460" s="84" t="s">
        <v>4851</v>
      </c>
      <c r="P460" s="84">
        <v>4</v>
      </c>
      <c r="Q460" s="84" t="s">
        <v>4607</v>
      </c>
      <c r="R460" s="84"/>
      <c r="S460" s="84"/>
    </row>
    <row r="461" spans="1:19" x14ac:dyDescent="0.25">
      <c r="A461" t="s">
        <v>1615</v>
      </c>
      <c r="B461">
        <v>83</v>
      </c>
      <c r="C461" t="s">
        <v>1616</v>
      </c>
      <c r="D461" s="84"/>
      <c r="F461" s="84"/>
      <c r="O461" s="84" t="s">
        <v>4857</v>
      </c>
      <c r="P461" s="84">
        <v>4</v>
      </c>
      <c r="Q461" s="84" t="s">
        <v>4607</v>
      </c>
      <c r="R461" s="84"/>
      <c r="S461" s="84"/>
    </row>
    <row r="462" spans="1:19" x14ac:dyDescent="0.25">
      <c r="A462" t="s">
        <v>1617</v>
      </c>
      <c r="B462">
        <v>83</v>
      </c>
      <c r="C462" t="s">
        <v>1616</v>
      </c>
      <c r="D462" s="84"/>
      <c r="F462" s="84"/>
      <c r="O462" s="84" t="s">
        <v>4859</v>
      </c>
      <c r="P462" s="84">
        <v>4</v>
      </c>
      <c r="Q462" s="84" t="s">
        <v>4607</v>
      </c>
      <c r="R462" s="84"/>
      <c r="S462" s="84"/>
    </row>
    <row r="463" spans="1:19" x14ac:dyDescent="0.25">
      <c r="A463" t="s">
        <v>1618</v>
      </c>
      <c r="B463">
        <v>83</v>
      </c>
      <c r="C463" t="s">
        <v>1616</v>
      </c>
      <c r="D463" s="84"/>
      <c r="F463" s="84"/>
      <c r="O463" s="84" t="s">
        <v>4860</v>
      </c>
      <c r="P463" s="84">
        <v>4</v>
      </c>
      <c r="Q463" s="84" t="s">
        <v>4607</v>
      </c>
      <c r="R463" s="84"/>
      <c r="S463" s="84"/>
    </row>
    <row r="464" spans="1:19" x14ac:dyDescent="0.25">
      <c r="A464" t="s">
        <v>1619</v>
      </c>
      <c r="B464">
        <v>83</v>
      </c>
      <c r="C464" t="s">
        <v>1616</v>
      </c>
      <c r="D464" s="84"/>
      <c r="F464" s="84"/>
      <c r="O464" s="84" t="s">
        <v>4861</v>
      </c>
      <c r="P464" s="84">
        <v>4</v>
      </c>
      <c r="Q464" s="84" t="s">
        <v>4607</v>
      </c>
      <c r="R464" s="84"/>
      <c r="S464" s="84"/>
    </row>
    <row r="465" spans="1:19" x14ac:dyDescent="0.25">
      <c r="A465" t="s">
        <v>1620</v>
      </c>
      <c r="B465">
        <v>83</v>
      </c>
      <c r="C465" t="s">
        <v>1616</v>
      </c>
      <c r="D465" s="84"/>
      <c r="F465" s="84"/>
      <c r="O465" s="84" t="s">
        <v>4866</v>
      </c>
      <c r="P465" s="84">
        <v>4</v>
      </c>
      <c r="Q465" s="84" t="s">
        <v>4607</v>
      </c>
      <c r="R465" s="84"/>
      <c r="S465" s="84"/>
    </row>
    <row r="466" spans="1:19" x14ac:dyDescent="0.25">
      <c r="A466" t="s">
        <v>1621</v>
      </c>
      <c r="B466">
        <v>82</v>
      </c>
      <c r="C466" t="s">
        <v>1622</v>
      </c>
      <c r="D466" s="84"/>
      <c r="F466" s="84"/>
      <c r="O466" s="84" t="s">
        <v>4867</v>
      </c>
      <c r="P466" s="84">
        <v>4</v>
      </c>
      <c r="Q466" s="84" t="s">
        <v>4607</v>
      </c>
      <c r="R466" s="84"/>
      <c r="S466" s="84"/>
    </row>
    <row r="467" spans="1:19" x14ac:dyDescent="0.25">
      <c r="A467" t="s">
        <v>1623</v>
      </c>
      <c r="B467">
        <v>82</v>
      </c>
      <c r="C467" t="s">
        <v>1622</v>
      </c>
      <c r="D467" s="84"/>
      <c r="F467" s="84"/>
      <c r="O467" s="84" t="s">
        <v>4868</v>
      </c>
      <c r="P467" s="84">
        <v>4</v>
      </c>
      <c r="Q467" s="84" t="s">
        <v>4607</v>
      </c>
      <c r="R467" s="84"/>
      <c r="S467" s="84"/>
    </row>
    <row r="468" spans="1:19" x14ac:dyDescent="0.25">
      <c r="A468" t="s">
        <v>1624</v>
      </c>
      <c r="B468">
        <v>82</v>
      </c>
      <c r="C468" t="s">
        <v>1622</v>
      </c>
      <c r="D468" s="84"/>
      <c r="F468" s="84"/>
      <c r="O468" s="84" t="s">
        <v>4891</v>
      </c>
      <c r="P468" s="84">
        <v>4</v>
      </c>
      <c r="Q468" s="84" t="s">
        <v>4607</v>
      </c>
      <c r="R468" s="84"/>
      <c r="S468" s="84"/>
    </row>
    <row r="469" spans="1:19" x14ac:dyDescent="0.25">
      <c r="A469" t="s">
        <v>1625</v>
      </c>
      <c r="B469">
        <v>81</v>
      </c>
      <c r="C469" t="s">
        <v>1626</v>
      </c>
      <c r="D469" s="84"/>
      <c r="F469" s="84"/>
      <c r="O469" s="84" t="s">
        <v>4894</v>
      </c>
      <c r="P469" s="84">
        <v>4</v>
      </c>
      <c r="Q469" s="84" t="s">
        <v>4607</v>
      </c>
      <c r="R469" s="84"/>
      <c r="S469" s="84"/>
    </row>
    <row r="470" spans="1:19" x14ac:dyDescent="0.25">
      <c r="A470" t="s">
        <v>1627</v>
      </c>
      <c r="B470">
        <v>80</v>
      </c>
      <c r="C470" t="s">
        <v>1628</v>
      </c>
      <c r="D470" s="84"/>
      <c r="F470" s="84"/>
      <c r="O470" s="84" t="s">
        <v>4895</v>
      </c>
      <c r="P470" s="84">
        <v>4</v>
      </c>
      <c r="Q470" s="84" t="s">
        <v>4607</v>
      </c>
      <c r="R470" s="84"/>
      <c r="S470" s="84"/>
    </row>
    <row r="471" spans="1:19" x14ac:dyDescent="0.25">
      <c r="A471" t="s">
        <v>1629</v>
      </c>
      <c r="B471">
        <v>80</v>
      </c>
      <c r="C471" t="s">
        <v>1628</v>
      </c>
      <c r="D471" s="84"/>
      <c r="F471" s="84"/>
      <c r="O471" s="84" t="s">
        <v>4896</v>
      </c>
      <c r="P471" s="84">
        <v>4</v>
      </c>
      <c r="Q471" s="84" t="s">
        <v>4607</v>
      </c>
      <c r="R471" s="84"/>
      <c r="S471" s="84"/>
    </row>
    <row r="472" spans="1:19" x14ac:dyDescent="0.25">
      <c r="A472" t="s">
        <v>1630</v>
      </c>
      <c r="B472">
        <v>80</v>
      </c>
      <c r="C472" t="s">
        <v>1628</v>
      </c>
      <c r="D472" s="84"/>
      <c r="F472" s="84"/>
      <c r="O472" s="84" t="s">
        <v>4898</v>
      </c>
      <c r="P472" s="84">
        <v>4</v>
      </c>
      <c r="Q472" s="84" t="s">
        <v>4607</v>
      </c>
      <c r="R472" s="84"/>
      <c r="S472" s="84"/>
    </row>
    <row r="473" spans="1:19" x14ac:dyDescent="0.25">
      <c r="A473" t="s">
        <v>1631</v>
      </c>
      <c r="B473">
        <v>80</v>
      </c>
      <c r="C473" t="s">
        <v>1628</v>
      </c>
      <c r="D473" s="84"/>
      <c r="F473" s="84"/>
      <c r="O473" s="84" t="s">
        <v>4899</v>
      </c>
      <c r="P473" s="84">
        <v>4</v>
      </c>
      <c r="Q473" s="84" t="s">
        <v>4607</v>
      </c>
      <c r="R473" s="84"/>
      <c r="S473" s="84"/>
    </row>
    <row r="474" spans="1:19" x14ac:dyDescent="0.25">
      <c r="A474" t="s">
        <v>1632</v>
      </c>
      <c r="B474">
        <v>80</v>
      </c>
      <c r="C474" t="s">
        <v>1628</v>
      </c>
      <c r="D474" s="84"/>
      <c r="F474" s="84"/>
      <c r="O474" s="84" t="s">
        <v>4901</v>
      </c>
      <c r="P474" s="84">
        <v>4</v>
      </c>
      <c r="Q474" s="84" t="s">
        <v>4607</v>
      </c>
      <c r="R474" s="84"/>
      <c r="S474" s="84"/>
    </row>
    <row r="475" spans="1:19" x14ac:dyDescent="0.25">
      <c r="A475" t="s">
        <v>1633</v>
      </c>
      <c r="B475">
        <v>80</v>
      </c>
      <c r="C475" t="s">
        <v>1628</v>
      </c>
      <c r="D475" s="84"/>
      <c r="F475" s="84"/>
      <c r="O475" s="84" t="s">
        <v>4936</v>
      </c>
      <c r="P475" s="84">
        <v>4</v>
      </c>
      <c r="Q475" s="84" t="s">
        <v>4607</v>
      </c>
      <c r="R475" s="84"/>
      <c r="S475" s="84"/>
    </row>
    <row r="476" spans="1:19" x14ac:dyDescent="0.25">
      <c r="A476" t="s">
        <v>1634</v>
      </c>
      <c r="B476">
        <v>79</v>
      </c>
      <c r="C476" t="s">
        <v>1635</v>
      </c>
      <c r="D476" s="84"/>
      <c r="F476" s="84"/>
      <c r="O476" s="84" t="s">
        <v>4937</v>
      </c>
      <c r="P476" s="84">
        <v>4</v>
      </c>
      <c r="Q476" s="84" t="s">
        <v>4607</v>
      </c>
      <c r="R476" s="84"/>
      <c r="S476" s="84"/>
    </row>
    <row r="477" spans="1:19" x14ac:dyDescent="0.25">
      <c r="A477" t="s">
        <v>1636</v>
      </c>
      <c r="B477">
        <v>78</v>
      </c>
      <c r="C477" t="s">
        <v>1637</v>
      </c>
      <c r="D477" s="84"/>
      <c r="F477" s="84"/>
      <c r="O477" s="84" t="s">
        <v>4938</v>
      </c>
      <c r="P477" s="84">
        <v>4</v>
      </c>
      <c r="Q477" s="84" t="s">
        <v>4607</v>
      </c>
      <c r="R477" s="84"/>
      <c r="S477" s="84"/>
    </row>
    <row r="478" spans="1:19" x14ac:dyDescent="0.25">
      <c r="A478" t="s">
        <v>1638</v>
      </c>
      <c r="B478">
        <v>78</v>
      </c>
      <c r="C478" t="s">
        <v>1637</v>
      </c>
      <c r="D478" s="84"/>
      <c r="F478" s="84"/>
      <c r="O478" s="84" t="s">
        <v>4940</v>
      </c>
      <c r="P478" s="84">
        <v>4</v>
      </c>
      <c r="Q478" s="84" t="s">
        <v>4607</v>
      </c>
      <c r="R478" s="84"/>
      <c r="S478" s="84"/>
    </row>
    <row r="479" spans="1:19" x14ac:dyDescent="0.25">
      <c r="A479" t="s">
        <v>1639</v>
      </c>
      <c r="B479">
        <v>78</v>
      </c>
      <c r="C479" t="s">
        <v>1637</v>
      </c>
      <c r="D479" s="84"/>
      <c r="F479" s="84"/>
      <c r="O479" s="84" t="s">
        <v>4946</v>
      </c>
      <c r="P479" s="84">
        <v>4</v>
      </c>
      <c r="Q479" s="84" t="s">
        <v>4607</v>
      </c>
      <c r="R479" s="84"/>
      <c r="S479" s="84"/>
    </row>
    <row r="480" spans="1:19" x14ac:dyDescent="0.25">
      <c r="A480" t="s">
        <v>1640</v>
      </c>
      <c r="B480">
        <v>78</v>
      </c>
      <c r="C480" t="s">
        <v>1637</v>
      </c>
      <c r="D480" s="84"/>
      <c r="F480" s="84"/>
      <c r="O480" s="84" t="s">
        <v>4952</v>
      </c>
      <c r="P480" s="84">
        <v>4</v>
      </c>
      <c r="Q480" s="84" t="s">
        <v>4607</v>
      </c>
      <c r="R480" s="84"/>
      <c r="S480" s="84"/>
    </row>
    <row r="481" spans="1:19" x14ac:dyDescent="0.25">
      <c r="A481" t="s">
        <v>1641</v>
      </c>
      <c r="B481">
        <v>78</v>
      </c>
      <c r="C481" t="s">
        <v>1637</v>
      </c>
      <c r="D481" s="84"/>
      <c r="F481" s="84"/>
      <c r="O481" s="84" t="s">
        <v>4964</v>
      </c>
      <c r="P481" s="84">
        <v>4</v>
      </c>
      <c r="Q481" s="84" t="s">
        <v>4607</v>
      </c>
      <c r="R481" s="84"/>
      <c r="S481" s="84"/>
    </row>
    <row r="482" spans="1:19" x14ac:dyDescent="0.25">
      <c r="A482" t="s">
        <v>1642</v>
      </c>
      <c r="B482">
        <v>77</v>
      </c>
      <c r="C482" t="s">
        <v>1643</v>
      </c>
      <c r="D482" s="84"/>
      <c r="F482" s="84"/>
      <c r="O482" s="84" t="s">
        <v>4969</v>
      </c>
      <c r="P482" s="84">
        <v>4</v>
      </c>
      <c r="Q482" s="84" t="s">
        <v>4607</v>
      </c>
      <c r="R482" s="84"/>
      <c r="S482" s="84"/>
    </row>
    <row r="483" spans="1:19" x14ac:dyDescent="0.25">
      <c r="A483" t="s">
        <v>1644</v>
      </c>
      <c r="B483">
        <v>77</v>
      </c>
      <c r="C483" t="s">
        <v>1643</v>
      </c>
      <c r="D483" s="84"/>
      <c r="F483" s="84"/>
      <c r="O483" s="84" t="s">
        <v>4970</v>
      </c>
      <c r="P483" s="84">
        <v>4</v>
      </c>
      <c r="Q483" s="84" t="s">
        <v>4607</v>
      </c>
      <c r="R483" s="84"/>
      <c r="S483" s="84"/>
    </row>
    <row r="484" spans="1:19" x14ac:dyDescent="0.25">
      <c r="A484" t="s">
        <v>1645</v>
      </c>
      <c r="B484">
        <v>77</v>
      </c>
      <c r="C484" t="s">
        <v>1643</v>
      </c>
      <c r="D484" s="84"/>
      <c r="F484" s="84"/>
      <c r="O484" s="84" t="s">
        <v>4972</v>
      </c>
      <c r="P484" s="84">
        <v>4</v>
      </c>
      <c r="Q484" s="84" t="s">
        <v>4607</v>
      </c>
      <c r="R484" s="84"/>
      <c r="S484" s="84"/>
    </row>
    <row r="485" spans="1:19" x14ac:dyDescent="0.25">
      <c r="A485" t="s">
        <v>1646</v>
      </c>
      <c r="B485">
        <v>76</v>
      </c>
      <c r="C485" t="s">
        <v>1647</v>
      </c>
      <c r="D485" s="84"/>
      <c r="F485" s="84"/>
      <c r="O485" s="84" t="s">
        <v>4976</v>
      </c>
      <c r="P485" s="84">
        <v>4</v>
      </c>
      <c r="Q485" s="84" t="s">
        <v>4607</v>
      </c>
      <c r="R485" s="84"/>
      <c r="S485" s="84"/>
    </row>
    <row r="486" spans="1:19" x14ac:dyDescent="0.25">
      <c r="A486" t="s">
        <v>1648</v>
      </c>
      <c r="B486">
        <v>76</v>
      </c>
      <c r="C486" t="s">
        <v>1647</v>
      </c>
      <c r="D486" s="84"/>
      <c r="F486" s="84"/>
      <c r="O486" s="449" t="s">
        <v>4977</v>
      </c>
      <c r="P486" s="84">
        <v>4</v>
      </c>
      <c r="Q486" s="84" t="s">
        <v>4607</v>
      </c>
      <c r="R486" s="84"/>
      <c r="S486" s="84" t="s">
        <v>1919</v>
      </c>
    </row>
    <row r="487" spans="1:19" x14ac:dyDescent="0.25">
      <c r="A487" t="s">
        <v>1649</v>
      </c>
      <c r="B487">
        <v>76</v>
      </c>
      <c r="C487" t="s">
        <v>1647</v>
      </c>
      <c r="D487" s="84"/>
      <c r="F487" s="84"/>
      <c r="O487" s="84" t="s">
        <v>4985</v>
      </c>
      <c r="P487" s="84">
        <v>4</v>
      </c>
      <c r="Q487" s="84" t="s">
        <v>4607</v>
      </c>
      <c r="R487" s="84"/>
      <c r="S487" s="84"/>
    </row>
    <row r="488" spans="1:19" x14ac:dyDescent="0.25">
      <c r="A488" t="s">
        <v>1650</v>
      </c>
      <c r="B488">
        <v>75</v>
      </c>
      <c r="C488" t="s">
        <v>1651</v>
      </c>
      <c r="D488" s="84"/>
      <c r="F488" s="84"/>
      <c r="O488" s="84" t="s">
        <v>4991</v>
      </c>
      <c r="P488" s="84">
        <v>4</v>
      </c>
      <c r="Q488" s="84" t="s">
        <v>4607</v>
      </c>
      <c r="R488" s="84"/>
      <c r="S488" s="84"/>
    </row>
    <row r="489" spans="1:19" x14ac:dyDescent="0.25">
      <c r="A489" t="s">
        <v>1652</v>
      </c>
      <c r="B489">
        <v>74</v>
      </c>
      <c r="C489" t="s">
        <v>1653</v>
      </c>
      <c r="D489" s="84"/>
      <c r="F489" s="84"/>
      <c r="O489" s="84" t="s">
        <v>4994</v>
      </c>
      <c r="P489" s="84">
        <v>4</v>
      </c>
      <c r="Q489" s="84" t="s">
        <v>4607</v>
      </c>
      <c r="R489" s="84"/>
      <c r="S489" s="84"/>
    </row>
    <row r="490" spans="1:19" x14ac:dyDescent="0.25">
      <c r="A490" t="s">
        <v>1654</v>
      </c>
      <c r="B490">
        <v>74</v>
      </c>
      <c r="C490" t="s">
        <v>1653</v>
      </c>
      <c r="D490" s="84"/>
      <c r="F490" s="84"/>
      <c r="O490" s="84" t="s">
        <v>5002</v>
      </c>
      <c r="P490" s="84">
        <v>4</v>
      </c>
      <c r="Q490" s="84" t="s">
        <v>4607</v>
      </c>
      <c r="R490" s="84"/>
      <c r="S490" s="84"/>
    </row>
    <row r="491" spans="1:19" x14ac:dyDescent="0.25">
      <c r="A491" t="s">
        <v>1655</v>
      </c>
      <c r="B491">
        <v>73</v>
      </c>
      <c r="C491" t="s">
        <v>1656</v>
      </c>
      <c r="D491" t="s">
        <v>1655</v>
      </c>
      <c r="E491" s="84" t="s">
        <v>1655</v>
      </c>
      <c r="F491" t="s">
        <v>864</v>
      </c>
      <c r="O491" s="84" t="s">
        <v>5004</v>
      </c>
      <c r="P491" s="84">
        <v>4</v>
      </c>
      <c r="Q491" s="84" t="s">
        <v>4607</v>
      </c>
      <c r="R491" s="84"/>
      <c r="S491" s="84"/>
    </row>
    <row r="492" spans="1:19" x14ac:dyDescent="0.25">
      <c r="A492" t="s">
        <v>1657</v>
      </c>
      <c r="B492">
        <v>73</v>
      </c>
      <c r="C492" t="s">
        <v>1656</v>
      </c>
      <c r="D492" s="84"/>
      <c r="F492" s="84"/>
      <c r="O492" s="84" t="s">
        <v>5008</v>
      </c>
      <c r="P492" s="84">
        <v>4</v>
      </c>
      <c r="Q492" s="84" t="s">
        <v>4607</v>
      </c>
      <c r="R492" s="84"/>
      <c r="S492" s="84"/>
    </row>
    <row r="493" spans="1:19" x14ac:dyDescent="0.25">
      <c r="A493" t="s">
        <v>1658</v>
      </c>
      <c r="B493">
        <v>73</v>
      </c>
      <c r="C493" t="s">
        <v>1656</v>
      </c>
      <c r="D493" s="84"/>
      <c r="F493" s="84"/>
      <c r="O493" s="84" t="s">
        <v>5009</v>
      </c>
      <c r="P493" s="84">
        <v>4</v>
      </c>
      <c r="Q493" s="84" t="s">
        <v>4607</v>
      </c>
      <c r="R493" s="84"/>
      <c r="S493" s="84"/>
    </row>
    <row r="494" spans="1:19" x14ac:dyDescent="0.25">
      <c r="A494" t="s">
        <v>1659</v>
      </c>
      <c r="B494">
        <v>73</v>
      </c>
      <c r="C494" t="s">
        <v>1656</v>
      </c>
      <c r="D494" s="84"/>
      <c r="F494" s="84"/>
      <c r="O494" s="84" t="s">
        <v>5011</v>
      </c>
      <c r="P494" s="84">
        <v>4</v>
      </c>
      <c r="Q494" s="84" t="s">
        <v>4607</v>
      </c>
      <c r="R494" s="84"/>
      <c r="S494" s="84"/>
    </row>
    <row r="495" spans="1:19" x14ac:dyDescent="0.25">
      <c r="A495" t="s">
        <v>1660</v>
      </c>
      <c r="B495">
        <v>73</v>
      </c>
      <c r="C495" t="s">
        <v>1656</v>
      </c>
      <c r="D495" s="84"/>
      <c r="F495" s="84"/>
      <c r="O495" s="449" t="s">
        <v>5013</v>
      </c>
      <c r="P495" s="84">
        <v>4</v>
      </c>
      <c r="Q495" s="84" t="s">
        <v>4607</v>
      </c>
      <c r="R495" s="84"/>
      <c r="S495" s="84" t="s">
        <v>1919</v>
      </c>
    </row>
    <row r="496" spans="1:19" x14ac:dyDescent="0.25">
      <c r="A496" t="s">
        <v>1661</v>
      </c>
      <c r="B496">
        <v>72</v>
      </c>
      <c r="C496" t="s">
        <v>1662</v>
      </c>
      <c r="D496" s="84"/>
      <c r="F496" s="84"/>
      <c r="O496" s="84" t="s">
        <v>5014</v>
      </c>
      <c r="P496" s="84">
        <v>4</v>
      </c>
      <c r="Q496" s="84" t="s">
        <v>4607</v>
      </c>
      <c r="R496" s="84"/>
      <c r="S496" s="84"/>
    </row>
    <row r="497" spans="1:19" x14ac:dyDescent="0.25">
      <c r="A497" t="s">
        <v>1663</v>
      </c>
      <c r="B497">
        <v>72</v>
      </c>
      <c r="C497" t="s">
        <v>1662</v>
      </c>
      <c r="D497" s="84"/>
      <c r="F497" s="84"/>
      <c r="O497" s="84" t="s">
        <v>5017</v>
      </c>
      <c r="P497" s="84">
        <v>4</v>
      </c>
      <c r="Q497" s="84" t="s">
        <v>4607</v>
      </c>
      <c r="R497" s="84"/>
      <c r="S497" s="84"/>
    </row>
    <row r="498" spans="1:19" x14ac:dyDescent="0.25">
      <c r="A498" t="s">
        <v>1664</v>
      </c>
      <c r="B498">
        <v>72</v>
      </c>
      <c r="C498" t="s">
        <v>1662</v>
      </c>
      <c r="D498" s="84"/>
      <c r="F498" s="84"/>
      <c r="O498" s="84" t="s">
        <v>5018</v>
      </c>
      <c r="P498" s="84">
        <v>4</v>
      </c>
      <c r="Q498" s="84" t="s">
        <v>4607</v>
      </c>
      <c r="R498" s="84"/>
      <c r="S498" s="84"/>
    </row>
    <row r="499" spans="1:19" x14ac:dyDescent="0.25">
      <c r="A499" t="s">
        <v>1665</v>
      </c>
      <c r="B499">
        <v>72</v>
      </c>
      <c r="C499" t="s">
        <v>1662</v>
      </c>
      <c r="D499" s="84"/>
      <c r="F499" s="84"/>
      <c r="O499" s="84" t="s">
        <v>5019</v>
      </c>
      <c r="P499" s="84">
        <v>4</v>
      </c>
      <c r="Q499" s="84" t="s">
        <v>4607</v>
      </c>
      <c r="R499" s="84"/>
      <c r="S499" s="84"/>
    </row>
    <row r="500" spans="1:19" x14ac:dyDescent="0.25">
      <c r="A500" t="s">
        <v>1666</v>
      </c>
      <c r="B500">
        <v>72</v>
      </c>
      <c r="C500" t="s">
        <v>1662</v>
      </c>
      <c r="D500" s="84"/>
      <c r="F500" s="84"/>
      <c r="O500" s="84" t="s">
        <v>5033</v>
      </c>
      <c r="P500" s="84">
        <v>4</v>
      </c>
      <c r="Q500" s="84" t="s">
        <v>4607</v>
      </c>
      <c r="R500" s="84"/>
      <c r="S500" s="84"/>
    </row>
    <row r="501" spans="1:19" x14ac:dyDescent="0.25">
      <c r="A501" t="s">
        <v>1667</v>
      </c>
      <c r="B501">
        <v>71</v>
      </c>
      <c r="C501" t="s">
        <v>1668</v>
      </c>
      <c r="D501" s="84"/>
      <c r="F501" s="84"/>
      <c r="O501" s="84" t="s">
        <v>5037</v>
      </c>
      <c r="P501" s="84">
        <v>4</v>
      </c>
      <c r="Q501" s="84" t="s">
        <v>4607</v>
      </c>
      <c r="R501" s="84"/>
      <c r="S501" s="84"/>
    </row>
    <row r="502" spans="1:19" x14ac:dyDescent="0.25">
      <c r="A502" t="s">
        <v>1669</v>
      </c>
      <c r="B502">
        <v>71</v>
      </c>
      <c r="C502" t="s">
        <v>1668</v>
      </c>
      <c r="D502" s="84"/>
      <c r="F502" s="84"/>
      <c r="O502" s="449" t="s">
        <v>5046</v>
      </c>
      <c r="P502" s="84">
        <v>4</v>
      </c>
      <c r="Q502" s="84" t="s">
        <v>4607</v>
      </c>
      <c r="R502" s="84"/>
      <c r="S502" s="84" t="s">
        <v>1919</v>
      </c>
    </row>
    <row r="503" spans="1:19" x14ac:dyDescent="0.25">
      <c r="A503" t="s">
        <v>1670</v>
      </c>
      <c r="B503">
        <v>71</v>
      </c>
      <c r="C503" t="s">
        <v>1668</v>
      </c>
      <c r="D503" s="84"/>
      <c r="F503" s="84"/>
      <c r="O503" s="84" t="s">
        <v>5075</v>
      </c>
      <c r="P503" s="84">
        <v>4</v>
      </c>
      <c r="Q503" s="84" t="s">
        <v>4607</v>
      </c>
      <c r="R503" s="84"/>
      <c r="S503" s="84"/>
    </row>
    <row r="504" spans="1:19" x14ac:dyDescent="0.25">
      <c r="A504" t="s">
        <v>1671</v>
      </c>
      <c r="B504">
        <v>71</v>
      </c>
      <c r="C504" t="s">
        <v>1668</v>
      </c>
      <c r="D504" s="84"/>
      <c r="F504" s="84"/>
      <c r="O504" s="84" t="s">
        <v>5079</v>
      </c>
      <c r="P504" s="84">
        <v>4</v>
      </c>
      <c r="Q504" s="84" t="s">
        <v>4607</v>
      </c>
      <c r="R504" s="84"/>
      <c r="S504" s="84"/>
    </row>
    <row r="505" spans="1:19" x14ac:dyDescent="0.25">
      <c r="A505" t="s">
        <v>1672</v>
      </c>
      <c r="B505">
        <v>71</v>
      </c>
      <c r="C505" t="s">
        <v>1668</v>
      </c>
      <c r="D505" s="84"/>
      <c r="F505" s="84"/>
      <c r="O505" s="84" t="s">
        <v>5081</v>
      </c>
      <c r="P505" s="84">
        <v>4</v>
      </c>
      <c r="Q505" s="84" t="s">
        <v>4607</v>
      </c>
      <c r="R505" s="84"/>
      <c r="S505" s="84"/>
    </row>
    <row r="506" spans="1:19" x14ac:dyDescent="0.25">
      <c r="A506" t="s">
        <v>1673</v>
      </c>
      <c r="B506">
        <v>70</v>
      </c>
      <c r="C506" t="s">
        <v>1674</v>
      </c>
      <c r="D506" s="84"/>
      <c r="F506" s="84"/>
      <c r="O506" s="84" t="s">
        <v>5082</v>
      </c>
      <c r="P506" s="84">
        <v>4</v>
      </c>
      <c r="Q506" s="84" t="s">
        <v>4607</v>
      </c>
      <c r="R506" s="84"/>
      <c r="S506" s="84"/>
    </row>
    <row r="507" spans="1:19" x14ac:dyDescent="0.25">
      <c r="A507" t="s">
        <v>1675</v>
      </c>
      <c r="B507">
        <v>70</v>
      </c>
      <c r="C507" t="s">
        <v>1674</v>
      </c>
      <c r="D507" s="84"/>
      <c r="F507" s="84"/>
      <c r="O507" s="84" t="s">
        <v>5084</v>
      </c>
      <c r="P507" s="84">
        <v>4</v>
      </c>
      <c r="Q507" s="84" t="s">
        <v>4607</v>
      </c>
      <c r="R507" s="84"/>
      <c r="S507" s="84"/>
    </row>
    <row r="508" spans="1:19" x14ac:dyDescent="0.25">
      <c r="A508" t="s">
        <v>1676</v>
      </c>
      <c r="B508">
        <v>69</v>
      </c>
      <c r="C508" t="s">
        <v>1677</v>
      </c>
      <c r="D508" t="s">
        <v>1676</v>
      </c>
      <c r="E508" s="84" t="s">
        <v>1676</v>
      </c>
      <c r="F508" t="s">
        <v>864</v>
      </c>
      <c r="O508" s="84" t="s">
        <v>5087</v>
      </c>
      <c r="P508" s="84">
        <v>4</v>
      </c>
      <c r="Q508" s="84" t="s">
        <v>4607</v>
      </c>
      <c r="R508" s="84"/>
      <c r="S508" s="84"/>
    </row>
    <row r="509" spans="1:19" x14ac:dyDescent="0.25">
      <c r="A509" t="s">
        <v>1678</v>
      </c>
      <c r="B509">
        <v>69</v>
      </c>
      <c r="C509" t="s">
        <v>1677</v>
      </c>
      <c r="D509" s="84"/>
      <c r="F509" s="84"/>
      <c r="O509" s="84" t="s">
        <v>5093</v>
      </c>
      <c r="P509" s="84">
        <v>4</v>
      </c>
      <c r="Q509" s="84" t="s">
        <v>4607</v>
      </c>
      <c r="R509" s="84"/>
      <c r="S509" s="84"/>
    </row>
    <row r="510" spans="1:19" x14ac:dyDescent="0.25">
      <c r="A510" t="s">
        <v>1679</v>
      </c>
      <c r="B510">
        <v>69</v>
      </c>
      <c r="C510" t="s">
        <v>1677</v>
      </c>
      <c r="D510" s="84"/>
      <c r="F510" s="84"/>
      <c r="O510" s="84" t="s">
        <v>5095</v>
      </c>
      <c r="P510" s="84">
        <v>4</v>
      </c>
      <c r="Q510" s="84" t="s">
        <v>4607</v>
      </c>
      <c r="R510" s="84"/>
      <c r="S510" s="84"/>
    </row>
    <row r="511" spans="1:19" x14ac:dyDescent="0.25">
      <c r="A511" t="s">
        <v>1680</v>
      </c>
      <c r="B511">
        <v>69</v>
      </c>
      <c r="C511" t="s">
        <v>1677</v>
      </c>
      <c r="D511" s="84"/>
      <c r="F511" s="84"/>
      <c r="O511" s="84" t="s">
        <v>5098</v>
      </c>
      <c r="P511" s="84">
        <v>4</v>
      </c>
      <c r="Q511" s="84" t="s">
        <v>4607</v>
      </c>
      <c r="R511" s="84"/>
      <c r="S511" s="84"/>
    </row>
    <row r="512" spans="1:19" x14ac:dyDescent="0.25">
      <c r="A512" t="s">
        <v>1681</v>
      </c>
      <c r="B512">
        <v>69</v>
      </c>
      <c r="C512" t="s">
        <v>1677</v>
      </c>
      <c r="D512" s="84"/>
      <c r="F512" s="84"/>
      <c r="O512" s="84" t="s">
        <v>5099</v>
      </c>
      <c r="P512" s="84">
        <v>4</v>
      </c>
      <c r="Q512" s="84" t="s">
        <v>4607</v>
      </c>
      <c r="R512" s="84"/>
      <c r="S512" s="84"/>
    </row>
    <row r="513" spans="1:19" x14ac:dyDescent="0.25">
      <c r="A513" t="s">
        <v>1682</v>
      </c>
      <c r="B513">
        <v>69</v>
      </c>
      <c r="C513" t="s">
        <v>1677</v>
      </c>
      <c r="D513" s="84"/>
      <c r="F513" s="84"/>
      <c r="O513" s="84" t="s">
        <v>5104</v>
      </c>
      <c r="P513" s="84">
        <v>4</v>
      </c>
      <c r="Q513" s="84" t="s">
        <v>4607</v>
      </c>
      <c r="R513" s="84"/>
      <c r="S513" s="84"/>
    </row>
    <row r="514" spans="1:19" x14ac:dyDescent="0.25">
      <c r="A514" t="s">
        <v>1683</v>
      </c>
      <c r="B514">
        <v>68</v>
      </c>
      <c r="C514" t="s">
        <v>1684</v>
      </c>
      <c r="D514" t="s">
        <v>1683</v>
      </c>
      <c r="E514" s="84" t="s">
        <v>1683</v>
      </c>
      <c r="F514" t="s">
        <v>864</v>
      </c>
      <c r="O514" s="84" t="s">
        <v>5105</v>
      </c>
      <c r="P514" s="84">
        <v>4</v>
      </c>
      <c r="Q514" s="84" t="s">
        <v>4607</v>
      </c>
      <c r="R514" s="84"/>
      <c r="S514" s="84"/>
    </row>
    <row r="515" spans="1:19" x14ac:dyDescent="0.25">
      <c r="A515" t="s">
        <v>1685</v>
      </c>
      <c r="B515">
        <v>68</v>
      </c>
      <c r="C515" t="s">
        <v>1684</v>
      </c>
      <c r="D515" s="84"/>
      <c r="F515" s="84"/>
      <c r="O515" s="84" t="s">
        <v>5107</v>
      </c>
      <c r="P515" s="84">
        <v>4</v>
      </c>
      <c r="Q515" s="84" t="s">
        <v>4607</v>
      </c>
      <c r="R515" s="84"/>
      <c r="S515" s="84"/>
    </row>
    <row r="516" spans="1:19" x14ac:dyDescent="0.25">
      <c r="A516" t="s">
        <v>1686</v>
      </c>
      <c r="B516">
        <v>68</v>
      </c>
      <c r="C516" t="s">
        <v>1684</v>
      </c>
      <c r="D516" s="84"/>
      <c r="F516" s="84"/>
      <c r="O516" s="84" t="s">
        <v>5109</v>
      </c>
      <c r="P516" s="84">
        <v>4</v>
      </c>
      <c r="Q516" s="84" t="s">
        <v>4607</v>
      </c>
      <c r="R516" s="84"/>
      <c r="S516" s="84"/>
    </row>
    <row r="517" spans="1:19" x14ac:dyDescent="0.25">
      <c r="A517" t="s">
        <v>1687</v>
      </c>
      <c r="B517">
        <v>68</v>
      </c>
      <c r="C517" t="s">
        <v>1684</v>
      </c>
      <c r="D517" s="84"/>
      <c r="F517" s="84"/>
      <c r="O517" s="84" t="s">
        <v>5116</v>
      </c>
      <c r="P517" s="84">
        <v>4</v>
      </c>
      <c r="Q517" s="84" t="s">
        <v>4607</v>
      </c>
      <c r="R517" s="84"/>
      <c r="S517" s="84"/>
    </row>
    <row r="518" spans="1:19" x14ac:dyDescent="0.25">
      <c r="A518" t="s">
        <v>1688</v>
      </c>
      <c r="B518">
        <v>67</v>
      </c>
      <c r="C518" t="s">
        <v>1689</v>
      </c>
      <c r="D518" s="84"/>
      <c r="F518" s="84"/>
      <c r="O518" s="84" t="s">
        <v>5119</v>
      </c>
      <c r="P518" s="84">
        <v>4</v>
      </c>
      <c r="Q518" s="84" t="s">
        <v>4607</v>
      </c>
      <c r="R518" s="84"/>
      <c r="S518" s="84"/>
    </row>
    <row r="519" spans="1:19" x14ac:dyDescent="0.25">
      <c r="A519" t="s">
        <v>1690</v>
      </c>
      <c r="B519">
        <v>67</v>
      </c>
      <c r="C519" t="s">
        <v>1689</v>
      </c>
      <c r="D519" s="84"/>
      <c r="F519" s="84"/>
      <c r="O519" s="84" t="s">
        <v>5120</v>
      </c>
      <c r="P519" s="84">
        <v>4</v>
      </c>
      <c r="Q519" s="84" t="s">
        <v>4607</v>
      </c>
      <c r="R519" s="84"/>
      <c r="S519" s="84"/>
    </row>
    <row r="520" spans="1:19" x14ac:dyDescent="0.25">
      <c r="A520" t="s">
        <v>1691</v>
      </c>
      <c r="B520">
        <v>67</v>
      </c>
      <c r="C520" t="s">
        <v>1689</v>
      </c>
      <c r="D520" s="84"/>
      <c r="F520" s="84"/>
      <c r="O520" s="84" t="s">
        <v>5123</v>
      </c>
      <c r="P520" s="84">
        <v>4</v>
      </c>
      <c r="Q520" s="84" t="s">
        <v>4607</v>
      </c>
      <c r="R520" s="84"/>
      <c r="S520" s="84"/>
    </row>
    <row r="521" spans="1:19" x14ac:dyDescent="0.25">
      <c r="A521" t="s">
        <v>1692</v>
      </c>
      <c r="B521">
        <v>66</v>
      </c>
      <c r="C521" t="s">
        <v>1693</v>
      </c>
      <c r="D521" s="84"/>
      <c r="F521" s="84"/>
      <c r="O521" s="84" t="s">
        <v>5124</v>
      </c>
      <c r="P521" s="84">
        <v>4</v>
      </c>
      <c r="Q521" s="84" t="s">
        <v>4607</v>
      </c>
      <c r="R521" s="84"/>
      <c r="S521" s="84"/>
    </row>
    <row r="522" spans="1:19" x14ac:dyDescent="0.25">
      <c r="A522" t="s">
        <v>1694</v>
      </c>
      <c r="B522">
        <v>66</v>
      </c>
      <c r="C522" t="s">
        <v>1693</v>
      </c>
      <c r="D522" s="84"/>
      <c r="F522" s="84"/>
      <c r="O522" s="84" t="s">
        <v>5129</v>
      </c>
      <c r="P522" s="84">
        <v>4</v>
      </c>
      <c r="Q522" s="84" t="s">
        <v>4607</v>
      </c>
      <c r="R522" s="84"/>
      <c r="S522" s="84"/>
    </row>
    <row r="523" spans="1:19" x14ac:dyDescent="0.25">
      <c r="A523" t="s">
        <v>1695</v>
      </c>
      <c r="B523">
        <v>66</v>
      </c>
      <c r="C523" t="s">
        <v>1693</v>
      </c>
      <c r="D523" s="84"/>
      <c r="F523" s="84"/>
      <c r="O523" s="84" t="s">
        <v>5130</v>
      </c>
      <c r="P523" s="84">
        <v>4</v>
      </c>
      <c r="Q523" s="84" t="s">
        <v>4607</v>
      </c>
      <c r="R523" s="84"/>
      <c r="S523" s="84"/>
    </row>
    <row r="524" spans="1:19" x14ac:dyDescent="0.25">
      <c r="A524" t="s">
        <v>1696</v>
      </c>
      <c r="B524">
        <v>66</v>
      </c>
      <c r="C524" t="s">
        <v>1693</v>
      </c>
      <c r="D524" s="84"/>
      <c r="F524" s="84"/>
      <c r="O524" s="84" t="s">
        <v>5131</v>
      </c>
      <c r="P524" s="84">
        <v>4</v>
      </c>
      <c r="Q524" s="84" t="s">
        <v>4607</v>
      </c>
      <c r="R524" s="84"/>
      <c r="S524" s="84"/>
    </row>
    <row r="525" spans="1:19" x14ac:dyDescent="0.25">
      <c r="A525" t="s">
        <v>1697</v>
      </c>
      <c r="B525">
        <v>66</v>
      </c>
      <c r="C525" t="s">
        <v>1693</v>
      </c>
      <c r="D525" s="84"/>
      <c r="F525" s="84"/>
      <c r="O525" s="84" t="s">
        <v>5132</v>
      </c>
      <c r="P525" s="84">
        <v>4</v>
      </c>
      <c r="Q525" s="84" t="s">
        <v>4607</v>
      </c>
      <c r="R525" s="84"/>
      <c r="S525" s="84"/>
    </row>
    <row r="526" spans="1:19" x14ac:dyDescent="0.25">
      <c r="A526" t="s">
        <v>1698</v>
      </c>
      <c r="B526">
        <v>66</v>
      </c>
      <c r="C526" t="s">
        <v>1693</v>
      </c>
      <c r="D526" s="84"/>
      <c r="F526" s="84"/>
      <c r="O526" s="84" t="s">
        <v>5133</v>
      </c>
      <c r="P526" s="84">
        <v>4</v>
      </c>
      <c r="Q526" s="84" t="s">
        <v>4607</v>
      </c>
      <c r="R526" s="84"/>
      <c r="S526" s="84"/>
    </row>
    <row r="527" spans="1:19" x14ac:dyDescent="0.25">
      <c r="A527" t="s">
        <v>1699</v>
      </c>
      <c r="B527">
        <v>65</v>
      </c>
      <c r="C527" t="s">
        <v>1700</v>
      </c>
      <c r="D527" s="84"/>
      <c r="F527" s="84"/>
      <c r="O527" s="84" t="s">
        <v>5135</v>
      </c>
      <c r="P527" s="84">
        <v>4</v>
      </c>
      <c r="Q527" s="84" t="s">
        <v>4607</v>
      </c>
      <c r="R527" s="84"/>
      <c r="S527" s="84"/>
    </row>
    <row r="528" spans="1:19" x14ac:dyDescent="0.25">
      <c r="A528" t="s">
        <v>1701</v>
      </c>
      <c r="B528">
        <v>65</v>
      </c>
      <c r="C528" t="s">
        <v>1700</v>
      </c>
      <c r="D528" s="84"/>
      <c r="F528" s="84"/>
      <c r="O528" s="449" t="s">
        <v>5136</v>
      </c>
      <c r="P528" s="84">
        <v>4</v>
      </c>
      <c r="Q528" s="84" t="s">
        <v>4607</v>
      </c>
      <c r="R528" s="84"/>
      <c r="S528" s="84" t="s">
        <v>1919</v>
      </c>
    </row>
    <row r="529" spans="1:19" x14ac:dyDescent="0.25">
      <c r="A529" t="s">
        <v>1702</v>
      </c>
      <c r="B529">
        <v>65</v>
      </c>
      <c r="C529" t="s">
        <v>1700</v>
      </c>
      <c r="D529" s="84"/>
      <c r="F529" s="84"/>
      <c r="O529" s="84" t="s">
        <v>5150</v>
      </c>
      <c r="P529" s="84">
        <v>4</v>
      </c>
      <c r="Q529" s="84" t="s">
        <v>4607</v>
      </c>
      <c r="R529" s="84"/>
      <c r="S529" s="84"/>
    </row>
    <row r="530" spans="1:19" x14ac:dyDescent="0.25">
      <c r="A530" t="s">
        <v>1703</v>
      </c>
      <c r="B530">
        <v>65</v>
      </c>
      <c r="C530" t="s">
        <v>1700</v>
      </c>
      <c r="D530" s="84"/>
      <c r="F530" s="84"/>
      <c r="O530" s="84" t="s">
        <v>5151</v>
      </c>
      <c r="P530" s="84">
        <v>4</v>
      </c>
      <c r="Q530" s="84" t="s">
        <v>4607</v>
      </c>
      <c r="R530" s="84"/>
      <c r="S530" s="84"/>
    </row>
    <row r="531" spans="1:19" x14ac:dyDescent="0.25">
      <c r="A531" t="s">
        <v>1704</v>
      </c>
      <c r="B531">
        <v>64</v>
      </c>
      <c r="C531" t="s">
        <v>1705</v>
      </c>
      <c r="D531" s="84"/>
      <c r="F531" s="84"/>
      <c r="O531" s="84" t="s">
        <v>5152</v>
      </c>
      <c r="P531" s="84">
        <v>4</v>
      </c>
      <c r="Q531" s="84" t="s">
        <v>4607</v>
      </c>
      <c r="R531" s="84"/>
      <c r="S531" s="84"/>
    </row>
    <row r="532" spans="1:19" x14ac:dyDescent="0.25">
      <c r="A532" t="s">
        <v>1706</v>
      </c>
      <c r="B532">
        <v>64</v>
      </c>
      <c r="C532" t="s">
        <v>1705</v>
      </c>
      <c r="D532" s="84"/>
      <c r="F532" s="84"/>
      <c r="O532" s="84" t="s">
        <v>5166</v>
      </c>
      <c r="P532" s="84">
        <v>4</v>
      </c>
      <c r="Q532" s="84" t="s">
        <v>4607</v>
      </c>
      <c r="R532" s="84"/>
      <c r="S532" s="84"/>
    </row>
    <row r="533" spans="1:19" x14ac:dyDescent="0.25">
      <c r="A533" t="s">
        <v>1707</v>
      </c>
      <c r="B533">
        <v>64</v>
      </c>
      <c r="C533" t="s">
        <v>1705</v>
      </c>
      <c r="D533" s="84"/>
      <c r="F533" s="84"/>
      <c r="O533" s="84" t="s">
        <v>5172</v>
      </c>
      <c r="P533" s="84">
        <v>4</v>
      </c>
      <c r="Q533" s="84" t="s">
        <v>4607</v>
      </c>
      <c r="R533" s="84"/>
      <c r="S533" s="84"/>
    </row>
    <row r="534" spans="1:19" x14ac:dyDescent="0.25">
      <c r="A534" t="s">
        <v>1708</v>
      </c>
      <c r="B534">
        <v>63</v>
      </c>
      <c r="C534" t="s">
        <v>1709</v>
      </c>
      <c r="D534" s="84"/>
      <c r="F534" s="84"/>
      <c r="O534" s="84" t="s">
        <v>5176</v>
      </c>
      <c r="P534" s="84">
        <v>4</v>
      </c>
      <c r="Q534" s="84" t="s">
        <v>4607</v>
      </c>
      <c r="R534" s="84"/>
      <c r="S534" s="84"/>
    </row>
    <row r="535" spans="1:19" x14ac:dyDescent="0.25">
      <c r="A535" t="s">
        <v>1710</v>
      </c>
      <c r="B535">
        <v>63</v>
      </c>
      <c r="C535" t="s">
        <v>1709</v>
      </c>
      <c r="D535" s="84"/>
      <c r="F535" s="84"/>
      <c r="O535" s="84" t="s">
        <v>5180</v>
      </c>
      <c r="P535" s="84">
        <v>4</v>
      </c>
      <c r="Q535" s="84" t="s">
        <v>4607</v>
      </c>
      <c r="R535" s="84"/>
      <c r="S535" s="84"/>
    </row>
    <row r="536" spans="1:19" x14ac:dyDescent="0.25">
      <c r="A536" t="s">
        <v>1711</v>
      </c>
      <c r="B536">
        <v>62</v>
      </c>
      <c r="C536" t="s">
        <v>1712</v>
      </c>
      <c r="D536" s="84"/>
      <c r="F536" s="84"/>
      <c r="O536" s="84" t="s">
        <v>5191</v>
      </c>
      <c r="P536" s="84">
        <v>4</v>
      </c>
      <c r="Q536" s="84" t="s">
        <v>4607</v>
      </c>
      <c r="R536" s="84"/>
      <c r="S536" s="84"/>
    </row>
    <row r="537" spans="1:19" x14ac:dyDescent="0.25">
      <c r="A537" t="s">
        <v>1713</v>
      </c>
      <c r="B537">
        <v>62</v>
      </c>
      <c r="C537" t="s">
        <v>1712</v>
      </c>
      <c r="D537" s="84"/>
      <c r="F537" s="84"/>
      <c r="O537" s="449" t="s">
        <v>5204</v>
      </c>
      <c r="P537" s="261">
        <v>4</v>
      </c>
      <c r="Q537" s="261" t="s">
        <v>4607</v>
      </c>
      <c r="R537" s="84"/>
      <c r="S537" s="84" t="s">
        <v>1919</v>
      </c>
    </row>
    <row r="538" spans="1:19" x14ac:dyDescent="0.25">
      <c r="A538" t="s">
        <v>1714</v>
      </c>
      <c r="B538">
        <v>61</v>
      </c>
      <c r="C538" t="s">
        <v>1715</v>
      </c>
      <c r="D538" s="84"/>
      <c r="F538" s="84"/>
      <c r="O538" s="84" t="s">
        <v>5212</v>
      </c>
      <c r="P538" s="84">
        <v>4</v>
      </c>
      <c r="Q538" s="84" t="s">
        <v>4607</v>
      </c>
      <c r="R538" s="84"/>
      <c r="S538" s="84"/>
    </row>
    <row r="539" spans="1:19" x14ac:dyDescent="0.25">
      <c r="A539" t="s">
        <v>1716</v>
      </c>
      <c r="B539">
        <v>61</v>
      </c>
      <c r="C539" t="s">
        <v>1715</v>
      </c>
      <c r="D539" t="s">
        <v>1716</v>
      </c>
      <c r="E539" s="84" t="s">
        <v>1716</v>
      </c>
      <c r="F539" t="s">
        <v>864</v>
      </c>
      <c r="O539" s="84" t="s">
        <v>5222</v>
      </c>
      <c r="P539" s="84">
        <v>4</v>
      </c>
      <c r="Q539" s="84" t="s">
        <v>4607</v>
      </c>
      <c r="R539" s="84"/>
      <c r="S539" s="84"/>
    </row>
    <row r="540" spans="1:19" x14ac:dyDescent="0.25">
      <c r="A540" t="s">
        <v>1717</v>
      </c>
      <c r="B540">
        <v>61</v>
      </c>
      <c r="C540" t="s">
        <v>1715</v>
      </c>
      <c r="D540" s="84"/>
      <c r="F540" s="84"/>
      <c r="O540" s="84" t="s">
        <v>5225</v>
      </c>
      <c r="P540" s="84">
        <v>4</v>
      </c>
      <c r="Q540" s="84" t="s">
        <v>4607</v>
      </c>
      <c r="R540" s="84"/>
      <c r="S540" s="84"/>
    </row>
    <row r="541" spans="1:19" x14ac:dyDescent="0.25">
      <c r="A541" t="s">
        <v>1718</v>
      </c>
      <c r="B541">
        <v>61</v>
      </c>
      <c r="C541" t="s">
        <v>1715</v>
      </c>
      <c r="D541" s="84"/>
      <c r="F541" s="84"/>
      <c r="O541" s="84" t="s">
        <v>5236</v>
      </c>
      <c r="P541" s="84">
        <v>4</v>
      </c>
      <c r="Q541" s="84" t="s">
        <v>4607</v>
      </c>
      <c r="R541" s="84"/>
      <c r="S541" s="84"/>
    </row>
    <row r="542" spans="1:19" x14ac:dyDescent="0.25">
      <c r="A542" t="s">
        <v>1719</v>
      </c>
      <c r="B542">
        <v>61</v>
      </c>
      <c r="C542" t="s">
        <v>1715</v>
      </c>
      <c r="D542" s="84"/>
      <c r="F542" s="84"/>
      <c r="O542" s="84" t="s">
        <v>5237</v>
      </c>
      <c r="P542" s="84">
        <v>4</v>
      </c>
      <c r="Q542" s="84" t="s">
        <v>4607</v>
      </c>
      <c r="R542" s="84"/>
      <c r="S542" s="84"/>
    </row>
    <row r="543" spans="1:19" x14ac:dyDescent="0.25">
      <c r="A543" t="s">
        <v>1720</v>
      </c>
      <c r="B543">
        <v>61</v>
      </c>
      <c r="C543" t="s">
        <v>1715</v>
      </c>
      <c r="D543" s="84"/>
      <c r="F543" s="84"/>
      <c r="O543" s="84" t="s">
        <v>5240</v>
      </c>
      <c r="P543" s="84">
        <v>4</v>
      </c>
      <c r="Q543" s="84" t="s">
        <v>4607</v>
      </c>
      <c r="R543" s="84"/>
      <c r="S543" s="84"/>
    </row>
    <row r="544" spans="1:19" x14ac:dyDescent="0.25">
      <c r="A544" t="s">
        <v>1721</v>
      </c>
      <c r="B544">
        <v>60</v>
      </c>
      <c r="C544" t="s">
        <v>1722</v>
      </c>
      <c r="D544" s="84"/>
      <c r="F544" s="84"/>
      <c r="O544" s="84" t="s">
        <v>5334</v>
      </c>
      <c r="P544" s="84">
        <v>4</v>
      </c>
      <c r="Q544" s="84" t="s">
        <v>4607</v>
      </c>
      <c r="R544" s="84"/>
      <c r="S544" s="84"/>
    </row>
    <row r="545" spans="1:19" x14ac:dyDescent="0.25">
      <c r="A545" t="s">
        <v>1723</v>
      </c>
      <c r="B545">
        <v>60</v>
      </c>
      <c r="C545" t="s">
        <v>1722</v>
      </c>
      <c r="D545" s="84"/>
      <c r="F545" s="84"/>
      <c r="O545" s="84" t="s">
        <v>5342</v>
      </c>
      <c r="P545" s="84">
        <v>4</v>
      </c>
      <c r="Q545" s="84" t="s">
        <v>4607</v>
      </c>
      <c r="R545" s="84"/>
      <c r="S545" s="84"/>
    </row>
    <row r="546" spans="1:19" x14ac:dyDescent="0.25">
      <c r="A546" t="s">
        <v>1724</v>
      </c>
      <c r="B546">
        <v>60</v>
      </c>
      <c r="C546" t="s">
        <v>1722</v>
      </c>
      <c r="D546" s="84"/>
      <c r="F546" s="84"/>
      <c r="O546" s="84" t="s">
        <v>5351</v>
      </c>
      <c r="P546" s="84">
        <v>4</v>
      </c>
      <c r="Q546" s="84" t="s">
        <v>4607</v>
      </c>
      <c r="R546" s="84"/>
      <c r="S546" s="84"/>
    </row>
    <row r="547" spans="1:19" x14ac:dyDescent="0.25">
      <c r="A547" t="s">
        <v>1725</v>
      </c>
      <c r="B547">
        <v>60</v>
      </c>
      <c r="C547" t="s">
        <v>1722</v>
      </c>
      <c r="D547" s="84"/>
      <c r="F547" s="84"/>
      <c r="O547" s="84" t="s">
        <v>5359</v>
      </c>
      <c r="P547" s="84">
        <v>4</v>
      </c>
      <c r="Q547" s="84" t="s">
        <v>4607</v>
      </c>
      <c r="R547" s="84"/>
      <c r="S547" s="84"/>
    </row>
    <row r="548" spans="1:19" x14ac:dyDescent="0.25">
      <c r="A548" t="s">
        <v>1726</v>
      </c>
      <c r="B548">
        <v>60</v>
      </c>
      <c r="C548" t="s">
        <v>1722</v>
      </c>
      <c r="D548" s="84"/>
      <c r="F548" s="84"/>
      <c r="O548" s="84" t="s">
        <v>5368</v>
      </c>
      <c r="P548" s="84">
        <v>3</v>
      </c>
      <c r="Q548" s="84" t="s">
        <v>5363</v>
      </c>
      <c r="R548" s="84"/>
      <c r="S548" s="84"/>
    </row>
    <row r="549" spans="1:19" x14ac:dyDescent="0.25">
      <c r="A549" t="s">
        <v>1727</v>
      </c>
      <c r="B549">
        <v>60</v>
      </c>
      <c r="C549" t="s">
        <v>1722</v>
      </c>
      <c r="D549" s="84"/>
      <c r="F549" s="84"/>
      <c r="O549" s="84" t="s">
        <v>5369</v>
      </c>
      <c r="P549" s="84">
        <v>3</v>
      </c>
      <c r="Q549" s="84" t="s">
        <v>5363</v>
      </c>
      <c r="R549" s="84"/>
      <c r="S549" s="84"/>
    </row>
    <row r="550" spans="1:19" x14ac:dyDescent="0.25">
      <c r="A550" t="s">
        <v>1728</v>
      </c>
      <c r="B550">
        <v>60</v>
      </c>
      <c r="C550" t="s">
        <v>1722</v>
      </c>
      <c r="D550" s="84"/>
      <c r="F550" s="84"/>
      <c r="O550" s="84" t="s">
        <v>5384</v>
      </c>
      <c r="P550" s="84">
        <v>3</v>
      </c>
      <c r="Q550" s="84" t="s">
        <v>5363</v>
      </c>
      <c r="R550" s="84"/>
      <c r="S550" s="84"/>
    </row>
    <row r="551" spans="1:19" x14ac:dyDescent="0.25">
      <c r="A551" t="s">
        <v>1729</v>
      </c>
      <c r="B551">
        <v>59</v>
      </c>
      <c r="C551" t="s">
        <v>1730</v>
      </c>
      <c r="D551" s="84"/>
      <c r="F551" s="84"/>
      <c r="O551" s="84" t="s">
        <v>5388</v>
      </c>
      <c r="P551" s="84">
        <v>3</v>
      </c>
      <c r="Q551" s="84" t="s">
        <v>5363</v>
      </c>
      <c r="R551" s="84"/>
      <c r="S551" s="84"/>
    </row>
    <row r="552" spans="1:19" x14ac:dyDescent="0.25">
      <c r="A552" t="s">
        <v>1731</v>
      </c>
      <c r="B552">
        <v>59</v>
      </c>
      <c r="C552" t="s">
        <v>1730</v>
      </c>
      <c r="D552" s="84"/>
      <c r="F552" s="84"/>
      <c r="O552" s="84" t="s">
        <v>5389</v>
      </c>
      <c r="P552" s="84">
        <v>3</v>
      </c>
      <c r="Q552" s="84" t="s">
        <v>5363</v>
      </c>
      <c r="R552" s="84"/>
      <c r="S552" s="84"/>
    </row>
    <row r="553" spans="1:19" x14ac:dyDescent="0.25">
      <c r="A553" t="s">
        <v>1732</v>
      </c>
      <c r="B553">
        <v>59</v>
      </c>
      <c r="C553" t="s">
        <v>1730</v>
      </c>
      <c r="D553" s="84"/>
      <c r="F553" s="84"/>
      <c r="O553" s="84" t="s">
        <v>5394</v>
      </c>
      <c r="P553" s="84">
        <v>3</v>
      </c>
      <c r="Q553" s="84" t="s">
        <v>5363</v>
      </c>
      <c r="R553" s="84"/>
      <c r="S553" s="84"/>
    </row>
    <row r="554" spans="1:19" x14ac:dyDescent="0.25">
      <c r="A554" t="s">
        <v>1733</v>
      </c>
      <c r="B554">
        <v>59</v>
      </c>
      <c r="C554" t="s">
        <v>1730</v>
      </c>
      <c r="D554" s="84"/>
      <c r="F554" s="84"/>
      <c r="O554" s="84" t="s">
        <v>5396</v>
      </c>
      <c r="P554" s="84">
        <v>3</v>
      </c>
      <c r="Q554" s="84" t="s">
        <v>5363</v>
      </c>
      <c r="R554" s="84"/>
      <c r="S554" s="84"/>
    </row>
    <row r="555" spans="1:19" x14ac:dyDescent="0.25">
      <c r="A555" t="s">
        <v>1734</v>
      </c>
      <c r="B555">
        <v>59</v>
      </c>
      <c r="C555" t="s">
        <v>1730</v>
      </c>
      <c r="D555" s="84"/>
      <c r="F555" s="84"/>
      <c r="O555" s="84" t="s">
        <v>5418</v>
      </c>
      <c r="P555" s="84">
        <v>3</v>
      </c>
      <c r="Q555" s="84" t="s">
        <v>5363</v>
      </c>
      <c r="R555" s="84"/>
      <c r="S555" s="84"/>
    </row>
    <row r="556" spans="1:19" x14ac:dyDescent="0.25">
      <c r="A556" t="s">
        <v>1735</v>
      </c>
      <c r="B556">
        <v>59</v>
      </c>
      <c r="C556" t="s">
        <v>1730</v>
      </c>
      <c r="D556" s="84"/>
      <c r="F556" s="84"/>
      <c r="O556" s="84" t="s">
        <v>5419</v>
      </c>
      <c r="P556" s="84">
        <v>3</v>
      </c>
      <c r="Q556" s="84" t="s">
        <v>5363</v>
      </c>
      <c r="R556" s="84"/>
      <c r="S556" s="84"/>
    </row>
    <row r="557" spans="1:19" x14ac:dyDescent="0.25">
      <c r="A557" t="s">
        <v>1736</v>
      </c>
      <c r="B557">
        <v>59</v>
      </c>
      <c r="C557" t="s">
        <v>1730</v>
      </c>
      <c r="D557" s="84"/>
      <c r="F557" s="84"/>
      <c r="O557" s="84" t="s">
        <v>5427</v>
      </c>
      <c r="P557" s="84">
        <v>3</v>
      </c>
      <c r="Q557" s="84" t="s">
        <v>5363</v>
      </c>
      <c r="R557" s="84"/>
      <c r="S557" s="84"/>
    </row>
    <row r="558" spans="1:19" x14ac:dyDescent="0.25">
      <c r="A558" t="s">
        <v>1737</v>
      </c>
      <c r="B558">
        <v>58</v>
      </c>
      <c r="C558" t="s">
        <v>1738</v>
      </c>
      <c r="D558" s="84"/>
      <c r="F558" s="84"/>
      <c r="O558" s="84" t="s">
        <v>5434</v>
      </c>
      <c r="P558" s="84">
        <v>3</v>
      </c>
      <c r="Q558" s="84" t="s">
        <v>5363</v>
      </c>
      <c r="R558" s="84"/>
      <c r="S558" s="84"/>
    </row>
    <row r="559" spans="1:19" x14ac:dyDescent="0.25">
      <c r="A559" t="s">
        <v>1739</v>
      </c>
      <c r="B559">
        <v>58</v>
      </c>
      <c r="C559" t="s">
        <v>1738</v>
      </c>
      <c r="D559" s="84"/>
      <c r="F559" s="84"/>
      <c r="O559" s="84" t="s">
        <v>5435</v>
      </c>
      <c r="P559" s="84">
        <v>3</v>
      </c>
      <c r="Q559" s="84" t="s">
        <v>5363</v>
      </c>
      <c r="R559" s="84"/>
      <c r="S559" s="84"/>
    </row>
    <row r="560" spans="1:19" x14ac:dyDescent="0.25">
      <c r="A560" t="s">
        <v>1740</v>
      </c>
      <c r="B560">
        <v>58</v>
      </c>
      <c r="C560" t="s">
        <v>1738</v>
      </c>
      <c r="D560" s="84"/>
      <c r="F560" s="84"/>
      <c r="O560" s="84" t="s">
        <v>5453</v>
      </c>
      <c r="P560" s="84">
        <v>3</v>
      </c>
      <c r="Q560" s="84" t="s">
        <v>5363</v>
      </c>
      <c r="R560" s="84"/>
      <c r="S560" s="84"/>
    </row>
    <row r="561" spans="1:19" x14ac:dyDescent="0.25">
      <c r="A561" t="s">
        <v>1741</v>
      </c>
      <c r="B561">
        <v>57</v>
      </c>
      <c r="C561" t="s">
        <v>1742</v>
      </c>
      <c r="D561" s="84"/>
      <c r="F561" s="84"/>
      <c r="O561" s="84" t="s">
        <v>5458</v>
      </c>
      <c r="P561" s="84">
        <v>3</v>
      </c>
      <c r="Q561" s="84" t="s">
        <v>5363</v>
      </c>
      <c r="R561" s="84"/>
      <c r="S561" s="84"/>
    </row>
    <row r="562" spans="1:19" x14ac:dyDescent="0.25">
      <c r="A562" t="s">
        <v>1743</v>
      </c>
      <c r="B562">
        <v>57</v>
      </c>
      <c r="C562" t="s">
        <v>1742</v>
      </c>
      <c r="D562" s="84"/>
      <c r="F562" s="84"/>
      <c r="O562" s="84" t="s">
        <v>5462</v>
      </c>
      <c r="P562" s="84">
        <v>3</v>
      </c>
      <c r="Q562" s="84" t="s">
        <v>5363</v>
      </c>
      <c r="R562" s="84"/>
      <c r="S562" s="84"/>
    </row>
    <row r="563" spans="1:19" x14ac:dyDescent="0.25">
      <c r="A563" t="s">
        <v>1744</v>
      </c>
      <c r="B563">
        <v>57</v>
      </c>
      <c r="C563" t="s">
        <v>1742</v>
      </c>
      <c r="D563" s="84"/>
      <c r="F563" s="84"/>
      <c r="O563" s="84" t="s">
        <v>5471</v>
      </c>
      <c r="P563" s="84">
        <v>3</v>
      </c>
      <c r="Q563" s="84" t="s">
        <v>5363</v>
      </c>
      <c r="R563" s="84"/>
      <c r="S563" s="84"/>
    </row>
    <row r="564" spans="1:19" x14ac:dyDescent="0.25">
      <c r="A564" t="s">
        <v>1745</v>
      </c>
      <c r="B564">
        <v>57</v>
      </c>
      <c r="C564" t="s">
        <v>1742</v>
      </c>
      <c r="D564" s="84"/>
      <c r="F564" s="84"/>
      <c r="O564" s="84" t="s">
        <v>5472</v>
      </c>
      <c r="P564" s="84">
        <v>3</v>
      </c>
      <c r="Q564" s="84" t="s">
        <v>5363</v>
      </c>
      <c r="R564" s="84"/>
      <c r="S564" s="84"/>
    </row>
    <row r="565" spans="1:19" x14ac:dyDescent="0.25">
      <c r="A565" t="s">
        <v>1746</v>
      </c>
      <c r="B565">
        <v>56</v>
      </c>
      <c r="C565" t="s">
        <v>1747</v>
      </c>
      <c r="D565" s="84"/>
      <c r="F565" s="84"/>
      <c r="O565" s="84" t="s">
        <v>5478</v>
      </c>
      <c r="P565" s="84">
        <v>3</v>
      </c>
      <c r="Q565" s="84" t="s">
        <v>5363</v>
      </c>
      <c r="R565" s="84"/>
      <c r="S565" s="84"/>
    </row>
    <row r="566" spans="1:19" x14ac:dyDescent="0.25">
      <c r="A566" t="s">
        <v>1748</v>
      </c>
      <c r="B566">
        <v>56</v>
      </c>
      <c r="C566" t="s">
        <v>1747</v>
      </c>
      <c r="D566" s="84"/>
      <c r="F566" s="84"/>
      <c r="O566" s="84" t="s">
        <v>5480</v>
      </c>
      <c r="P566" s="84">
        <v>3</v>
      </c>
      <c r="Q566" s="84" t="s">
        <v>5363</v>
      </c>
      <c r="R566" s="84"/>
      <c r="S566" s="84"/>
    </row>
    <row r="567" spans="1:19" x14ac:dyDescent="0.25">
      <c r="A567" t="s">
        <v>1749</v>
      </c>
      <c r="B567">
        <v>56</v>
      </c>
      <c r="C567" t="s">
        <v>1747</v>
      </c>
      <c r="D567" s="84"/>
      <c r="F567" s="84"/>
      <c r="O567" s="84" t="s">
        <v>5490</v>
      </c>
      <c r="P567" s="84">
        <v>3</v>
      </c>
      <c r="Q567" s="84" t="s">
        <v>5363</v>
      </c>
      <c r="R567" s="84"/>
      <c r="S567" s="84"/>
    </row>
    <row r="568" spans="1:19" x14ac:dyDescent="0.25">
      <c r="A568" t="s">
        <v>1750</v>
      </c>
      <c r="B568">
        <v>56</v>
      </c>
      <c r="C568" t="s">
        <v>1747</v>
      </c>
      <c r="D568" s="84"/>
      <c r="F568" s="84"/>
      <c r="O568" s="84" t="s">
        <v>5491</v>
      </c>
      <c r="P568" s="84">
        <v>3</v>
      </c>
      <c r="Q568" s="84" t="s">
        <v>5363</v>
      </c>
      <c r="R568" s="84"/>
      <c r="S568" s="84"/>
    </row>
    <row r="569" spans="1:19" x14ac:dyDescent="0.25">
      <c r="A569" t="s">
        <v>1751</v>
      </c>
      <c r="B569">
        <v>56</v>
      </c>
      <c r="C569" t="s">
        <v>1747</v>
      </c>
      <c r="D569" s="84"/>
      <c r="F569" s="84"/>
      <c r="O569" s="84" t="s">
        <v>5492</v>
      </c>
      <c r="P569" s="84">
        <v>3</v>
      </c>
      <c r="Q569" s="84" t="s">
        <v>5363</v>
      </c>
      <c r="R569" s="84"/>
      <c r="S569" s="84"/>
    </row>
    <row r="570" spans="1:19" x14ac:dyDescent="0.25">
      <c r="A570" t="s">
        <v>1752</v>
      </c>
      <c r="B570">
        <v>55</v>
      </c>
      <c r="C570" t="s">
        <v>1753</v>
      </c>
      <c r="D570" s="84"/>
      <c r="F570" s="84"/>
      <c r="O570" s="84" t="s">
        <v>5494</v>
      </c>
      <c r="P570" s="84">
        <v>3</v>
      </c>
      <c r="Q570" s="84" t="s">
        <v>5363</v>
      </c>
      <c r="R570" s="84"/>
      <c r="S570" s="84"/>
    </row>
    <row r="571" spans="1:19" x14ac:dyDescent="0.25">
      <c r="A571" t="s">
        <v>1754</v>
      </c>
      <c r="B571">
        <v>55</v>
      </c>
      <c r="C571" t="s">
        <v>1753</v>
      </c>
      <c r="D571" s="84"/>
      <c r="F571" s="84"/>
      <c r="O571" s="84" t="s">
        <v>5498</v>
      </c>
      <c r="P571" s="84">
        <v>3</v>
      </c>
      <c r="Q571" s="84" t="s">
        <v>5363</v>
      </c>
      <c r="R571" s="84"/>
      <c r="S571" s="84"/>
    </row>
    <row r="572" spans="1:19" x14ac:dyDescent="0.25">
      <c r="A572" t="s">
        <v>1755</v>
      </c>
      <c r="B572">
        <v>55</v>
      </c>
      <c r="C572" t="s">
        <v>1753</v>
      </c>
      <c r="D572" s="84"/>
      <c r="F572" s="84"/>
      <c r="O572" s="84" t="s">
        <v>5500</v>
      </c>
      <c r="P572" s="84">
        <v>3</v>
      </c>
      <c r="Q572" s="84" t="s">
        <v>5363</v>
      </c>
      <c r="R572" s="84"/>
      <c r="S572" s="84"/>
    </row>
    <row r="573" spans="1:19" x14ac:dyDescent="0.25">
      <c r="A573" t="s">
        <v>1756</v>
      </c>
      <c r="B573">
        <v>54</v>
      </c>
      <c r="C573" t="s">
        <v>1757</v>
      </c>
      <c r="D573" s="84"/>
      <c r="F573" s="84"/>
      <c r="O573" s="84" t="s">
        <v>5511</v>
      </c>
      <c r="P573" s="84">
        <v>3</v>
      </c>
      <c r="Q573" s="84" t="s">
        <v>5363</v>
      </c>
      <c r="R573" s="84"/>
      <c r="S573" s="84"/>
    </row>
    <row r="574" spans="1:19" x14ac:dyDescent="0.25">
      <c r="A574" t="s">
        <v>1758</v>
      </c>
      <c r="B574">
        <v>54</v>
      </c>
      <c r="C574" t="s">
        <v>1757</v>
      </c>
      <c r="D574" s="84"/>
      <c r="F574" s="84"/>
      <c r="O574" s="84" t="s">
        <v>5520</v>
      </c>
      <c r="P574" s="84">
        <v>3</v>
      </c>
      <c r="Q574" s="84" t="s">
        <v>5363</v>
      </c>
      <c r="R574" s="84"/>
      <c r="S574" s="84"/>
    </row>
    <row r="575" spans="1:19" x14ac:dyDescent="0.25">
      <c r="A575" t="s">
        <v>1759</v>
      </c>
      <c r="B575">
        <v>54</v>
      </c>
      <c r="C575" t="s">
        <v>1757</v>
      </c>
      <c r="D575" s="84"/>
      <c r="F575" s="84"/>
      <c r="O575" s="84" t="s">
        <v>5521</v>
      </c>
      <c r="P575" s="84">
        <v>3</v>
      </c>
      <c r="Q575" s="84" t="s">
        <v>5363</v>
      </c>
      <c r="R575" s="84"/>
      <c r="S575" s="84"/>
    </row>
    <row r="576" spans="1:19" x14ac:dyDescent="0.25">
      <c r="A576" t="s">
        <v>1760</v>
      </c>
      <c r="B576">
        <v>53</v>
      </c>
      <c r="C576" t="s">
        <v>1761</v>
      </c>
      <c r="D576" s="84"/>
      <c r="F576" s="84"/>
      <c r="O576" s="84" t="s">
        <v>5523</v>
      </c>
      <c r="P576" s="84">
        <v>3</v>
      </c>
      <c r="Q576" s="84" t="s">
        <v>5363</v>
      </c>
      <c r="R576" s="84"/>
      <c r="S576" s="84"/>
    </row>
    <row r="577" spans="1:19" x14ac:dyDescent="0.25">
      <c r="A577" t="s">
        <v>1762</v>
      </c>
      <c r="B577">
        <v>53</v>
      </c>
      <c r="C577" t="s">
        <v>1761</v>
      </c>
      <c r="D577" s="84"/>
      <c r="F577" s="84"/>
      <c r="O577" s="84" t="s">
        <v>5524</v>
      </c>
      <c r="P577" s="84">
        <v>3</v>
      </c>
      <c r="Q577" s="84" t="s">
        <v>5363</v>
      </c>
      <c r="R577" s="84"/>
      <c r="S577" s="84"/>
    </row>
    <row r="578" spans="1:19" x14ac:dyDescent="0.25">
      <c r="A578" t="s">
        <v>1763</v>
      </c>
      <c r="B578">
        <v>53</v>
      </c>
      <c r="C578" t="s">
        <v>1761</v>
      </c>
      <c r="D578" s="84"/>
      <c r="F578" s="84"/>
      <c r="O578" s="84" t="s">
        <v>5529</v>
      </c>
      <c r="P578" s="84">
        <v>3</v>
      </c>
      <c r="Q578" s="84" t="s">
        <v>5363</v>
      </c>
      <c r="R578" s="84"/>
      <c r="S578" s="84"/>
    </row>
    <row r="579" spans="1:19" x14ac:dyDescent="0.25">
      <c r="A579" t="s">
        <v>1764</v>
      </c>
      <c r="B579">
        <v>52</v>
      </c>
      <c r="C579" t="s">
        <v>1765</v>
      </c>
      <c r="D579" s="84"/>
      <c r="F579" s="84"/>
      <c r="O579" s="84" t="s">
        <v>5530</v>
      </c>
      <c r="P579" s="84">
        <v>3</v>
      </c>
      <c r="Q579" s="84" t="s">
        <v>5363</v>
      </c>
      <c r="R579" s="84"/>
      <c r="S579" s="84"/>
    </row>
    <row r="580" spans="1:19" x14ac:dyDescent="0.25">
      <c r="A580" t="s">
        <v>1766</v>
      </c>
      <c r="B580">
        <v>52</v>
      </c>
      <c r="C580" t="s">
        <v>1765</v>
      </c>
      <c r="D580" s="84"/>
      <c r="F580" s="84"/>
      <c r="O580" s="84" t="s">
        <v>5532</v>
      </c>
      <c r="P580" s="84">
        <v>3</v>
      </c>
      <c r="Q580" s="84" t="s">
        <v>5363</v>
      </c>
      <c r="R580" s="84"/>
      <c r="S580" s="84"/>
    </row>
    <row r="581" spans="1:19" x14ac:dyDescent="0.25">
      <c r="A581" t="s">
        <v>1767</v>
      </c>
      <c r="B581">
        <v>52</v>
      </c>
      <c r="C581" t="s">
        <v>1765</v>
      </c>
      <c r="D581" s="84"/>
      <c r="F581" s="84"/>
      <c r="O581" s="84" t="s">
        <v>5533</v>
      </c>
      <c r="P581" s="84">
        <v>3</v>
      </c>
      <c r="Q581" s="84" t="s">
        <v>5363</v>
      </c>
      <c r="R581" s="84"/>
      <c r="S581" s="84"/>
    </row>
    <row r="582" spans="1:19" x14ac:dyDescent="0.25">
      <c r="A582" t="s">
        <v>1768</v>
      </c>
      <c r="B582">
        <v>52</v>
      </c>
      <c r="C582" t="s">
        <v>1765</v>
      </c>
      <c r="D582" s="84"/>
      <c r="F582" s="84"/>
      <c r="O582" s="84" t="s">
        <v>5536</v>
      </c>
      <c r="P582" s="84">
        <v>3</v>
      </c>
      <c r="Q582" s="84" t="s">
        <v>5363</v>
      </c>
      <c r="R582" s="84"/>
      <c r="S582" s="84"/>
    </row>
    <row r="583" spans="1:19" x14ac:dyDescent="0.25">
      <c r="A583" t="s">
        <v>1769</v>
      </c>
      <c r="B583">
        <v>52</v>
      </c>
      <c r="C583" t="s">
        <v>1765</v>
      </c>
      <c r="F583" t="s">
        <v>864</v>
      </c>
      <c r="O583" s="84" t="s">
        <v>5537</v>
      </c>
      <c r="P583" s="84">
        <v>3</v>
      </c>
      <c r="Q583" s="84" t="s">
        <v>5363</v>
      </c>
      <c r="R583" s="84"/>
      <c r="S583" s="84"/>
    </row>
    <row r="584" spans="1:19" x14ac:dyDescent="0.25">
      <c r="A584" t="s">
        <v>1770</v>
      </c>
      <c r="B584">
        <v>52</v>
      </c>
      <c r="C584" t="s">
        <v>1765</v>
      </c>
      <c r="D584" s="84"/>
      <c r="F584" s="84"/>
      <c r="O584" s="84" t="s">
        <v>5545</v>
      </c>
      <c r="P584" s="84">
        <v>3</v>
      </c>
      <c r="Q584" s="84" t="s">
        <v>5363</v>
      </c>
      <c r="R584" s="84"/>
      <c r="S584" s="84"/>
    </row>
    <row r="585" spans="1:19" x14ac:dyDescent="0.25">
      <c r="A585" t="s">
        <v>1771</v>
      </c>
      <c r="B585">
        <v>52</v>
      </c>
      <c r="C585" t="s">
        <v>1765</v>
      </c>
      <c r="D585" s="84"/>
      <c r="F585" s="84"/>
      <c r="O585" s="84" t="s">
        <v>5550</v>
      </c>
      <c r="P585" s="84">
        <v>3</v>
      </c>
      <c r="Q585" s="84" t="s">
        <v>5363</v>
      </c>
      <c r="R585" s="84"/>
      <c r="S585" s="84"/>
    </row>
    <row r="586" spans="1:19" x14ac:dyDescent="0.25">
      <c r="A586" t="s">
        <v>1772</v>
      </c>
      <c r="B586">
        <v>52</v>
      </c>
      <c r="C586" t="s">
        <v>1765</v>
      </c>
      <c r="D586" s="84"/>
      <c r="F586" s="84"/>
      <c r="O586" s="84" t="s">
        <v>5551</v>
      </c>
      <c r="P586" s="84">
        <v>3</v>
      </c>
      <c r="Q586" s="84" t="s">
        <v>5363</v>
      </c>
      <c r="R586" s="84"/>
      <c r="S586" s="84"/>
    </row>
    <row r="587" spans="1:19" x14ac:dyDescent="0.25">
      <c r="A587" t="s">
        <v>1773</v>
      </c>
      <c r="B587">
        <v>52</v>
      </c>
      <c r="C587" t="s">
        <v>1765</v>
      </c>
      <c r="D587" s="84"/>
      <c r="F587" s="84"/>
      <c r="O587" s="84" t="s">
        <v>5553</v>
      </c>
      <c r="P587" s="84">
        <v>3</v>
      </c>
      <c r="Q587" s="84" t="s">
        <v>5363</v>
      </c>
      <c r="R587" s="84"/>
      <c r="S587" s="84"/>
    </row>
    <row r="588" spans="1:19" x14ac:dyDescent="0.25">
      <c r="A588" t="s">
        <v>1774</v>
      </c>
      <c r="B588">
        <v>51</v>
      </c>
      <c r="C588" t="s">
        <v>1775</v>
      </c>
      <c r="D588" s="84"/>
      <c r="F588" s="84"/>
      <c r="O588" s="84" t="s">
        <v>5554</v>
      </c>
      <c r="P588" s="84">
        <v>3</v>
      </c>
      <c r="Q588" s="84" t="s">
        <v>5363</v>
      </c>
      <c r="R588" s="84"/>
      <c r="S588" s="84"/>
    </row>
    <row r="589" spans="1:19" x14ac:dyDescent="0.25">
      <c r="A589" t="s">
        <v>1776</v>
      </c>
      <c r="B589">
        <v>51</v>
      </c>
      <c r="C589" t="s">
        <v>1775</v>
      </c>
      <c r="D589" s="84"/>
      <c r="F589" s="84"/>
      <c r="O589" s="84" t="s">
        <v>5555</v>
      </c>
      <c r="P589" s="84">
        <v>3</v>
      </c>
      <c r="Q589" s="84" t="s">
        <v>5363</v>
      </c>
      <c r="R589" s="84"/>
      <c r="S589" s="84"/>
    </row>
    <row r="590" spans="1:19" x14ac:dyDescent="0.25">
      <c r="A590" t="s">
        <v>1777</v>
      </c>
      <c r="B590">
        <v>51</v>
      </c>
      <c r="C590" t="s">
        <v>1775</v>
      </c>
      <c r="D590" s="84"/>
      <c r="F590" s="84"/>
      <c r="O590" s="84" t="s">
        <v>5594</v>
      </c>
      <c r="P590" s="84">
        <v>3</v>
      </c>
      <c r="Q590" s="84" t="s">
        <v>5363</v>
      </c>
      <c r="R590" s="84"/>
      <c r="S590" s="84"/>
    </row>
    <row r="591" spans="1:19" x14ac:dyDescent="0.25">
      <c r="A591" t="s">
        <v>1778</v>
      </c>
      <c r="B591">
        <v>51</v>
      </c>
      <c r="C591" t="s">
        <v>1775</v>
      </c>
      <c r="D591" s="84"/>
      <c r="F591" s="84"/>
      <c r="O591" s="84" t="s">
        <v>5597</v>
      </c>
      <c r="P591" s="84">
        <v>3</v>
      </c>
      <c r="Q591" s="84" t="s">
        <v>5363</v>
      </c>
      <c r="R591" s="84"/>
      <c r="S591" s="84"/>
    </row>
    <row r="592" spans="1:19" x14ac:dyDescent="0.25">
      <c r="A592" t="s">
        <v>1779</v>
      </c>
      <c r="B592">
        <v>51</v>
      </c>
      <c r="C592" t="s">
        <v>1775</v>
      </c>
      <c r="D592" s="84"/>
      <c r="F592" s="84"/>
      <c r="O592" s="449" t="s">
        <v>5619</v>
      </c>
      <c r="P592" s="84">
        <v>3</v>
      </c>
      <c r="Q592" s="84" t="s">
        <v>5363</v>
      </c>
      <c r="R592" s="84"/>
      <c r="S592" s="84" t="s">
        <v>1919</v>
      </c>
    </row>
    <row r="593" spans="1:19" x14ac:dyDescent="0.25">
      <c r="A593" t="s">
        <v>1780</v>
      </c>
      <c r="B593">
        <v>51</v>
      </c>
      <c r="C593" t="s">
        <v>1775</v>
      </c>
      <c r="D593" s="84"/>
      <c r="F593" s="84"/>
      <c r="O593" s="84" t="s">
        <v>5623</v>
      </c>
      <c r="P593" s="84">
        <v>3</v>
      </c>
      <c r="Q593" s="84" t="s">
        <v>5363</v>
      </c>
      <c r="R593" s="84"/>
      <c r="S593" s="84"/>
    </row>
    <row r="594" spans="1:19" x14ac:dyDescent="0.25">
      <c r="A594" t="s">
        <v>1781</v>
      </c>
      <c r="B594">
        <v>51</v>
      </c>
      <c r="C594" t="s">
        <v>1775</v>
      </c>
      <c r="D594" s="84"/>
      <c r="F594" s="84"/>
      <c r="O594" s="84" t="s">
        <v>5625</v>
      </c>
      <c r="P594" s="84">
        <v>3</v>
      </c>
      <c r="Q594" s="84" t="s">
        <v>5363</v>
      </c>
      <c r="R594" s="84"/>
      <c r="S594" s="84"/>
    </row>
    <row r="595" spans="1:19" x14ac:dyDescent="0.25">
      <c r="A595" t="s">
        <v>1782</v>
      </c>
      <c r="B595">
        <v>50</v>
      </c>
      <c r="C595" t="s">
        <v>1783</v>
      </c>
      <c r="D595" s="84"/>
      <c r="F595" s="84"/>
      <c r="O595" s="84" t="s">
        <v>5628</v>
      </c>
      <c r="P595" s="84">
        <v>3</v>
      </c>
      <c r="Q595" s="84" t="s">
        <v>5363</v>
      </c>
      <c r="R595" s="84"/>
      <c r="S595" s="84"/>
    </row>
    <row r="596" spans="1:19" x14ac:dyDescent="0.25">
      <c r="A596" t="s">
        <v>1784</v>
      </c>
      <c r="B596">
        <v>50</v>
      </c>
      <c r="C596" t="s">
        <v>1783</v>
      </c>
      <c r="D596" s="84"/>
      <c r="F596" s="84"/>
      <c r="O596" s="84" t="s">
        <v>5632</v>
      </c>
      <c r="P596" s="84">
        <v>3</v>
      </c>
      <c r="Q596" s="84" t="s">
        <v>5363</v>
      </c>
      <c r="R596" s="84"/>
      <c r="S596" s="84"/>
    </row>
    <row r="597" spans="1:19" x14ac:dyDescent="0.25">
      <c r="A597" t="s">
        <v>1785</v>
      </c>
      <c r="B597">
        <v>50</v>
      </c>
      <c r="C597" t="s">
        <v>1783</v>
      </c>
      <c r="D597" s="84"/>
      <c r="F597" s="84"/>
      <c r="O597" s="84" t="s">
        <v>5633</v>
      </c>
      <c r="P597" s="84">
        <v>3</v>
      </c>
      <c r="Q597" s="84" t="s">
        <v>5363</v>
      </c>
      <c r="R597" s="84"/>
      <c r="S597" s="84"/>
    </row>
    <row r="598" spans="1:19" x14ac:dyDescent="0.25">
      <c r="A598" t="s">
        <v>1786</v>
      </c>
      <c r="B598">
        <v>50</v>
      </c>
      <c r="C598" t="s">
        <v>1783</v>
      </c>
      <c r="D598" s="84"/>
      <c r="F598" s="84"/>
      <c r="O598" s="84" t="s">
        <v>5634</v>
      </c>
      <c r="P598" s="84">
        <v>3</v>
      </c>
      <c r="Q598" s="84" t="s">
        <v>5363</v>
      </c>
      <c r="R598" s="84"/>
      <c r="S598" s="84"/>
    </row>
    <row r="599" spans="1:19" x14ac:dyDescent="0.25">
      <c r="A599" t="s">
        <v>1787</v>
      </c>
      <c r="B599">
        <v>50</v>
      </c>
      <c r="C599" t="s">
        <v>1783</v>
      </c>
      <c r="D599" s="84"/>
      <c r="F599" s="84"/>
      <c r="O599" s="449" t="s">
        <v>5635</v>
      </c>
      <c r="P599" s="84">
        <v>3</v>
      </c>
      <c r="Q599" s="84" t="s">
        <v>5363</v>
      </c>
      <c r="R599" s="84"/>
      <c r="S599" s="84" t="s">
        <v>1919</v>
      </c>
    </row>
    <row r="600" spans="1:19" x14ac:dyDescent="0.25">
      <c r="A600" t="s">
        <v>1788</v>
      </c>
      <c r="B600">
        <v>50</v>
      </c>
      <c r="C600" t="s">
        <v>1783</v>
      </c>
      <c r="D600" s="84"/>
      <c r="F600" s="84"/>
      <c r="O600" s="84" t="s">
        <v>5646</v>
      </c>
      <c r="P600" s="84">
        <v>3</v>
      </c>
      <c r="Q600" s="84" t="s">
        <v>5363</v>
      </c>
      <c r="R600" s="84"/>
      <c r="S600" s="84"/>
    </row>
    <row r="601" spans="1:19" x14ac:dyDescent="0.25">
      <c r="A601" t="s">
        <v>1789</v>
      </c>
      <c r="B601">
        <v>49</v>
      </c>
      <c r="C601" t="s">
        <v>1790</v>
      </c>
      <c r="D601" s="84"/>
      <c r="F601" s="84"/>
      <c r="O601" s="84" t="s">
        <v>5649</v>
      </c>
      <c r="P601" s="84">
        <v>3</v>
      </c>
      <c r="Q601" s="84" t="s">
        <v>5363</v>
      </c>
      <c r="R601" s="84"/>
      <c r="S601" s="84"/>
    </row>
    <row r="602" spans="1:19" x14ac:dyDescent="0.25">
      <c r="A602" t="s">
        <v>1791</v>
      </c>
      <c r="B602">
        <v>49</v>
      </c>
      <c r="C602" t="s">
        <v>1790</v>
      </c>
      <c r="D602" s="84"/>
      <c r="F602" s="84"/>
      <c r="O602" s="84" t="s">
        <v>5660</v>
      </c>
      <c r="P602" s="84">
        <v>3</v>
      </c>
      <c r="Q602" s="84" t="s">
        <v>5363</v>
      </c>
      <c r="R602" s="84"/>
      <c r="S602" s="84"/>
    </row>
    <row r="603" spans="1:19" x14ac:dyDescent="0.25">
      <c r="A603" t="s">
        <v>1792</v>
      </c>
      <c r="B603">
        <v>49</v>
      </c>
      <c r="C603" t="s">
        <v>1790</v>
      </c>
      <c r="D603" s="84"/>
      <c r="F603" s="84"/>
      <c r="O603" s="84" t="s">
        <v>5661</v>
      </c>
      <c r="P603" s="84">
        <v>3</v>
      </c>
      <c r="Q603" s="84" t="s">
        <v>5363</v>
      </c>
      <c r="R603" s="84"/>
      <c r="S603" s="84"/>
    </row>
    <row r="604" spans="1:19" x14ac:dyDescent="0.25">
      <c r="A604" t="s">
        <v>1793</v>
      </c>
      <c r="B604">
        <v>49</v>
      </c>
      <c r="C604" t="s">
        <v>1790</v>
      </c>
      <c r="D604" s="84"/>
      <c r="F604" s="84"/>
      <c r="O604" s="84" t="s">
        <v>5662</v>
      </c>
      <c r="P604" s="84">
        <v>3</v>
      </c>
      <c r="Q604" s="84" t="s">
        <v>5363</v>
      </c>
      <c r="R604" s="84"/>
      <c r="S604" s="84"/>
    </row>
    <row r="605" spans="1:19" x14ac:dyDescent="0.25">
      <c r="A605" t="s">
        <v>1794</v>
      </c>
      <c r="B605">
        <v>48</v>
      </c>
      <c r="C605" t="s">
        <v>1795</v>
      </c>
      <c r="D605" s="84"/>
      <c r="F605" s="84"/>
      <c r="O605" s="449" t="s">
        <v>5663</v>
      </c>
      <c r="P605" s="84">
        <v>3</v>
      </c>
      <c r="Q605" s="84" t="s">
        <v>5363</v>
      </c>
      <c r="R605" s="84"/>
      <c r="S605" s="84" t="s">
        <v>1919</v>
      </c>
    </row>
    <row r="606" spans="1:19" x14ac:dyDescent="0.25">
      <c r="A606" t="s">
        <v>1796</v>
      </c>
      <c r="B606">
        <v>48</v>
      </c>
      <c r="C606" t="s">
        <v>1795</v>
      </c>
      <c r="D606" s="84"/>
      <c r="F606" s="84"/>
      <c r="O606" s="84" t="s">
        <v>5667</v>
      </c>
      <c r="P606" s="84">
        <v>3</v>
      </c>
      <c r="Q606" s="84" t="s">
        <v>5363</v>
      </c>
      <c r="R606" s="84"/>
      <c r="S606" s="84"/>
    </row>
    <row r="607" spans="1:19" x14ac:dyDescent="0.25">
      <c r="A607" t="s">
        <v>1797</v>
      </c>
      <c r="B607">
        <v>48</v>
      </c>
      <c r="C607" t="s">
        <v>1795</v>
      </c>
      <c r="D607" s="84"/>
      <c r="F607" s="84"/>
      <c r="O607" s="84" t="s">
        <v>5668</v>
      </c>
      <c r="P607" s="84">
        <v>3</v>
      </c>
      <c r="Q607" s="84" t="s">
        <v>5363</v>
      </c>
      <c r="R607" s="84"/>
      <c r="S607" s="84"/>
    </row>
    <row r="608" spans="1:19" x14ac:dyDescent="0.25">
      <c r="A608" t="s">
        <v>1798</v>
      </c>
      <c r="B608">
        <v>48</v>
      </c>
      <c r="C608" t="s">
        <v>1795</v>
      </c>
      <c r="D608" s="84"/>
      <c r="F608" s="84"/>
      <c r="O608" s="84" t="s">
        <v>5675</v>
      </c>
      <c r="P608" s="84">
        <v>3</v>
      </c>
      <c r="Q608" s="84" t="s">
        <v>5363</v>
      </c>
      <c r="R608" s="84"/>
      <c r="S608" s="84"/>
    </row>
    <row r="609" spans="1:19" x14ac:dyDescent="0.25">
      <c r="A609" t="s">
        <v>1799</v>
      </c>
      <c r="B609">
        <v>48</v>
      </c>
      <c r="C609" t="s">
        <v>1795</v>
      </c>
      <c r="D609" s="84"/>
      <c r="F609" s="84"/>
      <c r="O609" s="84" t="s">
        <v>5686</v>
      </c>
      <c r="P609" s="84">
        <v>3</v>
      </c>
      <c r="Q609" s="84" t="s">
        <v>5363</v>
      </c>
      <c r="R609" s="84"/>
      <c r="S609" s="84"/>
    </row>
    <row r="610" spans="1:19" x14ac:dyDescent="0.25">
      <c r="A610" t="s">
        <v>1800</v>
      </c>
      <c r="B610">
        <v>48</v>
      </c>
      <c r="C610" t="s">
        <v>1795</v>
      </c>
      <c r="D610" s="84"/>
      <c r="F610" s="84"/>
      <c r="O610" s="84" t="s">
        <v>5699</v>
      </c>
      <c r="P610" s="84">
        <v>3</v>
      </c>
      <c r="Q610" s="84" t="s">
        <v>5363</v>
      </c>
      <c r="R610" s="84"/>
      <c r="S610" s="84"/>
    </row>
    <row r="611" spans="1:19" x14ac:dyDescent="0.25">
      <c r="A611" t="s">
        <v>1801</v>
      </c>
      <c r="B611">
        <v>47</v>
      </c>
      <c r="C611" t="s">
        <v>1802</v>
      </c>
      <c r="D611" s="84"/>
      <c r="F611" s="84"/>
      <c r="O611" s="84" t="s">
        <v>5705</v>
      </c>
      <c r="P611" s="84">
        <v>3</v>
      </c>
      <c r="Q611" s="84" t="s">
        <v>5363</v>
      </c>
      <c r="R611" s="84"/>
      <c r="S611" s="84"/>
    </row>
    <row r="612" spans="1:19" x14ac:dyDescent="0.25">
      <c r="A612" t="s">
        <v>1803</v>
      </c>
      <c r="B612">
        <v>47</v>
      </c>
      <c r="C612" t="s">
        <v>1802</v>
      </c>
      <c r="D612" s="84"/>
      <c r="F612" s="84"/>
      <c r="O612" s="84" t="s">
        <v>5706</v>
      </c>
      <c r="P612" s="84">
        <v>3</v>
      </c>
      <c r="Q612" s="84" t="s">
        <v>5363</v>
      </c>
      <c r="R612" s="84"/>
      <c r="S612" s="84"/>
    </row>
    <row r="613" spans="1:19" x14ac:dyDescent="0.25">
      <c r="A613" t="s">
        <v>1804</v>
      </c>
      <c r="B613">
        <v>47</v>
      </c>
      <c r="C613" t="s">
        <v>1802</v>
      </c>
      <c r="D613" s="84"/>
      <c r="F613" s="84"/>
      <c r="O613" s="84" t="s">
        <v>5707</v>
      </c>
      <c r="P613" s="84">
        <v>3</v>
      </c>
      <c r="Q613" s="84" t="s">
        <v>5363</v>
      </c>
      <c r="R613" s="84"/>
      <c r="S613" s="84"/>
    </row>
    <row r="614" spans="1:19" x14ac:dyDescent="0.25">
      <c r="A614" t="s">
        <v>1805</v>
      </c>
      <c r="B614">
        <v>47</v>
      </c>
      <c r="C614" t="s">
        <v>1802</v>
      </c>
      <c r="D614" s="84"/>
      <c r="F614" s="84"/>
      <c r="O614" s="84" t="s">
        <v>5708</v>
      </c>
      <c r="P614" s="84">
        <v>3</v>
      </c>
      <c r="Q614" s="84" t="s">
        <v>5363</v>
      </c>
      <c r="R614" s="84"/>
      <c r="S614" s="84"/>
    </row>
    <row r="615" spans="1:19" x14ac:dyDescent="0.25">
      <c r="A615" t="s">
        <v>1806</v>
      </c>
      <c r="B615">
        <v>47</v>
      </c>
      <c r="C615" t="s">
        <v>1802</v>
      </c>
      <c r="D615" s="84"/>
      <c r="F615" s="84"/>
      <c r="O615" s="84" t="s">
        <v>5709</v>
      </c>
      <c r="P615" s="84">
        <v>3</v>
      </c>
      <c r="Q615" s="84" t="s">
        <v>5363</v>
      </c>
      <c r="R615" s="84"/>
      <c r="S615" s="84"/>
    </row>
    <row r="616" spans="1:19" x14ac:dyDescent="0.25">
      <c r="A616" t="s">
        <v>1807</v>
      </c>
      <c r="B616">
        <v>47</v>
      </c>
      <c r="C616" t="s">
        <v>1802</v>
      </c>
      <c r="D616" s="84"/>
      <c r="F616" s="84"/>
      <c r="O616" s="84" t="s">
        <v>5715</v>
      </c>
      <c r="P616" s="84">
        <v>3</v>
      </c>
      <c r="Q616" s="84" t="s">
        <v>5363</v>
      </c>
      <c r="R616" s="84"/>
      <c r="S616" s="84"/>
    </row>
    <row r="617" spans="1:19" x14ac:dyDescent="0.25">
      <c r="A617" t="s">
        <v>1808</v>
      </c>
      <c r="B617">
        <v>47</v>
      </c>
      <c r="C617" t="s">
        <v>1802</v>
      </c>
      <c r="D617" s="84"/>
      <c r="F617" s="84"/>
      <c r="O617" s="84" t="s">
        <v>5722</v>
      </c>
      <c r="P617" s="84">
        <v>3</v>
      </c>
      <c r="Q617" s="84" t="s">
        <v>5363</v>
      </c>
      <c r="R617" s="84"/>
      <c r="S617" s="84"/>
    </row>
    <row r="618" spans="1:19" x14ac:dyDescent="0.25">
      <c r="A618" t="s">
        <v>1809</v>
      </c>
      <c r="B618">
        <v>47</v>
      </c>
      <c r="C618" t="s">
        <v>1802</v>
      </c>
      <c r="D618" s="84"/>
      <c r="F618" s="84"/>
      <c r="O618" s="84" t="s">
        <v>5725</v>
      </c>
      <c r="P618" s="84">
        <v>3</v>
      </c>
      <c r="Q618" s="84" t="s">
        <v>5363</v>
      </c>
      <c r="R618" s="84"/>
      <c r="S618" s="84"/>
    </row>
    <row r="619" spans="1:19" x14ac:dyDescent="0.25">
      <c r="A619" t="s">
        <v>1810</v>
      </c>
      <c r="B619">
        <v>47</v>
      </c>
      <c r="C619" t="s">
        <v>1802</v>
      </c>
      <c r="D619" s="84"/>
      <c r="F619" s="84"/>
      <c r="O619" s="84" t="s">
        <v>5726</v>
      </c>
      <c r="P619" s="84">
        <v>3</v>
      </c>
      <c r="Q619" s="84" t="s">
        <v>5363</v>
      </c>
      <c r="R619" s="84"/>
      <c r="S619" s="84"/>
    </row>
    <row r="620" spans="1:19" x14ac:dyDescent="0.25">
      <c r="A620" t="s">
        <v>1811</v>
      </c>
      <c r="B620">
        <v>47</v>
      </c>
      <c r="C620" t="s">
        <v>1802</v>
      </c>
      <c r="D620" s="84"/>
      <c r="F620" s="84"/>
      <c r="O620" s="84" t="s">
        <v>5728</v>
      </c>
      <c r="P620" s="84">
        <v>3</v>
      </c>
      <c r="Q620" s="84" t="s">
        <v>5363</v>
      </c>
      <c r="R620" s="84"/>
      <c r="S620" s="84"/>
    </row>
    <row r="621" spans="1:19" x14ac:dyDescent="0.25">
      <c r="A621" t="s">
        <v>1812</v>
      </c>
      <c r="B621">
        <v>47</v>
      </c>
      <c r="C621" t="s">
        <v>1802</v>
      </c>
      <c r="D621" s="84"/>
      <c r="F621" s="84"/>
      <c r="O621" s="84" t="s">
        <v>5729</v>
      </c>
      <c r="P621" s="84">
        <v>3</v>
      </c>
      <c r="Q621" s="84" t="s">
        <v>5363</v>
      </c>
      <c r="R621" s="84"/>
      <c r="S621" s="84"/>
    </row>
    <row r="622" spans="1:19" x14ac:dyDescent="0.25">
      <c r="A622" t="s">
        <v>1813</v>
      </c>
      <c r="B622">
        <v>47</v>
      </c>
      <c r="C622" t="s">
        <v>1802</v>
      </c>
      <c r="D622" s="84"/>
      <c r="F622" s="84"/>
      <c r="O622" s="84" t="s">
        <v>5740</v>
      </c>
      <c r="P622" s="84">
        <v>3</v>
      </c>
      <c r="Q622" s="84" t="s">
        <v>5363</v>
      </c>
      <c r="R622" s="84"/>
      <c r="S622" s="84"/>
    </row>
    <row r="623" spans="1:19" x14ac:dyDescent="0.25">
      <c r="A623" t="s">
        <v>1814</v>
      </c>
      <c r="B623">
        <v>46</v>
      </c>
      <c r="C623" t="s">
        <v>1815</v>
      </c>
      <c r="D623" s="84"/>
      <c r="F623" s="84"/>
      <c r="O623" s="84" t="s">
        <v>5744</v>
      </c>
      <c r="P623" s="84">
        <v>3</v>
      </c>
      <c r="Q623" s="84" t="s">
        <v>5363</v>
      </c>
      <c r="R623" s="84"/>
      <c r="S623" s="84"/>
    </row>
    <row r="624" spans="1:19" x14ac:dyDescent="0.25">
      <c r="A624" t="s">
        <v>1816</v>
      </c>
      <c r="B624">
        <v>46</v>
      </c>
      <c r="C624" t="s">
        <v>1815</v>
      </c>
      <c r="D624" s="84"/>
      <c r="F624" s="84"/>
      <c r="O624" s="84" t="s">
        <v>5802</v>
      </c>
      <c r="P624" s="84">
        <v>3</v>
      </c>
      <c r="Q624" s="84" t="s">
        <v>5363</v>
      </c>
      <c r="R624" s="84"/>
      <c r="S624" s="84"/>
    </row>
    <row r="625" spans="1:19" x14ac:dyDescent="0.25">
      <c r="A625" t="s">
        <v>1817</v>
      </c>
      <c r="B625">
        <v>46</v>
      </c>
      <c r="C625" t="s">
        <v>1815</v>
      </c>
      <c r="D625" s="84"/>
      <c r="F625" s="84"/>
      <c r="O625" s="84" t="s">
        <v>5803</v>
      </c>
      <c r="P625" s="84">
        <v>3</v>
      </c>
      <c r="Q625" s="84" t="s">
        <v>5363</v>
      </c>
      <c r="R625" s="84"/>
      <c r="S625" s="84"/>
    </row>
    <row r="626" spans="1:19" x14ac:dyDescent="0.25">
      <c r="A626" t="s">
        <v>1818</v>
      </c>
      <c r="B626">
        <v>46</v>
      </c>
      <c r="C626" t="s">
        <v>1815</v>
      </c>
      <c r="D626" s="84"/>
      <c r="F626" s="84"/>
      <c r="O626" s="84" t="s">
        <v>5807</v>
      </c>
      <c r="P626" s="84">
        <v>3</v>
      </c>
      <c r="Q626" s="84" t="s">
        <v>5363</v>
      </c>
      <c r="R626" s="84"/>
      <c r="S626" s="84"/>
    </row>
    <row r="627" spans="1:19" x14ac:dyDescent="0.25">
      <c r="A627" t="s">
        <v>1819</v>
      </c>
      <c r="B627">
        <v>46</v>
      </c>
      <c r="C627" t="s">
        <v>1815</v>
      </c>
      <c r="D627" s="84"/>
      <c r="F627" s="84"/>
      <c r="O627" s="84" t="s">
        <v>5808</v>
      </c>
      <c r="P627" s="84">
        <v>3</v>
      </c>
      <c r="Q627" s="84" t="s">
        <v>5363</v>
      </c>
      <c r="R627" s="84"/>
      <c r="S627" s="84"/>
    </row>
    <row r="628" spans="1:19" x14ac:dyDescent="0.25">
      <c r="A628" t="s">
        <v>1820</v>
      </c>
      <c r="B628">
        <v>46</v>
      </c>
      <c r="C628" t="s">
        <v>1815</v>
      </c>
      <c r="D628" s="84"/>
      <c r="F628" s="84"/>
      <c r="O628" s="84" t="s">
        <v>5809</v>
      </c>
      <c r="P628" s="84">
        <v>3</v>
      </c>
      <c r="Q628" s="84" t="s">
        <v>5363</v>
      </c>
      <c r="R628" s="84"/>
      <c r="S628" s="84"/>
    </row>
    <row r="629" spans="1:19" x14ac:dyDescent="0.25">
      <c r="A629" t="s">
        <v>1821</v>
      </c>
      <c r="B629">
        <v>46</v>
      </c>
      <c r="C629" t="s">
        <v>1815</v>
      </c>
      <c r="D629" s="84"/>
      <c r="F629" s="84"/>
      <c r="O629" s="84" t="s">
        <v>5811</v>
      </c>
      <c r="P629" s="84">
        <v>3</v>
      </c>
      <c r="Q629" s="84" t="s">
        <v>5363</v>
      </c>
      <c r="R629" s="84"/>
      <c r="S629" s="84"/>
    </row>
    <row r="630" spans="1:19" x14ac:dyDescent="0.25">
      <c r="A630" t="s">
        <v>1822</v>
      </c>
      <c r="B630">
        <v>46</v>
      </c>
      <c r="C630" t="s">
        <v>1815</v>
      </c>
      <c r="D630" s="84"/>
      <c r="F630" s="84"/>
      <c r="O630" s="84" t="s">
        <v>5812</v>
      </c>
      <c r="P630" s="84">
        <v>3</v>
      </c>
      <c r="Q630" s="84" t="s">
        <v>5363</v>
      </c>
      <c r="R630" s="84"/>
      <c r="S630" s="84"/>
    </row>
    <row r="631" spans="1:19" x14ac:dyDescent="0.25">
      <c r="A631" t="s">
        <v>1823</v>
      </c>
      <c r="B631">
        <v>46</v>
      </c>
      <c r="C631" t="s">
        <v>1815</v>
      </c>
      <c r="D631" s="84"/>
      <c r="F631" s="84"/>
      <c r="O631" s="84" t="s">
        <v>5814</v>
      </c>
      <c r="P631" s="84">
        <v>3</v>
      </c>
      <c r="Q631" s="84" t="s">
        <v>5363</v>
      </c>
      <c r="R631" s="84"/>
      <c r="S631" s="84"/>
    </row>
    <row r="632" spans="1:19" x14ac:dyDescent="0.25">
      <c r="A632" t="s">
        <v>1824</v>
      </c>
      <c r="B632">
        <v>46</v>
      </c>
      <c r="C632" t="s">
        <v>1815</v>
      </c>
      <c r="D632" s="84"/>
      <c r="F632" s="84"/>
      <c r="O632" s="84" t="s">
        <v>5815</v>
      </c>
      <c r="P632" s="84">
        <v>3</v>
      </c>
      <c r="Q632" s="84" t="s">
        <v>5363</v>
      </c>
      <c r="R632" s="84"/>
      <c r="S632" s="84"/>
    </row>
    <row r="633" spans="1:19" x14ac:dyDescent="0.25">
      <c r="A633" t="s">
        <v>1825</v>
      </c>
      <c r="B633">
        <v>46</v>
      </c>
      <c r="C633" t="s">
        <v>1815</v>
      </c>
      <c r="D633" s="84"/>
      <c r="F633" s="84"/>
      <c r="O633" s="84" t="s">
        <v>5816</v>
      </c>
      <c r="P633" s="84">
        <v>3</v>
      </c>
      <c r="Q633" s="84" t="s">
        <v>5363</v>
      </c>
      <c r="R633" s="84"/>
      <c r="S633" s="84"/>
    </row>
    <row r="634" spans="1:19" x14ac:dyDescent="0.25">
      <c r="A634" t="s">
        <v>1826</v>
      </c>
      <c r="B634">
        <v>46</v>
      </c>
      <c r="C634" t="s">
        <v>1815</v>
      </c>
      <c r="D634" s="84"/>
      <c r="F634" s="84"/>
      <c r="O634" s="84" t="s">
        <v>5817</v>
      </c>
      <c r="P634" s="84">
        <v>3</v>
      </c>
      <c r="Q634" s="84" t="s">
        <v>5363</v>
      </c>
      <c r="R634" s="84"/>
      <c r="S634" s="84"/>
    </row>
    <row r="635" spans="1:19" x14ac:dyDescent="0.25">
      <c r="A635" t="s">
        <v>1827</v>
      </c>
      <c r="B635">
        <v>46</v>
      </c>
      <c r="C635" t="s">
        <v>1815</v>
      </c>
      <c r="D635" s="84"/>
      <c r="F635" s="84"/>
      <c r="O635" s="84" t="s">
        <v>5818</v>
      </c>
      <c r="P635" s="84">
        <v>3</v>
      </c>
      <c r="Q635" s="84" t="s">
        <v>5363</v>
      </c>
      <c r="R635" s="84"/>
      <c r="S635" s="84"/>
    </row>
    <row r="636" spans="1:19" x14ac:dyDescent="0.25">
      <c r="A636" t="s">
        <v>1828</v>
      </c>
      <c r="B636">
        <v>46</v>
      </c>
      <c r="C636" t="s">
        <v>1815</v>
      </c>
      <c r="D636" s="84"/>
      <c r="F636" s="84"/>
      <c r="O636" s="84" t="s">
        <v>5821</v>
      </c>
      <c r="P636" s="84">
        <v>3</v>
      </c>
      <c r="Q636" s="84" t="s">
        <v>5363</v>
      </c>
      <c r="R636" s="84"/>
      <c r="S636" s="84"/>
    </row>
    <row r="637" spans="1:19" x14ac:dyDescent="0.25">
      <c r="A637" t="s">
        <v>1829</v>
      </c>
      <c r="B637">
        <v>46</v>
      </c>
      <c r="C637" t="s">
        <v>1815</v>
      </c>
      <c r="D637" s="84"/>
      <c r="F637" s="84"/>
      <c r="O637" s="84" t="s">
        <v>5822</v>
      </c>
      <c r="P637" s="84">
        <v>3</v>
      </c>
      <c r="Q637" s="84" t="s">
        <v>5363</v>
      </c>
      <c r="R637" s="84"/>
      <c r="S637" s="84"/>
    </row>
    <row r="638" spans="1:19" x14ac:dyDescent="0.25">
      <c r="A638" t="s">
        <v>1830</v>
      </c>
      <c r="B638">
        <v>45</v>
      </c>
      <c r="C638" t="s">
        <v>1831</v>
      </c>
      <c r="D638" s="84"/>
      <c r="F638" s="84"/>
      <c r="O638" s="84" t="s">
        <v>5823</v>
      </c>
      <c r="P638" s="84">
        <v>3</v>
      </c>
      <c r="Q638" s="84" t="s">
        <v>5363</v>
      </c>
      <c r="R638" s="84"/>
      <c r="S638" s="84"/>
    </row>
    <row r="639" spans="1:19" x14ac:dyDescent="0.25">
      <c r="A639" t="s">
        <v>1832</v>
      </c>
      <c r="B639">
        <v>45</v>
      </c>
      <c r="C639" t="s">
        <v>1831</v>
      </c>
      <c r="D639" s="84"/>
      <c r="F639" s="84"/>
      <c r="O639" s="84" t="s">
        <v>5824</v>
      </c>
      <c r="P639" s="84">
        <v>3</v>
      </c>
      <c r="Q639" s="84" t="s">
        <v>5363</v>
      </c>
      <c r="R639" s="84"/>
      <c r="S639" s="84"/>
    </row>
    <row r="640" spans="1:19" x14ac:dyDescent="0.25">
      <c r="A640" t="s">
        <v>1833</v>
      </c>
      <c r="B640">
        <v>45</v>
      </c>
      <c r="C640" t="s">
        <v>1831</v>
      </c>
      <c r="D640" s="84"/>
      <c r="F640" s="84"/>
      <c r="O640" s="84" t="s">
        <v>5825</v>
      </c>
      <c r="P640" s="84">
        <v>3</v>
      </c>
      <c r="Q640" s="84" t="s">
        <v>5363</v>
      </c>
      <c r="R640" s="84"/>
      <c r="S640" s="84"/>
    </row>
    <row r="641" spans="1:19" x14ac:dyDescent="0.25">
      <c r="A641" t="s">
        <v>1834</v>
      </c>
      <c r="B641">
        <v>45</v>
      </c>
      <c r="C641" t="s">
        <v>1831</v>
      </c>
      <c r="D641" s="84"/>
      <c r="F641" s="84"/>
      <c r="O641" s="84" t="s">
        <v>5827</v>
      </c>
      <c r="P641" s="84">
        <v>3</v>
      </c>
      <c r="Q641" s="84" t="s">
        <v>5363</v>
      </c>
      <c r="R641" s="84"/>
      <c r="S641" s="84"/>
    </row>
    <row r="642" spans="1:19" x14ac:dyDescent="0.25">
      <c r="A642" t="s">
        <v>1835</v>
      </c>
      <c r="B642">
        <v>45</v>
      </c>
      <c r="C642" t="s">
        <v>1831</v>
      </c>
      <c r="D642" s="84"/>
      <c r="F642" s="84"/>
      <c r="O642" s="84" t="s">
        <v>5828</v>
      </c>
      <c r="P642" s="84">
        <v>3</v>
      </c>
      <c r="Q642" s="84" t="s">
        <v>5363</v>
      </c>
      <c r="R642" s="84"/>
      <c r="S642" s="84"/>
    </row>
    <row r="643" spans="1:19" x14ac:dyDescent="0.25">
      <c r="A643" t="s">
        <v>1836</v>
      </c>
      <c r="B643">
        <v>45</v>
      </c>
      <c r="C643" t="s">
        <v>1831</v>
      </c>
      <c r="D643" s="84"/>
      <c r="F643" s="84"/>
      <c r="O643" s="84" t="s">
        <v>5829</v>
      </c>
      <c r="P643" s="84">
        <v>3</v>
      </c>
      <c r="Q643" s="84" t="s">
        <v>5363</v>
      </c>
      <c r="R643" s="84"/>
      <c r="S643" s="84"/>
    </row>
    <row r="644" spans="1:19" x14ac:dyDescent="0.25">
      <c r="A644" t="s">
        <v>1837</v>
      </c>
      <c r="B644">
        <v>45</v>
      </c>
      <c r="C644" t="s">
        <v>1831</v>
      </c>
      <c r="D644" s="84"/>
      <c r="F644" s="84"/>
      <c r="O644" s="84" t="s">
        <v>5845</v>
      </c>
      <c r="P644" s="84">
        <v>3</v>
      </c>
      <c r="Q644" s="84" t="s">
        <v>5363</v>
      </c>
      <c r="R644" s="84"/>
      <c r="S644" s="84"/>
    </row>
    <row r="645" spans="1:19" x14ac:dyDescent="0.25">
      <c r="A645" t="s">
        <v>1838</v>
      </c>
      <c r="B645">
        <v>45</v>
      </c>
      <c r="C645" t="s">
        <v>1831</v>
      </c>
      <c r="D645" s="84"/>
      <c r="F645" s="84"/>
      <c r="O645" s="84" t="s">
        <v>5848</v>
      </c>
      <c r="P645" s="84">
        <v>3</v>
      </c>
      <c r="Q645" s="84" t="s">
        <v>5363</v>
      </c>
      <c r="R645" s="84"/>
      <c r="S645" s="84"/>
    </row>
    <row r="646" spans="1:19" x14ac:dyDescent="0.25">
      <c r="A646" t="s">
        <v>1839</v>
      </c>
      <c r="B646">
        <v>45</v>
      </c>
      <c r="C646" t="s">
        <v>1831</v>
      </c>
      <c r="D646" s="84"/>
      <c r="F646" s="84"/>
      <c r="O646" s="84" t="s">
        <v>5891</v>
      </c>
      <c r="P646" s="84">
        <v>3</v>
      </c>
      <c r="Q646" s="84" t="s">
        <v>5363</v>
      </c>
      <c r="R646" s="84"/>
      <c r="S646" s="84"/>
    </row>
    <row r="647" spans="1:19" x14ac:dyDescent="0.25">
      <c r="A647" t="s">
        <v>1840</v>
      </c>
      <c r="B647">
        <v>45</v>
      </c>
      <c r="C647" t="s">
        <v>1831</v>
      </c>
      <c r="D647" s="84"/>
      <c r="F647" s="84"/>
      <c r="O647" s="84" t="s">
        <v>5894</v>
      </c>
      <c r="P647" s="84">
        <v>3</v>
      </c>
      <c r="Q647" s="84" t="s">
        <v>5363</v>
      </c>
      <c r="R647" s="84"/>
      <c r="S647" s="84"/>
    </row>
    <row r="648" spans="1:19" x14ac:dyDescent="0.25">
      <c r="A648" t="s">
        <v>1841</v>
      </c>
      <c r="B648">
        <v>45</v>
      </c>
      <c r="C648" t="s">
        <v>1831</v>
      </c>
      <c r="D648" s="84"/>
      <c r="F648" s="84"/>
      <c r="O648" s="84" t="s">
        <v>5898</v>
      </c>
      <c r="P648" s="84">
        <v>3</v>
      </c>
      <c r="Q648" s="84" t="s">
        <v>5363</v>
      </c>
      <c r="R648" s="84"/>
      <c r="S648" s="84"/>
    </row>
    <row r="649" spans="1:19" x14ac:dyDescent="0.25">
      <c r="A649" t="s">
        <v>1842</v>
      </c>
      <c r="B649">
        <v>45</v>
      </c>
      <c r="C649" t="s">
        <v>1831</v>
      </c>
      <c r="D649" s="84"/>
      <c r="F649" s="84"/>
      <c r="O649" s="84" t="s">
        <v>5902</v>
      </c>
      <c r="P649" s="84">
        <v>3</v>
      </c>
      <c r="Q649" s="84" t="s">
        <v>5363</v>
      </c>
      <c r="R649" s="84"/>
      <c r="S649" s="84"/>
    </row>
    <row r="650" spans="1:19" x14ac:dyDescent="0.25">
      <c r="A650" t="s">
        <v>1843</v>
      </c>
      <c r="B650">
        <v>45</v>
      </c>
      <c r="C650" t="s">
        <v>1831</v>
      </c>
      <c r="D650" s="84"/>
      <c r="F650" s="84"/>
      <c r="O650" s="84" t="s">
        <v>5903</v>
      </c>
      <c r="P650" s="84">
        <v>3</v>
      </c>
      <c r="Q650" s="84" t="s">
        <v>5363</v>
      </c>
      <c r="R650" s="84"/>
      <c r="S650" s="84"/>
    </row>
    <row r="651" spans="1:19" x14ac:dyDescent="0.25">
      <c r="A651" t="s">
        <v>1844</v>
      </c>
      <c r="B651">
        <v>45</v>
      </c>
      <c r="C651" t="s">
        <v>1831</v>
      </c>
      <c r="D651" s="84"/>
      <c r="F651" s="84"/>
      <c r="O651" s="84" t="s">
        <v>5907</v>
      </c>
      <c r="P651" s="84">
        <v>3</v>
      </c>
      <c r="Q651" s="84" t="s">
        <v>5363</v>
      </c>
      <c r="R651" s="84"/>
      <c r="S651" s="84"/>
    </row>
    <row r="652" spans="1:19" x14ac:dyDescent="0.25">
      <c r="A652" t="s">
        <v>1845</v>
      </c>
      <c r="B652">
        <v>45</v>
      </c>
      <c r="C652" t="s">
        <v>1831</v>
      </c>
      <c r="D652" s="84"/>
      <c r="F652" s="84"/>
      <c r="O652" s="84" t="s">
        <v>5912</v>
      </c>
      <c r="P652" s="84">
        <v>3</v>
      </c>
      <c r="Q652" s="84" t="s">
        <v>5363</v>
      </c>
      <c r="R652" s="84"/>
      <c r="S652" s="84"/>
    </row>
    <row r="653" spans="1:19" x14ac:dyDescent="0.25">
      <c r="A653" t="s">
        <v>1846</v>
      </c>
      <c r="B653">
        <v>44</v>
      </c>
      <c r="C653" t="s">
        <v>1847</v>
      </c>
      <c r="D653" s="84"/>
      <c r="F653" s="84"/>
      <c r="O653" s="84" t="s">
        <v>5945</v>
      </c>
      <c r="P653" s="84">
        <v>3</v>
      </c>
      <c r="Q653" s="84" t="s">
        <v>5363</v>
      </c>
      <c r="R653" s="84"/>
      <c r="S653" s="84"/>
    </row>
    <row r="654" spans="1:19" x14ac:dyDescent="0.25">
      <c r="A654" t="s">
        <v>1848</v>
      </c>
      <c r="B654">
        <v>44</v>
      </c>
      <c r="C654" t="s">
        <v>1847</v>
      </c>
      <c r="D654" s="84"/>
      <c r="F654" s="84"/>
      <c r="O654" s="84" t="s">
        <v>5946</v>
      </c>
      <c r="P654" s="84">
        <v>3</v>
      </c>
      <c r="Q654" s="84" t="s">
        <v>5363</v>
      </c>
      <c r="R654" s="84"/>
      <c r="S654" s="84"/>
    </row>
    <row r="655" spans="1:19" x14ac:dyDescent="0.25">
      <c r="A655" t="s">
        <v>1849</v>
      </c>
      <c r="B655">
        <v>44</v>
      </c>
      <c r="C655" t="s">
        <v>1847</v>
      </c>
      <c r="D655" s="84"/>
      <c r="F655" s="84"/>
      <c r="O655" s="84" t="s">
        <v>5950</v>
      </c>
      <c r="P655" s="84">
        <v>3</v>
      </c>
      <c r="Q655" s="84" t="s">
        <v>5363</v>
      </c>
      <c r="R655" s="84"/>
      <c r="S655" s="84"/>
    </row>
    <row r="656" spans="1:19" x14ac:dyDescent="0.25">
      <c r="A656" t="s">
        <v>1850</v>
      </c>
      <c r="B656">
        <v>44</v>
      </c>
      <c r="C656" t="s">
        <v>1847</v>
      </c>
      <c r="D656" s="84"/>
      <c r="F656" s="84"/>
      <c r="O656" s="84" t="s">
        <v>5957</v>
      </c>
      <c r="P656" s="84">
        <v>3</v>
      </c>
      <c r="Q656" s="84" t="s">
        <v>5363</v>
      </c>
      <c r="R656" s="84"/>
      <c r="S656" s="84"/>
    </row>
    <row r="657" spans="1:19" x14ac:dyDescent="0.25">
      <c r="A657" t="s">
        <v>1851</v>
      </c>
      <c r="B657">
        <v>44</v>
      </c>
      <c r="C657" t="s">
        <v>1847</v>
      </c>
      <c r="D657" s="84"/>
      <c r="F657" s="84"/>
      <c r="O657" s="84" t="s">
        <v>5958</v>
      </c>
      <c r="P657" s="84">
        <v>3</v>
      </c>
      <c r="Q657" s="84" t="s">
        <v>5363</v>
      </c>
      <c r="R657" s="84"/>
      <c r="S657" s="84"/>
    </row>
    <row r="658" spans="1:19" x14ac:dyDescent="0.25">
      <c r="A658" t="s">
        <v>1852</v>
      </c>
      <c r="B658">
        <v>44</v>
      </c>
      <c r="C658" t="s">
        <v>1847</v>
      </c>
      <c r="D658" s="84"/>
      <c r="F658" s="84"/>
      <c r="O658" s="84" t="s">
        <v>5959</v>
      </c>
      <c r="P658" s="84">
        <v>3</v>
      </c>
      <c r="Q658" s="84" t="s">
        <v>5363</v>
      </c>
      <c r="R658" s="84"/>
      <c r="S658" s="84"/>
    </row>
    <row r="659" spans="1:19" x14ac:dyDescent="0.25">
      <c r="A659" t="s">
        <v>1853</v>
      </c>
      <c r="B659">
        <v>44</v>
      </c>
      <c r="C659" t="s">
        <v>1847</v>
      </c>
      <c r="D659" s="84"/>
      <c r="F659" s="84"/>
      <c r="O659" s="84" t="s">
        <v>5968</v>
      </c>
      <c r="P659" s="84">
        <v>3</v>
      </c>
      <c r="Q659" s="84" t="s">
        <v>5363</v>
      </c>
      <c r="R659" s="84"/>
      <c r="S659" s="84"/>
    </row>
    <row r="660" spans="1:19" x14ac:dyDescent="0.25">
      <c r="A660" t="s">
        <v>1854</v>
      </c>
      <c r="B660">
        <v>43</v>
      </c>
      <c r="C660" t="s">
        <v>1855</v>
      </c>
      <c r="D660" s="84"/>
      <c r="F660" s="84"/>
      <c r="O660" s="84" t="s">
        <v>5971</v>
      </c>
      <c r="P660" s="84">
        <v>3</v>
      </c>
      <c r="Q660" s="84" t="s">
        <v>5363</v>
      </c>
      <c r="R660" s="84"/>
      <c r="S660" s="84"/>
    </row>
    <row r="661" spans="1:19" x14ac:dyDescent="0.25">
      <c r="A661" t="s">
        <v>1856</v>
      </c>
      <c r="B661">
        <v>43</v>
      </c>
      <c r="C661" t="s">
        <v>1855</v>
      </c>
      <c r="D661" s="84"/>
      <c r="F661" s="84"/>
      <c r="O661" s="449" t="s">
        <v>5987</v>
      </c>
      <c r="P661" s="84">
        <v>3</v>
      </c>
      <c r="Q661" s="84" t="s">
        <v>5363</v>
      </c>
      <c r="R661" s="84"/>
      <c r="S661" s="84" t="s">
        <v>1919</v>
      </c>
    </row>
    <row r="662" spans="1:19" x14ac:dyDescent="0.25">
      <c r="A662" t="s">
        <v>1857</v>
      </c>
      <c r="B662">
        <v>43</v>
      </c>
      <c r="C662" t="s">
        <v>1855</v>
      </c>
      <c r="D662" s="84"/>
      <c r="F662" s="84"/>
      <c r="O662" s="84" t="s">
        <v>5995</v>
      </c>
      <c r="P662" s="84">
        <v>3</v>
      </c>
      <c r="Q662" s="84" t="s">
        <v>5363</v>
      </c>
      <c r="R662" s="84"/>
      <c r="S662" s="84"/>
    </row>
    <row r="663" spans="1:19" x14ac:dyDescent="0.25">
      <c r="A663" t="s">
        <v>1858</v>
      </c>
      <c r="B663">
        <v>43</v>
      </c>
      <c r="C663" t="s">
        <v>1855</v>
      </c>
      <c r="D663" s="84"/>
      <c r="F663" s="84"/>
      <c r="O663" s="84" t="s">
        <v>5996</v>
      </c>
      <c r="P663" s="84">
        <v>3</v>
      </c>
      <c r="Q663" s="84" t="s">
        <v>5363</v>
      </c>
      <c r="R663" s="84"/>
      <c r="S663" s="84"/>
    </row>
    <row r="664" spans="1:19" x14ac:dyDescent="0.25">
      <c r="A664" t="s">
        <v>1859</v>
      </c>
      <c r="B664">
        <v>43</v>
      </c>
      <c r="C664" t="s">
        <v>1855</v>
      </c>
      <c r="D664" s="84"/>
      <c r="F664" s="84"/>
      <c r="O664" s="84" t="s">
        <v>5997</v>
      </c>
      <c r="P664" s="84">
        <v>3</v>
      </c>
      <c r="Q664" s="84" t="s">
        <v>5363</v>
      </c>
      <c r="R664" s="84"/>
      <c r="S664" s="84"/>
    </row>
    <row r="665" spans="1:19" x14ac:dyDescent="0.25">
      <c r="A665" t="s">
        <v>1860</v>
      </c>
      <c r="B665">
        <v>43</v>
      </c>
      <c r="C665" t="s">
        <v>1855</v>
      </c>
      <c r="D665" s="84"/>
      <c r="F665" s="84"/>
      <c r="O665" s="84" t="s">
        <v>5998</v>
      </c>
      <c r="P665" s="84">
        <v>3</v>
      </c>
      <c r="Q665" s="84" t="s">
        <v>5363</v>
      </c>
      <c r="R665" s="84"/>
      <c r="S665" s="84"/>
    </row>
    <row r="666" spans="1:19" x14ac:dyDescent="0.25">
      <c r="A666" t="s">
        <v>1861</v>
      </c>
      <c r="B666">
        <v>43</v>
      </c>
      <c r="C666" t="s">
        <v>1855</v>
      </c>
      <c r="D666" s="84"/>
      <c r="F666" s="84"/>
      <c r="O666" s="84" t="s">
        <v>6003</v>
      </c>
      <c r="P666" s="84">
        <v>3</v>
      </c>
      <c r="Q666" s="84" t="s">
        <v>5363</v>
      </c>
      <c r="R666" s="84"/>
      <c r="S666" s="84"/>
    </row>
    <row r="667" spans="1:19" x14ac:dyDescent="0.25">
      <c r="A667" t="s">
        <v>1862</v>
      </c>
      <c r="B667">
        <v>43</v>
      </c>
      <c r="C667" t="s">
        <v>1855</v>
      </c>
      <c r="D667" s="84"/>
      <c r="F667" s="84"/>
      <c r="O667" s="84" t="s">
        <v>6009</v>
      </c>
      <c r="P667" s="84">
        <v>3</v>
      </c>
      <c r="Q667" s="84" t="s">
        <v>5363</v>
      </c>
      <c r="R667" s="84"/>
      <c r="S667" s="84"/>
    </row>
    <row r="668" spans="1:19" x14ac:dyDescent="0.25">
      <c r="A668" t="s">
        <v>1863</v>
      </c>
      <c r="B668">
        <v>43</v>
      </c>
      <c r="C668" t="s">
        <v>1855</v>
      </c>
      <c r="D668" s="84"/>
      <c r="F668" s="84"/>
      <c r="O668" s="449" t="s">
        <v>6014</v>
      </c>
      <c r="P668" s="84">
        <v>3</v>
      </c>
      <c r="Q668" s="84" t="s">
        <v>5363</v>
      </c>
      <c r="R668" s="84"/>
      <c r="S668" s="84" t="s">
        <v>1919</v>
      </c>
    </row>
    <row r="669" spans="1:19" x14ac:dyDescent="0.25">
      <c r="A669" t="s">
        <v>1864</v>
      </c>
      <c r="B669">
        <v>43</v>
      </c>
      <c r="C669" t="s">
        <v>1855</v>
      </c>
      <c r="D669" s="84"/>
      <c r="F669" s="84"/>
      <c r="O669" s="84" t="s">
        <v>6024</v>
      </c>
      <c r="P669" s="84">
        <v>3</v>
      </c>
      <c r="Q669" s="84" t="s">
        <v>5363</v>
      </c>
      <c r="R669" s="84"/>
      <c r="S669" s="84"/>
    </row>
    <row r="670" spans="1:19" x14ac:dyDescent="0.25">
      <c r="A670" t="s">
        <v>1865</v>
      </c>
      <c r="B670">
        <v>43</v>
      </c>
      <c r="C670" t="s">
        <v>1855</v>
      </c>
      <c r="D670" s="84"/>
      <c r="F670" s="84"/>
      <c r="O670" s="84" t="s">
        <v>6035</v>
      </c>
      <c r="P670" s="84">
        <v>3</v>
      </c>
      <c r="Q670" s="84" t="s">
        <v>5363</v>
      </c>
      <c r="R670" s="84"/>
      <c r="S670" s="84"/>
    </row>
    <row r="671" spans="1:19" x14ac:dyDescent="0.25">
      <c r="A671" t="s">
        <v>1866</v>
      </c>
      <c r="B671">
        <v>43</v>
      </c>
      <c r="C671" t="s">
        <v>1855</v>
      </c>
      <c r="D671" s="84"/>
      <c r="F671" s="84"/>
      <c r="O671" s="84" t="s">
        <v>6039</v>
      </c>
      <c r="P671" s="84">
        <v>3</v>
      </c>
      <c r="Q671" s="84" t="s">
        <v>5363</v>
      </c>
      <c r="R671" s="84"/>
      <c r="S671" s="84"/>
    </row>
    <row r="672" spans="1:19" x14ac:dyDescent="0.25">
      <c r="A672" t="s">
        <v>1867</v>
      </c>
      <c r="B672">
        <v>42</v>
      </c>
      <c r="C672" t="s">
        <v>1868</v>
      </c>
      <c r="D672" s="84"/>
      <c r="F672" s="84"/>
      <c r="O672" s="84" t="s">
        <v>6040</v>
      </c>
      <c r="P672" s="84">
        <v>3</v>
      </c>
      <c r="Q672" s="84" t="s">
        <v>5363</v>
      </c>
      <c r="R672" s="84"/>
      <c r="S672" s="84"/>
    </row>
    <row r="673" spans="1:19" x14ac:dyDescent="0.25">
      <c r="A673" t="s">
        <v>1869</v>
      </c>
      <c r="B673">
        <v>42</v>
      </c>
      <c r="C673" t="s">
        <v>1868</v>
      </c>
      <c r="D673" s="84"/>
      <c r="F673" s="84"/>
      <c r="O673" s="84" t="s">
        <v>6043</v>
      </c>
      <c r="P673" s="84">
        <v>3</v>
      </c>
      <c r="Q673" s="84" t="s">
        <v>5363</v>
      </c>
      <c r="R673" s="84"/>
      <c r="S673" s="84"/>
    </row>
    <row r="674" spans="1:19" x14ac:dyDescent="0.25">
      <c r="A674" t="s">
        <v>1870</v>
      </c>
      <c r="B674">
        <v>42</v>
      </c>
      <c r="C674" t="s">
        <v>1868</v>
      </c>
      <c r="D674" s="84"/>
      <c r="F674" s="84"/>
      <c r="O674" s="84" t="s">
        <v>6046</v>
      </c>
      <c r="P674" s="84">
        <v>3</v>
      </c>
      <c r="Q674" s="84" t="s">
        <v>5363</v>
      </c>
      <c r="R674" s="84"/>
      <c r="S674" s="84"/>
    </row>
    <row r="675" spans="1:19" x14ac:dyDescent="0.25">
      <c r="A675" t="s">
        <v>1871</v>
      </c>
      <c r="B675">
        <v>42</v>
      </c>
      <c r="C675" t="s">
        <v>1868</v>
      </c>
      <c r="D675" s="84"/>
      <c r="F675" s="84"/>
      <c r="O675" s="84" t="s">
        <v>6047</v>
      </c>
      <c r="P675" s="84">
        <v>3</v>
      </c>
      <c r="Q675" s="84" t="s">
        <v>5363</v>
      </c>
      <c r="R675" s="84"/>
      <c r="S675" s="84"/>
    </row>
    <row r="676" spans="1:19" x14ac:dyDescent="0.25">
      <c r="A676" t="s">
        <v>1872</v>
      </c>
      <c r="B676">
        <v>42</v>
      </c>
      <c r="C676" t="s">
        <v>1868</v>
      </c>
      <c r="D676" s="84"/>
      <c r="F676" s="84"/>
      <c r="O676" s="84" t="s">
        <v>6048</v>
      </c>
      <c r="P676" s="84">
        <v>3</v>
      </c>
      <c r="Q676" s="84" t="s">
        <v>5363</v>
      </c>
      <c r="R676" s="84"/>
      <c r="S676" s="84"/>
    </row>
    <row r="677" spans="1:19" x14ac:dyDescent="0.25">
      <c r="A677" t="s">
        <v>1873</v>
      </c>
      <c r="B677">
        <v>42</v>
      </c>
      <c r="C677" t="s">
        <v>1868</v>
      </c>
      <c r="D677" s="84"/>
      <c r="F677" s="84"/>
      <c r="O677" s="449" t="s">
        <v>6050</v>
      </c>
      <c r="P677" s="84">
        <v>3</v>
      </c>
      <c r="Q677" s="84" t="s">
        <v>5363</v>
      </c>
      <c r="R677" s="84"/>
      <c r="S677" s="84" t="s">
        <v>1919</v>
      </c>
    </row>
    <row r="678" spans="1:19" x14ac:dyDescent="0.25">
      <c r="A678" t="s">
        <v>1874</v>
      </c>
      <c r="B678">
        <v>42</v>
      </c>
      <c r="C678" t="s">
        <v>1868</v>
      </c>
      <c r="D678" s="84"/>
      <c r="F678" s="84"/>
      <c r="O678" s="449" t="s">
        <v>6051</v>
      </c>
      <c r="P678" s="84">
        <v>3</v>
      </c>
      <c r="Q678" s="84" t="s">
        <v>5363</v>
      </c>
      <c r="R678" s="84"/>
      <c r="S678" s="84" t="s">
        <v>1919</v>
      </c>
    </row>
    <row r="679" spans="1:19" x14ac:dyDescent="0.25">
      <c r="A679" t="s">
        <v>1875</v>
      </c>
      <c r="B679">
        <v>42</v>
      </c>
      <c r="C679" t="s">
        <v>1868</v>
      </c>
      <c r="D679" s="84"/>
      <c r="F679" s="84"/>
      <c r="O679" s="84" t="s">
        <v>6062</v>
      </c>
      <c r="P679" s="84">
        <v>3</v>
      </c>
      <c r="Q679" s="84" t="s">
        <v>5363</v>
      </c>
      <c r="R679" s="84"/>
      <c r="S679" s="84"/>
    </row>
    <row r="680" spans="1:19" x14ac:dyDescent="0.25">
      <c r="A680" t="s">
        <v>1876</v>
      </c>
      <c r="B680">
        <v>42</v>
      </c>
      <c r="C680" t="s">
        <v>1868</v>
      </c>
      <c r="D680" s="84"/>
      <c r="F680" s="84"/>
      <c r="O680" s="84" t="s">
        <v>6065</v>
      </c>
      <c r="P680" s="84">
        <v>3</v>
      </c>
      <c r="Q680" s="84" t="s">
        <v>5363</v>
      </c>
      <c r="R680" s="84"/>
      <c r="S680" s="84"/>
    </row>
    <row r="681" spans="1:19" x14ac:dyDescent="0.25">
      <c r="A681" t="s">
        <v>1877</v>
      </c>
      <c r="B681">
        <v>41</v>
      </c>
      <c r="C681" t="s">
        <v>1878</v>
      </c>
      <c r="D681" s="84"/>
      <c r="F681" s="84"/>
      <c r="O681" s="84" t="s">
        <v>6069</v>
      </c>
      <c r="P681" s="84">
        <v>3</v>
      </c>
      <c r="Q681" s="84" t="s">
        <v>5363</v>
      </c>
      <c r="R681" s="84"/>
      <c r="S681" s="84"/>
    </row>
    <row r="682" spans="1:19" x14ac:dyDescent="0.25">
      <c r="A682" t="s">
        <v>1879</v>
      </c>
      <c r="B682">
        <v>41</v>
      </c>
      <c r="C682" t="s">
        <v>1878</v>
      </c>
      <c r="D682" s="84"/>
      <c r="F682" s="84"/>
      <c r="O682" s="449" t="s">
        <v>6070</v>
      </c>
      <c r="P682" s="84">
        <v>3</v>
      </c>
      <c r="Q682" s="84" t="s">
        <v>5363</v>
      </c>
      <c r="R682" s="84"/>
      <c r="S682" s="84" t="s">
        <v>1919</v>
      </c>
    </row>
    <row r="683" spans="1:19" x14ac:dyDescent="0.25">
      <c r="A683" t="s">
        <v>1880</v>
      </c>
      <c r="B683">
        <v>41</v>
      </c>
      <c r="C683" t="s">
        <v>1878</v>
      </c>
      <c r="D683" s="84"/>
      <c r="F683" s="84"/>
      <c r="O683" s="84" t="s">
        <v>6071</v>
      </c>
      <c r="P683" s="84">
        <v>3</v>
      </c>
      <c r="Q683" s="84" t="s">
        <v>5363</v>
      </c>
      <c r="R683" s="84"/>
      <c r="S683" s="84"/>
    </row>
    <row r="684" spans="1:19" x14ac:dyDescent="0.25">
      <c r="A684" t="s">
        <v>1881</v>
      </c>
      <c r="B684">
        <v>41</v>
      </c>
      <c r="C684" t="s">
        <v>1878</v>
      </c>
      <c r="D684" s="84"/>
      <c r="F684" s="84"/>
      <c r="O684" s="84" t="s">
        <v>6072</v>
      </c>
      <c r="P684" s="84">
        <v>3</v>
      </c>
      <c r="Q684" s="84" t="s">
        <v>5363</v>
      </c>
      <c r="R684" s="84"/>
      <c r="S684" s="84"/>
    </row>
    <row r="685" spans="1:19" x14ac:dyDescent="0.25">
      <c r="A685" t="s">
        <v>1882</v>
      </c>
      <c r="B685">
        <v>41</v>
      </c>
      <c r="C685" t="s">
        <v>1878</v>
      </c>
      <c r="D685" s="84"/>
      <c r="F685" s="84"/>
      <c r="O685" s="84" t="s">
        <v>6076</v>
      </c>
      <c r="P685" s="84">
        <v>3</v>
      </c>
      <c r="Q685" s="84" t="s">
        <v>5363</v>
      </c>
      <c r="R685" s="84"/>
      <c r="S685" s="84"/>
    </row>
    <row r="686" spans="1:19" x14ac:dyDescent="0.25">
      <c r="A686" t="s">
        <v>1883</v>
      </c>
      <c r="B686">
        <v>41</v>
      </c>
      <c r="C686" t="s">
        <v>1878</v>
      </c>
      <c r="D686" s="84"/>
      <c r="F686" s="84"/>
      <c r="O686" s="84" t="s">
        <v>6094</v>
      </c>
      <c r="P686" s="84">
        <v>3</v>
      </c>
      <c r="Q686" s="84" t="s">
        <v>5363</v>
      </c>
      <c r="R686" s="84"/>
      <c r="S686" s="84"/>
    </row>
    <row r="687" spans="1:19" x14ac:dyDescent="0.25">
      <c r="A687" t="s">
        <v>1884</v>
      </c>
      <c r="B687">
        <v>41</v>
      </c>
      <c r="C687" t="s">
        <v>1878</v>
      </c>
      <c r="D687" s="84"/>
      <c r="F687" s="84"/>
      <c r="O687" s="84" t="s">
        <v>6142</v>
      </c>
      <c r="P687" s="84">
        <v>3</v>
      </c>
      <c r="Q687" s="84" t="s">
        <v>5363</v>
      </c>
      <c r="R687" s="84"/>
      <c r="S687" s="84"/>
    </row>
    <row r="688" spans="1:19" x14ac:dyDescent="0.25">
      <c r="A688" t="s">
        <v>1885</v>
      </c>
      <c r="B688">
        <v>41</v>
      </c>
      <c r="C688" t="s">
        <v>1878</v>
      </c>
      <c r="D688" s="84"/>
      <c r="F688" s="84"/>
      <c r="O688" s="84" t="s">
        <v>6143</v>
      </c>
      <c r="P688" s="84">
        <v>3</v>
      </c>
      <c r="Q688" s="84" t="s">
        <v>5363</v>
      </c>
      <c r="R688" s="84"/>
      <c r="S688" s="84"/>
    </row>
    <row r="689" spans="1:19" x14ac:dyDescent="0.25">
      <c r="A689" t="s">
        <v>1886</v>
      </c>
      <c r="B689">
        <v>40</v>
      </c>
      <c r="C689" t="s">
        <v>1887</v>
      </c>
      <c r="D689" s="84"/>
      <c r="F689" s="84"/>
      <c r="O689" s="84" t="s">
        <v>6144</v>
      </c>
      <c r="P689" s="84">
        <v>3</v>
      </c>
      <c r="Q689" s="84" t="s">
        <v>5363</v>
      </c>
      <c r="R689" s="84"/>
      <c r="S689" s="84"/>
    </row>
    <row r="690" spans="1:19" x14ac:dyDescent="0.25">
      <c r="A690" t="s">
        <v>1888</v>
      </c>
      <c r="B690">
        <v>40</v>
      </c>
      <c r="C690" t="s">
        <v>1887</v>
      </c>
      <c r="D690" s="84"/>
      <c r="F690" s="84"/>
      <c r="O690" s="84" t="s">
        <v>6150</v>
      </c>
      <c r="P690" s="84">
        <v>3</v>
      </c>
      <c r="Q690" s="84" t="s">
        <v>5363</v>
      </c>
      <c r="R690" s="84"/>
      <c r="S690" s="84"/>
    </row>
    <row r="691" spans="1:19" x14ac:dyDescent="0.25">
      <c r="A691" t="s">
        <v>1889</v>
      </c>
      <c r="B691">
        <v>40</v>
      </c>
      <c r="C691" t="s">
        <v>1887</v>
      </c>
      <c r="D691" s="84"/>
      <c r="F691" s="84"/>
      <c r="O691" s="84" t="s">
        <v>6153</v>
      </c>
      <c r="P691" s="84">
        <v>3</v>
      </c>
      <c r="Q691" s="84" t="s">
        <v>5363</v>
      </c>
      <c r="R691" s="84"/>
      <c r="S691" s="84"/>
    </row>
    <row r="692" spans="1:19" x14ac:dyDescent="0.25">
      <c r="A692" t="s">
        <v>1890</v>
      </c>
      <c r="B692">
        <v>40</v>
      </c>
      <c r="C692" t="s">
        <v>1887</v>
      </c>
      <c r="D692" s="84"/>
      <c r="F692" s="84"/>
      <c r="O692" s="84" t="s">
        <v>6165</v>
      </c>
      <c r="P692" s="84">
        <v>3</v>
      </c>
      <c r="Q692" s="84" t="s">
        <v>5363</v>
      </c>
      <c r="R692" s="84"/>
      <c r="S692" s="84"/>
    </row>
    <row r="693" spans="1:19" x14ac:dyDescent="0.25">
      <c r="A693" t="s">
        <v>1891</v>
      </c>
      <c r="B693">
        <v>40</v>
      </c>
      <c r="C693" t="s">
        <v>1887</v>
      </c>
      <c r="D693" s="84"/>
      <c r="F693" s="84"/>
      <c r="O693" s="84" t="s">
        <v>6168</v>
      </c>
      <c r="P693" s="84">
        <v>3</v>
      </c>
      <c r="Q693" s="84" t="s">
        <v>5363</v>
      </c>
      <c r="R693" s="84"/>
      <c r="S693" s="84"/>
    </row>
    <row r="694" spans="1:19" x14ac:dyDescent="0.25">
      <c r="A694" t="s">
        <v>1892</v>
      </c>
      <c r="B694">
        <v>40</v>
      </c>
      <c r="C694" t="s">
        <v>1887</v>
      </c>
      <c r="D694" s="84"/>
      <c r="F694" s="84"/>
      <c r="O694" s="84" t="s">
        <v>6169</v>
      </c>
      <c r="P694" s="84">
        <v>3</v>
      </c>
      <c r="Q694" s="84" t="s">
        <v>5363</v>
      </c>
      <c r="R694" s="84"/>
      <c r="S694" s="84"/>
    </row>
    <row r="695" spans="1:19" x14ac:dyDescent="0.25">
      <c r="A695" t="s">
        <v>1893</v>
      </c>
      <c r="B695">
        <v>39</v>
      </c>
      <c r="C695" t="s">
        <v>1894</v>
      </c>
      <c r="D695" s="84"/>
      <c r="F695" s="84"/>
      <c r="O695" s="84" t="s">
        <v>6172</v>
      </c>
      <c r="P695" s="84">
        <v>3</v>
      </c>
      <c r="Q695" s="84" t="s">
        <v>5363</v>
      </c>
      <c r="R695" s="84"/>
      <c r="S695" s="84"/>
    </row>
    <row r="696" spans="1:19" x14ac:dyDescent="0.25">
      <c r="A696" t="s">
        <v>1895</v>
      </c>
      <c r="B696">
        <v>39</v>
      </c>
      <c r="C696" t="s">
        <v>1894</v>
      </c>
      <c r="D696" s="84"/>
      <c r="F696" s="84"/>
      <c r="O696" s="84" t="s">
        <v>6181</v>
      </c>
      <c r="P696" s="84">
        <v>3</v>
      </c>
      <c r="Q696" s="84" t="s">
        <v>5363</v>
      </c>
      <c r="R696" s="84"/>
      <c r="S696" s="84"/>
    </row>
    <row r="697" spans="1:19" x14ac:dyDescent="0.25">
      <c r="A697" t="s">
        <v>1896</v>
      </c>
      <c r="B697">
        <v>39</v>
      </c>
      <c r="C697" t="s">
        <v>1894</v>
      </c>
      <c r="D697" s="84"/>
      <c r="F697" s="84"/>
      <c r="O697" s="84" t="s">
        <v>6182</v>
      </c>
      <c r="P697" s="84">
        <v>3</v>
      </c>
      <c r="Q697" s="84" t="s">
        <v>5363</v>
      </c>
      <c r="R697" s="84"/>
      <c r="S697" s="84"/>
    </row>
    <row r="698" spans="1:19" x14ac:dyDescent="0.25">
      <c r="A698" t="s">
        <v>1897</v>
      </c>
      <c r="B698">
        <v>39</v>
      </c>
      <c r="C698" t="s">
        <v>1894</v>
      </c>
      <c r="D698" s="84"/>
      <c r="F698" s="84"/>
      <c r="O698" s="449" t="s">
        <v>6183</v>
      </c>
      <c r="P698" s="84">
        <v>3</v>
      </c>
      <c r="Q698" s="84" t="s">
        <v>5363</v>
      </c>
      <c r="R698" s="84"/>
      <c r="S698" s="84" t="s">
        <v>1919</v>
      </c>
    </row>
    <row r="699" spans="1:19" x14ac:dyDescent="0.25">
      <c r="A699" t="s">
        <v>1898</v>
      </c>
      <c r="B699">
        <v>39</v>
      </c>
      <c r="C699" t="s">
        <v>1894</v>
      </c>
      <c r="D699" s="84"/>
      <c r="F699" s="84"/>
      <c r="O699" s="84" t="s">
        <v>6200</v>
      </c>
      <c r="P699" s="84">
        <v>3</v>
      </c>
      <c r="Q699" s="84" t="s">
        <v>5363</v>
      </c>
      <c r="R699" s="84"/>
      <c r="S699" s="84"/>
    </row>
    <row r="700" spans="1:19" x14ac:dyDescent="0.25">
      <c r="A700" t="s">
        <v>1899</v>
      </c>
      <c r="B700">
        <v>39</v>
      </c>
      <c r="C700" t="s">
        <v>1894</v>
      </c>
      <c r="D700" s="84"/>
      <c r="F700" s="84"/>
      <c r="O700" s="84" t="s">
        <v>6202</v>
      </c>
      <c r="P700" s="84">
        <v>3</v>
      </c>
      <c r="Q700" s="84" t="s">
        <v>5363</v>
      </c>
      <c r="R700" s="84"/>
      <c r="S700" s="84"/>
    </row>
    <row r="701" spans="1:19" x14ac:dyDescent="0.25">
      <c r="A701" t="s">
        <v>1900</v>
      </c>
      <c r="B701">
        <v>39</v>
      </c>
      <c r="C701" t="s">
        <v>1894</v>
      </c>
      <c r="D701" s="84"/>
      <c r="F701" s="84"/>
      <c r="O701" s="84" t="s">
        <v>6205</v>
      </c>
      <c r="P701" s="84">
        <v>3</v>
      </c>
      <c r="Q701" s="84" t="s">
        <v>5363</v>
      </c>
      <c r="R701" s="84"/>
      <c r="S701" s="84"/>
    </row>
    <row r="702" spans="1:19" x14ac:dyDescent="0.25">
      <c r="A702" t="s">
        <v>1901</v>
      </c>
      <c r="B702">
        <v>39</v>
      </c>
      <c r="C702" t="s">
        <v>1894</v>
      </c>
      <c r="D702" s="84"/>
      <c r="F702" s="84"/>
      <c r="O702" s="449" t="s">
        <v>6217</v>
      </c>
      <c r="P702" s="84">
        <v>3</v>
      </c>
      <c r="Q702" s="84" t="s">
        <v>5363</v>
      </c>
      <c r="R702" s="84"/>
      <c r="S702" s="84" t="s">
        <v>1919</v>
      </c>
    </row>
    <row r="703" spans="1:19" x14ac:dyDescent="0.25">
      <c r="A703" t="s">
        <v>1902</v>
      </c>
      <c r="B703">
        <v>39</v>
      </c>
      <c r="C703" t="s">
        <v>1894</v>
      </c>
      <c r="D703" s="84"/>
      <c r="F703" s="84"/>
      <c r="O703" s="84" t="s">
        <v>6219</v>
      </c>
      <c r="P703" s="84">
        <v>3</v>
      </c>
      <c r="Q703" s="84" t="s">
        <v>5363</v>
      </c>
      <c r="R703" s="84"/>
      <c r="S703" s="84"/>
    </row>
    <row r="704" spans="1:19" x14ac:dyDescent="0.25">
      <c r="A704" t="s">
        <v>1903</v>
      </c>
      <c r="B704">
        <v>38</v>
      </c>
      <c r="C704" t="s">
        <v>1904</v>
      </c>
      <c r="D704" s="84"/>
      <c r="F704" s="84"/>
      <c r="O704" s="84" t="s">
        <v>6222</v>
      </c>
      <c r="P704" s="84">
        <v>3</v>
      </c>
      <c r="Q704" s="84" t="s">
        <v>5363</v>
      </c>
      <c r="R704" s="84"/>
      <c r="S704" s="84"/>
    </row>
    <row r="705" spans="1:19" x14ac:dyDescent="0.25">
      <c r="A705" t="s">
        <v>1905</v>
      </c>
      <c r="B705">
        <v>38</v>
      </c>
      <c r="C705" t="s">
        <v>1904</v>
      </c>
      <c r="D705" t="s">
        <v>1905</v>
      </c>
      <c r="E705" s="84" t="s">
        <v>1905</v>
      </c>
      <c r="F705" t="s">
        <v>864</v>
      </c>
      <c r="O705" s="84" t="s">
        <v>6223</v>
      </c>
      <c r="P705" s="84">
        <v>3</v>
      </c>
      <c r="Q705" s="84" t="s">
        <v>5363</v>
      </c>
      <c r="R705" s="84"/>
      <c r="S705" s="84"/>
    </row>
    <row r="706" spans="1:19" x14ac:dyDescent="0.25">
      <c r="A706" t="s">
        <v>1906</v>
      </c>
      <c r="B706">
        <v>38</v>
      </c>
      <c r="C706" t="s">
        <v>1904</v>
      </c>
      <c r="D706" s="84"/>
      <c r="F706" s="84"/>
      <c r="O706" s="84" t="s">
        <v>6224</v>
      </c>
      <c r="P706" s="84">
        <v>3</v>
      </c>
      <c r="Q706" s="84" t="s">
        <v>5363</v>
      </c>
      <c r="R706" s="84"/>
      <c r="S706" s="84"/>
    </row>
    <row r="707" spans="1:19" x14ac:dyDescent="0.25">
      <c r="A707" t="s">
        <v>1907</v>
      </c>
      <c r="B707">
        <v>38</v>
      </c>
      <c r="C707" t="s">
        <v>1904</v>
      </c>
      <c r="D707" s="84"/>
      <c r="F707" s="84"/>
      <c r="O707" s="84" t="s">
        <v>6236</v>
      </c>
      <c r="P707" s="84">
        <v>3</v>
      </c>
      <c r="Q707" s="84" t="s">
        <v>5363</v>
      </c>
      <c r="R707" s="84"/>
      <c r="S707" s="84"/>
    </row>
    <row r="708" spans="1:19" x14ac:dyDescent="0.25">
      <c r="A708" t="s">
        <v>1908</v>
      </c>
      <c r="B708">
        <v>38</v>
      </c>
      <c r="C708" t="s">
        <v>1904</v>
      </c>
      <c r="O708" s="84" t="s">
        <v>6239</v>
      </c>
      <c r="P708" s="84">
        <v>3</v>
      </c>
      <c r="Q708" s="84" t="s">
        <v>5363</v>
      </c>
      <c r="R708" s="84"/>
      <c r="S708" s="84"/>
    </row>
    <row r="709" spans="1:19" x14ac:dyDescent="0.25">
      <c r="A709" t="s">
        <v>1909</v>
      </c>
      <c r="B709">
        <v>38</v>
      </c>
      <c r="C709" t="s">
        <v>1904</v>
      </c>
      <c r="D709" s="84"/>
      <c r="F709" s="84"/>
      <c r="O709" s="84" t="s">
        <v>6240</v>
      </c>
      <c r="P709" s="84">
        <v>3</v>
      </c>
      <c r="Q709" s="84" t="s">
        <v>5363</v>
      </c>
      <c r="R709" s="84"/>
      <c r="S709" s="84"/>
    </row>
    <row r="710" spans="1:19" x14ac:dyDescent="0.25">
      <c r="A710" t="s">
        <v>1910</v>
      </c>
      <c r="B710">
        <v>38</v>
      </c>
      <c r="C710" t="s">
        <v>1904</v>
      </c>
      <c r="D710" s="84"/>
      <c r="F710" s="84"/>
      <c r="O710" s="84" t="s">
        <v>6243</v>
      </c>
      <c r="P710" s="84">
        <v>3</v>
      </c>
      <c r="Q710" s="84" t="s">
        <v>5363</v>
      </c>
      <c r="R710" s="84"/>
      <c r="S710" s="84"/>
    </row>
    <row r="711" spans="1:19" x14ac:dyDescent="0.25">
      <c r="A711" t="s">
        <v>1911</v>
      </c>
      <c r="B711">
        <v>38</v>
      </c>
      <c r="C711" t="s">
        <v>1904</v>
      </c>
      <c r="D711" s="84"/>
      <c r="F711" s="84"/>
      <c r="O711" s="84" t="s">
        <v>6244</v>
      </c>
      <c r="P711" s="84">
        <v>3</v>
      </c>
      <c r="Q711" s="84" t="s">
        <v>5363</v>
      </c>
      <c r="R711" s="84"/>
      <c r="S711" s="84"/>
    </row>
    <row r="712" spans="1:19" x14ac:dyDescent="0.25">
      <c r="A712" t="s">
        <v>1912</v>
      </c>
      <c r="B712">
        <v>38</v>
      </c>
      <c r="C712" t="s">
        <v>1904</v>
      </c>
      <c r="D712" s="84"/>
      <c r="F712" s="84"/>
      <c r="O712" s="84" t="s">
        <v>6245</v>
      </c>
      <c r="P712" s="84">
        <v>3</v>
      </c>
      <c r="Q712" s="84" t="s">
        <v>5363</v>
      </c>
      <c r="R712" s="84"/>
      <c r="S712" s="84"/>
    </row>
    <row r="713" spans="1:19" x14ac:dyDescent="0.25">
      <c r="A713" t="s">
        <v>1913</v>
      </c>
      <c r="B713">
        <v>38</v>
      </c>
      <c r="C713" t="s">
        <v>1904</v>
      </c>
      <c r="D713" s="84"/>
      <c r="F713" s="84"/>
      <c r="O713" s="84" t="s">
        <v>6249</v>
      </c>
      <c r="P713" s="84">
        <v>3</v>
      </c>
      <c r="Q713" s="84" t="s">
        <v>5363</v>
      </c>
      <c r="R713" s="84"/>
      <c r="S713" s="84"/>
    </row>
    <row r="714" spans="1:19" x14ac:dyDescent="0.25">
      <c r="A714" t="s">
        <v>1914</v>
      </c>
      <c r="B714">
        <v>38</v>
      </c>
      <c r="C714" t="s">
        <v>1904</v>
      </c>
      <c r="D714" s="84"/>
      <c r="F714" s="84"/>
      <c r="O714" s="84" t="s">
        <v>6252</v>
      </c>
      <c r="P714" s="84">
        <v>3</v>
      </c>
      <c r="Q714" s="84" t="s">
        <v>5363</v>
      </c>
      <c r="R714" s="84"/>
      <c r="S714" s="84"/>
    </row>
    <row r="715" spans="1:19" x14ac:dyDescent="0.25">
      <c r="A715" t="s">
        <v>1915</v>
      </c>
      <c r="B715">
        <v>38</v>
      </c>
      <c r="C715" t="s">
        <v>1904</v>
      </c>
      <c r="D715" s="84"/>
      <c r="F715" s="84"/>
      <c r="O715" s="84" t="s">
        <v>6253</v>
      </c>
      <c r="P715" s="84">
        <v>3</v>
      </c>
      <c r="Q715" s="84" t="s">
        <v>5363</v>
      </c>
      <c r="R715" s="84"/>
      <c r="S715" s="84"/>
    </row>
    <row r="716" spans="1:19" x14ac:dyDescent="0.25">
      <c r="A716" t="s">
        <v>1916</v>
      </c>
      <c r="B716">
        <v>37</v>
      </c>
      <c r="C716" t="s">
        <v>1917</v>
      </c>
      <c r="D716" s="84"/>
      <c r="F716" s="84"/>
      <c r="O716" s="84" t="s">
        <v>6258</v>
      </c>
      <c r="P716" s="84">
        <v>3</v>
      </c>
      <c r="Q716" s="84" t="s">
        <v>5363</v>
      </c>
      <c r="R716" s="84"/>
      <c r="S716" s="84"/>
    </row>
    <row r="717" spans="1:19" x14ac:dyDescent="0.25">
      <c r="A717" t="s">
        <v>1918</v>
      </c>
      <c r="B717">
        <v>37</v>
      </c>
      <c r="C717" t="s">
        <v>1917</v>
      </c>
      <c r="D717" t="s">
        <v>1918</v>
      </c>
      <c r="E717" s="84" t="s">
        <v>1918</v>
      </c>
      <c r="F717" t="s">
        <v>1919</v>
      </c>
      <c r="O717" s="84" t="s">
        <v>6260</v>
      </c>
      <c r="P717" s="84">
        <v>3</v>
      </c>
      <c r="Q717" s="84" t="s">
        <v>5363</v>
      </c>
      <c r="R717" s="84"/>
      <c r="S717" s="84"/>
    </row>
    <row r="718" spans="1:19" x14ac:dyDescent="0.25">
      <c r="A718" t="s">
        <v>1920</v>
      </c>
      <c r="B718">
        <v>37</v>
      </c>
      <c r="C718" t="s">
        <v>1917</v>
      </c>
      <c r="O718" s="84" t="s">
        <v>6261</v>
      </c>
      <c r="P718" s="84">
        <v>3</v>
      </c>
      <c r="Q718" s="84" t="s">
        <v>5363</v>
      </c>
      <c r="R718" s="84"/>
      <c r="S718" s="84"/>
    </row>
    <row r="719" spans="1:19" x14ac:dyDescent="0.25">
      <c r="A719" t="s">
        <v>1921</v>
      </c>
      <c r="B719">
        <v>37</v>
      </c>
      <c r="C719" t="s">
        <v>1917</v>
      </c>
      <c r="D719" s="84"/>
      <c r="F719" s="84"/>
      <c r="O719" s="84" t="s">
        <v>6262</v>
      </c>
      <c r="P719" s="84">
        <v>3</v>
      </c>
      <c r="Q719" s="84" t="s">
        <v>5363</v>
      </c>
      <c r="R719" s="84"/>
      <c r="S719" s="84"/>
    </row>
    <row r="720" spans="1:19" x14ac:dyDescent="0.25">
      <c r="A720" t="s">
        <v>1922</v>
      </c>
      <c r="B720">
        <v>37</v>
      </c>
      <c r="C720" t="s">
        <v>1917</v>
      </c>
      <c r="D720" s="84"/>
      <c r="F720" s="84"/>
      <c r="O720" s="84" t="s">
        <v>6265</v>
      </c>
      <c r="P720" s="84">
        <v>3</v>
      </c>
      <c r="Q720" s="84" t="s">
        <v>5363</v>
      </c>
      <c r="R720" s="84"/>
      <c r="S720" s="84"/>
    </row>
    <row r="721" spans="1:19" x14ac:dyDescent="0.25">
      <c r="A721" t="s">
        <v>1923</v>
      </c>
      <c r="B721">
        <v>37</v>
      </c>
      <c r="C721" t="s">
        <v>1917</v>
      </c>
      <c r="D721" s="84"/>
      <c r="F721" s="84"/>
      <c r="O721" s="84" t="s">
        <v>6266</v>
      </c>
      <c r="P721" s="84">
        <v>3</v>
      </c>
      <c r="Q721" s="84" t="s">
        <v>5363</v>
      </c>
      <c r="R721" s="84"/>
      <c r="S721" s="84"/>
    </row>
    <row r="722" spans="1:19" x14ac:dyDescent="0.25">
      <c r="A722" t="s">
        <v>1924</v>
      </c>
      <c r="B722">
        <v>37</v>
      </c>
      <c r="C722" t="s">
        <v>1917</v>
      </c>
      <c r="D722" s="84"/>
      <c r="F722" s="84"/>
      <c r="O722" s="84" t="s">
        <v>6281</v>
      </c>
      <c r="P722" s="84">
        <v>3</v>
      </c>
      <c r="Q722" s="84" t="s">
        <v>5363</v>
      </c>
      <c r="R722" s="84"/>
      <c r="S722" s="84"/>
    </row>
    <row r="723" spans="1:19" x14ac:dyDescent="0.25">
      <c r="A723" t="s">
        <v>1925</v>
      </c>
      <c r="B723">
        <v>37</v>
      </c>
      <c r="C723" t="s">
        <v>1917</v>
      </c>
      <c r="D723" s="84"/>
      <c r="F723" s="84"/>
      <c r="O723" s="84" t="s">
        <v>6282</v>
      </c>
      <c r="P723" s="84">
        <v>3</v>
      </c>
      <c r="Q723" s="84" t="s">
        <v>5363</v>
      </c>
      <c r="R723" s="84"/>
      <c r="S723" s="84"/>
    </row>
    <row r="724" spans="1:19" x14ac:dyDescent="0.25">
      <c r="A724" t="s">
        <v>1926</v>
      </c>
      <c r="B724">
        <v>37</v>
      </c>
      <c r="C724" t="s">
        <v>1917</v>
      </c>
      <c r="D724" s="84"/>
      <c r="F724" s="84"/>
      <c r="O724" s="84" t="s">
        <v>6290</v>
      </c>
      <c r="P724" s="84">
        <v>3</v>
      </c>
      <c r="Q724" s="84" t="s">
        <v>5363</v>
      </c>
      <c r="R724" s="84"/>
      <c r="S724" s="84"/>
    </row>
    <row r="725" spans="1:19" x14ac:dyDescent="0.25">
      <c r="A725" t="s">
        <v>1927</v>
      </c>
      <c r="B725">
        <v>37</v>
      </c>
      <c r="C725" t="s">
        <v>1917</v>
      </c>
      <c r="D725" s="84"/>
      <c r="F725" s="84"/>
      <c r="O725" s="84" t="s">
        <v>6291</v>
      </c>
      <c r="P725" s="84">
        <v>3</v>
      </c>
      <c r="Q725" s="84" t="s">
        <v>5363</v>
      </c>
      <c r="R725" s="84"/>
      <c r="S725" s="84"/>
    </row>
    <row r="726" spans="1:19" x14ac:dyDescent="0.25">
      <c r="A726" t="s">
        <v>1928</v>
      </c>
      <c r="B726">
        <v>37</v>
      </c>
      <c r="C726" t="s">
        <v>1917</v>
      </c>
      <c r="D726" s="84"/>
      <c r="F726" s="84"/>
      <c r="O726" s="449" t="s">
        <v>6294</v>
      </c>
      <c r="P726" s="84">
        <v>3</v>
      </c>
      <c r="Q726" s="84" t="s">
        <v>5363</v>
      </c>
      <c r="R726" s="84"/>
      <c r="S726" s="84" t="s">
        <v>1919</v>
      </c>
    </row>
    <row r="727" spans="1:19" x14ac:dyDescent="0.25">
      <c r="A727" t="s">
        <v>1929</v>
      </c>
      <c r="B727">
        <v>37</v>
      </c>
      <c r="C727" t="s">
        <v>1917</v>
      </c>
      <c r="D727" s="84"/>
      <c r="F727" s="84"/>
      <c r="O727" s="84" t="s">
        <v>6303</v>
      </c>
      <c r="P727" s="84">
        <v>3</v>
      </c>
      <c r="Q727" s="84" t="s">
        <v>5363</v>
      </c>
      <c r="R727" s="84"/>
      <c r="S727" s="84"/>
    </row>
    <row r="728" spans="1:19" x14ac:dyDescent="0.25">
      <c r="A728" t="s">
        <v>1930</v>
      </c>
      <c r="B728">
        <v>37</v>
      </c>
      <c r="C728" t="s">
        <v>1917</v>
      </c>
      <c r="D728" s="84"/>
      <c r="F728" s="84"/>
      <c r="O728" s="84" t="s">
        <v>6305</v>
      </c>
      <c r="P728" s="84">
        <v>3</v>
      </c>
      <c r="Q728" s="84" t="s">
        <v>5363</v>
      </c>
      <c r="R728" s="84"/>
      <c r="S728" s="84"/>
    </row>
    <row r="729" spans="1:19" x14ac:dyDescent="0.25">
      <c r="A729" t="s">
        <v>1931</v>
      </c>
      <c r="B729">
        <v>36</v>
      </c>
      <c r="C729" t="s">
        <v>1932</v>
      </c>
      <c r="D729" s="84"/>
      <c r="F729" s="84"/>
      <c r="O729" s="84" t="s">
        <v>6310</v>
      </c>
      <c r="P729" s="84">
        <v>3</v>
      </c>
      <c r="Q729" s="84" t="s">
        <v>5363</v>
      </c>
      <c r="R729" s="84"/>
      <c r="S729" s="84"/>
    </row>
    <row r="730" spans="1:19" x14ac:dyDescent="0.25">
      <c r="A730" t="s">
        <v>1933</v>
      </c>
      <c r="B730">
        <v>36</v>
      </c>
      <c r="C730" t="s">
        <v>1932</v>
      </c>
      <c r="D730" s="84"/>
      <c r="F730" s="84"/>
      <c r="O730" s="84" t="s">
        <v>6311</v>
      </c>
      <c r="P730" s="84">
        <v>3</v>
      </c>
      <c r="Q730" s="84" t="s">
        <v>5363</v>
      </c>
      <c r="R730" s="84"/>
      <c r="S730" s="84"/>
    </row>
    <row r="731" spans="1:19" x14ac:dyDescent="0.25">
      <c r="A731" t="s">
        <v>1934</v>
      </c>
      <c r="B731">
        <v>36</v>
      </c>
      <c r="C731" t="s">
        <v>1932</v>
      </c>
      <c r="D731" s="84"/>
      <c r="F731" s="84"/>
      <c r="O731" s="84" t="s">
        <v>6313</v>
      </c>
      <c r="P731" s="84">
        <v>3</v>
      </c>
      <c r="Q731" s="84" t="s">
        <v>5363</v>
      </c>
      <c r="R731" s="84"/>
      <c r="S731" s="84"/>
    </row>
    <row r="732" spans="1:19" x14ac:dyDescent="0.25">
      <c r="A732" t="s">
        <v>1935</v>
      </c>
      <c r="B732">
        <v>36</v>
      </c>
      <c r="C732" t="s">
        <v>1932</v>
      </c>
      <c r="D732" s="84"/>
      <c r="F732" s="84"/>
      <c r="O732" s="84" t="s">
        <v>6316</v>
      </c>
      <c r="P732" s="84">
        <v>3</v>
      </c>
      <c r="Q732" s="84" t="s">
        <v>5363</v>
      </c>
      <c r="R732" s="84"/>
      <c r="S732" s="84"/>
    </row>
    <row r="733" spans="1:19" x14ac:dyDescent="0.25">
      <c r="A733" t="s">
        <v>1936</v>
      </c>
      <c r="B733">
        <v>36</v>
      </c>
      <c r="C733" t="s">
        <v>1932</v>
      </c>
      <c r="D733" s="84"/>
      <c r="F733" s="84"/>
      <c r="O733" s="84" t="s">
        <v>6326</v>
      </c>
      <c r="P733" s="84">
        <v>3</v>
      </c>
      <c r="Q733" s="84" t="s">
        <v>5363</v>
      </c>
      <c r="R733" s="84"/>
      <c r="S733" s="84"/>
    </row>
    <row r="734" spans="1:19" x14ac:dyDescent="0.25">
      <c r="A734" t="s">
        <v>1937</v>
      </c>
      <c r="B734">
        <v>36</v>
      </c>
      <c r="C734" t="s">
        <v>1932</v>
      </c>
      <c r="D734" s="84"/>
      <c r="F734" s="84"/>
      <c r="O734" s="84" t="s">
        <v>6329</v>
      </c>
      <c r="P734" s="84">
        <v>3</v>
      </c>
      <c r="Q734" s="84" t="s">
        <v>5363</v>
      </c>
      <c r="R734" s="84"/>
      <c r="S734" s="84"/>
    </row>
    <row r="735" spans="1:19" x14ac:dyDescent="0.25">
      <c r="A735" t="s">
        <v>1938</v>
      </c>
      <c r="B735">
        <v>36</v>
      </c>
      <c r="C735" t="s">
        <v>1932</v>
      </c>
      <c r="D735" s="84"/>
      <c r="F735" s="84"/>
      <c r="O735" s="84" t="s">
        <v>6340</v>
      </c>
      <c r="P735" s="84">
        <v>3</v>
      </c>
      <c r="Q735" s="84" t="s">
        <v>5363</v>
      </c>
      <c r="R735" s="84"/>
      <c r="S735" s="84"/>
    </row>
    <row r="736" spans="1:19" x14ac:dyDescent="0.25">
      <c r="A736" t="s">
        <v>1939</v>
      </c>
      <c r="B736">
        <v>36</v>
      </c>
      <c r="C736" t="s">
        <v>1932</v>
      </c>
      <c r="D736" s="84"/>
      <c r="F736" s="84"/>
      <c r="O736" s="84" t="s">
        <v>6349</v>
      </c>
      <c r="P736" s="84">
        <v>3</v>
      </c>
      <c r="Q736" s="84" t="s">
        <v>5363</v>
      </c>
      <c r="R736" s="84"/>
      <c r="S736" s="84"/>
    </row>
    <row r="737" spans="1:19" x14ac:dyDescent="0.25">
      <c r="A737" t="s">
        <v>1940</v>
      </c>
      <c r="B737">
        <v>36</v>
      </c>
      <c r="C737" t="s">
        <v>1932</v>
      </c>
      <c r="D737" s="84"/>
      <c r="F737" s="84"/>
      <c r="O737" s="84" t="s">
        <v>6351</v>
      </c>
      <c r="P737" s="84">
        <v>3</v>
      </c>
      <c r="Q737" s="84" t="s">
        <v>5363</v>
      </c>
      <c r="R737" s="84"/>
      <c r="S737" s="84"/>
    </row>
    <row r="738" spans="1:19" x14ac:dyDescent="0.25">
      <c r="A738" t="s">
        <v>1941</v>
      </c>
      <c r="B738">
        <v>36</v>
      </c>
      <c r="C738" t="s">
        <v>1932</v>
      </c>
      <c r="D738" s="84"/>
      <c r="F738" s="84"/>
      <c r="O738" s="84" t="s">
        <v>6373</v>
      </c>
      <c r="P738" s="84">
        <v>3</v>
      </c>
      <c r="Q738" s="84" t="s">
        <v>5363</v>
      </c>
      <c r="R738" s="84"/>
      <c r="S738" s="84"/>
    </row>
    <row r="739" spans="1:19" x14ac:dyDescent="0.25">
      <c r="A739" t="s">
        <v>1942</v>
      </c>
      <c r="B739">
        <v>36</v>
      </c>
      <c r="C739" t="s">
        <v>1932</v>
      </c>
      <c r="D739" s="84"/>
      <c r="F739" s="84"/>
      <c r="O739" s="84" t="s">
        <v>6375</v>
      </c>
      <c r="P739" s="84">
        <v>3</v>
      </c>
      <c r="Q739" s="84" t="s">
        <v>5363</v>
      </c>
      <c r="R739" s="84"/>
      <c r="S739" s="84"/>
    </row>
    <row r="740" spans="1:19" x14ac:dyDescent="0.25">
      <c r="A740" t="s">
        <v>1943</v>
      </c>
      <c r="B740">
        <v>36</v>
      </c>
      <c r="C740" t="s">
        <v>1932</v>
      </c>
      <c r="D740" s="84"/>
      <c r="F740" s="84"/>
      <c r="O740" s="84" t="s">
        <v>6394</v>
      </c>
      <c r="P740" s="84">
        <v>3</v>
      </c>
      <c r="Q740" s="84" t="s">
        <v>5363</v>
      </c>
      <c r="R740" s="84"/>
      <c r="S740" s="84"/>
    </row>
    <row r="741" spans="1:19" x14ac:dyDescent="0.25">
      <c r="A741" t="s">
        <v>1944</v>
      </c>
      <c r="B741">
        <v>36</v>
      </c>
      <c r="C741" t="s">
        <v>1932</v>
      </c>
      <c r="D741" s="84"/>
      <c r="F741" s="84"/>
      <c r="O741" s="84" t="s">
        <v>6402</v>
      </c>
      <c r="P741" s="84">
        <v>3</v>
      </c>
      <c r="Q741" s="84" t="s">
        <v>5363</v>
      </c>
      <c r="R741" s="84"/>
      <c r="S741" s="84"/>
    </row>
    <row r="742" spans="1:19" x14ac:dyDescent="0.25">
      <c r="A742" t="s">
        <v>1945</v>
      </c>
      <c r="B742">
        <v>36</v>
      </c>
      <c r="C742" t="s">
        <v>1932</v>
      </c>
      <c r="D742" s="84"/>
      <c r="F742" s="84"/>
      <c r="O742" s="84" t="s">
        <v>6408</v>
      </c>
      <c r="P742" s="84">
        <v>3</v>
      </c>
      <c r="Q742" s="84" t="s">
        <v>5363</v>
      </c>
      <c r="R742" s="84"/>
      <c r="S742" s="84"/>
    </row>
    <row r="743" spans="1:19" x14ac:dyDescent="0.25">
      <c r="A743" t="s">
        <v>1946</v>
      </c>
      <c r="B743">
        <v>36</v>
      </c>
      <c r="C743" t="s">
        <v>1932</v>
      </c>
      <c r="D743" s="84"/>
      <c r="F743" s="84"/>
      <c r="O743" s="449" t="s">
        <v>6410</v>
      </c>
      <c r="P743" s="84">
        <v>3</v>
      </c>
      <c r="Q743" s="84" t="s">
        <v>5363</v>
      </c>
      <c r="R743" s="84"/>
      <c r="S743" s="84" t="s">
        <v>1919</v>
      </c>
    </row>
    <row r="744" spans="1:19" x14ac:dyDescent="0.25">
      <c r="A744" t="s">
        <v>1947</v>
      </c>
      <c r="B744">
        <v>35</v>
      </c>
      <c r="C744" t="s">
        <v>1948</v>
      </c>
      <c r="D744" s="84"/>
      <c r="F744" s="84"/>
      <c r="O744" s="84" t="s">
        <v>6425</v>
      </c>
      <c r="P744" s="84">
        <v>3</v>
      </c>
      <c r="Q744" s="84" t="s">
        <v>5363</v>
      </c>
      <c r="R744" s="84"/>
      <c r="S744" s="84"/>
    </row>
    <row r="745" spans="1:19" x14ac:dyDescent="0.25">
      <c r="A745" t="s">
        <v>1949</v>
      </c>
      <c r="B745">
        <v>35</v>
      </c>
      <c r="C745" t="s">
        <v>1948</v>
      </c>
      <c r="D745" s="84"/>
      <c r="F745" s="84"/>
      <c r="O745" s="84" t="s">
        <v>6427</v>
      </c>
      <c r="P745" s="84">
        <v>3</v>
      </c>
      <c r="Q745" s="84" t="s">
        <v>5363</v>
      </c>
      <c r="R745" s="84"/>
      <c r="S745" s="84"/>
    </row>
    <row r="746" spans="1:19" x14ac:dyDescent="0.25">
      <c r="A746" t="s">
        <v>1950</v>
      </c>
      <c r="B746">
        <v>35</v>
      </c>
      <c r="C746" t="s">
        <v>1948</v>
      </c>
      <c r="D746" s="84"/>
      <c r="F746" s="84"/>
      <c r="O746" s="84" t="s">
        <v>6436</v>
      </c>
      <c r="P746" s="84">
        <v>3</v>
      </c>
      <c r="Q746" s="84" t="s">
        <v>5363</v>
      </c>
      <c r="R746" s="84"/>
      <c r="S746" s="84"/>
    </row>
    <row r="747" spans="1:19" x14ac:dyDescent="0.25">
      <c r="A747" t="s">
        <v>1951</v>
      </c>
      <c r="B747">
        <v>35</v>
      </c>
      <c r="C747" t="s">
        <v>1948</v>
      </c>
      <c r="D747" s="84"/>
      <c r="F747" s="84"/>
      <c r="O747" s="84" t="s">
        <v>6582</v>
      </c>
      <c r="P747" s="84">
        <v>3</v>
      </c>
      <c r="Q747" s="84" t="s">
        <v>5363</v>
      </c>
      <c r="R747" s="84"/>
      <c r="S747" s="84"/>
    </row>
    <row r="748" spans="1:19" x14ac:dyDescent="0.25">
      <c r="A748" t="s">
        <v>1952</v>
      </c>
      <c r="B748">
        <v>35</v>
      </c>
      <c r="C748" t="s">
        <v>1948</v>
      </c>
      <c r="D748" s="84"/>
      <c r="F748" s="84"/>
      <c r="O748" s="449" t="s">
        <v>6592</v>
      </c>
      <c r="P748" s="84">
        <v>3</v>
      </c>
      <c r="Q748" s="84" t="s">
        <v>5363</v>
      </c>
      <c r="R748" s="84"/>
      <c r="S748" s="84" t="s">
        <v>1919</v>
      </c>
    </row>
    <row r="749" spans="1:19" x14ac:dyDescent="0.25">
      <c r="A749" t="s">
        <v>1953</v>
      </c>
      <c r="B749">
        <v>35</v>
      </c>
      <c r="C749" t="s">
        <v>1948</v>
      </c>
      <c r="D749" s="84"/>
      <c r="F749" s="84"/>
      <c r="O749" s="84" t="s">
        <v>6593</v>
      </c>
      <c r="P749" s="84">
        <v>3</v>
      </c>
      <c r="Q749" s="84" t="s">
        <v>5363</v>
      </c>
      <c r="R749" s="84"/>
      <c r="S749" s="84"/>
    </row>
    <row r="750" spans="1:19" x14ac:dyDescent="0.25">
      <c r="A750" t="s">
        <v>1954</v>
      </c>
      <c r="B750">
        <v>35</v>
      </c>
      <c r="C750" t="s">
        <v>1948</v>
      </c>
      <c r="D750" s="84"/>
      <c r="F750" s="84"/>
      <c r="O750" s="84" t="s">
        <v>6595</v>
      </c>
      <c r="P750" s="84">
        <v>3</v>
      </c>
      <c r="Q750" s="84" t="s">
        <v>5363</v>
      </c>
      <c r="R750" s="84"/>
      <c r="S750" s="84"/>
    </row>
    <row r="751" spans="1:19" x14ac:dyDescent="0.25">
      <c r="A751" t="s">
        <v>1955</v>
      </c>
      <c r="B751">
        <v>35</v>
      </c>
      <c r="C751" t="s">
        <v>1948</v>
      </c>
      <c r="D751" s="84"/>
      <c r="F751" s="84"/>
      <c r="O751" s="84" t="s">
        <v>6601</v>
      </c>
      <c r="P751" s="84">
        <v>3</v>
      </c>
      <c r="Q751" s="84" t="s">
        <v>5363</v>
      </c>
      <c r="R751" s="84"/>
      <c r="S751" s="84"/>
    </row>
    <row r="752" spans="1:19" x14ac:dyDescent="0.25">
      <c r="A752" t="s">
        <v>1956</v>
      </c>
      <c r="B752">
        <v>35</v>
      </c>
      <c r="C752" t="s">
        <v>1948</v>
      </c>
      <c r="D752" s="84"/>
      <c r="F752" s="84"/>
      <c r="O752" s="84" t="s">
        <v>6615</v>
      </c>
      <c r="P752" s="84">
        <v>3</v>
      </c>
      <c r="Q752" s="84" t="s">
        <v>5363</v>
      </c>
      <c r="R752" s="84"/>
      <c r="S752" s="84"/>
    </row>
    <row r="753" spans="1:19" x14ac:dyDescent="0.25">
      <c r="A753" t="s">
        <v>1957</v>
      </c>
      <c r="B753">
        <v>35</v>
      </c>
      <c r="C753" t="s">
        <v>1948</v>
      </c>
      <c r="D753" s="84"/>
      <c r="F753" s="84"/>
      <c r="O753" s="84" t="s">
        <v>6616</v>
      </c>
      <c r="P753" s="84">
        <v>3</v>
      </c>
      <c r="Q753" s="84" t="s">
        <v>5363</v>
      </c>
      <c r="R753" s="84"/>
      <c r="S753" s="84"/>
    </row>
    <row r="754" spans="1:19" x14ac:dyDescent="0.25">
      <c r="A754" t="s">
        <v>1958</v>
      </c>
      <c r="B754">
        <v>34</v>
      </c>
      <c r="C754" t="s">
        <v>1959</v>
      </c>
      <c r="D754" s="84"/>
      <c r="F754" s="84"/>
      <c r="O754" s="84" t="s">
        <v>6634</v>
      </c>
      <c r="P754" s="84">
        <v>2</v>
      </c>
      <c r="Q754" s="84" t="s">
        <v>6635</v>
      </c>
      <c r="R754" s="84"/>
      <c r="S754" s="84"/>
    </row>
    <row r="755" spans="1:19" x14ac:dyDescent="0.25">
      <c r="A755" t="s">
        <v>1960</v>
      </c>
      <c r="B755">
        <v>34</v>
      </c>
      <c r="C755" t="s">
        <v>1959</v>
      </c>
      <c r="D755" s="84"/>
      <c r="F755" s="84"/>
      <c r="O755" s="84" t="s">
        <v>6639</v>
      </c>
      <c r="P755" s="84">
        <v>2</v>
      </c>
      <c r="Q755" s="84" t="s">
        <v>6635</v>
      </c>
      <c r="R755" s="84"/>
      <c r="S755" s="84"/>
    </row>
    <row r="756" spans="1:19" x14ac:dyDescent="0.25">
      <c r="A756" t="s">
        <v>1961</v>
      </c>
      <c r="B756">
        <v>34</v>
      </c>
      <c r="C756" t="s">
        <v>1959</v>
      </c>
      <c r="D756" s="84"/>
      <c r="F756" s="84"/>
      <c r="O756" s="84" t="s">
        <v>6640</v>
      </c>
      <c r="P756" s="84">
        <v>2</v>
      </c>
      <c r="Q756" s="84" t="s">
        <v>6635</v>
      </c>
      <c r="R756" s="84"/>
      <c r="S756" s="84"/>
    </row>
    <row r="757" spans="1:19" x14ac:dyDescent="0.25">
      <c r="A757" t="s">
        <v>1962</v>
      </c>
      <c r="B757">
        <v>34</v>
      </c>
      <c r="C757" t="s">
        <v>1959</v>
      </c>
      <c r="D757" s="84"/>
      <c r="F757" s="84"/>
      <c r="O757" s="84" t="s">
        <v>6641</v>
      </c>
      <c r="P757" s="84">
        <v>2</v>
      </c>
      <c r="Q757" s="84" t="s">
        <v>6635</v>
      </c>
      <c r="R757" s="84"/>
      <c r="S757" s="84"/>
    </row>
    <row r="758" spans="1:19" x14ac:dyDescent="0.25">
      <c r="A758" t="s">
        <v>1963</v>
      </c>
      <c r="B758">
        <v>34</v>
      </c>
      <c r="C758" t="s">
        <v>1959</v>
      </c>
      <c r="D758" s="84"/>
      <c r="F758" s="84"/>
      <c r="O758" s="84" t="s">
        <v>6648</v>
      </c>
      <c r="P758" s="84">
        <v>2</v>
      </c>
      <c r="Q758" s="84" t="s">
        <v>6635</v>
      </c>
      <c r="R758" s="84"/>
      <c r="S758" s="84"/>
    </row>
    <row r="759" spans="1:19" x14ac:dyDescent="0.25">
      <c r="A759" t="s">
        <v>1964</v>
      </c>
      <c r="B759">
        <v>33</v>
      </c>
      <c r="C759" t="s">
        <v>1965</v>
      </c>
      <c r="D759" s="84"/>
      <c r="F759" s="84"/>
      <c r="O759" s="84" t="s">
        <v>6651</v>
      </c>
      <c r="P759" s="84">
        <v>2</v>
      </c>
      <c r="Q759" s="84" t="s">
        <v>6635</v>
      </c>
      <c r="R759" s="84"/>
      <c r="S759" s="84"/>
    </row>
    <row r="760" spans="1:19" x14ac:dyDescent="0.25">
      <c r="A760" t="s">
        <v>1966</v>
      </c>
      <c r="B760">
        <v>33</v>
      </c>
      <c r="C760" t="s">
        <v>1965</v>
      </c>
      <c r="D760" s="84"/>
      <c r="F760" s="84"/>
      <c r="O760" s="84" t="s">
        <v>6654</v>
      </c>
      <c r="P760" s="84">
        <v>2</v>
      </c>
      <c r="Q760" s="84" t="s">
        <v>6635</v>
      </c>
      <c r="R760" s="84"/>
      <c r="S760" s="84"/>
    </row>
    <row r="761" spans="1:19" x14ac:dyDescent="0.25">
      <c r="A761" t="s">
        <v>1967</v>
      </c>
      <c r="B761">
        <v>33</v>
      </c>
      <c r="C761" t="s">
        <v>1965</v>
      </c>
      <c r="D761" s="84"/>
      <c r="F761" s="84"/>
      <c r="O761" s="84" t="s">
        <v>6656</v>
      </c>
      <c r="P761" s="84">
        <v>2</v>
      </c>
      <c r="Q761" s="84" t="s">
        <v>6635</v>
      </c>
      <c r="R761" s="84"/>
      <c r="S761" s="84"/>
    </row>
    <row r="762" spans="1:19" x14ac:dyDescent="0.25">
      <c r="A762" t="s">
        <v>1968</v>
      </c>
      <c r="B762">
        <v>33</v>
      </c>
      <c r="C762" t="s">
        <v>1965</v>
      </c>
      <c r="D762" s="84"/>
      <c r="F762" s="84"/>
      <c r="O762" s="84" t="s">
        <v>6657</v>
      </c>
      <c r="P762" s="84">
        <v>2</v>
      </c>
      <c r="Q762" s="84" t="s">
        <v>6635</v>
      </c>
      <c r="R762" s="84"/>
      <c r="S762" s="84"/>
    </row>
    <row r="763" spans="1:19" x14ac:dyDescent="0.25">
      <c r="A763" t="s">
        <v>1969</v>
      </c>
      <c r="B763">
        <v>33</v>
      </c>
      <c r="C763" t="s">
        <v>1965</v>
      </c>
      <c r="D763" s="84"/>
      <c r="F763" s="84"/>
      <c r="O763" s="84" t="s">
        <v>6658</v>
      </c>
      <c r="P763" s="84">
        <v>2</v>
      </c>
      <c r="Q763" s="84" t="s">
        <v>6635</v>
      </c>
      <c r="R763" s="84"/>
      <c r="S763" s="84"/>
    </row>
    <row r="764" spans="1:19" x14ac:dyDescent="0.25">
      <c r="A764" t="s">
        <v>1970</v>
      </c>
      <c r="B764">
        <v>33</v>
      </c>
      <c r="C764" t="s">
        <v>1965</v>
      </c>
      <c r="D764" s="84"/>
      <c r="F764" s="84"/>
      <c r="O764" s="84" t="s">
        <v>6662</v>
      </c>
      <c r="P764" s="84">
        <v>2</v>
      </c>
      <c r="Q764" s="84" t="s">
        <v>6635</v>
      </c>
      <c r="R764" s="84"/>
      <c r="S764" s="84"/>
    </row>
    <row r="765" spans="1:19" x14ac:dyDescent="0.25">
      <c r="A765" t="s">
        <v>1971</v>
      </c>
      <c r="B765">
        <v>33</v>
      </c>
      <c r="C765" t="s">
        <v>1965</v>
      </c>
      <c r="D765" s="84"/>
      <c r="F765" s="84"/>
      <c r="O765" s="84" t="s">
        <v>6669</v>
      </c>
      <c r="P765" s="84">
        <v>2</v>
      </c>
      <c r="Q765" s="84" t="s">
        <v>6635</v>
      </c>
      <c r="R765" s="84"/>
      <c r="S765" s="84"/>
    </row>
    <row r="766" spans="1:19" x14ac:dyDescent="0.25">
      <c r="A766" t="s">
        <v>1972</v>
      </c>
      <c r="B766">
        <v>33</v>
      </c>
      <c r="C766" t="s">
        <v>1965</v>
      </c>
      <c r="D766" s="84"/>
      <c r="F766" s="84"/>
      <c r="O766" s="84" t="s">
        <v>6670</v>
      </c>
      <c r="P766" s="84">
        <v>2</v>
      </c>
      <c r="Q766" s="84" t="s">
        <v>6635</v>
      </c>
      <c r="R766" s="84"/>
      <c r="S766" s="84"/>
    </row>
    <row r="767" spans="1:19" x14ac:dyDescent="0.25">
      <c r="A767" t="s">
        <v>1973</v>
      </c>
      <c r="B767">
        <v>33</v>
      </c>
      <c r="C767" t="s">
        <v>1965</v>
      </c>
      <c r="D767" s="84"/>
      <c r="F767" s="84"/>
      <c r="O767" s="84" t="s">
        <v>6671</v>
      </c>
      <c r="P767" s="84">
        <v>2</v>
      </c>
      <c r="Q767" s="84" t="s">
        <v>6635</v>
      </c>
      <c r="R767" s="84"/>
      <c r="S767" s="84"/>
    </row>
    <row r="768" spans="1:19" x14ac:dyDescent="0.25">
      <c r="A768" t="s">
        <v>1974</v>
      </c>
      <c r="B768">
        <v>33</v>
      </c>
      <c r="C768" t="s">
        <v>1965</v>
      </c>
      <c r="D768" s="84"/>
      <c r="F768" s="84"/>
      <c r="O768" s="84" t="s">
        <v>6672</v>
      </c>
      <c r="P768" s="84">
        <v>2</v>
      </c>
      <c r="Q768" s="84" t="s">
        <v>6635</v>
      </c>
      <c r="R768" s="84"/>
      <c r="S768" s="84"/>
    </row>
    <row r="769" spans="1:19" x14ac:dyDescent="0.25">
      <c r="A769" t="s">
        <v>1975</v>
      </c>
      <c r="B769">
        <v>33</v>
      </c>
      <c r="C769" t="s">
        <v>1965</v>
      </c>
      <c r="D769" s="84"/>
      <c r="F769" s="84"/>
      <c r="O769" s="84" t="s">
        <v>6673</v>
      </c>
      <c r="P769" s="84">
        <v>2</v>
      </c>
      <c r="Q769" s="84" t="s">
        <v>6635</v>
      </c>
      <c r="R769" s="84"/>
      <c r="S769" s="84"/>
    </row>
    <row r="770" spans="1:19" x14ac:dyDescent="0.25">
      <c r="A770" t="s">
        <v>1976</v>
      </c>
      <c r="B770">
        <v>33</v>
      </c>
      <c r="C770" t="s">
        <v>1965</v>
      </c>
      <c r="D770" s="84"/>
      <c r="F770" s="84"/>
      <c r="O770" s="84" t="s">
        <v>6678</v>
      </c>
      <c r="P770" s="84">
        <v>2</v>
      </c>
      <c r="Q770" s="84" t="s">
        <v>6635</v>
      </c>
      <c r="R770" s="84"/>
      <c r="S770" s="84"/>
    </row>
    <row r="771" spans="1:19" x14ac:dyDescent="0.25">
      <c r="A771" t="s">
        <v>1977</v>
      </c>
      <c r="B771">
        <v>33</v>
      </c>
      <c r="C771" t="s">
        <v>1965</v>
      </c>
      <c r="D771" s="84"/>
      <c r="F771" s="84"/>
      <c r="O771" s="84" t="s">
        <v>6689</v>
      </c>
      <c r="P771" s="84">
        <v>2</v>
      </c>
      <c r="Q771" s="84" t="s">
        <v>6635</v>
      </c>
      <c r="R771" s="84"/>
      <c r="S771" s="84"/>
    </row>
    <row r="772" spans="1:19" x14ac:dyDescent="0.25">
      <c r="A772" t="s">
        <v>1978</v>
      </c>
      <c r="B772">
        <v>33</v>
      </c>
      <c r="C772" t="s">
        <v>1965</v>
      </c>
      <c r="D772" s="84"/>
      <c r="F772" s="84"/>
      <c r="O772" s="84" t="s">
        <v>6694</v>
      </c>
      <c r="P772" s="84">
        <v>2</v>
      </c>
      <c r="Q772" s="84" t="s">
        <v>6635</v>
      </c>
      <c r="R772" s="84"/>
      <c r="S772" s="84"/>
    </row>
    <row r="773" spans="1:19" x14ac:dyDescent="0.25">
      <c r="A773" t="s">
        <v>1979</v>
      </c>
      <c r="B773">
        <v>33</v>
      </c>
      <c r="C773" t="s">
        <v>1965</v>
      </c>
      <c r="D773" s="84"/>
      <c r="F773" s="84"/>
      <c r="O773" s="84" t="s">
        <v>6695</v>
      </c>
      <c r="P773" s="84">
        <v>2</v>
      </c>
      <c r="Q773" s="84" t="s">
        <v>6635</v>
      </c>
      <c r="R773" s="84"/>
      <c r="S773" s="84"/>
    </row>
    <row r="774" spans="1:19" x14ac:dyDescent="0.25">
      <c r="A774" t="s">
        <v>1980</v>
      </c>
      <c r="B774">
        <v>33</v>
      </c>
      <c r="C774" t="s">
        <v>1965</v>
      </c>
      <c r="D774" s="84"/>
      <c r="F774" s="84"/>
      <c r="O774" s="84" t="s">
        <v>6701</v>
      </c>
      <c r="P774" s="84">
        <v>2</v>
      </c>
      <c r="Q774" s="84" t="s">
        <v>6635</v>
      </c>
      <c r="R774" s="84"/>
      <c r="S774" s="84"/>
    </row>
    <row r="775" spans="1:19" x14ac:dyDescent="0.25">
      <c r="A775" t="s">
        <v>1981</v>
      </c>
      <c r="B775">
        <v>33</v>
      </c>
      <c r="C775" t="s">
        <v>1965</v>
      </c>
      <c r="D775" s="84"/>
      <c r="F775" s="84"/>
      <c r="O775" s="84" t="s">
        <v>6702</v>
      </c>
      <c r="P775" s="84">
        <v>2</v>
      </c>
      <c r="Q775" s="84" t="s">
        <v>6635</v>
      </c>
      <c r="R775" s="84"/>
      <c r="S775" s="84"/>
    </row>
    <row r="776" spans="1:19" x14ac:dyDescent="0.25">
      <c r="A776" t="s">
        <v>1982</v>
      </c>
      <c r="B776">
        <v>32</v>
      </c>
      <c r="C776" t="s">
        <v>1983</v>
      </c>
      <c r="D776" s="84"/>
      <c r="F776" s="84"/>
      <c r="O776" s="84" t="s">
        <v>6708</v>
      </c>
      <c r="P776" s="84">
        <v>2</v>
      </c>
      <c r="Q776" s="84" t="s">
        <v>6635</v>
      </c>
      <c r="R776" s="84"/>
      <c r="S776" s="84"/>
    </row>
    <row r="777" spans="1:19" x14ac:dyDescent="0.25">
      <c r="A777" t="s">
        <v>1984</v>
      </c>
      <c r="B777">
        <v>32</v>
      </c>
      <c r="C777" t="s">
        <v>1983</v>
      </c>
      <c r="D777" s="84"/>
      <c r="F777" s="84"/>
      <c r="O777" s="84" t="s">
        <v>6710</v>
      </c>
      <c r="P777" s="84">
        <v>2</v>
      </c>
      <c r="Q777" s="84" t="s">
        <v>6635</v>
      </c>
      <c r="R777" s="84"/>
      <c r="S777" s="84"/>
    </row>
    <row r="778" spans="1:19" x14ac:dyDescent="0.25">
      <c r="A778" t="s">
        <v>1985</v>
      </c>
      <c r="B778">
        <v>32</v>
      </c>
      <c r="C778" t="s">
        <v>1983</v>
      </c>
      <c r="D778" s="84"/>
      <c r="F778" s="84"/>
      <c r="O778" s="84" t="s">
        <v>6711</v>
      </c>
      <c r="P778" s="84">
        <v>2</v>
      </c>
      <c r="Q778" s="84" t="s">
        <v>6635</v>
      </c>
      <c r="R778" s="84"/>
      <c r="S778" s="84"/>
    </row>
    <row r="779" spans="1:19" x14ac:dyDescent="0.25">
      <c r="A779" t="s">
        <v>1986</v>
      </c>
      <c r="B779">
        <v>32</v>
      </c>
      <c r="C779" t="s">
        <v>1983</v>
      </c>
      <c r="D779" t="s">
        <v>1986</v>
      </c>
      <c r="E779" s="84" t="s">
        <v>3817</v>
      </c>
      <c r="F779" t="s">
        <v>864</v>
      </c>
      <c r="O779" s="84" t="s">
        <v>6718</v>
      </c>
      <c r="P779" s="84">
        <v>2</v>
      </c>
      <c r="Q779" s="84" t="s">
        <v>6635</v>
      </c>
      <c r="R779" s="84"/>
      <c r="S779" s="84"/>
    </row>
    <row r="780" spans="1:19" x14ac:dyDescent="0.25">
      <c r="A780" t="s">
        <v>1987</v>
      </c>
      <c r="B780">
        <v>32</v>
      </c>
      <c r="C780" t="s">
        <v>1983</v>
      </c>
      <c r="D780" s="84"/>
      <c r="F780" s="84"/>
      <c r="O780" s="84" t="s">
        <v>6719</v>
      </c>
      <c r="P780" s="84">
        <v>2</v>
      </c>
      <c r="Q780" s="84" t="s">
        <v>6635</v>
      </c>
      <c r="R780" s="84"/>
      <c r="S780" s="84"/>
    </row>
    <row r="781" spans="1:19" x14ac:dyDescent="0.25">
      <c r="A781" t="s">
        <v>1988</v>
      </c>
      <c r="B781">
        <v>32</v>
      </c>
      <c r="C781" t="s">
        <v>1983</v>
      </c>
      <c r="D781" s="84"/>
      <c r="F781" s="84"/>
      <c r="O781" s="84" t="s">
        <v>6720</v>
      </c>
      <c r="P781" s="84">
        <v>2</v>
      </c>
      <c r="Q781" s="84" t="s">
        <v>6635</v>
      </c>
      <c r="R781" s="84"/>
      <c r="S781" s="84"/>
    </row>
    <row r="782" spans="1:19" x14ac:dyDescent="0.25">
      <c r="A782" t="s">
        <v>1989</v>
      </c>
      <c r="B782">
        <v>32</v>
      </c>
      <c r="C782" t="s">
        <v>1983</v>
      </c>
      <c r="D782" s="84"/>
      <c r="F782" s="84"/>
      <c r="O782" s="84" t="s">
        <v>6721</v>
      </c>
      <c r="P782" s="84">
        <v>2</v>
      </c>
      <c r="Q782" s="84" t="s">
        <v>6635</v>
      </c>
      <c r="R782" s="84"/>
      <c r="S782" s="84"/>
    </row>
    <row r="783" spans="1:19" x14ac:dyDescent="0.25">
      <c r="A783" t="s">
        <v>1990</v>
      </c>
      <c r="B783">
        <v>32</v>
      </c>
      <c r="C783" t="s">
        <v>1983</v>
      </c>
      <c r="D783" s="84"/>
      <c r="F783" s="84"/>
      <c r="O783" s="84" t="s">
        <v>6728</v>
      </c>
      <c r="P783" s="84">
        <v>2</v>
      </c>
      <c r="Q783" s="84" t="s">
        <v>6635</v>
      </c>
      <c r="R783" s="84"/>
      <c r="S783" s="84"/>
    </row>
    <row r="784" spans="1:19" x14ac:dyDescent="0.25">
      <c r="A784" t="s">
        <v>1991</v>
      </c>
      <c r="B784">
        <v>32</v>
      </c>
      <c r="C784" t="s">
        <v>1983</v>
      </c>
      <c r="D784" s="84"/>
      <c r="F784" s="84"/>
      <c r="O784" s="84" t="s">
        <v>6729</v>
      </c>
      <c r="P784" s="84">
        <v>2</v>
      </c>
      <c r="Q784" s="84" t="s">
        <v>6635</v>
      </c>
      <c r="R784" s="84"/>
      <c r="S784" s="84"/>
    </row>
    <row r="785" spans="1:19" x14ac:dyDescent="0.25">
      <c r="A785" t="s">
        <v>1992</v>
      </c>
      <c r="B785">
        <v>32</v>
      </c>
      <c r="C785" t="s">
        <v>1983</v>
      </c>
      <c r="D785" s="84"/>
      <c r="F785" s="84"/>
      <c r="O785" s="84" t="s">
        <v>6730</v>
      </c>
      <c r="P785" s="84">
        <v>2</v>
      </c>
      <c r="Q785" s="84" t="s">
        <v>6635</v>
      </c>
      <c r="R785" s="84"/>
      <c r="S785" s="84"/>
    </row>
    <row r="786" spans="1:19" x14ac:dyDescent="0.25">
      <c r="A786" t="s">
        <v>1993</v>
      </c>
      <c r="B786">
        <v>32</v>
      </c>
      <c r="C786" t="s">
        <v>1983</v>
      </c>
      <c r="D786" s="84"/>
      <c r="F786" s="84"/>
      <c r="O786" s="84" t="s">
        <v>6731</v>
      </c>
      <c r="P786" s="84">
        <v>2</v>
      </c>
      <c r="Q786" s="84" t="s">
        <v>6635</v>
      </c>
      <c r="R786" s="84"/>
      <c r="S786" s="84"/>
    </row>
    <row r="787" spans="1:19" x14ac:dyDescent="0.25">
      <c r="A787" t="s">
        <v>1994</v>
      </c>
      <c r="B787">
        <v>32</v>
      </c>
      <c r="C787" t="s">
        <v>1983</v>
      </c>
      <c r="D787" s="84"/>
      <c r="F787" s="84"/>
      <c r="O787" s="84" t="s">
        <v>6734</v>
      </c>
      <c r="P787" s="84">
        <v>2</v>
      </c>
      <c r="Q787" s="84" t="s">
        <v>6635</v>
      </c>
      <c r="R787" s="84"/>
      <c r="S787" s="84"/>
    </row>
    <row r="788" spans="1:19" x14ac:dyDescent="0.25">
      <c r="A788" t="s">
        <v>1995</v>
      </c>
      <c r="B788">
        <v>32</v>
      </c>
      <c r="C788" t="s">
        <v>1983</v>
      </c>
      <c r="D788" s="84"/>
      <c r="F788" s="84"/>
      <c r="O788" s="84" t="s">
        <v>6735</v>
      </c>
      <c r="P788" s="84">
        <v>2</v>
      </c>
      <c r="Q788" s="84" t="s">
        <v>6635</v>
      </c>
      <c r="R788" s="84"/>
      <c r="S788" s="84"/>
    </row>
    <row r="789" spans="1:19" x14ac:dyDescent="0.25">
      <c r="A789" t="s">
        <v>1996</v>
      </c>
      <c r="B789">
        <v>32</v>
      </c>
      <c r="C789" t="s">
        <v>1983</v>
      </c>
      <c r="D789" s="84"/>
      <c r="F789" s="84"/>
      <c r="O789" s="84" t="s">
        <v>6739</v>
      </c>
      <c r="P789" s="84">
        <v>2</v>
      </c>
      <c r="Q789" s="84" t="s">
        <v>6635</v>
      </c>
      <c r="R789" s="84"/>
      <c r="S789" s="84"/>
    </row>
    <row r="790" spans="1:19" x14ac:dyDescent="0.25">
      <c r="A790" t="s">
        <v>1997</v>
      </c>
      <c r="B790">
        <v>32</v>
      </c>
      <c r="C790" t="s">
        <v>1983</v>
      </c>
      <c r="D790" s="84"/>
      <c r="F790" s="84"/>
      <c r="O790" s="84" t="s">
        <v>6740</v>
      </c>
      <c r="P790" s="84">
        <v>2</v>
      </c>
      <c r="Q790" s="84" t="s">
        <v>6635</v>
      </c>
      <c r="R790" s="84"/>
      <c r="S790" s="84"/>
    </row>
    <row r="791" spans="1:19" x14ac:dyDescent="0.25">
      <c r="A791" t="s">
        <v>1998</v>
      </c>
      <c r="B791">
        <v>32</v>
      </c>
      <c r="C791" t="s">
        <v>1983</v>
      </c>
      <c r="D791" s="84"/>
      <c r="F791" s="84"/>
      <c r="O791" s="84" t="s">
        <v>6741</v>
      </c>
      <c r="P791" s="84">
        <v>2</v>
      </c>
      <c r="Q791" s="84" t="s">
        <v>6635</v>
      </c>
      <c r="R791" s="84"/>
      <c r="S791" s="84"/>
    </row>
    <row r="792" spans="1:19" x14ac:dyDescent="0.25">
      <c r="A792" t="s">
        <v>1999</v>
      </c>
      <c r="B792">
        <v>32</v>
      </c>
      <c r="C792" t="s">
        <v>1983</v>
      </c>
      <c r="D792" s="84"/>
      <c r="F792" s="84"/>
      <c r="O792" s="84" t="s">
        <v>6749</v>
      </c>
      <c r="P792" s="84">
        <v>2</v>
      </c>
      <c r="Q792" s="84" t="s">
        <v>6635</v>
      </c>
      <c r="R792" s="84"/>
      <c r="S792" s="84"/>
    </row>
    <row r="793" spans="1:19" x14ac:dyDescent="0.25">
      <c r="A793" t="s">
        <v>2000</v>
      </c>
      <c r="B793">
        <v>32</v>
      </c>
      <c r="C793" t="s">
        <v>1983</v>
      </c>
      <c r="D793" s="84"/>
      <c r="F793" s="84"/>
      <c r="O793" s="84" t="s">
        <v>6751</v>
      </c>
      <c r="P793" s="84">
        <v>2</v>
      </c>
      <c r="Q793" s="84" t="s">
        <v>6635</v>
      </c>
      <c r="R793" s="84"/>
      <c r="S793" s="84"/>
    </row>
    <row r="794" spans="1:19" x14ac:dyDescent="0.25">
      <c r="A794" t="s">
        <v>2001</v>
      </c>
      <c r="B794">
        <v>32</v>
      </c>
      <c r="C794" t="s">
        <v>1983</v>
      </c>
      <c r="D794" s="84"/>
      <c r="F794" s="84"/>
      <c r="O794" s="84" t="s">
        <v>6754</v>
      </c>
      <c r="P794" s="84">
        <v>2</v>
      </c>
      <c r="Q794" s="84" t="s">
        <v>6635</v>
      </c>
      <c r="R794" s="84"/>
      <c r="S794" s="84"/>
    </row>
    <row r="795" spans="1:19" x14ac:dyDescent="0.25">
      <c r="A795" t="s">
        <v>2002</v>
      </c>
      <c r="B795">
        <v>32</v>
      </c>
      <c r="C795" t="s">
        <v>1983</v>
      </c>
      <c r="D795" s="84"/>
      <c r="F795" s="84"/>
      <c r="O795" s="84" t="s">
        <v>6755</v>
      </c>
      <c r="P795" s="84">
        <v>2</v>
      </c>
      <c r="Q795" s="84" t="s">
        <v>6635</v>
      </c>
      <c r="R795" s="84"/>
      <c r="S795" s="84"/>
    </row>
    <row r="796" spans="1:19" x14ac:dyDescent="0.25">
      <c r="A796" t="s">
        <v>2003</v>
      </c>
      <c r="B796">
        <v>32</v>
      </c>
      <c r="C796" t="s">
        <v>1983</v>
      </c>
      <c r="D796" s="84"/>
      <c r="F796" s="84"/>
      <c r="O796" s="84" t="s">
        <v>6756</v>
      </c>
      <c r="P796" s="84">
        <v>2</v>
      </c>
      <c r="Q796" s="84" t="s">
        <v>6635</v>
      </c>
      <c r="R796" s="84"/>
      <c r="S796" s="84"/>
    </row>
    <row r="797" spans="1:19" x14ac:dyDescent="0.25">
      <c r="A797" t="s">
        <v>2004</v>
      </c>
      <c r="B797">
        <v>31</v>
      </c>
      <c r="C797" t="s">
        <v>2005</v>
      </c>
      <c r="D797" s="84"/>
      <c r="F797" s="84"/>
      <c r="O797" s="84" t="s">
        <v>6765</v>
      </c>
      <c r="P797" s="84">
        <v>2</v>
      </c>
      <c r="Q797" s="84" t="s">
        <v>6635</v>
      </c>
      <c r="R797" s="84"/>
      <c r="S797" s="84"/>
    </row>
    <row r="798" spans="1:19" x14ac:dyDescent="0.25">
      <c r="A798" t="s">
        <v>2006</v>
      </c>
      <c r="B798">
        <v>31</v>
      </c>
      <c r="C798" t="s">
        <v>2005</v>
      </c>
      <c r="D798" s="84"/>
      <c r="F798" s="84"/>
      <c r="O798" s="84" t="s">
        <v>6766</v>
      </c>
      <c r="P798" s="84">
        <v>2</v>
      </c>
      <c r="Q798" s="84" t="s">
        <v>6635</v>
      </c>
      <c r="R798" s="84"/>
      <c r="S798" s="84"/>
    </row>
    <row r="799" spans="1:19" x14ac:dyDescent="0.25">
      <c r="A799" t="s">
        <v>2007</v>
      </c>
      <c r="B799">
        <v>31</v>
      </c>
      <c r="C799" t="s">
        <v>2005</v>
      </c>
      <c r="D799" s="84"/>
      <c r="F799" s="84"/>
      <c r="O799" s="84" t="s">
        <v>6767</v>
      </c>
      <c r="P799" s="84">
        <v>2</v>
      </c>
      <c r="Q799" s="84" t="s">
        <v>6635</v>
      </c>
      <c r="R799" s="84"/>
      <c r="S799" s="84"/>
    </row>
    <row r="800" spans="1:19" x14ac:dyDescent="0.25">
      <c r="A800" t="s">
        <v>2008</v>
      </c>
      <c r="B800">
        <v>31</v>
      </c>
      <c r="C800" t="s">
        <v>2005</v>
      </c>
      <c r="D800" s="84"/>
      <c r="F800" s="84"/>
      <c r="O800" s="84" t="s">
        <v>6768</v>
      </c>
      <c r="P800" s="84">
        <v>2</v>
      </c>
      <c r="Q800" s="84" t="s">
        <v>6635</v>
      </c>
      <c r="R800" s="84"/>
      <c r="S800" s="84"/>
    </row>
    <row r="801" spans="1:19" x14ac:dyDescent="0.25">
      <c r="A801" t="s">
        <v>2009</v>
      </c>
      <c r="B801">
        <v>31</v>
      </c>
      <c r="C801" t="s">
        <v>2005</v>
      </c>
      <c r="D801" s="84"/>
      <c r="F801" s="84"/>
      <c r="O801" s="84" t="s">
        <v>6771</v>
      </c>
      <c r="P801" s="84">
        <v>2</v>
      </c>
      <c r="Q801" s="84" t="s">
        <v>6635</v>
      </c>
      <c r="R801" s="84"/>
      <c r="S801" s="84"/>
    </row>
    <row r="802" spans="1:19" x14ac:dyDescent="0.25">
      <c r="A802" t="s">
        <v>2010</v>
      </c>
      <c r="B802">
        <v>31</v>
      </c>
      <c r="C802" t="s">
        <v>2005</v>
      </c>
      <c r="D802" s="84"/>
      <c r="F802" s="84"/>
      <c r="O802" s="84" t="s">
        <v>6772</v>
      </c>
      <c r="P802" s="84">
        <v>2</v>
      </c>
      <c r="Q802" s="84" t="s">
        <v>6635</v>
      </c>
      <c r="R802" s="84"/>
      <c r="S802" s="84"/>
    </row>
    <row r="803" spans="1:19" x14ac:dyDescent="0.25">
      <c r="A803" t="s">
        <v>2011</v>
      </c>
      <c r="B803">
        <v>31</v>
      </c>
      <c r="C803" t="s">
        <v>2005</v>
      </c>
      <c r="D803" s="84"/>
      <c r="F803" s="84"/>
      <c r="O803" s="84" t="s">
        <v>6775</v>
      </c>
      <c r="P803" s="84">
        <v>2</v>
      </c>
      <c r="Q803" s="84" t="s">
        <v>6635</v>
      </c>
      <c r="R803" s="84"/>
      <c r="S803" s="84"/>
    </row>
    <row r="804" spans="1:19" x14ac:dyDescent="0.25">
      <c r="A804" t="s">
        <v>2012</v>
      </c>
      <c r="B804">
        <v>31</v>
      </c>
      <c r="C804" t="s">
        <v>2005</v>
      </c>
      <c r="D804" s="84"/>
      <c r="F804" s="84"/>
      <c r="O804" s="84" t="s">
        <v>6776</v>
      </c>
      <c r="P804" s="84">
        <v>2</v>
      </c>
      <c r="Q804" s="84" t="s">
        <v>6635</v>
      </c>
      <c r="R804" s="84"/>
      <c r="S804" s="84"/>
    </row>
    <row r="805" spans="1:19" x14ac:dyDescent="0.25">
      <c r="A805" t="s">
        <v>2013</v>
      </c>
      <c r="B805">
        <v>31</v>
      </c>
      <c r="C805" t="s">
        <v>2005</v>
      </c>
      <c r="D805" s="84"/>
      <c r="F805" s="84"/>
      <c r="O805" s="84" t="s">
        <v>6784</v>
      </c>
      <c r="P805" s="84">
        <v>2</v>
      </c>
      <c r="Q805" s="84" t="s">
        <v>6635</v>
      </c>
      <c r="R805" s="84"/>
      <c r="S805" s="84"/>
    </row>
    <row r="806" spans="1:19" x14ac:dyDescent="0.25">
      <c r="A806" t="s">
        <v>2014</v>
      </c>
      <c r="B806">
        <v>31</v>
      </c>
      <c r="C806" t="s">
        <v>2005</v>
      </c>
      <c r="D806" s="84"/>
      <c r="F806" s="84"/>
      <c r="O806" s="84" t="s">
        <v>6787</v>
      </c>
      <c r="P806" s="84">
        <v>2</v>
      </c>
      <c r="Q806" s="84" t="s">
        <v>6635</v>
      </c>
      <c r="R806" s="84"/>
      <c r="S806" s="84"/>
    </row>
    <row r="807" spans="1:19" x14ac:dyDescent="0.25">
      <c r="A807" t="s">
        <v>2015</v>
      </c>
      <c r="B807">
        <v>31</v>
      </c>
      <c r="C807" t="s">
        <v>2005</v>
      </c>
      <c r="D807" s="84"/>
      <c r="F807" s="84"/>
      <c r="O807" s="84" t="s">
        <v>6788</v>
      </c>
      <c r="P807" s="84">
        <v>2</v>
      </c>
      <c r="Q807" s="84" t="s">
        <v>6635</v>
      </c>
      <c r="R807" s="84"/>
      <c r="S807" s="84"/>
    </row>
    <row r="808" spans="1:19" x14ac:dyDescent="0.25">
      <c r="A808" t="s">
        <v>2016</v>
      </c>
      <c r="B808">
        <v>31</v>
      </c>
      <c r="C808" t="s">
        <v>2005</v>
      </c>
      <c r="D808" s="84"/>
      <c r="F808" s="84"/>
      <c r="O808" s="84" t="s">
        <v>6789</v>
      </c>
      <c r="P808" s="84">
        <v>2</v>
      </c>
      <c r="Q808" s="84" t="s">
        <v>6635</v>
      </c>
      <c r="R808" s="84"/>
      <c r="S808" s="84"/>
    </row>
    <row r="809" spans="1:19" x14ac:dyDescent="0.25">
      <c r="A809" t="s">
        <v>2017</v>
      </c>
      <c r="B809">
        <v>31</v>
      </c>
      <c r="C809" t="s">
        <v>2005</v>
      </c>
      <c r="D809" s="84"/>
      <c r="F809" s="84"/>
      <c r="O809" s="84" t="s">
        <v>6792</v>
      </c>
      <c r="P809" s="84">
        <v>2</v>
      </c>
      <c r="Q809" s="84" t="s">
        <v>6635</v>
      </c>
      <c r="R809" s="84"/>
      <c r="S809" s="84"/>
    </row>
    <row r="810" spans="1:19" x14ac:dyDescent="0.25">
      <c r="A810" t="s">
        <v>2018</v>
      </c>
      <c r="B810">
        <v>30</v>
      </c>
      <c r="C810" t="s">
        <v>2019</v>
      </c>
      <c r="D810" s="84"/>
      <c r="F810" s="84"/>
      <c r="O810" s="84" t="s">
        <v>6793</v>
      </c>
      <c r="P810" s="84">
        <v>2</v>
      </c>
      <c r="Q810" s="84" t="s">
        <v>6635</v>
      </c>
      <c r="R810" s="84"/>
      <c r="S810" s="84"/>
    </row>
    <row r="811" spans="1:19" x14ac:dyDescent="0.25">
      <c r="A811" t="s">
        <v>2020</v>
      </c>
      <c r="B811">
        <v>30</v>
      </c>
      <c r="C811" t="s">
        <v>2019</v>
      </c>
      <c r="D811" s="84"/>
      <c r="F811" s="84"/>
      <c r="O811" s="84" t="s">
        <v>6795</v>
      </c>
      <c r="P811" s="84">
        <v>2</v>
      </c>
      <c r="Q811" s="84" t="s">
        <v>6635</v>
      </c>
      <c r="R811" s="84"/>
      <c r="S811" s="84"/>
    </row>
    <row r="812" spans="1:19" x14ac:dyDescent="0.25">
      <c r="A812" t="s">
        <v>2021</v>
      </c>
      <c r="B812">
        <v>30</v>
      </c>
      <c r="C812" t="s">
        <v>2019</v>
      </c>
      <c r="D812" s="84"/>
      <c r="F812" s="84"/>
      <c r="O812" s="84" t="s">
        <v>6796</v>
      </c>
      <c r="P812" s="84">
        <v>2</v>
      </c>
      <c r="Q812" s="84" t="s">
        <v>6635</v>
      </c>
      <c r="R812" s="84"/>
      <c r="S812" s="84"/>
    </row>
    <row r="813" spans="1:19" x14ac:dyDescent="0.25">
      <c r="A813" t="s">
        <v>2022</v>
      </c>
      <c r="B813">
        <v>30</v>
      </c>
      <c r="C813" t="s">
        <v>2019</v>
      </c>
      <c r="D813" s="84"/>
      <c r="F813" s="84"/>
      <c r="O813" s="84" t="s">
        <v>6797</v>
      </c>
      <c r="P813" s="84">
        <v>2</v>
      </c>
      <c r="Q813" s="84" t="s">
        <v>6635</v>
      </c>
      <c r="R813" s="84"/>
      <c r="S813" s="84"/>
    </row>
    <row r="814" spans="1:19" x14ac:dyDescent="0.25">
      <c r="A814" t="s">
        <v>2023</v>
      </c>
      <c r="B814">
        <v>30</v>
      </c>
      <c r="C814" t="s">
        <v>2019</v>
      </c>
      <c r="D814" s="84"/>
      <c r="F814" s="84"/>
      <c r="O814" s="84" t="s">
        <v>6809</v>
      </c>
      <c r="P814" s="84">
        <v>2</v>
      </c>
      <c r="Q814" s="84" t="s">
        <v>6635</v>
      </c>
      <c r="R814" s="84"/>
      <c r="S814" s="84"/>
    </row>
    <row r="815" spans="1:19" x14ac:dyDescent="0.25">
      <c r="A815" t="s">
        <v>2024</v>
      </c>
      <c r="B815">
        <v>30</v>
      </c>
      <c r="C815" t="s">
        <v>2019</v>
      </c>
      <c r="D815" s="84"/>
      <c r="F815" s="84"/>
      <c r="O815" s="84" t="s">
        <v>6810</v>
      </c>
      <c r="P815" s="84">
        <v>2</v>
      </c>
      <c r="Q815" s="84" t="s">
        <v>6635</v>
      </c>
      <c r="R815" s="84"/>
      <c r="S815" s="84"/>
    </row>
    <row r="816" spans="1:19" x14ac:dyDescent="0.25">
      <c r="A816" t="s">
        <v>2025</v>
      </c>
      <c r="B816">
        <v>30</v>
      </c>
      <c r="C816" t="s">
        <v>2019</v>
      </c>
      <c r="D816" s="84"/>
      <c r="F816" s="84"/>
      <c r="O816" s="84" t="s">
        <v>6818</v>
      </c>
      <c r="P816" s="84">
        <v>2</v>
      </c>
      <c r="Q816" s="84" t="s">
        <v>6635</v>
      </c>
      <c r="R816" s="84"/>
      <c r="S816" s="84"/>
    </row>
    <row r="817" spans="1:19" x14ac:dyDescent="0.25">
      <c r="A817" t="s">
        <v>2026</v>
      </c>
      <c r="B817">
        <v>30</v>
      </c>
      <c r="C817" t="s">
        <v>2019</v>
      </c>
      <c r="D817" s="84"/>
      <c r="F817" s="84"/>
      <c r="O817" s="84" t="s">
        <v>6819</v>
      </c>
      <c r="P817" s="84">
        <v>2</v>
      </c>
      <c r="Q817" s="84" t="s">
        <v>6635</v>
      </c>
      <c r="R817" s="84"/>
      <c r="S817" s="84"/>
    </row>
    <row r="818" spans="1:19" x14ac:dyDescent="0.25">
      <c r="A818" t="s">
        <v>2027</v>
      </c>
      <c r="B818">
        <v>30</v>
      </c>
      <c r="C818" t="s">
        <v>2019</v>
      </c>
      <c r="D818" s="84"/>
      <c r="F818" s="84"/>
      <c r="O818" s="84" t="s">
        <v>6823</v>
      </c>
      <c r="P818" s="84">
        <v>2</v>
      </c>
      <c r="Q818" s="84" t="s">
        <v>6635</v>
      </c>
      <c r="R818" s="84"/>
      <c r="S818" s="84"/>
    </row>
    <row r="819" spans="1:19" x14ac:dyDescent="0.25">
      <c r="A819" t="s">
        <v>2028</v>
      </c>
      <c r="B819">
        <v>30</v>
      </c>
      <c r="C819" t="s">
        <v>2019</v>
      </c>
      <c r="D819" s="84"/>
      <c r="F819" s="84"/>
      <c r="O819" s="84" t="s">
        <v>6824</v>
      </c>
      <c r="P819" s="84">
        <v>2</v>
      </c>
      <c r="Q819" s="84" t="s">
        <v>6635</v>
      </c>
      <c r="R819" s="84"/>
      <c r="S819" s="84"/>
    </row>
    <row r="820" spans="1:19" x14ac:dyDescent="0.25">
      <c r="A820" t="s">
        <v>2029</v>
      </c>
      <c r="B820">
        <v>30</v>
      </c>
      <c r="C820" t="s">
        <v>2019</v>
      </c>
      <c r="D820" s="84"/>
      <c r="F820" s="84"/>
      <c r="O820" s="84" t="s">
        <v>6825</v>
      </c>
      <c r="P820" s="84">
        <v>2</v>
      </c>
      <c r="Q820" s="84" t="s">
        <v>6635</v>
      </c>
      <c r="R820" s="84"/>
      <c r="S820" s="84"/>
    </row>
    <row r="821" spans="1:19" x14ac:dyDescent="0.25">
      <c r="A821" t="s">
        <v>2030</v>
      </c>
      <c r="B821">
        <v>30</v>
      </c>
      <c r="C821" t="s">
        <v>2019</v>
      </c>
      <c r="D821" s="84"/>
      <c r="F821" s="84"/>
      <c r="O821" s="84" t="s">
        <v>6826</v>
      </c>
      <c r="P821" s="84">
        <v>2</v>
      </c>
      <c r="Q821" s="84" t="s">
        <v>6635</v>
      </c>
      <c r="R821" s="84"/>
      <c r="S821" s="84"/>
    </row>
    <row r="822" spans="1:19" x14ac:dyDescent="0.25">
      <c r="A822" t="s">
        <v>2031</v>
      </c>
      <c r="B822">
        <v>30</v>
      </c>
      <c r="C822" t="s">
        <v>2019</v>
      </c>
      <c r="D822" s="84"/>
      <c r="F822" s="84"/>
      <c r="O822" s="84" t="s">
        <v>6828</v>
      </c>
      <c r="P822" s="84">
        <v>2</v>
      </c>
      <c r="Q822" s="84" t="s">
        <v>6635</v>
      </c>
      <c r="R822" s="84"/>
      <c r="S822" s="84"/>
    </row>
    <row r="823" spans="1:19" x14ac:dyDescent="0.25">
      <c r="A823" t="s">
        <v>2032</v>
      </c>
      <c r="B823">
        <v>30</v>
      </c>
      <c r="C823" t="s">
        <v>2019</v>
      </c>
      <c r="D823" s="84"/>
      <c r="F823" s="84"/>
      <c r="O823" s="84" t="s">
        <v>6829</v>
      </c>
      <c r="P823" s="84">
        <v>2</v>
      </c>
      <c r="Q823" s="84" t="s">
        <v>6635</v>
      </c>
      <c r="R823" s="84"/>
      <c r="S823" s="84"/>
    </row>
    <row r="824" spans="1:19" x14ac:dyDescent="0.25">
      <c r="A824" t="s">
        <v>2033</v>
      </c>
      <c r="B824">
        <v>30</v>
      </c>
      <c r="C824" t="s">
        <v>2019</v>
      </c>
      <c r="D824" s="84"/>
      <c r="F824" s="84"/>
      <c r="O824" s="84" t="s">
        <v>6830</v>
      </c>
      <c r="P824" s="84">
        <v>2</v>
      </c>
      <c r="Q824" s="84" t="s">
        <v>6635</v>
      </c>
      <c r="R824" s="84"/>
      <c r="S824" s="84"/>
    </row>
    <row r="825" spans="1:19" x14ac:dyDescent="0.25">
      <c r="A825" t="s">
        <v>2034</v>
      </c>
      <c r="B825">
        <v>30</v>
      </c>
      <c r="C825" t="s">
        <v>2019</v>
      </c>
      <c r="D825" s="84"/>
      <c r="F825" s="84"/>
      <c r="O825" s="84" t="s">
        <v>6831</v>
      </c>
      <c r="P825" s="84">
        <v>2</v>
      </c>
      <c r="Q825" s="84" t="s">
        <v>6635</v>
      </c>
      <c r="R825" s="84"/>
      <c r="S825" s="84"/>
    </row>
    <row r="826" spans="1:19" x14ac:dyDescent="0.25">
      <c r="A826" t="s">
        <v>2035</v>
      </c>
      <c r="B826">
        <v>30</v>
      </c>
      <c r="C826" t="s">
        <v>2019</v>
      </c>
      <c r="D826" s="84"/>
      <c r="F826" s="84"/>
      <c r="O826" s="84" t="s">
        <v>6832</v>
      </c>
      <c r="P826" s="84">
        <v>2</v>
      </c>
      <c r="Q826" s="84" t="s">
        <v>6635</v>
      </c>
      <c r="R826" s="84"/>
      <c r="S826" s="84"/>
    </row>
    <row r="827" spans="1:19" x14ac:dyDescent="0.25">
      <c r="A827" t="s">
        <v>2036</v>
      </c>
      <c r="B827">
        <v>30</v>
      </c>
      <c r="C827" t="s">
        <v>2019</v>
      </c>
      <c r="D827" s="84"/>
      <c r="F827" s="84"/>
      <c r="O827" s="84" t="s">
        <v>6833</v>
      </c>
      <c r="P827" s="84">
        <v>2</v>
      </c>
      <c r="Q827" s="84" t="s">
        <v>6635</v>
      </c>
      <c r="R827" s="84"/>
      <c r="S827" s="84"/>
    </row>
    <row r="828" spans="1:19" x14ac:dyDescent="0.25">
      <c r="A828" t="s">
        <v>2037</v>
      </c>
      <c r="B828">
        <v>29</v>
      </c>
      <c r="C828" t="s">
        <v>2038</v>
      </c>
      <c r="D828" s="84"/>
      <c r="F828" s="84"/>
      <c r="O828" s="84" t="s">
        <v>6834</v>
      </c>
      <c r="P828" s="84">
        <v>2</v>
      </c>
      <c r="Q828" s="84" t="s">
        <v>6635</v>
      </c>
      <c r="R828" s="84"/>
      <c r="S828" s="84"/>
    </row>
    <row r="829" spans="1:19" x14ac:dyDescent="0.25">
      <c r="A829" t="s">
        <v>2039</v>
      </c>
      <c r="B829">
        <v>29</v>
      </c>
      <c r="C829" t="s">
        <v>2038</v>
      </c>
      <c r="D829" s="84"/>
      <c r="F829" s="84"/>
      <c r="O829" s="84" t="s">
        <v>6836</v>
      </c>
      <c r="P829" s="84">
        <v>2</v>
      </c>
      <c r="Q829" s="84" t="s">
        <v>6635</v>
      </c>
      <c r="R829" s="84"/>
      <c r="S829" s="84"/>
    </row>
    <row r="830" spans="1:19" x14ac:dyDescent="0.25">
      <c r="A830" t="s">
        <v>2040</v>
      </c>
      <c r="B830">
        <v>29</v>
      </c>
      <c r="C830" t="s">
        <v>2038</v>
      </c>
      <c r="D830" s="84"/>
      <c r="F830" s="84"/>
      <c r="O830" s="84" t="s">
        <v>6837</v>
      </c>
      <c r="P830" s="84">
        <v>2</v>
      </c>
      <c r="Q830" s="84" t="s">
        <v>6635</v>
      </c>
      <c r="R830" s="84"/>
      <c r="S830" s="84"/>
    </row>
    <row r="831" spans="1:19" x14ac:dyDescent="0.25">
      <c r="A831" t="s">
        <v>2041</v>
      </c>
      <c r="B831">
        <v>29</v>
      </c>
      <c r="C831" t="s">
        <v>2038</v>
      </c>
      <c r="D831" s="84"/>
      <c r="F831" s="84"/>
      <c r="O831" s="84" t="s">
        <v>6838</v>
      </c>
      <c r="P831" s="84">
        <v>2</v>
      </c>
      <c r="Q831" s="84" t="s">
        <v>6635</v>
      </c>
      <c r="R831" s="84"/>
      <c r="S831" s="84"/>
    </row>
    <row r="832" spans="1:19" x14ac:dyDescent="0.25">
      <c r="A832" t="s">
        <v>2042</v>
      </c>
      <c r="B832">
        <v>29</v>
      </c>
      <c r="C832" t="s">
        <v>2038</v>
      </c>
      <c r="D832" s="84"/>
      <c r="F832" s="84"/>
      <c r="O832" s="84" t="s">
        <v>6842</v>
      </c>
      <c r="P832" s="84">
        <v>2</v>
      </c>
      <c r="Q832" s="84" t="s">
        <v>6635</v>
      </c>
      <c r="R832" s="84"/>
      <c r="S832" s="84"/>
    </row>
    <row r="833" spans="1:19" x14ac:dyDescent="0.25">
      <c r="A833" t="s">
        <v>2043</v>
      </c>
      <c r="B833">
        <v>29</v>
      </c>
      <c r="C833" t="s">
        <v>2038</v>
      </c>
      <c r="D833" s="84"/>
      <c r="F833" s="84"/>
      <c r="O833" s="84" t="s">
        <v>6846</v>
      </c>
      <c r="P833" s="84">
        <v>2</v>
      </c>
      <c r="Q833" s="84" t="s">
        <v>6635</v>
      </c>
      <c r="R833" s="84"/>
      <c r="S833" s="84"/>
    </row>
    <row r="834" spans="1:19" x14ac:dyDescent="0.25">
      <c r="A834" t="s">
        <v>2044</v>
      </c>
      <c r="B834">
        <v>29</v>
      </c>
      <c r="C834" t="s">
        <v>2038</v>
      </c>
      <c r="D834" s="84"/>
      <c r="F834" s="84"/>
      <c r="O834" s="84" t="s">
        <v>6848</v>
      </c>
      <c r="P834" s="84">
        <v>2</v>
      </c>
      <c r="Q834" s="84" t="s">
        <v>6635</v>
      </c>
      <c r="R834" s="84"/>
      <c r="S834" s="84"/>
    </row>
    <row r="835" spans="1:19" x14ac:dyDescent="0.25">
      <c r="A835" t="s">
        <v>2045</v>
      </c>
      <c r="B835">
        <v>29</v>
      </c>
      <c r="C835" t="s">
        <v>2038</v>
      </c>
      <c r="D835" s="84"/>
      <c r="F835" s="84"/>
      <c r="O835" s="84" t="s">
        <v>6850</v>
      </c>
      <c r="P835" s="84">
        <v>2</v>
      </c>
      <c r="Q835" s="84" t="s">
        <v>6635</v>
      </c>
      <c r="R835" s="84"/>
      <c r="S835" s="84"/>
    </row>
    <row r="836" spans="1:19" x14ac:dyDescent="0.25">
      <c r="A836" t="s">
        <v>2046</v>
      </c>
      <c r="B836">
        <v>29</v>
      </c>
      <c r="C836" t="s">
        <v>2038</v>
      </c>
      <c r="D836" s="84"/>
      <c r="F836" s="84"/>
      <c r="O836" s="84" t="s">
        <v>6854</v>
      </c>
      <c r="P836" s="84">
        <v>2</v>
      </c>
      <c r="Q836" s="84" t="s">
        <v>6635</v>
      </c>
      <c r="R836" s="84"/>
      <c r="S836" s="84"/>
    </row>
    <row r="837" spans="1:19" x14ac:dyDescent="0.25">
      <c r="A837" t="s">
        <v>2047</v>
      </c>
      <c r="B837">
        <v>29</v>
      </c>
      <c r="C837" t="s">
        <v>2038</v>
      </c>
      <c r="D837" s="84"/>
      <c r="F837" s="84"/>
      <c r="O837" s="84" t="s">
        <v>6856</v>
      </c>
      <c r="P837" s="84">
        <v>2</v>
      </c>
      <c r="Q837" s="84" t="s">
        <v>6635</v>
      </c>
      <c r="R837" s="84"/>
      <c r="S837" s="84"/>
    </row>
    <row r="838" spans="1:19" x14ac:dyDescent="0.25">
      <c r="A838" t="s">
        <v>2048</v>
      </c>
      <c r="B838">
        <v>29</v>
      </c>
      <c r="C838" t="s">
        <v>2038</v>
      </c>
      <c r="D838" s="84"/>
      <c r="F838" s="84"/>
      <c r="O838" s="84" t="s">
        <v>6857</v>
      </c>
      <c r="P838" s="84">
        <v>2</v>
      </c>
      <c r="Q838" s="84" t="s">
        <v>6635</v>
      </c>
      <c r="R838" s="84"/>
      <c r="S838" s="84"/>
    </row>
    <row r="839" spans="1:19" x14ac:dyDescent="0.25">
      <c r="A839" t="s">
        <v>2049</v>
      </c>
      <c r="B839">
        <v>29</v>
      </c>
      <c r="C839" t="s">
        <v>2038</v>
      </c>
      <c r="D839" s="84"/>
      <c r="F839" s="84"/>
      <c r="O839" s="84" t="s">
        <v>6858</v>
      </c>
      <c r="P839" s="84">
        <v>2</v>
      </c>
      <c r="Q839" s="84" t="s">
        <v>6635</v>
      </c>
      <c r="R839" s="84"/>
      <c r="S839" s="84"/>
    </row>
    <row r="840" spans="1:19" x14ac:dyDescent="0.25">
      <c r="A840" t="s">
        <v>2050</v>
      </c>
      <c r="B840">
        <v>29</v>
      </c>
      <c r="C840" t="s">
        <v>2038</v>
      </c>
      <c r="D840" s="84"/>
      <c r="F840" s="84"/>
      <c r="O840" s="84" t="s">
        <v>6859</v>
      </c>
      <c r="P840" s="84">
        <v>2</v>
      </c>
      <c r="Q840" s="84" t="s">
        <v>6635</v>
      </c>
      <c r="R840" s="84"/>
      <c r="S840" s="84"/>
    </row>
    <row r="841" spans="1:19" x14ac:dyDescent="0.25">
      <c r="A841" t="s">
        <v>2051</v>
      </c>
      <c r="B841">
        <v>29</v>
      </c>
      <c r="C841" t="s">
        <v>2038</v>
      </c>
      <c r="D841" s="84"/>
      <c r="F841" s="84"/>
      <c r="O841" s="84" t="s">
        <v>6865</v>
      </c>
      <c r="P841" s="84">
        <v>2</v>
      </c>
      <c r="Q841" s="84" t="s">
        <v>6635</v>
      </c>
      <c r="R841" s="84"/>
      <c r="S841" s="84"/>
    </row>
    <row r="842" spans="1:19" x14ac:dyDescent="0.25">
      <c r="A842" t="s">
        <v>2052</v>
      </c>
      <c r="B842">
        <v>29</v>
      </c>
      <c r="C842" t="s">
        <v>2038</v>
      </c>
      <c r="D842" s="84"/>
      <c r="F842" s="84"/>
      <c r="O842" s="84" t="s">
        <v>6868</v>
      </c>
      <c r="P842" s="84">
        <v>2</v>
      </c>
      <c r="Q842" s="84" t="s">
        <v>6635</v>
      </c>
      <c r="R842" s="84"/>
      <c r="S842" s="84"/>
    </row>
    <row r="843" spans="1:19" x14ac:dyDescent="0.25">
      <c r="A843" t="s">
        <v>2053</v>
      </c>
      <c r="B843">
        <v>29</v>
      </c>
      <c r="C843" t="s">
        <v>2038</v>
      </c>
      <c r="D843" s="84"/>
      <c r="F843" s="84"/>
      <c r="O843" s="84" t="s">
        <v>6873</v>
      </c>
      <c r="P843" s="84">
        <v>2</v>
      </c>
      <c r="Q843" s="84" t="s">
        <v>6635</v>
      </c>
      <c r="R843" s="84"/>
      <c r="S843" s="84"/>
    </row>
    <row r="844" spans="1:19" x14ac:dyDescent="0.25">
      <c r="A844" t="s">
        <v>2054</v>
      </c>
      <c r="B844">
        <v>29</v>
      </c>
      <c r="C844" t="s">
        <v>2038</v>
      </c>
      <c r="D844" s="84"/>
      <c r="F844" s="84"/>
      <c r="O844" s="84" t="s">
        <v>6874</v>
      </c>
      <c r="P844" s="84">
        <v>2</v>
      </c>
      <c r="Q844" s="84" t="s">
        <v>6635</v>
      </c>
      <c r="R844" s="84"/>
      <c r="S844" s="84"/>
    </row>
    <row r="845" spans="1:19" x14ac:dyDescent="0.25">
      <c r="A845" t="s">
        <v>2055</v>
      </c>
      <c r="B845">
        <v>29</v>
      </c>
      <c r="C845" t="s">
        <v>2038</v>
      </c>
      <c r="D845" s="84"/>
      <c r="F845" s="84"/>
      <c r="O845" s="84" t="s">
        <v>6876</v>
      </c>
      <c r="P845" s="84">
        <v>2</v>
      </c>
      <c r="Q845" s="84" t="s">
        <v>6635</v>
      </c>
      <c r="R845" s="84"/>
      <c r="S845" s="84"/>
    </row>
    <row r="846" spans="1:19" x14ac:dyDescent="0.25">
      <c r="A846" t="s">
        <v>2056</v>
      </c>
      <c r="B846">
        <v>28</v>
      </c>
      <c r="C846" t="s">
        <v>2057</v>
      </c>
      <c r="D846" s="84"/>
      <c r="F846" s="84"/>
      <c r="O846" s="84" t="s">
        <v>6878</v>
      </c>
      <c r="P846" s="84">
        <v>2</v>
      </c>
      <c r="Q846" s="84" t="s">
        <v>6635</v>
      </c>
      <c r="R846" s="84"/>
      <c r="S846" s="84"/>
    </row>
    <row r="847" spans="1:19" x14ac:dyDescent="0.25">
      <c r="A847" t="s">
        <v>2058</v>
      </c>
      <c r="B847">
        <v>28</v>
      </c>
      <c r="C847" t="s">
        <v>2057</v>
      </c>
      <c r="D847" s="84"/>
      <c r="F847" s="84"/>
      <c r="O847" s="84" t="s">
        <v>6879</v>
      </c>
      <c r="P847" s="84">
        <v>2</v>
      </c>
      <c r="Q847" s="84" t="s">
        <v>6635</v>
      </c>
      <c r="R847" s="84"/>
      <c r="S847" s="84"/>
    </row>
    <row r="848" spans="1:19" x14ac:dyDescent="0.25">
      <c r="A848" t="s">
        <v>2059</v>
      </c>
      <c r="B848">
        <v>28</v>
      </c>
      <c r="C848" t="s">
        <v>2057</v>
      </c>
      <c r="D848" s="84"/>
      <c r="F848" s="84"/>
      <c r="O848" s="84" t="s">
        <v>6882</v>
      </c>
      <c r="P848" s="84">
        <v>2</v>
      </c>
      <c r="Q848" s="84" t="s">
        <v>6635</v>
      </c>
      <c r="R848" s="84"/>
      <c r="S848" s="84"/>
    </row>
    <row r="849" spans="1:19" x14ac:dyDescent="0.25">
      <c r="A849" t="s">
        <v>2060</v>
      </c>
      <c r="B849">
        <v>28</v>
      </c>
      <c r="C849" t="s">
        <v>2057</v>
      </c>
      <c r="D849" s="84"/>
      <c r="F849" s="84"/>
      <c r="O849" s="84" t="s">
        <v>6883</v>
      </c>
      <c r="P849" s="84">
        <v>2</v>
      </c>
      <c r="Q849" s="84" t="s">
        <v>6635</v>
      </c>
      <c r="R849" s="84"/>
      <c r="S849" s="84"/>
    </row>
    <row r="850" spans="1:19" x14ac:dyDescent="0.25">
      <c r="A850" t="s">
        <v>2061</v>
      </c>
      <c r="B850">
        <v>28</v>
      </c>
      <c r="C850" t="s">
        <v>2057</v>
      </c>
      <c r="D850" s="84"/>
      <c r="F850" s="84"/>
      <c r="O850" s="84" t="s">
        <v>6892</v>
      </c>
      <c r="P850" s="84">
        <v>2</v>
      </c>
      <c r="Q850" s="84" t="s">
        <v>6635</v>
      </c>
      <c r="R850" s="84"/>
      <c r="S850" s="84"/>
    </row>
    <row r="851" spans="1:19" x14ac:dyDescent="0.25">
      <c r="A851" t="s">
        <v>2062</v>
      </c>
      <c r="B851">
        <v>28</v>
      </c>
      <c r="C851" t="s">
        <v>2057</v>
      </c>
      <c r="D851" s="84"/>
      <c r="F851" s="84"/>
      <c r="O851" s="84" t="s">
        <v>6895</v>
      </c>
      <c r="P851" s="84">
        <v>2</v>
      </c>
      <c r="Q851" s="84" t="s">
        <v>6635</v>
      </c>
      <c r="R851" s="84"/>
      <c r="S851" s="84"/>
    </row>
    <row r="852" spans="1:19" x14ac:dyDescent="0.25">
      <c r="A852" t="s">
        <v>2063</v>
      </c>
      <c r="B852">
        <v>28</v>
      </c>
      <c r="C852" t="s">
        <v>2057</v>
      </c>
      <c r="D852" s="84"/>
      <c r="F852" s="84"/>
      <c r="O852" s="84" t="s">
        <v>6896</v>
      </c>
      <c r="P852" s="84">
        <v>2</v>
      </c>
      <c r="Q852" s="84" t="s">
        <v>6635</v>
      </c>
      <c r="R852" s="84"/>
      <c r="S852" s="84"/>
    </row>
    <row r="853" spans="1:19" x14ac:dyDescent="0.25">
      <c r="A853" t="s">
        <v>2064</v>
      </c>
      <c r="B853">
        <v>28</v>
      </c>
      <c r="C853" t="s">
        <v>2057</v>
      </c>
      <c r="D853" s="84"/>
      <c r="F853" s="84"/>
      <c r="O853" s="84" t="s">
        <v>6897</v>
      </c>
      <c r="P853" s="84">
        <v>2</v>
      </c>
      <c r="Q853" s="84" t="s">
        <v>6635</v>
      </c>
      <c r="R853" s="84"/>
      <c r="S853" s="84"/>
    </row>
    <row r="854" spans="1:19" x14ac:dyDescent="0.25">
      <c r="A854" t="s">
        <v>2065</v>
      </c>
      <c r="B854">
        <v>28</v>
      </c>
      <c r="C854" t="s">
        <v>2057</v>
      </c>
      <c r="D854" s="84"/>
      <c r="F854" s="84"/>
      <c r="O854" s="84" t="s">
        <v>6898</v>
      </c>
      <c r="P854" s="84">
        <v>2</v>
      </c>
      <c r="Q854" s="84" t="s">
        <v>6635</v>
      </c>
      <c r="R854" s="84"/>
      <c r="S854" s="84"/>
    </row>
    <row r="855" spans="1:19" x14ac:dyDescent="0.25">
      <c r="A855" t="s">
        <v>2066</v>
      </c>
      <c r="B855">
        <v>28</v>
      </c>
      <c r="C855" t="s">
        <v>2057</v>
      </c>
      <c r="D855" s="84"/>
      <c r="F855" s="84"/>
      <c r="O855" s="84" t="s">
        <v>6902</v>
      </c>
      <c r="P855" s="84">
        <v>2</v>
      </c>
      <c r="Q855" s="84" t="s">
        <v>6635</v>
      </c>
      <c r="R855" s="84"/>
      <c r="S855" s="84"/>
    </row>
    <row r="856" spans="1:19" x14ac:dyDescent="0.25">
      <c r="A856" t="s">
        <v>2067</v>
      </c>
      <c r="B856">
        <v>28</v>
      </c>
      <c r="C856" t="s">
        <v>2057</v>
      </c>
      <c r="D856" s="84"/>
      <c r="F856" s="84"/>
      <c r="O856" s="84" t="s">
        <v>6903</v>
      </c>
      <c r="P856" s="84">
        <v>2</v>
      </c>
      <c r="Q856" s="84" t="s">
        <v>6635</v>
      </c>
      <c r="R856" s="84"/>
      <c r="S856" s="84"/>
    </row>
    <row r="857" spans="1:19" x14ac:dyDescent="0.25">
      <c r="A857" t="s">
        <v>2068</v>
      </c>
      <c r="B857">
        <v>28</v>
      </c>
      <c r="C857" t="s">
        <v>2057</v>
      </c>
      <c r="D857" s="84"/>
      <c r="F857" s="84"/>
      <c r="O857" s="84" t="s">
        <v>6904</v>
      </c>
      <c r="P857" s="84">
        <v>2</v>
      </c>
      <c r="Q857" s="84" t="s">
        <v>6635</v>
      </c>
      <c r="R857" s="84"/>
      <c r="S857" s="84"/>
    </row>
    <row r="858" spans="1:19" x14ac:dyDescent="0.25">
      <c r="A858" t="s">
        <v>2069</v>
      </c>
      <c r="B858">
        <v>28</v>
      </c>
      <c r="C858" t="s">
        <v>2057</v>
      </c>
      <c r="D858" s="84"/>
      <c r="F858" s="84"/>
      <c r="O858" s="84" t="s">
        <v>6905</v>
      </c>
      <c r="P858" s="84">
        <v>2</v>
      </c>
      <c r="Q858" s="84" t="s">
        <v>6635</v>
      </c>
      <c r="R858" s="84"/>
      <c r="S858" s="84"/>
    </row>
    <row r="859" spans="1:19" x14ac:dyDescent="0.25">
      <c r="A859" t="s">
        <v>2070</v>
      </c>
      <c r="B859">
        <v>28</v>
      </c>
      <c r="C859" t="s">
        <v>2057</v>
      </c>
      <c r="D859" s="84"/>
      <c r="F859" s="84"/>
      <c r="O859" s="84" t="s">
        <v>6906</v>
      </c>
      <c r="P859" s="84">
        <v>2</v>
      </c>
      <c r="Q859" s="84" t="s">
        <v>6635</v>
      </c>
      <c r="R859" s="84"/>
      <c r="S859" s="84"/>
    </row>
    <row r="860" spans="1:19" x14ac:dyDescent="0.25">
      <c r="A860" t="s">
        <v>2071</v>
      </c>
      <c r="B860">
        <v>28</v>
      </c>
      <c r="C860" t="s">
        <v>2057</v>
      </c>
      <c r="D860" s="84"/>
      <c r="F860" s="84"/>
      <c r="O860" s="84" t="s">
        <v>6910</v>
      </c>
      <c r="P860" s="84">
        <v>2</v>
      </c>
      <c r="Q860" s="84" t="s">
        <v>6635</v>
      </c>
      <c r="R860" s="84"/>
      <c r="S860" s="84"/>
    </row>
    <row r="861" spans="1:19" x14ac:dyDescent="0.25">
      <c r="A861" t="s">
        <v>2072</v>
      </c>
      <c r="B861">
        <v>27</v>
      </c>
      <c r="C861" t="s">
        <v>2073</v>
      </c>
      <c r="D861" s="84"/>
      <c r="F861" s="84"/>
      <c r="O861" s="84" t="s">
        <v>6911</v>
      </c>
      <c r="P861" s="84">
        <v>2</v>
      </c>
      <c r="Q861" s="84" t="s">
        <v>6635</v>
      </c>
      <c r="R861" s="84"/>
      <c r="S861" s="84"/>
    </row>
    <row r="862" spans="1:19" x14ac:dyDescent="0.25">
      <c r="A862" t="s">
        <v>2074</v>
      </c>
      <c r="B862">
        <v>27</v>
      </c>
      <c r="C862" t="s">
        <v>2073</v>
      </c>
      <c r="D862" s="84"/>
      <c r="F862" s="84"/>
      <c r="O862" s="84" t="s">
        <v>6912</v>
      </c>
      <c r="P862" s="84">
        <v>2</v>
      </c>
      <c r="Q862" s="84" t="s">
        <v>6635</v>
      </c>
      <c r="R862" s="84"/>
      <c r="S862" s="84"/>
    </row>
    <row r="863" spans="1:19" x14ac:dyDescent="0.25">
      <c r="A863" t="s">
        <v>2075</v>
      </c>
      <c r="B863">
        <v>27</v>
      </c>
      <c r="C863" t="s">
        <v>2073</v>
      </c>
      <c r="D863" s="84"/>
      <c r="F863" s="84"/>
      <c r="O863" s="84" t="s">
        <v>6914</v>
      </c>
      <c r="P863" s="84">
        <v>2</v>
      </c>
      <c r="Q863" s="84" t="s">
        <v>6635</v>
      </c>
      <c r="R863" s="84"/>
      <c r="S863" s="84"/>
    </row>
    <row r="864" spans="1:19" x14ac:dyDescent="0.25">
      <c r="A864" t="s">
        <v>2076</v>
      </c>
      <c r="B864">
        <v>27</v>
      </c>
      <c r="C864" t="s">
        <v>2073</v>
      </c>
      <c r="D864" t="s">
        <v>2076</v>
      </c>
      <c r="E864" s="84" t="s">
        <v>2076</v>
      </c>
      <c r="F864" t="s">
        <v>1919</v>
      </c>
      <c r="O864" s="84" t="s">
        <v>6922</v>
      </c>
      <c r="P864" s="84">
        <v>2</v>
      </c>
      <c r="Q864" s="84" t="s">
        <v>6635</v>
      </c>
      <c r="R864" s="84"/>
      <c r="S864" s="84"/>
    </row>
    <row r="865" spans="1:19" x14ac:dyDescent="0.25">
      <c r="A865" t="s">
        <v>2077</v>
      </c>
      <c r="B865">
        <v>27</v>
      </c>
      <c r="C865" t="s">
        <v>2073</v>
      </c>
      <c r="D865" s="84"/>
      <c r="F865" s="84"/>
      <c r="O865" s="84" t="s">
        <v>6923</v>
      </c>
      <c r="P865" s="84">
        <v>2</v>
      </c>
      <c r="Q865" s="84" t="s">
        <v>6635</v>
      </c>
      <c r="R865" s="84"/>
      <c r="S865" s="84"/>
    </row>
    <row r="866" spans="1:19" x14ac:dyDescent="0.25">
      <c r="A866" t="s">
        <v>2078</v>
      </c>
      <c r="B866">
        <v>27</v>
      </c>
      <c r="C866" t="s">
        <v>2073</v>
      </c>
      <c r="O866" s="84" t="s">
        <v>6924</v>
      </c>
      <c r="P866" s="84">
        <v>2</v>
      </c>
      <c r="Q866" s="84" t="s">
        <v>6635</v>
      </c>
      <c r="R866" s="84"/>
      <c r="S866" s="84"/>
    </row>
    <row r="867" spans="1:19" x14ac:dyDescent="0.25">
      <c r="A867" t="s">
        <v>2079</v>
      </c>
      <c r="B867">
        <v>27</v>
      </c>
      <c r="C867" t="s">
        <v>2073</v>
      </c>
      <c r="D867" s="84"/>
      <c r="F867" s="84"/>
      <c r="O867" s="84" t="s">
        <v>6925</v>
      </c>
      <c r="P867" s="84">
        <v>2</v>
      </c>
      <c r="Q867" s="84" t="s">
        <v>6635</v>
      </c>
      <c r="R867" s="84"/>
      <c r="S867" s="84"/>
    </row>
    <row r="868" spans="1:19" x14ac:dyDescent="0.25">
      <c r="A868" t="s">
        <v>2080</v>
      </c>
      <c r="B868">
        <v>27</v>
      </c>
      <c r="C868" t="s">
        <v>2073</v>
      </c>
      <c r="D868" s="84"/>
      <c r="F868" s="84"/>
      <c r="O868" s="84" t="s">
        <v>6926</v>
      </c>
      <c r="P868" s="84">
        <v>2</v>
      </c>
      <c r="Q868" s="84" t="s">
        <v>6635</v>
      </c>
      <c r="R868" s="84"/>
      <c r="S868" s="84"/>
    </row>
    <row r="869" spans="1:19" x14ac:dyDescent="0.25">
      <c r="A869" t="s">
        <v>2081</v>
      </c>
      <c r="B869">
        <v>27</v>
      </c>
      <c r="C869" t="s">
        <v>2073</v>
      </c>
      <c r="D869" s="84"/>
      <c r="F869" s="84"/>
      <c r="O869" s="84" t="s">
        <v>6927</v>
      </c>
      <c r="P869" s="84">
        <v>2</v>
      </c>
      <c r="Q869" s="84" t="s">
        <v>6635</v>
      </c>
      <c r="R869" s="84"/>
      <c r="S869" s="84"/>
    </row>
    <row r="870" spans="1:19" x14ac:dyDescent="0.25">
      <c r="A870" t="s">
        <v>2082</v>
      </c>
      <c r="B870">
        <v>27</v>
      </c>
      <c r="C870" t="s">
        <v>2073</v>
      </c>
      <c r="D870" s="84"/>
      <c r="F870" s="84"/>
      <c r="O870" s="84" t="s">
        <v>6928</v>
      </c>
      <c r="P870" s="84">
        <v>2</v>
      </c>
      <c r="Q870" s="84" t="s">
        <v>6635</v>
      </c>
      <c r="R870" s="84"/>
      <c r="S870" s="84"/>
    </row>
    <row r="871" spans="1:19" x14ac:dyDescent="0.25">
      <c r="A871" t="s">
        <v>2083</v>
      </c>
      <c r="B871">
        <v>27</v>
      </c>
      <c r="C871" t="s">
        <v>2073</v>
      </c>
      <c r="D871" s="84"/>
      <c r="F871" s="84"/>
      <c r="O871" s="84" t="s">
        <v>6929</v>
      </c>
      <c r="P871" s="84">
        <v>2</v>
      </c>
      <c r="Q871" s="84" t="s">
        <v>6635</v>
      </c>
      <c r="R871" s="84"/>
      <c r="S871" s="84"/>
    </row>
    <row r="872" spans="1:19" x14ac:dyDescent="0.25">
      <c r="A872" t="s">
        <v>2084</v>
      </c>
      <c r="B872">
        <v>27</v>
      </c>
      <c r="C872" t="s">
        <v>2073</v>
      </c>
      <c r="D872" s="84"/>
      <c r="F872" s="84"/>
      <c r="O872" s="84" t="s">
        <v>6930</v>
      </c>
      <c r="P872" s="84">
        <v>2</v>
      </c>
      <c r="Q872" s="84" t="s">
        <v>6635</v>
      </c>
      <c r="R872" s="84"/>
      <c r="S872" s="84"/>
    </row>
    <row r="873" spans="1:19" x14ac:dyDescent="0.25">
      <c r="A873" t="s">
        <v>2085</v>
      </c>
      <c r="B873">
        <v>27</v>
      </c>
      <c r="C873" t="s">
        <v>2073</v>
      </c>
      <c r="D873" s="84"/>
      <c r="F873" s="84"/>
      <c r="O873" s="84" t="s">
        <v>6931</v>
      </c>
      <c r="P873" s="84">
        <v>2</v>
      </c>
      <c r="Q873" s="84" t="s">
        <v>6635</v>
      </c>
      <c r="R873" s="84"/>
      <c r="S873" s="84"/>
    </row>
    <row r="874" spans="1:19" x14ac:dyDescent="0.25">
      <c r="A874" t="s">
        <v>2086</v>
      </c>
      <c r="B874">
        <v>27</v>
      </c>
      <c r="C874" t="s">
        <v>2073</v>
      </c>
      <c r="D874" s="84"/>
      <c r="F874" s="84"/>
      <c r="O874" s="84" t="s">
        <v>6932</v>
      </c>
      <c r="P874" s="84">
        <v>2</v>
      </c>
      <c r="Q874" s="84" t="s">
        <v>6635</v>
      </c>
      <c r="R874" s="84"/>
      <c r="S874" s="84"/>
    </row>
    <row r="875" spans="1:19" x14ac:dyDescent="0.25">
      <c r="A875" t="s">
        <v>2087</v>
      </c>
      <c r="B875">
        <v>27</v>
      </c>
      <c r="C875" t="s">
        <v>2073</v>
      </c>
      <c r="D875" s="84"/>
      <c r="F875" s="84"/>
      <c r="O875" s="84" t="s">
        <v>6934</v>
      </c>
      <c r="P875" s="84">
        <v>2</v>
      </c>
      <c r="Q875" s="84" t="s">
        <v>6635</v>
      </c>
      <c r="R875" s="84"/>
      <c r="S875" s="84"/>
    </row>
    <row r="876" spans="1:19" x14ac:dyDescent="0.25">
      <c r="A876" t="s">
        <v>2088</v>
      </c>
      <c r="B876">
        <v>27</v>
      </c>
      <c r="C876" t="s">
        <v>2073</v>
      </c>
      <c r="D876" s="84"/>
      <c r="F876" s="84"/>
      <c r="O876" s="84" t="s">
        <v>6935</v>
      </c>
      <c r="P876" s="84">
        <v>2</v>
      </c>
      <c r="Q876" s="84" t="s">
        <v>6635</v>
      </c>
      <c r="R876" s="84"/>
      <c r="S876" s="84"/>
    </row>
    <row r="877" spans="1:19" x14ac:dyDescent="0.25">
      <c r="A877" t="s">
        <v>2089</v>
      </c>
      <c r="B877">
        <v>27</v>
      </c>
      <c r="C877" t="s">
        <v>2073</v>
      </c>
      <c r="D877" s="84"/>
      <c r="F877" s="84"/>
      <c r="O877" s="84" t="s">
        <v>6936</v>
      </c>
      <c r="P877" s="84">
        <v>2</v>
      </c>
      <c r="Q877" s="84" t="s">
        <v>6635</v>
      </c>
      <c r="R877" s="84"/>
      <c r="S877" s="84"/>
    </row>
    <row r="878" spans="1:19" x14ac:dyDescent="0.25">
      <c r="A878" t="s">
        <v>2090</v>
      </c>
      <c r="B878">
        <v>27</v>
      </c>
      <c r="C878" t="s">
        <v>2073</v>
      </c>
      <c r="D878" s="84"/>
      <c r="F878" s="84"/>
      <c r="O878" s="84" t="s">
        <v>6937</v>
      </c>
      <c r="P878" s="84">
        <v>2</v>
      </c>
      <c r="Q878" s="84" t="s">
        <v>6635</v>
      </c>
      <c r="R878" s="84"/>
      <c r="S878" s="84"/>
    </row>
    <row r="879" spans="1:19" x14ac:dyDescent="0.25">
      <c r="A879" t="s">
        <v>2091</v>
      </c>
      <c r="B879">
        <v>27</v>
      </c>
      <c r="C879" t="s">
        <v>2073</v>
      </c>
      <c r="D879" s="84"/>
      <c r="F879" s="84"/>
      <c r="O879" s="84" t="s">
        <v>6945</v>
      </c>
      <c r="P879" s="84">
        <v>2</v>
      </c>
      <c r="Q879" s="84" t="s">
        <v>6635</v>
      </c>
      <c r="R879" s="84"/>
      <c r="S879" s="84"/>
    </row>
    <row r="880" spans="1:19" x14ac:dyDescent="0.25">
      <c r="A880" t="s">
        <v>2092</v>
      </c>
      <c r="B880">
        <v>27</v>
      </c>
      <c r="C880" t="s">
        <v>2073</v>
      </c>
      <c r="D880" s="84"/>
      <c r="F880" s="84"/>
      <c r="O880" s="84" t="s">
        <v>6951</v>
      </c>
      <c r="P880" s="84">
        <v>2</v>
      </c>
      <c r="Q880" s="84" t="s">
        <v>6635</v>
      </c>
      <c r="R880" s="84"/>
      <c r="S880" s="84"/>
    </row>
    <row r="881" spans="1:19" x14ac:dyDescent="0.25">
      <c r="A881" t="s">
        <v>2093</v>
      </c>
      <c r="B881">
        <v>27</v>
      </c>
      <c r="C881" t="s">
        <v>2073</v>
      </c>
      <c r="D881" s="84"/>
      <c r="F881" s="84"/>
      <c r="O881" s="84" t="s">
        <v>6953</v>
      </c>
      <c r="P881" s="84">
        <v>2</v>
      </c>
      <c r="Q881" s="84" t="s">
        <v>6635</v>
      </c>
      <c r="R881" s="84"/>
      <c r="S881" s="84"/>
    </row>
    <row r="882" spans="1:19" x14ac:dyDescent="0.25">
      <c r="A882" t="s">
        <v>2094</v>
      </c>
      <c r="B882">
        <v>27</v>
      </c>
      <c r="C882" t="s">
        <v>2073</v>
      </c>
      <c r="D882" s="84"/>
      <c r="F882" s="84"/>
      <c r="O882" s="84" t="s">
        <v>6954</v>
      </c>
      <c r="P882" s="84">
        <v>2</v>
      </c>
      <c r="Q882" s="84" t="s">
        <v>6635</v>
      </c>
      <c r="R882" s="84"/>
      <c r="S882" s="84"/>
    </row>
    <row r="883" spans="1:19" x14ac:dyDescent="0.25">
      <c r="A883" t="s">
        <v>2095</v>
      </c>
      <c r="B883">
        <v>27</v>
      </c>
      <c r="C883" t="s">
        <v>2073</v>
      </c>
      <c r="D883" s="84"/>
      <c r="F883" s="84"/>
      <c r="O883" s="84" t="s">
        <v>6955</v>
      </c>
      <c r="P883" s="84">
        <v>2</v>
      </c>
      <c r="Q883" s="84" t="s">
        <v>6635</v>
      </c>
      <c r="R883" s="84"/>
      <c r="S883" s="84"/>
    </row>
    <row r="884" spans="1:19" x14ac:dyDescent="0.25">
      <c r="A884" t="s">
        <v>2096</v>
      </c>
      <c r="B884">
        <v>27</v>
      </c>
      <c r="C884" t="s">
        <v>2073</v>
      </c>
      <c r="D884" s="84"/>
      <c r="F884" s="84"/>
      <c r="O884" s="84" t="s">
        <v>6963</v>
      </c>
      <c r="P884" s="84">
        <v>2</v>
      </c>
      <c r="Q884" s="84" t="s">
        <v>6635</v>
      </c>
      <c r="R884" s="84"/>
      <c r="S884" s="84"/>
    </row>
    <row r="885" spans="1:19" x14ac:dyDescent="0.25">
      <c r="A885" t="s">
        <v>2097</v>
      </c>
      <c r="B885">
        <v>27</v>
      </c>
      <c r="C885" t="s">
        <v>2073</v>
      </c>
      <c r="D885" s="84"/>
      <c r="F885" s="84"/>
      <c r="O885" s="84" t="s">
        <v>6967</v>
      </c>
      <c r="P885" s="84">
        <v>2</v>
      </c>
      <c r="Q885" s="84" t="s">
        <v>6635</v>
      </c>
      <c r="R885" s="84"/>
      <c r="S885" s="84"/>
    </row>
    <row r="886" spans="1:19" x14ac:dyDescent="0.25">
      <c r="A886" t="s">
        <v>2098</v>
      </c>
      <c r="B886">
        <v>27</v>
      </c>
      <c r="C886" t="s">
        <v>2073</v>
      </c>
      <c r="D886" s="84"/>
      <c r="F886" s="84"/>
      <c r="O886" s="84" t="s">
        <v>6980</v>
      </c>
      <c r="P886" s="84">
        <v>2</v>
      </c>
      <c r="Q886" s="84" t="s">
        <v>6635</v>
      </c>
      <c r="R886" s="84"/>
      <c r="S886" s="84"/>
    </row>
    <row r="887" spans="1:19" x14ac:dyDescent="0.25">
      <c r="A887" t="s">
        <v>2099</v>
      </c>
      <c r="B887">
        <v>27</v>
      </c>
      <c r="C887" t="s">
        <v>2073</v>
      </c>
      <c r="D887" s="84"/>
      <c r="F887" s="84"/>
      <c r="O887" s="84" t="s">
        <v>6996</v>
      </c>
      <c r="P887" s="84">
        <v>2</v>
      </c>
      <c r="Q887" s="84" t="s">
        <v>6635</v>
      </c>
      <c r="R887" s="84"/>
      <c r="S887" s="84"/>
    </row>
    <row r="888" spans="1:19" x14ac:dyDescent="0.25">
      <c r="A888" t="s">
        <v>2100</v>
      </c>
      <c r="B888">
        <v>27</v>
      </c>
      <c r="C888" t="s">
        <v>2073</v>
      </c>
      <c r="D888" s="84"/>
      <c r="F888" s="84"/>
      <c r="O888" s="84" t="s">
        <v>6999</v>
      </c>
      <c r="P888" s="84">
        <v>2</v>
      </c>
      <c r="Q888" s="84" t="s">
        <v>6635</v>
      </c>
      <c r="R888" s="84"/>
      <c r="S888" s="84"/>
    </row>
    <row r="889" spans="1:19" x14ac:dyDescent="0.25">
      <c r="A889" t="s">
        <v>2101</v>
      </c>
      <c r="B889">
        <v>27</v>
      </c>
      <c r="C889" t="s">
        <v>2073</v>
      </c>
      <c r="D889" s="84"/>
      <c r="F889" s="84"/>
      <c r="O889" s="84" t="s">
        <v>7000</v>
      </c>
      <c r="P889" s="84">
        <v>2</v>
      </c>
      <c r="Q889" s="84" t="s">
        <v>6635</v>
      </c>
      <c r="R889" s="84"/>
      <c r="S889" s="84"/>
    </row>
    <row r="890" spans="1:19" x14ac:dyDescent="0.25">
      <c r="A890" t="s">
        <v>2102</v>
      </c>
      <c r="B890">
        <v>27</v>
      </c>
      <c r="C890" t="s">
        <v>2073</v>
      </c>
      <c r="D890" s="84"/>
      <c r="F890" s="84"/>
      <c r="O890" s="84" t="s">
        <v>7001</v>
      </c>
      <c r="P890" s="84">
        <v>2</v>
      </c>
      <c r="Q890" s="84" t="s">
        <v>6635</v>
      </c>
      <c r="R890" s="84"/>
      <c r="S890" s="84"/>
    </row>
    <row r="891" spans="1:19" x14ac:dyDescent="0.25">
      <c r="A891" t="s">
        <v>2103</v>
      </c>
      <c r="B891">
        <v>26</v>
      </c>
      <c r="C891" t="s">
        <v>2104</v>
      </c>
      <c r="D891" s="84"/>
      <c r="F891" s="84"/>
      <c r="O891" s="84" t="s">
        <v>7002</v>
      </c>
      <c r="P891" s="84">
        <v>2</v>
      </c>
      <c r="Q891" s="84" t="s">
        <v>6635</v>
      </c>
      <c r="R891" s="84"/>
      <c r="S891" s="84"/>
    </row>
    <row r="892" spans="1:19" x14ac:dyDescent="0.25">
      <c r="A892" t="s">
        <v>2105</v>
      </c>
      <c r="B892">
        <v>26</v>
      </c>
      <c r="C892" t="s">
        <v>2104</v>
      </c>
      <c r="D892" s="84"/>
      <c r="F892" s="84"/>
      <c r="O892" s="84" t="s">
        <v>7003</v>
      </c>
      <c r="P892" s="84">
        <v>2</v>
      </c>
      <c r="Q892" s="84" t="s">
        <v>6635</v>
      </c>
      <c r="R892" s="84"/>
      <c r="S892" s="84"/>
    </row>
    <row r="893" spans="1:19" x14ac:dyDescent="0.25">
      <c r="A893" t="s">
        <v>2106</v>
      </c>
      <c r="B893">
        <v>26</v>
      </c>
      <c r="C893" t="s">
        <v>2104</v>
      </c>
      <c r="D893" s="84"/>
      <c r="F893" s="84"/>
      <c r="O893" s="84" t="s">
        <v>7004</v>
      </c>
      <c r="P893" s="84">
        <v>2</v>
      </c>
      <c r="Q893" s="84" t="s">
        <v>6635</v>
      </c>
      <c r="R893" s="84"/>
      <c r="S893" s="84"/>
    </row>
    <row r="894" spans="1:19" x14ac:dyDescent="0.25">
      <c r="A894" t="s">
        <v>2107</v>
      </c>
      <c r="B894">
        <v>26</v>
      </c>
      <c r="C894" t="s">
        <v>2104</v>
      </c>
      <c r="D894" t="s">
        <v>2107</v>
      </c>
      <c r="E894" s="84" t="s">
        <v>2107</v>
      </c>
      <c r="F894" t="s">
        <v>1919</v>
      </c>
      <c r="O894" s="84" t="s">
        <v>7006</v>
      </c>
      <c r="P894" s="84">
        <v>2</v>
      </c>
      <c r="Q894" s="84" t="s">
        <v>6635</v>
      </c>
      <c r="R894" s="84"/>
      <c r="S894" s="84"/>
    </row>
    <row r="895" spans="1:19" x14ac:dyDescent="0.25">
      <c r="A895" t="s">
        <v>2108</v>
      </c>
      <c r="B895">
        <v>26</v>
      </c>
      <c r="C895" t="s">
        <v>2104</v>
      </c>
      <c r="D895" s="84"/>
      <c r="F895" s="84"/>
      <c r="O895" s="84" t="s">
        <v>7007</v>
      </c>
      <c r="P895" s="84">
        <v>2</v>
      </c>
      <c r="Q895" s="84" t="s">
        <v>6635</v>
      </c>
      <c r="R895" s="84"/>
      <c r="S895" s="84"/>
    </row>
    <row r="896" spans="1:19" x14ac:dyDescent="0.25">
      <c r="A896" t="s">
        <v>2109</v>
      </c>
      <c r="B896">
        <v>26</v>
      </c>
      <c r="C896" t="s">
        <v>2104</v>
      </c>
      <c r="D896" s="84"/>
      <c r="F896" s="84"/>
      <c r="O896" s="84" t="s">
        <v>7011</v>
      </c>
      <c r="P896" s="84">
        <v>2</v>
      </c>
      <c r="Q896" s="84" t="s">
        <v>6635</v>
      </c>
      <c r="R896" s="84"/>
      <c r="S896" s="84"/>
    </row>
    <row r="897" spans="1:19" x14ac:dyDescent="0.25">
      <c r="A897" t="s">
        <v>2110</v>
      </c>
      <c r="B897">
        <v>26</v>
      </c>
      <c r="C897" t="s">
        <v>2104</v>
      </c>
      <c r="D897" s="84"/>
      <c r="F897" s="84"/>
      <c r="O897" s="84" t="s">
        <v>7012</v>
      </c>
      <c r="P897" s="84">
        <v>2</v>
      </c>
      <c r="Q897" s="84" t="s">
        <v>6635</v>
      </c>
      <c r="R897" s="84"/>
      <c r="S897" s="84"/>
    </row>
    <row r="898" spans="1:19" x14ac:dyDescent="0.25">
      <c r="A898" t="s">
        <v>2111</v>
      </c>
      <c r="B898">
        <v>26</v>
      </c>
      <c r="C898" t="s">
        <v>2104</v>
      </c>
      <c r="D898" s="84"/>
      <c r="F898" s="84"/>
      <c r="O898" s="84" t="s">
        <v>7014</v>
      </c>
      <c r="P898" s="84">
        <v>2</v>
      </c>
      <c r="Q898" s="84" t="s">
        <v>6635</v>
      </c>
      <c r="R898" s="84"/>
      <c r="S898" s="84"/>
    </row>
    <row r="899" spans="1:19" x14ac:dyDescent="0.25">
      <c r="A899" t="s">
        <v>2112</v>
      </c>
      <c r="B899">
        <v>26</v>
      </c>
      <c r="C899" t="s">
        <v>2104</v>
      </c>
      <c r="D899" s="84"/>
      <c r="F899" s="84"/>
      <c r="O899" s="84" t="s">
        <v>7015</v>
      </c>
      <c r="P899" s="84">
        <v>2</v>
      </c>
      <c r="Q899" s="84" t="s">
        <v>6635</v>
      </c>
      <c r="R899" s="84"/>
      <c r="S899" s="84"/>
    </row>
    <row r="900" spans="1:19" x14ac:dyDescent="0.25">
      <c r="A900" t="s">
        <v>2113</v>
      </c>
      <c r="B900">
        <v>26</v>
      </c>
      <c r="C900" t="s">
        <v>2104</v>
      </c>
      <c r="D900" s="84"/>
      <c r="F900" s="84"/>
      <c r="O900" s="84" t="s">
        <v>7018</v>
      </c>
      <c r="P900" s="84">
        <v>2</v>
      </c>
      <c r="Q900" s="84" t="s">
        <v>6635</v>
      </c>
      <c r="R900" s="84"/>
      <c r="S900" s="84"/>
    </row>
    <row r="901" spans="1:19" x14ac:dyDescent="0.25">
      <c r="A901" t="s">
        <v>2114</v>
      </c>
      <c r="B901">
        <v>26</v>
      </c>
      <c r="C901" t="s">
        <v>2104</v>
      </c>
      <c r="D901" s="84"/>
      <c r="F901" s="84"/>
      <c r="O901" s="84" t="s">
        <v>7019</v>
      </c>
      <c r="P901" s="84">
        <v>2</v>
      </c>
      <c r="Q901" s="84" t="s">
        <v>6635</v>
      </c>
      <c r="R901" s="84"/>
      <c r="S901" s="84"/>
    </row>
    <row r="902" spans="1:19" x14ac:dyDescent="0.25">
      <c r="A902" t="s">
        <v>2115</v>
      </c>
      <c r="B902">
        <v>26</v>
      </c>
      <c r="C902" t="s">
        <v>2104</v>
      </c>
      <c r="D902" s="84"/>
      <c r="F902" s="84"/>
      <c r="O902" s="84" t="s">
        <v>7024</v>
      </c>
      <c r="P902" s="84">
        <v>2</v>
      </c>
      <c r="Q902" s="84" t="s">
        <v>6635</v>
      </c>
      <c r="R902" s="84"/>
      <c r="S902" s="84"/>
    </row>
    <row r="903" spans="1:19" x14ac:dyDescent="0.25">
      <c r="A903" t="s">
        <v>2116</v>
      </c>
      <c r="B903">
        <v>26</v>
      </c>
      <c r="C903" t="s">
        <v>2104</v>
      </c>
      <c r="D903" s="84"/>
      <c r="F903" s="84"/>
      <c r="O903" s="84" t="s">
        <v>7025</v>
      </c>
      <c r="P903" s="84">
        <v>2</v>
      </c>
      <c r="Q903" s="84" t="s">
        <v>6635</v>
      </c>
      <c r="R903" s="84"/>
      <c r="S903" s="84"/>
    </row>
    <row r="904" spans="1:19" x14ac:dyDescent="0.25">
      <c r="A904" t="s">
        <v>2117</v>
      </c>
      <c r="B904">
        <v>26</v>
      </c>
      <c r="C904" t="s">
        <v>2104</v>
      </c>
      <c r="D904" s="84"/>
      <c r="F904" s="84"/>
      <c r="O904" s="84" t="s">
        <v>7026</v>
      </c>
      <c r="P904" s="84">
        <v>2</v>
      </c>
      <c r="Q904" s="84" t="s">
        <v>6635</v>
      </c>
      <c r="R904" s="84"/>
      <c r="S904" s="84"/>
    </row>
    <row r="905" spans="1:19" x14ac:dyDescent="0.25">
      <c r="A905" t="s">
        <v>2118</v>
      </c>
      <c r="B905">
        <v>26</v>
      </c>
      <c r="C905" t="s">
        <v>2104</v>
      </c>
      <c r="D905" s="84"/>
      <c r="F905" s="84"/>
      <c r="O905" s="84" t="s">
        <v>7027</v>
      </c>
      <c r="P905" s="84">
        <v>2</v>
      </c>
      <c r="Q905" s="84" t="s">
        <v>6635</v>
      </c>
      <c r="R905" s="84"/>
      <c r="S905" s="84"/>
    </row>
    <row r="906" spans="1:19" x14ac:dyDescent="0.25">
      <c r="A906" t="s">
        <v>2119</v>
      </c>
      <c r="B906">
        <v>26</v>
      </c>
      <c r="C906" t="s">
        <v>2104</v>
      </c>
      <c r="D906" s="84"/>
      <c r="F906" s="84"/>
      <c r="O906" s="84" t="s">
        <v>7029</v>
      </c>
      <c r="P906" s="84">
        <v>2</v>
      </c>
      <c r="Q906" s="84" t="s">
        <v>6635</v>
      </c>
      <c r="R906" s="84"/>
      <c r="S906" s="84"/>
    </row>
    <row r="907" spans="1:19" x14ac:dyDescent="0.25">
      <c r="A907" t="s">
        <v>2120</v>
      </c>
      <c r="B907">
        <v>26</v>
      </c>
      <c r="C907" t="s">
        <v>2104</v>
      </c>
      <c r="D907" s="84"/>
      <c r="F907" s="84"/>
      <c r="O907" s="84" t="s">
        <v>7030</v>
      </c>
      <c r="P907" s="84">
        <v>2</v>
      </c>
      <c r="Q907" s="84" t="s">
        <v>6635</v>
      </c>
      <c r="R907" s="84"/>
      <c r="S907" s="84"/>
    </row>
    <row r="908" spans="1:19" x14ac:dyDescent="0.25">
      <c r="A908" t="s">
        <v>2121</v>
      </c>
      <c r="B908">
        <v>26</v>
      </c>
      <c r="C908" t="s">
        <v>2104</v>
      </c>
      <c r="D908" s="84"/>
      <c r="F908" s="84"/>
      <c r="O908" s="84" t="s">
        <v>7033</v>
      </c>
      <c r="P908" s="84">
        <v>2</v>
      </c>
      <c r="Q908" s="84" t="s">
        <v>6635</v>
      </c>
      <c r="R908" s="84"/>
      <c r="S908" s="84"/>
    </row>
    <row r="909" spans="1:19" x14ac:dyDescent="0.25">
      <c r="A909" t="s">
        <v>2122</v>
      </c>
      <c r="B909">
        <v>25</v>
      </c>
      <c r="C909" t="s">
        <v>2123</v>
      </c>
      <c r="D909" s="84"/>
      <c r="F909" s="84"/>
      <c r="O909" s="84" t="s">
        <v>7038</v>
      </c>
      <c r="P909" s="84">
        <v>2</v>
      </c>
      <c r="Q909" s="84" t="s">
        <v>6635</v>
      </c>
      <c r="R909" s="84"/>
      <c r="S909" s="84"/>
    </row>
    <row r="910" spans="1:19" x14ac:dyDescent="0.25">
      <c r="A910" t="s">
        <v>2124</v>
      </c>
      <c r="B910">
        <v>25</v>
      </c>
      <c r="C910" t="s">
        <v>2123</v>
      </c>
      <c r="D910" s="84"/>
      <c r="F910" s="84"/>
      <c r="O910" s="84" t="s">
        <v>7041</v>
      </c>
      <c r="P910" s="84">
        <v>2</v>
      </c>
      <c r="Q910" s="84" t="s">
        <v>6635</v>
      </c>
      <c r="R910" s="84"/>
      <c r="S910" s="84"/>
    </row>
    <row r="911" spans="1:19" x14ac:dyDescent="0.25">
      <c r="A911" t="s">
        <v>2125</v>
      </c>
      <c r="B911">
        <v>25</v>
      </c>
      <c r="C911" t="s">
        <v>2123</v>
      </c>
      <c r="D911" s="84"/>
      <c r="F911" s="84"/>
      <c r="O911" s="84" t="s">
        <v>7043</v>
      </c>
      <c r="P911" s="84">
        <v>2</v>
      </c>
      <c r="Q911" s="84" t="s">
        <v>6635</v>
      </c>
      <c r="R911" s="84"/>
      <c r="S911" s="84"/>
    </row>
    <row r="912" spans="1:19" x14ac:dyDescent="0.25">
      <c r="A912" t="s">
        <v>2126</v>
      </c>
      <c r="B912">
        <v>25</v>
      </c>
      <c r="C912" t="s">
        <v>2123</v>
      </c>
      <c r="D912" s="84"/>
      <c r="F912" s="84"/>
      <c r="O912" s="84" t="s">
        <v>7044</v>
      </c>
      <c r="P912" s="84">
        <v>2</v>
      </c>
      <c r="Q912" s="84" t="s">
        <v>6635</v>
      </c>
      <c r="R912" s="84"/>
      <c r="S912" s="84"/>
    </row>
    <row r="913" spans="1:19" x14ac:dyDescent="0.25">
      <c r="A913" t="s">
        <v>2127</v>
      </c>
      <c r="B913">
        <v>25</v>
      </c>
      <c r="C913" t="s">
        <v>2123</v>
      </c>
      <c r="D913" s="84"/>
      <c r="F913" s="84"/>
      <c r="O913" s="84" t="s">
        <v>7045</v>
      </c>
      <c r="P913" s="84">
        <v>2</v>
      </c>
      <c r="Q913" s="84" t="s">
        <v>6635</v>
      </c>
      <c r="R913" s="84"/>
      <c r="S913" s="84"/>
    </row>
    <row r="914" spans="1:19" x14ac:dyDescent="0.25">
      <c r="A914" t="s">
        <v>2128</v>
      </c>
      <c r="B914">
        <v>25</v>
      </c>
      <c r="C914" t="s">
        <v>2123</v>
      </c>
      <c r="D914" s="84"/>
      <c r="F914" s="84"/>
      <c r="O914" s="84" t="s">
        <v>7047</v>
      </c>
      <c r="P914" s="84">
        <v>2</v>
      </c>
      <c r="Q914" s="84" t="s">
        <v>6635</v>
      </c>
      <c r="R914" s="84"/>
      <c r="S914" s="84"/>
    </row>
    <row r="915" spans="1:19" x14ac:dyDescent="0.25">
      <c r="A915" t="s">
        <v>2129</v>
      </c>
      <c r="B915">
        <v>25</v>
      </c>
      <c r="C915" t="s">
        <v>2123</v>
      </c>
      <c r="D915" s="84"/>
      <c r="F915" s="84"/>
      <c r="O915" s="84" t="s">
        <v>7048</v>
      </c>
      <c r="P915" s="84">
        <v>2</v>
      </c>
      <c r="Q915" s="84" t="s">
        <v>6635</v>
      </c>
      <c r="R915" s="84"/>
      <c r="S915" s="84"/>
    </row>
    <row r="916" spans="1:19" x14ac:dyDescent="0.25">
      <c r="A916" t="s">
        <v>2130</v>
      </c>
      <c r="B916">
        <v>25</v>
      </c>
      <c r="C916" t="s">
        <v>2123</v>
      </c>
      <c r="D916" s="84"/>
      <c r="F916" s="84"/>
      <c r="O916" s="84" t="s">
        <v>7049</v>
      </c>
      <c r="P916" s="84">
        <v>2</v>
      </c>
      <c r="Q916" s="84" t="s">
        <v>6635</v>
      </c>
      <c r="R916" s="84"/>
      <c r="S916" s="84"/>
    </row>
    <row r="917" spans="1:19" x14ac:dyDescent="0.25">
      <c r="A917" t="s">
        <v>2131</v>
      </c>
      <c r="B917">
        <v>25</v>
      </c>
      <c r="C917" t="s">
        <v>2123</v>
      </c>
      <c r="D917" s="84"/>
      <c r="F917" s="84"/>
      <c r="O917" s="84" t="s">
        <v>7050</v>
      </c>
      <c r="P917" s="84">
        <v>2</v>
      </c>
      <c r="Q917" s="84" t="s">
        <v>6635</v>
      </c>
      <c r="R917" s="84"/>
      <c r="S917" s="84"/>
    </row>
    <row r="918" spans="1:19" x14ac:dyDescent="0.25">
      <c r="A918" t="s">
        <v>2132</v>
      </c>
      <c r="B918">
        <v>25</v>
      </c>
      <c r="C918" t="s">
        <v>2123</v>
      </c>
      <c r="D918" s="84"/>
      <c r="F918" s="84"/>
      <c r="O918" s="84" t="s">
        <v>7051</v>
      </c>
      <c r="P918" s="84">
        <v>2</v>
      </c>
      <c r="Q918" s="84" t="s">
        <v>6635</v>
      </c>
      <c r="R918" s="84"/>
      <c r="S918" s="84"/>
    </row>
    <row r="919" spans="1:19" x14ac:dyDescent="0.25">
      <c r="A919" t="s">
        <v>2133</v>
      </c>
      <c r="B919">
        <v>25</v>
      </c>
      <c r="C919" t="s">
        <v>2123</v>
      </c>
      <c r="D919" s="84"/>
      <c r="F919" s="84"/>
      <c r="O919" s="84" t="s">
        <v>7052</v>
      </c>
      <c r="P919" s="84">
        <v>2</v>
      </c>
      <c r="Q919" s="84" t="s">
        <v>6635</v>
      </c>
      <c r="R919" s="84"/>
      <c r="S919" s="84"/>
    </row>
    <row r="920" spans="1:19" x14ac:dyDescent="0.25">
      <c r="A920" t="s">
        <v>2134</v>
      </c>
      <c r="B920">
        <v>25</v>
      </c>
      <c r="C920" t="s">
        <v>2123</v>
      </c>
      <c r="D920" s="84"/>
      <c r="F920" s="84"/>
      <c r="O920" s="84" t="s">
        <v>7053</v>
      </c>
      <c r="P920" s="84">
        <v>2</v>
      </c>
      <c r="Q920" s="84" t="s">
        <v>6635</v>
      </c>
      <c r="R920" s="84"/>
      <c r="S920" s="84"/>
    </row>
    <row r="921" spans="1:19" x14ac:dyDescent="0.25">
      <c r="A921" t="s">
        <v>2135</v>
      </c>
      <c r="B921">
        <v>25</v>
      </c>
      <c r="C921" t="s">
        <v>2123</v>
      </c>
      <c r="D921" s="84"/>
      <c r="F921" s="84"/>
      <c r="O921" s="84" t="s">
        <v>7054</v>
      </c>
      <c r="P921" s="84">
        <v>2</v>
      </c>
      <c r="Q921" s="84" t="s">
        <v>6635</v>
      </c>
      <c r="R921" s="84"/>
      <c r="S921" s="84"/>
    </row>
    <row r="922" spans="1:19" x14ac:dyDescent="0.25">
      <c r="A922" t="s">
        <v>2136</v>
      </c>
      <c r="B922">
        <v>25</v>
      </c>
      <c r="C922" t="s">
        <v>2123</v>
      </c>
      <c r="D922" s="84"/>
      <c r="F922" s="84"/>
      <c r="O922" s="84" t="s">
        <v>7056</v>
      </c>
      <c r="P922" s="84">
        <v>2</v>
      </c>
      <c r="Q922" s="84" t="s">
        <v>6635</v>
      </c>
      <c r="R922" s="84"/>
      <c r="S922" s="84"/>
    </row>
    <row r="923" spans="1:19" x14ac:dyDescent="0.25">
      <c r="A923" t="s">
        <v>2137</v>
      </c>
      <c r="B923">
        <v>25</v>
      </c>
      <c r="C923" t="s">
        <v>2123</v>
      </c>
      <c r="D923" s="84"/>
      <c r="F923" s="84"/>
      <c r="O923" s="84" t="s">
        <v>7057</v>
      </c>
      <c r="P923" s="84">
        <v>2</v>
      </c>
      <c r="Q923" s="84" t="s">
        <v>6635</v>
      </c>
      <c r="R923" s="84"/>
      <c r="S923" s="84"/>
    </row>
    <row r="924" spans="1:19" x14ac:dyDescent="0.25">
      <c r="A924" t="s">
        <v>2138</v>
      </c>
      <c r="B924">
        <v>25</v>
      </c>
      <c r="C924" t="s">
        <v>2123</v>
      </c>
      <c r="D924" s="84"/>
      <c r="F924" s="84"/>
      <c r="O924" s="84" t="s">
        <v>7058</v>
      </c>
      <c r="P924" s="84">
        <v>2</v>
      </c>
      <c r="Q924" s="84" t="s">
        <v>6635</v>
      </c>
      <c r="R924" s="84"/>
      <c r="S924" s="84"/>
    </row>
    <row r="925" spans="1:19" x14ac:dyDescent="0.25">
      <c r="A925" t="s">
        <v>2139</v>
      </c>
      <c r="B925">
        <v>25</v>
      </c>
      <c r="C925" t="s">
        <v>2123</v>
      </c>
      <c r="D925" s="84"/>
      <c r="F925" s="84"/>
      <c r="O925" s="84" t="s">
        <v>7059</v>
      </c>
      <c r="P925" s="84">
        <v>2</v>
      </c>
      <c r="Q925" s="84" t="s">
        <v>6635</v>
      </c>
      <c r="R925" s="84"/>
      <c r="S925" s="84"/>
    </row>
    <row r="926" spans="1:19" x14ac:dyDescent="0.25">
      <c r="A926" t="s">
        <v>2140</v>
      </c>
      <c r="B926">
        <v>25</v>
      </c>
      <c r="C926" t="s">
        <v>2123</v>
      </c>
      <c r="D926" s="84"/>
      <c r="F926" s="84"/>
      <c r="O926" s="84" t="s">
        <v>7060</v>
      </c>
      <c r="P926" s="84">
        <v>2</v>
      </c>
      <c r="Q926" s="84" t="s">
        <v>6635</v>
      </c>
      <c r="R926" s="84"/>
      <c r="S926" s="84"/>
    </row>
    <row r="927" spans="1:19" x14ac:dyDescent="0.25">
      <c r="A927" t="s">
        <v>2141</v>
      </c>
      <c r="B927">
        <v>25</v>
      </c>
      <c r="C927" t="s">
        <v>2123</v>
      </c>
      <c r="D927" s="84"/>
      <c r="F927" s="84"/>
      <c r="O927" s="84" t="s">
        <v>7061</v>
      </c>
      <c r="P927" s="84">
        <v>2</v>
      </c>
      <c r="Q927" s="84" t="s">
        <v>6635</v>
      </c>
      <c r="R927" s="84"/>
      <c r="S927" s="84"/>
    </row>
    <row r="928" spans="1:19" x14ac:dyDescent="0.25">
      <c r="A928" t="s">
        <v>2142</v>
      </c>
      <c r="B928">
        <v>25</v>
      </c>
      <c r="C928" t="s">
        <v>2123</v>
      </c>
      <c r="D928" s="84"/>
      <c r="F928" s="84"/>
      <c r="O928" s="84" t="s">
        <v>7062</v>
      </c>
      <c r="P928" s="84">
        <v>2</v>
      </c>
      <c r="Q928" s="84" t="s">
        <v>6635</v>
      </c>
      <c r="R928" s="84"/>
      <c r="S928" s="84"/>
    </row>
    <row r="929" spans="1:19" x14ac:dyDescent="0.25">
      <c r="A929" t="s">
        <v>2143</v>
      </c>
      <c r="B929">
        <v>25</v>
      </c>
      <c r="C929" t="s">
        <v>2123</v>
      </c>
      <c r="D929" s="84"/>
      <c r="F929" s="84"/>
      <c r="O929" s="84" t="s">
        <v>7063</v>
      </c>
      <c r="P929" s="84">
        <v>2</v>
      </c>
      <c r="Q929" s="84" t="s">
        <v>6635</v>
      </c>
      <c r="R929" s="84"/>
      <c r="S929" s="84"/>
    </row>
    <row r="930" spans="1:19" x14ac:dyDescent="0.25">
      <c r="A930" t="s">
        <v>2144</v>
      </c>
      <c r="B930">
        <v>25</v>
      </c>
      <c r="C930" t="s">
        <v>2123</v>
      </c>
      <c r="D930" s="84"/>
      <c r="F930" s="84"/>
      <c r="O930" s="84" t="s">
        <v>7064</v>
      </c>
      <c r="P930" s="84">
        <v>2</v>
      </c>
      <c r="Q930" s="84" t="s">
        <v>6635</v>
      </c>
      <c r="R930" s="84"/>
      <c r="S930" s="84"/>
    </row>
    <row r="931" spans="1:19" x14ac:dyDescent="0.25">
      <c r="A931" t="s">
        <v>2145</v>
      </c>
      <c r="B931">
        <v>25</v>
      </c>
      <c r="C931" t="s">
        <v>2123</v>
      </c>
      <c r="D931" s="84"/>
      <c r="F931" s="84"/>
      <c r="O931" s="84" t="s">
        <v>7065</v>
      </c>
      <c r="P931" s="84">
        <v>2</v>
      </c>
      <c r="Q931" s="84" t="s">
        <v>6635</v>
      </c>
      <c r="R931" s="84"/>
      <c r="S931" s="84"/>
    </row>
    <row r="932" spans="1:19" x14ac:dyDescent="0.25">
      <c r="A932" t="s">
        <v>2146</v>
      </c>
      <c r="B932">
        <v>24</v>
      </c>
      <c r="C932" t="s">
        <v>2147</v>
      </c>
      <c r="D932" s="84"/>
      <c r="F932" s="84"/>
      <c r="O932" s="84" t="s">
        <v>7067</v>
      </c>
      <c r="P932" s="84">
        <v>2</v>
      </c>
      <c r="Q932" s="84" t="s">
        <v>6635</v>
      </c>
      <c r="R932" s="84"/>
      <c r="S932" s="84"/>
    </row>
    <row r="933" spans="1:19" x14ac:dyDescent="0.25">
      <c r="A933" t="s">
        <v>2148</v>
      </c>
      <c r="B933">
        <v>24</v>
      </c>
      <c r="C933" t="s">
        <v>2147</v>
      </c>
      <c r="D933" s="84"/>
      <c r="F933" s="84"/>
      <c r="O933" s="84" t="s">
        <v>7068</v>
      </c>
      <c r="P933" s="84">
        <v>2</v>
      </c>
      <c r="Q933" s="84" t="s">
        <v>6635</v>
      </c>
      <c r="R933" s="84"/>
      <c r="S933" s="84"/>
    </row>
    <row r="934" spans="1:19" x14ac:dyDescent="0.25">
      <c r="A934" t="s">
        <v>2149</v>
      </c>
      <c r="B934">
        <v>24</v>
      </c>
      <c r="C934" t="s">
        <v>2147</v>
      </c>
      <c r="D934" s="84"/>
      <c r="F934" s="84"/>
      <c r="O934" s="84" t="s">
        <v>7071</v>
      </c>
      <c r="P934" s="84">
        <v>2</v>
      </c>
      <c r="Q934" s="84" t="s">
        <v>6635</v>
      </c>
      <c r="R934" s="84"/>
      <c r="S934" s="84"/>
    </row>
    <row r="935" spans="1:19" x14ac:dyDescent="0.25">
      <c r="A935" t="s">
        <v>2150</v>
      </c>
      <c r="B935">
        <v>24</v>
      </c>
      <c r="C935" t="s">
        <v>2147</v>
      </c>
      <c r="D935" s="84"/>
      <c r="F935" s="84"/>
      <c r="O935" s="84" t="s">
        <v>7072</v>
      </c>
      <c r="P935" s="84">
        <v>2</v>
      </c>
      <c r="Q935" s="84" t="s">
        <v>6635</v>
      </c>
      <c r="R935" s="84"/>
      <c r="S935" s="84"/>
    </row>
    <row r="936" spans="1:19" x14ac:dyDescent="0.25">
      <c r="A936" t="s">
        <v>2151</v>
      </c>
      <c r="B936">
        <v>24</v>
      </c>
      <c r="C936" t="s">
        <v>2147</v>
      </c>
      <c r="D936" s="84"/>
      <c r="F936" s="84"/>
      <c r="O936" s="84" t="s">
        <v>7073</v>
      </c>
      <c r="P936" s="84">
        <v>2</v>
      </c>
      <c r="Q936" s="84" t="s">
        <v>6635</v>
      </c>
      <c r="R936" s="84"/>
      <c r="S936" s="84"/>
    </row>
    <row r="937" spans="1:19" x14ac:dyDescent="0.25">
      <c r="A937" t="s">
        <v>2152</v>
      </c>
      <c r="B937">
        <v>24</v>
      </c>
      <c r="C937" t="s">
        <v>2147</v>
      </c>
      <c r="D937" s="84"/>
      <c r="F937" s="84"/>
      <c r="O937" s="84" t="s">
        <v>7076</v>
      </c>
      <c r="P937" s="84">
        <v>2</v>
      </c>
      <c r="Q937" s="84" t="s">
        <v>6635</v>
      </c>
      <c r="R937" s="84"/>
      <c r="S937" s="84"/>
    </row>
    <row r="938" spans="1:19" x14ac:dyDescent="0.25">
      <c r="A938" t="s">
        <v>2153</v>
      </c>
      <c r="B938">
        <v>24</v>
      </c>
      <c r="C938" t="s">
        <v>2147</v>
      </c>
      <c r="D938" s="84"/>
      <c r="F938" s="84"/>
      <c r="O938" s="84" t="s">
        <v>7077</v>
      </c>
      <c r="P938" s="84">
        <v>2</v>
      </c>
      <c r="Q938" s="84" t="s">
        <v>6635</v>
      </c>
      <c r="R938" s="84"/>
      <c r="S938" s="84"/>
    </row>
    <row r="939" spans="1:19" x14ac:dyDescent="0.25">
      <c r="A939" t="s">
        <v>2154</v>
      </c>
      <c r="B939">
        <v>24</v>
      </c>
      <c r="C939" t="s">
        <v>2147</v>
      </c>
      <c r="D939" s="84"/>
      <c r="F939" s="84"/>
      <c r="O939" s="84" t="s">
        <v>7078</v>
      </c>
      <c r="P939" s="84">
        <v>2</v>
      </c>
      <c r="Q939" s="84" t="s">
        <v>6635</v>
      </c>
      <c r="R939" s="84"/>
      <c r="S939" s="84"/>
    </row>
    <row r="940" spans="1:19" x14ac:dyDescent="0.25">
      <c r="A940" t="s">
        <v>2155</v>
      </c>
      <c r="B940">
        <v>24</v>
      </c>
      <c r="C940" t="s">
        <v>2147</v>
      </c>
      <c r="D940" s="84"/>
      <c r="F940" s="84"/>
      <c r="O940" s="84" t="s">
        <v>7079</v>
      </c>
      <c r="P940" s="84">
        <v>2</v>
      </c>
      <c r="Q940" s="84" t="s">
        <v>6635</v>
      </c>
      <c r="R940" s="84"/>
      <c r="S940" s="84"/>
    </row>
    <row r="941" spans="1:19" x14ac:dyDescent="0.25">
      <c r="A941" t="s">
        <v>2156</v>
      </c>
      <c r="B941">
        <v>24</v>
      </c>
      <c r="C941" t="s">
        <v>2147</v>
      </c>
      <c r="D941" s="84"/>
      <c r="F941" s="84"/>
      <c r="O941" s="84" t="s">
        <v>7080</v>
      </c>
      <c r="P941" s="84">
        <v>2</v>
      </c>
      <c r="Q941" s="84" t="s">
        <v>6635</v>
      </c>
      <c r="R941" s="84"/>
      <c r="S941" s="84"/>
    </row>
    <row r="942" spans="1:19" x14ac:dyDescent="0.25">
      <c r="A942" t="s">
        <v>2157</v>
      </c>
      <c r="B942">
        <v>24</v>
      </c>
      <c r="C942" t="s">
        <v>2147</v>
      </c>
      <c r="D942" s="84"/>
      <c r="F942" s="84"/>
      <c r="O942" s="84" t="s">
        <v>7081</v>
      </c>
      <c r="P942" s="84">
        <v>2</v>
      </c>
      <c r="Q942" s="84" t="s">
        <v>6635</v>
      </c>
      <c r="R942" s="84"/>
      <c r="S942" s="84"/>
    </row>
    <row r="943" spans="1:19" x14ac:dyDescent="0.25">
      <c r="A943" t="s">
        <v>2158</v>
      </c>
      <c r="B943">
        <v>24</v>
      </c>
      <c r="C943" t="s">
        <v>2147</v>
      </c>
      <c r="D943" s="84"/>
      <c r="F943" s="84"/>
      <c r="O943" s="84" t="s">
        <v>7082</v>
      </c>
      <c r="P943" s="84">
        <v>2</v>
      </c>
      <c r="Q943" s="84" t="s">
        <v>6635</v>
      </c>
      <c r="R943" s="84"/>
      <c r="S943" s="84"/>
    </row>
    <row r="944" spans="1:19" x14ac:dyDescent="0.25">
      <c r="A944" t="s">
        <v>2159</v>
      </c>
      <c r="B944">
        <v>24</v>
      </c>
      <c r="C944" t="s">
        <v>2147</v>
      </c>
      <c r="D944" s="84"/>
      <c r="F944" s="84"/>
      <c r="O944" s="84" t="s">
        <v>7084</v>
      </c>
      <c r="P944" s="84">
        <v>2</v>
      </c>
      <c r="Q944" s="84" t="s">
        <v>6635</v>
      </c>
      <c r="R944" s="84"/>
      <c r="S944" s="84"/>
    </row>
    <row r="945" spans="1:19" x14ac:dyDescent="0.25">
      <c r="A945" t="s">
        <v>2160</v>
      </c>
      <c r="B945">
        <v>24</v>
      </c>
      <c r="C945" t="s">
        <v>2147</v>
      </c>
      <c r="D945" s="84"/>
      <c r="F945" s="84"/>
      <c r="O945" s="84" t="s">
        <v>7085</v>
      </c>
      <c r="P945" s="84">
        <v>2</v>
      </c>
      <c r="Q945" s="84" t="s">
        <v>6635</v>
      </c>
      <c r="R945" s="84"/>
      <c r="S945" s="84"/>
    </row>
    <row r="946" spans="1:19" x14ac:dyDescent="0.25">
      <c r="A946" t="s">
        <v>2161</v>
      </c>
      <c r="B946">
        <v>24</v>
      </c>
      <c r="C946" t="s">
        <v>2147</v>
      </c>
      <c r="D946" s="84"/>
      <c r="F946" s="84"/>
      <c r="O946" s="84" t="s">
        <v>7086</v>
      </c>
      <c r="P946" s="84">
        <v>2</v>
      </c>
      <c r="Q946" s="84" t="s">
        <v>6635</v>
      </c>
      <c r="R946" s="84"/>
      <c r="S946" s="84"/>
    </row>
    <row r="947" spans="1:19" x14ac:dyDescent="0.25">
      <c r="A947" t="s">
        <v>2162</v>
      </c>
      <c r="B947">
        <v>24</v>
      </c>
      <c r="C947" t="s">
        <v>2147</v>
      </c>
      <c r="D947" s="84"/>
      <c r="F947" s="84"/>
      <c r="O947" s="84" t="s">
        <v>7088</v>
      </c>
      <c r="P947" s="84">
        <v>2</v>
      </c>
      <c r="Q947" s="84" t="s">
        <v>6635</v>
      </c>
      <c r="R947" s="84"/>
      <c r="S947" s="84"/>
    </row>
    <row r="948" spans="1:19" x14ac:dyDescent="0.25">
      <c r="A948" t="s">
        <v>2163</v>
      </c>
      <c r="B948">
        <v>24</v>
      </c>
      <c r="C948" t="s">
        <v>2147</v>
      </c>
      <c r="D948" s="84"/>
      <c r="F948" s="84"/>
      <c r="O948" s="84" t="s">
        <v>7089</v>
      </c>
      <c r="P948" s="84">
        <v>2</v>
      </c>
      <c r="Q948" s="84" t="s">
        <v>6635</v>
      </c>
      <c r="R948" s="84"/>
      <c r="S948" s="84"/>
    </row>
    <row r="949" spans="1:19" x14ac:dyDescent="0.25">
      <c r="A949" t="s">
        <v>2164</v>
      </c>
      <c r="B949">
        <v>24</v>
      </c>
      <c r="C949" t="s">
        <v>2147</v>
      </c>
      <c r="D949" s="84"/>
      <c r="F949" s="84"/>
      <c r="O949" s="84" t="s">
        <v>7090</v>
      </c>
      <c r="P949" s="84">
        <v>2</v>
      </c>
      <c r="Q949" s="84" t="s">
        <v>6635</v>
      </c>
      <c r="R949" s="84"/>
      <c r="S949" s="84"/>
    </row>
    <row r="950" spans="1:19" x14ac:dyDescent="0.25">
      <c r="A950" t="s">
        <v>2165</v>
      </c>
      <c r="B950">
        <v>23</v>
      </c>
      <c r="C950" t="s">
        <v>2166</v>
      </c>
      <c r="D950" s="84"/>
      <c r="F950" s="84"/>
      <c r="O950" s="84" t="s">
        <v>7091</v>
      </c>
      <c r="P950" s="84">
        <v>2</v>
      </c>
      <c r="Q950" s="84" t="s">
        <v>6635</v>
      </c>
      <c r="R950" s="84"/>
      <c r="S950" s="84"/>
    </row>
    <row r="951" spans="1:19" x14ac:dyDescent="0.25">
      <c r="A951" t="s">
        <v>2167</v>
      </c>
      <c r="B951">
        <v>23</v>
      </c>
      <c r="C951" t="s">
        <v>2166</v>
      </c>
      <c r="D951" s="84"/>
      <c r="F951" s="84"/>
      <c r="O951" s="84" t="s">
        <v>7092</v>
      </c>
      <c r="P951" s="84">
        <v>2</v>
      </c>
      <c r="Q951" s="84" t="s">
        <v>6635</v>
      </c>
      <c r="R951" s="84"/>
      <c r="S951" s="84"/>
    </row>
    <row r="952" spans="1:19" x14ac:dyDescent="0.25">
      <c r="A952" t="s">
        <v>2168</v>
      </c>
      <c r="B952">
        <v>23</v>
      </c>
      <c r="C952" t="s">
        <v>2166</v>
      </c>
      <c r="D952" s="84"/>
      <c r="F952" s="84"/>
      <c r="O952" s="84" t="s">
        <v>7093</v>
      </c>
      <c r="P952" s="84">
        <v>2</v>
      </c>
      <c r="Q952" s="84" t="s">
        <v>6635</v>
      </c>
      <c r="R952" s="84"/>
      <c r="S952" s="84"/>
    </row>
    <row r="953" spans="1:19" x14ac:dyDescent="0.25">
      <c r="A953" t="s">
        <v>2169</v>
      </c>
      <c r="B953">
        <v>23</v>
      </c>
      <c r="C953" t="s">
        <v>2166</v>
      </c>
      <c r="D953" s="84"/>
      <c r="F953" s="84"/>
      <c r="O953" s="84" t="s">
        <v>7094</v>
      </c>
      <c r="P953" s="84">
        <v>2</v>
      </c>
      <c r="Q953" s="84" t="s">
        <v>6635</v>
      </c>
      <c r="R953" s="84"/>
      <c r="S953" s="84"/>
    </row>
    <row r="954" spans="1:19" x14ac:dyDescent="0.25">
      <c r="A954" t="s">
        <v>2170</v>
      </c>
      <c r="B954">
        <v>23</v>
      </c>
      <c r="C954" t="s">
        <v>2166</v>
      </c>
      <c r="D954" s="84"/>
      <c r="F954" s="84"/>
      <c r="O954" s="84" t="s">
        <v>7098</v>
      </c>
      <c r="P954" s="84">
        <v>2</v>
      </c>
      <c r="Q954" s="84" t="s">
        <v>6635</v>
      </c>
      <c r="R954" s="84"/>
      <c r="S954" s="84"/>
    </row>
    <row r="955" spans="1:19" x14ac:dyDescent="0.25">
      <c r="A955" t="s">
        <v>2171</v>
      </c>
      <c r="B955">
        <v>23</v>
      </c>
      <c r="C955" t="s">
        <v>2166</v>
      </c>
      <c r="D955" s="84"/>
      <c r="F955" s="84"/>
      <c r="O955" s="84" t="s">
        <v>7099</v>
      </c>
      <c r="P955" s="84">
        <v>2</v>
      </c>
      <c r="Q955" s="84" t="s">
        <v>6635</v>
      </c>
      <c r="R955" s="84"/>
      <c r="S955" s="84"/>
    </row>
    <row r="956" spans="1:19" x14ac:dyDescent="0.25">
      <c r="A956" t="s">
        <v>2172</v>
      </c>
      <c r="B956">
        <v>23</v>
      </c>
      <c r="C956" t="s">
        <v>2166</v>
      </c>
      <c r="D956" s="84"/>
      <c r="F956" s="84"/>
      <c r="O956" s="84" t="s">
        <v>7100</v>
      </c>
      <c r="P956" s="84">
        <v>2</v>
      </c>
      <c r="Q956" s="84" t="s">
        <v>6635</v>
      </c>
      <c r="R956" s="84"/>
      <c r="S956" s="84"/>
    </row>
    <row r="957" spans="1:19" x14ac:dyDescent="0.25">
      <c r="A957" t="s">
        <v>2173</v>
      </c>
      <c r="B957">
        <v>23</v>
      </c>
      <c r="C957" t="s">
        <v>2166</v>
      </c>
      <c r="D957" s="84"/>
      <c r="F957" s="84"/>
      <c r="O957" s="84" t="s">
        <v>7101</v>
      </c>
      <c r="P957" s="84">
        <v>2</v>
      </c>
      <c r="Q957" s="84" t="s">
        <v>6635</v>
      </c>
      <c r="R957" s="84"/>
      <c r="S957" s="84"/>
    </row>
    <row r="958" spans="1:19" x14ac:dyDescent="0.25">
      <c r="A958" t="s">
        <v>2174</v>
      </c>
      <c r="B958">
        <v>23</v>
      </c>
      <c r="C958" t="s">
        <v>2166</v>
      </c>
      <c r="D958" s="84"/>
      <c r="F958" s="84"/>
      <c r="O958" s="84" t="s">
        <v>7102</v>
      </c>
      <c r="P958" s="84">
        <v>2</v>
      </c>
      <c r="Q958" s="84" t="s">
        <v>6635</v>
      </c>
      <c r="R958" s="84"/>
      <c r="S958" s="84"/>
    </row>
    <row r="959" spans="1:19" x14ac:dyDescent="0.25">
      <c r="A959" t="s">
        <v>2175</v>
      </c>
      <c r="B959">
        <v>23</v>
      </c>
      <c r="C959" t="s">
        <v>2166</v>
      </c>
      <c r="D959" s="84"/>
      <c r="F959" s="84"/>
      <c r="O959" s="84" t="s">
        <v>7103</v>
      </c>
      <c r="P959" s="84">
        <v>2</v>
      </c>
      <c r="Q959" s="84" t="s">
        <v>6635</v>
      </c>
      <c r="R959" s="84"/>
      <c r="S959" s="84"/>
    </row>
    <row r="960" spans="1:19" x14ac:dyDescent="0.25">
      <c r="A960" t="s">
        <v>2176</v>
      </c>
      <c r="B960">
        <v>23</v>
      </c>
      <c r="C960" t="s">
        <v>2166</v>
      </c>
      <c r="D960" s="84"/>
      <c r="F960" s="84"/>
      <c r="O960" s="84" t="s">
        <v>7104</v>
      </c>
      <c r="P960" s="84">
        <v>2</v>
      </c>
      <c r="Q960" s="84" t="s">
        <v>6635</v>
      </c>
      <c r="R960" s="84"/>
      <c r="S960" s="84"/>
    </row>
    <row r="961" spans="1:19" x14ac:dyDescent="0.25">
      <c r="A961" t="s">
        <v>2177</v>
      </c>
      <c r="B961">
        <v>23</v>
      </c>
      <c r="C961" t="s">
        <v>2166</v>
      </c>
      <c r="D961" s="84"/>
      <c r="F961" s="84"/>
      <c r="O961" s="84" t="s">
        <v>7105</v>
      </c>
      <c r="P961" s="84">
        <v>2</v>
      </c>
      <c r="Q961" s="84" t="s">
        <v>6635</v>
      </c>
      <c r="R961" s="84"/>
      <c r="S961" s="84"/>
    </row>
    <row r="962" spans="1:19" x14ac:dyDescent="0.25">
      <c r="A962" t="s">
        <v>2178</v>
      </c>
      <c r="B962">
        <v>23</v>
      </c>
      <c r="C962" t="s">
        <v>2166</v>
      </c>
      <c r="D962" s="84"/>
      <c r="F962" s="84"/>
      <c r="O962" s="84" t="s">
        <v>7106</v>
      </c>
      <c r="P962" s="84">
        <v>2</v>
      </c>
      <c r="Q962" s="84" t="s">
        <v>6635</v>
      </c>
      <c r="R962" s="84"/>
      <c r="S962" s="84"/>
    </row>
    <row r="963" spans="1:19" x14ac:dyDescent="0.25">
      <c r="A963" t="s">
        <v>2179</v>
      </c>
      <c r="B963">
        <v>23</v>
      </c>
      <c r="C963" t="s">
        <v>2166</v>
      </c>
      <c r="D963" s="84"/>
      <c r="F963" s="84"/>
      <c r="O963" s="84" t="s">
        <v>7107</v>
      </c>
      <c r="P963" s="84">
        <v>2</v>
      </c>
      <c r="Q963" s="84" t="s">
        <v>6635</v>
      </c>
      <c r="R963" s="84"/>
      <c r="S963" s="84"/>
    </row>
    <row r="964" spans="1:19" x14ac:dyDescent="0.25">
      <c r="A964" t="s">
        <v>2180</v>
      </c>
      <c r="B964">
        <v>23</v>
      </c>
      <c r="C964" t="s">
        <v>2166</v>
      </c>
      <c r="D964" s="84"/>
      <c r="F964" s="84"/>
      <c r="O964" s="84" t="s">
        <v>7108</v>
      </c>
      <c r="P964" s="84">
        <v>2</v>
      </c>
      <c r="Q964" s="84" t="s">
        <v>6635</v>
      </c>
      <c r="R964" s="84"/>
      <c r="S964" s="84"/>
    </row>
    <row r="965" spans="1:19" x14ac:dyDescent="0.25">
      <c r="A965" t="s">
        <v>2181</v>
      </c>
      <c r="B965">
        <v>23</v>
      </c>
      <c r="C965" t="s">
        <v>2166</v>
      </c>
      <c r="D965" s="84"/>
      <c r="F965" s="84"/>
      <c r="O965" s="84" t="s">
        <v>7109</v>
      </c>
      <c r="P965" s="84">
        <v>2</v>
      </c>
      <c r="Q965" s="84" t="s">
        <v>6635</v>
      </c>
      <c r="R965" s="84"/>
      <c r="S965" s="84"/>
    </row>
    <row r="966" spans="1:19" x14ac:dyDescent="0.25">
      <c r="A966" t="s">
        <v>2182</v>
      </c>
      <c r="B966">
        <v>23</v>
      </c>
      <c r="C966" t="s">
        <v>2166</v>
      </c>
      <c r="D966" s="84"/>
      <c r="F966" s="84"/>
      <c r="O966" s="84" t="s">
        <v>7110</v>
      </c>
      <c r="P966" s="84">
        <v>2</v>
      </c>
      <c r="Q966" s="84" t="s">
        <v>6635</v>
      </c>
      <c r="R966" s="84"/>
      <c r="S966" s="84"/>
    </row>
    <row r="967" spans="1:19" x14ac:dyDescent="0.25">
      <c r="A967" t="s">
        <v>2183</v>
      </c>
      <c r="B967">
        <v>23</v>
      </c>
      <c r="C967" t="s">
        <v>2166</v>
      </c>
      <c r="D967" s="84"/>
      <c r="F967" s="84"/>
      <c r="O967" s="84" t="s">
        <v>7111</v>
      </c>
      <c r="P967" s="84">
        <v>2</v>
      </c>
      <c r="Q967" s="84" t="s">
        <v>6635</v>
      </c>
      <c r="R967" s="84"/>
      <c r="S967" s="84"/>
    </row>
    <row r="968" spans="1:19" x14ac:dyDescent="0.25">
      <c r="A968" t="s">
        <v>2184</v>
      </c>
      <c r="B968">
        <v>23</v>
      </c>
      <c r="C968" t="s">
        <v>2166</v>
      </c>
      <c r="D968" s="84"/>
      <c r="F968" s="84"/>
      <c r="O968" s="84" t="s">
        <v>7112</v>
      </c>
      <c r="P968" s="84">
        <v>2</v>
      </c>
      <c r="Q968" s="84" t="s">
        <v>6635</v>
      </c>
      <c r="R968" s="84"/>
      <c r="S968" s="84"/>
    </row>
    <row r="969" spans="1:19" x14ac:dyDescent="0.25">
      <c r="A969" t="s">
        <v>2185</v>
      </c>
      <c r="B969">
        <v>23</v>
      </c>
      <c r="C969" t="s">
        <v>2166</v>
      </c>
      <c r="D969" s="84"/>
      <c r="F969" s="84"/>
      <c r="O969" s="84" t="s">
        <v>7113</v>
      </c>
      <c r="P969" s="84">
        <v>2</v>
      </c>
      <c r="Q969" s="84" t="s">
        <v>6635</v>
      </c>
      <c r="R969" s="84"/>
      <c r="S969" s="84"/>
    </row>
    <row r="970" spans="1:19" x14ac:dyDescent="0.25">
      <c r="A970" t="s">
        <v>2186</v>
      </c>
      <c r="B970">
        <v>23</v>
      </c>
      <c r="C970" t="s">
        <v>2166</v>
      </c>
      <c r="D970" s="84"/>
      <c r="F970" s="84"/>
      <c r="O970" s="84" t="s">
        <v>7114</v>
      </c>
      <c r="P970" s="84">
        <v>2</v>
      </c>
      <c r="Q970" s="84" t="s">
        <v>6635</v>
      </c>
      <c r="R970" s="84"/>
      <c r="S970" s="84"/>
    </row>
    <row r="971" spans="1:19" x14ac:dyDescent="0.25">
      <c r="A971" t="s">
        <v>2187</v>
      </c>
      <c r="B971">
        <v>23</v>
      </c>
      <c r="C971" t="s">
        <v>2166</v>
      </c>
      <c r="D971" s="84"/>
      <c r="F971" s="84"/>
      <c r="O971" s="84" t="s">
        <v>7115</v>
      </c>
      <c r="P971" s="84">
        <v>2</v>
      </c>
      <c r="Q971" s="84" t="s">
        <v>6635</v>
      </c>
      <c r="R971" s="84"/>
      <c r="S971" s="84"/>
    </row>
    <row r="972" spans="1:19" x14ac:dyDescent="0.25">
      <c r="A972" t="s">
        <v>2188</v>
      </c>
      <c r="B972">
        <v>23</v>
      </c>
      <c r="C972" t="s">
        <v>2166</v>
      </c>
      <c r="D972" s="84"/>
      <c r="F972" s="84"/>
      <c r="O972" s="84" t="s">
        <v>7127</v>
      </c>
      <c r="P972" s="84">
        <v>2</v>
      </c>
      <c r="Q972" s="84" t="s">
        <v>6635</v>
      </c>
      <c r="R972" s="84"/>
      <c r="S972" s="84"/>
    </row>
    <row r="973" spans="1:19" x14ac:dyDescent="0.25">
      <c r="A973" t="s">
        <v>2189</v>
      </c>
      <c r="B973">
        <v>23</v>
      </c>
      <c r="C973" t="s">
        <v>2166</v>
      </c>
      <c r="D973" s="84"/>
      <c r="F973" s="84"/>
      <c r="O973" s="84" t="s">
        <v>7128</v>
      </c>
      <c r="P973" s="84">
        <v>2</v>
      </c>
      <c r="Q973" s="84" t="s">
        <v>6635</v>
      </c>
      <c r="R973" s="84"/>
      <c r="S973" s="84"/>
    </row>
    <row r="974" spans="1:19" x14ac:dyDescent="0.25">
      <c r="A974" t="s">
        <v>2190</v>
      </c>
      <c r="B974">
        <v>23</v>
      </c>
      <c r="C974" t="s">
        <v>2166</v>
      </c>
      <c r="D974" s="84"/>
      <c r="F974" s="84"/>
      <c r="O974" s="84" t="s">
        <v>7129</v>
      </c>
      <c r="P974" s="84">
        <v>2</v>
      </c>
      <c r="Q974" s="84" t="s">
        <v>6635</v>
      </c>
      <c r="R974" s="84"/>
      <c r="S974" s="84"/>
    </row>
    <row r="975" spans="1:19" x14ac:dyDescent="0.25">
      <c r="A975" t="s">
        <v>2191</v>
      </c>
      <c r="B975">
        <v>23</v>
      </c>
      <c r="C975" t="s">
        <v>2166</v>
      </c>
      <c r="D975" s="84"/>
      <c r="F975" s="84"/>
      <c r="O975" s="84" t="s">
        <v>7130</v>
      </c>
      <c r="P975" s="84">
        <v>2</v>
      </c>
      <c r="Q975" s="84" t="s">
        <v>6635</v>
      </c>
      <c r="R975" s="84"/>
      <c r="S975" s="84"/>
    </row>
    <row r="976" spans="1:19" x14ac:dyDescent="0.25">
      <c r="A976" t="s">
        <v>2192</v>
      </c>
      <c r="B976">
        <v>23</v>
      </c>
      <c r="C976" t="s">
        <v>2166</v>
      </c>
      <c r="D976" s="84"/>
      <c r="F976" s="84"/>
      <c r="O976" s="84" t="s">
        <v>7131</v>
      </c>
      <c r="P976" s="84">
        <v>2</v>
      </c>
      <c r="Q976" s="84" t="s">
        <v>6635</v>
      </c>
      <c r="R976" s="84"/>
      <c r="S976" s="84"/>
    </row>
    <row r="977" spans="1:19" x14ac:dyDescent="0.25">
      <c r="A977" t="s">
        <v>2193</v>
      </c>
      <c r="B977">
        <v>23</v>
      </c>
      <c r="C977" t="s">
        <v>2166</v>
      </c>
      <c r="D977" s="84"/>
      <c r="F977" s="84"/>
      <c r="O977" s="84" t="s">
        <v>7132</v>
      </c>
      <c r="P977" s="84">
        <v>2</v>
      </c>
      <c r="Q977" s="84" t="s">
        <v>6635</v>
      </c>
      <c r="R977" s="84"/>
      <c r="S977" s="84"/>
    </row>
    <row r="978" spans="1:19" x14ac:dyDescent="0.25">
      <c r="A978" t="s">
        <v>2194</v>
      </c>
      <c r="B978">
        <v>23</v>
      </c>
      <c r="C978" t="s">
        <v>2166</v>
      </c>
      <c r="D978" s="84"/>
      <c r="F978" s="84"/>
      <c r="O978" s="84" t="s">
        <v>7133</v>
      </c>
      <c r="P978" s="84">
        <v>2</v>
      </c>
      <c r="Q978" s="84" t="s">
        <v>6635</v>
      </c>
      <c r="R978" s="84"/>
      <c r="S978" s="84"/>
    </row>
    <row r="979" spans="1:19" x14ac:dyDescent="0.25">
      <c r="A979" t="s">
        <v>2195</v>
      </c>
      <c r="B979">
        <v>23</v>
      </c>
      <c r="C979" t="s">
        <v>2166</v>
      </c>
      <c r="D979" s="84"/>
      <c r="F979" s="84"/>
      <c r="O979" s="84" t="s">
        <v>7134</v>
      </c>
      <c r="P979" s="84">
        <v>2</v>
      </c>
      <c r="Q979" s="84" t="s">
        <v>6635</v>
      </c>
      <c r="R979" s="84"/>
      <c r="S979" s="84"/>
    </row>
    <row r="980" spans="1:19" x14ac:dyDescent="0.25">
      <c r="A980" t="s">
        <v>2196</v>
      </c>
      <c r="B980">
        <v>23</v>
      </c>
      <c r="C980" t="s">
        <v>2166</v>
      </c>
      <c r="D980" s="84"/>
      <c r="F980" s="84"/>
      <c r="O980" s="84" t="s">
        <v>7135</v>
      </c>
      <c r="P980" s="84">
        <v>2</v>
      </c>
      <c r="Q980" s="84" t="s">
        <v>6635</v>
      </c>
      <c r="R980" s="84"/>
      <c r="S980" s="84"/>
    </row>
    <row r="981" spans="1:19" x14ac:dyDescent="0.25">
      <c r="A981" t="s">
        <v>2197</v>
      </c>
      <c r="B981">
        <v>23</v>
      </c>
      <c r="C981" t="s">
        <v>2166</v>
      </c>
      <c r="D981" s="84"/>
      <c r="F981" s="84"/>
      <c r="O981" s="84" t="s">
        <v>7136</v>
      </c>
      <c r="P981" s="84">
        <v>2</v>
      </c>
      <c r="Q981" s="84" t="s">
        <v>6635</v>
      </c>
      <c r="R981" s="84"/>
      <c r="S981" s="84"/>
    </row>
    <row r="982" spans="1:19" x14ac:dyDescent="0.25">
      <c r="A982" t="s">
        <v>2198</v>
      </c>
      <c r="B982">
        <v>23</v>
      </c>
      <c r="C982" t="s">
        <v>2166</v>
      </c>
      <c r="D982" s="84"/>
      <c r="F982" s="84"/>
      <c r="O982" s="84" t="s">
        <v>7137</v>
      </c>
      <c r="P982" s="84">
        <v>2</v>
      </c>
      <c r="Q982" s="84" t="s">
        <v>6635</v>
      </c>
      <c r="R982" s="84"/>
      <c r="S982" s="84"/>
    </row>
    <row r="983" spans="1:19" x14ac:dyDescent="0.25">
      <c r="A983" t="s">
        <v>2199</v>
      </c>
      <c r="B983">
        <v>23</v>
      </c>
      <c r="C983" t="s">
        <v>2166</v>
      </c>
      <c r="D983" s="84"/>
      <c r="F983" s="84"/>
      <c r="O983" s="84" t="s">
        <v>7138</v>
      </c>
      <c r="P983" s="84">
        <v>2</v>
      </c>
      <c r="Q983" s="84" t="s">
        <v>6635</v>
      </c>
      <c r="R983" s="84"/>
      <c r="S983" s="84"/>
    </row>
    <row r="984" spans="1:19" x14ac:dyDescent="0.25">
      <c r="A984" t="s">
        <v>2200</v>
      </c>
      <c r="B984">
        <v>23</v>
      </c>
      <c r="C984" t="s">
        <v>2166</v>
      </c>
      <c r="D984" s="84"/>
      <c r="F984" s="84"/>
      <c r="O984" s="84" t="s">
        <v>7139</v>
      </c>
      <c r="P984" s="84">
        <v>2</v>
      </c>
      <c r="Q984" s="84" t="s">
        <v>6635</v>
      </c>
      <c r="R984" s="84"/>
      <c r="S984" s="84"/>
    </row>
    <row r="985" spans="1:19" x14ac:dyDescent="0.25">
      <c r="A985" t="s">
        <v>2201</v>
      </c>
      <c r="B985">
        <v>22</v>
      </c>
      <c r="C985" t="s">
        <v>2202</v>
      </c>
      <c r="D985" s="84"/>
      <c r="F985" s="84"/>
      <c r="O985" s="84" t="s">
        <v>7140</v>
      </c>
      <c r="P985" s="84">
        <v>2</v>
      </c>
      <c r="Q985" s="84" t="s">
        <v>6635</v>
      </c>
      <c r="R985" s="84"/>
      <c r="S985" s="84"/>
    </row>
    <row r="986" spans="1:19" x14ac:dyDescent="0.25">
      <c r="A986" t="s">
        <v>2203</v>
      </c>
      <c r="B986">
        <v>22</v>
      </c>
      <c r="C986" t="s">
        <v>2202</v>
      </c>
      <c r="D986" s="84"/>
      <c r="F986" s="84"/>
      <c r="O986" s="84" t="s">
        <v>7141</v>
      </c>
      <c r="P986" s="84">
        <v>2</v>
      </c>
      <c r="Q986" s="84" t="s">
        <v>6635</v>
      </c>
      <c r="R986" s="84"/>
      <c r="S986" s="84"/>
    </row>
    <row r="987" spans="1:19" x14ac:dyDescent="0.25">
      <c r="A987" t="s">
        <v>2204</v>
      </c>
      <c r="B987">
        <v>22</v>
      </c>
      <c r="C987" t="s">
        <v>2202</v>
      </c>
      <c r="D987" s="84"/>
      <c r="F987" s="84"/>
      <c r="O987" s="84" t="s">
        <v>7142</v>
      </c>
      <c r="P987" s="84">
        <v>2</v>
      </c>
      <c r="Q987" s="84" t="s">
        <v>6635</v>
      </c>
      <c r="R987" s="84"/>
      <c r="S987" s="84"/>
    </row>
    <row r="988" spans="1:19" x14ac:dyDescent="0.25">
      <c r="A988" t="s">
        <v>2205</v>
      </c>
      <c r="B988">
        <v>22</v>
      </c>
      <c r="C988" t="s">
        <v>2202</v>
      </c>
      <c r="D988" s="84"/>
      <c r="F988" s="84"/>
      <c r="O988" s="84" t="s">
        <v>7143</v>
      </c>
      <c r="P988" s="84">
        <v>2</v>
      </c>
      <c r="Q988" s="84" t="s">
        <v>6635</v>
      </c>
      <c r="R988" s="84"/>
      <c r="S988" s="84"/>
    </row>
    <row r="989" spans="1:19" x14ac:dyDescent="0.25">
      <c r="A989" t="s">
        <v>2206</v>
      </c>
      <c r="B989">
        <v>22</v>
      </c>
      <c r="C989" t="s">
        <v>2202</v>
      </c>
      <c r="D989" s="84"/>
      <c r="F989" s="84"/>
      <c r="O989" s="84" t="s">
        <v>7144</v>
      </c>
      <c r="P989" s="84">
        <v>2</v>
      </c>
      <c r="Q989" s="84" t="s">
        <v>6635</v>
      </c>
      <c r="R989" s="84"/>
      <c r="S989" s="84"/>
    </row>
    <row r="990" spans="1:19" x14ac:dyDescent="0.25">
      <c r="A990" t="s">
        <v>2207</v>
      </c>
      <c r="B990">
        <v>22</v>
      </c>
      <c r="C990" t="s">
        <v>2202</v>
      </c>
      <c r="D990" s="84"/>
      <c r="F990" s="84"/>
      <c r="O990" s="84" t="s">
        <v>7145</v>
      </c>
      <c r="P990" s="84">
        <v>2</v>
      </c>
      <c r="Q990" s="84" t="s">
        <v>6635</v>
      </c>
      <c r="R990" s="84"/>
      <c r="S990" s="84"/>
    </row>
    <row r="991" spans="1:19" x14ac:dyDescent="0.25">
      <c r="A991" t="s">
        <v>2208</v>
      </c>
      <c r="B991">
        <v>22</v>
      </c>
      <c r="C991" t="s">
        <v>2202</v>
      </c>
      <c r="D991" s="84"/>
      <c r="F991" s="84"/>
      <c r="O991" s="84" t="s">
        <v>7146</v>
      </c>
      <c r="P991" s="84">
        <v>2</v>
      </c>
      <c r="Q991" s="84" t="s">
        <v>6635</v>
      </c>
      <c r="R991" s="84"/>
      <c r="S991" s="84"/>
    </row>
    <row r="992" spans="1:19" x14ac:dyDescent="0.25">
      <c r="A992" t="s">
        <v>2209</v>
      </c>
      <c r="B992">
        <v>22</v>
      </c>
      <c r="C992" t="s">
        <v>2202</v>
      </c>
      <c r="D992" s="84"/>
      <c r="F992" s="84"/>
      <c r="O992" s="84" t="s">
        <v>7149</v>
      </c>
      <c r="P992" s="84">
        <v>2</v>
      </c>
      <c r="Q992" s="84" t="s">
        <v>6635</v>
      </c>
      <c r="R992" s="84"/>
      <c r="S992" s="84"/>
    </row>
    <row r="993" spans="1:19" x14ac:dyDescent="0.25">
      <c r="A993" t="s">
        <v>2210</v>
      </c>
      <c r="B993">
        <v>22</v>
      </c>
      <c r="C993" t="s">
        <v>2202</v>
      </c>
      <c r="D993" s="84"/>
      <c r="F993" s="84"/>
      <c r="O993" s="84" t="s">
        <v>7150</v>
      </c>
      <c r="P993" s="84">
        <v>2</v>
      </c>
      <c r="Q993" s="84" t="s">
        <v>6635</v>
      </c>
      <c r="R993" s="84"/>
      <c r="S993" s="84"/>
    </row>
    <row r="994" spans="1:19" x14ac:dyDescent="0.25">
      <c r="A994" t="s">
        <v>2211</v>
      </c>
      <c r="B994">
        <v>22</v>
      </c>
      <c r="C994" t="s">
        <v>2202</v>
      </c>
      <c r="D994" s="84"/>
      <c r="F994" s="84"/>
      <c r="O994" s="84" t="s">
        <v>7151</v>
      </c>
      <c r="P994" s="84">
        <v>2</v>
      </c>
      <c r="Q994" s="84" t="s">
        <v>6635</v>
      </c>
      <c r="R994" s="84"/>
      <c r="S994" s="84"/>
    </row>
    <row r="995" spans="1:19" x14ac:dyDescent="0.25">
      <c r="A995" t="s">
        <v>2212</v>
      </c>
      <c r="B995">
        <v>22</v>
      </c>
      <c r="C995" t="s">
        <v>2202</v>
      </c>
      <c r="D995" s="84"/>
      <c r="F995" s="84"/>
      <c r="O995" s="84" t="s">
        <v>7152</v>
      </c>
      <c r="P995" s="84">
        <v>2</v>
      </c>
      <c r="Q995" s="84" t="s">
        <v>6635</v>
      </c>
      <c r="R995" s="84"/>
      <c r="S995" s="84"/>
    </row>
    <row r="996" spans="1:19" x14ac:dyDescent="0.25">
      <c r="A996" t="s">
        <v>2213</v>
      </c>
      <c r="B996">
        <v>22</v>
      </c>
      <c r="C996" t="s">
        <v>2202</v>
      </c>
      <c r="D996" s="84"/>
      <c r="F996" s="84"/>
      <c r="O996" s="84" t="s">
        <v>7153</v>
      </c>
      <c r="P996" s="84">
        <v>2</v>
      </c>
      <c r="Q996" s="84" t="s">
        <v>6635</v>
      </c>
      <c r="R996" s="84"/>
      <c r="S996" s="84"/>
    </row>
    <row r="997" spans="1:19" x14ac:dyDescent="0.25">
      <c r="A997" t="s">
        <v>2214</v>
      </c>
      <c r="B997">
        <v>22</v>
      </c>
      <c r="C997" t="s">
        <v>2202</v>
      </c>
      <c r="D997" s="84"/>
      <c r="F997" s="84"/>
      <c r="O997" s="84" t="s">
        <v>7154</v>
      </c>
      <c r="P997" s="84">
        <v>2</v>
      </c>
      <c r="Q997" s="84" t="s">
        <v>6635</v>
      </c>
      <c r="R997" s="84"/>
      <c r="S997" s="84"/>
    </row>
    <row r="998" spans="1:19" x14ac:dyDescent="0.25">
      <c r="A998" t="s">
        <v>2215</v>
      </c>
      <c r="B998">
        <v>22</v>
      </c>
      <c r="C998" t="s">
        <v>2202</v>
      </c>
      <c r="D998" t="s">
        <v>2215</v>
      </c>
      <c r="E998" s="84" t="s">
        <v>2215</v>
      </c>
      <c r="F998" t="s">
        <v>1919</v>
      </c>
      <c r="O998" s="84" t="s">
        <v>7155</v>
      </c>
      <c r="P998" s="84">
        <v>2</v>
      </c>
      <c r="Q998" s="84" t="s">
        <v>6635</v>
      </c>
      <c r="R998" s="84"/>
      <c r="S998" s="84"/>
    </row>
    <row r="999" spans="1:19" x14ac:dyDescent="0.25">
      <c r="A999" t="s">
        <v>2216</v>
      </c>
      <c r="B999">
        <v>22</v>
      </c>
      <c r="C999" t="s">
        <v>2202</v>
      </c>
      <c r="D999" s="84"/>
      <c r="F999" s="84"/>
      <c r="O999" s="84" t="s">
        <v>7156</v>
      </c>
      <c r="P999" s="84">
        <v>2</v>
      </c>
      <c r="Q999" s="84" t="s">
        <v>6635</v>
      </c>
      <c r="R999" s="84"/>
      <c r="S999" s="84"/>
    </row>
    <row r="1000" spans="1:19" x14ac:dyDescent="0.25">
      <c r="A1000" t="s">
        <v>2217</v>
      </c>
      <c r="B1000">
        <v>22</v>
      </c>
      <c r="C1000" t="s">
        <v>2202</v>
      </c>
      <c r="D1000" s="84"/>
      <c r="F1000" s="84"/>
      <c r="O1000" s="84" t="s">
        <v>7157</v>
      </c>
      <c r="P1000" s="84">
        <v>2</v>
      </c>
      <c r="Q1000" s="84" t="s">
        <v>6635</v>
      </c>
      <c r="R1000" s="84"/>
      <c r="S1000" s="84"/>
    </row>
    <row r="1001" spans="1:19" x14ac:dyDescent="0.25">
      <c r="A1001" t="s">
        <v>2218</v>
      </c>
      <c r="B1001">
        <v>22</v>
      </c>
      <c r="C1001" t="s">
        <v>2202</v>
      </c>
      <c r="D1001" s="84"/>
      <c r="F1001" s="84"/>
      <c r="O1001" s="84" t="s">
        <v>7158</v>
      </c>
      <c r="P1001" s="84">
        <v>2</v>
      </c>
      <c r="Q1001" s="84" t="s">
        <v>6635</v>
      </c>
      <c r="R1001" s="84"/>
      <c r="S1001" s="84"/>
    </row>
    <row r="1002" spans="1:19" x14ac:dyDescent="0.25">
      <c r="A1002" t="s">
        <v>2219</v>
      </c>
      <c r="B1002">
        <v>22</v>
      </c>
      <c r="C1002" t="s">
        <v>2202</v>
      </c>
      <c r="D1002" s="84"/>
      <c r="F1002" s="84"/>
      <c r="O1002" s="84" t="s">
        <v>7159</v>
      </c>
      <c r="P1002" s="84">
        <v>2</v>
      </c>
      <c r="Q1002" s="84" t="s">
        <v>6635</v>
      </c>
      <c r="R1002" s="84"/>
      <c r="S1002" s="84"/>
    </row>
    <row r="1003" spans="1:19" x14ac:dyDescent="0.25">
      <c r="A1003" t="s">
        <v>2220</v>
      </c>
      <c r="B1003">
        <v>22</v>
      </c>
      <c r="C1003" t="s">
        <v>2202</v>
      </c>
      <c r="D1003" s="84"/>
      <c r="F1003" s="84"/>
      <c r="O1003" s="84" t="s">
        <v>7161</v>
      </c>
      <c r="P1003" s="84">
        <v>2</v>
      </c>
      <c r="Q1003" s="84" t="s">
        <v>6635</v>
      </c>
      <c r="R1003" s="84"/>
      <c r="S1003" s="84"/>
    </row>
    <row r="1004" spans="1:19" x14ac:dyDescent="0.25">
      <c r="A1004" t="s">
        <v>2221</v>
      </c>
      <c r="B1004">
        <v>22</v>
      </c>
      <c r="C1004" t="s">
        <v>2202</v>
      </c>
      <c r="D1004" s="84"/>
      <c r="F1004" s="84"/>
      <c r="O1004" s="84" t="s">
        <v>7166</v>
      </c>
      <c r="P1004" s="84">
        <v>2</v>
      </c>
      <c r="Q1004" s="84" t="s">
        <v>6635</v>
      </c>
      <c r="R1004" s="84"/>
      <c r="S1004" s="84"/>
    </row>
    <row r="1005" spans="1:19" x14ac:dyDescent="0.25">
      <c r="A1005" t="s">
        <v>2222</v>
      </c>
      <c r="B1005">
        <v>22</v>
      </c>
      <c r="C1005" t="s">
        <v>2202</v>
      </c>
      <c r="D1005" s="84"/>
      <c r="F1005" s="84"/>
      <c r="O1005" s="84" t="s">
        <v>7168</v>
      </c>
      <c r="P1005" s="84">
        <v>2</v>
      </c>
      <c r="Q1005" s="84" t="s">
        <v>6635</v>
      </c>
      <c r="R1005" s="84"/>
      <c r="S1005" s="84"/>
    </row>
    <row r="1006" spans="1:19" x14ac:dyDescent="0.25">
      <c r="A1006" t="s">
        <v>2223</v>
      </c>
      <c r="B1006">
        <v>22</v>
      </c>
      <c r="C1006" t="s">
        <v>2202</v>
      </c>
      <c r="D1006" s="84"/>
      <c r="F1006" s="84"/>
      <c r="O1006" s="84" t="s">
        <v>7171</v>
      </c>
      <c r="P1006" s="84">
        <v>2</v>
      </c>
      <c r="Q1006" s="84" t="s">
        <v>6635</v>
      </c>
      <c r="R1006" s="84"/>
      <c r="S1006" s="84"/>
    </row>
    <row r="1007" spans="1:19" x14ac:dyDescent="0.25">
      <c r="A1007" t="s">
        <v>2224</v>
      </c>
      <c r="B1007">
        <v>22</v>
      </c>
      <c r="C1007" t="s">
        <v>2202</v>
      </c>
      <c r="D1007" s="84"/>
      <c r="F1007" s="84"/>
      <c r="O1007" s="84" t="s">
        <v>7174</v>
      </c>
      <c r="P1007" s="84">
        <v>2</v>
      </c>
      <c r="Q1007" s="84" t="s">
        <v>6635</v>
      </c>
      <c r="R1007" s="84"/>
      <c r="S1007" s="84"/>
    </row>
    <row r="1008" spans="1:19" x14ac:dyDescent="0.25">
      <c r="A1008" t="s">
        <v>2225</v>
      </c>
      <c r="B1008">
        <v>22</v>
      </c>
      <c r="C1008" t="s">
        <v>2202</v>
      </c>
      <c r="D1008" s="84"/>
      <c r="F1008" s="84"/>
      <c r="O1008" s="84" t="s">
        <v>7176</v>
      </c>
      <c r="P1008" s="84">
        <v>2</v>
      </c>
      <c r="Q1008" s="84" t="s">
        <v>6635</v>
      </c>
      <c r="R1008" s="84"/>
      <c r="S1008" s="84"/>
    </row>
    <row r="1009" spans="1:19" x14ac:dyDescent="0.25">
      <c r="A1009" t="s">
        <v>2226</v>
      </c>
      <c r="B1009">
        <v>22</v>
      </c>
      <c r="C1009" t="s">
        <v>2202</v>
      </c>
      <c r="D1009" s="84"/>
      <c r="F1009" s="84"/>
      <c r="O1009" s="84" t="s">
        <v>7179</v>
      </c>
      <c r="P1009" s="84">
        <v>2</v>
      </c>
      <c r="Q1009" s="84" t="s">
        <v>6635</v>
      </c>
      <c r="R1009" s="84"/>
      <c r="S1009" s="84"/>
    </row>
    <row r="1010" spans="1:19" x14ac:dyDescent="0.25">
      <c r="A1010" t="s">
        <v>2227</v>
      </c>
      <c r="B1010">
        <v>22</v>
      </c>
      <c r="C1010" t="s">
        <v>2202</v>
      </c>
      <c r="D1010" s="84"/>
      <c r="F1010" s="84"/>
      <c r="O1010" s="84" t="s">
        <v>7180</v>
      </c>
      <c r="P1010" s="84">
        <v>2</v>
      </c>
      <c r="Q1010" s="84" t="s">
        <v>6635</v>
      </c>
      <c r="R1010" s="84"/>
      <c r="S1010" s="84"/>
    </row>
    <row r="1011" spans="1:19" x14ac:dyDescent="0.25">
      <c r="A1011" t="s">
        <v>2228</v>
      </c>
      <c r="B1011">
        <v>22</v>
      </c>
      <c r="C1011" t="s">
        <v>2202</v>
      </c>
      <c r="D1011" s="84"/>
      <c r="F1011" s="84"/>
      <c r="O1011" s="84" t="s">
        <v>7181</v>
      </c>
      <c r="P1011" s="84">
        <v>2</v>
      </c>
      <c r="Q1011" s="84" t="s">
        <v>6635</v>
      </c>
      <c r="R1011" s="84"/>
      <c r="S1011" s="84"/>
    </row>
    <row r="1012" spans="1:19" x14ac:dyDescent="0.25">
      <c r="A1012" t="s">
        <v>2229</v>
      </c>
      <c r="B1012">
        <v>22</v>
      </c>
      <c r="C1012" t="s">
        <v>2202</v>
      </c>
      <c r="D1012" s="84"/>
      <c r="F1012" s="84"/>
      <c r="O1012" s="84" t="s">
        <v>7182</v>
      </c>
      <c r="P1012" s="84">
        <v>2</v>
      </c>
      <c r="Q1012" s="84" t="s">
        <v>6635</v>
      </c>
      <c r="R1012" s="84"/>
      <c r="S1012" s="84"/>
    </row>
    <row r="1013" spans="1:19" x14ac:dyDescent="0.25">
      <c r="A1013" t="s">
        <v>2230</v>
      </c>
      <c r="B1013">
        <v>22</v>
      </c>
      <c r="C1013" t="s">
        <v>2202</v>
      </c>
      <c r="D1013" s="84"/>
      <c r="F1013" s="84"/>
      <c r="O1013" s="84" t="s">
        <v>7183</v>
      </c>
      <c r="P1013" s="84">
        <v>2</v>
      </c>
      <c r="Q1013" s="84" t="s">
        <v>6635</v>
      </c>
      <c r="R1013" s="84"/>
      <c r="S1013" s="84"/>
    </row>
    <row r="1014" spans="1:19" x14ac:dyDescent="0.25">
      <c r="A1014" t="s">
        <v>2231</v>
      </c>
      <c r="B1014">
        <v>21</v>
      </c>
      <c r="C1014" t="s">
        <v>2232</v>
      </c>
      <c r="D1014" s="84"/>
      <c r="F1014" s="84"/>
      <c r="O1014" s="84" t="s">
        <v>7184</v>
      </c>
      <c r="P1014" s="84">
        <v>2</v>
      </c>
      <c r="Q1014" s="84" t="s">
        <v>6635</v>
      </c>
      <c r="R1014" s="84"/>
      <c r="S1014" s="84"/>
    </row>
    <row r="1015" spans="1:19" x14ac:dyDescent="0.25">
      <c r="A1015" t="s">
        <v>2233</v>
      </c>
      <c r="B1015">
        <v>21</v>
      </c>
      <c r="C1015" t="s">
        <v>2232</v>
      </c>
      <c r="D1015" s="84"/>
      <c r="F1015" s="84"/>
      <c r="O1015" s="84" t="s">
        <v>7185</v>
      </c>
      <c r="P1015" s="84">
        <v>2</v>
      </c>
      <c r="Q1015" s="84" t="s">
        <v>6635</v>
      </c>
      <c r="R1015" s="84"/>
      <c r="S1015" s="84"/>
    </row>
    <row r="1016" spans="1:19" x14ac:dyDescent="0.25">
      <c r="A1016" t="s">
        <v>2234</v>
      </c>
      <c r="B1016">
        <v>21</v>
      </c>
      <c r="C1016" t="s">
        <v>2232</v>
      </c>
      <c r="D1016" s="84"/>
      <c r="F1016" s="84"/>
      <c r="O1016" s="84" t="s">
        <v>7188</v>
      </c>
      <c r="P1016" s="84">
        <v>2</v>
      </c>
      <c r="Q1016" s="84" t="s">
        <v>6635</v>
      </c>
      <c r="R1016" s="84"/>
      <c r="S1016" s="84"/>
    </row>
    <row r="1017" spans="1:19" x14ac:dyDescent="0.25">
      <c r="A1017" t="s">
        <v>2235</v>
      </c>
      <c r="B1017">
        <v>21</v>
      </c>
      <c r="C1017" t="s">
        <v>2232</v>
      </c>
      <c r="D1017" s="84"/>
      <c r="F1017" s="84"/>
      <c r="O1017" s="84" t="s">
        <v>7189</v>
      </c>
      <c r="P1017" s="84">
        <v>2</v>
      </c>
      <c r="Q1017" s="84" t="s">
        <v>6635</v>
      </c>
      <c r="R1017" s="84"/>
      <c r="S1017" s="84"/>
    </row>
    <row r="1018" spans="1:19" x14ac:dyDescent="0.25">
      <c r="A1018" t="s">
        <v>2236</v>
      </c>
      <c r="B1018">
        <v>21</v>
      </c>
      <c r="C1018" t="s">
        <v>2232</v>
      </c>
      <c r="D1018" s="84"/>
      <c r="F1018" s="84"/>
      <c r="O1018" s="84" t="s">
        <v>7190</v>
      </c>
      <c r="P1018" s="84">
        <v>2</v>
      </c>
      <c r="Q1018" s="84" t="s">
        <v>6635</v>
      </c>
      <c r="R1018" s="84"/>
      <c r="S1018" s="84"/>
    </row>
    <row r="1019" spans="1:19" x14ac:dyDescent="0.25">
      <c r="A1019" t="s">
        <v>2237</v>
      </c>
      <c r="B1019">
        <v>21</v>
      </c>
      <c r="C1019" t="s">
        <v>2232</v>
      </c>
      <c r="D1019" s="84"/>
      <c r="F1019" s="84"/>
      <c r="O1019" s="84" t="s">
        <v>7191</v>
      </c>
      <c r="P1019" s="84">
        <v>2</v>
      </c>
      <c r="Q1019" s="84" t="s">
        <v>6635</v>
      </c>
      <c r="R1019" s="84"/>
      <c r="S1019" s="84"/>
    </row>
    <row r="1020" spans="1:19" x14ac:dyDescent="0.25">
      <c r="A1020" t="s">
        <v>2238</v>
      </c>
      <c r="B1020">
        <v>21</v>
      </c>
      <c r="C1020" t="s">
        <v>2232</v>
      </c>
      <c r="D1020" s="84"/>
      <c r="F1020" s="84"/>
      <c r="O1020" s="84" t="s">
        <v>7192</v>
      </c>
      <c r="P1020" s="84">
        <v>2</v>
      </c>
      <c r="Q1020" s="84" t="s">
        <v>6635</v>
      </c>
      <c r="R1020" s="84"/>
      <c r="S1020" s="84"/>
    </row>
    <row r="1021" spans="1:19" x14ac:dyDescent="0.25">
      <c r="A1021" t="s">
        <v>2239</v>
      </c>
      <c r="B1021">
        <v>21</v>
      </c>
      <c r="C1021" t="s">
        <v>2232</v>
      </c>
      <c r="D1021" s="84"/>
      <c r="F1021" s="84"/>
      <c r="O1021" s="84" t="s">
        <v>7193</v>
      </c>
      <c r="P1021" s="84">
        <v>2</v>
      </c>
      <c r="Q1021" s="84" t="s">
        <v>6635</v>
      </c>
      <c r="R1021" s="84"/>
      <c r="S1021" s="84"/>
    </row>
    <row r="1022" spans="1:19" x14ac:dyDescent="0.25">
      <c r="A1022" t="s">
        <v>2240</v>
      </c>
      <c r="B1022">
        <v>21</v>
      </c>
      <c r="C1022" t="s">
        <v>2232</v>
      </c>
      <c r="D1022" s="84"/>
      <c r="F1022" s="84"/>
      <c r="O1022" s="84" t="s">
        <v>7194</v>
      </c>
      <c r="P1022" s="84">
        <v>2</v>
      </c>
      <c r="Q1022" s="84" t="s">
        <v>6635</v>
      </c>
      <c r="R1022" s="84"/>
      <c r="S1022" s="84"/>
    </row>
    <row r="1023" spans="1:19" x14ac:dyDescent="0.25">
      <c r="A1023" t="s">
        <v>2241</v>
      </c>
      <c r="B1023">
        <v>21</v>
      </c>
      <c r="C1023" t="s">
        <v>2232</v>
      </c>
      <c r="D1023" s="84"/>
      <c r="F1023" s="84"/>
      <c r="O1023" s="84" t="s">
        <v>7195</v>
      </c>
      <c r="P1023" s="84">
        <v>2</v>
      </c>
      <c r="Q1023" s="84" t="s">
        <v>6635</v>
      </c>
      <c r="R1023" s="84"/>
      <c r="S1023" s="84"/>
    </row>
    <row r="1024" spans="1:19" x14ac:dyDescent="0.25">
      <c r="A1024" t="s">
        <v>2242</v>
      </c>
      <c r="B1024">
        <v>21</v>
      </c>
      <c r="C1024" t="s">
        <v>2232</v>
      </c>
      <c r="D1024" s="84"/>
      <c r="F1024" s="84"/>
      <c r="O1024" s="84" t="s">
        <v>7196</v>
      </c>
      <c r="P1024" s="84">
        <v>2</v>
      </c>
      <c r="Q1024" s="84" t="s">
        <v>6635</v>
      </c>
      <c r="R1024" s="84"/>
      <c r="S1024" s="84"/>
    </row>
    <row r="1025" spans="1:19" x14ac:dyDescent="0.25">
      <c r="A1025" t="s">
        <v>2243</v>
      </c>
      <c r="B1025">
        <v>21</v>
      </c>
      <c r="C1025" t="s">
        <v>2232</v>
      </c>
      <c r="D1025" s="84"/>
      <c r="F1025" s="84"/>
      <c r="O1025" s="84" t="s">
        <v>7197</v>
      </c>
      <c r="P1025" s="84">
        <v>2</v>
      </c>
      <c r="Q1025" s="84" t="s">
        <v>6635</v>
      </c>
      <c r="R1025" s="84"/>
      <c r="S1025" s="84"/>
    </row>
    <row r="1026" spans="1:19" x14ac:dyDescent="0.25">
      <c r="A1026" t="s">
        <v>2244</v>
      </c>
      <c r="B1026">
        <v>21</v>
      </c>
      <c r="C1026" t="s">
        <v>2232</v>
      </c>
      <c r="D1026" s="84"/>
      <c r="F1026" s="84"/>
      <c r="O1026" s="84" t="s">
        <v>7198</v>
      </c>
      <c r="P1026" s="84">
        <v>2</v>
      </c>
      <c r="Q1026" s="84" t="s">
        <v>6635</v>
      </c>
      <c r="R1026" s="84"/>
      <c r="S1026" s="84"/>
    </row>
    <row r="1027" spans="1:19" x14ac:dyDescent="0.25">
      <c r="A1027" t="s">
        <v>2245</v>
      </c>
      <c r="B1027">
        <v>21</v>
      </c>
      <c r="C1027" t="s">
        <v>2232</v>
      </c>
      <c r="D1027" s="84"/>
      <c r="F1027" s="84"/>
      <c r="O1027" s="84" t="s">
        <v>7199</v>
      </c>
      <c r="P1027" s="84">
        <v>2</v>
      </c>
      <c r="Q1027" s="84" t="s">
        <v>6635</v>
      </c>
      <c r="R1027" s="84"/>
      <c r="S1027" s="84"/>
    </row>
    <row r="1028" spans="1:19" x14ac:dyDescent="0.25">
      <c r="A1028" t="s">
        <v>2246</v>
      </c>
      <c r="B1028">
        <v>21</v>
      </c>
      <c r="C1028" t="s">
        <v>2232</v>
      </c>
      <c r="D1028" s="84"/>
      <c r="F1028" s="84"/>
      <c r="O1028" s="84" t="s">
        <v>7200</v>
      </c>
      <c r="P1028" s="84">
        <v>2</v>
      </c>
      <c r="Q1028" s="84" t="s">
        <v>6635</v>
      </c>
      <c r="R1028" s="84"/>
      <c r="S1028" s="84"/>
    </row>
    <row r="1029" spans="1:19" x14ac:dyDescent="0.25">
      <c r="A1029" t="s">
        <v>2247</v>
      </c>
      <c r="B1029">
        <v>21</v>
      </c>
      <c r="C1029" t="s">
        <v>2232</v>
      </c>
      <c r="D1029" s="84"/>
      <c r="F1029" s="84"/>
      <c r="O1029" s="84" t="s">
        <v>7201</v>
      </c>
      <c r="P1029" s="84">
        <v>2</v>
      </c>
      <c r="Q1029" s="84" t="s">
        <v>6635</v>
      </c>
      <c r="R1029" s="84"/>
      <c r="S1029" s="84"/>
    </row>
    <row r="1030" spans="1:19" x14ac:dyDescent="0.25">
      <c r="A1030" t="s">
        <v>2248</v>
      </c>
      <c r="B1030">
        <v>21</v>
      </c>
      <c r="C1030" t="s">
        <v>2232</v>
      </c>
      <c r="D1030" s="84"/>
      <c r="F1030" s="84"/>
      <c r="O1030" s="84" t="s">
        <v>7202</v>
      </c>
      <c r="P1030" s="84">
        <v>2</v>
      </c>
      <c r="Q1030" s="84" t="s">
        <v>6635</v>
      </c>
      <c r="R1030" s="84"/>
      <c r="S1030" s="84"/>
    </row>
    <row r="1031" spans="1:19" x14ac:dyDescent="0.25">
      <c r="A1031" t="s">
        <v>2249</v>
      </c>
      <c r="B1031">
        <v>21</v>
      </c>
      <c r="C1031" t="s">
        <v>2232</v>
      </c>
      <c r="D1031" s="84"/>
      <c r="F1031" s="84"/>
      <c r="O1031" s="84" t="s">
        <v>7203</v>
      </c>
      <c r="P1031" s="84">
        <v>2</v>
      </c>
      <c r="Q1031" s="84" t="s">
        <v>6635</v>
      </c>
      <c r="R1031" s="84"/>
      <c r="S1031" s="84"/>
    </row>
    <row r="1032" spans="1:19" x14ac:dyDescent="0.25">
      <c r="A1032" t="s">
        <v>2250</v>
      </c>
      <c r="B1032">
        <v>21</v>
      </c>
      <c r="C1032" t="s">
        <v>2232</v>
      </c>
      <c r="D1032" s="84"/>
      <c r="F1032" s="84"/>
      <c r="O1032" s="84" t="s">
        <v>7204</v>
      </c>
      <c r="P1032" s="84">
        <v>2</v>
      </c>
      <c r="Q1032" s="84" t="s">
        <v>6635</v>
      </c>
      <c r="R1032" s="84"/>
      <c r="S1032" s="84"/>
    </row>
    <row r="1033" spans="1:19" x14ac:dyDescent="0.25">
      <c r="A1033" t="s">
        <v>2251</v>
      </c>
      <c r="B1033">
        <v>21</v>
      </c>
      <c r="C1033" t="s">
        <v>2232</v>
      </c>
      <c r="D1033" s="84"/>
      <c r="F1033" s="84"/>
      <c r="O1033" s="84" t="s">
        <v>7205</v>
      </c>
      <c r="P1033" s="84">
        <v>2</v>
      </c>
      <c r="Q1033" s="84" t="s">
        <v>6635</v>
      </c>
      <c r="R1033" s="84"/>
      <c r="S1033" s="84"/>
    </row>
    <row r="1034" spans="1:19" x14ac:dyDescent="0.25">
      <c r="A1034" t="s">
        <v>2252</v>
      </c>
      <c r="B1034">
        <v>21</v>
      </c>
      <c r="C1034" t="s">
        <v>2232</v>
      </c>
      <c r="D1034" s="84"/>
      <c r="F1034" s="84"/>
      <c r="O1034" s="84" t="s">
        <v>7206</v>
      </c>
      <c r="P1034" s="84">
        <v>2</v>
      </c>
      <c r="Q1034" s="84" t="s">
        <v>6635</v>
      </c>
      <c r="R1034" s="84"/>
      <c r="S1034" s="84"/>
    </row>
    <row r="1035" spans="1:19" x14ac:dyDescent="0.25">
      <c r="A1035" t="s">
        <v>2253</v>
      </c>
      <c r="B1035">
        <v>21</v>
      </c>
      <c r="C1035" t="s">
        <v>2232</v>
      </c>
      <c r="D1035" s="84"/>
      <c r="F1035" s="84"/>
      <c r="O1035" s="84" t="s">
        <v>7208</v>
      </c>
      <c r="P1035" s="84">
        <v>2</v>
      </c>
      <c r="Q1035" s="84" t="s">
        <v>6635</v>
      </c>
      <c r="R1035" s="84"/>
      <c r="S1035" s="84"/>
    </row>
    <row r="1036" spans="1:19" x14ac:dyDescent="0.25">
      <c r="A1036" t="s">
        <v>2254</v>
      </c>
      <c r="B1036">
        <v>21</v>
      </c>
      <c r="C1036" t="s">
        <v>2232</v>
      </c>
      <c r="D1036" s="84"/>
      <c r="F1036" s="84"/>
      <c r="O1036" s="84" t="s">
        <v>7218</v>
      </c>
      <c r="P1036" s="84">
        <v>2</v>
      </c>
      <c r="Q1036" s="84" t="s">
        <v>6635</v>
      </c>
      <c r="R1036" s="84"/>
      <c r="S1036" s="84"/>
    </row>
    <row r="1037" spans="1:19" x14ac:dyDescent="0.25">
      <c r="A1037" t="s">
        <v>2255</v>
      </c>
      <c r="B1037">
        <v>21</v>
      </c>
      <c r="C1037" t="s">
        <v>2232</v>
      </c>
      <c r="D1037" s="84"/>
      <c r="F1037" s="84"/>
      <c r="O1037" s="84" t="s">
        <v>7220</v>
      </c>
      <c r="P1037" s="84">
        <v>2</v>
      </c>
      <c r="Q1037" s="84" t="s">
        <v>6635</v>
      </c>
      <c r="R1037" s="84"/>
      <c r="S1037" s="84"/>
    </row>
    <row r="1038" spans="1:19" x14ac:dyDescent="0.25">
      <c r="A1038" t="s">
        <v>2256</v>
      </c>
      <c r="B1038">
        <v>21</v>
      </c>
      <c r="C1038" t="s">
        <v>2232</v>
      </c>
      <c r="D1038" s="84"/>
      <c r="F1038" s="84"/>
      <c r="O1038" s="84" t="s">
        <v>7221</v>
      </c>
      <c r="P1038" s="84">
        <v>2</v>
      </c>
      <c r="Q1038" s="84" t="s">
        <v>6635</v>
      </c>
      <c r="R1038" s="84"/>
      <c r="S1038" s="84"/>
    </row>
    <row r="1039" spans="1:19" x14ac:dyDescent="0.25">
      <c r="A1039" t="s">
        <v>2257</v>
      </c>
      <c r="B1039">
        <v>21</v>
      </c>
      <c r="C1039" t="s">
        <v>2232</v>
      </c>
      <c r="D1039" s="84"/>
      <c r="F1039" s="84"/>
      <c r="O1039" s="84" t="s">
        <v>7223</v>
      </c>
      <c r="P1039" s="84">
        <v>2</v>
      </c>
      <c r="Q1039" s="84" t="s">
        <v>6635</v>
      </c>
      <c r="R1039" s="84"/>
      <c r="S1039" s="84"/>
    </row>
    <row r="1040" spans="1:19" x14ac:dyDescent="0.25">
      <c r="A1040" t="s">
        <v>2258</v>
      </c>
      <c r="B1040">
        <v>21</v>
      </c>
      <c r="C1040" t="s">
        <v>2232</v>
      </c>
      <c r="D1040" s="84"/>
      <c r="F1040" s="84"/>
      <c r="O1040" s="84" t="s">
        <v>7224</v>
      </c>
      <c r="P1040" s="84">
        <v>2</v>
      </c>
      <c r="Q1040" s="84" t="s">
        <v>6635</v>
      </c>
      <c r="R1040" s="84"/>
      <c r="S1040" s="84"/>
    </row>
    <row r="1041" spans="1:19" x14ac:dyDescent="0.25">
      <c r="A1041" t="s">
        <v>2259</v>
      </c>
      <c r="B1041">
        <v>21</v>
      </c>
      <c r="C1041" t="s">
        <v>2232</v>
      </c>
      <c r="D1041" s="84"/>
      <c r="F1041" s="84"/>
      <c r="O1041" s="84" t="s">
        <v>7225</v>
      </c>
      <c r="P1041" s="84">
        <v>2</v>
      </c>
      <c r="Q1041" s="84" t="s">
        <v>6635</v>
      </c>
      <c r="R1041" s="84"/>
      <c r="S1041" s="84"/>
    </row>
    <row r="1042" spans="1:19" x14ac:dyDescent="0.25">
      <c r="A1042" t="s">
        <v>2260</v>
      </c>
      <c r="B1042">
        <v>21</v>
      </c>
      <c r="C1042" t="s">
        <v>2232</v>
      </c>
      <c r="D1042" s="84"/>
      <c r="F1042" s="84"/>
      <c r="O1042" s="84" t="s">
        <v>7226</v>
      </c>
      <c r="P1042" s="84">
        <v>2</v>
      </c>
      <c r="Q1042" s="84" t="s">
        <v>6635</v>
      </c>
      <c r="R1042" s="84"/>
      <c r="S1042" s="84"/>
    </row>
    <row r="1043" spans="1:19" x14ac:dyDescent="0.25">
      <c r="A1043" t="s">
        <v>2261</v>
      </c>
      <c r="B1043">
        <v>21</v>
      </c>
      <c r="C1043" t="s">
        <v>2232</v>
      </c>
      <c r="D1043" s="84"/>
      <c r="F1043" s="84"/>
      <c r="O1043" s="84" t="s">
        <v>7227</v>
      </c>
      <c r="P1043" s="84">
        <v>2</v>
      </c>
      <c r="Q1043" s="84" t="s">
        <v>6635</v>
      </c>
      <c r="R1043" s="84"/>
      <c r="S1043" s="84"/>
    </row>
    <row r="1044" spans="1:19" x14ac:dyDescent="0.25">
      <c r="A1044" t="s">
        <v>2262</v>
      </c>
      <c r="B1044">
        <v>21</v>
      </c>
      <c r="C1044" t="s">
        <v>2232</v>
      </c>
      <c r="D1044" s="84"/>
      <c r="F1044" s="84"/>
      <c r="O1044" s="84" t="s">
        <v>7228</v>
      </c>
      <c r="P1044" s="84">
        <v>2</v>
      </c>
      <c r="Q1044" s="84" t="s">
        <v>6635</v>
      </c>
      <c r="R1044" s="84"/>
      <c r="S1044" s="84"/>
    </row>
    <row r="1045" spans="1:19" x14ac:dyDescent="0.25">
      <c r="A1045" t="s">
        <v>2263</v>
      </c>
      <c r="B1045">
        <v>21</v>
      </c>
      <c r="C1045" t="s">
        <v>2232</v>
      </c>
      <c r="D1045" s="84"/>
      <c r="F1045" s="84"/>
      <c r="O1045" s="84" t="s">
        <v>7229</v>
      </c>
      <c r="P1045" s="84">
        <v>2</v>
      </c>
      <c r="Q1045" s="84" t="s">
        <v>6635</v>
      </c>
      <c r="R1045" s="84"/>
      <c r="S1045" s="84"/>
    </row>
    <row r="1046" spans="1:19" x14ac:dyDescent="0.25">
      <c r="A1046" t="s">
        <v>2264</v>
      </c>
      <c r="B1046">
        <v>21</v>
      </c>
      <c r="C1046" t="s">
        <v>2232</v>
      </c>
      <c r="D1046" s="84"/>
      <c r="F1046" s="84"/>
      <c r="O1046" s="84" t="s">
        <v>7230</v>
      </c>
      <c r="P1046" s="84">
        <v>2</v>
      </c>
      <c r="Q1046" s="84" t="s">
        <v>6635</v>
      </c>
      <c r="R1046" s="84"/>
      <c r="S1046" s="84"/>
    </row>
    <row r="1047" spans="1:19" x14ac:dyDescent="0.25">
      <c r="A1047" t="s">
        <v>2265</v>
      </c>
      <c r="B1047">
        <v>21</v>
      </c>
      <c r="C1047" t="s">
        <v>2232</v>
      </c>
      <c r="D1047" s="84"/>
      <c r="F1047" s="84"/>
      <c r="O1047" s="84" t="s">
        <v>7231</v>
      </c>
      <c r="P1047" s="84">
        <v>2</v>
      </c>
      <c r="Q1047" s="84" t="s">
        <v>6635</v>
      </c>
      <c r="R1047" s="84"/>
      <c r="S1047" s="84"/>
    </row>
    <row r="1048" spans="1:19" x14ac:dyDescent="0.25">
      <c r="A1048" t="s">
        <v>2266</v>
      </c>
      <c r="B1048">
        <v>21</v>
      </c>
      <c r="C1048" t="s">
        <v>2232</v>
      </c>
      <c r="D1048" s="84"/>
      <c r="F1048" s="84"/>
      <c r="O1048" s="84" t="s">
        <v>7232</v>
      </c>
      <c r="P1048" s="84">
        <v>2</v>
      </c>
      <c r="Q1048" s="84" t="s">
        <v>6635</v>
      </c>
      <c r="R1048" s="84"/>
      <c r="S1048" s="84"/>
    </row>
    <row r="1049" spans="1:19" x14ac:dyDescent="0.25">
      <c r="A1049" t="s">
        <v>2267</v>
      </c>
      <c r="B1049">
        <v>21</v>
      </c>
      <c r="C1049" t="s">
        <v>2232</v>
      </c>
      <c r="D1049" s="84"/>
      <c r="F1049" s="84"/>
      <c r="O1049" s="84" t="s">
        <v>7235</v>
      </c>
      <c r="P1049" s="84">
        <v>2</v>
      </c>
      <c r="Q1049" s="84" t="s">
        <v>6635</v>
      </c>
      <c r="R1049" s="84"/>
      <c r="S1049" s="84"/>
    </row>
    <row r="1050" spans="1:19" x14ac:dyDescent="0.25">
      <c r="A1050" t="s">
        <v>2268</v>
      </c>
      <c r="B1050">
        <v>21</v>
      </c>
      <c r="C1050" t="s">
        <v>2232</v>
      </c>
      <c r="D1050" s="84"/>
      <c r="F1050" s="84"/>
      <c r="O1050" s="84" t="s">
        <v>7236</v>
      </c>
      <c r="P1050" s="84">
        <v>2</v>
      </c>
      <c r="Q1050" s="84" t="s">
        <v>6635</v>
      </c>
      <c r="R1050" s="84"/>
      <c r="S1050" s="84"/>
    </row>
    <row r="1051" spans="1:19" x14ac:dyDescent="0.25">
      <c r="A1051" t="s">
        <v>2269</v>
      </c>
      <c r="B1051">
        <v>21</v>
      </c>
      <c r="C1051" t="s">
        <v>2232</v>
      </c>
      <c r="D1051" s="84"/>
      <c r="F1051" s="84"/>
      <c r="O1051" s="84" t="s">
        <v>7238</v>
      </c>
      <c r="P1051" s="84">
        <v>2</v>
      </c>
      <c r="Q1051" s="84" t="s">
        <v>6635</v>
      </c>
      <c r="R1051" s="84"/>
      <c r="S1051" s="84"/>
    </row>
    <row r="1052" spans="1:19" x14ac:dyDescent="0.25">
      <c r="A1052" t="s">
        <v>2270</v>
      </c>
      <c r="B1052">
        <v>21</v>
      </c>
      <c r="C1052" t="s">
        <v>2232</v>
      </c>
      <c r="D1052" s="84"/>
      <c r="F1052" s="84"/>
      <c r="O1052" s="84" t="s">
        <v>7241</v>
      </c>
      <c r="P1052" s="84">
        <v>2</v>
      </c>
      <c r="Q1052" s="84" t="s">
        <v>6635</v>
      </c>
      <c r="R1052" s="84"/>
      <c r="S1052" s="84"/>
    </row>
    <row r="1053" spans="1:19" x14ac:dyDescent="0.25">
      <c r="A1053" t="s">
        <v>2271</v>
      </c>
      <c r="B1053">
        <v>21</v>
      </c>
      <c r="C1053" t="s">
        <v>2232</v>
      </c>
      <c r="D1053" s="84"/>
      <c r="F1053" s="84"/>
      <c r="O1053" s="84" t="s">
        <v>7242</v>
      </c>
      <c r="P1053" s="84">
        <v>2</v>
      </c>
      <c r="Q1053" s="84" t="s">
        <v>6635</v>
      </c>
      <c r="R1053" s="84"/>
      <c r="S1053" s="84"/>
    </row>
    <row r="1054" spans="1:19" x14ac:dyDescent="0.25">
      <c r="A1054" t="s">
        <v>2272</v>
      </c>
      <c r="B1054">
        <v>20</v>
      </c>
      <c r="C1054" t="s">
        <v>2273</v>
      </c>
      <c r="D1054" s="84"/>
      <c r="F1054" s="84"/>
      <c r="O1054" s="84" t="s">
        <v>7246</v>
      </c>
      <c r="P1054" s="84">
        <v>2</v>
      </c>
      <c r="Q1054" s="84" t="s">
        <v>6635</v>
      </c>
      <c r="R1054" s="84"/>
      <c r="S1054" s="84"/>
    </row>
    <row r="1055" spans="1:19" x14ac:dyDescent="0.25">
      <c r="A1055" t="s">
        <v>2274</v>
      </c>
      <c r="B1055">
        <v>20</v>
      </c>
      <c r="C1055" t="s">
        <v>2273</v>
      </c>
      <c r="D1055" s="84"/>
      <c r="F1055" s="84"/>
      <c r="O1055" s="84" t="s">
        <v>7247</v>
      </c>
      <c r="P1055" s="84">
        <v>2</v>
      </c>
      <c r="Q1055" s="84" t="s">
        <v>6635</v>
      </c>
      <c r="R1055" s="84"/>
      <c r="S1055" s="84"/>
    </row>
    <row r="1056" spans="1:19" x14ac:dyDescent="0.25">
      <c r="A1056" t="s">
        <v>2275</v>
      </c>
      <c r="B1056">
        <v>20</v>
      </c>
      <c r="C1056" t="s">
        <v>2273</v>
      </c>
      <c r="D1056" s="84"/>
      <c r="F1056" s="84"/>
      <c r="O1056" s="84" t="s">
        <v>7248</v>
      </c>
      <c r="P1056" s="84">
        <v>2</v>
      </c>
      <c r="Q1056" s="84" t="s">
        <v>6635</v>
      </c>
      <c r="R1056" s="84"/>
      <c r="S1056" s="84"/>
    </row>
    <row r="1057" spans="1:19" x14ac:dyDescent="0.25">
      <c r="A1057" t="s">
        <v>2276</v>
      </c>
      <c r="B1057">
        <v>20</v>
      </c>
      <c r="C1057" t="s">
        <v>2273</v>
      </c>
      <c r="D1057" s="84"/>
      <c r="F1057" s="84"/>
      <c r="O1057" s="84" t="s">
        <v>7253</v>
      </c>
      <c r="P1057" s="84">
        <v>2</v>
      </c>
      <c r="Q1057" s="84" t="s">
        <v>6635</v>
      </c>
      <c r="R1057" s="84"/>
      <c r="S1057" s="84"/>
    </row>
    <row r="1058" spans="1:19" x14ac:dyDescent="0.25">
      <c r="A1058" t="s">
        <v>2277</v>
      </c>
      <c r="B1058">
        <v>20</v>
      </c>
      <c r="C1058" t="s">
        <v>2273</v>
      </c>
      <c r="D1058" s="84"/>
      <c r="F1058" s="84"/>
      <c r="O1058" s="84" t="s">
        <v>7254</v>
      </c>
      <c r="P1058" s="84">
        <v>2</v>
      </c>
      <c r="Q1058" s="84" t="s">
        <v>6635</v>
      </c>
      <c r="R1058" s="84"/>
      <c r="S1058" s="84"/>
    </row>
    <row r="1059" spans="1:19" x14ac:dyDescent="0.25">
      <c r="A1059" t="s">
        <v>2278</v>
      </c>
      <c r="B1059">
        <v>20</v>
      </c>
      <c r="C1059" t="s">
        <v>2273</v>
      </c>
      <c r="D1059" s="84"/>
      <c r="F1059" s="84"/>
      <c r="O1059" s="84" t="s">
        <v>7258</v>
      </c>
      <c r="P1059" s="84">
        <v>2</v>
      </c>
      <c r="Q1059" s="84" t="s">
        <v>6635</v>
      </c>
      <c r="R1059" s="84"/>
      <c r="S1059" s="84"/>
    </row>
    <row r="1060" spans="1:19" x14ac:dyDescent="0.25">
      <c r="A1060" t="s">
        <v>2279</v>
      </c>
      <c r="B1060">
        <v>20</v>
      </c>
      <c r="C1060" t="s">
        <v>2273</v>
      </c>
      <c r="D1060" s="84"/>
      <c r="F1060" s="84"/>
      <c r="O1060" s="84" t="s">
        <v>7260</v>
      </c>
      <c r="P1060" s="84">
        <v>2</v>
      </c>
      <c r="Q1060" s="84" t="s">
        <v>6635</v>
      </c>
      <c r="R1060" s="84"/>
      <c r="S1060" s="84"/>
    </row>
    <row r="1061" spans="1:19" x14ac:dyDescent="0.25">
      <c r="A1061" t="s">
        <v>2280</v>
      </c>
      <c r="B1061">
        <v>20</v>
      </c>
      <c r="C1061" t="s">
        <v>2273</v>
      </c>
      <c r="D1061" s="84"/>
      <c r="F1061" s="84"/>
      <c r="O1061" s="84" t="s">
        <v>7262</v>
      </c>
      <c r="P1061" s="84">
        <v>2</v>
      </c>
      <c r="Q1061" s="84" t="s">
        <v>6635</v>
      </c>
      <c r="R1061" s="84"/>
      <c r="S1061" s="84"/>
    </row>
    <row r="1062" spans="1:19" x14ac:dyDescent="0.25">
      <c r="A1062" t="s">
        <v>2281</v>
      </c>
      <c r="B1062">
        <v>20</v>
      </c>
      <c r="C1062" t="s">
        <v>2273</v>
      </c>
      <c r="D1062" t="s">
        <v>2281</v>
      </c>
      <c r="E1062" s="84" t="s">
        <v>2281</v>
      </c>
      <c r="F1062" t="s">
        <v>864</v>
      </c>
      <c r="O1062" s="84" t="s">
        <v>7263</v>
      </c>
      <c r="P1062" s="84">
        <v>2</v>
      </c>
      <c r="Q1062" s="84" t="s">
        <v>6635</v>
      </c>
      <c r="R1062" s="84"/>
      <c r="S1062" s="84"/>
    </row>
    <row r="1063" spans="1:19" x14ac:dyDescent="0.25">
      <c r="A1063" t="s">
        <v>2282</v>
      </c>
      <c r="B1063">
        <v>20</v>
      </c>
      <c r="C1063" t="s">
        <v>2273</v>
      </c>
      <c r="D1063" s="84"/>
      <c r="F1063" s="84"/>
      <c r="O1063" s="84" t="s">
        <v>7264</v>
      </c>
      <c r="P1063" s="84">
        <v>2</v>
      </c>
      <c r="Q1063" s="84" t="s">
        <v>6635</v>
      </c>
      <c r="R1063" s="84"/>
      <c r="S1063" s="84"/>
    </row>
    <row r="1064" spans="1:19" x14ac:dyDescent="0.25">
      <c r="A1064" t="s">
        <v>2283</v>
      </c>
      <c r="B1064">
        <v>20</v>
      </c>
      <c r="C1064" t="s">
        <v>2273</v>
      </c>
      <c r="D1064" s="84"/>
      <c r="F1064" s="84"/>
      <c r="O1064" s="84" t="s">
        <v>7266</v>
      </c>
      <c r="P1064" s="84">
        <v>2</v>
      </c>
      <c r="Q1064" s="84" t="s">
        <v>6635</v>
      </c>
      <c r="R1064" s="84"/>
      <c r="S1064" s="84"/>
    </row>
    <row r="1065" spans="1:19" x14ac:dyDescent="0.25">
      <c r="A1065" t="s">
        <v>2284</v>
      </c>
      <c r="B1065">
        <v>20</v>
      </c>
      <c r="C1065" t="s">
        <v>2273</v>
      </c>
      <c r="D1065" s="84"/>
      <c r="F1065" s="84"/>
      <c r="O1065" s="84" t="s">
        <v>7268</v>
      </c>
      <c r="P1065" s="84">
        <v>2</v>
      </c>
      <c r="Q1065" s="84" t="s">
        <v>6635</v>
      </c>
      <c r="R1065" s="84"/>
      <c r="S1065" s="84"/>
    </row>
    <row r="1066" spans="1:19" x14ac:dyDescent="0.25">
      <c r="A1066" t="s">
        <v>2285</v>
      </c>
      <c r="B1066">
        <v>20</v>
      </c>
      <c r="C1066" t="s">
        <v>2273</v>
      </c>
      <c r="D1066" s="84"/>
      <c r="F1066" s="84"/>
      <c r="O1066" s="84" t="s">
        <v>7272</v>
      </c>
      <c r="P1066" s="84">
        <v>2</v>
      </c>
      <c r="Q1066" s="84" t="s">
        <v>6635</v>
      </c>
      <c r="R1066" s="84"/>
      <c r="S1066" s="84"/>
    </row>
    <row r="1067" spans="1:19" x14ac:dyDescent="0.25">
      <c r="A1067" t="s">
        <v>2286</v>
      </c>
      <c r="B1067">
        <v>20</v>
      </c>
      <c r="C1067" t="s">
        <v>2273</v>
      </c>
      <c r="D1067" s="84"/>
      <c r="F1067" s="84"/>
      <c r="O1067" s="84" t="s">
        <v>7273</v>
      </c>
      <c r="P1067" s="84">
        <v>2</v>
      </c>
      <c r="Q1067" s="84" t="s">
        <v>6635</v>
      </c>
      <c r="R1067" s="84"/>
      <c r="S1067" s="84"/>
    </row>
    <row r="1068" spans="1:19" x14ac:dyDescent="0.25">
      <c r="A1068" t="s">
        <v>2287</v>
      </c>
      <c r="B1068">
        <v>20</v>
      </c>
      <c r="C1068" t="s">
        <v>2273</v>
      </c>
      <c r="D1068" s="84"/>
      <c r="F1068" s="84"/>
      <c r="O1068" s="84" t="s">
        <v>7274</v>
      </c>
      <c r="P1068" s="84">
        <v>2</v>
      </c>
      <c r="Q1068" s="84" t="s">
        <v>6635</v>
      </c>
      <c r="R1068" s="84"/>
      <c r="S1068" s="84"/>
    </row>
    <row r="1069" spans="1:19" x14ac:dyDescent="0.25">
      <c r="A1069" t="s">
        <v>2288</v>
      </c>
      <c r="B1069">
        <v>20</v>
      </c>
      <c r="C1069" t="s">
        <v>2273</v>
      </c>
      <c r="D1069" s="84"/>
      <c r="F1069" s="84"/>
      <c r="O1069" s="84" t="s">
        <v>7278</v>
      </c>
      <c r="P1069" s="84">
        <v>2</v>
      </c>
      <c r="Q1069" s="84" t="s">
        <v>6635</v>
      </c>
      <c r="R1069" s="84"/>
      <c r="S1069" s="84"/>
    </row>
    <row r="1070" spans="1:19" x14ac:dyDescent="0.25">
      <c r="A1070" t="s">
        <v>2289</v>
      </c>
      <c r="B1070">
        <v>20</v>
      </c>
      <c r="C1070" t="s">
        <v>2273</v>
      </c>
      <c r="D1070" s="84"/>
      <c r="F1070" s="84"/>
      <c r="O1070" s="84" t="s">
        <v>7280</v>
      </c>
      <c r="P1070" s="84">
        <v>2</v>
      </c>
      <c r="Q1070" s="84" t="s">
        <v>6635</v>
      </c>
      <c r="R1070" s="84"/>
      <c r="S1070" s="84"/>
    </row>
    <row r="1071" spans="1:19" x14ac:dyDescent="0.25">
      <c r="A1071" t="s">
        <v>2290</v>
      </c>
      <c r="B1071">
        <v>20</v>
      </c>
      <c r="C1071" t="s">
        <v>2273</v>
      </c>
      <c r="D1071" s="84"/>
      <c r="F1071" s="84"/>
      <c r="O1071" s="84" t="s">
        <v>7282</v>
      </c>
      <c r="P1071" s="84">
        <v>2</v>
      </c>
      <c r="Q1071" s="84" t="s">
        <v>6635</v>
      </c>
      <c r="R1071" s="84"/>
      <c r="S1071" s="84"/>
    </row>
    <row r="1072" spans="1:19" x14ac:dyDescent="0.25">
      <c r="A1072" t="s">
        <v>2291</v>
      </c>
      <c r="B1072">
        <v>20</v>
      </c>
      <c r="C1072" t="s">
        <v>2273</v>
      </c>
      <c r="D1072" s="84"/>
      <c r="F1072" s="84"/>
      <c r="O1072" s="84" t="s">
        <v>7283</v>
      </c>
      <c r="P1072" s="84">
        <v>2</v>
      </c>
      <c r="Q1072" s="84" t="s">
        <v>6635</v>
      </c>
      <c r="R1072" s="84"/>
      <c r="S1072" s="84"/>
    </row>
    <row r="1073" spans="1:19" x14ac:dyDescent="0.25">
      <c r="A1073" t="s">
        <v>2292</v>
      </c>
      <c r="B1073">
        <v>20</v>
      </c>
      <c r="C1073" t="s">
        <v>2273</v>
      </c>
      <c r="D1073" s="84"/>
      <c r="F1073" s="84"/>
      <c r="O1073" s="84" t="s">
        <v>7284</v>
      </c>
      <c r="P1073" s="84">
        <v>2</v>
      </c>
      <c r="Q1073" s="84" t="s">
        <v>6635</v>
      </c>
      <c r="R1073" s="84"/>
      <c r="S1073" s="84"/>
    </row>
    <row r="1074" spans="1:19" x14ac:dyDescent="0.25">
      <c r="A1074" t="s">
        <v>2293</v>
      </c>
      <c r="B1074">
        <v>20</v>
      </c>
      <c r="C1074" t="s">
        <v>2273</v>
      </c>
      <c r="D1074" s="84"/>
      <c r="F1074" s="84"/>
      <c r="O1074" s="84" t="s">
        <v>7285</v>
      </c>
      <c r="P1074" s="84">
        <v>2</v>
      </c>
      <c r="Q1074" s="84" t="s">
        <v>6635</v>
      </c>
      <c r="R1074" s="84"/>
      <c r="S1074" s="84"/>
    </row>
    <row r="1075" spans="1:19" x14ac:dyDescent="0.25">
      <c r="A1075" t="s">
        <v>2294</v>
      </c>
      <c r="B1075">
        <v>20</v>
      </c>
      <c r="C1075" t="s">
        <v>2273</v>
      </c>
      <c r="D1075" s="84"/>
      <c r="F1075" s="84"/>
      <c r="O1075" s="84" t="s">
        <v>7286</v>
      </c>
      <c r="P1075" s="84">
        <v>2</v>
      </c>
      <c r="Q1075" s="84" t="s">
        <v>6635</v>
      </c>
      <c r="R1075" s="84"/>
      <c r="S1075" s="84"/>
    </row>
    <row r="1076" spans="1:19" x14ac:dyDescent="0.25">
      <c r="A1076" t="s">
        <v>2295</v>
      </c>
      <c r="B1076">
        <v>20</v>
      </c>
      <c r="C1076" t="s">
        <v>2273</v>
      </c>
      <c r="D1076" s="84"/>
      <c r="F1076" s="84"/>
      <c r="O1076" s="84" t="s">
        <v>7290</v>
      </c>
      <c r="P1076" s="84">
        <v>2</v>
      </c>
      <c r="Q1076" s="84" t="s">
        <v>6635</v>
      </c>
      <c r="R1076" s="84"/>
      <c r="S1076" s="84"/>
    </row>
    <row r="1077" spans="1:19" x14ac:dyDescent="0.25">
      <c r="A1077" t="s">
        <v>2296</v>
      </c>
      <c r="B1077">
        <v>20</v>
      </c>
      <c r="C1077" t="s">
        <v>2273</v>
      </c>
      <c r="D1077" s="84"/>
      <c r="F1077" s="84"/>
      <c r="O1077" s="84" t="s">
        <v>7291</v>
      </c>
      <c r="P1077" s="84">
        <v>2</v>
      </c>
      <c r="Q1077" s="84" t="s">
        <v>6635</v>
      </c>
      <c r="R1077" s="84"/>
      <c r="S1077" s="84"/>
    </row>
    <row r="1078" spans="1:19" x14ac:dyDescent="0.25">
      <c r="A1078" t="s">
        <v>2297</v>
      </c>
      <c r="B1078">
        <v>20</v>
      </c>
      <c r="C1078" t="s">
        <v>2273</v>
      </c>
      <c r="D1078" s="84"/>
      <c r="F1078" s="84"/>
      <c r="O1078" s="84" t="s">
        <v>7292</v>
      </c>
      <c r="P1078" s="84">
        <v>2</v>
      </c>
      <c r="Q1078" s="84" t="s">
        <v>6635</v>
      </c>
      <c r="R1078" s="84"/>
      <c r="S1078" s="84"/>
    </row>
    <row r="1079" spans="1:19" x14ac:dyDescent="0.25">
      <c r="A1079" t="s">
        <v>2298</v>
      </c>
      <c r="B1079">
        <v>20</v>
      </c>
      <c r="C1079" t="s">
        <v>2273</v>
      </c>
      <c r="D1079" s="84"/>
      <c r="F1079" s="84"/>
      <c r="O1079" s="84" t="s">
        <v>7295</v>
      </c>
      <c r="P1079" s="84">
        <v>2</v>
      </c>
      <c r="Q1079" s="84" t="s">
        <v>6635</v>
      </c>
      <c r="R1079" s="84"/>
      <c r="S1079" s="84"/>
    </row>
    <row r="1080" spans="1:19" x14ac:dyDescent="0.25">
      <c r="A1080" t="s">
        <v>2299</v>
      </c>
      <c r="B1080">
        <v>20</v>
      </c>
      <c r="C1080" t="s">
        <v>2273</v>
      </c>
      <c r="D1080" s="84"/>
      <c r="F1080" s="84"/>
      <c r="O1080" s="84" t="s">
        <v>7297</v>
      </c>
      <c r="P1080" s="84">
        <v>2</v>
      </c>
      <c r="Q1080" s="84" t="s">
        <v>6635</v>
      </c>
      <c r="R1080" s="84"/>
      <c r="S1080" s="84"/>
    </row>
    <row r="1081" spans="1:19" x14ac:dyDescent="0.25">
      <c r="A1081" t="s">
        <v>2300</v>
      </c>
      <c r="B1081">
        <v>20</v>
      </c>
      <c r="C1081" t="s">
        <v>2273</v>
      </c>
      <c r="D1081" s="84"/>
      <c r="F1081" s="84"/>
      <c r="O1081" s="84" t="s">
        <v>7298</v>
      </c>
      <c r="P1081" s="84">
        <v>2</v>
      </c>
      <c r="Q1081" s="84" t="s">
        <v>6635</v>
      </c>
      <c r="R1081" s="84"/>
      <c r="S1081" s="84"/>
    </row>
    <row r="1082" spans="1:19" x14ac:dyDescent="0.25">
      <c r="A1082" t="s">
        <v>2301</v>
      </c>
      <c r="B1082">
        <v>20</v>
      </c>
      <c r="C1082" t="s">
        <v>2273</v>
      </c>
      <c r="D1082" s="84"/>
      <c r="F1082" s="84"/>
      <c r="O1082" s="84" t="s">
        <v>7299</v>
      </c>
      <c r="P1082" s="84">
        <v>2</v>
      </c>
      <c r="Q1082" s="84" t="s">
        <v>6635</v>
      </c>
      <c r="R1082" s="84"/>
      <c r="S1082" s="84"/>
    </row>
    <row r="1083" spans="1:19" x14ac:dyDescent="0.25">
      <c r="A1083" t="s">
        <v>2302</v>
      </c>
      <c r="B1083">
        <v>20</v>
      </c>
      <c r="C1083" t="s">
        <v>2273</v>
      </c>
      <c r="D1083" s="84"/>
      <c r="F1083" s="84"/>
      <c r="O1083" s="84" t="s">
        <v>7300</v>
      </c>
      <c r="P1083" s="84">
        <v>2</v>
      </c>
      <c r="Q1083" s="84" t="s">
        <v>6635</v>
      </c>
      <c r="R1083" s="84"/>
      <c r="S1083" s="84"/>
    </row>
    <row r="1084" spans="1:19" x14ac:dyDescent="0.25">
      <c r="A1084" t="s">
        <v>2303</v>
      </c>
      <c r="B1084">
        <v>20</v>
      </c>
      <c r="C1084" t="s">
        <v>2273</v>
      </c>
      <c r="D1084" s="84"/>
      <c r="F1084" s="84"/>
      <c r="O1084" s="84" t="s">
        <v>7301</v>
      </c>
      <c r="P1084" s="84">
        <v>2</v>
      </c>
      <c r="Q1084" s="84" t="s">
        <v>6635</v>
      </c>
      <c r="R1084" s="84"/>
      <c r="S1084" s="84"/>
    </row>
    <row r="1085" spans="1:19" x14ac:dyDescent="0.25">
      <c r="A1085" t="s">
        <v>2304</v>
      </c>
      <c r="B1085">
        <v>20</v>
      </c>
      <c r="C1085" t="s">
        <v>2273</v>
      </c>
      <c r="D1085" s="84"/>
      <c r="F1085" s="84"/>
      <c r="O1085" s="84" t="s">
        <v>7303</v>
      </c>
      <c r="P1085" s="84">
        <v>2</v>
      </c>
      <c r="Q1085" s="84" t="s">
        <v>6635</v>
      </c>
      <c r="R1085" s="84"/>
      <c r="S1085" s="84"/>
    </row>
    <row r="1086" spans="1:19" x14ac:dyDescent="0.25">
      <c r="A1086" t="s">
        <v>2305</v>
      </c>
      <c r="B1086">
        <v>20</v>
      </c>
      <c r="C1086" t="s">
        <v>2273</v>
      </c>
      <c r="D1086" s="84"/>
      <c r="F1086" s="84"/>
      <c r="O1086" s="84" t="s">
        <v>7304</v>
      </c>
      <c r="P1086" s="84">
        <v>2</v>
      </c>
      <c r="Q1086" s="84" t="s">
        <v>6635</v>
      </c>
      <c r="R1086" s="84"/>
      <c r="S1086" s="84"/>
    </row>
    <row r="1087" spans="1:19" x14ac:dyDescent="0.25">
      <c r="A1087" t="s">
        <v>2306</v>
      </c>
      <c r="B1087">
        <v>20</v>
      </c>
      <c r="C1087" t="s">
        <v>2273</v>
      </c>
      <c r="D1087" s="84"/>
      <c r="F1087" s="84"/>
      <c r="O1087" s="84" t="s">
        <v>7305</v>
      </c>
      <c r="P1087" s="84">
        <v>2</v>
      </c>
      <c r="Q1087" s="84" t="s">
        <v>6635</v>
      </c>
      <c r="R1087" s="84"/>
      <c r="S1087" s="84"/>
    </row>
    <row r="1088" spans="1:19" x14ac:dyDescent="0.25">
      <c r="A1088" t="s">
        <v>2307</v>
      </c>
      <c r="B1088">
        <v>20</v>
      </c>
      <c r="C1088" t="s">
        <v>2273</v>
      </c>
      <c r="D1088" s="84"/>
      <c r="F1088" s="84"/>
      <c r="O1088" s="84" t="s">
        <v>7306</v>
      </c>
      <c r="P1088" s="84">
        <v>2</v>
      </c>
      <c r="Q1088" s="84" t="s">
        <v>6635</v>
      </c>
      <c r="R1088" s="84"/>
      <c r="S1088" s="84"/>
    </row>
    <row r="1089" spans="1:19" x14ac:dyDescent="0.25">
      <c r="A1089" t="s">
        <v>2308</v>
      </c>
      <c r="B1089">
        <v>20</v>
      </c>
      <c r="C1089" t="s">
        <v>2273</v>
      </c>
      <c r="D1089" s="84"/>
      <c r="F1089" s="84"/>
      <c r="O1089" s="84" t="s">
        <v>7308</v>
      </c>
      <c r="P1089" s="84">
        <v>2</v>
      </c>
      <c r="Q1089" s="84" t="s">
        <v>6635</v>
      </c>
      <c r="R1089" s="84"/>
      <c r="S1089" s="84"/>
    </row>
    <row r="1090" spans="1:19" x14ac:dyDescent="0.25">
      <c r="A1090" t="s">
        <v>2309</v>
      </c>
      <c r="B1090">
        <v>19</v>
      </c>
      <c r="C1090" t="s">
        <v>2310</v>
      </c>
      <c r="D1090" s="84"/>
      <c r="F1090" s="84"/>
      <c r="O1090" s="84" t="s">
        <v>7309</v>
      </c>
      <c r="P1090" s="84">
        <v>2</v>
      </c>
      <c r="Q1090" s="84" t="s">
        <v>6635</v>
      </c>
      <c r="R1090" s="84"/>
      <c r="S1090" s="84"/>
    </row>
    <row r="1091" spans="1:19" x14ac:dyDescent="0.25">
      <c r="A1091" t="s">
        <v>2311</v>
      </c>
      <c r="B1091">
        <v>19</v>
      </c>
      <c r="C1091" t="s">
        <v>2310</v>
      </c>
      <c r="D1091" s="84"/>
      <c r="F1091" s="84"/>
      <c r="O1091" s="84" t="s">
        <v>7310</v>
      </c>
      <c r="P1091" s="84">
        <v>2</v>
      </c>
      <c r="Q1091" s="84" t="s">
        <v>6635</v>
      </c>
      <c r="R1091" s="84"/>
      <c r="S1091" s="84"/>
    </row>
    <row r="1092" spans="1:19" x14ac:dyDescent="0.25">
      <c r="A1092" t="s">
        <v>2312</v>
      </c>
      <c r="B1092">
        <v>19</v>
      </c>
      <c r="C1092" t="s">
        <v>2310</v>
      </c>
      <c r="D1092" s="84"/>
      <c r="F1092" s="84"/>
      <c r="O1092" s="84" t="s">
        <v>7311</v>
      </c>
      <c r="P1092" s="84">
        <v>2</v>
      </c>
      <c r="Q1092" s="84" t="s">
        <v>6635</v>
      </c>
      <c r="R1092" s="84"/>
      <c r="S1092" s="84"/>
    </row>
    <row r="1093" spans="1:19" x14ac:dyDescent="0.25">
      <c r="A1093" t="s">
        <v>2313</v>
      </c>
      <c r="B1093">
        <v>19</v>
      </c>
      <c r="C1093" t="s">
        <v>2310</v>
      </c>
      <c r="D1093" s="84"/>
      <c r="F1093" s="84"/>
      <c r="O1093" s="84" t="s">
        <v>7312</v>
      </c>
      <c r="P1093" s="84">
        <v>2</v>
      </c>
      <c r="Q1093" s="84" t="s">
        <v>6635</v>
      </c>
      <c r="R1093" s="84"/>
      <c r="S1093" s="84"/>
    </row>
    <row r="1094" spans="1:19" x14ac:dyDescent="0.25">
      <c r="A1094" t="s">
        <v>2314</v>
      </c>
      <c r="B1094">
        <v>19</v>
      </c>
      <c r="C1094" t="s">
        <v>2310</v>
      </c>
      <c r="D1094" s="84"/>
      <c r="F1094" s="84"/>
      <c r="O1094" s="84" t="s">
        <v>7315</v>
      </c>
      <c r="P1094" s="84">
        <v>2</v>
      </c>
      <c r="Q1094" s="84" t="s">
        <v>6635</v>
      </c>
      <c r="R1094" s="84"/>
      <c r="S1094" s="84"/>
    </row>
    <row r="1095" spans="1:19" x14ac:dyDescent="0.25">
      <c r="A1095" t="s">
        <v>2315</v>
      </c>
      <c r="B1095">
        <v>19</v>
      </c>
      <c r="C1095" t="s">
        <v>2310</v>
      </c>
      <c r="D1095" t="s">
        <v>2315</v>
      </c>
      <c r="E1095" s="84" t="s">
        <v>2076</v>
      </c>
      <c r="F1095" t="s">
        <v>1919</v>
      </c>
      <c r="O1095" s="84" t="s">
        <v>7317</v>
      </c>
      <c r="P1095" s="84">
        <v>2</v>
      </c>
      <c r="Q1095" s="84" t="s">
        <v>6635</v>
      </c>
      <c r="R1095" s="84"/>
      <c r="S1095" s="84"/>
    </row>
    <row r="1096" spans="1:19" x14ac:dyDescent="0.25">
      <c r="A1096" t="s">
        <v>2316</v>
      </c>
      <c r="B1096">
        <v>19</v>
      </c>
      <c r="C1096" t="s">
        <v>2310</v>
      </c>
      <c r="D1096" s="84"/>
      <c r="F1096" s="84"/>
      <c r="O1096" s="84" t="s">
        <v>7318</v>
      </c>
      <c r="P1096" s="84">
        <v>2</v>
      </c>
      <c r="Q1096" s="84" t="s">
        <v>6635</v>
      </c>
      <c r="R1096" s="84"/>
      <c r="S1096" s="84"/>
    </row>
    <row r="1097" spans="1:19" x14ac:dyDescent="0.25">
      <c r="A1097" t="s">
        <v>2317</v>
      </c>
      <c r="B1097">
        <v>19</v>
      </c>
      <c r="C1097" t="s">
        <v>2310</v>
      </c>
      <c r="D1097" s="84"/>
      <c r="F1097" s="84"/>
      <c r="O1097" s="84" t="s">
        <v>7319</v>
      </c>
      <c r="P1097" s="84">
        <v>2</v>
      </c>
      <c r="Q1097" s="84" t="s">
        <v>6635</v>
      </c>
      <c r="R1097" s="84"/>
      <c r="S1097" s="84"/>
    </row>
    <row r="1098" spans="1:19" x14ac:dyDescent="0.25">
      <c r="A1098" t="s">
        <v>2318</v>
      </c>
      <c r="B1098">
        <v>19</v>
      </c>
      <c r="C1098" t="s">
        <v>2310</v>
      </c>
      <c r="D1098" s="84"/>
      <c r="F1098" s="84"/>
      <c r="O1098" s="84" t="s">
        <v>7322</v>
      </c>
      <c r="P1098" s="84">
        <v>2</v>
      </c>
      <c r="Q1098" s="84" t="s">
        <v>6635</v>
      </c>
      <c r="R1098" s="84"/>
      <c r="S1098" s="84"/>
    </row>
    <row r="1099" spans="1:19" x14ac:dyDescent="0.25">
      <c r="A1099" t="s">
        <v>2319</v>
      </c>
      <c r="B1099">
        <v>19</v>
      </c>
      <c r="C1099" t="s">
        <v>2310</v>
      </c>
      <c r="D1099" s="84"/>
      <c r="F1099" s="84"/>
      <c r="O1099" s="84" t="s">
        <v>7323</v>
      </c>
      <c r="P1099" s="84">
        <v>2</v>
      </c>
      <c r="Q1099" s="84" t="s">
        <v>6635</v>
      </c>
      <c r="R1099" s="84"/>
      <c r="S1099" s="84"/>
    </row>
    <row r="1100" spans="1:19" x14ac:dyDescent="0.25">
      <c r="A1100" t="s">
        <v>2320</v>
      </c>
      <c r="B1100">
        <v>19</v>
      </c>
      <c r="C1100" t="s">
        <v>2310</v>
      </c>
      <c r="D1100" s="84"/>
      <c r="F1100" s="84"/>
      <c r="O1100" s="84" t="s">
        <v>7324</v>
      </c>
      <c r="P1100" s="84">
        <v>2</v>
      </c>
      <c r="Q1100" s="84" t="s">
        <v>6635</v>
      </c>
      <c r="R1100" s="84"/>
      <c r="S1100" s="84"/>
    </row>
    <row r="1101" spans="1:19" x14ac:dyDescent="0.25">
      <c r="A1101" t="s">
        <v>2321</v>
      </c>
      <c r="B1101">
        <v>19</v>
      </c>
      <c r="C1101" t="s">
        <v>2310</v>
      </c>
      <c r="D1101" s="84"/>
      <c r="F1101" s="84"/>
      <c r="O1101" s="84" t="s">
        <v>7325</v>
      </c>
      <c r="P1101" s="84">
        <v>2</v>
      </c>
      <c r="Q1101" s="84" t="s">
        <v>6635</v>
      </c>
      <c r="R1101" s="84"/>
      <c r="S1101" s="84"/>
    </row>
    <row r="1102" spans="1:19" x14ac:dyDescent="0.25">
      <c r="A1102" t="s">
        <v>2322</v>
      </c>
      <c r="B1102">
        <v>19</v>
      </c>
      <c r="C1102" t="s">
        <v>2310</v>
      </c>
      <c r="D1102" s="84"/>
      <c r="F1102" s="84"/>
      <c r="O1102" s="84" t="s">
        <v>7326</v>
      </c>
      <c r="P1102" s="84">
        <v>2</v>
      </c>
      <c r="Q1102" s="84" t="s">
        <v>6635</v>
      </c>
      <c r="R1102" s="84"/>
      <c r="S1102" s="84"/>
    </row>
    <row r="1103" spans="1:19" x14ac:dyDescent="0.25">
      <c r="A1103" t="s">
        <v>2323</v>
      </c>
      <c r="B1103">
        <v>19</v>
      </c>
      <c r="C1103" t="s">
        <v>2310</v>
      </c>
      <c r="D1103" s="84"/>
      <c r="F1103" s="84"/>
      <c r="O1103" s="84" t="s">
        <v>7327</v>
      </c>
      <c r="P1103" s="84">
        <v>2</v>
      </c>
      <c r="Q1103" s="84" t="s">
        <v>6635</v>
      </c>
      <c r="R1103" s="84"/>
      <c r="S1103" s="84"/>
    </row>
    <row r="1104" spans="1:19" x14ac:dyDescent="0.25">
      <c r="A1104" t="s">
        <v>2324</v>
      </c>
      <c r="B1104">
        <v>19</v>
      </c>
      <c r="C1104" t="s">
        <v>2310</v>
      </c>
      <c r="D1104" s="84"/>
      <c r="F1104" s="84"/>
      <c r="O1104" s="84" t="s">
        <v>7330</v>
      </c>
      <c r="P1104" s="84">
        <v>2</v>
      </c>
      <c r="Q1104" s="84" t="s">
        <v>6635</v>
      </c>
      <c r="R1104" s="84"/>
      <c r="S1104" s="84"/>
    </row>
    <row r="1105" spans="1:19" x14ac:dyDescent="0.25">
      <c r="A1105" t="s">
        <v>2325</v>
      </c>
      <c r="B1105">
        <v>19</v>
      </c>
      <c r="C1105" t="s">
        <v>2310</v>
      </c>
      <c r="D1105" s="84"/>
      <c r="F1105" s="84"/>
      <c r="O1105" s="84" t="s">
        <v>7335</v>
      </c>
      <c r="P1105" s="84">
        <v>2</v>
      </c>
      <c r="Q1105" s="84" t="s">
        <v>6635</v>
      </c>
      <c r="R1105" s="84"/>
      <c r="S1105" s="84"/>
    </row>
    <row r="1106" spans="1:19" x14ac:dyDescent="0.25">
      <c r="A1106" t="s">
        <v>2326</v>
      </c>
      <c r="B1106">
        <v>19</v>
      </c>
      <c r="C1106" t="s">
        <v>2310</v>
      </c>
      <c r="D1106" s="84"/>
      <c r="F1106" s="84"/>
      <c r="O1106" s="84" t="s">
        <v>7338</v>
      </c>
      <c r="P1106" s="84">
        <v>2</v>
      </c>
      <c r="Q1106" s="84" t="s">
        <v>6635</v>
      </c>
      <c r="R1106" s="84"/>
      <c r="S1106" s="84"/>
    </row>
    <row r="1107" spans="1:19" x14ac:dyDescent="0.25">
      <c r="A1107" t="s">
        <v>2327</v>
      </c>
      <c r="B1107">
        <v>19</v>
      </c>
      <c r="C1107" t="s">
        <v>2310</v>
      </c>
      <c r="D1107" s="84"/>
      <c r="F1107" s="84"/>
      <c r="O1107" s="84" t="s">
        <v>7341</v>
      </c>
      <c r="P1107" s="84">
        <v>2</v>
      </c>
      <c r="Q1107" s="84" t="s">
        <v>6635</v>
      </c>
      <c r="R1107" s="84"/>
      <c r="S1107" s="84"/>
    </row>
    <row r="1108" spans="1:19" x14ac:dyDescent="0.25">
      <c r="A1108" t="s">
        <v>2328</v>
      </c>
      <c r="B1108">
        <v>19</v>
      </c>
      <c r="C1108" t="s">
        <v>2310</v>
      </c>
      <c r="D1108" s="84"/>
      <c r="F1108" s="84"/>
      <c r="O1108" s="84" t="s">
        <v>7342</v>
      </c>
      <c r="P1108" s="84">
        <v>2</v>
      </c>
      <c r="Q1108" s="84" t="s">
        <v>6635</v>
      </c>
      <c r="R1108" s="84"/>
      <c r="S1108" s="84"/>
    </row>
    <row r="1109" spans="1:19" x14ac:dyDescent="0.25">
      <c r="A1109" t="s">
        <v>2329</v>
      </c>
      <c r="B1109">
        <v>19</v>
      </c>
      <c r="C1109" t="s">
        <v>2310</v>
      </c>
      <c r="D1109" s="84"/>
      <c r="F1109" s="84"/>
      <c r="O1109" s="84" t="s">
        <v>7343</v>
      </c>
      <c r="P1109" s="84">
        <v>2</v>
      </c>
      <c r="Q1109" s="84" t="s">
        <v>6635</v>
      </c>
      <c r="R1109" s="84"/>
      <c r="S1109" s="84"/>
    </row>
    <row r="1110" spans="1:19" x14ac:dyDescent="0.25">
      <c r="A1110" t="s">
        <v>2330</v>
      </c>
      <c r="B1110">
        <v>19</v>
      </c>
      <c r="C1110" t="s">
        <v>2310</v>
      </c>
      <c r="D1110" s="84"/>
      <c r="F1110" s="84"/>
      <c r="O1110" s="84" t="s">
        <v>7346</v>
      </c>
      <c r="P1110" s="84">
        <v>2</v>
      </c>
      <c r="Q1110" s="84" t="s">
        <v>6635</v>
      </c>
      <c r="R1110" s="84"/>
      <c r="S1110" s="84"/>
    </row>
    <row r="1111" spans="1:19" x14ac:dyDescent="0.25">
      <c r="A1111" t="s">
        <v>2331</v>
      </c>
      <c r="B1111">
        <v>19</v>
      </c>
      <c r="C1111" t="s">
        <v>2310</v>
      </c>
      <c r="D1111" s="84"/>
      <c r="F1111" s="84"/>
      <c r="O1111" s="84" t="s">
        <v>7347</v>
      </c>
      <c r="P1111" s="84">
        <v>2</v>
      </c>
      <c r="Q1111" s="84" t="s">
        <v>6635</v>
      </c>
      <c r="R1111" s="84"/>
      <c r="S1111" s="84"/>
    </row>
    <row r="1112" spans="1:19" x14ac:dyDescent="0.25">
      <c r="A1112" t="s">
        <v>2332</v>
      </c>
      <c r="B1112">
        <v>19</v>
      </c>
      <c r="C1112" t="s">
        <v>2310</v>
      </c>
      <c r="D1112" s="84"/>
      <c r="F1112" s="84"/>
      <c r="O1112" s="84" t="s">
        <v>7349</v>
      </c>
      <c r="P1112" s="84">
        <v>2</v>
      </c>
      <c r="Q1112" s="84" t="s">
        <v>6635</v>
      </c>
      <c r="R1112" s="84"/>
      <c r="S1112" s="84"/>
    </row>
    <row r="1113" spans="1:19" x14ac:dyDescent="0.25">
      <c r="A1113" t="s">
        <v>2333</v>
      </c>
      <c r="B1113">
        <v>19</v>
      </c>
      <c r="C1113" t="s">
        <v>2310</v>
      </c>
      <c r="D1113" s="84"/>
      <c r="F1113" s="84"/>
      <c r="O1113" s="84" t="s">
        <v>7351</v>
      </c>
      <c r="P1113" s="84">
        <v>2</v>
      </c>
      <c r="Q1113" s="84" t="s">
        <v>6635</v>
      </c>
      <c r="R1113" s="84"/>
      <c r="S1113" s="84"/>
    </row>
    <row r="1114" spans="1:19" x14ac:dyDescent="0.25">
      <c r="A1114" t="s">
        <v>2334</v>
      </c>
      <c r="B1114">
        <v>19</v>
      </c>
      <c r="C1114" t="s">
        <v>2310</v>
      </c>
      <c r="D1114" s="84"/>
      <c r="F1114" s="84"/>
      <c r="O1114" s="84" t="s">
        <v>7353</v>
      </c>
      <c r="P1114" s="84">
        <v>2</v>
      </c>
      <c r="Q1114" s="84" t="s">
        <v>6635</v>
      </c>
      <c r="R1114" s="84"/>
      <c r="S1114" s="84"/>
    </row>
    <row r="1115" spans="1:19" x14ac:dyDescent="0.25">
      <c r="A1115" t="s">
        <v>2335</v>
      </c>
      <c r="B1115">
        <v>19</v>
      </c>
      <c r="C1115" t="s">
        <v>2310</v>
      </c>
      <c r="D1115" s="84"/>
      <c r="F1115" s="84"/>
      <c r="O1115" s="84" t="s">
        <v>7354</v>
      </c>
      <c r="P1115" s="84">
        <v>2</v>
      </c>
      <c r="Q1115" s="84" t="s">
        <v>6635</v>
      </c>
      <c r="R1115" s="84"/>
      <c r="S1115" s="84"/>
    </row>
    <row r="1116" spans="1:19" x14ac:dyDescent="0.25">
      <c r="A1116" t="s">
        <v>2336</v>
      </c>
      <c r="B1116">
        <v>19</v>
      </c>
      <c r="C1116" t="s">
        <v>2310</v>
      </c>
      <c r="D1116" s="84"/>
      <c r="F1116" s="84"/>
      <c r="O1116" s="84" t="s">
        <v>7355</v>
      </c>
      <c r="P1116" s="84">
        <v>2</v>
      </c>
      <c r="Q1116" s="84" t="s">
        <v>6635</v>
      </c>
      <c r="R1116" s="84"/>
      <c r="S1116" s="84"/>
    </row>
    <row r="1117" spans="1:19" x14ac:dyDescent="0.25">
      <c r="A1117" t="s">
        <v>2337</v>
      </c>
      <c r="B1117">
        <v>19</v>
      </c>
      <c r="C1117" t="s">
        <v>2310</v>
      </c>
      <c r="D1117" s="84"/>
      <c r="F1117" s="84"/>
      <c r="O1117" s="84" t="s">
        <v>7357</v>
      </c>
      <c r="P1117" s="84">
        <v>2</v>
      </c>
      <c r="Q1117" s="84" t="s">
        <v>6635</v>
      </c>
      <c r="R1117" s="84"/>
      <c r="S1117" s="84"/>
    </row>
    <row r="1118" spans="1:19" x14ac:dyDescent="0.25">
      <c r="A1118" t="s">
        <v>2338</v>
      </c>
      <c r="B1118">
        <v>19</v>
      </c>
      <c r="C1118" t="s">
        <v>2310</v>
      </c>
      <c r="D1118" s="84"/>
      <c r="F1118" s="84"/>
      <c r="O1118" s="84" t="s">
        <v>7358</v>
      </c>
      <c r="P1118" s="84">
        <v>2</v>
      </c>
      <c r="Q1118" s="84" t="s">
        <v>6635</v>
      </c>
      <c r="R1118" s="84"/>
      <c r="S1118" s="84"/>
    </row>
    <row r="1119" spans="1:19" x14ac:dyDescent="0.25">
      <c r="A1119" t="s">
        <v>2339</v>
      </c>
      <c r="B1119">
        <v>19</v>
      </c>
      <c r="C1119" t="s">
        <v>2310</v>
      </c>
      <c r="D1119" s="84"/>
      <c r="F1119" s="84"/>
      <c r="O1119" s="84" t="s">
        <v>7360</v>
      </c>
      <c r="P1119" s="84">
        <v>2</v>
      </c>
      <c r="Q1119" s="84" t="s">
        <v>6635</v>
      </c>
      <c r="R1119" s="84"/>
      <c r="S1119" s="84"/>
    </row>
    <row r="1120" spans="1:19" x14ac:dyDescent="0.25">
      <c r="A1120" t="s">
        <v>2340</v>
      </c>
      <c r="B1120">
        <v>19</v>
      </c>
      <c r="C1120" t="s">
        <v>2310</v>
      </c>
      <c r="D1120" s="84"/>
      <c r="F1120" s="84"/>
      <c r="O1120" s="84" t="s">
        <v>7361</v>
      </c>
      <c r="P1120" s="84">
        <v>2</v>
      </c>
      <c r="Q1120" s="84" t="s">
        <v>6635</v>
      </c>
      <c r="R1120" s="84"/>
      <c r="S1120" s="84"/>
    </row>
    <row r="1121" spans="1:19" x14ac:dyDescent="0.25">
      <c r="A1121" t="s">
        <v>2341</v>
      </c>
      <c r="B1121">
        <v>19</v>
      </c>
      <c r="C1121" t="s">
        <v>2310</v>
      </c>
      <c r="D1121" s="84"/>
      <c r="F1121" s="84"/>
      <c r="O1121" s="84" t="s">
        <v>7362</v>
      </c>
      <c r="P1121" s="84">
        <v>2</v>
      </c>
      <c r="Q1121" s="84" t="s">
        <v>6635</v>
      </c>
      <c r="R1121" s="84"/>
      <c r="S1121" s="84"/>
    </row>
    <row r="1122" spans="1:19" x14ac:dyDescent="0.25">
      <c r="A1122" t="s">
        <v>2342</v>
      </c>
      <c r="B1122">
        <v>19</v>
      </c>
      <c r="C1122" t="s">
        <v>2310</v>
      </c>
      <c r="D1122" s="84"/>
      <c r="F1122" s="84"/>
      <c r="O1122" s="84" t="s">
        <v>7364</v>
      </c>
      <c r="P1122" s="84">
        <v>2</v>
      </c>
      <c r="Q1122" s="84" t="s">
        <v>6635</v>
      </c>
      <c r="R1122" s="84"/>
      <c r="S1122" s="84"/>
    </row>
    <row r="1123" spans="1:19" x14ac:dyDescent="0.25">
      <c r="A1123" t="s">
        <v>2343</v>
      </c>
      <c r="B1123">
        <v>19</v>
      </c>
      <c r="C1123" t="s">
        <v>2310</v>
      </c>
      <c r="D1123" s="84"/>
      <c r="F1123" s="84"/>
      <c r="O1123" s="84" t="s">
        <v>7365</v>
      </c>
      <c r="P1123" s="84">
        <v>2</v>
      </c>
      <c r="Q1123" s="84" t="s">
        <v>6635</v>
      </c>
      <c r="R1123" s="84"/>
      <c r="S1123" s="84"/>
    </row>
    <row r="1124" spans="1:19" x14ac:dyDescent="0.25">
      <c r="A1124" t="s">
        <v>2344</v>
      </c>
      <c r="B1124">
        <v>19</v>
      </c>
      <c r="C1124" t="s">
        <v>2310</v>
      </c>
      <c r="D1124" s="84"/>
      <c r="F1124" s="84"/>
      <c r="O1124" s="84" t="s">
        <v>7386</v>
      </c>
      <c r="P1124" s="84">
        <v>2</v>
      </c>
      <c r="Q1124" s="84" t="s">
        <v>6635</v>
      </c>
      <c r="R1124" s="84"/>
      <c r="S1124" s="84"/>
    </row>
    <row r="1125" spans="1:19" x14ac:dyDescent="0.25">
      <c r="A1125" t="s">
        <v>2345</v>
      </c>
      <c r="B1125">
        <v>19</v>
      </c>
      <c r="C1125" t="s">
        <v>2310</v>
      </c>
      <c r="D1125" s="84"/>
      <c r="F1125" s="84"/>
      <c r="O1125" s="84" t="s">
        <v>7388</v>
      </c>
      <c r="P1125" s="84">
        <v>2</v>
      </c>
      <c r="Q1125" s="84" t="s">
        <v>6635</v>
      </c>
      <c r="R1125" s="84"/>
      <c r="S1125" s="84"/>
    </row>
    <row r="1126" spans="1:19" x14ac:dyDescent="0.25">
      <c r="A1126" t="s">
        <v>2346</v>
      </c>
      <c r="B1126">
        <v>19</v>
      </c>
      <c r="C1126" t="s">
        <v>2310</v>
      </c>
      <c r="D1126" s="84"/>
      <c r="F1126" s="84"/>
      <c r="O1126" s="84" t="s">
        <v>7389</v>
      </c>
      <c r="P1126" s="84">
        <v>2</v>
      </c>
      <c r="Q1126" s="84" t="s">
        <v>6635</v>
      </c>
      <c r="R1126" s="84"/>
      <c r="S1126" s="84"/>
    </row>
    <row r="1127" spans="1:19" x14ac:dyDescent="0.25">
      <c r="A1127" t="s">
        <v>2347</v>
      </c>
      <c r="B1127">
        <v>19</v>
      </c>
      <c r="C1127" t="s">
        <v>2310</v>
      </c>
      <c r="D1127" s="84"/>
      <c r="F1127" s="84"/>
      <c r="O1127" s="84" t="s">
        <v>7407</v>
      </c>
      <c r="P1127" s="84">
        <v>2</v>
      </c>
      <c r="Q1127" s="84" t="s">
        <v>6635</v>
      </c>
      <c r="R1127" s="84"/>
      <c r="S1127" s="84"/>
    </row>
    <row r="1128" spans="1:19" x14ac:dyDescent="0.25">
      <c r="A1128" t="s">
        <v>2348</v>
      </c>
      <c r="B1128">
        <v>19</v>
      </c>
      <c r="C1128" t="s">
        <v>2310</v>
      </c>
      <c r="D1128" s="84"/>
      <c r="F1128" s="84"/>
      <c r="O1128" s="84" t="s">
        <v>7410</v>
      </c>
      <c r="P1128" s="84">
        <v>2</v>
      </c>
      <c r="Q1128" s="84" t="s">
        <v>6635</v>
      </c>
      <c r="R1128" s="84"/>
      <c r="S1128" s="84"/>
    </row>
    <row r="1129" spans="1:19" x14ac:dyDescent="0.25">
      <c r="A1129" t="s">
        <v>2349</v>
      </c>
      <c r="B1129">
        <v>19</v>
      </c>
      <c r="C1129" t="s">
        <v>2310</v>
      </c>
      <c r="D1129" s="84"/>
      <c r="F1129" s="84"/>
      <c r="O1129" s="84" t="s">
        <v>7411</v>
      </c>
      <c r="P1129" s="84">
        <v>2</v>
      </c>
      <c r="Q1129" s="84" t="s">
        <v>6635</v>
      </c>
      <c r="R1129" s="84"/>
      <c r="S1129" s="84"/>
    </row>
    <row r="1130" spans="1:19" x14ac:dyDescent="0.25">
      <c r="A1130" t="s">
        <v>2350</v>
      </c>
      <c r="B1130">
        <v>19</v>
      </c>
      <c r="C1130" t="s">
        <v>2310</v>
      </c>
      <c r="D1130" s="84"/>
      <c r="F1130" s="84"/>
      <c r="O1130" s="84" t="s">
        <v>7412</v>
      </c>
      <c r="P1130" s="84">
        <v>2</v>
      </c>
      <c r="Q1130" s="84" t="s">
        <v>6635</v>
      </c>
      <c r="R1130" s="84"/>
      <c r="S1130" s="84"/>
    </row>
    <row r="1131" spans="1:19" x14ac:dyDescent="0.25">
      <c r="A1131" t="s">
        <v>2351</v>
      </c>
      <c r="B1131">
        <v>19</v>
      </c>
      <c r="C1131" t="s">
        <v>2310</v>
      </c>
      <c r="D1131" s="84"/>
      <c r="F1131" s="84"/>
      <c r="O1131" s="84" t="s">
        <v>7413</v>
      </c>
      <c r="P1131" s="84">
        <v>2</v>
      </c>
      <c r="Q1131" s="84" t="s">
        <v>6635</v>
      </c>
      <c r="R1131" s="84"/>
      <c r="S1131" s="84"/>
    </row>
    <row r="1132" spans="1:19" x14ac:dyDescent="0.25">
      <c r="A1132" t="s">
        <v>2352</v>
      </c>
      <c r="B1132">
        <v>19</v>
      </c>
      <c r="C1132" t="s">
        <v>2310</v>
      </c>
      <c r="D1132" s="84"/>
      <c r="F1132" s="84"/>
      <c r="O1132" s="84" t="s">
        <v>7414</v>
      </c>
      <c r="P1132" s="84">
        <v>2</v>
      </c>
      <c r="Q1132" s="84" t="s">
        <v>6635</v>
      </c>
      <c r="R1132" s="84"/>
      <c r="S1132" s="84"/>
    </row>
    <row r="1133" spans="1:19" x14ac:dyDescent="0.25">
      <c r="A1133" t="s">
        <v>2353</v>
      </c>
      <c r="B1133">
        <v>19</v>
      </c>
      <c r="C1133" t="s">
        <v>2310</v>
      </c>
      <c r="D1133" s="84"/>
      <c r="F1133" s="84"/>
      <c r="O1133" s="84" t="s">
        <v>7415</v>
      </c>
      <c r="P1133" s="84">
        <v>2</v>
      </c>
      <c r="Q1133" s="84" t="s">
        <v>6635</v>
      </c>
      <c r="R1133" s="84"/>
      <c r="S1133" s="84"/>
    </row>
    <row r="1134" spans="1:19" x14ac:dyDescent="0.25">
      <c r="A1134" t="s">
        <v>2354</v>
      </c>
      <c r="B1134">
        <v>19</v>
      </c>
      <c r="C1134" t="s">
        <v>2310</v>
      </c>
      <c r="D1134" s="84"/>
      <c r="F1134" s="84"/>
      <c r="O1134" s="84" t="s">
        <v>7416</v>
      </c>
      <c r="P1134" s="84">
        <v>2</v>
      </c>
      <c r="Q1134" s="84" t="s">
        <v>6635</v>
      </c>
      <c r="R1134" s="84"/>
      <c r="S1134" s="84"/>
    </row>
    <row r="1135" spans="1:19" x14ac:dyDescent="0.25">
      <c r="A1135" t="s">
        <v>2355</v>
      </c>
      <c r="B1135">
        <v>19</v>
      </c>
      <c r="C1135" t="s">
        <v>2310</v>
      </c>
      <c r="D1135" s="84"/>
      <c r="F1135" s="84"/>
      <c r="O1135" s="84" t="s">
        <v>7417</v>
      </c>
      <c r="P1135" s="84">
        <v>2</v>
      </c>
      <c r="Q1135" s="84" t="s">
        <v>6635</v>
      </c>
      <c r="R1135" s="84"/>
      <c r="S1135" s="84"/>
    </row>
    <row r="1136" spans="1:19" x14ac:dyDescent="0.25">
      <c r="A1136" t="s">
        <v>2356</v>
      </c>
      <c r="B1136">
        <v>19</v>
      </c>
      <c r="C1136" t="s">
        <v>2310</v>
      </c>
      <c r="D1136" s="84"/>
      <c r="F1136" s="84"/>
      <c r="O1136" s="84" t="s">
        <v>7418</v>
      </c>
      <c r="P1136" s="84">
        <v>2</v>
      </c>
      <c r="Q1136" s="84" t="s">
        <v>6635</v>
      </c>
      <c r="R1136" s="84"/>
      <c r="S1136" s="84"/>
    </row>
    <row r="1137" spans="1:19" x14ac:dyDescent="0.25">
      <c r="A1137" t="s">
        <v>2357</v>
      </c>
      <c r="B1137">
        <v>19</v>
      </c>
      <c r="C1137" t="s">
        <v>2310</v>
      </c>
      <c r="D1137" s="84"/>
      <c r="F1137" s="84"/>
      <c r="O1137" s="84" t="s">
        <v>7419</v>
      </c>
      <c r="P1137" s="84">
        <v>2</v>
      </c>
      <c r="Q1137" s="84" t="s">
        <v>6635</v>
      </c>
      <c r="R1137" s="84"/>
      <c r="S1137" s="84"/>
    </row>
    <row r="1138" spans="1:19" x14ac:dyDescent="0.25">
      <c r="A1138" t="s">
        <v>2358</v>
      </c>
      <c r="B1138">
        <v>19</v>
      </c>
      <c r="C1138" t="s">
        <v>2310</v>
      </c>
      <c r="D1138" s="84"/>
      <c r="F1138" s="84"/>
      <c r="O1138" s="84" t="s">
        <v>7422</v>
      </c>
      <c r="P1138" s="84">
        <v>2</v>
      </c>
      <c r="Q1138" s="84" t="s">
        <v>6635</v>
      </c>
      <c r="R1138" s="84"/>
      <c r="S1138" s="84"/>
    </row>
    <row r="1139" spans="1:19" x14ac:dyDescent="0.25">
      <c r="A1139" t="s">
        <v>2359</v>
      </c>
      <c r="B1139">
        <v>19</v>
      </c>
      <c r="C1139" t="s">
        <v>2310</v>
      </c>
      <c r="D1139" s="84"/>
      <c r="F1139" s="84"/>
      <c r="O1139" s="84" t="s">
        <v>7423</v>
      </c>
      <c r="P1139" s="84">
        <v>2</v>
      </c>
      <c r="Q1139" s="84" t="s">
        <v>6635</v>
      </c>
      <c r="R1139" s="84"/>
      <c r="S1139" s="84"/>
    </row>
    <row r="1140" spans="1:19" x14ac:dyDescent="0.25">
      <c r="A1140" t="s">
        <v>2360</v>
      </c>
      <c r="B1140">
        <v>19</v>
      </c>
      <c r="C1140" t="s">
        <v>2310</v>
      </c>
      <c r="D1140" s="84"/>
      <c r="F1140" s="84"/>
      <c r="O1140" s="84" t="s">
        <v>7424</v>
      </c>
      <c r="P1140" s="84">
        <v>2</v>
      </c>
      <c r="Q1140" s="84" t="s">
        <v>6635</v>
      </c>
      <c r="R1140" s="84"/>
      <c r="S1140" s="84"/>
    </row>
    <row r="1141" spans="1:19" x14ac:dyDescent="0.25">
      <c r="A1141" t="s">
        <v>2361</v>
      </c>
      <c r="B1141">
        <v>18</v>
      </c>
      <c r="C1141" t="s">
        <v>2362</v>
      </c>
      <c r="D1141" s="84"/>
      <c r="F1141" s="84"/>
      <c r="O1141" s="84" t="s">
        <v>7428</v>
      </c>
      <c r="P1141" s="84">
        <v>2</v>
      </c>
      <c r="Q1141" s="84" t="s">
        <v>6635</v>
      </c>
      <c r="R1141" s="84"/>
      <c r="S1141" s="84"/>
    </row>
    <row r="1142" spans="1:19" x14ac:dyDescent="0.25">
      <c r="A1142" t="s">
        <v>2363</v>
      </c>
      <c r="B1142">
        <v>18</v>
      </c>
      <c r="C1142" t="s">
        <v>2362</v>
      </c>
      <c r="D1142" s="84"/>
      <c r="F1142" s="84"/>
      <c r="O1142" s="84" t="s">
        <v>7438</v>
      </c>
      <c r="P1142" s="84">
        <v>2</v>
      </c>
      <c r="Q1142" s="84" t="s">
        <v>6635</v>
      </c>
      <c r="R1142" s="84"/>
      <c r="S1142" s="84"/>
    </row>
    <row r="1143" spans="1:19" x14ac:dyDescent="0.25">
      <c r="A1143" t="s">
        <v>2364</v>
      </c>
      <c r="B1143">
        <v>18</v>
      </c>
      <c r="C1143" t="s">
        <v>2362</v>
      </c>
      <c r="D1143" t="s">
        <v>2364</v>
      </c>
      <c r="E1143" s="84" t="s">
        <v>6050</v>
      </c>
      <c r="F1143" t="s">
        <v>1919</v>
      </c>
      <c r="O1143" s="84" t="s">
        <v>7440</v>
      </c>
      <c r="P1143" s="84">
        <v>2</v>
      </c>
      <c r="Q1143" s="84" t="s">
        <v>6635</v>
      </c>
      <c r="R1143" s="84"/>
      <c r="S1143" s="84"/>
    </row>
    <row r="1144" spans="1:19" x14ac:dyDescent="0.25">
      <c r="A1144" t="s">
        <v>2365</v>
      </c>
      <c r="B1144">
        <v>18</v>
      </c>
      <c r="C1144" t="s">
        <v>2362</v>
      </c>
      <c r="D1144" t="s">
        <v>2365</v>
      </c>
      <c r="E1144" s="84" t="s">
        <v>2365</v>
      </c>
      <c r="F1144" t="s">
        <v>1919</v>
      </c>
      <c r="O1144" s="84" t="s">
        <v>7441</v>
      </c>
      <c r="P1144" s="84">
        <v>2</v>
      </c>
      <c r="Q1144" s="84" t="s">
        <v>6635</v>
      </c>
      <c r="R1144" s="84"/>
      <c r="S1144" s="84"/>
    </row>
    <row r="1145" spans="1:19" x14ac:dyDescent="0.25">
      <c r="A1145" t="s">
        <v>2366</v>
      </c>
      <c r="B1145">
        <v>18</v>
      </c>
      <c r="C1145" t="s">
        <v>2362</v>
      </c>
      <c r="D1145" s="84"/>
      <c r="F1145" s="84"/>
      <c r="O1145" s="84" t="s">
        <v>7446</v>
      </c>
      <c r="P1145" s="84">
        <v>2</v>
      </c>
      <c r="Q1145" s="84" t="s">
        <v>6635</v>
      </c>
      <c r="R1145" s="84"/>
      <c r="S1145" s="84"/>
    </row>
    <row r="1146" spans="1:19" x14ac:dyDescent="0.25">
      <c r="A1146" t="s">
        <v>2367</v>
      </c>
      <c r="B1146">
        <v>18</v>
      </c>
      <c r="C1146" t="s">
        <v>2362</v>
      </c>
      <c r="D1146" s="84"/>
      <c r="F1146" s="84"/>
      <c r="O1146" s="84" t="s">
        <v>7447</v>
      </c>
      <c r="P1146" s="84">
        <v>2</v>
      </c>
      <c r="Q1146" s="84" t="s">
        <v>6635</v>
      </c>
      <c r="R1146" s="84"/>
      <c r="S1146" s="84"/>
    </row>
    <row r="1147" spans="1:19" x14ac:dyDescent="0.25">
      <c r="A1147" t="s">
        <v>2368</v>
      </c>
      <c r="B1147">
        <v>18</v>
      </c>
      <c r="C1147" t="s">
        <v>2362</v>
      </c>
      <c r="D1147" s="84"/>
      <c r="F1147" s="84"/>
      <c r="O1147" s="84" t="s">
        <v>7455</v>
      </c>
      <c r="P1147" s="84">
        <v>2</v>
      </c>
      <c r="Q1147" s="84" t="s">
        <v>6635</v>
      </c>
      <c r="R1147" s="84"/>
      <c r="S1147" s="84"/>
    </row>
    <row r="1148" spans="1:19" x14ac:dyDescent="0.25">
      <c r="A1148" t="s">
        <v>2369</v>
      </c>
      <c r="B1148">
        <v>18</v>
      </c>
      <c r="C1148" t="s">
        <v>2362</v>
      </c>
      <c r="D1148" s="84"/>
      <c r="F1148" s="84"/>
      <c r="O1148" s="84" t="s">
        <v>7456</v>
      </c>
      <c r="P1148" s="84">
        <v>2</v>
      </c>
      <c r="Q1148" s="84" t="s">
        <v>6635</v>
      </c>
      <c r="R1148" s="84"/>
      <c r="S1148" s="84"/>
    </row>
    <row r="1149" spans="1:19" x14ac:dyDescent="0.25">
      <c r="A1149" t="s">
        <v>2370</v>
      </c>
      <c r="B1149">
        <v>18</v>
      </c>
      <c r="C1149" t="s">
        <v>2362</v>
      </c>
      <c r="D1149" s="84"/>
      <c r="F1149" s="84"/>
      <c r="O1149" s="84" t="s">
        <v>7463</v>
      </c>
      <c r="P1149" s="84">
        <v>2</v>
      </c>
      <c r="Q1149" s="84" t="s">
        <v>6635</v>
      </c>
      <c r="R1149" s="84"/>
      <c r="S1149" s="84"/>
    </row>
    <row r="1150" spans="1:19" x14ac:dyDescent="0.25">
      <c r="A1150" t="s">
        <v>2371</v>
      </c>
      <c r="B1150">
        <v>18</v>
      </c>
      <c r="C1150" t="s">
        <v>2362</v>
      </c>
      <c r="D1150" s="84"/>
      <c r="F1150" s="84"/>
      <c r="O1150" s="84" t="s">
        <v>7464</v>
      </c>
      <c r="P1150" s="84">
        <v>2</v>
      </c>
      <c r="Q1150" s="84" t="s">
        <v>6635</v>
      </c>
      <c r="R1150" s="84"/>
      <c r="S1150" s="84"/>
    </row>
    <row r="1151" spans="1:19" x14ac:dyDescent="0.25">
      <c r="A1151" t="s">
        <v>2372</v>
      </c>
      <c r="B1151">
        <v>18</v>
      </c>
      <c r="C1151" t="s">
        <v>2362</v>
      </c>
      <c r="D1151" s="84"/>
      <c r="F1151" s="84"/>
      <c r="O1151" s="84" t="s">
        <v>7465</v>
      </c>
      <c r="P1151" s="84">
        <v>2</v>
      </c>
      <c r="Q1151" s="84" t="s">
        <v>6635</v>
      </c>
      <c r="R1151" s="84"/>
      <c r="S1151" s="84"/>
    </row>
    <row r="1152" spans="1:19" x14ac:dyDescent="0.25">
      <c r="A1152" t="s">
        <v>2373</v>
      </c>
      <c r="B1152">
        <v>18</v>
      </c>
      <c r="C1152" t="s">
        <v>2362</v>
      </c>
      <c r="D1152" s="84"/>
      <c r="F1152" s="84"/>
      <c r="O1152" s="84" t="s">
        <v>7467</v>
      </c>
      <c r="P1152" s="84">
        <v>2</v>
      </c>
      <c r="Q1152" s="84" t="s">
        <v>6635</v>
      </c>
      <c r="R1152" s="84"/>
      <c r="S1152" s="84"/>
    </row>
    <row r="1153" spans="1:19" x14ac:dyDescent="0.25">
      <c r="A1153" t="s">
        <v>2374</v>
      </c>
      <c r="B1153">
        <v>18</v>
      </c>
      <c r="C1153" t="s">
        <v>2362</v>
      </c>
      <c r="D1153" s="84"/>
      <c r="F1153" s="84"/>
      <c r="O1153" s="84" t="s">
        <v>7472</v>
      </c>
      <c r="P1153" s="84">
        <v>2</v>
      </c>
      <c r="Q1153" s="84" t="s">
        <v>6635</v>
      </c>
      <c r="R1153" s="84"/>
      <c r="S1153" s="84"/>
    </row>
    <row r="1154" spans="1:19" x14ac:dyDescent="0.25">
      <c r="A1154" t="s">
        <v>2375</v>
      </c>
      <c r="B1154">
        <v>18</v>
      </c>
      <c r="C1154" t="s">
        <v>2362</v>
      </c>
      <c r="D1154" s="84"/>
      <c r="F1154" s="84"/>
      <c r="O1154" s="84" t="s">
        <v>7474</v>
      </c>
      <c r="P1154" s="84">
        <v>2</v>
      </c>
      <c r="Q1154" s="84" t="s">
        <v>6635</v>
      </c>
      <c r="R1154" s="84"/>
      <c r="S1154" s="84"/>
    </row>
    <row r="1155" spans="1:19" x14ac:dyDescent="0.25">
      <c r="A1155" t="s">
        <v>2376</v>
      </c>
      <c r="B1155">
        <v>18</v>
      </c>
      <c r="C1155" t="s">
        <v>2362</v>
      </c>
      <c r="D1155" s="84"/>
      <c r="F1155" s="84"/>
      <c r="O1155" s="84" t="s">
        <v>7475</v>
      </c>
      <c r="P1155" s="84">
        <v>2</v>
      </c>
      <c r="Q1155" s="84" t="s">
        <v>6635</v>
      </c>
      <c r="R1155" s="84"/>
      <c r="S1155" s="84"/>
    </row>
    <row r="1156" spans="1:19" x14ac:dyDescent="0.25">
      <c r="A1156" t="s">
        <v>2377</v>
      </c>
      <c r="B1156">
        <v>18</v>
      </c>
      <c r="C1156" t="s">
        <v>2362</v>
      </c>
      <c r="D1156" s="84"/>
      <c r="F1156" s="84"/>
      <c r="O1156" s="84" t="s">
        <v>7476</v>
      </c>
      <c r="P1156" s="84">
        <v>2</v>
      </c>
      <c r="Q1156" s="84" t="s">
        <v>6635</v>
      </c>
      <c r="R1156" s="84"/>
      <c r="S1156" s="84"/>
    </row>
    <row r="1157" spans="1:19" x14ac:dyDescent="0.25">
      <c r="A1157" t="s">
        <v>2378</v>
      </c>
      <c r="B1157">
        <v>18</v>
      </c>
      <c r="C1157" t="s">
        <v>2362</v>
      </c>
      <c r="D1157" s="84"/>
      <c r="F1157" s="84"/>
      <c r="O1157" s="84" t="s">
        <v>7478</v>
      </c>
      <c r="P1157" s="84">
        <v>2</v>
      </c>
      <c r="Q1157" s="84" t="s">
        <v>6635</v>
      </c>
      <c r="R1157" s="84"/>
      <c r="S1157" s="84"/>
    </row>
    <row r="1158" spans="1:19" x14ac:dyDescent="0.25">
      <c r="A1158" t="s">
        <v>2379</v>
      </c>
      <c r="B1158">
        <v>18</v>
      </c>
      <c r="C1158" t="s">
        <v>2362</v>
      </c>
      <c r="D1158" s="84"/>
      <c r="F1158" s="84"/>
      <c r="O1158" s="84" t="s">
        <v>7479</v>
      </c>
      <c r="P1158" s="84">
        <v>2</v>
      </c>
      <c r="Q1158" s="84" t="s">
        <v>6635</v>
      </c>
      <c r="R1158" s="84"/>
      <c r="S1158" s="84"/>
    </row>
    <row r="1159" spans="1:19" x14ac:dyDescent="0.25">
      <c r="A1159" t="s">
        <v>2380</v>
      </c>
      <c r="B1159">
        <v>18</v>
      </c>
      <c r="C1159" t="s">
        <v>2362</v>
      </c>
      <c r="D1159" s="84"/>
      <c r="F1159" s="84"/>
      <c r="O1159" s="84" t="s">
        <v>7480</v>
      </c>
      <c r="P1159" s="84">
        <v>2</v>
      </c>
      <c r="Q1159" s="84" t="s">
        <v>6635</v>
      </c>
      <c r="R1159" s="84"/>
      <c r="S1159" s="84"/>
    </row>
    <row r="1160" spans="1:19" x14ac:dyDescent="0.25">
      <c r="A1160" t="s">
        <v>2381</v>
      </c>
      <c r="B1160">
        <v>18</v>
      </c>
      <c r="C1160" t="s">
        <v>2362</v>
      </c>
      <c r="D1160" s="84"/>
      <c r="F1160" s="84"/>
      <c r="O1160" s="84" t="s">
        <v>7482</v>
      </c>
      <c r="P1160" s="84">
        <v>2</v>
      </c>
      <c r="Q1160" s="84" t="s">
        <v>6635</v>
      </c>
      <c r="R1160" s="84"/>
      <c r="S1160" s="84"/>
    </row>
    <row r="1161" spans="1:19" x14ac:dyDescent="0.25">
      <c r="A1161" t="s">
        <v>2382</v>
      </c>
      <c r="B1161">
        <v>18</v>
      </c>
      <c r="C1161" t="s">
        <v>2362</v>
      </c>
      <c r="D1161" s="84"/>
      <c r="F1161" s="84"/>
      <c r="O1161" s="84" t="s">
        <v>7485</v>
      </c>
      <c r="P1161" s="84">
        <v>2</v>
      </c>
      <c r="Q1161" s="84" t="s">
        <v>6635</v>
      </c>
      <c r="R1161" s="84"/>
      <c r="S1161" s="84"/>
    </row>
    <row r="1162" spans="1:19" x14ac:dyDescent="0.25">
      <c r="A1162" t="s">
        <v>2383</v>
      </c>
      <c r="B1162">
        <v>18</v>
      </c>
      <c r="C1162" t="s">
        <v>2362</v>
      </c>
      <c r="D1162" s="84"/>
      <c r="F1162" s="84"/>
      <c r="O1162" s="84" t="s">
        <v>7489</v>
      </c>
      <c r="P1162" s="84">
        <v>2</v>
      </c>
      <c r="Q1162" s="84" t="s">
        <v>6635</v>
      </c>
      <c r="R1162" s="84"/>
      <c r="S1162" s="84"/>
    </row>
    <row r="1163" spans="1:19" x14ac:dyDescent="0.25">
      <c r="A1163" t="s">
        <v>2384</v>
      </c>
      <c r="B1163">
        <v>18</v>
      </c>
      <c r="C1163" t="s">
        <v>2362</v>
      </c>
      <c r="D1163" s="84"/>
      <c r="F1163" s="84"/>
      <c r="O1163" s="84" t="s">
        <v>7490</v>
      </c>
      <c r="P1163" s="84">
        <v>2</v>
      </c>
      <c r="Q1163" s="84" t="s">
        <v>6635</v>
      </c>
      <c r="R1163" s="84"/>
      <c r="S1163" s="84"/>
    </row>
    <row r="1164" spans="1:19" x14ac:dyDescent="0.25">
      <c r="A1164" t="s">
        <v>2385</v>
      </c>
      <c r="B1164">
        <v>18</v>
      </c>
      <c r="C1164" t="s">
        <v>2362</v>
      </c>
      <c r="D1164" s="84"/>
      <c r="F1164" s="84"/>
      <c r="O1164" s="84" t="s">
        <v>7491</v>
      </c>
      <c r="P1164" s="84">
        <v>2</v>
      </c>
      <c r="Q1164" s="84" t="s">
        <v>6635</v>
      </c>
      <c r="R1164" s="84"/>
      <c r="S1164" s="84"/>
    </row>
    <row r="1165" spans="1:19" x14ac:dyDescent="0.25">
      <c r="A1165" t="s">
        <v>2386</v>
      </c>
      <c r="B1165">
        <v>18</v>
      </c>
      <c r="C1165" t="s">
        <v>2362</v>
      </c>
      <c r="D1165" s="84"/>
      <c r="F1165" s="84"/>
      <c r="O1165" s="84" t="s">
        <v>7492</v>
      </c>
      <c r="P1165" s="84">
        <v>2</v>
      </c>
      <c r="Q1165" s="84" t="s">
        <v>6635</v>
      </c>
      <c r="R1165" s="84"/>
      <c r="S1165" s="84"/>
    </row>
    <row r="1166" spans="1:19" x14ac:dyDescent="0.25">
      <c r="A1166" t="s">
        <v>2387</v>
      </c>
      <c r="B1166">
        <v>18</v>
      </c>
      <c r="C1166" t="s">
        <v>2362</v>
      </c>
      <c r="D1166" s="84"/>
      <c r="F1166" s="84"/>
      <c r="O1166" s="84" t="s">
        <v>7493</v>
      </c>
      <c r="P1166" s="84">
        <v>2</v>
      </c>
      <c r="Q1166" s="84" t="s">
        <v>6635</v>
      </c>
      <c r="R1166" s="84"/>
      <c r="S1166" s="84"/>
    </row>
    <row r="1167" spans="1:19" x14ac:dyDescent="0.25">
      <c r="A1167" t="s">
        <v>2388</v>
      </c>
      <c r="B1167">
        <v>18</v>
      </c>
      <c r="C1167" t="s">
        <v>2362</v>
      </c>
      <c r="D1167" s="84"/>
      <c r="F1167" s="84"/>
      <c r="O1167" s="84" t="s">
        <v>7495</v>
      </c>
      <c r="P1167" s="84">
        <v>2</v>
      </c>
      <c r="Q1167" s="84" t="s">
        <v>6635</v>
      </c>
      <c r="R1167" s="84"/>
      <c r="S1167" s="84"/>
    </row>
    <row r="1168" spans="1:19" x14ac:dyDescent="0.25">
      <c r="A1168" t="s">
        <v>2389</v>
      </c>
      <c r="B1168">
        <v>18</v>
      </c>
      <c r="C1168" t="s">
        <v>2362</v>
      </c>
      <c r="D1168" s="84"/>
      <c r="F1168" s="84"/>
      <c r="O1168" s="84" t="s">
        <v>7496</v>
      </c>
      <c r="P1168" s="84">
        <v>2</v>
      </c>
      <c r="Q1168" s="84" t="s">
        <v>6635</v>
      </c>
      <c r="R1168" s="84"/>
      <c r="S1168" s="84"/>
    </row>
    <row r="1169" spans="1:19" x14ac:dyDescent="0.25">
      <c r="A1169" t="s">
        <v>2390</v>
      </c>
      <c r="B1169">
        <v>18</v>
      </c>
      <c r="C1169" t="s">
        <v>2362</v>
      </c>
      <c r="D1169" s="84"/>
      <c r="F1169" s="84"/>
      <c r="O1169" s="84" t="s">
        <v>7497</v>
      </c>
      <c r="P1169" s="84">
        <v>2</v>
      </c>
      <c r="Q1169" s="84" t="s">
        <v>6635</v>
      </c>
      <c r="R1169" s="84"/>
      <c r="S1169" s="84"/>
    </row>
    <row r="1170" spans="1:19" x14ac:dyDescent="0.25">
      <c r="A1170" t="s">
        <v>2391</v>
      </c>
      <c r="B1170">
        <v>18</v>
      </c>
      <c r="C1170" t="s">
        <v>2362</v>
      </c>
      <c r="D1170" s="84"/>
      <c r="F1170" s="84"/>
      <c r="O1170" s="84" t="s">
        <v>7507</v>
      </c>
      <c r="P1170" s="84">
        <v>2</v>
      </c>
      <c r="Q1170" s="84" t="s">
        <v>6635</v>
      </c>
      <c r="R1170" s="84"/>
      <c r="S1170" s="84"/>
    </row>
    <row r="1171" spans="1:19" x14ac:dyDescent="0.25">
      <c r="A1171" t="s">
        <v>2392</v>
      </c>
      <c r="B1171">
        <v>18</v>
      </c>
      <c r="C1171" t="s">
        <v>2362</v>
      </c>
      <c r="D1171" t="s">
        <v>2392</v>
      </c>
      <c r="E1171" s="84" t="s">
        <v>2392</v>
      </c>
      <c r="F1171" t="s">
        <v>1919</v>
      </c>
      <c r="O1171" s="84" t="s">
        <v>7508</v>
      </c>
      <c r="P1171" s="84">
        <v>2</v>
      </c>
      <c r="Q1171" s="84" t="s">
        <v>6635</v>
      </c>
      <c r="R1171" s="84"/>
      <c r="S1171" s="84"/>
    </row>
    <row r="1172" spans="1:19" x14ac:dyDescent="0.25">
      <c r="A1172" t="s">
        <v>2393</v>
      </c>
      <c r="B1172">
        <v>18</v>
      </c>
      <c r="C1172" t="s">
        <v>2362</v>
      </c>
      <c r="D1172" s="84"/>
      <c r="F1172" s="84"/>
      <c r="O1172" s="84" t="s">
        <v>7509</v>
      </c>
      <c r="P1172" s="84">
        <v>2</v>
      </c>
      <c r="Q1172" s="84" t="s">
        <v>6635</v>
      </c>
      <c r="R1172" s="84"/>
      <c r="S1172" s="84"/>
    </row>
    <row r="1173" spans="1:19" x14ac:dyDescent="0.25">
      <c r="A1173" t="s">
        <v>2394</v>
      </c>
      <c r="B1173">
        <v>18</v>
      </c>
      <c r="C1173" t="s">
        <v>2362</v>
      </c>
      <c r="D1173" s="84"/>
      <c r="F1173" s="84"/>
      <c r="O1173" s="84" t="s">
        <v>7510</v>
      </c>
      <c r="P1173" s="84">
        <v>2</v>
      </c>
      <c r="Q1173" s="84" t="s">
        <v>6635</v>
      </c>
      <c r="R1173" s="84"/>
      <c r="S1173" s="84"/>
    </row>
    <row r="1174" spans="1:19" x14ac:dyDescent="0.25">
      <c r="A1174" t="s">
        <v>2395</v>
      </c>
      <c r="B1174">
        <v>18</v>
      </c>
      <c r="C1174" t="s">
        <v>2362</v>
      </c>
      <c r="D1174" s="84"/>
      <c r="F1174" s="84"/>
      <c r="O1174" s="84" t="s">
        <v>7511</v>
      </c>
      <c r="P1174" s="84">
        <v>2</v>
      </c>
      <c r="Q1174" s="84" t="s">
        <v>6635</v>
      </c>
      <c r="R1174" s="84"/>
      <c r="S1174" s="84"/>
    </row>
    <row r="1175" spans="1:19" x14ac:dyDescent="0.25">
      <c r="A1175" t="s">
        <v>2396</v>
      </c>
      <c r="B1175">
        <v>18</v>
      </c>
      <c r="C1175" t="s">
        <v>2362</v>
      </c>
      <c r="D1175" s="84"/>
      <c r="F1175" s="84"/>
      <c r="O1175" s="84" t="s">
        <v>7513</v>
      </c>
      <c r="P1175" s="84">
        <v>2</v>
      </c>
      <c r="Q1175" s="84" t="s">
        <v>6635</v>
      </c>
      <c r="R1175" s="84"/>
      <c r="S1175" s="84"/>
    </row>
    <row r="1176" spans="1:19" x14ac:dyDescent="0.25">
      <c r="A1176" t="s">
        <v>2397</v>
      </c>
      <c r="B1176">
        <v>18</v>
      </c>
      <c r="C1176" t="s">
        <v>2362</v>
      </c>
      <c r="D1176" s="84"/>
      <c r="F1176" s="84"/>
      <c r="O1176" s="84" t="s">
        <v>7514</v>
      </c>
      <c r="P1176" s="84">
        <v>2</v>
      </c>
      <c r="Q1176" s="84" t="s">
        <v>6635</v>
      </c>
      <c r="R1176" s="84"/>
      <c r="S1176" s="84"/>
    </row>
    <row r="1177" spans="1:19" x14ac:dyDescent="0.25">
      <c r="A1177" t="s">
        <v>2398</v>
      </c>
      <c r="B1177">
        <v>18</v>
      </c>
      <c r="C1177" t="s">
        <v>2362</v>
      </c>
      <c r="D1177" s="84"/>
      <c r="F1177" s="84"/>
      <c r="O1177" s="84" t="s">
        <v>7525</v>
      </c>
      <c r="P1177" s="84">
        <v>2</v>
      </c>
      <c r="Q1177" s="84" t="s">
        <v>6635</v>
      </c>
      <c r="R1177" s="84"/>
      <c r="S1177" s="84"/>
    </row>
    <row r="1178" spans="1:19" x14ac:dyDescent="0.25">
      <c r="A1178" t="s">
        <v>2399</v>
      </c>
      <c r="B1178">
        <v>18</v>
      </c>
      <c r="C1178" t="s">
        <v>2362</v>
      </c>
      <c r="D1178" s="84"/>
      <c r="F1178" s="84"/>
      <c r="O1178" s="84" t="s">
        <v>7528</v>
      </c>
      <c r="P1178" s="84">
        <v>2</v>
      </c>
      <c r="Q1178" s="84" t="s">
        <v>6635</v>
      </c>
      <c r="R1178" s="84"/>
      <c r="S1178" s="84"/>
    </row>
    <row r="1179" spans="1:19" x14ac:dyDescent="0.25">
      <c r="A1179" t="s">
        <v>2400</v>
      </c>
      <c r="B1179">
        <v>18</v>
      </c>
      <c r="C1179" t="s">
        <v>2362</v>
      </c>
      <c r="D1179" s="84"/>
      <c r="F1179" s="84"/>
      <c r="O1179" s="84" t="s">
        <v>7535</v>
      </c>
      <c r="P1179" s="84">
        <v>2</v>
      </c>
      <c r="Q1179" s="84" t="s">
        <v>6635</v>
      </c>
      <c r="R1179" s="84"/>
      <c r="S1179" s="84"/>
    </row>
    <row r="1180" spans="1:19" x14ac:dyDescent="0.25">
      <c r="A1180" t="s">
        <v>2401</v>
      </c>
      <c r="B1180">
        <v>18</v>
      </c>
      <c r="C1180" t="s">
        <v>2362</v>
      </c>
      <c r="D1180" s="84"/>
      <c r="F1180" s="84"/>
      <c r="O1180" s="84" t="s">
        <v>7536</v>
      </c>
      <c r="P1180" s="84">
        <v>2</v>
      </c>
      <c r="Q1180" s="84" t="s">
        <v>6635</v>
      </c>
      <c r="R1180" s="84"/>
      <c r="S1180" s="84"/>
    </row>
    <row r="1181" spans="1:19" x14ac:dyDescent="0.25">
      <c r="A1181" t="s">
        <v>2402</v>
      </c>
      <c r="B1181">
        <v>18</v>
      </c>
      <c r="C1181" t="s">
        <v>2362</v>
      </c>
      <c r="D1181" s="84"/>
      <c r="F1181" s="84"/>
      <c r="O1181" s="84" t="s">
        <v>7537</v>
      </c>
      <c r="P1181" s="84">
        <v>2</v>
      </c>
      <c r="Q1181" s="84" t="s">
        <v>6635</v>
      </c>
      <c r="R1181" s="84"/>
      <c r="S1181" s="84"/>
    </row>
    <row r="1182" spans="1:19" x14ac:dyDescent="0.25">
      <c r="A1182" t="s">
        <v>2403</v>
      </c>
      <c r="B1182">
        <v>18</v>
      </c>
      <c r="C1182" t="s">
        <v>2362</v>
      </c>
      <c r="D1182" s="84"/>
      <c r="F1182" s="84"/>
      <c r="O1182" s="84" t="s">
        <v>7538</v>
      </c>
      <c r="P1182" s="84">
        <v>2</v>
      </c>
      <c r="Q1182" s="84" t="s">
        <v>6635</v>
      </c>
      <c r="R1182" s="84"/>
      <c r="S1182" s="84"/>
    </row>
    <row r="1183" spans="1:19" x14ac:dyDescent="0.25">
      <c r="A1183" t="s">
        <v>2404</v>
      </c>
      <c r="B1183">
        <v>18</v>
      </c>
      <c r="C1183" t="s">
        <v>2362</v>
      </c>
      <c r="D1183" s="84"/>
      <c r="F1183" s="84"/>
      <c r="O1183" s="84" t="s">
        <v>7539</v>
      </c>
      <c r="P1183" s="84">
        <v>2</v>
      </c>
      <c r="Q1183" s="84" t="s">
        <v>6635</v>
      </c>
      <c r="R1183" s="84"/>
      <c r="S1183" s="84"/>
    </row>
    <row r="1184" spans="1:19" x14ac:dyDescent="0.25">
      <c r="A1184" t="s">
        <v>2405</v>
      </c>
      <c r="B1184">
        <v>18</v>
      </c>
      <c r="C1184" t="s">
        <v>2362</v>
      </c>
      <c r="D1184" s="84"/>
      <c r="F1184" s="84"/>
      <c r="O1184" s="84" t="s">
        <v>7541</v>
      </c>
      <c r="P1184" s="84">
        <v>2</v>
      </c>
      <c r="Q1184" s="84" t="s">
        <v>6635</v>
      </c>
      <c r="R1184" s="84"/>
      <c r="S1184" s="84"/>
    </row>
    <row r="1185" spans="1:19" x14ac:dyDescent="0.25">
      <c r="A1185" t="s">
        <v>2406</v>
      </c>
      <c r="B1185">
        <v>18</v>
      </c>
      <c r="C1185" t="s">
        <v>2362</v>
      </c>
      <c r="D1185" s="84"/>
      <c r="F1185" s="84"/>
      <c r="O1185" s="84" t="s">
        <v>7546</v>
      </c>
      <c r="P1185" s="84">
        <v>2</v>
      </c>
      <c r="Q1185" s="84" t="s">
        <v>6635</v>
      </c>
      <c r="R1185" s="84"/>
      <c r="S1185" s="84"/>
    </row>
    <row r="1186" spans="1:19" x14ac:dyDescent="0.25">
      <c r="A1186" t="s">
        <v>2407</v>
      </c>
      <c r="B1186">
        <v>17</v>
      </c>
      <c r="C1186" t="s">
        <v>2408</v>
      </c>
      <c r="D1186" s="84"/>
      <c r="F1186" s="84"/>
      <c r="O1186" s="84" t="s">
        <v>7548</v>
      </c>
      <c r="P1186" s="84">
        <v>2</v>
      </c>
      <c r="Q1186" s="84" t="s">
        <v>6635</v>
      </c>
      <c r="R1186" s="84"/>
      <c r="S1186" s="84"/>
    </row>
    <row r="1187" spans="1:19" x14ac:dyDescent="0.25">
      <c r="A1187" t="s">
        <v>2409</v>
      </c>
      <c r="B1187">
        <v>17</v>
      </c>
      <c r="C1187" t="s">
        <v>2408</v>
      </c>
      <c r="D1187" s="84"/>
      <c r="F1187" s="84"/>
      <c r="O1187" s="84" t="s">
        <v>7549</v>
      </c>
      <c r="P1187" s="84">
        <v>2</v>
      </c>
      <c r="Q1187" s="84" t="s">
        <v>6635</v>
      </c>
      <c r="R1187" s="84"/>
      <c r="S1187" s="84"/>
    </row>
    <row r="1188" spans="1:19" x14ac:dyDescent="0.25">
      <c r="A1188" t="s">
        <v>2410</v>
      </c>
      <c r="B1188">
        <v>17</v>
      </c>
      <c r="C1188" t="s">
        <v>2408</v>
      </c>
      <c r="D1188" s="84"/>
      <c r="F1188" s="84"/>
      <c r="O1188" s="84" t="s">
        <v>7552</v>
      </c>
      <c r="P1188" s="84">
        <v>2</v>
      </c>
      <c r="Q1188" s="84" t="s">
        <v>6635</v>
      </c>
      <c r="R1188" s="84"/>
      <c r="S1188" s="84"/>
    </row>
    <row r="1189" spans="1:19" x14ac:dyDescent="0.25">
      <c r="A1189" t="s">
        <v>2411</v>
      </c>
      <c r="B1189">
        <v>17</v>
      </c>
      <c r="C1189" t="s">
        <v>2408</v>
      </c>
      <c r="D1189" s="84"/>
      <c r="F1189" s="84"/>
      <c r="O1189" s="84" t="s">
        <v>7559</v>
      </c>
      <c r="P1189" s="84">
        <v>2</v>
      </c>
      <c r="Q1189" s="84" t="s">
        <v>6635</v>
      </c>
      <c r="R1189" s="84"/>
      <c r="S1189" s="84"/>
    </row>
    <row r="1190" spans="1:19" x14ac:dyDescent="0.25">
      <c r="A1190" t="s">
        <v>2412</v>
      </c>
      <c r="B1190">
        <v>17</v>
      </c>
      <c r="C1190" t="s">
        <v>2408</v>
      </c>
      <c r="D1190" t="s">
        <v>2412</v>
      </c>
      <c r="E1190" s="84" t="s">
        <v>2076</v>
      </c>
      <c r="F1190" t="s">
        <v>1919</v>
      </c>
      <c r="O1190" s="84" t="s">
        <v>7560</v>
      </c>
      <c r="P1190" s="84">
        <v>2</v>
      </c>
      <c r="Q1190" s="84" t="s">
        <v>6635</v>
      </c>
      <c r="R1190" s="84"/>
      <c r="S1190" s="84"/>
    </row>
    <row r="1191" spans="1:19" x14ac:dyDescent="0.25">
      <c r="A1191" t="s">
        <v>2413</v>
      </c>
      <c r="B1191">
        <v>17</v>
      </c>
      <c r="C1191" t="s">
        <v>2408</v>
      </c>
      <c r="D1191" s="84"/>
      <c r="F1191" s="84"/>
      <c r="O1191" s="84" t="s">
        <v>7565</v>
      </c>
      <c r="P1191" s="84">
        <v>2</v>
      </c>
      <c r="Q1191" s="84" t="s">
        <v>6635</v>
      </c>
      <c r="R1191" s="84"/>
      <c r="S1191" s="84"/>
    </row>
    <row r="1192" spans="1:19" x14ac:dyDescent="0.25">
      <c r="A1192" t="s">
        <v>2414</v>
      </c>
      <c r="B1192">
        <v>17</v>
      </c>
      <c r="C1192" t="s">
        <v>2408</v>
      </c>
      <c r="D1192" s="84"/>
      <c r="F1192" s="84"/>
      <c r="O1192" s="84" t="s">
        <v>7570</v>
      </c>
      <c r="P1192" s="84">
        <v>2</v>
      </c>
      <c r="Q1192" s="84" t="s">
        <v>6635</v>
      </c>
      <c r="R1192" s="84"/>
      <c r="S1192" s="84"/>
    </row>
    <row r="1193" spans="1:19" x14ac:dyDescent="0.25">
      <c r="A1193" t="s">
        <v>2415</v>
      </c>
      <c r="B1193">
        <v>17</v>
      </c>
      <c r="C1193" t="s">
        <v>2408</v>
      </c>
      <c r="D1193" s="84"/>
      <c r="F1193" s="84"/>
      <c r="O1193" s="84" t="s">
        <v>7571</v>
      </c>
      <c r="P1193" s="84">
        <v>2</v>
      </c>
      <c r="Q1193" s="84" t="s">
        <v>6635</v>
      </c>
      <c r="R1193" s="84"/>
      <c r="S1193" s="84"/>
    </row>
    <row r="1194" spans="1:19" x14ac:dyDescent="0.25">
      <c r="A1194" t="s">
        <v>2416</v>
      </c>
      <c r="B1194">
        <v>17</v>
      </c>
      <c r="C1194" t="s">
        <v>2408</v>
      </c>
      <c r="D1194" s="84"/>
      <c r="F1194" s="84"/>
      <c r="O1194" s="84" t="s">
        <v>7577</v>
      </c>
      <c r="P1194" s="84">
        <v>2</v>
      </c>
      <c r="Q1194" s="84" t="s">
        <v>6635</v>
      </c>
      <c r="R1194" s="84"/>
      <c r="S1194" s="84"/>
    </row>
    <row r="1195" spans="1:19" x14ac:dyDescent="0.25">
      <c r="A1195" t="s">
        <v>2417</v>
      </c>
      <c r="B1195">
        <v>17</v>
      </c>
      <c r="C1195" t="s">
        <v>2408</v>
      </c>
      <c r="D1195" s="84"/>
      <c r="F1195" s="84"/>
      <c r="O1195" s="84" t="s">
        <v>7578</v>
      </c>
      <c r="P1195" s="84">
        <v>2</v>
      </c>
      <c r="Q1195" s="84" t="s">
        <v>6635</v>
      </c>
      <c r="R1195" s="84"/>
      <c r="S1195" s="84"/>
    </row>
    <row r="1196" spans="1:19" x14ac:dyDescent="0.25">
      <c r="A1196" t="s">
        <v>2418</v>
      </c>
      <c r="B1196">
        <v>17</v>
      </c>
      <c r="C1196" t="s">
        <v>2408</v>
      </c>
      <c r="D1196" s="84"/>
      <c r="F1196" s="84"/>
      <c r="O1196" s="84" t="s">
        <v>7580</v>
      </c>
      <c r="P1196" s="84">
        <v>2</v>
      </c>
      <c r="Q1196" s="84" t="s">
        <v>6635</v>
      </c>
      <c r="R1196" s="84"/>
      <c r="S1196" s="84"/>
    </row>
    <row r="1197" spans="1:19" x14ac:dyDescent="0.25">
      <c r="A1197" t="s">
        <v>2419</v>
      </c>
      <c r="B1197">
        <v>17</v>
      </c>
      <c r="C1197" t="s">
        <v>2408</v>
      </c>
      <c r="D1197" s="84"/>
      <c r="F1197" s="84"/>
      <c r="O1197" s="84" t="s">
        <v>7581</v>
      </c>
      <c r="P1197" s="84">
        <v>2</v>
      </c>
      <c r="Q1197" s="84" t="s">
        <v>6635</v>
      </c>
      <c r="R1197" s="84"/>
      <c r="S1197" s="84"/>
    </row>
    <row r="1198" spans="1:19" x14ac:dyDescent="0.25">
      <c r="A1198" t="s">
        <v>2420</v>
      </c>
      <c r="B1198">
        <v>17</v>
      </c>
      <c r="C1198" t="s">
        <v>2408</v>
      </c>
      <c r="D1198" s="84"/>
      <c r="F1198" s="84"/>
      <c r="O1198" s="84" t="s">
        <v>7587</v>
      </c>
      <c r="P1198" s="84">
        <v>2</v>
      </c>
      <c r="Q1198" s="84" t="s">
        <v>6635</v>
      </c>
      <c r="R1198" s="84"/>
      <c r="S1198" s="84"/>
    </row>
    <row r="1199" spans="1:19" x14ac:dyDescent="0.25">
      <c r="A1199" t="s">
        <v>2421</v>
      </c>
      <c r="B1199">
        <v>17</v>
      </c>
      <c r="C1199" t="s">
        <v>2408</v>
      </c>
      <c r="D1199" s="84"/>
      <c r="F1199" s="84"/>
      <c r="O1199" s="84" t="s">
        <v>7588</v>
      </c>
      <c r="P1199" s="84">
        <v>2</v>
      </c>
      <c r="Q1199" s="84" t="s">
        <v>6635</v>
      </c>
      <c r="R1199" s="84"/>
      <c r="S1199" s="84"/>
    </row>
    <row r="1200" spans="1:19" x14ac:dyDescent="0.25">
      <c r="A1200" t="s">
        <v>2422</v>
      </c>
      <c r="B1200">
        <v>17</v>
      </c>
      <c r="C1200" t="s">
        <v>2408</v>
      </c>
      <c r="D1200" s="84"/>
      <c r="F1200" s="84"/>
      <c r="O1200" s="84" t="s">
        <v>7590</v>
      </c>
      <c r="P1200" s="84">
        <v>2</v>
      </c>
      <c r="Q1200" s="84" t="s">
        <v>6635</v>
      </c>
      <c r="R1200" s="84"/>
      <c r="S1200" s="84"/>
    </row>
    <row r="1201" spans="1:19" x14ac:dyDescent="0.25">
      <c r="A1201" t="s">
        <v>2423</v>
      </c>
      <c r="B1201">
        <v>17</v>
      </c>
      <c r="C1201" t="s">
        <v>2408</v>
      </c>
      <c r="D1201" s="84"/>
      <c r="F1201" s="84"/>
      <c r="O1201" s="84" t="s">
        <v>7592</v>
      </c>
      <c r="P1201" s="84">
        <v>2</v>
      </c>
      <c r="Q1201" s="84" t="s">
        <v>6635</v>
      </c>
      <c r="R1201" s="84"/>
      <c r="S1201" s="84"/>
    </row>
    <row r="1202" spans="1:19" x14ac:dyDescent="0.25">
      <c r="A1202" t="s">
        <v>2424</v>
      </c>
      <c r="B1202">
        <v>17</v>
      </c>
      <c r="C1202" t="s">
        <v>2408</v>
      </c>
      <c r="D1202" s="84"/>
      <c r="F1202" s="84"/>
      <c r="O1202" s="84" t="s">
        <v>7593</v>
      </c>
      <c r="P1202" s="84">
        <v>2</v>
      </c>
      <c r="Q1202" s="84" t="s">
        <v>6635</v>
      </c>
      <c r="R1202" s="84"/>
      <c r="S1202" s="84"/>
    </row>
    <row r="1203" spans="1:19" x14ac:dyDescent="0.25">
      <c r="A1203" t="s">
        <v>2425</v>
      </c>
      <c r="B1203">
        <v>17</v>
      </c>
      <c r="C1203" t="s">
        <v>2408</v>
      </c>
      <c r="D1203" s="84"/>
      <c r="F1203" s="84"/>
      <c r="O1203" s="84" t="s">
        <v>7596</v>
      </c>
      <c r="P1203" s="84">
        <v>2</v>
      </c>
      <c r="Q1203" s="84" t="s">
        <v>6635</v>
      </c>
      <c r="R1203" s="84"/>
      <c r="S1203" s="84"/>
    </row>
    <row r="1204" spans="1:19" x14ac:dyDescent="0.25">
      <c r="A1204" t="s">
        <v>2426</v>
      </c>
      <c r="B1204">
        <v>17</v>
      </c>
      <c r="C1204" t="s">
        <v>2408</v>
      </c>
      <c r="D1204" s="84"/>
      <c r="F1204" s="84"/>
      <c r="O1204" s="84" t="s">
        <v>7598</v>
      </c>
      <c r="P1204" s="84">
        <v>2</v>
      </c>
      <c r="Q1204" s="84" t="s">
        <v>6635</v>
      </c>
      <c r="R1204" s="84"/>
      <c r="S1204" s="84"/>
    </row>
    <row r="1205" spans="1:19" x14ac:dyDescent="0.25">
      <c r="A1205" t="s">
        <v>2427</v>
      </c>
      <c r="B1205">
        <v>17</v>
      </c>
      <c r="C1205" t="s">
        <v>2408</v>
      </c>
      <c r="D1205" s="84"/>
      <c r="F1205" s="84"/>
      <c r="O1205" s="84" t="s">
        <v>7600</v>
      </c>
      <c r="P1205" s="84">
        <v>2</v>
      </c>
      <c r="Q1205" s="84" t="s">
        <v>6635</v>
      </c>
      <c r="R1205" s="84"/>
      <c r="S1205" s="84"/>
    </row>
    <row r="1206" spans="1:19" x14ac:dyDescent="0.25">
      <c r="A1206" t="s">
        <v>2428</v>
      </c>
      <c r="B1206">
        <v>17</v>
      </c>
      <c r="C1206" t="s">
        <v>2408</v>
      </c>
      <c r="D1206" s="84"/>
      <c r="F1206" s="84"/>
      <c r="O1206" s="84" t="s">
        <v>7603</v>
      </c>
      <c r="P1206" s="84">
        <v>2</v>
      </c>
      <c r="Q1206" s="84" t="s">
        <v>6635</v>
      </c>
      <c r="R1206" s="84"/>
      <c r="S1206" s="84"/>
    </row>
    <row r="1207" spans="1:19" x14ac:dyDescent="0.25">
      <c r="A1207" t="s">
        <v>2429</v>
      </c>
      <c r="B1207">
        <v>17</v>
      </c>
      <c r="C1207" t="s">
        <v>2408</v>
      </c>
      <c r="D1207" s="84"/>
      <c r="F1207" s="84"/>
      <c r="O1207" s="84" t="s">
        <v>7604</v>
      </c>
      <c r="P1207" s="84">
        <v>2</v>
      </c>
      <c r="Q1207" s="84" t="s">
        <v>6635</v>
      </c>
      <c r="R1207" s="84"/>
      <c r="S1207" s="84"/>
    </row>
    <row r="1208" spans="1:19" x14ac:dyDescent="0.25">
      <c r="A1208" t="s">
        <v>2430</v>
      </c>
      <c r="B1208">
        <v>17</v>
      </c>
      <c r="C1208" t="s">
        <v>2408</v>
      </c>
      <c r="D1208" s="84"/>
      <c r="F1208" s="84"/>
      <c r="O1208" s="84" t="s">
        <v>7605</v>
      </c>
      <c r="P1208" s="84">
        <v>2</v>
      </c>
      <c r="Q1208" s="84" t="s">
        <v>6635</v>
      </c>
      <c r="R1208" s="84"/>
      <c r="S1208" s="84"/>
    </row>
    <row r="1209" spans="1:19" x14ac:dyDescent="0.25">
      <c r="A1209" t="s">
        <v>2431</v>
      </c>
      <c r="B1209">
        <v>17</v>
      </c>
      <c r="C1209" t="s">
        <v>2408</v>
      </c>
      <c r="D1209" s="84"/>
      <c r="F1209" s="84"/>
      <c r="O1209" s="84" t="s">
        <v>7606</v>
      </c>
      <c r="P1209" s="84">
        <v>2</v>
      </c>
      <c r="Q1209" s="84" t="s">
        <v>6635</v>
      </c>
      <c r="R1209" s="84"/>
      <c r="S1209" s="84"/>
    </row>
    <row r="1210" spans="1:19" x14ac:dyDescent="0.25">
      <c r="A1210" t="s">
        <v>2432</v>
      </c>
      <c r="B1210">
        <v>17</v>
      </c>
      <c r="C1210" t="s">
        <v>2408</v>
      </c>
      <c r="D1210" s="84"/>
      <c r="F1210" s="84"/>
      <c r="O1210" s="84" t="s">
        <v>7607</v>
      </c>
      <c r="P1210" s="84">
        <v>2</v>
      </c>
      <c r="Q1210" s="84" t="s">
        <v>6635</v>
      </c>
      <c r="R1210" s="84"/>
      <c r="S1210" s="84"/>
    </row>
    <row r="1211" spans="1:19" x14ac:dyDescent="0.25">
      <c r="A1211" t="s">
        <v>2433</v>
      </c>
      <c r="B1211">
        <v>17</v>
      </c>
      <c r="C1211" t="s">
        <v>2408</v>
      </c>
      <c r="D1211" s="84"/>
      <c r="F1211" s="84"/>
      <c r="O1211" s="84" t="s">
        <v>7608</v>
      </c>
      <c r="P1211" s="84">
        <v>2</v>
      </c>
      <c r="Q1211" s="84" t="s">
        <v>6635</v>
      </c>
      <c r="R1211" s="84"/>
      <c r="S1211" s="84"/>
    </row>
    <row r="1212" spans="1:19" x14ac:dyDescent="0.25">
      <c r="A1212" t="s">
        <v>2434</v>
      </c>
      <c r="B1212">
        <v>17</v>
      </c>
      <c r="C1212" t="s">
        <v>2408</v>
      </c>
      <c r="D1212" s="84"/>
      <c r="F1212" s="84"/>
      <c r="O1212" s="84" t="s">
        <v>7609</v>
      </c>
      <c r="P1212" s="84">
        <v>2</v>
      </c>
      <c r="Q1212" s="84" t="s">
        <v>6635</v>
      </c>
      <c r="R1212" s="84"/>
      <c r="S1212" s="84"/>
    </row>
    <row r="1213" spans="1:19" x14ac:dyDescent="0.25">
      <c r="A1213" t="s">
        <v>2435</v>
      </c>
      <c r="B1213">
        <v>17</v>
      </c>
      <c r="C1213" t="s">
        <v>2408</v>
      </c>
      <c r="D1213" s="84"/>
      <c r="F1213" s="84"/>
      <c r="O1213" s="84" t="s">
        <v>7610</v>
      </c>
      <c r="P1213" s="84">
        <v>2</v>
      </c>
      <c r="Q1213" s="84" t="s">
        <v>6635</v>
      </c>
      <c r="R1213" s="84"/>
      <c r="S1213" s="84"/>
    </row>
    <row r="1214" spans="1:19" x14ac:dyDescent="0.25">
      <c r="A1214" t="s">
        <v>2436</v>
      </c>
      <c r="B1214">
        <v>17</v>
      </c>
      <c r="C1214" t="s">
        <v>2408</v>
      </c>
      <c r="D1214" s="84"/>
      <c r="F1214" s="84"/>
      <c r="O1214" s="84" t="s">
        <v>7611</v>
      </c>
      <c r="P1214" s="84">
        <v>2</v>
      </c>
      <c r="Q1214" s="84" t="s">
        <v>6635</v>
      </c>
      <c r="R1214" s="84"/>
      <c r="S1214" s="84"/>
    </row>
    <row r="1215" spans="1:19" x14ac:dyDescent="0.25">
      <c r="A1215" t="s">
        <v>2437</v>
      </c>
      <c r="B1215">
        <v>17</v>
      </c>
      <c r="C1215" t="s">
        <v>2408</v>
      </c>
      <c r="D1215" s="84"/>
      <c r="F1215" s="84"/>
      <c r="O1215" s="84" t="s">
        <v>7612</v>
      </c>
      <c r="P1215" s="84">
        <v>2</v>
      </c>
      <c r="Q1215" s="84" t="s">
        <v>6635</v>
      </c>
      <c r="R1215" s="84"/>
      <c r="S1215" s="84"/>
    </row>
    <row r="1216" spans="1:19" x14ac:dyDescent="0.25">
      <c r="A1216" t="s">
        <v>2438</v>
      </c>
      <c r="B1216">
        <v>17</v>
      </c>
      <c r="C1216" t="s">
        <v>2408</v>
      </c>
      <c r="D1216" s="84"/>
      <c r="F1216" s="84"/>
      <c r="O1216" s="84" t="s">
        <v>7613</v>
      </c>
      <c r="P1216" s="84">
        <v>2</v>
      </c>
      <c r="Q1216" s="84" t="s">
        <v>6635</v>
      </c>
      <c r="R1216" s="84"/>
      <c r="S1216" s="84"/>
    </row>
    <row r="1217" spans="1:19" x14ac:dyDescent="0.25">
      <c r="A1217" t="s">
        <v>2439</v>
      </c>
      <c r="B1217">
        <v>17</v>
      </c>
      <c r="C1217" t="s">
        <v>2408</v>
      </c>
      <c r="D1217" s="84"/>
      <c r="F1217" s="84"/>
      <c r="O1217" s="84" t="s">
        <v>7614</v>
      </c>
      <c r="P1217" s="84">
        <v>2</v>
      </c>
      <c r="Q1217" s="84" t="s">
        <v>6635</v>
      </c>
      <c r="R1217" s="84"/>
      <c r="S1217" s="84"/>
    </row>
    <row r="1218" spans="1:19" x14ac:dyDescent="0.25">
      <c r="A1218" t="s">
        <v>2440</v>
      </c>
      <c r="B1218">
        <v>17</v>
      </c>
      <c r="C1218" t="s">
        <v>2408</v>
      </c>
      <c r="D1218" s="84"/>
      <c r="F1218" s="84"/>
      <c r="O1218" s="84" t="s">
        <v>7677</v>
      </c>
      <c r="P1218" s="84">
        <v>2</v>
      </c>
      <c r="Q1218" s="84" t="s">
        <v>6635</v>
      </c>
      <c r="R1218" s="84"/>
      <c r="S1218" s="84"/>
    </row>
    <row r="1219" spans="1:19" x14ac:dyDescent="0.25">
      <c r="A1219" t="s">
        <v>2441</v>
      </c>
      <c r="B1219">
        <v>17</v>
      </c>
      <c r="C1219" t="s">
        <v>2408</v>
      </c>
      <c r="D1219" s="84"/>
      <c r="F1219" s="84"/>
      <c r="O1219" s="84" t="s">
        <v>7681</v>
      </c>
      <c r="P1219" s="84">
        <v>2</v>
      </c>
      <c r="Q1219" s="84" t="s">
        <v>6635</v>
      </c>
      <c r="R1219" s="84"/>
      <c r="S1219" s="84"/>
    </row>
    <row r="1220" spans="1:19" x14ac:dyDescent="0.25">
      <c r="A1220" t="s">
        <v>2442</v>
      </c>
      <c r="B1220">
        <v>16</v>
      </c>
      <c r="C1220" t="s">
        <v>2443</v>
      </c>
      <c r="D1220" s="84"/>
      <c r="F1220" s="84"/>
      <c r="O1220" s="84" t="s">
        <v>7682</v>
      </c>
      <c r="P1220" s="84">
        <v>2</v>
      </c>
      <c r="Q1220" s="84" t="s">
        <v>6635</v>
      </c>
      <c r="R1220" s="84"/>
      <c r="S1220" s="84"/>
    </row>
    <row r="1221" spans="1:19" x14ac:dyDescent="0.25">
      <c r="A1221" t="s">
        <v>2444</v>
      </c>
      <c r="B1221">
        <v>16</v>
      </c>
      <c r="C1221" t="s">
        <v>2443</v>
      </c>
      <c r="D1221" s="84"/>
      <c r="F1221" s="84"/>
      <c r="O1221" s="84" t="s">
        <v>7683</v>
      </c>
      <c r="P1221" s="84">
        <v>2</v>
      </c>
      <c r="Q1221" s="84" t="s">
        <v>6635</v>
      </c>
      <c r="R1221" s="84"/>
      <c r="S1221" s="84"/>
    </row>
    <row r="1222" spans="1:19" x14ac:dyDescent="0.25">
      <c r="A1222" t="s">
        <v>2445</v>
      </c>
      <c r="B1222">
        <v>16</v>
      </c>
      <c r="C1222" t="s">
        <v>2443</v>
      </c>
      <c r="D1222" s="84"/>
      <c r="F1222" s="84"/>
      <c r="O1222" s="84" t="s">
        <v>7686</v>
      </c>
      <c r="P1222" s="84">
        <v>2</v>
      </c>
      <c r="Q1222" s="84" t="s">
        <v>6635</v>
      </c>
      <c r="R1222" s="84"/>
      <c r="S1222" s="84"/>
    </row>
    <row r="1223" spans="1:19" x14ac:dyDescent="0.25">
      <c r="A1223" t="s">
        <v>2446</v>
      </c>
      <c r="B1223">
        <v>16</v>
      </c>
      <c r="C1223" t="s">
        <v>2443</v>
      </c>
      <c r="D1223" s="84"/>
      <c r="F1223" s="84"/>
      <c r="O1223" s="84" t="s">
        <v>7688</v>
      </c>
      <c r="P1223" s="84">
        <v>2</v>
      </c>
      <c r="Q1223" s="84" t="s">
        <v>6635</v>
      </c>
      <c r="R1223" s="84"/>
      <c r="S1223" s="84"/>
    </row>
    <row r="1224" spans="1:19" x14ac:dyDescent="0.25">
      <c r="A1224" t="s">
        <v>2447</v>
      </c>
      <c r="B1224">
        <v>16</v>
      </c>
      <c r="C1224" t="s">
        <v>2443</v>
      </c>
      <c r="D1224" s="84"/>
      <c r="F1224" s="84"/>
      <c r="O1224" s="84" t="s">
        <v>7689</v>
      </c>
      <c r="P1224" s="84">
        <v>2</v>
      </c>
      <c r="Q1224" s="84" t="s">
        <v>6635</v>
      </c>
      <c r="R1224" s="84"/>
      <c r="S1224" s="84"/>
    </row>
    <row r="1225" spans="1:19" x14ac:dyDescent="0.25">
      <c r="A1225" t="s">
        <v>2448</v>
      </c>
      <c r="B1225">
        <v>16</v>
      </c>
      <c r="C1225" t="s">
        <v>2443</v>
      </c>
      <c r="D1225" s="84"/>
      <c r="F1225" s="84"/>
      <c r="O1225" s="84" t="s">
        <v>7690</v>
      </c>
      <c r="P1225" s="84">
        <v>2</v>
      </c>
      <c r="Q1225" s="84" t="s">
        <v>6635</v>
      </c>
      <c r="R1225" s="84"/>
      <c r="S1225" s="84"/>
    </row>
    <row r="1226" spans="1:19" x14ac:dyDescent="0.25">
      <c r="A1226" t="s">
        <v>2449</v>
      </c>
      <c r="B1226">
        <v>16</v>
      </c>
      <c r="C1226" t="s">
        <v>2443</v>
      </c>
      <c r="D1226" s="84"/>
      <c r="F1226" s="84"/>
      <c r="O1226" s="84" t="s">
        <v>7694</v>
      </c>
      <c r="P1226" s="84">
        <v>2</v>
      </c>
      <c r="Q1226" s="84" t="s">
        <v>6635</v>
      </c>
      <c r="R1226" s="84"/>
      <c r="S1226" s="84"/>
    </row>
    <row r="1227" spans="1:19" x14ac:dyDescent="0.25">
      <c r="A1227" t="s">
        <v>2450</v>
      </c>
      <c r="B1227">
        <v>16</v>
      </c>
      <c r="C1227" t="s">
        <v>2443</v>
      </c>
      <c r="D1227" s="84"/>
      <c r="F1227" s="84"/>
      <c r="O1227" s="84" t="s">
        <v>7695</v>
      </c>
      <c r="P1227" s="84">
        <v>2</v>
      </c>
      <c r="Q1227" s="84" t="s">
        <v>6635</v>
      </c>
      <c r="R1227" s="84"/>
      <c r="S1227" s="84"/>
    </row>
    <row r="1228" spans="1:19" x14ac:dyDescent="0.25">
      <c r="A1228" t="s">
        <v>2451</v>
      </c>
      <c r="B1228">
        <v>16</v>
      </c>
      <c r="C1228" t="s">
        <v>2443</v>
      </c>
      <c r="D1228" s="84"/>
      <c r="F1228" s="84"/>
      <c r="O1228" s="84" t="s">
        <v>7697</v>
      </c>
      <c r="P1228" s="84">
        <v>2</v>
      </c>
      <c r="Q1228" s="84" t="s">
        <v>6635</v>
      </c>
      <c r="R1228" s="84"/>
      <c r="S1228" s="84"/>
    </row>
    <row r="1229" spans="1:19" x14ac:dyDescent="0.25">
      <c r="A1229" t="s">
        <v>2452</v>
      </c>
      <c r="B1229">
        <v>16</v>
      </c>
      <c r="C1229" t="s">
        <v>2443</v>
      </c>
      <c r="D1229" s="84"/>
      <c r="F1229" s="84"/>
      <c r="O1229" s="84" t="s">
        <v>7698</v>
      </c>
      <c r="P1229" s="84">
        <v>2</v>
      </c>
      <c r="Q1229" s="84" t="s">
        <v>6635</v>
      </c>
      <c r="R1229" s="84"/>
      <c r="S1229" s="84"/>
    </row>
    <row r="1230" spans="1:19" x14ac:dyDescent="0.25">
      <c r="A1230" t="s">
        <v>2453</v>
      </c>
      <c r="B1230">
        <v>16</v>
      </c>
      <c r="C1230" t="s">
        <v>2443</v>
      </c>
      <c r="D1230" s="84"/>
      <c r="F1230" s="84"/>
      <c r="O1230" s="84" t="s">
        <v>7700</v>
      </c>
      <c r="P1230" s="84">
        <v>2</v>
      </c>
      <c r="Q1230" s="84" t="s">
        <v>6635</v>
      </c>
      <c r="R1230" s="84"/>
      <c r="S1230" s="84"/>
    </row>
    <row r="1231" spans="1:19" x14ac:dyDescent="0.25">
      <c r="A1231" t="s">
        <v>2454</v>
      </c>
      <c r="B1231">
        <v>16</v>
      </c>
      <c r="C1231" t="s">
        <v>2443</v>
      </c>
      <c r="D1231" s="84"/>
      <c r="F1231" s="84"/>
      <c r="O1231" s="84" t="s">
        <v>7701</v>
      </c>
      <c r="P1231" s="84">
        <v>2</v>
      </c>
      <c r="Q1231" s="84" t="s">
        <v>6635</v>
      </c>
      <c r="R1231" s="84"/>
      <c r="S1231" s="84"/>
    </row>
    <row r="1232" spans="1:19" x14ac:dyDescent="0.25">
      <c r="A1232" t="s">
        <v>2455</v>
      </c>
      <c r="B1232">
        <v>16</v>
      </c>
      <c r="C1232" t="s">
        <v>2443</v>
      </c>
      <c r="D1232" s="84"/>
      <c r="F1232" s="84"/>
      <c r="O1232" s="84" t="s">
        <v>7702</v>
      </c>
      <c r="P1232" s="84">
        <v>2</v>
      </c>
      <c r="Q1232" s="84" t="s">
        <v>6635</v>
      </c>
      <c r="R1232" s="84"/>
      <c r="S1232" s="84"/>
    </row>
    <row r="1233" spans="1:19" x14ac:dyDescent="0.25">
      <c r="A1233" t="s">
        <v>2456</v>
      </c>
      <c r="B1233">
        <v>16</v>
      </c>
      <c r="C1233" t="s">
        <v>2443</v>
      </c>
      <c r="D1233" s="84"/>
      <c r="F1233" s="84"/>
      <c r="O1233" s="84" t="s">
        <v>7703</v>
      </c>
      <c r="P1233" s="84">
        <v>2</v>
      </c>
      <c r="Q1233" s="84" t="s">
        <v>6635</v>
      </c>
      <c r="R1233" s="84"/>
      <c r="S1233" s="84"/>
    </row>
    <row r="1234" spans="1:19" x14ac:dyDescent="0.25">
      <c r="A1234" t="s">
        <v>2457</v>
      </c>
      <c r="B1234">
        <v>16</v>
      </c>
      <c r="C1234" t="s">
        <v>2443</v>
      </c>
      <c r="D1234" s="84"/>
      <c r="F1234" s="84"/>
      <c r="O1234" s="84" t="s">
        <v>7704</v>
      </c>
      <c r="P1234" s="84">
        <v>2</v>
      </c>
      <c r="Q1234" s="84" t="s">
        <v>6635</v>
      </c>
      <c r="R1234" s="84"/>
      <c r="S1234" s="84"/>
    </row>
    <row r="1235" spans="1:19" x14ac:dyDescent="0.25">
      <c r="A1235" t="s">
        <v>2458</v>
      </c>
      <c r="B1235">
        <v>16</v>
      </c>
      <c r="C1235" t="s">
        <v>2443</v>
      </c>
      <c r="D1235" s="84"/>
      <c r="F1235" s="84"/>
      <c r="O1235" s="84" t="s">
        <v>7705</v>
      </c>
      <c r="P1235" s="84">
        <v>2</v>
      </c>
      <c r="Q1235" s="84" t="s">
        <v>6635</v>
      </c>
      <c r="R1235" s="84"/>
      <c r="S1235" s="84"/>
    </row>
    <row r="1236" spans="1:19" x14ac:dyDescent="0.25">
      <c r="A1236" t="s">
        <v>2459</v>
      </c>
      <c r="B1236">
        <v>16</v>
      </c>
      <c r="C1236" t="s">
        <v>2443</v>
      </c>
      <c r="D1236" s="84"/>
      <c r="F1236" s="84"/>
      <c r="O1236" s="84" t="s">
        <v>7706</v>
      </c>
      <c r="P1236" s="84">
        <v>2</v>
      </c>
      <c r="Q1236" s="84" t="s">
        <v>6635</v>
      </c>
      <c r="R1236" s="84"/>
      <c r="S1236" s="84"/>
    </row>
    <row r="1237" spans="1:19" x14ac:dyDescent="0.25">
      <c r="A1237" t="s">
        <v>2460</v>
      </c>
      <c r="B1237">
        <v>16</v>
      </c>
      <c r="C1237" t="s">
        <v>2443</v>
      </c>
      <c r="D1237" s="84"/>
      <c r="F1237" s="84"/>
      <c r="O1237" s="84" t="s">
        <v>7708</v>
      </c>
      <c r="P1237" s="84">
        <v>2</v>
      </c>
      <c r="Q1237" s="84" t="s">
        <v>6635</v>
      </c>
      <c r="R1237" s="84"/>
      <c r="S1237" s="84"/>
    </row>
    <row r="1238" spans="1:19" x14ac:dyDescent="0.25">
      <c r="A1238" t="s">
        <v>2461</v>
      </c>
      <c r="B1238">
        <v>16</v>
      </c>
      <c r="C1238" t="s">
        <v>2443</v>
      </c>
      <c r="D1238" s="84"/>
      <c r="F1238" s="84"/>
      <c r="O1238" s="84" t="s">
        <v>7709</v>
      </c>
      <c r="P1238" s="84">
        <v>2</v>
      </c>
      <c r="Q1238" s="84" t="s">
        <v>6635</v>
      </c>
      <c r="R1238" s="84"/>
      <c r="S1238" s="84"/>
    </row>
    <row r="1239" spans="1:19" x14ac:dyDescent="0.25">
      <c r="A1239" t="s">
        <v>2462</v>
      </c>
      <c r="B1239">
        <v>16</v>
      </c>
      <c r="C1239" t="s">
        <v>2443</v>
      </c>
      <c r="D1239" s="84"/>
      <c r="F1239" s="84"/>
      <c r="O1239" s="84" t="s">
        <v>7710</v>
      </c>
      <c r="P1239" s="84">
        <v>2</v>
      </c>
      <c r="Q1239" s="84" t="s">
        <v>6635</v>
      </c>
      <c r="R1239" s="84"/>
      <c r="S1239" s="84"/>
    </row>
    <row r="1240" spans="1:19" x14ac:dyDescent="0.25">
      <c r="A1240" t="s">
        <v>2463</v>
      </c>
      <c r="B1240">
        <v>16</v>
      </c>
      <c r="C1240" t="s">
        <v>2443</v>
      </c>
      <c r="D1240" s="84"/>
      <c r="F1240" s="84"/>
      <c r="O1240" s="84" t="s">
        <v>7711</v>
      </c>
      <c r="P1240" s="84">
        <v>2</v>
      </c>
      <c r="Q1240" s="84" t="s">
        <v>6635</v>
      </c>
      <c r="R1240" s="84"/>
      <c r="S1240" s="84"/>
    </row>
    <row r="1241" spans="1:19" x14ac:dyDescent="0.25">
      <c r="A1241" t="s">
        <v>2464</v>
      </c>
      <c r="B1241">
        <v>16</v>
      </c>
      <c r="C1241" t="s">
        <v>2443</v>
      </c>
      <c r="D1241" s="84"/>
      <c r="F1241" s="84"/>
      <c r="O1241" s="84" t="s">
        <v>7712</v>
      </c>
      <c r="P1241" s="84">
        <v>2</v>
      </c>
      <c r="Q1241" s="84" t="s">
        <v>6635</v>
      </c>
      <c r="R1241" s="84"/>
      <c r="S1241" s="84"/>
    </row>
    <row r="1242" spans="1:19" x14ac:dyDescent="0.25">
      <c r="A1242" t="s">
        <v>2465</v>
      </c>
      <c r="B1242">
        <v>16</v>
      </c>
      <c r="C1242" t="s">
        <v>2443</v>
      </c>
      <c r="D1242" s="84"/>
      <c r="F1242" s="84"/>
      <c r="O1242" s="84" t="s">
        <v>7713</v>
      </c>
      <c r="P1242" s="84">
        <v>2</v>
      </c>
      <c r="Q1242" s="84" t="s">
        <v>6635</v>
      </c>
      <c r="R1242" s="84"/>
      <c r="S1242" s="84"/>
    </row>
    <row r="1243" spans="1:19" x14ac:dyDescent="0.25">
      <c r="A1243" t="s">
        <v>2466</v>
      </c>
      <c r="B1243">
        <v>16</v>
      </c>
      <c r="C1243" t="s">
        <v>2443</v>
      </c>
      <c r="D1243" s="84"/>
      <c r="F1243" s="84"/>
      <c r="O1243" s="84" t="s">
        <v>7714</v>
      </c>
      <c r="P1243" s="84">
        <v>2</v>
      </c>
      <c r="Q1243" s="84" t="s">
        <v>6635</v>
      </c>
      <c r="R1243" s="84"/>
      <c r="S1243" s="84"/>
    </row>
    <row r="1244" spans="1:19" x14ac:dyDescent="0.25">
      <c r="A1244" t="s">
        <v>2467</v>
      </c>
      <c r="B1244">
        <v>16</v>
      </c>
      <c r="C1244" t="s">
        <v>2443</v>
      </c>
      <c r="D1244" s="84"/>
      <c r="F1244" s="84"/>
      <c r="O1244" s="84" t="s">
        <v>7715</v>
      </c>
      <c r="P1244" s="84">
        <v>2</v>
      </c>
      <c r="Q1244" s="84" t="s">
        <v>6635</v>
      </c>
      <c r="R1244" s="84"/>
      <c r="S1244" s="84"/>
    </row>
    <row r="1245" spans="1:19" x14ac:dyDescent="0.25">
      <c r="A1245" t="s">
        <v>2468</v>
      </c>
      <c r="B1245">
        <v>16</v>
      </c>
      <c r="C1245" t="s">
        <v>2443</v>
      </c>
      <c r="D1245" s="84"/>
      <c r="F1245" s="84"/>
      <c r="O1245" s="84" t="s">
        <v>7716</v>
      </c>
      <c r="P1245" s="84">
        <v>2</v>
      </c>
      <c r="Q1245" s="84" t="s">
        <v>6635</v>
      </c>
      <c r="R1245" s="84"/>
      <c r="S1245" s="84"/>
    </row>
    <row r="1246" spans="1:19" x14ac:dyDescent="0.25">
      <c r="A1246" t="s">
        <v>2469</v>
      </c>
      <c r="B1246">
        <v>16</v>
      </c>
      <c r="C1246" t="s">
        <v>2443</v>
      </c>
      <c r="D1246" s="84"/>
      <c r="F1246" s="84"/>
      <c r="O1246" s="84" t="s">
        <v>7717</v>
      </c>
      <c r="P1246" s="84">
        <v>2</v>
      </c>
      <c r="Q1246" s="84" t="s">
        <v>6635</v>
      </c>
      <c r="R1246" s="84"/>
      <c r="S1246" s="84"/>
    </row>
    <row r="1247" spans="1:19" x14ac:dyDescent="0.25">
      <c r="A1247" t="s">
        <v>2470</v>
      </c>
      <c r="B1247">
        <v>16</v>
      </c>
      <c r="C1247" t="s">
        <v>2443</v>
      </c>
      <c r="D1247" s="84"/>
      <c r="F1247" s="84"/>
      <c r="O1247" s="84" t="s">
        <v>7718</v>
      </c>
      <c r="P1247" s="84">
        <v>2</v>
      </c>
      <c r="Q1247" s="84" t="s">
        <v>6635</v>
      </c>
      <c r="R1247" s="84"/>
      <c r="S1247" s="84"/>
    </row>
    <row r="1248" spans="1:19" x14ac:dyDescent="0.25">
      <c r="A1248" t="s">
        <v>2471</v>
      </c>
      <c r="B1248">
        <v>16</v>
      </c>
      <c r="C1248" t="s">
        <v>2443</v>
      </c>
      <c r="D1248" s="84"/>
      <c r="F1248" s="84"/>
      <c r="O1248" s="84" t="s">
        <v>7721</v>
      </c>
      <c r="P1248" s="84">
        <v>2</v>
      </c>
      <c r="Q1248" s="84" t="s">
        <v>6635</v>
      </c>
      <c r="R1248" s="84"/>
      <c r="S1248" s="84"/>
    </row>
    <row r="1249" spans="1:19" x14ac:dyDescent="0.25">
      <c r="A1249" t="s">
        <v>2472</v>
      </c>
      <c r="B1249">
        <v>16</v>
      </c>
      <c r="C1249" t="s">
        <v>2443</v>
      </c>
      <c r="D1249" s="84"/>
      <c r="F1249" s="84"/>
      <c r="O1249" s="84" t="s">
        <v>7723</v>
      </c>
      <c r="P1249" s="84">
        <v>2</v>
      </c>
      <c r="Q1249" s="84" t="s">
        <v>6635</v>
      </c>
      <c r="R1249" s="84"/>
      <c r="S1249" s="84"/>
    </row>
    <row r="1250" spans="1:19" x14ac:dyDescent="0.25">
      <c r="A1250" t="s">
        <v>2473</v>
      </c>
      <c r="B1250">
        <v>16</v>
      </c>
      <c r="C1250" t="s">
        <v>2443</v>
      </c>
      <c r="D1250" s="84"/>
      <c r="F1250" s="84"/>
      <c r="O1250" s="84" t="s">
        <v>7726</v>
      </c>
      <c r="P1250" s="84">
        <v>2</v>
      </c>
      <c r="Q1250" s="84" t="s">
        <v>6635</v>
      </c>
      <c r="R1250" s="84"/>
      <c r="S1250" s="84"/>
    </row>
    <row r="1251" spans="1:19" x14ac:dyDescent="0.25">
      <c r="A1251" t="s">
        <v>2474</v>
      </c>
      <c r="B1251">
        <v>16</v>
      </c>
      <c r="C1251" t="s">
        <v>2443</v>
      </c>
      <c r="D1251" s="84"/>
      <c r="F1251" s="84"/>
      <c r="O1251" s="84" t="s">
        <v>7730</v>
      </c>
      <c r="P1251" s="84">
        <v>2</v>
      </c>
      <c r="Q1251" s="84" t="s">
        <v>6635</v>
      </c>
      <c r="R1251" s="84"/>
      <c r="S1251" s="84"/>
    </row>
    <row r="1252" spans="1:19" x14ac:dyDescent="0.25">
      <c r="A1252" t="s">
        <v>2475</v>
      </c>
      <c r="B1252">
        <v>16</v>
      </c>
      <c r="C1252" t="s">
        <v>2443</v>
      </c>
      <c r="D1252" s="84"/>
      <c r="F1252" s="84"/>
      <c r="O1252" s="84" t="s">
        <v>7731</v>
      </c>
      <c r="P1252" s="84">
        <v>2</v>
      </c>
      <c r="Q1252" s="84" t="s">
        <v>6635</v>
      </c>
      <c r="R1252" s="84"/>
      <c r="S1252" s="84"/>
    </row>
    <row r="1253" spans="1:19" x14ac:dyDescent="0.25">
      <c r="A1253" t="s">
        <v>2476</v>
      </c>
      <c r="B1253">
        <v>16</v>
      </c>
      <c r="C1253" t="s">
        <v>2443</v>
      </c>
      <c r="D1253" s="84"/>
      <c r="F1253" s="84"/>
      <c r="O1253" s="84" t="s">
        <v>7732</v>
      </c>
      <c r="P1253" s="84">
        <v>2</v>
      </c>
      <c r="Q1253" s="84" t="s">
        <v>6635</v>
      </c>
      <c r="R1253" s="84"/>
      <c r="S1253" s="84"/>
    </row>
    <row r="1254" spans="1:19" x14ac:dyDescent="0.25">
      <c r="A1254" t="s">
        <v>2477</v>
      </c>
      <c r="B1254">
        <v>16</v>
      </c>
      <c r="C1254" t="s">
        <v>2443</v>
      </c>
      <c r="D1254" s="84"/>
      <c r="F1254" s="84"/>
      <c r="O1254" s="84" t="s">
        <v>7742</v>
      </c>
      <c r="P1254" s="84">
        <v>2</v>
      </c>
      <c r="Q1254" s="84" t="s">
        <v>6635</v>
      </c>
      <c r="R1254" s="84"/>
      <c r="S1254" s="84"/>
    </row>
    <row r="1255" spans="1:19" x14ac:dyDescent="0.25">
      <c r="A1255" t="s">
        <v>2478</v>
      </c>
      <c r="B1255">
        <v>16</v>
      </c>
      <c r="C1255" t="s">
        <v>2443</v>
      </c>
      <c r="D1255" s="84"/>
      <c r="F1255" s="84"/>
      <c r="O1255" s="84" t="s">
        <v>7743</v>
      </c>
      <c r="P1255" s="84">
        <v>2</v>
      </c>
      <c r="Q1255" s="84" t="s">
        <v>6635</v>
      </c>
      <c r="R1255" s="84"/>
      <c r="S1255" s="84"/>
    </row>
    <row r="1256" spans="1:19" x14ac:dyDescent="0.25">
      <c r="A1256" t="s">
        <v>2479</v>
      </c>
      <c r="B1256">
        <v>16</v>
      </c>
      <c r="C1256" t="s">
        <v>2443</v>
      </c>
      <c r="D1256" s="84"/>
      <c r="F1256" s="84"/>
      <c r="O1256" s="84" t="s">
        <v>7744</v>
      </c>
      <c r="P1256" s="84">
        <v>2</v>
      </c>
      <c r="Q1256" s="84" t="s">
        <v>6635</v>
      </c>
      <c r="R1256" s="84"/>
      <c r="S1256" s="84"/>
    </row>
    <row r="1257" spans="1:19" x14ac:dyDescent="0.25">
      <c r="A1257" t="s">
        <v>2480</v>
      </c>
      <c r="B1257">
        <v>16</v>
      </c>
      <c r="C1257" t="s">
        <v>2443</v>
      </c>
      <c r="D1257" s="84"/>
      <c r="F1257" s="84"/>
      <c r="O1257" s="84" t="s">
        <v>7746</v>
      </c>
      <c r="P1257" s="84">
        <v>2</v>
      </c>
      <c r="Q1257" s="84" t="s">
        <v>6635</v>
      </c>
      <c r="R1257" s="84"/>
      <c r="S1257" s="84"/>
    </row>
    <row r="1258" spans="1:19" x14ac:dyDescent="0.25">
      <c r="A1258" t="s">
        <v>2481</v>
      </c>
      <c r="B1258">
        <v>16</v>
      </c>
      <c r="C1258" t="s">
        <v>2443</v>
      </c>
      <c r="D1258" s="84"/>
      <c r="F1258" s="84"/>
      <c r="O1258" s="84" t="s">
        <v>7749</v>
      </c>
      <c r="P1258" s="84">
        <v>2</v>
      </c>
      <c r="Q1258" s="84" t="s">
        <v>6635</v>
      </c>
      <c r="R1258" s="84"/>
      <c r="S1258" s="84"/>
    </row>
    <row r="1259" spans="1:19" x14ac:dyDescent="0.25">
      <c r="A1259" t="s">
        <v>2482</v>
      </c>
      <c r="B1259">
        <v>16</v>
      </c>
      <c r="C1259" t="s">
        <v>2443</v>
      </c>
      <c r="D1259" s="84"/>
      <c r="F1259" s="84"/>
      <c r="O1259" s="84" t="s">
        <v>7750</v>
      </c>
      <c r="P1259" s="84">
        <v>2</v>
      </c>
      <c r="Q1259" s="84" t="s">
        <v>6635</v>
      </c>
      <c r="R1259" s="84"/>
      <c r="S1259" s="84"/>
    </row>
    <row r="1260" spans="1:19" x14ac:dyDescent="0.25">
      <c r="A1260" t="s">
        <v>2483</v>
      </c>
      <c r="B1260">
        <v>16</v>
      </c>
      <c r="C1260" t="s">
        <v>2443</v>
      </c>
      <c r="D1260" s="84"/>
      <c r="F1260" s="84"/>
      <c r="O1260" s="84" t="s">
        <v>7751</v>
      </c>
      <c r="P1260" s="84">
        <v>2</v>
      </c>
      <c r="Q1260" s="84" t="s">
        <v>6635</v>
      </c>
      <c r="R1260" s="84"/>
      <c r="S1260" s="84"/>
    </row>
    <row r="1261" spans="1:19" x14ac:dyDescent="0.25">
      <c r="A1261" t="s">
        <v>2484</v>
      </c>
      <c r="B1261">
        <v>16</v>
      </c>
      <c r="C1261" t="s">
        <v>2443</v>
      </c>
      <c r="D1261" s="84"/>
      <c r="F1261" s="84"/>
      <c r="O1261" s="84" t="s">
        <v>7752</v>
      </c>
      <c r="P1261" s="84">
        <v>2</v>
      </c>
      <c r="Q1261" s="84" t="s">
        <v>6635</v>
      </c>
      <c r="R1261" s="84"/>
      <c r="S1261" s="84"/>
    </row>
    <row r="1262" spans="1:19" x14ac:dyDescent="0.25">
      <c r="A1262" t="s">
        <v>2485</v>
      </c>
      <c r="B1262">
        <v>16</v>
      </c>
      <c r="C1262" t="s">
        <v>2443</v>
      </c>
      <c r="D1262" s="84"/>
      <c r="F1262" s="84"/>
      <c r="O1262" s="84" t="s">
        <v>7753</v>
      </c>
      <c r="P1262" s="84">
        <v>2</v>
      </c>
      <c r="Q1262" s="84" t="s">
        <v>6635</v>
      </c>
      <c r="R1262" s="84"/>
      <c r="S1262" s="84"/>
    </row>
    <row r="1263" spans="1:19" x14ac:dyDescent="0.25">
      <c r="A1263" t="s">
        <v>2486</v>
      </c>
      <c r="B1263">
        <v>16</v>
      </c>
      <c r="C1263" t="s">
        <v>2443</v>
      </c>
      <c r="D1263" s="84"/>
      <c r="F1263" s="84"/>
      <c r="O1263" s="84" t="s">
        <v>7754</v>
      </c>
      <c r="P1263" s="84">
        <v>2</v>
      </c>
      <c r="Q1263" s="84" t="s">
        <v>6635</v>
      </c>
      <c r="R1263" s="84"/>
      <c r="S1263" s="84"/>
    </row>
    <row r="1264" spans="1:19" x14ac:dyDescent="0.25">
      <c r="A1264" t="s">
        <v>2487</v>
      </c>
      <c r="B1264">
        <v>16</v>
      </c>
      <c r="C1264" t="s">
        <v>2443</v>
      </c>
      <c r="D1264" s="84"/>
      <c r="F1264" s="84"/>
      <c r="O1264" s="84" t="s">
        <v>7755</v>
      </c>
      <c r="P1264" s="84">
        <v>2</v>
      </c>
      <c r="Q1264" s="84" t="s">
        <v>6635</v>
      </c>
      <c r="R1264" s="84"/>
      <c r="S1264" s="84"/>
    </row>
    <row r="1265" spans="1:19" x14ac:dyDescent="0.25">
      <c r="A1265" t="s">
        <v>2488</v>
      </c>
      <c r="B1265">
        <v>16</v>
      </c>
      <c r="C1265" t="s">
        <v>2443</v>
      </c>
      <c r="D1265" s="84"/>
      <c r="F1265" s="84"/>
      <c r="O1265" s="84" t="s">
        <v>7876</v>
      </c>
      <c r="P1265" s="84">
        <v>2</v>
      </c>
      <c r="Q1265" s="84" t="s">
        <v>6635</v>
      </c>
      <c r="R1265" s="84"/>
      <c r="S1265" s="84"/>
    </row>
    <row r="1266" spans="1:19" x14ac:dyDescent="0.25">
      <c r="A1266" t="s">
        <v>2489</v>
      </c>
      <c r="B1266">
        <v>16</v>
      </c>
      <c r="C1266" t="s">
        <v>2443</v>
      </c>
      <c r="D1266" s="84"/>
      <c r="F1266" s="84"/>
      <c r="O1266" s="84" t="s">
        <v>7878</v>
      </c>
      <c r="P1266" s="84">
        <v>2</v>
      </c>
      <c r="Q1266" s="84" t="s">
        <v>6635</v>
      </c>
      <c r="R1266" s="84"/>
      <c r="S1266" s="84"/>
    </row>
    <row r="1267" spans="1:19" x14ac:dyDescent="0.25">
      <c r="A1267" t="s">
        <v>2490</v>
      </c>
      <c r="B1267">
        <v>16</v>
      </c>
      <c r="C1267" t="s">
        <v>2443</v>
      </c>
      <c r="D1267" s="84"/>
      <c r="F1267" s="84"/>
      <c r="O1267" s="84" t="s">
        <v>7879</v>
      </c>
      <c r="P1267" s="84">
        <v>2</v>
      </c>
      <c r="Q1267" s="84" t="s">
        <v>6635</v>
      </c>
      <c r="R1267" s="84"/>
      <c r="S1267" s="84"/>
    </row>
    <row r="1268" spans="1:19" x14ac:dyDescent="0.25">
      <c r="A1268" t="s">
        <v>2491</v>
      </c>
      <c r="B1268">
        <v>16</v>
      </c>
      <c r="C1268" t="s">
        <v>2443</v>
      </c>
      <c r="D1268" s="84"/>
      <c r="F1268" s="84"/>
      <c r="O1268" s="84" t="s">
        <v>7881</v>
      </c>
      <c r="P1268" s="84">
        <v>2</v>
      </c>
      <c r="Q1268" s="84" t="s">
        <v>6635</v>
      </c>
      <c r="R1268" s="84"/>
      <c r="S1268" s="84"/>
    </row>
    <row r="1269" spans="1:19" x14ac:dyDescent="0.25">
      <c r="A1269" t="s">
        <v>2492</v>
      </c>
      <c r="B1269">
        <v>16</v>
      </c>
      <c r="C1269" t="s">
        <v>2443</v>
      </c>
      <c r="D1269" s="84"/>
      <c r="F1269" s="84"/>
      <c r="O1269" s="84" t="s">
        <v>7883</v>
      </c>
      <c r="P1269" s="84">
        <v>2</v>
      </c>
      <c r="Q1269" s="84" t="s">
        <v>6635</v>
      </c>
      <c r="R1269" s="84"/>
      <c r="S1269" s="84"/>
    </row>
    <row r="1270" spans="1:19" x14ac:dyDescent="0.25">
      <c r="A1270" t="s">
        <v>2493</v>
      </c>
      <c r="B1270">
        <v>16</v>
      </c>
      <c r="C1270" t="s">
        <v>2443</v>
      </c>
      <c r="D1270" s="84"/>
      <c r="F1270" s="84"/>
      <c r="O1270" s="84" t="s">
        <v>7884</v>
      </c>
      <c r="P1270" s="84">
        <v>2</v>
      </c>
      <c r="Q1270" s="84" t="s">
        <v>6635</v>
      </c>
      <c r="R1270" s="84"/>
      <c r="S1270" s="84"/>
    </row>
    <row r="1271" spans="1:19" x14ac:dyDescent="0.25">
      <c r="A1271" t="s">
        <v>2494</v>
      </c>
      <c r="B1271">
        <v>16</v>
      </c>
      <c r="C1271" t="s">
        <v>2443</v>
      </c>
      <c r="D1271" s="84"/>
      <c r="F1271" s="84"/>
      <c r="O1271" s="84" t="s">
        <v>7885</v>
      </c>
      <c r="P1271" s="84">
        <v>2</v>
      </c>
      <c r="Q1271" s="84" t="s">
        <v>6635</v>
      </c>
      <c r="R1271" s="84"/>
      <c r="S1271" s="84"/>
    </row>
    <row r="1272" spans="1:19" x14ac:dyDescent="0.25">
      <c r="A1272" t="s">
        <v>2495</v>
      </c>
      <c r="B1272">
        <v>16</v>
      </c>
      <c r="C1272" t="s">
        <v>2443</v>
      </c>
      <c r="D1272" s="84"/>
      <c r="F1272" s="84"/>
      <c r="O1272" s="84" t="s">
        <v>7887</v>
      </c>
      <c r="P1272" s="84">
        <v>2</v>
      </c>
      <c r="Q1272" s="84" t="s">
        <v>6635</v>
      </c>
      <c r="R1272" s="84"/>
      <c r="S1272" s="84"/>
    </row>
    <row r="1273" spans="1:19" x14ac:dyDescent="0.25">
      <c r="A1273" t="s">
        <v>2496</v>
      </c>
      <c r="B1273">
        <v>16</v>
      </c>
      <c r="C1273" t="s">
        <v>2443</v>
      </c>
      <c r="D1273" s="84"/>
      <c r="F1273" s="84"/>
      <c r="O1273" s="84" t="s">
        <v>7888</v>
      </c>
      <c r="P1273" s="84">
        <v>2</v>
      </c>
      <c r="Q1273" s="84" t="s">
        <v>6635</v>
      </c>
      <c r="R1273" s="84"/>
      <c r="S1273" s="84"/>
    </row>
    <row r="1274" spans="1:19" x14ac:dyDescent="0.25">
      <c r="A1274" t="s">
        <v>2497</v>
      </c>
      <c r="B1274">
        <v>16</v>
      </c>
      <c r="C1274" t="s">
        <v>2443</v>
      </c>
      <c r="D1274" s="84"/>
      <c r="F1274" s="84"/>
      <c r="O1274" s="84" t="s">
        <v>7889</v>
      </c>
      <c r="P1274" s="84">
        <v>2</v>
      </c>
      <c r="Q1274" s="84" t="s">
        <v>6635</v>
      </c>
      <c r="R1274" s="84"/>
      <c r="S1274" s="84"/>
    </row>
    <row r="1275" spans="1:19" x14ac:dyDescent="0.25">
      <c r="A1275" t="s">
        <v>2498</v>
      </c>
      <c r="B1275">
        <v>16</v>
      </c>
      <c r="C1275" t="s">
        <v>2443</v>
      </c>
      <c r="D1275" s="84"/>
      <c r="F1275" s="84"/>
      <c r="O1275" s="84" t="s">
        <v>7890</v>
      </c>
      <c r="P1275" s="84">
        <v>2</v>
      </c>
      <c r="Q1275" s="84" t="s">
        <v>6635</v>
      </c>
      <c r="R1275" s="84"/>
      <c r="S1275" s="84"/>
    </row>
    <row r="1276" spans="1:19" x14ac:dyDescent="0.25">
      <c r="A1276" t="s">
        <v>2499</v>
      </c>
      <c r="B1276">
        <v>16</v>
      </c>
      <c r="C1276" t="s">
        <v>2443</v>
      </c>
      <c r="D1276" s="84"/>
      <c r="F1276" s="84"/>
      <c r="O1276" s="84" t="s">
        <v>7892</v>
      </c>
      <c r="P1276" s="84">
        <v>2</v>
      </c>
      <c r="Q1276" s="84" t="s">
        <v>6635</v>
      </c>
      <c r="R1276" s="84"/>
      <c r="S1276" s="84"/>
    </row>
    <row r="1277" spans="1:19" x14ac:dyDescent="0.25">
      <c r="A1277" t="s">
        <v>2500</v>
      </c>
      <c r="B1277">
        <v>16</v>
      </c>
      <c r="C1277" t="s">
        <v>2443</v>
      </c>
      <c r="D1277" s="84"/>
      <c r="F1277" s="84"/>
      <c r="O1277" s="84" t="s">
        <v>7893</v>
      </c>
      <c r="P1277" s="84">
        <v>2</v>
      </c>
      <c r="Q1277" s="84" t="s">
        <v>6635</v>
      </c>
      <c r="R1277" s="84"/>
      <c r="S1277" s="84"/>
    </row>
    <row r="1278" spans="1:19" x14ac:dyDescent="0.25">
      <c r="A1278" t="s">
        <v>2501</v>
      </c>
      <c r="B1278">
        <v>16</v>
      </c>
      <c r="C1278" t="s">
        <v>2443</v>
      </c>
      <c r="D1278" s="84"/>
      <c r="F1278" s="84"/>
      <c r="O1278" s="84" t="s">
        <v>7894</v>
      </c>
      <c r="P1278" s="84">
        <v>2</v>
      </c>
      <c r="Q1278" s="84" t="s">
        <v>6635</v>
      </c>
      <c r="R1278" s="84"/>
      <c r="S1278" s="84"/>
    </row>
    <row r="1279" spans="1:19" x14ac:dyDescent="0.25">
      <c r="A1279" t="s">
        <v>2502</v>
      </c>
      <c r="B1279">
        <v>15</v>
      </c>
      <c r="C1279" t="s">
        <v>2503</v>
      </c>
      <c r="D1279" s="84"/>
      <c r="F1279" s="84"/>
      <c r="O1279" s="84" t="s">
        <v>7895</v>
      </c>
      <c r="P1279" s="84">
        <v>2</v>
      </c>
      <c r="Q1279" s="84" t="s">
        <v>6635</v>
      </c>
      <c r="R1279" s="84"/>
      <c r="S1279" s="84"/>
    </row>
    <row r="1280" spans="1:19" x14ac:dyDescent="0.25">
      <c r="A1280" t="s">
        <v>2504</v>
      </c>
      <c r="B1280">
        <v>15</v>
      </c>
      <c r="C1280" t="s">
        <v>2503</v>
      </c>
      <c r="D1280" s="84"/>
      <c r="F1280" s="84"/>
      <c r="O1280" s="84" t="s">
        <v>7897</v>
      </c>
      <c r="P1280" s="84">
        <v>2</v>
      </c>
      <c r="Q1280" s="84" t="s">
        <v>6635</v>
      </c>
      <c r="R1280" s="84"/>
      <c r="S1280" s="84"/>
    </row>
    <row r="1281" spans="1:19" x14ac:dyDescent="0.25">
      <c r="A1281" t="s">
        <v>2505</v>
      </c>
      <c r="B1281">
        <v>15</v>
      </c>
      <c r="C1281" t="s">
        <v>2503</v>
      </c>
      <c r="D1281" s="84"/>
      <c r="F1281" s="84"/>
      <c r="O1281" s="84" t="s">
        <v>7900</v>
      </c>
      <c r="P1281" s="84">
        <v>2</v>
      </c>
      <c r="Q1281" s="84" t="s">
        <v>6635</v>
      </c>
      <c r="R1281" s="84"/>
      <c r="S1281" s="84"/>
    </row>
    <row r="1282" spans="1:19" x14ac:dyDescent="0.25">
      <c r="A1282" t="s">
        <v>2506</v>
      </c>
      <c r="B1282">
        <v>15</v>
      </c>
      <c r="C1282" t="s">
        <v>2503</v>
      </c>
      <c r="D1282" s="84"/>
      <c r="F1282" s="84"/>
      <c r="O1282" s="84" t="s">
        <v>7903</v>
      </c>
      <c r="P1282" s="84">
        <v>2</v>
      </c>
      <c r="Q1282" s="84" t="s">
        <v>6635</v>
      </c>
      <c r="R1282" s="84"/>
      <c r="S1282" s="84"/>
    </row>
    <row r="1283" spans="1:19" x14ac:dyDescent="0.25">
      <c r="A1283" t="s">
        <v>2507</v>
      </c>
      <c r="B1283">
        <v>15</v>
      </c>
      <c r="C1283" t="s">
        <v>2503</v>
      </c>
      <c r="D1283" s="84"/>
      <c r="F1283" s="84"/>
      <c r="O1283" s="84" t="s">
        <v>7904</v>
      </c>
      <c r="P1283" s="84">
        <v>2</v>
      </c>
      <c r="Q1283" s="84" t="s">
        <v>6635</v>
      </c>
      <c r="R1283" s="84"/>
      <c r="S1283" s="84"/>
    </row>
    <row r="1284" spans="1:19" x14ac:dyDescent="0.25">
      <c r="A1284" t="s">
        <v>2508</v>
      </c>
      <c r="B1284">
        <v>15</v>
      </c>
      <c r="C1284" t="s">
        <v>2503</v>
      </c>
      <c r="D1284" s="84"/>
      <c r="F1284" s="84"/>
      <c r="O1284" s="84" t="s">
        <v>7905</v>
      </c>
      <c r="P1284" s="84">
        <v>2</v>
      </c>
      <c r="Q1284" s="84" t="s">
        <v>6635</v>
      </c>
      <c r="R1284" s="84"/>
      <c r="S1284" s="84"/>
    </row>
    <row r="1285" spans="1:19" x14ac:dyDescent="0.25">
      <c r="A1285" t="s">
        <v>2509</v>
      </c>
      <c r="B1285">
        <v>15</v>
      </c>
      <c r="C1285" t="s">
        <v>2503</v>
      </c>
      <c r="D1285" s="84"/>
      <c r="F1285" s="84"/>
      <c r="O1285" s="84" t="s">
        <v>7906</v>
      </c>
      <c r="P1285" s="84">
        <v>2</v>
      </c>
      <c r="Q1285" s="84" t="s">
        <v>6635</v>
      </c>
      <c r="R1285" s="84"/>
      <c r="S1285" s="84"/>
    </row>
    <row r="1286" spans="1:19" x14ac:dyDescent="0.25">
      <c r="A1286" t="s">
        <v>2510</v>
      </c>
      <c r="B1286">
        <v>15</v>
      </c>
      <c r="C1286" t="s">
        <v>2503</v>
      </c>
      <c r="D1286" s="84"/>
      <c r="F1286" s="84"/>
      <c r="O1286" s="84" t="s">
        <v>7907</v>
      </c>
      <c r="P1286" s="84">
        <v>2</v>
      </c>
      <c r="Q1286" s="84" t="s">
        <v>6635</v>
      </c>
      <c r="R1286" s="84"/>
      <c r="S1286" s="84"/>
    </row>
    <row r="1287" spans="1:19" x14ac:dyDescent="0.25">
      <c r="A1287" t="s">
        <v>2511</v>
      </c>
      <c r="B1287">
        <v>15</v>
      </c>
      <c r="C1287" t="s">
        <v>2503</v>
      </c>
      <c r="D1287" s="84"/>
      <c r="F1287" s="84"/>
      <c r="O1287" s="84" t="s">
        <v>7908</v>
      </c>
      <c r="P1287" s="84">
        <v>2</v>
      </c>
      <c r="Q1287" s="84" t="s">
        <v>6635</v>
      </c>
      <c r="R1287" s="84"/>
      <c r="S1287" s="84"/>
    </row>
    <row r="1288" spans="1:19" x14ac:dyDescent="0.25">
      <c r="A1288" t="s">
        <v>2512</v>
      </c>
      <c r="B1288">
        <v>15</v>
      </c>
      <c r="C1288" t="s">
        <v>2503</v>
      </c>
      <c r="D1288" s="84"/>
      <c r="F1288" s="84"/>
      <c r="O1288" s="84" t="s">
        <v>7910</v>
      </c>
      <c r="P1288" s="84">
        <v>2</v>
      </c>
      <c r="Q1288" s="84" t="s">
        <v>6635</v>
      </c>
      <c r="R1288" s="84"/>
      <c r="S1288" s="84"/>
    </row>
    <row r="1289" spans="1:19" x14ac:dyDescent="0.25">
      <c r="A1289" t="s">
        <v>2513</v>
      </c>
      <c r="B1289">
        <v>15</v>
      </c>
      <c r="C1289" t="s">
        <v>2503</v>
      </c>
      <c r="D1289" s="84"/>
      <c r="F1289" s="84"/>
      <c r="O1289" s="84" t="s">
        <v>7911</v>
      </c>
      <c r="P1289" s="84">
        <v>2</v>
      </c>
      <c r="Q1289" s="84" t="s">
        <v>6635</v>
      </c>
      <c r="R1289" s="84"/>
      <c r="S1289" s="84"/>
    </row>
    <row r="1290" spans="1:19" x14ac:dyDescent="0.25">
      <c r="A1290" t="s">
        <v>2514</v>
      </c>
      <c r="B1290">
        <v>15</v>
      </c>
      <c r="C1290" t="s">
        <v>2503</v>
      </c>
      <c r="D1290" s="84"/>
      <c r="F1290" s="84"/>
      <c r="O1290" s="84" t="s">
        <v>7912</v>
      </c>
      <c r="P1290" s="84">
        <v>2</v>
      </c>
      <c r="Q1290" s="84" t="s">
        <v>6635</v>
      </c>
      <c r="R1290" s="84"/>
      <c r="S1290" s="84"/>
    </row>
    <row r="1291" spans="1:19" x14ac:dyDescent="0.25">
      <c r="A1291" t="s">
        <v>2515</v>
      </c>
      <c r="B1291">
        <v>15</v>
      </c>
      <c r="C1291" t="s">
        <v>2503</v>
      </c>
      <c r="D1291" s="84"/>
      <c r="F1291" s="84"/>
      <c r="O1291" s="84" t="s">
        <v>7913</v>
      </c>
      <c r="P1291" s="84">
        <v>2</v>
      </c>
      <c r="Q1291" s="84" t="s">
        <v>6635</v>
      </c>
      <c r="R1291" s="84"/>
      <c r="S1291" s="84"/>
    </row>
    <row r="1292" spans="1:19" x14ac:dyDescent="0.25">
      <c r="A1292" t="s">
        <v>2516</v>
      </c>
      <c r="B1292">
        <v>15</v>
      </c>
      <c r="C1292" t="s">
        <v>2503</v>
      </c>
      <c r="D1292" s="84"/>
      <c r="F1292" s="84"/>
      <c r="O1292" s="84" t="s">
        <v>7914</v>
      </c>
      <c r="P1292" s="84">
        <v>2</v>
      </c>
      <c r="Q1292" s="84" t="s">
        <v>6635</v>
      </c>
      <c r="R1292" s="84"/>
      <c r="S1292" s="84"/>
    </row>
    <row r="1293" spans="1:19" x14ac:dyDescent="0.25">
      <c r="A1293" t="s">
        <v>2517</v>
      </c>
      <c r="B1293">
        <v>15</v>
      </c>
      <c r="C1293" t="s">
        <v>2503</v>
      </c>
      <c r="D1293" s="84"/>
      <c r="F1293" s="84"/>
      <c r="O1293" s="84" t="s">
        <v>7915</v>
      </c>
      <c r="P1293" s="84">
        <v>2</v>
      </c>
      <c r="Q1293" s="84" t="s">
        <v>6635</v>
      </c>
      <c r="R1293" s="84"/>
      <c r="S1293" s="84"/>
    </row>
    <row r="1294" spans="1:19" x14ac:dyDescent="0.25">
      <c r="A1294" t="s">
        <v>2518</v>
      </c>
      <c r="B1294">
        <v>15</v>
      </c>
      <c r="C1294" t="s">
        <v>2503</v>
      </c>
      <c r="D1294" s="84"/>
      <c r="F1294" s="84"/>
      <c r="O1294" s="84" t="s">
        <v>7916</v>
      </c>
      <c r="P1294" s="84">
        <v>2</v>
      </c>
      <c r="Q1294" s="84" t="s">
        <v>6635</v>
      </c>
      <c r="R1294" s="84"/>
      <c r="S1294" s="84"/>
    </row>
    <row r="1295" spans="1:19" x14ac:dyDescent="0.25">
      <c r="A1295" t="s">
        <v>2519</v>
      </c>
      <c r="B1295">
        <v>15</v>
      </c>
      <c r="C1295" t="s">
        <v>2503</v>
      </c>
      <c r="D1295" s="84"/>
      <c r="F1295" s="84"/>
      <c r="O1295" s="84" t="s">
        <v>7918</v>
      </c>
      <c r="P1295" s="84">
        <v>2</v>
      </c>
      <c r="Q1295" s="84" t="s">
        <v>6635</v>
      </c>
      <c r="R1295" s="84"/>
      <c r="S1295" s="84"/>
    </row>
    <row r="1296" spans="1:19" x14ac:dyDescent="0.25">
      <c r="A1296" t="s">
        <v>2520</v>
      </c>
      <c r="B1296">
        <v>15</v>
      </c>
      <c r="C1296" t="s">
        <v>2503</v>
      </c>
      <c r="D1296" s="84"/>
      <c r="F1296" s="84"/>
      <c r="O1296" s="84" t="s">
        <v>7920</v>
      </c>
      <c r="P1296" s="84">
        <v>2</v>
      </c>
      <c r="Q1296" s="84" t="s">
        <v>6635</v>
      </c>
      <c r="R1296" s="84"/>
      <c r="S1296" s="84"/>
    </row>
    <row r="1297" spans="1:19" x14ac:dyDescent="0.25">
      <c r="A1297" t="s">
        <v>2521</v>
      </c>
      <c r="B1297">
        <v>15</v>
      </c>
      <c r="C1297" t="s">
        <v>2503</v>
      </c>
      <c r="D1297" s="84"/>
      <c r="F1297" s="84"/>
      <c r="O1297" s="84" t="s">
        <v>7922</v>
      </c>
      <c r="P1297" s="84">
        <v>2</v>
      </c>
      <c r="Q1297" s="84" t="s">
        <v>6635</v>
      </c>
      <c r="R1297" s="84"/>
      <c r="S1297" s="84"/>
    </row>
    <row r="1298" spans="1:19" x14ac:dyDescent="0.25">
      <c r="A1298" t="s">
        <v>2522</v>
      </c>
      <c r="B1298">
        <v>15</v>
      </c>
      <c r="C1298" t="s">
        <v>2503</v>
      </c>
      <c r="D1298" t="s">
        <v>2522</v>
      </c>
      <c r="E1298" s="84" t="s">
        <v>2522</v>
      </c>
      <c r="F1298" t="s">
        <v>1919</v>
      </c>
      <c r="O1298" s="84" t="s">
        <v>7923</v>
      </c>
      <c r="P1298" s="84">
        <v>2</v>
      </c>
      <c r="Q1298" s="84" t="s">
        <v>6635</v>
      </c>
      <c r="R1298" s="84"/>
      <c r="S1298" s="84"/>
    </row>
    <row r="1299" spans="1:19" x14ac:dyDescent="0.25">
      <c r="A1299" t="s">
        <v>2523</v>
      </c>
      <c r="B1299">
        <v>15</v>
      </c>
      <c r="C1299" t="s">
        <v>2503</v>
      </c>
      <c r="D1299" s="84"/>
      <c r="F1299" s="84"/>
      <c r="O1299" s="84" t="s">
        <v>7924</v>
      </c>
      <c r="P1299" s="84">
        <v>2</v>
      </c>
      <c r="Q1299" s="84" t="s">
        <v>6635</v>
      </c>
      <c r="R1299" s="84"/>
      <c r="S1299" s="84"/>
    </row>
    <row r="1300" spans="1:19" x14ac:dyDescent="0.25">
      <c r="A1300" t="s">
        <v>2524</v>
      </c>
      <c r="B1300">
        <v>15</v>
      </c>
      <c r="C1300" t="s">
        <v>2503</v>
      </c>
      <c r="D1300" s="84"/>
      <c r="F1300" s="84"/>
      <c r="O1300" s="84" t="s">
        <v>7927</v>
      </c>
      <c r="P1300" s="84">
        <v>2</v>
      </c>
      <c r="Q1300" s="84" t="s">
        <v>6635</v>
      </c>
      <c r="R1300" s="84"/>
      <c r="S1300" s="84"/>
    </row>
    <row r="1301" spans="1:19" x14ac:dyDescent="0.25">
      <c r="A1301" t="s">
        <v>2525</v>
      </c>
      <c r="B1301">
        <v>15</v>
      </c>
      <c r="C1301" t="s">
        <v>2503</v>
      </c>
      <c r="D1301" s="84"/>
      <c r="F1301" s="84"/>
      <c r="O1301" s="84" t="s">
        <v>7930</v>
      </c>
      <c r="P1301" s="84">
        <v>2</v>
      </c>
      <c r="Q1301" s="84" t="s">
        <v>6635</v>
      </c>
      <c r="R1301" s="84"/>
      <c r="S1301" s="84"/>
    </row>
    <row r="1302" spans="1:19" x14ac:dyDescent="0.25">
      <c r="A1302" t="s">
        <v>2526</v>
      </c>
      <c r="B1302">
        <v>15</v>
      </c>
      <c r="C1302" t="s">
        <v>2503</v>
      </c>
      <c r="D1302" s="84"/>
      <c r="F1302" s="84"/>
      <c r="O1302" s="84" t="s">
        <v>7931</v>
      </c>
      <c r="P1302" s="84">
        <v>2</v>
      </c>
      <c r="Q1302" s="84" t="s">
        <v>6635</v>
      </c>
      <c r="R1302" s="84"/>
      <c r="S1302" s="84"/>
    </row>
    <row r="1303" spans="1:19" x14ac:dyDescent="0.25">
      <c r="A1303" t="s">
        <v>2527</v>
      </c>
      <c r="B1303">
        <v>15</v>
      </c>
      <c r="C1303" t="s">
        <v>2503</v>
      </c>
      <c r="D1303" s="84"/>
      <c r="F1303" s="84"/>
      <c r="O1303" s="84" t="s">
        <v>7933</v>
      </c>
      <c r="P1303" s="84">
        <v>2</v>
      </c>
      <c r="Q1303" s="84" t="s">
        <v>6635</v>
      </c>
      <c r="R1303" s="84"/>
      <c r="S1303" s="84"/>
    </row>
    <row r="1304" spans="1:19" x14ac:dyDescent="0.25">
      <c r="A1304" t="s">
        <v>2528</v>
      </c>
      <c r="B1304">
        <v>15</v>
      </c>
      <c r="C1304" t="s">
        <v>2503</v>
      </c>
      <c r="D1304" s="84"/>
      <c r="F1304" s="84"/>
      <c r="O1304" s="84" t="s">
        <v>7934</v>
      </c>
      <c r="P1304" s="84">
        <v>2</v>
      </c>
      <c r="Q1304" s="84" t="s">
        <v>6635</v>
      </c>
      <c r="R1304" s="84"/>
      <c r="S1304" s="84"/>
    </row>
    <row r="1305" spans="1:19" x14ac:dyDescent="0.25">
      <c r="A1305" t="s">
        <v>2529</v>
      </c>
      <c r="B1305">
        <v>15</v>
      </c>
      <c r="C1305" t="s">
        <v>2503</v>
      </c>
      <c r="D1305" s="84"/>
      <c r="F1305" s="84"/>
      <c r="O1305" s="84" t="s">
        <v>7935</v>
      </c>
      <c r="P1305" s="84">
        <v>2</v>
      </c>
      <c r="Q1305" s="84" t="s">
        <v>6635</v>
      </c>
      <c r="R1305" s="84"/>
      <c r="S1305" s="84"/>
    </row>
    <row r="1306" spans="1:19" x14ac:dyDescent="0.25">
      <c r="A1306" t="s">
        <v>2530</v>
      </c>
      <c r="B1306">
        <v>15</v>
      </c>
      <c r="C1306" t="s">
        <v>2503</v>
      </c>
      <c r="D1306" s="84"/>
      <c r="F1306" s="84"/>
      <c r="O1306" s="84" t="s">
        <v>7936</v>
      </c>
      <c r="P1306" s="84">
        <v>2</v>
      </c>
      <c r="Q1306" s="84" t="s">
        <v>6635</v>
      </c>
      <c r="R1306" s="84"/>
      <c r="S1306" s="84"/>
    </row>
    <row r="1307" spans="1:19" x14ac:dyDescent="0.25">
      <c r="A1307" t="s">
        <v>2531</v>
      </c>
      <c r="B1307">
        <v>15</v>
      </c>
      <c r="C1307" t="s">
        <v>2503</v>
      </c>
      <c r="D1307" s="84"/>
      <c r="F1307" s="84"/>
      <c r="O1307" s="84" t="s">
        <v>7937</v>
      </c>
      <c r="P1307" s="84">
        <v>2</v>
      </c>
      <c r="Q1307" s="84" t="s">
        <v>6635</v>
      </c>
      <c r="R1307" s="84"/>
      <c r="S1307" s="84"/>
    </row>
    <row r="1308" spans="1:19" x14ac:dyDescent="0.25">
      <c r="A1308" t="s">
        <v>2532</v>
      </c>
      <c r="B1308">
        <v>15</v>
      </c>
      <c r="C1308" t="s">
        <v>2503</v>
      </c>
      <c r="D1308" s="84"/>
      <c r="F1308" s="84"/>
      <c r="O1308" s="84" t="s">
        <v>7938</v>
      </c>
      <c r="P1308" s="84">
        <v>2</v>
      </c>
      <c r="Q1308" s="84" t="s">
        <v>6635</v>
      </c>
      <c r="R1308" s="84"/>
      <c r="S1308" s="84"/>
    </row>
    <row r="1309" spans="1:19" x14ac:dyDescent="0.25">
      <c r="A1309" t="s">
        <v>2533</v>
      </c>
      <c r="B1309">
        <v>15</v>
      </c>
      <c r="C1309" t="s">
        <v>2503</v>
      </c>
      <c r="D1309" s="84"/>
      <c r="F1309" s="84"/>
      <c r="O1309" s="84" t="s">
        <v>7939</v>
      </c>
      <c r="P1309" s="84">
        <v>2</v>
      </c>
      <c r="Q1309" s="84" t="s">
        <v>6635</v>
      </c>
      <c r="R1309" s="84"/>
      <c r="S1309" s="84"/>
    </row>
    <row r="1310" spans="1:19" x14ac:dyDescent="0.25">
      <c r="A1310" t="s">
        <v>2534</v>
      </c>
      <c r="B1310">
        <v>15</v>
      </c>
      <c r="C1310" t="s">
        <v>2503</v>
      </c>
      <c r="D1310" s="84"/>
      <c r="F1310" s="84"/>
      <c r="O1310" s="84" t="s">
        <v>7940</v>
      </c>
      <c r="P1310" s="84">
        <v>2</v>
      </c>
      <c r="Q1310" s="84" t="s">
        <v>6635</v>
      </c>
      <c r="R1310" s="84"/>
      <c r="S1310" s="84"/>
    </row>
    <row r="1311" spans="1:19" x14ac:dyDescent="0.25">
      <c r="A1311" t="s">
        <v>2535</v>
      </c>
      <c r="B1311">
        <v>15</v>
      </c>
      <c r="C1311" t="s">
        <v>2503</v>
      </c>
      <c r="D1311" s="84"/>
      <c r="F1311" s="84"/>
      <c r="O1311" s="84" t="s">
        <v>7943</v>
      </c>
      <c r="P1311" s="84">
        <v>2</v>
      </c>
      <c r="Q1311" s="84" t="s">
        <v>6635</v>
      </c>
      <c r="R1311" s="84"/>
      <c r="S1311" s="84"/>
    </row>
    <row r="1312" spans="1:19" x14ac:dyDescent="0.25">
      <c r="A1312" t="s">
        <v>2536</v>
      </c>
      <c r="B1312">
        <v>15</v>
      </c>
      <c r="C1312" t="s">
        <v>2503</v>
      </c>
      <c r="D1312" s="84"/>
      <c r="F1312" s="84"/>
      <c r="O1312" s="84" t="s">
        <v>7945</v>
      </c>
      <c r="P1312" s="84">
        <v>2</v>
      </c>
      <c r="Q1312" s="84" t="s">
        <v>6635</v>
      </c>
      <c r="R1312" s="84"/>
      <c r="S1312" s="84"/>
    </row>
    <row r="1313" spans="1:19" x14ac:dyDescent="0.25">
      <c r="A1313" t="s">
        <v>2537</v>
      </c>
      <c r="B1313">
        <v>15</v>
      </c>
      <c r="C1313" t="s">
        <v>2503</v>
      </c>
      <c r="D1313" s="84"/>
      <c r="F1313" s="84"/>
      <c r="O1313" s="84" t="s">
        <v>7947</v>
      </c>
      <c r="P1313" s="84">
        <v>2</v>
      </c>
      <c r="Q1313" s="84" t="s">
        <v>6635</v>
      </c>
      <c r="R1313" s="84"/>
      <c r="S1313" s="84"/>
    </row>
    <row r="1314" spans="1:19" x14ac:dyDescent="0.25">
      <c r="A1314" t="s">
        <v>2538</v>
      </c>
      <c r="B1314">
        <v>15</v>
      </c>
      <c r="C1314" t="s">
        <v>2503</v>
      </c>
      <c r="D1314" s="84"/>
      <c r="F1314" s="84"/>
      <c r="O1314" s="84" t="s">
        <v>7951</v>
      </c>
      <c r="P1314" s="84">
        <v>2</v>
      </c>
      <c r="Q1314" s="84" t="s">
        <v>6635</v>
      </c>
      <c r="R1314" s="84"/>
      <c r="S1314" s="84"/>
    </row>
    <row r="1315" spans="1:19" x14ac:dyDescent="0.25">
      <c r="A1315" t="s">
        <v>2539</v>
      </c>
      <c r="B1315">
        <v>15</v>
      </c>
      <c r="C1315" t="s">
        <v>2503</v>
      </c>
      <c r="D1315" s="84"/>
      <c r="F1315" s="84"/>
      <c r="O1315" s="84" t="s">
        <v>7953</v>
      </c>
      <c r="P1315" s="84">
        <v>2</v>
      </c>
      <c r="Q1315" s="84" t="s">
        <v>6635</v>
      </c>
      <c r="R1315" s="84"/>
      <c r="S1315" s="84"/>
    </row>
    <row r="1316" spans="1:19" x14ac:dyDescent="0.25">
      <c r="A1316" t="s">
        <v>2540</v>
      </c>
      <c r="B1316">
        <v>15</v>
      </c>
      <c r="C1316" t="s">
        <v>2503</v>
      </c>
      <c r="D1316" s="84"/>
      <c r="F1316" s="84"/>
      <c r="O1316" s="84" t="s">
        <v>7955</v>
      </c>
      <c r="P1316" s="84">
        <v>2</v>
      </c>
      <c r="Q1316" s="84" t="s">
        <v>6635</v>
      </c>
      <c r="R1316" s="84"/>
      <c r="S1316" s="84"/>
    </row>
    <row r="1317" spans="1:19" x14ac:dyDescent="0.25">
      <c r="A1317" t="s">
        <v>2541</v>
      </c>
      <c r="B1317">
        <v>15</v>
      </c>
      <c r="C1317" t="s">
        <v>2503</v>
      </c>
      <c r="D1317" s="84"/>
      <c r="F1317" s="84"/>
      <c r="O1317" s="84" t="s">
        <v>7956</v>
      </c>
      <c r="P1317" s="84">
        <v>2</v>
      </c>
      <c r="Q1317" s="84" t="s">
        <v>6635</v>
      </c>
      <c r="R1317" s="84"/>
      <c r="S1317" s="84"/>
    </row>
    <row r="1318" spans="1:19" x14ac:dyDescent="0.25">
      <c r="A1318" t="s">
        <v>2542</v>
      </c>
      <c r="B1318">
        <v>15</v>
      </c>
      <c r="C1318" t="s">
        <v>2503</v>
      </c>
      <c r="D1318" s="84"/>
      <c r="F1318" s="84"/>
      <c r="O1318" s="84" t="s">
        <v>7958</v>
      </c>
      <c r="P1318" s="84">
        <v>2</v>
      </c>
      <c r="Q1318" s="84" t="s">
        <v>6635</v>
      </c>
      <c r="R1318" s="84"/>
      <c r="S1318" s="84"/>
    </row>
    <row r="1319" spans="1:19" x14ac:dyDescent="0.25">
      <c r="A1319" t="s">
        <v>2543</v>
      </c>
      <c r="B1319">
        <v>15</v>
      </c>
      <c r="C1319" t="s">
        <v>2503</v>
      </c>
      <c r="D1319" s="84"/>
      <c r="F1319" s="84"/>
      <c r="O1319" s="84" t="s">
        <v>7959</v>
      </c>
      <c r="P1319" s="84">
        <v>2</v>
      </c>
      <c r="Q1319" s="84" t="s">
        <v>6635</v>
      </c>
      <c r="R1319" s="84"/>
      <c r="S1319" s="84"/>
    </row>
    <row r="1320" spans="1:19" x14ac:dyDescent="0.25">
      <c r="A1320" t="s">
        <v>2544</v>
      </c>
      <c r="B1320">
        <v>15</v>
      </c>
      <c r="C1320" t="s">
        <v>2503</v>
      </c>
      <c r="D1320" s="84"/>
      <c r="F1320" s="84"/>
      <c r="O1320" s="84" t="s">
        <v>7961</v>
      </c>
      <c r="P1320" s="84">
        <v>2</v>
      </c>
      <c r="Q1320" s="84" t="s">
        <v>6635</v>
      </c>
      <c r="R1320" s="84"/>
      <c r="S1320" s="84"/>
    </row>
    <row r="1321" spans="1:19" x14ac:dyDescent="0.25">
      <c r="A1321" t="s">
        <v>2545</v>
      </c>
      <c r="B1321">
        <v>15</v>
      </c>
      <c r="C1321" t="s">
        <v>2503</v>
      </c>
      <c r="D1321" s="84"/>
      <c r="F1321" s="84"/>
      <c r="O1321" s="84" t="s">
        <v>7962</v>
      </c>
      <c r="P1321" s="84">
        <v>2</v>
      </c>
      <c r="Q1321" s="84" t="s">
        <v>6635</v>
      </c>
      <c r="R1321" s="84"/>
      <c r="S1321" s="84"/>
    </row>
    <row r="1322" spans="1:19" x14ac:dyDescent="0.25">
      <c r="A1322" t="s">
        <v>2546</v>
      </c>
      <c r="B1322">
        <v>15</v>
      </c>
      <c r="C1322" t="s">
        <v>2503</v>
      </c>
      <c r="D1322" s="84"/>
      <c r="F1322" s="84"/>
      <c r="O1322" s="84" t="s">
        <v>7964</v>
      </c>
      <c r="P1322" s="84">
        <v>2</v>
      </c>
      <c r="Q1322" s="84" t="s">
        <v>6635</v>
      </c>
      <c r="R1322" s="84"/>
      <c r="S1322" s="84"/>
    </row>
    <row r="1323" spans="1:19" x14ac:dyDescent="0.25">
      <c r="A1323" t="s">
        <v>2547</v>
      </c>
      <c r="B1323">
        <v>15</v>
      </c>
      <c r="C1323" t="s">
        <v>2503</v>
      </c>
      <c r="D1323" s="84"/>
      <c r="F1323" s="84"/>
      <c r="O1323" s="84" t="s">
        <v>7966</v>
      </c>
      <c r="P1323" s="84">
        <v>2</v>
      </c>
      <c r="Q1323" s="84" t="s">
        <v>6635</v>
      </c>
      <c r="R1323" s="84"/>
      <c r="S1323" s="84"/>
    </row>
    <row r="1324" spans="1:19" x14ac:dyDescent="0.25">
      <c r="A1324" t="s">
        <v>2548</v>
      </c>
      <c r="B1324">
        <v>15</v>
      </c>
      <c r="C1324" t="s">
        <v>2503</v>
      </c>
      <c r="D1324" s="84"/>
      <c r="F1324" s="84"/>
      <c r="O1324" s="84" t="s">
        <v>7967</v>
      </c>
      <c r="P1324" s="84">
        <v>2</v>
      </c>
      <c r="Q1324" s="84" t="s">
        <v>6635</v>
      </c>
      <c r="R1324" s="84"/>
      <c r="S1324" s="84"/>
    </row>
    <row r="1325" spans="1:19" x14ac:dyDescent="0.25">
      <c r="A1325" t="s">
        <v>2549</v>
      </c>
      <c r="B1325">
        <v>15</v>
      </c>
      <c r="C1325" t="s">
        <v>2503</v>
      </c>
      <c r="D1325" s="84"/>
      <c r="F1325" s="84"/>
      <c r="O1325" s="84" t="s">
        <v>7969</v>
      </c>
      <c r="P1325" s="84">
        <v>2</v>
      </c>
      <c r="Q1325" s="84" t="s">
        <v>6635</v>
      </c>
      <c r="R1325" s="84"/>
      <c r="S1325" s="84"/>
    </row>
    <row r="1326" spans="1:19" x14ac:dyDescent="0.25">
      <c r="A1326" t="s">
        <v>2550</v>
      </c>
      <c r="B1326">
        <v>15</v>
      </c>
      <c r="C1326" t="s">
        <v>2503</v>
      </c>
      <c r="D1326" s="84"/>
      <c r="F1326" s="84"/>
      <c r="O1326" s="84" t="s">
        <v>7970</v>
      </c>
      <c r="P1326" s="84">
        <v>2</v>
      </c>
      <c r="Q1326" s="84" t="s">
        <v>6635</v>
      </c>
      <c r="R1326" s="84"/>
      <c r="S1326" s="84"/>
    </row>
    <row r="1327" spans="1:19" x14ac:dyDescent="0.25">
      <c r="A1327" t="s">
        <v>2551</v>
      </c>
      <c r="B1327">
        <v>15</v>
      </c>
      <c r="C1327" t="s">
        <v>2503</v>
      </c>
      <c r="D1327" s="84"/>
      <c r="F1327" s="84"/>
      <c r="O1327" s="84" t="s">
        <v>7971</v>
      </c>
      <c r="P1327" s="84">
        <v>2</v>
      </c>
      <c r="Q1327" s="84" t="s">
        <v>6635</v>
      </c>
      <c r="R1327" s="84"/>
      <c r="S1327" s="84"/>
    </row>
    <row r="1328" spans="1:19" x14ac:dyDescent="0.25">
      <c r="A1328" t="s">
        <v>2552</v>
      </c>
      <c r="B1328">
        <v>15</v>
      </c>
      <c r="C1328" t="s">
        <v>2503</v>
      </c>
      <c r="D1328" s="84"/>
      <c r="F1328" s="84"/>
      <c r="O1328" s="84" t="s">
        <v>7972</v>
      </c>
      <c r="P1328" s="84">
        <v>2</v>
      </c>
      <c r="Q1328" s="84" t="s">
        <v>6635</v>
      </c>
      <c r="R1328" s="84"/>
      <c r="S1328" s="84"/>
    </row>
    <row r="1329" spans="1:19" x14ac:dyDescent="0.25">
      <c r="A1329" t="s">
        <v>2553</v>
      </c>
      <c r="B1329">
        <v>15</v>
      </c>
      <c r="C1329" t="s">
        <v>2503</v>
      </c>
      <c r="D1329" s="84"/>
      <c r="F1329" s="84"/>
      <c r="O1329" s="84" t="s">
        <v>7974</v>
      </c>
      <c r="P1329" s="84">
        <v>2</v>
      </c>
      <c r="Q1329" s="84" t="s">
        <v>6635</v>
      </c>
      <c r="R1329" s="84"/>
      <c r="S1329" s="84"/>
    </row>
    <row r="1330" spans="1:19" x14ac:dyDescent="0.25">
      <c r="A1330" t="s">
        <v>2554</v>
      </c>
      <c r="B1330">
        <v>15</v>
      </c>
      <c r="C1330" t="s">
        <v>2503</v>
      </c>
      <c r="D1330" s="84"/>
      <c r="F1330" s="84"/>
      <c r="O1330" s="84" t="s">
        <v>7976</v>
      </c>
      <c r="P1330" s="84">
        <v>2</v>
      </c>
      <c r="Q1330" s="84" t="s">
        <v>6635</v>
      </c>
      <c r="R1330" s="84"/>
      <c r="S1330" s="84"/>
    </row>
    <row r="1331" spans="1:19" x14ac:dyDescent="0.25">
      <c r="A1331" t="s">
        <v>2555</v>
      </c>
      <c r="B1331">
        <v>15</v>
      </c>
      <c r="C1331" t="s">
        <v>2503</v>
      </c>
      <c r="D1331" s="84"/>
      <c r="F1331" s="84"/>
      <c r="O1331" s="84" t="s">
        <v>7979</v>
      </c>
      <c r="P1331" s="84">
        <v>2</v>
      </c>
      <c r="Q1331" s="84" t="s">
        <v>6635</v>
      </c>
      <c r="R1331" s="84"/>
      <c r="S1331" s="84"/>
    </row>
    <row r="1332" spans="1:19" x14ac:dyDescent="0.25">
      <c r="A1332" t="s">
        <v>2556</v>
      </c>
      <c r="B1332">
        <v>15</v>
      </c>
      <c r="C1332" t="s">
        <v>2503</v>
      </c>
      <c r="D1332" s="84"/>
      <c r="F1332" s="84"/>
      <c r="O1332" s="84" t="s">
        <v>7981</v>
      </c>
      <c r="P1332" s="84">
        <v>2</v>
      </c>
      <c r="Q1332" s="84" t="s">
        <v>6635</v>
      </c>
      <c r="R1332" s="84"/>
      <c r="S1332" s="84"/>
    </row>
    <row r="1333" spans="1:19" x14ac:dyDescent="0.25">
      <c r="A1333" t="s">
        <v>2557</v>
      </c>
      <c r="B1333">
        <v>15</v>
      </c>
      <c r="C1333" t="s">
        <v>2503</v>
      </c>
      <c r="D1333" s="84"/>
      <c r="F1333" s="84"/>
      <c r="O1333" s="84" t="s">
        <v>7982</v>
      </c>
      <c r="P1333" s="84">
        <v>2</v>
      </c>
      <c r="Q1333" s="84" t="s">
        <v>6635</v>
      </c>
      <c r="R1333" s="84"/>
      <c r="S1333" s="84"/>
    </row>
    <row r="1334" spans="1:19" x14ac:dyDescent="0.25">
      <c r="A1334" t="s">
        <v>2558</v>
      </c>
      <c r="B1334">
        <v>15</v>
      </c>
      <c r="C1334" t="s">
        <v>2503</v>
      </c>
      <c r="D1334" s="84"/>
      <c r="F1334" s="84"/>
      <c r="O1334" s="84" t="s">
        <v>7986</v>
      </c>
      <c r="P1334" s="84">
        <v>2</v>
      </c>
      <c r="Q1334" s="84" t="s">
        <v>6635</v>
      </c>
      <c r="R1334" s="84"/>
      <c r="S1334" s="84"/>
    </row>
    <row r="1335" spans="1:19" x14ac:dyDescent="0.25">
      <c r="A1335" t="s">
        <v>2559</v>
      </c>
      <c r="B1335">
        <v>15</v>
      </c>
      <c r="C1335" t="s">
        <v>2503</v>
      </c>
      <c r="D1335" s="84"/>
      <c r="F1335" s="84"/>
      <c r="O1335" s="84" t="s">
        <v>7994</v>
      </c>
      <c r="P1335" s="84">
        <v>2</v>
      </c>
      <c r="Q1335" s="84" t="s">
        <v>6635</v>
      </c>
      <c r="R1335" s="84"/>
      <c r="S1335" s="84"/>
    </row>
    <row r="1336" spans="1:19" x14ac:dyDescent="0.25">
      <c r="A1336" t="s">
        <v>2560</v>
      </c>
      <c r="B1336">
        <v>15</v>
      </c>
      <c r="C1336" t="s">
        <v>2503</v>
      </c>
      <c r="D1336" s="84"/>
      <c r="F1336" s="84"/>
      <c r="O1336" s="84" t="s">
        <v>8011</v>
      </c>
      <c r="P1336" s="84">
        <v>2</v>
      </c>
      <c r="Q1336" s="84" t="s">
        <v>6635</v>
      </c>
      <c r="R1336" s="84"/>
      <c r="S1336" s="84"/>
    </row>
    <row r="1337" spans="1:19" x14ac:dyDescent="0.25">
      <c r="A1337" t="s">
        <v>2561</v>
      </c>
      <c r="B1337">
        <v>15</v>
      </c>
      <c r="C1337" t="s">
        <v>2503</v>
      </c>
      <c r="D1337" s="84"/>
      <c r="F1337" s="84"/>
      <c r="O1337" s="84" t="s">
        <v>8014</v>
      </c>
      <c r="P1337" s="84">
        <v>2</v>
      </c>
      <c r="Q1337" s="84" t="s">
        <v>6635</v>
      </c>
      <c r="R1337" s="84"/>
      <c r="S1337" s="84"/>
    </row>
    <row r="1338" spans="1:19" x14ac:dyDescent="0.25">
      <c r="A1338" t="s">
        <v>2562</v>
      </c>
      <c r="B1338">
        <v>15</v>
      </c>
      <c r="C1338" t="s">
        <v>2503</v>
      </c>
      <c r="D1338" s="84"/>
      <c r="F1338" s="84"/>
      <c r="O1338" s="84" t="s">
        <v>8021</v>
      </c>
      <c r="P1338" s="84">
        <v>2</v>
      </c>
      <c r="Q1338" s="84" t="s">
        <v>6635</v>
      </c>
      <c r="R1338" s="84"/>
      <c r="S1338" s="84"/>
    </row>
    <row r="1339" spans="1:19" x14ac:dyDescent="0.25">
      <c r="A1339" t="s">
        <v>2563</v>
      </c>
      <c r="B1339">
        <v>15</v>
      </c>
      <c r="C1339" t="s">
        <v>2503</v>
      </c>
      <c r="D1339" s="84"/>
      <c r="F1339" s="84"/>
      <c r="O1339" s="84" t="s">
        <v>8022</v>
      </c>
      <c r="P1339" s="84">
        <v>2</v>
      </c>
      <c r="Q1339" s="84" t="s">
        <v>6635</v>
      </c>
      <c r="R1339" s="84"/>
      <c r="S1339" s="84"/>
    </row>
    <row r="1340" spans="1:19" x14ac:dyDescent="0.25">
      <c r="A1340" t="s">
        <v>2564</v>
      </c>
      <c r="B1340">
        <v>15</v>
      </c>
      <c r="C1340" t="s">
        <v>2503</v>
      </c>
      <c r="D1340" s="84"/>
      <c r="F1340" s="84"/>
      <c r="O1340" s="84" t="s">
        <v>8023</v>
      </c>
      <c r="P1340" s="84">
        <v>2</v>
      </c>
      <c r="Q1340" s="84" t="s">
        <v>6635</v>
      </c>
      <c r="R1340" s="84"/>
      <c r="S1340" s="84"/>
    </row>
    <row r="1341" spans="1:19" x14ac:dyDescent="0.25">
      <c r="A1341" t="s">
        <v>2565</v>
      </c>
      <c r="B1341">
        <v>15</v>
      </c>
      <c r="C1341" t="s">
        <v>2503</v>
      </c>
      <c r="D1341" s="84"/>
      <c r="F1341" s="84"/>
      <c r="O1341" s="84" t="s">
        <v>8024</v>
      </c>
      <c r="P1341" s="84">
        <v>2</v>
      </c>
      <c r="Q1341" s="84" t="s">
        <v>6635</v>
      </c>
      <c r="R1341" s="84"/>
      <c r="S1341" s="84"/>
    </row>
    <row r="1342" spans="1:19" x14ac:dyDescent="0.25">
      <c r="A1342" t="s">
        <v>2566</v>
      </c>
      <c r="B1342">
        <v>15</v>
      </c>
      <c r="C1342" t="s">
        <v>2503</v>
      </c>
      <c r="D1342" s="84"/>
      <c r="F1342" s="84"/>
      <c r="O1342" s="84" t="s">
        <v>8026</v>
      </c>
      <c r="P1342" s="84">
        <v>2</v>
      </c>
      <c r="Q1342" s="84" t="s">
        <v>6635</v>
      </c>
      <c r="R1342" s="84"/>
      <c r="S1342" s="84"/>
    </row>
    <row r="1343" spans="1:19" x14ac:dyDescent="0.25">
      <c r="A1343" t="s">
        <v>2567</v>
      </c>
      <c r="B1343">
        <v>14</v>
      </c>
      <c r="C1343" t="s">
        <v>2568</v>
      </c>
      <c r="D1343" s="84"/>
      <c r="F1343" s="84"/>
      <c r="O1343" s="84" t="s">
        <v>8033</v>
      </c>
      <c r="P1343" s="84">
        <v>2</v>
      </c>
      <c r="Q1343" s="84" t="s">
        <v>6635</v>
      </c>
      <c r="R1343" s="84"/>
      <c r="S1343" s="84"/>
    </row>
    <row r="1344" spans="1:19" x14ac:dyDescent="0.25">
      <c r="A1344" t="s">
        <v>2569</v>
      </c>
      <c r="B1344">
        <v>14</v>
      </c>
      <c r="C1344" t="s">
        <v>2568</v>
      </c>
      <c r="D1344" s="84"/>
      <c r="F1344" s="84"/>
      <c r="O1344" s="84" t="s">
        <v>8035</v>
      </c>
      <c r="P1344" s="84">
        <v>2</v>
      </c>
      <c r="Q1344" s="84" t="s">
        <v>6635</v>
      </c>
      <c r="R1344" s="84"/>
      <c r="S1344" s="84"/>
    </row>
    <row r="1345" spans="1:19" x14ac:dyDescent="0.25">
      <c r="A1345" t="s">
        <v>2570</v>
      </c>
      <c r="B1345">
        <v>14</v>
      </c>
      <c r="C1345" t="s">
        <v>2568</v>
      </c>
      <c r="D1345" s="84"/>
      <c r="F1345" s="84"/>
      <c r="O1345" s="84" t="s">
        <v>8036</v>
      </c>
      <c r="P1345" s="84">
        <v>2</v>
      </c>
      <c r="Q1345" s="84" t="s">
        <v>6635</v>
      </c>
      <c r="R1345" s="84"/>
      <c r="S1345" s="84"/>
    </row>
    <row r="1346" spans="1:19" x14ac:dyDescent="0.25">
      <c r="A1346" t="s">
        <v>2571</v>
      </c>
      <c r="B1346">
        <v>14</v>
      </c>
      <c r="C1346" t="s">
        <v>2568</v>
      </c>
      <c r="D1346" s="84"/>
      <c r="F1346" s="84"/>
      <c r="O1346" s="84" t="s">
        <v>8039</v>
      </c>
      <c r="P1346" s="84">
        <v>2</v>
      </c>
      <c r="Q1346" s="84" t="s">
        <v>6635</v>
      </c>
      <c r="R1346" s="84"/>
      <c r="S1346" s="84"/>
    </row>
    <row r="1347" spans="1:19" x14ac:dyDescent="0.25">
      <c r="A1347" t="s">
        <v>2572</v>
      </c>
      <c r="B1347">
        <v>14</v>
      </c>
      <c r="C1347" t="s">
        <v>2568</v>
      </c>
      <c r="D1347" s="84"/>
      <c r="F1347" s="84"/>
      <c r="O1347" s="84" t="s">
        <v>8040</v>
      </c>
      <c r="P1347" s="84">
        <v>2</v>
      </c>
      <c r="Q1347" s="84" t="s">
        <v>6635</v>
      </c>
      <c r="R1347" s="84"/>
      <c r="S1347" s="84"/>
    </row>
    <row r="1348" spans="1:19" x14ac:dyDescent="0.25">
      <c r="A1348" t="s">
        <v>2573</v>
      </c>
      <c r="B1348">
        <v>14</v>
      </c>
      <c r="C1348" t="s">
        <v>2568</v>
      </c>
      <c r="D1348" s="84"/>
      <c r="F1348" s="84"/>
      <c r="O1348" s="84" t="s">
        <v>8042</v>
      </c>
      <c r="P1348" s="84">
        <v>2</v>
      </c>
      <c r="Q1348" s="84" t="s">
        <v>6635</v>
      </c>
      <c r="R1348" s="84"/>
      <c r="S1348" s="84"/>
    </row>
    <row r="1349" spans="1:19" x14ac:dyDescent="0.25">
      <c r="A1349" t="s">
        <v>2574</v>
      </c>
      <c r="B1349">
        <v>14</v>
      </c>
      <c r="C1349" t="s">
        <v>2568</v>
      </c>
      <c r="D1349" s="84"/>
      <c r="F1349" s="84"/>
      <c r="O1349" s="84" t="s">
        <v>8044</v>
      </c>
      <c r="P1349" s="84">
        <v>2</v>
      </c>
      <c r="Q1349" s="84" t="s">
        <v>6635</v>
      </c>
      <c r="R1349" s="84"/>
      <c r="S1349" s="84"/>
    </row>
    <row r="1350" spans="1:19" x14ac:dyDescent="0.25">
      <c r="A1350" t="s">
        <v>2575</v>
      </c>
      <c r="B1350">
        <v>14</v>
      </c>
      <c r="C1350" t="s">
        <v>2568</v>
      </c>
      <c r="D1350" s="84"/>
      <c r="F1350" s="84"/>
      <c r="O1350" s="84" t="s">
        <v>8047</v>
      </c>
      <c r="P1350" s="84">
        <v>2</v>
      </c>
      <c r="Q1350" s="84" t="s">
        <v>6635</v>
      </c>
      <c r="R1350" s="84"/>
      <c r="S1350" s="84"/>
    </row>
    <row r="1351" spans="1:19" x14ac:dyDescent="0.25">
      <c r="A1351" t="s">
        <v>2576</v>
      </c>
      <c r="B1351">
        <v>14</v>
      </c>
      <c r="C1351" t="s">
        <v>2568</v>
      </c>
      <c r="D1351" s="84"/>
      <c r="F1351" s="84"/>
      <c r="O1351" s="84" t="s">
        <v>8054</v>
      </c>
      <c r="P1351" s="84">
        <v>2</v>
      </c>
      <c r="Q1351" s="84" t="s">
        <v>6635</v>
      </c>
      <c r="R1351" s="84"/>
      <c r="S1351" s="84"/>
    </row>
    <row r="1352" spans="1:19" x14ac:dyDescent="0.25">
      <c r="A1352" t="s">
        <v>2577</v>
      </c>
      <c r="B1352">
        <v>14</v>
      </c>
      <c r="C1352" t="s">
        <v>2568</v>
      </c>
      <c r="D1352" s="84"/>
      <c r="F1352" s="84"/>
      <c r="O1352" s="84" t="s">
        <v>8063</v>
      </c>
      <c r="P1352" s="84">
        <v>2</v>
      </c>
      <c r="Q1352" s="84" t="s">
        <v>6635</v>
      </c>
      <c r="R1352" s="84"/>
      <c r="S1352" s="84"/>
    </row>
    <row r="1353" spans="1:19" x14ac:dyDescent="0.25">
      <c r="A1353" t="s">
        <v>2578</v>
      </c>
      <c r="B1353">
        <v>14</v>
      </c>
      <c r="C1353" t="s">
        <v>2568</v>
      </c>
      <c r="D1353" t="s">
        <v>2578</v>
      </c>
      <c r="E1353" s="84" t="s">
        <v>2578</v>
      </c>
      <c r="F1353" t="s">
        <v>864</v>
      </c>
      <c r="O1353" s="84" t="s">
        <v>8064</v>
      </c>
      <c r="P1353" s="84">
        <v>2</v>
      </c>
      <c r="Q1353" s="84" t="s">
        <v>6635</v>
      </c>
      <c r="R1353" s="84"/>
      <c r="S1353" s="84"/>
    </row>
    <row r="1354" spans="1:19" x14ac:dyDescent="0.25">
      <c r="A1354" t="s">
        <v>2579</v>
      </c>
      <c r="B1354">
        <v>14</v>
      </c>
      <c r="C1354" t="s">
        <v>2568</v>
      </c>
      <c r="O1354" s="84" t="s">
        <v>8067</v>
      </c>
      <c r="P1354" s="84">
        <v>2</v>
      </c>
      <c r="Q1354" s="84" t="s">
        <v>6635</v>
      </c>
      <c r="R1354" s="84"/>
      <c r="S1354" s="84"/>
    </row>
    <row r="1355" spans="1:19" x14ac:dyDescent="0.25">
      <c r="A1355" t="s">
        <v>2580</v>
      </c>
      <c r="B1355">
        <v>14</v>
      </c>
      <c r="C1355" t="s">
        <v>2568</v>
      </c>
      <c r="D1355" s="84"/>
      <c r="F1355" s="84"/>
      <c r="O1355" s="84" t="s">
        <v>8068</v>
      </c>
      <c r="P1355" s="84">
        <v>2</v>
      </c>
      <c r="Q1355" s="84" t="s">
        <v>6635</v>
      </c>
      <c r="R1355" s="84"/>
      <c r="S1355" s="84"/>
    </row>
    <row r="1356" spans="1:19" x14ac:dyDescent="0.25">
      <c r="A1356" t="s">
        <v>2581</v>
      </c>
      <c r="B1356">
        <v>14</v>
      </c>
      <c r="C1356" t="s">
        <v>2568</v>
      </c>
      <c r="D1356" s="84"/>
      <c r="F1356" s="84"/>
      <c r="O1356" s="84" t="s">
        <v>8069</v>
      </c>
      <c r="P1356" s="84">
        <v>2</v>
      </c>
      <c r="Q1356" s="84" t="s">
        <v>6635</v>
      </c>
      <c r="R1356" s="84"/>
      <c r="S1356" s="84"/>
    </row>
    <row r="1357" spans="1:19" x14ac:dyDescent="0.25">
      <c r="A1357" t="s">
        <v>2582</v>
      </c>
      <c r="B1357">
        <v>14</v>
      </c>
      <c r="C1357" t="s">
        <v>2568</v>
      </c>
      <c r="D1357" s="84"/>
      <c r="F1357" s="84"/>
      <c r="O1357" s="84" t="s">
        <v>8070</v>
      </c>
      <c r="P1357" s="84">
        <v>2</v>
      </c>
      <c r="Q1357" s="84" t="s">
        <v>6635</v>
      </c>
      <c r="R1357" s="84"/>
      <c r="S1357" s="84"/>
    </row>
    <row r="1358" spans="1:19" x14ac:dyDescent="0.25">
      <c r="A1358" t="s">
        <v>2583</v>
      </c>
      <c r="B1358">
        <v>14</v>
      </c>
      <c r="C1358" t="s">
        <v>2568</v>
      </c>
      <c r="D1358" s="84"/>
      <c r="F1358" s="84"/>
      <c r="O1358" s="84" t="s">
        <v>8073</v>
      </c>
      <c r="P1358" s="84">
        <v>2</v>
      </c>
      <c r="Q1358" s="84" t="s">
        <v>6635</v>
      </c>
      <c r="R1358" s="84"/>
      <c r="S1358" s="84"/>
    </row>
    <row r="1359" spans="1:19" x14ac:dyDescent="0.25">
      <c r="A1359" t="s">
        <v>2584</v>
      </c>
      <c r="B1359">
        <v>14</v>
      </c>
      <c r="C1359" t="s">
        <v>2568</v>
      </c>
      <c r="D1359" s="84"/>
      <c r="F1359" s="84"/>
      <c r="O1359" s="84" t="s">
        <v>8074</v>
      </c>
      <c r="P1359" s="84">
        <v>2</v>
      </c>
      <c r="Q1359" s="84" t="s">
        <v>6635</v>
      </c>
      <c r="R1359" s="84"/>
      <c r="S1359" s="84"/>
    </row>
    <row r="1360" spans="1:19" x14ac:dyDescent="0.25">
      <c r="A1360" t="s">
        <v>2585</v>
      </c>
      <c r="B1360">
        <v>14</v>
      </c>
      <c r="C1360" t="s">
        <v>2568</v>
      </c>
      <c r="D1360" s="84"/>
      <c r="F1360" s="84"/>
      <c r="O1360" s="84" t="s">
        <v>8075</v>
      </c>
      <c r="P1360" s="84">
        <v>2</v>
      </c>
      <c r="Q1360" s="84" t="s">
        <v>6635</v>
      </c>
      <c r="R1360" s="84"/>
      <c r="S1360" s="84"/>
    </row>
    <row r="1361" spans="1:19" x14ac:dyDescent="0.25">
      <c r="A1361" t="s">
        <v>2586</v>
      </c>
      <c r="B1361">
        <v>14</v>
      </c>
      <c r="C1361" t="s">
        <v>2568</v>
      </c>
      <c r="D1361" s="84"/>
      <c r="F1361" s="84"/>
      <c r="O1361" s="84" t="s">
        <v>8076</v>
      </c>
      <c r="P1361" s="84">
        <v>2</v>
      </c>
      <c r="Q1361" s="84" t="s">
        <v>6635</v>
      </c>
      <c r="R1361" s="84"/>
      <c r="S1361" s="84"/>
    </row>
    <row r="1362" spans="1:19" x14ac:dyDescent="0.25">
      <c r="A1362" t="s">
        <v>2587</v>
      </c>
      <c r="B1362">
        <v>14</v>
      </c>
      <c r="C1362" t="s">
        <v>2568</v>
      </c>
      <c r="D1362" s="84"/>
      <c r="F1362" s="84"/>
      <c r="O1362" s="84" t="s">
        <v>8077</v>
      </c>
      <c r="P1362" s="84">
        <v>2</v>
      </c>
      <c r="Q1362" s="84" t="s">
        <v>6635</v>
      </c>
      <c r="R1362" s="84"/>
      <c r="S1362" s="84"/>
    </row>
    <row r="1363" spans="1:19" x14ac:dyDescent="0.25">
      <c r="A1363" t="s">
        <v>2588</v>
      </c>
      <c r="B1363">
        <v>14</v>
      </c>
      <c r="C1363" t="s">
        <v>2568</v>
      </c>
      <c r="D1363" s="84"/>
      <c r="F1363" s="84"/>
      <c r="O1363" s="84" t="s">
        <v>8081</v>
      </c>
      <c r="P1363" s="84">
        <v>2</v>
      </c>
      <c r="Q1363" s="84" t="s">
        <v>6635</v>
      </c>
      <c r="R1363" s="84"/>
      <c r="S1363" s="84"/>
    </row>
    <row r="1364" spans="1:19" x14ac:dyDescent="0.25">
      <c r="A1364" t="s">
        <v>2589</v>
      </c>
      <c r="B1364">
        <v>14</v>
      </c>
      <c r="C1364" t="s">
        <v>2568</v>
      </c>
      <c r="D1364" s="84"/>
      <c r="F1364" s="84"/>
      <c r="O1364" s="84" t="s">
        <v>8082</v>
      </c>
      <c r="P1364" s="84">
        <v>2</v>
      </c>
      <c r="Q1364" s="84" t="s">
        <v>6635</v>
      </c>
      <c r="R1364" s="84"/>
      <c r="S1364" s="84"/>
    </row>
    <row r="1365" spans="1:19" x14ac:dyDescent="0.25">
      <c r="A1365" t="s">
        <v>2590</v>
      </c>
      <c r="B1365">
        <v>14</v>
      </c>
      <c r="C1365" t="s">
        <v>2568</v>
      </c>
      <c r="D1365" s="84"/>
      <c r="F1365" s="84"/>
      <c r="O1365" s="84" t="s">
        <v>8084</v>
      </c>
      <c r="P1365" s="84">
        <v>2</v>
      </c>
      <c r="Q1365" s="84" t="s">
        <v>6635</v>
      </c>
      <c r="R1365" s="84"/>
      <c r="S1365" s="84"/>
    </row>
    <row r="1366" spans="1:19" x14ac:dyDescent="0.25">
      <c r="A1366" t="s">
        <v>2591</v>
      </c>
      <c r="B1366">
        <v>14</v>
      </c>
      <c r="C1366" t="s">
        <v>2568</v>
      </c>
      <c r="D1366" s="84"/>
      <c r="F1366" s="84"/>
      <c r="O1366" s="84" t="s">
        <v>8086</v>
      </c>
      <c r="P1366" s="84">
        <v>2</v>
      </c>
      <c r="Q1366" s="84" t="s">
        <v>6635</v>
      </c>
      <c r="R1366" s="84"/>
      <c r="S1366" s="84"/>
    </row>
    <row r="1367" spans="1:19" x14ac:dyDescent="0.25">
      <c r="A1367" t="s">
        <v>2592</v>
      </c>
      <c r="B1367">
        <v>14</v>
      </c>
      <c r="C1367" t="s">
        <v>2568</v>
      </c>
      <c r="D1367" s="84"/>
      <c r="F1367" s="84"/>
      <c r="O1367" s="84" t="s">
        <v>8087</v>
      </c>
      <c r="P1367" s="84">
        <v>2</v>
      </c>
      <c r="Q1367" s="84" t="s">
        <v>6635</v>
      </c>
      <c r="R1367" s="84"/>
      <c r="S1367" s="84"/>
    </row>
    <row r="1368" spans="1:19" x14ac:dyDescent="0.25">
      <c r="A1368" t="s">
        <v>2593</v>
      </c>
      <c r="B1368">
        <v>14</v>
      </c>
      <c r="C1368" t="s">
        <v>2568</v>
      </c>
      <c r="D1368" s="84"/>
      <c r="F1368" s="84"/>
      <c r="O1368" s="84" t="s">
        <v>8088</v>
      </c>
      <c r="P1368" s="84">
        <v>2</v>
      </c>
      <c r="Q1368" s="84" t="s">
        <v>6635</v>
      </c>
      <c r="R1368" s="84"/>
      <c r="S1368" s="84"/>
    </row>
    <row r="1369" spans="1:19" x14ac:dyDescent="0.25">
      <c r="A1369" t="s">
        <v>2594</v>
      </c>
      <c r="B1369">
        <v>14</v>
      </c>
      <c r="C1369" t="s">
        <v>2568</v>
      </c>
      <c r="D1369" s="84"/>
      <c r="F1369" s="84"/>
      <c r="O1369" s="84" t="s">
        <v>8089</v>
      </c>
      <c r="P1369" s="84">
        <v>2</v>
      </c>
      <c r="Q1369" s="84" t="s">
        <v>6635</v>
      </c>
      <c r="R1369" s="84"/>
      <c r="S1369" s="84"/>
    </row>
    <row r="1370" spans="1:19" x14ac:dyDescent="0.25">
      <c r="A1370" t="s">
        <v>2595</v>
      </c>
      <c r="B1370">
        <v>14</v>
      </c>
      <c r="C1370" t="s">
        <v>2568</v>
      </c>
      <c r="D1370" s="84"/>
      <c r="F1370" s="84"/>
      <c r="O1370" s="84" t="s">
        <v>8090</v>
      </c>
      <c r="P1370" s="84">
        <v>2</v>
      </c>
      <c r="Q1370" s="84" t="s">
        <v>6635</v>
      </c>
      <c r="R1370" s="84"/>
      <c r="S1370" s="84"/>
    </row>
    <row r="1371" spans="1:19" x14ac:dyDescent="0.25">
      <c r="A1371" t="s">
        <v>2596</v>
      </c>
      <c r="B1371">
        <v>14</v>
      </c>
      <c r="C1371" t="s">
        <v>2568</v>
      </c>
      <c r="D1371" s="84"/>
      <c r="F1371" s="84"/>
      <c r="O1371" s="84" t="s">
        <v>8092</v>
      </c>
      <c r="P1371" s="84">
        <v>2</v>
      </c>
      <c r="Q1371" s="84" t="s">
        <v>6635</v>
      </c>
      <c r="R1371" s="84"/>
      <c r="S1371" s="84"/>
    </row>
    <row r="1372" spans="1:19" x14ac:dyDescent="0.25">
      <c r="A1372" t="s">
        <v>2597</v>
      </c>
      <c r="B1372">
        <v>14</v>
      </c>
      <c r="C1372" t="s">
        <v>2568</v>
      </c>
      <c r="D1372" s="84"/>
      <c r="F1372" s="84"/>
      <c r="O1372" s="84" t="s">
        <v>8093</v>
      </c>
      <c r="P1372" s="84">
        <v>2</v>
      </c>
      <c r="Q1372" s="84" t="s">
        <v>6635</v>
      </c>
      <c r="R1372" s="84"/>
      <c r="S1372" s="84"/>
    </row>
    <row r="1373" spans="1:19" x14ac:dyDescent="0.25">
      <c r="A1373" t="s">
        <v>2598</v>
      </c>
      <c r="B1373">
        <v>14</v>
      </c>
      <c r="C1373" t="s">
        <v>2568</v>
      </c>
      <c r="D1373" s="84"/>
      <c r="F1373" s="84"/>
      <c r="O1373" s="84" t="s">
        <v>8096</v>
      </c>
      <c r="P1373" s="84">
        <v>2</v>
      </c>
      <c r="Q1373" s="84" t="s">
        <v>6635</v>
      </c>
      <c r="R1373" s="84"/>
      <c r="S1373" s="84"/>
    </row>
    <row r="1374" spans="1:19" x14ac:dyDescent="0.25">
      <c r="A1374" t="s">
        <v>2599</v>
      </c>
      <c r="B1374">
        <v>14</v>
      </c>
      <c r="C1374" t="s">
        <v>2568</v>
      </c>
      <c r="D1374" s="84"/>
      <c r="F1374" s="84"/>
      <c r="O1374" s="84" t="s">
        <v>8098</v>
      </c>
      <c r="P1374" s="84">
        <v>2</v>
      </c>
      <c r="Q1374" s="84" t="s">
        <v>6635</v>
      </c>
      <c r="R1374" s="84"/>
      <c r="S1374" s="84"/>
    </row>
    <row r="1375" spans="1:19" x14ac:dyDescent="0.25">
      <c r="A1375" t="s">
        <v>2600</v>
      </c>
      <c r="B1375">
        <v>14</v>
      </c>
      <c r="C1375" t="s">
        <v>2568</v>
      </c>
      <c r="D1375" s="84"/>
      <c r="F1375" s="84"/>
      <c r="O1375" s="84" t="s">
        <v>8103</v>
      </c>
      <c r="P1375" s="84">
        <v>2</v>
      </c>
      <c r="Q1375" s="84" t="s">
        <v>6635</v>
      </c>
      <c r="R1375" s="84"/>
      <c r="S1375" s="84"/>
    </row>
    <row r="1376" spans="1:19" x14ac:dyDescent="0.25">
      <c r="A1376" t="s">
        <v>2601</v>
      </c>
      <c r="B1376">
        <v>14</v>
      </c>
      <c r="C1376" t="s">
        <v>2568</v>
      </c>
      <c r="D1376" s="84"/>
      <c r="F1376" s="84"/>
      <c r="O1376" s="84" t="s">
        <v>8106</v>
      </c>
      <c r="P1376" s="84">
        <v>2</v>
      </c>
      <c r="Q1376" s="84" t="s">
        <v>6635</v>
      </c>
      <c r="R1376" s="84"/>
      <c r="S1376" s="84"/>
    </row>
    <row r="1377" spans="1:19" x14ac:dyDescent="0.25">
      <c r="A1377" t="s">
        <v>2602</v>
      </c>
      <c r="B1377">
        <v>14</v>
      </c>
      <c r="C1377" t="s">
        <v>2568</v>
      </c>
      <c r="D1377" s="84"/>
      <c r="F1377" s="84"/>
      <c r="O1377" s="84" t="s">
        <v>8108</v>
      </c>
      <c r="P1377" s="84">
        <v>2</v>
      </c>
      <c r="Q1377" s="84" t="s">
        <v>6635</v>
      </c>
      <c r="R1377" s="84"/>
      <c r="S1377" s="84"/>
    </row>
    <row r="1378" spans="1:19" x14ac:dyDescent="0.25">
      <c r="A1378" t="s">
        <v>2603</v>
      </c>
      <c r="B1378">
        <v>14</v>
      </c>
      <c r="C1378" t="s">
        <v>2568</v>
      </c>
      <c r="D1378" s="84"/>
      <c r="F1378" s="84"/>
      <c r="O1378" s="84" t="s">
        <v>8113</v>
      </c>
      <c r="P1378" s="84">
        <v>2</v>
      </c>
      <c r="Q1378" s="84" t="s">
        <v>6635</v>
      </c>
      <c r="R1378" s="84"/>
      <c r="S1378" s="84"/>
    </row>
    <row r="1379" spans="1:19" x14ac:dyDescent="0.25">
      <c r="A1379" t="s">
        <v>2604</v>
      </c>
      <c r="B1379">
        <v>14</v>
      </c>
      <c r="C1379" t="s">
        <v>2568</v>
      </c>
      <c r="D1379" s="84"/>
      <c r="F1379" s="84"/>
      <c r="O1379" s="84" t="s">
        <v>8114</v>
      </c>
      <c r="P1379" s="84">
        <v>2</v>
      </c>
      <c r="Q1379" s="84" t="s">
        <v>6635</v>
      </c>
      <c r="R1379" s="84"/>
      <c r="S1379" s="84"/>
    </row>
    <row r="1380" spans="1:19" x14ac:dyDescent="0.25">
      <c r="A1380" t="s">
        <v>2605</v>
      </c>
      <c r="B1380">
        <v>14</v>
      </c>
      <c r="C1380" t="s">
        <v>2568</v>
      </c>
      <c r="D1380" s="84"/>
      <c r="F1380" s="84"/>
      <c r="O1380" s="84" t="s">
        <v>8116</v>
      </c>
      <c r="P1380" s="84">
        <v>2</v>
      </c>
      <c r="Q1380" s="84" t="s">
        <v>6635</v>
      </c>
      <c r="R1380" s="84"/>
      <c r="S1380" s="84"/>
    </row>
    <row r="1381" spans="1:19" x14ac:dyDescent="0.25">
      <c r="A1381" t="s">
        <v>2606</v>
      </c>
      <c r="B1381">
        <v>14</v>
      </c>
      <c r="C1381" t="s">
        <v>2568</v>
      </c>
      <c r="D1381" s="84"/>
      <c r="F1381" s="84"/>
      <c r="O1381" s="84" t="s">
        <v>8120</v>
      </c>
      <c r="P1381" s="84">
        <v>2</v>
      </c>
      <c r="Q1381" s="84" t="s">
        <v>6635</v>
      </c>
      <c r="R1381" s="84"/>
      <c r="S1381" s="84"/>
    </row>
    <row r="1382" spans="1:19" x14ac:dyDescent="0.25">
      <c r="A1382" t="s">
        <v>2607</v>
      </c>
      <c r="B1382">
        <v>14</v>
      </c>
      <c r="C1382" t="s">
        <v>2568</v>
      </c>
      <c r="D1382" s="84"/>
      <c r="F1382" s="84"/>
      <c r="O1382" s="84" t="s">
        <v>8122</v>
      </c>
      <c r="P1382" s="84">
        <v>2</v>
      </c>
      <c r="Q1382" s="84" t="s">
        <v>6635</v>
      </c>
      <c r="R1382" s="84"/>
      <c r="S1382" s="84"/>
    </row>
    <row r="1383" spans="1:19" x14ac:dyDescent="0.25">
      <c r="A1383" t="s">
        <v>2608</v>
      </c>
      <c r="B1383">
        <v>14</v>
      </c>
      <c r="C1383" t="s">
        <v>2568</v>
      </c>
      <c r="D1383" s="84"/>
      <c r="F1383" s="84"/>
      <c r="O1383" s="84" t="s">
        <v>8125</v>
      </c>
      <c r="P1383" s="84">
        <v>2</v>
      </c>
      <c r="Q1383" s="84" t="s">
        <v>6635</v>
      </c>
      <c r="R1383" s="84"/>
      <c r="S1383" s="84"/>
    </row>
    <row r="1384" spans="1:19" x14ac:dyDescent="0.25">
      <c r="A1384" t="s">
        <v>2609</v>
      </c>
      <c r="B1384">
        <v>14</v>
      </c>
      <c r="C1384" t="s">
        <v>2568</v>
      </c>
      <c r="D1384" s="84"/>
      <c r="F1384" s="84"/>
      <c r="O1384" s="84" t="s">
        <v>8127</v>
      </c>
      <c r="P1384" s="84">
        <v>2</v>
      </c>
      <c r="Q1384" s="84" t="s">
        <v>6635</v>
      </c>
      <c r="R1384" s="84"/>
      <c r="S1384" s="84"/>
    </row>
    <row r="1385" spans="1:19" x14ac:dyDescent="0.25">
      <c r="A1385" t="s">
        <v>2610</v>
      </c>
      <c r="B1385">
        <v>14</v>
      </c>
      <c r="C1385" t="s">
        <v>2568</v>
      </c>
      <c r="D1385" s="84"/>
      <c r="F1385" s="84"/>
      <c r="O1385" s="84" t="s">
        <v>8128</v>
      </c>
      <c r="P1385" s="84">
        <v>2</v>
      </c>
      <c r="Q1385" s="84" t="s">
        <v>6635</v>
      </c>
      <c r="R1385" s="84"/>
      <c r="S1385" s="84"/>
    </row>
    <row r="1386" spans="1:19" x14ac:dyDescent="0.25">
      <c r="A1386" t="s">
        <v>2611</v>
      </c>
      <c r="B1386">
        <v>14</v>
      </c>
      <c r="C1386" t="s">
        <v>2568</v>
      </c>
      <c r="D1386" s="84"/>
      <c r="F1386" s="84"/>
      <c r="O1386" s="84" t="s">
        <v>8129</v>
      </c>
      <c r="P1386" s="84">
        <v>2</v>
      </c>
      <c r="Q1386" s="84" t="s">
        <v>6635</v>
      </c>
      <c r="R1386" s="84"/>
      <c r="S1386" s="84"/>
    </row>
    <row r="1387" spans="1:19" x14ac:dyDescent="0.25">
      <c r="A1387" t="s">
        <v>2612</v>
      </c>
      <c r="B1387">
        <v>14</v>
      </c>
      <c r="C1387" t="s">
        <v>2568</v>
      </c>
      <c r="D1387" s="84"/>
      <c r="F1387" s="84"/>
      <c r="O1387" s="84" t="s">
        <v>8145</v>
      </c>
      <c r="P1387" s="84">
        <v>2</v>
      </c>
      <c r="Q1387" s="84" t="s">
        <v>6635</v>
      </c>
      <c r="R1387" s="84"/>
      <c r="S1387" s="84"/>
    </row>
    <row r="1388" spans="1:19" x14ac:dyDescent="0.25">
      <c r="A1388" t="s">
        <v>2613</v>
      </c>
      <c r="B1388">
        <v>14</v>
      </c>
      <c r="C1388" t="s">
        <v>2568</v>
      </c>
      <c r="D1388" s="84"/>
      <c r="F1388" s="84"/>
      <c r="O1388" s="84" t="s">
        <v>8148</v>
      </c>
      <c r="P1388" s="84">
        <v>2</v>
      </c>
      <c r="Q1388" s="84" t="s">
        <v>6635</v>
      </c>
      <c r="R1388" s="84"/>
      <c r="S1388" s="84"/>
    </row>
    <row r="1389" spans="1:19" x14ac:dyDescent="0.25">
      <c r="A1389" t="s">
        <v>2614</v>
      </c>
      <c r="B1389">
        <v>14</v>
      </c>
      <c r="C1389" t="s">
        <v>2568</v>
      </c>
      <c r="D1389" t="s">
        <v>2614</v>
      </c>
      <c r="E1389" s="84" t="s">
        <v>2614</v>
      </c>
      <c r="F1389" t="s">
        <v>864</v>
      </c>
      <c r="O1389" s="84" t="s">
        <v>8149</v>
      </c>
      <c r="P1389" s="84">
        <v>2</v>
      </c>
      <c r="Q1389" s="84" t="s">
        <v>6635</v>
      </c>
      <c r="R1389" s="84"/>
      <c r="S1389" s="84"/>
    </row>
    <row r="1390" spans="1:19" x14ac:dyDescent="0.25">
      <c r="A1390" t="s">
        <v>2615</v>
      </c>
      <c r="B1390">
        <v>14</v>
      </c>
      <c r="C1390" t="s">
        <v>2568</v>
      </c>
      <c r="D1390" t="s">
        <v>2615</v>
      </c>
      <c r="E1390" s="84" t="s">
        <v>2614</v>
      </c>
      <c r="F1390" t="s">
        <v>864</v>
      </c>
      <c r="O1390" s="84" t="s">
        <v>8150</v>
      </c>
      <c r="P1390" s="84">
        <v>2</v>
      </c>
      <c r="Q1390" s="84" t="s">
        <v>6635</v>
      </c>
      <c r="R1390" s="84"/>
      <c r="S1390" s="84"/>
    </row>
    <row r="1391" spans="1:19" x14ac:dyDescent="0.25">
      <c r="A1391" t="s">
        <v>2616</v>
      </c>
      <c r="B1391">
        <v>14</v>
      </c>
      <c r="C1391" t="s">
        <v>2568</v>
      </c>
      <c r="D1391" s="84"/>
      <c r="F1391" s="84"/>
      <c r="O1391" s="84" t="s">
        <v>8152</v>
      </c>
      <c r="P1391" s="84">
        <v>2</v>
      </c>
      <c r="Q1391" s="84" t="s">
        <v>6635</v>
      </c>
      <c r="R1391" s="84"/>
      <c r="S1391" s="84"/>
    </row>
    <row r="1392" spans="1:19" x14ac:dyDescent="0.25">
      <c r="A1392" t="s">
        <v>2617</v>
      </c>
      <c r="B1392">
        <v>14</v>
      </c>
      <c r="C1392" t="s">
        <v>2568</v>
      </c>
      <c r="D1392" s="84"/>
      <c r="F1392" s="84"/>
      <c r="O1392" s="84" t="s">
        <v>8153</v>
      </c>
      <c r="P1392" s="84">
        <v>2</v>
      </c>
      <c r="Q1392" s="84" t="s">
        <v>6635</v>
      </c>
      <c r="R1392" s="84"/>
      <c r="S1392" s="84"/>
    </row>
    <row r="1393" spans="1:19" x14ac:dyDescent="0.25">
      <c r="A1393" t="s">
        <v>2618</v>
      </c>
      <c r="B1393">
        <v>14</v>
      </c>
      <c r="C1393" t="s">
        <v>2568</v>
      </c>
      <c r="D1393" s="84"/>
      <c r="F1393" s="84"/>
      <c r="O1393" s="84" t="s">
        <v>8154</v>
      </c>
      <c r="P1393" s="84">
        <v>2</v>
      </c>
      <c r="Q1393" s="84" t="s">
        <v>6635</v>
      </c>
      <c r="R1393" s="84"/>
      <c r="S1393" s="84"/>
    </row>
    <row r="1394" spans="1:19" x14ac:dyDescent="0.25">
      <c r="A1394" t="s">
        <v>2619</v>
      </c>
      <c r="B1394">
        <v>14</v>
      </c>
      <c r="C1394" t="s">
        <v>2568</v>
      </c>
      <c r="D1394" s="84"/>
      <c r="F1394" s="84"/>
      <c r="O1394" s="84" t="s">
        <v>8155</v>
      </c>
      <c r="P1394" s="84">
        <v>2</v>
      </c>
      <c r="Q1394" s="84" t="s">
        <v>6635</v>
      </c>
      <c r="R1394" s="84"/>
      <c r="S1394" s="84"/>
    </row>
    <row r="1395" spans="1:19" x14ac:dyDescent="0.25">
      <c r="A1395" t="s">
        <v>2620</v>
      </c>
      <c r="B1395">
        <v>14</v>
      </c>
      <c r="C1395" t="s">
        <v>2568</v>
      </c>
      <c r="D1395" s="84"/>
      <c r="F1395" s="84"/>
      <c r="O1395" s="84" t="s">
        <v>8156</v>
      </c>
      <c r="P1395" s="84">
        <v>2</v>
      </c>
      <c r="Q1395" s="84" t="s">
        <v>6635</v>
      </c>
      <c r="R1395" s="84"/>
      <c r="S1395" s="84"/>
    </row>
    <row r="1396" spans="1:19" x14ac:dyDescent="0.25">
      <c r="A1396" t="s">
        <v>2621</v>
      </c>
      <c r="B1396">
        <v>14</v>
      </c>
      <c r="C1396" t="s">
        <v>2568</v>
      </c>
      <c r="D1396" s="84"/>
      <c r="F1396" s="84"/>
      <c r="O1396" s="84" t="s">
        <v>8161</v>
      </c>
      <c r="P1396" s="84">
        <v>2</v>
      </c>
      <c r="Q1396" s="84" t="s">
        <v>6635</v>
      </c>
      <c r="R1396" s="84"/>
      <c r="S1396" s="84"/>
    </row>
    <row r="1397" spans="1:19" x14ac:dyDescent="0.25">
      <c r="A1397" t="s">
        <v>2622</v>
      </c>
      <c r="B1397">
        <v>14</v>
      </c>
      <c r="C1397" t="s">
        <v>2568</v>
      </c>
      <c r="D1397" s="84"/>
      <c r="F1397" s="84"/>
      <c r="O1397" s="84" t="s">
        <v>8162</v>
      </c>
      <c r="P1397" s="84">
        <v>2</v>
      </c>
      <c r="Q1397" s="84" t="s">
        <v>6635</v>
      </c>
      <c r="R1397" s="84"/>
      <c r="S1397" s="84"/>
    </row>
    <row r="1398" spans="1:19" x14ac:dyDescent="0.25">
      <c r="A1398" t="s">
        <v>2623</v>
      </c>
      <c r="B1398">
        <v>14</v>
      </c>
      <c r="C1398" t="s">
        <v>2568</v>
      </c>
      <c r="D1398" s="84"/>
      <c r="F1398" s="84"/>
      <c r="O1398" s="84" t="s">
        <v>8165</v>
      </c>
      <c r="P1398" s="84">
        <v>2</v>
      </c>
      <c r="Q1398" s="84" t="s">
        <v>6635</v>
      </c>
      <c r="R1398" s="84"/>
      <c r="S1398" s="84"/>
    </row>
    <row r="1399" spans="1:19" x14ac:dyDescent="0.25">
      <c r="A1399" t="s">
        <v>2624</v>
      </c>
      <c r="B1399">
        <v>14</v>
      </c>
      <c r="C1399" t="s">
        <v>2568</v>
      </c>
      <c r="D1399" s="84"/>
      <c r="F1399" s="84"/>
      <c r="O1399" s="84" t="s">
        <v>8166</v>
      </c>
      <c r="P1399" s="84">
        <v>2</v>
      </c>
      <c r="Q1399" s="84" t="s">
        <v>6635</v>
      </c>
      <c r="R1399" s="84"/>
      <c r="S1399" s="84"/>
    </row>
    <row r="1400" spans="1:19" x14ac:dyDescent="0.25">
      <c r="A1400" t="s">
        <v>2625</v>
      </c>
      <c r="B1400">
        <v>14</v>
      </c>
      <c r="C1400" t="s">
        <v>2568</v>
      </c>
      <c r="D1400" s="84"/>
      <c r="F1400" s="84"/>
      <c r="O1400" s="84" t="s">
        <v>8167</v>
      </c>
      <c r="P1400" s="84">
        <v>2</v>
      </c>
      <c r="Q1400" s="84" t="s">
        <v>6635</v>
      </c>
      <c r="R1400" s="84"/>
      <c r="S1400" s="84"/>
    </row>
    <row r="1401" spans="1:19" x14ac:dyDescent="0.25">
      <c r="A1401" t="s">
        <v>2626</v>
      </c>
      <c r="B1401">
        <v>14</v>
      </c>
      <c r="C1401" t="s">
        <v>2568</v>
      </c>
      <c r="D1401" s="84"/>
      <c r="F1401" s="84"/>
      <c r="O1401" s="84" t="s">
        <v>8168</v>
      </c>
      <c r="P1401" s="84">
        <v>2</v>
      </c>
      <c r="Q1401" s="84" t="s">
        <v>6635</v>
      </c>
      <c r="R1401" s="84"/>
      <c r="S1401" s="84"/>
    </row>
    <row r="1402" spans="1:19" x14ac:dyDescent="0.25">
      <c r="A1402" t="s">
        <v>2627</v>
      </c>
      <c r="B1402">
        <v>14</v>
      </c>
      <c r="C1402" t="s">
        <v>2568</v>
      </c>
      <c r="D1402" s="84"/>
      <c r="F1402" s="84"/>
      <c r="O1402" s="84" t="s">
        <v>8170</v>
      </c>
      <c r="P1402" s="84">
        <v>2</v>
      </c>
      <c r="Q1402" s="84" t="s">
        <v>6635</v>
      </c>
      <c r="R1402" s="84"/>
      <c r="S1402" s="84"/>
    </row>
    <row r="1403" spans="1:19" x14ac:dyDescent="0.25">
      <c r="A1403" t="s">
        <v>2628</v>
      </c>
      <c r="B1403">
        <v>14</v>
      </c>
      <c r="C1403" t="s">
        <v>2568</v>
      </c>
      <c r="D1403" s="84"/>
      <c r="F1403" s="84"/>
      <c r="O1403" s="84" t="s">
        <v>8171</v>
      </c>
      <c r="P1403" s="84">
        <v>2</v>
      </c>
      <c r="Q1403" s="84" t="s">
        <v>6635</v>
      </c>
      <c r="R1403" s="84"/>
      <c r="S1403" s="84"/>
    </row>
    <row r="1404" spans="1:19" x14ac:dyDescent="0.25">
      <c r="A1404" t="s">
        <v>2629</v>
      </c>
      <c r="B1404">
        <v>14</v>
      </c>
      <c r="C1404" t="s">
        <v>2568</v>
      </c>
      <c r="D1404" s="84"/>
      <c r="F1404" s="84"/>
      <c r="O1404" s="84" t="s">
        <v>8172</v>
      </c>
      <c r="P1404" s="84">
        <v>2</v>
      </c>
      <c r="Q1404" s="84" t="s">
        <v>6635</v>
      </c>
      <c r="R1404" s="84"/>
      <c r="S1404" s="84"/>
    </row>
    <row r="1405" spans="1:19" x14ac:dyDescent="0.25">
      <c r="A1405" t="s">
        <v>2630</v>
      </c>
      <c r="B1405">
        <v>14</v>
      </c>
      <c r="C1405" t="s">
        <v>2568</v>
      </c>
      <c r="D1405" s="84"/>
      <c r="F1405" s="84"/>
      <c r="O1405" s="84" t="s">
        <v>8173</v>
      </c>
      <c r="P1405" s="84">
        <v>2</v>
      </c>
      <c r="Q1405" s="84" t="s">
        <v>6635</v>
      </c>
      <c r="R1405" s="84"/>
      <c r="S1405" s="84"/>
    </row>
    <row r="1406" spans="1:19" x14ac:dyDescent="0.25">
      <c r="A1406" t="s">
        <v>2631</v>
      </c>
      <c r="B1406">
        <v>14</v>
      </c>
      <c r="C1406" t="s">
        <v>2568</v>
      </c>
      <c r="D1406" s="84"/>
      <c r="F1406" s="84"/>
      <c r="O1406" s="84" t="s">
        <v>8174</v>
      </c>
      <c r="P1406" s="84">
        <v>2</v>
      </c>
      <c r="Q1406" s="84" t="s">
        <v>6635</v>
      </c>
      <c r="R1406" s="84"/>
      <c r="S1406" s="84"/>
    </row>
    <row r="1407" spans="1:19" x14ac:dyDescent="0.25">
      <c r="A1407" t="s">
        <v>2632</v>
      </c>
      <c r="B1407">
        <v>13</v>
      </c>
      <c r="C1407" t="s">
        <v>2633</v>
      </c>
      <c r="D1407" s="84"/>
      <c r="F1407" s="84"/>
      <c r="O1407" s="84" t="s">
        <v>8175</v>
      </c>
      <c r="P1407" s="84">
        <v>2</v>
      </c>
      <c r="Q1407" s="84" t="s">
        <v>6635</v>
      </c>
      <c r="R1407" s="84"/>
      <c r="S1407" s="84"/>
    </row>
    <row r="1408" spans="1:19" x14ac:dyDescent="0.25">
      <c r="A1408" t="s">
        <v>2634</v>
      </c>
      <c r="B1408">
        <v>13</v>
      </c>
      <c r="C1408" t="s">
        <v>2633</v>
      </c>
      <c r="D1408" t="s">
        <v>2634</v>
      </c>
      <c r="E1408" s="84" t="s">
        <v>2365</v>
      </c>
      <c r="F1408" t="s">
        <v>1919</v>
      </c>
      <c r="O1408" s="84" t="s">
        <v>8197</v>
      </c>
      <c r="P1408" s="84">
        <v>2</v>
      </c>
      <c r="Q1408" s="84" t="s">
        <v>6635</v>
      </c>
      <c r="R1408" s="84"/>
      <c r="S1408" s="84"/>
    </row>
    <row r="1409" spans="1:19" x14ac:dyDescent="0.25">
      <c r="A1409" t="s">
        <v>2635</v>
      </c>
      <c r="B1409">
        <v>13</v>
      </c>
      <c r="C1409" t="s">
        <v>2633</v>
      </c>
      <c r="D1409" s="84"/>
      <c r="F1409" s="84"/>
      <c r="O1409" s="84" t="s">
        <v>8199</v>
      </c>
      <c r="P1409" s="84">
        <v>2</v>
      </c>
      <c r="Q1409" s="84" t="s">
        <v>6635</v>
      </c>
      <c r="R1409" s="84"/>
      <c r="S1409" s="84"/>
    </row>
    <row r="1410" spans="1:19" x14ac:dyDescent="0.25">
      <c r="A1410" t="s">
        <v>2636</v>
      </c>
      <c r="B1410">
        <v>13</v>
      </c>
      <c r="C1410" t="s">
        <v>2633</v>
      </c>
      <c r="D1410" s="84"/>
      <c r="F1410" s="84"/>
      <c r="O1410" s="84" t="s">
        <v>8200</v>
      </c>
      <c r="P1410" s="84">
        <v>2</v>
      </c>
      <c r="Q1410" s="84" t="s">
        <v>6635</v>
      </c>
      <c r="R1410" s="84"/>
      <c r="S1410" s="84"/>
    </row>
    <row r="1411" spans="1:19" x14ac:dyDescent="0.25">
      <c r="A1411" t="s">
        <v>2637</v>
      </c>
      <c r="B1411">
        <v>13</v>
      </c>
      <c r="C1411" t="s">
        <v>2633</v>
      </c>
      <c r="D1411" s="84"/>
      <c r="F1411" s="84"/>
      <c r="O1411" s="84" t="s">
        <v>8202</v>
      </c>
      <c r="P1411" s="84">
        <v>2</v>
      </c>
      <c r="Q1411" s="84" t="s">
        <v>6635</v>
      </c>
      <c r="R1411" s="84"/>
      <c r="S1411" s="84"/>
    </row>
    <row r="1412" spans="1:19" x14ac:dyDescent="0.25">
      <c r="A1412" t="s">
        <v>2638</v>
      </c>
      <c r="B1412">
        <v>13</v>
      </c>
      <c r="C1412" t="s">
        <v>2633</v>
      </c>
      <c r="D1412" s="84"/>
      <c r="F1412" s="84"/>
      <c r="O1412" s="84" t="s">
        <v>8204</v>
      </c>
      <c r="P1412" s="84">
        <v>2</v>
      </c>
      <c r="Q1412" s="84" t="s">
        <v>6635</v>
      </c>
      <c r="R1412" s="84"/>
      <c r="S1412" s="84"/>
    </row>
    <row r="1413" spans="1:19" x14ac:dyDescent="0.25">
      <c r="A1413" t="s">
        <v>2639</v>
      </c>
      <c r="B1413">
        <v>13</v>
      </c>
      <c r="C1413" t="s">
        <v>2633</v>
      </c>
      <c r="D1413" s="84"/>
      <c r="F1413" s="84"/>
      <c r="O1413" s="84" t="s">
        <v>8206</v>
      </c>
      <c r="P1413" s="84">
        <v>2</v>
      </c>
      <c r="Q1413" s="84" t="s">
        <v>6635</v>
      </c>
      <c r="R1413" s="84"/>
      <c r="S1413" s="84"/>
    </row>
    <row r="1414" spans="1:19" x14ac:dyDescent="0.25">
      <c r="A1414" t="s">
        <v>2640</v>
      </c>
      <c r="B1414">
        <v>13</v>
      </c>
      <c r="C1414" t="s">
        <v>2633</v>
      </c>
      <c r="D1414" s="84"/>
      <c r="F1414" s="84"/>
      <c r="O1414" s="84" t="s">
        <v>8211</v>
      </c>
      <c r="P1414" s="84">
        <v>2</v>
      </c>
      <c r="Q1414" s="84" t="s">
        <v>6635</v>
      </c>
      <c r="R1414" s="84"/>
      <c r="S1414" s="84"/>
    </row>
    <row r="1415" spans="1:19" x14ac:dyDescent="0.25">
      <c r="A1415" t="s">
        <v>2641</v>
      </c>
      <c r="B1415">
        <v>13</v>
      </c>
      <c r="C1415" t="s">
        <v>2633</v>
      </c>
      <c r="D1415" s="84"/>
      <c r="F1415" s="84"/>
      <c r="O1415" s="84" t="s">
        <v>8212</v>
      </c>
      <c r="P1415" s="84">
        <v>2</v>
      </c>
      <c r="Q1415" s="84" t="s">
        <v>6635</v>
      </c>
      <c r="R1415" s="84"/>
      <c r="S1415" s="84"/>
    </row>
    <row r="1416" spans="1:19" x14ac:dyDescent="0.25">
      <c r="A1416" t="s">
        <v>2642</v>
      </c>
      <c r="B1416">
        <v>13</v>
      </c>
      <c r="C1416" t="s">
        <v>2633</v>
      </c>
      <c r="D1416" s="84"/>
      <c r="F1416" s="84"/>
      <c r="O1416" s="84" t="s">
        <v>8213</v>
      </c>
      <c r="P1416" s="84">
        <v>2</v>
      </c>
      <c r="Q1416" s="84" t="s">
        <v>6635</v>
      </c>
      <c r="R1416" s="84"/>
      <c r="S1416" s="84"/>
    </row>
    <row r="1417" spans="1:19" x14ac:dyDescent="0.25">
      <c r="A1417" t="s">
        <v>2643</v>
      </c>
      <c r="B1417">
        <v>13</v>
      </c>
      <c r="C1417" t="s">
        <v>2633</v>
      </c>
      <c r="D1417" s="84"/>
      <c r="F1417" s="84"/>
      <c r="O1417" s="84" t="s">
        <v>8214</v>
      </c>
      <c r="P1417" s="84">
        <v>2</v>
      </c>
      <c r="Q1417" s="84" t="s">
        <v>6635</v>
      </c>
      <c r="R1417" s="84"/>
      <c r="S1417" s="84"/>
    </row>
    <row r="1418" spans="1:19" x14ac:dyDescent="0.25">
      <c r="A1418" t="s">
        <v>2644</v>
      </c>
      <c r="B1418">
        <v>13</v>
      </c>
      <c r="C1418" t="s">
        <v>2633</v>
      </c>
      <c r="D1418" s="84"/>
      <c r="F1418" s="84"/>
      <c r="O1418" s="84" t="s">
        <v>8215</v>
      </c>
      <c r="P1418" s="84">
        <v>2</v>
      </c>
      <c r="Q1418" s="84" t="s">
        <v>6635</v>
      </c>
      <c r="R1418" s="84"/>
      <c r="S1418" s="84"/>
    </row>
    <row r="1419" spans="1:19" x14ac:dyDescent="0.25">
      <c r="A1419" t="s">
        <v>2645</v>
      </c>
      <c r="B1419">
        <v>13</v>
      </c>
      <c r="C1419" t="s">
        <v>2633</v>
      </c>
      <c r="D1419" s="84"/>
      <c r="F1419" s="84"/>
      <c r="O1419" s="84" t="s">
        <v>8216</v>
      </c>
      <c r="P1419" s="84">
        <v>2</v>
      </c>
      <c r="Q1419" s="84" t="s">
        <v>6635</v>
      </c>
      <c r="R1419" s="84"/>
      <c r="S1419" s="84"/>
    </row>
    <row r="1420" spans="1:19" x14ac:dyDescent="0.25">
      <c r="A1420" t="s">
        <v>2646</v>
      </c>
      <c r="B1420">
        <v>13</v>
      </c>
      <c r="C1420" t="s">
        <v>2633</v>
      </c>
      <c r="D1420" s="84"/>
      <c r="F1420" s="84"/>
      <c r="O1420" s="84" t="s">
        <v>8217</v>
      </c>
      <c r="P1420" s="84">
        <v>2</v>
      </c>
      <c r="Q1420" s="84" t="s">
        <v>6635</v>
      </c>
      <c r="R1420" s="84"/>
      <c r="S1420" s="84"/>
    </row>
    <row r="1421" spans="1:19" x14ac:dyDescent="0.25">
      <c r="A1421" t="s">
        <v>2647</v>
      </c>
      <c r="B1421">
        <v>13</v>
      </c>
      <c r="C1421" t="s">
        <v>2633</v>
      </c>
      <c r="D1421" s="84"/>
      <c r="F1421" s="84"/>
      <c r="O1421" s="84" t="s">
        <v>8218</v>
      </c>
      <c r="P1421" s="84">
        <v>2</v>
      </c>
      <c r="Q1421" s="84" t="s">
        <v>6635</v>
      </c>
      <c r="R1421" s="84"/>
      <c r="S1421" s="84"/>
    </row>
    <row r="1422" spans="1:19" x14ac:dyDescent="0.25">
      <c r="A1422" t="s">
        <v>2648</v>
      </c>
      <c r="B1422">
        <v>13</v>
      </c>
      <c r="C1422" t="s">
        <v>2633</v>
      </c>
      <c r="D1422" s="84"/>
      <c r="F1422" s="84"/>
      <c r="O1422" s="84" t="s">
        <v>8220</v>
      </c>
      <c r="P1422" s="84">
        <v>2</v>
      </c>
      <c r="Q1422" s="84" t="s">
        <v>6635</v>
      </c>
      <c r="R1422" s="84"/>
      <c r="S1422" s="84"/>
    </row>
    <row r="1423" spans="1:19" x14ac:dyDescent="0.25">
      <c r="A1423" t="s">
        <v>2649</v>
      </c>
      <c r="B1423">
        <v>13</v>
      </c>
      <c r="C1423" t="s">
        <v>2633</v>
      </c>
      <c r="D1423" s="84"/>
      <c r="F1423" s="84"/>
      <c r="O1423" s="84" t="s">
        <v>8223</v>
      </c>
      <c r="P1423" s="84">
        <v>2</v>
      </c>
      <c r="Q1423" s="84" t="s">
        <v>6635</v>
      </c>
      <c r="R1423" s="84"/>
      <c r="S1423" s="84"/>
    </row>
    <row r="1424" spans="1:19" x14ac:dyDescent="0.25">
      <c r="A1424" t="s">
        <v>2650</v>
      </c>
      <c r="B1424">
        <v>13</v>
      </c>
      <c r="C1424" t="s">
        <v>2633</v>
      </c>
      <c r="D1424" t="s">
        <v>2650</v>
      </c>
      <c r="E1424" s="84" t="s">
        <v>2650</v>
      </c>
      <c r="F1424" t="s">
        <v>864</v>
      </c>
      <c r="O1424" s="84" t="s">
        <v>8224</v>
      </c>
      <c r="P1424" s="84">
        <v>2</v>
      </c>
      <c r="Q1424" s="84" t="s">
        <v>6635</v>
      </c>
      <c r="R1424" s="84"/>
      <c r="S1424" s="84"/>
    </row>
    <row r="1425" spans="1:19" x14ac:dyDescent="0.25">
      <c r="A1425" t="s">
        <v>2651</v>
      </c>
      <c r="B1425">
        <v>13</v>
      </c>
      <c r="C1425" t="s">
        <v>2633</v>
      </c>
      <c r="D1425" s="84"/>
      <c r="F1425" s="84"/>
      <c r="O1425" s="84" t="s">
        <v>8225</v>
      </c>
      <c r="P1425" s="84">
        <v>2</v>
      </c>
      <c r="Q1425" s="84" t="s">
        <v>6635</v>
      </c>
      <c r="R1425" s="84"/>
      <c r="S1425" s="84"/>
    </row>
    <row r="1426" spans="1:19" x14ac:dyDescent="0.25">
      <c r="A1426" t="s">
        <v>2652</v>
      </c>
      <c r="B1426">
        <v>13</v>
      </c>
      <c r="C1426" t="s">
        <v>2633</v>
      </c>
      <c r="D1426" s="84"/>
      <c r="F1426" s="84"/>
      <c r="O1426" s="84" t="s">
        <v>8226</v>
      </c>
      <c r="P1426" s="84">
        <v>2</v>
      </c>
      <c r="Q1426" s="84" t="s">
        <v>6635</v>
      </c>
      <c r="R1426" s="84"/>
      <c r="S1426" s="84"/>
    </row>
    <row r="1427" spans="1:19" x14ac:dyDescent="0.25">
      <c r="A1427" t="s">
        <v>2653</v>
      </c>
      <c r="B1427">
        <v>13</v>
      </c>
      <c r="C1427" t="s">
        <v>2633</v>
      </c>
      <c r="D1427" s="84"/>
      <c r="F1427" s="84"/>
      <c r="O1427" s="84" t="s">
        <v>8228</v>
      </c>
      <c r="P1427" s="84">
        <v>2</v>
      </c>
      <c r="Q1427" s="84" t="s">
        <v>6635</v>
      </c>
      <c r="R1427" s="84"/>
      <c r="S1427" s="84"/>
    </row>
    <row r="1428" spans="1:19" x14ac:dyDescent="0.25">
      <c r="A1428" t="s">
        <v>2654</v>
      </c>
      <c r="B1428">
        <v>13</v>
      </c>
      <c r="C1428" t="s">
        <v>2633</v>
      </c>
      <c r="D1428" s="84"/>
      <c r="F1428" s="84"/>
      <c r="O1428" s="84" t="s">
        <v>8229</v>
      </c>
      <c r="P1428" s="84">
        <v>2</v>
      </c>
      <c r="Q1428" s="84" t="s">
        <v>6635</v>
      </c>
      <c r="R1428" s="84"/>
      <c r="S1428" s="84"/>
    </row>
    <row r="1429" spans="1:19" x14ac:dyDescent="0.25">
      <c r="A1429" t="s">
        <v>2655</v>
      </c>
      <c r="B1429">
        <v>13</v>
      </c>
      <c r="C1429" t="s">
        <v>2633</v>
      </c>
      <c r="D1429" s="84"/>
      <c r="F1429" s="84"/>
      <c r="O1429" s="84" t="s">
        <v>8230</v>
      </c>
      <c r="P1429" s="84">
        <v>2</v>
      </c>
      <c r="Q1429" s="84" t="s">
        <v>6635</v>
      </c>
      <c r="R1429" s="84"/>
      <c r="S1429" s="84"/>
    </row>
    <row r="1430" spans="1:19" x14ac:dyDescent="0.25">
      <c r="A1430" t="s">
        <v>2656</v>
      </c>
      <c r="B1430">
        <v>13</v>
      </c>
      <c r="C1430" t="s">
        <v>2633</v>
      </c>
      <c r="D1430" s="84"/>
      <c r="F1430" s="84"/>
      <c r="O1430" s="84" t="s">
        <v>8231</v>
      </c>
      <c r="P1430" s="84">
        <v>2</v>
      </c>
      <c r="Q1430" s="84" t="s">
        <v>6635</v>
      </c>
      <c r="R1430" s="84"/>
      <c r="S1430" s="84"/>
    </row>
    <row r="1431" spans="1:19" x14ac:dyDescent="0.25">
      <c r="A1431" t="s">
        <v>2657</v>
      </c>
      <c r="B1431">
        <v>13</v>
      </c>
      <c r="C1431" t="s">
        <v>2633</v>
      </c>
      <c r="D1431" s="84"/>
      <c r="F1431" s="84"/>
      <c r="O1431" s="84" t="s">
        <v>8232</v>
      </c>
      <c r="P1431" s="84">
        <v>2</v>
      </c>
      <c r="Q1431" s="84" t="s">
        <v>6635</v>
      </c>
      <c r="R1431" s="84"/>
      <c r="S1431" s="84"/>
    </row>
    <row r="1432" spans="1:19" x14ac:dyDescent="0.25">
      <c r="A1432" t="s">
        <v>2658</v>
      </c>
      <c r="B1432">
        <v>13</v>
      </c>
      <c r="C1432" t="s">
        <v>2633</v>
      </c>
      <c r="D1432" s="84"/>
      <c r="F1432" s="84"/>
      <c r="O1432" s="84" t="s">
        <v>8237</v>
      </c>
      <c r="P1432" s="84">
        <v>2</v>
      </c>
      <c r="Q1432" s="84" t="s">
        <v>6635</v>
      </c>
      <c r="R1432" s="84"/>
      <c r="S1432" s="84"/>
    </row>
    <row r="1433" spans="1:19" x14ac:dyDescent="0.25">
      <c r="A1433" t="s">
        <v>2659</v>
      </c>
      <c r="B1433">
        <v>13</v>
      </c>
      <c r="C1433" t="s">
        <v>2633</v>
      </c>
      <c r="D1433" s="84"/>
      <c r="F1433" s="84"/>
      <c r="O1433" s="84" t="s">
        <v>8240</v>
      </c>
      <c r="P1433" s="84">
        <v>2</v>
      </c>
      <c r="Q1433" s="84" t="s">
        <v>6635</v>
      </c>
      <c r="R1433" s="84"/>
      <c r="S1433" s="84"/>
    </row>
    <row r="1434" spans="1:19" x14ac:dyDescent="0.25">
      <c r="A1434" t="s">
        <v>2660</v>
      </c>
      <c r="B1434">
        <v>13</v>
      </c>
      <c r="C1434" t="s">
        <v>2633</v>
      </c>
      <c r="D1434" s="84"/>
      <c r="F1434" s="84"/>
      <c r="O1434" s="84" t="s">
        <v>8243</v>
      </c>
      <c r="P1434" s="84">
        <v>2</v>
      </c>
      <c r="Q1434" s="84" t="s">
        <v>6635</v>
      </c>
      <c r="R1434" s="84"/>
      <c r="S1434" s="84"/>
    </row>
    <row r="1435" spans="1:19" x14ac:dyDescent="0.25">
      <c r="A1435" t="s">
        <v>2661</v>
      </c>
      <c r="B1435">
        <v>13</v>
      </c>
      <c r="C1435" t="s">
        <v>2633</v>
      </c>
      <c r="D1435" s="84"/>
      <c r="F1435" s="84"/>
      <c r="O1435" s="84" t="s">
        <v>8244</v>
      </c>
      <c r="P1435" s="84">
        <v>2</v>
      </c>
      <c r="Q1435" s="84" t="s">
        <v>6635</v>
      </c>
      <c r="R1435" s="84"/>
      <c r="S1435" s="84"/>
    </row>
    <row r="1436" spans="1:19" x14ac:dyDescent="0.25">
      <c r="A1436" t="s">
        <v>2662</v>
      </c>
      <c r="B1436">
        <v>13</v>
      </c>
      <c r="C1436" t="s">
        <v>2633</v>
      </c>
      <c r="D1436" s="84"/>
      <c r="F1436" s="84"/>
      <c r="O1436" s="84" t="s">
        <v>8246</v>
      </c>
      <c r="P1436" s="84">
        <v>2</v>
      </c>
      <c r="Q1436" s="84" t="s">
        <v>6635</v>
      </c>
      <c r="R1436" s="84"/>
      <c r="S1436" s="84"/>
    </row>
    <row r="1437" spans="1:19" x14ac:dyDescent="0.25">
      <c r="A1437" t="s">
        <v>2663</v>
      </c>
      <c r="B1437">
        <v>13</v>
      </c>
      <c r="C1437" t="s">
        <v>2633</v>
      </c>
      <c r="D1437" s="84"/>
      <c r="F1437" s="84"/>
      <c r="O1437" s="84" t="s">
        <v>8247</v>
      </c>
      <c r="P1437" s="84">
        <v>2</v>
      </c>
      <c r="Q1437" s="84" t="s">
        <v>6635</v>
      </c>
      <c r="R1437" s="84"/>
      <c r="S1437" s="84"/>
    </row>
    <row r="1438" spans="1:19" x14ac:dyDescent="0.25">
      <c r="A1438" t="s">
        <v>2664</v>
      </c>
      <c r="B1438">
        <v>13</v>
      </c>
      <c r="C1438" t="s">
        <v>2633</v>
      </c>
      <c r="D1438" s="84"/>
      <c r="F1438" s="84"/>
      <c r="O1438" s="84" t="s">
        <v>8248</v>
      </c>
      <c r="P1438" s="84">
        <v>2</v>
      </c>
      <c r="Q1438" s="84" t="s">
        <v>6635</v>
      </c>
      <c r="R1438" s="84"/>
      <c r="S1438" s="84"/>
    </row>
    <row r="1439" spans="1:19" x14ac:dyDescent="0.25">
      <c r="A1439" t="s">
        <v>2665</v>
      </c>
      <c r="B1439">
        <v>13</v>
      </c>
      <c r="C1439" t="s">
        <v>2633</v>
      </c>
      <c r="D1439" s="84"/>
      <c r="F1439" s="84"/>
      <c r="O1439" s="84" t="s">
        <v>8249</v>
      </c>
      <c r="P1439" s="84">
        <v>2</v>
      </c>
      <c r="Q1439" s="84" t="s">
        <v>6635</v>
      </c>
      <c r="R1439" s="84"/>
      <c r="S1439" s="84"/>
    </row>
    <row r="1440" spans="1:19" x14ac:dyDescent="0.25">
      <c r="A1440" t="s">
        <v>2666</v>
      </c>
      <c r="B1440">
        <v>13</v>
      </c>
      <c r="C1440" t="s">
        <v>2633</v>
      </c>
      <c r="D1440" s="84"/>
      <c r="F1440" s="84"/>
      <c r="O1440" s="84" t="s">
        <v>8250</v>
      </c>
      <c r="P1440" s="84">
        <v>2</v>
      </c>
      <c r="Q1440" s="84" t="s">
        <v>6635</v>
      </c>
      <c r="R1440" s="84"/>
      <c r="S1440" s="84"/>
    </row>
    <row r="1441" spans="1:19" x14ac:dyDescent="0.25">
      <c r="A1441" t="s">
        <v>2667</v>
      </c>
      <c r="B1441">
        <v>13</v>
      </c>
      <c r="C1441" t="s">
        <v>2633</v>
      </c>
      <c r="D1441" s="84"/>
      <c r="F1441" s="84"/>
      <c r="O1441" s="84" t="s">
        <v>8331</v>
      </c>
      <c r="P1441" s="84">
        <v>2</v>
      </c>
      <c r="Q1441" s="84" t="s">
        <v>6635</v>
      </c>
      <c r="R1441" s="84"/>
      <c r="S1441" s="84"/>
    </row>
    <row r="1442" spans="1:19" x14ac:dyDescent="0.25">
      <c r="A1442" t="s">
        <v>2668</v>
      </c>
      <c r="B1442">
        <v>13</v>
      </c>
      <c r="C1442" t="s">
        <v>2633</v>
      </c>
      <c r="D1442" s="84"/>
      <c r="F1442" s="84"/>
      <c r="O1442" s="84" t="s">
        <v>8332</v>
      </c>
      <c r="P1442" s="84">
        <v>2</v>
      </c>
      <c r="Q1442" s="84" t="s">
        <v>6635</v>
      </c>
      <c r="R1442" s="84"/>
      <c r="S1442" s="84"/>
    </row>
    <row r="1443" spans="1:19" x14ac:dyDescent="0.25">
      <c r="A1443" t="s">
        <v>2669</v>
      </c>
      <c r="B1443">
        <v>13</v>
      </c>
      <c r="C1443" t="s">
        <v>2633</v>
      </c>
      <c r="D1443" s="84"/>
      <c r="F1443" s="84"/>
      <c r="O1443" s="84" t="s">
        <v>8333</v>
      </c>
      <c r="P1443" s="84">
        <v>2</v>
      </c>
      <c r="Q1443" s="84" t="s">
        <v>6635</v>
      </c>
      <c r="R1443" s="84"/>
      <c r="S1443" s="84"/>
    </row>
    <row r="1444" spans="1:19" x14ac:dyDescent="0.25">
      <c r="A1444" t="s">
        <v>2670</v>
      </c>
      <c r="B1444">
        <v>13</v>
      </c>
      <c r="C1444" t="s">
        <v>2633</v>
      </c>
      <c r="D1444" s="84"/>
      <c r="F1444" s="84"/>
      <c r="O1444" s="84" t="s">
        <v>8334</v>
      </c>
      <c r="P1444" s="84">
        <v>2</v>
      </c>
      <c r="Q1444" s="84" t="s">
        <v>6635</v>
      </c>
      <c r="R1444" s="84"/>
      <c r="S1444" s="84"/>
    </row>
    <row r="1445" spans="1:19" x14ac:dyDescent="0.25">
      <c r="A1445" t="s">
        <v>2671</v>
      </c>
      <c r="B1445">
        <v>13</v>
      </c>
      <c r="C1445" t="s">
        <v>2633</v>
      </c>
      <c r="D1445" s="84"/>
      <c r="F1445" s="84"/>
      <c r="O1445" s="84" t="s">
        <v>8337</v>
      </c>
      <c r="P1445" s="84">
        <v>2</v>
      </c>
      <c r="Q1445" s="84" t="s">
        <v>6635</v>
      </c>
      <c r="R1445" s="84"/>
      <c r="S1445" s="84"/>
    </row>
    <row r="1446" spans="1:19" x14ac:dyDescent="0.25">
      <c r="A1446" t="s">
        <v>2672</v>
      </c>
      <c r="B1446">
        <v>13</v>
      </c>
      <c r="C1446" t="s">
        <v>2633</v>
      </c>
      <c r="D1446" s="84"/>
      <c r="F1446" s="84"/>
      <c r="O1446" s="84" t="s">
        <v>8338</v>
      </c>
      <c r="P1446" s="84">
        <v>2</v>
      </c>
      <c r="Q1446" s="84" t="s">
        <v>6635</v>
      </c>
      <c r="R1446" s="84"/>
      <c r="S1446" s="84"/>
    </row>
    <row r="1447" spans="1:19" x14ac:dyDescent="0.25">
      <c r="A1447" t="s">
        <v>2673</v>
      </c>
      <c r="B1447">
        <v>13</v>
      </c>
      <c r="C1447" t="s">
        <v>2633</v>
      </c>
      <c r="D1447" s="84"/>
      <c r="F1447" s="84"/>
      <c r="O1447" s="84" t="s">
        <v>8339</v>
      </c>
      <c r="P1447" s="84">
        <v>2</v>
      </c>
      <c r="Q1447" s="84" t="s">
        <v>6635</v>
      </c>
      <c r="R1447" s="84"/>
      <c r="S1447" s="84"/>
    </row>
    <row r="1448" spans="1:19" x14ac:dyDescent="0.25">
      <c r="A1448" t="s">
        <v>2674</v>
      </c>
      <c r="B1448">
        <v>13</v>
      </c>
      <c r="C1448" t="s">
        <v>2633</v>
      </c>
      <c r="D1448" s="84"/>
      <c r="F1448" s="84"/>
      <c r="O1448" s="84" t="s">
        <v>8340</v>
      </c>
      <c r="P1448" s="84">
        <v>2</v>
      </c>
      <c r="Q1448" s="84" t="s">
        <v>6635</v>
      </c>
      <c r="R1448" s="84"/>
      <c r="S1448" s="84"/>
    </row>
    <row r="1449" spans="1:19" x14ac:dyDescent="0.25">
      <c r="A1449" t="s">
        <v>2675</v>
      </c>
      <c r="B1449">
        <v>13</v>
      </c>
      <c r="C1449" t="s">
        <v>2633</v>
      </c>
      <c r="D1449" s="84"/>
      <c r="F1449" s="84"/>
      <c r="O1449" s="84" t="s">
        <v>8341</v>
      </c>
      <c r="P1449" s="84">
        <v>2</v>
      </c>
      <c r="Q1449" s="84" t="s">
        <v>6635</v>
      </c>
      <c r="R1449" s="84"/>
      <c r="S1449" s="84"/>
    </row>
    <row r="1450" spans="1:19" x14ac:dyDescent="0.25">
      <c r="A1450" t="s">
        <v>2676</v>
      </c>
      <c r="B1450">
        <v>13</v>
      </c>
      <c r="C1450" t="s">
        <v>2633</v>
      </c>
      <c r="D1450" s="84"/>
      <c r="F1450" s="84"/>
      <c r="O1450" s="84" t="s">
        <v>8343</v>
      </c>
      <c r="P1450" s="84">
        <v>2</v>
      </c>
      <c r="Q1450" s="84" t="s">
        <v>6635</v>
      </c>
      <c r="R1450" s="84"/>
      <c r="S1450" s="84"/>
    </row>
    <row r="1451" spans="1:19" x14ac:dyDescent="0.25">
      <c r="A1451" t="s">
        <v>2677</v>
      </c>
      <c r="B1451">
        <v>13</v>
      </c>
      <c r="C1451" t="s">
        <v>2633</v>
      </c>
      <c r="D1451" s="84"/>
      <c r="F1451" s="84"/>
      <c r="O1451" s="84" t="s">
        <v>8344</v>
      </c>
      <c r="P1451" s="84">
        <v>2</v>
      </c>
      <c r="Q1451" s="84" t="s">
        <v>6635</v>
      </c>
      <c r="R1451" s="84"/>
      <c r="S1451" s="84"/>
    </row>
    <row r="1452" spans="1:19" x14ac:dyDescent="0.25">
      <c r="A1452" t="s">
        <v>2678</v>
      </c>
      <c r="B1452">
        <v>13</v>
      </c>
      <c r="C1452" t="s">
        <v>2633</v>
      </c>
      <c r="D1452" s="84"/>
      <c r="F1452" s="84"/>
      <c r="O1452" s="84" t="s">
        <v>8348</v>
      </c>
      <c r="P1452" s="84">
        <v>2</v>
      </c>
      <c r="Q1452" s="84" t="s">
        <v>6635</v>
      </c>
      <c r="R1452" s="84"/>
      <c r="S1452" s="84"/>
    </row>
    <row r="1453" spans="1:19" x14ac:dyDescent="0.25">
      <c r="A1453" t="s">
        <v>2679</v>
      </c>
      <c r="B1453">
        <v>13</v>
      </c>
      <c r="C1453" t="s">
        <v>2633</v>
      </c>
      <c r="D1453" s="84"/>
      <c r="F1453" s="84"/>
      <c r="O1453" s="84" t="s">
        <v>8350</v>
      </c>
      <c r="P1453" s="84">
        <v>2</v>
      </c>
      <c r="Q1453" s="84" t="s">
        <v>6635</v>
      </c>
      <c r="R1453" s="84"/>
      <c r="S1453" s="84"/>
    </row>
    <row r="1454" spans="1:19" x14ac:dyDescent="0.25">
      <c r="A1454" t="s">
        <v>2680</v>
      </c>
      <c r="B1454">
        <v>13</v>
      </c>
      <c r="C1454" t="s">
        <v>2633</v>
      </c>
      <c r="D1454" s="84"/>
      <c r="F1454" s="84"/>
      <c r="O1454" s="84" t="s">
        <v>8351</v>
      </c>
      <c r="P1454" s="84">
        <v>2</v>
      </c>
      <c r="Q1454" s="84" t="s">
        <v>6635</v>
      </c>
      <c r="R1454" s="84"/>
      <c r="S1454" s="84"/>
    </row>
    <row r="1455" spans="1:19" x14ac:dyDescent="0.25">
      <c r="A1455" t="s">
        <v>2681</v>
      </c>
      <c r="B1455">
        <v>13</v>
      </c>
      <c r="C1455" t="s">
        <v>2633</v>
      </c>
      <c r="D1455" s="84"/>
      <c r="F1455" s="84"/>
      <c r="O1455" s="84" t="s">
        <v>8353</v>
      </c>
      <c r="P1455" s="84">
        <v>2</v>
      </c>
      <c r="Q1455" s="84" t="s">
        <v>6635</v>
      </c>
      <c r="R1455" s="84"/>
      <c r="S1455" s="84"/>
    </row>
    <row r="1456" spans="1:19" x14ac:dyDescent="0.25">
      <c r="A1456" t="s">
        <v>2682</v>
      </c>
      <c r="B1456">
        <v>13</v>
      </c>
      <c r="C1456" t="s">
        <v>2633</v>
      </c>
      <c r="D1456" s="84"/>
      <c r="F1456" s="84"/>
      <c r="O1456" s="84" t="s">
        <v>8354</v>
      </c>
      <c r="P1456" s="84">
        <v>2</v>
      </c>
      <c r="Q1456" s="84" t="s">
        <v>6635</v>
      </c>
      <c r="R1456" s="84"/>
      <c r="S1456" s="84"/>
    </row>
    <row r="1457" spans="1:19" x14ac:dyDescent="0.25">
      <c r="A1457" t="s">
        <v>2683</v>
      </c>
      <c r="B1457">
        <v>13</v>
      </c>
      <c r="C1457" t="s">
        <v>2633</v>
      </c>
      <c r="D1457" s="84"/>
      <c r="F1457" s="84"/>
      <c r="O1457" s="84" t="s">
        <v>8360</v>
      </c>
      <c r="P1457" s="84">
        <v>2</v>
      </c>
      <c r="Q1457" s="84" t="s">
        <v>6635</v>
      </c>
      <c r="R1457" s="84"/>
      <c r="S1457" s="84"/>
    </row>
    <row r="1458" spans="1:19" x14ac:dyDescent="0.25">
      <c r="A1458" t="s">
        <v>2684</v>
      </c>
      <c r="B1458">
        <v>13</v>
      </c>
      <c r="C1458" t="s">
        <v>2633</v>
      </c>
      <c r="D1458" s="84"/>
      <c r="F1458" s="84"/>
      <c r="O1458" s="84" t="s">
        <v>8361</v>
      </c>
      <c r="P1458" s="84">
        <v>2</v>
      </c>
      <c r="Q1458" s="84" t="s">
        <v>6635</v>
      </c>
      <c r="R1458" s="84"/>
      <c r="S1458" s="84"/>
    </row>
    <row r="1459" spans="1:19" x14ac:dyDescent="0.25">
      <c r="A1459" t="s">
        <v>2685</v>
      </c>
      <c r="B1459">
        <v>13</v>
      </c>
      <c r="C1459" t="s">
        <v>2633</v>
      </c>
      <c r="D1459" s="84"/>
      <c r="F1459" s="84"/>
      <c r="O1459" s="84" t="s">
        <v>8362</v>
      </c>
      <c r="P1459" s="84">
        <v>2</v>
      </c>
      <c r="Q1459" s="84" t="s">
        <v>6635</v>
      </c>
      <c r="R1459" s="84"/>
      <c r="S1459" s="84"/>
    </row>
    <row r="1460" spans="1:19" x14ac:dyDescent="0.25">
      <c r="A1460" t="s">
        <v>2686</v>
      </c>
      <c r="B1460">
        <v>13</v>
      </c>
      <c r="C1460" t="s">
        <v>2633</v>
      </c>
      <c r="D1460" s="84"/>
      <c r="F1460" s="84"/>
      <c r="O1460" s="84" t="s">
        <v>8363</v>
      </c>
      <c r="P1460" s="84">
        <v>2</v>
      </c>
      <c r="Q1460" s="84" t="s">
        <v>6635</v>
      </c>
      <c r="R1460" s="84"/>
      <c r="S1460" s="84"/>
    </row>
    <row r="1461" spans="1:19" x14ac:dyDescent="0.25">
      <c r="A1461" t="s">
        <v>2687</v>
      </c>
      <c r="B1461">
        <v>13</v>
      </c>
      <c r="C1461" t="s">
        <v>2633</v>
      </c>
      <c r="D1461" s="84"/>
      <c r="F1461" s="84"/>
      <c r="O1461" s="84" t="s">
        <v>8367</v>
      </c>
      <c r="P1461" s="84">
        <v>2</v>
      </c>
      <c r="Q1461" s="84" t="s">
        <v>6635</v>
      </c>
      <c r="R1461" s="84"/>
      <c r="S1461" s="84"/>
    </row>
    <row r="1462" spans="1:19" x14ac:dyDescent="0.25">
      <c r="A1462" t="s">
        <v>2688</v>
      </c>
      <c r="B1462">
        <v>13</v>
      </c>
      <c r="C1462" t="s">
        <v>2633</v>
      </c>
      <c r="D1462" s="84"/>
      <c r="F1462" s="84"/>
      <c r="O1462" s="84" t="s">
        <v>8368</v>
      </c>
      <c r="P1462" s="84">
        <v>2</v>
      </c>
      <c r="Q1462" s="84" t="s">
        <v>6635</v>
      </c>
      <c r="R1462" s="84"/>
      <c r="S1462" s="84"/>
    </row>
    <row r="1463" spans="1:19" x14ac:dyDescent="0.25">
      <c r="A1463" t="s">
        <v>2689</v>
      </c>
      <c r="B1463">
        <v>13</v>
      </c>
      <c r="C1463" t="s">
        <v>2633</v>
      </c>
      <c r="D1463" s="84"/>
      <c r="F1463" s="84"/>
      <c r="O1463" s="84" t="s">
        <v>8370</v>
      </c>
      <c r="P1463" s="84">
        <v>2</v>
      </c>
      <c r="Q1463" s="84" t="s">
        <v>6635</v>
      </c>
      <c r="R1463" s="84"/>
      <c r="S1463" s="84"/>
    </row>
    <row r="1464" spans="1:19" x14ac:dyDescent="0.25">
      <c r="A1464" t="s">
        <v>2690</v>
      </c>
      <c r="B1464">
        <v>13</v>
      </c>
      <c r="C1464" t="s">
        <v>2633</v>
      </c>
      <c r="D1464" s="84"/>
      <c r="F1464" s="84"/>
      <c r="O1464" s="84" t="s">
        <v>8371</v>
      </c>
      <c r="P1464" s="84">
        <v>2</v>
      </c>
      <c r="Q1464" s="84" t="s">
        <v>6635</v>
      </c>
      <c r="R1464" s="84"/>
      <c r="S1464" s="84"/>
    </row>
    <row r="1465" spans="1:19" x14ac:dyDescent="0.25">
      <c r="A1465" t="s">
        <v>2691</v>
      </c>
      <c r="B1465">
        <v>13</v>
      </c>
      <c r="C1465" t="s">
        <v>2633</v>
      </c>
      <c r="D1465" s="84"/>
      <c r="F1465" s="84"/>
      <c r="O1465" s="84" t="s">
        <v>8375</v>
      </c>
      <c r="P1465" s="84">
        <v>2</v>
      </c>
      <c r="Q1465" s="84" t="s">
        <v>6635</v>
      </c>
      <c r="R1465" s="84"/>
      <c r="S1465" s="84"/>
    </row>
    <row r="1466" spans="1:19" x14ac:dyDescent="0.25">
      <c r="A1466" t="s">
        <v>2692</v>
      </c>
      <c r="B1466">
        <v>13</v>
      </c>
      <c r="C1466" t="s">
        <v>2633</v>
      </c>
      <c r="D1466" s="84"/>
      <c r="F1466" s="84"/>
      <c r="O1466" s="84" t="s">
        <v>8377</v>
      </c>
      <c r="P1466" s="84">
        <v>2</v>
      </c>
      <c r="Q1466" s="84" t="s">
        <v>6635</v>
      </c>
      <c r="R1466" s="84"/>
      <c r="S1466" s="84"/>
    </row>
    <row r="1467" spans="1:19" x14ac:dyDescent="0.25">
      <c r="A1467" t="s">
        <v>2693</v>
      </c>
      <c r="B1467">
        <v>13</v>
      </c>
      <c r="C1467" t="s">
        <v>2633</v>
      </c>
      <c r="D1467" s="84"/>
      <c r="F1467" s="84"/>
      <c r="O1467" s="84" t="s">
        <v>8378</v>
      </c>
      <c r="P1467" s="84">
        <v>2</v>
      </c>
      <c r="Q1467" s="84" t="s">
        <v>6635</v>
      </c>
      <c r="R1467" s="84"/>
      <c r="S1467" s="84"/>
    </row>
    <row r="1468" spans="1:19" x14ac:dyDescent="0.25">
      <c r="A1468" t="s">
        <v>2694</v>
      </c>
      <c r="B1468">
        <v>13</v>
      </c>
      <c r="C1468" t="s">
        <v>2633</v>
      </c>
      <c r="D1468" s="84"/>
      <c r="F1468" s="84"/>
      <c r="O1468" s="84" t="s">
        <v>8393</v>
      </c>
      <c r="P1468" s="84">
        <v>2</v>
      </c>
      <c r="Q1468" s="84" t="s">
        <v>6635</v>
      </c>
      <c r="R1468" s="84"/>
      <c r="S1468" s="84"/>
    </row>
    <row r="1469" spans="1:19" x14ac:dyDescent="0.25">
      <c r="A1469" t="s">
        <v>2695</v>
      </c>
      <c r="B1469">
        <v>13</v>
      </c>
      <c r="C1469" t="s">
        <v>2633</v>
      </c>
      <c r="D1469" s="84"/>
      <c r="F1469" s="84"/>
      <c r="O1469" s="84" t="s">
        <v>8395</v>
      </c>
      <c r="P1469" s="84">
        <v>2</v>
      </c>
      <c r="Q1469" s="84" t="s">
        <v>6635</v>
      </c>
      <c r="R1469" s="84"/>
      <c r="S1469" s="84"/>
    </row>
    <row r="1470" spans="1:19" x14ac:dyDescent="0.25">
      <c r="A1470" t="s">
        <v>2696</v>
      </c>
      <c r="B1470">
        <v>13</v>
      </c>
      <c r="C1470" t="s">
        <v>2633</v>
      </c>
      <c r="D1470" s="84"/>
      <c r="F1470" s="84"/>
      <c r="O1470" s="84" t="s">
        <v>8396</v>
      </c>
      <c r="P1470" s="84">
        <v>2</v>
      </c>
      <c r="Q1470" s="84" t="s">
        <v>6635</v>
      </c>
      <c r="R1470" s="84"/>
      <c r="S1470" s="84"/>
    </row>
    <row r="1471" spans="1:19" x14ac:dyDescent="0.25">
      <c r="A1471" t="s">
        <v>2697</v>
      </c>
      <c r="B1471">
        <v>13</v>
      </c>
      <c r="C1471" t="s">
        <v>2633</v>
      </c>
      <c r="D1471" s="84"/>
      <c r="F1471" s="84"/>
      <c r="O1471" s="84" t="s">
        <v>8399</v>
      </c>
      <c r="P1471" s="84">
        <v>2</v>
      </c>
      <c r="Q1471" s="84" t="s">
        <v>6635</v>
      </c>
      <c r="R1471" s="84"/>
      <c r="S1471" s="84"/>
    </row>
    <row r="1472" spans="1:19" x14ac:dyDescent="0.25">
      <c r="A1472" t="s">
        <v>2698</v>
      </c>
      <c r="B1472">
        <v>13</v>
      </c>
      <c r="C1472" t="s">
        <v>2633</v>
      </c>
      <c r="D1472" s="84"/>
      <c r="F1472" s="84"/>
      <c r="O1472" s="84" t="s">
        <v>8401</v>
      </c>
      <c r="P1472" s="84">
        <v>2</v>
      </c>
      <c r="Q1472" s="84" t="s">
        <v>6635</v>
      </c>
      <c r="R1472" s="84"/>
      <c r="S1472" s="84"/>
    </row>
    <row r="1473" spans="1:19" x14ac:dyDescent="0.25">
      <c r="A1473" t="s">
        <v>2699</v>
      </c>
      <c r="B1473">
        <v>13</v>
      </c>
      <c r="C1473" t="s">
        <v>2633</v>
      </c>
      <c r="D1473" s="84"/>
      <c r="F1473" s="84"/>
      <c r="O1473" s="84" t="s">
        <v>8402</v>
      </c>
      <c r="P1473" s="84">
        <v>2</v>
      </c>
      <c r="Q1473" s="84" t="s">
        <v>6635</v>
      </c>
      <c r="R1473" s="84"/>
      <c r="S1473" s="84"/>
    </row>
    <row r="1474" spans="1:19" x14ac:dyDescent="0.25">
      <c r="A1474" t="s">
        <v>2700</v>
      </c>
      <c r="B1474">
        <v>13</v>
      </c>
      <c r="C1474" t="s">
        <v>2633</v>
      </c>
      <c r="D1474" s="84"/>
      <c r="F1474" s="84"/>
      <c r="O1474" s="84" t="s">
        <v>8403</v>
      </c>
      <c r="P1474" s="84">
        <v>2</v>
      </c>
      <c r="Q1474" s="84" t="s">
        <v>6635</v>
      </c>
      <c r="R1474" s="84"/>
      <c r="S1474" s="84"/>
    </row>
    <row r="1475" spans="1:19" x14ac:dyDescent="0.25">
      <c r="A1475" t="s">
        <v>2701</v>
      </c>
      <c r="B1475">
        <v>13</v>
      </c>
      <c r="C1475" t="s">
        <v>2633</v>
      </c>
      <c r="D1475" s="84"/>
      <c r="F1475" s="84"/>
      <c r="O1475" s="84" t="s">
        <v>8404</v>
      </c>
      <c r="P1475" s="84">
        <v>2</v>
      </c>
      <c r="Q1475" s="84" t="s">
        <v>6635</v>
      </c>
      <c r="R1475" s="84"/>
      <c r="S1475" s="84"/>
    </row>
    <row r="1476" spans="1:19" x14ac:dyDescent="0.25">
      <c r="A1476" t="s">
        <v>2702</v>
      </c>
      <c r="B1476">
        <v>13</v>
      </c>
      <c r="C1476" t="s">
        <v>2633</v>
      </c>
      <c r="D1476" s="84"/>
      <c r="F1476" s="84"/>
      <c r="O1476" s="84" t="s">
        <v>8405</v>
      </c>
      <c r="P1476" s="84">
        <v>2</v>
      </c>
      <c r="Q1476" s="84" t="s">
        <v>6635</v>
      </c>
      <c r="R1476" s="84"/>
      <c r="S1476" s="84"/>
    </row>
    <row r="1477" spans="1:19" x14ac:dyDescent="0.25">
      <c r="A1477" t="s">
        <v>2703</v>
      </c>
      <c r="B1477">
        <v>13</v>
      </c>
      <c r="C1477" t="s">
        <v>2633</v>
      </c>
      <c r="D1477" s="84"/>
      <c r="F1477" s="84"/>
      <c r="O1477" s="84" t="s">
        <v>8406</v>
      </c>
      <c r="P1477" s="84">
        <v>2</v>
      </c>
      <c r="Q1477" s="84" t="s">
        <v>6635</v>
      </c>
      <c r="R1477" s="84"/>
      <c r="S1477" s="84"/>
    </row>
    <row r="1478" spans="1:19" x14ac:dyDescent="0.25">
      <c r="A1478" t="s">
        <v>2704</v>
      </c>
      <c r="B1478">
        <v>13</v>
      </c>
      <c r="C1478" t="s">
        <v>2633</v>
      </c>
      <c r="D1478" s="84"/>
      <c r="F1478" s="84"/>
      <c r="O1478" s="84" t="s">
        <v>8408</v>
      </c>
      <c r="P1478" s="84">
        <v>2</v>
      </c>
      <c r="Q1478" s="84" t="s">
        <v>6635</v>
      </c>
      <c r="R1478" s="84"/>
      <c r="S1478" s="84"/>
    </row>
    <row r="1479" spans="1:19" x14ac:dyDescent="0.25">
      <c r="A1479" t="s">
        <v>2705</v>
      </c>
      <c r="B1479">
        <v>13</v>
      </c>
      <c r="C1479" t="s">
        <v>2633</v>
      </c>
      <c r="D1479" s="84"/>
      <c r="F1479" s="84"/>
      <c r="O1479" s="84" t="s">
        <v>8410</v>
      </c>
      <c r="P1479" s="84">
        <v>2</v>
      </c>
      <c r="Q1479" s="84" t="s">
        <v>6635</v>
      </c>
      <c r="R1479" s="84"/>
      <c r="S1479" s="84"/>
    </row>
    <row r="1480" spans="1:19" x14ac:dyDescent="0.25">
      <c r="A1480" t="s">
        <v>2706</v>
      </c>
      <c r="B1480">
        <v>13</v>
      </c>
      <c r="C1480" t="s">
        <v>2633</v>
      </c>
      <c r="D1480" s="84"/>
      <c r="F1480" s="84"/>
      <c r="O1480" s="84" t="s">
        <v>8411</v>
      </c>
      <c r="P1480" s="84">
        <v>2</v>
      </c>
      <c r="Q1480" s="84" t="s">
        <v>6635</v>
      </c>
      <c r="R1480" s="84"/>
      <c r="S1480" s="84"/>
    </row>
    <row r="1481" spans="1:19" x14ac:dyDescent="0.25">
      <c r="A1481" t="s">
        <v>2707</v>
      </c>
      <c r="B1481">
        <v>13</v>
      </c>
      <c r="C1481" t="s">
        <v>2633</v>
      </c>
      <c r="D1481" s="84"/>
      <c r="F1481" s="84"/>
      <c r="O1481" s="84" t="s">
        <v>8413</v>
      </c>
      <c r="P1481" s="84">
        <v>2</v>
      </c>
      <c r="Q1481" s="84" t="s">
        <v>6635</v>
      </c>
      <c r="R1481" s="84"/>
      <c r="S1481" s="84"/>
    </row>
    <row r="1482" spans="1:19" x14ac:dyDescent="0.25">
      <c r="A1482" t="s">
        <v>2708</v>
      </c>
      <c r="B1482">
        <v>13</v>
      </c>
      <c r="C1482" t="s">
        <v>2633</v>
      </c>
      <c r="D1482" s="84"/>
      <c r="F1482" s="84"/>
      <c r="O1482" s="84" t="s">
        <v>8414</v>
      </c>
      <c r="P1482" s="84">
        <v>2</v>
      </c>
      <c r="Q1482" s="84" t="s">
        <v>6635</v>
      </c>
      <c r="R1482" s="84"/>
      <c r="S1482" s="84"/>
    </row>
    <row r="1483" spans="1:19" x14ac:dyDescent="0.25">
      <c r="A1483" t="s">
        <v>2709</v>
      </c>
      <c r="B1483">
        <v>13</v>
      </c>
      <c r="C1483" t="s">
        <v>2633</v>
      </c>
      <c r="D1483" s="84"/>
      <c r="F1483" s="84"/>
      <c r="O1483" s="84" t="s">
        <v>8416</v>
      </c>
      <c r="P1483" s="84">
        <v>2</v>
      </c>
      <c r="Q1483" s="84" t="s">
        <v>6635</v>
      </c>
      <c r="R1483" s="84"/>
      <c r="S1483" s="84"/>
    </row>
    <row r="1484" spans="1:19" x14ac:dyDescent="0.25">
      <c r="A1484" t="s">
        <v>2710</v>
      </c>
      <c r="B1484">
        <v>13</v>
      </c>
      <c r="C1484" t="s">
        <v>2633</v>
      </c>
      <c r="D1484" s="84"/>
      <c r="F1484" s="84"/>
      <c r="O1484" s="84" t="s">
        <v>8419</v>
      </c>
      <c r="P1484" s="84">
        <v>2</v>
      </c>
      <c r="Q1484" s="84" t="s">
        <v>6635</v>
      </c>
      <c r="R1484" s="84"/>
      <c r="S1484" s="84"/>
    </row>
    <row r="1485" spans="1:19" x14ac:dyDescent="0.25">
      <c r="A1485" t="s">
        <v>2711</v>
      </c>
      <c r="B1485">
        <v>13</v>
      </c>
      <c r="C1485" t="s">
        <v>2633</v>
      </c>
      <c r="D1485" s="84"/>
      <c r="F1485" s="84"/>
      <c r="O1485" s="84" t="s">
        <v>8420</v>
      </c>
      <c r="P1485" s="84">
        <v>2</v>
      </c>
      <c r="Q1485" s="84" t="s">
        <v>6635</v>
      </c>
      <c r="R1485" s="84"/>
      <c r="S1485" s="84"/>
    </row>
    <row r="1486" spans="1:19" x14ac:dyDescent="0.25">
      <c r="A1486" t="s">
        <v>2712</v>
      </c>
      <c r="B1486">
        <v>13</v>
      </c>
      <c r="C1486" t="s">
        <v>2633</v>
      </c>
      <c r="D1486" s="84"/>
      <c r="F1486" s="84"/>
      <c r="O1486" s="84" t="s">
        <v>8422</v>
      </c>
      <c r="P1486" s="84">
        <v>2</v>
      </c>
      <c r="Q1486" s="84" t="s">
        <v>6635</v>
      </c>
      <c r="R1486" s="84"/>
      <c r="S1486" s="84"/>
    </row>
    <row r="1487" spans="1:19" x14ac:dyDescent="0.25">
      <c r="A1487" t="s">
        <v>2713</v>
      </c>
      <c r="B1487">
        <v>13</v>
      </c>
      <c r="C1487" t="s">
        <v>2633</v>
      </c>
      <c r="D1487" s="84"/>
      <c r="F1487" s="84"/>
      <c r="O1487" s="84" t="s">
        <v>8426</v>
      </c>
      <c r="P1487" s="84">
        <v>2</v>
      </c>
      <c r="Q1487" s="84" t="s">
        <v>6635</v>
      </c>
      <c r="R1487" s="84"/>
      <c r="S1487" s="84"/>
    </row>
    <row r="1488" spans="1:19" x14ac:dyDescent="0.25">
      <c r="A1488" t="s">
        <v>2714</v>
      </c>
      <c r="B1488">
        <v>13</v>
      </c>
      <c r="C1488" t="s">
        <v>2633</v>
      </c>
      <c r="D1488" s="84"/>
      <c r="F1488" s="84"/>
      <c r="O1488" s="84" t="s">
        <v>8427</v>
      </c>
      <c r="P1488" s="84">
        <v>2</v>
      </c>
      <c r="Q1488" s="84" t="s">
        <v>6635</v>
      </c>
      <c r="R1488" s="84"/>
      <c r="S1488" s="84"/>
    </row>
    <row r="1489" spans="1:19" x14ac:dyDescent="0.25">
      <c r="A1489" t="s">
        <v>2715</v>
      </c>
      <c r="B1489">
        <v>13</v>
      </c>
      <c r="C1489" t="s">
        <v>2633</v>
      </c>
      <c r="D1489" s="84"/>
      <c r="F1489" s="84"/>
      <c r="O1489" s="84" t="s">
        <v>8428</v>
      </c>
      <c r="P1489" s="84">
        <v>2</v>
      </c>
      <c r="Q1489" s="84" t="s">
        <v>6635</v>
      </c>
      <c r="R1489" s="84"/>
      <c r="S1489" s="84"/>
    </row>
    <row r="1490" spans="1:19" x14ac:dyDescent="0.25">
      <c r="A1490" t="s">
        <v>2716</v>
      </c>
      <c r="B1490">
        <v>13</v>
      </c>
      <c r="C1490" t="s">
        <v>2633</v>
      </c>
      <c r="D1490" s="84"/>
      <c r="F1490" s="84"/>
      <c r="O1490" s="84" t="s">
        <v>8430</v>
      </c>
      <c r="P1490" s="84">
        <v>2</v>
      </c>
      <c r="Q1490" s="84" t="s">
        <v>6635</v>
      </c>
      <c r="R1490" s="84"/>
      <c r="S1490" s="84"/>
    </row>
    <row r="1491" spans="1:19" x14ac:dyDescent="0.25">
      <c r="A1491" t="s">
        <v>2717</v>
      </c>
      <c r="B1491">
        <v>13</v>
      </c>
      <c r="C1491" t="s">
        <v>2633</v>
      </c>
      <c r="D1491" s="84"/>
      <c r="F1491" s="84"/>
      <c r="O1491" s="84" t="s">
        <v>8432</v>
      </c>
      <c r="P1491" s="84">
        <v>2</v>
      </c>
      <c r="Q1491" s="84" t="s">
        <v>6635</v>
      </c>
      <c r="R1491" s="84"/>
      <c r="S1491" s="84"/>
    </row>
    <row r="1492" spans="1:19" x14ac:dyDescent="0.25">
      <c r="A1492" t="s">
        <v>2718</v>
      </c>
      <c r="B1492">
        <v>13</v>
      </c>
      <c r="C1492" t="s">
        <v>2633</v>
      </c>
      <c r="D1492" s="84"/>
      <c r="F1492" s="84"/>
      <c r="O1492" s="84" t="s">
        <v>8434</v>
      </c>
      <c r="P1492" s="84">
        <v>2</v>
      </c>
      <c r="Q1492" s="84" t="s">
        <v>6635</v>
      </c>
      <c r="R1492" s="84"/>
      <c r="S1492" s="84"/>
    </row>
    <row r="1493" spans="1:19" x14ac:dyDescent="0.25">
      <c r="A1493" t="s">
        <v>2719</v>
      </c>
      <c r="B1493">
        <v>13</v>
      </c>
      <c r="C1493" t="s">
        <v>2633</v>
      </c>
      <c r="D1493" s="84"/>
      <c r="F1493" s="84"/>
      <c r="O1493" s="84" t="s">
        <v>8435</v>
      </c>
      <c r="P1493" s="84">
        <v>2</v>
      </c>
      <c r="Q1493" s="84" t="s">
        <v>6635</v>
      </c>
      <c r="R1493" s="84"/>
      <c r="S1493" s="84"/>
    </row>
    <row r="1494" spans="1:19" x14ac:dyDescent="0.25">
      <c r="A1494" t="s">
        <v>2720</v>
      </c>
      <c r="B1494">
        <v>13</v>
      </c>
      <c r="C1494" t="s">
        <v>2633</v>
      </c>
      <c r="D1494" s="84"/>
      <c r="F1494" s="84"/>
      <c r="O1494" s="84" t="s">
        <v>8440</v>
      </c>
      <c r="P1494" s="84">
        <v>2</v>
      </c>
      <c r="Q1494" s="84" t="s">
        <v>6635</v>
      </c>
      <c r="R1494" s="84"/>
      <c r="S1494" s="84"/>
    </row>
    <row r="1495" spans="1:19" x14ac:dyDescent="0.25">
      <c r="A1495" t="s">
        <v>2721</v>
      </c>
      <c r="B1495">
        <v>13</v>
      </c>
      <c r="C1495" t="s">
        <v>2633</v>
      </c>
      <c r="D1495" s="84"/>
      <c r="F1495" s="84"/>
      <c r="O1495" s="84" t="s">
        <v>8441</v>
      </c>
      <c r="P1495" s="84">
        <v>2</v>
      </c>
      <c r="Q1495" s="84" t="s">
        <v>6635</v>
      </c>
      <c r="R1495" s="84"/>
      <c r="S1495" s="84"/>
    </row>
    <row r="1496" spans="1:19" x14ac:dyDescent="0.25">
      <c r="A1496" t="s">
        <v>2722</v>
      </c>
      <c r="B1496">
        <v>13</v>
      </c>
      <c r="C1496" t="s">
        <v>2633</v>
      </c>
      <c r="D1496" s="84"/>
      <c r="F1496" s="84"/>
      <c r="O1496" s="84" t="s">
        <v>8442</v>
      </c>
      <c r="P1496" s="84">
        <v>2</v>
      </c>
      <c r="Q1496" s="84" t="s">
        <v>6635</v>
      </c>
      <c r="R1496" s="84"/>
      <c r="S1496" s="84"/>
    </row>
    <row r="1497" spans="1:19" x14ac:dyDescent="0.25">
      <c r="A1497" t="s">
        <v>2723</v>
      </c>
      <c r="B1497">
        <v>13</v>
      </c>
      <c r="C1497" t="s">
        <v>2633</v>
      </c>
      <c r="D1497" s="84"/>
      <c r="F1497" s="84"/>
      <c r="O1497" s="84" t="s">
        <v>8443</v>
      </c>
      <c r="P1497" s="84">
        <v>2</v>
      </c>
      <c r="Q1497" s="84" t="s">
        <v>6635</v>
      </c>
      <c r="R1497" s="84"/>
      <c r="S1497" s="84"/>
    </row>
    <row r="1498" spans="1:19" x14ac:dyDescent="0.25">
      <c r="A1498" t="s">
        <v>2724</v>
      </c>
      <c r="B1498">
        <v>12</v>
      </c>
      <c r="C1498" t="s">
        <v>2725</v>
      </c>
      <c r="D1498" s="84"/>
      <c r="F1498" s="84"/>
      <c r="O1498" s="84" t="s">
        <v>8444</v>
      </c>
      <c r="P1498" s="84">
        <v>2</v>
      </c>
      <c r="Q1498" s="84" t="s">
        <v>6635</v>
      </c>
      <c r="R1498" s="84"/>
      <c r="S1498" s="84"/>
    </row>
    <row r="1499" spans="1:19" x14ac:dyDescent="0.25">
      <c r="A1499" t="s">
        <v>2726</v>
      </c>
      <c r="B1499">
        <v>12</v>
      </c>
      <c r="C1499" t="s">
        <v>2725</v>
      </c>
      <c r="D1499" s="84"/>
      <c r="F1499" s="84"/>
      <c r="O1499" s="84" t="s">
        <v>8445</v>
      </c>
      <c r="P1499" s="84">
        <v>2</v>
      </c>
      <c r="Q1499" s="84" t="s">
        <v>6635</v>
      </c>
      <c r="R1499" s="84"/>
      <c r="S1499" s="84"/>
    </row>
    <row r="1500" spans="1:19" x14ac:dyDescent="0.25">
      <c r="A1500" t="s">
        <v>2727</v>
      </c>
      <c r="B1500">
        <v>12</v>
      </c>
      <c r="C1500" t="s">
        <v>2725</v>
      </c>
      <c r="D1500" s="84"/>
      <c r="F1500" s="84"/>
      <c r="O1500" s="84" t="s">
        <v>8447</v>
      </c>
      <c r="P1500" s="84">
        <v>2</v>
      </c>
      <c r="Q1500" s="84" t="s">
        <v>6635</v>
      </c>
      <c r="R1500" s="84"/>
      <c r="S1500" s="84"/>
    </row>
    <row r="1501" spans="1:19" x14ac:dyDescent="0.25">
      <c r="A1501" t="s">
        <v>2728</v>
      </c>
      <c r="B1501">
        <v>12</v>
      </c>
      <c r="C1501" t="s">
        <v>2725</v>
      </c>
      <c r="D1501" s="84"/>
      <c r="F1501" s="84"/>
      <c r="O1501" s="84" t="s">
        <v>8448</v>
      </c>
      <c r="P1501" s="84">
        <v>2</v>
      </c>
      <c r="Q1501" s="84" t="s">
        <v>6635</v>
      </c>
      <c r="R1501" s="84"/>
      <c r="S1501" s="84"/>
    </row>
    <row r="1502" spans="1:19" x14ac:dyDescent="0.25">
      <c r="A1502" t="s">
        <v>2729</v>
      </c>
      <c r="B1502">
        <v>12</v>
      </c>
      <c r="C1502" t="s">
        <v>2725</v>
      </c>
      <c r="D1502" s="84"/>
      <c r="F1502" s="84"/>
      <c r="O1502" s="84" t="s">
        <v>8450</v>
      </c>
      <c r="P1502" s="84">
        <v>2</v>
      </c>
      <c r="Q1502" s="84" t="s">
        <v>6635</v>
      </c>
      <c r="R1502" s="84"/>
      <c r="S1502" s="84"/>
    </row>
    <row r="1503" spans="1:19" x14ac:dyDescent="0.25">
      <c r="A1503" t="s">
        <v>2730</v>
      </c>
      <c r="B1503">
        <v>12</v>
      </c>
      <c r="C1503" t="s">
        <v>2725</v>
      </c>
      <c r="D1503" s="84"/>
      <c r="F1503" s="84"/>
      <c r="O1503" s="84" t="s">
        <v>8452</v>
      </c>
      <c r="P1503" s="84">
        <v>2</v>
      </c>
      <c r="Q1503" s="84" t="s">
        <v>6635</v>
      </c>
      <c r="R1503" s="84"/>
      <c r="S1503" s="84"/>
    </row>
    <row r="1504" spans="1:19" x14ac:dyDescent="0.25">
      <c r="A1504" t="s">
        <v>2731</v>
      </c>
      <c r="B1504">
        <v>12</v>
      </c>
      <c r="C1504" t="s">
        <v>2725</v>
      </c>
      <c r="D1504" s="84"/>
      <c r="F1504" s="84"/>
      <c r="O1504" s="84" t="s">
        <v>8453</v>
      </c>
      <c r="P1504" s="84">
        <v>2</v>
      </c>
      <c r="Q1504" s="84" t="s">
        <v>6635</v>
      </c>
      <c r="R1504" s="84"/>
      <c r="S1504" s="84"/>
    </row>
    <row r="1505" spans="1:19" x14ac:dyDescent="0.25">
      <c r="A1505" t="s">
        <v>2732</v>
      </c>
      <c r="B1505">
        <v>12</v>
      </c>
      <c r="C1505" t="s">
        <v>2725</v>
      </c>
      <c r="D1505" s="84"/>
      <c r="F1505" s="84"/>
      <c r="O1505" s="84" t="s">
        <v>8458</v>
      </c>
      <c r="P1505" s="84">
        <v>2</v>
      </c>
      <c r="Q1505" s="84" t="s">
        <v>6635</v>
      </c>
      <c r="R1505" s="84"/>
      <c r="S1505" s="84"/>
    </row>
    <row r="1506" spans="1:19" x14ac:dyDescent="0.25">
      <c r="A1506" t="s">
        <v>2733</v>
      </c>
      <c r="B1506">
        <v>12</v>
      </c>
      <c r="C1506" t="s">
        <v>2725</v>
      </c>
      <c r="D1506" s="84"/>
      <c r="F1506" s="84"/>
      <c r="O1506" s="84" t="s">
        <v>8460</v>
      </c>
      <c r="P1506" s="84">
        <v>2</v>
      </c>
      <c r="Q1506" s="84" t="s">
        <v>6635</v>
      </c>
      <c r="R1506" s="84"/>
      <c r="S1506" s="84"/>
    </row>
    <row r="1507" spans="1:19" x14ac:dyDescent="0.25">
      <c r="A1507" t="s">
        <v>2734</v>
      </c>
      <c r="B1507">
        <v>12</v>
      </c>
      <c r="C1507" t="s">
        <v>2725</v>
      </c>
      <c r="D1507" s="84"/>
      <c r="F1507" s="84"/>
      <c r="O1507" s="84" t="s">
        <v>8462</v>
      </c>
      <c r="P1507" s="84">
        <v>2</v>
      </c>
      <c r="Q1507" s="84" t="s">
        <v>6635</v>
      </c>
      <c r="R1507" s="84"/>
      <c r="S1507" s="84"/>
    </row>
    <row r="1508" spans="1:19" x14ac:dyDescent="0.25">
      <c r="A1508" t="s">
        <v>2735</v>
      </c>
      <c r="B1508">
        <v>12</v>
      </c>
      <c r="C1508" t="s">
        <v>2725</v>
      </c>
      <c r="D1508" s="84"/>
      <c r="F1508" s="84"/>
      <c r="O1508" s="84" t="s">
        <v>8463</v>
      </c>
      <c r="P1508" s="84">
        <v>2</v>
      </c>
      <c r="Q1508" s="84" t="s">
        <v>6635</v>
      </c>
      <c r="R1508" s="84"/>
      <c r="S1508" s="84"/>
    </row>
    <row r="1509" spans="1:19" x14ac:dyDescent="0.25">
      <c r="A1509" t="s">
        <v>2736</v>
      </c>
      <c r="B1509">
        <v>12</v>
      </c>
      <c r="C1509" t="s">
        <v>2725</v>
      </c>
      <c r="D1509" s="84"/>
      <c r="F1509" s="84"/>
      <c r="O1509" s="84" t="s">
        <v>8471</v>
      </c>
      <c r="P1509" s="84">
        <v>2</v>
      </c>
      <c r="Q1509" s="84" t="s">
        <v>6635</v>
      </c>
      <c r="R1509" s="84"/>
      <c r="S1509" s="84"/>
    </row>
    <row r="1510" spans="1:19" x14ac:dyDescent="0.25">
      <c r="A1510" t="s">
        <v>2737</v>
      </c>
      <c r="B1510">
        <v>12</v>
      </c>
      <c r="C1510" t="s">
        <v>2725</v>
      </c>
      <c r="D1510" s="84"/>
      <c r="F1510" s="84"/>
      <c r="O1510" s="84" t="s">
        <v>8472</v>
      </c>
      <c r="P1510" s="84">
        <v>2</v>
      </c>
      <c r="Q1510" s="84" t="s">
        <v>6635</v>
      </c>
      <c r="R1510" s="84"/>
      <c r="S1510" s="84"/>
    </row>
    <row r="1511" spans="1:19" x14ac:dyDescent="0.25">
      <c r="A1511" t="s">
        <v>2738</v>
      </c>
      <c r="B1511">
        <v>12</v>
      </c>
      <c r="C1511" t="s">
        <v>2725</v>
      </c>
      <c r="D1511" s="84"/>
      <c r="F1511" s="84"/>
      <c r="O1511" s="84" t="s">
        <v>8473</v>
      </c>
      <c r="P1511" s="84">
        <v>2</v>
      </c>
      <c r="Q1511" s="84" t="s">
        <v>6635</v>
      </c>
      <c r="R1511" s="84"/>
      <c r="S1511" s="84"/>
    </row>
    <row r="1512" spans="1:19" x14ac:dyDescent="0.25">
      <c r="A1512" t="s">
        <v>2739</v>
      </c>
      <c r="B1512">
        <v>12</v>
      </c>
      <c r="C1512" t="s">
        <v>2725</v>
      </c>
      <c r="D1512" s="84"/>
      <c r="F1512" s="84"/>
      <c r="O1512" s="84" t="s">
        <v>8474</v>
      </c>
      <c r="P1512" s="84">
        <v>2</v>
      </c>
      <c r="Q1512" s="84" t="s">
        <v>6635</v>
      </c>
      <c r="R1512" s="84"/>
      <c r="S1512" s="84"/>
    </row>
    <row r="1513" spans="1:19" x14ac:dyDescent="0.25">
      <c r="A1513" t="s">
        <v>2740</v>
      </c>
      <c r="B1513">
        <v>12</v>
      </c>
      <c r="C1513" t="s">
        <v>2725</v>
      </c>
      <c r="D1513" s="84"/>
      <c r="F1513" s="84"/>
      <c r="O1513" s="84" t="s">
        <v>8475</v>
      </c>
      <c r="P1513" s="84">
        <v>2</v>
      </c>
      <c r="Q1513" s="84" t="s">
        <v>6635</v>
      </c>
      <c r="R1513" s="84"/>
      <c r="S1513" s="84"/>
    </row>
    <row r="1514" spans="1:19" x14ac:dyDescent="0.25">
      <c r="A1514" t="s">
        <v>2741</v>
      </c>
      <c r="B1514">
        <v>12</v>
      </c>
      <c r="C1514" t="s">
        <v>2725</v>
      </c>
      <c r="D1514" s="84"/>
      <c r="F1514" s="84"/>
      <c r="O1514" s="84" t="s">
        <v>8476</v>
      </c>
      <c r="P1514" s="84">
        <v>2</v>
      </c>
      <c r="Q1514" s="84" t="s">
        <v>6635</v>
      </c>
      <c r="R1514" s="84"/>
      <c r="S1514" s="84"/>
    </row>
    <row r="1515" spans="1:19" x14ac:dyDescent="0.25">
      <c r="A1515" t="s">
        <v>2742</v>
      </c>
      <c r="B1515">
        <v>12</v>
      </c>
      <c r="C1515" t="s">
        <v>2725</v>
      </c>
      <c r="D1515" s="84"/>
      <c r="F1515" s="84"/>
      <c r="O1515" s="84" t="s">
        <v>8477</v>
      </c>
      <c r="P1515" s="84">
        <v>2</v>
      </c>
      <c r="Q1515" s="84" t="s">
        <v>6635</v>
      </c>
      <c r="R1515" s="84"/>
      <c r="S1515" s="84"/>
    </row>
    <row r="1516" spans="1:19" x14ac:dyDescent="0.25">
      <c r="A1516" t="s">
        <v>2743</v>
      </c>
      <c r="B1516">
        <v>12</v>
      </c>
      <c r="C1516" t="s">
        <v>2725</v>
      </c>
      <c r="D1516" s="84"/>
      <c r="F1516" s="84"/>
      <c r="O1516" s="84" t="s">
        <v>8478</v>
      </c>
      <c r="P1516" s="84">
        <v>2</v>
      </c>
      <c r="Q1516" s="84" t="s">
        <v>6635</v>
      </c>
      <c r="R1516" s="84"/>
      <c r="S1516" s="84"/>
    </row>
    <row r="1517" spans="1:19" x14ac:dyDescent="0.25">
      <c r="A1517" t="s">
        <v>2744</v>
      </c>
      <c r="B1517">
        <v>12</v>
      </c>
      <c r="C1517" t="s">
        <v>2725</v>
      </c>
      <c r="D1517" s="84"/>
      <c r="F1517" s="84"/>
      <c r="O1517" s="84" t="s">
        <v>8479</v>
      </c>
      <c r="P1517" s="84">
        <v>2</v>
      </c>
      <c r="Q1517" s="84" t="s">
        <v>6635</v>
      </c>
      <c r="R1517" s="84"/>
      <c r="S1517" s="84"/>
    </row>
    <row r="1518" spans="1:19" x14ac:dyDescent="0.25">
      <c r="A1518" t="s">
        <v>2745</v>
      </c>
      <c r="B1518">
        <v>12</v>
      </c>
      <c r="C1518" t="s">
        <v>2725</v>
      </c>
      <c r="D1518" s="84"/>
      <c r="F1518" s="84"/>
      <c r="O1518" s="84" t="s">
        <v>8480</v>
      </c>
      <c r="P1518" s="84">
        <v>2</v>
      </c>
      <c r="Q1518" s="84" t="s">
        <v>6635</v>
      </c>
      <c r="R1518" s="84"/>
      <c r="S1518" s="84"/>
    </row>
    <row r="1519" spans="1:19" x14ac:dyDescent="0.25">
      <c r="A1519" t="s">
        <v>2746</v>
      </c>
      <c r="B1519">
        <v>12</v>
      </c>
      <c r="C1519" t="s">
        <v>2725</v>
      </c>
      <c r="D1519" s="84"/>
      <c r="F1519" s="84"/>
      <c r="O1519" s="84" t="s">
        <v>8487</v>
      </c>
      <c r="P1519" s="84">
        <v>2</v>
      </c>
      <c r="Q1519" s="84" t="s">
        <v>6635</v>
      </c>
      <c r="R1519" s="84"/>
      <c r="S1519" s="84"/>
    </row>
    <row r="1520" spans="1:19" x14ac:dyDescent="0.25">
      <c r="A1520" t="s">
        <v>2747</v>
      </c>
      <c r="B1520">
        <v>12</v>
      </c>
      <c r="C1520" t="s">
        <v>2725</v>
      </c>
      <c r="D1520" s="84"/>
      <c r="F1520" s="84"/>
      <c r="O1520" s="84" t="s">
        <v>8488</v>
      </c>
      <c r="P1520" s="84">
        <v>2</v>
      </c>
      <c r="Q1520" s="84" t="s">
        <v>6635</v>
      </c>
      <c r="R1520" s="84"/>
      <c r="S1520" s="84"/>
    </row>
    <row r="1521" spans="1:19" x14ac:dyDescent="0.25">
      <c r="A1521" t="s">
        <v>2748</v>
      </c>
      <c r="B1521">
        <v>12</v>
      </c>
      <c r="C1521" t="s">
        <v>2725</v>
      </c>
      <c r="D1521" s="84"/>
      <c r="F1521" s="84"/>
      <c r="O1521" s="84" t="s">
        <v>8489</v>
      </c>
      <c r="P1521" s="84">
        <v>2</v>
      </c>
      <c r="Q1521" s="84" t="s">
        <v>6635</v>
      </c>
      <c r="R1521" s="84"/>
      <c r="S1521" s="84"/>
    </row>
    <row r="1522" spans="1:19" x14ac:dyDescent="0.25">
      <c r="A1522" t="s">
        <v>2749</v>
      </c>
      <c r="B1522">
        <v>12</v>
      </c>
      <c r="C1522" t="s">
        <v>2725</v>
      </c>
      <c r="D1522" s="84"/>
      <c r="F1522" s="84"/>
      <c r="O1522" s="84" t="s">
        <v>8494</v>
      </c>
      <c r="P1522" s="84">
        <v>2</v>
      </c>
      <c r="Q1522" s="84" t="s">
        <v>6635</v>
      </c>
      <c r="R1522" s="84"/>
      <c r="S1522" s="84"/>
    </row>
    <row r="1523" spans="1:19" x14ac:dyDescent="0.25">
      <c r="A1523" t="s">
        <v>2750</v>
      </c>
      <c r="B1523">
        <v>12</v>
      </c>
      <c r="C1523" t="s">
        <v>2725</v>
      </c>
      <c r="D1523" s="84"/>
      <c r="F1523" s="84"/>
      <c r="O1523" s="84" t="s">
        <v>8496</v>
      </c>
      <c r="P1523" s="84">
        <v>2</v>
      </c>
      <c r="Q1523" s="84" t="s">
        <v>6635</v>
      </c>
      <c r="R1523" s="84"/>
      <c r="S1523" s="84"/>
    </row>
    <row r="1524" spans="1:19" x14ac:dyDescent="0.25">
      <c r="A1524" t="s">
        <v>2751</v>
      </c>
      <c r="B1524">
        <v>12</v>
      </c>
      <c r="C1524" t="s">
        <v>2725</v>
      </c>
      <c r="D1524" s="84"/>
      <c r="F1524" s="84"/>
      <c r="O1524" s="84" t="s">
        <v>8497</v>
      </c>
      <c r="P1524" s="84">
        <v>2</v>
      </c>
      <c r="Q1524" s="84" t="s">
        <v>6635</v>
      </c>
      <c r="R1524" s="84"/>
      <c r="S1524" s="84"/>
    </row>
    <row r="1525" spans="1:19" x14ac:dyDescent="0.25">
      <c r="A1525" t="s">
        <v>2752</v>
      </c>
      <c r="B1525">
        <v>12</v>
      </c>
      <c r="C1525" t="s">
        <v>2725</v>
      </c>
      <c r="D1525" s="84"/>
      <c r="F1525" s="84"/>
      <c r="O1525" s="84" t="s">
        <v>8500</v>
      </c>
      <c r="P1525" s="84">
        <v>2</v>
      </c>
      <c r="Q1525" s="84" t="s">
        <v>6635</v>
      </c>
      <c r="R1525" s="84"/>
      <c r="S1525" s="84"/>
    </row>
    <row r="1526" spans="1:19" x14ac:dyDescent="0.25">
      <c r="A1526" t="s">
        <v>2753</v>
      </c>
      <c r="B1526">
        <v>12</v>
      </c>
      <c r="C1526" t="s">
        <v>2725</v>
      </c>
      <c r="D1526" s="84"/>
      <c r="F1526" s="84"/>
      <c r="O1526" s="84" t="s">
        <v>8502</v>
      </c>
      <c r="P1526" s="84">
        <v>2</v>
      </c>
      <c r="Q1526" s="84" t="s">
        <v>6635</v>
      </c>
      <c r="R1526" s="84"/>
      <c r="S1526" s="84"/>
    </row>
    <row r="1527" spans="1:19" x14ac:dyDescent="0.25">
      <c r="A1527" t="s">
        <v>2754</v>
      </c>
      <c r="B1527">
        <v>12</v>
      </c>
      <c r="C1527" t="s">
        <v>2725</v>
      </c>
      <c r="D1527" s="84"/>
      <c r="F1527" s="84"/>
      <c r="O1527" s="84" t="s">
        <v>8503</v>
      </c>
      <c r="P1527" s="84">
        <v>2</v>
      </c>
      <c r="Q1527" s="84" t="s">
        <v>6635</v>
      </c>
      <c r="R1527" s="84"/>
      <c r="S1527" s="84"/>
    </row>
    <row r="1528" spans="1:19" x14ac:dyDescent="0.25">
      <c r="A1528" t="s">
        <v>2755</v>
      </c>
      <c r="B1528">
        <v>12</v>
      </c>
      <c r="C1528" t="s">
        <v>2725</v>
      </c>
      <c r="D1528" s="84"/>
      <c r="F1528" s="84"/>
      <c r="O1528" s="84" t="s">
        <v>8504</v>
      </c>
      <c r="P1528" s="84">
        <v>2</v>
      </c>
      <c r="Q1528" s="84" t="s">
        <v>6635</v>
      </c>
      <c r="R1528" s="84"/>
      <c r="S1528" s="84"/>
    </row>
    <row r="1529" spans="1:19" x14ac:dyDescent="0.25">
      <c r="A1529" t="s">
        <v>2756</v>
      </c>
      <c r="B1529">
        <v>12</v>
      </c>
      <c r="C1529" t="s">
        <v>2725</v>
      </c>
      <c r="D1529" s="84"/>
      <c r="F1529" s="84"/>
      <c r="O1529" s="84" t="s">
        <v>8505</v>
      </c>
      <c r="P1529" s="84">
        <v>2</v>
      </c>
      <c r="Q1529" s="84" t="s">
        <v>6635</v>
      </c>
      <c r="R1529" s="84"/>
      <c r="S1529" s="84"/>
    </row>
    <row r="1530" spans="1:19" x14ac:dyDescent="0.25">
      <c r="A1530" t="s">
        <v>2757</v>
      </c>
      <c r="B1530">
        <v>12</v>
      </c>
      <c r="C1530" t="s">
        <v>2725</v>
      </c>
      <c r="D1530" s="84"/>
      <c r="F1530" s="84"/>
      <c r="O1530" s="84" t="s">
        <v>8509</v>
      </c>
      <c r="P1530" s="84">
        <v>2</v>
      </c>
      <c r="Q1530" s="84" t="s">
        <v>6635</v>
      </c>
      <c r="R1530" s="84"/>
      <c r="S1530" s="84"/>
    </row>
    <row r="1531" spans="1:19" x14ac:dyDescent="0.25">
      <c r="A1531" t="s">
        <v>2758</v>
      </c>
      <c r="B1531">
        <v>12</v>
      </c>
      <c r="C1531" t="s">
        <v>2725</v>
      </c>
      <c r="D1531" s="84"/>
      <c r="F1531" s="84"/>
      <c r="O1531" s="84" t="s">
        <v>8510</v>
      </c>
      <c r="P1531" s="84">
        <v>2</v>
      </c>
      <c r="Q1531" s="84" t="s">
        <v>6635</v>
      </c>
      <c r="R1531" s="84"/>
      <c r="S1531" s="84"/>
    </row>
    <row r="1532" spans="1:19" x14ac:dyDescent="0.25">
      <c r="A1532" t="s">
        <v>2759</v>
      </c>
      <c r="B1532">
        <v>12</v>
      </c>
      <c r="C1532" t="s">
        <v>2725</v>
      </c>
      <c r="D1532" s="84"/>
      <c r="F1532" s="84"/>
      <c r="O1532" s="84" t="s">
        <v>8513</v>
      </c>
      <c r="P1532" s="84">
        <v>2</v>
      </c>
      <c r="Q1532" s="84" t="s">
        <v>6635</v>
      </c>
      <c r="R1532" s="84"/>
      <c r="S1532" s="84"/>
    </row>
    <row r="1533" spans="1:19" x14ac:dyDescent="0.25">
      <c r="A1533" t="s">
        <v>2760</v>
      </c>
      <c r="B1533">
        <v>12</v>
      </c>
      <c r="C1533" t="s">
        <v>2725</v>
      </c>
      <c r="D1533" s="84"/>
      <c r="F1533" s="84"/>
      <c r="O1533" s="84" t="s">
        <v>8517</v>
      </c>
      <c r="P1533" s="84">
        <v>2</v>
      </c>
      <c r="Q1533" s="84" t="s">
        <v>6635</v>
      </c>
      <c r="R1533" s="84"/>
      <c r="S1533" s="84"/>
    </row>
    <row r="1534" spans="1:19" x14ac:dyDescent="0.25">
      <c r="A1534" t="s">
        <v>2761</v>
      </c>
      <c r="B1534">
        <v>12</v>
      </c>
      <c r="C1534" t="s">
        <v>2725</v>
      </c>
      <c r="D1534" s="84"/>
      <c r="F1534" s="84"/>
      <c r="O1534" s="84" t="s">
        <v>8519</v>
      </c>
      <c r="P1534" s="84">
        <v>2</v>
      </c>
      <c r="Q1534" s="84" t="s">
        <v>6635</v>
      </c>
      <c r="R1534" s="84"/>
      <c r="S1534" s="84"/>
    </row>
    <row r="1535" spans="1:19" x14ac:dyDescent="0.25">
      <c r="A1535" t="s">
        <v>2762</v>
      </c>
      <c r="B1535">
        <v>12</v>
      </c>
      <c r="C1535" t="s">
        <v>2725</v>
      </c>
      <c r="D1535" s="84"/>
      <c r="F1535" s="84"/>
      <c r="O1535" s="84" t="s">
        <v>8520</v>
      </c>
      <c r="P1535" s="84">
        <v>2</v>
      </c>
      <c r="Q1535" s="84" t="s">
        <v>6635</v>
      </c>
      <c r="R1535" s="84"/>
      <c r="S1535" s="84"/>
    </row>
    <row r="1536" spans="1:19" x14ac:dyDescent="0.25">
      <c r="A1536" t="s">
        <v>2763</v>
      </c>
      <c r="B1536">
        <v>12</v>
      </c>
      <c r="C1536" t="s">
        <v>2725</v>
      </c>
      <c r="D1536" s="84"/>
      <c r="F1536" s="84"/>
      <c r="O1536" s="84" t="s">
        <v>8526</v>
      </c>
      <c r="P1536" s="84">
        <v>2</v>
      </c>
      <c r="Q1536" s="84" t="s">
        <v>6635</v>
      </c>
      <c r="R1536" s="84"/>
      <c r="S1536" s="84"/>
    </row>
    <row r="1537" spans="1:19" x14ac:dyDescent="0.25">
      <c r="A1537" t="s">
        <v>2764</v>
      </c>
      <c r="B1537">
        <v>12</v>
      </c>
      <c r="C1537" t="s">
        <v>2725</v>
      </c>
      <c r="D1537" s="84"/>
      <c r="F1537" s="84"/>
      <c r="O1537" s="84" t="s">
        <v>8527</v>
      </c>
      <c r="P1537" s="84">
        <v>2</v>
      </c>
      <c r="Q1537" s="84" t="s">
        <v>6635</v>
      </c>
      <c r="R1537" s="84"/>
      <c r="S1537" s="84"/>
    </row>
    <row r="1538" spans="1:19" x14ac:dyDescent="0.25">
      <c r="A1538" t="s">
        <v>2765</v>
      </c>
      <c r="B1538">
        <v>12</v>
      </c>
      <c r="C1538" t="s">
        <v>2725</v>
      </c>
      <c r="D1538" s="84"/>
      <c r="F1538" s="84"/>
      <c r="O1538" s="84" t="s">
        <v>8528</v>
      </c>
      <c r="P1538" s="84">
        <v>2</v>
      </c>
      <c r="Q1538" s="84" t="s">
        <v>6635</v>
      </c>
      <c r="R1538" s="84"/>
      <c r="S1538" s="84"/>
    </row>
    <row r="1539" spans="1:19" x14ac:dyDescent="0.25">
      <c r="A1539" t="s">
        <v>2766</v>
      </c>
      <c r="B1539">
        <v>12</v>
      </c>
      <c r="C1539" t="s">
        <v>2725</v>
      </c>
      <c r="D1539" s="84"/>
      <c r="F1539" s="84"/>
      <c r="O1539" s="84" t="s">
        <v>8531</v>
      </c>
      <c r="P1539" s="84">
        <v>2</v>
      </c>
      <c r="Q1539" s="84" t="s">
        <v>6635</v>
      </c>
      <c r="R1539" s="84"/>
      <c r="S1539" s="84"/>
    </row>
    <row r="1540" spans="1:19" x14ac:dyDescent="0.25">
      <c r="A1540" t="s">
        <v>2767</v>
      </c>
      <c r="B1540">
        <v>12</v>
      </c>
      <c r="C1540" t="s">
        <v>2725</v>
      </c>
      <c r="D1540" s="84"/>
      <c r="F1540" s="84"/>
      <c r="O1540" s="84" t="s">
        <v>8532</v>
      </c>
      <c r="P1540" s="84">
        <v>2</v>
      </c>
      <c r="Q1540" s="84" t="s">
        <v>6635</v>
      </c>
      <c r="R1540" s="84"/>
      <c r="S1540" s="84"/>
    </row>
    <row r="1541" spans="1:19" x14ac:dyDescent="0.25">
      <c r="A1541" t="s">
        <v>2768</v>
      </c>
      <c r="B1541">
        <v>12</v>
      </c>
      <c r="C1541" t="s">
        <v>2725</v>
      </c>
      <c r="D1541" s="84"/>
      <c r="F1541" s="84"/>
      <c r="O1541" s="84" t="s">
        <v>8533</v>
      </c>
      <c r="P1541" s="84">
        <v>2</v>
      </c>
      <c r="Q1541" s="84" t="s">
        <v>6635</v>
      </c>
      <c r="R1541" s="84"/>
      <c r="S1541" s="84"/>
    </row>
    <row r="1542" spans="1:19" x14ac:dyDescent="0.25">
      <c r="A1542" t="s">
        <v>2769</v>
      </c>
      <c r="B1542">
        <v>12</v>
      </c>
      <c r="C1542" t="s">
        <v>2725</v>
      </c>
      <c r="D1542" s="84"/>
      <c r="F1542" s="84"/>
      <c r="O1542" s="84" t="s">
        <v>8536</v>
      </c>
      <c r="P1542" s="84">
        <v>2</v>
      </c>
      <c r="Q1542" s="84" t="s">
        <v>6635</v>
      </c>
      <c r="R1542" s="84"/>
      <c r="S1542" s="84"/>
    </row>
    <row r="1543" spans="1:19" x14ac:dyDescent="0.25">
      <c r="A1543" t="s">
        <v>2770</v>
      </c>
      <c r="B1543">
        <v>12</v>
      </c>
      <c r="C1543" t="s">
        <v>2725</v>
      </c>
      <c r="D1543" s="84"/>
      <c r="F1543" s="84"/>
      <c r="O1543" s="84" t="s">
        <v>8537</v>
      </c>
      <c r="P1543" s="84">
        <v>2</v>
      </c>
      <c r="Q1543" s="84" t="s">
        <v>6635</v>
      </c>
      <c r="R1543" s="84"/>
      <c r="S1543" s="84"/>
    </row>
    <row r="1544" spans="1:19" x14ac:dyDescent="0.25">
      <c r="A1544" t="s">
        <v>2771</v>
      </c>
      <c r="B1544">
        <v>12</v>
      </c>
      <c r="C1544" t="s">
        <v>2725</v>
      </c>
      <c r="D1544" s="84"/>
      <c r="F1544" s="84"/>
      <c r="O1544" s="84" t="s">
        <v>8538</v>
      </c>
      <c r="P1544" s="84">
        <v>2</v>
      </c>
      <c r="Q1544" s="84" t="s">
        <v>6635</v>
      </c>
      <c r="R1544" s="84"/>
      <c r="S1544" s="84"/>
    </row>
    <row r="1545" spans="1:19" x14ac:dyDescent="0.25">
      <c r="A1545" t="s">
        <v>2772</v>
      </c>
      <c r="B1545">
        <v>12</v>
      </c>
      <c r="C1545" t="s">
        <v>2725</v>
      </c>
      <c r="D1545" s="84"/>
      <c r="F1545" s="84"/>
      <c r="O1545" s="84" t="s">
        <v>8539</v>
      </c>
      <c r="P1545" s="84">
        <v>2</v>
      </c>
      <c r="Q1545" s="84" t="s">
        <v>6635</v>
      </c>
      <c r="R1545" s="84"/>
      <c r="S1545" s="84"/>
    </row>
    <row r="1546" spans="1:19" x14ac:dyDescent="0.25">
      <c r="A1546" t="s">
        <v>2773</v>
      </c>
      <c r="B1546">
        <v>12</v>
      </c>
      <c r="C1546" t="s">
        <v>2725</v>
      </c>
      <c r="D1546" s="84"/>
      <c r="F1546" s="84"/>
      <c r="O1546" s="84" t="s">
        <v>8540</v>
      </c>
      <c r="P1546" s="84">
        <v>2</v>
      </c>
      <c r="Q1546" s="84" t="s">
        <v>6635</v>
      </c>
      <c r="R1546" s="84"/>
      <c r="S1546" s="84"/>
    </row>
    <row r="1547" spans="1:19" x14ac:dyDescent="0.25">
      <c r="A1547" t="s">
        <v>2774</v>
      </c>
      <c r="B1547">
        <v>12</v>
      </c>
      <c r="C1547" t="s">
        <v>2725</v>
      </c>
      <c r="D1547" s="84"/>
      <c r="F1547" s="84"/>
      <c r="O1547" s="84" t="s">
        <v>8543</v>
      </c>
      <c r="P1547" s="84">
        <v>2</v>
      </c>
      <c r="Q1547" s="84" t="s">
        <v>6635</v>
      </c>
      <c r="R1547" s="84"/>
      <c r="S1547" s="84"/>
    </row>
    <row r="1548" spans="1:19" x14ac:dyDescent="0.25">
      <c r="A1548" t="s">
        <v>2775</v>
      </c>
      <c r="B1548">
        <v>12</v>
      </c>
      <c r="C1548" t="s">
        <v>2725</v>
      </c>
      <c r="D1548" s="84"/>
      <c r="F1548" s="84"/>
      <c r="O1548" s="84" t="s">
        <v>8544</v>
      </c>
      <c r="P1548" s="84">
        <v>2</v>
      </c>
      <c r="Q1548" s="84" t="s">
        <v>6635</v>
      </c>
      <c r="R1548" s="84"/>
      <c r="S1548" s="84"/>
    </row>
    <row r="1549" spans="1:19" x14ac:dyDescent="0.25">
      <c r="A1549" t="s">
        <v>2776</v>
      </c>
      <c r="B1549">
        <v>12</v>
      </c>
      <c r="C1549" t="s">
        <v>2725</v>
      </c>
      <c r="D1549" s="84"/>
      <c r="F1549" s="84"/>
      <c r="O1549" s="84" t="s">
        <v>8545</v>
      </c>
      <c r="P1549" s="84">
        <v>2</v>
      </c>
      <c r="Q1549" s="84" t="s">
        <v>6635</v>
      </c>
      <c r="R1549" s="84"/>
      <c r="S1549" s="84"/>
    </row>
    <row r="1550" spans="1:19" x14ac:dyDescent="0.25">
      <c r="A1550" t="s">
        <v>2777</v>
      </c>
      <c r="B1550">
        <v>12</v>
      </c>
      <c r="C1550" t="s">
        <v>2725</v>
      </c>
      <c r="D1550" s="84"/>
      <c r="F1550" s="84"/>
      <c r="O1550" s="84" t="s">
        <v>8546</v>
      </c>
      <c r="P1550" s="84">
        <v>2</v>
      </c>
      <c r="Q1550" s="84" t="s">
        <v>6635</v>
      </c>
      <c r="R1550" s="84"/>
      <c r="S1550" s="84"/>
    </row>
    <row r="1551" spans="1:19" x14ac:dyDescent="0.25">
      <c r="A1551" t="s">
        <v>2778</v>
      </c>
      <c r="B1551">
        <v>12</v>
      </c>
      <c r="C1551" t="s">
        <v>2725</v>
      </c>
      <c r="D1551" s="84"/>
      <c r="F1551" s="84"/>
      <c r="O1551" s="84" t="s">
        <v>8549</v>
      </c>
      <c r="P1551" s="84">
        <v>2</v>
      </c>
      <c r="Q1551" s="84" t="s">
        <v>6635</v>
      </c>
      <c r="R1551" s="84"/>
      <c r="S1551" s="84"/>
    </row>
    <row r="1552" spans="1:19" x14ac:dyDescent="0.25">
      <c r="A1552" t="s">
        <v>2779</v>
      </c>
      <c r="B1552">
        <v>12</v>
      </c>
      <c r="C1552" t="s">
        <v>2725</v>
      </c>
      <c r="D1552" s="84"/>
      <c r="F1552" s="84"/>
      <c r="O1552" s="84" t="s">
        <v>8551</v>
      </c>
      <c r="P1552" s="84">
        <v>2</v>
      </c>
      <c r="Q1552" s="84" t="s">
        <v>6635</v>
      </c>
      <c r="R1552" s="84"/>
      <c r="S1552" s="84"/>
    </row>
    <row r="1553" spans="1:19" x14ac:dyDescent="0.25">
      <c r="A1553" t="s">
        <v>2780</v>
      </c>
      <c r="B1553">
        <v>12</v>
      </c>
      <c r="C1553" t="s">
        <v>2725</v>
      </c>
      <c r="D1553" s="84"/>
      <c r="F1553" s="84"/>
      <c r="O1553" s="84" t="s">
        <v>8552</v>
      </c>
      <c r="P1553" s="84">
        <v>2</v>
      </c>
      <c r="Q1553" s="84" t="s">
        <v>6635</v>
      </c>
      <c r="R1553" s="84"/>
      <c r="S1553" s="84"/>
    </row>
    <row r="1554" spans="1:19" x14ac:dyDescent="0.25">
      <c r="A1554" t="s">
        <v>2781</v>
      </c>
      <c r="B1554">
        <v>12</v>
      </c>
      <c r="C1554" t="s">
        <v>2725</v>
      </c>
      <c r="D1554" s="84"/>
      <c r="F1554" s="84"/>
      <c r="O1554" s="84" t="s">
        <v>8556</v>
      </c>
      <c r="P1554" s="84">
        <v>2</v>
      </c>
      <c r="Q1554" s="84" t="s">
        <v>6635</v>
      </c>
      <c r="R1554" s="84"/>
      <c r="S1554" s="84"/>
    </row>
    <row r="1555" spans="1:19" x14ac:dyDescent="0.25">
      <c r="A1555" t="s">
        <v>2782</v>
      </c>
      <c r="B1555">
        <v>12</v>
      </c>
      <c r="C1555" t="s">
        <v>2725</v>
      </c>
      <c r="D1555" s="84"/>
      <c r="F1555" s="84"/>
      <c r="O1555" s="84" t="s">
        <v>8557</v>
      </c>
      <c r="P1555" s="84">
        <v>2</v>
      </c>
      <c r="Q1555" s="84" t="s">
        <v>6635</v>
      </c>
      <c r="R1555" s="84"/>
      <c r="S1555" s="84"/>
    </row>
    <row r="1556" spans="1:19" x14ac:dyDescent="0.25">
      <c r="A1556" t="s">
        <v>2783</v>
      </c>
      <c r="B1556">
        <v>12</v>
      </c>
      <c r="C1556" t="s">
        <v>2725</v>
      </c>
      <c r="D1556" s="84"/>
      <c r="F1556" s="84"/>
      <c r="O1556" s="84" t="s">
        <v>8558</v>
      </c>
      <c r="P1556" s="84">
        <v>2</v>
      </c>
      <c r="Q1556" s="84" t="s">
        <v>6635</v>
      </c>
      <c r="R1556" s="84"/>
      <c r="S1556" s="84"/>
    </row>
    <row r="1557" spans="1:19" x14ac:dyDescent="0.25">
      <c r="A1557" t="s">
        <v>2784</v>
      </c>
      <c r="B1557">
        <v>12</v>
      </c>
      <c r="C1557" t="s">
        <v>2725</v>
      </c>
      <c r="D1557" s="84"/>
      <c r="F1557" s="84"/>
      <c r="O1557" s="84" t="s">
        <v>8561</v>
      </c>
      <c r="P1557" s="84">
        <v>2</v>
      </c>
      <c r="Q1557" s="84" t="s">
        <v>6635</v>
      </c>
      <c r="R1557" s="84"/>
      <c r="S1557" s="84"/>
    </row>
    <row r="1558" spans="1:19" x14ac:dyDescent="0.25">
      <c r="A1558" t="s">
        <v>2785</v>
      </c>
      <c r="B1558">
        <v>12</v>
      </c>
      <c r="C1558" t="s">
        <v>2725</v>
      </c>
      <c r="D1558" s="84"/>
      <c r="F1558" s="84"/>
      <c r="O1558" s="84" t="s">
        <v>8562</v>
      </c>
      <c r="P1558" s="84">
        <v>2</v>
      </c>
      <c r="Q1558" s="84" t="s">
        <v>6635</v>
      </c>
      <c r="R1558" s="84"/>
      <c r="S1558" s="84"/>
    </row>
    <row r="1559" spans="1:19" x14ac:dyDescent="0.25">
      <c r="A1559" t="s">
        <v>2786</v>
      </c>
      <c r="B1559">
        <v>12</v>
      </c>
      <c r="C1559" t="s">
        <v>2725</v>
      </c>
      <c r="D1559" s="84"/>
      <c r="F1559" s="84"/>
      <c r="O1559" s="84" t="s">
        <v>8563</v>
      </c>
      <c r="P1559" s="84">
        <v>2</v>
      </c>
      <c r="Q1559" s="84" t="s">
        <v>6635</v>
      </c>
      <c r="R1559" s="84"/>
      <c r="S1559" s="84"/>
    </row>
    <row r="1560" spans="1:19" x14ac:dyDescent="0.25">
      <c r="A1560" t="s">
        <v>2787</v>
      </c>
      <c r="B1560">
        <v>12</v>
      </c>
      <c r="C1560" t="s">
        <v>2725</v>
      </c>
      <c r="D1560" s="84"/>
      <c r="F1560" s="84"/>
      <c r="O1560" s="84" t="s">
        <v>8564</v>
      </c>
      <c r="P1560" s="84">
        <v>2</v>
      </c>
      <c r="Q1560" s="84" t="s">
        <v>6635</v>
      </c>
      <c r="R1560" s="84"/>
      <c r="S1560" s="84"/>
    </row>
    <row r="1561" spans="1:19" x14ac:dyDescent="0.25">
      <c r="A1561" t="s">
        <v>2788</v>
      </c>
      <c r="B1561">
        <v>12</v>
      </c>
      <c r="C1561" t="s">
        <v>2725</v>
      </c>
      <c r="D1561" s="84"/>
      <c r="F1561" s="84"/>
      <c r="O1561" s="84" t="s">
        <v>8567</v>
      </c>
      <c r="P1561" s="84">
        <v>2</v>
      </c>
      <c r="Q1561" s="84" t="s">
        <v>6635</v>
      </c>
      <c r="R1561" s="84"/>
      <c r="S1561" s="84"/>
    </row>
    <row r="1562" spans="1:19" x14ac:dyDescent="0.25">
      <c r="A1562" t="s">
        <v>2789</v>
      </c>
      <c r="B1562">
        <v>12</v>
      </c>
      <c r="C1562" t="s">
        <v>2725</v>
      </c>
      <c r="D1562" s="84"/>
      <c r="F1562" s="84"/>
      <c r="O1562" s="84" t="s">
        <v>8570</v>
      </c>
      <c r="P1562" s="84">
        <v>2</v>
      </c>
      <c r="Q1562" s="84" t="s">
        <v>6635</v>
      </c>
      <c r="R1562" s="84"/>
      <c r="S1562" s="84"/>
    </row>
    <row r="1563" spans="1:19" x14ac:dyDescent="0.25">
      <c r="A1563" t="s">
        <v>2790</v>
      </c>
      <c r="B1563">
        <v>12</v>
      </c>
      <c r="C1563" t="s">
        <v>2725</v>
      </c>
      <c r="D1563" s="84"/>
      <c r="F1563" s="84"/>
      <c r="O1563" s="84" t="s">
        <v>8571</v>
      </c>
      <c r="P1563" s="84">
        <v>2</v>
      </c>
      <c r="Q1563" s="84" t="s">
        <v>6635</v>
      </c>
      <c r="R1563" s="84"/>
      <c r="S1563" s="84"/>
    </row>
    <row r="1564" spans="1:19" x14ac:dyDescent="0.25">
      <c r="A1564" t="s">
        <v>2791</v>
      </c>
      <c r="B1564">
        <v>12</v>
      </c>
      <c r="C1564" t="s">
        <v>2725</v>
      </c>
      <c r="D1564" s="84"/>
      <c r="F1564" s="84"/>
      <c r="O1564" s="84" t="s">
        <v>8572</v>
      </c>
      <c r="P1564" s="84">
        <v>2</v>
      </c>
      <c r="Q1564" s="84" t="s">
        <v>6635</v>
      </c>
      <c r="R1564" s="84"/>
      <c r="S1564" s="84"/>
    </row>
    <row r="1565" spans="1:19" x14ac:dyDescent="0.25">
      <c r="A1565" t="s">
        <v>2792</v>
      </c>
      <c r="B1565">
        <v>12</v>
      </c>
      <c r="C1565" t="s">
        <v>2725</v>
      </c>
      <c r="D1565" s="84"/>
      <c r="F1565" s="84"/>
      <c r="O1565" s="84" t="s">
        <v>8573</v>
      </c>
      <c r="P1565" s="84">
        <v>2</v>
      </c>
      <c r="Q1565" s="84" t="s">
        <v>6635</v>
      </c>
      <c r="R1565" s="84"/>
      <c r="S1565" s="84"/>
    </row>
    <row r="1566" spans="1:19" x14ac:dyDescent="0.25">
      <c r="A1566" t="s">
        <v>2793</v>
      </c>
      <c r="B1566">
        <v>12</v>
      </c>
      <c r="C1566" t="s">
        <v>2725</v>
      </c>
      <c r="D1566" s="84"/>
      <c r="F1566" s="84"/>
      <c r="O1566" s="84" t="s">
        <v>8574</v>
      </c>
      <c r="P1566" s="84">
        <v>2</v>
      </c>
      <c r="Q1566" s="84" t="s">
        <v>6635</v>
      </c>
      <c r="R1566" s="84"/>
      <c r="S1566" s="84"/>
    </row>
    <row r="1567" spans="1:19" x14ac:dyDescent="0.25">
      <c r="A1567" t="s">
        <v>2794</v>
      </c>
      <c r="B1567">
        <v>12</v>
      </c>
      <c r="C1567" t="s">
        <v>2725</v>
      </c>
      <c r="D1567" s="84"/>
      <c r="F1567" s="84"/>
      <c r="O1567" s="84" t="s">
        <v>8575</v>
      </c>
      <c r="P1567" s="84">
        <v>2</v>
      </c>
      <c r="Q1567" s="84" t="s">
        <v>6635</v>
      </c>
      <c r="R1567" s="84"/>
      <c r="S1567" s="84"/>
    </row>
    <row r="1568" spans="1:19" x14ac:dyDescent="0.25">
      <c r="A1568" t="s">
        <v>2795</v>
      </c>
      <c r="B1568">
        <v>12</v>
      </c>
      <c r="C1568" t="s">
        <v>2725</v>
      </c>
      <c r="D1568" s="84"/>
      <c r="F1568" s="84"/>
      <c r="O1568" s="84" t="s">
        <v>8576</v>
      </c>
      <c r="P1568" s="84">
        <v>2</v>
      </c>
      <c r="Q1568" s="84" t="s">
        <v>6635</v>
      </c>
      <c r="R1568" s="84"/>
      <c r="S1568" s="84"/>
    </row>
    <row r="1569" spans="1:19" x14ac:dyDescent="0.25">
      <c r="A1569" t="s">
        <v>2796</v>
      </c>
      <c r="B1569">
        <v>12</v>
      </c>
      <c r="C1569" t="s">
        <v>2725</v>
      </c>
      <c r="D1569" s="84"/>
      <c r="F1569" s="84"/>
      <c r="O1569" s="84" t="s">
        <v>8580</v>
      </c>
      <c r="P1569" s="84">
        <v>2</v>
      </c>
      <c r="Q1569" s="84" t="s">
        <v>6635</v>
      </c>
      <c r="R1569" s="84"/>
      <c r="S1569" s="84"/>
    </row>
    <row r="1570" spans="1:19" x14ac:dyDescent="0.25">
      <c r="A1570" t="s">
        <v>2797</v>
      </c>
      <c r="B1570">
        <v>12</v>
      </c>
      <c r="C1570" t="s">
        <v>2725</v>
      </c>
      <c r="D1570" s="84"/>
      <c r="F1570" s="84"/>
      <c r="O1570" s="84" t="s">
        <v>8581</v>
      </c>
      <c r="P1570" s="84">
        <v>2</v>
      </c>
      <c r="Q1570" s="84" t="s">
        <v>6635</v>
      </c>
      <c r="R1570" s="84"/>
      <c r="S1570" s="84"/>
    </row>
    <row r="1571" spans="1:19" x14ac:dyDescent="0.25">
      <c r="A1571" t="s">
        <v>2798</v>
      </c>
      <c r="B1571">
        <v>12</v>
      </c>
      <c r="C1571" t="s">
        <v>2725</v>
      </c>
      <c r="D1571" s="84"/>
      <c r="F1571" s="84"/>
      <c r="O1571" s="84" t="s">
        <v>8583</v>
      </c>
      <c r="P1571" s="84">
        <v>2</v>
      </c>
      <c r="Q1571" s="84" t="s">
        <v>6635</v>
      </c>
      <c r="R1571" s="84"/>
      <c r="S1571" s="84"/>
    </row>
    <row r="1572" spans="1:19" x14ac:dyDescent="0.25">
      <c r="A1572" t="s">
        <v>2799</v>
      </c>
      <c r="B1572">
        <v>12</v>
      </c>
      <c r="C1572" t="s">
        <v>2725</v>
      </c>
      <c r="D1572" s="84"/>
      <c r="F1572" s="84"/>
      <c r="O1572" s="84" t="s">
        <v>8584</v>
      </c>
      <c r="P1572" s="84">
        <v>2</v>
      </c>
      <c r="Q1572" s="84" t="s">
        <v>6635</v>
      </c>
      <c r="R1572" s="84"/>
      <c r="S1572" s="84"/>
    </row>
    <row r="1573" spans="1:19" x14ac:dyDescent="0.25">
      <c r="A1573" t="s">
        <v>2800</v>
      </c>
      <c r="B1573">
        <v>12</v>
      </c>
      <c r="C1573" t="s">
        <v>2725</v>
      </c>
      <c r="D1573" s="84"/>
      <c r="F1573" s="84"/>
      <c r="O1573" s="84" t="s">
        <v>8585</v>
      </c>
      <c r="P1573" s="84">
        <v>2</v>
      </c>
      <c r="Q1573" s="84" t="s">
        <v>6635</v>
      </c>
      <c r="R1573" s="84"/>
      <c r="S1573" s="84"/>
    </row>
    <row r="1574" spans="1:19" x14ac:dyDescent="0.25">
      <c r="A1574" t="s">
        <v>2801</v>
      </c>
      <c r="B1574">
        <v>12</v>
      </c>
      <c r="C1574" t="s">
        <v>2725</v>
      </c>
      <c r="D1574" s="84"/>
      <c r="F1574" s="84"/>
      <c r="O1574" s="84" t="s">
        <v>8586</v>
      </c>
      <c r="P1574" s="84">
        <v>2</v>
      </c>
      <c r="Q1574" s="84" t="s">
        <v>6635</v>
      </c>
      <c r="R1574" s="84"/>
      <c r="S1574" s="84"/>
    </row>
    <row r="1575" spans="1:19" x14ac:dyDescent="0.25">
      <c r="A1575" t="s">
        <v>2802</v>
      </c>
      <c r="B1575">
        <v>12</v>
      </c>
      <c r="C1575" t="s">
        <v>2725</v>
      </c>
      <c r="D1575" s="84"/>
      <c r="F1575" s="84"/>
      <c r="O1575" s="84" t="s">
        <v>8587</v>
      </c>
      <c r="P1575" s="84">
        <v>2</v>
      </c>
      <c r="Q1575" s="84" t="s">
        <v>6635</v>
      </c>
      <c r="R1575" s="84"/>
      <c r="S1575" s="84"/>
    </row>
    <row r="1576" spans="1:19" x14ac:dyDescent="0.25">
      <c r="A1576" t="s">
        <v>2803</v>
      </c>
      <c r="B1576">
        <v>12</v>
      </c>
      <c r="C1576" t="s">
        <v>2725</v>
      </c>
      <c r="D1576" s="84"/>
      <c r="F1576" s="84"/>
      <c r="O1576" s="84" t="s">
        <v>8588</v>
      </c>
      <c r="P1576" s="84">
        <v>2</v>
      </c>
      <c r="Q1576" s="84" t="s">
        <v>6635</v>
      </c>
      <c r="R1576" s="84"/>
      <c r="S1576" s="84"/>
    </row>
    <row r="1577" spans="1:19" x14ac:dyDescent="0.25">
      <c r="A1577" t="s">
        <v>2804</v>
      </c>
      <c r="B1577">
        <v>12</v>
      </c>
      <c r="C1577" t="s">
        <v>2725</v>
      </c>
      <c r="D1577" s="84"/>
      <c r="F1577" s="84"/>
      <c r="O1577" s="84" t="s">
        <v>8589</v>
      </c>
      <c r="P1577" s="84">
        <v>2</v>
      </c>
      <c r="Q1577" s="84" t="s">
        <v>6635</v>
      </c>
      <c r="R1577" s="84"/>
      <c r="S1577" s="84"/>
    </row>
    <row r="1578" spans="1:19" x14ac:dyDescent="0.25">
      <c r="A1578" t="s">
        <v>2805</v>
      </c>
      <c r="B1578">
        <v>12</v>
      </c>
      <c r="C1578" t="s">
        <v>2725</v>
      </c>
      <c r="D1578" s="84"/>
      <c r="F1578" s="84"/>
      <c r="O1578" s="84" t="s">
        <v>8590</v>
      </c>
      <c r="P1578" s="84">
        <v>2</v>
      </c>
      <c r="Q1578" s="84" t="s">
        <v>6635</v>
      </c>
      <c r="R1578" s="84"/>
      <c r="S1578" s="84"/>
    </row>
    <row r="1579" spans="1:19" x14ac:dyDescent="0.25">
      <c r="A1579" t="s">
        <v>2806</v>
      </c>
      <c r="B1579">
        <v>12</v>
      </c>
      <c r="C1579" t="s">
        <v>2725</v>
      </c>
      <c r="D1579" s="84"/>
      <c r="F1579" s="84"/>
      <c r="O1579" s="84" t="s">
        <v>8591</v>
      </c>
      <c r="P1579" s="84">
        <v>2</v>
      </c>
      <c r="Q1579" s="84" t="s">
        <v>6635</v>
      </c>
      <c r="R1579" s="84"/>
      <c r="S1579" s="84"/>
    </row>
    <row r="1580" spans="1:19" x14ac:dyDescent="0.25">
      <c r="A1580" t="s">
        <v>2807</v>
      </c>
      <c r="B1580">
        <v>12</v>
      </c>
      <c r="C1580" t="s">
        <v>2725</v>
      </c>
      <c r="D1580" s="84"/>
      <c r="F1580" s="84"/>
      <c r="O1580" s="84" t="s">
        <v>8592</v>
      </c>
      <c r="P1580" s="84">
        <v>2</v>
      </c>
      <c r="Q1580" s="84" t="s">
        <v>6635</v>
      </c>
      <c r="R1580" s="84"/>
      <c r="S1580" s="84"/>
    </row>
    <row r="1581" spans="1:19" x14ac:dyDescent="0.25">
      <c r="A1581" t="s">
        <v>2808</v>
      </c>
      <c r="B1581">
        <v>12</v>
      </c>
      <c r="C1581" t="s">
        <v>2725</v>
      </c>
      <c r="D1581" s="84"/>
      <c r="F1581" s="84"/>
      <c r="O1581" s="84" t="s">
        <v>8598</v>
      </c>
      <c r="P1581" s="84">
        <v>2</v>
      </c>
      <c r="Q1581" s="84" t="s">
        <v>6635</v>
      </c>
      <c r="R1581" s="84"/>
      <c r="S1581" s="84"/>
    </row>
    <row r="1582" spans="1:19" x14ac:dyDescent="0.25">
      <c r="A1582" t="s">
        <v>2809</v>
      </c>
      <c r="B1582">
        <v>12</v>
      </c>
      <c r="C1582" t="s">
        <v>2725</v>
      </c>
      <c r="D1582" s="84"/>
      <c r="F1582" s="84"/>
      <c r="O1582" s="84" t="s">
        <v>8599</v>
      </c>
      <c r="P1582" s="84">
        <v>2</v>
      </c>
      <c r="Q1582" s="84" t="s">
        <v>6635</v>
      </c>
      <c r="R1582" s="84"/>
      <c r="S1582" s="84"/>
    </row>
    <row r="1583" spans="1:19" x14ac:dyDescent="0.25">
      <c r="A1583" t="s">
        <v>2810</v>
      </c>
      <c r="B1583">
        <v>12</v>
      </c>
      <c r="C1583" t="s">
        <v>2725</v>
      </c>
      <c r="D1583" s="84"/>
      <c r="F1583" s="84"/>
      <c r="O1583" s="84" t="s">
        <v>8601</v>
      </c>
      <c r="P1583" s="84">
        <v>2</v>
      </c>
      <c r="Q1583" s="84" t="s">
        <v>6635</v>
      </c>
      <c r="R1583" s="84"/>
      <c r="S1583" s="84"/>
    </row>
    <row r="1584" spans="1:19" x14ac:dyDescent="0.25">
      <c r="A1584" t="s">
        <v>2811</v>
      </c>
      <c r="B1584">
        <v>12</v>
      </c>
      <c r="C1584" t="s">
        <v>2725</v>
      </c>
      <c r="D1584" s="84"/>
      <c r="F1584" s="84"/>
      <c r="O1584" s="84" t="s">
        <v>8602</v>
      </c>
      <c r="P1584" s="84">
        <v>2</v>
      </c>
      <c r="Q1584" s="84" t="s">
        <v>6635</v>
      </c>
      <c r="R1584" s="84"/>
      <c r="S1584" s="84"/>
    </row>
    <row r="1585" spans="1:19" x14ac:dyDescent="0.25">
      <c r="A1585" t="s">
        <v>2812</v>
      </c>
      <c r="B1585">
        <v>12</v>
      </c>
      <c r="C1585" t="s">
        <v>2725</v>
      </c>
      <c r="D1585" s="84"/>
      <c r="F1585" s="84"/>
      <c r="O1585" s="84" t="s">
        <v>8611</v>
      </c>
      <c r="P1585" s="84">
        <v>2</v>
      </c>
      <c r="Q1585" s="84" t="s">
        <v>6635</v>
      </c>
      <c r="R1585" s="84"/>
      <c r="S1585" s="84"/>
    </row>
    <row r="1586" spans="1:19" x14ac:dyDescent="0.25">
      <c r="A1586" t="s">
        <v>2813</v>
      </c>
      <c r="B1586">
        <v>12</v>
      </c>
      <c r="C1586" t="s">
        <v>2725</v>
      </c>
      <c r="D1586" s="84"/>
      <c r="F1586" s="84"/>
      <c r="O1586" s="84" t="s">
        <v>8612</v>
      </c>
      <c r="P1586" s="84">
        <v>2</v>
      </c>
      <c r="Q1586" s="84" t="s">
        <v>6635</v>
      </c>
      <c r="R1586" s="84"/>
      <c r="S1586" s="84"/>
    </row>
    <row r="1587" spans="1:19" x14ac:dyDescent="0.25">
      <c r="A1587" t="s">
        <v>2814</v>
      </c>
      <c r="B1587">
        <v>12</v>
      </c>
      <c r="C1587" t="s">
        <v>2725</v>
      </c>
      <c r="D1587" s="84"/>
      <c r="F1587" s="84"/>
      <c r="O1587" s="84" t="s">
        <v>8613</v>
      </c>
      <c r="P1587" s="84">
        <v>2</v>
      </c>
      <c r="Q1587" s="84" t="s">
        <v>6635</v>
      </c>
      <c r="R1587" s="84"/>
      <c r="S1587" s="84"/>
    </row>
    <row r="1588" spans="1:19" x14ac:dyDescent="0.25">
      <c r="A1588" t="s">
        <v>2815</v>
      </c>
      <c r="B1588">
        <v>12</v>
      </c>
      <c r="C1588" t="s">
        <v>2725</v>
      </c>
      <c r="D1588" s="84"/>
      <c r="F1588" s="84"/>
      <c r="O1588" s="84" t="s">
        <v>8614</v>
      </c>
      <c r="P1588" s="84">
        <v>2</v>
      </c>
      <c r="Q1588" s="84" t="s">
        <v>6635</v>
      </c>
      <c r="R1588" s="84"/>
      <c r="S1588" s="84"/>
    </row>
    <row r="1589" spans="1:19" x14ac:dyDescent="0.25">
      <c r="A1589" t="s">
        <v>2816</v>
      </c>
      <c r="B1589">
        <v>12</v>
      </c>
      <c r="C1589" t="s">
        <v>2725</v>
      </c>
      <c r="D1589" s="84"/>
      <c r="F1589" s="84"/>
      <c r="O1589" s="84" t="s">
        <v>8616</v>
      </c>
      <c r="P1589" s="84">
        <v>2</v>
      </c>
      <c r="Q1589" s="84" t="s">
        <v>6635</v>
      </c>
      <c r="R1589" s="84"/>
      <c r="S1589" s="84"/>
    </row>
    <row r="1590" spans="1:19" x14ac:dyDescent="0.25">
      <c r="A1590" t="s">
        <v>2817</v>
      </c>
      <c r="B1590">
        <v>12</v>
      </c>
      <c r="C1590" t="s">
        <v>2725</v>
      </c>
      <c r="D1590" s="84"/>
      <c r="F1590" s="84"/>
      <c r="O1590" s="84" t="s">
        <v>8617</v>
      </c>
      <c r="P1590" s="84">
        <v>2</v>
      </c>
      <c r="Q1590" s="84" t="s">
        <v>6635</v>
      </c>
      <c r="R1590" s="84"/>
      <c r="S1590" s="84"/>
    </row>
    <row r="1591" spans="1:19" x14ac:dyDescent="0.25">
      <c r="A1591" t="s">
        <v>2818</v>
      </c>
      <c r="B1591">
        <v>12</v>
      </c>
      <c r="C1591" t="s">
        <v>2725</v>
      </c>
      <c r="D1591" s="84"/>
      <c r="F1591" s="84"/>
      <c r="O1591" s="84" t="s">
        <v>8618</v>
      </c>
      <c r="P1591" s="84">
        <v>2</v>
      </c>
      <c r="Q1591" s="84" t="s">
        <v>6635</v>
      </c>
      <c r="R1591" s="84"/>
      <c r="S1591" s="84"/>
    </row>
    <row r="1592" spans="1:19" x14ac:dyDescent="0.25">
      <c r="A1592" t="s">
        <v>2819</v>
      </c>
      <c r="B1592">
        <v>12</v>
      </c>
      <c r="C1592" t="s">
        <v>2725</v>
      </c>
      <c r="D1592" s="84"/>
      <c r="F1592" s="84"/>
      <c r="O1592" s="84" t="s">
        <v>8621</v>
      </c>
      <c r="P1592" s="84">
        <v>2</v>
      </c>
      <c r="Q1592" s="84" t="s">
        <v>6635</v>
      </c>
      <c r="R1592" s="84"/>
      <c r="S1592" s="84"/>
    </row>
    <row r="1593" spans="1:19" x14ac:dyDescent="0.25">
      <c r="A1593" t="s">
        <v>2820</v>
      </c>
      <c r="B1593">
        <v>12</v>
      </c>
      <c r="C1593" t="s">
        <v>2725</v>
      </c>
      <c r="D1593" s="84"/>
      <c r="F1593" s="84"/>
      <c r="O1593" s="84" t="s">
        <v>8622</v>
      </c>
      <c r="P1593" s="84">
        <v>2</v>
      </c>
      <c r="Q1593" s="84" t="s">
        <v>6635</v>
      </c>
      <c r="R1593" s="84"/>
      <c r="S1593" s="84"/>
    </row>
    <row r="1594" spans="1:19" x14ac:dyDescent="0.25">
      <c r="A1594" t="s">
        <v>2821</v>
      </c>
      <c r="B1594">
        <v>12</v>
      </c>
      <c r="C1594" t="s">
        <v>2725</v>
      </c>
      <c r="D1594" s="84"/>
      <c r="F1594" s="84"/>
      <c r="O1594" s="84" t="s">
        <v>8623</v>
      </c>
      <c r="P1594" s="84">
        <v>2</v>
      </c>
      <c r="Q1594" s="84" t="s">
        <v>6635</v>
      </c>
      <c r="R1594" s="84"/>
      <c r="S1594" s="84"/>
    </row>
    <row r="1595" spans="1:19" x14ac:dyDescent="0.25">
      <c r="A1595" t="s">
        <v>2822</v>
      </c>
      <c r="B1595">
        <v>12</v>
      </c>
      <c r="C1595" t="s">
        <v>2725</v>
      </c>
      <c r="D1595" s="84"/>
      <c r="F1595" s="84"/>
      <c r="O1595" s="84" t="s">
        <v>8624</v>
      </c>
      <c r="P1595" s="84">
        <v>2</v>
      </c>
      <c r="Q1595" s="84" t="s">
        <v>6635</v>
      </c>
      <c r="R1595" s="84"/>
      <c r="S1595" s="84"/>
    </row>
    <row r="1596" spans="1:19" x14ac:dyDescent="0.25">
      <c r="A1596" t="s">
        <v>2823</v>
      </c>
      <c r="B1596">
        <v>12</v>
      </c>
      <c r="C1596" t="s">
        <v>2725</v>
      </c>
      <c r="D1596" s="84"/>
      <c r="F1596" s="84"/>
      <c r="O1596" s="84" t="s">
        <v>8625</v>
      </c>
      <c r="P1596" s="84">
        <v>2</v>
      </c>
      <c r="Q1596" s="84" t="s">
        <v>6635</v>
      </c>
      <c r="R1596" s="84"/>
      <c r="S1596" s="84"/>
    </row>
    <row r="1597" spans="1:19" x14ac:dyDescent="0.25">
      <c r="A1597" t="s">
        <v>2824</v>
      </c>
      <c r="B1597">
        <v>12</v>
      </c>
      <c r="C1597" t="s">
        <v>2725</v>
      </c>
      <c r="D1597" s="84"/>
      <c r="F1597" s="84"/>
      <c r="O1597" s="84" t="s">
        <v>8629</v>
      </c>
      <c r="P1597" s="84">
        <v>2</v>
      </c>
      <c r="Q1597" s="84" t="s">
        <v>6635</v>
      </c>
      <c r="R1597" s="84"/>
      <c r="S1597" s="84"/>
    </row>
    <row r="1598" spans="1:19" x14ac:dyDescent="0.25">
      <c r="A1598" t="s">
        <v>2825</v>
      </c>
      <c r="B1598">
        <v>11</v>
      </c>
      <c r="C1598" t="s">
        <v>2826</v>
      </c>
      <c r="D1598" s="84"/>
      <c r="F1598" s="84"/>
      <c r="O1598" s="84" t="s">
        <v>8630</v>
      </c>
      <c r="P1598" s="84">
        <v>2</v>
      </c>
      <c r="Q1598" s="84" t="s">
        <v>6635</v>
      </c>
      <c r="R1598" s="84"/>
      <c r="S1598" s="84"/>
    </row>
    <row r="1599" spans="1:19" x14ac:dyDescent="0.25">
      <c r="A1599" t="s">
        <v>2827</v>
      </c>
      <c r="B1599">
        <v>11</v>
      </c>
      <c r="C1599" t="s">
        <v>2826</v>
      </c>
      <c r="D1599" s="84"/>
      <c r="F1599" s="84"/>
      <c r="O1599" s="84" t="s">
        <v>8632</v>
      </c>
      <c r="P1599" s="84">
        <v>2</v>
      </c>
      <c r="Q1599" s="84" t="s">
        <v>6635</v>
      </c>
      <c r="R1599" s="84"/>
      <c r="S1599" s="84"/>
    </row>
    <row r="1600" spans="1:19" x14ac:dyDescent="0.25">
      <c r="A1600" t="s">
        <v>2828</v>
      </c>
      <c r="B1600">
        <v>11</v>
      </c>
      <c r="C1600" t="s">
        <v>2826</v>
      </c>
      <c r="D1600" s="84"/>
      <c r="F1600" s="84"/>
      <c r="O1600" s="84" t="s">
        <v>8655</v>
      </c>
      <c r="P1600" s="84">
        <v>2</v>
      </c>
      <c r="Q1600" s="84" t="s">
        <v>6635</v>
      </c>
      <c r="R1600" s="84"/>
      <c r="S1600" s="84"/>
    </row>
    <row r="1601" spans="1:19" x14ac:dyDescent="0.25">
      <c r="A1601" t="s">
        <v>2829</v>
      </c>
      <c r="B1601">
        <v>11</v>
      </c>
      <c r="C1601" t="s">
        <v>2826</v>
      </c>
      <c r="D1601" s="84"/>
      <c r="F1601" s="84"/>
      <c r="O1601" s="84" t="s">
        <v>8659</v>
      </c>
      <c r="P1601" s="84">
        <v>2</v>
      </c>
      <c r="Q1601" s="84" t="s">
        <v>6635</v>
      </c>
      <c r="R1601" s="84"/>
      <c r="S1601" s="84"/>
    </row>
    <row r="1602" spans="1:19" x14ac:dyDescent="0.25">
      <c r="A1602" t="s">
        <v>2830</v>
      </c>
      <c r="B1602">
        <v>11</v>
      </c>
      <c r="C1602" t="s">
        <v>2826</v>
      </c>
      <c r="D1602" s="84"/>
      <c r="F1602" s="84"/>
      <c r="O1602" s="84" t="s">
        <v>8664</v>
      </c>
      <c r="P1602" s="84">
        <v>2</v>
      </c>
      <c r="Q1602" s="84" t="s">
        <v>6635</v>
      </c>
      <c r="R1602" s="84"/>
      <c r="S1602" s="84"/>
    </row>
    <row r="1603" spans="1:19" x14ac:dyDescent="0.25">
      <c r="A1603" t="s">
        <v>2831</v>
      </c>
      <c r="B1603">
        <v>11</v>
      </c>
      <c r="C1603" t="s">
        <v>2826</v>
      </c>
      <c r="D1603" s="84"/>
      <c r="F1603" s="84"/>
      <c r="O1603" s="84" t="s">
        <v>8665</v>
      </c>
      <c r="P1603" s="84">
        <v>2</v>
      </c>
      <c r="Q1603" s="84" t="s">
        <v>6635</v>
      </c>
      <c r="R1603" s="84"/>
      <c r="S1603" s="84"/>
    </row>
    <row r="1604" spans="1:19" x14ac:dyDescent="0.25">
      <c r="A1604" t="s">
        <v>2832</v>
      </c>
      <c r="B1604">
        <v>11</v>
      </c>
      <c r="C1604" t="s">
        <v>2826</v>
      </c>
      <c r="D1604" s="84"/>
      <c r="F1604" s="84"/>
      <c r="O1604" s="84" t="s">
        <v>8678</v>
      </c>
      <c r="P1604" s="84">
        <v>2</v>
      </c>
      <c r="Q1604" s="84" t="s">
        <v>6635</v>
      </c>
      <c r="R1604" s="84"/>
      <c r="S1604" s="84"/>
    </row>
    <row r="1605" spans="1:19" x14ac:dyDescent="0.25">
      <c r="A1605" t="s">
        <v>2833</v>
      </c>
      <c r="B1605">
        <v>11</v>
      </c>
      <c r="C1605" t="s">
        <v>2826</v>
      </c>
      <c r="D1605" t="s">
        <v>2833</v>
      </c>
      <c r="E1605" s="84" t="s">
        <v>2833</v>
      </c>
      <c r="F1605" t="s">
        <v>864</v>
      </c>
      <c r="O1605" s="84" t="s">
        <v>8679</v>
      </c>
      <c r="P1605" s="84">
        <v>2</v>
      </c>
      <c r="Q1605" s="84" t="s">
        <v>6635</v>
      </c>
      <c r="R1605" s="84"/>
      <c r="S1605" s="84"/>
    </row>
    <row r="1606" spans="1:19" x14ac:dyDescent="0.25">
      <c r="A1606" t="s">
        <v>2834</v>
      </c>
      <c r="B1606">
        <v>11</v>
      </c>
      <c r="C1606" t="s">
        <v>2826</v>
      </c>
      <c r="D1606" s="84"/>
      <c r="F1606" s="84"/>
      <c r="O1606" s="84" t="s">
        <v>8680</v>
      </c>
      <c r="P1606" s="84">
        <v>2</v>
      </c>
      <c r="Q1606" s="84" t="s">
        <v>6635</v>
      </c>
      <c r="R1606" s="84"/>
      <c r="S1606" s="84"/>
    </row>
    <row r="1607" spans="1:19" x14ac:dyDescent="0.25">
      <c r="A1607" t="s">
        <v>2835</v>
      </c>
      <c r="B1607">
        <v>11</v>
      </c>
      <c r="C1607" t="s">
        <v>2826</v>
      </c>
      <c r="D1607" s="84"/>
      <c r="F1607" s="84"/>
      <c r="O1607" s="84" t="s">
        <v>8682</v>
      </c>
      <c r="P1607" s="84">
        <v>2</v>
      </c>
      <c r="Q1607" s="84" t="s">
        <v>6635</v>
      </c>
      <c r="R1607" s="84"/>
      <c r="S1607" s="84"/>
    </row>
    <row r="1608" spans="1:19" x14ac:dyDescent="0.25">
      <c r="A1608" t="s">
        <v>2836</v>
      </c>
      <c r="B1608">
        <v>11</v>
      </c>
      <c r="C1608" t="s">
        <v>2826</v>
      </c>
      <c r="D1608" s="84"/>
      <c r="F1608" s="84"/>
      <c r="O1608" s="84" t="s">
        <v>8687</v>
      </c>
      <c r="P1608" s="84">
        <v>2</v>
      </c>
      <c r="Q1608" s="84" t="s">
        <v>6635</v>
      </c>
      <c r="R1608" s="84"/>
      <c r="S1608" s="84"/>
    </row>
    <row r="1609" spans="1:19" x14ac:dyDescent="0.25">
      <c r="A1609" t="s">
        <v>2837</v>
      </c>
      <c r="B1609">
        <v>11</v>
      </c>
      <c r="C1609" t="s">
        <v>2826</v>
      </c>
      <c r="D1609" s="84"/>
      <c r="F1609" s="84"/>
      <c r="O1609" s="84" t="s">
        <v>8688</v>
      </c>
      <c r="P1609" s="84">
        <v>2</v>
      </c>
      <c r="Q1609" s="84" t="s">
        <v>6635</v>
      </c>
      <c r="R1609" s="84"/>
      <c r="S1609" s="84"/>
    </row>
    <row r="1610" spans="1:19" x14ac:dyDescent="0.25">
      <c r="A1610" t="s">
        <v>2838</v>
      </c>
      <c r="B1610">
        <v>11</v>
      </c>
      <c r="C1610" t="s">
        <v>2826</v>
      </c>
      <c r="D1610" s="84"/>
      <c r="F1610" s="84"/>
      <c r="O1610" s="84" t="s">
        <v>8689</v>
      </c>
      <c r="P1610" s="84">
        <v>2</v>
      </c>
      <c r="Q1610" s="84" t="s">
        <v>6635</v>
      </c>
      <c r="R1610" s="84"/>
      <c r="S1610" s="84"/>
    </row>
    <row r="1611" spans="1:19" x14ac:dyDescent="0.25">
      <c r="A1611" t="s">
        <v>2839</v>
      </c>
      <c r="B1611">
        <v>11</v>
      </c>
      <c r="C1611" t="s">
        <v>2826</v>
      </c>
      <c r="D1611" s="84"/>
      <c r="F1611" s="84"/>
      <c r="O1611" s="84" t="s">
        <v>8691</v>
      </c>
      <c r="P1611" s="84">
        <v>2</v>
      </c>
      <c r="Q1611" s="84" t="s">
        <v>6635</v>
      </c>
      <c r="R1611" s="84"/>
      <c r="S1611" s="84"/>
    </row>
    <row r="1612" spans="1:19" x14ac:dyDescent="0.25">
      <c r="A1612" t="s">
        <v>2840</v>
      </c>
      <c r="B1612">
        <v>11</v>
      </c>
      <c r="C1612" t="s">
        <v>2826</v>
      </c>
      <c r="D1612" s="84"/>
      <c r="F1612" s="84"/>
      <c r="O1612" s="84" t="s">
        <v>8694</v>
      </c>
      <c r="P1612" s="84">
        <v>2</v>
      </c>
      <c r="Q1612" s="84" t="s">
        <v>6635</v>
      </c>
      <c r="R1612" s="84"/>
      <c r="S1612" s="84"/>
    </row>
    <row r="1613" spans="1:19" x14ac:dyDescent="0.25">
      <c r="A1613" t="s">
        <v>2841</v>
      </c>
      <c r="B1613">
        <v>11</v>
      </c>
      <c r="C1613" t="s">
        <v>2826</v>
      </c>
      <c r="D1613" s="84"/>
      <c r="F1613" s="84"/>
      <c r="O1613" s="84" t="s">
        <v>8697</v>
      </c>
      <c r="P1613" s="84">
        <v>2</v>
      </c>
      <c r="Q1613" s="84" t="s">
        <v>6635</v>
      </c>
      <c r="R1613" s="84"/>
      <c r="S1613" s="84"/>
    </row>
    <row r="1614" spans="1:19" x14ac:dyDescent="0.25">
      <c r="A1614" t="s">
        <v>2842</v>
      </c>
      <c r="B1614">
        <v>11</v>
      </c>
      <c r="C1614" t="s">
        <v>2826</v>
      </c>
      <c r="D1614" s="84"/>
      <c r="F1614" s="84"/>
      <c r="O1614" s="84" t="s">
        <v>8698</v>
      </c>
      <c r="P1614" s="84">
        <v>2</v>
      </c>
      <c r="Q1614" s="84" t="s">
        <v>6635</v>
      </c>
      <c r="R1614" s="84"/>
      <c r="S1614" s="84"/>
    </row>
    <row r="1615" spans="1:19" x14ac:dyDescent="0.25">
      <c r="A1615" t="s">
        <v>2843</v>
      </c>
      <c r="B1615">
        <v>11</v>
      </c>
      <c r="C1615" t="s">
        <v>2826</v>
      </c>
      <c r="D1615" s="84"/>
      <c r="F1615" s="84"/>
      <c r="O1615" s="84" t="s">
        <v>8699</v>
      </c>
      <c r="P1615" s="84">
        <v>2</v>
      </c>
      <c r="Q1615" s="84" t="s">
        <v>6635</v>
      </c>
      <c r="R1615" s="84"/>
      <c r="S1615" s="84"/>
    </row>
    <row r="1616" spans="1:19" x14ac:dyDescent="0.25">
      <c r="A1616" t="s">
        <v>2844</v>
      </c>
      <c r="B1616">
        <v>11</v>
      </c>
      <c r="C1616" t="s">
        <v>2826</v>
      </c>
      <c r="D1616" s="84"/>
      <c r="F1616" s="84"/>
      <c r="O1616" s="84" t="s">
        <v>8700</v>
      </c>
      <c r="P1616" s="84">
        <v>2</v>
      </c>
      <c r="Q1616" s="84" t="s">
        <v>6635</v>
      </c>
      <c r="R1616" s="84"/>
      <c r="S1616" s="84"/>
    </row>
    <row r="1617" spans="1:19" x14ac:dyDescent="0.25">
      <c r="A1617" t="s">
        <v>2845</v>
      </c>
      <c r="B1617">
        <v>11</v>
      </c>
      <c r="C1617" t="s">
        <v>2826</v>
      </c>
      <c r="D1617" s="84"/>
      <c r="F1617" s="84"/>
      <c r="O1617" s="84" t="s">
        <v>8702</v>
      </c>
      <c r="P1617" s="84">
        <v>2</v>
      </c>
      <c r="Q1617" s="84" t="s">
        <v>6635</v>
      </c>
      <c r="R1617" s="84"/>
      <c r="S1617" s="84"/>
    </row>
    <row r="1618" spans="1:19" x14ac:dyDescent="0.25">
      <c r="A1618" t="s">
        <v>2846</v>
      </c>
      <c r="B1618">
        <v>11</v>
      </c>
      <c r="C1618" t="s">
        <v>2826</v>
      </c>
      <c r="D1618" s="84"/>
      <c r="F1618" s="84"/>
      <c r="O1618" s="84" t="s">
        <v>8703</v>
      </c>
      <c r="P1618" s="84">
        <v>2</v>
      </c>
      <c r="Q1618" s="84" t="s">
        <v>6635</v>
      </c>
      <c r="R1618" s="84"/>
      <c r="S1618" s="84"/>
    </row>
    <row r="1619" spans="1:19" x14ac:dyDescent="0.25">
      <c r="A1619" t="s">
        <v>2847</v>
      </c>
      <c r="B1619">
        <v>11</v>
      </c>
      <c r="C1619" t="s">
        <v>2826</v>
      </c>
      <c r="D1619" s="84"/>
      <c r="F1619" s="84"/>
      <c r="O1619" s="84" t="s">
        <v>8706</v>
      </c>
      <c r="P1619" s="84">
        <v>2</v>
      </c>
      <c r="Q1619" s="84" t="s">
        <v>6635</v>
      </c>
      <c r="R1619" s="84"/>
      <c r="S1619" s="84"/>
    </row>
    <row r="1620" spans="1:19" x14ac:dyDescent="0.25">
      <c r="A1620" t="s">
        <v>2848</v>
      </c>
      <c r="B1620">
        <v>11</v>
      </c>
      <c r="C1620" t="s">
        <v>2826</v>
      </c>
      <c r="D1620" s="84"/>
      <c r="F1620" s="84"/>
      <c r="O1620" s="84" t="s">
        <v>8707</v>
      </c>
      <c r="P1620" s="84">
        <v>2</v>
      </c>
      <c r="Q1620" s="84" t="s">
        <v>6635</v>
      </c>
      <c r="R1620" s="84"/>
      <c r="S1620" s="84"/>
    </row>
    <row r="1621" spans="1:19" x14ac:dyDescent="0.25">
      <c r="A1621" t="s">
        <v>2849</v>
      </c>
      <c r="B1621">
        <v>11</v>
      </c>
      <c r="C1621" t="s">
        <v>2826</v>
      </c>
      <c r="D1621" s="84"/>
      <c r="F1621" s="84"/>
      <c r="O1621" s="84" t="s">
        <v>8708</v>
      </c>
      <c r="P1621" s="84">
        <v>2</v>
      </c>
      <c r="Q1621" s="84" t="s">
        <v>6635</v>
      </c>
      <c r="R1621" s="84"/>
      <c r="S1621" s="84"/>
    </row>
    <row r="1622" spans="1:19" x14ac:dyDescent="0.25">
      <c r="A1622" t="s">
        <v>2850</v>
      </c>
      <c r="B1622">
        <v>11</v>
      </c>
      <c r="C1622" t="s">
        <v>2826</v>
      </c>
      <c r="D1622" s="84"/>
      <c r="F1622" s="84"/>
      <c r="O1622" s="84" t="s">
        <v>8709</v>
      </c>
      <c r="P1622" s="84">
        <v>2</v>
      </c>
      <c r="Q1622" s="84" t="s">
        <v>6635</v>
      </c>
      <c r="R1622" s="84"/>
      <c r="S1622" s="84"/>
    </row>
    <row r="1623" spans="1:19" x14ac:dyDescent="0.25">
      <c r="A1623" t="s">
        <v>2851</v>
      </c>
      <c r="B1623">
        <v>11</v>
      </c>
      <c r="C1623" t="s">
        <v>2826</v>
      </c>
      <c r="D1623" s="84"/>
      <c r="F1623" s="84"/>
      <c r="O1623" s="84" t="s">
        <v>8710</v>
      </c>
      <c r="P1623" s="84">
        <v>2</v>
      </c>
      <c r="Q1623" s="84" t="s">
        <v>6635</v>
      </c>
      <c r="R1623" s="84"/>
      <c r="S1623" s="84"/>
    </row>
    <row r="1624" spans="1:19" x14ac:dyDescent="0.25">
      <c r="A1624" t="s">
        <v>2852</v>
      </c>
      <c r="B1624">
        <v>11</v>
      </c>
      <c r="C1624" t="s">
        <v>2826</v>
      </c>
      <c r="D1624" s="84"/>
      <c r="F1624" s="84"/>
      <c r="O1624" s="84" t="s">
        <v>8711</v>
      </c>
      <c r="P1624" s="84">
        <v>2</v>
      </c>
      <c r="Q1624" s="84" t="s">
        <v>6635</v>
      </c>
      <c r="R1624" s="84"/>
      <c r="S1624" s="84"/>
    </row>
    <row r="1625" spans="1:19" x14ac:dyDescent="0.25">
      <c r="A1625" t="s">
        <v>2853</v>
      </c>
      <c r="B1625">
        <v>11</v>
      </c>
      <c r="C1625" t="s">
        <v>2826</v>
      </c>
      <c r="D1625" s="84"/>
      <c r="F1625" s="84"/>
      <c r="O1625" s="84" t="s">
        <v>8712</v>
      </c>
      <c r="P1625" s="84">
        <v>2</v>
      </c>
      <c r="Q1625" s="84" t="s">
        <v>6635</v>
      </c>
      <c r="R1625" s="84"/>
      <c r="S1625" s="84"/>
    </row>
    <row r="1626" spans="1:19" x14ac:dyDescent="0.25">
      <c r="A1626" t="s">
        <v>2854</v>
      </c>
      <c r="B1626">
        <v>11</v>
      </c>
      <c r="C1626" t="s">
        <v>2826</v>
      </c>
      <c r="D1626" s="84"/>
      <c r="F1626" s="84"/>
      <c r="O1626" s="84" t="s">
        <v>8717</v>
      </c>
      <c r="P1626" s="84">
        <v>2</v>
      </c>
      <c r="Q1626" s="84" t="s">
        <v>6635</v>
      </c>
      <c r="R1626" s="84"/>
      <c r="S1626" s="84"/>
    </row>
    <row r="1627" spans="1:19" x14ac:dyDescent="0.25">
      <c r="A1627" t="s">
        <v>2855</v>
      </c>
      <c r="B1627">
        <v>11</v>
      </c>
      <c r="C1627" t="s">
        <v>2826</v>
      </c>
      <c r="D1627" s="84"/>
      <c r="F1627" s="84"/>
      <c r="O1627" s="84" t="s">
        <v>8721</v>
      </c>
      <c r="P1627" s="84">
        <v>2</v>
      </c>
      <c r="Q1627" s="84" t="s">
        <v>6635</v>
      </c>
      <c r="R1627" s="84"/>
      <c r="S1627" s="84"/>
    </row>
    <row r="1628" spans="1:19" x14ac:dyDescent="0.25">
      <c r="A1628" t="s">
        <v>2856</v>
      </c>
      <c r="B1628">
        <v>11</v>
      </c>
      <c r="C1628" t="s">
        <v>2826</v>
      </c>
      <c r="D1628" s="84"/>
      <c r="F1628" s="84"/>
      <c r="O1628" s="84" t="s">
        <v>8722</v>
      </c>
      <c r="P1628" s="84">
        <v>2</v>
      </c>
      <c r="Q1628" s="84" t="s">
        <v>6635</v>
      </c>
      <c r="R1628" s="84"/>
      <c r="S1628" s="84"/>
    </row>
    <row r="1629" spans="1:19" x14ac:dyDescent="0.25">
      <c r="A1629" t="s">
        <v>2857</v>
      </c>
      <c r="B1629">
        <v>11</v>
      </c>
      <c r="C1629" t="s">
        <v>2826</v>
      </c>
      <c r="D1629" s="84"/>
      <c r="F1629" s="84"/>
      <c r="O1629" s="84" t="s">
        <v>8723</v>
      </c>
      <c r="P1629" s="84">
        <v>2</v>
      </c>
      <c r="Q1629" s="84" t="s">
        <v>6635</v>
      </c>
      <c r="R1629" s="84"/>
      <c r="S1629" s="84"/>
    </row>
    <row r="1630" spans="1:19" x14ac:dyDescent="0.25">
      <c r="A1630" t="s">
        <v>2858</v>
      </c>
      <c r="B1630">
        <v>11</v>
      </c>
      <c r="C1630" t="s">
        <v>2826</v>
      </c>
      <c r="D1630" s="84"/>
      <c r="F1630" s="84"/>
      <c r="O1630" s="84" t="s">
        <v>8724</v>
      </c>
      <c r="P1630" s="84">
        <v>2</v>
      </c>
      <c r="Q1630" s="84" t="s">
        <v>6635</v>
      </c>
      <c r="R1630" s="84"/>
      <c r="S1630" s="84"/>
    </row>
    <row r="1631" spans="1:19" x14ac:dyDescent="0.25">
      <c r="A1631" t="s">
        <v>2859</v>
      </c>
      <c r="B1631">
        <v>11</v>
      </c>
      <c r="C1631" t="s">
        <v>2826</v>
      </c>
      <c r="D1631" s="84"/>
      <c r="F1631" s="84"/>
      <c r="O1631" s="84" t="s">
        <v>8726</v>
      </c>
      <c r="P1631" s="84">
        <v>2</v>
      </c>
      <c r="Q1631" s="84" t="s">
        <v>6635</v>
      </c>
      <c r="R1631" s="84"/>
      <c r="S1631" s="84"/>
    </row>
    <row r="1632" spans="1:19" x14ac:dyDescent="0.25">
      <c r="A1632" t="s">
        <v>2860</v>
      </c>
      <c r="B1632">
        <v>11</v>
      </c>
      <c r="C1632" t="s">
        <v>2826</v>
      </c>
      <c r="D1632" s="84"/>
      <c r="F1632" s="84"/>
      <c r="O1632" s="84" t="s">
        <v>8728</v>
      </c>
      <c r="P1632" s="84">
        <v>2</v>
      </c>
      <c r="Q1632" s="84" t="s">
        <v>6635</v>
      </c>
      <c r="R1632" s="84"/>
      <c r="S1632" s="84"/>
    </row>
    <row r="1633" spans="1:19" x14ac:dyDescent="0.25">
      <c r="A1633" t="s">
        <v>2861</v>
      </c>
      <c r="B1633">
        <v>11</v>
      </c>
      <c r="C1633" t="s">
        <v>2826</v>
      </c>
      <c r="D1633" s="84"/>
      <c r="F1633" s="84"/>
      <c r="O1633" s="84" t="s">
        <v>8734</v>
      </c>
      <c r="P1633" s="84">
        <v>2</v>
      </c>
      <c r="Q1633" s="84" t="s">
        <v>6635</v>
      </c>
      <c r="R1633" s="84"/>
      <c r="S1633" s="84"/>
    </row>
    <row r="1634" spans="1:19" x14ac:dyDescent="0.25">
      <c r="A1634" t="s">
        <v>2862</v>
      </c>
      <c r="B1634">
        <v>11</v>
      </c>
      <c r="C1634" t="s">
        <v>2826</v>
      </c>
      <c r="D1634" s="84"/>
      <c r="F1634" s="84"/>
      <c r="O1634" s="84" t="s">
        <v>8747</v>
      </c>
      <c r="P1634" s="84">
        <v>2</v>
      </c>
      <c r="Q1634" s="84" t="s">
        <v>6635</v>
      </c>
      <c r="R1634" s="84"/>
      <c r="S1634" s="84"/>
    </row>
    <row r="1635" spans="1:19" x14ac:dyDescent="0.25">
      <c r="A1635" t="s">
        <v>2863</v>
      </c>
      <c r="B1635">
        <v>11</v>
      </c>
      <c r="C1635" t="s">
        <v>2826</v>
      </c>
      <c r="D1635" s="84"/>
      <c r="F1635" s="84"/>
      <c r="O1635" s="84" t="s">
        <v>8748</v>
      </c>
      <c r="P1635" s="84">
        <v>2</v>
      </c>
      <c r="Q1635" s="84" t="s">
        <v>6635</v>
      </c>
      <c r="R1635" s="84"/>
      <c r="S1635" s="84"/>
    </row>
    <row r="1636" spans="1:19" x14ac:dyDescent="0.25">
      <c r="A1636" t="s">
        <v>2864</v>
      </c>
      <c r="B1636">
        <v>11</v>
      </c>
      <c r="C1636" t="s">
        <v>2826</v>
      </c>
      <c r="D1636" s="84"/>
      <c r="F1636" s="84"/>
      <c r="O1636" s="84" t="s">
        <v>8750</v>
      </c>
      <c r="P1636" s="84">
        <v>2</v>
      </c>
      <c r="Q1636" s="84" t="s">
        <v>6635</v>
      </c>
      <c r="R1636" s="84"/>
      <c r="S1636" s="84"/>
    </row>
    <row r="1637" spans="1:19" x14ac:dyDescent="0.25">
      <c r="A1637" t="s">
        <v>2865</v>
      </c>
      <c r="B1637">
        <v>11</v>
      </c>
      <c r="C1637" t="s">
        <v>2826</v>
      </c>
      <c r="D1637" s="84"/>
      <c r="F1637" s="84"/>
      <c r="O1637" s="84" t="s">
        <v>8753</v>
      </c>
      <c r="P1637" s="84">
        <v>2</v>
      </c>
      <c r="Q1637" s="84" t="s">
        <v>6635</v>
      </c>
      <c r="R1637" s="84"/>
      <c r="S1637" s="84"/>
    </row>
    <row r="1638" spans="1:19" x14ac:dyDescent="0.25">
      <c r="A1638" t="s">
        <v>2866</v>
      </c>
      <c r="B1638">
        <v>11</v>
      </c>
      <c r="C1638" t="s">
        <v>2826</v>
      </c>
      <c r="D1638" s="84"/>
      <c r="F1638" s="84"/>
      <c r="O1638" s="84" t="s">
        <v>8757</v>
      </c>
      <c r="P1638" s="84">
        <v>2</v>
      </c>
      <c r="Q1638" s="84" t="s">
        <v>6635</v>
      </c>
      <c r="R1638" s="84"/>
      <c r="S1638" s="84"/>
    </row>
    <row r="1639" spans="1:19" x14ac:dyDescent="0.25">
      <c r="A1639" t="s">
        <v>2867</v>
      </c>
      <c r="B1639">
        <v>11</v>
      </c>
      <c r="C1639" t="s">
        <v>2826</v>
      </c>
      <c r="D1639" s="84"/>
      <c r="F1639" s="84"/>
      <c r="O1639" s="84" t="s">
        <v>8758</v>
      </c>
      <c r="P1639" s="84">
        <v>2</v>
      </c>
      <c r="Q1639" s="84" t="s">
        <v>6635</v>
      </c>
      <c r="R1639" s="84"/>
      <c r="S1639" s="84"/>
    </row>
    <row r="1640" spans="1:19" x14ac:dyDescent="0.25">
      <c r="A1640" t="s">
        <v>2868</v>
      </c>
      <c r="B1640">
        <v>11</v>
      </c>
      <c r="C1640" t="s">
        <v>2826</v>
      </c>
      <c r="D1640" s="84"/>
      <c r="F1640" s="84"/>
      <c r="O1640" s="84" t="s">
        <v>8760</v>
      </c>
      <c r="P1640" s="84">
        <v>2</v>
      </c>
      <c r="Q1640" s="84" t="s">
        <v>6635</v>
      </c>
      <c r="R1640" s="84"/>
      <c r="S1640" s="84"/>
    </row>
    <row r="1641" spans="1:19" x14ac:dyDescent="0.25">
      <c r="A1641" t="s">
        <v>2869</v>
      </c>
      <c r="B1641">
        <v>11</v>
      </c>
      <c r="C1641" t="s">
        <v>2826</v>
      </c>
      <c r="D1641" s="84"/>
      <c r="F1641" s="84"/>
      <c r="O1641" s="84" t="s">
        <v>8761</v>
      </c>
      <c r="P1641" s="84">
        <v>2</v>
      </c>
      <c r="Q1641" s="84" t="s">
        <v>6635</v>
      </c>
      <c r="R1641" s="84"/>
      <c r="S1641" s="84"/>
    </row>
    <row r="1642" spans="1:19" x14ac:dyDescent="0.25">
      <c r="A1642" t="s">
        <v>2870</v>
      </c>
      <c r="B1642">
        <v>11</v>
      </c>
      <c r="C1642" t="s">
        <v>2826</v>
      </c>
      <c r="D1642" s="84"/>
      <c r="F1642" s="84"/>
      <c r="O1642" s="84" t="s">
        <v>8762</v>
      </c>
      <c r="P1642" s="84">
        <v>2</v>
      </c>
      <c r="Q1642" s="84" t="s">
        <v>6635</v>
      </c>
      <c r="R1642" s="84"/>
      <c r="S1642" s="84"/>
    </row>
    <row r="1643" spans="1:19" x14ac:dyDescent="0.25">
      <c r="A1643" t="s">
        <v>2871</v>
      </c>
      <c r="B1643">
        <v>11</v>
      </c>
      <c r="C1643" t="s">
        <v>2826</v>
      </c>
      <c r="D1643" s="84"/>
      <c r="F1643" s="84"/>
      <c r="O1643" s="84" t="s">
        <v>8763</v>
      </c>
      <c r="P1643" s="84">
        <v>2</v>
      </c>
      <c r="Q1643" s="84" t="s">
        <v>6635</v>
      </c>
      <c r="R1643" s="84"/>
      <c r="S1643" s="84"/>
    </row>
    <row r="1644" spans="1:19" x14ac:dyDescent="0.25">
      <c r="A1644" t="s">
        <v>2872</v>
      </c>
      <c r="B1644">
        <v>11</v>
      </c>
      <c r="C1644" t="s">
        <v>2826</v>
      </c>
      <c r="D1644" s="84"/>
      <c r="F1644" s="84"/>
      <c r="O1644" s="84" t="s">
        <v>8764</v>
      </c>
      <c r="P1644" s="84">
        <v>2</v>
      </c>
      <c r="Q1644" s="84" t="s">
        <v>6635</v>
      </c>
      <c r="R1644" s="84"/>
      <c r="S1644" s="84"/>
    </row>
    <row r="1645" spans="1:19" x14ac:dyDescent="0.25">
      <c r="A1645" t="s">
        <v>2873</v>
      </c>
      <c r="B1645">
        <v>11</v>
      </c>
      <c r="C1645" t="s">
        <v>2826</v>
      </c>
      <c r="D1645" s="84"/>
      <c r="F1645" s="84"/>
      <c r="O1645" s="84" t="s">
        <v>8765</v>
      </c>
      <c r="P1645" s="84">
        <v>2</v>
      </c>
      <c r="Q1645" s="84" t="s">
        <v>6635</v>
      </c>
      <c r="R1645" s="84"/>
      <c r="S1645" s="84"/>
    </row>
    <row r="1646" spans="1:19" x14ac:dyDescent="0.25">
      <c r="A1646" t="s">
        <v>2874</v>
      </c>
      <c r="B1646">
        <v>11</v>
      </c>
      <c r="C1646" t="s">
        <v>2826</v>
      </c>
      <c r="D1646" s="84"/>
      <c r="F1646" s="84"/>
      <c r="O1646" s="84" t="s">
        <v>8766</v>
      </c>
      <c r="P1646" s="84">
        <v>2</v>
      </c>
      <c r="Q1646" s="84" t="s">
        <v>6635</v>
      </c>
      <c r="R1646" s="84"/>
      <c r="S1646" s="84"/>
    </row>
    <row r="1647" spans="1:19" x14ac:dyDescent="0.25">
      <c r="A1647" t="s">
        <v>2875</v>
      </c>
      <c r="B1647">
        <v>11</v>
      </c>
      <c r="C1647" t="s">
        <v>2826</v>
      </c>
      <c r="D1647" s="84"/>
      <c r="F1647" s="84"/>
      <c r="O1647" s="84" t="s">
        <v>8775</v>
      </c>
      <c r="P1647" s="84">
        <v>2</v>
      </c>
      <c r="Q1647" s="84" t="s">
        <v>6635</v>
      </c>
      <c r="R1647" s="84"/>
      <c r="S1647" s="84"/>
    </row>
    <row r="1648" spans="1:19" x14ac:dyDescent="0.25">
      <c r="A1648" t="s">
        <v>2876</v>
      </c>
      <c r="B1648">
        <v>11</v>
      </c>
      <c r="C1648" t="s">
        <v>2826</v>
      </c>
      <c r="D1648" s="84"/>
      <c r="F1648" s="84"/>
      <c r="O1648" s="84" t="s">
        <v>8776</v>
      </c>
      <c r="P1648" s="84">
        <v>2</v>
      </c>
      <c r="Q1648" s="84" t="s">
        <v>6635</v>
      </c>
      <c r="R1648" s="84"/>
      <c r="S1648" s="84"/>
    </row>
    <row r="1649" spans="1:19" x14ac:dyDescent="0.25">
      <c r="A1649" t="s">
        <v>2877</v>
      </c>
      <c r="B1649">
        <v>11</v>
      </c>
      <c r="C1649" t="s">
        <v>2826</v>
      </c>
      <c r="D1649" s="84"/>
      <c r="F1649" s="84"/>
      <c r="O1649" s="84" t="s">
        <v>8777</v>
      </c>
      <c r="P1649" s="84">
        <v>2</v>
      </c>
      <c r="Q1649" s="84" t="s">
        <v>6635</v>
      </c>
      <c r="R1649" s="84"/>
      <c r="S1649" s="84"/>
    </row>
    <row r="1650" spans="1:19" x14ac:dyDescent="0.25">
      <c r="A1650" t="s">
        <v>2878</v>
      </c>
      <c r="B1650">
        <v>11</v>
      </c>
      <c r="C1650" t="s">
        <v>2826</v>
      </c>
      <c r="D1650" s="84"/>
      <c r="F1650" s="84"/>
      <c r="O1650" s="84" t="s">
        <v>8778</v>
      </c>
      <c r="P1650" s="84">
        <v>2</v>
      </c>
      <c r="Q1650" s="84" t="s">
        <v>6635</v>
      </c>
      <c r="R1650" s="84"/>
      <c r="S1650" s="84"/>
    </row>
    <row r="1651" spans="1:19" x14ac:dyDescent="0.25">
      <c r="A1651" t="s">
        <v>2879</v>
      </c>
      <c r="B1651">
        <v>11</v>
      </c>
      <c r="C1651" t="s">
        <v>2826</v>
      </c>
      <c r="D1651" s="84"/>
      <c r="F1651" s="84"/>
      <c r="O1651" s="84" t="s">
        <v>8779</v>
      </c>
      <c r="P1651" s="84">
        <v>2</v>
      </c>
      <c r="Q1651" s="84" t="s">
        <v>6635</v>
      </c>
      <c r="R1651" s="84"/>
      <c r="S1651" s="84"/>
    </row>
    <row r="1652" spans="1:19" x14ac:dyDescent="0.25">
      <c r="A1652" t="s">
        <v>2880</v>
      </c>
      <c r="B1652">
        <v>11</v>
      </c>
      <c r="C1652" t="s">
        <v>2826</v>
      </c>
      <c r="D1652" s="84"/>
      <c r="F1652" s="84"/>
      <c r="O1652" s="84" t="s">
        <v>8780</v>
      </c>
      <c r="P1652" s="84">
        <v>2</v>
      </c>
      <c r="Q1652" s="84" t="s">
        <v>6635</v>
      </c>
      <c r="R1652" s="84"/>
      <c r="S1652" s="84"/>
    </row>
    <row r="1653" spans="1:19" x14ac:dyDescent="0.25">
      <c r="A1653" t="s">
        <v>2881</v>
      </c>
      <c r="B1653">
        <v>11</v>
      </c>
      <c r="C1653" t="s">
        <v>2826</v>
      </c>
      <c r="D1653" s="84"/>
      <c r="F1653" s="84"/>
      <c r="O1653" s="84" t="s">
        <v>8796</v>
      </c>
      <c r="P1653" s="84">
        <v>2</v>
      </c>
      <c r="Q1653" s="84" t="s">
        <v>6635</v>
      </c>
      <c r="R1653" s="84"/>
      <c r="S1653" s="84"/>
    </row>
    <row r="1654" spans="1:19" x14ac:dyDescent="0.25">
      <c r="A1654" t="s">
        <v>2882</v>
      </c>
      <c r="B1654">
        <v>11</v>
      </c>
      <c r="C1654" t="s">
        <v>2826</v>
      </c>
      <c r="D1654" s="84"/>
      <c r="F1654" s="84"/>
      <c r="O1654" s="84" t="s">
        <v>8797</v>
      </c>
      <c r="P1654" s="84">
        <v>2</v>
      </c>
      <c r="Q1654" s="84" t="s">
        <v>6635</v>
      </c>
      <c r="R1654" s="84"/>
      <c r="S1654" s="84"/>
    </row>
    <row r="1655" spans="1:19" x14ac:dyDescent="0.25">
      <c r="A1655" t="s">
        <v>2883</v>
      </c>
      <c r="B1655">
        <v>11</v>
      </c>
      <c r="C1655" t="s">
        <v>2826</v>
      </c>
      <c r="D1655" s="84"/>
      <c r="F1655" s="84"/>
      <c r="O1655" s="84" t="s">
        <v>8799</v>
      </c>
      <c r="P1655" s="84">
        <v>2</v>
      </c>
      <c r="Q1655" s="84" t="s">
        <v>6635</v>
      </c>
      <c r="R1655" s="84"/>
      <c r="S1655" s="84"/>
    </row>
    <row r="1656" spans="1:19" x14ac:dyDescent="0.25">
      <c r="A1656" t="s">
        <v>2884</v>
      </c>
      <c r="B1656">
        <v>11</v>
      </c>
      <c r="C1656" t="s">
        <v>2826</v>
      </c>
      <c r="D1656" s="84"/>
      <c r="F1656" s="84"/>
      <c r="O1656" s="84" t="s">
        <v>8801</v>
      </c>
      <c r="P1656" s="84">
        <v>2</v>
      </c>
      <c r="Q1656" s="84" t="s">
        <v>6635</v>
      </c>
      <c r="R1656" s="84"/>
      <c r="S1656" s="84"/>
    </row>
    <row r="1657" spans="1:19" x14ac:dyDescent="0.25">
      <c r="A1657" t="s">
        <v>2885</v>
      </c>
      <c r="B1657">
        <v>11</v>
      </c>
      <c r="C1657" t="s">
        <v>2826</v>
      </c>
      <c r="D1657" s="84"/>
      <c r="F1657" s="84"/>
      <c r="O1657" s="84" t="s">
        <v>8813</v>
      </c>
      <c r="P1657" s="84">
        <v>2</v>
      </c>
      <c r="Q1657" s="84" t="s">
        <v>6635</v>
      </c>
      <c r="R1657" s="84"/>
      <c r="S1657" s="84"/>
    </row>
    <row r="1658" spans="1:19" x14ac:dyDescent="0.25">
      <c r="A1658" t="s">
        <v>2886</v>
      </c>
      <c r="B1658">
        <v>11</v>
      </c>
      <c r="C1658" t="s">
        <v>2826</v>
      </c>
      <c r="D1658" s="84"/>
      <c r="F1658" s="84"/>
      <c r="O1658" s="84" t="s">
        <v>8819</v>
      </c>
      <c r="P1658" s="84">
        <v>2</v>
      </c>
      <c r="Q1658" s="84" t="s">
        <v>6635</v>
      </c>
      <c r="R1658" s="84"/>
      <c r="S1658" s="84"/>
    </row>
    <row r="1659" spans="1:19" x14ac:dyDescent="0.25">
      <c r="A1659" t="s">
        <v>2887</v>
      </c>
      <c r="B1659">
        <v>11</v>
      </c>
      <c r="C1659" t="s">
        <v>2826</v>
      </c>
      <c r="D1659" s="84"/>
      <c r="F1659" s="84"/>
      <c r="O1659" s="84" t="s">
        <v>8823</v>
      </c>
      <c r="P1659" s="84">
        <v>2</v>
      </c>
      <c r="Q1659" s="84" t="s">
        <v>6635</v>
      </c>
      <c r="R1659" s="84"/>
      <c r="S1659" s="84"/>
    </row>
    <row r="1660" spans="1:19" x14ac:dyDescent="0.25">
      <c r="A1660" t="s">
        <v>2888</v>
      </c>
      <c r="B1660">
        <v>11</v>
      </c>
      <c r="C1660" t="s">
        <v>2826</v>
      </c>
      <c r="D1660" s="84"/>
      <c r="F1660" s="84"/>
      <c r="O1660" s="84" t="s">
        <v>8824</v>
      </c>
      <c r="P1660" s="84">
        <v>2</v>
      </c>
      <c r="Q1660" s="84" t="s">
        <v>6635</v>
      </c>
      <c r="R1660" s="84"/>
      <c r="S1660" s="84"/>
    </row>
    <row r="1661" spans="1:19" x14ac:dyDescent="0.25">
      <c r="A1661" t="s">
        <v>2889</v>
      </c>
      <c r="B1661">
        <v>11</v>
      </c>
      <c r="C1661" t="s">
        <v>2826</v>
      </c>
      <c r="D1661" s="84"/>
      <c r="F1661" s="84"/>
      <c r="O1661" s="84" t="s">
        <v>8843</v>
      </c>
      <c r="P1661" s="84">
        <v>2</v>
      </c>
      <c r="Q1661" s="84" t="s">
        <v>6635</v>
      </c>
      <c r="R1661" s="84"/>
      <c r="S1661" s="84"/>
    </row>
    <row r="1662" spans="1:19" x14ac:dyDescent="0.25">
      <c r="A1662" t="s">
        <v>2890</v>
      </c>
      <c r="B1662">
        <v>11</v>
      </c>
      <c r="C1662" t="s">
        <v>2826</v>
      </c>
      <c r="D1662" s="84"/>
      <c r="F1662" s="84"/>
      <c r="O1662" s="84" t="s">
        <v>8846</v>
      </c>
      <c r="P1662" s="84">
        <v>2</v>
      </c>
      <c r="Q1662" s="84" t="s">
        <v>6635</v>
      </c>
      <c r="R1662" s="84"/>
      <c r="S1662" s="84"/>
    </row>
    <row r="1663" spans="1:19" x14ac:dyDescent="0.25">
      <c r="A1663" t="s">
        <v>2891</v>
      </c>
      <c r="B1663">
        <v>11</v>
      </c>
      <c r="C1663" t="s">
        <v>2826</v>
      </c>
      <c r="D1663" s="84"/>
      <c r="F1663" s="84"/>
      <c r="O1663" s="84" t="s">
        <v>8848</v>
      </c>
      <c r="P1663" s="84">
        <v>2</v>
      </c>
      <c r="Q1663" s="84" t="s">
        <v>6635</v>
      </c>
      <c r="R1663" s="84"/>
      <c r="S1663" s="84"/>
    </row>
    <row r="1664" spans="1:19" x14ac:dyDescent="0.25">
      <c r="A1664" t="s">
        <v>2892</v>
      </c>
      <c r="B1664">
        <v>11</v>
      </c>
      <c r="C1664" t="s">
        <v>2826</v>
      </c>
      <c r="D1664" s="84"/>
      <c r="F1664" s="84"/>
      <c r="O1664" s="84" t="s">
        <v>8849</v>
      </c>
      <c r="P1664" s="84">
        <v>2</v>
      </c>
      <c r="Q1664" s="84" t="s">
        <v>6635</v>
      </c>
      <c r="R1664" s="84"/>
      <c r="S1664" s="84"/>
    </row>
    <row r="1665" spans="1:19" x14ac:dyDescent="0.25">
      <c r="A1665" t="s">
        <v>2893</v>
      </c>
      <c r="B1665">
        <v>11</v>
      </c>
      <c r="C1665" t="s">
        <v>2826</v>
      </c>
      <c r="D1665" s="84"/>
      <c r="F1665" s="84"/>
      <c r="O1665" s="84" t="s">
        <v>8850</v>
      </c>
      <c r="P1665" s="84">
        <v>2</v>
      </c>
      <c r="Q1665" s="84" t="s">
        <v>6635</v>
      </c>
      <c r="R1665" s="84"/>
      <c r="S1665" s="84"/>
    </row>
    <row r="1666" spans="1:19" x14ac:dyDescent="0.25">
      <c r="A1666" t="s">
        <v>2894</v>
      </c>
      <c r="B1666">
        <v>11</v>
      </c>
      <c r="C1666" t="s">
        <v>2826</v>
      </c>
      <c r="D1666" s="84"/>
      <c r="F1666" s="84"/>
      <c r="O1666" s="84" t="s">
        <v>8851</v>
      </c>
      <c r="P1666" s="84">
        <v>2</v>
      </c>
      <c r="Q1666" s="84" t="s">
        <v>6635</v>
      </c>
      <c r="R1666" s="84"/>
      <c r="S1666" s="84"/>
    </row>
    <row r="1667" spans="1:19" x14ac:dyDescent="0.25">
      <c r="A1667" t="s">
        <v>2895</v>
      </c>
      <c r="B1667">
        <v>11</v>
      </c>
      <c r="C1667" t="s">
        <v>2826</v>
      </c>
      <c r="D1667" s="84"/>
      <c r="F1667" s="84"/>
      <c r="O1667" s="84" t="s">
        <v>8852</v>
      </c>
      <c r="P1667" s="84">
        <v>2</v>
      </c>
      <c r="Q1667" s="84" t="s">
        <v>6635</v>
      </c>
      <c r="R1667" s="84"/>
      <c r="S1667" s="84"/>
    </row>
    <row r="1668" spans="1:19" x14ac:dyDescent="0.25">
      <c r="A1668" t="s">
        <v>2896</v>
      </c>
      <c r="B1668">
        <v>11</v>
      </c>
      <c r="C1668" t="s">
        <v>2826</v>
      </c>
      <c r="D1668" s="84"/>
      <c r="F1668" s="84"/>
      <c r="O1668" s="84" t="s">
        <v>8853</v>
      </c>
      <c r="P1668" s="84">
        <v>2</v>
      </c>
      <c r="Q1668" s="84" t="s">
        <v>6635</v>
      </c>
      <c r="R1668" s="84"/>
      <c r="S1668" s="84"/>
    </row>
    <row r="1669" spans="1:19" x14ac:dyDescent="0.25">
      <c r="A1669" t="s">
        <v>2897</v>
      </c>
      <c r="B1669">
        <v>11</v>
      </c>
      <c r="C1669" t="s">
        <v>2826</v>
      </c>
      <c r="D1669" s="84"/>
      <c r="F1669" s="84"/>
      <c r="O1669" s="84" t="s">
        <v>8854</v>
      </c>
      <c r="P1669" s="84">
        <v>2</v>
      </c>
      <c r="Q1669" s="84" t="s">
        <v>6635</v>
      </c>
      <c r="R1669" s="84"/>
      <c r="S1669" s="84"/>
    </row>
    <row r="1670" spans="1:19" x14ac:dyDescent="0.25">
      <c r="A1670" t="s">
        <v>2898</v>
      </c>
      <c r="B1670">
        <v>11</v>
      </c>
      <c r="C1670" t="s">
        <v>2826</v>
      </c>
      <c r="D1670" s="84"/>
      <c r="F1670" s="84"/>
      <c r="O1670" s="84" t="s">
        <v>8856</v>
      </c>
      <c r="P1670" s="84">
        <v>2</v>
      </c>
      <c r="Q1670" s="84" t="s">
        <v>6635</v>
      </c>
      <c r="R1670" s="84"/>
      <c r="S1670" s="84"/>
    </row>
    <row r="1671" spans="1:19" x14ac:dyDescent="0.25">
      <c r="A1671" t="s">
        <v>2899</v>
      </c>
      <c r="B1671">
        <v>11</v>
      </c>
      <c r="C1671" t="s">
        <v>2826</v>
      </c>
      <c r="D1671" s="84"/>
      <c r="F1671" s="84"/>
      <c r="O1671" s="84" t="s">
        <v>8859</v>
      </c>
      <c r="P1671" s="84">
        <v>2</v>
      </c>
      <c r="Q1671" s="84" t="s">
        <v>6635</v>
      </c>
      <c r="R1671" s="84"/>
      <c r="S1671" s="84"/>
    </row>
    <row r="1672" spans="1:19" x14ac:dyDescent="0.25">
      <c r="A1672" t="s">
        <v>2900</v>
      </c>
      <c r="B1672">
        <v>11</v>
      </c>
      <c r="C1672" t="s">
        <v>2826</v>
      </c>
      <c r="D1672" s="84"/>
      <c r="F1672" s="84"/>
      <c r="O1672" s="84" t="s">
        <v>8872</v>
      </c>
      <c r="P1672" s="84">
        <v>2</v>
      </c>
      <c r="Q1672" s="84" t="s">
        <v>6635</v>
      </c>
      <c r="R1672" s="84"/>
      <c r="S1672" s="84"/>
    </row>
    <row r="1673" spans="1:19" x14ac:dyDescent="0.25">
      <c r="A1673" t="s">
        <v>2901</v>
      </c>
      <c r="B1673">
        <v>11</v>
      </c>
      <c r="C1673" t="s">
        <v>2826</v>
      </c>
      <c r="D1673" s="84"/>
      <c r="F1673" s="84"/>
      <c r="O1673" s="84" t="s">
        <v>8876</v>
      </c>
      <c r="P1673" s="84">
        <v>2</v>
      </c>
      <c r="Q1673" s="84" t="s">
        <v>6635</v>
      </c>
      <c r="R1673" s="84"/>
      <c r="S1673" s="84"/>
    </row>
    <row r="1674" spans="1:19" x14ac:dyDescent="0.25">
      <c r="A1674" t="s">
        <v>2902</v>
      </c>
      <c r="B1674">
        <v>11</v>
      </c>
      <c r="C1674" t="s">
        <v>2826</v>
      </c>
      <c r="D1674" s="84"/>
      <c r="F1674" s="84"/>
      <c r="O1674" s="84" t="s">
        <v>8878</v>
      </c>
      <c r="P1674" s="84">
        <v>2</v>
      </c>
      <c r="Q1674" s="84" t="s">
        <v>6635</v>
      </c>
      <c r="R1674" s="84"/>
      <c r="S1674" s="84"/>
    </row>
    <row r="1675" spans="1:19" x14ac:dyDescent="0.25">
      <c r="A1675" t="s">
        <v>2903</v>
      </c>
      <c r="B1675">
        <v>11</v>
      </c>
      <c r="C1675" t="s">
        <v>2826</v>
      </c>
      <c r="D1675" s="84"/>
      <c r="F1675" s="84"/>
      <c r="O1675" s="84" t="s">
        <v>8879</v>
      </c>
      <c r="P1675" s="84">
        <v>2</v>
      </c>
      <c r="Q1675" s="84" t="s">
        <v>6635</v>
      </c>
      <c r="R1675" s="84"/>
      <c r="S1675" s="84"/>
    </row>
    <row r="1676" spans="1:19" x14ac:dyDescent="0.25">
      <c r="A1676" t="s">
        <v>2904</v>
      </c>
      <c r="B1676">
        <v>11</v>
      </c>
      <c r="C1676" t="s">
        <v>2826</v>
      </c>
      <c r="D1676" s="84"/>
      <c r="F1676" s="84"/>
      <c r="O1676" s="84" t="s">
        <v>8881</v>
      </c>
      <c r="P1676" s="84">
        <v>2</v>
      </c>
      <c r="Q1676" s="84" t="s">
        <v>6635</v>
      </c>
      <c r="R1676" s="84"/>
      <c r="S1676" s="84"/>
    </row>
    <row r="1677" spans="1:19" x14ac:dyDescent="0.25">
      <c r="A1677" t="s">
        <v>2905</v>
      </c>
      <c r="B1677">
        <v>11</v>
      </c>
      <c r="C1677" t="s">
        <v>2826</v>
      </c>
      <c r="D1677" s="84"/>
      <c r="F1677" s="84"/>
      <c r="O1677" s="84" t="s">
        <v>8882</v>
      </c>
      <c r="P1677" s="84">
        <v>2</v>
      </c>
      <c r="Q1677" s="84" t="s">
        <v>6635</v>
      </c>
      <c r="R1677" s="84"/>
      <c r="S1677" s="84"/>
    </row>
    <row r="1678" spans="1:19" x14ac:dyDescent="0.25">
      <c r="A1678" t="s">
        <v>2906</v>
      </c>
      <c r="B1678">
        <v>11</v>
      </c>
      <c r="C1678" t="s">
        <v>2826</v>
      </c>
      <c r="D1678" s="84"/>
      <c r="F1678" s="84"/>
      <c r="O1678" s="84" t="s">
        <v>8883</v>
      </c>
      <c r="P1678" s="84">
        <v>2</v>
      </c>
      <c r="Q1678" s="84" t="s">
        <v>6635</v>
      </c>
      <c r="R1678" s="84"/>
      <c r="S1678" s="84"/>
    </row>
    <row r="1679" spans="1:19" x14ac:dyDescent="0.25">
      <c r="A1679" t="s">
        <v>2907</v>
      </c>
      <c r="B1679">
        <v>11</v>
      </c>
      <c r="C1679" t="s">
        <v>2826</v>
      </c>
      <c r="D1679" s="84"/>
      <c r="F1679" s="84"/>
      <c r="O1679" s="84" t="s">
        <v>8885</v>
      </c>
      <c r="P1679" s="84">
        <v>2</v>
      </c>
      <c r="Q1679" s="84" t="s">
        <v>6635</v>
      </c>
      <c r="R1679" s="84"/>
      <c r="S1679" s="84"/>
    </row>
    <row r="1680" spans="1:19" x14ac:dyDescent="0.25">
      <c r="A1680" t="s">
        <v>2908</v>
      </c>
      <c r="B1680">
        <v>11</v>
      </c>
      <c r="C1680" t="s">
        <v>2826</v>
      </c>
      <c r="D1680" s="84"/>
      <c r="F1680" s="84"/>
      <c r="O1680" s="84" t="s">
        <v>8890</v>
      </c>
      <c r="P1680" s="84">
        <v>2</v>
      </c>
      <c r="Q1680" s="84" t="s">
        <v>6635</v>
      </c>
      <c r="R1680" s="84"/>
      <c r="S1680" s="84"/>
    </row>
    <row r="1681" spans="1:19" x14ac:dyDescent="0.25">
      <c r="A1681" t="s">
        <v>2909</v>
      </c>
      <c r="B1681">
        <v>11</v>
      </c>
      <c r="C1681" t="s">
        <v>2826</v>
      </c>
      <c r="D1681" s="84"/>
      <c r="F1681" s="84"/>
      <c r="O1681" s="84" t="s">
        <v>8901</v>
      </c>
      <c r="P1681" s="84">
        <v>2</v>
      </c>
      <c r="Q1681" s="84" t="s">
        <v>6635</v>
      </c>
      <c r="R1681" s="84"/>
      <c r="S1681" s="84"/>
    </row>
    <row r="1682" spans="1:19" x14ac:dyDescent="0.25">
      <c r="A1682" t="s">
        <v>2910</v>
      </c>
      <c r="B1682">
        <v>11</v>
      </c>
      <c r="C1682" t="s">
        <v>2826</v>
      </c>
      <c r="D1682" s="84"/>
      <c r="F1682" s="84"/>
      <c r="O1682" s="84" t="s">
        <v>8902</v>
      </c>
      <c r="P1682" s="84">
        <v>2</v>
      </c>
      <c r="Q1682" s="84" t="s">
        <v>6635</v>
      </c>
      <c r="R1682" s="84"/>
      <c r="S1682" s="84"/>
    </row>
    <row r="1683" spans="1:19" x14ac:dyDescent="0.25">
      <c r="A1683" t="s">
        <v>2911</v>
      </c>
      <c r="B1683">
        <v>11</v>
      </c>
      <c r="C1683" t="s">
        <v>2826</v>
      </c>
      <c r="D1683" s="84"/>
      <c r="F1683" s="84"/>
      <c r="O1683" s="84" t="s">
        <v>8903</v>
      </c>
      <c r="P1683" s="84">
        <v>2</v>
      </c>
      <c r="Q1683" s="84" t="s">
        <v>6635</v>
      </c>
      <c r="R1683" s="84"/>
      <c r="S1683" s="84"/>
    </row>
    <row r="1684" spans="1:19" x14ac:dyDescent="0.25">
      <c r="A1684" t="s">
        <v>2912</v>
      </c>
      <c r="B1684">
        <v>11</v>
      </c>
      <c r="C1684" t="s">
        <v>2826</v>
      </c>
      <c r="D1684" t="s">
        <v>2912</v>
      </c>
      <c r="E1684" s="84" t="s">
        <v>2912</v>
      </c>
      <c r="F1684" t="s">
        <v>1919</v>
      </c>
      <c r="O1684" s="84" t="s">
        <v>8915</v>
      </c>
      <c r="P1684" s="84">
        <v>2</v>
      </c>
      <c r="Q1684" s="84" t="s">
        <v>6635</v>
      </c>
      <c r="R1684" s="84"/>
      <c r="S1684" s="84"/>
    </row>
    <row r="1685" spans="1:19" x14ac:dyDescent="0.25">
      <c r="A1685" t="s">
        <v>2913</v>
      </c>
      <c r="B1685">
        <v>11</v>
      </c>
      <c r="C1685" t="s">
        <v>2826</v>
      </c>
      <c r="D1685" s="84"/>
      <c r="F1685" s="84"/>
      <c r="O1685" s="84" t="s">
        <v>8917</v>
      </c>
      <c r="P1685" s="84">
        <v>2</v>
      </c>
      <c r="Q1685" s="84" t="s">
        <v>6635</v>
      </c>
      <c r="R1685" s="84"/>
      <c r="S1685" s="84"/>
    </row>
    <row r="1686" spans="1:19" x14ac:dyDescent="0.25">
      <c r="A1686" t="s">
        <v>2914</v>
      </c>
      <c r="B1686">
        <v>11</v>
      </c>
      <c r="C1686" t="s">
        <v>2826</v>
      </c>
      <c r="D1686" s="84"/>
      <c r="F1686" s="84"/>
      <c r="O1686" s="84" t="s">
        <v>8918</v>
      </c>
      <c r="P1686" s="84">
        <v>2</v>
      </c>
      <c r="Q1686" s="84" t="s">
        <v>6635</v>
      </c>
      <c r="R1686" s="84"/>
      <c r="S1686" s="84"/>
    </row>
    <row r="1687" spans="1:19" x14ac:dyDescent="0.25">
      <c r="A1687" t="s">
        <v>2915</v>
      </c>
      <c r="B1687">
        <v>11</v>
      </c>
      <c r="C1687" t="s">
        <v>2826</v>
      </c>
      <c r="D1687" s="84"/>
      <c r="F1687" s="84"/>
      <c r="O1687" s="84" t="s">
        <v>8920</v>
      </c>
      <c r="P1687" s="84">
        <v>2</v>
      </c>
      <c r="Q1687" s="84" t="s">
        <v>6635</v>
      </c>
      <c r="R1687" s="84"/>
      <c r="S1687" s="84"/>
    </row>
    <row r="1688" spans="1:19" x14ac:dyDescent="0.25">
      <c r="A1688" t="s">
        <v>2916</v>
      </c>
      <c r="B1688">
        <v>11</v>
      </c>
      <c r="C1688" t="s">
        <v>2826</v>
      </c>
      <c r="D1688" s="84"/>
      <c r="F1688" s="84"/>
      <c r="O1688" s="84" t="s">
        <v>8924</v>
      </c>
      <c r="P1688" s="84">
        <v>2</v>
      </c>
      <c r="Q1688" s="84" t="s">
        <v>6635</v>
      </c>
      <c r="R1688" s="84"/>
      <c r="S1688" s="84"/>
    </row>
    <row r="1689" spans="1:19" x14ac:dyDescent="0.25">
      <c r="A1689" t="s">
        <v>2917</v>
      </c>
      <c r="B1689">
        <v>11</v>
      </c>
      <c r="C1689" t="s">
        <v>2826</v>
      </c>
      <c r="D1689" s="84"/>
      <c r="F1689" s="84"/>
      <c r="O1689" s="84" t="s">
        <v>8930</v>
      </c>
      <c r="P1689" s="84">
        <v>2</v>
      </c>
      <c r="Q1689" s="84" t="s">
        <v>6635</v>
      </c>
      <c r="R1689" s="84"/>
      <c r="S1689" s="84"/>
    </row>
    <row r="1690" spans="1:19" x14ac:dyDescent="0.25">
      <c r="A1690" t="s">
        <v>2918</v>
      </c>
      <c r="B1690">
        <v>11</v>
      </c>
      <c r="C1690" t="s">
        <v>2826</v>
      </c>
      <c r="D1690" s="84"/>
      <c r="F1690" s="84"/>
      <c r="O1690" s="84" t="s">
        <v>8931</v>
      </c>
      <c r="P1690" s="84">
        <v>2</v>
      </c>
      <c r="Q1690" s="84" t="s">
        <v>6635</v>
      </c>
      <c r="R1690" s="84"/>
      <c r="S1690" s="84"/>
    </row>
    <row r="1691" spans="1:19" x14ac:dyDescent="0.25">
      <c r="A1691" t="s">
        <v>2919</v>
      </c>
      <c r="B1691">
        <v>11</v>
      </c>
      <c r="C1691" t="s">
        <v>2826</v>
      </c>
      <c r="D1691" s="84"/>
      <c r="F1691" s="84"/>
      <c r="O1691" s="84" t="s">
        <v>8932</v>
      </c>
      <c r="P1691" s="84">
        <v>2</v>
      </c>
      <c r="Q1691" s="84" t="s">
        <v>6635</v>
      </c>
      <c r="R1691" s="84"/>
      <c r="S1691" s="84"/>
    </row>
    <row r="1692" spans="1:19" x14ac:dyDescent="0.25">
      <c r="A1692" t="s">
        <v>2920</v>
      </c>
      <c r="B1692">
        <v>11</v>
      </c>
      <c r="C1692" t="s">
        <v>2826</v>
      </c>
      <c r="D1692" s="84"/>
      <c r="F1692" s="84"/>
      <c r="O1692" s="84" t="s">
        <v>8933</v>
      </c>
      <c r="P1692" s="84">
        <v>2</v>
      </c>
      <c r="Q1692" s="84" t="s">
        <v>6635</v>
      </c>
      <c r="R1692" s="84"/>
      <c r="S1692" s="84"/>
    </row>
    <row r="1693" spans="1:19" x14ac:dyDescent="0.25">
      <c r="A1693" t="s">
        <v>2921</v>
      </c>
      <c r="B1693">
        <v>11</v>
      </c>
      <c r="C1693" t="s">
        <v>2826</v>
      </c>
      <c r="D1693" s="84"/>
      <c r="F1693" s="84"/>
      <c r="O1693" s="84" t="s">
        <v>8936</v>
      </c>
      <c r="P1693" s="84">
        <v>2</v>
      </c>
      <c r="Q1693" s="84" t="s">
        <v>6635</v>
      </c>
      <c r="R1693" s="84"/>
      <c r="S1693" s="84"/>
    </row>
    <row r="1694" spans="1:19" x14ac:dyDescent="0.25">
      <c r="A1694" t="s">
        <v>2922</v>
      </c>
      <c r="B1694">
        <v>11</v>
      </c>
      <c r="C1694" t="s">
        <v>2826</v>
      </c>
      <c r="D1694" s="84"/>
      <c r="F1694" s="84"/>
      <c r="O1694" s="84" t="s">
        <v>8942</v>
      </c>
      <c r="P1694" s="84">
        <v>2</v>
      </c>
      <c r="Q1694" s="84" t="s">
        <v>6635</v>
      </c>
      <c r="R1694" s="84"/>
      <c r="S1694" s="84"/>
    </row>
    <row r="1695" spans="1:19" x14ac:dyDescent="0.25">
      <c r="A1695" t="s">
        <v>2923</v>
      </c>
      <c r="B1695">
        <v>11</v>
      </c>
      <c r="C1695" t="s">
        <v>2826</v>
      </c>
      <c r="D1695" s="84"/>
      <c r="F1695" s="84"/>
      <c r="O1695" s="84" t="s">
        <v>8945</v>
      </c>
      <c r="P1695" s="84">
        <v>2</v>
      </c>
      <c r="Q1695" s="84" t="s">
        <v>6635</v>
      </c>
      <c r="R1695" s="84"/>
      <c r="S1695" s="84"/>
    </row>
    <row r="1696" spans="1:19" x14ac:dyDescent="0.25">
      <c r="A1696" t="s">
        <v>2924</v>
      </c>
      <c r="B1696">
        <v>11</v>
      </c>
      <c r="C1696" t="s">
        <v>2826</v>
      </c>
      <c r="D1696" s="84"/>
      <c r="F1696" s="84"/>
      <c r="O1696" s="84" t="s">
        <v>8947</v>
      </c>
      <c r="P1696" s="84">
        <v>2</v>
      </c>
      <c r="Q1696" s="84" t="s">
        <v>6635</v>
      </c>
      <c r="R1696" s="84"/>
      <c r="S1696" s="84"/>
    </row>
    <row r="1697" spans="1:19" x14ac:dyDescent="0.25">
      <c r="A1697" t="s">
        <v>2925</v>
      </c>
      <c r="B1697">
        <v>11</v>
      </c>
      <c r="C1697" t="s">
        <v>2826</v>
      </c>
      <c r="D1697" s="84"/>
      <c r="F1697" s="84"/>
      <c r="O1697" s="84" t="s">
        <v>8948</v>
      </c>
      <c r="P1697" s="84">
        <v>2</v>
      </c>
      <c r="Q1697" s="84" t="s">
        <v>6635</v>
      </c>
      <c r="R1697" s="84"/>
      <c r="S1697" s="84"/>
    </row>
    <row r="1698" spans="1:19" x14ac:dyDescent="0.25">
      <c r="A1698" t="s">
        <v>2926</v>
      </c>
      <c r="B1698">
        <v>11</v>
      </c>
      <c r="C1698" t="s">
        <v>2826</v>
      </c>
      <c r="D1698" s="84"/>
      <c r="F1698" s="84"/>
      <c r="O1698" s="84" t="s">
        <v>8950</v>
      </c>
      <c r="P1698" s="84">
        <v>2</v>
      </c>
      <c r="Q1698" s="84" t="s">
        <v>6635</v>
      </c>
      <c r="R1698" s="84"/>
      <c r="S1698" s="84"/>
    </row>
    <row r="1699" spans="1:19" x14ac:dyDescent="0.25">
      <c r="A1699" t="s">
        <v>2927</v>
      </c>
      <c r="B1699">
        <v>11</v>
      </c>
      <c r="C1699" t="s">
        <v>2826</v>
      </c>
      <c r="D1699" s="84"/>
      <c r="F1699" s="84"/>
      <c r="O1699" s="84" t="s">
        <v>8951</v>
      </c>
      <c r="P1699" s="84">
        <v>2</v>
      </c>
      <c r="Q1699" s="84" t="s">
        <v>6635</v>
      </c>
      <c r="R1699" s="84"/>
      <c r="S1699" s="84"/>
    </row>
    <row r="1700" spans="1:19" x14ac:dyDescent="0.25">
      <c r="A1700" t="s">
        <v>2928</v>
      </c>
      <c r="B1700">
        <v>11</v>
      </c>
      <c r="C1700" t="s">
        <v>2826</v>
      </c>
      <c r="D1700" t="s">
        <v>2928</v>
      </c>
      <c r="E1700" s="84" t="s">
        <v>3678</v>
      </c>
      <c r="F1700" t="s">
        <v>1919</v>
      </c>
      <c r="O1700" s="84" t="s">
        <v>8964</v>
      </c>
      <c r="P1700" s="84">
        <v>2</v>
      </c>
      <c r="Q1700" s="84" t="s">
        <v>6635</v>
      </c>
      <c r="R1700" s="84"/>
      <c r="S1700" s="84"/>
    </row>
    <row r="1701" spans="1:19" x14ac:dyDescent="0.25">
      <c r="A1701" t="s">
        <v>2929</v>
      </c>
      <c r="B1701">
        <v>11</v>
      </c>
      <c r="C1701" t="s">
        <v>2826</v>
      </c>
      <c r="D1701" s="84"/>
      <c r="F1701" s="84"/>
      <c r="O1701" s="84" t="s">
        <v>8967</v>
      </c>
      <c r="P1701" s="84">
        <v>2</v>
      </c>
      <c r="Q1701" s="84" t="s">
        <v>6635</v>
      </c>
      <c r="R1701" s="84"/>
      <c r="S1701" s="84"/>
    </row>
    <row r="1702" spans="1:19" x14ac:dyDescent="0.25">
      <c r="A1702" t="s">
        <v>2930</v>
      </c>
      <c r="B1702">
        <v>11</v>
      </c>
      <c r="C1702" t="s">
        <v>2826</v>
      </c>
      <c r="D1702" s="84"/>
      <c r="F1702" s="84"/>
      <c r="O1702" s="84" t="s">
        <v>8968</v>
      </c>
      <c r="P1702" s="84">
        <v>2</v>
      </c>
      <c r="Q1702" s="84" t="s">
        <v>6635</v>
      </c>
      <c r="R1702" s="84"/>
      <c r="S1702" s="84"/>
    </row>
    <row r="1703" spans="1:19" x14ac:dyDescent="0.25">
      <c r="A1703" t="s">
        <v>2931</v>
      </c>
      <c r="B1703">
        <v>11</v>
      </c>
      <c r="C1703" t="s">
        <v>2826</v>
      </c>
      <c r="D1703" s="84"/>
      <c r="F1703" s="84"/>
      <c r="O1703" s="84" t="s">
        <v>8970</v>
      </c>
      <c r="P1703" s="84">
        <v>2</v>
      </c>
      <c r="Q1703" s="84" t="s">
        <v>6635</v>
      </c>
      <c r="R1703" s="84"/>
      <c r="S1703" s="84"/>
    </row>
    <row r="1704" spans="1:19" x14ac:dyDescent="0.25">
      <c r="A1704" t="s">
        <v>2932</v>
      </c>
      <c r="B1704">
        <v>11</v>
      </c>
      <c r="C1704" t="s">
        <v>2826</v>
      </c>
      <c r="D1704" s="84"/>
      <c r="F1704" s="84"/>
      <c r="O1704" s="84" t="s">
        <v>8971</v>
      </c>
      <c r="P1704" s="84">
        <v>2</v>
      </c>
      <c r="Q1704" s="84" t="s">
        <v>6635</v>
      </c>
      <c r="R1704" s="84"/>
      <c r="S1704" s="84"/>
    </row>
    <row r="1705" spans="1:19" x14ac:dyDescent="0.25">
      <c r="A1705" t="s">
        <v>2933</v>
      </c>
      <c r="B1705">
        <v>11</v>
      </c>
      <c r="C1705" t="s">
        <v>2826</v>
      </c>
      <c r="D1705" s="84"/>
      <c r="F1705" s="84"/>
      <c r="O1705" s="84" t="s">
        <v>8972</v>
      </c>
      <c r="P1705" s="84">
        <v>2</v>
      </c>
      <c r="Q1705" s="84" t="s">
        <v>6635</v>
      </c>
      <c r="R1705" s="84"/>
      <c r="S1705" s="84"/>
    </row>
    <row r="1706" spans="1:19" x14ac:dyDescent="0.25">
      <c r="A1706" t="s">
        <v>2934</v>
      </c>
      <c r="B1706">
        <v>11</v>
      </c>
      <c r="C1706" t="s">
        <v>2826</v>
      </c>
      <c r="D1706" s="84"/>
      <c r="F1706" s="84"/>
      <c r="O1706" s="84" t="s">
        <v>8978</v>
      </c>
      <c r="P1706" s="84">
        <v>2</v>
      </c>
      <c r="Q1706" s="84" t="s">
        <v>6635</v>
      </c>
      <c r="R1706" s="84"/>
      <c r="S1706" s="84"/>
    </row>
    <row r="1707" spans="1:19" x14ac:dyDescent="0.25">
      <c r="A1707" t="s">
        <v>2935</v>
      </c>
      <c r="B1707">
        <v>11</v>
      </c>
      <c r="C1707" t="s">
        <v>2826</v>
      </c>
      <c r="D1707" s="84"/>
      <c r="F1707" s="84"/>
      <c r="O1707" s="84" t="s">
        <v>8979</v>
      </c>
      <c r="P1707" s="84">
        <v>2</v>
      </c>
      <c r="Q1707" s="84" t="s">
        <v>6635</v>
      </c>
      <c r="R1707" s="84"/>
      <c r="S1707" s="84"/>
    </row>
    <row r="1708" spans="1:19" x14ac:dyDescent="0.25">
      <c r="A1708" t="s">
        <v>2936</v>
      </c>
      <c r="B1708">
        <v>11</v>
      </c>
      <c r="C1708" t="s">
        <v>2826</v>
      </c>
      <c r="D1708" s="84"/>
      <c r="F1708" s="84"/>
      <c r="O1708" s="84" t="s">
        <v>8980</v>
      </c>
      <c r="P1708" s="84">
        <v>2</v>
      </c>
      <c r="Q1708" s="84" t="s">
        <v>6635</v>
      </c>
      <c r="R1708" s="84"/>
      <c r="S1708" s="84"/>
    </row>
    <row r="1709" spans="1:19" x14ac:dyDescent="0.25">
      <c r="A1709" t="s">
        <v>2937</v>
      </c>
      <c r="B1709">
        <v>11</v>
      </c>
      <c r="C1709" t="s">
        <v>2826</v>
      </c>
      <c r="D1709" s="84"/>
      <c r="F1709" s="84"/>
      <c r="O1709" s="84" t="s">
        <v>8983</v>
      </c>
      <c r="P1709" s="84">
        <v>2</v>
      </c>
      <c r="Q1709" s="84" t="s">
        <v>6635</v>
      </c>
      <c r="R1709" s="84"/>
      <c r="S1709" s="84"/>
    </row>
    <row r="1710" spans="1:19" x14ac:dyDescent="0.25">
      <c r="A1710" t="s">
        <v>2938</v>
      </c>
      <c r="B1710">
        <v>11</v>
      </c>
      <c r="C1710" t="s">
        <v>2826</v>
      </c>
      <c r="D1710" s="84"/>
      <c r="F1710" s="84"/>
      <c r="O1710" s="84" t="s">
        <v>8986</v>
      </c>
      <c r="P1710" s="84">
        <v>2</v>
      </c>
      <c r="Q1710" s="84" t="s">
        <v>6635</v>
      </c>
      <c r="R1710" s="84"/>
      <c r="S1710" s="84"/>
    </row>
    <row r="1711" spans="1:19" x14ac:dyDescent="0.25">
      <c r="A1711" t="s">
        <v>2939</v>
      </c>
      <c r="B1711">
        <v>11</v>
      </c>
      <c r="C1711" t="s">
        <v>2826</v>
      </c>
      <c r="D1711" s="84"/>
      <c r="F1711" s="84"/>
      <c r="O1711" s="84" t="s">
        <v>8989</v>
      </c>
      <c r="P1711" s="84">
        <v>2</v>
      </c>
      <c r="Q1711" s="84" t="s">
        <v>6635</v>
      </c>
      <c r="R1711" s="84"/>
      <c r="S1711" s="84"/>
    </row>
    <row r="1712" spans="1:19" x14ac:dyDescent="0.25">
      <c r="A1712" t="s">
        <v>2940</v>
      </c>
      <c r="B1712">
        <v>11</v>
      </c>
      <c r="C1712" t="s">
        <v>2826</v>
      </c>
      <c r="D1712" s="84"/>
      <c r="F1712" s="84"/>
      <c r="O1712" s="84" t="s">
        <v>8990</v>
      </c>
      <c r="P1712" s="84">
        <v>2</v>
      </c>
      <c r="Q1712" s="84" t="s">
        <v>6635</v>
      </c>
      <c r="R1712" s="84"/>
      <c r="S1712" s="84"/>
    </row>
    <row r="1713" spans="1:19" x14ac:dyDescent="0.25">
      <c r="A1713" t="s">
        <v>2941</v>
      </c>
      <c r="B1713">
        <v>11</v>
      </c>
      <c r="C1713" t="s">
        <v>2826</v>
      </c>
      <c r="D1713" s="84"/>
      <c r="F1713" s="84"/>
      <c r="O1713" s="84" t="s">
        <v>8991</v>
      </c>
      <c r="P1713" s="84">
        <v>2</v>
      </c>
      <c r="Q1713" s="84" t="s">
        <v>6635</v>
      </c>
      <c r="R1713" s="84"/>
      <c r="S1713" s="84"/>
    </row>
    <row r="1714" spans="1:19" x14ac:dyDescent="0.25">
      <c r="A1714" t="s">
        <v>2942</v>
      </c>
      <c r="B1714">
        <v>11</v>
      </c>
      <c r="C1714" t="s">
        <v>2826</v>
      </c>
      <c r="D1714" s="84"/>
      <c r="F1714" s="84"/>
      <c r="O1714" s="84" t="s">
        <v>8994</v>
      </c>
      <c r="P1714" s="84">
        <v>2</v>
      </c>
      <c r="Q1714" s="84" t="s">
        <v>6635</v>
      </c>
      <c r="R1714" s="84"/>
      <c r="S1714" s="84"/>
    </row>
    <row r="1715" spans="1:19" x14ac:dyDescent="0.25">
      <c r="A1715" t="s">
        <v>2943</v>
      </c>
      <c r="B1715">
        <v>11</v>
      </c>
      <c r="C1715" t="s">
        <v>2826</v>
      </c>
      <c r="D1715" s="84"/>
      <c r="F1715" s="84"/>
      <c r="O1715" s="84" t="s">
        <v>8995</v>
      </c>
      <c r="P1715" s="84">
        <v>2</v>
      </c>
      <c r="Q1715" s="84" t="s">
        <v>6635</v>
      </c>
      <c r="R1715" s="84"/>
      <c r="S1715" s="84"/>
    </row>
    <row r="1716" spans="1:19" x14ac:dyDescent="0.25">
      <c r="A1716" t="s">
        <v>2944</v>
      </c>
      <c r="B1716">
        <v>11</v>
      </c>
      <c r="C1716" t="s">
        <v>2826</v>
      </c>
      <c r="D1716" s="84"/>
      <c r="F1716" s="84"/>
      <c r="O1716" s="84" t="s">
        <v>8996</v>
      </c>
      <c r="P1716" s="84">
        <v>2</v>
      </c>
      <c r="Q1716" s="84" t="s">
        <v>6635</v>
      </c>
      <c r="R1716" s="84"/>
      <c r="S1716" s="84"/>
    </row>
    <row r="1717" spans="1:19" x14ac:dyDescent="0.25">
      <c r="A1717" t="s">
        <v>2945</v>
      </c>
      <c r="B1717">
        <v>11</v>
      </c>
      <c r="C1717" t="s">
        <v>2826</v>
      </c>
      <c r="D1717" s="84"/>
      <c r="F1717" s="84"/>
      <c r="O1717" s="84" t="s">
        <v>8998</v>
      </c>
      <c r="P1717" s="84">
        <v>2</v>
      </c>
      <c r="Q1717" s="84" t="s">
        <v>6635</v>
      </c>
      <c r="R1717" s="84"/>
      <c r="S1717" s="84"/>
    </row>
    <row r="1718" spans="1:19" x14ac:dyDescent="0.25">
      <c r="A1718" t="s">
        <v>2946</v>
      </c>
      <c r="B1718">
        <v>11</v>
      </c>
      <c r="C1718" t="s">
        <v>2826</v>
      </c>
      <c r="D1718" s="84"/>
      <c r="F1718" s="84"/>
      <c r="O1718" s="84" t="s">
        <v>8999</v>
      </c>
      <c r="P1718" s="84">
        <v>2</v>
      </c>
      <c r="Q1718" s="84" t="s">
        <v>6635</v>
      </c>
      <c r="R1718" s="84"/>
      <c r="S1718" s="84"/>
    </row>
    <row r="1719" spans="1:19" x14ac:dyDescent="0.25">
      <c r="A1719" t="s">
        <v>2947</v>
      </c>
      <c r="B1719">
        <v>11</v>
      </c>
      <c r="C1719" t="s">
        <v>2826</v>
      </c>
      <c r="D1719" s="84"/>
      <c r="F1719" s="84"/>
      <c r="O1719" s="84" t="s">
        <v>9001</v>
      </c>
      <c r="P1719" s="84">
        <v>2</v>
      </c>
      <c r="Q1719" s="84" t="s">
        <v>6635</v>
      </c>
      <c r="R1719" s="84"/>
      <c r="S1719" s="84"/>
    </row>
    <row r="1720" spans="1:19" x14ac:dyDescent="0.25">
      <c r="A1720" t="s">
        <v>2948</v>
      </c>
      <c r="B1720">
        <v>11</v>
      </c>
      <c r="C1720" t="s">
        <v>2826</v>
      </c>
      <c r="D1720" s="84"/>
      <c r="F1720" s="84"/>
      <c r="O1720" s="84" t="s">
        <v>9002</v>
      </c>
      <c r="P1720" s="84">
        <v>2</v>
      </c>
      <c r="Q1720" s="84" t="s">
        <v>6635</v>
      </c>
      <c r="R1720" s="84"/>
      <c r="S1720" s="84"/>
    </row>
    <row r="1721" spans="1:19" x14ac:dyDescent="0.25">
      <c r="A1721" t="s">
        <v>2949</v>
      </c>
      <c r="B1721">
        <v>11</v>
      </c>
      <c r="C1721" t="s">
        <v>2826</v>
      </c>
      <c r="D1721" s="84"/>
      <c r="F1721" s="84"/>
      <c r="O1721" s="84" t="s">
        <v>9005</v>
      </c>
      <c r="P1721" s="84">
        <v>2</v>
      </c>
      <c r="Q1721" s="84" t="s">
        <v>6635</v>
      </c>
      <c r="R1721" s="84"/>
      <c r="S1721" s="84"/>
    </row>
    <row r="1722" spans="1:19" x14ac:dyDescent="0.25">
      <c r="A1722" t="s">
        <v>2950</v>
      </c>
      <c r="B1722">
        <v>11</v>
      </c>
      <c r="C1722" t="s">
        <v>2826</v>
      </c>
      <c r="D1722" s="84"/>
      <c r="F1722" s="84"/>
      <c r="O1722" s="84" t="s">
        <v>9228</v>
      </c>
      <c r="P1722" s="84">
        <v>2</v>
      </c>
      <c r="Q1722" s="84" t="s">
        <v>6635</v>
      </c>
      <c r="R1722" s="84"/>
      <c r="S1722" s="84"/>
    </row>
    <row r="1723" spans="1:19" x14ac:dyDescent="0.25">
      <c r="A1723" t="s">
        <v>2951</v>
      </c>
      <c r="B1723">
        <v>11</v>
      </c>
      <c r="C1723" t="s">
        <v>2826</v>
      </c>
      <c r="D1723" s="84"/>
      <c r="F1723" s="84"/>
      <c r="O1723" s="84" t="s">
        <v>9229</v>
      </c>
      <c r="P1723" s="84">
        <v>2</v>
      </c>
      <c r="Q1723" s="84" t="s">
        <v>6635</v>
      </c>
      <c r="R1723" s="84"/>
      <c r="S1723" s="84"/>
    </row>
    <row r="1724" spans="1:19" x14ac:dyDescent="0.25">
      <c r="A1724" t="s">
        <v>2952</v>
      </c>
      <c r="B1724">
        <v>11</v>
      </c>
      <c r="C1724" t="s">
        <v>2826</v>
      </c>
      <c r="D1724" s="84"/>
      <c r="F1724" s="84"/>
      <c r="O1724" s="84" t="s">
        <v>9232</v>
      </c>
      <c r="P1724" s="84">
        <v>2</v>
      </c>
      <c r="Q1724" s="84" t="s">
        <v>6635</v>
      </c>
      <c r="R1724" s="84"/>
      <c r="S1724" s="84"/>
    </row>
    <row r="1725" spans="1:19" x14ac:dyDescent="0.25">
      <c r="A1725" t="s">
        <v>2953</v>
      </c>
      <c r="B1725">
        <v>11</v>
      </c>
      <c r="C1725" t="s">
        <v>2826</v>
      </c>
      <c r="D1725" s="84"/>
      <c r="F1725" s="84"/>
      <c r="O1725" s="84" t="s">
        <v>9236</v>
      </c>
      <c r="P1725" s="84">
        <v>2</v>
      </c>
      <c r="Q1725" s="84" t="s">
        <v>6635</v>
      </c>
      <c r="R1725" s="84"/>
      <c r="S1725" s="84"/>
    </row>
    <row r="1726" spans="1:19" x14ac:dyDescent="0.25">
      <c r="A1726" t="s">
        <v>2954</v>
      </c>
      <c r="B1726">
        <v>11</v>
      </c>
      <c r="C1726" t="s">
        <v>2826</v>
      </c>
      <c r="D1726" s="84"/>
      <c r="F1726" s="84"/>
      <c r="O1726" s="84" t="s">
        <v>9237</v>
      </c>
      <c r="P1726" s="84">
        <v>2</v>
      </c>
      <c r="Q1726" s="84" t="s">
        <v>6635</v>
      </c>
      <c r="R1726" s="84"/>
      <c r="S1726" s="84"/>
    </row>
    <row r="1727" spans="1:19" x14ac:dyDescent="0.25">
      <c r="A1727" t="s">
        <v>2955</v>
      </c>
      <c r="B1727">
        <v>11</v>
      </c>
      <c r="C1727" t="s">
        <v>2826</v>
      </c>
      <c r="D1727" s="84"/>
      <c r="F1727" s="84"/>
      <c r="O1727" s="84" t="s">
        <v>9238</v>
      </c>
      <c r="P1727" s="84">
        <v>2</v>
      </c>
      <c r="Q1727" s="84" t="s">
        <v>6635</v>
      </c>
      <c r="R1727" s="84"/>
      <c r="S1727" s="84"/>
    </row>
    <row r="1728" spans="1:19" x14ac:dyDescent="0.25">
      <c r="A1728" t="s">
        <v>2956</v>
      </c>
      <c r="B1728">
        <v>11</v>
      </c>
      <c r="C1728" t="s">
        <v>2826</v>
      </c>
      <c r="D1728" s="84"/>
      <c r="F1728" s="84"/>
      <c r="O1728" s="84" t="s">
        <v>9239</v>
      </c>
      <c r="P1728" s="84">
        <v>2</v>
      </c>
      <c r="Q1728" s="84" t="s">
        <v>6635</v>
      </c>
      <c r="R1728" s="84"/>
      <c r="S1728" s="84"/>
    </row>
    <row r="1729" spans="1:19" x14ac:dyDescent="0.25">
      <c r="A1729" t="s">
        <v>2957</v>
      </c>
      <c r="B1729">
        <v>11</v>
      </c>
      <c r="C1729" t="s">
        <v>2826</v>
      </c>
      <c r="D1729" s="84"/>
      <c r="F1729" s="84"/>
      <c r="O1729" s="84" t="s">
        <v>9240</v>
      </c>
      <c r="P1729" s="84">
        <v>2</v>
      </c>
      <c r="Q1729" s="84" t="s">
        <v>6635</v>
      </c>
      <c r="R1729" s="84"/>
      <c r="S1729" s="84"/>
    </row>
    <row r="1730" spans="1:19" x14ac:dyDescent="0.25">
      <c r="A1730" t="s">
        <v>2958</v>
      </c>
      <c r="B1730">
        <v>11</v>
      </c>
      <c r="C1730" t="s">
        <v>2826</v>
      </c>
      <c r="D1730" s="84"/>
      <c r="F1730" s="84"/>
      <c r="O1730" s="84" t="s">
        <v>9241</v>
      </c>
      <c r="P1730" s="84">
        <v>2</v>
      </c>
      <c r="Q1730" s="84" t="s">
        <v>6635</v>
      </c>
      <c r="R1730" s="84"/>
      <c r="S1730" s="84"/>
    </row>
    <row r="1731" spans="1:19" x14ac:dyDescent="0.25">
      <c r="A1731" t="s">
        <v>2959</v>
      </c>
      <c r="B1731">
        <v>11</v>
      </c>
      <c r="C1731" t="s">
        <v>2826</v>
      </c>
      <c r="D1731" s="84"/>
      <c r="F1731" s="84"/>
      <c r="O1731" s="84" t="s">
        <v>9242</v>
      </c>
      <c r="P1731" s="84">
        <v>2</v>
      </c>
      <c r="Q1731" s="84" t="s">
        <v>6635</v>
      </c>
      <c r="R1731" s="84"/>
      <c r="S1731" s="84"/>
    </row>
    <row r="1732" spans="1:19" x14ac:dyDescent="0.25">
      <c r="A1732" t="s">
        <v>2960</v>
      </c>
      <c r="B1732">
        <v>11</v>
      </c>
      <c r="C1732" t="s">
        <v>2826</v>
      </c>
      <c r="D1732" s="84"/>
      <c r="F1732" s="84"/>
      <c r="O1732" s="84" t="s">
        <v>9243</v>
      </c>
      <c r="P1732" s="84">
        <v>2</v>
      </c>
      <c r="Q1732" s="84" t="s">
        <v>6635</v>
      </c>
      <c r="R1732" s="84"/>
      <c r="S1732" s="84"/>
    </row>
    <row r="1733" spans="1:19" x14ac:dyDescent="0.25">
      <c r="A1733" t="s">
        <v>2961</v>
      </c>
      <c r="B1733">
        <v>11</v>
      </c>
      <c r="C1733" t="s">
        <v>2826</v>
      </c>
      <c r="D1733" s="84"/>
      <c r="F1733" s="84"/>
      <c r="O1733" s="84" t="s">
        <v>9244</v>
      </c>
      <c r="P1733" s="84">
        <v>2</v>
      </c>
      <c r="Q1733" s="84" t="s">
        <v>6635</v>
      </c>
      <c r="R1733" s="84"/>
      <c r="S1733" s="84"/>
    </row>
    <row r="1734" spans="1:19" x14ac:dyDescent="0.25">
      <c r="A1734" t="s">
        <v>2962</v>
      </c>
      <c r="B1734">
        <v>11</v>
      </c>
      <c r="C1734" t="s">
        <v>2826</v>
      </c>
      <c r="D1734" s="84"/>
      <c r="F1734" s="84"/>
      <c r="O1734" s="84" t="s">
        <v>9245</v>
      </c>
      <c r="P1734" s="84">
        <v>2</v>
      </c>
      <c r="Q1734" s="84" t="s">
        <v>6635</v>
      </c>
      <c r="R1734" s="84"/>
      <c r="S1734" s="84"/>
    </row>
    <row r="1735" spans="1:19" x14ac:dyDescent="0.25">
      <c r="A1735" t="s">
        <v>2963</v>
      </c>
      <c r="B1735">
        <v>11</v>
      </c>
      <c r="C1735" t="s">
        <v>2826</v>
      </c>
      <c r="D1735" s="84"/>
      <c r="F1735" s="84"/>
      <c r="O1735" s="84" t="s">
        <v>9246</v>
      </c>
      <c r="P1735" s="84">
        <v>2</v>
      </c>
      <c r="Q1735" s="84" t="s">
        <v>6635</v>
      </c>
      <c r="R1735" s="84"/>
      <c r="S1735" s="84"/>
    </row>
    <row r="1736" spans="1:19" x14ac:dyDescent="0.25">
      <c r="A1736" t="s">
        <v>2964</v>
      </c>
      <c r="B1736">
        <v>11</v>
      </c>
      <c r="C1736" t="s">
        <v>2826</v>
      </c>
      <c r="D1736" s="84"/>
      <c r="F1736" s="84"/>
      <c r="O1736" s="84" t="s">
        <v>9248</v>
      </c>
      <c r="P1736" s="84">
        <v>2</v>
      </c>
      <c r="Q1736" s="84" t="s">
        <v>6635</v>
      </c>
      <c r="R1736" s="84"/>
      <c r="S1736" s="84"/>
    </row>
    <row r="1737" spans="1:19" x14ac:dyDescent="0.25">
      <c r="A1737" t="s">
        <v>2965</v>
      </c>
      <c r="B1737">
        <v>10</v>
      </c>
      <c r="C1737" t="s">
        <v>2966</v>
      </c>
      <c r="D1737" s="84"/>
      <c r="F1737" s="84"/>
      <c r="O1737" s="84" t="s">
        <v>9249</v>
      </c>
      <c r="P1737" s="84">
        <v>2</v>
      </c>
      <c r="Q1737" s="84" t="s">
        <v>6635</v>
      </c>
      <c r="R1737" s="84"/>
      <c r="S1737" s="84"/>
    </row>
    <row r="1738" spans="1:19" x14ac:dyDescent="0.25">
      <c r="A1738" t="s">
        <v>2967</v>
      </c>
      <c r="B1738">
        <v>10</v>
      </c>
      <c r="C1738" t="s">
        <v>2966</v>
      </c>
      <c r="D1738" s="84"/>
      <c r="F1738" s="84"/>
      <c r="O1738" s="84" t="s">
        <v>9250</v>
      </c>
      <c r="P1738" s="84">
        <v>2</v>
      </c>
      <c r="Q1738" s="84" t="s">
        <v>6635</v>
      </c>
      <c r="R1738" s="84"/>
      <c r="S1738" s="84"/>
    </row>
    <row r="1739" spans="1:19" x14ac:dyDescent="0.25">
      <c r="A1739" t="s">
        <v>2968</v>
      </c>
      <c r="B1739">
        <v>10</v>
      </c>
      <c r="C1739" t="s">
        <v>2966</v>
      </c>
      <c r="D1739" s="84"/>
      <c r="F1739" s="84"/>
      <c r="O1739" s="84" t="s">
        <v>9251</v>
      </c>
      <c r="P1739" s="84">
        <v>2</v>
      </c>
      <c r="Q1739" s="84" t="s">
        <v>6635</v>
      </c>
      <c r="R1739" s="84"/>
      <c r="S1739" s="84"/>
    </row>
    <row r="1740" spans="1:19" x14ac:dyDescent="0.25">
      <c r="A1740" t="s">
        <v>2969</v>
      </c>
      <c r="B1740">
        <v>10</v>
      </c>
      <c r="C1740" t="s">
        <v>2966</v>
      </c>
      <c r="D1740" s="84"/>
      <c r="F1740" s="84"/>
      <c r="O1740" s="84" t="s">
        <v>9257</v>
      </c>
      <c r="P1740" s="84">
        <v>2</v>
      </c>
      <c r="Q1740" s="84" t="s">
        <v>6635</v>
      </c>
      <c r="R1740" s="84"/>
      <c r="S1740" s="84"/>
    </row>
    <row r="1741" spans="1:19" x14ac:dyDescent="0.25">
      <c r="A1741" t="s">
        <v>2970</v>
      </c>
      <c r="B1741">
        <v>10</v>
      </c>
      <c r="C1741" t="s">
        <v>2966</v>
      </c>
      <c r="D1741" s="84"/>
      <c r="F1741" s="84"/>
      <c r="O1741" s="84" t="s">
        <v>9258</v>
      </c>
      <c r="P1741" s="84">
        <v>2</v>
      </c>
      <c r="Q1741" s="84" t="s">
        <v>6635</v>
      </c>
      <c r="R1741" s="84"/>
      <c r="S1741" s="84"/>
    </row>
    <row r="1742" spans="1:19" x14ac:dyDescent="0.25">
      <c r="A1742" t="s">
        <v>2971</v>
      </c>
      <c r="B1742">
        <v>10</v>
      </c>
      <c r="C1742" t="s">
        <v>2966</v>
      </c>
      <c r="D1742" s="84"/>
      <c r="F1742" s="84"/>
      <c r="O1742" s="84" t="s">
        <v>9259</v>
      </c>
      <c r="P1742" s="84">
        <v>2</v>
      </c>
      <c r="Q1742" s="84" t="s">
        <v>6635</v>
      </c>
      <c r="R1742" s="84"/>
      <c r="S1742" s="84"/>
    </row>
    <row r="1743" spans="1:19" x14ac:dyDescent="0.25">
      <c r="A1743" t="s">
        <v>2972</v>
      </c>
      <c r="B1743">
        <v>10</v>
      </c>
      <c r="C1743" t="s">
        <v>2966</v>
      </c>
      <c r="D1743" s="84"/>
      <c r="F1743" s="84"/>
      <c r="O1743" s="84" t="s">
        <v>9260</v>
      </c>
      <c r="P1743" s="84">
        <v>2</v>
      </c>
      <c r="Q1743" s="84" t="s">
        <v>6635</v>
      </c>
      <c r="R1743" s="84"/>
      <c r="S1743" s="84"/>
    </row>
    <row r="1744" spans="1:19" x14ac:dyDescent="0.25">
      <c r="A1744" t="s">
        <v>2973</v>
      </c>
      <c r="B1744">
        <v>10</v>
      </c>
      <c r="C1744" t="s">
        <v>2966</v>
      </c>
      <c r="D1744" s="84"/>
      <c r="F1744" s="84"/>
      <c r="O1744" s="84" t="s">
        <v>9264</v>
      </c>
      <c r="P1744" s="84">
        <v>2</v>
      </c>
      <c r="Q1744" s="84" t="s">
        <v>6635</v>
      </c>
      <c r="R1744" s="84"/>
      <c r="S1744" s="84"/>
    </row>
    <row r="1745" spans="1:19" x14ac:dyDescent="0.25">
      <c r="A1745" t="s">
        <v>2974</v>
      </c>
      <c r="B1745">
        <v>10</v>
      </c>
      <c r="C1745" t="s">
        <v>2966</v>
      </c>
      <c r="D1745" s="84"/>
      <c r="F1745" s="84"/>
      <c r="O1745" s="84" t="s">
        <v>9268</v>
      </c>
      <c r="P1745" s="84">
        <v>2</v>
      </c>
      <c r="Q1745" s="84" t="s">
        <v>6635</v>
      </c>
      <c r="R1745" s="84"/>
      <c r="S1745" s="84"/>
    </row>
    <row r="1746" spans="1:19" x14ac:dyDescent="0.25">
      <c r="A1746" t="s">
        <v>2975</v>
      </c>
      <c r="B1746">
        <v>10</v>
      </c>
      <c r="C1746" t="s">
        <v>2966</v>
      </c>
      <c r="D1746" s="84"/>
      <c r="F1746" s="84"/>
      <c r="O1746" s="84" t="s">
        <v>9269</v>
      </c>
      <c r="P1746" s="84">
        <v>2</v>
      </c>
      <c r="Q1746" s="84" t="s">
        <v>6635</v>
      </c>
      <c r="R1746" s="84"/>
      <c r="S1746" s="84"/>
    </row>
    <row r="1747" spans="1:19" x14ac:dyDescent="0.25">
      <c r="A1747" t="s">
        <v>2976</v>
      </c>
      <c r="B1747">
        <v>10</v>
      </c>
      <c r="C1747" t="s">
        <v>2966</v>
      </c>
      <c r="D1747" s="84"/>
      <c r="F1747" s="84"/>
      <c r="O1747" s="84" t="s">
        <v>9274</v>
      </c>
      <c r="P1747" s="84">
        <v>2</v>
      </c>
      <c r="Q1747" s="84" t="s">
        <v>6635</v>
      </c>
      <c r="R1747" s="84"/>
      <c r="S1747" s="84"/>
    </row>
    <row r="1748" spans="1:19" x14ac:dyDescent="0.25">
      <c r="A1748" t="s">
        <v>2977</v>
      </c>
      <c r="B1748">
        <v>10</v>
      </c>
      <c r="C1748" t="s">
        <v>2966</v>
      </c>
      <c r="D1748" s="84"/>
      <c r="F1748" s="84"/>
      <c r="O1748" s="84" t="s">
        <v>9276</v>
      </c>
      <c r="P1748" s="84">
        <v>2</v>
      </c>
      <c r="Q1748" s="84" t="s">
        <v>6635</v>
      </c>
      <c r="R1748" s="84"/>
      <c r="S1748" s="84"/>
    </row>
    <row r="1749" spans="1:19" x14ac:dyDescent="0.25">
      <c r="A1749" t="s">
        <v>2978</v>
      </c>
      <c r="B1749">
        <v>10</v>
      </c>
      <c r="C1749" t="s">
        <v>2966</v>
      </c>
      <c r="D1749" s="84"/>
      <c r="F1749" s="84"/>
      <c r="O1749" s="84" t="s">
        <v>9277</v>
      </c>
      <c r="P1749" s="84">
        <v>2</v>
      </c>
      <c r="Q1749" s="84" t="s">
        <v>6635</v>
      </c>
      <c r="R1749" s="84"/>
      <c r="S1749" s="84"/>
    </row>
    <row r="1750" spans="1:19" x14ac:dyDescent="0.25">
      <c r="A1750" t="s">
        <v>2979</v>
      </c>
      <c r="B1750">
        <v>10</v>
      </c>
      <c r="C1750" t="s">
        <v>2966</v>
      </c>
      <c r="D1750" s="84"/>
      <c r="F1750" s="84"/>
      <c r="O1750" s="84" t="s">
        <v>9280</v>
      </c>
      <c r="P1750" s="84">
        <v>2</v>
      </c>
      <c r="Q1750" s="84" t="s">
        <v>6635</v>
      </c>
      <c r="R1750" s="84"/>
      <c r="S1750" s="84"/>
    </row>
    <row r="1751" spans="1:19" x14ac:dyDescent="0.25">
      <c r="A1751" t="s">
        <v>2980</v>
      </c>
      <c r="B1751">
        <v>10</v>
      </c>
      <c r="C1751" t="s">
        <v>2966</v>
      </c>
      <c r="D1751" s="84"/>
      <c r="F1751" s="84"/>
      <c r="O1751" s="84" t="s">
        <v>9281</v>
      </c>
      <c r="P1751" s="84">
        <v>2</v>
      </c>
      <c r="Q1751" s="84" t="s">
        <v>6635</v>
      </c>
      <c r="R1751" s="84"/>
      <c r="S1751" s="84"/>
    </row>
    <row r="1752" spans="1:19" x14ac:dyDescent="0.25">
      <c r="A1752" t="s">
        <v>2981</v>
      </c>
      <c r="B1752">
        <v>10</v>
      </c>
      <c r="C1752" t="s">
        <v>2966</v>
      </c>
      <c r="D1752" s="84"/>
      <c r="F1752" s="84"/>
      <c r="O1752" s="84" t="s">
        <v>9284</v>
      </c>
      <c r="P1752" s="84">
        <v>2</v>
      </c>
      <c r="Q1752" s="84" t="s">
        <v>6635</v>
      </c>
      <c r="R1752" s="84"/>
      <c r="S1752" s="84"/>
    </row>
    <row r="1753" spans="1:19" x14ac:dyDescent="0.25">
      <c r="A1753" t="s">
        <v>2982</v>
      </c>
      <c r="B1753">
        <v>10</v>
      </c>
      <c r="C1753" t="s">
        <v>2966</v>
      </c>
      <c r="D1753" s="84"/>
      <c r="F1753" s="84"/>
      <c r="O1753" s="84" t="s">
        <v>9285</v>
      </c>
      <c r="P1753" s="84">
        <v>2</v>
      </c>
      <c r="Q1753" s="84" t="s">
        <v>6635</v>
      </c>
      <c r="R1753" s="84"/>
      <c r="S1753" s="84"/>
    </row>
    <row r="1754" spans="1:19" x14ac:dyDescent="0.25">
      <c r="A1754" t="s">
        <v>2983</v>
      </c>
      <c r="B1754">
        <v>10</v>
      </c>
      <c r="C1754" t="s">
        <v>2966</v>
      </c>
      <c r="D1754" s="84"/>
      <c r="F1754" s="84"/>
      <c r="O1754" s="84" t="s">
        <v>9291</v>
      </c>
      <c r="P1754" s="84">
        <v>2</v>
      </c>
      <c r="Q1754" s="84" t="s">
        <v>6635</v>
      </c>
      <c r="R1754" s="84"/>
      <c r="S1754" s="84"/>
    </row>
    <row r="1755" spans="1:19" x14ac:dyDescent="0.25">
      <c r="A1755" t="s">
        <v>2984</v>
      </c>
      <c r="B1755">
        <v>10</v>
      </c>
      <c r="C1755" t="s">
        <v>2966</v>
      </c>
      <c r="D1755" s="84"/>
      <c r="F1755" s="84"/>
      <c r="O1755" s="84" t="s">
        <v>9292</v>
      </c>
      <c r="P1755" s="84">
        <v>2</v>
      </c>
      <c r="Q1755" s="84" t="s">
        <v>6635</v>
      </c>
      <c r="R1755" s="84"/>
      <c r="S1755" s="84"/>
    </row>
    <row r="1756" spans="1:19" x14ac:dyDescent="0.25">
      <c r="A1756" t="s">
        <v>2985</v>
      </c>
      <c r="B1756">
        <v>10</v>
      </c>
      <c r="C1756" t="s">
        <v>2966</v>
      </c>
      <c r="D1756" s="84"/>
      <c r="F1756" s="84"/>
      <c r="O1756" s="84" t="s">
        <v>9294</v>
      </c>
      <c r="P1756" s="84">
        <v>2</v>
      </c>
      <c r="Q1756" s="84" t="s">
        <v>6635</v>
      </c>
      <c r="R1756" s="84"/>
      <c r="S1756" s="84"/>
    </row>
    <row r="1757" spans="1:19" x14ac:dyDescent="0.25">
      <c r="A1757" t="s">
        <v>2986</v>
      </c>
      <c r="B1757">
        <v>10</v>
      </c>
      <c r="C1757" t="s">
        <v>2966</v>
      </c>
      <c r="D1757" s="84"/>
      <c r="F1757" s="84"/>
      <c r="O1757" s="84" t="s">
        <v>9297</v>
      </c>
      <c r="P1757" s="84">
        <v>2</v>
      </c>
      <c r="Q1757" s="84" t="s">
        <v>6635</v>
      </c>
      <c r="R1757" s="84"/>
      <c r="S1757" s="84"/>
    </row>
    <row r="1758" spans="1:19" x14ac:dyDescent="0.25">
      <c r="A1758" t="s">
        <v>2987</v>
      </c>
      <c r="B1758">
        <v>10</v>
      </c>
      <c r="C1758" t="s">
        <v>2966</v>
      </c>
      <c r="D1758" s="84"/>
      <c r="F1758" s="84"/>
      <c r="O1758" s="84" t="s">
        <v>9300</v>
      </c>
      <c r="P1758" s="84">
        <v>2</v>
      </c>
      <c r="Q1758" s="84" t="s">
        <v>6635</v>
      </c>
      <c r="R1758" s="84"/>
      <c r="S1758" s="84"/>
    </row>
    <row r="1759" spans="1:19" x14ac:dyDescent="0.25">
      <c r="A1759" t="s">
        <v>2988</v>
      </c>
      <c r="B1759">
        <v>10</v>
      </c>
      <c r="C1759" t="s">
        <v>2966</v>
      </c>
      <c r="D1759" s="84"/>
      <c r="F1759" s="84"/>
      <c r="O1759" s="84" t="s">
        <v>9301</v>
      </c>
      <c r="P1759" s="84">
        <v>2</v>
      </c>
      <c r="Q1759" s="84" t="s">
        <v>6635</v>
      </c>
      <c r="R1759" s="84"/>
      <c r="S1759" s="84"/>
    </row>
    <row r="1760" spans="1:19" x14ac:dyDescent="0.25">
      <c r="A1760" t="s">
        <v>2989</v>
      </c>
      <c r="B1760">
        <v>10</v>
      </c>
      <c r="C1760" t="s">
        <v>2966</v>
      </c>
      <c r="D1760" s="84"/>
      <c r="F1760" s="84"/>
      <c r="O1760" s="84" t="s">
        <v>9302</v>
      </c>
      <c r="P1760" s="84">
        <v>2</v>
      </c>
      <c r="Q1760" s="84" t="s">
        <v>6635</v>
      </c>
      <c r="R1760" s="84"/>
      <c r="S1760" s="84"/>
    </row>
    <row r="1761" spans="1:19" x14ac:dyDescent="0.25">
      <c r="A1761" t="s">
        <v>2990</v>
      </c>
      <c r="B1761">
        <v>10</v>
      </c>
      <c r="C1761" t="s">
        <v>2966</v>
      </c>
      <c r="D1761" s="84"/>
      <c r="F1761" s="84"/>
      <c r="O1761" s="84" t="s">
        <v>9303</v>
      </c>
      <c r="P1761" s="84">
        <v>2</v>
      </c>
      <c r="Q1761" s="84" t="s">
        <v>6635</v>
      </c>
      <c r="R1761" s="84"/>
      <c r="S1761" s="84"/>
    </row>
    <row r="1762" spans="1:19" x14ac:dyDescent="0.25">
      <c r="A1762" t="s">
        <v>2991</v>
      </c>
      <c r="B1762">
        <v>10</v>
      </c>
      <c r="C1762" t="s">
        <v>2966</v>
      </c>
      <c r="D1762" s="84"/>
      <c r="F1762" s="84"/>
      <c r="O1762" s="84" t="s">
        <v>9309</v>
      </c>
      <c r="P1762" s="84">
        <v>2</v>
      </c>
      <c r="Q1762" s="84" t="s">
        <v>6635</v>
      </c>
      <c r="R1762" s="84"/>
      <c r="S1762" s="84"/>
    </row>
    <row r="1763" spans="1:19" x14ac:dyDescent="0.25">
      <c r="A1763" t="s">
        <v>2992</v>
      </c>
      <c r="B1763">
        <v>10</v>
      </c>
      <c r="C1763" t="s">
        <v>2966</v>
      </c>
      <c r="D1763" s="84"/>
      <c r="F1763" s="84"/>
      <c r="O1763" s="84" t="s">
        <v>9310</v>
      </c>
      <c r="P1763" s="84">
        <v>2</v>
      </c>
      <c r="Q1763" s="84" t="s">
        <v>6635</v>
      </c>
      <c r="R1763" s="84"/>
      <c r="S1763" s="84"/>
    </row>
    <row r="1764" spans="1:19" x14ac:dyDescent="0.25">
      <c r="A1764" t="s">
        <v>2993</v>
      </c>
      <c r="B1764">
        <v>10</v>
      </c>
      <c r="C1764" t="s">
        <v>2966</v>
      </c>
      <c r="D1764" s="84"/>
      <c r="F1764" s="84"/>
      <c r="O1764" s="84" t="s">
        <v>9315</v>
      </c>
      <c r="P1764" s="84">
        <v>2</v>
      </c>
      <c r="Q1764" s="84" t="s">
        <v>6635</v>
      </c>
      <c r="R1764" s="84"/>
      <c r="S1764" s="84"/>
    </row>
    <row r="1765" spans="1:19" x14ac:dyDescent="0.25">
      <c r="A1765" t="s">
        <v>2994</v>
      </c>
      <c r="B1765">
        <v>10</v>
      </c>
      <c r="C1765" t="s">
        <v>2966</v>
      </c>
      <c r="D1765" s="84"/>
      <c r="F1765" s="84"/>
      <c r="O1765" s="84" t="s">
        <v>9325</v>
      </c>
      <c r="P1765" s="84">
        <v>2</v>
      </c>
      <c r="Q1765" s="84" t="s">
        <v>6635</v>
      </c>
      <c r="R1765" s="84"/>
      <c r="S1765" s="84"/>
    </row>
    <row r="1766" spans="1:19" x14ac:dyDescent="0.25">
      <c r="A1766" t="s">
        <v>2995</v>
      </c>
      <c r="B1766">
        <v>10</v>
      </c>
      <c r="C1766" t="s">
        <v>2966</v>
      </c>
      <c r="D1766" s="84"/>
      <c r="F1766" s="84"/>
      <c r="O1766" s="84" t="s">
        <v>9326</v>
      </c>
      <c r="P1766" s="84">
        <v>2</v>
      </c>
      <c r="Q1766" s="84" t="s">
        <v>6635</v>
      </c>
      <c r="R1766" s="84"/>
      <c r="S1766" s="84"/>
    </row>
    <row r="1767" spans="1:19" x14ac:dyDescent="0.25">
      <c r="A1767" t="s">
        <v>2996</v>
      </c>
      <c r="B1767">
        <v>10</v>
      </c>
      <c r="C1767" t="s">
        <v>2966</v>
      </c>
      <c r="D1767" s="84"/>
      <c r="F1767" s="84"/>
      <c r="O1767" s="84" t="s">
        <v>9328</v>
      </c>
      <c r="P1767" s="84">
        <v>2</v>
      </c>
      <c r="Q1767" s="84" t="s">
        <v>6635</v>
      </c>
      <c r="R1767" s="84"/>
      <c r="S1767" s="84"/>
    </row>
    <row r="1768" spans="1:19" x14ac:dyDescent="0.25">
      <c r="A1768" t="s">
        <v>2997</v>
      </c>
      <c r="B1768">
        <v>10</v>
      </c>
      <c r="C1768" t="s">
        <v>2966</v>
      </c>
      <c r="D1768" s="84"/>
      <c r="F1768" s="84"/>
      <c r="O1768" s="84" t="s">
        <v>9334</v>
      </c>
      <c r="P1768" s="84">
        <v>2</v>
      </c>
      <c r="Q1768" s="84" t="s">
        <v>6635</v>
      </c>
      <c r="R1768" s="84"/>
      <c r="S1768" s="84"/>
    </row>
    <row r="1769" spans="1:19" x14ac:dyDescent="0.25">
      <c r="A1769" t="s">
        <v>2998</v>
      </c>
      <c r="B1769">
        <v>10</v>
      </c>
      <c r="C1769" t="s">
        <v>2966</v>
      </c>
      <c r="D1769" t="s">
        <v>2998</v>
      </c>
      <c r="E1769" s="84" t="s">
        <v>2998</v>
      </c>
      <c r="F1769" t="s">
        <v>1919</v>
      </c>
      <c r="O1769" s="84" t="s">
        <v>9340</v>
      </c>
      <c r="P1769" s="84">
        <v>2</v>
      </c>
      <c r="Q1769" s="84" t="s">
        <v>6635</v>
      </c>
      <c r="R1769" s="84"/>
      <c r="S1769" s="84"/>
    </row>
    <row r="1770" spans="1:19" x14ac:dyDescent="0.25">
      <c r="A1770" t="s">
        <v>2999</v>
      </c>
      <c r="B1770">
        <v>10</v>
      </c>
      <c r="C1770" t="s">
        <v>2966</v>
      </c>
      <c r="D1770" s="84"/>
      <c r="F1770" s="84"/>
      <c r="O1770" s="84" t="s">
        <v>9344</v>
      </c>
      <c r="P1770" s="84">
        <v>2</v>
      </c>
      <c r="Q1770" s="84" t="s">
        <v>6635</v>
      </c>
      <c r="R1770" s="84"/>
      <c r="S1770" s="84"/>
    </row>
    <row r="1771" spans="1:19" x14ac:dyDescent="0.25">
      <c r="A1771" t="s">
        <v>3000</v>
      </c>
      <c r="B1771">
        <v>10</v>
      </c>
      <c r="C1771" t="s">
        <v>2966</v>
      </c>
      <c r="D1771" s="84"/>
      <c r="F1771" s="84"/>
      <c r="O1771" s="84" t="s">
        <v>9345</v>
      </c>
      <c r="P1771" s="84">
        <v>2</v>
      </c>
      <c r="Q1771" s="84" t="s">
        <v>6635</v>
      </c>
      <c r="R1771" s="84"/>
      <c r="S1771" s="84"/>
    </row>
    <row r="1772" spans="1:19" x14ac:dyDescent="0.25">
      <c r="A1772" t="s">
        <v>3001</v>
      </c>
      <c r="B1772">
        <v>10</v>
      </c>
      <c r="C1772" t="s">
        <v>2966</v>
      </c>
      <c r="D1772" s="84"/>
      <c r="F1772" s="84"/>
      <c r="O1772" s="84" t="s">
        <v>9346</v>
      </c>
      <c r="P1772" s="84">
        <v>2</v>
      </c>
      <c r="Q1772" s="84" t="s">
        <v>6635</v>
      </c>
      <c r="R1772" s="84"/>
      <c r="S1772" s="84"/>
    </row>
    <row r="1773" spans="1:19" x14ac:dyDescent="0.25">
      <c r="A1773" t="s">
        <v>3002</v>
      </c>
      <c r="B1773">
        <v>10</v>
      </c>
      <c r="C1773" t="s">
        <v>2966</v>
      </c>
      <c r="D1773" s="84"/>
      <c r="F1773" s="84"/>
      <c r="O1773" s="84" t="s">
        <v>9347</v>
      </c>
      <c r="P1773" s="84">
        <v>2</v>
      </c>
      <c r="Q1773" s="84" t="s">
        <v>6635</v>
      </c>
      <c r="R1773" s="84"/>
      <c r="S1773" s="84"/>
    </row>
    <row r="1774" spans="1:19" x14ac:dyDescent="0.25">
      <c r="A1774" t="s">
        <v>3003</v>
      </c>
      <c r="B1774">
        <v>10</v>
      </c>
      <c r="C1774" t="s">
        <v>2966</v>
      </c>
      <c r="D1774" s="84"/>
      <c r="F1774" s="84"/>
      <c r="O1774" s="84" t="s">
        <v>9351</v>
      </c>
      <c r="P1774" s="84">
        <v>2</v>
      </c>
      <c r="Q1774" s="84" t="s">
        <v>6635</v>
      </c>
      <c r="R1774" s="84"/>
      <c r="S1774" s="84"/>
    </row>
    <row r="1775" spans="1:19" x14ac:dyDescent="0.25">
      <c r="A1775" t="s">
        <v>3004</v>
      </c>
      <c r="B1775">
        <v>10</v>
      </c>
      <c r="C1775" t="s">
        <v>2966</v>
      </c>
      <c r="D1775" s="84"/>
      <c r="F1775" s="84"/>
      <c r="O1775" s="84" t="s">
        <v>9355</v>
      </c>
      <c r="P1775" s="84">
        <v>2</v>
      </c>
      <c r="Q1775" s="84" t="s">
        <v>6635</v>
      </c>
      <c r="R1775" s="84"/>
      <c r="S1775" s="84"/>
    </row>
    <row r="1776" spans="1:19" x14ac:dyDescent="0.25">
      <c r="A1776" t="s">
        <v>3005</v>
      </c>
      <c r="B1776">
        <v>10</v>
      </c>
      <c r="C1776" t="s">
        <v>2966</v>
      </c>
      <c r="D1776" s="84"/>
      <c r="F1776" s="84"/>
      <c r="O1776" s="84" t="s">
        <v>9359</v>
      </c>
      <c r="P1776" s="84">
        <v>1</v>
      </c>
      <c r="Q1776" s="84" t="s">
        <v>9357</v>
      </c>
      <c r="R1776" s="84"/>
      <c r="S1776" s="84"/>
    </row>
    <row r="1777" spans="1:19" x14ac:dyDescent="0.25">
      <c r="A1777" t="s">
        <v>3006</v>
      </c>
      <c r="B1777">
        <v>10</v>
      </c>
      <c r="C1777" t="s">
        <v>2966</v>
      </c>
      <c r="D1777" s="84"/>
      <c r="F1777" s="84"/>
      <c r="O1777" s="84" t="s">
        <v>9366</v>
      </c>
      <c r="P1777" s="84">
        <v>1</v>
      </c>
      <c r="Q1777" s="84" t="s">
        <v>9357</v>
      </c>
      <c r="R1777" s="84"/>
      <c r="S1777" s="84"/>
    </row>
    <row r="1778" spans="1:19" x14ac:dyDescent="0.25">
      <c r="A1778" t="s">
        <v>3007</v>
      </c>
      <c r="B1778">
        <v>10</v>
      </c>
      <c r="C1778" t="s">
        <v>2966</v>
      </c>
      <c r="D1778" s="84"/>
      <c r="F1778" s="84"/>
      <c r="O1778" s="84" t="s">
        <v>9367</v>
      </c>
      <c r="P1778" s="84">
        <v>1</v>
      </c>
      <c r="Q1778" s="84" t="s">
        <v>9357</v>
      </c>
      <c r="R1778" s="84"/>
      <c r="S1778" s="84"/>
    </row>
    <row r="1779" spans="1:19" x14ac:dyDescent="0.25">
      <c r="A1779" t="s">
        <v>3008</v>
      </c>
      <c r="B1779">
        <v>10</v>
      </c>
      <c r="C1779" t="s">
        <v>2966</v>
      </c>
      <c r="D1779" s="84"/>
      <c r="F1779" s="84"/>
      <c r="O1779" s="84" t="s">
        <v>9370</v>
      </c>
      <c r="P1779" s="84">
        <v>1</v>
      </c>
      <c r="Q1779" s="84" t="s">
        <v>9357</v>
      </c>
      <c r="R1779" s="84"/>
      <c r="S1779" s="84"/>
    </row>
    <row r="1780" spans="1:19" x14ac:dyDescent="0.25">
      <c r="A1780" t="s">
        <v>3009</v>
      </c>
      <c r="B1780">
        <v>10</v>
      </c>
      <c r="C1780" t="s">
        <v>2966</v>
      </c>
      <c r="D1780" s="84"/>
      <c r="F1780" s="84"/>
      <c r="O1780" s="84" t="s">
        <v>9371</v>
      </c>
      <c r="P1780" s="84">
        <v>1</v>
      </c>
      <c r="Q1780" s="84" t="s">
        <v>9357</v>
      </c>
      <c r="R1780" s="84"/>
      <c r="S1780" s="84"/>
    </row>
    <row r="1781" spans="1:19" x14ac:dyDescent="0.25">
      <c r="A1781" t="s">
        <v>3010</v>
      </c>
      <c r="B1781">
        <v>10</v>
      </c>
      <c r="C1781" t="s">
        <v>2966</v>
      </c>
      <c r="D1781" s="84"/>
      <c r="F1781" s="84"/>
      <c r="O1781" s="84" t="s">
        <v>9372</v>
      </c>
      <c r="P1781" s="84">
        <v>1</v>
      </c>
      <c r="Q1781" s="84" t="s">
        <v>9357</v>
      </c>
      <c r="R1781" s="84"/>
      <c r="S1781" s="84"/>
    </row>
    <row r="1782" spans="1:19" x14ac:dyDescent="0.25">
      <c r="A1782" t="s">
        <v>3011</v>
      </c>
      <c r="B1782">
        <v>10</v>
      </c>
      <c r="C1782" t="s">
        <v>2966</v>
      </c>
      <c r="D1782" s="84"/>
      <c r="F1782" s="84"/>
      <c r="O1782" s="84" t="s">
        <v>9373</v>
      </c>
      <c r="P1782" s="84">
        <v>1</v>
      </c>
      <c r="Q1782" s="84" t="s">
        <v>9357</v>
      </c>
      <c r="R1782" s="84"/>
      <c r="S1782" s="84"/>
    </row>
    <row r="1783" spans="1:19" x14ac:dyDescent="0.25">
      <c r="A1783" t="s">
        <v>3012</v>
      </c>
      <c r="B1783">
        <v>10</v>
      </c>
      <c r="C1783" t="s">
        <v>2966</v>
      </c>
      <c r="D1783" s="84"/>
      <c r="F1783" s="84"/>
      <c r="O1783" s="84" t="s">
        <v>9374</v>
      </c>
      <c r="P1783" s="84">
        <v>1</v>
      </c>
      <c r="Q1783" s="84" t="s">
        <v>9357</v>
      </c>
      <c r="R1783" s="84"/>
      <c r="S1783" s="84"/>
    </row>
    <row r="1784" spans="1:19" x14ac:dyDescent="0.25">
      <c r="A1784" t="s">
        <v>3013</v>
      </c>
      <c r="B1784">
        <v>10</v>
      </c>
      <c r="C1784" t="s">
        <v>2966</v>
      </c>
      <c r="D1784" s="84"/>
      <c r="F1784" s="84"/>
      <c r="O1784" s="84" t="s">
        <v>9377</v>
      </c>
      <c r="P1784" s="84">
        <v>1</v>
      </c>
      <c r="Q1784" s="84" t="s">
        <v>9357</v>
      </c>
      <c r="R1784" s="84"/>
      <c r="S1784" s="84"/>
    </row>
    <row r="1785" spans="1:19" x14ac:dyDescent="0.25">
      <c r="A1785" t="s">
        <v>3014</v>
      </c>
      <c r="B1785">
        <v>10</v>
      </c>
      <c r="C1785" t="s">
        <v>2966</v>
      </c>
      <c r="D1785" s="84"/>
      <c r="F1785" s="84"/>
      <c r="O1785" s="84" t="s">
        <v>9378</v>
      </c>
      <c r="P1785" s="84">
        <v>1</v>
      </c>
      <c r="Q1785" s="84" t="s">
        <v>9357</v>
      </c>
      <c r="R1785" s="84"/>
      <c r="S1785" s="84"/>
    </row>
    <row r="1786" spans="1:19" x14ac:dyDescent="0.25">
      <c r="A1786" t="s">
        <v>3015</v>
      </c>
      <c r="B1786">
        <v>10</v>
      </c>
      <c r="C1786" t="s">
        <v>2966</v>
      </c>
      <c r="D1786" s="84"/>
      <c r="F1786" s="84"/>
      <c r="O1786" s="84" t="s">
        <v>9379</v>
      </c>
      <c r="P1786" s="84">
        <v>1</v>
      </c>
      <c r="Q1786" s="84" t="s">
        <v>9357</v>
      </c>
      <c r="R1786" s="84"/>
      <c r="S1786" s="84"/>
    </row>
    <row r="1787" spans="1:19" x14ac:dyDescent="0.25">
      <c r="A1787" t="s">
        <v>3016</v>
      </c>
      <c r="B1787">
        <v>10</v>
      </c>
      <c r="C1787" t="s">
        <v>2966</v>
      </c>
      <c r="D1787" s="84"/>
      <c r="F1787" s="84"/>
      <c r="O1787" s="84" t="s">
        <v>9382</v>
      </c>
      <c r="P1787" s="84">
        <v>1</v>
      </c>
      <c r="Q1787" s="84" t="s">
        <v>9357</v>
      </c>
      <c r="R1787" s="84"/>
      <c r="S1787" s="84"/>
    </row>
    <row r="1788" spans="1:19" x14ac:dyDescent="0.25">
      <c r="A1788" t="s">
        <v>3017</v>
      </c>
      <c r="B1788">
        <v>10</v>
      </c>
      <c r="C1788" t="s">
        <v>2966</v>
      </c>
      <c r="D1788" s="84"/>
      <c r="F1788" s="84"/>
      <c r="O1788" s="84" t="s">
        <v>9383</v>
      </c>
      <c r="P1788" s="84">
        <v>1</v>
      </c>
      <c r="Q1788" s="84" t="s">
        <v>9357</v>
      </c>
      <c r="R1788" s="84"/>
      <c r="S1788" s="84"/>
    </row>
    <row r="1789" spans="1:19" x14ac:dyDescent="0.25">
      <c r="A1789" t="s">
        <v>3018</v>
      </c>
      <c r="B1789">
        <v>10</v>
      </c>
      <c r="C1789" t="s">
        <v>2966</v>
      </c>
      <c r="D1789" s="84"/>
      <c r="F1789" s="84"/>
      <c r="O1789" s="84" t="s">
        <v>9390</v>
      </c>
      <c r="P1789" s="84">
        <v>1</v>
      </c>
      <c r="Q1789" s="84" t="s">
        <v>9357</v>
      </c>
      <c r="R1789" s="84"/>
      <c r="S1789" s="84"/>
    </row>
    <row r="1790" spans="1:19" x14ac:dyDescent="0.25">
      <c r="A1790" t="s">
        <v>3019</v>
      </c>
      <c r="B1790">
        <v>10</v>
      </c>
      <c r="C1790" t="s">
        <v>2966</v>
      </c>
      <c r="D1790" s="84"/>
      <c r="F1790" s="84"/>
      <c r="O1790" s="84" t="s">
        <v>9395</v>
      </c>
      <c r="P1790" s="84">
        <v>1</v>
      </c>
      <c r="Q1790" s="84" t="s">
        <v>9357</v>
      </c>
      <c r="R1790" s="84"/>
      <c r="S1790" s="84"/>
    </row>
    <row r="1791" spans="1:19" x14ac:dyDescent="0.25">
      <c r="A1791" t="s">
        <v>3020</v>
      </c>
      <c r="B1791">
        <v>10</v>
      </c>
      <c r="C1791" t="s">
        <v>2966</v>
      </c>
      <c r="D1791" s="84"/>
      <c r="F1791" s="84"/>
      <c r="O1791" s="84" t="s">
        <v>9396</v>
      </c>
      <c r="P1791" s="84">
        <v>1</v>
      </c>
      <c r="Q1791" s="84" t="s">
        <v>9357</v>
      </c>
      <c r="R1791" s="84"/>
      <c r="S1791" s="84"/>
    </row>
    <row r="1792" spans="1:19" x14ac:dyDescent="0.25">
      <c r="A1792" t="s">
        <v>3021</v>
      </c>
      <c r="B1792">
        <v>10</v>
      </c>
      <c r="C1792" t="s">
        <v>2966</v>
      </c>
      <c r="D1792" s="84"/>
      <c r="F1792" s="84"/>
      <c r="O1792" s="84" t="s">
        <v>9397</v>
      </c>
      <c r="P1792" s="84">
        <v>1</v>
      </c>
      <c r="Q1792" s="84" t="s">
        <v>9357</v>
      </c>
      <c r="R1792" s="84"/>
      <c r="S1792" s="84"/>
    </row>
    <row r="1793" spans="1:19" x14ac:dyDescent="0.25">
      <c r="A1793" t="s">
        <v>3022</v>
      </c>
      <c r="B1793">
        <v>10</v>
      </c>
      <c r="C1793" t="s">
        <v>2966</v>
      </c>
      <c r="D1793" s="84"/>
      <c r="F1793" s="84"/>
      <c r="O1793" s="84" t="s">
        <v>9398</v>
      </c>
      <c r="P1793" s="84">
        <v>1</v>
      </c>
      <c r="Q1793" s="84" t="s">
        <v>9357</v>
      </c>
      <c r="R1793" s="84"/>
      <c r="S1793" s="84"/>
    </row>
    <row r="1794" spans="1:19" x14ac:dyDescent="0.25">
      <c r="A1794" t="s">
        <v>3023</v>
      </c>
      <c r="B1794">
        <v>10</v>
      </c>
      <c r="C1794" t="s">
        <v>2966</v>
      </c>
      <c r="D1794" s="84"/>
      <c r="F1794" s="84"/>
      <c r="O1794" s="84" t="s">
        <v>9402</v>
      </c>
      <c r="P1794" s="84">
        <v>1</v>
      </c>
      <c r="Q1794" s="84" t="s">
        <v>9357</v>
      </c>
      <c r="R1794" s="84"/>
      <c r="S1794" s="84"/>
    </row>
    <row r="1795" spans="1:19" x14ac:dyDescent="0.25">
      <c r="A1795" t="s">
        <v>3024</v>
      </c>
      <c r="B1795">
        <v>10</v>
      </c>
      <c r="C1795" t="s">
        <v>2966</v>
      </c>
      <c r="D1795" s="84"/>
      <c r="F1795" s="84"/>
      <c r="O1795" s="84" t="s">
        <v>9403</v>
      </c>
      <c r="P1795" s="84">
        <v>1</v>
      </c>
      <c r="Q1795" s="84" t="s">
        <v>9357</v>
      </c>
      <c r="R1795" s="84"/>
      <c r="S1795" s="84"/>
    </row>
    <row r="1796" spans="1:19" x14ac:dyDescent="0.25">
      <c r="A1796" t="s">
        <v>3025</v>
      </c>
      <c r="B1796">
        <v>10</v>
      </c>
      <c r="C1796" t="s">
        <v>2966</v>
      </c>
      <c r="D1796" s="84"/>
      <c r="F1796" s="84"/>
      <c r="O1796" s="84" t="s">
        <v>9404</v>
      </c>
      <c r="P1796" s="84">
        <v>1</v>
      </c>
      <c r="Q1796" s="84" t="s">
        <v>9357</v>
      </c>
      <c r="R1796" s="84"/>
      <c r="S1796" s="84"/>
    </row>
    <row r="1797" spans="1:19" x14ac:dyDescent="0.25">
      <c r="A1797" t="s">
        <v>3026</v>
      </c>
      <c r="B1797">
        <v>10</v>
      </c>
      <c r="C1797" t="s">
        <v>2966</v>
      </c>
      <c r="D1797" s="84"/>
      <c r="F1797" s="84"/>
      <c r="O1797" s="84" t="s">
        <v>9405</v>
      </c>
      <c r="P1797" s="84">
        <v>1</v>
      </c>
      <c r="Q1797" s="84" t="s">
        <v>9357</v>
      </c>
      <c r="R1797" s="84"/>
      <c r="S1797" s="84"/>
    </row>
    <row r="1798" spans="1:19" x14ac:dyDescent="0.25">
      <c r="A1798" t="s">
        <v>3027</v>
      </c>
      <c r="B1798">
        <v>10</v>
      </c>
      <c r="C1798" t="s">
        <v>2966</v>
      </c>
      <c r="D1798" s="84"/>
      <c r="F1798" s="84"/>
      <c r="O1798" s="84" t="s">
        <v>9409</v>
      </c>
      <c r="P1798" s="84">
        <v>1</v>
      </c>
      <c r="Q1798" s="84" t="s">
        <v>9357</v>
      </c>
      <c r="R1798" s="84"/>
      <c r="S1798" s="84"/>
    </row>
    <row r="1799" spans="1:19" x14ac:dyDescent="0.25">
      <c r="A1799" t="s">
        <v>3028</v>
      </c>
      <c r="B1799">
        <v>10</v>
      </c>
      <c r="C1799" t="s">
        <v>2966</v>
      </c>
      <c r="D1799" s="84"/>
      <c r="F1799" s="84"/>
      <c r="O1799" s="84" t="s">
        <v>9412</v>
      </c>
      <c r="P1799" s="84">
        <v>1</v>
      </c>
      <c r="Q1799" s="84" t="s">
        <v>9357</v>
      </c>
      <c r="R1799" s="84"/>
      <c r="S1799" s="84"/>
    </row>
    <row r="1800" spans="1:19" x14ac:dyDescent="0.25">
      <c r="A1800" t="s">
        <v>3029</v>
      </c>
      <c r="B1800">
        <v>10</v>
      </c>
      <c r="C1800" t="s">
        <v>2966</v>
      </c>
      <c r="D1800" s="84"/>
      <c r="F1800" s="84"/>
      <c r="O1800" s="84" t="s">
        <v>9438</v>
      </c>
      <c r="P1800" s="84">
        <v>1</v>
      </c>
      <c r="Q1800" s="84" t="s">
        <v>9357</v>
      </c>
      <c r="R1800" s="84"/>
      <c r="S1800" s="84"/>
    </row>
    <row r="1801" spans="1:19" x14ac:dyDescent="0.25">
      <c r="A1801" t="s">
        <v>3030</v>
      </c>
      <c r="B1801">
        <v>10</v>
      </c>
      <c r="C1801" t="s">
        <v>2966</v>
      </c>
      <c r="D1801" s="84"/>
      <c r="F1801" s="84"/>
      <c r="O1801" s="84" t="s">
        <v>9439</v>
      </c>
      <c r="P1801" s="84">
        <v>1</v>
      </c>
      <c r="Q1801" s="84" t="s">
        <v>9357</v>
      </c>
      <c r="R1801" s="84"/>
      <c r="S1801" s="84"/>
    </row>
    <row r="1802" spans="1:19" x14ac:dyDescent="0.25">
      <c r="A1802" t="s">
        <v>3031</v>
      </c>
      <c r="B1802">
        <v>10</v>
      </c>
      <c r="C1802" t="s">
        <v>2966</v>
      </c>
      <c r="D1802" s="84"/>
      <c r="F1802" s="84"/>
      <c r="O1802" s="84" t="s">
        <v>9440</v>
      </c>
      <c r="P1802" s="84">
        <v>1</v>
      </c>
      <c r="Q1802" s="84" t="s">
        <v>9357</v>
      </c>
      <c r="R1802" s="84"/>
      <c r="S1802" s="84"/>
    </row>
    <row r="1803" spans="1:19" x14ac:dyDescent="0.25">
      <c r="A1803" t="s">
        <v>3032</v>
      </c>
      <c r="B1803">
        <v>10</v>
      </c>
      <c r="C1803" t="s">
        <v>2966</v>
      </c>
      <c r="D1803" s="84"/>
      <c r="F1803" s="84"/>
      <c r="O1803" s="84" t="s">
        <v>9441</v>
      </c>
      <c r="P1803" s="84">
        <v>1</v>
      </c>
      <c r="Q1803" s="84" t="s">
        <v>9357</v>
      </c>
      <c r="R1803" s="84"/>
      <c r="S1803" s="84"/>
    </row>
    <row r="1804" spans="1:19" x14ac:dyDescent="0.25">
      <c r="A1804" t="s">
        <v>3033</v>
      </c>
      <c r="B1804">
        <v>10</v>
      </c>
      <c r="C1804" t="s">
        <v>2966</v>
      </c>
      <c r="D1804" s="84"/>
      <c r="F1804" s="84"/>
      <c r="O1804" s="84" t="s">
        <v>9444</v>
      </c>
      <c r="P1804" s="84">
        <v>1</v>
      </c>
      <c r="Q1804" s="84" t="s">
        <v>9357</v>
      </c>
      <c r="R1804" s="84"/>
      <c r="S1804" s="84"/>
    </row>
    <row r="1805" spans="1:19" x14ac:dyDescent="0.25">
      <c r="A1805" t="s">
        <v>3034</v>
      </c>
      <c r="B1805">
        <v>10</v>
      </c>
      <c r="C1805" t="s">
        <v>2966</v>
      </c>
      <c r="D1805" s="84"/>
      <c r="F1805" s="84"/>
      <c r="O1805" s="84" t="s">
        <v>9445</v>
      </c>
      <c r="P1805" s="84">
        <v>1</v>
      </c>
      <c r="Q1805" s="84" t="s">
        <v>9357</v>
      </c>
      <c r="R1805" s="84"/>
      <c r="S1805" s="84"/>
    </row>
    <row r="1806" spans="1:19" x14ac:dyDescent="0.25">
      <c r="A1806" t="s">
        <v>3035</v>
      </c>
      <c r="B1806">
        <v>10</v>
      </c>
      <c r="C1806" t="s">
        <v>2966</v>
      </c>
      <c r="D1806" s="84"/>
      <c r="F1806" s="84"/>
      <c r="O1806" s="84" t="s">
        <v>9446</v>
      </c>
      <c r="P1806" s="84">
        <v>1</v>
      </c>
      <c r="Q1806" s="84" t="s">
        <v>9357</v>
      </c>
      <c r="R1806" s="84"/>
      <c r="S1806" s="84"/>
    </row>
    <row r="1807" spans="1:19" x14ac:dyDescent="0.25">
      <c r="A1807" t="s">
        <v>3036</v>
      </c>
      <c r="B1807">
        <v>10</v>
      </c>
      <c r="C1807" t="s">
        <v>2966</v>
      </c>
      <c r="D1807" s="84"/>
      <c r="F1807" s="84"/>
      <c r="O1807" s="84" t="s">
        <v>9447</v>
      </c>
      <c r="P1807" s="84">
        <v>1</v>
      </c>
      <c r="Q1807" s="84" t="s">
        <v>9357</v>
      </c>
      <c r="R1807" s="84"/>
      <c r="S1807" s="84"/>
    </row>
    <row r="1808" spans="1:19" x14ac:dyDescent="0.25">
      <c r="A1808" t="s">
        <v>3037</v>
      </c>
      <c r="B1808">
        <v>10</v>
      </c>
      <c r="C1808" t="s">
        <v>2966</v>
      </c>
      <c r="D1808" s="84"/>
      <c r="F1808" s="84"/>
      <c r="O1808" s="84" t="s">
        <v>9448</v>
      </c>
      <c r="P1808" s="84">
        <v>1</v>
      </c>
      <c r="Q1808" s="84" t="s">
        <v>9357</v>
      </c>
      <c r="R1808" s="84"/>
      <c r="S1808" s="84"/>
    </row>
    <row r="1809" spans="1:19" x14ac:dyDescent="0.25">
      <c r="A1809" t="s">
        <v>3038</v>
      </c>
      <c r="B1809">
        <v>10</v>
      </c>
      <c r="C1809" t="s">
        <v>2966</v>
      </c>
      <c r="D1809" s="84"/>
      <c r="F1809" s="84"/>
      <c r="O1809" s="84" t="s">
        <v>9449</v>
      </c>
      <c r="P1809" s="84">
        <v>1</v>
      </c>
      <c r="Q1809" s="84" t="s">
        <v>9357</v>
      </c>
      <c r="R1809" s="84"/>
      <c r="S1809" s="84"/>
    </row>
    <row r="1810" spans="1:19" x14ac:dyDescent="0.25">
      <c r="A1810" t="s">
        <v>3039</v>
      </c>
      <c r="B1810">
        <v>10</v>
      </c>
      <c r="C1810" t="s">
        <v>2966</v>
      </c>
      <c r="D1810" s="84"/>
      <c r="F1810" s="84"/>
      <c r="O1810" s="84" t="s">
        <v>9453</v>
      </c>
      <c r="P1810" s="84">
        <v>1</v>
      </c>
      <c r="Q1810" s="84" t="s">
        <v>9357</v>
      </c>
      <c r="R1810" s="84"/>
      <c r="S1810" s="84"/>
    </row>
    <row r="1811" spans="1:19" x14ac:dyDescent="0.25">
      <c r="A1811" t="s">
        <v>3040</v>
      </c>
      <c r="B1811">
        <v>10</v>
      </c>
      <c r="C1811" t="s">
        <v>2966</v>
      </c>
      <c r="D1811" s="84"/>
      <c r="F1811" s="84"/>
      <c r="O1811" s="84" t="s">
        <v>9454</v>
      </c>
      <c r="P1811" s="84">
        <v>1</v>
      </c>
      <c r="Q1811" s="84" t="s">
        <v>9357</v>
      </c>
      <c r="R1811" s="84"/>
      <c r="S1811" s="84"/>
    </row>
    <row r="1812" spans="1:19" x14ac:dyDescent="0.25">
      <c r="A1812" t="s">
        <v>3041</v>
      </c>
      <c r="B1812">
        <v>10</v>
      </c>
      <c r="C1812" t="s">
        <v>2966</v>
      </c>
      <c r="D1812" s="84"/>
      <c r="F1812" s="84"/>
      <c r="O1812" s="84" t="s">
        <v>9456</v>
      </c>
      <c r="P1812" s="84">
        <v>1</v>
      </c>
      <c r="Q1812" s="84" t="s">
        <v>9357</v>
      </c>
      <c r="R1812" s="84"/>
      <c r="S1812" s="84"/>
    </row>
    <row r="1813" spans="1:19" x14ac:dyDescent="0.25">
      <c r="A1813" t="s">
        <v>3042</v>
      </c>
      <c r="B1813">
        <v>10</v>
      </c>
      <c r="C1813" t="s">
        <v>2966</v>
      </c>
      <c r="D1813" s="84"/>
      <c r="F1813" s="84"/>
      <c r="O1813" s="84" t="s">
        <v>9458</v>
      </c>
      <c r="P1813" s="84">
        <v>1</v>
      </c>
      <c r="Q1813" s="84" t="s">
        <v>9357</v>
      </c>
      <c r="R1813" s="84"/>
      <c r="S1813" s="84"/>
    </row>
    <row r="1814" spans="1:19" x14ac:dyDescent="0.25">
      <c r="A1814" t="s">
        <v>3043</v>
      </c>
      <c r="B1814">
        <v>10</v>
      </c>
      <c r="C1814" t="s">
        <v>2966</v>
      </c>
      <c r="D1814" s="84"/>
      <c r="F1814" s="84"/>
      <c r="O1814" s="84" t="s">
        <v>9459</v>
      </c>
      <c r="P1814" s="84">
        <v>1</v>
      </c>
      <c r="Q1814" s="84" t="s">
        <v>9357</v>
      </c>
      <c r="R1814" s="84"/>
      <c r="S1814" s="84"/>
    </row>
    <row r="1815" spans="1:19" x14ac:dyDescent="0.25">
      <c r="A1815" t="s">
        <v>3044</v>
      </c>
      <c r="B1815">
        <v>10</v>
      </c>
      <c r="C1815" t="s">
        <v>2966</v>
      </c>
      <c r="D1815" s="84"/>
      <c r="F1815" s="84"/>
      <c r="O1815" s="84" t="s">
        <v>9460</v>
      </c>
      <c r="P1815" s="84">
        <v>1</v>
      </c>
      <c r="Q1815" s="84" t="s">
        <v>9357</v>
      </c>
      <c r="R1815" s="84"/>
      <c r="S1815" s="84"/>
    </row>
    <row r="1816" spans="1:19" x14ac:dyDescent="0.25">
      <c r="A1816" t="s">
        <v>3045</v>
      </c>
      <c r="B1816">
        <v>10</v>
      </c>
      <c r="C1816" t="s">
        <v>2966</v>
      </c>
      <c r="D1816" s="84"/>
      <c r="F1816" s="84"/>
      <c r="O1816" s="84" t="s">
        <v>9461</v>
      </c>
      <c r="P1816" s="84">
        <v>1</v>
      </c>
      <c r="Q1816" s="84" t="s">
        <v>9357</v>
      </c>
      <c r="R1816" s="84"/>
      <c r="S1816" s="84"/>
    </row>
    <row r="1817" spans="1:19" x14ac:dyDescent="0.25">
      <c r="A1817" t="s">
        <v>3046</v>
      </c>
      <c r="B1817">
        <v>10</v>
      </c>
      <c r="C1817" t="s">
        <v>2966</v>
      </c>
      <c r="D1817" s="84"/>
      <c r="F1817" s="84"/>
      <c r="O1817" s="84" t="s">
        <v>9464</v>
      </c>
      <c r="P1817" s="84">
        <v>1</v>
      </c>
      <c r="Q1817" s="84" t="s">
        <v>9357</v>
      </c>
      <c r="R1817" s="84"/>
      <c r="S1817" s="84"/>
    </row>
    <row r="1818" spans="1:19" x14ac:dyDescent="0.25">
      <c r="A1818" t="s">
        <v>3047</v>
      </c>
      <c r="B1818">
        <v>10</v>
      </c>
      <c r="C1818" t="s">
        <v>2966</v>
      </c>
      <c r="D1818" s="84"/>
      <c r="F1818" s="84"/>
      <c r="O1818" s="84" t="s">
        <v>9465</v>
      </c>
      <c r="P1818" s="84">
        <v>1</v>
      </c>
      <c r="Q1818" s="84" t="s">
        <v>9357</v>
      </c>
      <c r="R1818" s="84"/>
      <c r="S1818" s="84"/>
    </row>
    <row r="1819" spans="1:19" x14ac:dyDescent="0.25">
      <c r="A1819" t="s">
        <v>3048</v>
      </c>
      <c r="B1819">
        <v>10</v>
      </c>
      <c r="C1819" t="s">
        <v>2966</v>
      </c>
      <c r="D1819" s="84"/>
      <c r="F1819" s="84"/>
      <c r="O1819" s="84" t="s">
        <v>9471</v>
      </c>
      <c r="P1819" s="84">
        <v>1</v>
      </c>
      <c r="Q1819" s="84" t="s">
        <v>9357</v>
      </c>
      <c r="R1819" s="84"/>
      <c r="S1819" s="84"/>
    </row>
    <row r="1820" spans="1:19" x14ac:dyDescent="0.25">
      <c r="A1820" t="s">
        <v>3049</v>
      </c>
      <c r="B1820">
        <v>10</v>
      </c>
      <c r="C1820" t="s">
        <v>2966</v>
      </c>
      <c r="D1820" s="84"/>
      <c r="F1820" s="84"/>
      <c r="O1820" s="84" t="s">
        <v>9473</v>
      </c>
      <c r="P1820" s="84">
        <v>1</v>
      </c>
      <c r="Q1820" s="84" t="s">
        <v>9357</v>
      </c>
      <c r="R1820" s="84"/>
      <c r="S1820" s="84"/>
    </row>
    <row r="1821" spans="1:19" x14ac:dyDescent="0.25">
      <c r="A1821" t="s">
        <v>3050</v>
      </c>
      <c r="B1821">
        <v>10</v>
      </c>
      <c r="C1821" t="s">
        <v>2966</v>
      </c>
      <c r="D1821" s="84"/>
      <c r="F1821" s="84"/>
      <c r="O1821" s="84" t="s">
        <v>9474</v>
      </c>
      <c r="P1821" s="84">
        <v>1</v>
      </c>
      <c r="Q1821" s="84" t="s">
        <v>9357</v>
      </c>
      <c r="R1821" s="84"/>
      <c r="S1821" s="84"/>
    </row>
    <row r="1822" spans="1:19" x14ac:dyDescent="0.25">
      <c r="A1822" t="s">
        <v>3051</v>
      </c>
      <c r="B1822">
        <v>10</v>
      </c>
      <c r="C1822" t="s">
        <v>2966</v>
      </c>
      <c r="D1822" s="84"/>
      <c r="F1822" s="84"/>
      <c r="O1822" s="84" t="s">
        <v>9475</v>
      </c>
      <c r="P1822" s="84">
        <v>1</v>
      </c>
      <c r="Q1822" s="84" t="s">
        <v>9357</v>
      </c>
      <c r="R1822" s="84"/>
      <c r="S1822" s="84"/>
    </row>
    <row r="1823" spans="1:19" x14ac:dyDescent="0.25">
      <c r="A1823" t="s">
        <v>3052</v>
      </c>
      <c r="B1823">
        <v>10</v>
      </c>
      <c r="C1823" t="s">
        <v>2966</v>
      </c>
      <c r="D1823" s="84"/>
      <c r="F1823" s="84"/>
      <c r="O1823" s="84" t="s">
        <v>9476</v>
      </c>
      <c r="P1823" s="84">
        <v>1</v>
      </c>
      <c r="Q1823" s="84" t="s">
        <v>9357</v>
      </c>
      <c r="R1823" s="84"/>
      <c r="S1823" s="84"/>
    </row>
    <row r="1824" spans="1:19" x14ac:dyDescent="0.25">
      <c r="A1824" t="s">
        <v>3053</v>
      </c>
      <c r="B1824">
        <v>10</v>
      </c>
      <c r="C1824" t="s">
        <v>2966</v>
      </c>
      <c r="D1824" s="84"/>
      <c r="F1824" s="84"/>
      <c r="O1824" s="84" t="s">
        <v>9478</v>
      </c>
      <c r="P1824" s="84">
        <v>1</v>
      </c>
      <c r="Q1824" s="84" t="s">
        <v>9357</v>
      </c>
      <c r="R1824" s="84"/>
      <c r="S1824" s="84"/>
    </row>
    <row r="1825" spans="1:19" x14ac:dyDescent="0.25">
      <c r="A1825" t="s">
        <v>3054</v>
      </c>
      <c r="B1825">
        <v>10</v>
      </c>
      <c r="C1825" t="s">
        <v>2966</v>
      </c>
      <c r="D1825" s="84"/>
      <c r="F1825" s="84"/>
      <c r="O1825" s="84" t="s">
        <v>9479</v>
      </c>
      <c r="P1825" s="84">
        <v>1</v>
      </c>
      <c r="Q1825" s="84" t="s">
        <v>9357</v>
      </c>
      <c r="R1825" s="84"/>
      <c r="S1825" s="84"/>
    </row>
    <row r="1826" spans="1:19" x14ac:dyDescent="0.25">
      <c r="A1826" t="s">
        <v>3055</v>
      </c>
      <c r="B1826">
        <v>10</v>
      </c>
      <c r="C1826" t="s">
        <v>2966</v>
      </c>
      <c r="D1826" s="84"/>
      <c r="F1826" s="84"/>
      <c r="O1826" s="84" t="s">
        <v>9481</v>
      </c>
      <c r="P1826" s="84">
        <v>1</v>
      </c>
      <c r="Q1826" s="84" t="s">
        <v>9357</v>
      </c>
      <c r="R1826" s="84"/>
      <c r="S1826" s="84"/>
    </row>
    <row r="1827" spans="1:19" x14ac:dyDescent="0.25">
      <c r="A1827" t="s">
        <v>3056</v>
      </c>
      <c r="B1827">
        <v>10</v>
      </c>
      <c r="C1827" t="s">
        <v>2966</v>
      </c>
      <c r="D1827" s="84"/>
      <c r="F1827" s="84"/>
      <c r="O1827" s="84" t="s">
        <v>9482</v>
      </c>
      <c r="P1827" s="84">
        <v>1</v>
      </c>
      <c r="Q1827" s="84" t="s">
        <v>9357</v>
      </c>
      <c r="R1827" s="84"/>
      <c r="S1827" s="84"/>
    </row>
    <row r="1828" spans="1:19" x14ac:dyDescent="0.25">
      <c r="A1828" t="s">
        <v>3057</v>
      </c>
      <c r="B1828">
        <v>10</v>
      </c>
      <c r="C1828" t="s">
        <v>2966</v>
      </c>
      <c r="D1828" s="84"/>
      <c r="F1828" s="84"/>
      <c r="O1828" s="84" t="s">
        <v>9487</v>
      </c>
      <c r="P1828" s="84">
        <v>1</v>
      </c>
      <c r="Q1828" s="84" t="s">
        <v>9357</v>
      </c>
      <c r="R1828" s="84"/>
      <c r="S1828" s="84"/>
    </row>
    <row r="1829" spans="1:19" x14ac:dyDescent="0.25">
      <c r="A1829" t="s">
        <v>3058</v>
      </c>
      <c r="B1829">
        <v>10</v>
      </c>
      <c r="C1829" t="s">
        <v>2966</v>
      </c>
      <c r="D1829" s="84"/>
      <c r="F1829" s="84"/>
      <c r="O1829" s="84" t="s">
        <v>9488</v>
      </c>
      <c r="P1829" s="84">
        <v>1</v>
      </c>
      <c r="Q1829" s="84" t="s">
        <v>9357</v>
      </c>
      <c r="R1829" s="84"/>
      <c r="S1829" s="84"/>
    </row>
    <row r="1830" spans="1:19" x14ac:dyDescent="0.25">
      <c r="A1830" t="s">
        <v>3059</v>
      </c>
      <c r="B1830">
        <v>10</v>
      </c>
      <c r="C1830" t="s">
        <v>2966</v>
      </c>
      <c r="D1830" s="84"/>
      <c r="F1830" s="84"/>
      <c r="O1830" s="84" t="s">
        <v>9491</v>
      </c>
      <c r="P1830" s="84">
        <v>1</v>
      </c>
      <c r="Q1830" s="84" t="s">
        <v>9357</v>
      </c>
      <c r="R1830" s="84"/>
      <c r="S1830" s="84"/>
    </row>
    <row r="1831" spans="1:19" x14ac:dyDescent="0.25">
      <c r="A1831" t="s">
        <v>3060</v>
      </c>
      <c r="B1831">
        <v>10</v>
      </c>
      <c r="C1831" t="s">
        <v>2966</v>
      </c>
      <c r="D1831" s="84"/>
      <c r="F1831" s="84"/>
      <c r="O1831" s="84" t="s">
        <v>9492</v>
      </c>
      <c r="P1831" s="84">
        <v>1</v>
      </c>
      <c r="Q1831" s="84" t="s">
        <v>9357</v>
      </c>
      <c r="R1831" s="84"/>
      <c r="S1831" s="84"/>
    </row>
    <row r="1832" spans="1:19" x14ac:dyDescent="0.25">
      <c r="A1832" t="s">
        <v>3061</v>
      </c>
      <c r="B1832">
        <v>10</v>
      </c>
      <c r="C1832" t="s">
        <v>2966</v>
      </c>
      <c r="D1832" s="84"/>
      <c r="F1832" s="84"/>
      <c r="O1832" s="84" t="s">
        <v>9493</v>
      </c>
      <c r="P1832" s="84">
        <v>1</v>
      </c>
      <c r="Q1832" s="84" t="s">
        <v>9357</v>
      </c>
      <c r="R1832" s="84"/>
      <c r="S1832" s="84"/>
    </row>
    <row r="1833" spans="1:19" x14ac:dyDescent="0.25">
      <c r="A1833" t="s">
        <v>3062</v>
      </c>
      <c r="B1833">
        <v>10</v>
      </c>
      <c r="C1833" t="s">
        <v>2966</v>
      </c>
      <c r="D1833" s="84"/>
      <c r="F1833" s="84"/>
      <c r="O1833" s="84" t="s">
        <v>9494</v>
      </c>
      <c r="P1833" s="84">
        <v>1</v>
      </c>
      <c r="Q1833" s="84" t="s">
        <v>9357</v>
      </c>
      <c r="R1833" s="84"/>
      <c r="S1833" s="84"/>
    </row>
    <row r="1834" spans="1:19" x14ac:dyDescent="0.25">
      <c r="A1834" t="s">
        <v>3063</v>
      </c>
      <c r="B1834">
        <v>10</v>
      </c>
      <c r="C1834" t="s">
        <v>2966</v>
      </c>
      <c r="D1834" s="84"/>
      <c r="F1834" s="84"/>
      <c r="O1834" s="84" t="s">
        <v>9495</v>
      </c>
      <c r="P1834" s="84">
        <v>1</v>
      </c>
      <c r="Q1834" s="84" t="s">
        <v>9357</v>
      </c>
      <c r="R1834" s="84"/>
      <c r="S1834" s="84"/>
    </row>
    <row r="1835" spans="1:19" x14ac:dyDescent="0.25">
      <c r="A1835" t="s">
        <v>3064</v>
      </c>
      <c r="B1835">
        <v>10</v>
      </c>
      <c r="C1835" t="s">
        <v>2966</v>
      </c>
      <c r="D1835" s="84"/>
      <c r="F1835" s="84"/>
      <c r="O1835" s="84" t="s">
        <v>9496</v>
      </c>
      <c r="P1835" s="84">
        <v>1</v>
      </c>
      <c r="Q1835" s="84" t="s">
        <v>9357</v>
      </c>
      <c r="R1835" s="84"/>
      <c r="S1835" s="84"/>
    </row>
    <row r="1836" spans="1:19" x14ac:dyDescent="0.25">
      <c r="A1836" t="s">
        <v>3065</v>
      </c>
      <c r="B1836">
        <v>10</v>
      </c>
      <c r="C1836" t="s">
        <v>2966</v>
      </c>
      <c r="D1836" s="84"/>
      <c r="F1836" s="84"/>
      <c r="O1836" s="84" t="s">
        <v>9497</v>
      </c>
      <c r="P1836" s="84">
        <v>1</v>
      </c>
      <c r="Q1836" s="84" t="s">
        <v>9357</v>
      </c>
      <c r="R1836" s="84"/>
      <c r="S1836" s="84"/>
    </row>
    <row r="1837" spans="1:19" x14ac:dyDescent="0.25">
      <c r="A1837" t="s">
        <v>3066</v>
      </c>
      <c r="B1837">
        <v>10</v>
      </c>
      <c r="C1837" t="s">
        <v>2966</v>
      </c>
      <c r="D1837" s="84"/>
      <c r="F1837" s="84"/>
      <c r="O1837" s="84" t="s">
        <v>9498</v>
      </c>
      <c r="P1837" s="84">
        <v>1</v>
      </c>
      <c r="Q1837" s="84" t="s">
        <v>9357</v>
      </c>
      <c r="R1837" s="84"/>
      <c r="S1837" s="84"/>
    </row>
    <row r="1838" spans="1:19" x14ac:dyDescent="0.25">
      <c r="A1838" t="s">
        <v>3067</v>
      </c>
      <c r="B1838">
        <v>10</v>
      </c>
      <c r="C1838" t="s">
        <v>2966</v>
      </c>
      <c r="D1838" s="84"/>
      <c r="F1838" s="84"/>
      <c r="O1838" s="84" t="s">
        <v>9499</v>
      </c>
      <c r="P1838" s="84">
        <v>1</v>
      </c>
      <c r="Q1838" s="84" t="s">
        <v>9357</v>
      </c>
      <c r="R1838" s="84"/>
      <c r="S1838" s="84"/>
    </row>
    <row r="1839" spans="1:19" x14ac:dyDescent="0.25">
      <c r="A1839" t="s">
        <v>3068</v>
      </c>
      <c r="B1839">
        <v>10</v>
      </c>
      <c r="C1839" t="s">
        <v>2966</v>
      </c>
      <c r="D1839" s="84"/>
      <c r="F1839" s="84"/>
      <c r="O1839" s="84" t="s">
        <v>9500</v>
      </c>
      <c r="P1839" s="84">
        <v>1</v>
      </c>
      <c r="Q1839" s="84" t="s">
        <v>9357</v>
      </c>
      <c r="R1839" s="84"/>
      <c r="S1839" s="84"/>
    </row>
    <row r="1840" spans="1:19" x14ac:dyDescent="0.25">
      <c r="A1840" t="s">
        <v>3069</v>
      </c>
      <c r="B1840">
        <v>10</v>
      </c>
      <c r="C1840" t="s">
        <v>2966</v>
      </c>
      <c r="D1840" s="84"/>
      <c r="F1840" s="84"/>
      <c r="O1840" s="84" t="s">
        <v>9501</v>
      </c>
      <c r="P1840" s="84">
        <v>1</v>
      </c>
      <c r="Q1840" s="84" t="s">
        <v>9357</v>
      </c>
      <c r="R1840" s="84"/>
      <c r="S1840" s="84"/>
    </row>
    <row r="1841" spans="1:19" x14ac:dyDescent="0.25">
      <c r="A1841" t="s">
        <v>3070</v>
      </c>
      <c r="B1841">
        <v>10</v>
      </c>
      <c r="C1841" t="s">
        <v>2966</v>
      </c>
      <c r="D1841" s="84"/>
      <c r="F1841" s="84"/>
      <c r="O1841" s="84" t="s">
        <v>9502</v>
      </c>
      <c r="P1841" s="84">
        <v>1</v>
      </c>
      <c r="Q1841" s="84" t="s">
        <v>9357</v>
      </c>
      <c r="R1841" s="84"/>
      <c r="S1841" s="84"/>
    </row>
    <row r="1842" spans="1:19" x14ac:dyDescent="0.25">
      <c r="A1842" t="s">
        <v>3071</v>
      </c>
      <c r="B1842">
        <v>10</v>
      </c>
      <c r="C1842" t="s">
        <v>2966</v>
      </c>
      <c r="D1842" s="84"/>
      <c r="F1842" s="84"/>
      <c r="O1842" s="84" t="s">
        <v>9503</v>
      </c>
      <c r="P1842" s="84">
        <v>1</v>
      </c>
      <c r="Q1842" s="84" t="s">
        <v>9357</v>
      </c>
      <c r="R1842" s="84"/>
      <c r="S1842" s="84"/>
    </row>
    <row r="1843" spans="1:19" x14ac:dyDescent="0.25">
      <c r="A1843" t="s">
        <v>3072</v>
      </c>
      <c r="B1843">
        <v>10</v>
      </c>
      <c r="C1843" t="s">
        <v>2966</v>
      </c>
      <c r="D1843" s="84"/>
      <c r="F1843" s="84"/>
      <c r="O1843" s="84" t="s">
        <v>9504</v>
      </c>
      <c r="P1843" s="84">
        <v>1</v>
      </c>
      <c r="Q1843" s="84" t="s">
        <v>9357</v>
      </c>
      <c r="R1843" s="84"/>
      <c r="S1843" s="84"/>
    </row>
    <row r="1844" spans="1:19" x14ac:dyDescent="0.25">
      <c r="A1844" t="s">
        <v>3073</v>
      </c>
      <c r="B1844">
        <v>10</v>
      </c>
      <c r="C1844" t="s">
        <v>2966</v>
      </c>
      <c r="D1844" s="84"/>
      <c r="F1844" s="84"/>
      <c r="O1844" s="84" t="s">
        <v>9505</v>
      </c>
      <c r="P1844" s="84">
        <v>1</v>
      </c>
      <c r="Q1844" s="84" t="s">
        <v>9357</v>
      </c>
      <c r="R1844" s="84"/>
      <c r="S1844" s="84"/>
    </row>
    <row r="1845" spans="1:19" x14ac:dyDescent="0.25">
      <c r="A1845" t="s">
        <v>3074</v>
      </c>
      <c r="B1845">
        <v>10</v>
      </c>
      <c r="C1845" t="s">
        <v>2966</v>
      </c>
      <c r="D1845" s="84"/>
      <c r="F1845" s="84"/>
      <c r="O1845" s="84" t="s">
        <v>9506</v>
      </c>
      <c r="P1845" s="84">
        <v>1</v>
      </c>
      <c r="Q1845" s="84" t="s">
        <v>9357</v>
      </c>
      <c r="R1845" s="84"/>
      <c r="S1845" s="84"/>
    </row>
    <row r="1846" spans="1:19" x14ac:dyDescent="0.25">
      <c r="A1846" t="s">
        <v>3075</v>
      </c>
      <c r="B1846">
        <v>10</v>
      </c>
      <c r="C1846" t="s">
        <v>2966</v>
      </c>
      <c r="D1846" s="84"/>
      <c r="F1846" s="84"/>
      <c r="O1846" s="84" t="s">
        <v>9507</v>
      </c>
      <c r="P1846" s="84">
        <v>1</v>
      </c>
      <c r="Q1846" s="84" t="s">
        <v>9357</v>
      </c>
      <c r="R1846" s="84"/>
      <c r="S1846" s="84"/>
    </row>
    <row r="1847" spans="1:19" x14ac:dyDescent="0.25">
      <c r="A1847" t="s">
        <v>3076</v>
      </c>
      <c r="B1847">
        <v>10</v>
      </c>
      <c r="C1847" t="s">
        <v>2966</v>
      </c>
      <c r="D1847" s="84"/>
      <c r="F1847" s="84"/>
      <c r="O1847" s="84" t="s">
        <v>9508</v>
      </c>
      <c r="P1847" s="84">
        <v>1</v>
      </c>
      <c r="Q1847" s="84" t="s">
        <v>9357</v>
      </c>
      <c r="R1847" s="84"/>
      <c r="S1847" s="84"/>
    </row>
    <row r="1848" spans="1:19" x14ac:dyDescent="0.25">
      <c r="A1848" t="s">
        <v>3077</v>
      </c>
      <c r="B1848">
        <v>10</v>
      </c>
      <c r="C1848" t="s">
        <v>2966</v>
      </c>
      <c r="D1848" s="84"/>
      <c r="F1848" s="84"/>
      <c r="O1848" s="84" t="s">
        <v>9509</v>
      </c>
      <c r="P1848" s="84">
        <v>1</v>
      </c>
      <c r="Q1848" s="84" t="s">
        <v>9357</v>
      </c>
      <c r="R1848" s="84"/>
      <c r="S1848" s="84"/>
    </row>
    <row r="1849" spans="1:19" x14ac:dyDescent="0.25">
      <c r="A1849" t="s">
        <v>3078</v>
      </c>
      <c r="B1849">
        <v>10</v>
      </c>
      <c r="C1849" t="s">
        <v>2966</v>
      </c>
      <c r="D1849" s="84"/>
      <c r="F1849" s="84"/>
      <c r="O1849" s="84" t="s">
        <v>9510</v>
      </c>
      <c r="P1849" s="84">
        <v>1</v>
      </c>
      <c r="Q1849" s="84" t="s">
        <v>9357</v>
      </c>
      <c r="R1849" s="84"/>
      <c r="S1849" s="84"/>
    </row>
    <row r="1850" spans="1:19" x14ac:dyDescent="0.25">
      <c r="A1850" t="s">
        <v>3079</v>
      </c>
      <c r="B1850">
        <v>10</v>
      </c>
      <c r="C1850" t="s">
        <v>2966</v>
      </c>
      <c r="D1850" s="84"/>
      <c r="F1850" s="84"/>
      <c r="O1850" s="84" t="s">
        <v>9513</v>
      </c>
      <c r="P1850" s="84">
        <v>1</v>
      </c>
      <c r="Q1850" s="84" t="s">
        <v>9357</v>
      </c>
      <c r="R1850" s="84"/>
      <c r="S1850" s="84"/>
    </row>
    <row r="1851" spans="1:19" x14ac:dyDescent="0.25">
      <c r="A1851" t="s">
        <v>3080</v>
      </c>
      <c r="B1851">
        <v>10</v>
      </c>
      <c r="C1851" t="s">
        <v>2966</v>
      </c>
      <c r="D1851" s="84"/>
      <c r="F1851" s="84"/>
      <c r="O1851" s="84" t="s">
        <v>9514</v>
      </c>
      <c r="P1851" s="84">
        <v>1</v>
      </c>
      <c r="Q1851" s="84" t="s">
        <v>9357</v>
      </c>
      <c r="R1851" s="84"/>
      <c r="S1851" s="84"/>
    </row>
    <row r="1852" spans="1:19" x14ac:dyDescent="0.25">
      <c r="A1852" t="s">
        <v>3081</v>
      </c>
      <c r="B1852">
        <v>10</v>
      </c>
      <c r="C1852" t="s">
        <v>2966</v>
      </c>
      <c r="D1852" s="84"/>
      <c r="F1852" s="84"/>
      <c r="O1852" s="84" t="s">
        <v>9523</v>
      </c>
      <c r="P1852" s="84">
        <v>1</v>
      </c>
      <c r="Q1852" s="84" t="s">
        <v>9357</v>
      </c>
      <c r="R1852" s="84"/>
      <c r="S1852" s="84"/>
    </row>
    <row r="1853" spans="1:19" x14ac:dyDescent="0.25">
      <c r="A1853" t="s">
        <v>3082</v>
      </c>
      <c r="B1853">
        <v>10</v>
      </c>
      <c r="C1853" t="s">
        <v>2966</v>
      </c>
      <c r="D1853" s="84"/>
      <c r="F1853" s="84"/>
      <c r="O1853" s="84" t="s">
        <v>9525</v>
      </c>
      <c r="P1853" s="84">
        <v>1</v>
      </c>
      <c r="Q1853" s="84" t="s">
        <v>9357</v>
      </c>
      <c r="R1853" s="84"/>
      <c r="S1853" s="84"/>
    </row>
    <row r="1854" spans="1:19" x14ac:dyDescent="0.25">
      <c r="A1854" t="s">
        <v>3083</v>
      </c>
      <c r="B1854">
        <v>10</v>
      </c>
      <c r="C1854" t="s">
        <v>2966</v>
      </c>
      <c r="D1854" s="84"/>
      <c r="F1854" s="84"/>
      <c r="O1854" s="84" t="s">
        <v>9528</v>
      </c>
      <c r="P1854" s="84">
        <v>1</v>
      </c>
      <c r="Q1854" s="84" t="s">
        <v>9357</v>
      </c>
      <c r="R1854" s="84"/>
      <c r="S1854" s="84"/>
    </row>
    <row r="1855" spans="1:19" x14ac:dyDescent="0.25">
      <c r="A1855" t="s">
        <v>3084</v>
      </c>
      <c r="B1855">
        <v>10</v>
      </c>
      <c r="C1855" t="s">
        <v>2966</v>
      </c>
      <c r="D1855" s="84"/>
      <c r="F1855" s="84"/>
      <c r="O1855" s="84" t="s">
        <v>9530</v>
      </c>
      <c r="P1855" s="84">
        <v>1</v>
      </c>
      <c r="Q1855" s="84" t="s">
        <v>9357</v>
      </c>
      <c r="R1855" s="84"/>
      <c r="S1855" s="84"/>
    </row>
    <row r="1856" spans="1:19" x14ac:dyDescent="0.25">
      <c r="A1856" t="s">
        <v>3085</v>
      </c>
      <c r="B1856">
        <v>10</v>
      </c>
      <c r="C1856" t="s">
        <v>2966</v>
      </c>
      <c r="D1856" s="84"/>
      <c r="F1856" s="84"/>
      <c r="O1856" s="84" t="s">
        <v>9531</v>
      </c>
      <c r="P1856" s="84">
        <v>1</v>
      </c>
      <c r="Q1856" s="84" t="s">
        <v>9357</v>
      </c>
      <c r="R1856" s="84"/>
      <c r="S1856" s="84"/>
    </row>
    <row r="1857" spans="1:19" x14ac:dyDescent="0.25">
      <c r="A1857" t="s">
        <v>3086</v>
      </c>
      <c r="B1857">
        <v>10</v>
      </c>
      <c r="C1857" t="s">
        <v>2966</v>
      </c>
      <c r="D1857" s="84"/>
      <c r="F1857" s="84"/>
      <c r="O1857" s="84" t="s">
        <v>9532</v>
      </c>
      <c r="P1857" s="84">
        <v>1</v>
      </c>
      <c r="Q1857" s="84" t="s">
        <v>9357</v>
      </c>
      <c r="R1857" s="84"/>
      <c r="S1857" s="84"/>
    </row>
    <row r="1858" spans="1:19" x14ac:dyDescent="0.25">
      <c r="A1858" t="s">
        <v>3087</v>
      </c>
      <c r="B1858">
        <v>10</v>
      </c>
      <c r="C1858" t="s">
        <v>2966</v>
      </c>
      <c r="D1858" s="84"/>
      <c r="F1858" s="84"/>
      <c r="O1858" s="84" t="s">
        <v>9533</v>
      </c>
      <c r="P1858" s="84">
        <v>1</v>
      </c>
      <c r="Q1858" s="84" t="s">
        <v>9357</v>
      </c>
      <c r="R1858" s="84"/>
      <c r="S1858" s="84"/>
    </row>
    <row r="1859" spans="1:19" x14ac:dyDescent="0.25">
      <c r="A1859" t="s">
        <v>3088</v>
      </c>
      <c r="B1859">
        <v>10</v>
      </c>
      <c r="C1859" t="s">
        <v>2966</v>
      </c>
      <c r="D1859" s="84"/>
      <c r="F1859" s="84"/>
      <c r="O1859" s="84" t="s">
        <v>9534</v>
      </c>
      <c r="P1859" s="84">
        <v>1</v>
      </c>
      <c r="Q1859" s="84" t="s">
        <v>9357</v>
      </c>
      <c r="R1859" s="84"/>
      <c r="S1859" s="84"/>
    </row>
    <row r="1860" spans="1:19" x14ac:dyDescent="0.25">
      <c r="A1860" t="s">
        <v>3089</v>
      </c>
      <c r="B1860">
        <v>10</v>
      </c>
      <c r="C1860" t="s">
        <v>2966</v>
      </c>
      <c r="D1860" s="84"/>
      <c r="F1860" s="84"/>
      <c r="O1860" s="84" t="s">
        <v>9536</v>
      </c>
      <c r="P1860" s="84">
        <v>1</v>
      </c>
      <c r="Q1860" s="84" t="s">
        <v>9357</v>
      </c>
      <c r="R1860" s="84"/>
      <c r="S1860" s="84"/>
    </row>
    <row r="1861" spans="1:19" x14ac:dyDescent="0.25">
      <c r="A1861" t="s">
        <v>3090</v>
      </c>
      <c r="B1861">
        <v>10</v>
      </c>
      <c r="C1861" t="s">
        <v>2966</v>
      </c>
      <c r="D1861" s="84"/>
      <c r="F1861" s="84"/>
      <c r="O1861" s="84" t="s">
        <v>9537</v>
      </c>
      <c r="P1861" s="84">
        <v>1</v>
      </c>
      <c r="Q1861" s="84" t="s">
        <v>9357</v>
      </c>
      <c r="R1861" s="84"/>
      <c r="S1861" s="84"/>
    </row>
    <row r="1862" spans="1:19" x14ac:dyDescent="0.25">
      <c r="A1862" t="s">
        <v>3091</v>
      </c>
      <c r="B1862">
        <v>10</v>
      </c>
      <c r="C1862" t="s">
        <v>2966</v>
      </c>
      <c r="D1862" s="84"/>
      <c r="F1862" s="84"/>
      <c r="O1862" s="84" t="s">
        <v>9538</v>
      </c>
      <c r="P1862" s="84">
        <v>1</v>
      </c>
      <c r="Q1862" s="84" t="s">
        <v>9357</v>
      </c>
      <c r="R1862" s="84"/>
      <c r="S1862" s="84"/>
    </row>
    <row r="1863" spans="1:19" x14ac:dyDescent="0.25">
      <c r="A1863" t="s">
        <v>3092</v>
      </c>
      <c r="B1863">
        <v>10</v>
      </c>
      <c r="C1863" t="s">
        <v>2966</v>
      </c>
      <c r="D1863" s="84"/>
      <c r="F1863" s="84"/>
      <c r="O1863" s="84" t="s">
        <v>9539</v>
      </c>
      <c r="P1863" s="84">
        <v>1</v>
      </c>
      <c r="Q1863" s="84" t="s">
        <v>9357</v>
      </c>
      <c r="R1863" s="84"/>
      <c r="S1863" s="84"/>
    </row>
    <row r="1864" spans="1:19" x14ac:dyDescent="0.25">
      <c r="A1864" t="s">
        <v>3093</v>
      </c>
      <c r="B1864">
        <v>10</v>
      </c>
      <c r="C1864" t="s">
        <v>2966</v>
      </c>
      <c r="D1864" s="84"/>
      <c r="F1864" s="84"/>
      <c r="O1864" s="84" t="s">
        <v>9543</v>
      </c>
      <c r="P1864" s="84">
        <v>1</v>
      </c>
      <c r="Q1864" s="84" t="s">
        <v>9357</v>
      </c>
      <c r="R1864" s="84"/>
      <c r="S1864" s="84"/>
    </row>
    <row r="1865" spans="1:19" x14ac:dyDescent="0.25">
      <c r="A1865" t="s">
        <v>3094</v>
      </c>
      <c r="B1865">
        <v>10</v>
      </c>
      <c r="C1865" t="s">
        <v>2966</v>
      </c>
      <c r="D1865" s="84"/>
      <c r="F1865" s="84"/>
      <c r="O1865" s="84" t="s">
        <v>9546</v>
      </c>
      <c r="P1865" s="84">
        <v>1</v>
      </c>
      <c r="Q1865" s="84" t="s">
        <v>9357</v>
      </c>
      <c r="R1865" s="84"/>
      <c r="S1865" s="84"/>
    </row>
    <row r="1866" spans="1:19" x14ac:dyDescent="0.25">
      <c r="A1866" t="s">
        <v>3095</v>
      </c>
      <c r="B1866">
        <v>10</v>
      </c>
      <c r="C1866" t="s">
        <v>2966</v>
      </c>
      <c r="D1866" s="84"/>
      <c r="F1866" s="84"/>
      <c r="O1866" s="84" t="s">
        <v>9547</v>
      </c>
      <c r="P1866" s="84">
        <v>1</v>
      </c>
      <c r="Q1866" s="84" t="s">
        <v>9357</v>
      </c>
      <c r="R1866" s="84"/>
      <c r="S1866" s="84"/>
    </row>
    <row r="1867" spans="1:19" x14ac:dyDescent="0.25">
      <c r="A1867" t="s">
        <v>3096</v>
      </c>
      <c r="B1867">
        <v>10</v>
      </c>
      <c r="C1867" t="s">
        <v>2966</v>
      </c>
      <c r="D1867" s="84"/>
      <c r="F1867" s="84"/>
      <c r="O1867" s="84" t="s">
        <v>9548</v>
      </c>
      <c r="P1867" s="84">
        <v>1</v>
      </c>
      <c r="Q1867" s="84" t="s">
        <v>9357</v>
      </c>
      <c r="R1867" s="84"/>
      <c r="S1867" s="84"/>
    </row>
    <row r="1868" spans="1:19" x14ac:dyDescent="0.25">
      <c r="A1868" t="s">
        <v>3097</v>
      </c>
      <c r="B1868">
        <v>10</v>
      </c>
      <c r="C1868" t="s">
        <v>2966</v>
      </c>
      <c r="D1868" s="84"/>
      <c r="F1868" s="84"/>
      <c r="O1868" s="84" t="s">
        <v>9550</v>
      </c>
      <c r="P1868" s="84">
        <v>1</v>
      </c>
      <c r="Q1868" s="84" t="s">
        <v>9357</v>
      </c>
      <c r="R1868" s="84"/>
      <c r="S1868" s="84"/>
    </row>
    <row r="1869" spans="1:19" x14ac:dyDescent="0.25">
      <c r="A1869" t="s">
        <v>3098</v>
      </c>
      <c r="B1869">
        <v>10</v>
      </c>
      <c r="C1869" t="s">
        <v>2966</v>
      </c>
      <c r="D1869" s="84"/>
      <c r="F1869" s="84"/>
      <c r="O1869" s="84" t="s">
        <v>9552</v>
      </c>
      <c r="P1869" s="84">
        <v>1</v>
      </c>
      <c r="Q1869" s="84" t="s">
        <v>9357</v>
      </c>
      <c r="R1869" s="84"/>
      <c r="S1869" s="84"/>
    </row>
    <row r="1870" spans="1:19" x14ac:dyDescent="0.25">
      <c r="A1870" t="s">
        <v>3099</v>
      </c>
      <c r="B1870">
        <v>10</v>
      </c>
      <c r="C1870" t="s">
        <v>2966</v>
      </c>
      <c r="D1870" s="84"/>
      <c r="F1870" s="84"/>
      <c r="O1870" s="84" t="s">
        <v>9553</v>
      </c>
      <c r="P1870" s="84">
        <v>1</v>
      </c>
      <c r="Q1870" s="84" t="s">
        <v>9357</v>
      </c>
      <c r="R1870" s="84"/>
      <c r="S1870" s="84"/>
    </row>
    <row r="1871" spans="1:19" x14ac:dyDescent="0.25">
      <c r="A1871" t="s">
        <v>3100</v>
      </c>
      <c r="B1871">
        <v>10</v>
      </c>
      <c r="C1871" t="s">
        <v>2966</v>
      </c>
      <c r="D1871" s="84"/>
      <c r="F1871" s="84"/>
      <c r="O1871" s="84" t="s">
        <v>9554</v>
      </c>
      <c r="P1871" s="84">
        <v>1</v>
      </c>
      <c r="Q1871" s="84" t="s">
        <v>9357</v>
      </c>
      <c r="R1871" s="84"/>
      <c r="S1871" s="84"/>
    </row>
    <row r="1872" spans="1:19" x14ac:dyDescent="0.25">
      <c r="A1872" t="s">
        <v>3101</v>
      </c>
      <c r="B1872">
        <v>10</v>
      </c>
      <c r="C1872" t="s">
        <v>2966</v>
      </c>
      <c r="D1872" s="84"/>
      <c r="F1872" s="84"/>
      <c r="O1872" s="84" t="s">
        <v>9559</v>
      </c>
      <c r="P1872" s="84">
        <v>1</v>
      </c>
      <c r="Q1872" s="84" t="s">
        <v>9357</v>
      </c>
      <c r="R1872" s="84"/>
      <c r="S1872" s="84"/>
    </row>
    <row r="1873" spans="1:19" x14ac:dyDescent="0.25">
      <c r="A1873" t="s">
        <v>3102</v>
      </c>
      <c r="B1873">
        <v>10</v>
      </c>
      <c r="C1873" t="s">
        <v>2966</v>
      </c>
      <c r="D1873" s="84"/>
      <c r="F1873" s="84"/>
      <c r="O1873" s="84" t="s">
        <v>9560</v>
      </c>
      <c r="P1873" s="84">
        <v>1</v>
      </c>
      <c r="Q1873" s="84" t="s">
        <v>9357</v>
      </c>
      <c r="R1873" s="84"/>
      <c r="S1873" s="84"/>
    </row>
    <row r="1874" spans="1:19" x14ac:dyDescent="0.25">
      <c r="A1874" t="s">
        <v>3103</v>
      </c>
      <c r="B1874">
        <v>10</v>
      </c>
      <c r="C1874" t="s">
        <v>2966</v>
      </c>
      <c r="D1874" s="84"/>
      <c r="F1874" s="84"/>
      <c r="O1874" s="84" t="s">
        <v>9561</v>
      </c>
      <c r="P1874" s="84">
        <v>1</v>
      </c>
      <c r="Q1874" s="84" t="s">
        <v>9357</v>
      </c>
      <c r="R1874" s="84"/>
      <c r="S1874" s="84"/>
    </row>
    <row r="1875" spans="1:19" x14ac:dyDescent="0.25">
      <c r="A1875" t="s">
        <v>3104</v>
      </c>
      <c r="B1875">
        <v>10</v>
      </c>
      <c r="C1875" t="s">
        <v>2966</v>
      </c>
      <c r="D1875" s="84"/>
      <c r="F1875" s="84"/>
      <c r="O1875" s="84" t="s">
        <v>9562</v>
      </c>
      <c r="P1875" s="84">
        <v>1</v>
      </c>
      <c r="Q1875" s="84" t="s">
        <v>9357</v>
      </c>
      <c r="R1875" s="84"/>
      <c r="S1875" s="84"/>
    </row>
    <row r="1876" spans="1:19" x14ac:dyDescent="0.25">
      <c r="A1876" t="s">
        <v>3105</v>
      </c>
      <c r="B1876">
        <v>10</v>
      </c>
      <c r="C1876" t="s">
        <v>2966</v>
      </c>
      <c r="D1876" s="84"/>
      <c r="F1876" s="84"/>
      <c r="O1876" s="84" t="s">
        <v>9571</v>
      </c>
      <c r="P1876" s="84">
        <v>1</v>
      </c>
      <c r="Q1876" s="84" t="s">
        <v>9357</v>
      </c>
      <c r="R1876" s="84"/>
      <c r="S1876" s="84"/>
    </row>
    <row r="1877" spans="1:19" x14ac:dyDescent="0.25">
      <c r="A1877" t="s">
        <v>3106</v>
      </c>
      <c r="B1877">
        <v>10</v>
      </c>
      <c r="C1877" t="s">
        <v>2966</v>
      </c>
      <c r="D1877" s="84"/>
      <c r="F1877" s="84"/>
      <c r="O1877" s="84" t="s">
        <v>9575</v>
      </c>
      <c r="P1877" s="84">
        <v>1</v>
      </c>
      <c r="Q1877" s="84" t="s">
        <v>9357</v>
      </c>
      <c r="R1877" s="84"/>
      <c r="S1877" s="84"/>
    </row>
    <row r="1878" spans="1:19" x14ac:dyDescent="0.25">
      <c r="A1878" t="s">
        <v>3107</v>
      </c>
      <c r="B1878">
        <v>10</v>
      </c>
      <c r="C1878" t="s">
        <v>2966</v>
      </c>
      <c r="D1878" s="84"/>
      <c r="F1878" s="84"/>
      <c r="O1878" s="84" t="s">
        <v>9576</v>
      </c>
      <c r="P1878" s="84">
        <v>1</v>
      </c>
      <c r="Q1878" s="84" t="s">
        <v>9357</v>
      </c>
      <c r="R1878" s="84"/>
      <c r="S1878" s="84"/>
    </row>
    <row r="1879" spans="1:19" x14ac:dyDescent="0.25">
      <c r="A1879" t="s">
        <v>3108</v>
      </c>
      <c r="B1879">
        <v>10</v>
      </c>
      <c r="C1879" t="s">
        <v>2966</v>
      </c>
      <c r="D1879" s="84"/>
      <c r="F1879" s="84"/>
      <c r="O1879" s="84" t="s">
        <v>9577</v>
      </c>
      <c r="P1879" s="84">
        <v>1</v>
      </c>
      <c r="Q1879" s="84" t="s">
        <v>9357</v>
      </c>
      <c r="R1879" s="84"/>
      <c r="S1879" s="84"/>
    </row>
    <row r="1880" spans="1:19" x14ac:dyDescent="0.25">
      <c r="A1880" t="s">
        <v>3109</v>
      </c>
      <c r="B1880">
        <v>10</v>
      </c>
      <c r="C1880" t="s">
        <v>2966</v>
      </c>
      <c r="D1880" s="84"/>
      <c r="F1880" s="84"/>
      <c r="O1880" s="84" t="s">
        <v>9583</v>
      </c>
      <c r="P1880" s="84">
        <v>1</v>
      </c>
      <c r="Q1880" s="84" t="s">
        <v>9357</v>
      </c>
      <c r="R1880" s="84"/>
      <c r="S1880" s="84"/>
    </row>
    <row r="1881" spans="1:19" x14ac:dyDescent="0.25">
      <c r="A1881" t="s">
        <v>3110</v>
      </c>
      <c r="B1881">
        <v>10</v>
      </c>
      <c r="C1881" t="s">
        <v>2966</v>
      </c>
      <c r="D1881" s="84"/>
      <c r="F1881" s="84"/>
      <c r="O1881" s="84" t="s">
        <v>9589</v>
      </c>
      <c r="P1881" s="84">
        <v>1</v>
      </c>
      <c r="Q1881" s="84" t="s">
        <v>9357</v>
      </c>
      <c r="R1881" s="84"/>
      <c r="S1881" s="84"/>
    </row>
    <row r="1882" spans="1:19" x14ac:dyDescent="0.25">
      <c r="A1882" t="s">
        <v>3111</v>
      </c>
      <c r="B1882">
        <v>10</v>
      </c>
      <c r="C1882" t="s">
        <v>2966</v>
      </c>
      <c r="D1882" s="84"/>
      <c r="F1882" s="84"/>
      <c r="O1882" s="84" t="s">
        <v>9590</v>
      </c>
      <c r="P1882" s="84">
        <v>1</v>
      </c>
      <c r="Q1882" s="84" t="s">
        <v>9357</v>
      </c>
      <c r="R1882" s="84"/>
      <c r="S1882" s="84"/>
    </row>
    <row r="1883" spans="1:19" x14ac:dyDescent="0.25">
      <c r="A1883" t="s">
        <v>3112</v>
      </c>
      <c r="B1883">
        <v>10</v>
      </c>
      <c r="C1883" t="s">
        <v>2966</v>
      </c>
      <c r="D1883" s="84"/>
      <c r="F1883" s="84"/>
      <c r="O1883" s="84" t="s">
        <v>9591</v>
      </c>
      <c r="P1883" s="84">
        <v>1</v>
      </c>
      <c r="Q1883" s="84" t="s">
        <v>9357</v>
      </c>
      <c r="R1883" s="84"/>
      <c r="S1883" s="84"/>
    </row>
    <row r="1884" spans="1:19" x14ac:dyDescent="0.25">
      <c r="A1884" t="s">
        <v>3113</v>
      </c>
      <c r="B1884">
        <v>10</v>
      </c>
      <c r="C1884" t="s">
        <v>2966</v>
      </c>
      <c r="D1884" s="84"/>
      <c r="F1884" s="84"/>
      <c r="O1884" s="84" t="s">
        <v>9593</v>
      </c>
      <c r="P1884" s="84">
        <v>1</v>
      </c>
      <c r="Q1884" s="84" t="s">
        <v>9357</v>
      </c>
      <c r="R1884" s="84"/>
      <c r="S1884" s="84"/>
    </row>
    <row r="1885" spans="1:19" x14ac:dyDescent="0.25">
      <c r="A1885" t="s">
        <v>3114</v>
      </c>
      <c r="B1885">
        <v>10</v>
      </c>
      <c r="C1885" t="s">
        <v>2966</v>
      </c>
      <c r="D1885" s="84"/>
      <c r="F1885" s="84"/>
      <c r="O1885" s="84" t="s">
        <v>9600</v>
      </c>
      <c r="P1885" s="84">
        <v>1</v>
      </c>
      <c r="Q1885" s="84" t="s">
        <v>9357</v>
      </c>
      <c r="R1885" s="84"/>
      <c r="S1885" s="84"/>
    </row>
    <row r="1886" spans="1:19" x14ac:dyDescent="0.25">
      <c r="A1886" t="s">
        <v>3115</v>
      </c>
      <c r="B1886">
        <v>9</v>
      </c>
      <c r="C1886" t="s">
        <v>3116</v>
      </c>
      <c r="D1886" s="84"/>
      <c r="F1886" s="84"/>
      <c r="O1886" s="84" t="s">
        <v>9601</v>
      </c>
      <c r="P1886" s="84">
        <v>1</v>
      </c>
      <c r="Q1886" s="84" t="s">
        <v>9357</v>
      </c>
      <c r="R1886" s="84"/>
      <c r="S1886" s="84"/>
    </row>
    <row r="1887" spans="1:19" x14ac:dyDescent="0.25">
      <c r="A1887" t="s">
        <v>3117</v>
      </c>
      <c r="B1887">
        <v>9</v>
      </c>
      <c r="C1887" t="s">
        <v>3116</v>
      </c>
      <c r="D1887" s="84"/>
      <c r="F1887" s="84"/>
      <c r="O1887" s="84" t="s">
        <v>9607</v>
      </c>
      <c r="P1887" s="84">
        <v>1</v>
      </c>
      <c r="Q1887" s="84" t="s">
        <v>9357</v>
      </c>
      <c r="R1887" s="84"/>
      <c r="S1887" s="84"/>
    </row>
    <row r="1888" spans="1:19" x14ac:dyDescent="0.25">
      <c r="A1888" t="s">
        <v>3118</v>
      </c>
      <c r="B1888">
        <v>9</v>
      </c>
      <c r="C1888" t="s">
        <v>3116</v>
      </c>
      <c r="D1888" s="84"/>
      <c r="F1888" s="84"/>
      <c r="O1888" s="84" t="s">
        <v>9608</v>
      </c>
      <c r="P1888" s="84">
        <v>1</v>
      </c>
      <c r="Q1888" s="84" t="s">
        <v>9357</v>
      </c>
      <c r="R1888" s="84"/>
      <c r="S1888" s="84"/>
    </row>
    <row r="1889" spans="1:19" x14ac:dyDescent="0.25">
      <c r="A1889" t="s">
        <v>3119</v>
      </c>
      <c r="B1889">
        <v>9</v>
      </c>
      <c r="C1889" t="s">
        <v>3116</v>
      </c>
      <c r="D1889" s="84"/>
      <c r="F1889" s="84"/>
      <c r="O1889" s="84" t="s">
        <v>9626</v>
      </c>
      <c r="P1889" s="84">
        <v>1</v>
      </c>
      <c r="Q1889" s="84" t="s">
        <v>9357</v>
      </c>
      <c r="R1889" s="84"/>
      <c r="S1889" s="84"/>
    </row>
    <row r="1890" spans="1:19" x14ac:dyDescent="0.25">
      <c r="A1890" t="s">
        <v>3120</v>
      </c>
      <c r="B1890">
        <v>9</v>
      </c>
      <c r="C1890" t="s">
        <v>3116</v>
      </c>
      <c r="D1890" s="84"/>
      <c r="F1890" s="84"/>
      <c r="O1890" s="84" t="s">
        <v>9628</v>
      </c>
      <c r="P1890" s="84">
        <v>1</v>
      </c>
      <c r="Q1890" s="84" t="s">
        <v>9357</v>
      </c>
      <c r="R1890" s="84"/>
      <c r="S1890" s="84"/>
    </row>
    <row r="1891" spans="1:19" x14ac:dyDescent="0.25">
      <c r="A1891" t="s">
        <v>3121</v>
      </c>
      <c r="B1891">
        <v>9</v>
      </c>
      <c r="C1891" t="s">
        <v>3116</v>
      </c>
      <c r="D1891" s="84"/>
      <c r="F1891" s="84"/>
      <c r="O1891" s="84" t="s">
        <v>9630</v>
      </c>
      <c r="P1891" s="84">
        <v>1</v>
      </c>
      <c r="Q1891" s="84" t="s">
        <v>9357</v>
      </c>
      <c r="R1891" s="84"/>
      <c r="S1891" s="84"/>
    </row>
    <row r="1892" spans="1:19" x14ac:dyDescent="0.25">
      <c r="A1892" t="s">
        <v>3122</v>
      </c>
      <c r="B1892">
        <v>9</v>
      </c>
      <c r="C1892" t="s">
        <v>3116</v>
      </c>
      <c r="D1892" s="84"/>
      <c r="F1892" s="84"/>
      <c r="O1892" s="84" t="s">
        <v>9638</v>
      </c>
      <c r="P1892" s="84">
        <v>1</v>
      </c>
      <c r="Q1892" s="84" t="s">
        <v>9357</v>
      </c>
      <c r="R1892" s="84"/>
      <c r="S1892" s="84"/>
    </row>
    <row r="1893" spans="1:19" x14ac:dyDescent="0.25">
      <c r="A1893" t="s">
        <v>3123</v>
      </c>
      <c r="B1893">
        <v>9</v>
      </c>
      <c r="C1893" t="s">
        <v>3116</v>
      </c>
      <c r="D1893" s="84"/>
      <c r="F1893" s="84"/>
      <c r="O1893" s="84" t="s">
        <v>9639</v>
      </c>
      <c r="P1893" s="84">
        <v>1</v>
      </c>
      <c r="Q1893" s="84" t="s">
        <v>9357</v>
      </c>
      <c r="R1893" s="84"/>
      <c r="S1893" s="84"/>
    </row>
    <row r="1894" spans="1:19" x14ac:dyDescent="0.25">
      <c r="A1894" t="s">
        <v>3124</v>
      </c>
      <c r="B1894">
        <v>9</v>
      </c>
      <c r="C1894" t="s">
        <v>3116</v>
      </c>
      <c r="D1894" s="84"/>
      <c r="F1894" s="84"/>
      <c r="O1894" s="84" t="s">
        <v>9640</v>
      </c>
      <c r="P1894" s="84">
        <v>1</v>
      </c>
      <c r="Q1894" s="84" t="s">
        <v>9357</v>
      </c>
      <c r="R1894" s="84"/>
      <c r="S1894" s="84"/>
    </row>
    <row r="1895" spans="1:19" x14ac:dyDescent="0.25">
      <c r="A1895" t="s">
        <v>3125</v>
      </c>
      <c r="B1895">
        <v>9</v>
      </c>
      <c r="C1895" t="s">
        <v>3116</v>
      </c>
      <c r="D1895" s="84"/>
      <c r="F1895" s="84"/>
      <c r="O1895" s="84" t="s">
        <v>9641</v>
      </c>
      <c r="P1895" s="84">
        <v>1</v>
      </c>
      <c r="Q1895" s="84" t="s">
        <v>9357</v>
      </c>
      <c r="R1895" s="84"/>
      <c r="S1895" s="84"/>
    </row>
    <row r="1896" spans="1:19" x14ac:dyDescent="0.25">
      <c r="A1896" t="s">
        <v>3126</v>
      </c>
      <c r="B1896">
        <v>9</v>
      </c>
      <c r="C1896" t="s">
        <v>3116</v>
      </c>
      <c r="D1896" s="84"/>
      <c r="F1896" s="84"/>
      <c r="O1896" s="84" t="s">
        <v>9642</v>
      </c>
      <c r="P1896" s="84">
        <v>1</v>
      </c>
      <c r="Q1896" s="84" t="s">
        <v>9357</v>
      </c>
      <c r="R1896" s="84"/>
      <c r="S1896" s="84"/>
    </row>
    <row r="1897" spans="1:19" x14ac:dyDescent="0.25">
      <c r="A1897" t="s">
        <v>3127</v>
      </c>
      <c r="B1897">
        <v>9</v>
      </c>
      <c r="C1897" t="s">
        <v>3116</v>
      </c>
      <c r="D1897" s="84"/>
      <c r="F1897" s="84"/>
      <c r="O1897" s="84" t="s">
        <v>9643</v>
      </c>
      <c r="P1897" s="84">
        <v>1</v>
      </c>
      <c r="Q1897" s="84" t="s">
        <v>9357</v>
      </c>
      <c r="R1897" s="84"/>
      <c r="S1897" s="84"/>
    </row>
    <row r="1898" spans="1:19" x14ac:dyDescent="0.25">
      <c r="A1898" t="s">
        <v>3128</v>
      </c>
      <c r="B1898">
        <v>9</v>
      </c>
      <c r="C1898" t="s">
        <v>3116</v>
      </c>
      <c r="D1898" s="84"/>
      <c r="F1898" s="84"/>
      <c r="O1898" s="84" t="s">
        <v>9644</v>
      </c>
      <c r="P1898" s="84">
        <v>1</v>
      </c>
      <c r="Q1898" s="84" t="s">
        <v>9357</v>
      </c>
      <c r="R1898" s="84"/>
      <c r="S1898" s="84"/>
    </row>
    <row r="1899" spans="1:19" x14ac:dyDescent="0.25">
      <c r="A1899" t="s">
        <v>3129</v>
      </c>
      <c r="B1899">
        <v>9</v>
      </c>
      <c r="C1899" t="s">
        <v>3116</v>
      </c>
      <c r="D1899" s="84"/>
      <c r="F1899" s="84"/>
      <c r="O1899" s="84" t="s">
        <v>9646</v>
      </c>
      <c r="P1899" s="84">
        <v>1</v>
      </c>
      <c r="Q1899" s="84" t="s">
        <v>9357</v>
      </c>
      <c r="R1899" s="84"/>
      <c r="S1899" s="84"/>
    </row>
    <row r="1900" spans="1:19" x14ac:dyDescent="0.25">
      <c r="A1900" t="s">
        <v>3130</v>
      </c>
      <c r="B1900">
        <v>9</v>
      </c>
      <c r="C1900" t="s">
        <v>3116</v>
      </c>
      <c r="D1900" s="84"/>
      <c r="F1900" s="84"/>
      <c r="O1900" s="84" t="s">
        <v>9648</v>
      </c>
      <c r="P1900" s="84">
        <v>1</v>
      </c>
      <c r="Q1900" s="84" t="s">
        <v>9357</v>
      </c>
      <c r="R1900" s="84"/>
      <c r="S1900" s="84"/>
    </row>
    <row r="1901" spans="1:19" x14ac:dyDescent="0.25">
      <c r="A1901" t="s">
        <v>3131</v>
      </c>
      <c r="B1901">
        <v>9</v>
      </c>
      <c r="C1901" t="s">
        <v>3116</v>
      </c>
      <c r="D1901" s="84"/>
      <c r="F1901" s="84"/>
      <c r="O1901" s="84" t="s">
        <v>9650</v>
      </c>
      <c r="P1901" s="84">
        <v>1</v>
      </c>
      <c r="Q1901" s="84" t="s">
        <v>9357</v>
      </c>
      <c r="R1901" s="84"/>
      <c r="S1901" s="84"/>
    </row>
    <row r="1902" spans="1:19" x14ac:dyDescent="0.25">
      <c r="A1902" t="s">
        <v>3132</v>
      </c>
      <c r="B1902">
        <v>9</v>
      </c>
      <c r="C1902" t="s">
        <v>3116</v>
      </c>
      <c r="D1902" s="84"/>
      <c r="F1902" s="84"/>
      <c r="O1902" s="84" t="s">
        <v>9651</v>
      </c>
      <c r="P1902" s="84">
        <v>1</v>
      </c>
      <c r="Q1902" s="84" t="s">
        <v>9357</v>
      </c>
      <c r="R1902" s="84"/>
      <c r="S1902" s="84"/>
    </row>
    <row r="1903" spans="1:19" x14ac:dyDescent="0.25">
      <c r="A1903" t="s">
        <v>3133</v>
      </c>
      <c r="B1903">
        <v>9</v>
      </c>
      <c r="C1903" t="s">
        <v>3116</v>
      </c>
      <c r="D1903" s="84"/>
      <c r="F1903" s="84"/>
      <c r="O1903" s="84" t="s">
        <v>9652</v>
      </c>
      <c r="P1903" s="84">
        <v>1</v>
      </c>
      <c r="Q1903" s="84" t="s">
        <v>9357</v>
      </c>
      <c r="R1903" s="84"/>
      <c r="S1903" s="84"/>
    </row>
    <row r="1904" spans="1:19" x14ac:dyDescent="0.25">
      <c r="A1904" t="s">
        <v>3134</v>
      </c>
      <c r="B1904">
        <v>9</v>
      </c>
      <c r="C1904" t="s">
        <v>3116</v>
      </c>
      <c r="D1904" s="84"/>
      <c r="F1904" s="84"/>
      <c r="O1904" s="84" t="s">
        <v>9653</v>
      </c>
      <c r="P1904" s="84">
        <v>1</v>
      </c>
      <c r="Q1904" s="84" t="s">
        <v>9357</v>
      </c>
      <c r="R1904" s="84"/>
      <c r="S1904" s="84"/>
    </row>
    <row r="1905" spans="1:19" x14ac:dyDescent="0.25">
      <c r="A1905" t="s">
        <v>3135</v>
      </c>
      <c r="B1905">
        <v>9</v>
      </c>
      <c r="C1905" t="s">
        <v>3116</v>
      </c>
      <c r="D1905" t="s">
        <v>3135</v>
      </c>
      <c r="E1905" s="84" t="s">
        <v>3817</v>
      </c>
      <c r="F1905" t="s">
        <v>864</v>
      </c>
      <c r="O1905" s="84" t="s">
        <v>9654</v>
      </c>
      <c r="P1905" s="84">
        <v>1</v>
      </c>
      <c r="Q1905" s="84" t="s">
        <v>9357</v>
      </c>
      <c r="R1905" s="84"/>
      <c r="S1905" s="84"/>
    </row>
    <row r="1906" spans="1:19" x14ac:dyDescent="0.25">
      <c r="A1906" t="s">
        <v>3136</v>
      </c>
      <c r="B1906">
        <v>9</v>
      </c>
      <c r="C1906" t="s">
        <v>3116</v>
      </c>
      <c r="D1906" s="84"/>
      <c r="F1906" s="84"/>
      <c r="O1906" s="84" t="s">
        <v>9655</v>
      </c>
      <c r="P1906" s="84">
        <v>1</v>
      </c>
      <c r="Q1906" s="84" t="s">
        <v>9357</v>
      </c>
      <c r="R1906" s="84"/>
      <c r="S1906" s="84"/>
    </row>
    <row r="1907" spans="1:19" x14ac:dyDescent="0.25">
      <c r="A1907" t="s">
        <v>3137</v>
      </c>
      <c r="B1907">
        <v>9</v>
      </c>
      <c r="C1907" t="s">
        <v>3116</v>
      </c>
      <c r="D1907" t="s">
        <v>3137</v>
      </c>
      <c r="E1907" s="84" t="s">
        <v>3137</v>
      </c>
      <c r="F1907" t="s">
        <v>864</v>
      </c>
      <c r="O1907" s="84" t="s">
        <v>9658</v>
      </c>
      <c r="P1907" s="84">
        <v>1</v>
      </c>
      <c r="Q1907" s="84" t="s">
        <v>9357</v>
      </c>
      <c r="R1907" s="84"/>
      <c r="S1907" s="84"/>
    </row>
    <row r="1908" spans="1:19" x14ac:dyDescent="0.25">
      <c r="A1908" t="s">
        <v>3138</v>
      </c>
      <c r="B1908">
        <v>9</v>
      </c>
      <c r="C1908" t="s">
        <v>3116</v>
      </c>
      <c r="D1908" t="s">
        <v>3138</v>
      </c>
      <c r="E1908" s="84" t="s">
        <v>3138</v>
      </c>
      <c r="F1908" t="s">
        <v>864</v>
      </c>
      <c r="O1908" s="84" t="s">
        <v>9659</v>
      </c>
      <c r="P1908" s="84">
        <v>1</v>
      </c>
      <c r="Q1908" s="84" t="s">
        <v>9357</v>
      </c>
      <c r="R1908" s="84"/>
      <c r="S1908" s="84"/>
    </row>
    <row r="1909" spans="1:19" x14ac:dyDescent="0.25">
      <c r="A1909" t="s">
        <v>3139</v>
      </c>
      <c r="B1909">
        <v>9</v>
      </c>
      <c r="C1909" t="s">
        <v>3116</v>
      </c>
      <c r="D1909" s="84"/>
      <c r="F1909" s="84"/>
      <c r="O1909" s="84" t="s">
        <v>9660</v>
      </c>
      <c r="P1909" s="84">
        <v>1</v>
      </c>
      <c r="Q1909" s="84" t="s">
        <v>9357</v>
      </c>
      <c r="R1909" s="84"/>
      <c r="S1909" s="84"/>
    </row>
    <row r="1910" spans="1:19" x14ac:dyDescent="0.25">
      <c r="A1910" t="s">
        <v>3140</v>
      </c>
      <c r="B1910">
        <v>9</v>
      </c>
      <c r="C1910" t="s">
        <v>3116</v>
      </c>
      <c r="D1910" s="84"/>
      <c r="F1910" s="84"/>
      <c r="O1910" s="84" t="s">
        <v>9661</v>
      </c>
      <c r="P1910" s="84">
        <v>1</v>
      </c>
      <c r="Q1910" s="84" t="s">
        <v>9357</v>
      </c>
      <c r="R1910" s="84"/>
      <c r="S1910" s="84"/>
    </row>
    <row r="1911" spans="1:19" x14ac:dyDescent="0.25">
      <c r="A1911" t="s">
        <v>3141</v>
      </c>
      <c r="B1911">
        <v>9</v>
      </c>
      <c r="C1911" t="s">
        <v>3116</v>
      </c>
      <c r="D1911" s="84"/>
      <c r="F1911" s="84"/>
      <c r="O1911" s="84" t="s">
        <v>9662</v>
      </c>
      <c r="P1911" s="84">
        <v>1</v>
      </c>
      <c r="Q1911" s="84" t="s">
        <v>9357</v>
      </c>
      <c r="R1911" s="84"/>
      <c r="S1911" s="84"/>
    </row>
    <row r="1912" spans="1:19" x14ac:dyDescent="0.25">
      <c r="A1912" t="s">
        <v>3142</v>
      </c>
      <c r="B1912">
        <v>9</v>
      </c>
      <c r="C1912" t="s">
        <v>3116</v>
      </c>
      <c r="D1912" s="84"/>
      <c r="F1912" s="84"/>
      <c r="O1912" s="84" t="s">
        <v>9663</v>
      </c>
      <c r="P1912" s="84">
        <v>1</v>
      </c>
      <c r="Q1912" s="84" t="s">
        <v>9357</v>
      </c>
      <c r="R1912" s="84"/>
      <c r="S1912" s="84"/>
    </row>
    <row r="1913" spans="1:19" x14ac:dyDescent="0.25">
      <c r="A1913" t="s">
        <v>3143</v>
      </c>
      <c r="B1913">
        <v>9</v>
      </c>
      <c r="C1913" t="s">
        <v>3116</v>
      </c>
      <c r="D1913" s="84"/>
      <c r="F1913" s="84"/>
      <c r="O1913" s="84" t="s">
        <v>9664</v>
      </c>
      <c r="P1913" s="84">
        <v>1</v>
      </c>
      <c r="Q1913" s="84" t="s">
        <v>9357</v>
      </c>
      <c r="R1913" s="84"/>
      <c r="S1913" s="84"/>
    </row>
    <row r="1914" spans="1:19" x14ac:dyDescent="0.25">
      <c r="A1914" t="s">
        <v>3144</v>
      </c>
      <c r="B1914">
        <v>9</v>
      </c>
      <c r="C1914" t="s">
        <v>3116</v>
      </c>
      <c r="D1914" s="84"/>
      <c r="F1914" s="84"/>
      <c r="O1914" s="84" t="s">
        <v>9667</v>
      </c>
      <c r="P1914" s="84">
        <v>1</v>
      </c>
      <c r="Q1914" s="84" t="s">
        <v>9357</v>
      </c>
      <c r="R1914" s="84"/>
      <c r="S1914" s="84"/>
    </row>
    <row r="1915" spans="1:19" x14ac:dyDescent="0.25">
      <c r="A1915" t="s">
        <v>3145</v>
      </c>
      <c r="B1915">
        <v>9</v>
      </c>
      <c r="C1915" t="s">
        <v>3116</v>
      </c>
      <c r="D1915" s="84"/>
      <c r="F1915" s="84"/>
      <c r="O1915" s="84" t="s">
        <v>9669</v>
      </c>
      <c r="P1915" s="84">
        <v>1</v>
      </c>
      <c r="Q1915" s="84" t="s">
        <v>9357</v>
      </c>
      <c r="R1915" s="84"/>
      <c r="S1915" s="84"/>
    </row>
    <row r="1916" spans="1:19" x14ac:dyDescent="0.25">
      <c r="A1916" t="s">
        <v>3146</v>
      </c>
      <c r="B1916">
        <v>9</v>
      </c>
      <c r="C1916" t="s">
        <v>3116</v>
      </c>
      <c r="D1916" s="84"/>
      <c r="F1916" s="84"/>
      <c r="O1916" s="84" t="s">
        <v>9674</v>
      </c>
      <c r="P1916" s="84">
        <v>1</v>
      </c>
      <c r="Q1916" s="84" t="s">
        <v>9357</v>
      </c>
      <c r="R1916" s="84"/>
      <c r="S1916" s="84"/>
    </row>
    <row r="1917" spans="1:19" x14ac:dyDescent="0.25">
      <c r="A1917" t="s">
        <v>3147</v>
      </c>
      <c r="B1917">
        <v>9</v>
      </c>
      <c r="C1917" t="s">
        <v>3116</v>
      </c>
      <c r="D1917" s="84"/>
      <c r="F1917" s="84"/>
      <c r="O1917" s="84" t="s">
        <v>9675</v>
      </c>
      <c r="P1917" s="84">
        <v>1</v>
      </c>
      <c r="Q1917" s="84" t="s">
        <v>9357</v>
      </c>
      <c r="R1917" s="84"/>
      <c r="S1917" s="84"/>
    </row>
    <row r="1918" spans="1:19" x14ac:dyDescent="0.25">
      <c r="A1918" t="s">
        <v>3148</v>
      </c>
      <c r="B1918">
        <v>9</v>
      </c>
      <c r="C1918" t="s">
        <v>3116</v>
      </c>
      <c r="D1918" s="84"/>
      <c r="F1918" s="84"/>
      <c r="O1918" s="84" t="s">
        <v>9679</v>
      </c>
      <c r="P1918" s="84">
        <v>1</v>
      </c>
      <c r="Q1918" s="84" t="s">
        <v>9357</v>
      </c>
      <c r="R1918" s="84"/>
      <c r="S1918" s="84"/>
    </row>
    <row r="1919" spans="1:19" x14ac:dyDescent="0.25">
      <c r="A1919" t="s">
        <v>3149</v>
      </c>
      <c r="B1919">
        <v>9</v>
      </c>
      <c r="C1919" t="s">
        <v>3116</v>
      </c>
      <c r="D1919" s="84"/>
      <c r="F1919" s="84"/>
      <c r="O1919" s="84" t="s">
        <v>9682</v>
      </c>
      <c r="P1919" s="84">
        <v>1</v>
      </c>
      <c r="Q1919" s="84" t="s">
        <v>9357</v>
      </c>
      <c r="R1919" s="84"/>
      <c r="S1919" s="84"/>
    </row>
    <row r="1920" spans="1:19" x14ac:dyDescent="0.25">
      <c r="A1920" t="s">
        <v>3150</v>
      </c>
      <c r="B1920">
        <v>9</v>
      </c>
      <c r="C1920" t="s">
        <v>3116</v>
      </c>
      <c r="D1920" s="84"/>
      <c r="F1920" s="84"/>
      <c r="O1920" s="84" t="s">
        <v>9684</v>
      </c>
      <c r="P1920" s="84">
        <v>1</v>
      </c>
      <c r="Q1920" s="84" t="s">
        <v>9357</v>
      </c>
      <c r="R1920" s="84"/>
      <c r="S1920" s="84"/>
    </row>
    <row r="1921" spans="1:19" x14ac:dyDescent="0.25">
      <c r="A1921" t="s">
        <v>3151</v>
      </c>
      <c r="B1921">
        <v>9</v>
      </c>
      <c r="C1921" t="s">
        <v>3116</v>
      </c>
      <c r="D1921" s="84"/>
      <c r="F1921" s="84"/>
      <c r="O1921" s="84" t="s">
        <v>9685</v>
      </c>
      <c r="P1921" s="84">
        <v>1</v>
      </c>
      <c r="Q1921" s="84" t="s">
        <v>9357</v>
      </c>
      <c r="R1921" s="84"/>
      <c r="S1921" s="84"/>
    </row>
    <row r="1922" spans="1:19" x14ac:dyDescent="0.25">
      <c r="A1922" t="s">
        <v>3152</v>
      </c>
      <c r="B1922">
        <v>9</v>
      </c>
      <c r="C1922" t="s">
        <v>3116</v>
      </c>
      <c r="D1922" s="84"/>
      <c r="F1922" s="84"/>
      <c r="O1922" s="84" t="s">
        <v>9690</v>
      </c>
      <c r="P1922" s="84">
        <v>1</v>
      </c>
      <c r="Q1922" s="84" t="s">
        <v>9357</v>
      </c>
      <c r="R1922" s="84"/>
      <c r="S1922" s="84"/>
    </row>
    <row r="1923" spans="1:19" x14ac:dyDescent="0.25">
      <c r="A1923" t="s">
        <v>3153</v>
      </c>
      <c r="B1923">
        <v>9</v>
      </c>
      <c r="C1923" t="s">
        <v>3116</v>
      </c>
      <c r="D1923" s="84"/>
      <c r="F1923" s="84"/>
      <c r="O1923" s="84" t="s">
        <v>9692</v>
      </c>
      <c r="P1923" s="84">
        <v>1</v>
      </c>
      <c r="Q1923" s="84" t="s">
        <v>9357</v>
      </c>
      <c r="R1923" s="84"/>
      <c r="S1923" s="84"/>
    </row>
    <row r="1924" spans="1:19" x14ac:dyDescent="0.25">
      <c r="A1924" t="s">
        <v>3154</v>
      </c>
      <c r="B1924">
        <v>9</v>
      </c>
      <c r="C1924" t="s">
        <v>3116</v>
      </c>
      <c r="D1924" s="84"/>
      <c r="F1924" s="84"/>
      <c r="O1924" s="84" t="s">
        <v>9693</v>
      </c>
      <c r="P1924" s="84">
        <v>1</v>
      </c>
      <c r="Q1924" s="84" t="s">
        <v>9357</v>
      </c>
      <c r="R1924" s="84"/>
      <c r="S1924" s="84"/>
    </row>
    <row r="1925" spans="1:19" x14ac:dyDescent="0.25">
      <c r="A1925" t="s">
        <v>3155</v>
      </c>
      <c r="B1925">
        <v>9</v>
      </c>
      <c r="C1925" t="s">
        <v>3116</v>
      </c>
      <c r="D1925" s="84"/>
      <c r="F1925" s="84"/>
      <c r="O1925" s="84" t="s">
        <v>9696</v>
      </c>
      <c r="P1925" s="84">
        <v>1</v>
      </c>
      <c r="Q1925" s="84" t="s">
        <v>9357</v>
      </c>
      <c r="R1925" s="84"/>
      <c r="S1925" s="84"/>
    </row>
    <row r="1926" spans="1:19" x14ac:dyDescent="0.25">
      <c r="A1926" t="s">
        <v>3156</v>
      </c>
      <c r="B1926">
        <v>9</v>
      </c>
      <c r="C1926" t="s">
        <v>3116</v>
      </c>
      <c r="D1926" s="84"/>
      <c r="F1926" s="84"/>
      <c r="O1926" s="84" t="s">
        <v>9699</v>
      </c>
      <c r="P1926" s="84">
        <v>1</v>
      </c>
      <c r="Q1926" s="84" t="s">
        <v>9357</v>
      </c>
      <c r="R1926" s="84"/>
      <c r="S1926" s="84"/>
    </row>
    <row r="1927" spans="1:19" x14ac:dyDescent="0.25">
      <c r="A1927" t="s">
        <v>3157</v>
      </c>
      <c r="B1927">
        <v>9</v>
      </c>
      <c r="C1927" t="s">
        <v>3116</v>
      </c>
      <c r="D1927" s="84"/>
      <c r="F1927" s="84"/>
      <c r="O1927" s="84" t="s">
        <v>9700</v>
      </c>
      <c r="P1927" s="84">
        <v>1</v>
      </c>
      <c r="Q1927" s="84" t="s">
        <v>9357</v>
      </c>
      <c r="R1927" s="84"/>
      <c r="S1927" s="84"/>
    </row>
    <row r="1928" spans="1:19" x14ac:dyDescent="0.25">
      <c r="A1928" t="s">
        <v>3158</v>
      </c>
      <c r="B1928">
        <v>9</v>
      </c>
      <c r="C1928" t="s">
        <v>3116</v>
      </c>
      <c r="D1928" s="84"/>
      <c r="F1928" s="84"/>
      <c r="O1928" s="84" t="s">
        <v>9702</v>
      </c>
      <c r="P1928" s="84">
        <v>1</v>
      </c>
      <c r="Q1928" s="84" t="s">
        <v>9357</v>
      </c>
      <c r="R1928" s="84"/>
      <c r="S1928" s="84"/>
    </row>
    <row r="1929" spans="1:19" x14ac:dyDescent="0.25">
      <c r="A1929" t="s">
        <v>3159</v>
      </c>
      <c r="B1929">
        <v>9</v>
      </c>
      <c r="C1929" t="s">
        <v>3116</v>
      </c>
      <c r="D1929" s="84"/>
      <c r="F1929" s="84"/>
      <c r="O1929" s="84" t="s">
        <v>9704</v>
      </c>
      <c r="P1929" s="84">
        <v>1</v>
      </c>
      <c r="Q1929" s="84" t="s">
        <v>9357</v>
      </c>
      <c r="R1929" s="84"/>
      <c r="S1929" s="84"/>
    </row>
    <row r="1930" spans="1:19" x14ac:dyDescent="0.25">
      <c r="A1930" t="s">
        <v>3160</v>
      </c>
      <c r="B1930">
        <v>9</v>
      </c>
      <c r="C1930" t="s">
        <v>3116</v>
      </c>
      <c r="D1930" s="84"/>
      <c r="F1930" s="84"/>
      <c r="O1930" s="84" t="s">
        <v>9707</v>
      </c>
      <c r="P1930" s="84">
        <v>1</v>
      </c>
      <c r="Q1930" s="84" t="s">
        <v>9357</v>
      </c>
      <c r="R1930" s="84"/>
      <c r="S1930" s="84"/>
    </row>
    <row r="1931" spans="1:19" x14ac:dyDescent="0.25">
      <c r="A1931" t="s">
        <v>3161</v>
      </c>
      <c r="B1931">
        <v>9</v>
      </c>
      <c r="C1931" t="s">
        <v>3116</v>
      </c>
      <c r="D1931" s="84"/>
      <c r="F1931" s="84"/>
      <c r="O1931" s="84" t="s">
        <v>9708</v>
      </c>
      <c r="P1931" s="84">
        <v>1</v>
      </c>
      <c r="Q1931" s="84" t="s">
        <v>9357</v>
      </c>
      <c r="R1931" s="84"/>
      <c r="S1931" s="84"/>
    </row>
    <row r="1932" spans="1:19" x14ac:dyDescent="0.25">
      <c r="A1932" t="s">
        <v>3162</v>
      </c>
      <c r="B1932">
        <v>9</v>
      </c>
      <c r="C1932" t="s">
        <v>3116</v>
      </c>
      <c r="D1932" s="84"/>
      <c r="F1932" s="84"/>
      <c r="O1932" s="84" t="s">
        <v>9709</v>
      </c>
      <c r="P1932" s="84">
        <v>1</v>
      </c>
      <c r="Q1932" s="84" t="s">
        <v>9357</v>
      </c>
      <c r="R1932" s="84"/>
      <c r="S1932" s="84"/>
    </row>
    <row r="1933" spans="1:19" x14ac:dyDescent="0.25">
      <c r="A1933" t="s">
        <v>3163</v>
      </c>
      <c r="B1933">
        <v>9</v>
      </c>
      <c r="C1933" t="s">
        <v>3116</v>
      </c>
      <c r="D1933" s="84"/>
      <c r="F1933" s="84"/>
      <c r="O1933" s="84" t="s">
        <v>9710</v>
      </c>
      <c r="P1933" s="84">
        <v>1</v>
      </c>
      <c r="Q1933" s="84" t="s">
        <v>9357</v>
      </c>
      <c r="R1933" s="84"/>
      <c r="S1933" s="84"/>
    </row>
    <row r="1934" spans="1:19" x14ac:dyDescent="0.25">
      <c r="A1934" t="s">
        <v>3164</v>
      </c>
      <c r="B1934">
        <v>9</v>
      </c>
      <c r="C1934" t="s">
        <v>3116</v>
      </c>
      <c r="D1934" s="84"/>
      <c r="F1934" s="84"/>
      <c r="O1934" s="84" t="s">
        <v>9712</v>
      </c>
      <c r="P1934" s="84">
        <v>1</v>
      </c>
      <c r="Q1934" s="84" t="s">
        <v>9357</v>
      </c>
      <c r="R1934" s="84"/>
      <c r="S1934" s="84"/>
    </row>
    <row r="1935" spans="1:19" x14ac:dyDescent="0.25">
      <c r="A1935" t="s">
        <v>3165</v>
      </c>
      <c r="B1935">
        <v>9</v>
      </c>
      <c r="C1935" t="s">
        <v>3116</v>
      </c>
      <c r="D1935" s="84"/>
      <c r="F1935" s="84"/>
      <c r="O1935" s="84" t="s">
        <v>9713</v>
      </c>
      <c r="P1935" s="84">
        <v>1</v>
      </c>
      <c r="Q1935" s="84" t="s">
        <v>9357</v>
      </c>
      <c r="R1935" s="84"/>
      <c r="S1935" s="84"/>
    </row>
    <row r="1936" spans="1:19" x14ac:dyDescent="0.25">
      <c r="A1936" t="s">
        <v>3166</v>
      </c>
      <c r="B1936">
        <v>9</v>
      </c>
      <c r="C1936" t="s">
        <v>3116</v>
      </c>
      <c r="D1936" s="84"/>
      <c r="F1936" s="84"/>
      <c r="O1936" s="84" t="s">
        <v>9714</v>
      </c>
      <c r="P1936" s="84">
        <v>1</v>
      </c>
      <c r="Q1936" s="84" t="s">
        <v>9357</v>
      </c>
      <c r="R1936" s="84"/>
      <c r="S1936" s="84"/>
    </row>
    <row r="1937" spans="1:19" x14ac:dyDescent="0.25">
      <c r="A1937" t="s">
        <v>3167</v>
      </c>
      <c r="B1937">
        <v>9</v>
      </c>
      <c r="C1937" t="s">
        <v>3116</v>
      </c>
      <c r="D1937" s="84"/>
      <c r="F1937" s="84"/>
      <c r="O1937" s="84" t="s">
        <v>9717</v>
      </c>
      <c r="P1937" s="84">
        <v>1</v>
      </c>
      <c r="Q1937" s="84" t="s">
        <v>9357</v>
      </c>
      <c r="R1937" s="84"/>
      <c r="S1937" s="84"/>
    </row>
    <row r="1938" spans="1:19" x14ac:dyDescent="0.25">
      <c r="A1938" t="s">
        <v>3168</v>
      </c>
      <c r="B1938">
        <v>9</v>
      </c>
      <c r="C1938" t="s">
        <v>3116</v>
      </c>
      <c r="D1938" s="84"/>
      <c r="F1938" s="84"/>
      <c r="O1938" s="84" t="s">
        <v>9718</v>
      </c>
      <c r="P1938" s="84">
        <v>1</v>
      </c>
      <c r="Q1938" s="84" t="s">
        <v>9357</v>
      </c>
      <c r="R1938" s="84"/>
      <c r="S1938" s="84"/>
    </row>
    <row r="1939" spans="1:19" x14ac:dyDescent="0.25">
      <c r="A1939" t="s">
        <v>3169</v>
      </c>
      <c r="B1939">
        <v>9</v>
      </c>
      <c r="C1939" t="s">
        <v>3116</v>
      </c>
      <c r="D1939" s="84"/>
      <c r="F1939" s="84"/>
      <c r="O1939" s="84" t="s">
        <v>9719</v>
      </c>
      <c r="P1939" s="84">
        <v>1</v>
      </c>
      <c r="Q1939" s="84" t="s">
        <v>9357</v>
      </c>
      <c r="R1939" s="84"/>
      <c r="S1939" s="84"/>
    </row>
    <row r="1940" spans="1:19" x14ac:dyDescent="0.25">
      <c r="A1940" t="s">
        <v>3170</v>
      </c>
      <c r="B1940">
        <v>9</v>
      </c>
      <c r="C1940" t="s">
        <v>3116</v>
      </c>
      <c r="D1940" s="84"/>
      <c r="F1940" s="84"/>
      <c r="O1940" s="84" t="s">
        <v>9722</v>
      </c>
      <c r="P1940" s="84">
        <v>1</v>
      </c>
      <c r="Q1940" s="84" t="s">
        <v>9357</v>
      </c>
      <c r="R1940" s="84"/>
      <c r="S1940" s="84"/>
    </row>
    <row r="1941" spans="1:19" x14ac:dyDescent="0.25">
      <c r="A1941" t="s">
        <v>3171</v>
      </c>
      <c r="B1941">
        <v>9</v>
      </c>
      <c r="C1941" t="s">
        <v>3116</v>
      </c>
      <c r="D1941" s="84"/>
      <c r="F1941" s="84"/>
      <c r="O1941" s="84" t="s">
        <v>9725</v>
      </c>
      <c r="P1941" s="84">
        <v>1</v>
      </c>
      <c r="Q1941" s="84" t="s">
        <v>9357</v>
      </c>
      <c r="R1941" s="84"/>
      <c r="S1941" s="84"/>
    </row>
    <row r="1942" spans="1:19" x14ac:dyDescent="0.25">
      <c r="A1942" t="s">
        <v>3172</v>
      </c>
      <c r="B1942">
        <v>9</v>
      </c>
      <c r="C1942" t="s">
        <v>3116</v>
      </c>
      <c r="D1942" s="84"/>
      <c r="F1942" s="84"/>
      <c r="O1942" s="84" t="s">
        <v>9726</v>
      </c>
      <c r="P1942" s="84">
        <v>1</v>
      </c>
      <c r="Q1942" s="84" t="s">
        <v>9357</v>
      </c>
      <c r="R1942" s="84"/>
      <c r="S1942" s="84"/>
    </row>
    <row r="1943" spans="1:19" x14ac:dyDescent="0.25">
      <c r="A1943" t="s">
        <v>3173</v>
      </c>
      <c r="B1943">
        <v>9</v>
      </c>
      <c r="C1943" t="s">
        <v>3116</v>
      </c>
      <c r="D1943" s="84"/>
      <c r="F1943" s="84"/>
      <c r="O1943" s="84" t="s">
        <v>9727</v>
      </c>
      <c r="P1943" s="84">
        <v>1</v>
      </c>
      <c r="Q1943" s="84" t="s">
        <v>9357</v>
      </c>
      <c r="R1943" s="84"/>
      <c r="S1943" s="84"/>
    </row>
    <row r="1944" spans="1:19" x14ac:dyDescent="0.25">
      <c r="A1944" t="s">
        <v>3174</v>
      </c>
      <c r="B1944">
        <v>9</v>
      </c>
      <c r="C1944" t="s">
        <v>3116</v>
      </c>
      <c r="D1944" s="84"/>
      <c r="F1944" s="84"/>
      <c r="O1944" s="84" t="s">
        <v>9728</v>
      </c>
      <c r="P1944" s="84">
        <v>1</v>
      </c>
      <c r="Q1944" s="84" t="s">
        <v>9357</v>
      </c>
      <c r="R1944" s="84"/>
      <c r="S1944" s="84"/>
    </row>
    <row r="1945" spans="1:19" x14ac:dyDescent="0.25">
      <c r="A1945" t="s">
        <v>3175</v>
      </c>
      <c r="B1945">
        <v>9</v>
      </c>
      <c r="C1945" t="s">
        <v>3116</v>
      </c>
      <c r="D1945" s="84"/>
      <c r="F1945" s="84"/>
      <c r="O1945" s="84" t="s">
        <v>9729</v>
      </c>
      <c r="P1945" s="84">
        <v>1</v>
      </c>
      <c r="Q1945" s="84" t="s">
        <v>9357</v>
      </c>
      <c r="R1945" s="84"/>
      <c r="S1945" s="84"/>
    </row>
    <row r="1946" spans="1:19" x14ac:dyDescent="0.25">
      <c r="A1946" t="s">
        <v>3176</v>
      </c>
      <c r="B1946">
        <v>9</v>
      </c>
      <c r="C1946" t="s">
        <v>3116</v>
      </c>
      <c r="D1946" s="84"/>
      <c r="F1946" s="84"/>
      <c r="O1946" s="84" t="s">
        <v>9731</v>
      </c>
      <c r="P1946" s="84">
        <v>1</v>
      </c>
      <c r="Q1946" s="84" t="s">
        <v>9357</v>
      </c>
      <c r="R1946" s="84"/>
      <c r="S1946" s="84"/>
    </row>
    <row r="1947" spans="1:19" x14ac:dyDescent="0.25">
      <c r="A1947" t="s">
        <v>3177</v>
      </c>
      <c r="B1947">
        <v>9</v>
      </c>
      <c r="C1947" t="s">
        <v>3116</v>
      </c>
      <c r="D1947" s="84"/>
      <c r="F1947" s="84"/>
      <c r="O1947" s="84" t="s">
        <v>9732</v>
      </c>
      <c r="P1947" s="84">
        <v>1</v>
      </c>
      <c r="Q1947" s="84" t="s">
        <v>9357</v>
      </c>
      <c r="R1947" s="84"/>
      <c r="S1947" s="84"/>
    </row>
    <row r="1948" spans="1:19" x14ac:dyDescent="0.25">
      <c r="A1948" t="s">
        <v>3178</v>
      </c>
      <c r="B1948">
        <v>9</v>
      </c>
      <c r="C1948" t="s">
        <v>3116</v>
      </c>
      <c r="D1948" s="84"/>
      <c r="F1948" s="84"/>
      <c r="O1948" s="84" t="s">
        <v>9734</v>
      </c>
      <c r="P1948" s="84">
        <v>1</v>
      </c>
      <c r="Q1948" s="84" t="s">
        <v>9357</v>
      </c>
      <c r="R1948" s="84"/>
      <c r="S1948" s="84"/>
    </row>
    <row r="1949" spans="1:19" x14ac:dyDescent="0.25">
      <c r="A1949" t="s">
        <v>3179</v>
      </c>
      <c r="B1949">
        <v>9</v>
      </c>
      <c r="C1949" t="s">
        <v>3116</v>
      </c>
      <c r="D1949" s="84"/>
      <c r="F1949" s="84"/>
      <c r="O1949" s="84" t="s">
        <v>9735</v>
      </c>
      <c r="P1949" s="84">
        <v>1</v>
      </c>
      <c r="Q1949" s="84" t="s">
        <v>9357</v>
      </c>
      <c r="R1949" s="84"/>
      <c r="S1949" s="84"/>
    </row>
    <row r="1950" spans="1:19" x14ac:dyDescent="0.25">
      <c r="A1950" t="s">
        <v>3180</v>
      </c>
      <c r="B1950">
        <v>9</v>
      </c>
      <c r="C1950" t="s">
        <v>3116</v>
      </c>
      <c r="D1950" s="84"/>
      <c r="F1950" s="84"/>
      <c r="O1950" s="84" t="s">
        <v>9736</v>
      </c>
      <c r="P1950" s="84">
        <v>1</v>
      </c>
      <c r="Q1950" s="84" t="s">
        <v>9357</v>
      </c>
      <c r="R1950" s="84"/>
      <c r="S1950" s="84"/>
    </row>
    <row r="1951" spans="1:19" x14ac:dyDescent="0.25">
      <c r="A1951" t="s">
        <v>3181</v>
      </c>
      <c r="B1951">
        <v>9</v>
      </c>
      <c r="C1951" t="s">
        <v>3116</v>
      </c>
      <c r="D1951" s="84"/>
      <c r="F1951" s="84"/>
      <c r="O1951" s="84" t="s">
        <v>9743</v>
      </c>
      <c r="P1951" s="84">
        <v>1</v>
      </c>
      <c r="Q1951" s="84" t="s">
        <v>9357</v>
      </c>
      <c r="R1951" s="84"/>
      <c r="S1951" s="84"/>
    </row>
    <row r="1952" spans="1:19" x14ac:dyDescent="0.25">
      <c r="A1952" t="s">
        <v>3182</v>
      </c>
      <c r="B1952">
        <v>9</v>
      </c>
      <c r="C1952" t="s">
        <v>3116</v>
      </c>
      <c r="D1952" s="84"/>
      <c r="F1952" s="84"/>
      <c r="O1952" s="84" t="s">
        <v>9744</v>
      </c>
      <c r="P1952" s="84">
        <v>1</v>
      </c>
      <c r="Q1952" s="84" t="s">
        <v>9357</v>
      </c>
      <c r="R1952" s="84"/>
      <c r="S1952" s="84"/>
    </row>
    <row r="1953" spans="1:19" x14ac:dyDescent="0.25">
      <c r="A1953" t="s">
        <v>3183</v>
      </c>
      <c r="B1953">
        <v>9</v>
      </c>
      <c r="C1953" t="s">
        <v>3116</v>
      </c>
      <c r="D1953" s="84"/>
      <c r="F1953" s="84"/>
      <c r="O1953" s="84" t="s">
        <v>9746</v>
      </c>
      <c r="P1953" s="84">
        <v>1</v>
      </c>
      <c r="Q1953" s="84" t="s">
        <v>9357</v>
      </c>
      <c r="R1953" s="84"/>
      <c r="S1953" s="84"/>
    </row>
    <row r="1954" spans="1:19" x14ac:dyDescent="0.25">
      <c r="A1954" t="s">
        <v>3184</v>
      </c>
      <c r="B1954">
        <v>9</v>
      </c>
      <c r="C1954" t="s">
        <v>3116</v>
      </c>
      <c r="D1954" s="84"/>
      <c r="F1954" s="84"/>
      <c r="O1954" s="84" t="s">
        <v>9747</v>
      </c>
      <c r="P1954" s="84">
        <v>1</v>
      </c>
      <c r="Q1954" s="84" t="s">
        <v>9357</v>
      </c>
      <c r="R1954" s="84"/>
      <c r="S1954" s="84"/>
    </row>
    <row r="1955" spans="1:19" x14ac:dyDescent="0.25">
      <c r="A1955" t="s">
        <v>3185</v>
      </c>
      <c r="B1955">
        <v>9</v>
      </c>
      <c r="C1955" t="s">
        <v>3116</v>
      </c>
      <c r="D1955" s="84"/>
      <c r="F1955" s="84"/>
      <c r="O1955" s="84" t="s">
        <v>9753</v>
      </c>
      <c r="P1955" s="84">
        <v>1</v>
      </c>
      <c r="Q1955" s="84" t="s">
        <v>9357</v>
      </c>
      <c r="R1955" s="84"/>
      <c r="S1955" s="84"/>
    </row>
    <row r="1956" spans="1:19" x14ac:dyDescent="0.25">
      <c r="A1956" t="s">
        <v>3186</v>
      </c>
      <c r="B1956">
        <v>9</v>
      </c>
      <c r="C1956" t="s">
        <v>3116</v>
      </c>
      <c r="D1956" s="84"/>
      <c r="F1956" s="84"/>
      <c r="O1956" s="84" t="s">
        <v>9755</v>
      </c>
      <c r="P1956" s="84">
        <v>1</v>
      </c>
      <c r="Q1956" s="84" t="s">
        <v>9357</v>
      </c>
      <c r="R1956" s="84"/>
      <c r="S1956" s="84"/>
    </row>
    <row r="1957" spans="1:19" x14ac:dyDescent="0.25">
      <c r="A1957" t="s">
        <v>3187</v>
      </c>
      <c r="B1957">
        <v>9</v>
      </c>
      <c r="C1957" t="s">
        <v>3116</v>
      </c>
      <c r="D1957" s="84"/>
      <c r="F1957" s="84"/>
      <c r="O1957" s="84" t="s">
        <v>9756</v>
      </c>
      <c r="P1957" s="84">
        <v>1</v>
      </c>
      <c r="Q1957" s="84" t="s">
        <v>9357</v>
      </c>
      <c r="R1957" s="84"/>
      <c r="S1957" s="84"/>
    </row>
    <row r="1958" spans="1:19" x14ac:dyDescent="0.25">
      <c r="A1958" t="s">
        <v>3188</v>
      </c>
      <c r="B1958">
        <v>9</v>
      </c>
      <c r="C1958" t="s">
        <v>3116</v>
      </c>
      <c r="D1958" s="84"/>
      <c r="F1958" s="84"/>
      <c r="O1958" s="84" t="s">
        <v>9757</v>
      </c>
      <c r="P1958" s="84">
        <v>1</v>
      </c>
      <c r="Q1958" s="84" t="s">
        <v>9357</v>
      </c>
      <c r="R1958" s="84"/>
      <c r="S1958" s="84"/>
    </row>
    <row r="1959" spans="1:19" x14ac:dyDescent="0.25">
      <c r="A1959" t="s">
        <v>3189</v>
      </c>
      <c r="B1959">
        <v>9</v>
      </c>
      <c r="C1959" t="s">
        <v>3116</v>
      </c>
      <c r="D1959" s="84"/>
      <c r="F1959" s="84"/>
      <c r="O1959" s="84" t="s">
        <v>9758</v>
      </c>
      <c r="P1959" s="84">
        <v>1</v>
      </c>
      <c r="Q1959" s="84" t="s">
        <v>9357</v>
      </c>
      <c r="R1959" s="84"/>
      <c r="S1959" s="84"/>
    </row>
    <row r="1960" spans="1:19" x14ac:dyDescent="0.25">
      <c r="A1960" t="s">
        <v>3190</v>
      </c>
      <c r="B1960">
        <v>9</v>
      </c>
      <c r="C1960" t="s">
        <v>3116</v>
      </c>
      <c r="D1960" s="84"/>
      <c r="F1960" s="84"/>
      <c r="O1960" s="84" t="s">
        <v>9760</v>
      </c>
      <c r="P1960" s="84">
        <v>1</v>
      </c>
      <c r="Q1960" s="84" t="s">
        <v>9357</v>
      </c>
      <c r="R1960" s="84"/>
      <c r="S1960" s="84"/>
    </row>
    <row r="1961" spans="1:19" x14ac:dyDescent="0.25">
      <c r="A1961" t="s">
        <v>3191</v>
      </c>
      <c r="B1961">
        <v>9</v>
      </c>
      <c r="C1961" t="s">
        <v>3116</v>
      </c>
      <c r="D1961" s="84"/>
      <c r="F1961" s="84"/>
      <c r="O1961" s="84" t="s">
        <v>9761</v>
      </c>
      <c r="P1961" s="84">
        <v>1</v>
      </c>
      <c r="Q1961" s="84" t="s">
        <v>9357</v>
      </c>
      <c r="R1961" s="84"/>
      <c r="S1961" s="84"/>
    </row>
    <row r="1962" spans="1:19" x14ac:dyDescent="0.25">
      <c r="A1962" t="s">
        <v>3192</v>
      </c>
      <c r="B1962">
        <v>9</v>
      </c>
      <c r="C1962" t="s">
        <v>3116</v>
      </c>
      <c r="D1962" s="84"/>
      <c r="F1962" s="84"/>
      <c r="O1962" s="84" t="s">
        <v>9762</v>
      </c>
      <c r="P1962" s="84">
        <v>1</v>
      </c>
      <c r="Q1962" s="84" t="s">
        <v>9357</v>
      </c>
      <c r="R1962" s="84"/>
      <c r="S1962" s="84"/>
    </row>
    <row r="1963" spans="1:19" x14ac:dyDescent="0.25">
      <c r="A1963" t="s">
        <v>3193</v>
      </c>
      <c r="B1963">
        <v>9</v>
      </c>
      <c r="C1963" t="s">
        <v>3116</v>
      </c>
      <c r="D1963" s="84"/>
      <c r="F1963" s="84"/>
      <c r="O1963" s="84" t="s">
        <v>9764</v>
      </c>
      <c r="P1963" s="84">
        <v>1</v>
      </c>
      <c r="Q1963" s="84" t="s">
        <v>9357</v>
      </c>
      <c r="R1963" s="84"/>
      <c r="S1963" s="84"/>
    </row>
    <row r="1964" spans="1:19" x14ac:dyDescent="0.25">
      <c r="A1964" t="s">
        <v>3194</v>
      </c>
      <c r="B1964">
        <v>9</v>
      </c>
      <c r="C1964" t="s">
        <v>3116</v>
      </c>
      <c r="D1964" s="84"/>
      <c r="F1964" s="84"/>
      <c r="O1964" s="84" t="s">
        <v>9765</v>
      </c>
      <c r="P1964" s="84">
        <v>1</v>
      </c>
      <c r="Q1964" s="84" t="s">
        <v>9357</v>
      </c>
      <c r="R1964" s="84"/>
      <c r="S1964" s="84"/>
    </row>
    <row r="1965" spans="1:19" x14ac:dyDescent="0.25">
      <c r="A1965" t="s">
        <v>3195</v>
      </c>
      <c r="B1965">
        <v>9</v>
      </c>
      <c r="C1965" t="s">
        <v>3116</v>
      </c>
      <c r="D1965" s="84"/>
      <c r="F1965" s="84"/>
      <c r="O1965" s="84" t="s">
        <v>9768</v>
      </c>
      <c r="P1965" s="84">
        <v>1</v>
      </c>
      <c r="Q1965" s="84" t="s">
        <v>9357</v>
      </c>
      <c r="R1965" s="84"/>
      <c r="S1965" s="84"/>
    </row>
    <row r="1966" spans="1:19" x14ac:dyDescent="0.25">
      <c r="A1966" t="s">
        <v>3196</v>
      </c>
      <c r="B1966">
        <v>9</v>
      </c>
      <c r="C1966" t="s">
        <v>3116</v>
      </c>
      <c r="D1966" s="84"/>
      <c r="F1966" s="84"/>
      <c r="O1966" s="84" t="s">
        <v>9769</v>
      </c>
      <c r="P1966" s="84">
        <v>1</v>
      </c>
      <c r="Q1966" s="84" t="s">
        <v>9357</v>
      </c>
      <c r="R1966" s="84"/>
      <c r="S1966" s="84"/>
    </row>
    <row r="1967" spans="1:19" x14ac:dyDescent="0.25">
      <c r="A1967" t="s">
        <v>3197</v>
      </c>
      <c r="B1967">
        <v>9</v>
      </c>
      <c r="C1967" t="s">
        <v>3116</v>
      </c>
      <c r="D1967" s="84"/>
      <c r="F1967" s="84"/>
      <c r="O1967" s="84" t="s">
        <v>9770</v>
      </c>
      <c r="P1967" s="84">
        <v>1</v>
      </c>
      <c r="Q1967" s="84" t="s">
        <v>9357</v>
      </c>
      <c r="R1967" s="84"/>
      <c r="S1967" s="84"/>
    </row>
    <row r="1968" spans="1:19" x14ac:dyDescent="0.25">
      <c r="A1968" t="s">
        <v>3198</v>
      </c>
      <c r="B1968">
        <v>9</v>
      </c>
      <c r="C1968" t="s">
        <v>3116</v>
      </c>
      <c r="D1968" s="84"/>
      <c r="F1968" s="84"/>
      <c r="O1968" s="84" t="s">
        <v>9772</v>
      </c>
      <c r="P1968" s="84">
        <v>1</v>
      </c>
      <c r="Q1968" s="84" t="s">
        <v>9357</v>
      </c>
      <c r="R1968" s="84"/>
      <c r="S1968" s="84"/>
    </row>
    <row r="1969" spans="1:19" x14ac:dyDescent="0.25">
      <c r="A1969" t="s">
        <v>3199</v>
      </c>
      <c r="B1969">
        <v>9</v>
      </c>
      <c r="C1969" t="s">
        <v>3116</v>
      </c>
      <c r="D1969" s="84"/>
      <c r="F1969" s="84"/>
      <c r="O1969" s="84" t="s">
        <v>9773</v>
      </c>
      <c r="P1969" s="84">
        <v>1</v>
      </c>
      <c r="Q1969" s="84" t="s">
        <v>9357</v>
      </c>
      <c r="R1969" s="84"/>
      <c r="S1969" s="84"/>
    </row>
    <row r="1970" spans="1:19" x14ac:dyDescent="0.25">
      <c r="A1970" t="s">
        <v>3200</v>
      </c>
      <c r="B1970">
        <v>9</v>
      </c>
      <c r="C1970" t="s">
        <v>3116</v>
      </c>
      <c r="D1970" s="84"/>
      <c r="F1970" s="84"/>
      <c r="O1970" s="84" t="s">
        <v>9774</v>
      </c>
      <c r="P1970" s="84">
        <v>1</v>
      </c>
      <c r="Q1970" s="84" t="s">
        <v>9357</v>
      </c>
      <c r="R1970" s="84"/>
      <c r="S1970" s="84"/>
    </row>
    <row r="1971" spans="1:19" x14ac:dyDescent="0.25">
      <c r="A1971" t="s">
        <v>3201</v>
      </c>
      <c r="B1971">
        <v>9</v>
      </c>
      <c r="C1971" t="s">
        <v>3116</v>
      </c>
      <c r="D1971" s="84"/>
      <c r="F1971" s="84"/>
      <c r="O1971" s="84" t="s">
        <v>9775</v>
      </c>
      <c r="P1971" s="84">
        <v>1</v>
      </c>
      <c r="Q1971" s="84" t="s">
        <v>9357</v>
      </c>
      <c r="R1971" s="84"/>
      <c r="S1971" s="84"/>
    </row>
    <row r="1972" spans="1:19" x14ac:dyDescent="0.25">
      <c r="A1972" t="s">
        <v>3202</v>
      </c>
      <c r="B1972">
        <v>9</v>
      </c>
      <c r="C1972" t="s">
        <v>3116</v>
      </c>
      <c r="D1972" s="84"/>
      <c r="F1972" s="84"/>
      <c r="O1972" s="84" t="s">
        <v>9776</v>
      </c>
      <c r="P1972" s="84">
        <v>1</v>
      </c>
      <c r="Q1972" s="84" t="s">
        <v>9357</v>
      </c>
      <c r="R1972" s="84"/>
      <c r="S1972" s="84"/>
    </row>
    <row r="1973" spans="1:19" x14ac:dyDescent="0.25">
      <c r="A1973" t="s">
        <v>3203</v>
      </c>
      <c r="B1973">
        <v>9</v>
      </c>
      <c r="C1973" t="s">
        <v>3116</v>
      </c>
      <c r="D1973" s="84"/>
      <c r="F1973" s="84"/>
      <c r="O1973" s="84" t="s">
        <v>9778</v>
      </c>
      <c r="P1973" s="84">
        <v>1</v>
      </c>
      <c r="Q1973" s="84" t="s">
        <v>9357</v>
      </c>
      <c r="R1973" s="84"/>
      <c r="S1973" s="84"/>
    </row>
    <row r="1974" spans="1:19" x14ac:dyDescent="0.25">
      <c r="A1974" t="s">
        <v>3204</v>
      </c>
      <c r="B1974">
        <v>9</v>
      </c>
      <c r="C1974" t="s">
        <v>3116</v>
      </c>
      <c r="D1974" s="84"/>
      <c r="F1974" s="84"/>
      <c r="O1974" s="84" t="s">
        <v>9779</v>
      </c>
      <c r="P1974" s="84">
        <v>1</v>
      </c>
      <c r="Q1974" s="84" t="s">
        <v>9357</v>
      </c>
      <c r="R1974" s="84"/>
      <c r="S1974" s="84"/>
    </row>
    <row r="1975" spans="1:19" x14ac:dyDescent="0.25">
      <c r="A1975" t="s">
        <v>3205</v>
      </c>
      <c r="B1975">
        <v>9</v>
      </c>
      <c r="C1975" t="s">
        <v>3116</v>
      </c>
      <c r="D1975" s="84"/>
      <c r="F1975" s="84"/>
      <c r="O1975" s="84" t="s">
        <v>9781</v>
      </c>
      <c r="P1975" s="84">
        <v>1</v>
      </c>
      <c r="Q1975" s="84" t="s">
        <v>9357</v>
      </c>
      <c r="R1975" s="84"/>
      <c r="S1975" s="84"/>
    </row>
    <row r="1976" spans="1:19" x14ac:dyDescent="0.25">
      <c r="A1976" t="s">
        <v>3206</v>
      </c>
      <c r="B1976">
        <v>9</v>
      </c>
      <c r="C1976" t="s">
        <v>3116</v>
      </c>
      <c r="D1976" s="84"/>
      <c r="F1976" s="84"/>
      <c r="O1976" s="84" t="s">
        <v>9782</v>
      </c>
      <c r="P1976" s="84">
        <v>1</v>
      </c>
      <c r="Q1976" s="84" t="s">
        <v>9357</v>
      </c>
      <c r="R1976" s="84"/>
      <c r="S1976" s="84"/>
    </row>
    <row r="1977" spans="1:19" x14ac:dyDescent="0.25">
      <c r="A1977" t="s">
        <v>3207</v>
      </c>
      <c r="B1977">
        <v>9</v>
      </c>
      <c r="C1977" t="s">
        <v>3116</v>
      </c>
      <c r="D1977" s="84"/>
      <c r="F1977" s="84"/>
      <c r="O1977" s="84" t="s">
        <v>9783</v>
      </c>
      <c r="P1977" s="84">
        <v>1</v>
      </c>
      <c r="Q1977" s="84" t="s">
        <v>9357</v>
      </c>
      <c r="R1977" s="84"/>
      <c r="S1977" s="84"/>
    </row>
    <row r="1978" spans="1:19" x14ac:dyDescent="0.25">
      <c r="A1978" t="s">
        <v>3208</v>
      </c>
      <c r="B1978">
        <v>9</v>
      </c>
      <c r="C1978" t="s">
        <v>3116</v>
      </c>
      <c r="D1978" s="84"/>
      <c r="F1978" s="84"/>
      <c r="O1978" s="84" t="s">
        <v>9784</v>
      </c>
      <c r="P1978" s="84">
        <v>1</v>
      </c>
      <c r="Q1978" s="84" t="s">
        <v>9357</v>
      </c>
      <c r="R1978" s="84"/>
      <c r="S1978" s="84"/>
    </row>
    <row r="1979" spans="1:19" x14ac:dyDescent="0.25">
      <c r="A1979" t="s">
        <v>3209</v>
      </c>
      <c r="B1979">
        <v>9</v>
      </c>
      <c r="C1979" t="s">
        <v>3116</v>
      </c>
      <c r="D1979" s="84"/>
      <c r="F1979" s="84"/>
      <c r="O1979" s="84" t="s">
        <v>9785</v>
      </c>
      <c r="P1979" s="84">
        <v>1</v>
      </c>
      <c r="Q1979" s="84" t="s">
        <v>9357</v>
      </c>
      <c r="R1979" s="84"/>
      <c r="S1979" s="84"/>
    </row>
    <row r="1980" spans="1:19" x14ac:dyDescent="0.25">
      <c r="A1980" t="s">
        <v>3210</v>
      </c>
      <c r="B1980">
        <v>9</v>
      </c>
      <c r="C1980" t="s">
        <v>3116</v>
      </c>
      <c r="D1980" s="84"/>
      <c r="F1980" s="84"/>
      <c r="O1980" s="84" t="s">
        <v>9786</v>
      </c>
      <c r="P1980" s="84">
        <v>1</v>
      </c>
      <c r="Q1980" s="84" t="s">
        <v>9357</v>
      </c>
      <c r="R1980" s="84"/>
      <c r="S1980" s="84"/>
    </row>
    <row r="1981" spans="1:19" x14ac:dyDescent="0.25">
      <c r="A1981" t="s">
        <v>3211</v>
      </c>
      <c r="B1981">
        <v>9</v>
      </c>
      <c r="C1981" t="s">
        <v>3116</v>
      </c>
      <c r="D1981" s="84"/>
      <c r="F1981" s="84"/>
      <c r="O1981" s="84" t="s">
        <v>9791</v>
      </c>
      <c r="P1981" s="84">
        <v>1</v>
      </c>
      <c r="Q1981" s="84" t="s">
        <v>9357</v>
      </c>
      <c r="R1981" s="84"/>
      <c r="S1981" s="84"/>
    </row>
    <row r="1982" spans="1:19" x14ac:dyDescent="0.25">
      <c r="A1982" t="s">
        <v>3212</v>
      </c>
      <c r="B1982">
        <v>9</v>
      </c>
      <c r="C1982" t="s">
        <v>3116</v>
      </c>
      <c r="D1982" s="84"/>
      <c r="F1982" s="84"/>
      <c r="O1982" s="84" t="s">
        <v>9792</v>
      </c>
      <c r="P1982" s="84">
        <v>1</v>
      </c>
      <c r="Q1982" s="84" t="s">
        <v>9357</v>
      </c>
      <c r="R1982" s="84"/>
      <c r="S1982" s="84"/>
    </row>
    <row r="1983" spans="1:19" x14ac:dyDescent="0.25">
      <c r="A1983" t="s">
        <v>3213</v>
      </c>
      <c r="B1983">
        <v>9</v>
      </c>
      <c r="C1983" t="s">
        <v>3116</v>
      </c>
      <c r="D1983" s="84"/>
      <c r="F1983" s="84"/>
      <c r="O1983" s="84" t="s">
        <v>9796</v>
      </c>
      <c r="P1983" s="84">
        <v>1</v>
      </c>
      <c r="Q1983" s="84" t="s">
        <v>9357</v>
      </c>
      <c r="R1983" s="84"/>
      <c r="S1983" s="84"/>
    </row>
    <row r="1984" spans="1:19" x14ac:dyDescent="0.25">
      <c r="A1984" t="s">
        <v>3214</v>
      </c>
      <c r="B1984">
        <v>9</v>
      </c>
      <c r="C1984" t="s">
        <v>3116</v>
      </c>
      <c r="D1984" s="84"/>
      <c r="F1984" s="84"/>
      <c r="O1984" s="84" t="s">
        <v>9797</v>
      </c>
      <c r="P1984" s="84">
        <v>1</v>
      </c>
      <c r="Q1984" s="84" t="s">
        <v>9357</v>
      </c>
      <c r="R1984" s="84"/>
      <c r="S1984" s="84"/>
    </row>
    <row r="1985" spans="1:19" x14ac:dyDescent="0.25">
      <c r="A1985" t="s">
        <v>3215</v>
      </c>
      <c r="B1985">
        <v>9</v>
      </c>
      <c r="C1985" t="s">
        <v>3116</v>
      </c>
      <c r="D1985" s="84"/>
      <c r="F1985" s="84"/>
      <c r="O1985" s="84" t="s">
        <v>9798</v>
      </c>
      <c r="P1985" s="84">
        <v>1</v>
      </c>
      <c r="Q1985" s="84" t="s">
        <v>9357</v>
      </c>
      <c r="R1985" s="84"/>
      <c r="S1985" s="84"/>
    </row>
    <row r="1986" spans="1:19" x14ac:dyDescent="0.25">
      <c r="A1986" t="s">
        <v>3216</v>
      </c>
      <c r="B1986">
        <v>9</v>
      </c>
      <c r="C1986" t="s">
        <v>3116</v>
      </c>
      <c r="D1986" s="84"/>
      <c r="F1986" s="84"/>
      <c r="O1986" s="84" t="s">
        <v>9799</v>
      </c>
      <c r="P1986" s="84">
        <v>1</v>
      </c>
      <c r="Q1986" s="84" t="s">
        <v>9357</v>
      </c>
      <c r="R1986" s="84"/>
      <c r="S1986" s="84"/>
    </row>
    <row r="1987" spans="1:19" x14ac:dyDescent="0.25">
      <c r="A1987" t="s">
        <v>3217</v>
      </c>
      <c r="B1987">
        <v>9</v>
      </c>
      <c r="C1987" t="s">
        <v>3116</v>
      </c>
      <c r="D1987" s="84"/>
      <c r="F1987" s="84"/>
      <c r="O1987" s="84" t="s">
        <v>9800</v>
      </c>
      <c r="P1987" s="84">
        <v>1</v>
      </c>
      <c r="Q1987" s="84" t="s">
        <v>9357</v>
      </c>
      <c r="R1987" s="84"/>
      <c r="S1987" s="84"/>
    </row>
    <row r="1988" spans="1:19" x14ac:dyDescent="0.25">
      <c r="A1988" t="s">
        <v>3218</v>
      </c>
      <c r="B1988">
        <v>9</v>
      </c>
      <c r="C1988" t="s">
        <v>3116</v>
      </c>
      <c r="D1988" s="84"/>
      <c r="F1988" s="84"/>
      <c r="O1988" s="84" t="s">
        <v>9801</v>
      </c>
      <c r="P1988" s="84">
        <v>1</v>
      </c>
      <c r="Q1988" s="84" t="s">
        <v>9357</v>
      </c>
      <c r="R1988" s="84"/>
      <c r="S1988" s="84"/>
    </row>
    <row r="1989" spans="1:19" x14ac:dyDescent="0.25">
      <c r="A1989" t="s">
        <v>3219</v>
      </c>
      <c r="B1989">
        <v>9</v>
      </c>
      <c r="C1989" t="s">
        <v>3116</v>
      </c>
      <c r="D1989" s="84"/>
      <c r="F1989" s="84"/>
      <c r="O1989" s="84" t="s">
        <v>9802</v>
      </c>
      <c r="P1989" s="84">
        <v>1</v>
      </c>
      <c r="Q1989" s="84" t="s">
        <v>9357</v>
      </c>
      <c r="R1989" s="84"/>
      <c r="S1989" s="84"/>
    </row>
    <row r="1990" spans="1:19" x14ac:dyDescent="0.25">
      <c r="A1990" t="s">
        <v>3220</v>
      </c>
      <c r="B1990">
        <v>9</v>
      </c>
      <c r="C1990" t="s">
        <v>3116</v>
      </c>
      <c r="D1990" s="84"/>
      <c r="F1990" s="84"/>
      <c r="O1990" s="84" t="s">
        <v>9804</v>
      </c>
      <c r="P1990" s="84">
        <v>1</v>
      </c>
      <c r="Q1990" s="84" t="s">
        <v>9357</v>
      </c>
      <c r="R1990" s="84"/>
      <c r="S1990" s="84"/>
    </row>
    <row r="1991" spans="1:19" x14ac:dyDescent="0.25">
      <c r="A1991" t="s">
        <v>3221</v>
      </c>
      <c r="B1991">
        <v>9</v>
      </c>
      <c r="C1991" t="s">
        <v>3116</v>
      </c>
      <c r="D1991" s="84"/>
      <c r="F1991" s="84"/>
      <c r="O1991" s="84" t="s">
        <v>9805</v>
      </c>
      <c r="P1991" s="84">
        <v>1</v>
      </c>
      <c r="Q1991" s="84" t="s">
        <v>9357</v>
      </c>
      <c r="R1991" s="84"/>
      <c r="S1991" s="84"/>
    </row>
    <row r="1992" spans="1:19" x14ac:dyDescent="0.25">
      <c r="A1992" t="s">
        <v>3222</v>
      </c>
      <c r="B1992">
        <v>9</v>
      </c>
      <c r="C1992" t="s">
        <v>3116</v>
      </c>
      <c r="D1992" s="84"/>
      <c r="F1992" s="84"/>
      <c r="O1992" s="84" t="s">
        <v>9807</v>
      </c>
      <c r="P1992" s="84">
        <v>1</v>
      </c>
      <c r="Q1992" s="84" t="s">
        <v>9357</v>
      </c>
      <c r="R1992" s="84"/>
      <c r="S1992" s="84"/>
    </row>
    <row r="1993" spans="1:19" x14ac:dyDescent="0.25">
      <c r="A1993" t="s">
        <v>3223</v>
      </c>
      <c r="B1993">
        <v>9</v>
      </c>
      <c r="C1993" t="s">
        <v>3116</v>
      </c>
      <c r="D1993" s="84"/>
      <c r="F1993" s="84"/>
      <c r="O1993" s="84" t="s">
        <v>9808</v>
      </c>
      <c r="P1993" s="84">
        <v>1</v>
      </c>
      <c r="Q1993" s="84" t="s">
        <v>9357</v>
      </c>
      <c r="R1993" s="84"/>
      <c r="S1993" s="84"/>
    </row>
    <row r="1994" spans="1:19" x14ac:dyDescent="0.25">
      <c r="A1994" t="s">
        <v>3224</v>
      </c>
      <c r="B1994">
        <v>9</v>
      </c>
      <c r="C1994" t="s">
        <v>3116</v>
      </c>
      <c r="D1994" s="84"/>
      <c r="F1994" s="84"/>
      <c r="O1994" s="84" t="s">
        <v>9809</v>
      </c>
      <c r="P1994" s="84">
        <v>1</v>
      </c>
      <c r="Q1994" s="84" t="s">
        <v>9357</v>
      </c>
      <c r="R1994" s="84"/>
      <c r="S1994" s="84"/>
    </row>
    <row r="1995" spans="1:19" x14ac:dyDescent="0.25">
      <c r="A1995" t="s">
        <v>3225</v>
      </c>
      <c r="B1995">
        <v>9</v>
      </c>
      <c r="C1995" t="s">
        <v>3116</v>
      </c>
      <c r="D1995" s="84"/>
      <c r="F1995" s="84"/>
      <c r="O1995" s="84" t="s">
        <v>9811</v>
      </c>
      <c r="P1995" s="84">
        <v>1</v>
      </c>
      <c r="Q1995" s="84" t="s">
        <v>9357</v>
      </c>
      <c r="R1995" s="84"/>
      <c r="S1995" s="84"/>
    </row>
    <row r="1996" spans="1:19" x14ac:dyDescent="0.25">
      <c r="A1996" t="s">
        <v>3226</v>
      </c>
      <c r="B1996">
        <v>9</v>
      </c>
      <c r="C1996" t="s">
        <v>3116</v>
      </c>
      <c r="D1996" s="84"/>
      <c r="F1996" s="84"/>
      <c r="O1996" s="84" t="s">
        <v>9817</v>
      </c>
      <c r="P1996" s="84">
        <v>1</v>
      </c>
      <c r="Q1996" s="84" t="s">
        <v>9357</v>
      </c>
      <c r="R1996" s="84"/>
      <c r="S1996" s="84"/>
    </row>
    <row r="1997" spans="1:19" x14ac:dyDescent="0.25">
      <c r="A1997" t="s">
        <v>3227</v>
      </c>
      <c r="B1997">
        <v>9</v>
      </c>
      <c r="C1997" t="s">
        <v>3116</v>
      </c>
      <c r="D1997" s="84"/>
      <c r="F1997" s="84"/>
      <c r="O1997" s="84" t="s">
        <v>9818</v>
      </c>
      <c r="P1997" s="84">
        <v>1</v>
      </c>
      <c r="Q1997" s="84" t="s">
        <v>9357</v>
      </c>
      <c r="R1997" s="84"/>
      <c r="S1997" s="84"/>
    </row>
    <row r="1998" spans="1:19" x14ac:dyDescent="0.25">
      <c r="A1998" t="s">
        <v>3228</v>
      </c>
      <c r="B1998">
        <v>9</v>
      </c>
      <c r="C1998" t="s">
        <v>3116</v>
      </c>
      <c r="D1998" s="84"/>
      <c r="F1998" s="84"/>
      <c r="O1998" s="84" t="s">
        <v>9819</v>
      </c>
      <c r="P1998" s="84">
        <v>1</v>
      </c>
      <c r="Q1998" s="84" t="s">
        <v>9357</v>
      </c>
      <c r="R1998" s="84"/>
      <c r="S1998" s="84"/>
    </row>
    <row r="1999" spans="1:19" x14ac:dyDescent="0.25">
      <c r="A1999" t="s">
        <v>3229</v>
      </c>
      <c r="B1999">
        <v>9</v>
      </c>
      <c r="C1999" t="s">
        <v>3116</v>
      </c>
      <c r="D1999" s="84"/>
      <c r="F1999" s="84"/>
      <c r="O1999" s="84" t="s">
        <v>9820</v>
      </c>
      <c r="P1999" s="84">
        <v>1</v>
      </c>
      <c r="Q1999" s="84" t="s">
        <v>9357</v>
      </c>
      <c r="R1999" s="84"/>
      <c r="S1999" s="84"/>
    </row>
    <row r="2000" spans="1:19" x14ac:dyDescent="0.25">
      <c r="A2000" t="s">
        <v>3230</v>
      </c>
      <c r="B2000">
        <v>9</v>
      </c>
      <c r="C2000" t="s">
        <v>3116</v>
      </c>
      <c r="D2000" s="84"/>
      <c r="F2000" s="84"/>
      <c r="O2000" s="84" t="s">
        <v>9822</v>
      </c>
      <c r="P2000" s="84">
        <v>1</v>
      </c>
      <c r="Q2000" s="84" t="s">
        <v>9357</v>
      </c>
      <c r="R2000" s="84"/>
      <c r="S2000" s="84"/>
    </row>
    <row r="2001" spans="1:19" x14ac:dyDescent="0.25">
      <c r="A2001" t="s">
        <v>3231</v>
      </c>
      <c r="B2001">
        <v>9</v>
      </c>
      <c r="C2001" t="s">
        <v>3116</v>
      </c>
      <c r="D2001" s="84"/>
      <c r="F2001" s="84"/>
      <c r="O2001" s="84" t="s">
        <v>9823</v>
      </c>
      <c r="P2001" s="84">
        <v>1</v>
      </c>
      <c r="Q2001" s="84" t="s">
        <v>9357</v>
      </c>
      <c r="R2001" s="84"/>
      <c r="S2001" s="84"/>
    </row>
    <row r="2002" spans="1:19" x14ac:dyDescent="0.25">
      <c r="A2002" t="s">
        <v>3232</v>
      </c>
      <c r="B2002">
        <v>9</v>
      </c>
      <c r="C2002" t="s">
        <v>3116</v>
      </c>
      <c r="D2002" s="84"/>
      <c r="F2002" s="84"/>
      <c r="O2002" s="84" t="s">
        <v>9824</v>
      </c>
      <c r="P2002" s="84">
        <v>1</v>
      </c>
      <c r="Q2002" s="84" t="s">
        <v>9357</v>
      </c>
      <c r="R2002" s="84"/>
      <c r="S2002" s="84"/>
    </row>
    <row r="2003" spans="1:19" x14ac:dyDescent="0.25">
      <c r="A2003" t="s">
        <v>3233</v>
      </c>
      <c r="B2003">
        <v>9</v>
      </c>
      <c r="C2003" t="s">
        <v>3116</v>
      </c>
      <c r="D2003" s="84"/>
      <c r="F2003" s="84"/>
      <c r="O2003" s="84" t="s">
        <v>9825</v>
      </c>
      <c r="P2003" s="84">
        <v>1</v>
      </c>
      <c r="Q2003" s="84" t="s">
        <v>9357</v>
      </c>
      <c r="R2003" s="84"/>
      <c r="S2003" s="84"/>
    </row>
    <row r="2004" spans="1:19" x14ac:dyDescent="0.25">
      <c r="A2004" t="s">
        <v>3234</v>
      </c>
      <c r="B2004">
        <v>9</v>
      </c>
      <c r="C2004" t="s">
        <v>3116</v>
      </c>
      <c r="D2004" s="84"/>
      <c r="F2004" s="84"/>
      <c r="O2004" s="84" t="s">
        <v>9826</v>
      </c>
      <c r="P2004" s="84">
        <v>1</v>
      </c>
      <c r="Q2004" s="84" t="s">
        <v>9357</v>
      </c>
      <c r="R2004" s="84"/>
      <c r="S2004" s="84"/>
    </row>
    <row r="2005" spans="1:19" x14ac:dyDescent="0.25">
      <c r="A2005" t="s">
        <v>3235</v>
      </c>
      <c r="B2005">
        <v>9</v>
      </c>
      <c r="C2005" t="s">
        <v>3116</v>
      </c>
      <c r="D2005" s="84"/>
      <c r="F2005" s="84"/>
      <c r="O2005" s="84" t="s">
        <v>9827</v>
      </c>
      <c r="P2005" s="84">
        <v>1</v>
      </c>
      <c r="Q2005" s="84" t="s">
        <v>9357</v>
      </c>
      <c r="R2005" s="84"/>
      <c r="S2005" s="84"/>
    </row>
    <row r="2006" spans="1:19" x14ac:dyDescent="0.25">
      <c r="A2006" t="s">
        <v>3236</v>
      </c>
      <c r="B2006">
        <v>9</v>
      </c>
      <c r="C2006" t="s">
        <v>3116</v>
      </c>
      <c r="D2006" s="84"/>
      <c r="F2006" s="84"/>
      <c r="O2006" s="84" t="s">
        <v>9828</v>
      </c>
      <c r="P2006" s="84">
        <v>1</v>
      </c>
      <c r="Q2006" s="84" t="s">
        <v>9357</v>
      </c>
      <c r="R2006" s="84"/>
      <c r="S2006" s="84"/>
    </row>
    <row r="2007" spans="1:19" x14ac:dyDescent="0.25">
      <c r="A2007" t="s">
        <v>3237</v>
      </c>
      <c r="B2007">
        <v>9</v>
      </c>
      <c r="C2007" t="s">
        <v>3116</v>
      </c>
      <c r="D2007" s="84"/>
      <c r="F2007" s="84"/>
      <c r="O2007" s="84" t="s">
        <v>9829</v>
      </c>
      <c r="P2007" s="84">
        <v>1</v>
      </c>
      <c r="Q2007" s="84" t="s">
        <v>9357</v>
      </c>
      <c r="R2007" s="84"/>
      <c r="S2007" s="84"/>
    </row>
    <row r="2008" spans="1:19" x14ac:dyDescent="0.25">
      <c r="A2008" t="s">
        <v>3238</v>
      </c>
      <c r="B2008">
        <v>9</v>
      </c>
      <c r="C2008" t="s">
        <v>3116</v>
      </c>
      <c r="D2008" s="84"/>
      <c r="F2008" s="84"/>
      <c r="O2008" s="84" t="s">
        <v>9830</v>
      </c>
      <c r="P2008" s="84">
        <v>1</v>
      </c>
      <c r="Q2008" s="84" t="s">
        <v>9357</v>
      </c>
      <c r="R2008" s="84"/>
      <c r="S2008" s="84"/>
    </row>
    <row r="2009" spans="1:19" x14ac:dyDescent="0.25">
      <c r="A2009" t="s">
        <v>3239</v>
      </c>
      <c r="B2009">
        <v>9</v>
      </c>
      <c r="C2009" t="s">
        <v>3116</v>
      </c>
      <c r="D2009" s="84"/>
      <c r="F2009" s="84"/>
      <c r="O2009" s="84" t="s">
        <v>9831</v>
      </c>
      <c r="P2009" s="84">
        <v>1</v>
      </c>
      <c r="Q2009" s="84" t="s">
        <v>9357</v>
      </c>
      <c r="R2009" s="84"/>
      <c r="S2009" s="84"/>
    </row>
    <row r="2010" spans="1:19" x14ac:dyDescent="0.25">
      <c r="A2010" t="s">
        <v>3240</v>
      </c>
      <c r="B2010">
        <v>9</v>
      </c>
      <c r="C2010" t="s">
        <v>3116</v>
      </c>
      <c r="D2010" s="84"/>
      <c r="F2010" s="84"/>
      <c r="O2010" s="84" t="s">
        <v>9834</v>
      </c>
      <c r="P2010" s="84">
        <v>1</v>
      </c>
      <c r="Q2010" s="84" t="s">
        <v>9357</v>
      </c>
      <c r="R2010" s="84"/>
      <c r="S2010" s="84"/>
    </row>
    <row r="2011" spans="1:19" x14ac:dyDescent="0.25">
      <c r="A2011" t="s">
        <v>3241</v>
      </c>
      <c r="B2011">
        <v>9</v>
      </c>
      <c r="C2011" t="s">
        <v>3116</v>
      </c>
      <c r="D2011" s="84"/>
      <c r="F2011" s="84"/>
      <c r="O2011" s="84" t="s">
        <v>9839</v>
      </c>
      <c r="P2011" s="84">
        <v>1</v>
      </c>
      <c r="Q2011" s="84" t="s">
        <v>9357</v>
      </c>
      <c r="R2011" s="84"/>
      <c r="S2011" s="84"/>
    </row>
    <row r="2012" spans="1:19" x14ac:dyDescent="0.25">
      <c r="A2012" t="s">
        <v>3242</v>
      </c>
      <c r="B2012">
        <v>9</v>
      </c>
      <c r="C2012" t="s">
        <v>3116</v>
      </c>
      <c r="D2012" s="84"/>
      <c r="F2012" s="84"/>
      <c r="O2012" s="84" t="s">
        <v>9842</v>
      </c>
      <c r="P2012" s="84">
        <v>1</v>
      </c>
      <c r="Q2012" s="84" t="s">
        <v>9357</v>
      </c>
      <c r="R2012" s="84"/>
      <c r="S2012" s="84"/>
    </row>
    <row r="2013" spans="1:19" x14ac:dyDescent="0.25">
      <c r="A2013" t="s">
        <v>3243</v>
      </c>
      <c r="B2013">
        <v>9</v>
      </c>
      <c r="C2013" t="s">
        <v>3116</v>
      </c>
      <c r="D2013" s="84"/>
      <c r="F2013" s="84"/>
      <c r="O2013" s="84" t="s">
        <v>9847</v>
      </c>
      <c r="P2013" s="84">
        <v>1</v>
      </c>
      <c r="Q2013" s="84" t="s">
        <v>9357</v>
      </c>
      <c r="R2013" s="84"/>
      <c r="S2013" s="84"/>
    </row>
    <row r="2014" spans="1:19" x14ac:dyDescent="0.25">
      <c r="A2014" t="s">
        <v>3244</v>
      </c>
      <c r="B2014">
        <v>9</v>
      </c>
      <c r="C2014" t="s">
        <v>3116</v>
      </c>
      <c r="D2014" s="84"/>
      <c r="F2014" s="84"/>
      <c r="O2014" s="84" t="s">
        <v>9850</v>
      </c>
      <c r="P2014" s="84">
        <v>1</v>
      </c>
      <c r="Q2014" s="84" t="s">
        <v>9357</v>
      </c>
      <c r="R2014" s="84"/>
      <c r="S2014" s="84"/>
    </row>
    <row r="2015" spans="1:19" x14ac:dyDescent="0.25">
      <c r="A2015" t="s">
        <v>3245</v>
      </c>
      <c r="B2015">
        <v>9</v>
      </c>
      <c r="C2015" t="s">
        <v>3116</v>
      </c>
      <c r="D2015" s="84"/>
      <c r="F2015" s="84"/>
      <c r="O2015" s="84" t="s">
        <v>9851</v>
      </c>
      <c r="P2015" s="84">
        <v>1</v>
      </c>
      <c r="Q2015" s="84" t="s">
        <v>9357</v>
      </c>
      <c r="R2015" s="84"/>
      <c r="S2015" s="84"/>
    </row>
    <row r="2016" spans="1:19" x14ac:dyDescent="0.25">
      <c r="A2016" t="s">
        <v>3246</v>
      </c>
      <c r="B2016">
        <v>9</v>
      </c>
      <c r="C2016" t="s">
        <v>3116</v>
      </c>
      <c r="D2016" s="84"/>
      <c r="F2016" s="84"/>
      <c r="O2016" s="84" t="s">
        <v>9852</v>
      </c>
      <c r="P2016" s="84">
        <v>1</v>
      </c>
      <c r="Q2016" s="84" t="s">
        <v>9357</v>
      </c>
      <c r="R2016" s="84"/>
      <c r="S2016" s="84"/>
    </row>
    <row r="2017" spans="1:19" x14ac:dyDescent="0.25">
      <c r="A2017" t="s">
        <v>3247</v>
      </c>
      <c r="B2017">
        <v>9</v>
      </c>
      <c r="C2017" t="s">
        <v>3116</v>
      </c>
      <c r="D2017" s="84"/>
      <c r="F2017" s="84"/>
      <c r="O2017" s="84" t="s">
        <v>9853</v>
      </c>
      <c r="P2017" s="84">
        <v>1</v>
      </c>
      <c r="Q2017" s="84" t="s">
        <v>9357</v>
      </c>
      <c r="R2017" s="84"/>
      <c r="S2017" s="84"/>
    </row>
    <row r="2018" spans="1:19" x14ac:dyDescent="0.25">
      <c r="A2018" t="s">
        <v>3248</v>
      </c>
      <c r="B2018">
        <v>9</v>
      </c>
      <c r="C2018" t="s">
        <v>3116</v>
      </c>
      <c r="D2018" s="84"/>
      <c r="F2018" s="84"/>
      <c r="O2018" s="84" t="s">
        <v>9856</v>
      </c>
      <c r="P2018" s="84">
        <v>1</v>
      </c>
      <c r="Q2018" s="84" t="s">
        <v>9357</v>
      </c>
      <c r="R2018" s="84"/>
      <c r="S2018" s="84"/>
    </row>
    <row r="2019" spans="1:19" x14ac:dyDescent="0.25">
      <c r="A2019" t="s">
        <v>3249</v>
      </c>
      <c r="B2019">
        <v>9</v>
      </c>
      <c r="C2019" t="s">
        <v>3116</v>
      </c>
      <c r="D2019" s="84"/>
      <c r="F2019" s="84"/>
      <c r="O2019" s="84" t="s">
        <v>9857</v>
      </c>
      <c r="P2019" s="84">
        <v>1</v>
      </c>
      <c r="Q2019" s="84" t="s">
        <v>9357</v>
      </c>
      <c r="R2019" s="84"/>
      <c r="S2019" s="84"/>
    </row>
    <row r="2020" spans="1:19" x14ac:dyDescent="0.25">
      <c r="A2020" t="s">
        <v>3250</v>
      </c>
      <c r="B2020">
        <v>9</v>
      </c>
      <c r="C2020" t="s">
        <v>3116</v>
      </c>
      <c r="D2020" s="84"/>
      <c r="F2020" s="84"/>
      <c r="O2020" s="84" t="s">
        <v>9858</v>
      </c>
      <c r="P2020" s="84">
        <v>1</v>
      </c>
      <c r="Q2020" s="84" t="s">
        <v>9357</v>
      </c>
      <c r="R2020" s="84"/>
      <c r="S2020" s="84"/>
    </row>
    <row r="2021" spans="1:19" x14ac:dyDescent="0.25">
      <c r="A2021" t="s">
        <v>3251</v>
      </c>
      <c r="B2021">
        <v>9</v>
      </c>
      <c r="C2021" t="s">
        <v>3116</v>
      </c>
      <c r="D2021" s="84"/>
      <c r="F2021" s="84"/>
      <c r="O2021" s="84" t="s">
        <v>9859</v>
      </c>
      <c r="P2021" s="84">
        <v>1</v>
      </c>
      <c r="Q2021" s="84" t="s">
        <v>9357</v>
      </c>
      <c r="R2021" s="84"/>
      <c r="S2021" s="84"/>
    </row>
    <row r="2022" spans="1:19" x14ac:dyDescent="0.25">
      <c r="A2022" t="s">
        <v>3252</v>
      </c>
      <c r="B2022">
        <v>9</v>
      </c>
      <c r="C2022" t="s">
        <v>3116</v>
      </c>
      <c r="D2022" s="84"/>
      <c r="F2022" s="84"/>
      <c r="O2022" s="84" t="s">
        <v>9861</v>
      </c>
      <c r="P2022" s="84">
        <v>1</v>
      </c>
      <c r="Q2022" s="84" t="s">
        <v>9357</v>
      </c>
      <c r="R2022" s="84"/>
      <c r="S2022" s="84"/>
    </row>
    <row r="2023" spans="1:19" x14ac:dyDescent="0.25">
      <c r="A2023" t="s">
        <v>3253</v>
      </c>
      <c r="B2023">
        <v>9</v>
      </c>
      <c r="C2023" t="s">
        <v>3116</v>
      </c>
      <c r="D2023" s="84"/>
      <c r="F2023" s="84"/>
      <c r="O2023" s="84" t="s">
        <v>9862</v>
      </c>
      <c r="P2023" s="84">
        <v>1</v>
      </c>
      <c r="Q2023" s="84" t="s">
        <v>9357</v>
      </c>
      <c r="R2023" s="84"/>
      <c r="S2023" s="84"/>
    </row>
    <row r="2024" spans="1:19" x14ac:dyDescent="0.25">
      <c r="A2024" t="s">
        <v>3254</v>
      </c>
      <c r="B2024">
        <v>9</v>
      </c>
      <c r="C2024" t="s">
        <v>3116</v>
      </c>
      <c r="D2024" s="84"/>
      <c r="F2024" s="84"/>
      <c r="O2024" s="84" t="s">
        <v>9863</v>
      </c>
      <c r="P2024" s="84">
        <v>1</v>
      </c>
      <c r="Q2024" s="84" t="s">
        <v>9357</v>
      </c>
      <c r="R2024" s="84"/>
      <c r="S2024" s="84"/>
    </row>
    <row r="2025" spans="1:19" x14ac:dyDescent="0.25">
      <c r="A2025" t="s">
        <v>3255</v>
      </c>
      <c r="B2025">
        <v>9</v>
      </c>
      <c r="C2025" t="s">
        <v>3116</v>
      </c>
      <c r="D2025" s="84"/>
      <c r="F2025" s="84"/>
      <c r="O2025" s="84" t="s">
        <v>9864</v>
      </c>
      <c r="P2025" s="84">
        <v>1</v>
      </c>
      <c r="Q2025" s="84" t="s">
        <v>9357</v>
      </c>
      <c r="R2025" s="84"/>
      <c r="S2025" s="84"/>
    </row>
    <row r="2026" spans="1:19" x14ac:dyDescent="0.25">
      <c r="A2026" t="s">
        <v>3256</v>
      </c>
      <c r="B2026">
        <v>9</v>
      </c>
      <c r="C2026" t="s">
        <v>3116</v>
      </c>
      <c r="D2026" s="84"/>
      <c r="F2026" s="84"/>
      <c r="O2026" s="84" t="s">
        <v>9865</v>
      </c>
      <c r="P2026" s="84">
        <v>1</v>
      </c>
      <c r="Q2026" s="84" t="s">
        <v>9357</v>
      </c>
      <c r="R2026" s="84"/>
      <c r="S2026" s="84"/>
    </row>
    <row r="2027" spans="1:19" x14ac:dyDescent="0.25">
      <c r="A2027" t="s">
        <v>3257</v>
      </c>
      <c r="B2027">
        <v>9</v>
      </c>
      <c r="C2027" t="s">
        <v>3116</v>
      </c>
      <c r="D2027" s="84"/>
      <c r="F2027" s="84"/>
      <c r="O2027" s="84" t="s">
        <v>9866</v>
      </c>
      <c r="P2027" s="84">
        <v>1</v>
      </c>
      <c r="Q2027" s="84" t="s">
        <v>9357</v>
      </c>
      <c r="R2027" s="84"/>
      <c r="S2027" s="84"/>
    </row>
    <row r="2028" spans="1:19" x14ac:dyDescent="0.25">
      <c r="A2028" t="s">
        <v>3258</v>
      </c>
      <c r="B2028">
        <v>9</v>
      </c>
      <c r="C2028" t="s">
        <v>3116</v>
      </c>
      <c r="D2028" s="84"/>
      <c r="F2028" s="84"/>
      <c r="O2028" s="84" t="s">
        <v>9867</v>
      </c>
      <c r="P2028" s="84">
        <v>1</v>
      </c>
      <c r="Q2028" s="84" t="s">
        <v>9357</v>
      </c>
      <c r="R2028" s="84"/>
      <c r="S2028" s="84"/>
    </row>
    <row r="2029" spans="1:19" x14ac:dyDescent="0.25">
      <c r="A2029" t="s">
        <v>3259</v>
      </c>
      <c r="B2029">
        <v>9</v>
      </c>
      <c r="C2029" t="s">
        <v>3116</v>
      </c>
      <c r="D2029" s="84"/>
      <c r="F2029" s="84"/>
      <c r="O2029" s="84" t="s">
        <v>9870</v>
      </c>
      <c r="P2029" s="84">
        <v>1</v>
      </c>
      <c r="Q2029" s="84" t="s">
        <v>9357</v>
      </c>
      <c r="R2029" s="84"/>
      <c r="S2029" s="84"/>
    </row>
    <row r="2030" spans="1:19" x14ac:dyDescent="0.25">
      <c r="A2030" t="s">
        <v>3260</v>
      </c>
      <c r="B2030">
        <v>9</v>
      </c>
      <c r="C2030" t="s">
        <v>3116</v>
      </c>
      <c r="D2030" s="84"/>
      <c r="F2030" s="84"/>
      <c r="O2030" s="84" t="s">
        <v>9871</v>
      </c>
      <c r="P2030" s="84">
        <v>1</v>
      </c>
      <c r="Q2030" s="84" t="s">
        <v>9357</v>
      </c>
      <c r="R2030" s="84"/>
      <c r="S2030" s="84"/>
    </row>
    <row r="2031" spans="1:19" x14ac:dyDescent="0.25">
      <c r="A2031" t="s">
        <v>3261</v>
      </c>
      <c r="B2031">
        <v>9</v>
      </c>
      <c r="C2031" t="s">
        <v>3116</v>
      </c>
      <c r="D2031" s="84"/>
      <c r="F2031" s="84"/>
      <c r="O2031" s="84" t="s">
        <v>9872</v>
      </c>
      <c r="P2031" s="84">
        <v>1</v>
      </c>
      <c r="Q2031" s="84" t="s">
        <v>9357</v>
      </c>
      <c r="R2031" s="84"/>
      <c r="S2031" s="84"/>
    </row>
    <row r="2032" spans="1:19" x14ac:dyDescent="0.25">
      <c r="A2032" t="s">
        <v>3262</v>
      </c>
      <c r="B2032">
        <v>9</v>
      </c>
      <c r="C2032" t="s">
        <v>3116</v>
      </c>
      <c r="D2032" s="84"/>
      <c r="F2032" s="84"/>
      <c r="O2032" s="84" t="s">
        <v>9873</v>
      </c>
      <c r="P2032" s="84">
        <v>1</v>
      </c>
      <c r="Q2032" s="84" t="s">
        <v>9357</v>
      </c>
      <c r="R2032" s="84"/>
      <c r="S2032" s="84"/>
    </row>
    <row r="2033" spans="1:19" x14ac:dyDescent="0.25">
      <c r="A2033" t="s">
        <v>3263</v>
      </c>
      <c r="B2033">
        <v>9</v>
      </c>
      <c r="C2033" t="s">
        <v>3116</v>
      </c>
      <c r="D2033" s="84"/>
      <c r="F2033" s="84"/>
      <c r="O2033" s="84" t="s">
        <v>9874</v>
      </c>
      <c r="P2033" s="84">
        <v>1</v>
      </c>
      <c r="Q2033" s="84" t="s">
        <v>9357</v>
      </c>
      <c r="R2033" s="84"/>
      <c r="S2033" s="84"/>
    </row>
    <row r="2034" spans="1:19" x14ac:dyDescent="0.25">
      <c r="A2034" t="s">
        <v>3264</v>
      </c>
      <c r="B2034">
        <v>9</v>
      </c>
      <c r="C2034" t="s">
        <v>3116</v>
      </c>
      <c r="D2034" s="84"/>
      <c r="F2034" s="84"/>
      <c r="O2034" s="84" t="s">
        <v>9876</v>
      </c>
      <c r="P2034" s="84">
        <v>1</v>
      </c>
      <c r="Q2034" s="84" t="s">
        <v>9357</v>
      </c>
      <c r="R2034" s="84"/>
      <c r="S2034" s="84"/>
    </row>
    <row r="2035" spans="1:19" x14ac:dyDescent="0.25">
      <c r="A2035" t="s">
        <v>3265</v>
      </c>
      <c r="B2035">
        <v>9</v>
      </c>
      <c r="C2035" t="s">
        <v>3116</v>
      </c>
      <c r="D2035" s="84"/>
      <c r="F2035" s="84"/>
      <c r="O2035" s="84" t="s">
        <v>9877</v>
      </c>
      <c r="P2035" s="84">
        <v>1</v>
      </c>
      <c r="Q2035" s="84" t="s">
        <v>9357</v>
      </c>
      <c r="R2035" s="84"/>
      <c r="S2035" s="84"/>
    </row>
    <row r="2036" spans="1:19" x14ac:dyDescent="0.25">
      <c r="A2036" t="s">
        <v>3266</v>
      </c>
      <c r="B2036">
        <v>9</v>
      </c>
      <c r="C2036" t="s">
        <v>3116</v>
      </c>
      <c r="D2036" s="84"/>
      <c r="F2036" s="84"/>
      <c r="O2036" s="84" t="s">
        <v>9878</v>
      </c>
      <c r="P2036" s="84">
        <v>1</v>
      </c>
      <c r="Q2036" s="84" t="s">
        <v>9357</v>
      </c>
      <c r="R2036" s="84"/>
      <c r="S2036" s="84"/>
    </row>
    <row r="2037" spans="1:19" x14ac:dyDescent="0.25">
      <c r="A2037" t="s">
        <v>3267</v>
      </c>
      <c r="B2037">
        <v>9</v>
      </c>
      <c r="C2037" t="s">
        <v>3116</v>
      </c>
      <c r="D2037" s="84"/>
      <c r="F2037" s="84"/>
      <c r="O2037" s="84" t="s">
        <v>9879</v>
      </c>
      <c r="P2037" s="84">
        <v>1</v>
      </c>
      <c r="Q2037" s="84" t="s">
        <v>9357</v>
      </c>
      <c r="R2037" s="84"/>
      <c r="S2037" s="84"/>
    </row>
    <row r="2038" spans="1:19" x14ac:dyDescent="0.25">
      <c r="A2038" t="s">
        <v>3268</v>
      </c>
      <c r="B2038">
        <v>9</v>
      </c>
      <c r="C2038" t="s">
        <v>3116</v>
      </c>
      <c r="D2038" s="84"/>
      <c r="F2038" s="84"/>
      <c r="O2038" s="84" t="s">
        <v>9880</v>
      </c>
      <c r="P2038" s="84">
        <v>1</v>
      </c>
      <c r="Q2038" s="84" t="s">
        <v>9357</v>
      </c>
      <c r="R2038" s="84"/>
      <c r="S2038" s="84"/>
    </row>
    <row r="2039" spans="1:19" x14ac:dyDescent="0.25">
      <c r="A2039" t="s">
        <v>3269</v>
      </c>
      <c r="B2039">
        <v>9</v>
      </c>
      <c r="C2039" t="s">
        <v>3116</v>
      </c>
      <c r="D2039" s="84"/>
      <c r="F2039" s="84"/>
      <c r="O2039" s="84" t="s">
        <v>9881</v>
      </c>
      <c r="P2039" s="84">
        <v>1</v>
      </c>
      <c r="Q2039" s="84" t="s">
        <v>9357</v>
      </c>
      <c r="R2039" s="84"/>
      <c r="S2039" s="84"/>
    </row>
    <row r="2040" spans="1:19" x14ac:dyDescent="0.25">
      <c r="A2040" t="s">
        <v>3270</v>
      </c>
      <c r="B2040">
        <v>9</v>
      </c>
      <c r="C2040" t="s">
        <v>3116</v>
      </c>
      <c r="D2040" s="84"/>
      <c r="F2040" s="84"/>
      <c r="O2040" s="84" t="s">
        <v>9884</v>
      </c>
      <c r="P2040" s="84">
        <v>1</v>
      </c>
      <c r="Q2040" s="84" t="s">
        <v>9357</v>
      </c>
      <c r="R2040" s="84"/>
      <c r="S2040" s="84"/>
    </row>
    <row r="2041" spans="1:19" x14ac:dyDescent="0.25">
      <c r="A2041" t="s">
        <v>3271</v>
      </c>
      <c r="B2041">
        <v>9</v>
      </c>
      <c r="C2041" t="s">
        <v>3116</v>
      </c>
      <c r="D2041" s="84"/>
      <c r="F2041" s="84"/>
      <c r="O2041" s="84" t="s">
        <v>9885</v>
      </c>
      <c r="P2041" s="84">
        <v>1</v>
      </c>
      <c r="Q2041" s="84" t="s">
        <v>9357</v>
      </c>
      <c r="R2041" s="84"/>
      <c r="S2041" s="84"/>
    </row>
    <row r="2042" spans="1:19" x14ac:dyDescent="0.25">
      <c r="A2042" t="s">
        <v>3272</v>
      </c>
      <c r="B2042">
        <v>9</v>
      </c>
      <c r="C2042" t="s">
        <v>3116</v>
      </c>
      <c r="D2042" s="84"/>
      <c r="F2042" s="84"/>
      <c r="O2042" s="84" t="s">
        <v>9886</v>
      </c>
      <c r="P2042" s="84">
        <v>1</v>
      </c>
      <c r="Q2042" s="84" t="s">
        <v>9357</v>
      </c>
      <c r="R2042" s="84"/>
      <c r="S2042" s="84"/>
    </row>
    <row r="2043" spans="1:19" x14ac:dyDescent="0.25">
      <c r="A2043" t="s">
        <v>3273</v>
      </c>
      <c r="B2043">
        <v>9</v>
      </c>
      <c r="C2043" t="s">
        <v>3116</v>
      </c>
      <c r="D2043" s="84"/>
      <c r="F2043" s="84"/>
      <c r="O2043" s="84" t="s">
        <v>9887</v>
      </c>
      <c r="P2043" s="84">
        <v>1</v>
      </c>
      <c r="Q2043" s="84" t="s">
        <v>9357</v>
      </c>
      <c r="R2043" s="84"/>
      <c r="S2043" s="84"/>
    </row>
    <row r="2044" spans="1:19" x14ac:dyDescent="0.25">
      <c r="A2044" t="s">
        <v>3274</v>
      </c>
      <c r="B2044">
        <v>8</v>
      </c>
      <c r="C2044" t="s">
        <v>3275</v>
      </c>
      <c r="D2044" s="84"/>
      <c r="F2044" s="84"/>
      <c r="O2044" s="84" t="s">
        <v>9888</v>
      </c>
      <c r="P2044" s="84">
        <v>1</v>
      </c>
      <c r="Q2044" s="84" t="s">
        <v>9357</v>
      </c>
      <c r="R2044" s="84"/>
      <c r="S2044" s="84"/>
    </row>
    <row r="2045" spans="1:19" x14ac:dyDescent="0.25">
      <c r="A2045" t="s">
        <v>3276</v>
      </c>
      <c r="B2045">
        <v>8</v>
      </c>
      <c r="C2045" t="s">
        <v>3275</v>
      </c>
      <c r="D2045" s="84"/>
      <c r="F2045" s="84"/>
      <c r="O2045" s="84" t="s">
        <v>9889</v>
      </c>
      <c r="P2045" s="84">
        <v>1</v>
      </c>
      <c r="Q2045" s="84" t="s">
        <v>9357</v>
      </c>
      <c r="R2045" s="84"/>
      <c r="S2045" s="84"/>
    </row>
    <row r="2046" spans="1:19" x14ac:dyDescent="0.25">
      <c r="A2046" t="s">
        <v>3277</v>
      </c>
      <c r="B2046">
        <v>8</v>
      </c>
      <c r="C2046" t="s">
        <v>3275</v>
      </c>
      <c r="D2046" s="84"/>
      <c r="F2046" s="84"/>
      <c r="O2046" s="84" t="s">
        <v>9890</v>
      </c>
      <c r="P2046" s="84">
        <v>1</v>
      </c>
      <c r="Q2046" s="84" t="s">
        <v>9357</v>
      </c>
      <c r="R2046" s="84"/>
      <c r="S2046" s="84"/>
    </row>
    <row r="2047" spans="1:19" x14ac:dyDescent="0.25">
      <c r="A2047" t="s">
        <v>3278</v>
      </c>
      <c r="B2047">
        <v>8</v>
      </c>
      <c r="C2047" t="s">
        <v>3275</v>
      </c>
      <c r="D2047" s="84"/>
      <c r="F2047" s="84"/>
      <c r="O2047" s="84" t="s">
        <v>9891</v>
      </c>
      <c r="P2047" s="84">
        <v>1</v>
      </c>
      <c r="Q2047" s="84" t="s">
        <v>9357</v>
      </c>
      <c r="R2047" s="84"/>
      <c r="S2047" s="84"/>
    </row>
    <row r="2048" spans="1:19" x14ac:dyDescent="0.25">
      <c r="A2048" t="s">
        <v>3279</v>
      </c>
      <c r="B2048">
        <v>8</v>
      </c>
      <c r="C2048" t="s">
        <v>3275</v>
      </c>
      <c r="D2048" s="84"/>
      <c r="F2048" s="84"/>
      <c r="O2048" s="84" t="s">
        <v>9892</v>
      </c>
      <c r="P2048" s="84">
        <v>1</v>
      </c>
      <c r="Q2048" s="84" t="s">
        <v>9357</v>
      </c>
      <c r="R2048" s="84"/>
      <c r="S2048" s="84"/>
    </row>
    <row r="2049" spans="1:19" x14ac:dyDescent="0.25">
      <c r="A2049" t="s">
        <v>3280</v>
      </c>
      <c r="B2049">
        <v>8</v>
      </c>
      <c r="C2049" t="s">
        <v>3275</v>
      </c>
      <c r="D2049" s="84"/>
      <c r="F2049" s="84"/>
      <c r="O2049" s="84" t="s">
        <v>9893</v>
      </c>
      <c r="P2049" s="84">
        <v>1</v>
      </c>
      <c r="Q2049" s="84" t="s">
        <v>9357</v>
      </c>
      <c r="R2049" s="84"/>
      <c r="S2049" s="84"/>
    </row>
    <row r="2050" spans="1:19" x14ac:dyDescent="0.25">
      <c r="A2050" t="s">
        <v>3281</v>
      </c>
      <c r="B2050">
        <v>8</v>
      </c>
      <c r="C2050" t="s">
        <v>3275</v>
      </c>
      <c r="D2050" s="84"/>
      <c r="F2050" s="84"/>
      <c r="O2050" s="84" t="s">
        <v>9894</v>
      </c>
      <c r="P2050" s="84">
        <v>1</v>
      </c>
      <c r="Q2050" s="84" t="s">
        <v>9357</v>
      </c>
      <c r="R2050" s="84"/>
      <c r="S2050" s="84"/>
    </row>
    <row r="2051" spans="1:19" x14ac:dyDescent="0.25">
      <c r="A2051" t="s">
        <v>3282</v>
      </c>
      <c r="B2051">
        <v>8</v>
      </c>
      <c r="C2051" t="s">
        <v>3275</v>
      </c>
      <c r="D2051" s="84"/>
      <c r="F2051" s="84"/>
      <c r="O2051" s="84" t="s">
        <v>9895</v>
      </c>
      <c r="P2051" s="84">
        <v>1</v>
      </c>
      <c r="Q2051" s="84" t="s">
        <v>9357</v>
      </c>
      <c r="R2051" s="84"/>
      <c r="S2051" s="84"/>
    </row>
    <row r="2052" spans="1:19" x14ac:dyDescent="0.25">
      <c r="A2052" t="s">
        <v>3283</v>
      </c>
      <c r="B2052">
        <v>8</v>
      </c>
      <c r="C2052" t="s">
        <v>3275</v>
      </c>
      <c r="D2052" s="84"/>
      <c r="F2052" s="84"/>
      <c r="O2052" s="84" t="s">
        <v>9896</v>
      </c>
      <c r="P2052" s="84">
        <v>1</v>
      </c>
      <c r="Q2052" s="84" t="s">
        <v>9357</v>
      </c>
      <c r="R2052" s="84"/>
      <c r="S2052" s="84"/>
    </row>
    <row r="2053" spans="1:19" x14ac:dyDescent="0.25">
      <c r="A2053" t="s">
        <v>3284</v>
      </c>
      <c r="B2053">
        <v>8</v>
      </c>
      <c r="C2053" t="s">
        <v>3275</v>
      </c>
      <c r="D2053" s="84"/>
      <c r="F2053" s="84"/>
      <c r="O2053" s="84" t="s">
        <v>9897</v>
      </c>
      <c r="P2053" s="84">
        <v>1</v>
      </c>
      <c r="Q2053" s="84" t="s">
        <v>9357</v>
      </c>
      <c r="R2053" s="84"/>
      <c r="S2053" s="84"/>
    </row>
    <row r="2054" spans="1:19" x14ac:dyDescent="0.25">
      <c r="A2054" t="s">
        <v>3285</v>
      </c>
      <c r="B2054">
        <v>8</v>
      </c>
      <c r="C2054" t="s">
        <v>3275</v>
      </c>
      <c r="D2054" s="84"/>
      <c r="F2054" s="84"/>
      <c r="O2054" s="84" t="s">
        <v>9899</v>
      </c>
      <c r="P2054" s="84">
        <v>1</v>
      </c>
      <c r="Q2054" s="84" t="s">
        <v>9357</v>
      </c>
      <c r="R2054" s="84"/>
      <c r="S2054" s="84"/>
    </row>
    <row r="2055" spans="1:19" x14ac:dyDescent="0.25">
      <c r="A2055" t="s">
        <v>3286</v>
      </c>
      <c r="B2055">
        <v>8</v>
      </c>
      <c r="C2055" t="s">
        <v>3275</v>
      </c>
      <c r="D2055" s="84"/>
      <c r="F2055" s="84"/>
      <c r="O2055" s="84" t="s">
        <v>9901</v>
      </c>
      <c r="P2055" s="84">
        <v>1</v>
      </c>
      <c r="Q2055" s="84" t="s">
        <v>9357</v>
      </c>
      <c r="R2055" s="84"/>
      <c r="S2055" s="84"/>
    </row>
    <row r="2056" spans="1:19" x14ac:dyDescent="0.25">
      <c r="A2056" t="s">
        <v>3287</v>
      </c>
      <c r="B2056">
        <v>8</v>
      </c>
      <c r="C2056" t="s">
        <v>3275</v>
      </c>
      <c r="D2056" s="84"/>
      <c r="F2056" s="84"/>
      <c r="O2056" s="84" t="s">
        <v>9902</v>
      </c>
      <c r="P2056" s="84">
        <v>1</v>
      </c>
      <c r="Q2056" s="84" t="s">
        <v>9357</v>
      </c>
      <c r="R2056" s="84"/>
      <c r="S2056" s="84"/>
    </row>
    <row r="2057" spans="1:19" x14ac:dyDescent="0.25">
      <c r="A2057" t="s">
        <v>3288</v>
      </c>
      <c r="B2057">
        <v>8</v>
      </c>
      <c r="C2057" t="s">
        <v>3275</v>
      </c>
      <c r="D2057" s="84"/>
      <c r="F2057" s="84"/>
      <c r="O2057" s="84" t="s">
        <v>9904</v>
      </c>
      <c r="P2057" s="84">
        <v>1</v>
      </c>
      <c r="Q2057" s="84" t="s">
        <v>9357</v>
      </c>
      <c r="R2057" s="84"/>
      <c r="S2057" s="84"/>
    </row>
    <row r="2058" spans="1:19" x14ac:dyDescent="0.25">
      <c r="A2058" t="s">
        <v>3289</v>
      </c>
      <c r="B2058">
        <v>8</v>
      </c>
      <c r="C2058" t="s">
        <v>3275</v>
      </c>
      <c r="D2058" s="84"/>
      <c r="F2058" s="84"/>
      <c r="O2058" s="84" t="s">
        <v>9908</v>
      </c>
      <c r="P2058" s="84">
        <v>1</v>
      </c>
      <c r="Q2058" s="84" t="s">
        <v>9357</v>
      </c>
      <c r="R2058" s="84"/>
      <c r="S2058" s="84"/>
    </row>
    <row r="2059" spans="1:19" x14ac:dyDescent="0.25">
      <c r="A2059" t="s">
        <v>3290</v>
      </c>
      <c r="B2059">
        <v>8</v>
      </c>
      <c r="C2059" t="s">
        <v>3275</v>
      </c>
      <c r="D2059" s="84"/>
      <c r="F2059" s="84"/>
      <c r="O2059" s="84" t="s">
        <v>9912</v>
      </c>
      <c r="P2059" s="84">
        <v>1</v>
      </c>
      <c r="Q2059" s="84" t="s">
        <v>9357</v>
      </c>
      <c r="R2059" s="84"/>
      <c r="S2059" s="84"/>
    </row>
    <row r="2060" spans="1:19" x14ac:dyDescent="0.25">
      <c r="A2060" t="s">
        <v>3291</v>
      </c>
      <c r="B2060">
        <v>8</v>
      </c>
      <c r="C2060" t="s">
        <v>3275</v>
      </c>
      <c r="D2060" t="s">
        <v>3291</v>
      </c>
      <c r="E2060" s="84" t="s">
        <v>3291</v>
      </c>
      <c r="F2060" t="s">
        <v>1919</v>
      </c>
      <c r="O2060" s="84" t="s">
        <v>9915</v>
      </c>
      <c r="P2060" s="84">
        <v>1</v>
      </c>
      <c r="Q2060" s="84" t="s">
        <v>9357</v>
      </c>
      <c r="R2060" s="84"/>
      <c r="S2060" s="84"/>
    </row>
    <row r="2061" spans="1:19" x14ac:dyDescent="0.25">
      <c r="A2061" t="s">
        <v>3292</v>
      </c>
      <c r="B2061">
        <v>8</v>
      </c>
      <c r="C2061" t="s">
        <v>3275</v>
      </c>
      <c r="D2061" s="84"/>
      <c r="F2061" s="84"/>
      <c r="O2061" s="84" t="s">
        <v>9917</v>
      </c>
      <c r="P2061" s="84">
        <v>1</v>
      </c>
      <c r="Q2061" s="84" t="s">
        <v>9357</v>
      </c>
      <c r="R2061" s="84"/>
      <c r="S2061" s="84"/>
    </row>
    <row r="2062" spans="1:19" x14ac:dyDescent="0.25">
      <c r="A2062" t="s">
        <v>3293</v>
      </c>
      <c r="B2062">
        <v>8</v>
      </c>
      <c r="C2062" t="s">
        <v>3275</v>
      </c>
      <c r="D2062" s="84"/>
      <c r="F2062" s="84"/>
      <c r="O2062" s="84" t="s">
        <v>9918</v>
      </c>
      <c r="P2062" s="84">
        <v>1</v>
      </c>
      <c r="Q2062" s="84" t="s">
        <v>9357</v>
      </c>
      <c r="R2062" s="84"/>
      <c r="S2062" s="84"/>
    </row>
    <row r="2063" spans="1:19" x14ac:dyDescent="0.25">
      <c r="A2063" t="s">
        <v>3294</v>
      </c>
      <c r="B2063">
        <v>8</v>
      </c>
      <c r="C2063" t="s">
        <v>3275</v>
      </c>
      <c r="D2063" s="84"/>
      <c r="F2063" s="84"/>
      <c r="O2063" s="84" t="s">
        <v>9919</v>
      </c>
      <c r="P2063" s="84">
        <v>1</v>
      </c>
      <c r="Q2063" s="84" t="s">
        <v>9357</v>
      </c>
      <c r="R2063" s="84"/>
      <c r="S2063" s="84"/>
    </row>
    <row r="2064" spans="1:19" x14ac:dyDescent="0.25">
      <c r="A2064" t="s">
        <v>3295</v>
      </c>
      <c r="B2064">
        <v>8</v>
      </c>
      <c r="C2064" t="s">
        <v>3275</v>
      </c>
      <c r="D2064" s="84"/>
      <c r="F2064" s="84"/>
      <c r="O2064" s="84" t="s">
        <v>9920</v>
      </c>
      <c r="P2064" s="84">
        <v>1</v>
      </c>
      <c r="Q2064" s="84" t="s">
        <v>9357</v>
      </c>
      <c r="R2064" s="84"/>
      <c r="S2064" s="84"/>
    </row>
    <row r="2065" spans="1:19" x14ac:dyDescent="0.25">
      <c r="A2065" t="s">
        <v>3296</v>
      </c>
      <c r="B2065">
        <v>8</v>
      </c>
      <c r="C2065" t="s">
        <v>3275</v>
      </c>
      <c r="D2065" s="84"/>
      <c r="F2065" s="84"/>
      <c r="O2065" s="84" t="s">
        <v>9921</v>
      </c>
      <c r="P2065" s="84">
        <v>1</v>
      </c>
      <c r="Q2065" s="84" t="s">
        <v>9357</v>
      </c>
      <c r="R2065" s="84"/>
      <c r="S2065" s="84"/>
    </row>
    <row r="2066" spans="1:19" x14ac:dyDescent="0.25">
      <c r="A2066" t="s">
        <v>3297</v>
      </c>
      <c r="B2066">
        <v>8</v>
      </c>
      <c r="C2066" t="s">
        <v>3275</v>
      </c>
      <c r="D2066" s="84"/>
      <c r="F2066" s="84"/>
      <c r="O2066" s="84" t="s">
        <v>9922</v>
      </c>
      <c r="P2066" s="84">
        <v>1</v>
      </c>
      <c r="Q2066" s="84" t="s">
        <v>9357</v>
      </c>
      <c r="R2066" s="84"/>
      <c r="S2066" s="84"/>
    </row>
    <row r="2067" spans="1:19" x14ac:dyDescent="0.25">
      <c r="A2067" t="s">
        <v>3298</v>
      </c>
      <c r="B2067">
        <v>8</v>
      </c>
      <c r="C2067" t="s">
        <v>3275</v>
      </c>
      <c r="D2067" s="84"/>
      <c r="F2067" s="84"/>
      <c r="O2067" s="84" t="s">
        <v>9923</v>
      </c>
      <c r="P2067" s="84">
        <v>1</v>
      </c>
      <c r="Q2067" s="84" t="s">
        <v>9357</v>
      </c>
      <c r="R2067" s="84"/>
      <c r="S2067" s="84"/>
    </row>
    <row r="2068" spans="1:19" x14ac:dyDescent="0.25">
      <c r="A2068" t="s">
        <v>3299</v>
      </c>
      <c r="B2068">
        <v>8</v>
      </c>
      <c r="C2068" t="s">
        <v>3275</v>
      </c>
      <c r="D2068" s="84"/>
      <c r="F2068" s="84"/>
      <c r="O2068" s="84" t="s">
        <v>9924</v>
      </c>
      <c r="P2068" s="84">
        <v>1</v>
      </c>
      <c r="Q2068" s="84" t="s">
        <v>9357</v>
      </c>
      <c r="R2068" s="84"/>
      <c r="S2068" s="84"/>
    </row>
    <row r="2069" spans="1:19" x14ac:dyDescent="0.25">
      <c r="A2069" t="s">
        <v>3300</v>
      </c>
      <c r="B2069">
        <v>8</v>
      </c>
      <c r="C2069" t="s">
        <v>3275</v>
      </c>
      <c r="D2069" s="84"/>
      <c r="F2069" s="84"/>
      <c r="O2069" s="84" t="s">
        <v>9925</v>
      </c>
      <c r="P2069" s="84">
        <v>1</v>
      </c>
      <c r="Q2069" s="84" t="s">
        <v>9357</v>
      </c>
      <c r="R2069" s="84"/>
      <c r="S2069" s="84"/>
    </row>
    <row r="2070" spans="1:19" x14ac:dyDescent="0.25">
      <c r="A2070" t="s">
        <v>3301</v>
      </c>
      <c r="B2070">
        <v>8</v>
      </c>
      <c r="C2070" t="s">
        <v>3275</v>
      </c>
      <c r="D2070" s="84"/>
      <c r="F2070" s="84"/>
      <c r="O2070" s="84" t="s">
        <v>9926</v>
      </c>
      <c r="P2070" s="84">
        <v>1</v>
      </c>
      <c r="Q2070" s="84" t="s">
        <v>9357</v>
      </c>
      <c r="R2070" s="84"/>
      <c r="S2070" s="84"/>
    </row>
    <row r="2071" spans="1:19" x14ac:dyDescent="0.25">
      <c r="A2071" t="s">
        <v>3302</v>
      </c>
      <c r="B2071">
        <v>8</v>
      </c>
      <c r="C2071" t="s">
        <v>3275</v>
      </c>
      <c r="D2071" s="84"/>
      <c r="F2071" s="84"/>
      <c r="O2071" s="84" t="s">
        <v>9927</v>
      </c>
      <c r="P2071" s="84">
        <v>1</v>
      </c>
      <c r="Q2071" s="84" t="s">
        <v>9357</v>
      </c>
      <c r="R2071" s="84"/>
      <c r="S2071" s="84"/>
    </row>
    <row r="2072" spans="1:19" x14ac:dyDescent="0.25">
      <c r="A2072" t="s">
        <v>3303</v>
      </c>
      <c r="B2072">
        <v>8</v>
      </c>
      <c r="C2072" t="s">
        <v>3275</v>
      </c>
      <c r="D2072" t="s">
        <v>3303</v>
      </c>
      <c r="E2072" s="84" t="s">
        <v>1683</v>
      </c>
      <c r="F2072" t="s">
        <v>864</v>
      </c>
      <c r="O2072" s="84" t="s">
        <v>9928</v>
      </c>
      <c r="P2072" s="84">
        <v>1</v>
      </c>
      <c r="Q2072" s="84" t="s">
        <v>9357</v>
      </c>
      <c r="R2072" s="84"/>
      <c r="S2072" s="84"/>
    </row>
    <row r="2073" spans="1:19" x14ac:dyDescent="0.25">
      <c r="A2073" t="s">
        <v>3304</v>
      </c>
      <c r="B2073">
        <v>8</v>
      </c>
      <c r="C2073" t="s">
        <v>3275</v>
      </c>
      <c r="D2073" s="84"/>
      <c r="F2073" s="84"/>
      <c r="O2073" s="84" t="s">
        <v>9929</v>
      </c>
      <c r="P2073" s="84">
        <v>1</v>
      </c>
      <c r="Q2073" s="84" t="s">
        <v>9357</v>
      </c>
      <c r="R2073" s="84"/>
      <c r="S2073" s="84"/>
    </row>
    <row r="2074" spans="1:19" x14ac:dyDescent="0.25">
      <c r="A2074" t="s">
        <v>3305</v>
      </c>
      <c r="B2074">
        <v>8</v>
      </c>
      <c r="C2074" t="s">
        <v>3275</v>
      </c>
      <c r="D2074" s="84"/>
      <c r="F2074" s="84"/>
      <c r="O2074" s="84" t="s">
        <v>9930</v>
      </c>
      <c r="P2074" s="84">
        <v>1</v>
      </c>
      <c r="Q2074" s="84" t="s">
        <v>9357</v>
      </c>
      <c r="R2074" s="84"/>
      <c r="S2074" s="84"/>
    </row>
    <row r="2075" spans="1:19" x14ac:dyDescent="0.25">
      <c r="A2075" t="s">
        <v>3306</v>
      </c>
      <c r="B2075">
        <v>8</v>
      </c>
      <c r="C2075" t="s">
        <v>3275</v>
      </c>
      <c r="D2075" s="84"/>
      <c r="F2075" s="84"/>
      <c r="O2075" s="84" t="s">
        <v>9931</v>
      </c>
      <c r="P2075" s="84">
        <v>1</v>
      </c>
      <c r="Q2075" s="84" t="s">
        <v>9357</v>
      </c>
      <c r="R2075" s="84"/>
      <c r="S2075" s="84"/>
    </row>
    <row r="2076" spans="1:19" x14ac:dyDescent="0.25">
      <c r="A2076" t="s">
        <v>3307</v>
      </c>
      <c r="B2076">
        <v>8</v>
      </c>
      <c r="C2076" t="s">
        <v>3275</v>
      </c>
      <c r="D2076" s="84"/>
      <c r="F2076" s="84"/>
      <c r="O2076" s="84" t="s">
        <v>9932</v>
      </c>
      <c r="P2076" s="84">
        <v>1</v>
      </c>
      <c r="Q2076" s="84" t="s">
        <v>9357</v>
      </c>
      <c r="R2076" s="84"/>
      <c r="S2076" s="84"/>
    </row>
    <row r="2077" spans="1:19" x14ac:dyDescent="0.25">
      <c r="A2077" t="s">
        <v>3308</v>
      </c>
      <c r="B2077">
        <v>8</v>
      </c>
      <c r="C2077" t="s">
        <v>3275</v>
      </c>
      <c r="D2077" s="84"/>
      <c r="F2077" s="84"/>
      <c r="O2077" s="84" t="s">
        <v>9933</v>
      </c>
      <c r="P2077" s="84">
        <v>1</v>
      </c>
      <c r="Q2077" s="84" t="s">
        <v>9357</v>
      </c>
      <c r="R2077" s="84"/>
      <c r="S2077" s="84"/>
    </row>
    <row r="2078" spans="1:19" x14ac:dyDescent="0.25">
      <c r="A2078" t="s">
        <v>3309</v>
      </c>
      <c r="B2078">
        <v>8</v>
      </c>
      <c r="C2078" t="s">
        <v>3275</v>
      </c>
      <c r="D2078" s="84"/>
      <c r="F2078" s="84"/>
      <c r="O2078" s="84" t="s">
        <v>9971</v>
      </c>
      <c r="P2078" s="84">
        <v>1</v>
      </c>
      <c r="Q2078" s="84" t="s">
        <v>9357</v>
      </c>
      <c r="R2078" s="84"/>
      <c r="S2078" s="84"/>
    </row>
    <row r="2079" spans="1:19" x14ac:dyDescent="0.25">
      <c r="A2079" t="s">
        <v>3310</v>
      </c>
      <c r="B2079">
        <v>8</v>
      </c>
      <c r="C2079" t="s">
        <v>3275</v>
      </c>
      <c r="D2079" s="84"/>
      <c r="F2079" s="84"/>
      <c r="O2079" s="84" t="s">
        <v>9972</v>
      </c>
      <c r="P2079" s="84">
        <v>1</v>
      </c>
      <c r="Q2079" s="84" t="s">
        <v>9357</v>
      </c>
      <c r="R2079" s="84"/>
      <c r="S2079" s="84"/>
    </row>
    <row r="2080" spans="1:19" x14ac:dyDescent="0.25">
      <c r="A2080" t="s">
        <v>3311</v>
      </c>
      <c r="B2080">
        <v>8</v>
      </c>
      <c r="C2080" t="s">
        <v>3275</v>
      </c>
      <c r="D2080" s="84"/>
      <c r="F2080" s="84"/>
      <c r="O2080" s="84" t="s">
        <v>9973</v>
      </c>
      <c r="P2080" s="84">
        <v>1</v>
      </c>
      <c r="Q2080" s="84" t="s">
        <v>9357</v>
      </c>
      <c r="R2080" s="84"/>
      <c r="S2080" s="84"/>
    </row>
    <row r="2081" spans="1:19" x14ac:dyDescent="0.25">
      <c r="A2081" t="s">
        <v>3312</v>
      </c>
      <c r="B2081">
        <v>8</v>
      </c>
      <c r="C2081" t="s">
        <v>3275</v>
      </c>
      <c r="D2081" s="84"/>
      <c r="F2081" s="84"/>
      <c r="O2081" s="84" t="s">
        <v>9974</v>
      </c>
      <c r="P2081" s="84">
        <v>1</v>
      </c>
      <c r="Q2081" s="84" t="s">
        <v>9357</v>
      </c>
      <c r="R2081" s="84"/>
      <c r="S2081" s="84"/>
    </row>
    <row r="2082" spans="1:19" x14ac:dyDescent="0.25">
      <c r="A2082" t="s">
        <v>3313</v>
      </c>
      <c r="B2082">
        <v>8</v>
      </c>
      <c r="C2082" t="s">
        <v>3275</v>
      </c>
      <c r="D2082" s="84"/>
      <c r="F2082" s="84"/>
      <c r="O2082" s="84" t="s">
        <v>9975</v>
      </c>
      <c r="P2082" s="84">
        <v>1</v>
      </c>
      <c r="Q2082" s="84" t="s">
        <v>9357</v>
      </c>
      <c r="R2082" s="84"/>
      <c r="S2082" s="84"/>
    </row>
    <row r="2083" spans="1:19" x14ac:dyDescent="0.25">
      <c r="A2083" t="s">
        <v>3314</v>
      </c>
      <c r="B2083">
        <v>8</v>
      </c>
      <c r="C2083" t="s">
        <v>3275</v>
      </c>
      <c r="D2083" s="84"/>
      <c r="F2083" s="84"/>
      <c r="O2083" s="84" t="s">
        <v>9976</v>
      </c>
      <c r="P2083" s="84">
        <v>1</v>
      </c>
      <c r="Q2083" s="84" t="s">
        <v>9357</v>
      </c>
      <c r="R2083" s="84"/>
      <c r="S2083" s="84"/>
    </row>
    <row r="2084" spans="1:19" x14ac:dyDescent="0.25">
      <c r="A2084" t="s">
        <v>3315</v>
      </c>
      <c r="B2084">
        <v>8</v>
      </c>
      <c r="C2084" t="s">
        <v>3275</v>
      </c>
      <c r="D2084" s="84"/>
      <c r="F2084" s="84"/>
      <c r="O2084" s="84" t="s">
        <v>9977</v>
      </c>
      <c r="P2084" s="84">
        <v>1</v>
      </c>
      <c r="Q2084" s="84" t="s">
        <v>9357</v>
      </c>
      <c r="R2084" s="84"/>
      <c r="S2084" s="84"/>
    </row>
    <row r="2085" spans="1:19" x14ac:dyDescent="0.25">
      <c r="A2085" t="s">
        <v>3316</v>
      </c>
      <c r="B2085">
        <v>8</v>
      </c>
      <c r="C2085" t="s">
        <v>3275</v>
      </c>
      <c r="D2085" s="84"/>
      <c r="F2085" s="84"/>
      <c r="O2085" s="84" t="s">
        <v>9978</v>
      </c>
      <c r="P2085" s="84">
        <v>1</v>
      </c>
      <c r="Q2085" s="84" t="s">
        <v>9357</v>
      </c>
      <c r="R2085" s="84"/>
      <c r="S2085" s="84"/>
    </row>
    <row r="2086" spans="1:19" x14ac:dyDescent="0.25">
      <c r="A2086" t="s">
        <v>3317</v>
      </c>
      <c r="B2086">
        <v>8</v>
      </c>
      <c r="C2086" t="s">
        <v>3275</v>
      </c>
      <c r="D2086" s="84"/>
      <c r="F2086" s="84"/>
      <c r="O2086" s="84" t="s">
        <v>9979</v>
      </c>
      <c r="P2086" s="84">
        <v>1</v>
      </c>
      <c r="Q2086" s="84" t="s">
        <v>9357</v>
      </c>
      <c r="R2086" s="84"/>
      <c r="S2086" s="84"/>
    </row>
    <row r="2087" spans="1:19" x14ac:dyDescent="0.25">
      <c r="A2087" t="s">
        <v>3318</v>
      </c>
      <c r="B2087">
        <v>8</v>
      </c>
      <c r="C2087" t="s">
        <v>3275</v>
      </c>
      <c r="D2087" s="84"/>
      <c r="F2087" s="84"/>
      <c r="O2087" s="84" t="s">
        <v>9981</v>
      </c>
      <c r="P2087" s="84">
        <v>1</v>
      </c>
      <c r="Q2087" s="84" t="s">
        <v>9357</v>
      </c>
      <c r="R2087" s="84"/>
      <c r="S2087" s="84"/>
    </row>
    <row r="2088" spans="1:19" x14ac:dyDescent="0.25">
      <c r="A2088" t="s">
        <v>3319</v>
      </c>
      <c r="B2088">
        <v>8</v>
      </c>
      <c r="C2088" t="s">
        <v>3275</v>
      </c>
      <c r="D2088" s="84"/>
      <c r="F2088" s="84"/>
      <c r="O2088" s="84" t="s">
        <v>9982</v>
      </c>
      <c r="P2088" s="84">
        <v>1</v>
      </c>
      <c r="Q2088" s="84" t="s">
        <v>9357</v>
      </c>
      <c r="R2088" s="84"/>
      <c r="S2088" s="84"/>
    </row>
    <row r="2089" spans="1:19" x14ac:dyDescent="0.25">
      <c r="A2089" t="s">
        <v>3320</v>
      </c>
      <c r="B2089">
        <v>8</v>
      </c>
      <c r="C2089" t="s">
        <v>3275</v>
      </c>
      <c r="D2089" s="84"/>
      <c r="F2089" s="84"/>
      <c r="O2089" s="84" t="s">
        <v>9983</v>
      </c>
      <c r="P2089" s="84">
        <v>1</v>
      </c>
      <c r="Q2089" s="84" t="s">
        <v>9357</v>
      </c>
      <c r="R2089" s="84"/>
      <c r="S2089" s="84"/>
    </row>
    <row r="2090" spans="1:19" x14ac:dyDescent="0.25">
      <c r="A2090" t="s">
        <v>3321</v>
      </c>
      <c r="B2090">
        <v>8</v>
      </c>
      <c r="C2090" t="s">
        <v>3275</v>
      </c>
      <c r="D2090" s="84"/>
      <c r="F2090" s="84"/>
      <c r="O2090" s="84" t="s">
        <v>9985</v>
      </c>
      <c r="P2090" s="84">
        <v>1</v>
      </c>
      <c r="Q2090" s="84" t="s">
        <v>9357</v>
      </c>
      <c r="R2090" s="84"/>
      <c r="S2090" s="84"/>
    </row>
    <row r="2091" spans="1:19" x14ac:dyDescent="0.25">
      <c r="A2091" t="s">
        <v>3322</v>
      </c>
      <c r="B2091">
        <v>8</v>
      </c>
      <c r="C2091" t="s">
        <v>3275</v>
      </c>
      <c r="D2091" s="84"/>
      <c r="F2091" s="84"/>
      <c r="O2091" s="84" t="s">
        <v>9987</v>
      </c>
      <c r="P2091" s="84">
        <v>1</v>
      </c>
      <c r="Q2091" s="84" t="s">
        <v>9357</v>
      </c>
      <c r="R2091" s="84"/>
      <c r="S2091" s="84"/>
    </row>
    <row r="2092" spans="1:19" x14ac:dyDescent="0.25">
      <c r="A2092" t="s">
        <v>3323</v>
      </c>
      <c r="B2092">
        <v>8</v>
      </c>
      <c r="C2092" t="s">
        <v>3275</v>
      </c>
      <c r="D2092" s="84"/>
      <c r="F2092" s="84"/>
      <c r="O2092" s="84" t="s">
        <v>9990</v>
      </c>
      <c r="P2092" s="84">
        <v>1</v>
      </c>
      <c r="Q2092" s="84" t="s">
        <v>9357</v>
      </c>
      <c r="R2092" s="84"/>
      <c r="S2092" s="84"/>
    </row>
    <row r="2093" spans="1:19" x14ac:dyDescent="0.25">
      <c r="A2093" t="s">
        <v>3324</v>
      </c>
      <c r="B2093">
        <v>8</v>
      </c>
      <c r="C2093" t="s">
        <v>3275</v>
      </c>
      <c r="D2093" s="84"/>
      <c r="F2093" s="84"/>
      <c r="O2093" s="84" t="s">
        <v>9992</v>
      </c>
      <c r="P2093" s="84">
        <v>1</v>
      </c>
      <c r="Q2093" s="84" t="s">
        <v>9357</v>
      </c>
      <c r="R2093" s="84"/>
      <c r="S2093" s="84"/>
    </row>
    <row r="2094" spans="1:19" x14ac:dyDescent="0.25">
      <c r="A2094" t="s">
        <v>3325</v>
      </c>
      <c r="B2094">
        <v>8</v>
      </c>
      <c r="C2094" t="s">
        <v>3275</v>
      </c>
      <c r="D2094" s="84"/>
      <c r="F2094" s="84"/>
      <c r="O2094" s="84" t="s">
        <v>10002</v>
      </c>
      <c r="P2094" s="84">
        <v>1</v>
      </c>
      <c r="Q2094" s="84" t="s">
        <v>9357</v>
      </c>
      <c r="R2094" s="84"/>
      <c r="S2094" s="84"/>
    </row>
    <row r="2095" spans="1:19" x14ac:dyDescent="0.25">
      <c r="A2095" t="s">
        <v>3326</v>
      </c>
      <c r="B2095">
        <v>8</v>
      </c>
      <c r="C2095" t="s">
        <v>3275</v>
      </c>
      <c r="D2095" s="84"/>
      <c r="F2095" s="84"/>
      <c r="O2095" s="84" t="s">
        <v>10005</v>
      </c>
      <c r="P2095" s="84">
        <v>1</v>
      </c>
      <c r="Q2095" s="84" t="s">
        <v>9357</v>
      </c>
      <c r="R2095" s="84"/>
      <c r="S2095" s="84"/>
    </row>
    <row r="2096" spans="1:19" x14ac:dyDescent="0.25">
      <c r="A2096" t="s">
        <v>3327</v>
      </c>
      <c r="B2096">
        <v>8</v>
      </c>
      <c r="C2096" t="s">
        <v>3275</v>
      </c>
      <c r="D2096" s="84"/>
      <c r="F2096" s="84"/>
      <c r="O2096" s="84" t="s">
        <v>10006</v>
      </c>
      <c r="P2096" s="84">
        <v>1</v>
      </c>
      <c r="Q2096" s="84" t="s">
        <v>9357</v>
      </c>
      <c r="R2096" s="84"/>
      <c r="S2096" s="84"/>
    </row>
    <row r="2097" spans="1:19" x14ac:dyDescent="0.25">
      <c r="A2097" t="s">
        <v>3328</v>
      </c>
      <c r="B2097">
        <v>8</v>
      </c>
      <c r="C2097" t="s">
        <v>3275</v>
      </c>
      <c r="D2097" s="84"/>
      <c r="F2097" s="84"/>
      <c r="O2097" s="84" t="s">
        <v>10007</v>
      </c>
      <c r="P2097" s="84">
        <v>1</v>
      </c>
      <c r="Q2097" s="84" t="s">
        <v>9357</v>
      </c>
      <c r="R2097" s="84"/>
      <c r="S2097" s="84"/>
    </row>
    <row r="2098" spans="1:19" x14ac:dyDescent="0.25">
      <c r="A2098" t="s">
        <v>3329</v>
      </c>
      <c r="B2098">
        <v>8</v>
      </c>
      <c r="C2098" t="s">
        <v>3275</v>
      </c>
      <c r="D2098" s="84"/>
      <c r="F2098" s="84"/>
      <c r="O2098" s="84" t="s">
        <v>10008</v>
      </c>
      <c r="P2098" s="84">
        <v>1</v>
      </c>
      <c r="Q2098" s="84" t="s">
        <v>9357</v>
      </c>
      <c r="R2098" s="84"/>
      <c r="S2098" s="84"/>
    </row>
    <row r="2099" spans="1:19" x14ac:dyDescent="0.25">
      <c r="A2099" t="s">
        <v>3330</v>
      </c>
      <c r="B2099">
        <v>8</v>
      </c>
      <c r="C2099" t="s">
        <v>3275</v>
      </c>
      <c r="D2099" s="84"/>
      <c r="F2099" s="84"/>
      <c r="O2099" s="84" t="s">
        <v>10009</v>
      </c>
      <c r="P2099" s="84">
        <v>1</v>
      </c>
      <c r="Q2099" s="84" t="s">
        <v>9357</v>
      </c>
      <c r="R2099" s="84"/>
      <c r="S2099" s="84"/>
    </row>
    <row r="2100" spans="1:19" x14ac:dyDescent="0.25">
      <c r="A2100" t="s">
        <v>3331</v>
      </c>
      <c r="B2100">
        <v>8</v>
      </c>
      <c r="C2100" t="s">
        <v>3275</v>
      </c>
      <c r="D2100" s="84"/>
      <c r="F2100" s="84"/>
      <c r="O2100" s="84" t="s">
        <v>10010</v>
      </c>
      <c r="P2100" s="84">
        <v>1</v>
      </c>
      <c r="Q2100" s="84" t="s">
        <v>9357</v>
      </c>
      <c r="R2100" s="84"/>
      <c r="S2100" s="84"/>
    </row>
    <row r="2101" spans="1:19" x14ac:dyDescent="0.25">
      <c r="A2101" t="s">
        <v>3332</v>
      </c>
      <c r="B2101">
        <v>8</v>
      </c>
      <c r="C2101" t="s">
        <v>3275</v>
      </c>
      <c r="D2101" s="84"/>
      <c r="F2101" s="84"/>
      <c r="O2101" s="84" t="s">
        <v>10013</v>
      </c>
      <c r="P2101" s="84">
        <v>1</v>
      </c>
      <c r="Q2101" s="84" t="s">
        <v>9357</v>
      </c>
      <c r="R2101" s="84"/>
      <c r="S2101" s="84"/>
    </row>
    <row r="2102" spans="1:19" x14ac:dyDescent="0.25">
      <c r="A2102" t="s">
        <v>3333</v>
      </c>
      <c r="B2102">
        <v>8</v>
      </c>
      <c r="C2102" t="s">
        <v>3275</v>
      </c>
      <c r="D2102" s="84"/>
      <c r="F2102" s="84"/>
      <c r="O2102" s="84" t="s">
        <v>10014</v>
      </c>
      <c r="P2102" s="84">
        <v>1</v>
      </c>
      <c r="Q2102" s="84" t="s">
        <v>9357</v>
      </c>
      <c r="R2102" s="84"/>
      <c r="S2102" s="84"/>
    </row>
    <row r="2103" spans="1:19" x14ac:dyDescent="0.25">
      <c r="A2103" t="s">
        <v>3334</v>
      </c>
      <c r="B2103">
        <v>8</v>
      </c>
      <c r="C2103" t="s">
        <v>3275</v>
      </c>
      <c r="D2103" s="84"/>
      <c r="F2103" s="84"/>
      <c r="O2103" s="84" t="s">
        <v>10017</v>
      </c>
      <c r="P2103" s="84">
        <v>1</v>
      </c>
      <c r="Q2103" s="84" t="s">
        <v>9357</v>
      </c>
      <c r="R2103" s="84"/>
      <c r="S2103" s="84"/>
    </row>
    <row r="2104" spans="1:19" x14ac:dyDescent="0.25">
      <c r="A2104" t="s">
        <v>3335</v>
      </c>
      <c r="B2104">
        <v>8</v>
      </c>
      <c r="C2104" t="s">
        <v>3275</v>
      </c>
      <c r="D2104" s="84"/>
      <c r="F2104" s="84"/>
      <c r="O2104" s="84" t="s">
        <v>10020</v>
      </c>
      <c r="P2104" s="84">
        <v>1</v>
      </c>
      <c r="Q2104" s="84" t="s">
        <v>9357</v>
      </c>
      <c r="R2104" s="84"/>
      <c r="S2104" s="84"/>
    </row>
    <row r="2105" spans="1:19" x14ac:dyDescent="0.25">
      <c r="A2105" t="s">
        <v>3336</v>
      </c>
      <c r="B2105">
        <v>8</v>
      </c>
      <c r="C2105" t="s">
        <v>3275</v>
      </c>
      <c r="D2105" s="84"/>
      <c r="F2105" s="84"/>
      <c r="O2105" s="84" t="s">
        <v>10022</v>
      </c>
      <c r="P2105" s="84">
        <v>1</v>
      </c>
      <c r="Q2105" s="84" t="s">
        <v>9357</v>
      </c>
      <c r="R2105" s="84"/>
      <c r="S2105" s="84"/>
    </row>
    <row r="2106" spans="1:19" x14ac:dyDescent="0.25">
      <c r="A2106" t="s">
        <v>3337</v>
      </c>
      <c r="B2106">
        <v>8</v>
      </c>
      <c r="C2106" t="s">
        <v>3275</v>
      </c>
      <c r="D2106" s="84"/>
      <c r="F2106" s="84"/>
      <c r="O2106" s="84" t="s">
        <v>10024</v>
      </c>
      <c r="P2106" s="84">
        <v>1</v>
      </c>
      <c r="Q2106" s="84" t="s">
        <v>9357</v>
      </c>
      <c r="R2106" s="84"/>
      <c r="S2106" s="84"/>
    </row>
    <row r="2107" spans="1:19" x14ac:dyDescent="0.25">
      <c r="A2107" t="s">
        <v>3338</v>
      </c>
      <c r="B2107">
        <v>8</v>
      </c>
      <c r="C2107" t="s">
        <v>3275</v>
      </c>
      <c r="D2107" s="84"/>
      <c r="F2107" s="84"/>
      <c r="O2107" s="84" t="s">
        <v>10058</v>
      </c>
      <c r="P2107" s="84">
        <v>1</v>
      </c>
      <c r="Q2107" s="84" t="s">
        <v>9357</v>
      </c>
      <c r="R2107" s="84"/>
      <c r="S2107" s="84"/>
    </row>
    <row r="2108" spans="1:19" x14ac:dyDescent="0.25">
      <c r="A2108" t="s">
        <v>3339</v>
      </c>
      <c r="B2108">
        <v>8</v>
      </c>
      <c r="C2108" t="s">
        <v>3275</v>
      </c>
      <c r="D2108" s="84"/>
      <c r="F2108" s="84"/>
      <c r="O2108" s="84" t="s">
        <v>10064</v>
      </c>
      <c r="P2108" s="84">
        <v>1</v>
      </c>
      <c r="Q2108" s="84" t="s">
        <v>9357</v>
      </c>
      <c r="R2108" s="84"/>
      <c r="S2108" s="84"/>
    </row>
    <row r="2109" spans="1:19" x14ac:dyDescent="0.25">
      <c r="A2109" t="s">
        <v>3340</v>
      </c>
      <c r="B2109">
        <v>8</v>
      </c>
      <c r="C2109" t="s">
        <v>3275</v>
      </c>
      <c r="D2109" s="84"/>
      <c r="F2109" s="84"/>
      <c r="O2109" s="84" t="s">
        <v>10067</v>
      </c>
      <c r="P2109" s="84">
        <v>1</v>
      </c>
      <c r="Q2109" s="84" t="s">
        <v>9357</v>
      </c>
      <c r="R2109" s="84"/>
      <c r="S2109" s="84"/>
    </row>
    <row r="2110" spans="1:19" x14ac:dyDescent="0.25">
      <c r="A2110" t="s">
        <v>3341</v>
      </c>
      <c r="B2110">
        <v>8</v>
      </c>
      <c r="C2110" t="s">
        <v>3275</v>
      </c>
      <c r="D2110" s="84"/>
      <c r="F2110" s="84"/>
      <c r="O2110" s="84" t="s">
        <v>10069</v>
      </c>
      <c r="P2110" s="84">
        <v>1</v>
      </c>
      <c r="Q2110" s="84" t="s">
        <v>9357</v>
      </c>
      <c r="R2110" s="84"/>
      <c r="S2110" s="84"/>
    </row>
    <row r="2111" spans="1:19" x14ac:dyDescent="0.25">
      <c r="A2111" t="s">
        <v>3342</v>
      </c>
      <c r="B2111">
        <v>8</v>
      </c>
      <c r="C2111" t="s">
        <v>3275</v>
      </c>
      <c r="D2111" s="84"/>
      <c r="F2111" s="84"/>
      <c r="O2111" s="84" t="s">
        <v>10071</v>
      </c>
      <c r="P2111" s="84">
        <v>1</v>
      </c>
      <c r="Q2111" s="84" t="s">
        <v>9357</v>
      </c>
      <c r="R2111" s="84"/>
      <c r="S2111" s="84"/>
    </row>
    <row r="2112" spans="1:19" x14ac:dyDescent="0.25">
      <c r="A2112" t="s">
        <v>3343</v>
      </c>
      <c r="B2112">
        <v>8</v>
      </c>
      <c r="C2112" t="s">
        <v>3275</v>
      </c>
      <c r="D2112" s="84"/>
      <c r="F2112" s="84"/>
      <c r="O2112" s="84" t="s">
        <v>10072</v>
      </c>
      <c r="P2112" s="84">
        <v>1</v>
      </c>
      <c r="Q2112" s="84" t="s">
        <v>9357</v>
      </c>
      <c r="R2112" s="84"/>
      <c r="S2112" s="84"/>
    </row>
    <row r="2113" spans="1:19" x14ac:dyDescent="0.25">
      <c r="A2113" t="s">
        <v>3344</v>
      </c>
      <c r="B2113">
        <v>8</v>
      </c>
      <c r="C2113" t="s">
        <v>3275</v>
      </c>
      <c r="D2113" s="84"/>
      <c r="F2113" s="84"/>
      <c r="O2113" s="84" t="s">
        <v>10073</v>
      </c>
      <c r="P2113" s="84">
        <v>1</v>
      </c>
      <c r="Q2113" s="84" t="s">
        <v>9357</v>
      </c>
      <c r="R2113" s="84"/>
      <c r="S2113" s="84"/>
    </row>
    <row r="2114" spans="1:19" x14ac:dyDescent="0.25">
      <c r="A2114" t="s">
        <v>3345</v>
      </c>
      <c r="B2114">
        <v>8</v>
      </c>
      <c r="C2114" t="s">
        <v>3275</v>
      </c>
      <c r="D2114" s="84"/>
      <c r="F2114" s="84"/>
      <c r="O2114" s="84" t="s">
        <v>10074</v>
      </c>
      <c r="P2114" s="84">
        <v>1</v>
      </c>
      <c r="Q2114" s="84" t="s">
        <v>9357</v>
      </c>
      <c r="R2114" s="84"/>
      <c r="S2114" s="84"/>
    </row>
    <row r="2115" spans="1:19" x14ac:dyDescent="0.25">
      <c r="A2115" t="s">
        <v>3346</v>
      </c>
      <c r="B2115">
        <v>8</v>
      </c>
      <c r="C2115" t="s">
        <v>3275</v>
      </c>
      <c r="D2115" s="84"/>
      <c r="F2115" s="84"/>
      <c r="O2115" s="84" t="s">
        <v>10075</v>
      </c>
      <c r="P2115" s="84">
        <v>1</v>
      </c>
      <c r="Q2115" s="84" t="s">
        <v>9357</v>
      </c>
      <c r="R2115" s="84"/>
      <c r="S2115" s="84"/>
    </row>
    <row r="2116" spans="1:19" x14ac:dyDescent="0.25">
      <c r="A2116" t="s">
        <v>3347</v>
      </c>
      <c r="B2116">
        <v>8</v>
      </c>
      <c r="C2116" t="s">
        <v>3275</v>
      </c>
      <c r="D2116" s="84"/>
      <c r="F2116" s="84"/>
      <c r="O2116" s="84" t="s">
        <v>10076</v>
      </c>
      <c r="P2116" s="84">
        <v>1</v>
      </c>
      <c r="Q2116" s="84" t="s">
        <v>9357</v>
      </c>
      <c r="R2116" s="84"/>
      <c r="S2116" s="84"/>
    </row>
    <row r="2117" spans="1:19" x14ac:dyDescent="0.25">
      <c r="A2117" t="s">
        <v>3348</v>
      </c>
      <c r="B2117">
        <v>8</v>
      </c>
      <c r="C2117" t="s">
        <v>3275</v>
      </c>
      <c r="D2117" s="84"/>
      <c r="F2117" s="84"/>
      <c r="O2117" s="84" t="s">
        <v>10077</v>
      </c>
      <c r="P2117" s="84">
        <v>1</v>
      </c>
      <c r="Q2117" s="84" t="s">
        <v>9357</v>
      </c>
      <c r="R2117" s="84"/>
      <c r="S2117" s="84"/>
    </row>
    <row r="2118" spans="1:19" x14ac:dyDescent="0.25">
      <c r="A2118" t="s">
        <v>3349</v>
      </c>
      <c r="B2118">
        <v>8</v>
      </c>
      <c r="C2118" t="s">
        <v>3275</v>
      </c>
      <c r="D2118" s="84"/>
      <c r="F2118" s="84"/>
      <c r="O2118" s="84" t="s">
        <v>10078</v>
      </c>
      <c r="P2118" s="84">
        <v>1</v>
      </c>
      <c r="Q2118" s="84" t="s">
        <v>9357</v>
      </c>
      <c r="R2118" s="84"/>
      <c r="S2118" s="84"/>
    </row>
    <row r="2119" spans="1:19" x14ac:dyDescent="0.25">
      <c r="A2119" t="s">
        <v>3350</v>
      </c>
      <c r="B2119">
        <v>8</v>
      </c>
      <c r="C2119" t="s">
        <v>3275</v>
      </c>
      <c r="D2119" s="84"/>
      <c r="F2119" s="84"/>
      <c r="O2119" s="84" t="s">
        <v>10082</v>
      </c>
      <c r="P2119" s="84">
        <v>1</v>
      </c>
      <c r="Q2119" s="84" t="s">
        <v>9357</v>
      </c>
      <c r="R2119" s="84"/>
      <c r="S2119" s="84"/>
    </row>
    <row r="2120" spans="1:19" x14ac:dyDescent="0.25">
      <c r="A2120" t="s">
        <v>3351</v>
      </c>
      <c r="B2120">
        <v>8</v>
      </c>
      <c r="C2120" t="s">
        <v>3275</v>
      </c>
      <c r="D2120" s="84"/>
      <c r="F2120" s="84"/>
      <c r="O2120" s="84" t="s">
        <v>10083</v>
      </c>
      <c r="P2120" s="84">
        <v>1</v>
      </c>
      <c r="Q2120" s="84" t="s">
        <v>9357</v>
      </c>
      <c r="R2120" s="84"/>
      <c r="S2120" s="84"/>
    </row>
    <row r="2121" spans="1:19" x14ac:dyDescent="0.25">
      <c r="A2121" t="s">
        <v>3352</v>
      </c>
      <c r="B2121">
        <v>8</v>
      </c>
      <c r="C2121" t="s">
        <v>3275</v>
      </c>
      <c r="D2121" s="84"/>
      <c r="F2121" s="84"/>
      <c r="O2121" s="84" t="s">
        <v>10084</v>
      </c>
      <c r="P2121" s="84">
        <v>1</v>
      </c>
      <c r="Q2121" s="84" t="s">
        <v>9357</v>
      </c>
      <c r="R2121" s="84"/>
      <c r="S2121" s="84"/>
    </row>
    <row r="2122" spans="1:19" x14ac:dyDescent="0.25">
      <c r="A2122" t="s">
        <v>3353</v>
      </c>
      <c r="B2122">
        <v>8</v>
      </c>
      <c r="C2122" t="s">
        <v>3275</v>
      </c>
      <c r="D2122" s="84"/>
      <c r="F2122" s="84"/>
      <c r="O2122" s="84" t="s">
        <v>10114</v>
      </c>
      <c r="P2122" s="84">
        <v>1</v>
      </c>
      <c r="Q2122" s="84" t="s">
        <v>9357</v>
      </c>
      <c r="R2122" s="84"/>
      <c r="S2122" s="84"/>
    </row>
    <row r="2123" spans="1:19" x14ac:dyDescent="0.25">
      <c r="A2123" t="s">
        <v>3354</v>
      </c>
      <c r="B2123">
        <v>8</v>
      </c>
      <c r="C2123" t="s">
        <v>3275</v>
      </c>
      <c r="D2123" s="84"/>
      <c r="F2123" s="84"/>
      <c r="O2123" s="84" t="s">
        <v>10115</v>
      </c>
      <c r="P2123" s="84">
        <v>1</v>
      </c>
      <c r="Q2123" s="84" t="s">
        <v>9357</v>
      </c>
      <c r="R2123" s="84"/>
      <c r="S2123" s="84"/>
    </row>
    <row r="2124" spans="1:19" x14ac:dyDescent="0.25">
      <c r="A2124" t="s">
        <v>3355</v>
      </c>
      <c r="B2124">
        <v>8</v>
      </c>
      <c r="C2124" t="s">
        <v>3275</v>
      </c>
      <c r="D2124" s="84"/>
      <c r="F2124" s="84"/>
      <c r="O2124" s="84" t="s">
        <v>10116</v>
      </c>
      <c r="P2124" s="84">
        <v>1</v>
      </c>
      <c r="Q2124" s="84" t="s">
        <v>9357</v>
      </c>
      <c r="R2124" s="84"/>
      <c r="S2124" s="84"/>
    </row>
    <row r="2125" spans="1:19" x14ac:dyDescent="0.25">
      <c r="A2125" t="s">
        <v>3356</v>
      </c>
      <c r="B2125">
        <v>8</v>
      </c>
      <c r="C2125" t="s">
        <v>3275</v>
      </c>
      <c r="D2125" s="84"/>
      <c r="F2125" s="84"/>
      <c r="O2125" s="84" t="s">
        <v>10117</v>
      </c>
      <c r="P2125" s="84">
        <v>1</v>
      </c>
      <c r="Q2125" s="84" t="s">
        <v>9357</v>
      </c>
      <c r="R2125" s="84"/>
      <c r="S2125" s="84"/>
    </row>
    <row r="2126" spans="1:19" x14ac:dyDescent="0.25">
      <c r="A2126" t="s">
        <v>3357</v>
      </c>
      <c r="B2126">
        <v>8</v>
      </c>
      <c r="C2126" t="s">
        <v>3275</v>
      </c>
      <c r="D2126" s="84"/>
      <c r="F2126" s="84"/>
      <c r="O2126" s="84" t="s">
        <v>10118</v>
      </c>
      <c r="P2126" s="84">
        <v>1</v>
      </c>
      <c r="Q2126" s="84" t="s">
        <v>9357</v>
      </c>
      <c r="R2126" s="84"/>
      <c r="S2126" s="84"/>
    </row>
    <row r="2127" spans="1:19" x14ac:dyDescent="0.25">
      <c r="A2127" t="s">
        <v>3358</v>
      </c>
      <c r="B2127">
        <v>8</v>
      </c>
      <c r="C2127" t="s">
        <v>3275</v>
      </c>
      <c r="D2127" s="84"/>
      <c r="F2127" s="84"/>
      <c r="O2127" s="84" t="s">
        <v>10124</v>
      </c>
      <c r="P2127" s="84">
        <v>1</v>
      </c>
      <c r="Q2127" s="84" t="s">
        <v>9357</v>
      </c>
      <c r="R2127" s="84"/>
      <c r="S2127" s="84"/>
    </row>
    <row r="2128" spans="1:19" x14ac:dyDescent="0.25">
      <c r="A2128" t="s">
        <v>3359</v>
      </c>
      <c r="B2128">
        <v>8</v>
      </c>
      <c r="C2128" t="s">
        <v>3275</v>
      </c>
      <c r="D2128" s="84"/>
      <c r="F2128" s="84"/>
      <c r="O2128" s="84" t="s">
        <v>10132</v>
      </c>
      <c r="P2128" s="84">
        <v>1</v>
      </c>
      <c r="Q2128" s="84" t="s">
        <v>9357</v>
      </c>
      <c r="R2128" s="84"/>
      <c r="S2128" s="84"/>
    </row>
    <row r="2129" spans="1:19" x14ac:dyDescent="0.25">
      <c r="A2129" t="s">
        <v>3360</v>
      </c>
      <c r="B2129">
        <v>8</v>
      </c>
      <c r="C2129" t="s">
        <v>3275</v>
      </c>
      <c r="D2129" s="84"/>
      <c r="F2129" s="84"/>
      <c r="O2129" s="84" t="s">
        <v>10133</v>
      </c>
      <c r="P2129" s="84">
        <v>1</v>
      </c>
      <c r="Q2129" s="84" t="s">
        <v>9357</v>
      </c>
      <c r="R2129" s="84"/>
      <c r="S2129" s="84"/>
    </row>
    <row r="2130" spans="1:19" x14ac:dyDescent="0.25">
      <c r="A2130" t="s">
        <v>3361</v>
      </c>
      <c r="B2130">
        <v>8</v>
      </c>
      <c r="C2130" t="s">
        <v>3275</v>
      </c>
      <c r="D2130" s="84"/>
      <c r="F2130" s="84"/>
      <c r="O2130" s="84" t="s">
        <v>10134</v>
      </c>
      <c r="P2130" s="84">
        <v>1</v>
      </c>
      <c r="Q2130" s="84" t="s">
        <v>9357</v>
      </c>
      <c r="R2130" s="84"/>
      <c r="S2130" s="84"/>
    </row>
    <row r="2131" spans="1:19" x14ac:dyDescent="0.25">
      <c r="A2131" t="s">
        <v>3362</v>
      </c>
      <c r="B2131">
        <v>8</v>
      </c>
      <c r="C2131" t="s">
        <v>3275</v>
      </c>
      <c r="D2131" s="84"/>
      <c r="F2131" s="84"/>
      <c r="O2131" s="84" t="s">
        <v>10135</v>
      </c>
      <c r="P2131" s="84">
        <v>1</v>
      </c>
      <c r="Q2131" s="84" t="s">
        <v>9357</v>
      </c>
      <c r="R2131" s="84"/>
      <c r="S2131" s="84"/>
    </row>
    <row r="2132" spans="1:19" x14ac:dyDescent="0.25">
      <c r="A2132" t="s">
        <v>3363</v>
      </c>
      <c r="B2132">
        <v>8</v>
      </c>
      <c r="C2132" t="s">
        <v>3275</v>
      </c>
      <c r="D2132" s="84"/>
      <c r="F2132" s="84"/>
      <c r="O2132" s="84" t="s">
        <v>10136</v>
      </c>
      <c r="P2132" s="84">
        <v>1</v>
      </c>
      <c r="Q2132" s="84" t="s">
        <v>9357</v>
      </c>
      <c r="R2132" s="84"/>
      <c r="S2132" s="84"/>
    </row>
    <row r="2133" spans="1:19" x14ac:dyDescent="0.25">
      <c r="A2133" t="s">
        <v>3364</v>
      </c>
      <c r="B2133">
        <v>8</v>
      </c>
      <c r="C2133" t="s">
        <v>3275</v>
      </c>
      <c r="D2133" s="84"/>
      <c r="F2133" s="84"/>
      <c r="O2133" s="84" t="s">
        <v>10137</v>
      </c>
      <c r="P2133" s="84">
        <v>1</v>
      </c>
      <c r="Q2133" s="84" t="s">
        <v>9357</v>
      </c>
      <c r="R2133" s="84"/>
      <c r="S2133" s="84"/>
    </row>
    <row r="2134" spans="1:19" x14ac:dyDescent="0.25">
      <c r="A2134" t="s">
        <v>3365</v>
      </c>
      <c r="B2134">
        <v>8</v>
      </c>
      <c r="C2134" t="s">
        <v>3275</v>
      </c>
      <c r="D2134" s="84"/>
      <c r="F2134" s="84"/>
      <c r="O2134" s="84" t="s">
        <v>10138</v>
      </c>
      <c r="P2134" s="84">
        <v>1</v>
      </c>
      <c r="Q2134" s="84" t="s">
        <v>9357</v>
      </c>
      <c r="R2134" s="84"/>
      <c r="S2134" s="84"/>
    </row>
    <row r="2135" spans="1:19" x14ac:dyDescent="0.25">
      <c r="A2135" t="s">
        <v>3366</v>
      </c>
      <c r="B2135">
        <v>8</v>
      </c>
      <c r="C2135" t="s">
        <v>3275</v>
      </c>
      <c r="D2135" s="84"/>
      <c r="F2135" s="84"/>
      <c r="O2135" s="84" t="s">
        <v>10139</v>
      </c>
      <c r="P2135" s="84">
        <v>1</v>
      </c>
      <c r="Q2135" s="84" t="s">
        <v>9357</v>
      </c>
      <c r="R2135" s="84"/>
      <c r="S2135" s="84"/>
    </row>
    <row r="2136" spans="1:19" x14ac:dyDescent="0.25">
      <c r="A2136" t="s">
        <v>3367</v>
      </c>
      <c r="B2136">
        <v>8</v>
      </c>
      <c r="C2136" t="s">
        <v>3275</v>
      </c>
      <c r="D2136" s="84"/>
      <c r="F2136" s="84"/>
      <c r="O2136" s="84" t="s">
        <v>10141</v>
      </c>
      <c r="P2136" s="84">
        <v>1</v>
      </c>
      <c r="Q2136" s="84" t="s">
        <v>9357</v>
      </c>
      <c r="R2136" s="84"/>
      <c r="S2136" s="84"/>
    </row>
    <row r="2137" spans="1:19" x14ac:dyDescent="0.25">
      <c r="A2137" t="s">
        <v>3368</v>
      </c>
      <c r="B2137">
        <v>8</v>
      </c>
      <c r="C2137" t="s">
        <v>3275</v>
      </c>
      <c r="D2137" s="84"/>
      <c r="F2137" s="84"/>
      <c r="O2137" s="84" t="s">
        <v>10142</v>
      </c>
      <c r="P2137" s="84">
        <v>1</v>
      </c>
      <c r="Q2137" s="84" t="s">
        <v>9357</v>
      </c>
      <c r="R2137" s="84"/>
      <c r="S2137" s="84"/>
    </row>
    <row r="2138" spans="1:19" x14ac:dyDescent="0.25">
      <c r="A2138" t="s">
        <v>3369</v>
      </c>
      <c r="B2138">
        <v>8</v>
      </c>
      <c r="C2138" t="s">
        <v>3275</v>
      </c>
      <c r="D2138" s="84"/>
      <c r="F2138" s="84"/>
      <c r="O2138" s="84" t="s">
        <v>10143</v>
      </c>
      <c r="P2138" s="84">
        <v>1</v>
      </c>
      <c r="Q2138" s="84" t="s">
        <v>9357</v>
      </c>
      <c r="R2138" s="84"/>
      <c r="S2138" s="84"/>
    </row>
    <row r="2139" spans="1:19" x14ac:dyDescent="0.25">
      <c r="A2139" t="s">
        <v>3370</v>
      </c>
      <c r="B2139">
        <v>8</v>
      </c>
      <c r="C2139" t="s">
        <v>3275</v>
      </c>
      <c r="D2139" s="84"/>
      <c r="F2139" s="84"/>
      <c r="O2139" s="84" t="s">
        <v>10145</v>
      </c>
      <c r="P2139" s="84">
        <v>1</v>
      </c>
      <c r="Q2139" s="84" t="s">
        <v>9357</v>
      </c>
      <c r="R2139" s="84"/>
      <c r="S2139" s="84"/>
    </row>
    <row r="2140" spans="1:19" x14ac:dyDescent="0.25">
      <c r="A2140" t="s">
        <v>3371</v>
      </c>
      <c r="B2140">
        <v>8</v>
      </c>
      <c r="C2140" t="s">
        <v>3275</v>
      </c>
      <c r="D2140" s="84"/>
      <c r="F2140" s="84"/>
      <c r="O2140" s="84" t="s">
        <v>10147</v>
      </c>
      <c r="P2140" s="84">
        <v>1</v>
      </c>
      <c r="Q2140" s="84" t="s">
        <v>9357</v>
      </c>
      <c r="R2140" s="84"/>
      <c r="S2140" s="84"/>
    </row>
    <row r="2141" spans="1:19" x14ac:dyDescent="0.25">
      <c r="A2141" t="s">
        <v>3372</v>
      </c>
      <c r="B2141">
        <v>8</v>
      </c>
      <c r="C2141" t="s">
        <v>3275</v>
      </c>
      <c r="D2141" s="84"/>
      <c r="F2141" s="84"/>
      <c r="O2141" s="84" t="s">
        <v>10150</v>
      </c>
      <c r="P2141" s="84">
        <v>1</v>
      </c>
      <c r="Q2141" s="84" t="s">
        <v>9357</v>
      </c>
      <c r="R2141" s="84"/>
      <c r="S2141" s="84"/>
    </row>
    <row r="2142" spans="1:19" x14ac:dyDescent="0.25">
      <c r="A2142" t="s">
        <v>3373</v>
      </c>
      <c r="B2142">
        <v>8</v>
      </c>
      <c r="C2142" t="s">
        <v>3275</v>
      </c>
      <c r="D2142" s="84"/>
      <c r="F2142" s="84"/>
      <c r="O2142" s="84" t="s">
        <v>10166</v>
      </c>
      <c r="P2142" s="84">
        <v>1</v>
      </c>
      <c r="Q2142" s="84" t="s">
        <v>9357</v>
      </c>
      <c r="R2142" s="84"/>
      <c r="S2142" s="84"/>
    </row>
    <row r="2143" spans="1:19" x14ac:dyDescent="0.25">
      <c r="A2143" t="s">
        <v>3374</v>
      </c>
      <c r="B2143">
        <v>8</v>
      </c>
      <c r="C2143" t="s">
        <v>3275</v>
      </c>
      <c r="D2143" s="84"/>
      <c r="F2143" s="84"/>
      <c r="O2143" s="84" t="s">
        <v>10167</v>
      </c>
      <c r="P2143" s="84">
        <v>1</v>
      </c>
      <c r="Q2143" s="84" t="s">
        <v>9357</v>
      </c>
      <c r="R2143" s="84"/>
      <c r="S2143" s="84"/>
    </row>
    <row r="2144" spans="1:19" x14ac:dyDescent="0.25">
      <c r="A2144" t="s">
        <v>3375</v>
      </c>
      <c r="B2144">
        <v>8</v>
      </c>
      <c r="C2144" t="s">
        <v>3275</v>
      </c>
      <c r="D2144" s="84"/>
      <c r="F2144" s="84"/>
      <c r="O2144" s="84" t="s">
        <v>10173</v>
      </c>
      <c r="P2144" s="84">
        <v>1</v>
      </c>
      <c r="Q2144" s="84" t="s">
        <v>9357</v>
      </c>
      <c r="R2144" s="84"/>
      <c r="S2144" s="84"/>
    </row>
    <row r="2145" spans="1:19" x14ac:dyDescent="0.25">
      <c r="A2145" t="s">
        <v>3376</v>
      </c>
      <c r="B2145">
        <v>8</v>
      </c>
      <c r="C2145" t="s">
        <v>3275</v>
      </c>
      <c r="D2145" s="84"/>
      <c r="F2145" s="84"/>
      <c r="O2145" s="84" t="s">
        <v>10176</v>
      </c>
      <c r="P2145" s="84">
        <v>1</v>
      </c>
      <c r="Q2145" s="84" t="s">
        <v>9357</v>
      </c>
      <c r="R2145" s="84"/>
      <c r="S2145" s="84"/>
    </row>
    <row r="2146" spans="1:19" x14ac:dyDescent="0.25">
      <c r="A2146" t="s">
        <v>3377</v>
      </c>
      <c r="B2146">
        <v>8</v>
      </c>
      <c r="C2146" t="s">
        <v>3275</v>
      </c>
      <c r="D2146" s="84"/>
      <c r="F2146" s="84"/>
      <c r="O2146" s="84" t="s">
        <v>10182</v>
      </c>
      <c r="P2146" s="84">
        <v>1</v>
      </c>
      <c r="Q2146" s="84" t="s">
        <v>9357</v>
      </c>
      <c r="R2146" s="84"/>
      <c r="S2146" s="84"/>
    </row>
    <row r="2147" spans="1:19" x14ac:dyDescent="0.25">
      <c r="A2147" t="s">
        <v>3378</v>
      </c>
      <c r="B2147">
        <v>8</v>
      </c>
      <c r="C2147" t="s">
        <v>3275</v>
      </c>
      <c r="D2147" s="84"/>
      <c r="F2147" s="84"/>
      <c r="O2147" s="84" t="s">
        <v>10184</v>
      </c>
      <c r="P2147" s="84">
        <v>1</v>
      </c>
      <c r="Q2147" s="84" t="s">
        <v>9357</v>
      </c>
      <c r="R2147" s="84"/>
      <c r="S2147" s="84"/>
    </row>
    <row r="2148" spans="1:19" x14ac:dyDescent="0.25">
      <c r="A2148" t="s">
        <v>3379</v>
      </c>
      <c r="B2148">
        <v>8</v>
      </c>
      <c r="C2148" t="s">
        <v>3275</v>
      </c>
      <c r="D2148" s="84"/>
      <c r="F2148" s="84"/>
      <c r="O2148" s="84" t="s">
        <v>10185</v>
      </c>
      <c r="P2148" s="84">
        <v>1</v>
      </c>
      <c r="Q2148" s="84" t="s">
        <v>9357</v>
      </c>
      <c r="R2148" s="84"/>
      <c r="S2148" s="84"/>
    </row>
    <row r="2149" spans="1:19" x14ac:dyDescent="0.25">
      <c r="A2149" t="s">
        <v>3380</v>
      </c>
      <c r="B2149">
        <v>8</v>
      </c>
      <c r="C2149" t="s">
        <v>3275</v>
      </c>
      <c r="D2149" s="84"/>
      <c r="F2149" s="84"/>
      <c r="O2149" s="84" t="s">
        <v>10186</v>
      </c>
      <c r="P2149" s="84">
        <v>1</v>
      </c>
      <c r="Q2149" s="84" t="s">
        <v>9357</v>
      </c>
      <c r="R2149" s="84"/>
      <c r="S2149" s="84"/>
    </row>
    <row r="2150" spans="1:19" x14ac:dyDescent="0.25">
      <c r="A2150" t="s">
        <v>3381</v>
      </c>
      <c r="B2150">
        <v>8</v>
      </c>
      <c r="C2150" t="s">
        <v>3275</v>
      </c>
      <c r="D2150" s="84"/>
      <c r="F2150" s="84"/>
      <c r="O2150" s="84" t="s">
        <v>10191</v>
      </c>
      <c r="P2150" s="84">
        <v>1</v>
      </c>
      <c r="Q2150" s="84" t="s">
        <v>9357</v>
      </c>
      <c r="R2150" s="84"/>
      <c r="S2150" s="84"/>
    </row>
    <row r="2151" spans="1:19" x14ac:dyDescent="0.25">
      <c r="A2151" t="s">
        <v>3382</v>
      </c>
      <c r="B2151">
        <v>8</v>
      </c>
      <c r="C2151" t="s">
        <v>3275</v>
      </c>
      <c r="D2151" s="84"/>
      <c r="F2151" s="84"/>
      <c r="O2151" s="84" t="s">
        <v>10192</v>
      </c>
      <c r="P2151" s="84">
        <v>1</v>
      </c>
      <c r="Q2151" s="84" t="s">
        <v>9357</v>
      </c>
      <c r="R2151" s="84"/>
      <c r="S2151" s="84"/>
    </row>
    <row r="2152" spans="1:19" x14ac:dyDescent="0.25">
      <c r="A2152" t="s">
        <v>3383</v>
      </c>
      <c r="B2152">
        <v>8</v>
      </c>
      <c r="C2152" t="s">
        <v>3275</v>
      </c>
      <c r="D2152" s="84"/>
      <c r="F2152" s="84"/>
      <c r="O2152" s="84" t="s">
        <v>10193</v>
      </c>
      <c r="P2152" s="84">
        <v>1</v>
      </c>
      <c r="Q2152" s="84" t="s">
        <v>9357</v>
      </c>
      <c r="R2152" s="84"/>
      <c r="S2152" s="84"/>
    </row>
    <row r="2153" spans="1:19" x14ac:dyDescent="0.25">
      <c r="A2153" t="s">
        <v>3384</v>
      </c>
      <c r="B2153">
        <v>8</v>
      </c>
      <c r="C2153" t="s">
        <v>3275</v>
      </c>
      <c r="D2153" s="84"/>
      <c r="F2153" s="84"/>
      <c r="O2153" s="84" t="s">
        <v>10194</v>
      </c>
      <c r="P2153" s="84">
        <v>1</v>
      </c>
      <c r="Q2153" s="84" t="s">
        <v>9357</v>
      </c>
      <c r="R2153" s="84"/>
      <c r="S2153" s="84"/>
    </row>
    <row r="2154" spans="1:19" x14ac:dyDescent="0.25">
      <c r="A2154" t="s">
        <v>3385</v>
      </c>
      <c r="B2154">
        <v>8</v>
      </c>
      <c r="C2154" t="s">
        <v>3275</v>
      </c>
      <c r="D2154" s="84"/>
      <c r="F2154" s="84"/>
      <c r="O2154" s="84" t="s">
        <v>10195</v>
      </c>
      <c r="P2154" s="84">
        <v>1</v>
      </c>
      <c r="Q2154" s="84" t="s">
        <v>9357</v>
      </c>
      <c r="R2154" s="84"/>
      <c r="S2154" s="84"/>
    </row>
    <row r="2155" spans="1:19" x14ac:dyDescent="0.25">
      <c r="A2155" t="s">
        <v>3386</v>
      </c>
      <c r="B2155">
        <v>8</v>
      </c>
      <c r="C2155" t="s">
        <v>3275</v>
      </c>
      <c r="D2155" s="84"/>
      <c r="F2155" s="84"/>
      <c r="O2155" s="84" t="s">
        <v>10199</v>
      </c>
      <c r="P2155" s="84">
        <v>1</v>
      </c>
      <c r="Q2155" s="84" t="s">
        <v>9357</v>
      </c>
      <c r="R2155" s="84"/>
      <c r="S2155" s="84"/>
    </row>
    <row r="2156" spans="1:19" x14ac:dyDescent="0.25">
      <c r="A2156" t="s">
        <v>3387</v>
      </c>
      <c r="B2156">
        <v>8</v>
      </c>
      <c r="C2156" t="s">
        <v>3275</v>
      </c>
      <c r="D2156" s="84"/>
      <c r="F2156" s="84"/>
      <c r="O2156" s="84" t="s">
        <v>10200</v>
      </c>
      <c r="P2156" s="84">
        <v>1</v>
      </c>
      <c r="Q2156" s="84" t="s">
        <v>9357</v>
      </c>
      <c r="R2156" s="84"/>
      <c r="S2156" s="84"/>
    </row>
    <row r="2157" spans="1:19" x14ac:dyDescent="0.25">
      <c r="A2157" t="s">
        <v>3388</v>
      </c>
      <c r="B2157">
        <v>8</v>
      </c>
      <c r="C2157" t="s">
        <v>3275</v>
      </c>
      <c r="D2157" s="84"/>
      <c r="F2157" s="84"/>
      <c r="O2157" s="84" t="s">
        <v>10201</v>
      </c>
      <c r="P2157" s="84">
        <v>1</v>
      </c>
      <c r="Q2157" s="84" t="s">
        <v>9357</v>
      </c>
      <c r="R2157" s="84"/>
      <c r="S2157" s="84"/>
    </row>
    <row r="2158" spans="1:19" x14ac:dyDescent="0.25">
      <c r="A2158" t="s">
        <v>3389</v>
      </c>
      <c r="B2158">
        <v>8</v>
      </c>
      <c r="C2158" t="s">
        <v>3275</v>
      </c>
      <c r="D2158" s="84"/>
      <c r="F2158" s="84"/>
      <c r="O2158" s="84" t="s">
        <v>10202</v>
      </c>
      <c r="P2158" s="84">
        <v>1</v>
      </c>
      <c r="Q2158" s="84" t="s">
        <v>9357</v>
      </c>
      <c r="R2158" s="84"/>
      <c r="S2158" s="84"/>
    </row>
    <row r="2159" spans="1:19" x14ac:dyDescent="0.25">
      <c r="A2159" t="s">
        <v>3390</v>
      </c>
      <c r="B2159">
        <v>8</v>
      </c>
      <c r="C2159" t="s">
        <v>3275</v>
      </c>
      <c r="D2159" s="84"/>
      <c r="F2159" s="84"/>
      <c r="O2159" s="84" t="s">
        <v>10203</v>
      </c>
      <c r="P2159" s="84">
        <v>1</v>
      </c>
      <c r="Q2159" s="84" t="s">
        <v>9357</v>
      </c>
      <c r="R2159" s="84"/>
      <c r="S2159" s="84"/>
    </row>
    <row r="2160" spans="1:19" x14ac:dyDescent="0.25">
      <c r="A2160" t="s">
        <v>3391</v>
      </c>
      <c r="B2160">
        <v>8</v>
      </c>
      <c r="C2160" t="s">
        <v>3275</v>
      </c>
      <c r="D2160" s="84"/>
      <c r="F2160" s="84"/>
      <c r="O2160" s="84" t="s">
        <v>10204</v>
      </c>
      <c r="P2160" s="84">
        <v>1</v>
      </c>
      <c r="Q2160" s="84" t="s">
        <v>9357</v>
      </c>
      <c r="R2160" s="84"/>
      <c r="S2160" s="84"/>
    </row>
    <row r="2161" spans="1:19" x14ac:dyDescent="0.25">
      <c r="A2161" t="s">
        <v>3392</v>
      </c>
      <c r="B2161">
        <v>8</v>
      </c>
      <c r="C2161" t="s">
        <v>3275</v>
      </c>
      <c r="D2161" s="84"/>
      <c r="F2161" s="84"/>
      <c r="O2161" s="84" t="s">
        <v>10205</v>
      </c>
      <c r="P2161" s="84">
        <v>1</v>
      </c>
      <c r="Q2161" s="84" t="s">
        <v>9357</v>
      </c>
      <c r="R2161" s="84"/>
      <c r="S2161" s="84"/>
    </row>
    <row r="2162" spans="1:19" x14ac:dyDescent="0.25">
      <c r="A2162" t="s">
        <v>3393</v>
      </c>
      <c r="B2162">
        <v>8</v>
      </c>
      <c r="C2162" t="s">
        <v>3275</v>
      </c>
      <c r="D2162" t="s">
        <v>3393</v>
      </c>
      <c r="E2162" s="84" t="s">
        <v>3393</v>
      </c>
      <c r="F2162" t="s">
        <v>1919</v>
      </c>
      <c r="O2162" s="84" t="s">
        <v>10206</v>
      </c>
      <c r="P2162" s="84">
        <v>1</v>
      </c>
      <c r="Q2162" s="84" t="s">
        <v>9357</v>
      </c>
      <c r="R2162" s="84"/>
      <c r="S2162" s="84"/>
    </row>
    <row r="2163" spans="1:19" x14ac:dyDescent="0.25">
      <c r="A2163" t="s">
        <v>3394</v>
      </c>
      <c r="B2163">
        <v>8</v>
      </c>
      <c r="C2163" t="s">
        <v>3275</v>
      </c>
      <c r="D2163" s="84"/>
      <c r="F2163" s="84"/>
      <c r="O2163" s="84" t="s">
        <v>10207</v>
      </c>
      <c r="P2163" s="84">
        <v>1</v>
      </c>
      <c r="Q2163" s="84" t="s">
        <v>9357</v>
      </c>
      <c r="R2163" s="84"/>
      <c r="S2163" s="84"/>
    </row>
    <row r="2164" spans="1:19" x14ac:dyDescent="0.25">
      <c r="A2164" t="s">
        <v>3395</v>
      </c>
      <c r="B2164">
        <v>8</v>
      </c>
      <c r="C2164" t="s">
        <v>3275</v>
      </c>
      <c r="D2164" s="84"/>
      <c r="F2164" s="84"/>
      <c r="O2164" s="84" t="s">
        <v>10208</v>
      </c>
      <c r="P2164" s="84">
        <v>1</v>
      </c>
      <c r="Q2164" s="84" t="s">
        <v>9357</v>
      </c>
      <c r="R2164" s="84"/>
      <c r="S2164" s="84"/>
    </row>
    <row r="2165" spans="1:19" x14ac:dyDescent="0.25">
      <c r="A2165" t="s">
        <v>3396</v>
      </c>
      <c r="B2165">
        <v>8</v>
      </c>
      <c r="C2165" t="s">
        <v>3275</v>
      </c>
      <c r="D2165" s="84"/>
      <c r="F2165" s="84"/>
      <c r="O2165" s="84" t="s">
        <v>10209</v>
      </c>
      <c r="P2165" s="84">
        <v>1</v>
      </c>
      <c r="Q2165" s="84" t="s">
        <v>9357</v>
      </c>
      <c r="R2165" s="84"/>
      <c r="S2165" s="84"/>
    </row>
    <row r="2166" spans="1:19" x14ac:dyDescent="0.25">
      <c r="A2166" t="s">
        <v>3397</v>
      </c>
      <c r="B2166">
        <v>8</v>
      </c>
      <c r="C2166" t="s">
        <v>3275</v>
      </c>
      <c r="D2166" s="84"/>
      <c r="F2166" s="84"/>
      <c r="O2166" s="84" t="s">
        <v>10210</v>
      </c>
      <c r="P2166" s="84">
        <v>1</v>
      </c>
      <c r="Q2166" s="84" t="s">
        <v>9357</v>
      </c>
      <c r="R2166" s="84"/>
      <c r="S2166" s="84"/>
    </row>
    <row r="2167" spans="1:19" x14ac:dyDescent="0.25">
      <c r="A2167" t="s">
        <v>3398</v>
      </c>
      <c r="B2167">
        <v>8</v>
      </c>
      <c r="C2167" t="s">
        <v>3275</v>
      </c>
      <c r="D2167" s="84"/>
      <c r="F2167" s="84"/>
      <c r="O2167" s="84" t="s">
        <v>10211</v>
      </c>
      <c r="P2167" s="84">
        <v>1</v>
      </c>
      <c r="Q2167" s="84" t="s">
        <v>9357</v>
      </c>
      <c r="R2167" s="84"/>
      <c r="S2167" s="84"/>
    </row>
    <row r="2168" spans="1:19" x14ac:dyDescent="0.25">
      <c r="A2168" t="s">
        <v>3399</v>
      </c>
      <c r="B2168">
        <v>8</v>
      </c>
      <c r="C2168" t="s">
        <v>3275</v>
      </c>
      <c r="D2168" s="84"/>
      <c r="F2168" s="84"/>
      <c r="O2168" s="84" t="s">
        <v>10212</v>
      </c>
      <c r="P2168" s="84">
        <v>1</v>
      </c>
      <c r="Q2168" s="84" t="s">
        <v>9357</v>
      </c>
      <c r="R2168" s="84"/>
      <c r="S2168" s="84"/>
    </row>
    <row r="2169" spans="1:19" x14ac:dyDescent="0.25">
      <c r="A2169" t="s">
        <v>3400</v>
      </c>
      <c r="B2169">
        <v>8</v>
      </c>
      <c r="C2169" t="s">
        <v>3275</v>
      </c>
      <c r="D2169" s="84"/>
      <c r="F2169" s="84"/>
      <c r="O2169" s="84" t="s">
        <v>10213</v>
      </c>
      <c r="P2169" s="84">
        <v>1</v>
      </c>
      <c r="Q2169" s="84" t="s">
        <v>9357</v>
      </c>
      <c r="R2169" s="84"/>
      <c r="S2169" s="84"/>
    </row>
    <row r="2170" spans="1:19" x14ac:dyDescent="0.25">
      <c r="A2170" t="s">
        <v>3401</v>
      </c>
      <c r="B2170">
        <v>8</v>
      </c>
      <c r="C2170" t="s">
        <v>3275</v>
      </c>
      <c r="D2170" s="84"/>
      <c r="F2170" s="84"/>
      <c r="O2170" s="84" t="s">
        <v>10217</v>
      </c>
      <c r="P2170" s="84">
        <v>1</v>
      </c>
      <c r="Q2170" s="84" t="s">
        <v>9357</v>
      </c>
      <c r="R2170" s="84"/>
      <c r="S2170" s="84"/>
    </row>
    <row r="2171" spans="1:19" x14ac:dyDescent="0.25">
      <c r="A2171" t="s">
        <v>3402</v>
      </c>
      <c r="B2171">
        <v>8</v>
      </c>
      <c r="C2171" t="s">
        <v>3275</v>
      </c>
      <c r="D2171" s="84"/>
      <c r="F2171" s="84"/>
      <c r="O2171" s="84" t="s">
        <v>10220</v>
      </c>
      <c r="P2171" s="84">
        <v>1</v>
      </c>
      <c r="Q2171" s="84" t="s">
        <v>9357</v>
      </c>
      <c r="R2171" s="84"/>
      <c r="S2171" s="84"/>
    </row>
    <row r="2172" spans="1:19" x14ac:dyDescent="0.25">
      <c r="A2172" t="s">
        <v>3403</v>
      </c>
      <c r="B2172">
        <v>8</v>
      </c>
      <c r="C2172" t="s">
        <v>3275</v>
      </c>
      <c r="D2172" s="84"/>
      <c r="F2172" s="84"/>
      <c r="O2172" s="84" t="s">
        <v>10222</v>
      </c>
      <c r="P2172" s="84">
        <v>1</v>
      </c>
      <c r="Q2172" s="84" t="s">
        <v>9357</v>
      </c>
      <c r="R2172" s="84"/>
      <c r="S2172" s="84"/>
    </row>
    <row r="2173" spans="1:19" x14ac:dyDescent="0.25">
      <c r="A2173" t="s">
        <v>3404</v>
      </c>
      <c r="B2173">
        <v>8</v>
      </c>
      <c r="C2173" t="s">
        <v>3275</v>
      </c>
      <c r="D2173" s="84"/>
      <c r="F2173" s="84"/>
      <c r="O2173" s="84" t="s">
        <v>10223</v>
      </c>
      <c r="P2173" s="84">
        <v>1</v>
      </c>
      <c r="Q2173" s="84" t="s">
        <v>9357</v>
      </c>
      <c r="R2173" s="84"/>
      <c r="S2173" s="84"/>
    </row>
    <row r="2174" spans="1:19" x14ac:dyDescent="0.25">
      <c r="A2174" t="s">
        <v>3405</v>
      </c>
      <c r="B2174">
        <v>8</v>
      </c>
      <c r="C2174" t="s">
        <v>3275</v>
      </c>
      <c r="D2174" s="84"/>
      <c r="F2174" s="84"/>
      <c r="O2174" s="84" t="s">
        <v>10227</v>
      </c>
      <c r="P2174" s="84">
        <v>1</v>
      </c>
      <c r="Q2174" s="84" t="s">
        <v>9357</v>
      </c>
      <c r="R2174" s="84"/>
      <c r="S2174" s="84"/>
    </row>
    <row r="2175" spans="1:19" x14ac:dyDescent="0.25">
      <c r="A2175" t="s">
        <v>3406</v>
      </c>
      <c r="B2175">
        <v>8</v>
      </c>
      <c r="C2175" t="s">
        <v>3275</v>
      </c>
      <c r="D2175" s="84"/>
      <c r="F2175" s="84"/>
      <c r="O2175" s="84" t="s">
        <v>10241</v>
      </c>
      <c r="P2175" s="84">
        <v>1</v>
      </c>
      <c r="Q2175" s="84" t="s">
        <v>9357</v>
      </c>
      <c r="R2175" s="84"/>
      <c r="S2175" s="84"/>
    </row>
    <row r="2176" spans="1:19" x14ac:dyDescent="0.25">
      <c r="A2176" t="s">
        <v>3407</v>
      </c>
      <c r="B2176">
        <v>8</v>
      </c>
      <c r="C2176" t="s">
        <v>3275</v>
      </c>
      <c r="D2176" s="84"/>
      <c r="F2176" s="84"/>
      <c r="O2176" s="84" t="s">
        <v>10242</v>
      </c>
      <c r="P2176" s="84">
        <v>1</v>
      </c>
      <c r="Q2176" s="84" t="s">
        <v>9357</v>
      </c>
      <c r="R2176" s="84"/>
      <c r="S2176" s="84"/>
    </row>
    <row r="2177" spans="1:19" x14ac:dyDescent="0.25">
      <c r="A2177" t="s">
        <v>3408</v>
      </c>
      <c r="B2177">
        <v>8</v>
      </c>
      <c r="C2177" t="s">
        <v>3275</v>
      </c>
      <c r="D2177" s="84"/>
      <c r="F2177" s="84"/>
      <c r="O2177" s="84" t="s">
        <v>10255</v>
      </c>
      <c r="P2177" s="84">
        <v>1</v>
      </c>
      <c r="Q2177" s="84" t="s">
        <v>9357</v>
      </c>
      <c r="R2177" s="84"/>
      <c r="S2177" s="84"/>
    </row>
    <row r="2178" spans="1:19" x14ac:dyDescent="0.25">
      <c r="A2178" t="s">
        <v>3409</v>
      </c>
      <c r="B2178">
        <v>8</v>
      </c>
      <c r="C2178" t="s">
        <v>3275</v>
      </c>
      <c r="D2178" s="84"/>
      <c r="F2178" s="84"/>
      <c r="O2178" s="84" t="s">
        <v>10264</v>
      </c>
      <c r="P2178" s="84">
        <v>1</v>
      </c>
      <c r="Q2178" s="84" t="s">
        <v>9357</v>
      </c>
      <c r="R2178" s="84"/>
      <c r="S2178" s="84"/>
    </row>
    <row r="2179" spans="1:19" x14ac:dyDescent="0.25">
      <c r="A2179" t="s">
        <v>3410</v>
      </c>
      <c r="B2179">
        <v>8</v>
      </c>
      <c r="C2179" t="s">
        <v>3275</v>
      </c>
      <c r="D2179" s="84"/>
      <c r="F2179" s="84"/>
      <c r="O2179" s="84" t="s">
        <v>10293</v>
      </c>
      <c r="P2179" s="84">
        <v>1</v>
      </c>
      <c r="Q2179" s="84" t="s">
        <v>9357</v>
      </c>
      <c r="R2179" s="84"/>
      <c r="S2179" s="84"/>
    </row>
    <row r="2180" spans="1:19" x14ac:dyDescent="0.25">
      <c r="A2180" t="s">
        <v>3411</v>
      </c>
      <c r="B2180">
        <v>8</v>
      </c>
      <c r="C2180" t="s">
        <v>3275</v>
      </c>
      <c r="D2180" s="84"/>
      <c r="F2180" s="84"/>
      <c r="O2180" s="84" t="s">
        <v>10300</v>
      </c>
      <c r="P2180" s="84">
        <v>1</v>
      </c>
      <c r="Q2180" s="84" t="s">
        <v>9357</v>
      </c>
      <c r="R2180" s="84"/>
      <c r="S2180" s="84"/>
    </row>
    <row r="2181" spans="1:19" x14ac:dyDescent="0.25">
      <c r="A2181" t="s">
        <v>3412</v>
      </c>
      <c r="B2181">
        <v>8</v>
      </c>
      <c r="C2181" t="s">
        <v>3275</v>
      </c>
      <c r="D2181" s="84"/>
      <c r="F2181" s="84"/>
      <c r="O2181" s="84" t="s">
        <v>10303</v>
      </c>
      <c r="P2181" s="84">
        <v>1</v>
      </c>
      <c r="Q2181" s="84" t="s">
        <v>9357</v>
      </c>
      <c r="R2181" s="84"/>
      <c r="S2181" s="84"/>
    </row>
    <row r="2182" spans="1:19" x14ac:dyDescent="0.25">
      <c r="A2182" t="s">
        <v>3413</v>
      </c>
      <c r="B2182">
        <v>8</v>
      </c>
      <c r="C2182" t="s">
        <v>3275</v>
      </c>
      <c r="D2182" s="84"/>
      <c r="F2182" s="84"/>
      <c r="O2182" s="84" t="s">
        <v>10304</v>
      </c>
      <c r="P2182" s="84">
        <v>1</v>
      </c>
      <c r="Q2182" s="84" t="s">
        <v>9357</v>
      </c>
      <c r="R2182" s="84"/>
      <c r="S2182" s="84"/>
    </row>
    <row r="2183" spans="1:19" x14ac:dyDescent="0.25">
      <c r="A2183" t="s">
        <v>3414</v>
      </c>
      <c r="B2183">
        <v>8</v>
      </c>
      <c r="C2183" t="s">
        <v>3275</v>
      </c>
      <c r="D2183" s="84"/>
      <c r="F2183" s="84"/>
      <c r="O2183" s="84" t="s">
        <v>10306</v>
      </c>
      <c r="P2183" s="84">
        <v>1</v>
      </c>
      <c r="Q2183" s="84" t="s">
        <v>9357</v>
      </c>
      <c r="R2183" s="84"/>
      <c r="S2183" s="84"/>
    </row>
    <row r="2184" spans="1:19" x14ac:dyDescent="0.25">
      <c r="A2184" t="s">
        <v>3415</v>
      </c>
      <c r="B2184">
        <v>8</v>
      </c>
      <c r="C2184" t="s">
        <v>3275</v>
      </c>
      <c r="D2184" s="84"/>
      <c r="F2184" s="84"/>
      <c r="O2184" s="84" t="s">
        <v>10307</v>
      </c>
      <c r="P2184" s="84">
        <v>1</v>
      </c>
      <c r="Q2184" s="84" t="s">
        <v>9357</v>
      </c>
      <c r="R2184" s="84"/>
      <c r="S2184" s="84"/>
    </row>
    <row r="2185" spans="1:19" x14ac:dyDescent="0.25">
      <c r="A2185" t="s">
        <v>3416</v>
      </c>
      <c r="B2185">
        <v>8</v>
      </c>
      <c r="C2185" t="s">
        <v>3275</v>
      </c>
      <c r="D2185" s="84"/>
      <c r="F2185" s="84"/>
      <c r="O2185" s="84" t="s">
        <v>10313</v>
      </c>
      <c r="P2185" s="84">
        <v>1</v>
      </c>
      <c r="Q2185" s="84" t="s">
        <v>9357</v>
      </c>
      <c r="R2185" s="84"/>
      <c r="S2185" s="84"/>
    </row>
    <row r="2186" spans="1:19" x14ac:dyDescent="0.25">
      <c r="A2186" t="s">
        <v>3417</v>
      </c>
      <c r="B2186">
        <v>8</v>
      </c>
      <c r="C2186" t="s">
        <v>3275</v>
      </c>
      <c r="D2186" s="84"/>
      <c r="F2186" s="84"/>
      <c r="O2186" s="84" t="s">
        <v>10314</v>
      </c>
      <c r="P2186" s="84">
        <v>1</v>
      </c>
      <c r="Q2186" s="84" t="s">
        <v>9357</v>
      </c>
      <c r="R2186" s="84"/>
      <c r="S2186" s="84"/>
    </row>
    <row r="2187" spans="1:19" x14ac:dyDescent="0.25">
      <c r="A2187" t="s">
        <v>3418</v>
      </c>
      <c r="B2187">
        <v>8</v>
      </c>
      <c r="C2187" t="s">
        <v>3275</v>
      </c>
      <c r="D2187" s="84"/>
      <c r="F2187" s="84"/>
      <c r="O2187" s="84" t="s">
        <v>10315</v>
      </c>
      <c r="P2187" s="84">
        <v>1</v>
      </c>
      <c r="Q2187" s="84" t="s">
        <v>9357</v>
      </c>
      <c r="R2187" s="84"/>
      <c r="S2187" s="84"/>
    </row>
    <row r="2188" spans="1:19" x14ac:dyDescent="0.25">
      <c r="A2188" t="s">
        <v>3419</v>
      </c>
      <c r="B2188">
        <v>8</v>
      </c>
      <c r="C2188" t="s">
        <v>3275</v>
      </c>
      <c r="D2188" s="84"/>
      <c r="F2188" s="84"/>
      <c r="O2188" s="84" t="s">
        <v>10316</v>
      </c>
      <c r="P2188" s="84">
        <v>1</v>
      </c>
      <c r="Q2188" s="84" t="s">
        <v>9357</v>
      </c>
      <c r="R2188" s="84"/>
      <c r="S2188" s="84"/>
    </row>
    <row r="2189" spans="1:19" x14ac:dyDescent="0.25">
      <c r="A2189" t="s">
        <v>3420</v>
      </c>
      <c r="B2189">
        <v>8</v>
      </c>
      <c r="C2189" t="s">
        <v>3275</v>
      </c>
      <c r="D2189" s="84"/>
      <c r="F2189" s="84"/>
      <c r="O2189" s="84" t="s">
        <v>10317</v>
      </c>
      <c r="P2189" s="84">
        <v>1</v>
      </c>
      <c r="Q2189" s="84" t="s">
        <v>9357</v>
      </c>
      <c r="R2189" s="84"/>
      <c r="S2189" s="84"/>
    </row>
    <row r="2190" spans="1:19" x14ac:dyDescent="0.25">
      <c r="A2190" t="s">
        <v>3421</v>
      </c>
      <c r="B2190">
        <v>8</v>
      </c>
      <c r="C2190" t="s">
        <v>3275</v>
      </c>
      <c r="D2190" s="84"/>
      <c r="F2190" s="84"/>
      <c r="O2190" s="84" t="s">
        <v>10318</v>
      </c>
      <c r="P2190" s="84">
        <v>1</v>
      </c>
      <c r="Q2190" s="84" t="s">
        <v>9357</v>
      </c>
      <c r="R2190" s="84"/>
      <c r="S2190" s="84"/>
    </row>
    <row r="2191" spans="1:19" x14ac:dyDescent="0.25">
      <c r="A2191" t="s">
        <v>3422</v>
      </c>
      <c r="B2191">
        <v>8</v>
      </c>
      <c r="C2191" t="s">
        <v>3275</v>
      </c>
      <c r="D2191" s="84"/>
      <c r="F2191" s="84"/>
      <c r="O2191" s="84" t="s">
        <v>10320</v>
      </c>
      <c r="P2191" s="84">
        <v>1</v>
      </c>
      <c r="Q2191" s="84" t="s">
        <v>9357</v>
      </c>
      <c r="R2191" s="84"/>
      <c r="S2191" s="84"/>
    </row>
    <row r="2192" spans="1:19" x14ac:dyDescent="0.25">
      <c r="A2192" t="s">
        <v>3423</v>
      </c>
      <c r="B2192">
        <v>8</v>
      </c>
      <c r="C2192" t="s">
        <v>3275</v>
      </c>
      <c r="D2192" s="84"/>
      <c r="F2192" s="84"/>
      <c r="O2192" s="84" t="s">
        <v>10321</v>
      </c>
      <c r="P2192" s="84">
        <v>1</v>
      </c>
      <c r="Q2192" s="84" t="s">
        <v>9357</v>
      </c>
      <c r="R2192" s="84"/>
      <c r="S2192" s="84"/>
    </row>
    <row r="2193" spans="1:19" x14ac:dyDescent="0.25">
      <c r="A2193" t="s">
        <v>3424</v>
      </c>
      <c r="B2193">
        <v>8</v>
      </c>
      <c r="C2193" t="s">
        <v>3275</v>
      </c>
      <c r="D2193" s="84"/>
      <c r="F2193" s="84"/>
      <c r="O2193" s="84" t="s">
        <v>10323</v>
      </c>
      <c r="P2193" s="84">
        <v>1</v>
      </c>
      <c r="Q2193" s="84" t="s">
        <v>9357</v>
      </c>
      <c r="R2193" s="84"/>
      <c r="S2193" s="84"/>
    </row>
    <row r="2194" spans="1:19" x14ac:dyDescent="0.25">
      <c r="A2194" t="s">
        <v>3425</v>
      </c>
      <c r="B2194">
        <v>8</v>
      </c>
      <c r="C2194" t="s">
        <v>3275</v>
      </c>
      <c r="D2194" s="84"/>
      <c r="F2194" s="84"/>
      <c r="O2194" s="84" t="s">
        <v>10324</v>
      </c>
      <c r="P2194" s="84">
        <v>1</v>
      </c>
      <c r="Q2194" s="84" t="s">
        <v>9357</v>
      </c>
      <c r="R2194" s="84"/>
      <c r="S2194" s="84"/>
    </row>
    <row r="2195" spans="1:19" x14ac:dyDescent="0.25">
      <c r="A2195" t="s">
        <v>3426</v>
      </c>
      <c r="B2195">
        <v>8</v>
      </c>
      <c r="C2195" t="s">
        <v>3275</v>
      </c>
      <c r="D2195" s="84"/>
      <c r="F2195" s="84"/>
      <c r="O2195" s="84" t="s">
        <v>10325</v>
      </c>
      <c r="P2195" s="84">
        <v>1</v>
      </c>
      <c r="Q2195" s="84" t="s">
        <v>9357</v>
      </c>
      <c r="R2195" s="84"/>
      <c r="S2195" s="84"/>
    </row>
    <row r="2196" spans="1:19" x14ac:dyDescent="0.25">
      <c r="A2196" t="s">
        <v>3427</v>
      </c>
      <c r="B2196">
        <v>8</v>
      </c>
      <c r="C2196" t="s">
        <v>3275</v>
      </c>
      <c r="D2196" s="84"/>
      <c r="F2196" s="84"/>
      <c r="O2196" s="84" t="s">
        <v>10327</v>
      </c>
      <c r="P2196" s="84">
        <v>1</v>
      </c>
      <c r="Q2196" s="84" t="s">
        <v>9357</v>
      </c>
      <c r="R2196" s="84"/>
      <c r="S2196" s="84"/>
    </row>
    <row r="2197" spans="1:19" x14ac:dyDescent="0.25">
      <c r="A2197" t="s">
        <v>3428</v>
      </c>
      <c r="B2197">
        <v>8</v>
      </c>
      <c r="C2197" t="s">
        <v>3275</v>
      </c>
      <c r="D2197" s="84"/>
      <c r="F2197" s="84"/>
      <c r="O2197" s="84" t="s">
        <v>10328</v>
      </c>
      <c r="P2197" s="84">
        <v>1</v>
      </c>
      <c r="Q2197" s="84" t="s">
        <v>9357</v>
      </c>
      <c r="R2197" s="84"/>
      <c r="S2197" s="84"/>
    </row>
    <row r="2198" spans="1:19" x14ac:dyDescent="0.25">
      <c r="A2198" t="s">
        <v>3429</v>
      </c>
      <c r="B2198">
        <v>8</v>
      </c>
      <c r="C2198" t="s">
        <v>3275</v>
      </c>
      <c r="D2198" s="84"/>
      <c r="F2198" s="84"/>
      <c r="O2198" s="84" t="s">
        <v>10329</v>
      </c>
      <c r="P2198" s="84">
        <v>1</v>
      </c>
      <c r="Q2198" s="84" t="s">
        <v>9357</v>
      </c>
      <c r="R2198" s="84"/>
      <c r="S2198" s="84"/>
    </row>
    <row r="2199" spans="1:19" x14ac:dyDescent="0.25">
      <c r="A2199" t="s">
        <v>3430</v>
      </c>
      <c r="B2199">
        <v>8</v>
      </c>
      <c r="C2199" t="s">
        <v>3275</v>
      </c>
      <c r="D2199" s="84"/>
      <c r="F2199" s="84"/>
      <c r="O2199" s="84" t="s">
        <v>10330</v>
      </c>
      <c r="P2199" s="84">
        <v>1</v>
      </c>
      <c r="Q2199" s="84" t="s">
        <v>9357</v>
      </c>
      <c r="R2199" s="84"/>
      <c r="S2199" s="84"/>
    </row>
    <row r="2200" spans="1:19" x14ac:dyDescent="0.25">
      <c r="A2200" t="s">
        <v>3431</v>
      </c>
      <c r="B2200">
        <v>8</v>
      </c>
      <c r="C2200" t="s">
        <v>3275</v>
      </c>
      <c r="D2200" s="84"/>
      <c r="F2200" s="84"/>
      <c r="O2200" s="84" t="s">
        <v>10331</v>
      </c>
      <c r="P2200" s="84">
        <v>1</v>
      </c>
      <c r="Q2200" s="84" t="s">
        <v>9357</v>
      </c>
      <c r="R2200" s="84"/>
      <c r="S2200" s="84"/>
    </row>
    <row r="2201" spans="1:19" x14ac:dyDescent="0.25">
      <c r="A2201" t="s">
        <v>3432</v>
      </c>
      <c r="B2201">
        <v>8</v>
      </c>
      <c r="C2201" t="s">
        <v>3275</v>
      </c>
      <c r="D2201" s="84"/>
      <c r="F2201" s="84"/>
      <c r="O2201" s="84" t="s">
        <v>10332</v>
      </c>
      <c r="P2201" s="84">
        <v>1</v>
      </c>
      <c r="Q2201" s="84" t="s">
        <v>9357</v>
      </c>
      <c r="R2201" s="84"/>
      <c r="S2201" s="84"/>
    </row>
    <row r="2202" spans="1:19" x14ac:dyDescent="0.25">
      <c r="A2202" t="s">
        <v>3433</v>
      </c>
      <c r="B2202">
        <v>8</v>
      </c>
      <c r="C2202" t="s">
        <v>3275</v>
      </c>
      <c r="D2202" s="84"/>
      <c r="F2202" s="84"/>
      <c r="O2202" s="84" t="s">
        <v>10333</v>
      </c>
      <c r="P2202" s="84">
        <v>1</v>
      </c>
      <c r="Q2202" s="84" t="s">
        <v>9357</v>
      </c>
      <c r="R2202" s="84"/>
      <c r="S2202" s="84"/>
    </row>
    <row r="2203" spans="1:19" x14ac:dyDescent="0.25">
      <c r="A2203" t="s">
        <v>3434</v>
      </c>
      <c r="B2203">
        <v>8</v>
      </c>
      <c r="C2203" t="s">
        <v>3275</v>
      </c>
      <c r="D2203" s="84"/>
      <c r="F2203" s="84"/>
      <c r="O2203" s="84" t="s">
        <v>10334</v>
      </c>
      <c r="P2203" s="84">
        <v>1</v>
      </c>
      <c r="Q2203" s="84" t="s">
        <v>9357</v>
      </c>
      <c r="R2203" s="84"/>
      <c r="S2203" s="84"/>
    </row>
    <row r="2204" spans="1:19" x14ac:dyDescent="0.25">
      <c r="A2204" t="s">
        <v>3435</v>
      </c>
      <c r="B2204">
        <v>8</v>
      </c>
      <c r="C2204" t="s">
        <v>3275</v>
      </c>
      <c r="D2204" s="84"/>
      <c r="F2204" s="84"/>
      <c r="O2204" s="84" t="s">
        <v>10335</v>
      </c>
      <c r="P2204" s="84">
        <v>1</v>
      </c>
      <c r="Q2204" s="84" t="s">
        <v>9357</v>
      </c>
      <c r="R2204" s="84"/>
      <c r="S2204" s="84"/>
    </row>
    <row r="2205" spans="1:19" x14ac:dyDescent="0.25">
      <c r="A2205" t="s">
        <v>3436</v>
      </c>
      <c r="B2205">
        <v>8</v>
      </c>
      <c r="C2205" t="s">
        <v>3275</v>
      </c>
      <c r="D2205" s="84"/>
      <c r="F2205" s="84"/>
      <c r="O2205" s="84" t="s">
        <v>10337</v>
      </c>
      <c r="P2205" s="84">
        <v>1</v>
      </c>
      <c r="Q2205" s="84" t="s">
        <v>9357</v>
      </c>
      <c r="R2205" s="84"/>
      <c r="S2205" s="84"/>
    </row>
    <row r="2206" spans="1:19" x14ac:dyDescent="0.25">
      <c r="A2206" t="s">
        <v>3437</v>
      </c>
      <c r="B2206">
        <v>8</v>
      </c>
      <c r="C2206" t="s">
        <v>3275</v>
      </c>
      <c r="D2206" s="84"/>
      <c r="F2206" s="84"/>
      <c r="O2206" s="84" t="s">
        <v>10338</v>
      </c>
      <c r="P2206" s="84">
        <v>1</v>
      </c>
      <c r="Q2206" s="84" t="s">
        <v>9357</v>
      </c>
      <c r="R2206" s="84"/>
      <c r="S2206" s="84"/>
    </row>
    <row r="2207" spans="1:19" x14ac:dyDescent="0.25">
      <c r="A2207" t="s">
        <v>3438</v>
      </c>
      <c r="B2207">
        <v>8</v>
      </c>
      <c r="C2207" t="s">
        <v>3275</v>
      </c>
      <c r="D2207" s="84"/>
      <c r="F2207" s="84"/>
      <c r="O2207" s="84" t="s">
        <v>10339</v>
      </c>
      <c r="P2207" s="84">
        <v>1</v>
      </c>
      <c r="Q2207" s="84" t="s">
        <v>9357</v>
      </c>
      <c r="R2207" s="84"/>
      <c r="S2207" s="84"/>
    </row>
    <row r="2208" spans="1:19" x14ac:dyDescent="0.25">
      <c r="A2208" t="s">
        <v>3439</v>
      </c>
      <c r="B2208">
        <v>8</v>
      </c>
      <c r="C2208" t="s">
        <v>3275</v>
      </c>
      <c r="D2208" s="84"/>
      <c r="F2208" s="84"/>
      <c r="O2208" s="84" t="s">
        <v>10340</v>
      </c>
      <c r="P2208" s="84">
        <v>1</v>
      </c>
      <c r="Q2208" s="84" t="s">
        <v>9357</v>
      </c>
      <c r="R2208" s="84"/>
      <c r="S2208" s="84"/>
    </row>
    <row r="2209" spans="1:19" x14ac:dyDescent="0.25">
      <c r="A2209" t="s">
        <v>3440</v>
      </c>
      <c r="B2209">
        <v>8</v>
      </c>
      <c r="C2209" t="s">
        <v>3275</v>
      </c>
      <c r="D2209" s="84"/>
      <c r="F2209" s="84"/>
      <c r="O2209" s="84" t="s">
        <v>10341</v>
      </c>
      <c r="P2209" s="84">
        <v>1</v>
      </c>
      <c r="Q2209" s="84" t="s">
        <v>9357</v>
      </c>
      <c r="R2209" s="84"/>
      <c r="S2209" s="84"/>
    </row>
    <row r="2210" spans="1:19" x14ac:dyDescent="0.25">
      <c r="A2210" t="s">
        <v>3441</v>
      </c>
      <c r="B2210">
        <v>8</v>
      </c>
      <c r="C2210" t="s">
        <v>3275</v>
      </c>
      <c r="D2210" s="84"/>
      <c r="F2210" s="84"/>
      <c r="O2210" s="84" t="s">
        <v>10343</v>
      </c>
      <c r="P2210" s="84">
        <v>1</v>
      </c>
      <c r="Q2210" s="84" t="s">
        <v>9357</v>
      </c>
      <c r="R2210" s="84"/>
      <c r="S2210" s="84"/>
    </row>
    <row r="2211" spans="1:19" x14ac:dyDescent="0.25">
      <c r="A2211" t="s">
        <v>3442</v>
      </c>
      <c r="B2211">
        <v>8</v>
      </c>
      <c r="C2211" t="s">
        <v>3275</v>
      </c>
      <c r="D2211" s="84"/>
      <c r="F2211" s="84"/>
      <c r="O2211" s="84" t="s">
        <v>10344</v>
      </c>
      <c r="P2211" s="84">
        <v>1</v>
      </c>
      <c r="Q2211" s="84" t="s">
        <v>9357</v>
      </c>
      <c r="R2211" s="84"/>
      <c r="S2211" s="84"/>
    </row>
    <row r="2212" spans="1:19" x14ac:dyDescent="0.25">
      <c r="A2212" t="s">
        <v>3443</v>
      </c>
      <c r="B2212">
        <v>8</v>
      </c>
      <c r="C2212" t="s">
        <v>3275</v>
      </c>
      <c r="D2212" s="84"/>
      <c r="F2212" s="84"/>
      <c r="O2212" s="84" t="s">
        <v>10345</v>
      </c>
      <c r="P2212" s="84">
        <v>1</v>
      </c>
      <c r="Q2212" s="84" t="s">
        <v>9357</v>
      </c>
      <c r="R2212" s="84"/>
      <c r="S2212" s="84"/>
    </row>
    <row r="2213" spans="1:19" x14ac:dyDescent="0.25">
      <c r="A2213" t="s">
        <v>3444</v>
      </c>
      <c r="B2213">
        <v>8</v>
      </c>
      <c r="C2213" t="s">
        <v>3275</v>
      </c>
      <c r="D2213" s="84"/>
      <c r="F2213" s="84"/>
      <c r="O2213" s="84" t="s">
        <v>10346</v>
      </c>
      <c r="P2213" s="84">
        <v>1</v>
      </c>
      <c r="Q2213" s="84" t="s">
        <v>9357</v>
      </c>
      <c r="R2213" s="84"/>
      <c r="S2213" s="84"/>
    </row>
    <row r="2214" spans="1:19" x14ac:dyDescent="0.25">
      <c r="A2214" t="s">
        <v>3445</v>
      </c>
      <c r="B2214">
        <v>8</v>
      </c>
      <c r="C2214" t="s">
        <v>3275</v>
      </c>
      <c r="D2214" s="84"/>
      <c r="F2214" s="84"/>
      <c r="O2214" s="84" t="s">
        <v>10348</v>
      </c>
      <c r="P2214" s="84">
        <v>1</v>
      </c>
      <c r="Q2214" s="84" t="s">
        <v>9357</v>
      </c>
      <c r="R2214" s="84"/>
      <c r="S2214" s="84"/>
    </row>
    <row r="2215" spans="1:19" x14ac:dyDescent="0.25">
      <c r="A2215" t="s">
        <v>3446</v>
      </c>
      <c r="B2215">
        <v>8</v>
      </c>
      <c r="C2215" t="s">
        <v>3275</v>
      </c>
      <c r="D2215" s="84"/>
      <c r="F2215" s="84"/>
      <c r="O2215" s="84" t="s">
        <v>10349</v>
      </c>
      <c r="P2215" s="84">
        <v>1</v>
      </c>
      <c r="Q2215" s="84" t="s">
        <v>9357</v>
      </c>
      <c r="R2215" s="84"/>
      <c r="S2215" s="84"/>
    </row>
    <row r="2216" spans="1:19" x14ac:dyDescent="0.25">
      <c r="A2216" t="s">
        <v>3447</v>
      </c>
      <c r="B2216">
        <v>8</v>
      </c>
      <c r="C2216" t="s">
        <v>3275</v>
      </c>
      <c r="D2216" s="84"/>
      <c r="F2216" s="84"/>
      <c r="O2216" s="84" t="s">
        <v>10350</v>
      </c>
      <c r="P2216" s="84">
        <v>1</v>
      </c>
      <c r="Q2216" s="84" t="s">
        <v>9357</v>
      </c>
      <c r="R2216" s="84"/>
      <c r="S2216" s="84"/>
    </row>
    <row r="2217" spans="1:19" x14ac:dyDescent="0.25">
      <c r="A2217" t="s">
        <v>3448</v>
      </c>
      <c r="B2217">
        <v>8</v>
      </c>
      <c r="C2217" t="s">
        <v>3275</v>
      </c>
      <c r="D2217" s="84"/>
      <c r="F2217" s="84"/>
      <c r="O2217" s="84" t="s">
        <v>10351</v>
      </c>
      <c r="P2217" s="84">
        <v>1</v>
      </c>
      <c r="Q2217" s="84" t="s">
        <v>9357</v>
      </c>
      <c r="R2217" s="84"/>
      <c r="S2217" s="84"/>
    </row>
    <row r="2218" spans="1:19" x14ac:dyDescent="0.25">
      <c r="A2218" t="s">
        <v>3449</v>
      </c>
      <c r="B2218">
        <v>8</v>
      </c>
      <c r="C2218" t="s">
        <v>3275</v>
      </c>
      <c r="D2218" s="84"/>
      <c r="F2218" s="84"/>
      <c r="O2218" s="84" t="s">
        <v>10352</v>
      </c>
      <c r="P2218" s="84">
        <v>1</v>
      </c>
      <c r="Q2218" s="84" t="s">
        <v>9357</v>
      </c>
      <c r="R2218" s="84"/>
      <c r="S2218" s="84"/>
    </row>
    <row r="2219" spans="1:19" x14ac:dyDescent="0.25">
      <c r="A2219" t="s">
        <v>3450</v>
      </c>
      <c r="B2219">
        <v>8</v>
      </c>
      <c r="C2219" t="s">
        <v>3275</v>
      </c>
      <c r="D2219" s="84"/>
      <c r="F2219" s="84"/>
      <c r="O2219" s="84" t="s">
        <v>10353</v>
      </c>
      <c r="P2219" s="84">
        <v>1</v>
      </c>
      <c r="Q2219" s="84" t="s">
        <v>9357</v>
      </c>
      <c r="R2219" s="84"/>
      <c r="S2219" s="84"/>
    </row>
    <row r="2220" spans="1:19" x14ac:dyDescent="0.25">
      <c r="A2220" t="s">
        <v>3451</v>
      </c>
      <c r="B2220">
        <v>8</v>
      </c>
      <c r="C2220" t="s">
        <v>3275</v>
      </c>
      <c r="D2220" s="84"/>
      <c r="F2220" s="84"/>
      <c r="O2220" s="84" t="s">
        <v>10354</v>
      </c>
      <c r="P2220" s="84">
        <v>1</v>
      </c>
      <c r="Q2220" s="84" t="s">
        <v>9357</v>
      </c>
      <c r="R2220" s="84"/>
      <c r="S2220" s="84"/>
    </row>
    <row r="2221" spans="1:19" x14ac:dyDescent="0.25">
      <c r="A2221" t="s">
        <v>3452</v>
      </c>
      <c r="B2221">
        <v>8</v>
      </c>
      <c r="C2221" t="s">
        <v>3275</v>
      </c>
      <c r="D2221" s="84"/>
      <c r="F2221" s="84"/>
      <c r="O2221" s="84" t="s">
        <v>10356</v>
      </c>
      <c r="P2221" s="84">
        <v>1</v>
      </c>
      <c r="Q2221" s="84" t="s">
        <v>9357</v>
      </c>
      <c r="R2221" s="84"/>
      <c r="S2221" s="84"/>
    </row>
    <row r="2222" spans="1:19" x14ac:dyDescent="0.25">
      <c r="A2222" t="s">
        <v>3453</v>
      </c>
      <c r="B2222">
        <v>8</v>
      </c>
      <c r="C2222" t="s">
        <v>3275</v>
      </c>
      <c r="D2222" s="84"/>
      <c r="F2222" s="84"/>
      <c r="O2222" s="84" t="s">
        <v>10357</v>
      </c>
      <c r="P2222" s="84">
        <v>1</v>
      </c>
      <c r="Q2222" s="84" t="s">
        <v>9357</v>
      </c>
      <c r="R2222" s="84"/>
      <c r="S2222" s="84"/>
    </row>
    <row r="2223" spans="1:19" x14ac:dyDescent="0.25">
      <c r="A2223" t="s">
        <v>3454</v>
      </c>
      <c r="B2223">
        <v>8</v>
      </c>
      <c r="C2223" t="s">
        <v>3275</v>
      </c>
      <c r="D2223" s="84"/>
      <c r="F2223" s="84"/>
      <c r="O2223" s="84" t="s">
        <v>10358</v>
      </c>
      <c r="P2223" s="84">
        <v>1</v>
      </c>
      <c r="Q2223" s="84" t="s">
        <v>9357</v>
      </c>
      <c r="R2223" s="84"/>
      <c r="S2223" s="84"/>
    </row>
    <row r="2224" spans="1:19" x14ac:dyDescent="0.25">
      <c r="A2224" t="s">
        <v>3455</v>
      </c>
      <c r="B2224">
        <v>8</v>
      </c>
      <c r="C2224" t="s">
        <v>3275</v>
      </c>
      <c r="D2224" s="84"/>
      <c r="F2224" s="84"/>
      <c r="O2224" s="84" t="s">
        <v>10359</v>
      </c>
      <c r="P2224" s="84">
        <v>1</v>
      </c>
      <c r="Q2224" s="84" t="s">
        <v>9357</v>
      </c>
      <c r="R2224" s="84"/>
      <c r="S2224" s="84"/>
    </row>
    <row r="2225" spans="1:19" x14ac:dyDescent="0.25">
      <c r="A2225" t="s">
        <v>3456</v>
      </c>
      <c r="B2225">
        <v>8</v>
      </c>
      <c r="C2225" t="s">
        <v>3275</v>
      </c>
      <c r="D2225" s="84"/>
      <c r="F2225" s="84"/>
      <c r="O2225" s="84" t="s">
        <v>10360</v>
      </c>
      <c r="P2225" s="84">
        <v>1</v>
      </c>
      <c r="Q2225" s="84" t="s">
        <v>9357</v>
      </c>
      <c r="R2225" s="84"/>
      <c r="S2225" s="84"/>
    </row>
    <row r="2226" spans="1:19" x14ac:dyDescent="0.25">
      <c r="A2226" t="s">
        <v>3457</v>
      </c>
      <c r="B2226">
        <v>8</v>
      </c>
      <c r="C2226" t="s">
        <v>3275</v>
      </c>
      <c r="D2226" s="84"/>
      <c r="F2226" s="84"/>
      <c r="O2226" s="84" t="s">
        <v>10361</v>
      </c>
      <c r="P2226" s="84">
        <v>1</v>
      </c>
      <c r="Q2226" s="84" t="s">
        <v>9357</v>
      </c>
      <c r="R2226" s="84"/>
      <c r="S2226" s="84"/>
    </row>
    <row r="2227" spans="1:19" x14ac:dyDescent="0.25">
      <c r="A2227" t="s">
        <v>3458</v>
      </c>
      <c r="B2227">
        <v>8</v>
      </c>
      <c r="C2227" t="s">
        <v>3275</v>
      </c>
      <c r="D2227" s="84"/>
      <c r="F2227" s="84"/>
      <c r="O2227" s="84" t="s">
        <v>10362</v>
      </c>
      <c r="P2227" s="84">
        <v>1</v>
      </c>
      <c r="Q2227" s="84" t="s">
        <v>9357</v>
      </c>
      <c r="R2227" s="84"/>
      <c r="S2227" s="84"/>
    </row>
    <row r="2228" spans="1:19" x14ac:dyDescent="0.25">
      <c r="A2228" t="s">
        <v>3459</v>
      </c>
      <c r="B2228">
        <v>8</v>
      </c>
      <c r="C2228" t="s">
        <v>3275</v>
      </c>
      <c r="D2228" s="84"/>
      <c r="F2228" s="84"/>
      <c r="O2228" s="84" t="s">
        <v>10363</v>
      </c>
      <c r="P2228" s="84">
        <v>1</v>
      </c>
      <c r="Q2228" s="84" t="s">
        <v>9357</v>
      </c>
      <c r="R2228" s="84"/>
      <c r="S2228" s="84"/>
    </row>
    <row r="2229" spans="1:19" x14ac:dyDescent="0.25">
      <c r="A2229" t="s">
        <v>3460</v>
      </c>
      <c r="B2229">
        <v>8</v>
      </c>
      <c r="C2229" t="s">
        <v>3275</v>
      </c>
      <c r="D2229" s="84"/>
      <c r="F2229" s="84"/>
      <c r="O2229" s="84" t="s">
        <v>10369</v>
      </c>
      <c r="P2229" s="84">
        <v>1</v>
      </c>
      <c r="Q2229" s="84" t="s">
        <v>9357</v>
      </c>
      <c r="R2229" s="84"/>
      <c r="S2229" s="84"/>
    </row>
    <row r="2230" spans="1:19" x14ac:dyDescent="0.25">
      <c r="A2230" t="s">
        <v>3461</v>
      </c>
      <c r="B2230">
        <v>8</v>
      </c>
      <c r="C2230" t="s">
        <v>3275</v>
      </c>
      <c r="D2230" s="84"/>
      <c r="F2230" s="84"/>
      <c r="O2230" s="84" t="s">
        <v>10371</v>
      </c>
      <c r="P2230" s="84">
        <v>1</v>
      </c>
      <c r="Q2230" s="84" t="s">
        <v>9357</v>
      </c>
      <c r="R2230" s="84"/>
      <c r="S2230" s="84"/>
    </row>
    <row r="2231" spans="1:19" x14ac:dyDescent="0.25">
      <c r="A2231" t="s">
        <v>3462</v>
      </c>
      <c r="B2231">
        <v>8</v>
      </c>
      <c r="C2231" t="s">
        <v>3275</v>
      </c>
      <c r="D2231" s="84"/>
      <c r="F2231" s="84"/>
      <c r="O2231" s="84" t="s">
        <v>10372</v>
      </c>
      <c r="P2231" s="84">
        <v>1</v>
      </c>
      <c r="Q2231" s="84" t="s">
        <v>9357</v>
      </c>
      <c r="R2231" s="84"/>
      <c r="S2231" s="84"/>
    </row>
    <row r="2232" spans="1:19" x14ac:dyDescent="0.25">
      <c r="A2232" t="s">
        <v>3463</v>
      </c>
      <c r="B2232">
        <v>8</v>
      </c>
      <c r="C2232" t="s">
        <v>3275</v>
      </c>
      <c r="D2232" s="84"/>
      <c r="F2232" s="84"/>
      <c r="O2232" s="84" t="s">
        <v>10378</v>
      </c>
      <c r="P2232" s="84">
        <v>1</v>
      </c>
      <c r="Q2232" s="84" t="s">
        <v>9357</v>
      </c>
      <c r="R2232" s="84"/>
      <c r="S2232" s="84"/>
    </row>
    <row r="2233" spans="1:19" x14ac:dyDescent="0.25">
      <c r="A2233" t="s">
        <v>3464</v>
      </c>
      <c r="B2233">
        <v>8</v>
      </c>
      <c r="C2233" t="s">
        <v>3275</v>
      </c>
      <c r="D2233" s="84"/>
      <c r="F2233" s="84"/>
      <c r="O2233" s="84" t="s">
        <v>10379</v>
      </c>
      <c r="P2233" s="84">
        <v>1</v>
      </c>
      <c r="Q2233" s="84" t="s">
        <v>9357</v>
      </c>
      <c r="R2233" s="84"/>
      <c r="S2233" s="84"/>
    </row>
    <row r="2234" spans="1:19" x14ac:dyDescent="0.25">
      <c r="A2234" t="s">
        <v>3465</v>
      </c>
      <c r="B2234">
        <v>7</v>
      </c>
      <c r="C2234" t="s">
        <v>3466</v>
      </c>
      <c r="D2234" s="84"/>
      <c r="F2234" s="84"/>
      <c r="O2234" s="84" t="s">
        <v>10386</v>
      </c>
      <c r="P2234" s="84">
        <v>1</v>
      </c>
      <c r="Q2234" s="84" t="s">
        <v>9357</v>
      </c>
      <c r="R2234" s="84"/>
      <c r="S2234" s="84"/>
    </row>
    <row r="2235" spans="1:19" x14ac:dyDescent="0.25">
      <c r="A2235" t="s">
        <v>3467</v>
      </c>
      <c r="B2235">
        <v>7</v>
      </c>
      <c r="C2235" t="s">
        <v>3466</v>
      </c>
      <c r="D2235" s="84"/>
      <c r="F2235" s="84"/>
      <c r="O2235" s="84" t="s">
        <v>10387</v>
      </c>
      <c r="P2235" s="84">
        <v>1</v>
      </c>
      <c r="Q2235" s="84" t="s">
        <v>9357</v>
      </c>
      <c r="R2235" s="84"/>
      <c r="S2235" s="84"/>
    </row>
    <row r="2236" spans="1:19" x14ac:dyDescent="0.25">
      <c r="A2236" t="s">
        <v>3468</v>
      </c>
      <c r="B2236">
        <v>7</v>
      </c>
      <c r="C2236" t="s">
        <v>3466</v>
      </c>
      <c r="D2236" s="84"/>
      <c r="F2236" s="84"/>
      <c r="O2236" s="84" t="s">
        <v>10388</v>
      </c>
      <c r="P2236" s="84">
        <v>1</v>
      </c>
      <c r="Q2236" s="84" t="s">
        <v>9357</v>
      </c>
      <c r="R2236" s="84"/>
      <c r="S2236" s="84"/>
    </row>
    <row r="2237" spans="1:19" x14ac:dyDescent="0.25">
      <c r="A2237" t="s">
        <v>3469</v>
      </c>
      <c r="B2237">
        <v>7</v>
      </c>
      <c r="C2237" t="s">
        <v>3466</v>
      </c>
      <c r="D2237" s="84"/>
      <c r="F2237" s="84"/>
      <c r="O2237" s="84" t="s">
        <v>10390</v>
      </c>
      <c r="P2237" s="84">
        <v>1</v>
      </c>
      <c r="Q2237" s="84" t="s">
        <v>9357</v>
      </c>
      <c r="R2237" s="84"/>
      <c r="S2237" s="84"/>
    </row>
    <row r="2238" spans="1:19" x14ac:dyDescent="0.25">
      <c r="A2238" t="s">
        <v>3470</v>
      </c>
      <c r="B2238">
        <v>7</v>
      </c>
      <c r="C2238" t="s">
        <v>3466</v>
      </c>
      <c r="D2238" s="84"/>
      <c r="F2238" s="84"/>
      <c r="O2238" s="84" t="s">
        <v>10391</v>
      </c>
      <c r="P2238" s="84">
        <v>1</v>
      </c>
      <c r="Q2238" s="84" t="s">
        <v>9357</v>
      </c>
      <c r="R2238" s="84"/>
      <c r="S2238" s="84"/>
    </row>
    <row r="2239" spans="1:19" x14ac:dyDescent="0.25">
      <c r="A2239" t="s">
        <v>3471</v>
      </c>
      <c r="B2239">
        <v>7</v>
      </c>
      <c r="C2239" t="s">
        <v>3466</v>
      </c>
      <c r="D2239" s="84"/>
      <c r="F2239" s="84"/>
      <c r="O2239" s="84" t="s">
        <v>10393</v>
      </c>
      <c r="P2239" s="84">
        <v>1</v>
      </c>
      <c r="Q2239" s="84" t="s">
        <v>9357</v>
      </c>
      <c r="R2239" s="84"/>
      <c r="S2239" s="84"/>
    </row>
    <row r="2240" spans="1:19" x14ac:dyDescent="0.25">
      <c r="A2240" t="s">
        <v>3472</v>
      </c>
      <c r="B2240">
        <v>7</v>
      </c>
      <c r="C2240" t="s">
        <v>3466</v>
      </c>
      <c r="D2240" s="84"/>
      <c r="F2240" s="84"/>
      <c r="O2240" s="84" t="s">
        <v>10395</v>
      </c>
      <c r="P2240" s="84">
        <v>1</v>
      </c>
      <c r="Q2240" s="84" t="s">
        <v>9357</v>
      </c>
      <c r="R2240" s="84"/>
      <c r="S2240" s="84"/>
    </row>
    <row r="2241" spans="1:19" x14ac:dyDescent="0.25">
      <c r="A2241" t="s">
        <v>3473</v>
      </c>
      <c r="B2241">
        <v>7</v>
      </c>
      <c r="C2241" t="s">
        <v>3466</v>
      </c>
      <c r="D2241" s="84"/>
      <c r="F2241" s="84"/>
      <c r="O2241" s="84" t="s">
        <v>10396</v>
      </c>
      <c r="P2241" s="84">
        <v>1</v>
      </c>
      <c r="Q2241" s="84" t="s">
        <v>9357</v>
      </c>
      <c r="R2241" s="84"/>
      <c r="S2241" s="84"/>
    </row>
    <row r="2242" spans="1:19" x14ac:dyDescent="0.25">
      <c r="A2242" t="s">
        <v>3474</v>
      </c>
      <c r="B2242">
        <v>7</v>
      </c>
      <c r="C2242" t="s">
        <v>3466</v>
      </c>
      <c r="D2242" s="84"/>
      <c r="F2242" s="84"/>
      <c r="O2242" s="84" t="s">
        <v>10397</v>
      </c>
      <c r="P2242" s="84">
        <v>1</v>
      </c>
      <c r="Q2242" s="84" t="s">
        <v>9357</v>
      </c>
      <c r="R2242" s="84"/>
      <c r="S2242" s="84"/>
    </row>
    <row r="2243" spans="1:19" x14ac:dyDescent="0.25">
      <c r="A2243" t="s">
        <v>3475</v>
      </c>
      <c r="B2243">
        <v>7</v>
      </c>
      <c r="C2243" t="s">
        <v>3466</v>
      </c>
      <c r="D2243" s="84"/>
      <c r="F2243" s="84"/>
      <c r="O2243" s="84" t="s">
        <v>10398</v>
      </c>
      <c r="P2243" s="84">
        <v>1</v>
      </c>
      <c r="Q2243" s="84" t="s">
        <v>9357</v>
      </c>
      <c r="R2243" s="84"/>
      <c r="S2243" s="84"/>
    </row>
    <row r="2244" spans="1:19" x14ac:dyDescent="0.25">
      <c r="A2244" t="s">
        <v>3476</v>
      </c>
      <c r="B2244">
        <v>7</v>
      </c>
      <c r="C2244" t="s">
        <v>3466</v>
      </c>
      <c r="D2244" s="84"/>
      <c r="F2244" s="84"/>
      <c r="O2244" s="84" t="s">
        <v>10399</v>
      </c>
      <c r="P2244" s="84">
        <v>1</v>
      </c>
      <c r="Q2244" s="84" t="s">
        <v>9357</v>
      </c>
      <c r="R2244" s="84"/>
      <c r="S2244" s="84"/>
    </row>
    <row r="2245" spans="1:19" x14ac:dyDescent="0.25">
      <c r="A2245" t="s">
        <v>3477</v>
      </c>
      <c r="B2245">
        <v>7</v>
      </c>
      <c r="C2245" t="s">
        <v>3466</v>
      </c>
      <c r="D2245" s="84"/>
      <c r="F2245" s="84"/>
      <c r="O2245" s="84" t="s">
        <v>10401</v>
      </c>
      <c r="P2245" s="84">
        <v>1</v>
      </c>
      <c r="Q2245" s="84" t="s">
        <v>9357</v>
      </c>
      <c r="R2245" s="84"/>
      <c r="S2245" s="84"/>
    </row>
    <row r="2246" spans="1:19" x14ac:dyDescent="0.25">
      <c r="A2246" t="s">
        <v>3478</v>
      </c>
      <c r="B2246">
        <v>7</v>
      </c>
      <c r="C2246" t="s">
        <v>3466</v>
      </c>
      <c r="D2246" s="84"/>
      <c r="F2246" s="84"/>
      <c r="O2246" s="84" t="s">
        <v>10403</v>
      </c>
      <c r="P2246" s="84">
        <v>1</v>
      </c>
      <c r="Q2246" s="84" t="s">
        <v>9357</v>
      </c>
      <c r="R2246" s="84"/>
      <c r="S2246" s="84"/>
    </row>
    <row r="2247" spans="1:19" x14ac:dyDescent="0.25">
      <c r="A2247" t="s">
        <v>3479</v>
      </c>
      <c r="B2247">
        <v>7</v>
      </c>
      <c r="C2247" t="s">
        <v>3466</v>
      </c>
      <c r="D2247" s="84"/>
      <c r="F2247" s="84"/>
      <c r="O2247" s="84" t="s">
        <v>10404</v>
      </c>
      <c r="P2247" s="84">
        <v>1</v>
      </c>
      <c r="Q2247" s="84" t="s">
        <v>9357</v>
      </c>
      <c r="R2247" s="84"/>
      <c r="S2247" s="84"/>
    </row>
    <row r="2248" spans="1:19" x14ac:dyDescent="0.25">
      <c r="A2248" t="s">
        <v>3480</v>
      </c>
      <c r="B2248">
        <v>7</v>
      </c>
      <c r="C2248" t="s">
        <v>3466</v>
      </c>
      <c r="D2248" s="84"/>
      <c r="F2248" s="84"/>
      <c r="O2248" s="84" t="s">
        <v>10405</v>
      </c>
      <c r="P2248" s="84">
        <v>1</v>
      </c>
      <c r="Q2248" s="84" t="s">
        <v>9357</v>
      </c>
      <c r="R2248" s="84"/>
      <c r="S2248" s="84"/>
    </row>
    <row r="2249" spans="1:19" x14ac:dyDescent="0.25">
      <c r="A2249" t="s">
        <v>3481</v>
      </c>
      <c r="B2249">
        <v>7</v>
      </c>
      <c r="C2249" t="s">
        <v>3466</v>
      </c>
      <c r="D2249" s="84"/>
      <c r="F2249" s="84"/>
      <c r="O2249" s="84" t="s">
        <v>10406</v>
      </c>
      <c r="P2249" s="84">
        <v>1</v>
      </c>
      <c r="Q2249" s="84" t="s">
        <v>9357</v>
      </c>
      <c r="R2249" s="84"/>
      <c r="S2249" s="84"/>
    </row>
    <row r="2250" spans="1:19" x14ac:dyDescent="0.25">
      <c r="A2250" t="s">
        <v>3482</v>
      </c>
      <c r="B2250">
        <v>7</v>
      </c>
      <c r="C2250" t="s">
        <v>3466</v>
      </c>
      <c r="D2250" s="84"/>
      <c r="F2250" s="84"/>
      <c r="O2250" s="84" t="s">
        <v>10408</v>
      </c>
      <c r="P2250" s="84">
        <v>1</v>
      </c>
      <c r="Q2250" s="84" t="s">
        <v>9357</v>
      </c>
      <c r="R2250" s="84"/>
      <c r="S2250" s="84"/>
    </row>
    <row r="2251" spans="1:19" x14ac:dyDescent="0.25">
      <c r="A2251" t="s">
        <v>3483</v>
      </c>
      <c r="B2251">
        <v>7</v>
      </c>
      <c r="C2251" t="s">
        <v>3466</v>
      </c>
      <c r="D2251" s="84"/>
      <c r="F2251" s="84"/>
      <c r="O2251" s="84" t="s">
        <v>10409</v>
      </c>
      <c r="P2251" s="84">
        <v>1</v>
      </c>
      <c r="Q2251" s="84" t="s">
        <v>9357</v>
      </c>
      <c r="R2251" s="84"/>
      <c r="S2251" s="84"/>
    </row>
    <row r="2252" spans="1:19" x14ac:dyDescent="0.25">
      <c r="A2252" t="s">
        <v>3484</v>
      </c>
      <c r="B2252">
        <v>7</v>
      </c>
      <c r="C2252" t="s">
        <v>3466</v>
      </c>
      <c r="D2252" s="84"/>
      <c r="F2252" s="84"/>
      <c r="O2252" s="84" t="s">
        <v>10410</v>
      </c>
      <c r="P2252" s="84">
        <v>1</v>
      </c>
      <c r="Q2252" s="84" t="s">
        <v>9357</v>
      </c>
      <c r="R2252" s="84"/>
      <c r="S2252" s="84"/>
    </row>
    <row r="2253" spans="1:19" x14ac:dyDescent="0.25">
      <c r="A2253" t="s">
        <v>3485</v>
      </c>
      <c r="B2253">
        <v>7</v>
      </c>
      <c r="C2253" t="s">
        <v>3466</v>
      </c>
      <c r="D2253" s="84"/>
      <c r="F2253" s="84"/>
      <c r="O2253" s="84" t="s">
        <v>10411</v>
      </c>
      <c r="P2253" s="84">
        <v>1</v>
      </c>
      <c r="Q2253" s="84" t="s">
        <v>9357</v>
      </c>
      <c r="R2253" s="84"/>
      <c r="S2253" s="84"/>
    </row>
    <row r="2254" spans="1:19" x14ac:dyDescent="0.25">
      <c r="A2254" t="s">
        <v>3486</v>
      </c>
      <c r="B2254">
        <v>7</v>
      </c>
      <c r="C2254" t="s">
        <v>3466</v>
      </c>
      <c r="D2254" s="84"/>
      <c r="F2254" s="84"/>
      <c r="O2254" s="84" t="s">
        <v>10417</v>
      </c>
      <c r="P2254" s="84">
        <v>1</v>
      </c>
      <c r="Q2254" s="84" t="s">
        <v>9357</v>
      </c>
      <c r="R2254" s="84"/>
      <c r="S2254" s="84"/>
    </row>
    <row r="2255" spans="1:19" x14ac:dyDescent="0.25">
      <c r="A2255" t="s">
        <v>3487</v>
      </c>
      <c r="B2255">
        <v>7</v>
      </c>
      <c r="C2255" t="s">
        <v>3466</v>
      </c>
      <c r="D2255" s="84"/>
      <c r="F2255" s="84"/>
      <c r="O2255" s="84" t="s">
        <v>10418</v>
      </c>
      <c r="P2255" s="84">
        <v>1</v>
      </c>
      <c r="Q2255" s="84" t="s">
        <v>9357</v>
      </c>
      <c r="R2255" s="84"/>
      <c r="S2255" s="84"/>
    </row>
    <row r="2256" spans="1:19" x14ac:dyDescent="0.25">
      <c r="A2256" t="s">
        <v>3488</v>
      </c>
      <c r="B2256">
        <v>7</v>
      </c>
      <c r="C2256" t="s">
        <v>3466</v>
      </c>
      <c r="D2256" s="84"/>
      <c r="F2256" s="84"/>
      <c r="O2256" s="84" t="s">
        <v>10424</v>
      </c>
      <c r="P2256" s="84">
        <v>1</v>
      </c>
      <c r="Q2256" s="84" t="s">
        <v>9357</v>
      </c>
      <c r="R2256" s="84"/>
      <c r="S2256" s="84"/>
    </row>
    <row r="2257" spans="1:19" x14ac:dyDescent="0.25">
      <c r="A2257" t="s">
        <v>3489</v>
      </c>
      <c r="B2257">
        <v>7</v>
      </c>
      <c r="C2257" t="s">
        <v>3466</v>
      </c>
      <c r="D2257" s="84"/>
      <c r="F2257" s="84"/>
      <c r="O2257" s="84" t="s">
        <v>10426</v>
      </c>
      <c r="P2257" s="84">
        <v>1</v>
      </c>
      <c r="Q2257" s="84" t="s">
        <v>9357</v>
      </c>
      <c r="R2257" s="84"/>
      <c r="S2257" s="84"/>
    </row>
    <row r="2258" spans="1:19" x14ac:dyDescent="0.25">
      <c r="A2258" t="s">
        <v>3490</v>
      </c>
      <c r="B2258">
        <v>7</v>
      </c>
      <c r="C2258" t="s">
        <v>3466</v>
      </c>
      <c r="D2258" s="84"/>
      <c r="F2258" s="84"/>
      <c r="O2258" s="84" t="s">
        <v>10428</v>
      </c>
      <c r="P2258" s="84">
        <v>1</v>
      </c>
      <c r="Q2258" s="84" t="s">
        <v>9357</v>
      </c>
      <c r="R2258" s="84"/>
      <c r="S2258" s="84"/>
    </row>
    <row r="2259" spans="1:19" x14ac:dyDescent="0.25">
      <c r="A2259" t="s">
        <v>3491</v>
      </c>
      <c r="B2259">
        <v>7</v>
      </c>
      <c r="C2259" t="s">
        <v>3466</v>
      </c>
      <c r="D2259" s="84"/>
      <c r="F2259" s="84"/>
      <c r="O2259" s="84" t="s">
        <v>10442</v>
      </c>
      <c r="P2259" s="84">
        <v>1</v>
      </c>
      <c r="Q2259" s="84" t="s">
        <v>9357</v>
      </c>
      <c r="R2259" s="84"/>
      <c r="S2259" s="84"/>
    </row>
    <row r="2260" spans="1:19" x14ac:dyDescent="0.25">
      <c r="A2260" t="s">
        <v>3492</v>
      </c>
      <c r="B2260">
        <v>7</v>
      </c>
      <c r="C2260" t="s">
        <v>3466</v>
      </c>
      <c r="D2260" s="84"/>
      <c r="F2260" s="84"/>
      <c r="O2260" s="84" t="s">
        <v>10443</v>
      </c>
      <c r="P2260" s="84">
        <v>1</v>
      </c>
      <c r="Q2260" s="84" t="s">
        <v>9357</v>
      </c>
      <c r="R2260" s="84"/>
      <c r="S2260" s="84"/>
    </row>
    <row r="2261" spans="1:19" x14ac:dyDescent="0.25">
      <c r="A2261" t="s">
        <v>3493</v>
      </c>
      <c r="B2261">
        <v>7</v>
      </c>
      <c r="C2261" t="s">
        <v>3466</v>
      </c>
      <c r="D2261" s="84"/>
      <c r="F2261" s="84"/>
      <c r="O2261" s="84" t="s">
        <v>10447</v>
      </c>
      <c r="P2261" s="84">
        <v>1</v>
      </c>
      <c r="Q2261" s="84" t="s">
        <v>9357</v>
      </c>
      <c r="R2261" s="84"/>
      <c r="S2261" s="84"/>
    </row>
    <row r="2262" spans="1:19" x14ac:dyDescent="0.25">
      <c r="A2262" t="s">
        <v>3494</v>
      </c>
      <c r="B2262">
        <v>7</v>
      </c>
      <c r="C2262" t="s">
        <v>3466</v>
      </c>
      <c r="D2262" s="84"/>
      <c r="F2262" s="84"/>
      <c r="O2262" s="84" t="s">
        <v>10453</v>
      </c>
      <c r="P2262" s="84">
        <v>1</v>
      </c>
      <c r="Q2262" s="84" t="s">
        <v>9357</v>
      </c>
      <c r="R2262" s="84"/>
      <c r="S2262" s="84"/>
    </row>
    <row r="2263" spans="1:19" x14ac:dyDescent="0.25">
      <c r="A2263" t="s">
        <v>3495</v>
      </c>
      <c r="B2263">
        <v>7</v>
      </c>
      <c r="C2263" t="s">
        <v>3466</v>
      </c>
      <c r="D2263" s="84"/>
      <c r="F2263" s="84"/>
      <c r="O2263" s="84" t="s">
        <v>10454</v>
      </c>
      <c r="P2263" s="84">
        <v>1</v>
      </c>
      <c r="Q2263" s="84" t="s">
        <v>9357</v>
      </c>
      <c r="R2263" s="84"/>
      <c r="S2263" s="84"/>
    </row>
    <row r="2264" spans="1:19" x14ac:dyDescent="0.25">
      <c r="A2264" t="s">
        <v>3496</v>
      </c>
      <c r="B2264">
        <v>7</v>
      </c>
      <c r="C2264" t="s">
        <v>3466</v>
      </c>
      <c r="D2264" s="84"/>
      <c r="F2264" s="84"/>
      <c r="O2264" s="84" t="s">
        <v>10457</v>
      </c>
      <c r="P2264" s="84">
        <v>1</v>
      </c>
      <c r="Q2264" s="84" t="s">
        <v>9357</v>
      </c>
      <c r="R2264" s="84"/>
      <c r="S2264" s="84"/>
    </row>
    <row r="2265" spans="1:19" x14ac:dyDescent="0.25">
      <c r="A2265" t="s">
        <v>3497</v>
      </c>
      <c r="B2265">
        <v>7</v>
      </c>
      <c r="C2265" t="s">
        <v>3466</v>
      </c>
      <c r="D2265" s="84"/>
      <c r="F2265" s="84"/>
      <c r="O2265" s="84" t="s">
        <v>10458</v>
      </c>
      <c r="P2265" s="84">
        <v>1</v>
      </c>
      <c r="Q2265" s="84" t="s">
        <v>9357</v>
      </c>
      <c r="R2265" s="84"/>
      <c r="S2265" s="84"/>
    </row>
    <row r="2266" spans="1:19" x14ac:dyDescent="0.25">
      <c r="A2266" t="s">
        <v>3498</v>
      </c>
      <c r="B2266">
        <v>7</v>
      </c>
      <c r="C2266" t="s">
        <v>3466</v>
      </c>
      <c r="D2266" s="84"/>
      <c r="F2266" s="84"/>
      <c r="O2266" s="84" t="s">
        <v>10467</v>
      </c>
      <c r="P2266" s="84">
        <v>1</v>
      </c>
      <c r="Q2266" s="84" t="s">
        <v>9357</v>
      </c>
      <c r="R2266" s="84"/>
      <c r="S2266" s="84"/>
    </row>
    <row r="2267" spans="1:19" x14ac:dyDescent="0.25">
      <c r="A2267" t="s">
        <v>3499</v>
      </c>
      <c r="B2267">
        <v>7</v>
      </c>
      <c r="C2267" t="s">
        <v>3466</v>
      </c>
      <c r="D2267" s="84"/>
      <c r="F2267" s="84"/>
      <c r="O2267" s="84" t="s">
        <v>10468</v>
      </c>
      <c r="P2267" s="84">
        <v>1</v>
      </c>
      <c r="Q2267" s="84" t="s">
        <v>9357</v>
      </c>
      <c r="R2267" s="84"/>
      <c r="S2267" s="84"/>
    </row>
    <row r="2268" spans="1:19" x14ac:dyDescent="0.25">
      <c r="A2268" t="s">
        <v>3500</v>
      </c>
      <c r="B2268">
        <v>7</v>
      </c>
      <c r="C2268" t="s">
        <v>3466</v>
      </c>
      <c r="D2268" s="84"/>
      <c r="F2268" s="84"/>
      <c r="O2268" s="84" t="s">
        <v>10470</v>
      </c>
      <c r="P2268" s="84">
        <v>1</v>
      </c>
      <c r="Q2268" s="84" t="s">
        <v>9357</v>
      </c>
      <c r="R2268" s="84"/>
      <c r="S2268" s="84"/>
    </row>
    <row r="2269" spans="1:19" x14ac:dyDescent="0.25">
      <c r="A2269" t="s">
        <v>3501</v>
      </c>
      <c r="B2269">
        <v>7</v>
      </c>
      <c r="C2269" t="s">
        <v>3466</v>
      </c>
      <c r="D2269" s="84"/>
      <c r="F2269" s="84"/>
      <c r="O2269" s="84" t="s">
        <v>10471</v>
      </c>
      <c r="P2269" s="84">
        <v>1</v>
      </c>
      <c r="Q2269" s="84" t="s">
        <v>9357</v>
      </c>
      <c r="R2269" s="84"/>
      <c r="S2269" s="84"/>
    </row>
    <row r="2270" spans="1:19" x14ac:dyDescent="0.25">
      <c r="A2270" t="s">
        <v>3502</v>
      </c>
      <c r="B2270">
        <v>7</v>
      </c>
      <c r="C2270" t="s">
        <v>3466</v>
      </c>
      <c r="D2270" s="84"/>
      <c r="F2270" s="84"/>
      <c r="O2270" s="84" t="s">
        <v>10472</v>
      </c>
      <c r="P2270" s="84">
        <v>1</v>
      </c>
      <c r="Q2270" s="84" t="s">
        <v>9357</v>
      </c>
      <c r="R2270" s="84"/>
      <c r="S2270" s="84"/>
    </row>
    <row r="2271" spans="1:19" x14ac:dyDescent="0.25">
      <c r="A2271" t="s">
        <v>3503</v>
      </c>
      <c r="B2271">
        <v>7</v>
      </c>
      <c r="C2271" t="s">
        <v>3466</v>
      </c>
      <c r="D2271" s="84"/>
      <c r="F2271" s="84"/>
      <c r="O2271" s="84" t="s">
        <v>10478</v>
      </c>
      <c r="P2271" s="84">
        <v>1</v>
      </c>
      <c r="Q2271" s="84" t="s">
        <v>9357</v>
      </c>
      <c r="R2271" s="84"/>
      <c r="S2271" s="84"/>
    </row>
    <row r="2272" spans="1:19" x14ac:dyDescent="0.25">
      <c r="A2272" t="s">
        <v>3504</v>
      </c>
      <c r="B2272">
        <v>7</v>
      </c>
      <c r="C2272" t="s">
        <v>3466</v>
      </c>
      <c r="D2272" s="84"/>
      <c r="F2272" s="84"/>
      <c r="O2272" s="84" t="s">
        <v>10480</v>
      </c>
      <c r="P2272" s="84">
        <v>1</v>
      </c>
      <c r="Q2272" s="84" t="s">
        <v>9357</v>
      </c>
      <c r="R2272" s="84"/>
      <c r="S2272" s="84"/>
    </row>
    <row r="2273" spans="1:19" x14ac:dyDescent="0.25">
      <c r="A2273" t="s">
        <v>3505</v>
      </c>
      <c r="B2273">
        <v>7</v>
      </c>
      <c r="C2273" t="s">
        <v>3466</v>
      </c>
      <c r="D2273" s="84"/>
      <c r="F2273" s="84"/>
      <c r="O2273" s="84" t="s">
        <v>10481</v>
      </c>
      <c r="P2273" s="84">
        <v>1</v>
      </c>
      <c r="Q2273" s="84" t="s">
        <v>9357</v>
      </c>
      <c r="R2273" s="84"/>
      <c r="S2273" s="84"/>
    </row>
    <row r="2274" spans="1:19" x14ac:dyDescent="0.25">
      <c r="A2274" t="s">
        <v>3506</v>
      </c>
      <c r="B2274">
        <v>7</v>
      </c>
      <c r="C2274" t="s">
        <v>3466</v>
      </c>
      <c r="D2274" t="s">
        <v>3506</v>
      </c>
      <c r="E2274" s="84" t="s">
        <v>3506</v>
      </c>
      <c r="F2274" t="s">
        <v>1919</v>
      </c>
      <c r="O2274" s="84" t="s">
        <v>10487</v>
      </c>
      <c r="P2274" s="84">
        <v>1</v>
      </c>
      <c r="Q2274" s="84" t="s">
        <v>9357</v>
      </c>
      <c r="R2274" s="84"/>
      <c r="S2274" s="84"/>
    </row>
    <row r="2275" spans="1:19" x14ac:dyDescent="0.25">
      <c r="A2275" t="s">
        <v>3507</v>
      </c>
      <c r="B2275">
        <v>7</v>
      </c>
      <c r="C2275" t="s">
        <v>3466</v>
      </c>
      <c r="D2275" s="84"/>
      <c r="F2275" s="84"/>
      <c r="O2275" s="84" t="s">
        <v>10488</v>
      </c>
      <c r="P2275" s="84">
        <v>1</v>
      </c>
      <c r="Q2275" s="84" t="s">
        <v>9357</v>
      </c>
      <c r="R2275" s="84"/>
      <c r="S2275" s="84"/>
    </row>
    <row r="2276" spans="1:19" x14ac:dyDescent="0.25">
      <c r="A2276" t="s">
        <v>3508</v>
      </c>
      <c r="B2276">
        <v>7</v>
      </c>
      <c r="C2276" t="s">
        <v>3466</v>
      </c>
      <c r="D2276" s="84"/>
      <c r="F2276" s="84"/>
      <c r="O2276" s="84" t="s">
        <v>10490</v>
      </c>
      <c r="P2276" s="84">
        <v>1</v>
      </c>
      <c r="Q2276" s="84" t="s">
        <v>9357</v>
      </c>
      <c r="R2276" s="84"/>
      <c r="S2276" s="84"/>
    </row>
    <row r="2277" spans="1:19" x14ac:dyDescent="0.25">
      <c r="A2277" t="s">
        <v>3509</v>
      </c>
      <c r="B2277">
        <v>7</v>
      </c>
      <c r="C2277" t="s">
        <v>3466</v>
      </c>
      <c r="D2277" s="84"/>
      <c r="F2277" s="84"/>
      <c r="O2277" s="84" t="s">
        <v>10491</v>
      </c>
      <c r="P2277" s="84">
        <v>1</v>
      </c>
      <c r="Q2277" s="84" t="s">
        <v>9357</v>
      </c>
      <c r="R2277" s="84"/>
      <c r="S2277" s="84"/>
    </row>
    <row r="2278" spans="1:19" x14ac:dyDescent="0.25">
      <c r="A2278" t="s">
        <v>3510</v>
      </c>
      <c r="B2278">
        <v>7</v>
      </c>
      <c r="C2278" t="s">
        <v>3466</v>
      </c>
      <c r="D2278" s="84"/>
      <c r="F2278" s="84"/>
      <c r="O2278" s="84" t="s">
        <v>10493</v>
      </c>
      <c r="P2278" s="84">
        <v>1</v>
      </c>
      <c r="Q2278" s="84" t="s">
        <v>9357</v>
      </c>
      <c r="R2278" s="84"/>
      <c r="S2278" s="84"/>
    </row>
    <row r="2279" spans="1:19" x14ac:dyDescent="0.25">
      <c r="A2279" t="s">
        <v>3511</v>
      </c>
      <c r="B2279">
        <v>7</v>
      </c>
      <c r="C2279" t="s">
        <v>3466</v>
      </c>
      <c r="D2279" s="84"/>
      <c r="F2279" s="84"/>
      <c r="O2279" s="84" t="s">
        <v>10498</v>
      </c>
      <c r="P2279" s="84">
        <v>1</v>
      </c>
      <c r="Q2279" s="84" t="s">
        <v>9357</v>
      </c>
      <c r="R2279" s="84"/>
      <c r="S2279" s="84"/>
    </row>
    <row r="2280" spans="1:19" x14ac:dyDescent="0.25">
      <c r="A2280" t="s">
        <v>3512</v>
      </c>
      <c r="B2280">
        <v>7</v>
      </c>
      <c r="C2280" t="s">
        <v>3466</v>
      </c>
      <c r="D2280" s="84"/>
      <c r="F2280" s="84"/>
      <c r="O2280" s="84" t="s">
        <v>10500</v>
      </c>
      <c r="P2280" s="84">
        <v>1</v>
      </c>
      <c r="Q2280" s="84" t="s">
        <v>9357</v>
      </c>
      <c r="R2280" s="84"/>
      <c r="S2280" s="84"/>
    </row>
    <row r="2281" spans="1:19" x14ac:dyDescent="0.25">
      <c r="A2281" t="s">
        <v>3513</v>
      </c>
      <c r="B2281">
        <v>7</v>
      </c>
      <c r="C2281" t="s">
        <v>3466</v>
      </c>
      <c r="D2281" s="84"/>
      <c r="F2281" s="84"/>
      <c r="O2281" s="84" t="s">
        <v>10502</v>
      </c>
      <c r="P2281" s="84">
        <v>1</v>
      </c>
      <c r="Q2281" s="84" t="s">
        <v>9357</v>
      </c>
      <c r="R2281" s="84"/>
      <c r="S2281" s="84"/>
    </row>
    <row r="2282" spans="1:19" x14ac:dyDescent="0.25">
      <c r="A2282" t="s">
        <v>3514</v>
      </c>
      <c r="B2282">
        <v>7</v>
      </c>
      <c r="C2282" t="s">
        <v>3466</v>
      </c>
      <c r="D2282" s="84"/>
      <c r="F2282" s="84"/>
      <c r="O2282" s="84" t="s">
        <v>10503</v>
      </c>
      <c r="P2282" s="84">
        <v>1</v>
      </c>
      <c r="Q2282" s="84" t="s">
        <v>9357</v>
      </c>
      <c r="R2282" s="84"/>
      <c r="S2282" s="84"/>
    </row>
    <row r="2283" spans="1:19" x14ac:dyDescent="0.25">
      <c r="A2283" t="s">
        <v>3515</v>
      </c>
      <c r="B2283">
        <v>7</v>
      </c>
      <c r="C2283" t="s">
        <v>3466</v>
      </c>
      <c r="D2283" s="84"/>
      <c r="F2283" s="84"/>
      <c r="O2283" s="84" t="s">
        <v>10507</v>
      </c>
      <c r="P2283" s="84">
        <v>1</v>
      </c>
      <c r="Q2283" s="84" t="s">
        <v>9357</v>
      </c>
      <c r="R2283" s="84"/>
      <c r="S2283" s="84"/>
    </row>
    <row r="2284" spans="1:19" x14ac:dyDescent="0.25">
      <c r="A2284" t="s">
        <v>3516</v>
      </c>
      <c r="B2284">
        <v>7</v>
      </c>
      <c r="C2284" t="s">
        <v>3466</v>
      </c>
      <c r="D2284" s="84"/>
      <c r="F2284" s="84"/>
      <c r="O2284" s="84" t="s">
        <v>10509</v>
      </c>
      <c r="P2284" s="84">
        <v>1</v>
      </c>
      <c r="Q2284" s="84" t="s">
        <v>9357</v>
      </c>
      <c r="R2284" s="84"/>
      <c r="S2284" s="84"/>
    </row>
    <row r="2285" spans="1:19" x14ac:dyDescent="0.25">
      <c r="A2285" t="s">
        <v>3517</v>
      </c>
      <c r="B2285">
        <v>7</v>
      </c>
      <c r="C2285" t="s">
        <v>3466</v>
      </c>
      <c r="D2285" s="84"/>
      <c r="F2285" s="84"/>
      <c r="O2285" s="84" t="s">
        <v>10520</v>
      </c>
      <c r="P2285" s="84">
        <v>1</v>
      </c>
      <c r="Q2285" s="84" t="s">
        <v>9357</v>
      </c>
      <c r="R2285" s="84"/>
      <c r="S2285" s="84"/>
    </row>
    <row r="2286" spans="1:19" x14ac:dyDescent="0.25">
      <c r="A2286" t="s">
        <v>3518</v>
      </c>
      <c r="B2286">
        <v>7</v>
      </c>
      <c r="C2286" t="s">
        <v>3466</v>
      </c>
      <c r="D2286" s="84"/>
      <c r="F2286" s="84"/>
      <c r="O2286" s="84" t="s">
        <v>10521</v>
      </c>
      <c r="P2286" s="84">
        <v>1</v>
      </c>
      <c r="Q2286" s="84" t="s">
        <v>9357</v>
      </c>
      <c r="R2286" s="84"/>
      <c r="S2286" s="84"/>
    </row>
    <row r="2287" spans="1:19" x14ac:dyDescent="0.25">
      <c r="A2287" t="s">
        <v>3519</v>
      </c>
      <c r="B2287">
        <v>7</v>
      </c>
      <c r="C2287" t="s">
        <v>3466</v>
      </c>
      <c r="D2287" s="84"/>
      <c r="F2287" s="84"/>
      <c r="O2287" s="84" t="s">
        <v>10522</v>
      </c>
      <c r="P2287" s="84">
        <v>1</v>
      </c>
      <c r="Q2287" s="84" t="s">
        <v>9357</v>
      </c>
      <c r="R2287" s="84"/>
      <c r="S2287" s="84"/>
    </row>
    <row r="2288" spans="1:19" x14ac:dyDescent="0.25">
      <c r="A2288" t="s">
        <v>3520</v>
      </c>
      <c r="B2288">
        <v>7</v>
      </c>
      <c r="C2288" t="s">
        <v>3466</v>
      </c>
      <c r="D2288" s="84"/>
      <c r="F2288" s="84"/>
      <c r="O2288" s="84" t="s">
        <v>10523</v>
      </c>
      <c r="P2288" s="84">
        <v>1</v>
      </c>
      <c r="Q2288" s="84" t="s">
        <v>9357</v>
      </c>
      <c r="R2288" s="84"/>
      <c r="S2288" s="84"/>
    </row>
    <row r="2289" spans="1:19" x14ac:dyDescent="0.25">
      <c r="A2289" t="s">
        <v>3521</v>
      </c>
      <c r="B2289">
        <v>7</v>
      </c>
      <c r="C2289" t="s">
        <v>3466</v>
      </c>
      <c r="D2289" s="84"/>
      <c r="F2289" s="84"/>
      <c r="O2289" s="84" t="s">
        <v>10524</v>
      </c>
      <c r="P2289" s="84">
        <v>1</v>
      </c>
      <c r="Q2289" s="84" t="s">
        <v>9357</v>
      </c>
      <c r="R2289" s="84"/>
      <c r="S2289" s="84"/>
    </row>
    <row r="2290" spans="1:19" x14ac:dyDescent="0.25">
      <c r="A2290" t="s">
        <v>3522</v>
      </c>
      <c r="B2290">
        <v>7</v>
      </c>
      <c r="C2290" t="s">
        <v>3466</v>
      </c>
      <c r="D2290" t="s">
        <v>3522</v>
      </c>
      <c r="E2290" s="84" t="s">
        <v>3522</v>
      </c>
      <c r="F2290" t="s">
        <v>864</v>
      </c>
      <c r="O2290" s="84" t="s">
        <v>10525</v>
      </c>
      <c r="P2290" s="84">
        <v>1</v>
      </c>
      <c r="Q2290" s="84" t="s">
        <v>9357</v>
      </c>
      <c r="R2290" s="84"/>
      <c r="S2290" s="84"/>
    </row>
    <row r="2291" spans="1:19" x14ac:dyDescent="0.25">
      <c r="A2291" t="s">
        <v>3523</v>
      </c>
      <c r="B2291">
        <v>7</v>
      </c>
      <c r="C2291" t="s">
        <v>3466</v>
      </c>
      <c r="D2291" s="84"/>
      <c r="F2291" s="84"/>
      <c r="O2291" s="84" t="s">
        <v>10526</v>
      </c>
      <c r="P2291" s="84">
        <v>1</v>
      </c>
      <c r="Q2291" s="84" t="s">
        <v>9357</v>
      </c>
      <c r="R2291" s="84"/>
      <c r="S2291" s="84"/>
    </row>
    <row r="2292" spans="1:19" x14ac:dyDescent="0.25">
      <c r="A2292" t="s">
        <v>3524</v>
      </c>
      <c r="B2292">
        <v>7</v>
      </c>
      <c r="C2292" t="s">
        <v>3466</v>
      </c>
      <c r="D2292" s="84"/>
      <c r="F2292" s="84"/>
      <c r="O2292" s="84" t="s">
        <v>10527</v>
      </c>
      <c r="P2292" s="84">
        <v>1</v>
      </c>
      <c r="Q2292" s="84" t="s">
        <v>9357</v>
      </c>
      <c r="R2292" s="84"/>
      <c r="S2292" s="84"/>
    </row>
    <row r="2293" spans="1:19" x14ac:dyDescent="0.25">
      <c r="A2293" t="s">
        <v>3525</v>
      </c>
      <c r="B2293">
        <v>7</v>
      </c>
      <c r="C2293" t="s">
        <v>3466</v>
      </c>
      <c r="D2293" s="84"/>
      <c r="F2293" s="84"/>
      <c r="O2293" s="84" t="s">
        <v>10532</v>
      </c>
      <c r="P2293" s="84">
        <v>1</v>
      </c>
      <c r="Q2293" s="84" t="s">
        <v>9357</v>
      </c>
      <c r="R2293" s="84"/>
      <c r="S2293" s="84"/>
    </row>
    <row r="2294" spans="1:19" x14ac:dyDescent="0.25">
      <c r="A2294" t="s">
        <v>3526</v>
      </c>
      <c r="B2294">
        <v>7</v>
      </c>
      <c r="C2294" t="s">
        <v>3466</v>
      </c>
      <c r="D2294" s="84"/>
      <c r="F2294" s="84"/>
      <c r="O2294" s="84" t="s">
        <v>10533</v>
      </c>
      <c r="P2294" s="84">
        <v>1</v>
      </c>
      <c r="Q2294" s="84" t="s">
        <v>9357</v>
      </c>
      <c r="R2294" s="84"/>
      <c r="S2294" s="84"/>
    </row>
    <row r="2295" spans="1:19" x14ac:dyDescent="0.25">
      <c r="A2295" t="s">
        <v>3527</v>
      </c>
      <c r="B2295">
        <v>7</v>
      </c>
      <c r="C2295" t="s">
        <v>3466</v>
      </c>
      <c r="D2295" s="84"/>
      <c r="F2295" s="84"/>
      <c r="O2295" s="84" t="s">
        <v>10534</v>
      </c>
      <c r="P2295" s="84">
        <v>1</v>
      </c>
      <c r="Q2295" s="84" t="s">
        <v>9357</v>
      </c>
      <c r="R2295" s="84"/>
      <c r="S2295" s="84"/>
    </row>
    <row r="2296" spans="1:19" x14ac:dyDescent="0.25">
      <c r="A2296" t="s">
        <v>3528</v>
      </c>
      <c r="B2296">
        <v>7</v>
      </c>
      <c r="C2296" t="s">
        <v>3466</v>
      </c>
      <c r="D2296" s="84"/>
      <c r="F2296" s="84"/>
      <c r="O2296" s="84" t="s">
        <v>10535</v>
      </c>
      <c r="P2296" s="84">
        <v>1</v>
      </c>
      <c r="Q2296" s="84" t="s">
        <v>9357</v>
      </c>
      <c r="R2296" s="84"/>
      <c r="S2296" s="84"/>
    </row>
    <row r="2297" spans="1:19" x14ac:dyDescent="0.25">
      <c r="A2297" t="s">
        <v>3529</v>
      </c>
      <c r="B2297">
        <v>7</v>
      </c>
      <c r="C2297" t="s">
        <v>3466</v>
      </c>
      <c r="D2297" s="84"/>
      <c r="F2297" s="84"/>
      <c r="O2297" s="84" t="s">
        <v>10536</v>
      </c>
      <c r="P2297" s="84">
        <v>1</v>
      </c>
      <c r="Q2297" s="84" t="s">
        <v>9357</v>
      </c>
      <c r="R2297" s="84"/>
      <c r="S2297" s="84"/>
    </row>
    <row r="2298" spans="1:19" x14ac:dyDescent="0.25">
      <c r="A2298" t="s">
        <v>3530</v>
      </c>
      <c r="B2298">
        <v>7</v>
      </c>
      <c r="C2298" t="s">
        <v>3466</v>
      </c>
      <c r="D2298" s="84"/>
      <c r="F2298" s="84"/>
      <c r="O2298" s="84" t="s">
        <v>10537</v>
      </c>
      <c r="P2298" s="84">
        <v>1</v>
      </c>
      <c r="Q2298" s="84" t="s">
        <v>9357</v>
      </c>
      <c r="R2298" s="84"/>
      <c r="S2298" s="84"/>
    </row>
    <row r="2299" spans="1:19" x14ac:dyDescent="0.25">
      <c r="A2299" t="s">
        <v>3531</v>
      </c>
      <c r="B2299">
        <v>7</v>
      </c>
      <c r="C2299" t="s">
        <v>3466</v>
      </c>
      <c r="D2299" s="84"/>
      <c r="F2299" s="84"/>
      <c r="O2299" s="84" t="s">
        <v>10539</v>
      </c>
      <c r="P2299" s="84">
        <v>1</v>
      </c>
      <c r="Q2299" s="84" t="s">
        <v>9357</v>
      </c>
      <c r="R2299" s="84"/>
      <c r="S2299" s="84"/>
    </row>
    <row r="2300" spans="1:19" x14ac:dyDescent="0.25">
      <c r="A2300" t="s">
        <v>3532</v>
      </c>
      <c r="B2300">
        <v>7</v>
      </c>
      <c r="C2300" t="s">
        <v>3466</v>
      </c>
      <c r="D2300" s="84"/>
      <c r="F2300" s="84"/>
      <c r="O2300" s="84" t="s">
        <v>10541</v>
      </c>
      <c r="P2300" s="84">
        <v>1</v>
      </c>
      <c r="Q2300" s="84" t="s">
        <v>9357</v>
      </c>
      <c r="R2300" s="84"/>
      <c r="S2300" s="84"/>
    </row>
    <row r="2301" spans="1:19" x14ac:dyDescent="0.25">
      <c r="A2301" t="s">
        <v>3533</v>
      </c>
      <c r="B2301">
        <v>7</v>
      </c>
      <c r="C2301" t="s">
        <v>3466</v>
      </c>
      <c r="D2301" s="84"/>
      <c r="F2301" s="84"/>
      <c r="O2301" s="84" t="s">
        <v>10542</v>
      </c>
      <c r="P2301" s="84">
        <v>1</v>
      </c>
      <c r="Q2301" s="84" t="s">
        <v>9357</v>
      </c>
      <c r="R2301" s="84"/>
      <c r="S2301" s="84"/>
    </row>
    <row r="2302" spans="1:19" x14ac:dyDescent="0.25">
      <c r="A2302" t="s">
        <v>3534</v>
      </c>
      <c r="B2302">
        <v>7</v>
      </c>
      <c r="C2302" t="s">
        <v>3466</v>
      </c>
      <c r="D2302" s="84"/>
      <c r="F2302" s="84"/>
      <c r="O2302" s="84" t="s">
        <v>10546</v>
      </c>
      <c r="P2302" s="84">
        <v>1</v>
      </c>
      <c r="Q2302" s="84" t="s">
        <v>9357</v>
      </c>
      <c r="R2302" s="84"/>
      <c r="S2302" s="84"/>
    </row>
    <row r="2303" spans="1:19" x14ac:dyDescent="0.25">
      <c r="A2303" t="s">
        <v>3535</v>
      </c>
      <c r="B2303">
        <v>7</v>
      </c>
      <c r="C2303" t="s">
        <v>3466</v>
      </c>
      <c r="D2303" s="84"/>
      <c r="F2303" s="84"/>
      <c r="O2303" s="84" t="s">
        <v>10547</v>
      </c>
      <c r="P2303" s="84">
        <v>1</v>
      </c>
      <c r="Q2303" s="84" t="s">
        <v>9357</v>
      </c>
      <c r="R2303" s="84"/>
      <c r="S2303" s="84"/>
    </row>
    <row r="2304" spans="1:19" x14ac:dyDescent="0.25">
      <c r="A2304" t="s">
        <v>3536</v>
      </c>
      <c r="B2304">
        <v>7</v>
      </c>
      <c r="C2304" t="s">
        <v>3466</v>
      </c>
      <c r="D2304" s="84"/>
      <c r="F2304" s="84"/>
      <c r="O2304" s="84" t="s">
        <v>10548</v>
      </c>
      <c r="P2304" s="84">
        <v>1</v>
      </c>
      <c r="Q2304" s="84" t="s">
        <v>9357</v>
      </c>
      <c r="R2304" s="84"/>
      <c r="S2304" s="84"/>
    </row>
    <row r="2305" spans="1:19" x14ac:dyDescent="0.25">
      <c r="A2305" t="s">
        <v>3537</v>
      </c>
      <c r="B2305">
        <v>7</v>
      </c>
      <c r="C2305" t="s">
        <v>3466</v>
      </c>
      <c r="D2305" s="84"/>
      <c r="F2305" s="84"/>
      <c r="O2305" s="84" t="s">
        <v>10550</v>
      </c>
      <c r="P2305" s="84">
        <v>1</v>
      </c>
      <c r="Q2305" s="84" t="s">
        <v>9357</v>
      </c>
      <c r="R2305" s="84"/>
      <c r="S2305" s="84"/>
    </row>
    <row r="2306" spans="1:19" x14ac:dyDescent="0.25">
      <c r="A2306" t="s">
        <v>3538</v>
      </c>
      <c r="B2306">
        <v>7</v>
      </c>
      <c r="C2306" t="s">
        <v>3466</v>
      </c>
      <c r="D2306" s="84"/>
      <c r="F2306" s="84"/>
      <c r="O2306" s="84" t="s">
        <v>10551</v>
      </c>
      <c r="P2306" s="84">
        <v>1</v>
      </c>
      <c r="Q2306" s="84" t="s">
        <v>9357</v>
      </c>
      <c r="R2306" s="84"/>
      <c r="S2306" s="84"/>
    </row>
    <row r="2307" spans="1:19" x14ac:dyDescent="0.25">
      <c r="A2307" t="s">
        <v>3539</v>
      </c>
      <c r="B2307">
        <v>7</v>
      </c>
      <c r="C2307" t="s">
        <v>3466</v>
      </c>
      <c r="D2307" s="84"/>
      <c r="F2307" s="84"/>
      <c r="O2307" s="84" t="s">
        <v>10554</v>
      </c>
      <c r="P2307" s="84">
        <v>1</v>
      </c>
      <c r="Q2307" s="84" t="s">
        <v>9357</v>
      </c>
      <c r="R2307" s="84"/>
      <c r="S2307" s="84"/>
    </row>
    <row r="2308" spans="1:19" x14ac:dyDescent="0.25">
      <c r="A2308" t="s">
        <v>3540</v>
      </c>
      <c r="B2308">
        <v>7</v>
      </c>
      <c r="C2308" t="s">
        <v>3466</v>
      </c>
      <c r="D2308" s="84"/>
      <c r="F2308" s="84"/>
      <c r="O2308" s="84" t="s">
        <v>10556</v>
      </c>
      <c r="P2308" s="84">
        <v>1</v>
      </c>
      <c r="Q2308" s="84" t="s">
        <v>9357</v>
      </c>
      <c r="R2308" s="84"/>
      <c r="S2308" s="84"/>
    </row>
    <row r="2309" spans="1:19" x14ac:dyDescent="0.25">
      <c r="A2309" t="s">
        <v>3541</v>
      </c>
      <c r="B2309">
        <v>7</v>
      </c>
      <c r="C2309" t="s">
        <v>3466</v>
      </c>
      <c r="D2309" s="84"/>
      <c r="F2309" s="84"/>
      <c r="O2309" s="84" t="s">
        <v>10557</v>
      </c>
      <c r="P2309" s="84">
        <v>1</v>
      </c>
      <c r="Q2309" s="84" t="s">
        <v>9357</v>
      </c>
      <c r="R2309" s="84"/>
      <c r="S2309" s="84"/>
    </row>
    <row r="2310" spans="1:19" x14ac:dyDescent="0.25">
      <c r="A2310" t="s">
        <v>3542</v>
      </c>
      <c r="B2310">
        <v>7</v>
      </c>
      <c r="C2310" t="s">
        <v>3466</v>
      </c>
      <c r="D2310" s="84"/>
      <c r="F2310" s="84"/>
      <c r="O2310" s="84" t="s">
        <v>10558</v>
      </c>
      <c r="P2310" s="84">
        <v>1</v>
      </c>
      <c r="Q2310" s="84" t="s">
        <v>9357</v>
      </c>
      <c r="R2310" s="84"/>
      <c r="S2310" s="84"/>
    </row>
    <row r="2311" spans="1:19" x14ac:dyDescent="0.25">
      <c r="A2311" t="s">
        <v>3543</v>
      </c>
      <c r="B2311">
        <v>7</v>
      </c>
      <c r="C2311" t="s">
        <v>3466</v>
      </c>
      <c r="D2311" s="84"/>
      <c r="F2311" s="84"/>
      <c r="O2311" s="84" t="s">
        <v>10559</v>
      </c>
      <c r="P2311" s="84">
        <v>1</v>
      </c>
      <c r="Q2311" s="84" t="s">
        <v>9357</v>
      </c>
      <c r="R2311" s="84"/>
      <c r="S2311" s="84"/>
    </row>
    <row r="2312" spans="1:19" x14ac:dyDescent="0.25">
      <c r="A2312" t="s">
        <v>3544</v>
      </c>
      <c r="B2312">
        <v>7</v>
      </c>
      <c r="C2312" t="s">
        <v>3466</v>
      </c>
      <c r="D2312" s="84"/>
      <c r="F2312" s="84"/>
      <c r="O2312" s="84" t="s">
        <v>10560</v>
      </c>
      <c r="P2312" s="84">
        <v>1</v>
      </c>
      <c r="Q2312" s="84" t="s">
        <v>9357</v>
      </c>
      <c r="R2312" s="84"/>
      <c r="S2312" s="84"/>
    </row>
    <row r="2313" spans="1:19" x14ac:dyDescent="0.25">
      <c r="A2313" t="s">
        <v>3545</v>
      </c>
      <c r="B2313">
        <v>7</v>
      </c>
      <c r="C2313" t="s">
        <v>3466</v>
      </c>
      <c r="D2313" s="84"/>
      <c r="F2313" s="84"/>
      <c r="O2313" s="84" t="s">
        <v>10561</v>
      </c>
      <c r="P2313" s="84">
        <v>1</v>
      </c>
      <c r="Q2313" s="84" t="s">
        <v>9357</v>
      </c>
      <c r="R2313" s="84"/>
      <c r="S2313" s="84"/>
    </row>
    <row r="2314" spans="1:19" x14ac:dyDescent="0.25">
      <c r="A2314" t="s">
        <v>3546</v>
      </c>
      <c r="B2314">
        <v>7</v>
      </c>
      <c r="C2314" t="s">
        <v>3466</v>
      </c>
      <c r="D2314" s="84"/>
      <c r="F2314" s="84"/>
      <c r="O2314" s="84" t="s">
        <v>10562</v>
      </c>
      <c r="P2314" s="84">
        <v>1</v>
      </c>
      <c r="Q2314" s="84" t="s">
        <v>9357</v>
      </c>
      <c r="R2314" s="84"/>
      <c r="S2314" s="84"/>
    </row>
    <row r="2315" spans="1:19" x14ac:dyDescent="0.25">
      <c r="A2315" t="s">
        <v>3547</v>
      </c>
      <c r="B2315">
        <v>7</v>
      </c>
      <c r="C2315" t="s">
        <v>3466</v>
      </c>
      <c r="D2315" s="84"/>
      <c r="F2315" s="84"/>
      <c r="O2315" s="84" t="s">
        <v>10563</v>
      </c>
      <c r="P2315" s="84">
        <v>1</v>
      </c>
      <c r="Q2315" s="84" t="s">
        <v>9357</v>
      </c>
      <c r="R2315" s="84"/>
      <c r="S2315" s="84"/>
    </row>
    <row r="2316" spans="1:19" x14ac:dyDescent="0.25">
      <c r="A2316" t="s">
        <v>3548</v>
      </c>
      <c r="B2316">
        <v>7</v>
      </c>
      <c r="C2316" t="s">
        <v>3466</v>
      </c>
      <c r="D2316" s="84"/>
      <c r="F2316" s="84"/>
      <c r="O2316" s="84" t="s">
        <v>10565</v>
      </c>
      <c r="P2316" s="84">
        <v>1</v>
      </c>
      <c r="Q2316" s="84" t="s">
        <v>9357</v>
      </c>
      <c r="R2316" s="84"/>
      <c r="S2316" s="84"/>
    </row>
    <row r="2317" spans="1:19" x14ac:dyDescent="0.25">
      <c r="A2317" t="s">
        <v>3549</v>
      </c>
      <c r="B2317">
        <v>7</v>
      </c>
      <c r="C2317" t="s">
        <v>3466</v>
      </c>
      <c r="D2317" s="84"/>
      <c r="F2317" s="84"/>
      <c r="O2317" s="84" t="s">
        <v>10566</v>
      </c>
      <c r="P2317" s="84">
        <v>1</v>
      </c>
      <c r="Q2317" s="84" t="s">
        <v>9357</v>
      </c>
      <c r="R2317" s="84"/>
      <c r="S2317" s="84"/>
    </row>
    <row r="2318" spans="1:19" x14ac:dyDescent="0.25">
      <c r="A2318" t="s">
        <v>3550</v>
      </c>
      <c r="B2318">
        <v>7</v>
      </c>
      <c r="C2318" t="s">
        <v>3466</v>
      </c>
      <c r="D2318" s="84"/>
      <c r="F2318" s="84"/>
      <c r="O2318" s="84" t="s">
        <v>10567</v>
      </c>
      <c r="P2318" s="84">
        <v>1</v>
      </c>
      <c r="Q2318" s="84" t="s">
        <v>9357</v>
      </c>
      <c r="R2318" s="84"/>
      <c r="S2318" s="84"/>
    </row>
    <row r="2319" spans="1:19" x14ac:dyDescent="0.25">
      <c r="A2319" t="s">
        <v>3551</v>
      </c>
      <c r="B2319">
        <v>7</v>
      </c>
      <c r="C2319" t="s">
        <v>3466</v>
      </c>
      <c r="D2319" s="84"/>
      <c r="F2319" s="84"/>
      <c r="O2319" s="84" t="s">
        <v>10581</v>
      </c>
      <c r="P2319" s="84">
        <v>1</v>
      </c>
      <c r="Q2319" s="84" t="s">
        <v>9357</v>
      </c>
      <c r="R2319" s="84"/>
      <c r="S2319" s="84"/>
    </row>
    <row r="2320" spans="1:19" x14ac:dyDescent="0.25">
      <c r="A2320" t="s">
        <v>3552</v>
      </c>
      <c r="B2320">
        <v>7</v>
      </c>
      <c r="C2320" t="s">
        <v>3466</v>
      </c>
      <c r="D2320" s="84"/>
      <c r="F2320" s="84"/>
      <c r="O2320" s="84" t="s">
        <v>10582</v>
      </c>
      <c r="P2320" s="84">
        <v>1</v>
      </c>
      <c r="Q2320" s="84" t="s">
        <v>9357</v>
      </c>
      <c r="R2320" s="84"/>
      <c r="S2320" s="84"/>
    </row>
    <row r="2321" spans="1:19" x14ac:dyDescent="0.25">
      <c r="A2321" t="s">
        <v>3553</v>
      </c>
      <c r="B2321">
        <v>7</v>
      </c>
      <c r="C2321" t="s">
        <v>3466</v>
      </c>
      <c r="D2321" s="84"/>
      <c r="F2321" s="84"/>
      <c r="O2321" s="84" t="s">
        <v>10583</v>
      </c>
      <c r="P2321" s="84">
        <v>1</v>
      </c>
      <c r="Q2321" s="84" t="s">
        <v>9357</v>
      </c>
      <c r="R2321" s="84"/>
      <c r="S2321" s="84"/>
    </row>
    <row r="2322" spans="1:19" x14ac:dyDescent="0.25">
      <c r="A2322" t="s">
        <v>3554</v>
      </c>
      <c r="B2322">
        <v>7</v>
      </c>
      <c r="C2322" t="s">
        <v>3466</v>
      </c>
      <c r="D2322" s="84"/>
      <c r="F2322" s="84"/>
      <c r="O2322" s="84" t="s">
        <v>10584</v>
      </c>
      <c r="P2322" s="84">
        <v>1</v>
      </c>
      <c r="Q2322" s="84" t="s">
        <v>9357</v>
      </c>
      <c r="R2322" s="84"/>
      <c r="S2322" s="84"/>
    </row>
    <row r="2323" spans="1:19" x14ac:dyDescent="0.25">
      <c r="A2323" t="s">
        <v>3555</v>
      </c>
      <c r="B2323">
        <v>7</v>
      </c>
      <c r="C2323" t="s">
        <v>3466</v>
      </c>
      <c r="D2323" s="84"/>
      <c r="F2323" s="84"/>
      <c r="O2323" s="84" t="s">
        <v>10590</v>
      </c>
      <c r="P2323" s="84">
        <v>1</v>
      </c>
      <c r="Q2323" s="84" t="s">
        <v>9357</v>
      </c>
      <c r="R2323" s="84"/>
      <c r="S2323" s="84"/>
    </row>
    <row r="2324" spans="1:19" x14ac:dyDescent="0.25">
      <c r="A2324" t="s">
        <v>3556</v>
      </c>
      <c r="B2324">
        <v>7</v>
      </c>
      <c r="C2324" t="s">
        <v>3466</v>
      </c>
      <c r="D2324" s="84"/>
      <c r="F2324" s="84"/>
      <c r="O2324" s="84" t="s">
        <v>10591</v>
      </c>
      <c r="P2324" s="84">
        <v>1</v>
      </c>
      <c r="Q2324" s="84" t="s">
        <v>9357</v>
      </c>
      <c r="R2324" s="84"/>
      <c r="S2324" s="84"/>
    </row>
    <row r="2325" spans="1:19" x14ac:dyDescent="0.25">
      <c r="A2325" t="s">
        <v>3557</v>
      </c>
      <c r="B2325">
        <v>7</v>
      </c>
      <c r="C2325" t="s">
        <v>3466</v>
      </c>
      <c r="D2325" s="84"/>
      <c r="F2325" s="84"/>
      <c r="O2325" s="84" t="s">
        <v>10603</v>
      </c>
      <c r="P2325" s="84">
        <v>1</v>
      </c>
      <c r="Q2325" s="84" t="s">
        <v>9357</v>
      </c>
      <c r="R2325" s="84"/>
      <c r="S2325" s="84"/>
    </row>
    <row r="2326" spans="1:19" x14ac:dyDescent="0.25">
      <c r="A2326" t="s">
        <v>3558</v>
      </c>
      <c r="B2326">
        <v>7</v>
      </c>
      <c r="C2326" t="s">
        <v>3466</v>
      </c>
      <c r="D2326" s="84"/>
      <c r="F2326" s="84"/>
      <c r="O2326" s="84" t="s">
        <v>10605</v>
      </c>
      <c r="P2326" s="84">
        <v>1</v>
      </c>
      <c r="Q2326" s="84" t="s">
        <v>9357</v>
      </c>
      <c r="R2326" s="84"/>
      <c r="S2326" s="84"/>
    </row>
    <row r="2327" spans="1:19" x14ac:dyDescent="0.25">
      <c r="A2327" t="s">
        <v>3559</v>
      </c>
      <c r="B2327">
        <v>7</v>
      </c>
      <c r="C2327" t="s">
        <v>3466</v>
      </c>
      <c r="D2327" s="84"/>
      <c r="F2327" s="84"/>
      <c r="O2327" s="84" t="s">
        <v>10606</v>
      </c>
      <c r="P2327" s="84">
        <v>1</v>
      </c>
      <c r="Q2327" s="84" t="s">
        <v>9357</v>
      </c>
      <c r="R2327" s="84"/>
      <c r="S2327" s="84"/>
    </row>
    <row r="2328" spans="1:19" x14ac:dyDescent="0.25">
      <c r="A2328" t="s">
        <v>3560</v>
      </c>
      <c r="B2328">
        <v>7</v>
      </c>
      <c r="C2328" t="s">
        <v>3466</v>
      </c>
      <c r="D2328" s="84"/>
      <c r="F2328" s="84"/>
      <c r="O2328" s="84" t="s">
        <v>10609</v>
      </c>
      <c r="P2328" s="84">
        <v>1</v>
      </c>
      <c r="Q2328" s="84" t="s">
        <v>9357</v>
      </c>
      <c r="R2328" s="84"/>
      <c r="S2328" s="84"/>
    </row>
    <row r="2329" spans="1:19" x14ac:dyDescent="0.25">
      <c r="A2329" t="s">
        <v>3561</v>
      </c>
      <c r="B2329">
        <v>7</v>
      </c>
      <c r="C2329" t="s">
        <v>3466</v>
      </c>
      <c r="D2329" s="84"/>
      <c r="F2329" s="84"/>
      <c r="O2329" s="84" t="s">
        <v>10611</v>
      </c>
      <c r="P2329" s="84">
        <v>1</v>
      </c>
      <c r="Q2329" s="84" t="s">
        <v>9357</v>
      </c>
      <c r="R2329" s="84"/>
      <c r="S2329" s="84"/>
    </row>
    <row r="2330" spans="1:19" x14ac:dyDescent="0.25">
      <c r="A2330" t="s">
        <v>3562</v>
      </c>
      <c r="B2330">
        <v>7</v>
      </c>
      <c r="C2330" t="s">
        <v>3466</v>
      </c>
      <c r="D2330" s="84"/>
      <c r="F2330" s="84"/>
      <c r="O2330" s="84" t="s">
        <v>10614</v>
      </c>
      <c r="P2330" s="84">
        <v>1</v>
      </c>
      <c r="Q2330" s="84" t="s">
        <v>9357</v>
      </c>
      <c r="R2330" s="84"/>
      <c r="S2330" s="84"/>
    </row>
    <row r="2331" spans="1:19" x14ac:dyDescent="0.25">
      <c r="A2331" t="s">
        <v>3563</v>
      </c>
      <c r="B2331">
        <v>7</v>
      </c>
      <c r="C2331" t="s">
        <v>3466</v>
      </c>
      <c r="D2331" s="84"/>
      <c r="F2331" s="84"/>
      <c r="O2331" s="84" t="s">
        <v>10618</v>
      </c>
      <c r="P2331" s="84">
        <v>1</v>
      </c>
      <c r="Q2331" s="84" t="s">
        <v>9357</v>
      </c>
      <c r="R2331" s="84"/>
      <c r="S2331" s="84"/>
    </row>
    <row r="2332" spans="1:19" x14ac:dyDescent="0.25">
      <c r="A2332" t="s">
        <v>3564</v>
      </c>
      <c r="B2332">
        <v>7</v>
      </c>
      <c r="C2332" t="s">
        <v>3466</v>
      </c>
      <c r="D2332" s="84"/>
      <c r="F2332" s="84"/>
      <c r="O2332" s="84" t="s">
        <v>10621</v>
      </c>
      <c r="P2332" s="84">
        <v>1</v>
      </c>
      <c r="Q2332" s="84" t="s">
        <v>9357</v>
      </c>
      <c r="R2332" s="84"/>
      <c r="S2332" s="84"/>
    </row>
    <row r="2333" spans="1:19" x14ac:dyDescent="0.25">
      <c r="A2333" t="s">
        <v>3565</v>
      </c>
      <c r="B2333">
        <v>7</v>
      </c>
      <c r="C2333" t="s">
        <v>3466</v>
      </c>
      <c r="D2333" s="84"/>
      <c r="F2333" s="84"/>
      <c r="O2333" s="84" t="s">
        <v>10626</v>
      </c>
      <c r="P2333" s="84">
        <v>1</v>
      </c>
      <c r="Q2333" s="84" t="s">
        <v>9357</v>
      </c>
      <c r="R2333" s="84"/>
      <c r="S2333" s="84"/>
    </row>
    <row r="2334" spans="1:19" x14ac:dyDescent="0.25">
      <c r="A2334" t="s">
        <v>3566</v>
      </c>
      <c r="B2334">
        <v>7</v>
      </c>
      <c r="C2334" t="s">
        <v>3466</v>
      </c>
      <c r="D2334" t="s">
        <v>3566</v>
      </c>
      <c r="E2334" s="84" t="s">
        <v>3566</v>
      </c>
      <c r="F2334" t="s">
        <v>1919</v>
      </c>
      <c r="O2334" s="84" t="s">
        <v>10629</v>
      </c>
      <c r="P2334" s="84">
        <v>1</v>
      </c>
      <c r="Q2334" s="84" t="s">
        <v>9357</v>
      </c>
      <c r="R2334" s="84"/>
      <c r="S2334" s="84"/>
    </row>
    <row r="2335" spans="1:19" x14ac:dyDescent="0.25">
      <c r="A2335" t="s">
        <v>3567</v>
      </c>
      <c r="B2335">
        <v>7</v>
      </c>
      <c r="C2335" t="s">
        <v>3466</v>
      </c>
      <c r="D2335" s="84"/>
      <c r="F2335" s="84"/>
      <c r="O2335" s="84" t="s">
        <v>10633</v>
      </c>
      <c r="P2335" s="84">
        <v>1</v>
      </c>
      <c r="Q2335" s="84" t="s">
        <v>9357</v>
      </c>
      <c r="R2335" s="84"/>
      <c r="S2335" s="84"/>
    </row>
    <row r="2336" spans="1:19" x14ac:dyDescent="0.25">
      <c r="A2336" t="s">
        <v>3568</v>
      </c>
      <c r="B2336">
        <v>7</v>
      </c>
      <c r="C2336" t="s">
        <v>3466</v>
      </c>
      <c r="D2336" s="84"/>
      <c r="F2336" s="84"/>
      <c r="O2336" s="84" t="s">
        <v>10634</v>
      </c>
      <c r="P2336" s="84">
        <v>1</v>
      </c>
      <c r="Q2336" s="84" t="s">
        <v>9357</v>
      </c>
      <c r="R2336" s="84"/>
      <c r="S2336" s="84"/>
    </row>
    <row r="2337" spans="1:19" x14ac:dyDescent="0.25">
      <c r="A2337" t="s">
        <v>3569</v>
      </c>
      <c r="B2337">
        <v>7</v>
      </c>
      <c r="C2337" t="s">
        <v>3466</v>
      </c>
      <c r="D2337" s="84"/>
      <c r="F2337" s="84"/>
      <c r="O2337" s="84" t="s">
        <v>10635</v>
      </c>
      <c r="P2337" s="84">
        <v>1</v>
      </c>
      <c r="Q2337" s="84" t="s">
        <v>9357</v>
      </c>
      <c r="R2337" s="84"/>
      <c r="S2337" s="84"/>
    </row>
    <row r="2338" spans="1:19" x14ac:dyDescent="0.25">
      <c r="A2338" t="s">
        <v>3570</v>
      </c>
      <c r="B2338">
        <v>7</v>
      </c>
      <c r="C2338" t="s">
        <v>3466</v>
      </c>
      <c r="D2338" s="84"/>
      <c r="F2338" s="84"/>
      <c r="O2338" s="84" t="s">
        <v>10637</v>
      </c>
      <c r="P2338" s="84">
        <v>1</v>
      </c>
      <c r="Q2338" s="84" t="s">
        <v>9357</v>
      </c>
      <c r="R2338" s="84"/>
      <c r="S2338" s="84"/>
    </row>
    <row r="2339" spans="1:19" x14ac:dyDescent="0.25">
      <c r="A2339" t="s">
        <v>3571</v>
      </c>
      <c r="B2339">
        <v>7</v>
      </c>
      <c r="C2339" t="s">
        <v>3466</v>
      </c>
      <c r="D2339" s="84"/>
      <c r="F2339" s="84"/>
      <c r="O2339" s="84" t="s">
        <v>10638</v>
      </c>
      <c r="P2339" s="84">
        <v>1</v>
      </c>
      <c r="Q2339" s="84" t="s">
        <v>9357</v>
      </c>
      <c r="R2339" s="84"/>
      <c r="S2339" s="84"/>
    </row>
    <row r="2340" spans="1:19" x14ac:dyDescent="0.25">
      <c r="A2340" t="s">
        <v>3572</v>
      </c>
      <c r="B2340">
        <v>7</v>
      </c>
      <c r="C2340" t="s">
        <v>3466</v>
      </c>
      <c r="D2340" s="84"/>
      <c r="F2340" s="84"/>
      <c r="O2340" s="84" t="s">
        <v>10639</v>
      </c>
      <c r="P2340" s="84">
        <v>1</v>
      </c>
      <c r="Q2340" s="84" t="s">
        <v>9357</v>
      </c>
      <c r="R2340" s="84"/>
      <c r="S2340" s="84"/>
    </row>
    <row r="2341" spans="1:19" x14ac:dyDescent="0.25">
      <c r="A2341" t="s">
        <v>3573</v>
      </c>
      <c r="B2341">
        <v>7</v>
      </c>
      <c r="C2341" t="s">
        <v>3466</v>
      </c>
      <c r="D2341" s="84"/>
      <c r="F2341" s="84"/>
      <c r="O2341" s="84" t="s">
        <v>10640</v>
      </c>
      <c r="P2341" s="84">
        <v>1</v>
      </c>
      <c r="Q2341" s="84" t="s">
        <v>9357</v>
      </c>
      <c r="R2341" s="84"/>
      <c r="S2341" s="84"/>
    </row>
    <row r="2342" spans="1:19" x14ac:dyDescent="0.25">
      <c r="A2342" t="s">
        <v>3574</v>
      </c>
      <c r="B2342">
        <v>7</v>
      </c>
      <c r="C2342" t="s">
        <v>3466</v>
      </c>
      <c r="D2342" s="84"/>
      <c r="F2342" s="84"/>
      <c r="O2342" s="84" t="s">
        <v>10642</v>
      </c>
      <c r="P2342" s="84">
        <v>1</v>
      </c>
      <c r="Q2342" s="84" t="s">
        <v>9357</v>
      </c>
      <c r="R2342" s="84"/>
      <c r="S2342" s="84"/>
    </row>
    <row r="2343" spans="1:19" x14ac:dyDescent="0.25">
      <c r="A2343" t="s">
        <v>3575</v>
      </c>
      <c r="B2343">
        <v>7</v>
      </c>
      <c r="C2343" t="s">
        <v>3466</v>
      </c>
      <c r="D2343" s="84"/>
      <c r="F2343" s="84"/>
      <c r="O2343" s="84" t="s">
        <v>10643</v>
      </c>
      <c r="P2343" s="84">
        <v>1</v>
      </c>
      <c r="Q2343" s="84" t="s">
        <v>9357</v>
      </c>
      <c r="R2343" s="84"/>
      <c r="S2343" s="84"/>
    </row>
    <row r="2344" spans="1:19" x14ac:dyDescent="0.25">
      <c r="A2344" t="s">
        <v>3576</v>
      </c>
      <c r="B2344">
        <v>7</v>
      </c>
      <c r="C2344" t="s">
        <v>3466</v>
      </c>
      <c r="D2344" s="84"/>
      <c r="F2344" s="84"/>
      <c r="O2344" s="84" t="s">
        <v>10644</v>
      </c>
      <c r="P2344" s="84">
        <v>1</v>
      </c>
      <c r="Q2344" s="84" t="s">
        <v>9357</v>
      </c>
      <c r="R2344" s="84"/>
      <c r="S2344" s="84"/>
    </row>
    <row r="2345" spans="1:19" x14ac:dyDescent="0.25">
      <c r="A2345" t="s">
        <v>3577</v>
      </c>
      <c r="B2345">
        <v>7</v>
      </c>
      <c r="C2345" t="s">
        <v>3466</v>
      </c>
      <c r="D2345" s="84"/>
      <c r="F2345" s="84"/>
      <c r="O2345" s="84" t="s">
        <v>10646</v>
      </c>
      <c r="P2345" s="84">
        <v>1</v>
      </c>
      <c r="Q2345" s="84" t="s">
        <v>9357</v>
      </c>
      <c r="R2345" s="84"/>
      <c r="S2345" s="84"/>
    </row>
    <row r="2346" spans="1:19" x14ac:dyDescent="0.25">
      <c r="A2346" t="s">
        <v>3578</v>
      </c>
      <c r="B2346">
        <v>7</v>
      </c>
      <c r="C2346" t="s">
        <v>3466</v>
      </c>
      <c r="D2346" s="84"/>
      <c r="F2346" s="84"/>
      <c r="O2346" s="84" t="s">
        <v>10647</v>
      </c>
      <c r="P2346" s="84">
        <v>1</v>
      </c>
      <c r="Q2346" s="84" t="s">
        <v>9357</v>
      </c>
      <c r="R2346" s="84"/>
      <c r="S2346" s="84"/>
    </row>
    <row r="2347" spans="1:19" x14ac:dyDescent="0.25">
      <c r="A2347" t="s">
        <v>3579</v>
      </c>
      <c r="B2347">
        <v>7</v>
      </c>
      <c r="C2347" t="s">
        <v>3466</v>
      </c>
      <c r="D2347" s="84"/>
      <c r="F2347" s="84"/>
      <c r="O2347" s="84" t="s">
        <v>10652</v>
      </c>
      <c r="P2347" s="84">
        <v>1</v>
      </c>
      <c r="Q2347" s="84" t="s">
        <v>9357</v>
      </c>
      <c r="R2347" s="84"/>
      <c r="S2347" s="84"/>
    </row>
    <row r="2348" spans="1:19" x14ac:dyDescent="0.25">
      <c r="A2348" t="s">
        <v>3580</v>
      </c>
      <c r="B2348">
        <v>7</v>
      </c>
      <c r="C2348" t="s">
        <v>3466</v>
      </c>
      <c r="D2348" s="84"/>
      <c r="F2348" s="84"/>
      <c r="O2348" s="84" t="s">
        <v>10653</v>
      </c>
      <c r="P2348" s="84">
        <v>1</v>
      </c>
      <c r="Q2348" s="84" t="s">
        <v>9357</v>
      </c>
      <c r="R2348" s="84"/>
      <c r="S2348" s="84"/>
    </row>
    <row r="2349" spans="1:19" x14ac:dyDescent="0.25">
      <c r="A2349" t="s">
        <v>3581</v>
      </c>
      <c r="B2349">
        <v>7</v>
      </c>
      <c r="C2349" t="s">
        <v>3466</v>
      </c>
      <c r="D2349" s="84"/>
      <c r="F2349" s="84"/>
      <c r="O2349" s="84" t="s">
        <v>10656</v>
      </c>
      <c r="P2349" s="84">
        <v>1</v>
      </c>
      <c r="Q2349" s="84" t="s">
        <v>9357</v>
      </c>
      <c r="R2349" s="84"/>
      <c r="S2349" s="84"/>
    </row>
    <row r="2350" spans="1:19" x14ac:dyDescent="0.25">
      <c r="A2350" t="s">
        <v>3582</v>
      </c>
      <c r="B2350">
        <v>7</v>
      </c>
      <c r="C2350" t="s">
        <v>3466</v>
      </c>
      <c r="D2350" s="84"/>
      <c r="F2350" s="84"/>
      <c r="O2350" s="84" t="s">
        <v>10657</v>
      </c>
      <c r="P2350" s="84">
        <v>1</v>
      </c>
      <c r="Q2350" s="84" t="s">
        <v>9357</v>
      </c>
      <c r="R2350" s="84"/>
      <c r="S2350" s="84"/>
    </row>
    <row r="2351" spans="1:19" x14ac:dyDescent="0.25">
      <c r="A2351" t="s">
        <v>3583</v>
      </c>
      <c r="B2351">
        <v>7</v>
      </c>
      <c r="C2351" t="s">
        <v>3466</v>
      </c>
      <c r="D2351" s="84"/>
      <c r="F2351" s="84"/>
      <c r="O2351" s="84" t="s">
        <v>10658</v>
      </c>
      <c r="P2351" s="84">
        <v>1</v>
      </c>
      <c r="Q2351" s="84" t="s">
        <v>9357</v>
      </c>
      <c r="R2351" s="84"/>
      <c r="S2351" s="84"/>
    </row>
    <row r="2352" spans="1:19" x14ac:dyDescent="0.25">
      <c r="A2352" t="s">
        <v>3584</v>
      </c>
      <c r="B2352">
        <v>7</v>
      </c>
      <c r="C2352" t="s">
        <v>3466</v>
      </c>
      <c r="D2352" s="84"/>
      <c r="F2352" s="84"/>
      <c r="O2352" s="84" t="s">
        <v>10660</v>
      </c>
      <c r="P2352" s="84">
        <v>1</v>
      </c>
      <c r="Q2352" s="84" t="s">
        <v>9357</v>
      </c>
      <c r="R2352" s="84"/>
      <c r="S2352" s="84"/>
    </row>
    <row r="2353" spans="1:19" x14ac:dyDescent="0.25">
      <c r="A2353" t="s">
        <v>3585</v>
      </c>
      <c r="B2353">
        <v>7</v>
      </c>
      <c r="C2353" t="s">
        <v>3466</v>
      </c>
      <c r="D2353" s="84"/>
      <c r="F2353" s="84"/>
      <c r="O2353" s="84" t="s">
        <v>10662</v>
      </c>
      <c r="P2353" s="84">
        <v>1</v>
      </c>
      <c r="Q2353" s="84" t="s">
        <v>9357</v>
      </c>
      <c r="R2353" s="84"/>
      <c r="S2353" s="84"/>
    </row>
    <row r="2354" spans="1:19" x14ac:dyDescent="0.25">
      <c r="A2354" t="s">
        <v>3586</v>
      </c>
      <c r="B2354">
        <v>7</v>
      </c>
      <c r="C2354" t="s">
        <v>3466</v>
      </c>
      <c r="D2354" s="84"/>
      <c r="F2354" s="84"/>
      <c r="O2354" s="84" t="s">
        <v>10663</v>
      </c>
      <c r="P2354" s="84">
        <v>1</v>
      </c>
      <c r="Q2354" s="84" t="s">
        <v>9357</v>
      </c>
      <c r="R2354" s="84"/>
      <c r="S2354" s="84"/>
    </row>
    <row r="2355" spans="1:19" x14ac:dyDescent="0.25">
      <c r="A2355" t="s">
        <v>3587</v>
      </c>
      <c r="B2355">
        <v>7</v>
      </c>
      <c r="C2355" t="s">
        <v>3466</v>
      </c>
      <c r="D2355" s="84"/>
      <c r="F2355" s="84"/>
      <c r="O2355" s="84" t="s">
        <v>10672</v>
      </c>
      <c r="P2355" s="84">
        <v>1</v>
      </c>
      <c r="Q2355" s="84" t="s">
        <v>9357</v>
      </c>
      <c r="R2355" s="84"/>
      <c r="S2355" s="84"/>
    </row>
    <row r="2356" spans="1:19" x14ac:dyDescent="0.25">
      <c r="A2356" t="s">
        <v>3588</v>
      </c>
      <c r="B2356">
        <v>7</v>
      </c>
      <c r="C2356" t="s">
        <v>3466</v>
      </c>
      <c r="D2356" s="84"/>
      <c r="F2356" s="84"/>
      <c r="O2356" s="84" t="s">
        <v>10674</v>
      </c>
      <c r="P2356" s="84">
        <v>1</v>
      </c>
      <c r="Q2356" s="84" t="s">
        <v>9357</v>
      </c>
      <c r="R2356" s="84"/>
      <c r="S2356" s="84"/>
    </row>
    <row r="2357" spans="1:19" x14ac:dyDescent="0.25">
      <c r="A2357" t="s">
        <v>3589</v>
      </c>
      <c r="B2357">
        <v>7</v>
      </c>
      <c r="C2357" t="s">
        <v>3466</v>
      </c>
      <c r="D2357" s="84"/>
      <c r="F2357" s="84"/>
      <c r="O2357" s="84" t="s">
        <v>10675</v>
      </c>
      <c r="P2357" s="84">
        <v>1</v>
      </c>
      <c r="Q2357" s="84" t="s">
        <v>9357</v>
      </c>
      <c r="R2357" s="84"/>
      <c r="S2357" s="84"/>
    </row>
    <row r="2358" spans="1:19" x14ac:dyDescent="0.25">
      <c r="A2358" t="s">
        <v>3590</v>
      </c>
      <c r="B2358">
        <v>7</v>
      </c>
      <c r="C2358" t="s">
        <v>3466</v>
      </c>
      <c r="D2358" s="84"/>
      <c r="F2358" s="84"/>
      <c r="O2358" s="84" t="s">
        <v>10676</v>
      </c>
      <c r="P2358" s="84">
        <v>1</v>
      </c>
      <c r="Q2358" s="84" t="s">
        <v>9357</v>
      </c>
      <c r="R2358" s="84"/>
      <c r="S2358" s="84"/>
    </row>
    <row r="2359" spans="1:19" x14ac:dyDescent="0.25">
      <c r="A2359" t="s">
        <v>3591</v>
      </c>
      <c r="B2359">
        <v>7</v>
      </c>
      <c r="C2359" t="s">
        <v>3466</v>
      </c>
      <c r="D2359" s="84"/>
      <c r="F2359" s="84"/>
      <c r="O2359" s="84" t="s">
        <v>10677</v>
      </c>
      <c r="P2359" s="84">
        <v>1</v>
      </c>
      <c r="Q2359" s="84" t="s">
        <v>9357</v>
      </c>
      <c r="R2359" s="84"/>
      <c r="S2359" s="84"/>
    </row>
    <row r="2360" spans="1:19" x14ac:dyDescent="0.25">
      <c r="A2360" t="s">
        <v>3592</v>
      </c>
      <c r="B2360">
        <v>7</v>
      </c>
      <c r="C2360" t="s">
        <v>3466</v>
      </c>
      <c r="D2360" s="84"/>
      <c r="F2360" s="84"/>
      <c r="O2360" s="84" t="s">
        <v>10678</v>
      </c>
      <c r="P2360" s="84">
        <v>1</v>
      </c>
      <c r="Q2360" s="84" t="s">
        <v>9357</v>
      </c>
      <c r="R2360" s="84"/>
      <c r="S2360" s="84"/>
    </row>
    <row r="2361" spans="1:19" x14ac:dyDescent="0.25">
      <c r="A2361" t="s">
        <v>3593</v>
      </c>
      <c r="B2361">
        <v>7</v>
      </c>
      <c r="C2361" t="s">
        <v>3466</v>
      </c>
      <c r="D2361" s="84"/>
      <c r="F2361" s="84"/>
      <c r="O2361" s="84" t="s">
        <v>10680</v>
      </c>
      <c r="P2361" s="84">
        <v>1</v>
      </c>
      <c r="Q2361" s="84" t="s">
        <v>9357</v>
      </c>
      <c r="R2361" s="84"/>
      <c r="S2361" s="84"/>
    </row>
    <row r="2362" spans="1:19" x14ac:dyDescent="0.25">
      <c r="A2362" t="s">
        <v>3594</v>
      </c>
      <c r="B2362">
        <v>7</v>
      </c>
      <c r="C2362" t="s">
        <v>3466</v>
      </c>
      <c r="D2362" s="84"/>
      <c r="F2362" s="84"/>
      <c r="O2362" s="84" t="s">
        <v>10681</v>
      </c>
      <c r="P2362" s="84">
        <v>1</v>
      </c>
      <c r="Q2362" s="84" t="s">
        <v>9357</v>
      </c>
      <c r="R2362" s="84"/>
      <c r="S2362" s="84"/>
    </row>
    <row r="2363" spans="1:19" x14ac:dyDescent="0.25">
      <c r="A2363" t="s">
        <v>3595</v>
      </c>
      <c r="B2363">
        <v>7</v>
      </c>
      <c r="C2363" t="s">
        <v>3466</v>
      </c>
      <c r="D2363" s="84"/>
      <c r="F2363" s="84"/>
      <c r="O2363" s="84" t="s">
        <v>10682</v>
      </c>
      <c r="P2363" s="84">
        <v>1</v>
      </c>
      <c r="Q2363" s="84" t="s">
        <v>9357</v>
      </c>
      <c r="R2363" s="84"/>
      <c r="S2363" s="84"/>
    </row>
    <row r="2364" spans="1:19" x14ac:dyDescent="0.25">
      <c r="A2364" t="s">
        <v>3596</v>
      </c>
      <c r="B2364">
        <v>7</v>
      </c>
      <c r="C2364" t="s">
        <v>3466</v>
      </c>
      <c r="D2364" s="84"/>
      <c r="F2364" s="84"/>
      <c r="O2364" s="84" t="s">
        <v>10683</v>
      </c>
      <c r="P2364" s="84">
        <v>1</v>
      </c>
      <c r="Q2364" s="84" t="s">
        <v>9357</v>
      </c>
      <c r="R2364" s="84"/>
      <c r="S2364" s="84"/>
    </row>
    <row r="2365" spans="1:19" x14ac:dyDescent="0.25">
      <c r="A2365" t="s">
        <v>3597</v>
      </c>
      <c r="B2365">
        <v>7</v>
      </c>
      <c r="C2365" t="s">
        <v>3466</v>
      </c>
      <c r="D2365" t="s">
        <v>3597</v>
      </c>
      <c r="E2365" s="84" t="s">
        <v>6050</v>
      </c>
      <c r="F2365" t="s">
        <v>1919</v>
      </c>
      <c r="O2365" s="84" t="s">
        <v>10684</v>
      </c>
      <c r="P2365" s="84">
        <v>1</v>
      </c>
      <c r="Q2365" s="84" t="s">
        <v>9357</v>
      </c>
      <c r="R2365" s="84"/>
      <c r="S2365" s="84"/>
    </row>
    <row r="2366" spans="1:19" x14ac:dyDescent="0.25">
      <c r="A2366" t="s">
        <v>3598</v>
      </c>
      <c r="B2366">
        <v>7</v>
      </c>
      <c r="C2366" t="s">
        <v>3466</v>
      </c>
      <c r="D2366" s="84"/>
      <c r="F2366" s="84"/>
      <c r="O2366" s="84" t="s">
        <v>10686</v>
      </c>
      <c r="P2366" s="84">
        <v>1</v>
      </c>
      <c r="Q2366" s="84" t="s">
        <v>9357</v>
      </c>
      <c r="R2366" s="84"/>
      <c r="S2366" s="84"/>
    </row>
    <row r="2367" spans="1:19" x14ac:dyDescent="0.25">
      <c r="A2367" t="s">
        <v>3599</v>
      </c>
      <c r="B2367">
        <v>7</v>
      </c>
      <c r="C2367" t="s">
        <v>3466</v>
      </c>
      <c r="D2367" s="84"/>
      <c r="F2367" s="84"/>
      <c r="O2367" s="84" t="s">
        <v>10687</v>
      </c>
      <c r="P2367" s="84">
        <v>1</v>
      </c>
      <c r="Q2367" s="84" t="s">
        <v>9357</v>
      </c>
      <c r="R2367" s="84"/>
      <c r="S2367" s="84"/>
    </row>
    <row r="2368" spans="1:19" x14ac:dyDescent="0.25">
      <c r="A2368" t="s">
        <v>3600</v>
      </c>
      <c r="B2368">
        <v>7</v>
      </c>
      <c r="C2368" t="s">
        <v>3466</v>
      </c>
      <c r="D2368" s="84"/>
      <c r="F2368" s="84"/>
      <c r="O2368" s="84" t="s">
        <v>10688</v>
      </c>
      <c r="P2368" s="84">
        <v>1</v>
      </c>
      <c r="Q2368" s="84" t="s">
        <v>9357</v>
      </c>
      <c r="R2368" s="84"/>
      <c r="S2368" s="84"/>
    </row>
    <row r="2369" spans="1:19" x14ac:dyDescent="0.25">
      <c r="A2369" t="s">
        <v>3601</v>
      </c>
      <c r="B2369">
        <v>7</v>
      </c>
      <c r="C2369" t="s">
        <v>3466</v>
      </c>
      <c r="D2369" s="84"/>
      <c r="F2369" s="84"/>
      <c r="O2369" s="84" t="s">
        <v>10689</v>
      </c>
      <c r="P2369" s="84">
        <v>1</v>
      </c>
      <c r="Q2369" s="84" t="s">
        <v>9357</v>
      </c>
      <c r="R2369" s="84"/>
      <c r="S2369" s="84"/>
    </row>
    <row r="2370" spans="1:19" x14ac:dyDescent="0.25">
      <c r="A2370" t="s">
        <v>3602</v>
      </c>
      <c r="B2370">
        <v>7</v>
      </c>
      <c r="C2370" t="s">
        <v>3466</v>
      </c>
      <c r="D2370" s="84"/>
      <c r="F2370" s="84"/>
      <c r="O2370" s="84" t="s">
        <v>10690</v>
      </c>
      <c r="P2370" s="84">
        <v>1</v>
      </c>
      <c r="Q2370" s="84" t="s">
        <v>9357</v>
      </c>
      <c r="R2370" s="84"/>
      <c r="S2370" s="84"/>
    </row>
    <row r="2371" spans="1:19" x14ac:dyDescent="0.25">
      <c r="A2371" t="s">
        <v>3603</v>
      </c>
      <c r="B2371">
        <v>7</v>
      </c>
      <c r="C2371" t="s">
        <v>3466</v>
      </c>
      <c r="D2371" s="84"/>
      <c r="F2371" s="84"/>
      <c r="O2371" s="84" t="s">
        <v>10692</v>
      </c>
      <c r="P2371" s="84">
        <v>1</v>
      </c>
      <c r="Q2371" s="84" t="s">
        <v>9357</v>
      </c>
      <c r="R2371" s="84"/>
      <c r="S2371" s="84"/>
    </row>
    <row r="2372" spans="1:19" x14ac:dyDescent="0.25">
      <c r="A2372" t="s">
        <v>3604</v>
      </c>
      <c r="B2372">
        <v>7</v>
      </c>
      <c r="C2372" t="s">
        <v>3466</v>
      </c>
      <c r="D2372" s="84"/>
      <c r="F2372" s="84"/>
      <c r="O2372" s="84" t="s">
        <v>10693</v>
      </c>
      <c r="P2372" s="84">
        <v>1</v>
      </c>
      <c r="Q2372" s="84" t="s">
        <v>9357</v>
      </c>
      <c r="R2372" s="84"/>
      <c r="S2372" s="84"/>
    </row>
    <row r="2373" spans="1:19" x14ac:dyDescent="0.25">
      <c r="A2373" t="s">
        <v>3605</v>
      </c>
      <c r="B2373">
        <v>7</v>
      </c>
      <c r="C2373" t="s">
        <v>3466</v>
      </c>
      <c r="D2373" s="84"/>
      <c r="F2373" s="84"/>
      <c r="O2373" s="84" t="s">
        <v>10694</v>
      </c>
      <c r="P2373" s="84">
        <v>1</v>
      </c>
      <c r="Q2373" s="84" t="s">
        <v>9357</v>
      </c>
      <c r="R2373" s="84"/>
      <c r="S2373" s="84"/>
    </row>
    <row r="2374" spans="1:19" x14ac:dyDescent="0.25">
      <c r="A2374" t="s">
        <v>3606</v>
      </c>
      <c r="B2374">
        <v>7</v>
      </c>
      <c r="C2374" t="s">
        <v>3466</v>
      </c>
      <c r="D2374" s="84"/>
      <c r="F2374" s="84"/>
      <c r="O2374" s="84" t="s">
        <v>10695</v>
      </c>
      <c r="P2374" s="84">
        <v>1</v>
      </c>
      <c r="Q2374" s="84" t="s">
        <v>9357</v>
      </c>
      <c r="R2374" s="84"/>
      <c r="S2374" s="84"/>
    </row>
    <row r="2375" spans="1:19" x14ac:dyDescent="0.25">
      <c r="A2375" t="s">
        <v>3607</v>
      </c>
      <c r="B2375">
        <v>7</v>
      </c>
      <c r="C2375" t="s">
        <v>3466</v>
      </c>
      <c r="D2375" s="84"/>
      <c r="F2375" s="84"/>
      <c r="O2375" s="84" t="s">
        <v>10696</v>
      </c>
      <c r="P2375" s="84">
        <v>1</v>
      </c>
      <c r="Q2375" s="84" t="s">
        <v>9357</v>
      </c>
      <c r="R2375" s="84"/>
      <c r="S2375" s="84"/>
    </row>
    <row r="2376" spans="1:19" x14ac:dyDescent="0.25">
      <c r="A2376" t="s">
        <v>3608</v>
      </c>
      <c r="B2376">
        <v>7</v>
      </c>
      <c r="C2376" t="s">
        <v>3466</v>
      </c>
      <c r="D2376" s="84"/>
      <c r="F2376" s="84"/>
      <c r="O2376" s="84" t="s">
        <v>10697</v>
      </c>
      <c r="P2376" s="84">
        <v>1</v>
      </c>
      <c r="Q2376" s="84" t="s">
        <v>9357</v>
      </c>
      <c r="R2376" s="84"/>
      <c r="S2376" s="84"/>
    </row>
    <row r="2377" spans="1:19" x14ac:dyDescent="0.25">
      <c r="A2377" t="s">
        <v>3609</v>
      </c>
      <c r="B2377">
        <v>7</v>
      </c>
      <c r="C2377" t="s">
        <v>3466</v>
      </c>
      <c r="D2377" s="84"/>
      <c r="F2377" s="84"/>
      <c r="O2377" s="84" t="s">
        <v>10698</v>
      </c>
      <c r="P2377" s="84">
        <v>1</v>
      </c>
      <c r="Q2377" s="84" t="s">
        <v>9357</v>
      </c>
      <c r="R2377" s="84"/>
      <c r="S2377" s="84"/>
    </row>
    <row r="2378" spans="1:19" x14ac:dyDescent="0.25">
      <c r="A2378" t="s">
        <v>3610</v>
      </c>
      <c r="B2378">
        <v>7</v>
      </c>
      <c r="C2378" t="s">
        <v>3466</v>
      </c>
      <c r="D2378" s="84"/>
      <c r="F2378" s="84"/>
      <c r="O2378" s="84" t="s">
        <v>10699</v>
      </c>
      <c r="P2378" s="84">
        <v>1</v>
      </c>
      <c r="Q2378" s="84" t="s">
        <v>9357</v>
      </c>
      <c r="R2378" s="84"/>
      <c r="S2378" s="84"/>
    </row>
    <row r="2379" spans="1:19" x14ac:dyDescent="0.25">
      <c r="A2379" t="s">
        <v>3611</v>
      </c>
      <c r="B2379">
        <v>7</v>
      </c>
      <c r="C2379" t="s">
        <v>3466</v>
      </c>
      <c r="D2379" s="84"/>
      <c r="F2379" s="84"/>
      <c r="O2379" s="84" t="s">
        <v>10700</v>
      </c>
      <c r="P2379" s="84">
        <v>1</v>
      </c>
      <c r="Q2379" s="84" t="s">
        <v>9357</v>
      </c>
      <c r="R2379" s="84"/>
      <c r="S2379" s="84"/>
    </row>
    <row r="2380" spans="1:19" x14ac:dyDescent="0.25">
      <c r="A2380" t="s">
        <v>3612</v>
      </c>
      <c r="B2380">
        <v>7</v>
      </c>
      <c r="C2380" t="s">
        <v>3466</v>
      </c>
      <c r="D2380" s="84"/>
      <c r="F2380" s="84"/>
      <c r="O2380" s="84" t="s">
        <v>10701</v>
      </c>
      <c r="P2380" s="84">
        <v>1</v>
      </c>
      <c r="Q2380" s="84" t="s">
        <v>9357</v>
      </c>
      <c r="R2380" s="84"/>
      <c r="S2380" s="84"/>
    </row>
    <row r="2381" spans="1:19" x14ac:dyDescent="0.25">
      <c r="A2381" t="s">
        <v>3613</v>
      </c>
      <c r="B2381">
        <v>7</v>
      </c>
      <c r="C2381" t="s">
        <v>3466</v>
      </c>
      <c r="D2381" s="84"/>
      <c r="F2381" s="84"/>
      <c r="O2381" s="84" t="s">
        <v>10702</v>
      </c>
      <c r="P2381" s="84">
        <v>1</v>
      </c>
      <c r="Q2381" s="84" t="s">
        <v>9357</v>
      </c>
      <c r="R2381" s="84"/>
      <c r="S2381" s="84"/>
    </row>
    <row r="2382" spans="1:19" x14ac:dyDescent="0.25">
      <c r="A2382" t="s">
        <v>3614</v>
      </c>
      <c r="B2382">
        <v>7</v>
      </c>
      <c r="C2382" t="s">
        <v>3466</v>
      </c>
      <c r="D2382" s="84"/>
      <c r="F2382" s="84"/>
      <c r="O2382" s="84" t="s">
        <v>10703</v>
      </c>
      <c r="P2382" s="84">
        <v>1</v>
      </c>
      <c r="Q2382" s="84" t="s">
        <v>9357</v>
      </c>
      <c r="R2382" s="84"/>
      <c r="S2382" s="84"/>
    </row>
    <row r="2383" spans="1:19" x14ac:dyDescent="0.25">
      <c r="A2383" t="s">
        <v>3615</v>
      </c>
      <c r="B2383">
        <v>7</v>
      </c>
      <c r="C2383" t="s">
        <v>3466</v>
      </c>
      <c r="D2383" s="84"/>
      <c r="F2383" s="84"/>
      <c r="O2383" s="84" t="s">
        <v>10704</v>
      </c>
      <c r="P2383" s="84">
        <v>1</v>
      </c>
      <c r="Q2383" s="84" t="s">
        <v>9357</v>
      </c>
      <c r="R2383" s="84"/>
      <c r="S2383" s="84"/>
    </row>
    <row r="2384" spans="1:19" x14ac:dyDescent="0.25">
      <c r="A2384" t="s">
        <v>3616</v>
      </c>
      <c r="B2384">
        <v>7</v>
      </c>
      <c r="C2384" t="s">
        <v>3466</v>
      </c>
      <c r="D2384" s="84"/>
      <c r="F2384" s="84"/>
      <c r="O2384" s="84" t="s">
        <v>10705</v>
      </c>
      <c r="P2384" s="84">
        <v>1</v>
      </c>
      <c r="Q2384" s="84" t="s">
        <v>9357</v>
      </c>
      <c r="R2384" s="84"/>
      <c r="S2384" s="84"/>
    </row>
    <row r="2385" spans="1:19" x14ac:dyDescent="0.25">
      <c r="A2385" t="s">
        <v>3617</v>
      </c>
      <c r="B2385">
        <v>7</v>
      </c>
      <c r="C2385" t="s">
        <v>3466</v>
      </c>
      <c r="D2385" s="84"/>
      <c r="F2385" s="84"/>
      <c r="O2385" s="84" t="s">
        <v>10707</v>
      </c>
      <c r="P2385" s="84">
        <v>1</v>
      </c>
      <c r="Q2385" s="84" t="s">
        <v>9357</v>
      </c>
      <c r="R2385" s="84"/>
      <c r="S2385" s="84"/>
    </row>
    <row r="2386" spans="1:19" x14ac:dyDescent="0.25">
      <c r="A2386" t="s">
        <v>3618</v>
      </c>
      <c r="B2386">
        <v>7</v>
      </c>
      <c r="C2386" t="s">
        <v>3466</v>
      </c>
      <c r="D2386" s="84"/>
      <c r="F2386" s="84"/>
      <c r="O2386" s="84" t="s">
        <v>10708</v>
      </c>
      <c r="P2386" s="84">
        <v>1</v>
      </c>
      <c r="Q2386" s="84" t="s">
        <v>9357</v>
      </c>
      <c r="R2386" s="84"/>
      <c r="S2386" s="84"/>
    </row>
    <row r="2387" spans="1:19" x14ac:dyDescent="0.25">
      <c r="A2387" t="s">
        <v>3619</v>
      </c>
      <c r="B2387">
        <v>7</v>
      </c>
      <c r="C2387" t="s">
        <v>3466</v>
      </c>
      <c r="D2387" s="84"/>
      <c r="F2387" s="84"/>
      <c r="O2387" s="84" t="s">
        <v>10709</v>
      </c>
      <c r="P2387" s="84">
        <v>1</v>
      </c>
      <c r="Q2387" s="84" t="s">
        <v>9357</v>
      </c>
      <c r="R2387" s="84"/>
      <c r="S2387" s="84"/>
    </row>
    <row r="2388" spans="1:19" x14ac:dyDescent="0.25">
      <c r="A2388" t="s">
        <v>3620</v>
      </c>
      <c r="B2388">
        <v>7</v>
      </c>
      <c r="C2388" t="s">
        <v>3466</v>
      </c>
      <c r="D2388" s="84"/>
      <c r="F2388" s="84"/>
      <c r="O2388" s="84" t="s">
        <v>10710</v>
      </c>
      <c r="P2388" s="84">
        <v>1</v>
      </c>
      <c r="Q2388" s="84" t="s">
        <v>9357</v>
      </c>
      <c r="R2388" s="84"/>
      <c r="S2388" s="84"/>
    </row>
    <row r="2389" spans="1:19" x14ac:dyDescent="0.25">
      <c r="A2389" t="s">
        <v>3621</v>
      </c>
      <c r="B2389">
        <v>7</v>
      </c>
      <c r="C2389" t="s">
        <v>3466</v>
      </c>
      <c r="D2389" s="84"/>
      <c r="F2389" s="84"/>
      <c r="O2389" s="84" t="s">
        <v>10711</v>
      </c>
      <c r="P2389" s="84">
        <v>1</v>
      </c>
      <c r="Q2389" s="84" t="s">
        <v>9357</v>
      </c>
      <c r="R2389" s="84"/>
      <c r="S2389" s="84"/>
    </row>
    <row r="2390" spans="1:19" x14ac:dyDescent="0.25">
      <c r="A2390" t="s">
        <v>3622</v>
      </c>
      <c r="B2390">
        <v>7</v>
      </c>
      <c r="C2390" t="s">
        <v>3466</v>
      </c>
      <c r="D2390" s="84"/>
      <c r="F2390" s="84"/>
      <c r="O2390" s="84" t="s">
        <v>10712</v>
      </c>
      <c r="P2390" s="84">
        <v>1</v>
      </c>
      <c r="Q2390" s="84" t="s">
        <v>9357</v>
      </c>
      <c r="R2390" s="84"/>
      <c r="S2390" s="84"/>
    </row>
    <row r="2391" spans="1:19" x14ac:dyDescent="0.25">
      <c r="A2391" t="s">
        <v>3623</v>
      </c>
      <c r="B2391">
        <v>7</v>
      </c>
      <c r="C2391" t="s">
        <v>3466</v>
      </c>
      <c r="D2391" t="s">
        <v>3623</v>
      </c>
      <c r="E2391" s="84" t="s">
        <v>3623</v>
      </c>
      <c r="F2391" t="s">
        <v>1919</v>
      </c>
      <c r="O2391" s="84" t="s">
        <v>10713</v>
      </c>
      <c r="P2391" s="84">
        <v>1</v>
      </c>
      <c r="Q2391" s="84" t="s">
        <v>9357</v>
      </c>
      <c r="R2391" s="84"/>
      <c r="S2391" s="84"/>
    </row>
    <row r="2392" spans="1:19" x14ac:dyDescent="0.25">
      <c r="A2392" t="s">
        <v>3624</v>
      </c>
      <c r="B2392">
        <v>7</v>
      </c>
      <c r="C2392" t="s">
        <v>3466</v>
      </c>
      <c r="D2392" s="84"/>
      <c r="F2392" s="84"/>
      <c r="O2392" s="84" t="s">
        <v>10714</v>
      </c>
      <c r="P2392" s="84">
        <v>1</v>
      </c>
      <c r="Q2392" s="84" t="s">
        <v>9357</v>
      </c>
      <c r="R2392" s="84"/>
      <c r="S2392" s="84"/>
    </row>
    <row r="2393" spans="1:19" x14ac:dyDescent="0.25">
      <c r="A2393" t="s">
        <v>3625</v>
      </c>
      <c r="B2393">
        <v>7</v>
      </c>
      <c r="C2393" t="s">
        <v>3466</v>
      </c>
      <c r="D2393" s="84"/>
      <c r="F2393" s="84"/>
      <c r="O2393" s="84" t="s">
        <v>10715</v>
      </c>
      <c r="P2393" s="84">
        <v>1</v>
      </c>
      <c r="Q2393" s="84" t="s">
        <v>9357</v>
      </c>
      <c r="R2393" s="84"/>
      <c r="S2393" s="84"/>
    </row>
    <row r="2394" spans="1:19" x14ac:dyDescent="0.25">
      <c r="A2394" t="s">
        <v>3626</v>
      </c>
      <c r="B2394">
        <v>7</v>
      </c>
      <c r="C2394" t="s">
        <v>3466</v>
      </c>
      <c r="D2394" s="84"/>
      <c r="F2394" s="84"/>
      <c r="O2394" s="84" t="s">
        <v>10716</v>
      </c>
      <c r="P2394" s="84">
        <v>1</v>
      </c>
      <c r="Q2394" s="84" t="s">
        <v>9357</v>
      </c>
      <c r="R2394" s="84"/>
      <c r="S2394" s="84"/>
    </row>
    <row r="2395" spans="1:19" x14ac:dyDescent="0.25">
      <c r="A2395" t="s">
        <v>3627</v>
      </c>
      <c r="B2395">
        <v>7</v>
      </c>
      <c r="C2395" t="s">
        <v>3466</v>
      </c>
      <c r="D2395" s="84"/>
      <c r="F2395" s="84"/>
      <c r="O2395" s="84" t="s">
        <v>10718</v>
      </c>
      <c r="P2395" s="84">
        <v>1</v>
      </c>
      <c r="Q2395" s="84" t="s">
        <v>9357</v>
      </c>
      <c r="R2395" s="84"/>
      <c r="S2395" s="84"/>
    </row>
    <row r="2396" spans="1:19" x14ac:dyDescent="0.25">
      <c r="A2396" t="s">
        <v>3628</v>
      </c>
      <c r="B2396">
        <v>7</v>
      </c>
      <c r="C2396" t="s">
        <v>3466</v>
      </c>
      <c r="D2396" s="84"/>
      <c r="F2396" s="84"/>
      <c r="O2396" s="84" t="s">
        <v>10719</v>
      </c>
      <c r="P2396" s="84">
        <v>1</v>
      </c>
      <c r="Q2396" s="84" t="s">
        <v>9357</v>
      </c>
      <c r="R2396" s="84"/>
      <c r="S2396" s="84"/>
    </row>
    <row r="2397" spans="1:19" x14ac:dyDescent="0.25">
      <c r="A2397" t="s">
        <v>3629</v>
      </c>
      <c r="B2397">
        <v>7</v>
      </c>
      <c r="C2397" t="s">
        <v>3466</v>
      </c>
      <c r="D2397" s="84"/>
      <c r="F2397" s="84"/>
      <c r="O2397" s="84" t="s">
        <v>10720</v>
      </c>
      <c r="P2397" s="84">
        <v>1</v>
      </c>
      <c r="Q2397" s="84" t="s">
        <v>9357</v>
      </c>
      <c r="R2397" s="84"/>
      <c r="S2397" s="84"/>
    </row>
    <row r="2398" spans="1:19" x14ac:dyDescent="0.25">
      <c r="A2398" t="s">
        <v>3630</v>
      </c>
      <c r="B2398">
        <v>7</v>
      </c>
      <c r="C2398" t="s">
        <v>3466</v>
      </c>
      <c r="D2398" s="84"/>
      <c r="F2398" s="84"/>
      <c r="O2398" s="84" t="s">
        <v>10721</v>
      </c>
      <c r="P2398" s="84">
        <v>1</v>
      </c>
      <c r="Q2398" s="84" t="s">
        <v>9357</v>
      </c>
      <c r="R2398" s="84"/>
      <c r="S2398" s="84"/>
    </row>
    <row r="2399" spans="1:19" x14ac:dyDescent="0.25">
      <c r="A2399" t="s">
        <v>3631</v>
      </c>
      <c r="B2399">
        <v>7</v>
      </c>
      <c r="C2399" t="s">
        <v>3466</v>
      </c>
      <c r="D2399" s="84"/>
      <c r="F2399" s="84"/>
      <c r="O2399" s="84" t="s">
        <v>10725</v>
      </c>
      <c r="P2399" s="84">
        <v>1</v>
      </c>
      <c r="Q2399" s="84" t="s">
        <v>9357</v>
      </c>
      <c r="R2399" s="84"/>
      <c r="S2399" s="84"/>
    </row>
    <row r="2400" spans="1:19" x14ac:dyDescent="0.25">
      <c r="A2400" t="s">
        <v>3632</v>
      </c>
      <c r="B2400">
        <v>7</v>
      </c>
      <c r="C2400" t="s">
        <v>3466</v>
      </c>
      <c r="D2400" s="84"/>
      <c r="F2400" s="84"/>
      <c r="O2400" s="84" t="s">
        <v>10727</v>
      </c>
      <c r="P2400" s="84">
        <v>1</v>
      </c>
      <c r="Q2400" s="84" t="s">
        <v>9357</v>
      </c>
      <c r="R2400" s="84"/>
      <c r="S2400" s="84"/>
    </row>
    <row r="2401" spans="1:19" x14ac:dyDescent="0.25">
      <c r="A2401" t="s">
        <v>3633</v>
      </c>
      <c r="B2401">
        <v>7</v>
      </c>
      <c r="C2401" t="s">
        <v>3466</v>
      </c>
      <c r="D2401" s="84"/>
      <c r="F2401" s="84"/>
      <c r="O2401" s="84" t="s">
        <v>10742</v>
      </c>
      <c r="P2401" s="84">
        <v>1</v>
      </c>
      <c r="Q2401" s="84" t="s">
        <v>9357</v>
      </c>
      <c r="R2401" s="84"/>
      <c r="S2401" s="84"/>
    </row>
    <row r="2402" spans="1:19" x14ac:dyDescent="0.25">
      <c r="A2402" t="s">
        <v>3634</v>
      </c>
      <c r="B2402">
        <v>7</v>
      </c>
      <c r="C2402" t="s">
        <v>3466</v>
      </c>
      <c r="D2402" s="84"/>
      <c r="F2402" s="84"/>
      <c r="O2402" s="84" t="s">
        <v>10743</v>
      </c>
      <c r="P2402" s="84">
        <v>1</v>
      </c>
      <c r="Q2402" s="84" t="s">
        <v>9357</v>
      </c>
      <c r="R2402" s="84"/>
      <c r="S2402" s="84"/>
    </row>
    <row r="2403" spans="1:19" x14ac:dyDescent="0.25">
      <c r="A2403" t="s">
        <v>3635</v>
      </c>
      <c r="B2403">
        <v>7</v>
      </c>
      <c r="C2403" t="s">
        <v>3466</v>
      </c>
      <c r="D2403" s="84"/>
      <c r="F2403" s="84"/>
      <c r="O2403" s="84" t="s">
        <v>10744</v>
      </c>
      <c r="P2403" s="84">
        <v>1</v>
      </c>
      <c r="Q2403" s="84" t="s">
        <v>9357</v>
      </c>
      <c r="R2403" s="84"/>
      <c r="S2403" s="84"/>
    </row>
    <row r="2404" spans="1:19" x14ac:dyDescent="0.25">
      <c r="A2404" t="s">
        <v>3636</v>
      </c>
      <c r="B2404">
        <v>7</v>
      </c>
      <c r="C2404" t="s">
        <v>3466</v>
      </c>
      <c r="D2404" s="84"/>
      <c r="F2404" s="84"/>
      <c r="O2404" s="84" t="s">
        <v>10745</v>
      </c>
      <c r="P2404" s="84">
        <v>1</v>
      </c>
      <c r="Q2404" s="84" t="s">
        <v>9357</v>
      </c>
      <c r="R2404" s="84"/>
      <c r="S2404" s="84"/>
    </row>
    <row r="2405" spans="1:19" x14ac:dyDescent="0.25">
      <c r="A2405" t="s">
        <v>3637</v>
      </c>
      <c r="B2405">
        <v>7</v>
      </c>
      <c r="C2405" t="s">
        <v>3466</v>
      </c>
      <c r="D2405" s="84"/>
      <c r="F2405" s="84"/>
      <c r="O2405" s="84" t="s">
        <v>10746</v>
      </c>
      <c r="P2405" s="84">
        <v>1</v>
      </c>
      <c r="Q2405" s="84" t="s">
        <v>9357</v>
      </c>
      <c r="R2405" s="84"/>
      <c r="S2405" s="84"/>
    </row>
    <row r="2406" spans="1:19" x14ac:dyDescent="0.25">
      <c r="A2406" t="s">
        <v>3638</v>
      </c>
      <c r="B2406">
        <v>7</v>
      </c>
      <c r="C2406" t="s">
        <v>3466</v>
      </c>
      <c r="D2406" s="84"/>
      <c r="F2406" s="84"/>
      <c r="O2406" s="84" t="s">
        <v>10747</v>
      </c>
      <c r="P2406" s="84">
        <v>1</v>
      </c>
      <c r="Q2406" s="84" t="s">
        <v>9357</v>
      </c>
      <c r="R2406" s="84"/>
      <c r="S2406" s="84"/>
    </row>
    <row r="2407" spans="1:19" x14ac:dyDescent="0.25">
      <c r="A2407" t="s">
        <v>3639</v>
      </c>
      <c r="B2407">
        <v>7</v>
      </c>
      <c r="C2407" t="s">
        <v>3466</v>
      </c>
      <c r="D2407" s="84"/>
      <c r="F2407" s="84"/>
      <c r="O2407" s="84" t="s">
        <v>10748</v>
      </c>
      <c r="P2407" s="84">
        <v>1</v>
      </c>
      <c r="Q2407" s="84" t="s">
        <v>9357</v>
      </c>
      <c r="R2407" s="84"/>
      <c r="S2407" s="84"/>
    </row>
    <row r="2408" spans="1:19" x14ac:dyDescent="0.25">
      <c r="A2408" t="s">
        <v>3640</v>
      </c>
      <c r="B2408">
        <v>7</v>
      </c>
      <c r="C2408" t="s">
        <v>3466</v>
      </c>
      <c r="D2408" s="84"/>
      <c r="F2408" s="84"/>
      <c r="O2408" s="84" t="s">
        <v>10756</v>
      </c>
      <c r="P2408" s="84">
        <v>1</v>
      </c>
      <c r="Q2408" s="84" t="s">
        <v>9357</v>
      </c>
      <c r="R2408" s="84"/>
      <c r="S2408" s="84"/>
    </row>
    <row r="2409" spans="1:19" x14ac:dyDescent="0.25">
      <c r="A2409" t="s">
        <v>3641</v>
      </c>
      <c r="B2409">
        <v>7</v>
      </c>
      <c r="C2409" t="s">
        <v>3466</v>
      </c>
      <c r="D2409" s="84"/>
      <c r="F2409" s="84"/>
      <c r="O2409" s="84" t="s">
        <v>10758</v>
      </c>
      <c r="P2409" s="84">
        <v>1</v>
      </c>
      <c r="Q2409" s="84" t="s">
        <v>9357</v>
      </c>
      <c r="R2409" s="84"/>
      <c r="S2409" s="84"/>
    </row>
    <row r="2410" spans="1:19" x14ac:dyDescent="0.25">
      <c r="A2410" t="s">
        <v>3642</v>
      </c>
      <c r="B2410">
        <v>7</v>
      </c>
      <c r="C2410" t="s">
        <v>3466</v>
      </c>
      <c r="D2410" s="84"/>
      <c r="F2410" s="84"/>
      <c r="O2410" s="84" t="s">
        <v>10761</v>
      </c>
      <c r="P2410" s="84">
        <v>1</v>
      </c>
      <c r="Q2410" s="84" t="s">
        <v>9357</v>
      </c>
      <c r="R2410" s="84"/>
      <c r="S2410" s="84"/>
    </row>
    <row r="2411" spans="1:19" x14ac:dyDescent="0.25">
      <c r="A2411" t="s">
        <v>3643</v>
      </c>
      <c r="B2411">
        <v>7</v>
      </c>
      <c r="C2411" t="s">
        <v>3466</v>
      </c>
      <c r="D2411" s="84"/>
      <c r="F2411" s="84"/>
      <c r="O2411" s="84" t="s">
        <v>10764</v>
      </c>
      <c r="P2411" s="84">
        <v>1</v>
      </c>
      <c r="Q2411" s="84" t="s">
        <v>9357</v>
      </c>
      <c r="R2411" s="84"/>
      <c r="S2411" s="84"/>
    </row>
    <row r="2412" spans="1:19" x14ac:dyDescent="0.25">
      <c r="A2412" t="s">
        <v>3644</v>
      </c>
      <c r="B2412">
        <v>7</v>
      </c>
      <c r="C2412" t="s">
        <v>3466</v>
      </c>
      <c r="D2412" s="84"/>
      <c r="F2412" s="84"/>
      <c r="O2412" s="84" t="s">
        <v>10765</v>
      </c>
      <c r="P2412" s="84">
        <v>1</v>
      </c>
      <c r="Q2412" s="84" t="s">
        <v>9357</v>
      </c>
      <c r="R2412" s="84"/>
      <c r="S2412" s="84"/>
    </row>
    <row r="2413" spans="1:19" x14ac:dyDescent="0.25">
      <c r="A2413" t="s">
        <v>3645</v>
      </c>
      <c r="B2413">
        <v>7</v>
      </c>
      <c r="C2413" t="s">
        <v>3466</v>
      </c>
      <c r="D2413" s="84"/>
      <c r="F2413" s="84"/>
      <c r="O2413" s="84" t="s">
        <v>10766</v>
      </c>
      <c r="P2413" s="84">
        <v>1</v>
      </c>
      <c r="Q2413" s="84" t="s">
        <v>9357</v>
      </c>
      <c r="R2413" s="84"/>
      <c r="S2413" s="84"/>
    </row>
    <row r="2414" spans="1:19" x14ac:dyDescent="0.25">
      <c r="A2414" t="s">
        <v>3646</v>
      </c>
      <c r="B2414">
        <v>7</v>
      </c>
      <c r="C2414" t="s">
        <v>3466</v>
      </c>
      <c r="D2414" s="84"/>
      <c r="F2414" s="84"/>
      <c r="O2414" s="84" t="s">
        <v>10767</v>
      </c>
      <c r="P2414" s="84">
        <v>1</v>
      </c>
      <c r="Q2414" s="84" t="s">
        <v>9357</v>
      </c>
      <c r="R2414" s="84"/>
      <c r="S2414" s="84"/>
    </row>
    <row r="2415" spans="1:19" x14ac:dyDescent="0.25">
      <c r="A2415" t="s">
        <v>3647</v>
      </c>
      <c r="B2415">
        <v>7</v>
      </c>
      <c r="C2415" t="s">
        <v>3466</v>
      </c>
      <c r="D2415" s="84"/>
      <c r="F2415" s="84"/>
      <c r="O2415" s="84" t="s">
        <v>10768</v>
      </c>
      <c r="P2415" s="84">
        <v>1</v>
      </c>
      <c r="Q2415" s="84" t="s">
        <v>9357</v>
      </c>
      <c r="R2415" s="84"/>
      <c r="S2415" s="84"/>
    </row>
    <row r="2416" spans="1:19" x14ac:dyDescent="0.25">
      <c r="A2416" t="s">
        <v>3648</v>
      </c>
      <c r="B2416">
        <v>7</v>
      </c>
      <c r="C2416" t="s">
        <v>3466</v>
      </c>
      <c r="D2416" s="84"/>
      <c r="F2416" s="84"/>
      <c r="O2416" s="84" t="s">
        <v>10769</v>
      </c>
      <c r="P2416" s="84">
        <v>1</v>
      </c>
      <c r="Q2416" s="84" t="s">
        <v>9357</v>
      </c>
      <c r="R2416" s="84"/>
      <c r="S2416" s="84"/>
    </row>
    <row r="2417" spans="1:19" x14ac:dyDescent="0.25">
      <c r="A2417" t="s">
        <v>3649</v>
      </c>
      <c r="B2417">
        <v>7</v>
      </c>
      <c r="C2417" t="s">
        <v>3466</v>
      </c>
      <c r="D2417" s="84"/>
      <c r="F2417" s="84"/>
      <c r="O2417" s="84" t="s">
        <v>10770</v>
      </c>
      <c r="P2417" s="84">
        <v>1</v>
      </c>
      <c r="Q2417" s="84" t="s">
        <v>9357</v>
      </c>
      <c r="R2417" s="84"/>
      <c r="S2417" s="84"/>
    </row>
    <row r="2418" spans="1:19" x14ac:dyDescent="0.25">
      <c r="A2418" t="s">
        <v>3650</v>
      </c>
      <c r="B2418">
        <v>7</v>
      </c>
      <c r="C2418" t="s">
        <v>3466</v>
      </c>
      <c r="D2418" s="84"/>
      <c r="F2418" s="84"/>
      <c r="O2418" s="84" t="s">
        <v>10771</v>
      </c>
      <c r="P2418" s="84">
        <v>1</v>
      </c>
      <c r="Q2418" s="84" t="s">
        <v>9357</v>
      </c>
      <c r="R2418" s="84"/>
      <c r="S2418" s="84"/>
    </row>
    <row r="2419" spans="1:19" x14ac:dyDescent="0.25">
      <c r="A2419" t="s">
        <v>3651</v>
      </c>
      <c r="B2419">
        <v>7</v>
      </c>
      <c r="C2419" t="s">
        <v>3466</v>
      </c>
      <c r="D2419" s="84"/>
      <c r="F2419" s="84"/>
      <c r="O2419" s="84" t="s">
        <v>10772</v>
      </c>
      <c r="P2419" s="84">
        <v>1</v>
      </c>
      <c r="Q2419" s="84" t="s">
        <v>9357</v>
      </c>
      <c r="R2419" s="84"/>
      <c r="S2419" s="84"/>
    </row>
    <row r="2420" spans="1:19" x14ac:dyDescent="0.25">
      <c r="A2420" t="s">
        <v>3652</v>
      </c>
      <c r="B2420">
        <v>7</v>
      </c>
      <c r="C2420" t="s">
        <v>3466</v>
      </c>
      <c r="D2420" s="84"/>
      <c r="F2420" s="84"/>
      <c r="O2420" s="84" t="s">
        <v>10773</v>
      </c>
      <c r="P2420" s="84">
        <v>1</v>
      </c>
      <c r="Q2420" s="84" t="s">
        <v>9357</v>
      </c>
      <c r="R2420" s="84"/>
      <c r="S2420" s="84"/>
    </row>
    <row r="2421" spans="1:19" x14ac:dyDescent="0.25">
      <c r="A2421" t="s">
        <v>3653</v>
      </c>
      <c r="B2421">
        <v>7</v>
      </c>
      <c r="C2421" t="s">
        <v>3466</v>
      </c>
      <c r="D2421" s="84"/>
      <c r="F2421" s="84"/>
      <c r="O2421" s="84" t="s">
        <v>10774</v>
      </c>
      <c r="P2421" s="84">
        <v>1</v>
      </c>
      <c r="Q2421" s="84" t="s">
        <v>9357</v>
      </c>
      <c r="R2421" s="84"/>
      <c r="S2421" s="84"/>
    </row>
    <row r="2422" spans="1:19" x14ac:dyDescent="0.25">
      <c r="A2422" t="s">
        <v>3654</v>
      </c>
      <c r="B2422">
        <v>7</v>
      </c>
      <c r="C2422" t="s">
        <v>3466</v>
      </c>
      <c r="D2422" s="84"/>
      <c r="F2422" s="84"/>
      <c r="O2422" s="84" t="s">
        <v>10775</v>
      </c>
      <c r="P2422" s="84">
        <v>1</v>
      </c>
      <c r="Q2422" s="84" t="s">
        <v>9357</v>
      </c>
      <c r="R2422" s="84"/>
      <c r="S2422" s="84"/>
    </row>
    <row r="2423" spans="1:19" x14ac:dyDescent="0.25">
      <c r="A2423" t="s">
        <v>3655</v>
      </c>
      <c r="B2423">
        <v>7</v>
      </c>
      <c r="C2423" t="s">
        <v>3466</v>
      </c>
      <c r="D2423" s="84"/>
      <c r="F2423" s="84"/>
      <c r="O2423" s="84" t="s">
        <v>10776</v>
      </c>
      <c r="P2423" s="84">
        <v>1</v>
      </c>
      <c r="Q2423" s="84" t="s">
        <v>9357</v>
      </c>
      <c r="R2423" s="84"/>
      <c r="S2423" s="84"/>
    </row>
    <row r="2424" spans="1:19" x14ac:dyDescent="0.25">
      <c r="A2424" t="s">
        <v>3656</v>
      </c>
      <c r="B2424">
        <v>7</v>
      </c>
      <c r="C2424" t="s">
        <v>3466</v>
      </c>
      <c r="D2424" s="84"/>
      <c r="F2424" s="84"/>
      <c r="O2424" s="84" t="s">
        <v>10777</v>
      </c>
      <c r="P2424" s="84">
        <v>1</v>
      </c>
      <c r="Q2424" s="84" t="s">
        <v>9357</v>
      </c>
      <c r="R2424" s="84"/>
      <c r="S2424" s="84"/>
    </row>
    <row r="2425" spans="1:19" x14ac:dyDescent="0.25">
      <c r="A2425" t="s">
        <v>3657</v>
      </c>
      <c r="B2425">
        <v>7</v>
      </c>
      <c r="C2425" t="s">
        <v>3466</v>
      </c>
      <c r="D2425" s="84"/>
      <c r="F2425" s="84"/>
      <c r="O2425" s="84" t="s">
        <v>10778</v>
      </c>
      <c r="P2425" s="84">
        <v>1</v>
      </c>
      <c r="Q2425" s="84" t="s">
        <v>9357</v>
      </c>
      <c r="R2425" s="84"/>
      <c r="S2425" s="84"/>
    </row>
    <row r="2426" spans="1:19" x14ac:dyDescent="0.25">
      <c r="A2426" t="s">
        <v>3658</v>
      </c>
      <c r="B2426">
        <v>7</v>
      </c>
      <c r="C2426" t="s">
        <v>3466</v>
      </c>
      <c r="D2426" s="84"/>
      <c r="F2426" s="84"/>
      <c r="O2426" s="84" t="s">
        <v>10779</v>
      </c>
      <c r="P2426" s="84">
        <v>1</v>
      </c>
      <c r="Q2426" s="84" t="s">
        <v>9357</v>
      </c>
      <c r="R2426" s="84"/>
      <c r="S2426" s="84"/>
    </row>
    <row r="2427" spans="1:19" x14ac:dyDescent="0.25">
      <c r="A2427" t="s">
        <v>3659</v>
      </c>
      <c r="B2427">
        <v>7</v>
      </c>
      <c r="C2427" t="s">
        <v>3466</v>
      </c>
      <c r="D2427" s="84"/>
      <c r="F2427" s="84"/>
      <c r="O2427" s="84" t="s">
        <v>10780</v>
      </c>
      <c r="P2427" s="84">
        <v>1</v>
      </c>
      <c r="Q2427" s="84" t="s">
        <v>9357</v>
      </c>
      <c r="R2427" s="84"/>
      <c r="S2427" s="84"/>
    </row>
    <row r="2428" spans="1:19" x14ac:dyDescent="0.25">
      <c r="A2428" t="s">
        <v>3660</v>
      </c>
      <c r="B2428">
        <v>7</v>
      </c>
      <c r="C2428" t="s">
        <v>3466</v>
      </c>
      <c r="D2428" s="84"/>
      <c r="F2428" s="84"/>
      <c r="O2428" s="84" t="s">
        <v>10782</v>
      </c>
      <c r="P2428" s="84">
        <v>1</v>
      </c>
      <c r="Q2428" s="84" t="s">
        <v>9357</v>
      </c>
      <c r="R2428" s="84"/>
      <c r="S2428" s="84"/>
    </row>
    <row r="2429" spans="1:19" x14ac:dyDescent="0.25">
      <c r="A2429" t="s">
        <v>3661</v>
      </c>
      <c r="B2429">
        <v>7</v>
      </c>
      <c r="C2429" t="s">
        <v>3466</v>
      </c>
      <c r="D2429" s="84"/>
      <c r="F2429" s="84"/>
      <c r="O2429" s="84" t="s">
        <v>10783</v>
      </c>
      <c r="P2429" s="84">
        <v>1</v>
      </c>
      <c r="Q2429" s="84" t="s">
        <v>9357</v>
      </c>
      <c r="R2429" s="84"/>
      <c r="S2429" s="84"/>
    </row>
    <row r="2430" spans="1:19" x14ac:dyDescent="0.25">
      <c r="A2430" t="s">
        <v>3662</v>
      </c>
      <c r="B2430">
        <v>7</v>
      </c>
      <c r="C2430" t="s">
        <v>3466</v>
      </c>
      <c r="D2430" s="84"/>
      <c r="F2430" s="84"/>
      <c r="O2430" s="84" t="s">
        <v>10785</v>
      </c>
      <c r="P2430" s="84">
        <v>1</v>
      </c>
      <c r="Q2430" s="84" t="s">
        <v>9357</v>
      </c>
      <c r="R2430" s="84"/>
      <c r="S2430" s="84"/>
    </row>
    <row r="2431" spans="1:19" x14ac:dyDescent="0.25">
      <c r="A2431" t="s">
        <v>3663</v>
      </c>
      <c r="B2431">
        <v>7</v>
      </c>
      <c r="C2431" t="s">
        <v>3466</v>
      </c>
      <c r="D2431" s="84"/>
      <c r="F2431" s="84"/>
      <c r="O2431" s="84" t="s">
        <v>10786</v>
      </c>
      <c r="P2431" s="84">
        <v>1</v>
      </c>
      <c r="Q2431" s="84" t="s">
        <v>9357</v>
      </c>
      <c r="R2431" s="84"/>
      <c r="S2431" s="84"/>
    </row>
    <row r="2432" spans="1:19" x14ac:dyDescent="0.25">
      <c r="A2432" t="s">
        <v>3664</v>
      </c>
      <c r="B2432">
        <v>7</v>
      </c>
      <c r="C2432" t="s">
        <v>3466</v>
      </c>
      <c r="D2432" s="84"/>
      <c r="F2432" s="84"/>
      <c r="O2432" s="84" t="s">
        <v>10787</v>
      </c>
      <c r="P2432" s="84">
        <v>1</v>
      </c>
      <c r="Q2432" s="84" t="s">
        <v>9357</v>
      </c>
      <c r="R2432" s="84"/>
      <c r="S2432" s="84"/>
    </row>
    <row r="2433" spans="1:19" x14ac:dyDescent="0.25">
      <c r="A2433" t="s">
        <v>3665</v>
      </c>
      <c r="B2433">
        <v>7</v>
      </c>
      <c r="C2433" t="s">
        <v>3466</v>
      </c>
      <c r="D2433" s="84"/>
      <c r="F2433" s="84"/>
      <c r="O2433" s="84" t="s">
        <v>10788</v>
      </c>
      <c r="P2433" s="84">
        <v>1</v>
      </c>
      <c r="Q2433" s="84" t="s">
        <v>9357</v>
      </c>
      <c r="R2433" s="84"/>
      <c r="S2433" s="84"/>
    </row>
    <row r="2434" spans="1:19" x14ac:dyDescent="0.25">
      <c r="A2434" t="s">
        <v>3666</v>
      </c>
      <c r="B2434">
        <v>7</v>
      </c>
      <c r="C2434" t="s">
        <v>3466</v>
      </c>
      <c r="D2434" s="84"/>
      <c r="F2434" s="84"/>
      <c r="O2434" s="84" t="s">
        <v>10789</v>
      </c>
      <c r="P2434" s="84">
        <v>1</v>
      </c>
      <c r="Q2434" s="84" t="s">
        <v>9357</v>
      </c>
      <c r="R2434" s="84"/>
      <c r="S2434" s="84"/>
    </row>
    <row r="2435" spans="1:19" x14ac:dyDescent="0.25">
      <c r="A2435" t="s">
        <v>3667</v>
      </c>
      <c r="B2435">
        <v>7</v>
      </c>
      <c r="C2435" t="s">
        <v>3466</v>
      </c>
      <c r="D2435" s="84"/>
      <c r="F2435" s="84"/>
      <c r="O2435" s="84" t="s">
        <v>10790</v>
      </c>
      <c r="P2435" s="84">
        <v>1</v>
      </c>
      <c r="Q2435" s="84" t="s">
        <v>9357</v>
      </c>
      <c r="R2435" s="84"/>
      <c r="S2435" s="84"/>
    </row>
    <row r="2436" spans="1:19" x14ac:dyDescent="0.25">
      <c r="A2436" t="s">
        <v>3668</v>
      </c>
      <c r="B2436">
        <v>7</v>
      </c>
      <c r="C2436" t="s">
        <v>3466</v>
      </c>
      <c r="D2436" s="84"/>
      <c r="F2436" s="84"/>
      <c r="O2436" s="84" t="s">
        <v>10791</v>
      </c>
      <c r="P2436" s="84">
        <v>1</v>
      </c>
      <c r="Q2436" s="84" t="s">
        <v>9357</v>
      </c>
      <c r="R2436" s="84"/>
      <c r="S2436" s="84"/>
    </row>
    <row r="2437" spans="1:19" x14ac:dyDescent="0.25">
      <c r="A2437" t="s">
        <v>3669</v>
      </c>
      <c r="B2437">
        <v>7</v>
      </c>
      <c r="C2437" t="s">
        <v>3466</v>
      </c>
      <c r="D2437" s="84"/>
      <c r="F2437" s="84"/>
      <c r="O2437" s="84" t="s">
        <v>10792</v>
      </c>
      <c r="P2437" s="84">
        <v>1</v>
      </c>
      <c r="Q2437" s="84" t="s">
        <v>9357</v>
      </c>
      <c r="R2437" s="84"/>
      <c r="S2437" s="84"/>
    </row>
    <row r="2438" spans="1:19" x14ac:dyDescent="0.25">
      <c r="A2438" t="s">
        <v>3670</v>
      </c>
      <c r="B2438">
        <v>7</v>
      </c>
      <c r="C2438" t="s">
        <v>3466</v>
      </c>
      <c r="D2438" s="84"/>
      <c r="F2438" s="84"/>
      <c r="O2438" s="84" t="s">
        <v>10793</v>
      </c>
      <c r="P2438" s="84">
        <v>1</v>
      </c>
      <c r="Q2438" s="84" t="s">
        <v>9357</v>
      </c>
      <c r="R2438" s="84"/>
      <c r="S2438" s="84"/>
    </row>
    <row r="2439" spans="1:19" x14ac:dyDescent="0.25">
      <c r="A2439" t="s">
        <v>3671</v>
      </c>
      <c r="B2439">
        <v>7</v>
      </c>
      <c r="C2439" t="s">
        <v>3466</v>
      </c>
      <c r="D2439" s="84"/>
      <c r="F2439" s="84"/>
      <c r="O2439" s="84" t="s">
        <v>10794</v>
      </c>
      <c r="P2439" s="84">
        <v>1</v>
      </c>
      <c r="Q2439" s="84" t="s">
        <v>9357</v>
      </c>
      <c r="R2439" s="84"/>
      <c r="S2439" s="84"/>
    </row>
    <row r="2440" spans="1:19" x14ac:dyDescent="0.25">
      <c r="A2440" t="s">
        <v>3672</v>
      </c>
      <c r="B2440">
        <v>7</v>
      </c>
      <c r="C2440" t="s">
        <v>3466</v>
      </c>
      <c r="D2440" s="84"/>
      <c r="F2440" s="84"/>
      <c r="O2440" s="84" t="s">
        <v>10795</v>
      </c>
      <c r="P2440" s="84">
        <v>1</v>
      </c>
      <c r="Q2440" s="84" t="s">
        <v>9357</v>
      </c>
      <c r="R2440" s="84"/>
      <c r="S2440" s="84"/>
    </row>
    <row r="2441" spans="1:19" x14ac:dyDescent="0.25">
      <c r="A2441" t="s">
        <v>3673</v>
      </c>
      <c r="B2441">
        <v>7</v>
      </c>
      <c r="C2441" t="s">
        <v>3466</v>
      </c>
      <c r="D2441" s="84"/>
      <c r="F2441" s="84"/>
      <c r="O2441" s="84" t="s">
        <v>10796</v>
      </c>
      <c r="P2441" s="84">
        <v>1</v>
      </c>
      <c r="Q2441" s="84" t="s">
        <v>9357</v>
      </c>
      <c r="R2441" s="84"/>
      <c r="S2441" s="84"/>
    </row>
    <row r="2442" spans="1:19" x14ac:dyDescent="0.25">
      <c r="A2442" t="s">
        <v>3674</v>
      </c>
      <c r="B2442">
        <v>7</v>
      </c>
      <c r="C2442" t="s">
        <v>3466</v>
      </c>
      <c r="D2442" s="84"/>
      <c r="F2442" s="84"/>
      <c r="O2442" s="84" t="s">
        <v>10797</v>
      </c>
      <c r="P2442" s="84">
        <v>1</v>
      </c>
      <c r="Q2442" s="84" t="s">
        <v>9357</v>
      </c>
      <c r="R2442" s="84"/>
      <c r="S2442" s="84"/>
    </row>
    <row r="2443" spans="1:19" x14ac:dyDescent="0.25">
      <c r="A2443" t="s">
        <v>3675</v>
      </c>
      <c r="B2443">
        <v>7</v>
      </c>
      <c r="C2443" t="s">
        <v>3466</v>
      </c>
      <c r="D2443" s="84"/>
      <c r="F2443" s="84"/>
      <c r="O2443" s="84" t="s">
        <v>10798</v>
      </c>
      <c r="P2443" s="84">
        <v>1</v>
      </c>
      <c r="Q2443" s="84" t="s">
        <v>9357</v>
      </c>
      <c r="R2443" s="84"/>
      <c r="S2443" s="84"/>
    </row>
    <row r="2444" spans="1:19" x14ac:dyDescent="0.25">
      <c r="A2444" t="s">
        <v>3676</v>
      </c>
      <c r="B2444">
        <v>7</v>
      </c>
      <c r="C2444" t="s">
        <v>3466</v>
      </c>
      <c r="D2444" s="84"/>
      <c r="F2444" s="84"/>
      <c r="O2444" s="84" t="s">
        <v>10799</v>
      </c>
      <c r="P2444" s="84">
        <v>1</v>
      </c>
      <c r="Q2444" s="84" t="s">
        <v>9357</v>
      </c>
      <c r="R2444" s="84"/>
      <c r="S2444" s="84"/>
    </row>
    <row r="2445" spans="1:19" x14ac:dyDescent="0.25">
      <c r="A2445" t="s">
        <v>3677</v>
      </c>
      <c r="B2445">
        <v>7</v>
      </c>
      <c r="C2445" t="s">
        <v>3466</v>
      </c>
      <c r="D2445" s="84"/>
      <c r="F2445" s="84"/>
      <c r="O2445" s="84" t="s">
        <v>10800</v>
      </c>
      <c r="P2445" s="84">
        <v>1</v>
      </c>
      <c r="Q2445" s="84" t="s">
        <v>9357</v>
      </c>
      <c r="R2445" s="84"/>
      <c r="S2445" s="84"/>
    </row>
    <row r="2446" spans="1:19" x14ac:dyDescent="0.25">
      <c r="A2446" t="s">
        <v>3678</v>
      </c>
      <c r="B2446">
        <v>7</v>
      </c>
      <c r="C2446" t="s">
        <v>3466</v>
      </c>
      <c r="D2446" t="s">
        <v>3678</v>
      </c>
      <c r="E2446" s="84" t="s">
        <v>3678</v>
      </c>
      <c r="F2446" t="s">
        <v>1919</v>
      </c>
      <c r="O2446" s="84" t="s">
        <v>10801</v>
      </c>
      <c r="P2446" s="84">
        <v>1</v>
      </c>
      <c r="Q2446" s="84" t="s">
        <v>9357</v>
      </c>
      <c r="R2446" s="84"/>
      <c r="S2446" s="84"/>
    </row>
    <row r="2447" spans="1:19" x14ac:dyDescent="0.25">
      <c r="A2447" t="s">
        <v>3679</v>
      </c>
      <c r="B2447">
        <v>7</v>
      </c>
      <c r="C2447" t="s">
        <v>3466</v>
      </c>
      <c r="D2447" s="84"/>
      <c r="F2447" s="84"/>
      <c r="O2447" s="84" t="s">
        <v>10802</v>
      </c>
      <c r="P2447" s="84">
        <v>1</v>
      </c>
      <c r="Q2447" s="84" t="s">
        <v>9357</v>
      </c>
      <c r="R2447" s="84"/>
      <c r="S2447" s="84"/>
    </row>
    <row r="2448" spans="1:19" x14ac:dyDescent="0.25">
      <c r="A2448" t="s">
        <v>3680</v>
      </c>
      <c r="B2448">
        <v>7</v>
      </c>
      <c r="C2448" t="s">
        <v>3466</v>
      </c>
      <c r="D2448" s="84"/>
      <c r="F2448" s="84"/>
      <c r="O2448" s="84" t="s">
        <v>10803</v>
      </c>
      <c r="P2448" s="84">
        <v>1</v>
      </c>
      <c r="Q2448" s="84" t="s">
        <v>9357</v>
      </c>
      <c r="R2448" s="84"/>
      <c r="S2448" s="84"/>
    </row>
    <row r="2449" spans="1:19" x14ac:dyDescent="0.25">
      <c r="A2449" t="s">
        <v>3681</v>
      </c>
      <c r="B2449">
        <v>7</v>
      </c>
      <c r="C2449" t="s">
        <v>3466</v>
      </c>
      <c r="D2449" s="84"/>
      <c r="F2449" s="84"/>
      <c r="O2449" s="84" t="s">
        <v>10806</v>
      </c>
      <c r="P2449" s="84">
        <v>1</v>
      </c>
      <c r="Q2449" s="84" t="s">
        <v>9357</v>
      </c>
      <c r="R2449" s="84"/>
      <c r="S2449" s="84"/>
    </row>
    <row r="2450" spans="1:19" x14ac:dyDescent="0.25">
      <c r="A2450" t="s">
        <v>3682</v>
      </c>
      <c r="B2450">
        <v>7</v>
      </c>
      <c r="C2450" t="s">
        <v>3466</v>
      </c>
      <c r="D2450" s="84"/>
      <c r="F2450" s="84"/>
      <c r="O2450" s="84" t="s">
        <v>10811</v>
      </c>
      <c r="P2450" s="84">
        <v>1</v>
      </c>
      <c r="Q2450" s="84" t="s">
        <v>9357</v>
      </c>
      <c r="R2450" s="84"/>
      <c r="S2450" s="84"/>
    </row>
    <row r="2451" spans="1:19" x14ac:dyDescent="0.25">
      <c r="A2451" t="s">
        <v>3683</v>
      </c>
      <c r="B2451">
        <v>7</v>
      </c>
      <c r="C2451" t="s">
        <v>3466</v>
      </c>
      <c r="D2451" s="84"/>
      <c r="F2451" s="84"/>
      <c r="O2451" s="84" t="s">
        <v>10816</v>
      </c>
      <c r="P2451" s="84">
        <v>1</v>
      </c>
      <c r="Q2451" s="84" t="s">
        <v>9357</v>
      </c>
      <c r="R2451" s="84"/>
      <c r="S2451" s="84"/>
    </row>
    <row r="2452" spans="1:19" x14ac:dyDescent="0.25">
      <c r="A2452" t="s">
        <v>3684</v>
      </c>
      <c r="B2452">
        <v>7</v>
      </c>
      <c r="C2452" t="s">
        <v>3466</v>
      </c>
      <c r="D2452" s="84"/>
      <c r="F2452" s="84"/>
      <c r="O2452" s="84" t="s">
        <v>10817</v>
      </c>
      <c r="P2452" s="84">
        <v>1</v>
      </c>
      <c r="Q2452" s="84" t="s">
        <v>9357</v>
      </c>
      <c r="R2452" s="84"/>
      <c r="S2452" s="84"/>
    </row>
    <row r="2453" spans="1:19" x14ac:dyDescent="0.25">
      <c r="A2453" t="s">
        <v>3685</v>
      </c>
      <c r="B2453">
        <v>7</v>
      </c>
      <c r="C2453" t="s">
        <v>3466</v>
      </c>
      <c r="D2453" s="84"/>
      <c r="F2453" s="84"/>
      <c r="O2453" s="84" t="s">
        <v>10818</v>
      </c>
      <c r="P2453" s="84">
        <v>1</v>
      </c>
      <c r="Q2453" s="84" t="s">
        <v>9357</v>
      </c>
      <c r="R2453" s="84"/>
      <c r="S2453" s="84"/>
    </row>
    <row r="2454" spans="1:19" x14ac:dyDescent="0.25">
      <c r="A2454" t="s">
        <v>3686</v>
      </c>
      <c r="B2454">
        <v>7</v>
      </c>
      <c r="C2454" t="s">
        <v>3466</v>
      </c>
      <c r="D2454" s="84"/>
      <c r="F2454" s="84"/>
      <c r="O2454" s="84" t="s">
        <v>10819</v>
      </c>
      <c r="P2454" s="84">
        <v>1</v>
      </c>
      <c r="Q2454" s="84" t="s">
        <v>9357</v>
      </c>
      <c r="R2454" s="84"/>
      <c r="S2454" s="84"/>
    </row>
    <row r="2455" spans="1:19" x14ac:dyDescent="0.25">
      <c r="A2455" t="s">
        <v>3687</v>
      </c>
      <c r="B2455">
        <v>7</v>
      </c>
      <c r="C2455" t="s">
        <v>3466</v>
      </c>
      <c r="D2455" s="84"/>
      <c r="F2455" s="84"/>
      <c r="O2455" s="84" t="s">
        <v>10821</v>
      </c>
      <c r="P2455" s="84">
        <v>1</v>
      </c>
      <c r="Q2455" s="84" t="s">
        <v>9357</v>
      </c>
      <c r="R2455" s="84"/>
      <c r="S2455" s="84"/>
    </row>
    <row r="2456" spans="1:19" x14ac:dyDescent="0.25">
      <c r="A2456" t="s">
        <v>3688</v>
      </c>
      <c r="B2456">
        <v>7</v>
      </c>
      <c r="C2456" t="s">
        <v>3466</v>
      </c>
      <c r="D2456" s="84"/>
      <c r="F2456" s="84"/>
      <c r="O2456" s="84" t="s">
        <v>10825</v>
      </c>
      <c r="P2456" s="84">
        <v>1</v>
      </c>
      <c r="Q2456" s="84" t="s">
        <v>9357</v>
      </c>
      <c r="R2456" s="84"/>
      <c r="S2456" s="84"/>
    </row>
    <row r="2457" spans="1:19" x14ac:dyDescent="0.25">
      <c r="A2457" t="s">
        <v>3689</v>
      </c>
      <c r="B2457">
        <v>7</v>
      </c>
      <c r="C2457" t="s">
        <v>3466</v>
      </c>
      <c r="D2457" s="84"/>
      <c r="F2457" s="84"/>
      <c r="O2457" s="84" t="s">
        <v>10826</v>
      </c>
      <c r="P2457" s="84">
        <v>1</v>
      </c>
      <c r="Q2457" s="84" t="s">
        <v>9357</v>
      </c>
      <c r="R2457" s="84"/>
      <c r="S2457" s="84"/>
    </row>
    <row r="2458" spans="1:19" x14ac:dyDescent="0.25">
      <c r="A2458" t="s">
        <v>3690</v>
      </c>
      <c r="B2458">
        <v>7</v>
      </c>
      <c r="C2458" t="s">
        <v>3466</v>
      </c>
      <c r="D2458" s="84"/>
      <c r="F2458" s="84"/>
      <c r="O2458" s="84" t="s">
        <v>10827</v>
      </c>
      <c r="P2458" s="84">
        <v>1</v>
      </c>
      <c r="Q2458" s="84" t="s">
        <v>9357</v>
      </c>
      <c r="R2458" s="84"/>
      <c r="S2458" s="84"/>
    </row>
    <row r="2459" spans="1:19" x14ac:dyDescent="0.25">
      <c r="A2459" t="s">
        <v>3691</v>
      </c>
      <c r="B2459">
        <v>7</v>
      </c>
      <c r="C2459" t="s">
        <v>3466</v>
      </c>
      <c r="D2459" s="84"/>
      <c r="F2459" s="84"/>
      <c r="O2459" s="84" t="s">
        <v>10828</v>
      </c>
      <c r="P2459" s="84">
        <v>1</v>
      </c>
      <c r="Q2459" s="84" t="s">
        <v>9357</v>
      </c>
      <c r="R2459" s="84"/>
      <c r="S2459" s="84"/>
    </row>
    <row r="2460" spans="1:19" x14ac:dyDescent="0.25">
      <c r="A2460" t="s">
        <v>3692</v>
      </c>
      <c r="B2460">
        <v>7</v>
      </c>
      <c r="C2460" t="s">
        <v>3466</v>
      </c>
      <c r="D2460" s="84"/>
      <c r="F2460" s="84"/>
      <c r="O2460" s="84" t="s">
        <v>10829</v>
      </c>
      <c r="P2460" s="84">
        <v>1</v>
      </c>
      <c r="Q2460" s="84" t="s">
        <v>9357</v>
      </c>
      <c r="R2460" s="84"/>
      <c r="S2460" s="84"/>
    </row>
    <row r="2461" spans="1:19" x14ac:dyDescent="0.25">
      <c r="A2461" t="s">
        <v>3693</v>
      </c>
      <c r="B2461">
        <v>7</v>
      </c>
      <c r="C2461" t="s">
        <v>3466</v>
      </c>
      <c r="D2461" s="84"/>
      <c r="F2461" s="84"/>
      <c r="O2461" s="84" t="s">
        <v>10833</v>
      </c>
      <c r="P2461" s="84">
        <v>1</v>
      </c>
      <c r="Q2461" s="84" t="s">
        <v>9357</v>
      </c>
      <c r="R2461" s="84"/>
      <c r="S2461" s="84"/>
    </row>
    <row r="2462" spans="1:19" x14ac:dyDescent="0.25">
      <c r="A2462" t="s">
        <v>3694</v>
      </c>
      <c r="B2462">
        <v>7</v>
      </c>
      <c r="C2462" t="s">
        <v>3466</v>
      </c>
      <c r="D2462" s="84"/>
      <c r="F2462" s="84"/>
      <c r="O2462" s="84" t="s">
        <v>10834</v>
      </c>
      <c r="P2462" s="84">
        <v>1</v>
      </c>
      <c r="Q2462" s="84" t="s">
        <v>9357</v>
      </c>
      <c r="R2462" s="84"/>
      <c r="S2462" s="84"/>
    </row>
    <row r="2463" spans="1:19" x14ac:dyDescent="0.25">
      <c r="A2463" t="s">
        <v>3695</v>
      </c>
      <c r="B2463">
        <v>7</v>
      </c>
      <c r="C2463" t="s">
        <v>3466</v>
      </c>
      <c r="D2463" s="84"/>
      <c r="F2463" s="84"/>
      <c r="O2463" s="84" t="s">
        <v>10835</v>
      </c>
      <c r="P2463" s="84">
        <v>1</v>
      </c>
      <c r="Q2463" s="84" t="s">
        <v>9357</v>
      </c>
      <c r="R2463" s="84"/>
      <c r="S2463" s="84"/>
    </row>
    <row r="2464" spans="1:19" x14ac:dyDescent="0.25">
      <c r="A2464" t="s">
        <v>3696</v>
      </c>
      <c r="B2464">
        <v>7</v>
      </c>
      <c r="C2464" t="s">
        <v>3466</v>
      </c>
      <c r="D2464" s="84"/>
      <c r="F2464" s="84"/>
      <c r="O2464" s="84" t="s">
        <v>10837</v>
      </c>
      <c r="P2464" s="84">
        <v>1</v>
      </c>
      <c r="Q2464" s="84" t="s">
        <v>9357</v>
      </c>
      <c r="R2464" s="84"/>
      <c r="S2464" s="84"/>
    </row>
    <row r="2465" spans="1:19" x14ac:dyDescent="0.25">
      <c r="A2465" t="s">
        <v>3697</v>
      </c>
      <c r="B2465">
        <v>7</v>
      </c>
      <c r="C2465" t="s">
        <v>3466</v>
      </c>
      <c r="D2465" s="84"/>
      <c r="F2465" s="84"/>
      <c r="O2465" s="84" t="s">
        <v>10838</v>
      </c>
      <c r="P2465" s="84">
        <v>1</v>
      </c>
      <c r="Q2465" s="84" t="s">
        <v>9357</v>
      </c>
      <c r="R2465" s="84"/>
      <c r="S2465" s="84"/>
    </row>
    <row r="2466" spans="1:19" x14ac:dyDescent="0.25">
      <c r="A2466" t="s">
        <v>3698</v>
      </c>
      <c r="B2466">
        <v>7</v>
      </c>
      <c r="C2466" t="s">
        <v>3466</v>
      </c>
      <c r="D2466" s="84"/>
      <c r="F2466" s="84"/>
      <c r="O2466" s="84" t="s">
        <v>10843</v>
      </c>
      <c r="P2466" s="84">
        <v>1</v>
      </c>
      <c r="Q2466" s="84" t="s">
        <v>9357</v>
      </c>
      <c r="R2466" s="84"/>
      <c r="S2466" s="84"/>
    </row>
    <row r="2467" spans="1:19" x14ac:dyDescent="0.25">
      <c r="A2467" t="s">
        <v>3699</v>
      </c>
      <c r="B2467">
        <v>7</v>
      </c>
      <c r="C2467" t="s">
        <v>3466</v>
      </c>
      <c r="D2467" s="84"/>
      <c r="F2467" s="84"/>
      <c r="O2467" s="84" t="s">
        <v>10844</v>
      </c>
      <c r="P2467" s="84">
        <v>1</v>
      </c>
      <c r="Q2467" s="84" t="s">
        <v>9357</v>
      </c>
      <c r="R2467" s="84"/>
      <c r="S2467" s="84"/>
    </row>
    <row r="2468" spans="1:19" x14ac:dyDescent="0.25">
      <c r="A2468" t="s">
        <v>3700</v>
      </c>
      <c r="B2468">
        <v>7</v>
      </c>
      <c r="C2468" t="s">
        <v>3466</v>
      </c>
      <c r="D2468" s="84"/>
      <c r="F2468" s="84"/>
      <c r="O2468" s="84" t="s">
        <v>10845</v>
      </c>
      <c r="P2468" s="84">
        <v>1</v>
      </c>
      <c r="Q2468" s="84" t="s">
        <v>9357</v>
      </c>
      <c r="R2468" s="84"/>
      <c r="S2468" s="84"/>
    </row>
    <row r="2469" spans="1:19" x14ac:dyDescent="0.25">
      <c r="A2469" t="s">
        <v>3701</v>
      </c>
      <c r="B2469">
        <v>7</v>
      </c>
      <c r="C2469" t="s">
        <v>3466</v>
      </c>
      <c r="D2469" s="84"/>
      <c r="F2469" s="84"/>
      <c r="O2469" s="84" t="s">
        <v>10853</v>
      </c>
      <c r="P2469" s="84">
        <v>1</v>
      </c>
      <c r="Q2469" s="84" t="s">
        <v>9357</v>
      </c>
      <c r="R2469" s="84"/>
      <c r="S2469" s="84"/>
    </row>
    <row r="2470" spans="1:19" x14ac:dyDescent="0.25">
      <c r="A2470" t="s">
        <v>3702</v>
      </c>
      <c r="B2470">
        <v>7</v>
      </c>
      <c r="C2470" t="s">
        <v>3466</v>
      </c>
      <c r="D2470" s="84"/>
      <c r="F2470" s="84"/>
      <c r="O2470" s="84" t="s">
        <v>10856</v>
      </c>
      <c r="P2470" s="84">
        <v>1</v>
      </c>
      <c r="Q2470" s="84" t="s">
        <v>9357</v>
      </c>
      <c r="R2470" s="84"/>
      <c r="S2470" s="84"/>
    </row>
    <row r="2471" spans="1:19" x14ac:dyDescent="0.25">
      <c r="A2471" t="s">
        <v>3703</v>
      </c>
      <c r="B2471">
        <v>7</v>
      </c>
      <c r="C2471" t="s">
        <v>3466</v>
      </c>
      <c r="D2471" s="84"/>
      <c r="F2471" s="84"/>
      <c r="O2471" s="84" t="s">
        <v>10877</v>
      </c>
      <c r="P2471" s="84">
        <v>1</v>
      </c>
      <c r="Q2471" s="84" t="s">
        <v>9357</v>
      </c>
      <c r="R2471" s="84"/>
      <c r="S2471" s="84"/>
    </row>
    <row r="2472" spans="1:19" x14ac:dyDescent="0.25">
      <c r="A2472" t="s">
        <v>3704</v>
      </c>
      <c r="B2472">
        <v>7</v>
      </c>
      <c r="C2472" t="s">
        <v>3466</v>
      </c>
      <c r="D2472" s="84"/>
      <c r="F2472" s="84"/>
      <c r="O2472" s="84" t="s">
        <v>10897</v>
      </c>
      <c r="P2472" s="84">
        <v>1</v>
      </c>
      <c r="Q2472" s="84" t="s">
        <v>9357</v>
      </c>
      <c r="R2472" s="84"/>
      <c r="S2472" s="84"/>
    </row>
    <row r="2473" spans="1:19" x14ac:dyDescent="0.25">
      <c r="A2473" t="s">
        <v>3705</v>
      </c>
      <c r="B2473">
        <v>7</v>
      </c>
      <c r="C2473" t="s">
        <v>3466</v>
      </c>
      <c r="D2473" s="84"/>
      <c r="F2473" s="84"/>
      <c r="O2473" s="84" t="s">
        <v>10900</v>
      </c>
      <c r="P2473" s="84">
        <v>1</v>
      </c>
      <c r="Q2473" s="84" t="s">
        <v>9357</v>
      </c>
      <c r="R2473" s="84"/>
      <c r="S2473" s="84"/>
    </row>
    <row r="2474" spans="1:19" x14ac:dyDescent="0.25">
      <c r="A2474" t="s">
        <v>3706</v>
      </c>
      <c r="B2474">
        <v>7</v>
      </c>
      <c r="C2474" t="s">
        <v>3466</v>
      </c>
      <c r="D2474" s="84"/>
      <c r="F2474" s="84"/>
      <c r="O2474" s="84" t="s">
        <v>10903</v>
      </c>
      <c r="P2474" s="84">
        <v>1</v>
      </c>
      <c r="Q2474" s="84" t="s">
        <v>9357</v>
      </c>
      <c r="R2474" s="84"/>
      <c r="S2474" s="84"/>
    </row>
    <row r="2475" spans="1:19" x14ac:dyDescent="0.25">
      <c r="A2475" t="s">
        <v>3707</v>
      </c>
      <c r="B2475">
        <v>7</v>
      </c>
      <c r="C2475" t="s">
        <v>3466</v>
      </c>
      <c r="D2475" s="84"/>
      <c r="F2475" s="84"/>
      <c r="O2475" s="84" t="s">
        <v>10908</v>
      </c>
      <c r="P2475" s="84">
        <v>1</v>
      </c>
      <c r="Q2475" s="84" t="s">
        <v>9357</v>
      </c>
      <c r="R2475" s="84"/>
      <c r="S2475" s="84"/>
    </row>
    <row r="2476" spans="1:19" x14ac:dyDescent="0.25">
      <c r="A2476" t="s">
        <v>3708</v>
      </c>
      <c r="B2476">
        <v>7</v>
      </c>
      <c r="C2476" t="s">
        <v>3466</v>
      </c>
      <c r="D2476" s="84"/>
      <c r="F2476" s="84"/>
      <c r="O2476" s="84" t="s">
        <v>10911</v>
      </c>
      <c r="P2476" s="84">
        <v>1</v>
      </c>
      <c r="Q2476" s="84" t="s">
        <v>9357</v>
      </c>
      <c r="R2476" s="84"/>
      <c r="S2476" s="84"/>
    </row>
    <row r="2477" spans="1:19" x14ac:dyDescent="0.25">
      <c r="A2477" t="s">
        <v>3709</v>
      </c>
      <c r="B2477">
        <v>7</v>
      </c>
      <c r="C2477" t="s">
        <v>3466</v>
      </c>
      <c r="D2477" s="84"/>
      <c r="F2477" s="84"/>
      <c r="O2477" s="84" t="s">
        <v>10913</v>
      </c>
      <c r="P2477" s="84">
        <v>1</v>
      </c>
      <c r="Q2477" s="84" t="s">
        <v>9357</v>
      </c>
      <c r="R2477" s="84"/>
      <c r="S2477" s="84"/>
    </row>
    <row r="2478" spans="1:19" x14ac:dyDescent="0.25">
      <c r="A2478" t="s">
        <v>3710</v>
      </c>
      <c r="B2478">
        <v>7</v>
      </c>
      <c r="C2478" t="s">
        <v>3466</v>
      </c>
      <c r="D2478" s="84"/>
      <c r="F2478" s="84"/>
      <c r="O2478" s="84" t="s">
        <v>10915</v>
      </c>
      <c r="P2478" s="84">
        <v>1</v>
      </c>
      <c r="Q2478" s="84" t="s">
        <v>9357</v>
      </c>
      <c r="R2478" s="84"/>
      <c r="S2478" s="84"/>
    </row>
    <row r="2479" spans="1:19" x14ac:dyDescent="0.25">
      <c r="A2479" t="s">
        <v>3711</v>
      </c>
      <c r="B2479">
        <v>7</v>
      </c>
      <c r="C2479" t="s">
        <v>3466</v>
      </c>
      <c r="D2479" s="84"/>
      <c r="F2479" s="84"/>
      <c r="O2479" s="84" t="s">
        <v>10916</v>
      </c>
      <c r="P2479" s="84">
        <v>1</v>
      </c>
      <c r="Q2479" s="84" t="s">
        <v>9357</v>
      </c>
      <c r="R2479" s="84"/>
      <c r="S2479" s="84"/>
    </row>
    <row r="2480" spans="1:19" x14ac:dyDescent="0.25">
      <c r="A2480" t="s">
        <v>3712</v>
      </c>
      <c r="B2480">
        <v>7</v>
      </c>
      <c r="C2480" t="s">
        <v>3466</v>
      </c>
      <c r="D2480" s="84"/>
      <c r="F2480" s="84"/>
      <c r="O2480" s="84" t="s">
        <v>10917</v>
      </c>
      <c r="P2480" s="84">
        <v>1</v>
      </c>
      <c r="Q2480" s="84" t="s">
        <v>9357</v>
      </c>
      <c r="R2480" s="84"/>
      <c r="S2480" s="84"/>
    </row>
    <row r="2481" spans="1:19" x14ac:dyDescent="0.25">
      <c r="A2481" t="s">
        <v>3713</v>
      </c>
      <c r="B2481">
        <v>7</v>
      </c>
      <c r="C2481" t="s">
        <v>3466</v>
      </c>
      <c r="D2481" s="84"/>
      <c r="F2481" s="84"/>
      <c r="O2481" s="84" t="s">
        <v>10918</v>
      </c>
      <c r="P2481" s="84">
        <v>1</v>
      </c>
      <c r="Q2481" s="84" t="s">
        <v>9357</v>
      </c>
      <c r="R2481" s="84"/>
      <c r="S2481" s="84"/>
    </row>
    <row r="2482" spans="1:19" x14ac:dyDescent="0.25">
      <c r="A2482" t="s">
        <v>3714</v>
      </c>
      <c r="B2482">
        <v>7</v>
      </c>
      <c r="C2482" t="s">
        <v>3466</v>
      </c>
      <c r="D2482" s="84"/>
      <c r="F2482" s="84"/>
      <c r="O2482" s="84" t="s">
        <v>10919</v>
      </c>
      <c r="P2482" s="84">
        <v>1</v>
      </c>
      <c r="Q2482" s="84" t="s">
        <v>9357</v>
      </c>
      <c r="R2482" s="84"/>
      <c r="S2482" s="84"/>
    </row>
    <row r="2483" spans="1:19" x14ac:dyDescent="0.25">
      <c r="A2483" t="s">
        <v>3715</v>
      </c>
      <c r="B2483">
        <v>7</v>
      </c>
      <c r="C2483" t="s">
        <v>3466</v>
      </c>
      <c r="D2483" s="84"/>
      <c r="F2483" s="84"/>
      <c r="O2483" s="84" t="s">
        <v>10920</v>
      </c>
      <c r="P2483" s="84">
        <v>1</v>
      </c>
      <c r="Q2483" s="84" t="s">
        <v>9357</v>
      </c>
      <c r="R2483" s="84"/>
      <c r="S2483" s="84"/>
    </row>
    <row r="2484" spans="1:19" x14ac:dyDescent="0.25">
      <c r="A2484" t="s">
        <v>3716</v>
      </c>
      <c r="B2484">
        <v>7</v>
      </c>
      <c r="C2484" t="s">
        <v>3466</v>
      </c>
      <c r="D2484" s="84"/>
      <c r="F2484" s="84"/>
      <c r="O2484" s="84" t="s">
        <v>10921</v>
      </c>
      <c r="P2484" s="84">
        <v>1</v>
      </c>
      <c r="Q2484" s="84" t="s">
        <v>9357</v>
      </c>
      <c r="R2484" s="84"/>
      <c r="S2484" s="84"/>
    </row>
    <row r="2485" spans="1:19" x14ac:dyDescent="0.25">
      <c r="A2485" t="s">
        <v>3717</v>
      </c>
      <c r="B2485">
        <v>7</v>
      </c>
      <c r="C2485" t="s">
        <v>3466</v>
      </c>
      <c r="D2485" s="84"/>
      <c r="F2485" s="84"/>
      <c r="O2485" s="84" t="s">
        <v>10923</v>
      </c>
      <c r="P2485" s="84">
        <v>1</v>
      </c>
      <c r="Q2485" s="84" t="s">
        <v>9357</v>
      </c>
      <c r="R2485" s="84"/>
      <c r="S2485" s="84"/>
    </row>
    <row r="2486" spans="1:19" x14ac:dyDescent="0.25">
      <c r="A2486" t="s">
        <v>3718</v>
      </c>
      <c r="B2486">
        <v>7</v>
      </c>
      <c r="C2486" t="s">
        <v>3466</v>
      </c>
      <c r="D2486" s="84"/>
      <c r="F2486" s="84"/>
      <c r="O2486" s="84" t="s">
        <v>10924</v>
      </c>
      <c r="P2486" s="84">
        <v>1</v>
      </c>
      <c r="Q2486" s="84" t="s">
        <v>9357</v>
      </c>
      <c r="R2486" s="84"/>
      <c r="S2486" s="84"/>
    </row>
    <row r="2487" spans="1:19" x14ac:dyDescent="0.25">
      <c r="A2487" t="s">
        <v>3719</v>
      </c>
      <c r="B2487">
        <v>7</v>
      </c>
      <c r="C2487" t="s">
        <v>3466</v>
      </c>
      <c r="D2487" s="84"/>
      <c r="F2487" s="84"/>
      <c r="O2487" s="84" t="s">
        <v>10925</v>
      </c>
      <c r="P2487" s="84">
        <v>1</v>
      </c>
      <c r="Q2487" s="84" t="s">
        <v>9357</v>
      </c>
      <c r="R2487" s="84"/>
      <c r="S2487" s="84"/>
    </row>
    <row r="2488" spans="1:19" x14ac:dyDescent="0.25">
      <c r="A2488" t="s">
        <v>3720</v>
      </c>
      <c r="B2488">
        <v>7</v>
      </c>
      <c r="C2488" t="s">
        <v>3466</v>
      </c>
      <c r="D2488" s="84"/>
      <c r="F2488" s="84"/>
      <c r="O2488" s="84" t="s">
        <v>10926</v>
      </c>
      <c r="P2488" s="84">
        <v>1</v>
      </c>
      <c r="Q2488" s="84" t="s">
        <v>9357</v>
      </c>
      <c r="R2488" s="84"/>
      <c r="S2488" s="84"/>
    </row>
    <row r="2489" spans="1:19" x14ac:dyDescent="0.25">
      <c r="A2489" t="s">
        <v>3721</v>
      </c>
      <c r="B2489">
        <v>7</v>
      </c>
      <c r="C2489" t="s">
        <v>3466</v>
      </c>
      <c r="D2489" s="84"/>
      <c r="F2489" s="84"/>
      <c r="O2489" s="84" t="s">
        <v>10927</v>
      </c>
      <c r="P2489" s="84">
        <v>1</v>
      </c>
      <c r="Q2489" s="84" t="s">
        <v>9357</v>
      </c>
      <c r="R2489" s="84"/>
      <c r="S2489" s="84"/>
    </row>
    <row r="2490" spans="1:19" x14ac:dyDescent="0.25">
      <c r="A2490" t="s">
        <v>3722</v>
      </c>
      <c r="B2490">
        <v>7</v>
      </c>
      <c r="C2490" t="s">
        <v>3466</v>
      </c>
      <c r="D2490" s="84"/>
      <c r="F2490" s="84"/>
      <c r="O2490" s="84" t="s">
        <v>10928</v>
      </c>
      <c r="P2490" s="84">
        <v>1</v>
      </c>
      <c r="Q2490" s="84" t="s">
        <v>9357</v>
      </c>
      <c r="R2490" s="84"/>
      <c r="S2490" s="84"/>
    </row>
    <row r="2491" spans="1:19" x14ac:dyDescent="0.25">
      <c r="A2491" t="s">
        <v>3723</v>
      </c>
      <c r="B2491">
        <v>7</v>
      </c>
      <c r="C2491" t="s">
        <v>3466</v>
      </c>
      <c r="D2491" s="84"/>
      <c r="F2491" s="84"/>
      <c r="O2491" s="84" t="s">
        <v>10929</v>
      </c>
      <c r="P2491" s="84">
        <v>1</v>
      </c>
      <c r="Q2491" s="84" t="s">
        <v>9357</v>
      </c>
      <c r="R2491" s="84"/>
      <c r="S2491" s="84"/>
    </row>
    <row r="2492" spans="1:19" x14ac:dyDescent="0.25">
      <c r="A2492" t="s">
        <v>3724</v>
      </c>
      <c r="B2492">
        <v>7</v>
      </c>
      <c r="C2492" t="s">
        <v>3466</v>
      </c>
      <c r="D2492" s="84"/>
      <c r="F2492" s="84"/>
      <c r="O2492" s="84" t="s">
        <v>10930</v>
      </c>
      <c r="P2492" s="84">
        <v>1</v>
      </c>
      <c r="Q2492" s="84" t="s">
        <v>9357</v>
      </c>
      <c r="R2492" s="84"/>
      <c r="S2492" s="84"/>
    </row>
    <row r="2493" spans="1:19" x14ac:dyDescent="0.25">
      <c r="A2493" t="s">
        <v>3725</v>
      </c>
      <c r="B2493">
        <v>7</v>
      </c>
      <c r="C2493" t="s">
        <v>3466</v>
      </c>
      <c r="D2493" s="84"/>
      <c r="F2493" s="84"/>
      <c r="O2493" s="84" t="s">
        <v>10931</v>
      </c>
      <c r="P2493" s="84">
        <v>1</v>
      </c>
      <c r="Q2493" s="84" t="s">
        <v>9357</v>
      </c>
      <c r="R2493" s="84"/>
      <c r="S2493" s="84"/>
    </row>
    <row r="2494" spans="1:19" x14ac:dyDescent="0.25">
      <c r="A2494" t="s">
        <v>3726</v>
      </c>
      <c r="B2494">
        <v>7</v>
      </c>
      <c r="C2494" t="s">
        <v>3466</v>
      </c>
      <c r="D2494" s="84"/>
      <c r="F2494" s="84"/>
      <c r="O2494" s="84" t="s">
        <v>10932</v>
      </c>
      <c r="P2494" s="84">
        <v>1</v>
      </c>
      <c r="Q2494" s="84" t="s">
        <v>9357</v>
      </c>
      <c r="R2494" s="84"/>
      <c r="S2494" s="84"/>
    </row>
    <row r="2495" spans="1:19" x14ac:dyDescent="0.25">
      <c r="A2495" t="s">
        <v>3727</v>
      </c>
      <c r="B2495">
        <v>7</v>
      </c>
      <c r="C2495" t="s">
        <v>3466</v>
      </c>
      <c r="D2495" s="84"/>
      <c r="F2495" s="84"/>
      <c r="O2495" s="84" t="s">
        <v>10933</v>
      </c>
      <c r="P2495" s="84">
        <v>1</v>
      </c>
      <c r="Q2495" s="84" t="s">
        <v>9357</v>
      </c>
      <c r="R2495" s="84"/>
      <c r="S2495" s="84"/>
    </row>
    <row r="2496" spans="1:19" x14ac:dyDescent="0.25">
      <c r="A2496" t="s">
        <v>3728</v>
      </c>
      <c r="B2496">
        <v>7</v>
      </c>
      <c r="C2496" t="s">
        <v>3466</v>
      </c>
      <c r="D2496" s="84"/>
      <c r="F2496" s="84"/>
      <c r="O2496" s="84" t="s">
        <v>10934</v>
      </c>
      <c r="P2496" s="84">
        <v>1</v>
      </c>
      <c r="Q2496" s="84" t="s">
        <v>9357</v>
      </c>
      <c r="R2496" s="84"/>
      <c r="S2496" s="84"/>
    </row>
    <row r="2497" spans="1:19" x14ac:dyDescent="0.25">
      <c r="A2497" t="s">
        <v>3729</v>
      </c>
      <c r="B2497">
        <v>7</v>
      </c>
      <c r="C2497" t="s">
        <v>3466</v>
      </c>
      <c r="D2497" s="84"/>
      <c r="F2497" s="84"/>
      <c r="O2497" s="84" t="s">
        <v>10936</v>
      </c>
      <c r="P2497" s="84">
        <v>1</v>
      </c>
      <c r="Q2497" s="84" t="s">
        <v>9357</v>
      </c>
      <c r="R2497" s="84"/>
      <c r="S2497" s="84"/>
    </row>
    <row r="2498" spans="1:19" x14ac:dyDescent="0.25">
      <c r="A2498" t="s">
        <v>3730</v>
      </c>
      <c r="B2498">
        <v>7</v>
      </c>
      <c r="C2498" t="s">
        <v>3466</v>
      </c>
      <c r="D2498" s="84"/>
      <c r="F2498" s="84"/>
      <c r="O2498" s="84" t="s">
        <v>10937</v>
      </c>
      <c r="P2498" s="84">
        <v>1</v>
      </c>
      <c r="Q2498" s="84" t="s">
        <v>9357</v>
      </c>
      <c r="R2498" s="84"/>
      <c r="S2498" s="84"/>
    </row>
    <row r="2499" spans="1:19" x14ac:dyDescent="0.25">
      <c r="A2499" t="s">
        <v>3731</v>
      </c>
      <c r="B2499">
        <v>7</v>
      </c>
      <c r="C2499" t="s">
        <v>3466</v>
      </c>
      <c r="D2499" s="84"/>
      <c r="F2499" s="84"/>
      <c r="O2499" s="84" t="s">
        <v>10938</v>
      </c>
      <c r="P2499" s="84">
        <v>1</v>
      </c>
      <c r="Q2499" s="84" t="s">
        <v>9357</v>
      </c>
      <c r="R2499" s="84"/>
      <c r="S2499" s="84"/>
    </row>
    <row r="2500" spans="1:19" x14ac:dyDescent="0.25">
      <c r="A2500" t="s">
        <v>3732</v>
      </c>
      <c r="B2500">
        <v>7</v>
      </c>
      <c r="C2500" t="s">
        <v>3466</v>
      </c>
      <c r="D2500" s="84"/>
      <c r="F2500" s="84"/>
      <c r="O2500" s="84" t="s">
        <v>10939</v>
      </c>
      <c r="P2500" s="84">
        <v>1</v>
      </c>
      <c r="Q2500" s="84" t="s">
        <v>9357</v>
      </c>
      <c r="R2500" s="84"/>
      <c r="S2500" s="84"/>
    </row>
    <row r="2501" spans="1:19" x14ac:dyDescent="0.25">
      <c r="A2501" t="s">
        <v>3733</v>
      </c>
      <c r="B2501">
        <v>7</v>
      </c>
      <c r="C2501" t="s">
        <v>3466</v>
      </c>
      <c r="D2501" s="84"/>
      <c r="F2501" s="84"/>
      <c r="O2501" s="84" t="s">
        <v>10940</v>
      </c>
      <c r="P2501" s="84">
        <v>1</v>
      </c>
      <c r="Q2501" s="84" t="s">
        <v>9357</v>
      </c>
      <c r="R2501" s="84"/>
      <c r="S2501" s="84"/>
    </row>
    <row r="2502" spans="1:19" x14ac:dyDescent="0.25">
      <c r="A2502" t="s">
        <v>3734</v>
      </c>
      <c r="B2502">
        <v>7</v>
      </c>
      <c r="C2502" t="s">
        <v>3466</v>
      </c>
      <c r="D2502" s="84"/>
      <c r="F2502" s="84"/>
      <c r="O2502" s="84" t="s">
        <v>10941</v>
      </c>
      <c r="P2502" s="84">
        <v>1</v>
      </c>
      <c r="Q2502" s="84" t="s">
        <v>9357</v>
      </c>
      <c r="R2502" s="84"/>
      <c r="S2502" s="84"/>
    </row>
    <row r="2503" spans="1:19" x14ac:dyDescent="0.25">
      <c r="A2503" t="s">
        <v>3735</v>
      </c>
      <c r="B2503">
        <v>7</v>
      </c>
      <c r="C2503" t="s">
        <v>3466</v>
      </c>
      <c r="D2503" s="84"/>
      <c r="F2503" s="84"/>
      <c r="O2503" s="84" t="s">
        <v>10942</v>
      </c>
      <c r="P2503" s="84">
        <v>1</v>
      </c>
      <c r="Q2503" s="84" t="s">
        <v>9357</v>
      </c>
      <c r="R2503" s="84"/>
      <c r="S2503" s="84"/>
    </row>
    <row r="2504" spans="1:19" x14ac:dyDescent="0.25">
      <c r="A2504" t="s">
        <v>3736</v>
      </c>
      <c r="B2504">
        <v>7</v>
      </c>
      <c r="C2504" t="s">
        <v>3466</v>
      </c>
      <c r="D2504" s="84"/>
      <c r="F2504" s="84"/>
      <c r="O2504" s="84" t="s">
        <v>10943</v>
      </c>
      <c r="P2504" s="84">
        <v>1</v>
      </c>
      <c r="Q2504" s="84" t="s">
        <v>9357</v>
      </c>
      <c r="R2504" s="84"/>
      <c r="S2504" s="84"/>
    </row>
    <row r="2505" spans="1:19" x14ac:dyDescent="0.25">
      <c r="A2505" t="s">
        <v>3737</v>
      </c>
      <c r="B2505">
        <v>7</v>
      </c>
      <c r="C2505" t="s">
        <v>3466</v>
      </c>
      <c r="D2505" s="84"/>
      <c r="F2505" s="84"/>
      <c r="O2505" s="84" t="s">
        <v>10944</v>
      </c>
      <c r="P2505" s="84">
        <v>1</v>
      </c>
      <c r="Q2505" s="84" t="s">
        <v>9357</v>
      </c>
      <c r="R2505" s="84"/>
      <c r="S2505" s="84"/>
    </row>
    <row r="2506" spans="1:19" x14ac:dyDescent="0.25">
      <c r="A2506" t="s">
        <v>3738</v>
      </c>
      <c r="B2506">
        <v>7</v>
      </c>
      <c r="C2506" t="s">
        <v>3466</v>
      </c>
      <c r="D2506" s="84"/>
      <c r="F2506" s="84"/>
      <c r="O2506" s="84" t="s">
        <v>10945</v>
      </c>
      <c r="P2506" s="84">
        <v>1</v>
      </c>
      <c r="Q2506" s="84" t="s">
        <v>9357</v>
      </c>
      <c r="R2506" s="84"/>
      <c r="S2506" s="84"/>
    </row>
    <row r="2507" spans="1:19" x14ac:dyDescent="0.25">
      <c r="A2507" t="s">
        <v>3739</v>
      </c>
      <c r="B2507">
        <v>7</v>
      </c>
      <c r="C2507" t="s">
        <v>3466</v>
      </c>
      <c r="D2507" s="84"/>
      <c r="F2507" s="84"/>
      <c r="O2507" s="84" t="s">
        <v>10946</v>
      </c>
      <c r="P2507" s="84">
        <v>1</v>
      </c>
      <c r="Q2507" s="84" t="s">
        <v>9357</v>
      </c>
      <c r="R2507" s="84"/>
      <c r="S2507" s="84"/>
    </row>
    <row r="2508" spans="1:19" x14ac:dyDescent="0.25">
      <c r="A2508" t="s">
        <v>3740</v>
      </c>
      <c r="B2508">
        <v>7</v>
      </c>
      <c r="C2508" t="s">
        <v>3466</v>
      </c>
      <c r="D2508" s="84"/>
      <c r="F2508" s="84"/>
      <c r="O2508" s="84" t="s">
        <v>10947</v>
      </c>
      <c r="P2508" s="84">
        <v>1</v>
      </c>
      <c r="Q2508" s="84" t="s">
        <v>9357</v>
      </c>
      <c r="R2508" s="84"/>
      <c r="S2508" s="84"/>
    </row>
    <row r="2509" spans="1:19" x14ac:dyDescent="0.25">
      <c r="A2509" t="s">
        <v>3741</v>
      </c>
      <c r="B2509">
        <v>6</v>
      </c>
      <c r="C2509" t="s">
        <v>3742</v>
      </c>
      <c r="D2509" s="84"/>
      <c r="F2509" s="84"/>
      <c r="O2509" s="84" t="s">
        <v>10949</v>
      </c>
      <c r="P2509" s="84">
        <v>1</v>
      </c>
      <c r="Q2509" s="84" t="s">
        <v>9357</v>
      </c>
      <c r="R2509" s="84"/>
      <c r="S2509" s="84"/>
    </row>
    <row r="2510" spans="1:19" x14ac:dyDescent="0.25">
      <c r="A2510" t="s">
        <v>3743</v>
      </c>
      <c r="B2510">
        <v>6</v>
      </c>
      <c r="C2510" t="s">
        <v>3742</v>
      </c>
      <c r="D2510" s="84"/>
      <c r="F2510" s="84"/>
      <c r="O2510" s="84" t="s">
        <v>10950</v>
      </c>
      <c r="P2510" s="84">
        <v>1</v>
      </c>
      <c r="Q2510" s="84" t="s">
        <v>9357</v>
      </c>
      <c r="R2510" s="84"/>
      <c r="S2510" s="84"/>
    </row>
    <row r="2511" spans="1:19" x14ac:dyDescent="0.25">
      <c r="A2511" t="s">
        <v>3744</v>
      </c>
      <c r="B2511">
        <v>6</v>
      </c>
      <c r="C2511" t="s">
        <v>3742</v>
      </c>
      <c r="D2511" s="84"/>
      <c r="F2511" s="84"/>
      <c r="O2511" s="84" t="s">
        <v>10951</v>
      </c>
      <c r="P2511" s="84">
        <v>1</v>
      </c>
      <c r="Q2511" s="84" t="s">
        <v>9357</v>
      </c>
      <c r="R2511" s="84"/>
      <c r="S2511" s="84"/>
    </row>
    <row r="2512" spans="1:19" x14ac:dyDescent="0.25">
      <c r="A2512" t="s">
        <v>3745</v>
      </c>
      <c r="B2512">
        <v>6</v>
      </c>
      <c r="C2512" t="s">
        <v>3742</v>
      </c>
      <c r="D2512" s="84"/>
      <c r="F2512" s="84"/>
      <c r="O2512" s="84" t="s">
        <v>10952</v>
      </c>
      <c r="P2512" s="84">
        <v>1</v>
      </c>
      <c r="Q2512" s="84" t="s">
        <v>9357</v>
      </c>
      <c r="R2512" s="84"/>
      <c r="S2512" s="84"/>
    </row>
    <row r="2513" spans="1:19" x14ac:dyDescent="0.25">
      <c r="A2513" t="s">
        <v>3746</v>
      </c>
      <c r="B2513">
        <v>6</v>
      </c>
      <c r="C2513" t="s">
        <v>3742</v>
      </c>
      <c r="D2513" s="84"/>
      <c r="F2513" s="84"/>
      <c r="O2513" s="84" t="s">
        <v>10953</v>
      </c>
      <c r="P2513" s="84">
        <v>1</v>
      </c>
      <c r="Q2513" s="84" t="s">
        <v>9357</v>
      </c>
      <c r="R2513" s="84"/>
      <c r="S2513" s="84"/>
    </row>
    <row r="2514" spans="1:19" x14ac:dyDescent="0.25">
      <c r="A2514" t="s">
        <v>3747</v>
      </c>
      <c r="B2514">
        <v>6</v>
      </c>
      <c r="C2514" t="s">
        <v>3742</v>
      </c>
      <c r="D2514" s="84"/>
      <c r="F2514" s="84"/>
      <c r="O2514" s="84" t="s">
        <v>10954</v>
      </c>
      <c r="P2514" s="84">
        <v>1</v>
      </c>
      <c r="Q2514" s="84" t="s">
        <v>9357</v>
      </c>
      <c r="R2514" s="84"/>
      <c r="S2514" s="84"/>
    </row>
    <row r="2515" spans="1:19" x14ac:dyDescent="0.25">
      <c r="A2515" t="s">
        <v>3748</v>
      </c>
      <c r="B2515">
        <v>6</v>
      </c>
      <c r="C2515" t="s">
        <v>3742</v>
      </c>
      <c r="D2515" s="84"/>
      <c r="F2515" s="84"/>
      <c r="O2515" s="84" t="s">
        <v>10955</v>
      </c>
      <c r="P2515" s="84">
        <v>1</v>
      </c>
      <c r="Q2515" s="84" t="s">
        <v>9357</v>
      </c>
      <c r="R2515" s="84"/>
      <c r="S2515" s="84"/>
    </row>
    <row r="2516" spans="1:19" x14ac:dyDescent="0.25">
      <c r="A2516" t="s">
        <v>3749</v>
      </c>
      <c r="B2516">
        <v>6</v>
      </c>
      <c r="C2516" t="s">
        <v>3742</v>
      </c>
      <c r="D2516" s="84"/>
      <c r="F2516" s="84"/>
      <c r="O2516" s="84" t="s">
        <v>10956</v>
      </c>
      <c r="P2516" s="84">
        <v>1</v>
      </c>
      <c r="Q2516" s="84" t="s">
        <v>9357</v>
      </c>
      <c r="R2516" s="84"/>
      <c r="S2516" s="84"/>
    </row>
    <row r="2517" spans="1:19" x14ac:dyDescent="0.25">
      <c r="A2517" t="s">
        <v>3750</v>
      </c>
      <c r="B2517">
        <v>6</v>
      </c>
      <c r="C2517" t="s">
        <v>3742</v>
      </c>
      <c r="D2517" s="84"/>
      <c r="F2517" s="84"/>
      <c r="O2517" s="84" t="s">
        <v>10957</v>
      </c>
      <c r="P2517" s="84">
        <v>1</v>
      </c>
      <c r="Q2517" s="84" t="s">
        <v>9357</v>
      </c>
      <c r="R2517" s="84"/>
      <c r="S2517" s="84"/>
    </row>
    <row r="2518" spans="1:19" x14ac:dyDescent="0.25">
      <c r="A2518" t="s">
        <v>3751</v>
      </c>
      <c r="B2518">
        <v>6</v>
      </c>
      <c r="C2518" t="s">
        <v>3742</v>
      </c>
      <c r="D2518" s="84"/>
      <c r="F2518" s="84"/>
      <c r="O2518" s="84" t="s">
        <v>10958</v>
      </c>
      <c r="P2518" s="84">
        <v>1</v>
      </c>
      <c r="Q2518" s="84" t="s">
        <v>9357</v>
      </c>
      <c r="R2518" s="84"/>
      <c r="S2518" s="84"/>
    </row>
    <row r="2519" spans="1:19" x14ac:dyDescent="0.25">
      <c r="A2519" t="s">
        <v>3752</v>
      </c>
      <c r="B2519">
        <v>6</v>
      </c>
      <c r="C2519" t="s">
        <v>3742</v>
      </c>
      <c r="D2519" s="84"/>
      <c r="F2519" s="84"/>
      <c r="O2519" s="84" t="s">
        <v>10959</v>
      </c>
      <c r="P2519" s="84">
        <v>1</v>
      </c>
      <c r="Q2519" s="84" t="s">
        <v>9357</v>
      </c>
      <c r="R2519" s="84"/>
      <c r="S2519" s="84"/>
    </row>
    <row r="2520" spans="1:19" x14ac:dyDescent="0.25">
      <c r="A2520" t="s">
        <v>3753</v>
      </c>
      <c r="B2520">
        <v>6</v>
      </c>
      <c r="C2520" t="s">
        <v>3742</v>
      </c>
      <c r="D2520" s="84"/>
      <c r="F2520" s="84"/>
      <c r="O2520" s="84" t="s">
        <v>10960</v>
      </c>
      <c r="P2520" s="84">
        <v>1</v>
      </c>
      <c r="Q2520" s="84" t="s">
        <v>9357</v>
      </c>
      <c r="R2520" s="84"/>
      <c r="S2520" s="84"/>
    </row>
    <row r="2521" spans="1:19" x14ac:dyDescent="0.25">
      <c r="A2521" t="s">
        <v>3754</v>
      </c>
      <c r="B2521">
        <v>6</v>
      </c>
      <c r="C2521" t="s">
        <v>3742</v>
      </c>
      <c r="D2521" s="84"/>
      <c r="F2521" s="84"/>
      <c r="O2521" s="84" t="s">
        <v>10961</v>
      </c>
      <c r="P2521" s="84">
        <v>1</v>
      </c>
      <c r="Q2521" s="84" t="s">
        <v>9357</v>
      </c>
      <c r="R2521" s="84"/>
      <c r="S2521" s="84"/>
    </row>
    <row r="2522" spans="1:19" x14ac:dyDescent="0.25">
      <c r="A2522" t="s">
        <v>3755</v>
      </c>
      <c r="B2522">
        <v>6</v>
      </c>
      <c r="C2522" t="s">
        <v>3742</v>
      </c>
      <c r="D2522" s="84"/>
      <c r="F2522" s="84"/>
      <c r="O2522" s="84" t="s">
        <v>10962</v>
      </c>
      <c r="P2522" s="84">
        <v>1</v>
      </c>
      <c r="Q2522" s="84" t="s">
        <v>9357</v>
      </c>
      <c r="R2522" s="84"/>
      <c r="S2522" s="84"/>
    </row>
    <row r="2523" spans="1:19" x14ac:dyDescent="0.25">
      <c r="A2523" t="s">
        <v>3756</v>
      </c>
      <c r="B2523">
        <v>6</v>
      </c>
      <c r="C2523" t="s">
        <v>3742</v>
      </c>
      <c r="D2523" s="84"/>
      <c r="F2523" s="84"/>
      <c r="O2523" s="84" t="s">
        <v>10965</v>
      </c>
      <c r="P2523" s="84">
        <v>1</v>
      </c>
      <c r="Q2523" s="84" t="s">
        <v>9357</v>
      </c>
      <c r="R2523" s="84"/>
      <c r="S2523" s="84"/>
    </row>
    <row r="2524" spans="1:19" x14ac:dyDescent="0.25">
      <c r="A2524" t="s">
        <v>3757</v>
      </c>
      <c r="B2524">
        <v>6</v>
      </c>
      <c r="C2524" t="s">
        <v>3742</v>
      </c>
      <c r="D2524" s="84"/>
      <c r="F2524" s="84"/>
      <c r="O2524" s="84" t="s">
        <v>10968</v>
      </c>
      <c r="P2524" s="84">
        <v>1</v>
      </c>
      <c r="Q2524" s="84" t="s">
        <v>9357</v>
      </c>
      <c r="R2524" s="84"/>
      <c r="S2524" s="84"/>
    </row>
    <row r="2525" spans="1:19" x14ac:dyDescent="0.25">
      <c r="A2525" t="s">
        <v>3758</v>
      </c>
      <c r="B2525">
        <v>6</v>
      </c>
      <c r="C2525" t="s">
        <v>3742</v>
      </c>
      <c r="D2525" s="84"/>
      <c r="F2525" s="84"/>
      <c r="O2525" s="84" t="s">
        <v>10971</v>
      </c>
      <c r="P2525" s="84">
        <v>1</v>
      </c>
      <c r="Q2525" s="84" t="s">
        <v>9357</v>
      </c>
      <c r="R2525" s="84"/>
      <c r="S2525" s="84"/>
    </row>
    <row r="2526" spans="1:19" x14ac:dyDescent="0.25">
      <c r="A2526" t="s">
        <v>3759</v>
      </c>
      <c r="B2526">
        <v>6</v>
      </c>
      <c r="C2526" t="s">
        <v>3742</v>
      </c>
      <c r="D2526" s="84"/>
      <c r="F2526" s="84"/>
      <c r="O2526" s="84" t="s">
        <v>10972</v>
      </c>
      <c r="P2526" s="84">
        <v>1</v>
      </c>
      <c r="Q2526" s="84" t="s">
        <v>9357</v>
      </c>
      <c r="R2526" s="84"/>
      <c r="S2526" s="84"/>
    </row>
    <row r="2527" spans="1:19" x14ac:dyDescent="0.25">
      <c r="A2527" t="s">
        <v>3760</v>
      </c>
      <c r="B2527">
        <v>6</v>
      </c>
      <c r="C2527" t="s">
        <v>3742</v>
      </c>
      <c r="D2527" s="84"/>
      <c r="F2527" s="84"/>
      <c r="O2527" s="84" t="s">
        <v>10973</v>
      </c>
      <c r="P2527" s="84">
        <v>1</v>
      </c>
      <c r="Q2527" s="84" t="s">
        <v>9357</v>
      </c>
      <c r="R2527" s="84"/>
      <c r="S2527" s="84"/>
    </row>
    <row r="2528" spans="1:19" x14ac:dyDescent="0.25">
      <c r="A2528" t="s">
        <v>3761</v>
      </c>
      <c r="B2528">
        <v>6</v>
      </c>
      <c r="C2528" t="s">
        <v>3742</v>
      </c>
      <c r="D2528" s="84"/>
      <c r="F2528" s="84"/>
      <c r="O2528" s="84" t="s">
        <v>10974</v>
      </c>
      <c r="P2528" s="84">
        <v>1</v>
      </c>
      <c r="Q2528" s="84" t="s">
        <v>9357</v>
      </c>
      <c r="R2528" s="84"/>
      <c r="S2528" s="84"/>
    </row>
    <row r="2529" spans="1:19" x14ac:dyDescent="0.25">
      <c r="A2529" t="s">
        <v>3762</v>
      </c>
      <c r="B2529">
        <v>6</v>
      </c>
      <c r="C2529" t="s">
        <v>3742</v>
      </c>
      <c r="D2529" s="84"/>
      <c r="F2529" s="84"/>
      <c r="O2529" s="84" t="s">
        <v>10975</v>
      </c>
      <c r="P2529" s="84">
        <v>1</v>
      </c>
      <c r="Q2529" s="84" t="s">
        <v>9357</v>
      </c>
      <c r="R2529" s="84"/>
      <c r="S2529" s="84"/>
    </row>
    <row r="2530" spans="1:19" x14ac:dyDescent="0.25">
      <c r="A2530" t="s">
        <v>3763</v>
      </c>
      <c r="B2530">
        <v>6</v>
      </c>
      <c r="C2530" t="s">
        <v>3742</v>
      </c>
      <c r="D2530" s="84"/>
      <c r="F2530" s="84"/>
      <c r="O2530" s="84" t="s">
        <v>10976</v>
      </c>
      <c r="P2530" s="84">
        <v>1</v>
      </c>
      <c r="Q2530" s="84" t="s">
        <v>9357</v>
      </c>
      <c r="R2530" s="84"/>
      <c r="S2530" s="84"/>
    </row>
    <row r="2531" spans="1:19" x14ac:dyDescent="0.25">
      <c r="A2531" t="s">
        <v>3764</v>
      </c>
      <c r="B2531">
        <v>6</v>
      </c>
      <c r="C2531" t="s">
        <v>3742</v>
      </c>
      <c r="D2531" s="84"/>
      <c r="F2531" s="84"/>
      <c r="O2531" s="84" t="s">
        <v>10977</v>
      </c>
      <c r="P2531" s="84">
        <v>1</v>
      </c>
      <c r="Q2531" s="84" t="s">
        <v>9357</v>
      </c>
      <c r="R2531" s="84"/>
      <c r="S2531" s="84"/>
    </row>
    <row r="2532" spans="1:19" x14ac:dyDescent="0.25">
      <c r="A2532" t="s">
        <v>3765</v>
      </c>
      <c r="B2532">
        <v>6</v>
      </c>
      <c r="C2532" t="s">
        <v>3742</v>
      </c>
      <c r="D2532" s="84"/>
      <c r="F2532" s="84"/>
      <c r="O2532" s="84" t="s">
        <v>10978</v>
      </c>
      <c r="P2532" s="84">
        <v>1</v>
      </c>
      <c r="Q2532" s="84" t="s">
        <v>9357</v>
      </c>
      <c r="R2532" s="84"/>
      <c r="S2532" s="84"/>
    </row>
    <row r="2533" spans="1:19" x14ac:dyDescent="0.25">
      <c r="A2533" t="s">
        <v>3766</v>
      </c>
      <c r="B2533">
        <v>6</v>
      </c>
      <c r="C2533" t="s">
        <v>3742</v>
      </c>
      <c r="D2533" s="84"/>
      <c r="F2533" s="84"/>
      <c r="O2533" s="84" t="s">
        <v>10979</v>
      </c>
      <c r="P2533" s="84">
        <v>1</v>
      </c>
      <c r="Q2533" s="84" t="s">
        <v>9357</v>
      </c>
      <c r="R2533" s="84"/>
      <c r="S2533" s="84"/>
    </row>
    <row r="2534" spans="1:19" x14ac:dyDescent="0.25">
      <c r="A2534" t="s">
        <v>3767</v>
      </c>
      <c r="B2534">
        <v>6</v>
      </c>
      <c r="C2534" t="s">
        <v>3742</v>
      </c>
      <c r="D2534" s="84"/>
      <c r="F2534" s="84"/>
      <c r="O2534" s="84" t="s">
        <v>10981</v>
      </c>
      <c r="P2534" s="84">
        <v>1</v>
      </c>
      <c r="Q2534" s="84" t="s">
        <v>9357</v>
      </c>
      <c r="R2534" s="84"/>
      <c r="S2534" s="84"/>
    </row>
    <row r="2535" spans="1:19" x14ac:dyDescent="0.25">
      <c r="A2535" t="s">
        <v>3768</v>
      </c>
      <c r="B2535">
        <v>6</v>
      </c>
      <c r="C2535" t="s">
        <v>3742</v>
      </c>
      <c r="D2535" s="84"/>
      <c r="F2535" s="84"/>
      <c r="O2535" s="84" t="s">
        <v>10982</v>
      </c>
      <c r="P2535" s="84">
        <v>1</v>
      </c>
      <c r="Q2535" s="84" t="s">
        <v>9357</v>
      </c>
      <c r="R2535" s="84"/>
      <c r="S2535" s="84"/>
    </row>
    <row r="2536" spans="1:19" x14ac:dyDescent="0.25">
      <c r="A2536" t="s">
        <v>3769</v>
      </c>
      <c r="B2536">
        <v>6</v>
      </c>
      <c r="C2536" t="s">
        <v>3742</v>
      </c>
      <c r="D2536" s="84"/>
      <c r="F2536" s="84"/>
      <c r="O2536" s="84" t="s">
        <v>10983</v>
      </c>
      <c r="P2536" s="84">
        <v>1</v>
      </c>
      <c r="Q2536" s="84" t="s">
        <v>9357</v>
      </c>
      <c r="R2536" s="84"/>
      <c r="S2536" s="84"/>
    </row>
    <row r="2537" spans="1:19" x14ac:dyDescent="0.25">
      <c r="A2537" t="s">
        <v>3770</v>
      </c>
      <c r="B2537">
        <v>6</v>
      </c>
      <c r="C2537" t="s">
        <v>3742</v>
      </c>
      <c r="D2537" s="84"/>
      <c r="F2537" s="84"/>
      <c r="O2537" s="84" t="s">
        <v>10984</v>
      </c>
      <c r="P2537" s="84">
        <v>1</v>
      </c>
      <c r="Q2537" s="84" t="s">
        <v>9357</v>
      </c>
      <c r="R2537" s="84"/>
      <c r="S2537" s="84"/>
    </row>
    <row r="2538" spans="1:19" x14ac:dyDescent="0.25">
      <c r="A2538" t="s">
        <v>3771</v>
      </c>
      <c r="B2538">
        <v>6</v>
      </c>
      <c r="C2538" t="s">
        <v>3742</v>
      </c>
      <c r="D2538" s="84"/>
      <c r="F2538" s="84"/>
      <c r="O2538" s="84" t="s">
        <v>10985</v>
      </c>
      <c r="P2538" s="84">
        <v>1</v>
      </c>
      <c r="Q2538" s="84" t="s">
        <v>9357</v>
      </c>
      <c r="R2538" s="84"/>
      <c r="S2538" s="84"/>
    </row>
    <row r="2539" spans="1:19" x14ac:dyDescent="0.25">
      <c r="A2539" t="s">
        <v>3772</v>
      </c>
      <c r="B2539">
        <v>6</v>
      </c>
      <c r="C2539" t="s">
        <v>3742</v>
      </c>
      <c r="D2539" s="84"/>
      <c r="F2539" s="84"/>
      <c r="O2539" s="84" t="s">
        <v>10986</v>
      </c>
      <c r="P2539" s="84">
        <v>1</v>
      </c>
      <c r="Q2539" s="84" t="s">
        <v>9357</v>
      </c>
      <c r="R2539" s="84"/>
      <c r="S2539" s="84"/>
    </row>
    <row r="2540" spans="1:19" x14ac:dyDescent="0.25">
      <c r="A2540" t="s">
        <v>3773</v>
      </c>
      <c r="B2540">
        <v>6</v>
      </c>
      <c r="C2540" t="s">
        <v>3742</v>
      </c>
      <c r="D2540" s="84"/>
      <c r="F2540" s="84"/>
      <c r="O2540" s="84" t="s">
        <v>10987</v>
      </c>
      <c r="P2540" s="84">
        <v>1</v>
      </c>
      <c r="Q2540" s="84" t="s">
        <v>9357</v>
      </c>
      <c r="R2540" s="84"/>
      <c r="S2540" s="84"/>
    </row>
    <row r="2541" spans="1:19" x14ac:dyDescent="0.25">
      <c r="A2541" t="s">
        <v>3774</v>
      </c>
      <c r="B2541">
        <v>6</v>
      </c>
      <c r="C2541" t="s">
        <v>3742</v>
      </c>
      <c r="D2541" s="84"/>
      <c r="F2541" s="84"/>
      <c r="O2541" s="84" t="s">
        <v>10988</v>
      </c>
      <c r="P2541" s="84">
        <v>1</v>
      </c>
      <c r="Q2541" s="84" t="s">
        <v>9357</v>
      </c>
      <c r="R2541" s="84"/>
      <c r="S2541" s="84"/>
    </row>
    <row r="2542" spans="1:19" x14ac:dyDescent="0.25">
      <c r="A2542" t="s">
        <v>3775</v>
      </c>
      <c r="B2542">
        <v>6</v>
      </c>
      <c r="C2542" t="s">
        <v>3742</v>
      </c>
      <c r="D2542" s="84"/>
      <c r="F2542" s="84"/>
      <c r="O2542" s="84" t="s">
        <v>10989</v>
      </c>
      <c r="P2542" s="84">
        <v>1</v>
      </c>
      <c r="Q2542" s="84" t="s">
        <v>9357</v>
      </c>
      <c r="R2542" s="84"/>
      <c r="S2542" s="84"/>
    </row>
    <row r="2543" spans="1:19" x14ac:dyDescent="0.25">
      <c r="A2543" t="s">
        <v>3776</v>
      </c>
      <c r="B2543">
        <v>6</v>
      </c>
      <c r="C2543" t="s">
        <v>3742</v>
      </c>
      <c r="D2543" s="84"/>
      <c r="F2543" s="84"/>
      <c r="O2543" s="84" t="s">
        <v>10990</v>
      </c>
      <c r="P2543" s="84">
        <v>1</v>
      </c>
      <c r="Q2543" s="84" t="s">
        <v>9357</v>
      </c>
      <c r="R2543" s="84"/>
      <c r="S2543" s="84"/>
    </row>
    <row r="2544" spans="1:19" x14ac:dyDescent="0.25">
      <c r="A2544" t="s">
        <v>3777</v>
      </c>
      <c r="B2544">
        <v>6</v>
      </c>
      <c r="C2544" t="s">
        <v>3742</v>
      </c>
      <c r="D2544" s="84"/>
      <c r="F2544" s="84"/>
      <c r="O2544" s="84" t="s">
        <v>10992</v>
      </c>
      <c r="P2544" s="84">
        <v>1</v>
      </c>
      <c r="Q2544" s="84" t="s">
        <v>9357</v>
      </c>
      <c r="R2544" s="84"/>
      <c r="S2544" s="84"/>
    </row>
    <row r="2545" spans="1:19" x14ac:dyDescent="0.25">
      <c r="A2545" t="s">
        <v>3778</v>
      </c>
      <c r="B2545">
        <v>6</v>
      </c>
      <c r="C2545" t="s">
        <v>3742</v>
      </c>
      <c r="D2545" s="84"/>
      <c r="F2545" s="84"/>
      <c r="O2545" s="84" t="s">
        <v>10993</v>
      </c>
      <c r="P2545" s="84">
        <v>1</v>
      </c>
      <c r="Q2545" s="84" t="s">
        <v>9357</v>
      </c>
      <c r="R2545" s="84"/>
      <c r="S2545" s="84"/>
    </row>
    <row r="2546" spans="1:19" x14ac:dyDescent="0.25">
      <c r="A2546" t="s">
        <v>3779</v>
      </c>
      <c r="B2546">
        <v>6</v>
      </c>
      <c r="C2546" t="s">
        <v>3742</v>
      </c>
      <c r="D2546" s="84"/>
      <c r="F2546" s="84"/>
      <c r="O2546" s="84" t="s">
        <v>10994</v>
      </c>
      <c r="P2546" s="84">
        <v>1</v>
      </c>
      <c r="Q2546" s="84" t="s">
        <v>9357</v>
      </c>
      <c r="R2546" s="84"/>
      <c r="S2546" s="84"/>
    </row>
    <row r="2547" spans="1:19" x14ac:dyDescent="0.25">
      <c r="A2547" t="s">
        <v>3780</v>
      </c>
      <c r="B2547">
        <v>6</v>
      </c>
      <c r="C2547" t="s">
        <v>3742</v>
      </c>
      <c r="D2547" s="84"/>
      <c r="F2547" s="84"/>
      <c r="O2547" s="84" t="s">
        <v>10995</v>
      </c>
      <c r="P2547" s="84">
        <v>1</v>
      </c>
      <c r="Q2547" s="84" t="s">
        <v>9357</v>
      </c>
      <c r="R2547" s="84"/>
      <c r="S2547" s="84"/>
    </row>
    <row r="2548" spans="1:19" x14ac:dyDescent="0.25">
      <c r="A2548" t="s">
        <v>3781</v>
      </c>
      <c r="B2548">
        <v>6</v>
      </c>
      <c r="C2548" t="s">
        <v>3742</v>
      </c>
      <c r="D2548" s="84"/>
      <c r="F2548" s="84"/>
      <c r="O2548" s="84" t="s">
        <v>10996</v>
      </c>
      <c r="P2548" s="84">
        <v>1</v>
      </c>
      <c r="Q2548" s="84" t="s">
        <v>9357</v>
      </c>
      <c r="R2548" s="84"/>
      <c r="S2548" s="84"/>
    </row>
    <row r="2549" spans="1:19" x14ac:dyDescent="0.25">
      <c r="A2549" t="s">
        <v>3782</v>
      </c>
      <c r="B2549">
        <v>6</v>
      </c>
      <c r="C2549" t="s">
        <v>3742</v>
      </c>
      <c r="D2549" s="84"/>
      <c r="F2549" s="84"/>
      <c r="O2549" s="84" t="s">
        <v>10997</v>
      </c>
      <c r="P2549" s="84">
        <v>1</v>
      </c>
      <c r="Q2549" s="84" t="s">
        <v>9357</v>
      </c>
      <c r="R2549" s="84"/>
      <c r="S2549" s="84"/>
    </row>
    <row r="2550" spans="1:19" x14ac:dyDescent="0.25">
      <c r="A2550" t="s">
        <v>3783</v>
      </c>
      <c r="B2550">
        <v>6</v>
      </c>
      <c r="C2550" t="s">
        <v>3742</v>
      </c>
      <c r="D2550" s="84"/>
      <c r="F2550" s="84"/>
      <c r="O2550" s="84" t="s">
        <v>10998</v>
      </c>
      <c r="P2550" s="84">
        <v>1</v>
      </c>
      <c r="Q2550" s="84" t="s">
        <v>9357</v>
      </c>
      <c r="R2550" s="84"/>
      <c r="S2550" s="84"/>
    </row>
    <row r="2551" spans="1:19" x14ac:dyDescent="0.25">
      <c r="A2551" t="s">
        <v>3784</v>
      </c>
      <c r="B2551">
        <v>6</v>
      </c>
      <c r="C2551" t="s">
        <v>3742</v>
      </c>
      <c r="D2551" s="84"/>
      <c r="F2551" s="84"/>
      <c r="O2551" s="84" t="s">
        <v>10999</v>
      </c>
      <c r="P2551" s="84">
        <v>1</v>
      </c>
      <c r="Q2551" s="84" t="s">
        <v>9357</v>
      </c>
      <c r="R2551" s="84"/>
      <c r="S2551" s="84"/>
    </row>
    <row r="2552" spans="1:19" x14ac:dyDescent="0.25">
      <c r="A2552" t="s">
        <v>3785</v>
      </c>
      <c r="B2552">
        <v>6</v>
      </c>
      <c r="C2552" t="s">
        <v>3742</v>
      </c>
      <c r="D2552" s="84"/>
      <c r="F2552" s="84"/>
      <c r="O2552" s="84" t="s">
        <v>11000</v>
      </c>
      <c r="P2552" s="84">
        <v>1</v>
      </c>
      <c r="Q2552" s="84" t="s">
        <v>9357</v>
      </c>
      <c r="R2552" s="84"/>
      <c r="S2552" s="84"/>
    </row>
    <row r="2553" spans="1:19" x14ac:dyDescent="0.25">
      <c r="A2553" t="s">
        <v>3786</v>
      </c>
      <c r="B2553">
        <v>6</v>
      </c>
      <c r="C2553" t="s">
        <v>3742</v>
      </c>
      <c r="D2553" s="84"/>
      <c r="F2553" s="84"/>
      <c r="O2553" s="84" t="s">
        <v>11001</v>
      </c>
      <c r="P2553" s="84">
        <v>1</v>
      </c>
      <c r="Q2553" s="84" t="s">
        <v>9357</v>
      </c>
      <c r="R2553" s="84"/>
      <c r="S2553" s="84"/>
    </row>
    <row r="2554" spans="1:19" x14ac:dyDescent="0.25">
      <c r="A2554" t="s">
        <v>3787</v>
      </c>
      <c r="B2554">
        <v>6</v>
      </c>
      <c r="C2554" t="s">
        <v>3742</v>
      </c>
      <c r="D2554" s="84"/>
      <c r="F2554" s="84"/>
      <c r="O2554" s="84" t="s">
        <v>11002</v>
      </c>
      <c r="P2554" s="84">
        <v>1</v>
      </c>
      <c r="Q2554" s="84" t="s">
        <v>9357</v>
      </c>
      <c r="R2554" s="84"/>
      <c r="S2554" s="84"/>
    </row>
    <row r="2555" spans="1:19" x14ac:dyDescent="0.25">
      <c r="A2555" t="s">
        <v>3788</v>
      </c>
      <c r="B2555">
        <v>6</v>
      </c>
      <c r="C2555" t="s">
        <v>3742</v>
      </c>
      <c r="D2555" s="84"/>
      <c r="F2555" s="84"/>
      <c r="O2555" s="84" t="s">
        <v>11003</v>
      </c>
      <c r="P2555" s="84">
        <v>1</v>
      </c>
      <c r="Q2555" s="84" t="s">
        <v>9357</v>
      </c>
      <c r="R2555" s="84"/>
      <c r="S2555" s="84"/>
    </row>
    <row r="2556" spans="1:19" x14ac:dyDescent="0.25">
      <c r="A2556" t="s">
        <v>3789</v>
      </c>
      <c r="B2556">
        <v>6</v>
      </c>
      <c r="C2556" t="s">
        <v>3742</v>
      </c>
      <c r="D2556" s="84"/>
      <c r="F2556" s="84"/>
      <c r="O2556" s="84" t="s">
        <v>11004</v>
      </c>
      <c r="P2556" s="84">
        <v>1</v>
      </c>
      <c r="Q2556" s="84" t="s">
        <v>9357</v>
      </c>
      <c r="R2556" s="84"/>
      <c r="S2556" s="84"/>
    </row>
    <row r="2557" spans="1:19" x14ac:dyDescent="0.25">
      <c r="A2557" t="s">
        <v>3790</v>
      </c>
      <c r="B2557">
        <v>6</v>
      </c>
      <c r="C2557" t="s">
        <v>3742</v>
      </c>
      <c r="D2557" s="84"/>
      <c r="F2557" s="84"/>
      <c r="O2557" s="84" t="s">
        <v>11005</v>
      </c>
      <c r="P2557" s="84">
        <v>1</v>
      </c>
      <c r="Q2557" s="84" t="s">
        <v>9357</v>
      </c>
      <c r="R2557" s="84"/>
      <c r="S2557" s="84"/>
    </row>
    <row r="2558" spans="1:19" x14ac:dyDescent="0.25">
      <c r="A2558" t="s">
        <v>3791</v>
      </c>
      <c r="B2558">
        <v>6</v>
      </c>
      <c r="C2558" t="s">
        <v>3742</v>
      </c>
      <c r="D2558" s="84"/>
      <c r="F2558" s="84"/>
      <c r="O2558" s="84" t="s">
        <v>11007</v>
      </c>
      <c r="P2558" s="84">
        <v>1</v>
      </c>
      <c r="Q2558" s="84" t="s">
        <v>9357</v>
      </c>
      <c r="R2558" s="84"/>
      <c r="S2558" s="84"/>
    </row>
    <row r="2559" spans="1:19" x14ac:dyDescent="0.25">
      <c r="A2559" t="s">
        <v>3792</v>
      </c>
      <c r="B2559">
        <v>6</v>
      </c>
      <c r="C2559" t="s">
        <v>3742</v>
      </c>
      <c r="D2559" s="84"/>
      <c r="F2559" s="84"/>
      <c r="O2559" s="84" t="s">
        <v>11008</v>
      </c>
      <c r="P2559" s="84">
        <v>1</v>
      </c>
      <c r="Q2559" s="84" t="s">
        <v>9357</v>
      </c>
      <c r="R2559" s="84"/>
      <c r="S2559" s="84"/>
    </row>
    <row r="2560" spans="1:19" x14ac:dyDescent="0.25">
      <c r="A2560" t="s">
        <v>3793</v>
      </c>
      <c r="B2560">
        <v>6</v>
      </c>
      <c r="C2560" t="s">
        <v>3742</v>
      </c>
      <c r="D2560" s="84"/>
      <c r="F2560" s="84"/>
      <c r="O2560" s="84" t="s">
        <v>11009</v>
      </c>
      <c r="P2560" s="84">
        <v>1</v>
      </c>
      <c r="Q2560" s="84" t="s">
        <v>9357</v>
      </c>
      <c r="R2560" s="84"/>
      <c r="S2560" s="84"/>
    </row>
    <row r="2561" spans="1:19" x14ac:dyDescent="0.25">
      <c r="A2561" t="s">
        <v>3794</v>
      </c>
      <c r="B2561">
        <v>6</v>
      </c>
      <c r="C2561" t="s">
        <v>3742</v>
      </c>
      <c r="D2561" s="84"/>
      <c r="F2561" s="84"/>
      <c r="O2561" s="84" t="s">
        <v>11010</v>
      </c>
      <c r="P2561" s="84">
        <v>1</v>
      </c>
      <c r="Q2561" s="84" t="s">
        <v>9357</v>
      </c>
      <c r="R2561" s="84"/>
      <c r="S2561" s="84"/>
    </row>
    <row r="2562" spans="1:19" x14ac:dyDescent="0.25">
      <c r="A2562" t="s">
        <v>3795</v>
      </c>
      <c r="B2562">
        <v>6</v>
      </c>
      <c r="C2562" t="s">
        <v>3742</v>
      </c>
      <c r="D2562" s="84"/>
      <c r="F2562" s="84"/>
      <c r="O2562" s="84" t="s">
        <v>11033</v>
      </c>
      <c r="P2562" s="84">
        <v>1</v>
      </c>
      <c r="Q2562" s="84" t="s">
        <v>9357</v>
      </c>
      <c r="R2562" s="84"/>
      <c r="S2562" s="84"/>
    </row>
    <row r="2563" spans="1:19" x14ac:dyDescent="0.25">
      <c r="A2563" t="s">
        <v>3796</v>
      </c>
      <c r="B2563">
        <v>6</v>
      </c>
      <c r="C2563" t="s">
        <v>3742</v>
      </c>
      <c r="D2563" s="84"/>
      <c r="F2563" s="84"/>
      <c r="O2563" s="84" t="s">
        <v>11034</v>
      </c>
      <c r="P2563" s="84">
        <v>1</v>
      </c>
      <c r="Q2563" s="84" t="s">
        <v>9357</v>
      </c>
      <c r="R2563" s="84"/>
      <c r="S2563" s="84"/>
    </row>
    <row r="2564" spans="1:19" x14ac:dyDescent="0.25">
      <c r="A2564" t="s">
        <v>3797</v>
      </c>
      <c r="B2564">
        <v>6</v>
      </c>
      <c r="C2564" t="s">
        <v>3742</v>
      </c>
      <c r="D2564" s="84"/>
      <c r="F2564" s="84"/>
      <c r="O2564" s="84" t="s">
        <v>11036</v>
      </c>
      <c r="P2564" s="84">
        <v>1</v>
      </c>
      <c r="Q2564" s="84" t="s">
        <v>9357</v>
      </c>
      <c r="R2564" s="84"/>
      <c r="S2564" s="84"/>
    </row>
    <row r="2565" spans="1:19" x14ac:dyDescent="0.25">
      <c r="A2565" t="s">
        <v>3798</v>
      </c>
      <c r="B2565">
        <v>6</v>
      </c>
      <c r="C2565" t="s">
        <v>3742</v>
      </c>
      <c r="D2565" s="84"/>
      <c r="F2565" s="84"/>
      <c r="O2565" s="84" t="s">
        <v>11037</v>
      </c>
      <c r="P2565" s="84">
        <v>1</v>
      </c>
      <c r="Q2565" s="84" t="s">
        <v>9357</v>
      </c>
      <c r="R2565" s="84"/>
      <c r="S2565" s="84"/>
    </row>
    <row r="2566" spans="1:19" x14ac:dyDescent="0.25">
      <c r="A2566" t="s">
        <v>3799</v>
      </c>
      <c r="B2566">
        <v>6</v>
      </c>
      <c r="C2566" t="s">
        <v>3742</v>
      </c>
      <c r="D2566" s="84"/>
      <c r="F2566" s="84"/>
      <c r="O2566" s="84" t="s">
        <v>11039</v>
      </c>
      <c r="P2566" s="84">
        <v>1</v>
      </c>
      <c r="Q2566" s="84" t="s">
        <v>9357</v>
      </c>
      <c r="R2566" s="84"/>
      <c r="S2566" s="84"/>
    </row>
    <row r="2567" spans="1:19" x14ac:dyDescent="0.25">
      <c r="A2567" t="s">
        <v>3800</v>
      </c>
      <c r="B2567">
        <v>6</v>
      </c>
      <c r="C2567" t="s">
        <v>3742</v>
      </c>
      <c r="D2567" s="84"/>
      <c r="F2567" s="84"/>
      <c r="O2567" s="84" t="s">
        <v>11041</v>
      </c>
      <c r="P2567" s="84">
        <v>1</v>
      </c>
      <c r="Q2567" s="84" t="s">
        <v>9357</v>
      </c>
      <c r="R2567" s="84"/>
      <c r="S2567" s="84"/>
    </row>
    <row r="2568" spans="1:19" x14ac:dyDescent="0.25">
      <c r="A2568" t="s">
        <v>3801</v>
      </c>
      <c r="B2568">
        <v>6</v>
      </c>
      <c r="C2568" t="s">
        <v>3742</v>
      </c>
      <c r="D2568" s="84"/>
      <c r="F2568" s="84"/>
      <c r="O2568" s="84" t="s">
        <v>11042</v>
      </c>
      <c r="P2568" s="84">
        <v>1</v>
      </c>
      <c r="Q2568" s="84" t="s">
        <v>9357</v>
      </c>
      <c r="R2568" s="84"/>
      <c r="S2568" s="84"/>
    </row>
    <row r="2569" spans="1:19" x14ac:dyDescent="0.25">
      <c r="A2569" t="s">
        <v>3802</v>
      </c>
      <c r="B2569">
        <v>6</v>
      </c>
      <c r="C2569" t="s">
        <v>3742</v>
      </c>
      <c r="D2569" s="84"/>
      <c r="F2569" s="84"/>
      <c r="O2569" s="84" t="s">
        <v>11045</v>
      </c>
      <c r="P2569" s="84">
        <v>1</v>
      </c>
      <c r="Q2569" s="84" t="s">
        <v>9357</v>
      </c>
      <c r="R2569" s="84"/>
      <c r="S2569" s="84"/>
    </row>
    <row r="2570" spans="1:19" x14ac:dyDescent="0.25">
      <c r="A2570" t="s">
        <v>3803</v>
      </c>
      <c r="B2570">
        <v>6</v>
      </c>
      <c r="C2570" t="s">
        <v>3742</v>
      </c>
      <c r="D2570" s="84"/>
      <c r="F2570" s="84"/>
      <c r="O2570" s="84" t="s">
        <v>11046</v>
      </c>
      <c r="P2570" s="84">
        <v>1</v>
      </c>
      <c r="Q2570" s="84" t="s">
        <v>9357</v>
      </c>
      <c r="R2570" s="84"/>
      <c r="S2570" s="84"/>
    </row>
    <row r="2571" spans="1:19" x14ac:dyDescent="0.25">
      <c r="A2571" t="s">
        <v>3804</v>
      </c>
      <c r="B2571">
        <v>6</v>
      </c>
      <c r="C2571" t="s">
        <v>3742</v>
      </c>
      <c r="D2571" s="84"/>
      <c r="F2571" s="84"/>
      <c r="O2571" s="84" t="s">
        <v>11047</v>
      </c>
      <c r="P2571" s="84">
        <v>1</v>
      </c>
      <c r="Q2571" s="84" t="s">
        <v>9357</v>
      </c>
      <c r="R2571" s="84"/>
      <c r="S2571" s="84"/>
    </row>
    <row r="2572" spans="1:19" x14ac:dyDescent="0.25">
      <c r="A2572" t="s">
        <v>3805</v>
      </c>
      <c r="B2572">
        <v>6</v>
      </c>
      <c r="C2572" t="s">
        <v>3742</v>
      </c>
      <c r="D2572" s="84"/>
      <c r="F2572" s="84"/>
      <c r="O2572" s="84" t="s">
        <v>11049</v>
      </c>
      <c r="P2572" s="84">
        <v>1</v>
      </c>
      <c r="Q2572" s="84" t="s">
        <v>9357</v>
      </c>
      <c r="R2572" s="84"/>
      <c r="S2572" s="84"/>
    </row>
    <row r="2573" spans="1:19" x14ac:dyDescent="0.25">
      <c r="A2573" t="s">
        <v>3806</v>
      </c>
      <c r="B2573">
        <v>6</v>
      </c>
      <c r="C2573" t="s">
        <v>3742</v>
      </c>
      <c r="D2573" s="84"/>
      <c r="F2573" s="84"/>
      <c r="O2573" s="84" t="s">
        <v>11050</v>
      </c>
      <c r="P2573" s="84">
        <v>1</v>
      </c>
      <c r="Q2573" s="84" t="s">
        <v>9357</v>
      </c>
      <c r="R2573" s="84"/>
      <c r="S2573" s="84"/>
    </row>
    <row r="2574" spans="1:19" x14ac:dyDescent="0.25">
      <c r="A2574" t="s">
        <v>3807</v>
      </c>
      <c r="B2574">
        <v>6</v>
      </c>
      <c r="C2574" t="s">
        <v>3742</v>
      </c>
      <c r="D2574" s="84"/>
      <c r="F2574" s="84"/>
      <c r="O2574" s="84" t="s">
        <v>11051</v>
      </c>
      <c r="P2574" s="84">
        <v>1</v>
      </c>
      <c r="Q2574" s="84" t="s">
        <v>9357</v>
      </c>
      <c r="R2574" s="84"/>
      <c r="S2574" s="84"/>
    </row>
    <row r="2575" spans="1:19" x14ac:dyDescent="0.25">
      <c r="A2575" t="s">
        <v>3808</v>
      </c>
      <c r="B2575">
        <v>6</v>
      </c>
      <c r="C2575" t="s">
        <v>3742</v>
      </c>
      <c r="D2575" s="84"/>
      <c r="F2575" s="84"/>
      <c r="O2575" s="84" t="s">
        <v>11052</v>
      </c>
      <c r="P2575" s="84">
        <v>1</v>
      </c>
      <c r="Q2575" s="84" t="s">
        <v>9357</v>
      </c>
      <c r="R2575" s="84"/>
      <c r="S2575" s="84"/>
    </row>
    <row r="2576" spans="1:19" x14ac:dyDescent="0.25">
      <c r="A2576" t="s">
        <v>3809</v>
      </c>
      <c r="B2576">
        <v>6</v>
      </c>
      <c r="C2576" t="s">
        <v>3742</v>
      </c>
      <c r="D2576" s="84"/>
      <c r="F2576" s="84"/>
      <c r="O2576" s="84" t="s">
        <v>11053</v>
      </c>
      <c r="P2576" s="84">
        <v>1</v>
      </c>
      <c r="Q2576" s="84" t="s">
        <v>9357</v>
      </c>
      <c r="R2576" s="84"/>
      <c r="S2576" s="84"/>
    </row>
    <row r="2577" spans="1:19" x14ac:dyDescent="0.25">
      <c r="A2577" t="s">
        <v>3810</v>
      </c>
      <c r="B2577">
        <v>6</v>
      </c>
      <c r="C2577" t="s">
        <v>3742</v>
      </c>
      <c r="D2577" s="84"/>
      <c r="F2577" s="84"/>
      <c r="O2577" s="84" t="s">
        <v>11054</v>
      </c>
      <c r="P2577" s="84">
        <v>1</v>
      </c>
      <c r="Q2577" s="84" t="s">
        <v>9357</v>
      </c>
      <c r="R2577" s="84"/>
      <c r="S2577" s="84"/>
    </row>
    <row r="2578" spans="1:19" x14ac:dyDescent="0.25">
      <c r="A2578" t="s">
        <v>3811</v>
      </c>
      <c r="B2578">
        <v>6</v>
      </c>
      <c r="C2578" t="s">
        <v>3742</v>
      </c>
      <c r="D2578" s="84"/>
      <c r="F2578" s="84"/>
      <c r="O2578" s="84" t="s">
        <v>11055</v>
      </c>
      <c r="P2578" s="84">
        <v>1</v>
      </c>
      <c r="Q2578" s="84" t="s">
        <v>9357</v>
      </c>
      <c r="R2578" s="84"/>
      <c r="S2578" s="84"/>
    </row>
    <row r="2579" spans="1:19" x14ac:dyDescent="0.25">
      <c r="A2579" t="s">
        <v>3812</v>
      </c>
      <c r="B2579">
        <v>6</v>
      </c>
      <c r="C2579" t="s">
        <v>3742</v>
      </c>
      <c r="D2579" s="84"/>
      <c r="F2579" s="84"/>
      <c r="O2579" s="84" t="s">
        <v>11056</v>
      </c>
      <c r="P2579" s="84">
        <v>1</v>
      </c>
      <c r="Q2579" s="84" t="s">
        <v>9357</v>
      </c>
      <c r="R2579" s="84"/>
      <c r="S2579" s="84"/>
    </row>
    <row r="2580" spans="1:19" x14ac:dyDescent="0.25">
      <c r="A2580" t="s">
        <v>3813</v>
      </c>
      <c r="B2580">
        <v>6</v>
      </c>
      <c r="C2580" t="s">
        <v>3742</v>
      </c>
      <c r="D2580" s="84"/>
      <c r="F2580" s="84"/>
      <c r="O2580" s="84" t="s">
        <v>11057</v>
      </c>
      <c r="P2580" s="84">
        <v>1</v>
      </c>
      <c r="Q2580" s="84" t="s">
        <v>9357</v>
      </c>
      <c r="R2580" s="84"/>
      <c r="S2580" s="84"/>
    </row>
    <row r="2581" spans="1:19" x14ac:dyDescent="0.25">
      <c r="A2581" t="s">
        <v>3814</v>
      </c>
      <c r="B2581">
        <v>6</v>
      </c>
      <c r="C2581" t="s">
        <v>3742</v>
      </c>
      <c r="D2581" s="84"/>
      <c r="F2581" s="84"/>
      <c r="O2581" s="84" t="s">
        <v>11058</v>
      </c>
      <c r="P2581" s="84">
        <v>1</v>
      </c>
      <c r="Q2581" s="84" t="s">
        <v>9357</v>
      </c>
      <c r="R2581" s="84"/>
      <c r="S2581" s="84"/>
    </row>
    <row r="2582" spans="1:19" x14ac:dyDescent="0.25">
      <c r="A2582" t="s">
        <v>3815</v>
      </c>
      <c r="B2582">
        <v>6</v>
      </c>
      <c r="C2582" t="s">
        <v>3742</v>
      </c>
      <c r="D2582" s="84"/>
      <c r="F2582" s="84"/>
      <c r="O2582" s="84" t="s">
        <v>11059</v>
      </c>
      <c r="P2582" s="84">
        <v>1</v>
      </c>
      <c r="Q2582" s="84" t="s">
        <v>9357</v>
      </c>
      <c r="R2582" s="84"/>
      <c r="S2582" s="84"/>
    </row>
    <row r="2583" spans="1:19" x14ac:dyDescent="0.25">
      <c r="A2583" t="s">
        <v>3816</v>
      </c>
      <c r="B2583">
        <v>6</v>
      </c>
      <c r="C2583" t="s">
        <v>3742</v>
      </c>
      <c r="D2583" s="84"/>
      <c r="F2583" s="84"/>
      <c r="O2583" s="84" t="s">
        <v>11062</v>
      </c>
      <c r="P2583" s="84">
        <v>1</v>
      </c>
      <c r="Q2583" s="84" t="s">
        <v>9357</v>
      </c>
      <c r="R2583" s="84"/>
      <c r="S2583" s="84"/>
    </row>
    <row r="2584" spans="1:19" x14ac:dyDescent="0.25">
      <c r="A2584" t="s">
        <v>3817</v>
      </c>
      <c r="B2584">
        <v>6</v>
      </c>
      <c r="C2584" t="s">
        <v>3742</v>
      </c>
      <c r="D2584" t="s">
        <v>3817</v>
      </c>
      <c r="E2584" s="84" t="s">
        <v>3817</v>
      </c>
      <c r="F2584" t="s">
        <v>864</v>
      </c>
      <c r="O2584" s="84" t="s">
        <v>11063</v>
      </c>
      <c r="P2584" s="84">
        <v>1</v>
      </c>
      <c r="Q2584" s="84" t="s">
        <v>9357</v>
      </c>
      <c r="R2584" s="84"/>
      <c r="S2584" s="84"/>
    </row>
    <row r="2585" spans="1:19" x14ac:dyDescent="0.25">
      <c r="A2585" t="s">
        <v>3818</v>
      </c>
      <c r="B2585">
        <v>6</v>
      </c>
      <c r="C2585" t="s">
        <v>3742</v>
      </c>
      <c r="D2585" t="s">
        <v>3818</v>
      </c>
      <c r="E2585" s="84" t="s">
        <v>3818</v>
      </c>
      <c r="F2585" t="s">
        <v>1919</v>
      </c>
      <c r="O2585" s="84" t="s">
        <v>11064</v>
      </c>
      <c r="P2585" s="84">
        <v>1</v>
      </c>
      <c r="Q2585" s="84" t="s">
        <v>9357</v>
      </c>
      <c r="R2585" s="84"/>
      <c r="S2585" s="84"/>
    </row>
    <row r="2586" spans="1:19" x14ac:dyDescent="0.25">
      <c r="A2586" t="s">
        <v>3819</v>
      </c>
      <c r="B2586">
        <v>6</v>
      </c>
      <c r="C2586" t="s">
        <v>3742</v>
      </c>
      <c r="D2586" s="84"/>
      <c r="F2586" s="84"/>
      <c r="O2586" s="84" t="s">
        <v>11065</v>
      </c>
      <c r="P2586" s="84">
        <v>1</v>
      </c>
      <c r="Q2586" s="84" t="s">
        <v>9357</v>
      </c>
      <c r="R2586" s="84"/>
      <c r="S2586" s="84"/>
    </row>
    <row r="2587" spans="1:19" x14ac:dyDescent="0.25">
      <c r="A2587" t="s">
        <v>3820</v>
      </c>
      <c r="B2587">
        <v>6</v>
      </c>
      <c r="C2587" t="s">
        <v>3742</v>
      </c>
      <c r="D2587" s="84"/>
      <c r="F2587" s="84"/>
      <c r="O2587" s="84" t="s">
        <v>11066</v>
      </c>
      <c r="P2587" s="84">
        <v>1</v>
      </c>
      <c r="Q2587" s="84" t="s">
        <v>9357</v>
      </c>
      <c r="R2587" s="84"/>
      <c r="S2587" s="84"/>
    </row>
    <row r="2588" spans="1:19" x14ac:dyDescent="0.25">
      <c r="A2588" t="s">
        <v>3821</v>
      </c>
      <c r="B2588">
        <v>6</v>
      </c>
      <c r="C2588" t="s">
        <v>3742</v>
      </c>
      <c r="D2588" s="84"/>
      <c r="F2588" s="84"/>
      <c r="O2588" s="84" t="s">
        <v>11068</v>
      </c>
      <c r="P2588" s="84">
        <v>1</v>
      </c>
      <c r="Q2588" s="84" t="s">
        <v>9357</v>
      </c>
      <c r="R2588" s="84"/>
      <c r="S2588" s="84"/>
    </row>
    <row r="2589" spans="1:19" x14ac:dyDescent="0.25">
      <c r="A2589" t="s">
        <v>3822</v>
      </c>
      <c r="B2589">
        <v>6</v>
      </c>
      <c r="C2589" t="s">
        <v>3742</v>
      </c>
      <c r="D2589" s="84"/>
      <c r="F2589" s="84"/>
      <c r="O2589" s="84" t="s">
        <v>11082</v>
      </c>
      <c r="P2589" s="84">
        <v>1</v>
      </c>
      <c r="Q2589" s="84" t="s">
        <v>9357</v>
      </c>
      <c r="R2589" s="84"/>
      <c r="S2589" s="84"/>
    </row>
    <row r="2590" spans="1:19" x14ac:dyDescent="0.25">
      <c r="A2590" t="s">
        <v>3823</v>
      </c>
      <c r="B2590">
        <v>6</v>
      </c>
      <c r="C2590" t="s">
        <v>3742</v>
      </c>
      <c r="D2590" s="84"/>
      <c r="F2590" s="84"/>
      <c r="O2590" s="84" t="s">
        <v>11087</v>
      </c>
      <c r="P2590" s="84">
        <v>1</v>
      </c>
      <c r="Q2590" s="84" t="s">
        <v>9357</v>
      </c>
      <c r="R2590" s="84"/>
      <c r="S2590" s="84"/>
    </row>
    <row r="2591" spans="1:19" x14ac:dyDescent="0.25">
      <c r="A2591" t="s">
        <v>3824</v>
      </c>
      <c r="B2591">
        <v>6</v>
      </c>
      <c r="C2591" t="s">
        <v>3742</v>
      </c>
      <c r="D2591" s="84"/>
      <c r="F2591" s="84"/>
      <c r="O2591" s="84" t="s">
        <v>11089</v>
      </c>
      <c r="P2591" s="84">
        <v>1</v>
      </c>
      <c r="Q2591" s="84" t="s">
        <v>9357</v>
      </c>
      <c r="R2591" s="84"/>
      <c r="S2591" s="84"/>
    </row>
    <row r="2592" spans="1:19" x14ac:dyDescent="0.25">
      <c r="A2592" t="s">
        <v>3825</v>
      </c>
      <c r="B2592">
        <v>6</v>
      </c>
      <c r="C2592" t="s">
        <v>3742</v>
      </c>
      <c r="D2592" s="84"/>
      <c r="F2592" s="84"/>
      <c r="O2592" s="84" t="s">
        <v>11090</v>
      </c>
      <c r="P2592" s="84">
        <v>1</v>
      </c>
      <c r="Q2592" s="84" t="s">
        <v>9357</v>
      </c>
      <c r="R2592" s="84"/>
      <c r="S2592" s="84"/>
    </row>
    <row r="2593" spans="1:19" x14ac:dyDescent="0.25">
      <c r="A2593" t="s">
        <v>3826</v>
      </c>
      <c r="B2593">
        <v>6</v>
      </c>
      <c r="C2593" t="s">
        <v>3742</v>
      </c>
      <c r="D2593" s="84"/>
      <c r="F2593" s="84"/>
      <c r="O2593" s="84" t="s">
        <v>11091</v>
      </c>
      <c r="P2593" s="84">
        <v>1</v>
      </c>
      <c r="Q2593" s="84" t="s">
        <v>9357</v>
      </c>
      <c r="R2593" s="84"/>
      <c r="S2593" s="84"/>
    </row>
    <row r="2594" spans="1:19" x14ac:dyDescent="0.25">
      <c r="A2594" t="s">
        <v>3827</v>
      </c>
      <c r="B2594">
        <v>6</v>
      </c>
      <c r="C2594" t="s">
        <v>3742</v>
      </c>
      <c r="D2594" s="84"/>
      <c r="F2594" s="84"/>
      <c r="O2594" s="84" t="s">
        <v>11092</v>
      </c>
      <c r="P2594" s="84">
        <v>1</v>
      </c>
      <c r="Q2594" s="84" t="s">
        <v>9357</v>
      </c>
      <c r="R2594" s="84"/>
      <c r="S2594" s="84"/>
    </row>
    <row r="2595" spans="1:19" x14ac:dyDescent="0.25">
      <c r="A2595" t="s">
        <v>3828</v>
      </c>
      <c r="B2595">
        <v>6</v>
      </c>
      <c r="C2595" t="s">
        <v>3742</v>
      </c>
      <c r="D2595" s="84"/>
      <c r="F2595" s="84"/>
      <c r="O2595" s="84" t="s">
        <v>11093</v>
      </c>
      <c r="P2595" s="84">
        <v>1</v>
      </c>
      <c r="Q2595" s="84" t="s">
        <v>9357</v>
      </c>
      <c r="R2595" s="84"/>
      <c r="S2595" s="84"/>
    </row>
    <row r="2596" spans="1:19" x14ac:dyDescent="0.25">
      <c r="A2596" t="s">
        <v>3829</v>
      </c>
      <c r="B2596">
        <v>6</v>
      </c>
      <c r="C2596" t="s">
        <v>3742</v>
      </c>
      <c r="D2596" s="84"/>
      <c r="F2596" s="84"/>
      <c r="O2596" s="84" t="s">
        <v>11094</v>
      </c>
      <c r="P2596" s="84">
        <v>1</v>
      </c>
      <c r="Q2596" s="84" t="s">
        <v>9357</v>
      </c>
      <c r="R2596" s="84"/>
      <c r="S2596" s="84"/>
    </row>
    <row r="2597" spans="1:19" x14ac:dyDescent="0.25">
      <c r="A2597" t="s">
        <v>3830</v>
      </c>
      <c r="B2597">
        <v>6</v>
      </c>
      <c r="C2597" t="s">
        <v>3742</v>
      </c>
      <c r="D2597" s="84"/>
      <c r="F2597" s="84"/>
      <c r="O2597" s="84" t="s">
        <v>11096</v>
      </c>
      <c r="P2597" s="84">
        <v>1</v>
      </c>
      <c r="Q2597" s="84" t="s">
        <v>9357</v>
      </c>
      <c r="R2597" s="84"/>
      <c r="S2597" s="84"/>
    </row>
    <row r="2598" spans="1:19" x14ac:dyDescent="0.25">
      <c r="A2598" t="s">
        <v>3831</v>
      </c>
      <c r="B2598">
        <v>6</v>
      </c>
      <c r="C2598" t="s">
        <v>3742</v>
      </c>
      <c r="D2598" s="84"/>
      <c r="F2598" s="84"/>
      <c r="O2598" s="84" t="s">
        <v>11097</v>
      </c>
      <c r="P2598" s="84">
        <v>1</v>
      </c>
      <c r="Q2598" s="84" t="s">
        <v>9357</v>
      </c>
      <c r="R2598" s="84"/>
      <c r="S2598" s="84"/>
    </row>
    <row r="2599" spans="1:19" x14ac:dyDescent="0.25">
      <c r="A2599" t="s">
        <v>3832</v>
      </c>
      <c r="B2599">
        <v>6</v>
      </c>
      <c r="C2599" t="s">
        <v>3742</v>
      </c>
      <c r="D2599" s="84"/>
      <c r="F2599" s="84"/>
      <c r="O2599" s="84" t="s">
        <v>11098</v>
      </c>
      <c r="P2599" s="84">
        <v>1</v>
      </c>
      <c r="Q2599" s="84" t="s">
        <v>9357</v>
      </c>
      <c r="R2599" s="84"/>
      <c r="S2599" s="84"/>
    </row>
    <row r="2600" spans="1:19" x14ac:dyDescent="0.25">
      <c r="A2600" t="s">
        <v>3833</v>
      </c>
      <c r="B2600">
        <v>6</v>
      </c>
      <c r="C2600" t="s">
        <v>3742</v>
      </c>
      <c r="D2600" s="84"/>
      <c r="F2600" s="84"/>
      <c r="O2600" s="84" t="s">
        <v>11099</v>
      </c>
      <c r="P2600" s="84">
        <v>1</v>
      </c>
      <c r="Q2600" s="84" t="s">
        <v>9357</v>
      </c>
      <c r="R2600" s="84"/>
      <c r="S2600" s="84"/>
    </row>
    <row r="2601" spans="1:19" x14ac:dyDescent="0.25">
      <c r="A2601" t="s">
        <v>3834</v>
      </c>
      <c r="B2601">
        <v>6</v>
      </c>
      <c r="C2601" t="s">
        <v>3742</v>
      </c>
      <c r="D2601" s="84"/>
      <c r="F2601" s="84"/>
      <c r="O2601" s="84" t="s">
        <v>11100</v>
      </c>
      <c r="P2601" s="84">
        <v>1</v>
      </c>
      <c r="Q2601" s="84" t="s">
        <v>9357</v>
      </c>
      <c r="R2601" s="84"/>
      <c r="S2601" s="84"/>
    </row>
    <row r="2602" spans="1:19" x14ac:dyDescent="0.25">
      <c r="A2602" t="s">
        <v>3835</v>
      </c>
      <c r="B2602">
        <v>6</v>
      </c>
      <c r="C2602" t="s">
        <v>3742</v>
      </c>
      <c r="D2602" s="84"/>
      <c r="F2602" s="84"/>
      <c r="O2602" s="84" t="s">
        <v>11101</v>
      </c>
      <c r="P2602" s="84">
        <v>1</v>
      </c>
      <c r="Q2602" s="84" t="s">
        <v>9357</v>
      </c>
      <c r="R2602" s="84"/>
      <c r="S2602" s="84"/>
    </row>
    <row r="2603" spans="1:19" x14ac:dyDescent="0.25">
      <c r="A2603" t="s">
        <v>3836</v>
      </c>
      <c r="B2603">
        <v>6</v>
      </c>
      <c r="C2603" t="s">
        <v>3742</v>
      </c>
      <c r="D2603" s="84"/>
      <c r="F2603" s="84"/>
      <c r="O2603" s="84" t="s">
        <v>11102</v>
      </c>
      <c r="P2603" s="84">
        <v>1</v>
      </c>
      <c r="Q2603" s="84" t="s">
        <v>9357</v>
      </c>
      <c r="R2603" s="84"/>
      <c r="S2603" s="84"/>
    </row>
    <row r="2604" spans="1:19" x14ac:dyDescent="0.25">
      <c r="A2604" t="s">
        <v>3837</v>
      </c>
      <c r="B2604">
        <v>6</v>
      </c>
      <c r="C2604" t="s">
        <v>3742</v>
      </c>
      <c r="D2604" s="84"/>
      <c r="F2604" s="84"/>
      <c r="O2604" s="84" t="s">
        <v>11103</v>
      </c>
      <c r="P2604" s="84">
        <v>1</v>
      </c>
      <c r="Q2604" s="84" t="s">
        <v>9357</v>
      </c>
      <c r="R2604" s="84"/>
      <c r="S2604" s="84"/>
    </row>
    <row r="2605" spans="1:19" x14ac:dyDescent="0.25">
      <c r="A2605" t="s">
        <v>3838</v>
      </c>
      <c r="B2605">
        <v>6</v>
      </c>
      <c r="C2605" t="s">
        <v>3742</v>
      </c>
      <c r="D2605" s="84"/>
      <c r="F2605" s="84"/>
      <c r="O2605" s="84" t="s">
        <v>11104</v>
      </c>
      <c r="P2605" s="84">
        <v>1</v>
      </c>
      <c r="Q2605" s="84" t="s">
        <v>9357</v>
      </c>
      <c r="R2605" s="84"/>
      <c r="S2605" s="84"/>
    </row>
    <row r="2606" spans="1:19" x14ac:dyDescent="0.25">
      <c r="A2606" t="s">
        <v>3839</v>
      </c>
      <c r="B2606">
        <v>6</v>
      </c>
      <c r="C2606" t="s">
        <v>3742</v>
      </c>
      <c r="D2606" s="84"/>
      <c r="F2606" s="84"/>
      <c r="O2606" s="84" t="s">
        <v>11105</v>
      </c>
      <c r="P2606" s="84">
        <v>1</v>
      </c>
      <c r="Q2606" s="84" t="s">
        <v>9357</v>
      </c>
      <c r="R2606" s="84"/>
      <c r="S2606" s="84"/>
    </row>
    <row r="2607" spans="1:19" x14ac:dyDescent="0.25">
      <c r="A2607" t="s">
        <v>3840</v>
      </c>
      <c r="B2607">
        <v>6</v>
      </c>
      <c r="C2607" t="s">
        <v>3742</v>
      </c>
      <c r="D2607" s="84"/>
      <c r="F2607" s="84"/>
      <c r="O2607" s="84" t="s">
        <v>11108</v>
      </c>
      <c r="P2607" s="84">
        <v>1</v>
      </c>
      <c r="Q2607" s="84" t="s">
        <v>9357</v>
      </c>
      <c r="R2607" s="84"/>
      <c r="S2607" s="84"/>
    </row>
    <row r="2608" spans="1:19" x14ac:dyDescent="0.25">
      <c r="A2608" t="s">
        <v>3841</v>
      </c>
      <c r="B2608">
        <v>6</v>
      </c>
      <c r="C2608" t="s">
        <v>3742</v>
      </c>
      <c r="D2608" s="84"/>
      <c r="F2608" s="84"/>
      <c r="O2608" s="84" t="s">
        <v>11109</v>
      </c>
      <c r="P2608" s="84">
        <v>1</v>
      </c>
      <c r="Q2608" s="84" t="s">
        <v>9357</v>
      </c>
      <c r="R2608" s="84"/>
      <c r="S2608" s="84"/>
    </row>
    <row r="2609" spans="1:19" x14ac:dyDescent="0.25">
      <c r="A2609" t="s">
        <v>3842</v>
      </c>
      <c r="B2609">
        <v>6</v>
      </c>
      <c r="C2609" t="s">
        <v>3742</v>
      </c>
      <c r="D2609" t="s">
        <v>3842</v>
      </c>
      <c r="E2609" s="84" t="s">
        <v>2107</v>
      </c>
      <c r="F2609" t="s">
        <v>1919</v>
      </c>
      <c r="O2609" s="84" t="s">
        <v>11110</v>
      </c>
      <c r="P2609" s="84">
        <v>1</v>
      </c>
      <c r="Q2609" s="84" t="s">
        <v>9357</v>
      </c>
      <c r="R2609" s="84"/>
      <c r="S2609" s="84"/>
    </row>
    <row r="2610" spans="1:19" x14ac:dyDescent="0.25">
      <c r="A2610" t="s">
        <v>3843</v>
      </c>
      <c r="B2610">
        <v>6</v>
      </c>
      <c r="C2610" t="s">
        <v>3742</v>
      </c>
      <c r="D2610" s="84"/>
      <c r="F2610" s="84"/>
      <c r="O2610" s="84" t="s">
        <v>11111</v>
      </c>
      <c r="P2610" s="84">
        <v>1</v>
      </c>
      <c r="Q2610" s="84" t="s">
        <v>9357</v>
      </c>
      <c r="R2610" s="84"/>
      <c r="S2610" s="84"/>
    </row>
    <row r="2611" spans="1:19" x14ac:dyDescent="0.25">
      <c r="A2611" t="s">
        <v>3844</v>
      </c>
      <c r="B2611">
        <v>6</v>
      </c>
      <c r="C2611" t="s">
        <v>3742</v>
      </c>
      <c r="D2611" s="84"/>
      <c r="F2611" s="84"/>
      <c r="O2611" s="84" t="s">
        <v>11112</v>
      </c>
      <c r="P2611" s="84">
        <v>1</v>
      </c>
      <c r="Q2611" s="84" t="s">
        <v>9357</v>
      </c>
      <c r="R2611" s="84"/>
      <c r="S2611" s="84"/>
    </row>
    <row r="2612" spans="1:19" x14ac:dyDescent="0.25">
      <c r="A2612" t="s">
        <v>3845</v>
      </c>
      <c r="B2612">
        <v>6</v>
      </c>
      <c r="C2612" t="s">
        <v>3742</v>
      </c>
      <c r="D2612" s="84"/>
      <c r="F2612" s="84"/>
      <c r="O2612" s="84" t="s">
        <v>11114</v>
      </c>
      <c r="P2612" s="84">
        <v>1</v>
      </c>
      <c r="Q2612" s="84" t="s">
        <v>9357</v>
      </c>
      <c r="R2612" s="84"/>
      <c r="S2612" s="84"/>
    </row>
    <row r="2613" spans="1:19" x14ac:dyDescent="0.25">
      <c r="A2613" t="s">
        <v>3846</v>
      </c>
      <c r="B2613">
        <v>6</v>
      </c>
      <c r="C2613" t="s">
        <v>3742</v>
      </c>
      <c r="D2613" s="84"/>
      <c r="F2613" s="84"/>
      <c r="O2613" s="84" t="s">
        <v>11119</v>
      </c>
      <c r="P2613" s="84">
        <v>1</v>
      </c>
      <c r="Q2613" s="84" t="s">
        <v>9357</v>
      </c>
      <c r="R2613" s="84"/>
      <c r="S2613" s="84"/>
    </row>
    <row r="2614" spans="1:19" x14ac:dyDescent="0.25">
      <c r="A2614" t="s">
        <v>3847</v>
      </c>
      <c r="B2614">
        <v>6</v>
      </c>
      <c r="C2614" t="s">
        <v>3742</v>
      </c>
      <c r="D2614" s="84"/>
      <c r="F2614" s="84"/>
      <c r="O2614" s="84" t="s">
        <v>11120</v>
      </c>
      <c r="P2614" s="84">
        <v>1</v>
      </c>
      <c r="Q2614" s="84" t="s">
        <v>9357</v>
      </c>
      <c r="R2614" s="84"/>
      <c r="S2614" s="84"/>
    </row>
    <row r="2615" spans="1:19" x14ac:dyDescent="0.25">
      <c r="A2615" t="s">
        <v>3848</v>
      </c>
      <c r="B2615">
        <v>6</v>
      </c>
      <c r="C2615" t="s">
        <v>3742</v>
      </c>
      <c r="D2615" s="84"/>
      <c r="F2615" s="84"/>
      <c r="O2615" s="84" t="s">
        <v>11121</v>
      </c>
      <c r="P2615" s="84">
        <v>1</v>
      </c>
      <c r="Q2615" s="84" t="s">
        <v>9357</v>
      </c>
      <c r="R2615" s="84"/>
      <c r="S2615" s="84"/>
    </row>
    <row r="2616" spans="1:19" x14ac:dyDescent="0.25">
      <c r="A2616" t="s">
        <v>3849</v>
      </c>
      <c r="B2616">
        <v>6</v>
      </c>
      <c r="C2616" t="s">
        <v>3742</v>
      </c>
      <c r="D2616" s="84"/>
      <c r="F2616" s="84"/>
      <c r="O2616" s="84" t="s">
        <v>11123</v>
      </c>
      <c r="P2616" s="84">
        <v>1</v>
      </c>
      <c r="Q2616" s="84" t="s">
        <v>9357</v>
      </c>
      <c r="R2616" s="84"/>
      <c r="S2616" s="84"/>
    </row>
    <row r="2617" spans="1:19" x14ac:dyDescent="0.25">
      <c r="A2617" t="s">
        <v>3850</v>
      </c>
      <c r="B2617">
        <v>6</v>
      </c>
      <c r="C2617" t="s">
        <v>3742</v>
      </c>
      <c r="D2617" s="84"/>
      <c r="F2617" s="84"/>
      <c r="O2617" s="84" t="s">
        <v>11124</v>
      </c>
      <c r="P2617" s="84">
        <v>1</v>
      </c>
      <c r="Q2617" s="84" t="s">
        <v>9357</v>
      </c>
      <c r="R2617" s="84"/>
      <c r="S2617" s="84"/>
    </row>
    <row r="2618" spans="1:19" x14ac:dyDescent="0.25">
      <c r="A2618" t="s">
        <v>3851</v>
      </c>
      <c r="B2618">
        <v>6</v>
      </c>
      <c r="C2618" t="s">
        <v>3742</v>
      </c>
      <c r="D2618" s="84"/>
      <c r="F2618" s="84"/>
      <c r="O2618" s="84" t="s">
        <v>11125</v>
      </c>
      <c r="P2618" s="84">
        <v>1</v>
      </c>
      <c r="Q2618" s="84" t="s">
        <v>9357</v>
      </c>
      <c r="R2618" s="84"/>
      <c r="S2618" s="84"/>
    </row>
    <row r="2619" spans="1:19" x14ac:dyDescent="0.25">
      <c r="A2619" t="s">
        <v>3852</v>
      </c>
      <c r="B2619">
        <v>6</v>
      </c>
      <c r="C2619" t="s">
        <v>3742</v>
      </c>
      <c r="D2619" s="84"/>
      <c r="F2619" s="84"/>
      <c r="O2619" s="84" t="s">
        <v>11126</v>
      </c>
      <c r="P2619" s="84">
        <v>1</v>
      </c>
      <c r="Q2619" s="84" t="s">
        <v>9357</v>
      </c>
      <c r="R2619" s="84"/>
      <c r="S2619" s="84"/>
    </row>
    <row r="2620" spans="1:19" x14ac:dyDescent="0.25">
      <c r="A2620" t="s">
        <v>3853</v>
      </c>
      <c r="B2620">
        <v>6</v>
      </c>
      <c r="C2620" t="s">
        <v>3742</v>
      </c>
      <c r="D2620" s="84"/>
      <c r="F2620" s="84"/>
      <c r="O2620" s="84" t="s">
        <v>11127</v>
      </c>
      <c r="P2620" s="84">
        <v>1</v>
      </c>
      <c r="Q2620" s="84" t="s">
        <v>9357</v>
      </c>
      <c r="R2620" s="84"/>
      <c r="S2620" s="84"/>
    </row>
    <row r="2621" spans="1:19" x14ac:dyDescent="0.25">
      <c r="A2621" t="s">
        <v>3854</v>
      </c>
      <c r="B2621">
        <v>6</v>
      </c>
      <c r="C2621" t="s">
        <v>3742</v>
      </c>
      <c r="D2621" s="84"/>
      <c r="F2621" s="84"/>
      <c r="O2621" s="84" t="s">
        <v>11128</v>
      </c>
      <c r="P2621" s="84">
        <v>1</v>
      </c>
      <c r="Q2621" s="84" t="s">
        <v>9357</v>
      </c>
      <c r="R2621" s="84"/>
      <c r="S2621" s="84"/>
    </row>
    <row r="2622" spans="1:19" x14ac:dyDescent="0.25">
      <c r="A2622" t="s">
        <v>3855</v>
      </c>
      <c r="B2622">
        <v>6</v>
      </c>
      <c r="C2622" t="s">
        <v>3742</v>
      </c>
      <c r="D2622" s="84"/>
      <c r="F2622" s="84"/>
      <c r="O2622" s="84" t="s">
        <v>11129</v>
      </c>
      <c r="P2622" s="84">
        <v>1</v>
      </c>
      <c r="Q2622" s="84" t="s">
        <v>9357</v>
      </c>
      <c r="R2622" s="84"/>
      <c r="S2622" s="84"/>
    </row>
    <row r="2623" spans="1:19" x14ac:dyDescent="0.25">
      <c r="A2623" t="s">
        <v>3856</v>
      </c>
      <c r="B2623">
        <v>6</v>
      </c>
      <c r="C2623" t="s">
        <v>3742</v>
      </c>
      <c r="D2623" s="84"/>
      <c r="F2623" s="84"/>
      <c r="O2623" s="84" t="s">
        <v>11130</v>
      </c>
      <c r="P2623" s="84">
        <v>1</v>
      </c>
      <c r="Q2623" s="84" t="s">
        <v>9357</v>
      </c>
      <c r="R2623" s="84"/>
      <c r="S2623" s="84"/>
    </row>
    <row r="2624" spans="1:19" x14ac:dyDescent="0.25">
      <c r="A2624" t="s">
        <v>3857</v>
      </c>
      <c r="B2624">
        <v>6</v>
      </c>
      <c r="C2624" t="s">
        <v>3742</v>
      </c>
      <c r="D2624" s="84"/>
      <c r="F2624" s="84"/>
      <c r="O2624" s="84" t="s">
        <v>11131</v>
      </c>
      <c r="P2624" s="84">
        <v>1</v>
      </c>
      <c r="Q2624" s="84" t="s">
        <v>9357</v>
      </c>
      <c r="R2624" s="84"/>
      <c r="S2624" s="84"/>
    </row>
    <row r="2625" spans="1:19" x14ac:dyDescent="0.25">
      <c r="A2625" t="s">
        <v>3858</v>
      </c>
      <c r="B2625">
        <v>6</v>
      </c>
      <c r="C2625" t="s">
        <v>3742</v>
      </c>
      <c r="D2625" s="84"/>
      <c r="F2625" s="84"/>
      <c r="O2625" s="84" t="s">
        <v>11132</v>
      </c>
      <c r="P2625" s="84">
        <v>1</v>
      </c>
      <c r="Q2625" s="84" t="s">
        <v>9357</v>
      </c>
      <c r="R2625" s="84"/>
      <c r="S2625" s="84"/>
    </row>
    <row r="2626" spans="1:19" x14ac:dyDescent="0.25">
      <c r="A2626" t="s">
        <v>3859</v>
      </c>
      <c r="B2626">
        <v>6</v>
      </c>
      <c r="C2626" t="s">
        <v>3742</v>
      </c>
      <c r="D2626" s="84"/>
      <c r="F2626" s="84"/>
      <c r="O2626" s="84" t="s">
        <v>11133</v>
      </c>
      <c r="P2626" s="84">
        <v>1</v>
      </c>
      <c r="Q2626" s="84" t="s">
        <v>9357</v>
      </c>
      <c r="R2626" s="84"/>
      <c r="S2626" s="84"/>
    </row>
    <row r="2627" spans="1:19" x14ac:dyDescent="0.25">
      <c r="A2627" t="s">
        <v>3860</v>
      </c>
      <c r="B2627">
        <v>6</v>
      </c>
      <c r="C2627" t="s">
        <v>3742</v>
      </c>
      <c r="D2627" s="84"/>
      <c r="F2627" s="84"/>
      <c r="O2627" s="84" t="s">
        <v>11134</v>
      </c>
      <c r="P2627" s="84">
        <v>1</v>
      </c>
      <c r="Q2627" s="84" t="s">
        <v>9357</v>
      </c>
      <c r="R2627" s="84"/>
      <c r="S2627" s="84"/>
    </row>
    <row r="2628" spans="1:19" x14ac:dyDescent="0.25">
      <c r="A2628" t="s">
        <v>3861</v>
      </c>
      <c r="B2628">
        <v>6</v>
      </c>
      <c r="C2628" t="s">
        <v>3742</v>
      </c>
      <c r="D2628" s="84"/>
      <c r="F2628" s="84"/>
      <c r="O2628" s="84" t="s">
        <v>11135</v>
      </c>
      <c r="P2628" s="84">
        <v>1</v>
      </c>
      <c r="Q2628" s="84" t="s">
        <v>9357</v>
      </c>
      <c r="R2628" s="84"/>
      <c r="S2628" s="84"/>
    </row>
    <row r="2629" spans="1:19" x14ac:dyDescent="0.25">
      <c r="A2629" t="s">
        <v>3862</v>
      </c>
      <c r="B2629">
        <v>6</v>
      </c>
      <c r="C2629" t="s">
        <v>3742</v>
      </c>
      <c r="D2629" s="84"/>
      <c r="F2629" s="84"/>
      <c r="O2629" s="84" t="s">
        <v>11136</v>
      </c>
      <c r="P2629" s="84">
        <v>1</v>
      </c>
      <c r="Q2629" s="84" t="s">
        <v>9357</v>
      </c>
      <c r="R2629" s="84"/>
      <c r="S2629" s="84"/>
    </row>
    <row r="2630" spans="1:19" x14ac:dyDescent="0.25">
      <c r="A2630" t="s">
        <v>3863</v>
      </c>
      <c r="B2630">
        <v>6</v>
      </c>
      <c r="C2630" t="s">
        <v>3742</v>
      </c>
      <c r="D2630" s="84"/>
      <c r="F2630" s="84"/>
      <c r="O2630" s="84" t="s">
        <v>11137</v>
      </c>
      <c r="P2630" s="84">
        <v>1</v>
      </c>
      <c r="Q2630" s="84" t="s">
        <v>9357</v>
      </c>
      <c r="R2630" s="84"/>
      <c r="S2630" s="84"/>
    </row>
    <row r="2631" spans="1:19" x14ac:dyDescent="0.25">
      <c r="A2631" t="s">
        <v>3864</v>
      </c>
      <c r="B2631">
        <v>6</v>
      </c>
      <c r="C2631" t="s">
        <v>3742</v>
      </c>
      <c r="D2631" s="84"/>
      <c r="F2631" s="84"/>
      <c r="O2631" s="84" t="s">
        <v>11138</v>
      </c>
      <c r="P2631" s="84">
        <v>1</v>
      </c>
      <c r="Q2631" s="84" t="s">
        <v>9357</v>
      </c>
      <c r="R2631" s="84"/>
      <c r="S2631" s="84"/>
    </row>
    <row r="2632" spans="1:19" x14ac:dyDescent="0.25">
      <c r="A2632" t="s">
        <v>3865</v>
      </c>
      <c r="B2632">
        <v>6</v>
      </c>
      <c r="C2632" t="s">
        <v>3742</v>
      </c>
      <c r="D2632" s="84"/>
      <c r="F2632" s="84"/>
      <c r="O2632" s="84" t="s">
        <v>11139</v>
      </c>
      <c r="P2632" s="84">
        <v>1</v>
      </c>
      <c r="Q2632" s="84" t="s">
        <v>9357</v>
      </c>
      <c r="R2632" s="84"/>
      <c r="S2632" s="84"/>
    </row>
    <row r="2633" spans="1:19" x14ac:dyDescent="0.25">
      <c r="A2633" t="s">
        <v>3866</v>
      </c>
      <c r="B2633">
        <v>6</v>
      </c>
      <c r="C2633" t="s">
        <v>3742</v>
      </c>
      <c r="D2633" s="84"/>
      <c r="F2633" s="84"/>
      <c r="O2633" s="84" t="s">
        <v>11140</v>
      </c>
      <c r="P2633" s="84">
        <v>1</v>
      </c>
      <c r="Q2633" s="84" t="s">
        <v>9357</v>
      </c>
      <c r="R2633" s="84"/>
      <c r="S2633" s="84"/>
    </row>
    <row r="2634" spans="1:19" x14ac:dyDescent="0.25">
      <c r="A2634" t="s">
        <v>3867</v>
      </c>
      <c r="B2634">
        <v>6</v>
      </c>
      <c r="C2634" t="s">
        <v>3742</v>
      </c>
      <c r="D2634" s="84"/>
      <c r="F2634" s="84"/>
      <c r="O2634" s="84" t="s">
        <v>11141</v>
      </c>
      <c r="P2634" s="84">
        <v>1</v>
      </c>
      <c r="Q2634" s="84" t="s">
        <v>9357</v>
      </c>
      <c r="R2634" s="84"/>
      <c r="S2634" s="84"/>
    </row>
    <row r="2635" spans="1:19" x14ac:dyDescent="0.25">
      <c r="A2635" t="s">
        <v>3868</v>
      </c>
      <c r="B2635">
        <v>6</v>
      </c>
      <c r="C2635" t="s">
        <v>3742</v>
      </c>
      <c r="D2635" s="84"/>
      <c r="F2635" s="84"/>
      <c r="O2635" s="84" t="s">
        <v>11142</v>
      </c>
      <c r="P2635" s="84">
        <v>1</v>
      </c>
      <c r="Q2635" s="84" t="s">
        <v>9357</v>
      </c>
      <c r="R2635" s="84"/>
      <c r="S2635" s="84"/>
    </row>
    <row r="2636" spans="1:19" x14ac:dyDescent="0.25">
      <c r="A2636" t="s">
        <v>3869</v>
      </c>
      <c r="B2636">
        <v>6</v>
      </c>
      <c r="C2636" t="s">
        <v>3742</v>
      </c>
      <c r="D2636" s="84"/>
      <c r="F2636" s="84"/>
      <c r="O2636" s="84" t="s">
        <v>11146</v>
      </c>
      <c r="P2636" s="84">
        <v>1</v>
      </c>
      <c r="Q2636" s="84" t="s">
        <v>9357</v>
      </c>
      <c r="R2636" s="84"/>
      <c r="S2636" s="84"/>
    </row>
    <row r="2637" spans="1:19" x14ac:dyDescent="0.25">
      <c r="A2637" t="s">
        <v>3870</v>
      </c>
      <c r="B2637">
        <v>6</v>
      </c>
      <c r="C2637" t="s">
        <v>3742</v>
      </c>
      <c r="D2637" s="84"/>
      <c r="F2637" s="84"/>
      <c r="O2637" s="84" t="s">
        <v>11147</v>
      </c>
      <c r="P2637" s="84">
        <v>1</v>
      </c>
      <c r="Q2637" s="84" t="s">
        <v>9357</v>
      </c>
      <c r="R2637" s="84"/>
      <c r="S2637" s="84"/>
    </row>
    <row r="2638" spans="1:19" x14ac:dyDescent="0.25">
      <c r="A2638" t="s">
        <v>3871</v>
      </c>
      <c r="B2638">
        <v>6</v>
      </c>
      <c r="C2638" t="s">
        <v>3742</v>
      </c>
      <c r="D2638" t="s">
        <v>3871</v>
      </c>
      <c r="E2638" s="84" t="s">
        <v>2522</v>
      </c>
      <c r="F2638" t="s">
        <v>1919</v>
      </c>
      <c r="O2638" s="84" t="s">
        <v>11148</v>
      </c>
      <c r="P2638" s="84">
        <v>1</v>
      </c>
      <c r="Q2638" s="84" t="s">
        <v>9357</v>
      </c>
      <c r="R2638" s="84"/>
      <c r="S2638" s="84"/>
    </row>
    <row r="2639" spans="1:19" x14ac:dyDescent="0.25">
      <c r="A2639" t="s">
        <v>3872</v>
      </c>
      <c r="B2639">
        <v>6</v>
      </c>
      <c r="C2639" t="s">
        <v>3742</v>
      </c>
      <c r="D2639" s="84"/>
      <c r="F2639" s="84"/>
      <c r="O2639" s="84" t="s">
        <v>11165</v>
      </c>
      <c r="P2639" s="84">
        <v>1</v>
      </c>
      <c r="Q2639" s="84" t="s">
        <v>9357</v>
      </c>
      <c r="R2639" s="84"/>
      <c r="S2639" s="84"/>
    </row>
    <row r="2640" spans="1:19" x14ac:dyDescent="0.25">
      <c r="A2640" t="s">
        <v>3873</v>
      </c>
      <c r="B2640">
        <v>6</v>
      </c>
      <c r="C2640" t="s">
        <v>3742</v>
      </c>
      <c r="D2640" s="84"/>
      <c r="F2640" s="84"/>
      <c r="O2640" s="84" t="s">
        <v>11167</v>
      </c>
      <c r="P2640" s="84">
        <v>1</v>
      </c>
      <c r="Q2640" s="84" t="s">
        <v>9357</v>
      </c>
      <c r="R2640" s="84"/>
      <c r="S2640" s="84"/>
    </row>
    <row r="2641" spans="1:19" x14ac:dyDescent="0.25">
      <c r="A2641" t="s">
        <v>3874</v>
      </c>
      <c r="B2641">
        <v>6</v>
      </c>
      <c r="C2641" t="s">
        <v>3742</v>
      </c>
      <c r="D2641" s="84"/>
      <c r="F2641" s="84"/>
      <c r="O2641" s="84" t="s">
        <v>11169</v>
      </c>
      <c r="P2641" s="84">
        <v>1</v>
      </c>
      <c r="Q2641" s="84" t="s">
        <v>9357</v>
      </c>
      <c r="R2641" s="84"/>
      <c r="S2641" s="84"/>
    </row>
    <row r="2642" spans="1:19" x14ac:dyDescent="0.25">
      <c r="A2642" t="s">
        <v>3875</v>
      </c>
      <c r="B2642">
        <v>6</v>
      </c>
      <c r="C2642" t="s">
        <v>3742</v>
      </c>
      <c r="D2642" s="84"/>
      <c r="F2642" s="84"/>
      <c r="O2642" s="84" t="s">
        <v>11170</v>
      </c>
      <c r="P2642" s="84">
        <v>1</v>
      </c>
      <c r="Q2642" s="84" t="s">
        <v>9357</v>
      </c>
      <c r="R2642" s="84"/>
      <c r="S2642" s="84"/>
    </row>
    <row r="2643" spans="1:19" x14ac:dyDescent="0.25">
      <c r="A2643" t="s">
        <v>3876</v>
      </c>
      <c r="B2643">
        <v>6</v>
      </c>
      <c r="C2643" t="s">
        <v>3742</v>
      </c>
      <c r="D2643" s="84"/>
      <c r="F2643" s="84"/>
      <c r="O2643" s="84" t="s">
        <v>11171</v>
      </c>
      <c r="P2643" s="84">
        <v>1</v>
      </c>
      <c r="Q2643" s="84" t="s">
        <v>9357</v>
      </c>
      <c r="R2643" s="84"/>
      <c r="S2643" s="84"/>
    </row>
    <row r="2644" spans="1:19" x14ac:dyDescent="0.25">
      <c r="A2644" t="s">
        <v>3877</v>
      </c>
      <c r="B2644">
        <v>6</v>
      </c>
      <c r="C2644" t="s">
        <v>3742</v>
      </c>
      <c r="D2644" s="84"/>
      <c r="F2644" s="84"/>
      <c r="O2644" s="84" t="s">
        <v>11172</v>
      </c>
      <c r="P2644" s="84">
        <v>1</v>
      </c>
      <c r="Q2644" s="84" t="s">
        <v>9357</v>
      </c>
      <c r="R2644" s="84"/>
      <c r="S2644" s="84"/>
    </row>
    <row r="2645" spans="1:19" x14ac:dyDescent="0.25">
      <c r="A2645" t="s">
        <v>3878</v>
      </c>
      <c r="B2645">
        <v>6</v>
      </c>
      <c r="C2645" t="s">
        <v>3742</v>
      </c>
      <c r="D2645" s="84"/>
      <c r="F2645" s="84"/>
      <c r="O2645" s="84" t="s">
        <v>11173</v>
      </c>
      <c r="P2645" s="84">
        <v>1</v>
      </c>
      <c r="Q2645" s="84" t="s">
        <v>9357</v>
      </c>
      <c r="R2645" s="84"/>
      <c r="S2645" s="84"/>
    </row>
    <row r="2646" spans="1:19" x14ac:dyDescent="0.25">
      <c r="A2646" t="s">
        <v>3879</v>
      </c>
      <c r="B2646">
        <v>6</v>
      </c>
      <c r="C2646" t="s">
        <v>3742</v>
      </c>
      <c r="D2646" s="84"/>
      <c r="F2646" s="84"/>
      <c r="O2646" s="84" t="s">
        <v>11174</v>
      </c>
      <c r="P2646" s="84">
        <v>1</v>
      </c>
      <c r="Q2646" s="84" t="s">
        <v>9357</v>
      </c>
      <c r="R2646" s="84"/>
      <c r="S2646" s="84"/>
    </row>
    <row r="2647" spans="1:19" x14ac:dyDescent="0.25">
      <c r="A2647" t="s">
        <v>3880</v>
      </c>
      <c r="B2647">
        <v>6</v>
      </c>
      <c r="C2647" t="s">
        <v>3742</v>
      </c>
      <c r="D2647" s="84"/>
      <c r="F2647" s="84"/>
      <c r="O2647" s="84" t="s">
        <v>11175</v>
      </c>
      <c r="P2647" s="84">
        <v>1</v>
      </c>
      <c r="Q2647" s="84" t="s">
        <v>9357</v>
      </c>
      <c r="R2647" s="84"/>
      <c r="S2647" s="84"/>
    </row>
    <row r="2648" spans="1:19" x14ac:dyDescent="0.25">
      <c r="A2648" t="s">
        <v>3881</v>
      </c>
      <c r="B2648">
        <v>6</v>
      </c>
      <c r="C2648" t="s">
        <v>3742</v>
      </c>
      <c r="D2648" s="84"/>
      <c r="F2648" s="84"/>
      <c r="O2648" s="84" t="s">
        <v>11176</v>
      </c>
      <c r="P2648" s="84">
        <v>1</v>
      </c>
      <c r="Q2648" s="84" t="s">
        <v>9357</v>
      </c>
      <c r="R2648" s="84"/>
      <c r="S2648" s="84"/>
    </row>
    <row r="2649" spans="1:19" x14ac:dyDescent="0.25">
      <c r="A2649" t="s">
        <v>3882</v>
      </c>
      <c r="B2649">
        <v>6</v>
      </c>
      <c r="C2649" t="s">
        <v>3742</v>
      </c>
      <c r="D2649" s="84"/>
      <c r="F2649" s="84"/>
      <c r="O2649" s="84" t="s">
        <v>11179</v>
      </c>
      <c r="P2649" s="84">
        <v>1</v>
      </c>
      <c r="Q2649" s="84" t="s">
        <v>9357</v>
      </c>
      <c r="R2649" s="84"/>
      <c r="S2649" s="84"/>
    </row>
    <row r="2650" spans="1:19" x14ac:dyDescent="0.25">
      <c r="A2650" t="s">
        <v>3883</v>
      </c>
      <c r="B2650">
        <v>6</v>
      </c>
      <c r="C2650" t="s">
        <v>3742</v>
      </c>
      <c r="D2650" s="84"/>
      <c r="F2650" s="84"/>
      <c r="O2650" s="84" t="s">
        <v>11180</v>
      </c>
      <c r="P2650" s="84">
        <v>1</v>
      </c>
      <c r="Q2650" s="84" t="s">
        <v>9357</v>
      </c>
      <c r="R2650" s="84"/>
      <c r="S2650" s="84"/>
    </row>
    <row r="2651" spans="1:19" x14ac:dyDescent="0.25">
      <c r="A2651" t="s">
        <v>3884</v>
      </c>
      <c r="B2651">
        <v>6</v>
      </c>
      <c r="C2651" t="s">
        <v>3742</v>
      </c>
      <c r="D2651" s="84"/>
      <c r="F2651" s="84"/>
      <c r="O2651" s="84" t="s">
        <v>11181</v>
      </c>
      <c r="P2651" s="84">
        <v>1</v>
      </c>
      <c r="Q2651" s="84" t="s">
        <v>9357</v>
      </c>
      <c r="R2651" s="84"/>
      <c r="S2651" s="84"/>
    </row>
    <row r="2652" spans="1:19" x14ac:dyDescent="0.25">
      <c r="A2652" t="s">
        <v>3885</v>
      </c>
      <c r="B2652">
        <v>6</v>
      </c>
      <c r="C2652" t="s">
        <v>3742</v>
      </c>
      <c r="D2652" s="84"/>
      <c r="F2652" s="84"/>
      <c r="O2652" s="84" t="s">
        <v>11182</v>
      </c>
      <c r="P2652" s="84">
        <v>1</v>
      </c>
      <c r="Q2652" s="84" t="s">
        <v>9357</v>
      </c>
      <c r="R2652" s="84"/>
      <c r="S2652" s="84"/>
    </row>
    <row r="2653" spans="1:19" x14ac:dyDescent="0.25">
      <c r="A2653" t="s">
        <v>3886</v>
      </c>
      <c r="B2653">
        <v>6</v>
      </c>
      <c r="C2653" t="s">
        <v>3742</v>
      </c>
      <c r="D2653" s="84"/>
      <c r="F2653" s="84"/>
      <c r="O2653" s="84" t="s">
        <v>11196</v>
      </c>
      <c r="P2653" s="84">
        <v>1</v>
      </c>
      <c r="Q2653" s="84" t="s">
        <v>9357</v>
      </c>
      <c r="R2653" s="84"/>
      <c r="S2653" s="84"/>
    </row>
    <row r="2654" spans="1:19" x14ac:dyDescent="0.25">
      <c r="A2654" t="s">
        <v>3887</v>
      </c>
      <c r="B2654">
        <v>6</v>
      </c>
      <c r="C2654" t="s">
        <v>3742</v>
      </c>
      <c r="D2654" s="84"/>
      <c r="F2654" s="84"/>
      <c r="O2654" s="84" t="s">
        <v>11197</v>
      </c>
      <c r="P2654" s="84">
        <v>1</v>
      </c>
      <c r="Q2654" s="84" t="s">
        <v>9357</v>
      </c>
      <c r="R2654" s="84"/>
      <c r="S2654" s="84"/>
    </row>
    <row r="2655" spans="1:19" x14ac:dyDescent="0.25">
      <c r="A2655" t="s">
        <v>3888</v>
      </c>
      <c r="B2655">
        <v>6</v>
      </c>
      <c r="C2655" t="s">
        <v>3742</v>
      </c>
      <c r="D2655" s="84"/>
      <c r="F2655" s="84"/>
      <c r="O2655" s="84" t="s">
        <v>11199</v>
      </c>
      <c r="P2655" s="84">
        <v>1</v>
      </c>
      <c r="Q2655" s="84" t="s">
        <v>9357</v>
      </c>
      <c r="R2655" s="84"/>
      <c r="S2655" s="84"/>
    </row>
    <row r="2656" spans="1:19" x14ac:dyDescent="0.25">
      <c r="A2656" t="s">
        <v>3889</v>
      </c>
      <c r="B2656">
        <v>6</v>
      </c>
      <c r="C2656" t="s">
        <v>3742</v>
      </c>
      <c r="D2656" s="84"/>
      <c r="F2656" s="84"/>
      <c r="O2656" s="84" t="s">
        <v>11201</v>
      </c>
      <c r="P2656" s="84">
        <v>1</v>
      </c>
      <c r="Q2656" s="84" t="s">
        <v>9357</v>
      </c>
      <c r="R2656" s="84"/>
      <c r="S2656" s="84"/>
    </row>
    <row r="2657" spans="1:19" x14ac:dyDescent="0.25">
      <c r="A2657" t="s">
        <v>3890</v>
      </c>
      <c r="B2657">
        <v>6</v>
      </c>
      <c r="C2657" t="s">
        <v>3742</v>
      </c>
      <c r="D2657" s="84"/>
      <c r="F2657" s="84"/>
      <c r="O2657" s="84" t="s">
        <v>11203</v>
      </c>
      <c r="P2657" s="84">
        <v>1</v>
      </c>
      <c r="Q2657" s="84" t="s">
        <v>9357</v>
      </c>
      <c r="R2657" s="84"/>
      <c r="S2657" s="84"/>
    </row>
    <row r="2658" spans="1:19" x14ac:dyDescent="0.25">
      <c r="A2658" t="s">
        <v>3891</v>
      </c>
      <c r="B2658">
        <v>6</v>
      </c>
      <c r="C2658" t="s">
        <v>3742</v>
      </c>
      <c r="D2658" s="84"/>
      <c r="F2658" s="84"/>
      <c r="O2658" s="84" t="s">
        <v>11205</v>
      </c>
      <c r="P2658" s="84">
        <v>1</v>
      </c>
      <c r="Q2658" s="84" t="s">
        <v>9357</v>
      </c>
      <c r="R2658" s="84"/>
      <c r="S2658" s="84"/>
    </row>
    <row r="2659" spans="1:19" x14ac:dyDescent="0.25">
      <c r="A2659" t="s">
        <v>3892</v>
      </c>
      <c r="B2659">
        <v>6</v>
      </c>
      <c r="C2659" t="s">
        <v>3742</v>
      </c>
      <c r="D2659" s="84"/>
      <c r="F2659" s="84"/>
      <c r="O2659" s="84" t="s">
        <v>11206</v>
      </c>
      <c r="P2659" s="84">
        <v>1</v>
      </c>
      <c r="Q2659" s="84" t="s">
        <v>9357</v>
      </c>
      <c r="R2659" s="84"/>
      <c r="S2659" s="84"/>
    </row>
    <row r="2660" spans="1:19" x14ac:dyDescent="0.25">
      <c r="A2660" t="s">
        <v>3893</v>
      </c>
      <c r="B2660">
        <v>6</v>
      </c>
      <c r="C2660" t="s">
        <v>3742</v>
      </c>
      <c r="D2660" s="84"/>
      <c r="F2660" s="84"/>
      <c r="O2660" s="84" t="s">
        <v>11207</v>
      </c>
      <c r="P2660" s="84">
        <v>1</v>
      </c>
      <c r="Q2660" s="84" t="s">
        <v>9357</v>
      </c>
      <c r="R2660" s="84"/>
      <c r="S2660" s="84"/>
    </row>
    <row r="2661" spans="1:19" x14ac:dyDescent="0.25">
      <c r="A2661" t="s">
        <v>3894</v>
      </c>
      <c r="B2661">
        <v>6</v>
      </c>
      <c r="C2661" t="s">
        <v>3742</v>
      </c>
      <c r="D2661" s="84"/>
      <c r="F2661" s="84"/>
      <c r="O2661" s="84" t="s">
        <v>11208</v>
      </c>
      <c r="P2661" s="84">
        <v>1</v>
      </c>
      <c r="Q2661" s="84" t="s">
        <v>9357</v>
      </c>
      <c r="R2661" s="84"/>
      <c r="S2661" s="84"/>
    </row>
    <row r="2662" spans="1:19" x14ac:dyDescent="0.25">
      <c r="A2662" t="s">
        <v>3895</v>
      </c>
      <c r="B2662">
        <v>6</v>
      </c>
      <c r="C2662" t="s">
        <v>3742</v>
      </c>
      <c r="D2662" s="84"/>
      <c r="F2662" s="84"/>
      <c r="O2662" s="84" t="s">
        <v>11209</v>
      </c>
      <c r="P2662" s="84">
        <v>1</v>
      </c>
      <c r="Q2662" s="84" t="s">
        <v>9357</v>
      </c>
      <c r="R2662" s="84"/>
      <c r="S2662" s="84"/>
    </row>
    <row r="2663" spans="1:19" x14ac:dyDescent="0.25">
      <c r="A2663" t="s">
        <v>3896</v>
      </c>
      <c r="B2663">
        <v>6</v>
      </c>
      <c r="C2663" t="s">
        <v>3742</v>
      </c>
      <c r="D2663" s="84"/>
      <c r="F2663" s="84"/>
      <c r="O2663" s="84" t="s">
        <v>11210</v>
      </c>
      <c r="P2663" s="84">
        <v>1</v>
      </c>
      <c r="Q2663" s="84" t="s">
        <v>9357</v>
      </c>
      <c r="R2663" s="84"/>
      <c r="S2663" s="84"/>
    </row>
    <row r="2664" spans="1:19" x14ac:dyDescent="0.25">
      <c r="A2664" t="s">
        <v>3897</v>
      </c>
      <c r="B2664">
        <v>6</v>
      </c>
      <c r="C2664" t="s">
        <v>3742</v>
      </c>
      <c r="D2664" s="84"/>
      <c r="F2664" s="84"/>
      <c r="O2664" s="84" t="s">
        <v>11211</v>
      </c>
      <c r="P2664" s="84">
        <v>1</v>
      </c>
      <c r="Q2664" s="84" t="s">
        <v>9357</v>
      </c>
      <c r="R2664" s="84"/>
      <c r="S2664" s="84"/>
    </row>
    <row r="2665" spans="1:19" x14ac:dyDescent="0.25">
      <c r="A2665" t="s">
        <v>3898</v>
      </c>
      <c r="B2665">
        <v>6</v>
      </c>
      <c r="C2665" t="s">
        <v>3742</v>
      </c>
      <c r="D2665" s="84"/>
      <c r="F2665" s="84"/>
      <c r="O2665" s="84" t="s">
        <v>11219</v>
      </c>
      <c r="P2665" s="84">
        <v>1</v>
      </c>
      <c r="Q2665" s="84" t="s">
        <v>9357</v>
      </c>
      <c r="R2665" s="84"/>
      <c r="S2665" s="84"/>
    </row>
    <row r="2666" spans="1:19" x14ac:dyDescent="0.25">
      <c r="A2666" t="s">
        <v>3899</v>
      </c>
      <c r="B2666">
        <v>6</v>
      </c>
      <c r="C2666" t="s">
        <v>3742</v>
      </c>
      <c r="D2666" s="84"/>
      <c r="F2666" s="84"/>
      <c r="O2666" s="84" t="s">
        <v>11221</v>
      </c>
      <c r="P2666" s="84">
        <v>1</v>
      </c>
      <c r="Q2666" s="84" t="s">
        <v>9357</v>
      </c>
      <c r="R2666" s="84"/>
      <c r="S2666" s="84"/>
    </row>
    <row r="2667" spans="1:19" x14ac:dyDescent="0.25">
      <c r="A2667" t="s">
        <v>3900</v>
      </c>
      <c r="B2667">
        <v>6</v>
      </c>
      <c r="C2667" t="s">
        <v>3742</v>
      </c>
      <c r="D2667" s="84"/>
      <c r="F2667" s="84"/>
      <c r="O2667" s="84" t="s">
        <v>11222</v>
      </c>
      <c r="P2667" s="84">
        <v>1</v>
      </c>
      <c r="Q2667" s="84" t="s">
        <v>9357</v>
      </c>
      <c r="R2667" s="84"/>
      <c r="S2667" s="84"/>
    </row>
    <row r="2668" spans="1:19" x14ac:dyDescent="0.25">
      <c r="A2668" t="s">
        <v>3901</v>
      </c>
      <c r="B2668">
        <v>6</v>
      </c>
      <c r="C2668" t="s">
        <v>3742</v>
      </c>
      <c r="D2668" s="84"/>
      <c r="F2668" s="84"/>
      <c r="O2668" s="84" t="s">
        <v>11224</v>
      </c>
      <c r="P2668" s="84">
        <v>1</v>
      </c>
      <c r="Q2668" s="84" t="s">
        <v>9357</v>
      </c>
      <c r="R2668" s="84"/>
      <c r="S2668" s="84"/>
    </row>
    <row r="2669" spans="1:19" x14ac:dyDescent="0.25">
      <c r="A2669" t="s">
        <v>3902</v>
      </c>
      <c r="B2669">
        <v>6</v>
      </c>
      <c r="C2669" t="s">
        <v>3742</v>
      </c>
      <c r="D2669" s="84"/>
      <c r="F2669" s="84"/>
      <c r="O2669" s="84" t="s">
        <v>11225</v>
      </c>
      <c r="P2669" s="84">
        <v>1</v>
      </c>
      <c r="Q2669" s="84" t="s">
        <v>9357</v>
      </c>
      <c r="R2669" s="84"/>
      <c r="S2669" s="84"/>
    </row>
    <row r="2670" spans="1:19" x14ac:dyDescent="0.25">
      <c r="A2670" t="s">
        <v>3903</v>
      </c>
      <c r="B2670">
        <v>6</v>
      </c>
      <c r="C2670" t="s">
        <v>3742</v>
      </c>
      <c r="D2670" s="84"/>
      <c r="F2670" s="84"/>
      <c r="O2670" s="84" t="s">
        <v>11226</v>
      </c>
      <c r="P2670" s="84">
        <v>1</v>
      </c>
      <c r="Q2670" s="84" t="s">
        <v>9357</v>
      </c>
      <c r="R2670" s="84"/>
      <c r="S2670" s="84"/>
    </row>
    <row r="2671" spans="1:19" x14ac:dyDescent="0.25">
      <c r="A2671" t="s">
        <v>3904</v>
      </c>
      <c r="B2671">
        <v>6</v>
      </c>
      <c r="C2671" t="s">
        <v>3742</v>
      </c>
      <c r="D2671" s="84"/>
      <c r="F2671" s="84"/>
      <c r="O2671" s="84" t="s">
        <v>11227</v>
      </c>
      <c r="P2671" s="84">
        <v>1</v>
      </c>
      <c r="Q2671" s="84" t="s">
        <v>9357</v>
      </c>
      <c r="R2671" s="84"/>
      <c r="S2671" s="84"/>
    </row>
    <row r="2672" spans="1:19" x14ac:dyDescent="0.25">
      <c r="A2672" t="s">
        <v>3905</v>
      </c>
      <c r="B2672">
        <v>6</v>
      </c>
      <c r="C2672" t="s">
        <v>3742</v>
      </c>
      <c r="D2672" s="84"/>
      <c r="F2672" s="84"/>
      <c r="O2672" s="84" t="s">
        <v>11230</v>
      </c>
      <c r="P2672" s="84">
        <v>1</v>
      </c>
      <c r="Q2672" s="84" t="s">
        <v>9357</v>
      </c>
      <c r="R2672" s="84"/>
      <c r="S2672" s="84"/>
    </row>
    <row r="2673" spans="1:19" x14ac:dyDescent="0.25">
      <c r="A2673" t="s">
        <v>3906</v>
      </c>
      <c r="B2673">
        <v>6</v>
      </c>
      <c r="C2673" t="s">
        <v>3742</v>
      </c>
      <c r="D2673" s="84"/>
      <c r="F2673" s="84"/>
      <c r="O2673" s="84" t="s">
        <v>11231</v>
      </c>
      <c r="P2673" s="84">
        <v>1</v>
      </c>
      <c r="Q2673" s="84" t="s">
        <v>9357</v>
      </c>
      <c r="R2673" s="84"/>
      <c r="S2673" s="84"/>
    </row>
    <row r="2674" spans="1:19" x14ac:dyDescent="0.25">
      <c r="A2674" t="s">
        <v>3907</v>
      </c>
      <c r="B2674">
        <v>6</v>
      </c>
      <c r="C2674" t="s">
        <v>3742</v>
      </c>
      <c r="D2674" s="84"/>
      <c r="F2674" s="84"/>
      <c r="O2674" s="84" t="s">
        <v>11233</v>
      </c>
      <c r="P2674" s="84">
        <v>1</v>
      </c>
      <c r="Q2674" s="84" t="s">
        <v>9357</v>
      </c>
      <c r="R2674" s="84"/>
      <c r="S2674" s="84"/>
    </row>
    <row r="2675" spans="1:19" x14ac:dyDescent="0.25">
      <c r="A2675" t="s">
        <v>3908</v>
      </c>
      <c r="B2675">
        <v>6</v>
      </c>
      <c r="C2675" t="s">
        <v>3742</v>
      </c>
      <c r="D2675" s="84"/>
      <c r="F2675" s="84"/>
      <c r="O2675" s="84" t="s">
        <v>11234</v>
      </c>
      <c r="P2675" s="84">
        <v>1</v>
      </c>
      <c r="Q2675" s="84" t="s">
        <v>9357</v>
      </c>
      <c r="R2675" s="84"/>
      <c r="S2675" s="84"/>
    </row>
    <row r="2676" spans="1:19" x14ac:dyDescent="0.25">
      <c r="A2676" t="s">
        <v>3909</v>
      </c>
      <c r="B2676">
        <v>6</v>
      </c>
      <c r="C2676" t="s">
        <v>3742</v>
      </c>
      <c r="D2676" s="84"/>
      <c r="F2676" s="84"/>
      <c r="O2676" s="84" t="s">
        <v>11235</v>
      </c>
      <c r="P2676" s="84">
        <v>1</v>
      </c>
      <c r="Q2676" s="84" t="s">
        <v>9357</v>
      </c>
      <c r="R2676" s="84"/>
      <c r="S2676" s="84"/>
    </row>
    <row r="2677" spans="1:19" x14ac:dyDescent="0.25">
      <c r="A2677" t="s">
        <v>3910</v>
      </c>
      <c r="B2677">
        <v>6</v>
      </c>
      <c r="C2677" t="s">
        <v>3742</v>
      </c>
      <c r="D2677" s="84"/>
      <c r="F2677" s="84"/>
      <c r="O2677" s="84" t="s">
        <v>11236</v>
      </c>
      <c r="P2677" s="84">
        <v>1</v>
      </c>
      <c r="Q2677" s="84" t="s">
        <v>9357</v>
      </c>
      <c r="R2677" s="84"/>
      <c r="S2677" s="84"/>
    </row>
    <row r="2678" spans="1:19" x14ac:dyDescent="0.25">
      <c r="A2678" t="s">
        <v>3911</v>
      </c>
      <c r="B2678">
        <v>6</v>
      </c>
      <c r="C2678" t="s">
        <v>3742</v>
      </c>
      <c r="D2678" s="84"/>
      <c r="F2678" s="84"/>
      <c r="O2678" s="84" t="s">
        <v>11237</v>
      </c>
      <c r="P2678" s="84">
        <v>1</v>
      </c>
      <c r="Q2678" s="84" t="s">
        <v>9357</v>
      </c>
      <c r="R2678" s="84"/>
      <c r="S2678" s="84"/>
    </row>
    <row r="2679" spans="1:19" x14ac:dyDescent="0.25">
      <c r="A2679" t="s">
        <v>3912</v>
      </c>
      <c r="B2679">
        <v>6</v>
      </c>
      <c r="C2679" t="s">
        <v>3742</v>
      </c>
      <c r="D2679" s="84"/>
      <c r="F2679" s="84"/>
      <c r="O2679" s="84" t="s">
        <v>11238</v>
      </c>
      <c r="P2679" s="84">
        <v>1</v>
      </c>
      <c r="Q2679" s="84" t="s">
        <v>9357</v>
      </c>
      <c r="R2679" s="84"/>
      <c r="S2679" s="84"/>
    </row>
    <row r="2680" spans="1:19" x14ac:dyDescent="0.25">
      <c r="A2680" t="s">
        <v>3913</v>
      </c>
      <c r="B2680">
        <v>6</v>
      </c>
      <c r="C2680" t="s">
        <v>3742</v>
      </c>
      <c r="D2680" s="84"/>
      <c r="F2680" s="84"/>
      <c r="O2680" s="84" t="s">
        <v>11239</v>
      </c>
      <c r="P2680" s="84">
        <v>1</v>
      </c>
      <c r="Q2680" s="84" t="s">
        <v>9357</v>
      </c>
      <c r="R2680" s="84"/>
      <c r="S2680" s="84"/>
    </row>
    <row r="2681" spans="1:19" x14ac:dyDescent="0.25">
      <c r="A2681" t="s">
        <v>3914</v>
      </c>
      <c r="B2681">
        <v>6</v>
      </c>
      <c r="C2681" t="s">
        <v>3742</v>
      </c>
      <c r="D2681" s="84"/>
      <c r="F2681" s="84"/>
      <c r="O2681" s="84" t="s">
        <v>11241</v>
      </c>
      <c r="P2681" s="84">
        <v>1</v>
      </c>
      <c r="Q2681" s="84" t="s">
        <v>9357</v>
      </c>
      <c r="R2681" s="84"/>
      <c r="S2681" s="84"/>
    </row>
    <row r="2682" spans="1:19" x14ac:dyDescent="0.25">
      <c r="A2682" t="s">
        <v>3915</v>
      </c>
      <c r="B2682">
        <v>6</v>
      </c>
      <c r="C2682" t="s">
        <v>3742</v>
      </c>
      <c r="D2682" s="84"/>
      <c r="F2682" s="84"/>
      <c r="O2682" s="84" t="s">
        <v>11242</v>
      </c>
      <c r="P2682" s="84">
        <v>1</v>
      </c>
      <c r="Q2682" s="84" t="s">
        <v>9357</v>
      </c>
      <c r="R2682" s="84"/>
      <c r="S2682" s="84"/>
    </row>
    <row r="2683" spans="1:19" x14ac:dyDescent="0.25">
      <c r="A2683" t="s">
        <v>3916</v>
      </c>
      <c r="B2683">
        <v>6</v>
      </c>
      <c r="C2683" t="s">
        <v>3742</v>
      </c>
      <c r="D2683" s="84"/>
      <c r="F2683" s="84"/>
      <c r="O2683" s="84" t="s">
        <v>11243</v>
      </c>
      <c r="P2683" s="84">
        <v>1</v>
      </c>
      <c r="Q2683" s="84" t="s">
        <v>9357</v>
      </c>
      <c r="R2683" s="84"/>
      <c r="S2683" s="84"/>
    </row>
    <row r="2684" spans="1:19" x14ac:dyDescent="0.25">
      <c r="A2684" t="s">
        <v>3917</v>
      </c>
      <c r="B2684">
        <v>6</v>
      </c>
      <c r="C2684" t="s">
        <v>3742</v>
      </c>
      <c r="D2684" s="84"/>
      <c r="F2684" s="84"/>
      <c r="O2684" s="84" t="s">
        <v>11244</v>
      </c>
      <c r="P2684" s="84">
        <v>1</v>
      </c>
      <c r="Q2684" s="84" t="s">
        <v>9357</v>
      </c>
      <c r="R2684" s="84"/>
      <c r="S2684" s="84"/>
    </row>
    <row r="2685" spans="1:19" x14ac:dyDescent="0.25">
      <c r="A2685" t="s">
        <v>3918</v>
      </c>
      <c r="B2685">
        <v>6</v>
      </c>
      <c r="C2685" t="s">
        <v>3742</v>
      </c>
      <c r="D2685" s="84"/>
      <c r="F2685" s="84"/>
      <c r="O2685" s="84" t="s">
        <v>11245</v>
      </c>
      <c r="P2685" s="84">
        <v>1</v>
      </c>
      <c r="Q2685" s="84" t="s">
        <v>9357</v>
      </c>
      <c r="R2685" s="84"/>
      <c r="S2685" s="84"/>
    </row>
    <row r="2686" spans="1:19" x14ac:dyDescent="0.25">
      <c r="A2686" t="s">
        <v>3919</v>
      </c>
      <c r="B2686">
        <v>6</v>
      </c>
      <c r="C2686" t="s">
        <v>3742</v>
      </c>
      <c r="D2686" s="84"/>
      <c r="F2686" s="84"/>
      <c r="O2686" s="84" t="s">
        <v>11246</v>
      </c>
      <c r="P2686" s="84">
        <v>1</v>
      </c>
      <c r="Q2686" s="84" t="s">
        <v>9357</v>
      </c>
      <c r="R2686" s="84"/>
      <c r="S2686" s="84"/>
    </row>
    <row r="2687" spans="1:19" x14ac:dyDescent="0.25">
      <c r="A2687" t="s">
        <v>3920</v>
      </c>
      <c r="B2687">
        <v>6</v>
      </c>
      <c r="C2687" t="s">
        <v>3742</v>
      </c>
      <c r="D2687" s="84"/>
      <c r="F2687" s="84"/>
      <c r="O2687" s="84" t="s">
        <v>11247</v>
      </c>
      <c r="P2687" s="84">
        <v>1</v>
      </c>
      <c r="Q2687" s="84" t="s">
        <v>9357</v>
      </c>
      <c r="R2687" s="84"/>
      <c r="S2687" s="84"/>
    </row>
    <row r="2688" spans="1:19" x14ac:dyDescent="0.25">
      <c r="A2688" t="s">
        <v>3921</v>
      </c>
      <c r="B2688">
        <v>6</v>
      </c>
      <c r="C2688" t="s">
        <v>3742</v>
      </c>
      <c r="D2688" s="84"/>
      <c r="F2688" s="84"/>
      <c r="O2688" s="84" t="s">
        <v>11248</v>
      </c>
      <c r="P2688" s="84">
        <v>1</v>
      </c>
      <c r="Q2688" s="84" t="s">
        <v>9357</v>
      </c>
      <c r="R2688" s="84"/>
      <c r="S2688" s="84"/>
    </row>
    <row r="2689" spans="1:19" x14ac:dyDescent="0.25">
      <c r="A2689" t="s">
        <v>3922</v>
      </c>
      <c r="B2689">
        <v>6</v>
      </c>
      <c r="C2689" t="s">
        <v>3742</v>
      </c>
      <c r="D2689" s="84"/>
      <c r="F2689" s="84"/>
      <c r="O2689" s="84" t="s">
        <v>11253</v>
      </c>
      <c r="P2689" s="84">
        <v>1</v>
      </c>
      <c r="Q2689" s="84" t="s">
        <v>9357</v>
      </c>
      <c r="R2689" s="84"/>
      <c r="S2689" s="84"/>
    </row>
    <row r="2690" spans="1:19" x14ac:dyDescent="0.25">
      <c r="A2690" t="s">
        <v>3923</v>
      </c>
      <c r="B2690">
        <v>6</v>
      </c>
      <c r="C2690" t="s">
        <v>3742</v>
      </c>
      <c r="D2690" s="84"/>
      <c r="F2690" s="84"/>
      <c r="O2690" s="84" t="s">
        <v>11255</v>
      </c>
      <c r="P2690" s="84">
        <v>1</v>
      </c>
      <c r="Q2690" s="84" t="s">
        <v>9357</v>
      </c>
      <c r="R2690" s="84"/>
      <c r="S2690" s="84"/>
    </row>
    <row r="2691" spans="1:19" x14ac:dyDescent="0.25">
      <c r="A2691" t="s">
        <v>3924</v>
      </c>
      <c r="B2691">
        <v>6</v>
      </c>
      <c r="C2691" t="s">
        <v>3742</v>
      </c>
      <c r="D2691" s="84"/>
      <c r="F2691" s="84"/>
      <c r="O2691" s="84" t="s">
        <v>11256</v>
      </c>
      <c r="P2691" s="84">
        <v>1</v>
      </c>
      <c r="Q2691" s="84" t="s">
        <v>9357</v>
      </c>
      <c r="R2691" s="84"/>
      <c r="S2691" s="84"/>
    </row>
    <row r="2692" spans="1:19" x14ac:dyDescent="0.25">
      <c r="A2692" t="s">
        <v>3925</v>
      </c>
      <c r="B2692">
        <v>6</v>
      </c>
      <c r="C2692" t="s">
        <v>3742</v>
      </c>
      <c r="D2692" s="84"/>
      <c r="F2692" s="84"/>
      <c r="O2692" s="84" t="s">
        <v>11257</v>
      </c>
      <c r="P2692" s="84">
        <v>1</v>
      </c>
      <c r="Q2692" s="84" t="s">
        <v>9357</v>
      </c>
      <c r="R2692" s="84"/>
      <c r="S2692" s="84"/>
    </row>
    <row r="2693" spans="1:19" x14ac:dyDescent="0.25">
      <c r="A2693" t="s">
        <v>3926</v>
      </c>
      <c r="B2693">
        <v>6</v>
      </c>
      <c r="C2693" t="s">
        <v>3742</v>
      </c>
      <c r="D2693" s="84"/>
      <c r="F2693" s="84"/>
      <c r="O2693" s="84" t="s">
        <v>11258</v>
      </c>
      <c r="P2693" s="84">
        <v>1</v>
      </c>
      <c r="Q2693" s="84" t="s">
        <v>9357</v>
      </c>
      <c r="R2693" s="84"/>
      <c r="S2693" s="84"/>
    </row>
    <row r="2694" spans="1:19" x14ac:dyDescent="0.25">
      <c r="A2694" t="s">
        <v>3927</v>
      </c>
      <c r="B2694">
        <v>6</v>
      </c>
      <c r="C2694" t="s">
        <v>3742</v>
      </c>
      <c r="D2694" s="84"/>
      <c r="F2694" s="84"/>
      <c r="O2694" s="84" t="s">
        <v>11260</v>
      </c>
      <c r="P2694" s="84">
        <v>1</v>
      </c>
      <c r="Q2694" s="84" t="s">
        <v>9357</v>
      </c>
      <c r="R2694" s="84"/>
      <c r="S2694" s="84"/>
    </row>
    <row r="2695" spans="1:19" x14ac:dyDescent="0.25">
      <c r="A2695" t="s">
        <v>3928</v>
      </c>
      <c r="B2695">
        <v>6</v>
      </c>
      <c r="C2695" t="s">
        <v>3742</v>
      </c>
      <c r="D2695" s="84"/>
      <c r="F2695" s="84"/>
      <c r="O2695" s="84" t="s">
        <v>11261</v>
      </c>
      <c r="P2695" s="84">
        <v>1</v>
      </c>
      <c r="Q2695" s="84" t="s">
        <v>9357</v>
      </c>
      <c r="R2695" s="84"/>
      <c r="S2695" s="84"/>
    </row>
    <row r="2696" spans="1:19" x14ac:dyDescent="0.25">
      <c r="A2696" t="s">
        <v>3929</v>
      </c>
      <c r="B2696">
        <v>6</v>
      </c>
      <c r="C2696" t="s">
        <v>3742</v>
      </c>
      <c r="D2696" s="84"/>
      <c r="F2696" s="84"/>
      <c r="O2696" s="84" t="s">
        <v>11262</v>
      </c>
      <c r="P2696" s="84">
        <v>1</v>
      </c>
      <c r="Q2696" s="84" t="s">
        <v>9357</v>
      </c>
      <c r="R2696" s="84"/>
      <c r="S2696" s="84"/>
    </row>
    <row r="2697" spans="1:19" x14ac:dyDescent="0.25">
      <c r="A2697" t="s">
        <v>3930</v>
      </c>
      <c r="B2697">
        <v>6</v>
      </c>
      <c r="C2697" t="s">
        <v>3742</v>
      </c>
      <c r="D2697" s="84"/>
      <c r="F2697" s="84"/>
      <c r="O2697" s="84" t="s">
        <v>11263</v>
      </c>
      <c r="P2697" s="84">
        <v>1</v>
      </c>
      <c r="Q2697" s="84" t="s">
        <v>9357</v>
      </c>
      <c r="R2697" s="84"/>
      <c r="S2697" s="84"/>
    </row>
    <row r="2698" spans="1:19" x14ac:dyDescent="0.25">
      <c r="A2698" t="s">
        <v>3931</v>
      </c>
      <c r="B2698">
        <v>6</v>
      </c>
      <c r="C2698" t="s">
        <v>3742</v>
      </c>
      <c r="D2698" s="84"/>
      <c r="F2698" s="84"/>
      <c r="O2698" s="84" t="s">
        <v>11264</v>
      </c>
      <c r="P2698" s="84">
        <v>1</v>
      </c>
      <c r="Q2698" s="84" t="s">
        <v>9357</v>
      </c>
      <c r="R2698" s="84"/>
      <c r="S2698" s="84"/>
    </row>
    <row r="2699" spans="1:19" x14ac:dyDescent="0.25">
      <c r="A2699" t="s">
        <v>3932</v>
      </c>
      <c r="B2699">
        <v>6</v>
      </c>
      <c r="C2699" t="s">
        <v>3742</v>
      </c>
      <c r="D2699" s="84"/>
      <c r="F2699" s="84"/>
      <c r="O2699" s="84" t="s">
        <v>11267</v>
      </c>
      <c r="P2699" s="84">
        <v>1</v>
      </c>
      <c r="Q2699" s="84" t="s">
        <v>9357</v>
      </c>
      <c r="R2699" s="84"/>
      <c r="S2699" s="84"/>
    </row>
    <row r="2700" spans="1:19" x14ac:dyDescent="0.25">
      <c r="A2700" t="s">
        <v>3933</v>
      </c>
      <c r="B2700">
        <v>6</v>
      </c>
      <c r="C2700" t="s">
        <v>3742</v>
      </c>
      <c r="D2700" s="84"/>
      <c r="F2700" s="84"/>
      <c r="O2700" s="84" t="s">
        <v>11268</v>
      </c>
      <c r="P2700" s="84">
        <v>1</v>
      </c>
      <c r="Q2700" s="84" t="s">
        <v>9357</v>
      </c>
      <c r="R2700" s="84"/>
      <c r="S2700" s="84"/>
    </row>
    <row r="2701" spans="1:19" x14ac:dyDescent="0.25">
      <c r="A2701" t="s">
        <v>3934</v>
      </c>
      <c r="B2701">
        <v>6</v>
      </c>
      <c r="C2701" t="s">
        <v>3742</v>
      </c>
      <c r="D2701" s="84"/>
      <c r="F2701" s="84"/>
      <c r="O2701" s="84" t="s">
        <v>11269</v>
      </c>
      <c r="P2701" s="84">
        <v>1</v>
      </c>
      <c r="Q2701" s="84" t="s">
        <v>9357</v>
      </c>
      <c r="R2701" s="84"/>
      <c r="S2701" s="84"/>
    </row>
    <row r="2702" spans="1:19" x14ac:dyDescent="0.25">
      <c r="A2702" t="s">
        <v>3935</v>
      </c>
      <c r="B2702">
        <v>6</v>
      </c>
      <c r="C2702" t="s">
        <v>3742</v>
      </c>
      <c r="D2702" s="84"/>
      <c r="F2702" s="84"/>
      <c r="O2702" s="84" t="s">
        <v>11271</v>
      </c>
      <c r="P2702" s="84">
        <v>1</v>
      </c>
      <c r="Q2702" s="84" t="s">
        <v>9357</v>
      </c>
      <c r="R2702" s="84"/>
      <c r="S2702" s="84"/>
    </row>
    <row r="2703" spans="1:19" x14ac:dyDescent="0.25">
      <c r="A2703" t="s">
        <v>3936</v>
      </c>
      <c r="B2703">
        <v>6</v>
      </c>
      <c r="C2703" t="s">
        <v>3742</v>
      </c>
      <c r="D2703" s="84"/>
      <c r="F2703" s="84"/>
      <c r="O2703" s="84" t="s">
        <v>11272</v>
      </c>
      <c r="P2703" s="84">
        <v>1</v>
      </c>
      <c r="Q2703" s="84" t="s">
        <v>9357</v>
      </c>
      <c r="R2703" s="84"/>
      <c r="S2703" s="84"/>
    </row>
    <row r="2704" spans="1:19" x14ac:dyDescent="0.25">
      <c r="A2704" t="s">
        <v>3937</v>
      </c>
      <c r="B2704">
        <v>6</v>
      </c>
      <c r="C2704" t="s">
        <v>3742</v>
      </c>
      <c r="D2704" s="84"/>
      <c r="F2704" s="84"/>
      <c r="O2704" s="84" t="s">
        <v>11273</v>
      </c>
      <c r="P2704" s="84">
        <v>1</v>
      </c>
      <c r="Q2704" s="84" t="s">
        <v>9357</v>
      </c>
      <c r="R2704" s="84"/>
      <c r="S2704" s="84"/>
    </row>
    <row r="2705" spans="1:19" x14ac:dyDescent="0.25">
      <c r="A2705" t="s">
        <v>3938</v>
      </c>
      <c r="B2705">
        <v>6</v>
      </c>
      <c r="C2705" t="s">
        <v>3742</v>
      </c>
      <c r="D2705" s="84"/>
      <c r="F2705" s="84"/>
      <c r="O2705" s="84" t="s">
        <v>11274</v>
      </c>
      <c r="P2705" s="84">
        <v>1</v>
      </c>
      <c r="Q2705" s="84" t="s">
        <v>9357</v>
      </c>
      <c r="R2705" s="84"/>
      <c r="S2705" s="84"/>
    </row>
    <row r="2706" spans="1:19" x14ac:dyDescent="0.25">
      <c r="A2706" t="s">
        <v>3939</v>
      </c>
      <c r="B2706">
        <v>6</v>
      </c>
      <c r="C2706" t="s">
        <v>3742</v>
      </c>
      <c r="D2706" s="84"/>
      <c r="F2706" s="84"/>
      <c r="O2706" s="84" t="s">
        <v>11275</v>
      </c>
      <c r="P2706" s="84">
        <v>1</v>
      </c>
      <c r="Q2706" s="84" t="s">
        <v>9357</v>
      </c>
      <c r="R2706" s="84"/>
      <c r="S2706" s="84"/>
    </row>
    <row r="2707" spans="1:19" x14ac:dyDescent="0.25">
      <c r="A2707" t="s">
        <v>3940</v>
      </c>
      <c r="B2707">
        <v>6</v>
      </c>
      <c r="C2707" t="s">
        <v>3742</v>
      </c>
      <c r="D2707" s="84"/>
      <c r="F2707" s="84"/>
      <c r="O2707" s="84" t="s">
        <v>11276</v>
      </c>
      <c r="P2707" s="84">
        <v>1</v>
      </c>
      <c r="Q2707" s="84" t="s">
        <v>9357</v>
      </c>
      <c r="R2707" s="84"/>
      <c r="S2707" s="84"/>
    </row>
    <row r="2708" spans="1:19" x14ac:dyDescent="0.25">
      <c r="A2708" t="s">
        <v>3941</v>
      </c>
      <c r="B2708">
        <v>6</v>
      </c>
      <c r="C2708" t="s">
        <v>3742</v>
      </c>
      <c r="D2708" s="84"/>
      <c r="F2708" s="84"/>
      <c r="O2708" s="84" t="s">
        <v>11280</v>
      </c>
      <c r="P2708" s="84">
        <v>1</v>
      </c>
      <c r="Q2708" s="84" t="s">
        <v>9357</v>
      </c>
      <c r="R2708" s="84"/>
      <c r="S2708" s="84"/>
    </row>
    <row r="2709" spans="1:19" x14ac:dyDescent="0.25">
      <c r="A2709" t="s">
        <v>3942</v>
      </c>
      <c r="B2709">
        <v>6</v>
      </c>
      <c r="C2709" t="s">
        <v>3742</v>
      </c>
      <c r="D2709" s="84"/>
      <c r="F2709" s="84"/>
      <c r="O2709" s="84" t="s">
        <v>11282</v>
      </c>
      <c r="P2709" s="84">
        <v>1</v>
      </c>
      <c r="Q2709" s="84" t="s">
        <v>9357</v>
      </c>
      <c r="R2709" s="84"/>
      <c r="S2709" s="84"/>
    </row>
    <row r="2710" spans="1:19" x14ac:dyDescent="0.25">
      <c r="A2710" t="s">
        <v>3943</v>
      </c>
      <c r="B2710">
        <v>6</v>
      </c>
      <c r="C2710" t="s">
        <v>3742</v>
      </c>
      <c r="D2710" s="84"/>
      <c r="F2710" s="84"/>
      <c r="O2710" s="84" t="s">
        <v>11293</v>
      </c>
      <c r="P2710" s="84">
        <v>1</v>
      </c>
      <c r="Q2710" s="84" t="s">
        <v>9357</v>
      </c>
      <c r="R2710" s="84"/>
      <c r="S2710" s="84"/>
    </row>
    <row r="2711" spans="1:19" x14ac:dyDescent="0.25">
      <c r="A2711" t="s">
        <v>3944</v>
      </c>
      <c r="B2711">
        <v>6</v>
      </c>
      <c r="C2711" t="s">
        <v>3742</v>
      </c>
      <c r="D2711" s="84"/>
      <c r="F2711" s="84"/>
      <c r="O2711" s="84" t="s">
        <v>11294</v>
      </c>
      <c r="P2711" s="84">
        <v>1</v>
      </c>
      <c r="Q2711" s="84" t="s">
        <v>9357</v>
      </c>
      <c r="R2711" s="84"/>
      <c r="S2711" s="84"/>
    </row>
    <row r="2712" spans="1:19" x14ac:dyDescent="0.25">
      <c r="A2712" t="s">
        <v>3945</v>
      </c>
      <c r="B2712">
        <v>6</v>
      </c>
      <c r="C2712" t="s">
        <v>3742</v>
      </c>
      <c r="D2712" s="84"/>
      <c r="F2712" s="84"/>
      <c r="O2712" s="84" t="s">
        <v>11295</v>
      </c>
      <c r="P2712" s="84">
        <v>1</v>
      </c>
      <c r="Q2712" s="84" t="s">
        <v>9357</v>
      </c>
      <c r="R2712" s="84"/>
      <c r="S2712" s="84"/>
    </row>
    <row r="2713" spans="1:19" x14ac:dyDescent="0.25">
      <c r="A2713" t="s">
        <v>3946</v>
      </c>
      <c r="B2713">
        <v>6</v>
      </c>
      <c r="C2713" t="s">
        <v>3742</v>
      </c>
      <c r="D2713" s="84"/>
      <c r="F2713" s="84"/>
      <c r="O2713" s="84" t="s">
        <v>11296</v>
      </c>
      <c r="P2713" s="84">
        <v>1</v>
      </c>
      <c r="Q2713" s="84" t="s">
        <v>9357</v>
      </c>
      <c r="R2713" s="84"/>
      <c r="S2713" s="84"/>
    </row>
    <row r="2714" spans="1:19" x14ac:dyDescent="0.25">
      <c r="A2714" t="s">
        <v>3947</v>
      </c>
      <c r="B2714">
        <v>6</v>
      </c>
      <c r="C2714" t="s">
        <v>3742</v>
      </c>
      <c r="D2714" s="84"/>
      <c r="F2714" s="84"/>
      <c r="O2714" s="84" t="s">
        <v>11297</v>
      </c>
      <c r="P2714" s="84">
        <v>1</v>
      </c>
      <c r="Q2714" s="84" t="s">
        <v>9357</v>
      </c>
      <c r="R2714" s="84"/>
      <c r="S2714" s="84"/>
    </row>
    <row r="2715" spans="1:19" x14ac:dyDescent="0.25">
      <c r="A2715" t="s">
        <v>3948</v>
      </c>
      <c r="B2715">
        <v>6</v>
      </c>
      <c r="C2715" t="s">
        <v>3742</v>
      </c>
      <c r="D2715" s="84"/>
      <c r="F2715" s="84"/>
      <c r="O2715" s="84" t="s">
        <v>11298</v>
      </c>
      <c r="P2715" s="84">
        <v>1</v>
      </c>
      <c r="Q2715" s="84" t="s">
        <v>9357</v>
      </c>
      <c r="R2715" s="84"/>
      <c r="S2715" s="84"/>
    </row>
    <row r="2716" spans="1:19" x14ac:dyDescent="0.25">
      <c r="A2716" t="s">
        <v>3949</v>
      </c>
      <c r="B2716">
        <v>6</v>
      </c>
      <c r="C2716" t="s">
        <v>3742</v>
      </c>
      <c r="D2716" s="84"/>
      <c r="F2716" s="84"/>
      <c r="O2716" s="84" t="s">
        <v>11299</v>
      </c>
      <c r="P2716" s="84">
        <v>1</v>
      </c>
      <c r="Q2716" s="84" t="s">
        <v>9357</v>
      </c>
      <c r="R2716" s="84"/>
      <c r="S2716" s="84"/>
    </row>
    <row r="2717" spans="1:19" x14ac:dyDescent="0.25">
      <c r="A2717" t="s">
        <v>3950</v>
      </c>
      <c r="B2717">
        <v>6</v>
      </c>
      <c r="C2717" t="s">
        <v>3742</v>
      </c>
      <c r="D2717" s="84"/>
      <c r="F2717" s="84"/>
      <c r="O2717" s="84" t="s">
        <v>11300</v>
      </c>
      <c r="P2717" s="84">
        <v>1</v>
      </c>
      <c r="Q2717" s="84" t="s">
        <v>9357</v>
      </c>
      <c r="R2717" s="84"/>
      <c r="S2717" s="84"/>
    </row>
    <row r="2718" spans="1:19" x14ac:dyDescent="0.25">
      <c r="A2718" t="s">
        <v>3951</v>
      </c>
      <c r="B2718">
        <v>6</v>
      </c>
      <c r="C2718" t="s">
        <v>3742</v>
      </c>
      <c r="D2718" s="84"/>
      <c r="F2718" s="84"/>
      <c r="O2718" s="84" t="s">
        <v>11301</v>
      </c>
      <c r="P2718" s="84">
        <v>1</v>
      </c>
      <c r="Q2718" s="84" t="s">
        <v>9357</v>
      </c>
      <c r="R2718" s="84"/>
      <c r="S2718" s="84"/>
    </row>
    <row r="2719" spans="1:19" x14ac:dyDescent="0.25">
      <c r="A2719" t="s">
        <v>3952</v>
      </c>
      <c r="B2719">
        <v>6</v>
      </c>
      <c r="C2719" t="s">
        <v>3742</v>
      </c>
      <c r="D2719" s="84"/>
      <c r="F2719" s="84"/>
      <c r="O2719" s="84" t="s">
        <v>11302</v>
      </c>
      <c r="P2719" s="84">
        <v>1</v>
      </c>
      <c r="Q2719" s="84" t="s">
        <v>9357</v>
      </c>
      <c r="R2719" s="84"/>
      <c r="S2719" s="84"/>
    </row>
    <row r="2720" spans="1:19" x14ac:dyDescent="0.25">
      <c r="A2720" t="s">
        <v>3953</v>
      </c>
      <c r="B2720">
        <v>6</v>
      </c>
      <c r="C2720" t="s">
        <v>3742</v>
      </c>
      <c r="D2720" s="84"/>
      <c r="F2720" s="84"/>
      <c r="O2720" s="84" t="s">
        <v>11303</v>
      </c>
      <c r="P2720" s="84">
        <v>1</v>
      </c>
      <c r="Q2720" s="84" t="s">
        <v>9357</v>
      </c>
      <c r="R2720" s="84"/>
      <c r="S2720" s="84"/>
    </row>
    <row r="2721" spans="1:19" x14ac:dyDescent="0.25">
      <c r="A2721" t="s">
        <v>3954</v>
      </c>
      <c r="B2721">
        <v>6</v>
      </c>
      <c r="C2721" t="s">
        <v>3742</v>
      </c>
      <c r="D2721" s="84"/>
      <c r="F2721" s="84"/>
      <c r="O2721" s="84" t="s">
        <v>11307</v>
      </c>
      <c r="P2721" s="84">
        <v>1</v>
      </c>
      <c r="Q2721" s="84" t="s">
        <v>9357</v>
      </c>
      <c r="R2721" s="84"/>
      <c r="S2721" s="84"/>
    </row>
    <row r="2722" spans="1:19" x14ac:dyDescent="0.25">
      <c r="A2722" t="s">
        <v>3955</v>
      </c>
      <c r="B2722">
        <v>6</v>
      </c>
      <c r="C2722" t="s">
        <v>3742</v>
      </c>
      <c r="D2722" s="84"/>
      <c r="F2722" s="84"/>
      <c r="O2722" s="84" t="s">
        <v>11309</v>
      </c>
      <c r="P2722" s="84">
        <v>1</v>
      </c>
      <c r="Q2722" s="84" t="s">
        <v>9357</v>
      </c>
      <c r="R2722" s="84"/>
      <c r="S2722" s="84"/>
    </row>
    <row r="2723" spans="1:19" x14ac:dyDescent="0.25">
      <c r="A2723" t="s">
        <v>3956</v>
      </c>
      <c r="B2723">
        <v>6</v>
      </c>
      <c r="C2723" t="s">
        <v>3742</v>
      </c>
      <c r="D2723" s="84"/>
      <c r="F2723" s="84"/>
      <c r="O2723" s="84" t="s">
        <v>11314</v>
      </c>
      <c r="P2723" s="84">
        <v>1</v>
      </c>
      <c r="Q2723" s="84" t="s">
        <v>9357</v>
      </c>
      <c r="R2723" s="84"/>
      <c r="S2723" s="84"/>
    </row>
    <row r="2724" spans="1:19" x14ac:dyDescent="0.25">
      <c r="A2724" t="s">
        <v>3957</v>
      </c>
      <c r="B2724">
        <v>6</v>
      </c>
      <c r="C2724" t="s">
        <v>3742</v>
      </c>
      <c r="D2724" s="84"/>
      <c r="F2724" s="84"/>
      <c r="O2724" s="84" t="s">
        <v>11315</v>
      </c>
      <c r="P2724" s="84">
        <v>1</v>
      </c>
      <c r="Q2724" s="84" t="s">
        <v>9357</v>
      </c>
      <c r="R2724" s="84"/>
      <c r="S2724" s="84"/>
    </row>
    <row r="2725" spans="1:19" x14ac:dyDescent="0.25">
      <c r="A2725" t="s">
        <v>3958</v>
      </c>
      <c r="B2725">
        <v>6</v>
      </c>
      <c r="C2725" t="s">
        <v>3742</v>
      </c>
      <c r="D2725" s="84"/>
      <c r="F2725" s="84"/>
      <c r="O2725" s="84" t="s">
        <v>11316</v>
      </c>
      <c r="P2725" s="84">
        <v>1</v>
      </c>
      <c r="Q2725" s="84" t="s">
        <v>9357</v>
      </c>
      <c r="R2725" s="84"/>
      <c r="S2725" s="84"/>
    </row>
    <row r="2726" spans="1:19" x14ac:dyDescent="0.25">
      <c r="A2726" t="s">
        <v>3959</v>
      </c>
      <c r="B2726">
        <v>6</v>
      </c>
      <c r="C2726" t="s">
        <v>3742</v>
      </c>
      <c r="D2726" s="84"/>
      <c r="F2726" s="84"/>
      <c r="O2726" s="84" t="s">
        <v>11317</v>
      </c>
      <c r="P2726" s="84">
        <v>1</v>
      </c>
      <c r="Q2726" s="84" t="s">
        <v>9357</v>
      </c>
      <c r="R2726" s="84"/>
      <c r="S2726" s="84"/>
    </row>
    <row r="2727" spans="1:19" x14ac:dyDescent="0.25">
      <c r="A2727" t="s">
        <v>3960</v>
      </c>
      <c r="B2727">
        <v>6</v>
      </c>
      <c r="C2727" t="s">
        <v>3742</v>
      </c>
      <c r="D2727" s="84"/>
      <c r="F2727" s="84"/>
      <c r="O2727" s="84" t="s">
        <v>11318</v>
      </c>
      <c r="P2727" s="84">
        <v>1</v>
      </c>
      <c r="Q2727" s="84" t="s">
        <v>9357</v>
      </c>
      <c r="R2727" s="84"/>
      <c r="S2727" s="84"/>
    </row>
    <row r="2728" spans="1:19" x14ac:dyDescent="0.25">
      <c r="A2728" t="s">
        <v>3961</v>
      </c>
      <c r="B2728">
        <v>6</v>
      </c>
      <c r="C2728" t="s">
        <v>3742</v>
      </c>
      <c r="D2728" s="84"/>
      <c r="F2728" s="84"/>
      <c r="O2728" s="84" t="s">
        <v>11319</v>
      </c>
      <c r="P2728" s="84">
        <v>1</v>
      </c>
      <c r="Q2728" s="84" t="s">
        <v>9357</v>
      </c>
      <c r="R2728" s="84"/>
      <c r="S2728" s="84"/>
    </row>
    <row r="2729" spans="1:19" x14ac:dyDescent="0.25">
      <c r="A2729" t="s">
        <v>3962</v>
      </c>
      <c r="B2729">
        <v>6</v>
      </c>
      <c r="C2729" t="s">
        <v>3742</v>
      </c>
      <c r="D2729" s="84"/>
      <c r="F2729" s="84"/>
      <c r="O2729" s="84" t="s">
        <v>11321</v>
      </c>
      <c r="P2729" s="84">
        <v>1</v>
      </c>
      <c r="Q2729" s="84" t="s">
        <v>9357</v>
      </c>
      <c r="R2729" s="84"/>
      <c r="S2729" s="84"/>
    </row>
    <row r="2730" spans="1:19" x14ac:dyDescent="0.25">
      <c r="A2730" t="s">
        <v>3963</v>
      </c>
      <c r="B2730">
        <v>6</v>
      </c>
      <c r="C2730" t="s">
        <v>3742</v>
      </c>
      <c r="D2730" s="84"/>
      <c r="F2730" s="84"/>
      <c r="O2730" s="84" t="s">
        <v>11322</v>
      </c>
      <c r="P2730" s="84">
        <v>1</v>
      </c>
      <c r="Q2730" s="84" t="s">
        <v>9357</v>
      </c>
      <c r="R2730" s="84"/>
      <c r="S2730" s="84"/>
    </row>
    <row r="2731" spans="1:19" x14ac:dyDescent="0.25">
      <c r="A2731" t="s">
        <v>3964</v>
      </c>
      <c r="B2731">
        <v>6</v>
      </c>
      <c r="C2731" t="s">
        <v>3742</v>
      </c>
      <c r="D2731" s="84"/>
      <c r="F2731" s="84"/>
      <c r="O2731" s="84" t="s">
        <v>11324</v>
      </c>
      <c r="P2731" s="84">
        <v>1</v>
      </c>
      <c r="Q2731" s="84" t="s">
        <v>9357</v>
      </c>
      <c r="R2731" s="84"/>
      <c r="S2731" s="84"/>
    </row>
    <row r="2732" spans="1:19" x14ac:dyDescent="0.25">
      <c r="A2732" t="s">
        <v>3965</v>
      </c>
      <c r="B2732">
        <v>6</v>
      </c>
      <c r="C2732" t="s">
        <v>3742</v>
      </c>
      <c r="D2732" s="84"/>
      <c r="F2732" s="84"/>
      <c r="O2732" s="84" t="s">
        <v>11325</v>
      </c>
      <c r="P2732" s="84">
        <v>1</v>
      </c>
      <c r="Q2732" s="84" t="s">
        <v>9357</v>
      </c>
      <c r="R2732" s="84"/>
      <c r="S2732" s="84"/>
    </row>
    <row r="2733" spans="1:19" x14ac:dyDescent="0.25">
      <c r="A2733" t="s">
        <v>3966</v>
      </c>
      <c r="B2733">
        <v>6</v>
      </c>
      <c r="C2733" t="s">
        <v>3742</v>
      </c>
      <c r="D2733" s="84"/>
      <c r="F2733" s="84"/>
      <c r="O2733" s="84" t="s">
        <v>11326</v>
      </c>
      <c r="P2733" s="84">
        <v>1</v>
      </c>
      <c r="Q2733" s="84" t="s">
        <v>9357</v>
      </c>
      <c r="R2733" s="84"/>
      <c r="S2733" s="84"/>
    </row>
    <row r="2734" spans="1:19" x14ac:dyDescent="0.25">
      <c r="A2734" t="s">
        <v>3967</v>
      </c>
      <c r="B2734">
        <v>6</v>
      </c>
      <c r="C2734" t="s">
        <v>3742</v>
      </c>
      <c r="D2734" s="84"/>
      <c r="F2734" s="84"/>
      <c r="O2734" s="84" t="s">
        <v>11327</v>
      </c>
      <c r="P2734" s="84">
        <v>1</v>
      </c>
      <c r="Q2734" s="84" t="s">
        <v>9357</v>
      </c>
      <c r="R2734" s="84"/>
      <c r="S2734" s="84"/>
    </row>
    <row r="2735" spans="1:19" x14ac:dyDescent="0.25">
      <c r="A2735" t="s">
        <v>3968</v>
      </c>
      <c r="B2735">
        <v>6</v>
      </c>
      <c r="C2735" t="s">
        <v>3742</v>
      </c>
      <c r="D2735" s="84"/>
      <c r="F2735" s="84"/>
      <c r="O2735" s="84" t="s">
        <v>11328</v>
      </c>
      <c r="P2735" s="84">
        <v>1</v>
      </c>
      <c r="Q2735" s="84" t="s">
        <v>9357</v>
      </c>
      <c r="R2735" s="84"/>
      <c r="S2735" s="84"/>
    </row>
    <row r="2736" spans="1:19" x14ac:dyDescent="0.25">
      <c r="A2736" t="s">
        <v>3969</v>
      </c>
      <c r="B2736">
        <v>6</v>
      </c>
      <c r="C2736" t="s">
        <v>3742</v>
      </c>
      <c r="D2736" s="84"/>
      <c r="F2736" s="84"/>
      <c r="O2736" s="84" t="s">
        <v>11329</v>
      </c>
      <c r="P2736" s="84">
        <v>1</v>
      </c>
      <c r="Q2736" s="84" t="s">
        <v>9357</v>
      </c>
      <c r="R2736" s="84"/>
      <c r="S2736" s="84"/>
    </row>
    <row r="2737" spans="1:19" x14ac:dyDescent="0.25">
      <c r="A2737" t="s">
        <v>3970</v>
      </c>
      <c r="B2737">
        <v>6</v>
      </c>
      <c r="C2737" t="s">
        <v>3742</v>
      </c>
      <c r="D2737" s="84"/>
      <c r="F2737" s="84"/>
      <c r="O2737" s="84" t="s">
        <v>11330</v>
      </c>
      <c r="P2737" s="84">
        <v>1</v>
      </c>
      <c r="Q2737" s="84" t="s">
        <v>9357</v>
      </c>
      <c r="R2737" s="84"/>
      <c r="S2737" s="84"/>
    </row>
    <row r="2738" spans="1:19" x14ac:dyDescent="0.25">
      <c r="A2738" t="s">
        <v>3971</v>
      </c>
      <c r="B2738">
        <v>6</v>
      </c>
      <c r="C2738" t="s">
        <v>3742</v>
      </c>
      <c r="D2738" s="84"/>
      <c r="F2738" s="84"/>
      <c r="O2738" s="84" t="s">
        <v>11331</v>
      </c>
      <c r="P2738" s="84">
        <v>1</v>
      </c>
      <c r="Q2738" s="84" t="s">
        <v>9357</v>
      </c>
      <c r="R2738" s="84"/>
      <c r="S2738" s="84"/>
    </row>
    <row r="2739" spans="1:19" x14ac:dyDescent="0.25">
      <c r="A2739" t="s">
        <v>3972</v>
      </c>
      <c r="B2739">
        <v>6</v>
      </c>
      <c r="C2739" t="s">
        <v>3742</v>
      </c>
      <c r="D2739" s="84"/>
      <c r="F2739" s="84"/>
      <c r="O2739" s="84" t="s">
        <v>11332</v>
      </c>
      <c r="P2739" s="84">
        <v>1</v>
      </c>
      <c r="Q2739" s="84" t="s">
        <v>9357</v>
      </c>
      <c r="R2739" s="84"/>
      <c r="S2739" s="84"/>
    </row>
    <row r="2740" spans="1:19" x14ac:dyDescent="0.25">
      <c r="A2740" t="s">
        <v>3973</v>
      </c>
      <c r="B2740">
        <v>6</v>
      </c>
      <c r="C2740" t="s">
        <v>3742</v>
      </c>
      <c r="D2740" s="84"/>
      <c r="F2740" s="84"/>
      <c r="O2740" s="84" t="s">
        <v>11333</v>
      </c>
      <c r="P2740" s="84">
        <v>1</v>
      </c>
      <c r="Q2740" s="84" t="s">
        <v>9357</v>
      </c>
      <c r="R2740" s="84"/>
      <c r="S2740" s="84"/>
    </row>
    <row r="2741" spans="1:19" x14ac:dyDescent="0.25">
      <c r="A2741" t="s">
        <v>3974</v>
      </c>
      <c r="B2741">
        <v>6</v>
      </c>
      <c r="C2741" t="s">
        <v>3742</v>
      </c>
      <c r="D2741" s="84"/>
      <c r="F2741" s="84"/>
      <c r="O2741" s="84" t="s">
        <v>11334</v>
      </c>
      <c r="P2741" s="84">
        <v>1</v>
      </c>
      <c r="Q2741" s="84" t="s">
        <v>9357</v>
      </c>
      <c r="R2741" s="84"/>
      <c r="S2741" s="84"/>
    </row>
    <row r="2742" spans="1:19" x14ac:dyDescent="0.25">
      <c r="A2742" t="s">
        <v>3975</v>
      </c>
      <c r="B2742">
        <v>6</v>
      </c>
      <c r="C2742" t="s">
        <v>3742</v>
      </c>
      <c r="D2742" s="84"/>
      <c r="F2742" s="84"/>
      <c r="O2742" s="84" t="s">
        <v>11335</v>
      </c>
      <c r="P2742" s="84">
        <v>1</v>
      </c>
      <c r="Q2742" s="84" t="s">
        <v>9357</v>
      </c>
      <c r="R2742" s="84"/>
      <c r="S2742" s="84"/>
    </row>
    <row r="2743" spans="1:19" x14ac:dyDescent="0.25">
      <c r="A2743" t="s">
        <v>3976</v>
      </c>
      <c r="B2743">
        <v>6</v>
      </c>
      <c r="C2743" t="s">
        <v>3742</v>
      </c>
      <c r="D2743" s="84"/>
      <c r="F2743" s="84"/>
      <c r="O2743" s="84" t="s">
        <v>11336</v>
      </c>
      <c r="P2743" s="84">
        <v>1</v>
      </c>
      <c r="Q2743" s="84" t="s">
        <v>9357</v>
      </c>
      <c r="R2743" s="84"/>
      <c r="S2743" s="84"/>
    </row>
    <row r="2744" spans="1:19" x14ac:dyDescent="0.25">
      <c r="A2744" t="s">
        <v>3977</v>
      </c>
      <c r="B2744">
        <v>6</v>
      </c>
      <c r="C2744" t="s">
        <v>3742</v>
      </c>
      <c r="D2744" s="84"/>
      <c r="F2744" s="84"/>
      <c r="O2744" s="84" t="s">
        <v>11337</v>
      </c>
      <c r="P2744" s="84">
        <v>1</v>
      </c>
      <c r="Q2744" s="84" t="s">
        <v>9357</v>
      </c>
      <c r="R2744" s="84"/>
      <c r="S2744" s="84"/>
    </row>
    <row r="2745" spans="1:19" x14ac:dyDescent="0.25">
      <c r="A2745" t="s">
        <v>3978</v>
      </c>
      <c r="B2745">
        <v>6</v>
      </c>
      <c r="C2745" t="s">
        <v>3742</v>
      </c>
      <c r="D2745" s="84"/>
      <c r="F2745" s="84"/>
      <c r="O2745" s="84" t="s">
        <v>11338</v>
      </c>
      <c r="P2745" s="84">
        <v>1</v>
      </c>
      <c r="Q2745" s="84" t="s">
        <v>9357</v>
      </c>
      <c r="R2745" s="84"/>
      <c r="S2745" s="84"/>
    </row>
    <row r="2746" spans="1:19" x14ac:dyDescent="0.25">
      <c r="A2746" t="s">
        <v>3979</v>
      </c>
      <c r="B2746">
        <v>6</v>
      </c>
      <c r="C2746" t="s">
        <v>3742</v>
      </c>
      <c r="D2746" s="84"/>
      <c r="F2746" s="84"/>
      <c r="O2746" s="84" t="s">
        <v>11339</v>
      </c>
      <c r="P2746" s="84">
        <v>1</v>
      </c>
      <c r="Q2746" s="84" t="s">
        <v>9357</v>
      </c>
      <c r="R2746" s="84"/>
      <c r="S2746" s="84"/>
    </row>
    <row r="2747" spans="1:19" x14ac:dyDescent="0.25">
      <c r="A2747" t="s">
        <v>3980</v>
      </c>
      <c r="B2747">
        <v>6</v>
      </c>
      <c r="C2747" t="s">
        <v>3742</v>
      </c>
      <c r="D2747" s="84"/>
      <c r="F2747" s="84"/>
      <c r="O2747" s="84" t="s">
        <v>11340</v>
      </c>
      <c r="P2747" s="84">
        <v>1</v>
      </c>
      <c r="Q2747" s="84" t="s">
        <v>9357</v>
      </c>
      <c r="R2747" s="84"/>
      <c r="S2747" s="84"/>
    </row>
    <row r="2748" spans="1:19" x14ac:dyDescent="0.25">
      <c r="A2748" t="s">
        <v>3981</v>
      </c>
      <c r="B2748">
        <v>6</v>
      </c>
      <c r="C2748" t="s">
        <v>3742</v>
      </c>
      <c r="D2748" s="84"/>
      <c r="F2748" s="84"/>
      <c r="O2748" s="84" t="s">
        <v>11341</v>
      </c>
      <c r="P2748" s="84">
        <v>1</v>
      </c>
      <c r="Q2748" s="84" t="s">
        <v>9357</v>
      </c>
      <c r="R2748" s="84"/>
      <c r="S2748" s="84"/>
    </row>
    <row r="2749" spans="1:19" x14ac:dyDescent="0.25">
      <c r="A2749" t="s">
        <v>3982</v>
      </c>
      <c r="B2749">
        <v>6</v>
      </c>
      <c r="C2749" t="s">
        <v>3742</v>
      </c>
      <c r="D2749" s="84"/>
      <c r="F2749" s="84"/>
      <c r="O2749" s="84" t="s">
        <v>11345</v>
      </c>
      <c r="P2749" s="84">
        <v>1</v>
      </c>
      <c r="Q2749" s="84" t="s">
        <v>9357</v>
      </c>
      <c r="R2749" s="84"/>
      <c r="S2749" s="84"/>
    </row>
    <row r="2750" spans="1:19" x14ac:dyDescent="0.25">
      <c r="A2750" t="s">
        <v>3983</v>
      </c>
      <c r="B2750">
        <v>6</v>
      </c>
      <c r="C2750" t="s">
        <v>3742</v>
      </c>
      <c r="D2750" s="84"/>
      <c r="F2750" s="84"/>
      <c r="O2750" s="84" t="s">
        <v>11347</v>
      </c>
      <c r="P2750" s="84">
        <v>1</v>
      </c>
      <c r="Q2750" s="84" t="s">
        <v>9357</v>
      </c>
      <c r="R2750" s="84"/>
      <c r="S2750" s="84"/>
    </row>
    <row r="2751" spans="1:19" x14ac:dyDescent="0.25">
      <c r="A2751" t="s">
        <v>3984</v>
      </c>
      <c r="B2751">
        <v>6</v>
      </c>
      <c r="C2751" t="s">
        <v>3742</v>
      </c>
      <c r="D2751" s="84"/>
      <c r="F2751" s="84"/>
      <c r="O2751" s="84" t="s">
        <v>11349</v>
      </c>
      <c r="P2751" s="84">
        <v>1</v>
      </c>
      <c r="Q2751" s="84" t="s">
        <v>9357</v>
      </c>
      <c r="R2751" s="84"/>
      <c r="S2751" s="84"/>
    </row>
    <row r="2752" spans="1:19" x14ac:dyDescent="0.25">
      <c r="A2752" t="s">
        <v>3985</v>
      </c>
      <c r="B2752">
        <v>6</v>
      </c>
      <c r="C2752" t="s">
        <v>3742</v>
      </c>
      <c r="D2752" s="84"/>
      <c r="F2752" s="84"/>
      <c r="O2752" s="84" t="s">
        <v>11350</v>
      </c>
      <c r="P2752" s="84">
        <v>1</v>
      </c>
      <c r="Q2752" s="84" t="s">
        <v>9357</v>
      </c>
      <c r="R2752" s="84"/>
      <c r="S2752" s="84"/>
    </row>
    <row r="2753" spans="1:19" x14ac:dyDescent="0.25">
      <c r="A2753" t="s">
        <v>3986</v>
      </c>
      <c r="B2753">
        <v>6</v>
      </c>
      <c r="C2753" t="s">
        <v>3742</v>
      </c>
      <c r="D2753" s="84"/>
      <c r="F2753" s="84"/>
      <c r="O2753" s="84" t="s">
        <v>11351</v>
      </c>
      <c r="P2753" s="84">
        <v>1</v>
      </c>
      <c r="Q2753" s="84" t="s">
        <v>9357</v>
      </c>
      <c r="R2753" s="84"/>
      <c r="S2753" s="84"/>
    </row>
    <row r="2754" spans="1:19" x14ac:dyDescent="0.25">
      <c r="A2754" t="s">
        <v>3987</v>
      </c>
      <c r="B2754">
        <v>6</v>
      </c>
      <c r="C2754" t="s">
        <v>3742</v>
      </c>
      <c r="D2754" s="84"/>
      <c r="F2754" s="84"/>
      <c r="O2754" s="84" t="s">
        <v>11352</v>
      </c>
      <c r="P2754" s="84">
        <v>1</v>
      </c>
      <c r="Q2754" s="84" t="s">
        <v>9357</v>
      </c>
      <c r="R2754" s="84"/>
      <c r="S2754" s="84"/>
    </row>
    <row r="2755" spans="1:19" x14ac:dyDescent="0.25">
      <c r="A2755" t="s">
        <v>3988</v>
      </c>
      <c r="B2755">
        <v>6</v>
      </c>
      <c r="C2755" t="s">
        <v>3742</v>
      </c>
      <c r="D2755" s="84"/>
      <c r="F2755" s="84"/>
      <c r="O2755" s="84" t="s">
        <v>11353</v>
      </c>
      <c r="P2755" s="84">
        <v>1</v>
      </c>
      <c r="Q2755" s="84" t="s">
        <v>9357</v>
      </c>
      <c r="R2755" s="84"/>
      <c r="S2755" s="84"/>
    </row>
    <row r="2756" spans="1:19" x14ac:dyDescent="0.25">
      <c r="A2756" t="s">
        <v>3989</v>
      </c>
      <c r="B2756">
        <v>6</v>
      </c>
      <c r="C2756" t="s">
        <v>3742</v>
      </c>
      <c r="D2756" s="84"/>
      <c r="F2756" s="84"/>
      <c r="O2756" s="84" t="s">
        <v>11354</v>
      </c>
      <c r="P2756" s="84">
        <v>1</v>
      </c>
      <c r="Q2756" s="84" t="s">
        <v>9357</v>
      </c>
      <c r="R2756" s="84"/>
      <c r="S2756" s="84"/>
    </row>
    <row r="2757" spans="1:19" x14ac:dyDescent="0.25">
      <c r="A2757" t="s">
        <v>3990</v>
      </c>
      <c r="B2757">
        <v>6</v>
      </c>
      <c r="C2757" t="s">
        <v>3742</v>
      </c>
      <c r="D2757" s="84"/>
      <c r="F2757" s="84"/>
      <c r="O2757" s="84" t="s">
        <v>11355</v>
      </c>
      <c r="P2757" s="84">
        <v>1</v>
      </c>
      <c r="Q2757" s="84" t="s">
        <v>9357</v>
      </c>
      <c r="R2757" s="84"/>
      <c r="S2757" s="84"/>
    </row>
    <row r="2758" spans="1:19" x14ac:dyDescent="0.25">
      <c r="A2758" t="s">
        <v>3991</v>
      </c>
      <c r="B2758">
        <v>6</v>
      </c>
      <c r="C2758" t="s">
        <v>3742</v>
      </c>
      <c r="D2758" s="84"/>
      <c r="F2758" s="84"/>
      <c r="O2758" s="84" t="s">
        <v>11356</v>
      </c>
      <c r="P2758" s="84">
        <v>1</v>
      </c>
      <c r="Q2758" s="84" t="s">
        <v>9357</v>
      </c>
      <c r="R2758" s="84"/>
      <c r="S2758" s="84"/>
    </row>
    <row r="2759" spans="1:19" x14ac:dyDescent="0.25">
      <c r="A2759" t="s">
        <v>3992</v>
      </c>
      <c r="B2759">
        <v>6</v>
      </c>
      <c r="C2759" t="s">
        <v>3742</v>
      </c>
      <c r="D2759" s="84"/>
      <c r="F2759" s="84"/>
      <c r="O2759" s="84" t="s">
        <v>11357</v>
      </c>
      <c r="P2759" s="84">
        <v>1</v>
      </c>
      <c r="Q2759" s="84" t="s">
        <v>9357</v>
      </c>
      <c r="R2759" s="84"/>
      <c r="S2759" s="84"/>
    </row>
    <row r="2760" spans="1:19" x14ac:dyDescent="0.25">
      <c r="A2760" t="s">
        <v>3993</v>
      </c>
      <c r="B2760">
        <v>6</v>
      </c>
      <c r="C2760" t="s">
        <v>3742</v>
      </c>
      <c r="D2760" s="84"/>
      <c r="F2760" s="84"/>
      <c r="O2760" s="84" t="s">
        <v>11359</v>
      </c>
      <c r="P2760" s="84">
        <v>1</v>
      </c>
      <c r="Q2760" s="84" t="s">
        <v>9357</v>
      </c>
      <c r="R2760" s="84"/>
      <c r="S2760" s="84"/>
    </row>
    <row r="2761" spans="1:19" x14ac:dyDescent="0.25">
      <c r="A2761" t="s">
        <v>3994</v>
      </c>
      <c r="B2761">
        <v>6</v>
      </c>
      <c r="C2761" t="s">
        <v>3742</v>
      </c>
      <c r="D2761" s="84"/>
      <c r="F2761" s="84"/>
      <c r="O2761" s="84" t="s">
        <v>11361</v>
      </c>
      <c r="P2761" s="84">
        <v>1</v>
      </c>
      <c r="Q2761" s="84" t="s">
        <v>9357</v>
      </c>
      <c r="R2761" s="84"/>
      <c r="S2761" s="84"/>
    </row>
    <row r="2762" spans="1:19" x14ac:dyDescent="0.25">
      <c r="A2762" t="s">
        <v>3995</v>
      </c>
      <c r="B2762">
        <v>6</v>
      </c>
      <c r="C2762" t="s">
        <v>3742</v>
      </c>
      <c r="D2762" s="84"/>
      <c r="F2762" s="84"/>
      <c r="O2762" s="84" t="s">
        <v>11362</v>
      </c>
      <c r="P2762" s="84">
        <v>1</v>
      </c>
      <c r="Q2762" s="84" t="s">
        <v>9357</v>
      </c>
      <c r="R2762" s="84"/>
      <c r="S2762" s="84"/>
    </row>
    <row r="2763" spans="1:19" x14ac:dyDescent="0.25">
      <c r="A2763" t="s">
        <v>3996</v>
      </c>
      <c r="B2763">
        <v>6</v>
      </c>
      <c r="C2763" t="s">
        <v>3742</v>
      </c>
      <c r="D2763" s="84"/>
      <c r="F2763" s="84"/>
      <c r="O2763" s="84" t="s">
        <v>11363</v>
      </c>
      <c r="P2763" s="84">
        <v>1</v>
      </c>
      <c r="Q2763" s="84" t="s">
        <v>9357</v>
      </c>
      <c r="R2763" s="84"/>
      <c r="S2763" s="84"/>
    </row>
    <row r="2764" spans="1:19" x14ac:dyDescent="0.25">
      <c r="A2764" t="s">
        <v>3997</v>
      </c>
      <c r="B2764">
        <v>6</v>
      </c>
      <c r="C2764" t="s">
        <v>3742</v>
      </c>
      <c r="D2764" s="84"/>
      <c r="F2764" s="84"/>
      <c r="O2764" s="84" t="s">
        <v>11364</v>
      </c>
      <c r="P2764" s="84">
        <v>1</v>
      </c>
      <c r="Q2764" s="84" t="s">
        <v>9357</v>
      </c>
      <c r="R2764" s="84"/>
      <c r="S2764" s="84"/>
    </row>
    <row r="2765" spans="1:19" x14ac:dyDescent="0.25">
      <c r="A2765" t="s">
        <v>3998</v>
      </c>
      <c r="B2765">
        <v>6</v>
      </c>
      <c r="C2765" t="s">
        <v>3742</v>
      </c>
      <c r="D2765" s="84"/>
      <c r="F2765" s="84"/>
      <c r="O2765" s="84" t="s">
        <v>11365</v>
      </c>
      <c r="P2765" s="84">
        <v>1</v>
      </c>
      <c r="Q2765" s="84" t="s">
        <v>9357</v>
      </c>
      <c r="R2765" s="84"/>
      <c r="S2765" s="84"/>
    </row>
    <row r="2766" spans="1:19" x14ac:dyDescent="0.25">
      <c r="A2766" t="s">
        <v>3999</v>
      </c>
      <c r="B2766">
        <v>6</v>
      </c>
      <c r="C2766" t="s">
        <v>3742</v>
      </c>
      <c r="D2766" s="84"/>
      <c r="F2766" s="84"/>
      <c r="O2766" s="84" t="s">
        <v>11366</v>
      </c>
      <c r="P2766" s="84">
        <v>1</v>
      </c>
      <c r="Q2766" s="84" t="s">
        <v>9357</v>
      </c>
      <c r="R2766" s="84"/>
      <c r="S2766" s="84"/>
    </row>
    <row r="2767" spans="1:19" x14ac:dyDescent="0.25">
      <c r="A2767" t="s">
        <v>4000</v>
      </c>
      <c r="B2767">
        <v>6</v>
      </c>
      <c r="C2767" t="s">
        <v>3742</v>
      </c>
      <c r="D2767" s="84"/>
      <c r="F2767" s="84"/>
      <c r="O2767" s="84" t="s">
        <v>11367</v>
      </c>
      <c r="P2767" s="84">
        <v>1</v>
      </c>
      <c r="Q2767" s="84" t="s">
        <v>9357</v>
      </c>
      <c r="R2767" s="84"/>
      <c r="S2767" s="84"/>
    </row>
    <row r="2768" spans="1:19" x14ac:dyDescent="0.25">
      <c r="A2768" t="s">
        <v>4001</v>
      </c>
      <c r="B2768">
        <v>6</v>
      </c>
      <c r="C2768" t="s">
        <v>3742</v>
      </c>
      <c r="D2768" s="84"/>
      <c r="F2768" s="84"/>
      <c r="O2768" s="84" t="s">
        <v>11368</v>
      </c>
      <c r="P2768" s="84">
        <v>1</v>
      </c>
      <c r="Q2768" s="84" t="s">
        <v>9357</v>
      </c>
      <c r="R2768" s="84"/>
      <c r="S2768" s="84"/>
    </row>
    <row r="2769" spans="1:19" x14ac:dyDescent="0.25">
      <c r="A2769" t="s">
        <v>4002</v>
      </c>
      <c r="B2769">
        <v>6</v>
      </c>
      <c r="C2769" t="s">
        <v>3742</v>
      </c>
      <c r="D2769" s="84"/>
      <c r="F2769" s="84"/>
      <c r="O2769" s="84" t="s">
        <v>11369</v>
      </c>
      <c r="P2769" s="84">
        <v>1</v>
      </c>
      <c r="Q2769" s="84" t="s">
        <v>9357</v>
      </c>
      <c r="R2769" s="84"/>
      <c r="S2769" s="84"/>
    </row>
    <row r="2770" spans="1:19" x14ac:dyDescent="0.25">
      <c r="A2770" t="s">
        <v>4003</v>
      </c>
      <c r="B2770">
        <v>6</v>
      </c>
      <c r="C2770" t="s">
        <v>3742</v>
      </c>
      <c r="D2770" s="84"/>
      <c r="F2770" s="84"/>
      <c r="O2770" s="84" t="s">
        <v>11371</v>
      </c>
      <c r="P2770" s="84">
        <v>1</v>
      </c>
      <c r="Q2770" s="84" t="s">
        <v>9357</v>
      </c>
      <c r="R2770" s="84"/>
      <c r="S2770" s="84"/>
    </row>
    <row r="2771" spans="1:19" x14ac:dyDescent="0.25">
      <c r="A2771" t="s">
        <v>4004</v>
      </c>
      <c r="B2771">
        <v>6</v>
      </c>
      <c r="C2771" t="s">
        <v>3742</v>
      </c>
      <c r="D2771" s="84"/>
      <c r="F2771" s="84"/>
      <c r="O2771" s="84" t="s">
        <v>11372</v>
      </c>
      <c r="P2771" s="84">
        <v>1</v>
      </c>
      <c r="Q2771" s="84" t="s">
        <v>9357</v>
      </c>
      <c r="R2771" s="84"/>
      <c r="S2771" s="84"/>
    </row>
    <row r="2772" spans="1:19" x14ac:dyDescent="0.25">
      <c r="A2772" t="s">
        <v>4005</v>
      </c>
      <c r="B2772">
        <v>6</v>
      </c>
      <c r="C2772" t="s">
        <v>3742</v>
      </c>
      <c r="D2772" s="84"/>
      <c r="F2772" s="84"/>
      <c r="O2772" s="84" t="s">
        <v>11373</v>
      </c>
      <c r="P2772" s="84">
        <v>1</v>
      </c>
      <c r="Q2772" s="84" t="s">
        <v>9357</v>
      </c>
      <c r="R2772" s="84"/>
      <c r="S2772" s="84"/>
    </row>
    <row r="2773" spans="1:19" x14ac:dyDescent="0.25">
      <c r="A2773" t="s">
        <v>4006</v>
      </c>
      <c r="B2773">
        <v>6</v>
      </c>
      <c r="C2773" t="s">
        <v>3742</v>
      </c>
      <c r="D2773" s="84"/>
      <c r="F2773" s="84"/>
      <c r="O2773" s="84" t="s">
        <v>11374</v>
      </c>
      <c r="P2773" s="84">
        <v>1</v>
      </c>
      <c r="Q2773" s="84" t="s">
        <v>9357</v>
      </c>
      <c r="R2773" s="84"/>
      <c r="S2773" s="84"/>
    </row>
    <row r="2774" spans="1:19" x14ac:dyDescent="0.25">
      <c r="A2774" t="s">
        <v>4007</v>
      </c>
      <c r="B2774">
        <v>6</v>
      </c>
      <c r="C2774" t="s">
        <v>3742</v>
      </c>
      <c r="D2774" s="84"/>
      <c r="F2774" s="84"/>
      <c r="O2774" s="84" t="s">
        <v>11377</v>
      </c>
      <c r="P2774" s="84">
        <v>1</v>
      </c>
      <c r="Q2774" s="84" t="s">
        <v>9357</v>
      </c>
      <c r="R2774" s="84"/>
      <c r="S2774" s="84"/>
    </row>
    <row r="2775" spans="1:19" x14ac:dyDescent="0.25">
      <c r="A2775" t="s">
        <v>4008</v>
      </c>
      <c r="B2775">
        <v>6</v>
      </c>
      <c r="C2775" t="s">
        <v>3742</v>
      </c>
      <c r="D2775" s="84"/>
      <c r="F2775" s="84"/>
      <c r="O2775" s="84" t="s">
        <v>11378</v>
      </c>
      <c r="P2775" s="84">
        <v>1</v>
      </c>
      <c r="Q2775" s="84" t="s">
        <v>9357</v>
      </c>
      <c r="R2775" s="84"/>
      <c r="S2775" s="84"/>
    </row>
    <row r="2776" spans="1:19" x14ac:dyDescent="0.25">
      <c r="A2776" t="s">
        <v>4009</v>
      </c>
      <c r="B2776">
        <v>6</v>
      </c>
      <c r="C2776" t="s">
        <v>3742</v>
      </c>
      <c r="D2776" s="84"/>
      <c r="F2776" s="84"/>
      <c r="O2776" s="84" t="s">
        <v>11379</v>
      </c>
      <c r="P2776" s="84">
        <v>1</v>
      </c>
      <c r="Q2776" s="84" t="s">
        <v>9357</v>
      </c>
      <c r="R2776" s="84"/>
      <c r="S2776" s="84"/>
    </row>
    <row r="2777" spans="1:19" x14ac:dyDescent="0.25">
      <c r="A2777" t="s">
        <v>4010</v>
      </c>
      <c r="B2777">
        <v>6</v>
      </c>
      <c r="C2777" t="s">
        <v>3742</v>
      </c>
      <c r="D2777" s="84"/>
      <c r="F2777" s="84"/>
      <c r="O2777" s="84" t="s">
        <v>11380</v>
      </c>
      <c r="P2777" s="84">
        <v>1</v>
      </c>
      <c r="Q2777" s="84" t="s">
        <v>9357</v>
      </c>
      <c r="R2777" s="84"/>
      <c r="S2777" s="84"/>
    </row>
    <row r="2778" spans="1:19" x14ac:dyDescent="0.25">
      <c r="A2778" t="s">
        <v>4011</v>
      </c>
      <c r="B2778">
        <v>6</v>
      </c>
      <c r="C2778" t="s">
        <v>3742</v>
      </c>
      <c r="D2778" s="84"/>
      <c r="F2778" s="84"/>
      <c r="O2778" s="84" t="s">
        <v>11381</v>
      </c>
      <c r="P2778" s="84">
        <v>1</v>
      </c>
      <c r="Q2778" s="84" t="s">
        <v>9357</v>
      </c>
      <c r="R2778" s="84"/>
      <c r="S2778" s="84"/>
    </row>
    <row r="2779" spans="1:19" x14ac:dyDescent="0.25">
      <c r="A2779" t="s">
        <v>4012</v>
      </c>
      <c r="B2779">
        <v>6</v>
      </c>
      <c r="C2779" t="s">
        <v>3742</v>
      </c>
      <c r="D2779" s="84"/>
      <c r="F2779" s="84"/>
      <c r="O2779" s="84" t="s">
        <v>11382</v>
      </c>
      <c r="P2779" s="84">
        <v>1</v>
      </c>
      <c r="Q2779" s="84" t="s">
        <v>9357</v>
      </c>
      <c r="R2779" s="84"/>
      <c r="S2779" s="84"/>
    </row>
    <row r="2780" spans="1:19" x14ac:dyDescent="0.25">
      <c r="A2780" t="s">
        <v>4013</v>
      </c>
      <c r="B2780">
        <v>6</v>
      </c>
      <c r="C2780" t="s">
        <v>3742</v>
      </c>
      <c r="D2780" s="84"/>
      <c r="F2780" s="84"/>
      <c r="O2780" s="84" t="s">
        <v>11384</v>
      </c>
      <c r="P2780" s="84">
        <v>1</v>
      </c>
      <c r="Q2780" s="84" t="s">
        <v>9357</v>
      </c>
      <c r="R2780" s="84"/>
      <c r="S2780" s="84"/>
    </row>
    <row r="2781" spans="1:19" x14ac:dyDescent="0.25">
      <c r="A2781" t="s">
        <v>4014</v>
      </c>
      <c r="B2781">
        <v>6</v>
      </c>
      <c r="C2781" t="s">
        <v>3742</v>
      </c>
      <c r="D2781" s="84"/>
      <c r="F2781" s="84"/>
      <c r="O2781" s="84" t="s">
        <v>11386</v>
      </c>
      <c r="P2781" s="84">
        <v>1</v>
      </c>
      <c r="Q2781" s="84" t="s">
        <v>9357</v>
      </c>
      <c r="R2781" s="84"/>
      <c r="S2781" s="84"/>
    </row>
    <row r="2782" spans="1:19" x14ac:dyDescent="0.25">
      <c r="A2782" t="s">
        <v>4015</v>
      </c>
      <c r="B2782">
        <v>6</v>
      </c>
      <c r="C2782" t="s">
        <v>3742</v>
      </c>
      <c r="D2782" s="84"/>
      <c r="F2782" s="84"/>
      <c r="O2782" s="84" t="s">
        <v>11387</v>
      </c>
      <c r="P2782" s="84">
        <v>1</v>
      </c>
      <c r="Q2782" s="84" t="s">
        <v>9357</v>
      </c>
      <c r="R2782" s="84"/>
      <c r="S2782" s="84"/>
    </row>
    <row r="2783" spans="1:19" x14ac:dyDescent="0.25">
      <c r="A2783" t="s">
        <v>4016</v>
      </c>
      <c r="B2783">
        <v>6</v>
      </c>
      <c r="C2783" t="s">
        <v>3742</v>
      </c>
      <c r="D2783" s="84"/>
      <c r="F2783" s="84"/>
      <c r="O2783" s="84" t="s">
        <v>11388</v>
      </c>
      <c r="P2783" s="84">
        <v>1</v>
      </c>
      <c r="Q2783" s="84" t="s">
        <v>9357</v>
      </c>
      <c r="R2783" s="84"/>
      <c r="S2783" s="84"/>
    </row>
    <row r="2784" spans="1:19" x14ac:dyDescent="0.25">
      <c r="A2784" t="s">
        <v>4017</v>
      </c>
      <c r="B2784">
        <v>6</v>
      </c>
      <c r="C2784" t="s">
        <v>3742</v>
      </c>
      <c r="D2784" s="84"/>
      <c r="F2784" s="84"/>
      <c r="O2784" s="84" t="s">
        <v>11389</v>
      </c>
      <c r="P2784" s="84">
        <v>1</v>
      </c>
      <c r="Q2784" s="84" t="s">
        <v>9357</v>
      </c>
      <c r="R2784" s="84"/>
      <c r="S2784" s="84"/>
    </row>
    <row r="2785" spans="1:19" x14ac:dyDescent="0.25">
      <c r="A2785" t="s">
        <v>4018</v>
      </c>
      <c r="B2785">
        <v>6</v>
      </c>
      <c r="C2785" t="s">
        <v>3742</v>
      </c>
      <c r="D2785" s="84"/>
      <c r="F2785" s="84"/>
      <c r="O2785" s="84" t="s">
        <v>11390</v>
      </c>
      <c r="P2785" s="84">
        <v>1</v>
      </c>
      <c r="Q2785" s="84" t="s">
        <v>9357</v>
      </c>
      <c r="R2785" s="84"/>
      <c r="S2785" s="84"/>
    </row>
    <row r="2786" spans="1:19" x14ac:dyDescent="0.25">
      <c r="A2786" t="s">
        <v>4019</v>
      </c>
      <c r="B2786">
        <v>6</v>
      </c>
      <c r="C2786" t="s">
        <v>3742</v>
      </c>
      <c r="D2786" s="84"/>
      <c r="F2786" s="84"/>
      <c r="O2786" s="84" t="s">
        <v>11391</v>
      </c>
      <c r="P2786" s="84">
        <v>1</v>
      </c>
      <c r="Q2786" s="84" t="s">
        <v>9357</v>
      </c>
      <c r="R2786" s="84"/>
      <c r="S2786" s="84"/>
    </row>
    <row r="2787" spans="1:19" x14ac:dyDescent="0.25">
      <c r="A2787" t="s">
        <v>4020</v>
      </c>
      <c r="B2787">
        <v>6</v>
      </c>
      <c r="C2787" t="s">
        <v>3742</v>
      </c>
      <c r="D2787" s="84"/>
      <c r="F2787" s="84"/>
      <c r="O2787" s="84" t="s">
        <v>11392</v>
      </c>
      <c r="P2787" s="84">
        <v>1</v>
      </c>
      <c r="Q2787" s="84" t="s">
        <v>9357</v>
      </c>
      <c r="R2787" s="84"/>
      <c r="S2787" s="84"/>
    </row>
    <row r="2788" spans="1:19" x14ac:dyDescent="0.25">
      <c r="A2788" t="s">
        <v>4021</v>
      </c>
      <c r="B2788">
        <v>6</v>
      </c>
      <c r="C2788" t="s">
        <v>3742</v>
      </c>
      <c r="D2788" s="84"/>
      <c r="F2788" s="84"/>
      <c r="O2788" s="84" t="s">
        <v>11393</v>
      </c>
      <c r="P2788" s="84">
        <v>1</v>
      </c>
      <c r="Q2788" s="84" t="s">
        <v>9357</v>
      </c>
      <c r="R2788" s="84"/>
      <c r="S2788" s="84"/>
    </row>
    <row r="2789" spans="1:19" x14ac:dyDescent="0.25">
      <c r="A2789" t="s">
        <v>4022</v>
      </c>
      <c r="B2789">
        <v>6</v>
      </c>
      <c r="C2789" t="s">
        <v>3742</v>
      </c>
      <c r="D2789" s="84"/>
      <c r="F2789" s="84"/>
      <c r="O2789" s="84" t="s">
        <v>11394</v>
      </c>
      <c r="P2789" s="84">
        <v>1</v>
      </c>
      <c r="Q2789" s="84" t="s">
        <v>9357</v>
      </c>
      <c r="R2789" s="84"/>
      <c r="S2789" s="84"/>
    </row>
    <row r="2790" spans="1:19" x14ac:dyDescent="0.25">
      <c r="A2790" t="s">
        <v>4023</v>
      </c>
      <c r="B2790">
        <v>6</v>
      </c>
      <c r="C2790" t="s">
        <v>3742</v>
      </c>
      <c r="D2790" s="84"/>
      <c r="F2790" s="84"/>
      <c r="O2790" s="84" t="s">
        <v>11395</v>
      </c>
      <c r="P2790" s="84">
        <v>1</v>
      </c>
      <c r="Q2790" s="84" t="s">
        <v>9357</v>
      </c>
      <c r="R2790" s="84"/>
      <c r="S2790" s="84"/>
    </row>
    <row r="2791" spans="1:19" x14ac:dyDescent="0.25">
      <c r="A2791" t="s">
        <v>4024</v>
      </c>
      <c r="B2791">
        <v>6</v>
      </c>
      <c r="C2791" t="s">
        <v>3742</v>
      </c>
      <c r="D2791" s="84"/>
      <c r="F2791" s="84"/>
      <c r="O2791" s="84" t="s">
        <v>11396</v>
      </c>
      <c r="P2791" s="84">
        <v>1</v>
      </c>
      <c r="Q2791" s="84" t="s">
        <v>9357</v>
      </c>
      <c r="R2791" s="84"/>
      <c r="S2791" s="84"/>
    </row>
    <row r="2792" spans="1:19" x14ac:dyDescent="0.25">
      <c r="A2792" t="s">
        <v>4025</v>
      </c>
      <c r="B2792">
        <v>6</v>
      </c>
      <c r="C2792" t="s">
        <v>3742</v>
      </c>
      <c r="D2792" s="84"/>
      <c r="F2792" s="84"/>
      <c r="O2792" s="84" t="s">
        <v>11397</v>
      </c>
      <c r="P2792" s="84">
        <v>1</v>
      </c>
      <c r="Q2792" s="84" t="s">
        <v>9357</v>
      </c>
      <c r="R2792" s="84"/>
      <c r="S2792" s="84"/>
    </row>
    <row r="2793" spans="1:19" x14ac:dyDescent="0.25">
      <c r="A2793" t="s">
        <v>4026</v>
      </c>
      <c r="B2793">
        <v>6</v>
      </c>
      <c r="C2793" t="s">
        <v>3742</v>
      </c>
      <c r="D2793" s="84"/>
      <c r="F2793" s="84"/>
      <c r="O2793" s="84" t="s">
        <v>11398</v>
      </c>
      <c r="P2793" s="84">
        <v>1</v>
      </c>
      <c r="Q2793" s="84" t="s">
        <v>9357</v>
      </c>
      <c r="R2793" s="84"/>
      <c r="S2793" s="84"/>
    </row>
    <row r="2794" spans="1:19" x14ac:dyDescent="0.25">
      <c r="A2794" t="s">
        <v>4027</v>
      </c>
      <c r="B2794">
        <v>6</v>
      </c>
      <c r="C2794" t="s">
        <v>3742</v>
      </c>
      <c r="D2794" s="84"/>
      <c r="F2794" s="84"/>
      <c r="O2794" s="84" t="s">
        <v>11399</v>
      </c>
      <c r="P2794" s="84">
        <v>1</v>
      </c>
      <c r="Q2794" s="84" t="s">
        <v>9357</v>
      </c>
      <c r="R2794" s="84"/>
      <c r="S2794" s="84"/>
    </row>
    <row r="2795" spans="1:19" x14ac:dyDescent="0.25">
      <c r="A2795" t="s">
        <v>4028</v>
      </c>
      <c r="B2795">
        <v>6</v>
      </c>
      <c r="C2795" t="s">
        <v>3742</v>
      </c>
      <c r="D2795" s="84"/>
      <c r="F2795" s="84"/>
      <c r="O2795" s="84" t="s">
        <v>11400</v>
      </c>
      <c r="P2795" s="84">
        <v>1</v>
      </c>
      <c r="Q2795" s="84" t="s">
        <v>9357</v>
      </c>
      <c r="R2795" s="84"/>
      <c r="S2795" s="84"/>
    </row>
    <row r="2796" spans="1:19" x14ac:dyDescent="0.25">
      <c r="A2796" t="s">
        <v>4029</v>
      </c>
      <c r="B2796">
        <v>6</v>
      </c>
      <c r="C2796" t="s">
        <v>3742</v>
      </c>
      <c r="D2796" s="84"/>
      <c r="F2796" s="84"/>
      <c r="O2796" s="84" t="s">
        <v>11401</v>
      </c>
      <c r="P2796" s="84">
        <v>1</v>
      </c>
      <c r="Q2796" s="84" t="s">
        <v>9357</v>
      </c>
      <c r="R2796" s="84"/>
      <c r="S2796" s="84"/>
    </row>
    <row r="2797" spans="1:19" x14ac:dyDescent="0.25">
      <c r="A2797" t="s">
        <v>4030</v>
      </c>
      <c r="B2797">
        <v>6</v>
      </c>
      <c r="C2797" t="s">
        <v>3742</v>
      </c>
      <c r="D2797" s="84"/>
      <c r="F2797" s="84"/>
      <c r="O2797" s="84" t="s">
        <v>11402</v>
      </c>
      <c r="P2797" s="84">
        <v>1</v>
      </c>
      <c r="Q2797" s="84" t="s">
        <v>9357</v>
      </c>
      <c r="R2797" s="84"/>
      <c r="S2797" s="84"/>
    </row>
    <row r="2798" spans="1:19" x14ac:dyDescent="0.25">
      <c r="A2798" t="s">
        <v>4031</v>
      </c>
      <c r="B2798">
        <v>6</v>
      </c>
      <c r="C2798" t="s">
        <v>3742</v>
      </c>
      <c r="D2798" s="84"/>
      <c r="F2798" s="84"/>
      <c r="O2798" s="84" t="s">
        <v>11403</v>
      </c>
      <c r="P2798" s="84">
        <v>1</v>
      </c>
      <c r="Q2798" s="84" t="s">
        <v>9357</v>
      </c>
      <c r="R2798" s="84"/>
      <c r="S2798" s="84"/>
    </row>
    <row r="2799" spans="1:19" x14ac:dyDescent="0.25">
      <c r="A2799" t="s">
        <v>4032</v>
      </c>
      <c r="B2799">
        <v>6</v>
      </c>
      <c r="C2799" t="s">
        <v>3742</v>
      </c>
      <c r="D2799" s="84"/>
      <c r="F2799" s="84"/>
      <c r="O2799" s="84" t="s">
        <v>11404</v>
      </c>
      <c r="P2799" s="84">
        <v>1</v>
      </c>
      <c r="Q2799" s="84" t="s">
        <v>9357</v>
      </c>
      <c r="R2799" s="84"/>
      <c r="S2799" s="84"/>
    </row>
    <row r="2800" spans="1:19" x14ac:dyDescent="0.25">
      <c r="A2800" t="s">
        <v>4033</v>
      </c>
      <c r="B2800">
        <v>6</v>
      </c>
      <c r="C2800" t="s">
        <v>3742</v>
      </c>
      <c r="D2800" s="84"/>
      <c r="F2800" s="84"/>
      <c r="O2800" s="84" t="s">
        <v>11405</v>
      </c>
      <c r="P2800" s="84">
        <v>1</v>
      </c>
      <c r="Q2800" s="84" t="s">
        <v>9357</v>
      </c>
      <c r="R2800" s="84"/>
      <c r="S2800" s="84"/>
    </row>
    <row r="2801" spans="1:19" x14ac:dyDescent="0.25">
      <c r="A2801" t="s">
        <v>4034</v>
      </c>
      <c r="B2801">
        <v>6</v>
      </c>
      <c r="C2801" t="s">
        <v>3742</v>
      </c>
      <c r="D2801" s="84"/>
      <c r="F2801" s="84"/>
      <c r="O2801" s="84" t="s">
        <v>11406</v>
      </c>
      <c r="P2801" s="84">
        <v>1</v>
      </c>
      <c r="Q2801" s="84" t="s">
        <v>9357</v>
      </c>
      <c r="R2801" s="84"/>
      <c r="S2801" s="84"/>
    </row>
    <row r="2802" spans="1:19" x14ac:dyDescent="0.25">
      <c r="A2802" t="s">
        <v>4035</v>
      </c>
      <c r="B2802">
        <v>6</v>
      </c>
      <c r="C2802" t="s">
        <v>3742</v>
      </c>
      <c r="D2802" s="84"/>
      <c r="F2802" s="84"/>
      <c r="O2802" s="84" t="s">
        <v>11407</v>
      </c>
      <c r="P2802" s="84">
        <v>1</v>
      </c>
      <c r="Q2802" s="84" t="s">
        <v>9357</v>
      </c>
      <c r="R2802" s="84"/>
      <c r="S2802" s="84"/>
    </row>
    <row r="2803" spans="1:19" x14ac:dyDescent="0.25">
      <c r="A2803" t="s">
        <v>4036</v>
      </c>
      <c r="B2803">
        <v>6</v>
      </c>
      <c r="C2803" t="s">
        <v>3742</v>
      </c>
      <c r="D2803" s="84"/>
      <c r="F2803" s="84"/>
      <c r="O2803" s="84" t="s">
        <v>11408</v>
      </c>
      <c r="P2803" s="84">
        <v>1</v>
      </c>
      <c r="Q2803" s="84" t="s">
        <v>9357</v>
      </c>
      <c r="R2803" s="84"/>
      <c r="S2803" s="84"/>
    </row>
    <row r="2804" spans="1:19" x14ac:dyDescent="0.25">
      <c r="A2804" t="s">
        <v>4037</v>
      </c>
      <c r="B2804">
        <v>6</v>
      </c>
      <c r="C2804" t="s">
        <v>3742</v>
      </c>
      <c r="D2804" s="84"/>
      <c r="F2804" s="84"/>
      <c r="O2804" s="84" t="s">
        <v>11409</v>
      </c>
      <c r="P2804" s="84">
        <v>1</v>
      </c>
      <c r="Q2804" s="84" t="s">
        <v>9357</v>
      </c>
      <c r="R2804" s="84"/>
      <c r="S2804" s="84"/>
    </row>
    <row r="2805" spans="1:19" x14ac:dyDescent="0.25">
      <c r="A2805" t="s">
        <v>4038</v>
      </c>
      <c r="B2805">
        <v>6</v>
      </c>
      <c r="C2805" t="s">
        <v>3742</v>
      </c>
      <c r="D2805" s="84"/>
      <c r="F2805" s="84"/>
      <c r="O2805" s="84" t="s">
        <v>11410</v>
      </c>
      <c r="P2805" s="84">
        <v>1</v>
      </c>
      <c r="Q2805" s="84" t="s">
        <v>9357</v>
      </c>
      <c r="R2805" s="84"/>
      <c r="S2805" s="84"/>
    </row>
    <row r="2806" spans="1:19" x14ac:dyDescent="0.25">
      <c r="A2806" t="s">
        <v>4039</v>
      </c>
      <c r="B2806">
        <v>6</v>
      </c>
      <c r="C2806" t="s">
        <v>3742</v>
      </c>
      <c r="D2806" s="84"/>
      <c r="F2806" s="84"/>
      <c r="O2806" s="84" t="s">
        <v>11411</v>
      </c>
      <c r="P2806" s="84">
        <v>1</v>
      </c>
      <c r="Q2806" s="84" t="s">
        <v>9357</v>
      </c>
      <c r="R2806" s="84"/>
      <c r="S2806" s="84"/>
    </row>
    <row r="2807" spans="1:19" x14ac:dyDescent="0.25">
      <c r="A2807" t="s">
        <v>4040</v>
      </c>
      <c r="B2807">
        <v>6</v>
      </c>
      <c r="C2807" t="s">
        <v>3742</v>
      </c>
      <c r="D2807" s="84"/>
      <c r="F2807" s="84"/>
      <c r="O2807" s="84" t="s">
        <v>11412</v>
      </c>
      <c r="P2807" s="84">
        <v>1</v>
      </c>
      <c r="Q2807" s="84" t="s">
        <v>9357</v>
      </c>
      <c r="R2807" s="84"/>
      <c r="S2807" s="84"/>
    </row>
    <row r="2808" spans="1:19" x14ac:dyDescent="0.25">
      <c r="A2808" t="s">
        <v>4041</v>
      </c>
      <c r="B2808">
        <v>6</v>
      </c>
      <c r="C2808" t="s">
        <v>3742</v>
      </c>
      <c r="D2808" s="84"/>
      <c r="F2808" s="84"/>
      <c r="O2808" s="84" t="s">
        <v>11413</v>
      </c>
      <c r="P2808" s="84">
        <v>1</v>
      </c>
      <c r="Q2808" s="84" t="s">
        <v>9357</v>
      </c>
      <c r="R2808" s="84"/>
      <c r="S2808" s="84"/>
    </row>
    <row r="2809" spans="1:19" x14ac:dyDescent="0.25">
      <c r="A2809" t="s">
        <v>4042</v>
      </c>
      <c r="B2809">
        <v>6</v>
      </c>
      <c r="C2809" t="s">
        <v>3742</v>
      </c>
      <c r="D2809" s="84"/>
      <c r="F2809" s="84"/>
      <c r="O2809" s="84" t="s">
        <v>11414</v>
      </c>
      <c r="P2809" s="84">
        <v>1</v>
      </c>
      <c r="Q2809" s="84" t="s">
        <v>9357</v>
      </c>
      <c r="R2809" s="84"/>
      <c r="S2809" s="84"/>
    </row>
    <row r="2810" spans="1:19" x14ac:dyDescent="0.25">
      <c r="A2810" t="s">
        <v>4043</v>
      </c>
      <c r="B2810">
        <v>6</v>
      </c>
      <c r="C2810" t="s">
        <v>3742</v>
      </c>
      <c r="D2810" s="84"/>
      <c r="F2810" s="84"/>
      <c r="O2810" s="84" t="s">
        <v>11415</v>
      </c>
      <c r="P2810" s="84">
        <v>1</v>
      </c>
      <c r="Q2810" s="84" t="s">
        <v>9357</v>
      </c>
      <c r="R2810" s="84"/>
      <c r="S2810" s="84"/>
    </row>
    <row r="2811" spans="1:19" x14ac:dyDescent="0.25">
      <c r="A2811" t="s">
        <v>4044</v>
      </c>
      <c r="B2811">
        <v>6</v>
      </c>
      <c r="C2811" t="s">
        <v>3742</v>
      </c>
      <c r="D2811" s="84"/>
      <c r="F2811" s="84"/>
      <c r="O2811" s="84" t="s">
        <v>11416</v>
      </c>
      <c r="P2811" s="84">
        <v>1</v>
      </c>
      <c r="Q2811" s="84" t="s">
        <v>9357</v>
      </c>
      <c r="R2811" s="84"/>
      <c r="S2811" s="84"/>
    </row>
    <row r="2812" spans="1:19" x14ac:dyDescent="0.25">
      <c r="A2812" t="s">
        <v>4045</v>
      </c>
      <c r="B2812">
        <v>6</v>
      </c>
      <c r="C2812" t="s">
        <v>3742</v>
      </c>
      <c r="D2812" s="84"/>
      <c r="F2812" s="84"/>
      <c r="O2812" s="84" t="s">
        <v>11417</v>
      </c>
      <c r="P2812" s="84">
        <v>1</v>
      </c>
      <c r="Q2812" s="84" t="s">
        <v>9357</v>
      </c>
      <c r="R2812" s="84"/>
      <c r="S2812" s="84"/>
    </row>
    <row r="2813" spans="1:19" x14ac:dyDescent="0.25">
      <c r="A2813" t="s">
        <v>4046</v>
      </c>
      <c r="B2813">
        <v>6</v>
      </c>
      <c r="C2813" t="s">
        <v>3742</v>
      </c>
      <c r="D2813" s="84"/>
      <c r="F2813" s="84"/>
      <c r="O2813" s="84" t="s">
        <v>11418</v>
      </c>
      <c r="P2813" s="84">
        <v>1</v>
      </c>
      <c r="Q2813" s="84" t="s">
        <v>9357</v>
      </c>
      <c r="R2813" s="84"/>
      <c r="S2813" s="84"/>
    </row>
    <row r="2814" spans="1:19" x14ac:dyDescent="0.25">
      <c r="A2814" t="s">
        <v>4047</v>
      </c>
      <c r="B2814">
        <v>6</v>
      </c>
      <c r="C2814" t="s">
        <v>3742</v>
      </c>
      <c r="D2814" s="84"/>
      <c r="F2814" s="84"/>
      <c r="O2814" s="84" t="s">
        <v>11420</v>
      </c>
      <c r="P2814" s="84">
        <v>1</v>
      </c>
      <c r="Q2814" s="84" t="s">
        <v>9357</v>
      </c>
      <c r="R2814" s="84"/>
      <c r="S2814" s="84"/>
    </row>
    <row r="2815" spans="1:19" x14ac:dyDescent="0.25">
      <c r="A2815" t="s">
        <v>4048</v>
      </c>
      <c r="B2815">
        <v>6</v>
      </c>
      <c r="C2815" t="s">
        <v>3742</v>
      </c>
      <c r="D2815" s="84"/>
      <c r="F2815" s="84"/>
      <c r="O2815" s="84" t="s">
        <v>11421</v>
      </c>
      <c r="P2815" s="84">
        <v>1</v>
      </c>
      <c r="Q2815" s="84" t="s">
        <v>9357</v>
      </c>
      <c r="R2815" s="84"/>
      <c r="S2815" s="84"/>
    </row>
    <row r="2816" spans="1:19" x14ac:dyDescent="0.25">
      <c r="A2816" t="s">
        <v>4049</v>
      </c>
      <c r="B2816">
        <v>6</v>
      </c>
      <c r="C2816" t="s">
        <v>3742</v>
      </c>
      <c r="D2816" s="84"/>
      <c r="F2816" s="84"/>
      <c r="O2816" s="84" t="s">
        <v>11422</v>
      </c>
      <c r="P2816" s="84">
        <v>1</v>
      </c>
      <c r="Q2816" s="84" t="s">
        <v>9357</v>
      </c>
      <c r="R2816" s="84"/>
      <c r="S2816" s="84"/>
    </row>
    <row r="2817" spans="1:19" x14ac:dyDescent="0.25">
      <c r="A2817" t="s">
        <v>4050</v>
      </c>
      <c r="B2817">
        <v>6</v>
      </c>
      <c r="C2817" t="s">
        <v>3742</v>
      </c>
      <c r="D2817" s="84"/>
      <c r="F2817" s="84"/>
      <c r="O2817" s="84" t="s">
        <v>11423</v>
      </c>
      <c r="P2817" s="84">
        <v>1</v>
      </c>
      <c r="Q2817" s="84" t="s">
        <v>9357</v>
      </c>
      <c r="R2817" s="84"/>
      <c r="S2817" s="84"/>
    </row>
    <row r="2818" spans="1:19" x14ac:dyDescent="0.25">
      <c r="A2818" t="s">
        <v>4051</v>
      </c>
      <c r="B2818">
        <v>6</v>
      </c>
      <c r="C2818" t="s">
        <v>3742</v>
      </c>
      <c r="D2818" s="84"/>
      <c r="F2818" s="84"/>
      <c r="O2818" s="84" t="s">
        <v>11424</v>
      </c>
      <c r="P2818" s="84">
        <v>1</v>
      </c>
      <c r="Q2818" s="84" t="s">
        <v>9357</v>
      </c>
      <c r="R2818" s="84"/>
      <c r="S2818" s="84"/>
    </row>
    <row r="2819" spans="1:19" x14ac:dyDescent="0.25">
      <c r="A2819" t="s">
        <v>4052</v>
      </c>
      <c r="B2819">
        <v>6</v>
      </c>
      <c r="C2819" t="s">
        <v>3742</v>
      </c>
      <c r="D2819" s="84"/>
      <c r="F2819" s="84"/>
      <c r="O2819" s="84" t="s">
        <v>11425</v>
      </c>
      <c r="P2819" s="84">
        <v>1</v>
      </c>
      <c r="Q2819" s="84" t="s">
        <v>9357</v>
      </c>
      <c r="R2819" s="84"/>
      <c r="S2819" s="84"/>
    </row>
    <row r="2820" spans="1:19" x14ac:dyDescent="0.25">
      <c r="A2820" t="s">
        <v>4053</v>
      </c>
      <c r="B2820">
        <v>6</v>
      </c>
      <c r="C2820" t="s">
        <v>3742</v>
      </c>
      <c r="D2820" s="84"/>
      <c r="F2820" s="84"/>
      <c r="O2820" s="84" t="s">
        <v>11426</v>
      </c>
      <c r="P2820" s="84">
        <v>1</v>
      </c>
      <c r="Q2820" s="84" t="s">
        <v>9357</v>
      </c>
      <c r="R2820" s="84"/>
      <c r="S2820" s="84"/>
    </row>
    <row r="2821" spans="1:19" x14ac:dyDescent="0.25">
      <c r="A2821" t="s">
        <v>4054</v>
      </c>
      <c r="B2821">
        <v>6</v>
      </c>
      <c r="C2821" t="s">
        <v>3742</v>
      </c>
      <c r="D2821" s="84"/>
      <c r="F2821" s="84"/>
      <c r="O2821" s="84" t="s">
        <v>11427</v>
      </c>
      <c r="P2821" s="84">
        <v>1</v>
      </c>
      <c r="Q2821" s="84" t="s">
        <v>9357</v>
      </c>
      <c r="R2821" s="84"/>
      <c r="S2821" s="84"/>
    </row>
    <row r="2822" spans="1:19" x14ac:dyDescent="0.25">
      <c r="A2822" t="s">
        <v>4055</v>
      </c>
      <c r="B2822">
        <v>6</v>
      </c>
      <c r="C2822" t="s">
        <v>3742</v>
      </c>
      <c r="D2822" s="84"/>
      <c r="F2822" s="84"/>
      <c r="O2822" s="84" t="s">
        <v>11428</v>
      </c>
      <c r="P2822" s="84">
        <v>1</v>
      </c>
      <c r="Q2822" s="84" t="s">
        <v>9357</v>
      </c>
      <c r="R2822" s="84"/>
      <c r="S2822" s="84"/>
    </row>
    <row r="2823" spans="1:19" x14ac:dyDescent="0.25">
      <c r="A2823" t="s">
        <v>4056</v>
      </c>
      <c r="B2823">
        <v>6</v>
      </c>
      <c r="C2823" t="s">
        <v>3742</v>
      </c>
      <c r="D2823" s="84"/>
      <c r="F2823" s="84"/>
      <c r="O2823" s="84" t="s">
        <v>11429</v>
      </c>
      <c r="P2823" s="84">
        <v>1</v>
      </c>
      <c r="Q2823" s="84" t="s">
        <v>9357</v>
      </c>
      <c r="R2823" s="84"/>
      <c r="S2823" s="84"/>
    </row>
    <row r="2824" spans="1:19" x14ac:dyDescent="0.25">
      <c r="A2824" t="s">
        <v>4057</v>
      </c>
      <c r="B2824">
        <v>6</v>
      </c>
      <c r="C2824" t="s">
        <v>3742</v>
      </c>
      <c r="D2824" s="84"/>
      <c r="F2824" s="84"/>
      <c r="O2824" s="84" t="s">
        <v>11430</v>
      </c>
      <c r="P2824" s="84">
        <v>1</v>
      </c>
      <c r="Q2824" s="84" t="s">
        <v>9357</v>
      </c>
      <c r="R2824" s="84"/>
      <c r="S2824" s="84"/>
    </row>
    <row r="2825" spans="1:19" x14ac:dyDescent="0.25">
      <c r="A2825" t="s">
        <v>4058</v>
      </c>
      <c r="B2825">
        <v>6</v>
      </c>
      <c r="C2825" t="s">
        <v>3742</v>
      </c>
      <c r="D2825" s="84"/>
      <c r="F2825" s="84"/>
      <c r="O2825" s="84" t="s">
        <v>11431</v>
      </c>
      <c r="P2825" s="84">
        <v>1</v>
      </c>
      <c r="Q2825" s="84" t="s">
        <v>9357</v>
      </c>
      <c r="R2825" s="84"/>
      <c r="S2825" s="84"/>
    </row>
    <row r="2826" spans="1:19" x14ac:dyDescent="0.25">
      <c r="A2826" t="s">
        <v>4059</v>
      </c>
      <c r="B2826">
        <v>6</v>
      </c>
      <c r="C2826" t="s">
        <v>3742</v>
      </c>
      <c r="D2826" s="84"/>
      <c r="F2826" s="84"/>
      <c r="O2826" s="84" t="s">
        <v>11432</v>
      </c>
      <c r="P2826" s="84">
        <v>1</v>
      </c>
      <c r="Q2826" s="84" t="s">
        <v>9357</v>
      </c>
      <c r="R2826" s="84"/>
      <c r="S2826" s="84"/>
    </row>
    <row r="2827" spans="1:19" x14ac:dyDescent="0.25">
      <c r="A2827" t="s">
        <v>4060</v>
      </c>
      <c r="B2827">
        <v>6</v>
      </c>
      <c r="C2827" t="s">
        <v>3742</v>
      </c>
      <c r="D2827" s="84"/>
      <c r="F2827" s="84"/>
      <c r="O2827" s="84" t="s">
        <v>11433</v>
      </c>
      <c r="P2827" s="84">
        <v>1</v>
      </c>
      <c r="Q2827" s="84" t="s">
        <v>9357</v>
      </c>
      <c r="R2827" s="84"/>
      <c r="S2827" s="84"/>
    </row>
    <row r="2828" spans="1:19" x14ac:dyDescent="0.25">
      <c r="A2828" t="s">
        <v>4061</v>
      </c>
      <c r="B2828">
        <v>6</v>
      </c>
      <c r="C2828" t="s">
        <v>3742</v>
      </c>
      <c r="D2828" s="84"/>
      <c r="F2828" s="84"/>
      <c r="O2828" s="84" t="s">
        <v>11434</v>
      </c>
      <c r="P2828" s="84">
        <v>1</v>
      </c>
      <c r="Q2828" s="84" t="s">
        <v>9357</v>
      </c>
      <c r="R2828" s="84"/>
      <c r="S2828" s="84"/>
    </row>
    <row r="2829" spans="1:19" x14ac:dyDescent="0.25">
      <c r="A2829" t="s">
        <v>4062</v>
      </c>
      <c r="B2829">
        <v>6</v>
      </c>
      <c r="C2829" t="s">
        <v>3742</v>
      </c>
      <c r="D2829" s="84"/>
      <c r="F2829" s="84"/>
      <c r="O2829" s="84" t="s">
        <v>11435</v>
      </c>
      <c r="P2829" s="84">
        <v>1</v>
      </c>
      <c r="Q2829" s="84" t="s">
        <v>9357</v>
      </c>
      <c r="R2829" s="84"/>
      <c r="S2829" s="84"/>
    </row>
    <row r="2830" spans="1:19" x14ac:dyDescent="0.25">
      <c r="A2830" t="s">
        <v>4063</v>
      </c>
      <c r="B2830">
        <v>6</v>
      </c>
      <c r="C2830" t="s">
        <v>3742</v>
      </c>
      <c r="D2830" s="84"/>
      <c r="F2830" s="84"/>
      <c r="O2830" s="84" t="s">
        <v>11436</v>
      </c>
      <c r="P2830" s="84">
        <v>1</v>
      </c>
      <c r="Q2830" s="84" t="s">
        <v>9357</v>
      </c>
      <c r="R2830" s="84"/>
      <c r="S2830" s="84"/>
    </row>
    <row r="2831" spans="1:19" x14ac:dyDescent="0.25">
      <c r="A2831" t="s">
        <v>4064</v>
      </c>
      <c r="B2831">
        <v>6</v>
      </c>
      <c r="C2831" t="s">
        <v>3742</v>
      </c>
      <c r="D2831" s="84"/>
      <c r="F2831" s="84"/>
      <c r="O2831" s="84" t="s">
        <v>11437</v>
      </c>
      <c r="P2831" s="84">
        <v>1</v>
      </c>
      <c r="Q2831" s="84" t="s">
        <v>9357</v>
      </c>
      <c r="R2831" s="84"/>
      <c r="S2831" s="84"/>
    </row>
    <row r="2832" spans="1:19" x14ac:dyDescent="0.25">
      <c r="A2832" t="s">
        <v>4065</v>
      </c>
      <c r="B2832">
        <v>6</v>
      </c>
      <c r="C2832" t="s">
        <v>3742</v>
      </c>
      <c r="D2832" s="84"/>
      <c r="F2832" s="84"/>
      <c r="O2832" s="84" t="s">
        <v>11438</v>
      </c>
      <c r="P2832" s="84">
        <v>1</v>
      </c>
      <c r="Q2832" s="84" t="s">
        <v>9357</v>
      </c>
      <c r="R2832" s="84"/>
      <c r="S2832" s="84"/>
    </row>
    <row r="2833" spans="1:19" x14ac:dyDescent="0.25">
      <c r="A2833" t="s">
        <v>4066</v>
      </c>
      <c r="B2833">
        <v>6</v>
      </c>
      <c r="C2833" t="s">
        <v>3742</v>
      </c>
      <c r="D2833" s="84"/>
      <c r="F2833" s="84"/>
      <c r="O2833" s="84" t="s">
        <v>11439</v>
      </c>
      <c r="P2833" s="84">
        <v>1</v>
      </c>
      <c r="Q2833" s="84" t="s">
        <v>9357</v>
      </c>
      <c r="R2833" s="84"/>
      <c r="S2833" s="84"/>
    </row>
    <row r="2834" spans="1:19" x14ac:dyDescent="0.25">
      <c r="A2834" t="s">
        <v>4067</v>
      </c>
      <c r="B2834">
        <v>6</v>
      </c>
      <c r="C2834" t="s">
        <v>3742</v>
      </c>
      <c r="D2834" s="84"/>
      <c r="F2834" s="84"/>
      <c r="O2834" s="84" t="s">
        <v>11440</v>
      </c>
      <c r="P2834" s="84">
        <v>1</v>
      </c>
      <c r="Q2834" s="84" t="s">
        <v>9357</v>
      </c>
      <c r="R2834" s="84"/>
      <c r="S2834" s="84"/>
    </row>
    <row r="2835" spans="1:19" x14ac:dyDescent="0.25">
      <c r="A2835" t="s">
        <v>4068</v>
      </c>
      <c r="B2835">
        <v>6</v>
      </c>
      <c r="C2835" t="s">
        <v>3742</v>
      </c>
      <c r="D2835" s="84"/>
      <c r="F2835" s="84"/>
      <c r="O2835" s="84" t="s">
        <v>11441</v>
      </c>
      <c r="P2835" s="84">
        <v>1</v>
      </c>
      <c r="Q2835" s="84" t="s">
        <v>9357</v>
      </c>
      <c r="R2835" s="84"/>
      <c r="S2835" s="84"/>
    </row>
    <row r="2836" spans="1:19" x14ac:dyDescent="0.25">
      <c r="A2836" t="s">
        <v>4069</v>
      </c>
      <c r="B2836">
        <v>6</v>
      </c>
      <c r="C2836" t="s">
        <v>3742</v>
      </c>
      <c r="D2836" s="84"/>
      <c r="F2836" s="84"/>
      <c r="O2836" s="84" t="s">
        <v>11442</v>
      </c>
      <c r="P2836" s="84">
        <v>1</v>
      </c>
      <c r="Q2836" s="84" t="s">
        <v>9357</v>
      </c>
      <c r="R2836" s="84"/>
      <c r="S2836" s="84"/>
    </row>
    <row r="2837" spans="1:19" x14ac:dyDescent="0.25">
      <c r="A2837" t="s">
        <v>4070</v>
      </c>
      <c r="B2837">
        <v>6</v>
      </c>
      <c r="C2837" t="s">
        <v>3742</v>
      </c>
      <c r="D2837" s="84"/>
      <c r="F2837" s="84"/>
      <c r="O2837" s="84" t="s">
        <v>11443</v>
      </c>
      <c r="P2837" s="84">
        <v>1</v>
      </c>
      <c r="Q2837" s="84" t="s">
        <v>9357</v>
      </c>
      <c r="R2837" s="84"/>
      <c r="S2837" s="84"/>
    </row>
    <row r="2838" spans="1:19" x14ac:dyDescent="0.25">
      <c r="A2838" t="s">
        <v>4071</v>
      </c>
      <c r="B2838">
        <v>6</v>
      </c>
      <c r="C2838" t="s">
        <v>3742</v>
      </c>
      <c r="D2838" s="84"/>
      <c r="F2838" s="84"/>
      <c r="O2838" s="84" t="s">
        <v>11444</v>
      </c>
      <c r="P2838" s="84">
        <v>1</v>
      </c>
      <c r="Q2838" s="84" t="s">
        <v>9357</v>
      </c>
      <c r="R2838" s="84"/>
      <c r="S2838" s="84"/>
    </row>
    <row r="2839" spans="1:19" x14ac:dyDescent="0.25">
      <c r="A2839" t="s">
        <v>4072</v>
      </c>
      <c r="B2839">
        <v>6</v>
      </c>
      <c r="C2839" t="s">
        <v>3742</v>
      </c>
      <c r="D2839" s="84"/>
      <c r="F2839" s="84"/>
      <c r="O2839" s="84" t="s">
        <v>11445</v>
      </c>
      <c r="P2839" s="84">
        <v>1</v>
      </c>
      <c r="Q2839" s="84" t="s">
        <v>9357</v>
      </c>
      <c r="R2839" s="84"/>
      <c r="S2839" s="84"/>
    </row>
    <row r="2840" spans="1:19" x14ac:dyDescent="0.25">
      <c r="A2840" t="s">
        <v>4073</v>
      </c>
      <c r="B2840">
        <v>6</v>
      </c>
      <c r="C2840" t="s">
        <v>3742</v>
      </c>
      <c r="D2840" s="84"/>
      <c r="F2840" s="84"/>
      <c r="O2840" s="84" t="s">
        <v>11446</v>
      </c>
      <c r="P2840" s="84">
        <v>1</v>
      </c>
      <c r="Q2840" s="84" t="s">
        <v>9357</v>
      </c>
      <c r="R2840" s="84"/>
      <c r="S2840" s="84"/>
    </row>
    <row r="2841" spans="1:19" x14ac:dyDescent="0.25">
      <c r="A2841" t="s">
        <v>4074</v>
      </c>
      <c r="B2841">
        <v>6</v>
      </c>
      <c r="C2841" t="s">
        <v>3742</v>
      </c>
      <c r="D2841" s="84"/>
      <c r="F2841" s="84"/>
      <c r="O2841" s="84" t="s">
        <v>11447</v>
      </c>
      <c r="P2841" s="84">
        <v>1</v>
      </c>
      <c r="Q2841" s="84" t="s">
        <v>9357</v>
      </c>
      <c r="R2841" s="84"/>
      <c r="S2841" s="84"/>
    </row>
    <row r="2842" spans="1:19" x14ac:dyDescent="0.25">
      <c r="A2842" t="s">
        <v>4075</v>
      </c>
      <c r="B2842">
        <v>6</v>
      </c>
      <c r="C2842" t="s">
        <v>3742</v>
      </c>
      <c r="D2842" s="84"/>
      <c r="F2842" s="84"/>
      <c r="O2842" s="84" t="s">
        <v>11448</v>
      </c>
      <c r="P2842" s="84">
        <v>1</v>
      </c>
      <c r="Q2842" s="84" t="s">
        <v>9357</v>
      </c>
      <c r="R2842" s="84"/>
      <c r="S2842" s="84"/>
    </row>
    <row r="2843" spans="1:19" x14ac:dyDescent="0.25">
      <c r="A2843" t="s">
        <v>4076</v>
      </c>
      <c r="B2843">
        <v>6</v>
      </c>
      <c r="C2843" t="s">
        <v>3742</v>
      </c>
      <c r="D2843" s="84"/>
      <c r="F2843" s="84"/>
      <c r="O2843" s="84" t="s">
        <v>11449</v>
      </c>
      <c r="P2843" s="84">
        <v>1</v>
      </c>
      <c r="Q2843" s="84" t="s">
        <v>9357</v>
      </c>
      <c r="R2843" s="84"/>
      <c r="S2843" s="84"/>
    </row>
    <row r="2844" spans="1:19" x14ac:dyDescent="0.25">
      <c r="A2844" t="s">
        <v>4077</v>
      </c>
      <c r="B2844">
        <v>6</v>
      </c>
      <c r="C2844" t="s">
        <v>3742</v>
      </c>
      <c r="D2844" s="84"/>
      <c r="F2844" s="84"/>
      <c r="O2844" s="84" t="s">
        <v>11450</v>
      </c>
      <c r="P2844" s="84">
        <v>1</v>
      </c>
      <c r="Q2844" s="84" t="s">
        <v>9357</v>
      </c>
      <c r="R2844" s="84"/>
      <c r="S2844" s="84"/>
    </row>
    <row r="2845" spans="1:19" x14ac:dyDescent="0.25">
      <c r="A2845" t="s">
        <v>4078</v>
      </c>
      <c r="B2845">
        <v>6</v>
      </c>
      <c r="C2845" t="s">
        <v>3742</v>
      </c>
      <c r="D2845" s="84"/>
      <c r="F2845" s="84"/>
      <c r="O2845" s="84" t="s">
        <v>11451</v>
      </c>
      <c r="P2845" s="84">
        <v>1</v>
      </c>
      <c r="Q2845" s="84" t="s">
        <v>9357</v>
      </c>
      <c r="R2845" s="84"/>
      <c r="S2845" s="84"/>
    </row>
    <row r="2846" spans="1:19" x14ac:dyDescent="0.25">
      <c r="A2846" t="s">
        <v>4079</v>
      </c>
      <c r="B2846">
        <v>6</v>
      </c>
      <c r="C2846" t="s">
        <v>3742</v>
      </c>
      <c r="D2846" s="84"/>
      <c r="F2846" s="84"/>
      <c r="O2846" s="84" t="s">
        <v>11452</v>
      </c>
      <c r="P2846" s="84">
        <v>1</v>
      </c>
      <c r="Q2846" s="84" t="s">
        <v>9357</v>
      </c>
      <c r="R2846" s="84"/>
      <c r="S2846" s="84"/>
    </row>
    <row r="2847" spans="1:19" x14ac:dyDescent="0.25">
      <c r="A2847" t="s">
        <v>4080</v>
      </c>
      <c r="B2847">
        <v>6</v>
      </c>
      <c r="C2847" t="s">
        <v>3742</v>
      </c>
      <c r="D2847" s="84"/>
      <c r="F2847" s="84"/>
      <c r="O2847" s="84" t="s">
        <v>11453</v>
      </c>
      <c r="P2847" s="84">
        <v>1</v>
      </c>
      <c r="Q2847" s="84" t="s">
        <v>9357</v>
      </c>
      <c r="R2847" s="84"/>
      <c r="S2847" s="84"/>
    </row>
    <row r="2848" spans="1:19" x14ac:dyDescent="0.25">
      <c r="A2848" t="s">
        <v>4081</v>
      </c>
      <c r="B2848">
        <v>6</v>
      </c>
      <c r="C2848" t="s">
        <v>3742</v>
      </c>
      <c r="D2848" s="84"/>
      <c r="F2848" s="84"/>
      <c r="O2848" s="84" t="s">
        <v>11454</v>
      </c>
      <c r="P2848" s="84">
        <v>1</v>
      </c>
      <c r="Q2848" s="84" t="s">
        <v>9357</v>
      </c>
      <c r="R2848" s="84"/>
      <c r="S2848" s="84"/>
    </row>
    <row r="2849" spans="1:19" x14ac:dyDescent="0.25">
      <c r="A2849" t="s">
        <v>4082</v>
      </c>
      <c r="B2849">
        <v>6</v>
      </c>
      <c r="C2849" t="s">
        <v>3742</v>
      </c>
      <c r="D2849" s="84"/>
      <c r="F2849" s="84"/>
      <c r="O2849" s="84" t="s">
        <v>11455</v>
      </c>
      <c r="P2849" s="84">
        <v>1</v>
      </c>
      <c r="Q2849" s="84" t="s">
        <v>9357</v>
      </c>
      <c r="R2849" s="84"/>
      <c r="S2849" s="84"/>
    </row>
    <row r="2850" spans="1:19" x14ac:dyDescent="0.25">
      <c r="A2850" t="s">
        <v>4083</v>
      </c>
      <c r="B2850">
        <v>6</v>
      </c>
      <c r="C2850" t="s">
        <v>3742</v>
      </c>
      <c r="D2850" s="84"/>
      <c r="F2850" s="84"/>
      <c r="O2850" s="84" t="s">
        <v>11456</v>
      </c>
      <c r="P2850" s="84">
        <v>1</v>
      </c>
      <c r="Q2850" s="84" t="s">
        <v>9357</v>
      </c>
      <c r="R2850" s="84"/>
      <c r="S2850" s="84"/>
    </row>
    <row r="2851" spans="1:19" x14ac:dyDescent="0.25">
      <c r="A2851" t="s">
        <v>4084</v>
      </c>
      <c r="B2851">
        <v>6</v>
      </c>
      <c r="C2851" t="s">
        <v>3742</v>
      </c>
      <c r="D2851" s="84"/>
      <c r="F2851" s="84"/>
      <c r="O2851" s="84" t="s">
        <v>11457</v>
      </c>
      <c r="P2851" s="84">
        <v>1</v>
      </c>
      <c r="Q2851" s="84" t="s">
        <v>9357</v>
      </c>
      <c r="R2851" s="84"/>
      <c r="S2851" s="84"/>
    </row>
    <row r="2852" spans="1:19" x14ac:dyDescent="0.25">
      <c r="A2852" t="s">
        <v>4085</v>
      </c>
      <c r="B2852">
        <v>6</v>
      </c>
      <c r="C2852" t="s">
        <v>3742</v>
      </c>
      <c r="D2852" s="84"/>
      <c r="F2852" s="84"/>
      <c r="O2852" s="84" t="s">
        <v>11458</v>
      </c>
      <c r="P2852" s="84">
        <v>1</v>
      </c>
      <c r="Q2852" s="84" t="s">
        <v>9357</v>
      </c>
      <c r="R2852" s="84"/>
      <c r="S2852" s="84"/>
    </row>
    <row r="2853" spans="1:19" x14ac:dyDescent="0.25">
      <c r="A2853" t="s">
        <v>4086</v>
      </c>
      <c r="B2853">
        <v>6</v>
      </c>
      <c r="C2853" t="s">
        <v>3742</v>
      </c>
      <c r="D2853" s="84"/>
      <c r="F2853" s="84"/>
      <c r="O2853" s="84" t="s">
        <v>11459</v>
      </c>
      <c r="P2853" s="84">
        <v>1</v>
      </c>
      <c r="Q2853" s="84" t="s">
        <v>9357</v>
      </c>
      <c r="R2853" s="84"/>
      <c r="S2853" s="84"/>
    </row>
    <row r="2854" spans="1:19" x14ac:dyDescent="0.25">
      <c r="A2854" t="s">
        <v>4087</v>
      </c>
      <c r="B2854">
        <v>6</v>
      </c>
      <c r="C2854" t="s">
        <v>3742</v>
      </c>
      <c r="D2854" s="84"/>
      <c r="F2854" s="84"/>
      <c r="O2854" s="84" t="s">
        <v>11460</v>
      </c>
      <c r="P2854" s="84">
        <v>1</v>
      </c>
      <c r="Q2854" s="84" t="s">
        <v>9357</v>
      </c>
      <c r="R2854" s="84"/>
      <c r="S2854" s="84"/>
    </row>
    <row r="2855" spans="1:19" x14ac:dyDescent="0.25">
      <c r="A2855" t="s">
        <v>4088</v>
      </c>
      <c r="B2855">
        <v>6</v>
      </c>
      <c r="C2855" t="s">
        <v>3742</v>
      </c>
      <c r="D2855" s="84"/>
      <c r="F2855" s="84"/>
      <c r="O2855" s="84" t="s">
        <v>11461</v>
      </c>
      <c r="P2855" s="84">
        <v>1</v>
      </c>
      <c r="Q2855" s="84" t="s">
        <v>9357</v>
      </c>
      <c r="R2855" s="84"/>
      <c r="S2855" s="84"/>
    </row>
    <row r="2856" spans="1:19" x14ac:dyDescent="0.25">
      <c r="A2856" t="s">
        <v>4089</v>
      </c>
      <c r="B2856">
        <v>6</v>
      </c>
      <c r="C2856" t="s">
        <v>3742</v>
      </c>
      <c r="D2856" s="84"/>
      <c r="F2856" s="84"/>
      <c r="O2856" s="84" t="s">
        <v>11462</v>
      </c>
      <c r="P2856" s="84">
        <v>1</v>
      </c>
      <c r="Q2856" s="84" t="s">
        <v>9357</v>
      </c>
      <c r="R2856" s="84"/>
      <c r="S2856" s="84"/>
    </row>
    <row r="2857" spans="1:19" x14ac:dyDescent="0.25">
      <c r="A2857" t="s">
        <v>4090</v>
      </c>
      <c r="B2857">
        <v>6</v>
      </c>
      <c r="C2857" t="s">
        <v>3742</v>
      </c>
      <c r="D2857" s="84"/>
      <c r="F2857" s="84"/>
      <c r="O2857" s="84" t="s">
        <v>11463</v>
      </c>
      <c r="P2857" s="84">
        <v>1</v>
      </c>
      <c r="Q2857" s="84" t="s">
        <v>9357</v>
      </c>
      <c r="R2857" s="84"/>
      <c r="S2857" s="84"/>
    </row>
    <row r="2858" spans="1:19" x14ac:dyDescent="0.25">
      <c r="A2858" t="s">
        <v>4091</v>
      </c>
      <c r="B2858">
        <v>6</v>
      </c>
      <c r="C2858" t="s">
        <v>3742</v>
      </c>
      <c r="D2858" s="84"/>
      <c r="F2858" s="84"/>
      <c r="O2858" s="84" t="s">
        <v>11464</v>
      </c>
      <c r="P2858" s="84">
        <v>1</v>
      </c>
      <c r="Q2858" s="84" t="s">
        <v>9357</v>
      </c>
      <c r="R2858" s="84"/>
      <c r="S2858" s="84"/>
    </row>
    <row r="2859" spans="1:19" x14ac:dyDescent="0.25">
      <c r="A2859" t="s">
        <v>4092</v>
      </c>
      <c r="B2859">
        <v>6</v>
      </c>
      <c r="C2859" t="s">
        <v>3742</v>
      </c>
      <c r="D2859" s="84"/>
      <c r="F2859" s="84"/>
      <c r="O2859" s="84" t="s">
        <v>11465</v>
      </c>
      <c r="P2859" s="84">
        <v>1</v>
      </c>
      <c r="Q2859" s="84" t="s">
        <v>9357</v>
      </c>
      <c r="R2859" s="84"/>
      <c r="S2859" s="84"/>
    </row>
    <row r="2860" spans="1:19" x14ac:dyDescent="0.25">
      <c r="A2860" t="s">
        <v>4093</v>
      </c>
      <c r="B2860">
        <v>6</v>
      </c>
      <c r="C2860" t="s">
        <v>3742</v>
      </c>
      <c r="D2860" s="84"/>
      <c r="F2860" s="84"/>
      <c r="O2860" s="84" t="s">
        <v>11466</v>
      </c>
      <c r="P2860" s="84">
        <v>1</v>
      </c>
      <c r="Q2860" s="84" t="s">
        <v>9357</v>
      </c>
      <c r="R2860" s="84"/>
      <c r="S2860" s="84"/>
    </row>
    <row r="2861" spans="1:19" x14ac:dyDescent="0.25">
      <c r="A2861" t="s">
        <v>4094</v>
      </c>
      <c r="B2861">
        <v>6</v>
      </c>
      <c r="C2861" t="s">
        <v>3742</v>
      </c>
      <c r="D2861" s="84"/>
      <c r="F2861" s="84"/>
      <c r="O2861" s="84" t="s">
        <v>11467</v>
      </c>
      <c r="P2861" s="84">
        <v>1</v>
      </c>
      <c r="Q2861" s="84" t="s">
        <v>9357</v>
      </c>
      <c r="R2861" s="84"/>
      <c r="S2861" s="84"/>
    </row>
    <row r="2862" spans="1:19" x14ac:dyDescent="0.25">
      <c r="A2862" t="s">
        <v>4095</v>
      </c>
      <c r="B2862">
        <v>6</v>
      </c>
      <c r="C2862" t="s">
        <v>3742</v>
      </c>
      <c r="D2862" s="84"/>
      <c r="F2862" s="84"/>
      <c r="O2862" s="84" t="s">
        <v>11468</v>
      </c>
      <c r="P2862" s="84">
        <v>1</v>
      </c>
      <c r="Q2862" s="84" t="s">
        <v>9357</v>
      </c>
      <c r="R2862" s="84"/>
      <c r="S2862" s="84"/>
    </row>
    <row r="2863" spans="1:19" x14ac:dyDescent="0.25">
      <c r="A2863" t="s">
        <v>4096</v>
      </c>
      <c r="B2863">
        <v>6</v>
      </c>
      <c r="C2863" t="s">
        <v>3742</v>
      </c>
      <c r="D2863" s="84"/>
      <c r="F2863" s="84"/>
      <c r="O2863" s="84" t="s">
        <v>11469</v>
      </c>
      <c r="P2863" s="84">
        <v>1</v>
      </c>
      <c r="Q2863" s="84" t="s">
        <v>9357</v>
      </c>
      <c r="R2863" s="84"/>
      <c r="S2863" s="84"/>
    </row>
    <row r="2864" spans="1:19" x14ac:dyDescent="0.25">
      <c r="A2864" t="s">
        <v>4097</v>
      </c>
      <c r="B2864">
        <v>6</v>
      </c>
      <c r="C2864" t="s">
        <v>3742</v>
      </c>
      <c r="D2864" s="84"/>
      <c r="F2864" s="84"/>
      <c r="O2864" s="84" t="s">
        <v>11470</v>
      </c>
      <c r="P2864" s="84">
        <v>1</v>
      </c>
      <c r="Q2864" s="84" t="s">
        <v>9357</v>
      </c>
      <c r="R2864" s="84"/>
      <c r="S2864" s="84"/>
    </row>
    <row r="2865" spans="1:19" x14ac:dyDescent="0.25">
      <c r="A2865" t="s">
        <v>4098</v>
      </c>
      <c r="B2865">
        <v>6</v>
      </c>
      <c r="C2865" t="s">
        <v>3742</v>
      </c>
      <c r="D2865" s="84"/>
      <c r="F2865" s="84"/>
      <c r="O2865" s="84" t="s">
        <v>11471</v>
      </c>
      <c r="P2865" s="84">
        <v>1</v>
      </c>
      <c r="Q2865" s="84" t="s">
        <v>9357</v>
      </c>
      <c r="R2865" s="84"/>
      <c r="S2865" s="84"/>
    </row>
    <row r="2866" spans="1:19" x14ac:dyDescent="0.25">
      <c r="A2866" t="s">
        <v>4099</v>
      </c>
      <c r="B2866">
        <v>6</v>
      </c>
      <c r="C2866" t="s">
        <v>3742</v>
      </c>
      <c r="D2866" s="84"/>
      <c r="F2866" s="84"/>
      <c r="O2866" s="84" t="s">
        <v>11472</v>
      </c>
      <c r="P2866" s="84">
        <v>1</v>
      </c>
      <c r="Q2866" s="84" t="s">
        <v>9357</v>
      </c>
      <c r="R2866" s="84"/>
      <c r="S2866" s="84"/>
    </row>
    <row r="2867" spans="1:19" x14ac:dyDescent="0.25">
      <c r="A2867" t="s">
        <v>4100</v>
      </c>
      <c r="B2867">
        <v>6</v>
      </c>
      <c r="C2867" t="s">
        <v>3742</v>
      </c>
      <c r="D2867" s="84"/>
      <c r="F2867" s="84"/>
      <c r="O2867" s="84" t="s">
        <v>11473</v>
      </c>
      <c r="P2867" s="84">
        <v>1</v>
      </c>
      <c r="Q2867" s="84" t="s">
        <v>9357</v>
      </c>
      <c r="R2867" s="84"/>
      <c r="S2867" s="84"/>
    </row>
    <row r="2868" spans="1:19" x14ac:dyDescent="0.25">
      <c r="A2868" t="s">
        <v>4101</v>
      </c>
      <c r="B2868">
        <v>6</v>
      </c>
      <c r="C2868" t="s">
        <v>3742</v>
      </c>
      <c r="D2868" s="84"/>
      <c r="F2868" s="84"/>
      <c r="O2868" s="84" t="s">
        <v>11474</v>
      </c>
      <c r="P2868" s="84">
        <v>1</v>
      </c>
      <c r="Q2868" s="84" t="s">
        <v>9357</v>
      </c>
      <c r="R2868" s="84"/>
      <c r="S2868" s="84"/>
    </row>
    <row r="2869" spans="1:19" x14ac:dyDescent="0.25">
      <c r="A2869" t="s">
        <v>4102</v>
      </c>
      <c r="B2869">
        <v>6</v>
      </c>
      <c r="C2869" t="s">
        <v>3742</v>
      </c>
      <c r="D2869" s="84"/>
      <c r="F2869" s="84"/>
      <c r="O2869" s="84" t="s">
        <v>11475</v>
      </c>
      <c r="P2869" s="84">
        <v>1</v>
      </c>
      <c r="Q2869" s="84" t="s">
        <v>9357</v>
      </c>
      <c r="R2869" s="84"/>
      <c r="S2869" s="84"/>
    </row>
    <row r="2870" spans="1:19" x14ac:dyDescent="0.25">
      <c r="A2870" t="s">
        <v>4103</v>
      </c>
      <c r="B2870">
        <v>6</v>
      </c>
      <c r="C2870" t="s">
        <v>3742</v>
      </c>
      <c r="D2870" s="84"/>
      <c r="F2870" s="84"/>
      <c r="O2870" s="84" t="s">
        <v>11476</v>
      </c>
      <c r="P2870" s="84">
        <v>1</v>
      </c>
      <c r="Q2870" s="84" t="s">
        <v>9357</v>
      </c>
      <c r="R2870" s="84"/>
      <c r="S2870" s="84"/>
    </row>
    <row r="2871" spans="1:19" x14ac:dyDescent="0.25">
      <c r="A2871" t="s">
        <v>4104</v>
      </c>
      <c r="B2871">
        <v>6</v>
      </c>
      <c r="C2871" t="s">
        <v>3742</v>
      </c>
      <c r="D2871" s="84"/>
      <c r="F2871" s="84"/>
      <c r="O2871" s="84" t="s">
        <v>11477</v>
      </c>
      <c r="P2871" s="84">
        <v>1</v>
      </c>
      <c r="Q2871" s="84" t="s">
        <v>9357</v>
      </c>
      <c r="R2871" s="84"/>
      <c r="S2871" s="84"/>
    </row>
    <row r="2872" spans="1:19" x14ac:dyDescent="0.25">
      <c r="A2872" t="s">
        <v>4105</v>
      </c>
      <c r="B2872">
        <v>6</v>
      </c>
      <c r="C2872" t="s">
        <v>3742</v>
      </c>
      <c r="D2872" s="84"/>
      <c r="F2872" s="84"/>
      <c r="O2872" s="84" t="s">
        <v>11478</v>
      </c>
      <c r="P2872" s="84">
        <v>1</v>
      </c>
      <c r="Q2872" s="84" t="s">
        <v>9357</v>
      </c>
      <c r="R2872" s="84"/>
      <c r="S2872" s="84"/>
    </row>
    <row r="2873" spans="1:19" x14ac:dyDescent="0.25">
      <c r="A2873" t="s">
        <v>4106</v>
      </c>
      <c r="B2873">
        <v>6</v>
      </c>
      <c r="C2873" t="s">
        <v>3742</v>
      </c>
      <c r="D2873" s="84"/>
      <c r="F2873" s="84"/>
      <c r="O2873" s="84" t="s">
        <v>11479</v>
      </c>
      <c r="P2873" s="84">
        <v>1</v>
      </c>
      <c r="Q2873" s="84" t="s">
        <v>9357</v>
      </c>
      <c r="R2873" s="84"/>
      <c r="S2873" s="84"/>
    </row>
    <row r="2874" spans="1:19" x14ac:dyDescent="0.25">
      <c r="A2874" t="s">
        <v>4107</v>
      </c>
      <c r="B2874">
        <v>6</v>
      </c>
      <c r="C2874" t="s">
        <v>3742</v>
      </c>
      <c r="D2874" s="84"/>
      <c r="F2874" s="84"/>
      <c r="O2874" s="84" t="s">
        <v>11480</v>
      </c>
      <c r="P2874" s="84">
        <v>1</v>
      </c>
      <c r="Q2874" s="84" t="s">
        <v>9357</v>
      </c>
      <c r="R2874" s="84"/>
      <c r="S2874" s="84"/>
    </row>
    <row r="2875" spans="1:19" x14ac:dyDescent="0.25">
      <c r="A2875" t="s">
        <v>4108</v>
      </c>
      <c r="B2875">
        <v>6</v>
      </c>
      <c r="C2875" t="s">
        <v>3742</v>
      </c>
      <c r="D2875" s="84"/>
      <c r="F2875" s="84"/>
      <c r="O2875" s="84" t="s">
        <v>11481</v>
      </c>
      <c r="P2875" s="84">
        <v>1</v>
      </c>
      <c r="Q2875" s="84" t="s">
        <v>9357</v>
      </c>
      <c r="R2875" s="84"/>
      <c r="S2875" s="84"/>
    </row>
    <row r="2876" spans="1:19" x14ac:dyDescent="0.25">
      <c r="A2876" t="s">
        <v>4109</v>
      </c>
      <c r="B2876">
        <v>6</v>
      </c>
      <c r="C2876" t="s">
        <v>3742</v>
      </c>
      <c r="D2876" s="84"/>
      <c r="F2876" s="84"/>
      <c r="O2876" s="84" t="s">
        <v>11482</v>
      </c>
      <c r="P2876" s="84">
        <v>1</v>
      </c>
      <c r="Q2876" s="84" t="s">
        <v>9357</v>
      </c>
      <c r="R2876" s="84"/>
      <c r="S2876" s="84"/>
    </row>
    <row r="2877" spans="1:19" x14ac:dyDescent="0.25">
      <c r="A2877" t="s">
        <v>4110</v>
      </c>
      <c r="B2877">
        <v>6</v>
      </c>
      <c r="C2877" t="s">
        <v>3742</v>
      </c>
      <c r="D2877" s="84"/>
      <c r="F2877" s="84"/>
      <c r="O2877" s="84" t="s">
        <v>11483</v>
      </c>
      <c r="P2877" s="84">
        <v>1</v>
      </c>
      <c r="Q2877" s="84" t="s">
        <v>9357</v>
      </c>
      <c r="R2877" s="84"/>
      <c r="S2877" s="84"/>
    </row>
    <row r="2878" spans="1:19" x14ac:dyDescent="0.25">
      <c r="A2878" t="s">
        <v>4111</v>
      </c>
      <c r="B2878">
        <v>6</v>
      </c>
      <c r="C2878" t="s">
        <v>3742</v>
      </c>
      <c r="D2878" s="84"/>
      <c r="F2878" s="84"/>
      <c r="O2878" s="84" t="s">
        <v>11484</v>
      </c>
      <c r="P2878" s="84">
        <v>1</v>
      </c>
      <c r="Q2878" s="84" t="s">
        <v>9357</v>
      </c>
      <c r="R2878" s="84"/>
      <c r="S2878" s="84"/>
    </row>
    <row r="2879" spans="1:19" x14ac:dyDescent="0.25">
      <c r="A2879" t="s">
        <v>4112</v>
      </c>
      <c r="B2879">
        <v>6</v>
      </c>
      <c r="C2879" t="s">
        <v>3742</v>
      </c>
      <c r="D2879" s="84"/>
      <c r="F2879" s="84"/>
      <c r="O2879" s="84" t="s">
        <v>11485</v>
      </c>
      <c r="P2879" s="84">
        <v>1</v>
      </c>
      <c r="Q2879" s="84" t="s">
        <v>9357</v>
      </c>
      <c r="R2879" s="84"/>
      <c r="S2879" s="84"/>
    </row>
    <row r="2880" spans="1:19" x14ac:dyDescent="0.25">
      <c r="A2880" t="s">
        <v>4113</v>
      </c>
      <c r="B2880">
        <v>6</v>
      </c>
      <c r="C2880" t="s">
        <v>3742</v>
      </c>
      <c r="D2880" s="84"/>
      <c r="F2880" s="84"/>
      <c r="O2880" s="84" t="s">
        <v>11486</v>
      </c>
      <c r="P2880" s="84">
        <v>1</v>
      </c>
      <c r="Q2880" s="84" t="s">
        <v>9357</v>
      </c>
      <c r="R2880" s="84"/>
      <c r="S2880" s="84"/>
    </row>
    <row r="2881" spans="1:19" x14ac:dyDescent="0.25">
      <c r="A2881" t="s">
        <v>4114</v>
      </c>
      <c r="B2881">
        <v>6</v>
      </c>
      <c r="C2881" t="s">
        <v>3742</v>
      </c>
      <c r="D2881" s="84"/>
      <c r="F2881" s="84"/>
      <c r="O2881" s="84" t="s">
        <v>11487</v>
      </c>
      <c r="P2881" s="84">
        <v>1</v>
      </c>
      <c r="Q2881" s="84" t="s">
        <v>9357</v>
      </c>
      <c r="R2881" s="84"/>
      <c r="S2881" s="84"/>
    </row>
    <row r="2882" spans="1:19" x14ac:dyDescent="0.25">
      <c r="A2882" t="s">
        <v>4115</v>
      </c>
      <c r="B2882">
        <v>6</v>
      </c>
      <c r="C2882" t="s">
        <v>3742</v>
      </c>
      <c r="D2882" s="84"/>
      <c r="F2882" s="84"/>
      <c r="O2882" s="84" t="s">
        <v>11489</v>
      </c>
      <c r="P2882" s="84">
        <v>1</v>
      </c>
      <c r="Q2882" s="84" t="s">
        <v>9357</v>
      </c>
      <c r="R2882" s="84"/>
      <c r="S2882" s="84"/>
    </row>
    <row r="2883" spans="1:19" x14ac:dyDescent="0.25">
      <c r="A2883" t="s">
        <v>4116</v>
      </c>
      <c r="B2883">
        <v>6</v>
      </c>
      <c r="C2883" t="s">
        <v>3742</v>
      </c>
      <c r="D2883" s="84"/>
      <c r="F2883" s="84"/>
      <c r="O2883" s="84" t="s">
        <v>11490</v>
      </c>
      <c r="P2883" s="84">
        <v>1</v>
      </c>
      <c r="Q2883" s="84" t="s">
        <v>9357</v>
      </c>
      <c r="R2883" s="84"/>
      <c r="S2883" s="84"/>
    </row>
    <row r="2884" spans="1:19" x14ac:dyDescent="0.25">
      <c r="A2884" t="s">
        <v>4117</v>
      </c>
      <c r="B2884">
        <v>6</v>
      </c>
      <c r="C2884" t="s">
        <v>3742</v>
      </c>
      <c r="D2884" s="84"/>
      <c r="F2884" s="84"/>
      <c r="O2884" s="84" t="s">
        <v>11491</v>
      </c>
      <c r="P2884" s="84">
        <v>1</v>
      </c>
      <c r="Q2884" s="84" t="s">
        <v>9357</v>
      </c>
      <c r="R2884" s="84"/>
      <c r="S2884" s="84"/>
    </row>
    <row r="2885" spans="1:19" x14ac:dyDescent="0.25">
      <c r="A2885" t="s">
        <v>4118</v>
      </c>
      <c r="B2885">
        <v>6</v>
      </c>
      <c r="C2885" t="s">
        <v>3742</v>
      </c>
      <c r="D2885" s="84"/>
      <c r="F2885" s="84"/>
      <c r="O2885" s="84" t="s">
        <v>11492</v>
      </c>
      <c r="P2885" s="84">
        <v>1</v>
      </c>
      <c r="Q2885" s="84" t="s">
        <v>9357</v>
      </c>
      <c r="R2885" s="84"/>
      <c r="S2885" s="84"/>
    </row>
    <row r="2886" spans="1:19" x14ac:dyDescent="0.25">
      <c r="A2886" t="s">
        <v>4119</v>
      </c>
      <c r="B2886">
        <v>6</v>
      </c>
      <c r="C2886" t="s">
        <v>3742</v>
      </c>
      <c r="D2886" s="84"/>
      <c r="F2886" s="84"/>
      <c r="O2886" s="84" t="s">
        <v>11493</v>
      </c>
      <c r="P2886" s="84">
        <v>1</v>
      </c>
      <c r="Q2886" s="84" t="s">
        <v>9357</v>
      </c>
      <c r="R2886" s="84"/>
      <c r="S2886" s="84"/>
    </row>
    <row r="2887" spans="1:19" x14ac:dyDescent="0.25">
      <c r="A2887" t="s">
        <v>4120</v>
      </c>
      <c r="B2887">
        <v>6</v>
      </c>
      <c r="C2887" t="s">
        <v>3742</v>
      </c>
      <c r="D2887" s="84"/>
      <c r="F2887" s="84"/>
      <c r="O2887" s="84" t="s">
        <v>11494</v>
      </c>
      <c r="P2887" s="84">
        <v>1</v>
      </c>
      <c r="Q2887" s="84" t="s">
        <v>9357</v>
      </c>
      <c r="R2887" s="84"/>
      <c r="S2887" s="84"/>
    </row>
    <row r="2888" spans="1:19" x14ac:dyDescent="0.25">
      <c r="A2888" t="s">
        <v>4121</v>
      </c>
      <c r="B2888">
        <v>6</v>
      </c>
      <c r="C2888" t="s">
        <v>3742</v>
      </c>
      <c r="D2888" s="84"/>
      <c r="F2888" s="84"/>
      <c r="O2888" s="84" t="s">
        <v>11495</v>
      </c>
      <c r="P2888" s="84">
        <v>1</v>
      </c>
      <c r="Q2888" s="84" t="s">
        <v>9357</v>
      </c>
      <c r="R2888" s="84"/>
      <c r="S2888" s="84"/>
    </row>
    <row r="2889" spans="1:19" x14ac:dyDescent="0.25">
      <c r="A2889" t="s">
        <v>4122</v>
      </c>
      <c r="B2889">
        <v>6</v>
      </c>
      <c r="C2889" t="s">
        <v>3742</v>
      </c>
      <c r="D2889" s="84"/>
      <c r="F2889" s="84"/>
      <c r="O2889" s="84" t="s">
        <v>11496</v>
      </c>
      <c r="P2889" s="84">
        <v>1</v>
      </c>
      <c r="Q2889" s="84" t="s">
        <v>9357</v>
      </c>
      <c r="R2889" s="84"/>
      <c r="S2889" s="84"/>
    </row>
    <row r="2890" spans="1:19" x14ac:dyDescent="0.25">
      <c r="A2890" t="s">
        <v>4123</v>
      </c>
      <c r="B2890">
        <v>6</v>
      </c>
      <c r="C2890" t="s">
        <v>3742</v>
      </c>
      <c r="D2890" s="84"/>
      <c r="F2890" s="84"/>
      <c r="O2890" s="84" t="s">
        <v>11497</v>
      </c>
      <c r="P2890" s="84">
        <v>1</v>
      </c>
      <c r="Q2890" s="84" t="s">
        <v>9357</v>
      </c>
      <c r="R2890" s="84"/>
      <c r="S2890" s="84"/>
    </row>
    <row r="2891" spans="1:19" x14ac:dyDescent="0.25">
      <c r="A2891" t="s">
        <v>4124</v>
      </c>
      <c r="B2891">
        <v>6</v>
      </c>
      <c r="C2891" t="s">
        <v>3742</v>
      </c>
      <c r="D2891" s="84"/>
      <c r="F2891" s="84"/>
      <c r="O2891" s="84" t="s">
        <v>11498</v>
      </c>
      <c r="P2891" s="84">
        <v>1</v>
      </c>
      <c r="Q2891" s="84" t="s">
        <v>9357</v>
      </c>
      <c r="R2891" s="84"/>
      <c r="S2891" s="84"/>
    </row>
    <row r="2892" spans="1:19" x14ac:dyDescent="0.25">
      <c r="A2892" t="s">
        <v>4125</v>
      </c>
      <c r="B2892">
        <v>6</v>
      </c>
      <c r="C2892" t="s">
        <v>3742</v>
      </c>
      <c r="D2892" s="84"/>
      <c r="F2892" s="84"/>
      <c r="O2892" s="84" t="s">
        <v>11499</v>
      </c>
      <c r="P2892" s="84">
        <v>1</v>
      </c>
      <c r="Q2892" s="84" t="s">
        <v>9357</v>
      </c>
      <c r="R2892" s="84"/>
      <c r="S2892" s="84"/>
    </row>
    <row r="2893" spans="1:19" x14ac:dyDescent="0.25">
      <c r="A2893" t="s">
        <v>4126</v>
      </c>
      <c r="B2893">
        <v>6</v>
      </c>
      <c r="C2893" t="s">
        <v>3742</v>
      </c>
      <c r="D2893" s="84"/>
      <c r="F2893" s="84"/>
      <c r="O2893" s="84" t="s">
        <v>11500</v>
      </c>
      <c r="P2893" s="84">
        <v>1</v>
      </c>
      <c r="Q2893" s="84" t="s">
        <v>9357</v>
      </c>
      <c r="R2893" s="84"/>
      <c r="S2893" s="84"/>
    </row>
    <row r="2894" spans="1:19" x14ac:dyDescent="0.25">
      <c r="A2894" t="s">
        <v>4127</v>
      </c>
      <c r="B2894">
        <v>6</v>
      </c>
      <c r="C2894" t="s">
        <v>3742</v>
      </c>
      <c r="D2894" s="84"/>
      <c r="F2894" s="84"/>
      <c r="O2894" s="84" t="s">
        <v>11501</v>
      </c>
      <c r="P2894" s="84">
        <v>1</v>
      </c>
      <c r="Q2894" s="84" t="s">
        <v>9357</v>
      </c>
      <c r="R2894" s="84"/>
      <c r="S2894" s="84"/>
    </row>
    <row r="2895" spans="1:19" x14ac:dyDescent="0.25">
      <c r="A2895" t="s">
        <v>4128</v>
      </c>
      <c r="B2895">
        <v>5</v>
      </c>
      <c r="C2895" t="s">
        <v>4129</v>
      </c>
      <c r="D2895" s="84"/>
      <c r="F2895" s="84"/>
      <c r="O2895" s="84" t="s">
        <v>11503</v>
      </c>
      <c r="P2895" s="84">
        <v>1</v>
      </c>
      <c r="Q2895" s="84" t="s">
        <v>9357</v>
      </c>
      <c r="R2895" s="84"/>
      <c r="S2895" s="84"/>
    </row>
    <row r="2896" spans="1:19" x14ac:dyDescent="0.25">
      <c r="A2896" t="s">
        <v>4130</v>
      </c>
      <c r="B2896">
        <v>5</v>
      </c>
      <c r="C2896" t="s">
        <v>4129</v>
      </c>
      <c r="D2896" s="84"/>
      <c r="F2896" s="84"/>
      <c r="O2896" s="84" t="s">
        <v>11504</v>
      </c>
      <c r="P2896" s="84">
        <v>1</v>
      </c>
      <c r="Q2896" s="84" t="s">
        <v>9357</v>
      </c>
      <c r="R2896" s="84"/>
      <c r="S2896" s="84"/>
    </row>
    <row r="2897" spans="1:19" x14ac:dyDescent="0.25">
      <c r="A2897" t="s">
        <v>4131</v>
      </c>
      <c r="B2897">
        <v>5</v>
      </c>
      <c r="C2897" t="s">
        <v>4129</v>
      </c>
      <c r="D2897" s="84"/>
      <c r="F2897" s="84"/>
      <c r="O2897" s="84" t="s">
        <v>11505</v>
      </c>
      <c r="P2897" s="84">
        <v>1</v>
      </c>
      <c r="Q2897" s="84" t="s">
        <v>9357</v>
      </c>
      <c r="R2897" s="84"/>
      <c r="S2897" s="84"/>
    </row>
    <row r="2898" spans="1:19" x14ac:dyDescent="0.25">
      <c r="A2898" t="s">
        <v>4132</v>
      </c>
      <c r="B2898">
        <v>5</v>
      </c>
      <c r="C2898" t="s">
        <v>4129</v>
      </c>
      <c r="D2898" s="84"/>
      <c r="F2898" s="84"/>
      <c r="O2898" s="84" t="s">
        <v>11506</v>
      </c>
      <c r="P2898" s="84">
        <v>1</v>
      </c>
      <c r="Q2898" s="84" t="s">
        <v>9357</v>
      </c>
      <c r="R2898" s="84"/>
      <c r="S2898" s="84"/>
    </row>
    <row r="2899" spans="1:19" x14ac:dyDescent="0.25">
      <c r="A2899" t="s">
        <v>4133</v>
      </c>
      <c r="B2899">
        <v>5</v>
      </c>
      <c r="C2899" t="s">
        <v>4129</v>
      </c>
      <c r="D2899" s="84"/>
      <c r="F2899" s="84"/>
      <c r="O2899" s="84" t="s">
        <v>11507</v>
      </c>
      <c r="P2899" s="84">
        <v>1</v>
      </c>
      <c r="Q2899" s="84" t="s">
        <v>9357</v>
      </c>
      <c r="R2899" s="84"/>
      <c r="S2899" s="84"/>
    </row>
    <row r="2900" spans="1:19" x14ac:dyDescent="0.25">
      <c r="A2900" t="s">
        <v>4134</v>
      </c>
      <c r="B2900">
        <v>5</v>
      </c>
      <c r="C2900" t="s">
        <v>4129</v>
      </c>
      <c r="D2900" s="84"/>
      <c r="F2900" s="84"/>
      <c r="O2900" s="84" t="s">
        <v>11508</v>
      </c>
      <c r="P2900" s="84">
        <v>1</v>
      </c>
      <c r="Q2900" s="84" t="s">
        <v>9357</v>
      </c>
      <c r="R2900" s="84"/>
      <c r="S2900" s="84"/>
    </row>
    <row r="2901" spans="1:19" x14ac:dyDescent="0.25">
      <c r="A2901" t="s">
        <v>4135</v>
      </c>
      <c r="B2901">
        <v>5</v>
      </c>
      <c r="C2901" t="s">
        <v>4129</v>
      </c>
      <c r="D2901" s="84"/>
      <c r="F2901" s="84"/>
      <c r="O2901" s="84" t="s">
        <v>11509</v>
      </c>
      <c r="P2901" s="84">
        <v>1</v>
      </c>
      <c r="Q2901" s="84" t="s">
        <v>9357</v>
      </c>
      <c r="R2901" s="84"/>
      <c r="S2901" s="84"/>
    </row>
    <row r="2902" spans="1:19" x14ac:dyDescent="0.25">
      <c r="A2902" t="s">
        <v>4136</v>
      </c>
      <c r="B2902">
        <v>5</v>
      </c>
      <c r="C2902" t="s">
        <v>4129</v>
      </c>
      <c r="D2902" s="84"/>
      <c r="F2902" s="84"/>
      <c r="O2902" s="84" t="s">
        <v>11510</v>
      </c>
      <c r="P2902" s="84">
        <v>1</v>
      </c>
      <c r="Q2902" s="84" t="s">
        <v>9357</v>
      </c>
      <c r="R2902" s="84"/>
      <c r="S2902" s="84"/>
    </row>
    <row r="2903" spans="1:19" x14ac:dyDescent="0.25">
      <c r="A2903" t="s">
        <v>4137</v>
      </c>
      <c r="B2903">
        <v>5</v>
      </c>
      <c r="C2903" t="s">
        <v>4129</v>
      </c>
      <c r="D2903" s="84"/>
      <c r="F2903" s="84"/>
      <c r="O2903" s="84" t="s">
        <v>11511</v>
      </c>
      <c r="P2903" s="84">
        <v>1</v>
      </c>
      <c r="Q2903" s="84" t="s">
        <v>9357</v>
      </c>
      <c r="R2903" s="84"/>
      <c r="S2903" s="84"/>
    </row>
    <row r="2904" spans="1:19" x14ac:dyDescent="0.25">
      <c r="A2904" t="s">
        <v>4138</v>
      </c>
      <c r="B2904">
        <v>5</v>
      </c>
      <c r="C2904" t="s">
        <v>4129</v>
      </c>
      <c r="D2904" s="84"/>
      <c r="F2904" s="84"/>
      <c r="O2904" s="84" t="s">
        <v>11512</v>
      </c>
      <c r="P2904" s="84">
        <v>1</v>
      </c>
      <c r="Q2904" s="84" t="s">
        <v>9357</v>
      </c>
      <c r="R2904" s="84"/>
      <c r="S2904" s="84"/>
    </row>
    <row r="2905" spans="1:19" x14ac:dyDescent="0.25">
      <c r="A2905" t="s">
        <v>4139</v>
      </c>
      <c r="B2905">
        <v>5</v>
      </c>
      <c r="C2905" t="s">
        <v>4129</v>
      </c>
      <c r="D2905" s="84"/>
      <c r="F2905" s="84"/>
      <c r="O2905" s="84" t="s">
        <v>11513</v>
      </c>
      <c r="P2905" s="84">
        <v>1</v>
      </c>
      <c r="Q2905" s="84" t="s">
        <v>9357</v>
      </c>
      <c r="R2905" s="84"/>
      <c r="S2905" s="84"/>
    </row>
    <row r="2906" spans="1:19" x14ac:dyDescent="0.25">
      <c r="A2906" t="s">
        <v>4140</v>
      </c>
      <c r="B2906">
        <v>5</v>
      </c>
      <c r="C2906" t="s">
        <v>4129</v>
      </c>
      <c r="D2906" s="84"/>
      <c r="F2906" s="84"/>
      <c r="O2906" s="84" t="s">
        <v>11514</v>
      </c>
      <c r="P2906" s="84">
        <v>1</v>
      </c>
      <c r="Q2906" s="84" t="s">
        <v>9357</v>
      </c>
      <c r="R2906" s="84"/>
      <c r="S2906" s="84"/>
    </row>
    <row r="2907" spans="1:19" x14ac:dyDescent="0.25">
      <c r="A2907" t="s">
        <v>4141</v>
      </c>
      <c r="B2907">
        <v>5</v>
      </c>
      <c r="C2907" t="s">
        <v>4129</v>
      </c>
      <c r="D2907" s="84"/>
      <c r="F2907" s="84"/>
      <c r="O2907" s="84" t="s">
        <v>11515</v>
      </c>
      <c r="P2907" s="84">
        <v>1</v>
      </c>
      <c r="Q2907" s="84" t="s">
        <v>9357</v>
      </c>
      <c r="R2907" s="84"/>
      <c r="S2907" s="84"/>
    </row>
    <row r="2908" spans="1:19" x14ac:dyDescent="0.25">
      <c r="A2908" t="s">
        <v>4142</v>
      </c>
      <c r="B2908">
        <v>5</v>
      </c>
      <c r="C2908" t="s">
        <v>4129</v>
      </c>
      <c r="D2908" s="84"/>
      <c r="F2908" s="84"/>
      <c r="O2908" s="84" t="s">
        <v>11516</v>
      </c>
      <c r="P2908" s="84">
        <v>1</v>
      </c>
      <c r="Q2908" s="84" t="s">
        <v>9357</v>
      </c>
      <c r="R2908" s="84"/>
      <c r="S2908" s="84"/>
    </row>
    <row r="2909" spans="1:19" x14ac:dyDescent="0.25">
      <c r="A2909" t="s">
        <v>4143</v>
      </c>
      <c r="B2909">
        <v>5</v>
      </c>
      <c r="C2909" t="s">
        <v>4129</v>
      </c>
      <c r="D2909" s="84"/>
      <c r="F2909" s="84"/>
      <c r="O2909" s="84" t="s">
        <v>11566</v>
      </c>
      <c r="P2909" s="84">
        <v>1</v>
      </c>
      <c r="Q2909" s="84" t="s">
        <v>9357</v>
      </c>
      <c r="R2909" s="84"/>
      <c r="S2909" s="84"/>
    </row>
    <row r="2910" spans="1:19" x14ac:dyDescent="0.25">
      <c r="A2910" t="s">
        <v>4144</v>
      </c>
      <c r="B2910">
        <v>5</v>
      </c>
      <c r="C2910" t="s">
        <v>4129</v>
      </c>
      <c r="D2910" s="84"/>
      <c r="F2910" s="84"/>
      <c r="O2910" s="84" t="s">
        <v>11567</v>
      </c>
      <c r="P2910" s="84">
        <v>1</v>
      </c>
      <c r="Q2910" s="84" t="s">
        <v>9357</v>
      </c>
      <c r="R2910" s="84"/>
      <c r="S2910" s="84"/>
    </row>
    <row r="2911" spans="1:19" x14ac:dyDescent="0.25">
      <c r="A2911" t="s">
        <v>4145</v>
      </c>
      <c r="B2911">
        <v>5</v>
      </c>
      <c r="C2911" t="s">
        <v>4129</v>
      </c>
      <c r="D2911" s="84"/>
      <c r="F2911" s="84"/>
      <c r="O2911" s="84" t="s">
        <v>11568</v>
      </c>
      <c r="P2911" s="84">
        <v>1</v>
      </c>
      <c r="Q2911" s="84" t="s">
        <v>9357</v>
      </c>
      <c r="R2911" s="84"/>
      <c r="S2911" s="84"/>
    </row>
    <row r="2912" spans="1:19" x14ac:dyDescent="0.25">
      <c r="A2912" t="s">
        <v>4146</v>
      </c>
      <c r="B2912">
        <v>5</v>
      </c>
      <c r="C2912" t="s">
        <v>4129</v>
      </c>
      <c r="D2912" s="84"/>
      <c r="F2912" s="84"/>
      <c r="O2912" s="84" t="s">
        <v>11569</v>
      </c>
      <c r="P2912" s="84">
        <v>1</v>
      </c>
      <c r="Q2912" s="84" t="s">
        <v>9357</v>
      </c>
      <c r="R2912" s="84"/>
      <c r="S2912" s="84"/>
    </row>
    <row r="2913" spans="1:19" x14ac:dyDescent="0.25">
      <c r="A2913" t="s">
        <v>4147</v>
      </c>
      <c r="B2913">
        <v>5</v>
      </c>
      <c r="C2913" t="s">
        <v>4129</v>
      </c>
      <c r="D2913" s="84"/>
      <c r="F2913" s="84"/>
      <c r="O2913" s="84" t="s">
        <v>11570</v>
      </c>
      <c r="P2913" s="84">
        <v>1</v>
      </c>
      <c r="Q2913" s="84" t="s">
        <v>9357</v>
      </c>
      <c r="R2913" s="84"/>
      <c r="S2913" s="84"/>
    </row>
    <row r="2914" spans="1:19" x14ac:dyDescent="0.25">
      <c r="A2914" t="s">
        <v>4148</v>
      </c>
      <c r="B2914">
        <v>5</v>
      </c>
      <c r="C2914" t="s">
        <v>4129</v>
      </c>
      <c r="D2914" s="84"/>
      <c r="F2914" s="84"/>
      <c r="O2914" s="84" t="s">
        <v>11571</v>
      </c>
      <c r="P2914" s="84">
        <v>1</v>
      </c>
      <c r="Q2914" s="84" t="s">
        <v>9357</v>
      </c>
      <c r="R2914" s="84"/>
      <c r="S2914" s="84"/>
    </row>
    <row r="2915" spans="1:19" x14ac:dyDescent="0.25">
      <c r="A2915" t="s">
        <v>4149</v>
      </c>
      <c r="B2915">
        <v>5</v>
      </c>
      <c r="C2915" t="s">
        <v>4129</v>
      </c>
      <c r="D2915" s="84"/>
      <c r="F2915" s="84"/>
      <c r="O2915" s="84" t="s">
        <v>11572</v>
      </c>
      <c r="P2915" s="84">
        <v>1</v>
      </c>
      <c r="Q2915" s="84" t="s">
        <v>9357</v>
      </c>
      <c r="R2915" s="84"/>
      <c r="S2915" s="84"/>
    </row>
    <row r="2916" spans="1:19" x14ac:dyDescent="0.25">
      <c r="A2916" t="s">
        <v>4150</v>
      </c>
      <c r="B2916">
        <v>5</v>
      </c>
      <c r="C2916" t="s">
        <v>4129</v>
      </c>
      <c r="D2916" s="84"/>
      <c r="F2916" s="84"/>
      <c r="O2916" s="84" t="s">
        <v>11573</v>
      </c>
      <c r="P2916" s="84">
        <v>1</v>
      </c>
      <c r="Q2916" s="84" t="s">
        <v>9357</v>
      </c>
      <c r="R2916" s="84"/>
      <c r="S2916" s="84"/>
    </row>
    <row r="2917" spans="1:19" x14ac:dyDescent="0.25">
      <c r="A2917" t="s">
        <v>4151</v>
      </c>
      <c r="B2917">
        <v>5</v>
      </c>
      <c r="C2917" t="s">
        <v>4129</v>
      </c>
      <c r="D2917" s="84"/>
      <c r="F2917" s="84"/>
      <c r="O2917" s="84" t="s">
        <v>11574</v>
      </c>
      <c r="P2917" s="84">
        <v>1</v>
      </c>
      <c r="Q2917" s="84" t="s">
        <v>9357</v>
      </c>
      <c r="R2917" s="84"/>
      <c r="S2917" s="84"/>
    </row>
    <row r="2918" spans="1:19" x14ac:dyDescent="0.25">
      <c r="A2918" t="s">
        <v>4152</v>
      </c>
      <c r="B2918">
        <v>5</v>
      </c>
      <c r="C2918" t="s">
        <v>4129</v>
      </c>
      <c r="D2918" s="84"/>
      <c r="F2918" s="84"/>
      <c r="O2918" s="84" t="s">
        <v>11575</v>
      </c>
      <c r="P2918" s="84">
        <v>1</v>
      </c>
      <c r="Q2918" s="84" t="s">
        <v>9357</v>
      </c>
      <c r="R2918" s="84"/>
      <c r="S2918" s="84"/>
    </row>
    <row r="2919" spans="1:19" x14ac:dyDescent="0.25">
      <c r="A2919" t="s">
        <v>4153</v>
      </c>
      <c r="B2919">
        <v>5</v>
      </c>
      <c r="C2919" t="s">
        <v>4129</v>
      </c>
      <c r="D2919" s="84"/>
      <c r="F2919" s="84"/>
      <c r="O2919" s="84" t="s">
        <v>11577</v>
      </c>
      <c r="P2919" s="84">
        <v>1</v>
      </c>
      <c r="Q2919" s="84" t="s">
        <v>9357</v>
      </c>
      <c r="R2919" s="84"/>
      <c r="S2919" s="84"/>
    </row>
    <row r="2920" spans="1:19" x14ac:dyDescent="0.25">
      <c r="A2920" t="s">
        <v>4154</v>
      </c>
      <c r="B2920">
        <v>5</v>
      </c>
      <c r="C2920" t="s">
        <v>4129</v>
      </c>
      <c r="D2920" s="84"/>
      <c r="F2920" s="84"/>
      <c r="O2920" s="84" t="s">
        <v>11578</v>
      </c>
      <c r="P2920" s="84">
        <v>1</v>
      </c>
      <c r="Q2920" s="84" t="s">
        <v>9357</v>
      </c>
      <c r="R2920" s="84"/>
      <c r="S2920" s="84"/>
    </row>
    <row r="2921" spans="1:19" x14ac:dyDescent="0.25">
      <c r="A2921" t="s">
        <v>4155</v>
      </c>
      <c r="B2921">
        <v>5</v>
      </c>
      <c r="C2921" t="s">
        <v>4129</v>
      </c>
      <c r="D2921" s="84"/>
      <c r="F2921" s="84"/>
      <c r="O2921" s="84" t="s">
        <v>11580</v>
      </c>
      <c r="P2921" s="84">
        <v>1</v>
      </c>
      <c r="Q2921" s="84" t="s">
        <v>9357</v>
      </c>
      <c r="R2921" s="84"/>
      <c r="S2921" s="84"/>
    </row>
    <row r="2922" spans="1:19" x14ac:dyDescent="0.25">
      <c r="A2922" t="s">
        <v>4156</v>
      </c>
      <c r="B2922">
        <v>5</v>
      </c>
      <c r="C2922" t="s">
        <v>4129</v>
      </c>
      <c r="D2922" s="84"/>
      <c r="F2922" s="84"/>
      <c r="O2922" s="84" t="s">
        <v>11581</v>
      </c>
      <c r="P2922" s="84">
        <v>1</v>
      </c>
      <c r="Q2922" s="84" t="s">
        <v>9357</v>
      </c>
      <c r="R2922" s="84"/>
      <c r="S2922" s="84"/>
    </row>
    <row r="2923" spans="1:19" x14ac:dyDescent="0.25">
      <c r="A2923" t="s">
        <v>4157</v>
      </c>
      <c r="B2923">
        <v>5</v>
      </c>
      <c r="C2923" t="s">
        <v>4129</v>
      </c>
      <c r="D2923" s="84"/>
      <c r="F2923" s="84"/>
      <c r="O2923" s="84" t="s">
        <v>11582</v>
      </c>
      <c r="P2923" s="84">
        <v>1</v>
      </c>
      <c r="Q2923" s="84" t="s">
        <v>9357</v>
      </c>
      <c r="R2923" s="84"/>
      <c r="S2923" s="84"/>
    </row>
    <row r="2924" spans="1:19" x14ac:dyDescent="0.25">
      <c r="A2924" t="s">
        <v>4158</v>
      </c>
      <c r="B2924">
        <v>5</v>
      </c>
      <c r="C2924" t="s">
        <v>4129</v>
      </c>
      <c r="D2924" s="84"/>
      <c r="F2924" s="84"/>
      <c r="O2924" s="84" t="s">
        <v>11583</v>
      </c>
      <c r="P2924" s="84">
        <v>1</v>
      </c>
      <c r="Q2924" s="84" t="s">
        <v>9357</v>
      </c>
      <c r="R2924" s="84"/>
      <c r="S2924" s="84"/>
    </row>
    <row r="2925" spans="1:19" x14ac:dyDescent="0.25">
      <c r="A2925" t="s">
        <v>4159</v>
      </c>
      <c r="B2925">
        <v>5</v>
      </c>
      <c r="C2925" t="s">
        <v>4129</v>
      </c>
      <c r="D2925" t="s">
        <v>4159</v>
      </c>
      <c r="E2925" s="84" t="s">
        <v>2833</v>
      </c>
      <c r="F2925" t="s">
        <v>864</v>
      </c>
      <c r="O2925" s="84" t="s">
        <v>11584</v>
      </c>
      <c r="P2925" s="84">
        <v>1</v>
      </c>
      <c r="Q2925" s="84" t="s">
        <v>9357</v>
      </c>
      <c r="R2925" s="84"/>
      <c r="S2925" s="84"/>
    </row>
    <row r="2926" spans="1:19" x14ac:dyDescent="0.25">
      <c r="A2926" t="s">
        <v>4160</v>
      </c>
      <c r="B2926">
        <v>5</v>
      </c>
      <c r="C2926" t="s">
        <v>4129</v>
      </c>
      <c r="D2926" s="84"/>
      <c r="F2926" s="84"/>
      <c r="O2926" s="84" t="s">
        <v>11585</v>
      </c>
      <c r="P2926" s="84">
        <v>1</v>
      </c>
      <c r="Q2926" s="84" t="s">
        <v>9357</v>
      </c>
      <c r="R2926" s="84"/>
      <c r="S2926" s="84"/>
    </row>
    <row r="2927" spans="1:19" x14ac:dyDescent="0.25">
      <c r="A2927" t="s">
        <v>4161</v>
      </c>
      <c r="B2927">
        <v>5</v>
      </c>
      <c r="C2927" t="s">
        <v>4129</v>
      </c>
      <c r="D2927" s="84"/>
      <c r="F2927" s="84"/>
      <c r="O2927" s="84" t="s">
        <v>11586</v>
      </c>
      <c r="P2927" s="84">
        <v>1</v>
      </c>
      <c r="Q2927" s="84" t="s">
        <v>9357</v>
      </c>
      <c r="R2927" s="84"/>
      <c r="S2927" s="84"/>
    </row>
    <row r="2928" spans="1:19" x14ac:dyDescent="0.25">
      <c r="A2928" t="s">
        <v>4162</v>
      </c>
      <c r="B2928">
        <v>5</v>
      </c>
      <c r="C2928" t="s">
        <v>4129</v>
      </c>
      <c r="D2928" s="84"/>
      <c r="F2928" s="84"/>
      <c r="O2928" s="84" t="s">
        <v>11587</v>
      </c>
      <c r="P2928" s="84">
        <v>1</v>
      </c>
      <c r="Q2928" s="84" t="s">
        <v>9357</v>
      </c>
      <c r="R2928" s="84"/>
      <c r="S2928" s="84"/>
    </row>
    <row r="2929" spans="1:19" x14ac:dyDescent="0.25">
      <c r="A2929" t="s">
        <v>4163</v>
      </c>
      <c r="B2929">
        <v>5</v>
      </c>
      <c r="C2929" t="s">
        <v>4129</v>
      </c>
      <c r="D2929" s="84"/>
      <c r="F2929" s="84"/>
      <c r="O2929" s="84" t="s">
        <v>11588</v>
      </c>
      <c r="P2929" s="84">
        <v>1</v>
      </c>
      <c r="Q2929" s="84" t="s">
        <v>9357</v>
      </c>
      <c r="R2929" s="84"/>
      <c r="S2929" s="84"/>
    </row>
    <row r="2930" spans="1:19" x14ac:dyDescent="0.25">
      <c r="A2930" t="s">
        <v>4164</v>
      </c>
      <c r="B2930">
        <v>5</v>
      </c>
      <c r="C2930" t="s">
        <v>4129</v>
      </c>
      <c r="D2930" s="84"/>
      <c r="F2930" s="84"/>
      <c r="O2930" s="84" t="s">
        <v>11589</v>
      </c>
      <c r="P2930" s="84">
        <v>1</v>
      </c>
      <c r="Q2930" s="84" t="s">
        <v>9357</v>
      </c>
      <c r="R2930" s="84"/>
      <c r="S2930" s="84"/>
    </row>
    <row r="2931" spans="1:19" x14ac:dyDescent="0.25">
      <c r="A2931" t="s">
        <v>4165</v>
      </c>
      <c r="B2931">
        <v>5</v>
      </c>
      <c r="C2931" t="s">
        <v>4129</v>
      </c>
      <c r="D2931" s="84"/>
      <c r="F2931" s="84"/>
      <c r="O2931" s="84" t="s">
        <v>11590</v>
      </c>
      <c r="P2931" s="84">
        <v>1</v>
      </c>
      <c r="Q2931" s="84" t="s">
        <v>9357</v>
      </c>
      <c r="R2931" s="84"/>
      <c r="S2931" s="84"/>
    </row>
    <row r="2932" spans="1:19" x14ac:dyDescent="0.25">
      <c r="A2932" t="s">
        <v>4166</v>
      </c>
      <c r="B2932">
        <v>5</v>
      </c>
      <c r="C2932" t="s">
        <v>4129</v>
      </c>
      <c r="D2932" s="84"/>
      <c r="F2932" s="84"/>
      <c r="O2932" s="84" t="s">
        <v>11591</v>
      </c>
      <c r="P2932" s="84">
        <v>1</v>
      </c>
      <c r="Q2932" s="84" t="s">
        <v>9357</v>
      </c>
      <c r="R2932" s="84"/>
      <c r="S2932" s="84"/>
    </row>
    <row r="2933" spans="1:19" x14ac:dyDescent="0.25">
      <c r="A2933" t="s">
        <v>4167</v>
      </c>
      <c r="B2933">
        <v>5</v>
      </c>
      <c r="C2933" t="s">
        <v>4129</v>
      </c>
      <c r="D2933" s="84"/>
      <c r="F2933" s="84"/>
      <c r="O2933" s="84" t="s">
        <v>11592</v>
      </c>
      <c r="P2933" s="84">
        <v>1</v>
      </c>
      <c r="Q2933" s="84" t="s">
        <v>9357</v>
      </c>
      <c r="R2933" s="84"/>
      <c r="S2933" s="84"/>
    </row>
    <row r="2934" spans="1:19" x14ac:dyDescent="0.25">
      <c r="A2934" t="s">
        <v>4168</v>
      </c>
      <c r="B2934">
        <v>5</v>
      </c>
      <c r="C2934" t="s">
        <v>4129</v>
      </c>
      <c r="D2934" s="84"/>
      <c r="F2934" s="84"/>
      <c r="O2934" s="84" t="s">
        <v>11593</v>
      </c>
      <c r="P2934" s="84">
        <v>1</v>
      </c>
      <c r="Q2934" s="84" t="s">
        <v>9357</v>
      </c>
      <c r="R2934" s="84"/>
      <c r="S2934" s="84"/>
    </row>
    <row r="2935" spans="1:19" x14ac:dyDescent="0.25">
      <c r="A2935" t="s">
        <v>4169</v>
      </c>
      <c r="B2935">
        <v>5</v>
      </c>
      <c r="C2935" t="s">
        <v>4129</v>
      </c>
      <c r="D2935" s="84"/>
      <c r="F2935" s="84"/>
      <c r="O2935" s="84" t="s">
        <v>11594</v>
      </c>
      <c r="P2935" s="84">
        <v>1</v>
      </c>
      <c r="Q2935" s="84" t="s">
        <v>9357</v>
      </c>
      <c r="R2935" s="84"/>
      <c r="S2935" s="84"/>
    </row>
    <row r="2936" spans="1:19" x14ac:dyDescent="0.25">
      <c r="A2936" t="s">
        <v>4170</v>
      </c>
      <c r="B2936">
        <v>5</v>
      </c>
      <c r="C2936" t="s">
        <v>4129</v>
      </c>
      <c r="D2936" s="84"/>
      <c r="F2936" s="84"/>
      <c r="O2936" s="84" t="s">
        <v>11595</v>
      </c>
      <c r="P2936" s="84">
        <v>1</v>
      </c>
      <c r="Q2936" s="84" t="s">
        <v>9357</v>
      </c>
      <c r="R2936" s="84"/>
      <c r="S2936" s="84"/>
    </row>
    <row r="2937" spans="1:19" x14ac:dyDescent="0.25">
      <c r="A2937" t="s">
        <v>4171</v>
      </c>
      <c r="B2937">
        <v>5</v>
      </c>
      <c r="C2937" t="s">
        <v>4129</v>
      </c>
      <c r="D2937" s="84"/>
      <c r="F2937" s="84"/>
      <c r="O2937" s="84" t="s">
        <v>11596</v>
      </c>
      <c r="P2937" s="84">
        <v>1</v>
      </c>
      <c r="Q2937" s="84" t="s">
        <v>9357</v>
      </c>
      <c r="R2937" s="84"/>
      <c r="S2937" s="84"/>
    </row>
    <row r="2938" spans="1:19" x14ac:dyDescent="0.25">
      <c r="A2938" t="s">
        <v>4172</v>
      </c>
      <c r="B2938">
        <v>5</v>
      </c>
      <c r="C2938" t="s">
        <v>4129</v>
      </c>
      <c r="D2938" s="84"/>
      <c r="F2938" s="84"/>
      <c r="O2938" s="84" t="s">
        <v>11597</v>
      </c>
      <c r="P2938" s="84">
        <v>1</v>
      </c>
      <c r="Q2938" s="84" t="s">
        <v>9357</v>
      </c>
      <c r="R2938" s="84"/>
      <c r="S2938" s="84"/>
    </row>
    <row r="2939" spans="1:19" x14ac:dyDescent="0.25">
      <c r="A2939" t="s">
        <v>4173</v>
      </c>
      <c r="B2939">
        <v>5</v>
      </c>
      <c r="C2939" t="s">
        <v>4129</v>
      </c>
      <c r="D2939" s="84"/>
      <c r="F2939" s="84"/>
      <c r="O2939" s="84" t="s">
        <v>11598</v>
      </c>
      <c r="P2939" s="84">
        <v>1</v>
      </c>
      <c r="Q2939" s="84" t="s">
        <v>9357</v>
      </c>
      <c r="R2939" s="84"/>
      <c r="S2939" s="84"/>
    </row>
    <row r="2940" spans="1:19" x14ac:dyDescent="0.25">
      <c r="A2940" t="s">
        <v>4174</v>
      </c>
      <c r="B2940">
        <v>5</v>
      </c>
      <c r="C2940" t="s">
        <v>4129</v>
      </c>
      <c r="D2940" s="84"/>
      <c r="F2940" s="84"/>
      <c r="O2940" s="84" t="s">
        <v>11599</v>
      </c>
      <c r="P2940" s="84">
        <v>1</v>
      </c>
      <c r="Q2940" s="84" t="s">
        <v>9357</v>
      </c>
      <c r="R2940" s="84"/>
      <c r="S2940" s="84"/>
    </row>
    <row r="2941" spans="1:19" x14ac:dyDescent="0.25">
      <c r="A2941" t="s">
        <v>4175</v>
      </c>
      <c r="B2941">
        <v>5</v>
      </c>
      <c r="C2941" t="s">
        <v>4129</v>
      </c>
      <c r="D2941" s="84"/>
      <c r="F2941" s="84"/>
      <c r="O2941" s="84" t="s">
        <v>11600</v>
      </c>
      <c r="P2941" s="84">
        <v>1</v>
      </c>
      <c r="Q2941" s="84" t="s">
        <v>9357</v>
      </c>
      <c r="R2941" s="84"/>
      <c r="S2941" s="84"/>
    </row>
    <row r="2942" spans="1:19" x14ac:dyDescent="0.25">
      <c r="A2942" t="s">
        <v>4176</v>
      </c>
      <c r="B2942">
        <v>5</v>
      </c>
      <c r="C2942" t="s">
        <v>4129</v>
      </c>
      <c r="D2942" s="84"/>
      <c r="F2942" s="84"/>
      <c r="O2942" s="84" t="s">
        <v>11601</v>
      </c>
      <c r="P2942" s="84">
        <v>1</v>
      </c>
      <c r="Q2942" s="84" t="s">
        <v>9357</v>
      </c>
      <c r="R2942" s="84"/>
      <c r="S2942" s="84"/>
    </row>
    <row r="2943" spans="1:19" x14ac:dyDescent="0.25">
      <c r="A2943" t="s">
        <v>4177</v>
      </c>
      <c r="B2943">
        <v>5</v>
      </c>
      <c r="C2943" t="s">
        <v>4129</v>
      </c>
      <c r="D2943" s="84"/>
      <c r="F2943" s="84"/>
      <c r="O2943" s="84" t="s">
        <v>11602</v>
      </c>
      <c r="P2943" s="84">
        <v>1</v>
      </c>
      <c r="Q2943" s="84" t="s">
        <v>9357</v>
      </c>
      <c r="R2943" s="84"/>
      <c r="S2943" s="84"/>
    </row>
    <row r="2944" spans="1:19" x14ac:dyDescent="0.25">
      <c r="A2944" t="s">
        <v>4178</v>
      </c>
      <c r="B2944">
        <v>5</v>
      </c>
      <c r="C2944" t="s">
        <v>4129</v>
      </c>
      <c r="D2944" s="84"/>
      <c r="F2944" s="84"/>
      <c r="O2944" s="84" t="s">
        <v>11603</v>
      </c>
      <c r="P2944" s="84">
        <v>1</v>
      </c>
      <c r="Q2944" s="84" t="s">
        <v>9357</v>
      </c>
      <c r="R2944" s="84"/>
      <c r="S2944" s="84"/>
    </row>
    <row r="2945" spans="1:19" x14ac:dyDescent="0.25">
      <c r="A2945" t="s">
        <v>4179</v>
      </c>
      <c r="B2945">
        <v>5</v>
      </c>
      <c r="C2945" t="s">
        <v>4129</v>
      </c>
      <c r="D2945" s="84"/>
      <c r="F2945" s="84"/>
      <c r="O2945" s="84" t="s">
        <v>11604</v>
      </c>
      <c r="P2945" s="84">
        <v>1</v>
      </c>
      <c r="Q2945" s="84" t="s">
        <v>9357</v>
      </c>
      <c r="R2945" s="84"/>
      <c r="S2945" s="84"/>
    </row>
    <row r="2946" spans="1:19" x14ac:dyDescent="0.25">
      <c r="A2946" t="s">
        <v>4180</v>
      </c>
      <c r="B2946">
        <v>5</v>
      </c>
      <c r="C2946" t="s">
        <v>4129</v>
      </c>
      <c r="D2946" s="84"/>
      <c r="F2946" s="84"/>
      <c r="O2946" s="84" t="s">
        <v>11605</v>
      </c>
      <c r="P2946" s="84">
        <v>1</v>
      </c>
      <c r="Q2946" s="84" t="s">
        <v>9357</v>
      </c>
      <c r="R2946" s="84"/>
      <c r="S2946" s="84"/>
    </row>
    <row r="2947" spans="1:19" x14ac:dyDescent="0.25">
      <c r="A2947" t="s">
        <v>4181</v>
      </c>
      <c r="B2947">
        <v>5</v>
      </c>
      <c r="C2947" t="s">
        <v>4129</v>
      </c>
      <c r="D2947" s="84"/>
      <c r="F2947" s="84"/>
      <c r="O2947" s="84" t="s">
        <v>11606</v>
      </c>
      <c r="P2947" s="84">
        <v>1</v>
      </c>
      <c r="Q2947" s="84" t="s">
        <v>9357</v>
      </c>
      <c r="R2947" s="84"/>
      <c r="S2947" s="84"/>
    </row>
    <row r="2948" spans="1:19" x14ac:dyDescent="0.25">
      <c r="A2948" t="s">
        <v>4182</v>
      </c>
      <c r="B2948">
        <v>5</v>
      </c>
      <c r="C2948" t="s">
        <v>4129</v>
      </c>
      <c r="D2948" s="84"/>
      <c r="F2948" s="84"/>
      <c r="O2948" s="84" t="s">
        <v>11607</v>
      </c>
      <c r="P2948" s="84">
        <v>1</v>
      </c>
      <c r="Q2948" s="84" t="s">
        <v>9357</v>
      </c>
      <c r="R2948" s="84"/>
      <c r="S2948" s="84"/>
    </row>
    <row r="2949" spans="1:19" x14ac:dyDescent="0.25">
      <c r="A2949" t="s">
        <v>4183</v>
      </c>
      <c r="B2949">
        <v>5</v>
      </c>
      <c r="C2949" t="s">
        <v>4129</v>
      </c>
      <c r="D2949" s="84"/>
      <c r="F2949" s="84"/>
      <c r="O2949" s="84" t="s">
        <v>11608</v>
      </c>
      <c r="P2949" s="84">
        <v>1</v>
      </c>
      <c r="Q2949" s="84" t="s">
        <v>9357</v>
      </c>
      <c r="R2949" s="84"/>
      <c r="S2949" s="84"/>
    </row>
    <row r="2950" spans="1:19" x14ac:dyDescent="0.25">
      <c r="A2950" t="s">
        <v>4184</v>
      </c>
      <c r="B2950">
        <v>5</v>
      </c>
      <c r="C2950" t="s">
        <v>4129</v>
      </c>
      <c r="D2950" s="84"/>
      <c r="F2950" s="84"/>
      <c r="O2950" s="84" t="s">
        <v>11609</v>
      </c>
      <c r="P2950" s="84">
        <v>1</v>
      </c>
      <c r="Q2950" s="84" t="s">
        <v>9357</v>
      </c>
      <c r="R2950" s="84"/>
      <c r="S2950" s="84"/>
    </row>
    <row r="2951" spans="1:19" x14ac:dyDescent="0.25">
      <c r="A2951" t="s">
        <v>4185</v>
      </c>
      <c r="B2951">
        <v>5</v>
      </c>
      <c r="C2951" t="s">
        <v>4129</v>
      </c>
      <c r="D2951" s="84"/>
      <c r="F2951" s="84"/>
      <c r="O2951" s="84" t="s">
        <v>11610</v>
      </c>
      <c r="P2951" s="84">
        <v>1</v>
      </c>
      <c r="Q2951" s="84" t="s">
        <v>9357</v>
      </c>
      <c r="R2951" s="84"/>
      <c r="S2951" s="84"/>
    </row>
    <row r="2952" spans="1:19" x14ac:dyDescent="0.25">
      <c r="A2952" t="s">
        <v>4186</v>
      </c>
      <c r="B2952">
        <v>5</v>
      </c>
      <c r="C2952" t="s">
        <v>4129</v>
      </c>
      <c r="D2952" s="84"/>
      <c r="F2952" s="84"/>
      <c r="O2952" s="84" t="s">
        <v>11611</v>
      </c>
      <c r="P2952" s="84">
        <v>1</v>
      </c>
      <c r="Q2952" s="84" t="s">
        <v>9357</v>
      </c>
      <c r="R2952" s="84"/>
      <c r="S2952" s="84"/>
    </row>
    <row r="2953" spans="1:19" x14ac:dyDescent="0.25">
      <c r="A2953" t="s">
        <v>4187</v>
      </c>
      <c r="B2953">
        <v>5</v>
      </c>
      <c r="C2953" t="s">
        <v>4129</v>
      </c>
      <c r="D2953" s="84"/>
      <c r="F2953" s="84"/>
      <c r="O2953" s="84" t="s">
        <v>11612</v>
      </c>
      <c r="P2953" s="84">
        <v>1</v>
      </c>
      <c r="Q2953" s="84" t="s">
        <v>9357</v>
      </c>
      <c r="R2953" s="84"/>
      <c r="S2953" s="84"/>
    </row>
    <row r="2954" spans="1:19" x14ac:dyDescent="0.25">
      <c r="A2954" t="s">
        <v>4188</v>
      </c>
      <c r="B2954">
        <v>5</v>
      </c>
      <c r="C2954" t="s">
        <v>4129</v>
      </c>
      <c r="D2954" s="84"/>
      <c r="F2954" s="84"/>
      <c r="O2954" s="84" t="s">
        <v>11613</v>
      </c>
      <c r="P2954" s="84">
        <v>1</v>
      </c>
      <c r="Q2954" s="84" t="s">
        <v>9357</v>
      </c>
      <c r="R2954" s="84"/>
      <c r="S2954" s="84"/>
    </row>
    <row r="2955" spans="1:19" x14ac:dyDescent="0.25">
      <c r="A2955" t="s">
        <v>4189</v>
      </c>
      <c r="B2955">
        <v>5</v>
      </c>
      <c r="C2955" t="s">
        <v>4129</v>
      </c>
      <c r="D2955" s="84"/>
      <c r="F2955" s="84"/>
      <c r="O2955" s="84" t="s">
        <v>11614</v>
      </c>
      <c r="P2955" s="84">
        <v>1</v>
      </c>
      <c r="Q2955" s="84" t="s">
        <v>9357</v>
      </c>
      <c r="R2955" s="84"/>
      <c r="S2955" s="84"/>
    </row>
    <row r="2956" spans="1:19" x14ac:dyDescent="0.25">
      <c r="A2956" t="s">
        <v>4190</v>
      </c>
      <c r="B2956">
        <v>5</v>
      </c>
      <c r="C2956" t="s">
        <v>4129</v>
      </c>
      <c r="D2956" s="84"/>
      <c r="F2956" s="84"/>
      <c r="O2956" s="84" t="s">
        <v>11615</v>
      </c>
      <c r="P2956" s="84">
        <v>1</v>
      </c>
      <c r="Q2956" s="84" t="s">
        <v>9357</v>
      </c>
      <c r="R2956" s="84"/>
      <c r="S2956" s="84"/>
    </row>
    <row r="2957" spans="1:19" x14ac:dyDescent="0.25">
      <c r="A2957" t="s">
        <v>4191</v>
      </c>
      <c r="B2957">
        <v>5</v>
      </c>
      <c r="C2957" t="s">
        <v>4129</v>
      </c>
      <c r="D2957" s="84"/>
      <c r="F2957" s="84"/>
      <c r="O2957" s="84" t="s">
        <v>11616</v>
      </c>
      <c r="P2957" s="84">
        <v>1</v>
      </c>
      <c r="Q2957" s="84" t="s">
        <v>9357</v>
      </c>
      <c r="R2957" s="84"/>
      <c r="S2957" s="84"/>
    </row>
    <row r="2958" spans="1:19" x14ac:dyDescent="0.25">
      <c r="A2958" t="s">
        <v>4192</v>
      </c>
      <c r="B2958">
        <v>5</v>
      </c>
      <c r="C2958" t="s">
        <v>4129</v>
      </c>
      <c r="D2958" s="84"/>
      <c r="F2958" s="84"/>
      <c r="O2958" s="84" t="s">
        <v>11617</v>
      </c>
      <c r="P2958" s="84">
        <v>1</v>
      </c>
      <c r="Q2958" s="84" t="s">
        <v>9357</v>
      </c>
      <c r="R2958" s="84"/>
      <c r="S2958" s="84"/>
    </row>
    <row r="2959" spans="1:19" x14ac:dyDescent="0.25">
      <c r="A2959" t="s">
        <v>4193</v>
      </c>
      <c r="B2959">
        <v>5</v>
      </c>
      <c r="C2959" t="s">
        <v>4129</v>
      </c>
      <c r="D2959" s="84"/>
      <c r="F2959" s="84"/>
      <c r="O2959" s="84" t="s">
        <v>11618</v>
      </c>
      <c r="P2959" s="84">
        <v>1</v>
      </c>
      <c r="Q2959" s="84" t="s">
        <v>9357</v>
      </c>
      <c r="R2959" s="84"/>
      <c r="S2959" s="84"/>
    </row>
    <row r="2960" spans="1:19" x14ac:dyDescent="0.25">
      <c r="A2960" t="s">
        <v>4194</v>
      </c>
      <c r="B2960">
        <v>5</v>
      </c>
      <c r="C2960" t="s">
        <v>4129</v>
      </c>
      <c r="D2960" s="84"/>
      <c r="F2960" s="84"/>
      <c r="O2960" s="84" t="s">
        <v>11619</v>
      </c>
      <c r="P2960" s="84">
        <v>1</v>
      </c>
      <c r="Q2960" s="84" t="s">
        <v>9357</v>
      </c>
      <c r="R2960" s="84"/>
      <c r="S2960" s="84"/>
    </row>
    <row r="2961" spans="1:19" x14ac:dyDescent="0.25">
      <c r="A2961" t="s">
        <v>4195</v>
      </c>
      <c r="B2961">
        <v>5</v>
      </c>
      <c r="C2961" t="s">
        <v>4129</v>
      </c>
      <c r="D2961" s="84"/>
      <c r="F2961" s="84"/>
      <c r="O2961" s="84" t="s">
        <v>11620</v>
      </c>
      <c r="P2961" s="84">
        <v>1</v>
      </c>
      <c r="Q2961" s="84" t="s">
        <v>9357</v>
      </c>
      <c r="R2961" s="84"/>
      <c r="S2961" s="84"/>
    </row>
    <row r="2962" spans="1:19" x14ac:dyDescent="0.25">
      <c r="A2962" t="s">
        <v>4196</v>
      </c>
      <c r="B2962">
        <v>5</v>
      </c>
      <c r="C2962" t="s">
        <v>4129</v>
      </c>
      <c r="D2962" s="84"/>
      <c r="F2962" s="84"/>
      <c r="O2962" s="84" t="s">
        <v>11621</v>
      </c>
      <c r="P2962" s="84">
        <v>1</v>
      </c>
      <c r="Q2962" s="84" t="s">
        <v>9357</v>
      </c>
      <c r="R2962" s="84"/>
      <c r="S2962" s="84"/>
    </row>
    <row r="2963" spans="1:19" x14ac:dyDescent="0.25">
      <c r="A2963" t="s">
        <v>4197</v>
      </c>
      <c r="B2963">
        <v>5</v>
      </c>
      <c r="C2963" t="s">
        <v>4129</v>
      </c>
      <c r="D2963" s="84"/>
      <c r="F2963" s="84"/>
      <c r="O2963" s="84" t="s">
        <v>11622</v>
      </c>
      <c r="P2963" s="84">
        <v>1</v>
      </c>
      <c r="Q2963" s="84" t="s">
        <v>9357</v>
      </c>
      <c r="R2963" s="84"/>
      <c r="S2963" s="84"/>
    </row>
    <row r="2964" spans="1:19" x14ac:dyDescent="0.25">
      <c r="A2964" t="s">
        <v>4198</v>
      </c>
      <c r="B2964">
        <v>5</v>
      </c>
      <c r="C2964" t="s">
        <v>4129</v>
      </c>
      <c r="D2964" s="84"/>
      <c r="F2964" s="84"/>
      <c r="O2964" s="84" t="s">
        <v>11623</v>
      </c>
      <c r="P2964" s="84">
        <v>1</v>
      </c>
      <c r="Q2964" s="84" t="s">
        <v>9357</v>
      </c>
      <c r="R2964" s="84"/>
      <c r="S2964" s="84"/>
    </row>
    <row r="2965" spans="1:19" x14ac:dyDescent="0.25">
      <c r="A2965" t="s">
        <v>4199</v>
      </c>
      <c r="B2965">
        <v>5</v>
      </c>
      <c r="C2965" t="s">
        <v>4129</v>
      </c>
      <c r="D2965" s="84"/>
      <c r="F2965" s="84"/>
      <c r="O2965" s="84" t="s">
        <v>11624</v>
      </c>
      <c r="P2965" s="84">
        <v>1</v>
      </c>
      <c r="Q2965" s="84" t="s">
        <v>9357</v>
      </c>
      <c r="R2965" s="84"/>
      <c r="S2965" s="84"/>
    </row>
    <row r="2966" spans="1:19" x14ac:dyDescent="0.25">
      <c r="A2966" t="s">
        <v>4200</v>
      </c>
      <c r="B2966">
        <v>5</v>
      </c>
      <c r="C2966" t="s">
        <v>4129</v>
      </c>
      <c r="D2966" s="84"/>
      <c r="F2966" s="84"/>
      <c r="O2966" s="84" t="s">
        <v>11625</v>
      </c>
      <c r="P2966" s="84">
        <v>1</v>
      </c>
      <c r="Q2966" s="84" t="s">
        <v>9357</v>
      </c>
      <c r="R2966" s="84"/>
      <c r="S2966" s="84"/>
    </row>
    <row r="2967" spans="1:19" x14ac:dyDescent="0.25">
      <c r="A2967" t="s">
        <v>4201</v>
      </c>
      <c r="B2967">
        <v>5</v>
      </c>
      <c r="C2967" t="s">
        <v>4129</v>
      </c>
      <c r="D2967" s="84"/>
      <c r="F2967" s="84"/>
      <c r="O2967" s="84" t="s">
        <v>11626</v>
      </c>
      <c r="P2967" s="84">
        <v>1</v>
      </c>
      <c r="Q2967" s="84" t="s">
        <v>9357</v>
      </c>
      <c r="R2967" s="84"/>
      <c r="S2967" s="84"/>
    </row>
    <row r="2968" spans="1:19" x14ac:dyDescent="0.25">
      <c r="A2968" t="s">
        <v>4202</v>
      </c>
      <c r="B2968">
        <v>5</v>
      </c>
      <c r="C2968" t="s">
        <v>4129</v>
      </c>
      <c r="D2968" s="84"/>
      <c r="F2968" s="84"/>
      <c r="O2968" s="84" t="s">
        <v>11627</v>
      </c>
      <c r="P2968" s="84">
        <v>1</v>
      </c>
      <c r="Q2968" s="84" t="s">
        <v>9357</v>
      </c>
      <c r="R2968" s="84"/>
      <c r="S2968" s="84"/>
    </row>
    <row r="2969" spans="1:19" x14ac:dyDescent="0.25">
      <c r="A2969" t="s">
        <v>4203</v>
      </c>
      <c r="B2969">
        <v>5</v>
      </c>
      <c r="C2969" t="s">
        <v>4129</v>
      </c>
      <c r="D2969" s="84"/>
      <c r="F2969" s="84"/>
      <c r="O2969" s="84" t="s">
        <v>11628</v>
      </c>
      <c r="P2969" s="84">
        <v>1</v>
      </c>
      <c r="Q2969" s="84" t="s">
        <v>9357</v>
      </c>
      <c r="R2969" s="84"/>
      <c r="S2969" s="84"/>
    </row>
    <row r="2970" spans="1:19" x14ac:dyDescent="0.25">
      <c r="A2970" t="s">
        <v>4204</v>
      </c>
      <c r="B2970">
        <v>5</v>
      </c>
      <c r="C2970" t="s">
        <v>4129</v>
      </c>
      <c r="D2970" s="84"/>
      <c r="F2970" s="84"/>
      <c r="O2970" s="84" t="s">
        <v>11629</v>
      </c>
      <c r="P2970" s="84">
        <v>1</v>
      </c>
      <c r="Q2970" s="84" t="s">
        <v>9357</v>
      </c>
      <c r="R2970" s="84"/>
      <c r="S2970" s="84"/>
    </row>
    <row r="2971" spans="1:19" x14ac:dyDescent="0.25">
      <c r="A2971" t="s">
        <v>4205</v>
      </c>
      <c r="B2971">
        <v>5</v>
      </c>
      <c r="C2971" t="s">
        <v>4129</v>
      </c>
      <c r="D2971" s="84"/>
      <c r="F2971" s="84"/>
      <c r="O2971" s="84" t="s">
        <v>11630</v>
      </c>
      <c r="P2971" s="84">
        <v>1</v>
      </c>
      <c r="Q2971" s="84" t="s">
        <v>9357</v>
      </c>
      <c r="R2971" s="84"/>
      <c r="S2971" s="84"/>
    </row>
    <row r="2972" spans="1:19" x14ac:dyDescent="0.25">
      <c r="A2972" t="s">
        <v>4206</v>
      </c>
      <c r="B2972">
        <v>5</v>
      </c>
      <c r="C2972" t="s">
        <v>4129</v>
      </c>
      <c r="D2972" s="84"/>
      <c r="F2972" s="84"/>
      <c r="O2972" s="84" t="s">
        <v>11631</v>
      </c>
      <c r="P2972" s="84">
        <v>1</v>
      </c>
      <c r="Q2972" s="84" t="s">
        <v>9357</v>
      </c>
      <c r="R2972" s="84"/>
      <c r="S2972" s="84"/>
    </row>
    <row r="2973" spans="1:19" x14ac:dyDescent="0.25">
      <c r="A2973" t="s">
        <v>4207</v>
      </c>
      <c r="B2973">
        <v>5</v>
      </c>
      <c r="C2973" t="s">
        <v>4129</v>
      </c>
      <c r="D2973" s="84"/>
      <c r="F2973" s="84"/>
      <c r="O2973" s="84" t="s">
        <v>11632</v>
      </c>
      <c r="P2973" s="84">
        <v>1</v>
      </c>
      <c r="Q2973" s="84" t="s">
        <v>9357</v>
      </c>
      <c r="R2973" s="84"/>
      <c r="S2973" s="84"/>
    </row>
    <row r="2974" spans="1:19" x14ac:dyDescent="0.25">
      <c r="A2974" t="s">
        <v>4208</v>
      </c>
      <c r="B2974">
        <v>5</v>
      </c>
      <c r="C2974" t="s">
        <v>4129</v>
      </c>
      <c r="D2974" s="84"/>
      <c r="F2974" s="84"/>
      <c r="O2974" s="84" t="s">
        <v>11633</v>
      </c>
      <c r="P2974" s="84">
        <v>1</v>
      </c>
      <c r="Q2974" s="84" t="s">
        <v>9357</v>
      </c>
      <c r="R2974" s="84"/>
      <c r="S2974" s="84"/>
    </row>
    <row r="2975" spans="1:19" x14ac:dyDescent="0.25">
      <c r="A2975" t="s">
        <v>4209</v>
      </c>
      <c r="B2975">
        <v>5</v>
      </c>
      <c r="C2975" t="s">
        <v>4129</v>
      </c>
      <c r="D2975" s="84"/>
      <c r="F2975" s="84"/>
      <c r="O2975" s="84" t="s">
        <v>11635</v>
      </c>
      <c r="P2975" s="84">
        <v>1</v>
      </c>
      <c r="Q2975" s="84" t="s">
        <v>9357</v>
      </c>
      <c r="R2975" s="84"/>
      <c r="S2975" s="84"/>
    </row>
    <row r="2976" spans="1:19" x14ac:dyDescent="0.25">
      <c r="A2976" t="s">
        <v>4210</v>
      </c>
      <c r="B2976">
        <v>5</v>
      </c>
      <c r="C2976" t="s">
        <v>4129</v>
      </c>
      <c r="D2976" s="84"/>
      <c r="F2976" s="84"/>
      <c r="O2976" s="84" t="s">
        <v>11636</v>
      </c>
      <c r="P2976" s="84">
        <v>1</v>
      </c>
      <c r="Q2976" s="84" t="s">
        <v>9357</v>
      </c>
      <c r="R2976" s="84"/>
      <c r="S2976" s="84"/>
    </row>
    <row r="2977" spans="1:19" x14ac:dyDescent="0.25">
      <c r="A2977" t="s">
        <v>4211</v>
      </c>
      <c r="B2977">
        <v>5</v>
      </c>
      <c r="C2977" t="s">
        <v>4129</v>
      </c>
      <c r="D2977" s="84"/>
      <c r="F2977" s="84"/>
      <c r="O2977" s="84" t="s">
        <v>11637</v>
      </c>
      <c r="P2977" s="84">
        <v>1</v>
      </c>
      <c r="Q2977" s="84" t="s">
        <v>9357</v>
      </c>
      <c r="R2977" s="84"/>
      <c r="S2977" s="84"/>
    </row>
    <row r="2978" spans="1:19" x14ac:dyDescent="0.25">
      <c r="A2978" t="s">
        <v>4212</v>
      </c>
      <c r="B2978">
        <v>5</v>
      </c>
      <c r="C2978" t="s">
        <v>4129</v>
      </c>
      <c r="D2978" s="84"/>
      <c r="F2978" s="84"/>
      <c r="O2978" s="84" t="s">
        <v>11638</v>
      </c>
      <c r="P2978" s="84">
        <v>1</v>
      </c>
      <c r="Q2978" s="84" t="s">
        <v>9357</v>
      </c>
      <c r="R2978" s="84"/>
      <c r="S2978" s="84"/>
    </row>
    <row r="2979" spans="1:19" x14ac:dyDescent="0.25">
      <c r="A2979" t="s">
        <v>4213</v>
      </c>
      <c r="B2979">
        <v>5</v>
      </c>
      <c r="C2979" t="s">
        <v>4129</v>
      </c>
      <c r="D2979" s="84"/>
      <c r="F2979" s="84"/>
      <c r="O2979" s="84" t="s">
        <v>11640</v>
      </c>
      <c r="P2979" s="84">
        <v>1</v>
      </c>
      <c r="Q2979" s="84" t="s">
        <v>9357</v>
      </c>
      <c r="R2979" s="84"/>
      <c r="S2979" s="84"/>
    </row>
    <row r="2980" spans="1:19" x14ac:dyDescent="0.25">
      <c r="A2980" t="s">
        <v>4214</v>
      </c>
      <c r="B2980">
        <v>5</v>
      </c>
      <c r="C2980" t="s">
        <v>4129</v>
      </c>
      <c r="D2980" s="84"/>
      <c r="F2980" s="84"/>
      <c r="O2980" s="84" t="s">
        <v>11641</v>
      </c>
      <c r="P2980" s="84">
        <v>1</v>
      </c>
      <c r="Q2980" s="84" t="s">
        <v>9357</v>
      </c>
      <c r="R2980" s="84"/>
      <c r="S2980" s="84"/>
    </row>
    <row r="2981" spans="1:19" x14ac:dyDescent="0.25">
      <c r="A2981" t="s">
        <v>4215</v>
      </c>
      <c r="B2981">
        <v>5</v>
      </c>
      <c r="C2981" t="s">
        <v>4129</v>
      </c>
      <c r="D2981" s="84"/>
      <c r="F2981" s="84"/>
      <c r="O2981" s="84" t="s">
        <v>11642</v>
      </c>
      <c r="P2981" s="84">
        <v>1</v>
      </c>
      <c r="Q2981" s="84" t="s">
        <v>9357</v>
      </c>
      <c r="R2981" s="84"/>
      <c r="S2981" s="84"/>
    </row>
    <row r="2982" spans="1:19" x14ac:dyDescent="0.25">
      <c r="A2982" t="s">
        <v>4216</v>
      </c>
      <c r="B2982">
        <v>5</v>
      </c>
      <c r="C2982" t="s">
        <v>4129</v>
      </c>
      <c r="D2982" s="84"/>
      <c r="F2982" s="84"/>
      <c r="O2982" s="84" t="s">
        <v>11643</v>
      </c>
      <c r="P2982" s="84">
        <v>1</v>
      </c>
      <c r="Q2982" s="84" t="s">
        <v>9357</v>
      </c>
      <c r="R2982" s="84"/>
      <c r="S2982" s="84"/>
    </row>
    <row r="2983" spans="1:19" x14ac:dyDescent="0.25">
      <c r="A2983" t="s">
        <v>4217</v>
      </c>
      <c r="B2983">
        <v>5</v>
      </c>
      <c r="C2983" t="s">
        <v>4129</v>
      </c>
      <c r="D2983" s="84"/>
      <c r="F2983" s="84"/>
      <c r="O2983" s="84" t="s">
        <v>11644</v>
      </c>
      <c r="P2983" s="84">
        <v>1</v>
      </c>
      <c r="Q2983" s="84" t="s">
        <v>9357</v>
      </c>
      <c r="R2983" s="84"/>
      <c r="S2983" s="84"/>
    </row>
    <row r="2984" spans="1:19" x14ac:dyDescent="0.25">
      <c r="A2984" t="s">
        <v>4218</v>
      </c>
      <c r="B2984">
        <v>5</v>
      </c>
      <c r="C2984" t="s">
        <v>4129</v>
      </c>
      <c r="D2984" s="84"/>
      <c r="F2984" s="84"/>
      <c r="O2984" s="84" t="s">
        <v>11645</v>
      </c>
      <c r="P2984" s="84">
        <v>1</v>
      </c>
      <c r="Q2984" s="84" t="s">
        <v>9357</v>
      </c>
      <c r="R2984" s="84"/>
      <c r="S2984" s="84"/>
    </row>
    <row r="2985" spans="1:19" x14ac:dyDescent="0.25">
      <c r="A2985" t="s">
        <v>4219</v>
      </c>
      <c r="B2985">
        <v>5</v>
      </c>
      <c r="C2985" t="s">
        <v>4129</v>
      </c>
      <c r="D2985" s="84"/>
      <c r="F2985" s="84"/>
      <c r="O2985" s="84" t="s">
        <v>11646</v>
      </c>
      <c r="P2985" s="84">
        <v>1</v>
      </c>
      <c r="Q2985" s="84" t="s">
        <v>9357</v>
      </c>
      <c r="R2985" s="84"/>
      <c r="S2985" s="84"/>
    </row>
    <row r="2986" spans="1:19" x14ac:dyDescent="0.25">
      <c r="A2986" t="s">
        <v>4220</v>
      </c>
      <c r="B2986">
        <v>5</v>
      </c>
      <c r="C2986" t="s">
        <v>4129</v>
      </c>
      <c r="D2986" s="84"/>
      <c r="F2986" s="84"/>
      <c r="O2986" s="84" t="s">
        <v>11647</v>
      </c>
      <c r="P2986" s="84">
        <v>1</v>
      </c>
      <c r="Q2986" s="84" t="s">
        <v>9357</v>
      </c>
      <c r="R2986" s="84"/>
      <c r="S2986" s="84"/>
    </row>
    <row r="2987" spans="1:19" x14ac:dyDescent="0.25">
      <c r="A2987" t="s">
        <v>4221</v>
      </c>
      <c r="B2987">
        <v>5</v>
      </c>
      <c r="C2987" t="s">
        <v>4129</v>
      </c>
      <c r="D2987" t="s">
        <v>4221</v>
      </c>
      <c r="E2987" s="84" t="s">
        <v>4221</v>
      </c>
      <c r="F2987" t="s">
        <v>1919</v>
      </c>
      <c r="O2987" s="84" t="s">
        <v>11649</v>
      </c>
      <c r="P2987" s="84">
        <v>1</v>
      </c>
      <c r="Q2987" s="84" t="s">
        <v>9357</v>
      </c>
      <c r="R2987" s="84"/>
      <c r="S2987" s="84"/>
    </row>
    <row r="2988" spans="1:19" x14ac:dyDescent="0.25">
      <c r="A2988" t="s">
        <v>4222</v>
      </c>
      <c r="B2988">
        <v>5</v>
      </c>
      <c r="C2988" t="s">
        <v>4129</v>
      </c>
      <c r="D2988" s="84"/>
      <c r="F2988" s="84"/>
      <c r="O2988" s="84" t="s">
        <v>11650</v>
      </c>
      <c r="P2988" s="84">
        <v>1</v>
      </c>
      <c r="Q2988" s="84" t="s">
        <v>9357</v>
      </c>
      <c r="R2988" s="84"/>
      <c r="S2988" s="84"/>
    </row>
    <row r="2989" spans="1:19" x14ac:dyDescent="0.25">
      <c r="A2989" t="s">
        <v>4223</v>
      </c>
      <c r="B2989">
        <v>5</v>
      </c>
      <c r="C2989" t="s">
        <v>4129</v>
      </c>
      <c r="D2989" s="84"/>
      <c r="F2989" s="84"/>
      <c r="O2989" s="84" t="s">
        <v>11651</v>
      </c>
      <c r="P2989" s="84">
        <v>1</v>
      </c>
      <c r="Q2989" s="84" t="s">
        <v>9357</v>
      </c>
      <c r="R2989" s="84"/>
      <c r="S2989" s="84"/>
    </row>
    <row r="2990" spans="1:19" x14ac:dyDescent="0.25">
      <c r="A2990" t="s">
        <v>4224</v>
      </c>
      <c r="B2990">
        <v>5</v>
      </c>
      <c r="C2990" t="s">
        <v>4129</v>
      </c>
      <c r="D2990" s="84"/>
      <c r="F2990" s="84"/>
      <c r="O2990" s="84" t="s">
        <v>11652</v>
      </c>
      <c r="P2990" s="84">
        <v>1</v>
      </c>
      <c r="Q2990" s="84" t="s">
        <v>9357</v>
      </c>
      <c r="R2990" s="84"/>
      <c r="S2990" s="84"/>
    </row>
    <row r="2991" spans="1:19" x14ac:dyDescent="0.25">
      <c r="A2991" t="s">
        <v>4225</v>
      </c>
      <c r="B2991">
        <v>5</v>
      </c>
      <c r="C2991" t="s">
        <v>4129</v>
      </c>
      <c r="D2991" s="84"/>
      <c r="F2991" s="84"/>
      <c r="O2991" s="84" t="s">
        <v>11653</v>
      </c>
      <c r="P2991" s="84">
        <v>1</v>
      </c>
      <c r="Q2991" s="84" t="s">
        <v>9357</v>
      </c>
      <c r="R2991" s="84"/>
      <c r="S2991" s="84"/>
    </row>
    <row r="2992" spans="1:19" x14ac:dyDescent="0.25">
      <c r="A2992" t="s">
        <v>4226</v>
      </c>
      <c r="B2992">
        <v>5</v>
      </c>
      <c r="C2992" t="s">
        <v>4129</v>
      </c>
      <c r="D2992" s="84"/>
      <c r="F2992" s="84"/>
      <c r="O2992" s="84" t="s">
        <v>11654</v>
      </c>
      <c r="P2992" s="84">
        <v>1</v>
      </c>
      <c r="Q2992" s="84" t="s">
        <v>9357</v>
      </c>
      <c r="R2992" s="84"/>
      <c r="S2992" s="84"/>
    </row>
    <row r="2993" spans="1:19" x14ac:dyDescent="0.25">
      <c r="A2993" t="s">
        <v>4227</v>
      </c>
      <c r="B2993">
        <v>5</v>
      </c>
      <c r="C2993" t="s">
        <v>4129</v>
      </c>
      <c r="D2993" s="84"/>
      <c r="F2993" s="84"/>
      <c r="O2993" s="84" t="s">
        <v>11655</v>
      </c>
      <c r="P2993" s="84">
        <v>1</v>
      </c>
      <c r="Q2993" s="84" t="s">
        <v>9357</v>
      </c>
      <c r="R2993" s="84"/>
      <c r="S2993" s="84"/>
    </row>
    <row r="2994" spans="1:19" x14ac:dyDescent="0.25">
      <c r="A2994" t="s">
        <v>4228</v>
      </c>
      <c r="B2994">
        <v>5</v>
      </c>
      <c r="C2994" t="s">
        <v>4129</v>
      </c>
      <c r="D2994" t="s">
        <v>4228</v>
      </c>
      <c r="E2994" s="84" t="s">
        <v>2998</v>
      </c>
      <c r="F2994" t="s">
        <v>1919</v>
      </c>
      <c r="O2994" s="84" t="s">
        <v>11656</v>
      </c>
      <c r="P2994" s="84">
        <v>1</v>
      </c>
      <c r="Q2994" s="84" t="s">
        <v>9357</v>
      </c>
      <c r="R2994" s="84"/>
      <c r="S2994" s="84"/>
    </row>
    <row r="2995" spans="1:19" x14ac:dyDescent="0.25">
      <c r="A2995" t="s">
        <v>4229</v>
      </c>
      <c r="B2995">
        <v>5</v>
      </c>
      <c r="C2995" t="s">
        <v>4129</v>
      </c>
      <c r="D2995" s="84"/>
      <c r="F2995" s="84"/>
      <c r="O2995" s="84" t="s">
        <v>11657</v>
      </c>
      <c r="P2995" s="84">
        <v>1</v>
      </c>
      <c r="Q2995" s="84" t="s">
        <v>9357</v>
      </c>
      <c r="R2995" s="84"/>
      <c r="S2995" s="84"/>
    </row>
    <row r="2996" spans="1:19" x14ac:dyDescent="0.25">
      <c r="A2996" t="s">
        <v>4230</v>
      </c>
      <c r="B2996">
        <v>5</v>
      </c>
      <c r="C2996" t="s">
        <v>4129</v>
      </c>
      <c r="D2996" s="84"/>
      <c r="F2996" s="84"/>
      <c r="O2996" s="84" t="s">
        <v>11658</v>
      </c>
      <c r="P2996" s="84">
        <v>1</v>
      </c>
      <c r="Q2996" s="84" t="s">
        <v>9357</v>
      </c>
      <c r="R2996" s="84"/>
      <c r="S2996" s="84"/>
    </row>
    <row r="2997" spans="1:19" x14ac:dyDescent="0.25">
      <c r="A2997" t="s">
        <v>4231</v>
      </c>
      <c r="B2997">
        <v>5</v>
      </c>
      <c r="C2997" t="s">
        <v>4129</v>
      </c>
      <c r="D2997" s="84"/>
      <c r="F2997" s="84"/>
      <c r="O2997" s="84" t="s">
        <v>11659</v>
      </c>
      <c r="P2997" s="84">
        <v>1</v>
      </c>
      <c r="Q2997" s="84" t="s">
        <v>9357</v>
      </c>
      <c r="R2997" s="84"/>
      <c r="S2997" s="84"/>
    </row>
    <row r="2998" spans="1:19" x14ac:dyDescent="0.25">
      <c r="A2998" t="s">
        <v>4232</v>
      </c>
      <c r="B2998">
        <v>5</v>
      </c>
      <c r="C2998" t="s">
        <v>4129</v>
      </c>
      <c r="D2998" s="84"/>
      <c r="F2998" s="84"/>
      <c r="O2998" s="84" t="s">
        <v>11660</v>
      </c>
      <c r="P2998" s="84">
        <v>1</v>
      </c>
      <c r="Q2998" s="84" t="s">
        <v>9357</v>
      </c>
      <c r="R2998" s="84"/>
      <c r="S2998" s="84"/>
    </row>
    <row r="2999" spans="1:19" x14ac:dyDescent="0.25">
      <c r="A2999" t="s">
        <v>4233</v>
      </c>
      <c r="B2999">
        <v>5</v>
      </c>
      <c r="C2999" t="s">
        <v>4129</v>
      </c>
      <c r="D2999" s="84"/>
      <c r="F2999" s="84"/>
      <c r="O2999" s="84" t="s">
        <v>11668</v>
      </c>
      <c r="P2999" s="84">
        <v>1</v>
      </c>
      <c r="Q2999" s="84" t="s">
        <v>9357</v>
      </c>
      <c r="R2999" s="84"/>
      <c r="S2999" s="84"/>
    </row>
    <row r="3000" spans="1:19" x14ac:dyDescent="0.25">
      <c r="A3000" t="s">
        <v>4234</v>
      </c>
      <c r="B3000">
        <v>5</v>
      </c>
      <c r="C3000" t="s">
        <v>4129</v>
      </c>
      <c r="D3000" s="84"/>
      <c r="F3000" s="84"/>
      <c r="O3000" s="84" t="s">
        <v>11671</v>
      </c>
      <c r="P3000" s="84">
        <v>1</v>
      </c>
      <c r="Q3000" s="84" t="s">
        <v>9357</v>
      </c>
      <c r="R3000" s="84"/>
      <c r="S3000" s="84"/>
    </row>
    <row r="3001" spans="1:19" x14ac:dyDescent="0.25">
      <c r="A3001" t="s">
        <v>4235</v>
      </c>
      <c r="B3001">
        <v>5</v>
      </c>
      <c r="C3001" t="s">
        <v>4129</v>
      </c>
      <c r="D3001" s="84"/>
      <c r="F3001" s="84"/>
      <c r="O3001" s="84" t="s">
        <v>11672</v>
      </c>
      <c r="P3001" s="84">
        <v>1</v>
      </c>
      <c r="Q3001" s="84" t="s">
        <v>9357</v>
      </c>
      <c r="R3001" s="84"/>
      <c r="S3001" s="84"/>
    </row>
    <row r="3002" spans="1:19" x14ac:dyDescent="0.25">
      <c r="A3002" t="s">
        <v>4236</v>
      </c>
      <c r="B3002">
        <v>5</v>
      </c>
      <c r="C3002" t="s">
        <v>4129</v>
      </c>
      <c r="D3002" s="84"/>
      <c r="F3002" s="84"/>
      <c r="O3002" s="84" t="s">
        <v>11673</v>
      </c>
      <c r="P3002" s="84">
        <v>1</v>
      </c>
      <c r="Q3002" s="84" t="s">
        <v>9357</v>
      </c>
      <c r="R3002" s="84"/>
      <c r="S3002" s="84"/>
    </row>
    <row r="3003" spans="1:19" x14ac:dyDescent="0.25">
      <c r="A3003" t="s">
        <v>4237</v>
      </c>
      <c r="B3003">
        <v>5</v>
      </c>
      <c r="C3003" t="s">
        <v>4129</v>
      </c>
      <c r="D3003" s="84"/>
      <c r="F3003" s="84"/>
      <c r="O3003" s="84" t="s">
        <v>11674</v>
      </c>
      <c r="P3003" s="84">
        <v>1</v>
      </c>
      <c r="Q3003" s="84" t="s">
        <v>9357</v>
      </c>
      <c r="R3003" s="84"/>
      <c r="S3003" s="84"/>
    </row>
    <row r="3004" spans="1:19" x14ac:dyDescent="0.25">
      <c r="A3004" t="s">
        <v>4238</v>
      </c>
      <c r="B3004">
        <v>5</v>
      </c>
      <c r="C3004" t="s">
        <v>4129</v>
      </c>
      <c r="D3004" s="84"/>
      <c r="F3004" s="84"/>
      <c r="O3004" s="84" t="s">
        <v>11675</v>
      </c>
      <c r="P3004" s="84">
        <v>1</v>
      </c>
      <c r="Q3004" s="84" t="s">
        <v>9357</v>
      </c>
      <c r="R3004" s="84"/>
      <c r="S3004" s="84"/>
    </row>
    <row r="3005" spans="1:19" x14ac:dyDescent="0.25">
      <c r="A3005" t="s">
        <v>4239</v>
      </c>
      <c r="B3005">
        <v>5</v>
      </c>
      <c r="C3005" t="s">
        <v>4129</v>
      </c>
      <c r="D3005" s="84"/>
      <c r="F3005" s="84"/>
      <c r="O3005" s="84" t="s">
        <v>11676</v>
      </c>
      <c r="P3005" s="84">
        <v>1</v>
      </c>
      <c r="Q3005" s="84" t="s">
        <v>9357</v>
      </c>
      <c r="R3005" s="84"/>
      <c r="S3005" s="84"/>
    </row>
    <row r="3006" spans="1:19" x14ac:dyDescent="0.25">
      <c r="A3006" t="s">
        <v>4240</v>
      </c>
      <c r="B3006">
        <v>5</v>
      </c>
      <c r="C3006" t="s">
        <v>4129</v>
      </c>
      <c r="D3006" s="84"/>
      <c r="F3006" s="84"/>
      <c r="O3006" s="84" t="s">
        <v>11677</v>
      </c>
      <c r="P3006" s="84">
        <v>1</v>
      </c>
      <c r="Q3006" s="84" t="s">
        <v>9357</v>
      </c>
      <c r="R3006" s="84"/>
      <c r="S3006" s="84"/>
    </row>
    <row r="3007" spans="1:19" x14ac:dyDescent="0.25">
      <c r="A3007" t="s">
        <v>4241</v>
      </c>
      <c r="B3007">
        <v>5</v>
      </c>
      <c r="C3007" t="s">
        <v>4129</v>
      </c>
      <c r="D3007" s="84"/>
      <c r="F3007" s="84"/>
      <c r="O3007" s="84" t="s">
        <v>11679</v>
      </c>
      <c r="P3007" s="84">
        <v>1</v>
      </c>
      <c r="Q3007" s="84" t="s">
        <v>9357</v>
      </c>
      <c r="R3007" s="84"/>
      <c r="S3007" s="84"/>
    </row>
    <row r="3008" spans="1:19" x14ac:dyDescent="0.25">
      <c r="A3008" t="s">
        <v>4242</v>
      </c>
      <c r="B3008">
        <v>5</v>
      </c>
      <c r="C3008" t="s">
        <v>4129</v>
      </c>
      <c r="D3008" s="84"/>
      <c r="F3008" s="84"/>
      <c r="O3008" s="84" t="s">
        <v>11680</v>
      </c>
      <c r="P3008" s="84">
        <v>1</v>
      </c>
      <c r="Q3008" s="84" t="s">
        <v>9357</v>
      </c>
      <c r="R3008" s="84"/>
      <c r="S3008" s="84"/>
    </row>
    <row r="3009" spans="1:19" x14ac:dyDescent="0.25">
      <c r="A3009" t="s">
        <v>4243</v>
      </c>
      <c r="B3009">
        <v>5</v>
      </c>
      <c r="C3009" t="s">
        <v>4129</v>
      </c>
      <c r="D3009" s="84"/>
      <c r="F3009" s="84"/>
      <c r="O3009" s="84" t="s">
        <v>11681</v>
      </c>
      <c r="P3009" s="84">
        <v>1</v>
      </c>
      <c r="Q3009" s="84" t="s">
        <v>9357</v>
      </c>
      <c r="R3009" s="84"/>
      <c r="S3009" s="84"/>
    </row>
    <row r="3010" spans="1:19" x14ac:dyDescent="0.25">
      <c r="A3010" t="s">
        <v>4244</v>
      </c>
      <c r="B3010">
        <v>5</v>
      </c>
      <c r="C3010" t="s">
        <v>4129</v>
      </c>
      <c r="D3010" s="84"/>
      <c r="F3010" s="84"/>
      <c r="O3010" s="84" t="s">
        <v>11682</v>
      </c>
      <c r="P3010" s="84">
        <v>1</v>
      </c>
      <c r="Q3010" s="84" t="s">
        <v>9357</v>
      </c>
      <c r="R3010" s="84"/>
      <c r="S3010" s="84"/>
    </row>
    <row r="3011" spans="1:19" x14ac:dyDescent="0.25">
      <c r="A3011" t="s">
        <v>4245</v>
      </c>
      <c r="B3011">
        <v>5</v>
      </c>
      <c r="C3011" t="s">
        <v>4129</v>
      </c>
      <c r="D3011" s="84"/>
      <c r="F3011" s="84"/>
      <c r="O3011" s="84" t="s">
        <v>11683</v>
      </c>
      <c r="P3011" s="84">
        <v>1</v>
      </c>
      <c r="Q3011" s="84" t="s">
        <v>9357</v>
      </c>
      <c r="R3011" s="84"/>
      <c r="S3011" s="84"/>
    </row>
    <row r="3012" spans="1:19" x14ac:dyDescent="0.25">
      <c r="A3012" t="s">
        <v>4246</v>
      </c>
      <c r="B3012">
        <v>5</v>
      </c>
      <c r="C3012" t="s">
        <v>4129</v>
      </c>
      <c r="D3012" s="84"/>
      <c r="F3012" s="84"/>
      <c r="O3012" s="84" t="s">
        <v>11684</v>
      </c>
      <c r="P3012" s="84">
        <v>1</v>
      </c>
      <c r="Q3012" s="84" t="s">
        <v>9357</v>
      </c>
      <c r="R3012" s="84"/>
      <c r="S3012" s="84"/>
    </row>
    <row r="3013" spans="1:19" x14ac:dyDescent="0.25">
      <c r="A3013" t="s">
        <v>4247</v>
      </c>
      <c r="B3013">
        <v>5</v>
      </c>
      <c r="C3013" t="s">
        <v>4129</v>
      </c>
      <c r="D3013" s="84"/>
      <c r="F3013" s="84"/>
      <c r="O3013" s="84" t="s">
        <v>11685</v>
      </c>
      <c r="P3013" s="84">
        <v>1</v>
      </c>
      <c r="Q3013" s="84" t="s">
        <v>9357</v>
      </c>
      <c r="R3013" s="84"/>
      <c r="S3013" s="84"/>
    </row>
    <row r="3014" spans="1:19" x14ac:dyDescent="0.25">
      <c r="A3014" t="s">
        <v>4248</v>
      </c>
      <c r="B3014">
        <v>5</v>
      </c>
      <c r="C3014" t="s">
        <v>4129</v>
      </c>
      <c r="D3014" s="84"/>
      <c r="F3014" s="84"/>
      <c r="O3014" s="84" t="s">
        <v>11686</v>
      </c>
      <c r="P3014" s="84">
        <v>1</v>
      </c>
      <c r="Q3014" s="84" t="s">
        <v>9357</v>
      </c>
      <c r="R3014" s="84"/>
      <c r="S3014" s="84"/>
    </row>
    <row r="3015" spans="1:19" x14ac:dyDescent="0.25">
      <c r="A3015" t="s">
        <v>4249</v>
      </c>
      <c r="B3015">
        <v>5</v>
      </c>
      <c r="C3015" t="s">
        <v>4129</v>
      </c>
      <c r="D3015" s="84"/>
      <c r="F3015" s="84"/>
      <c r="O3015" s="84" t="s">
        <v>11687</v>
      </c>
      <c r="P3015" s="84">
        <v>1</v>
      </c>
      <c r="Q3015" s="84" t="s">
        <v>9357</v>
      </c>
      <c r="R3015" s="84"/>
      <c r="S3015" s="84"/>
    </row>
    <row r="3016" spans="1:19" x14ac:dyDescent="0.25">
      <c r="A3016" t="s">
        <v>4250</v>
      </c>
      <c r="B3016">
        <v>5</v>
      </c>
      <c r="C3016" t="s">
        <v>4129</v>
      </c>
      <c r="D3016" s="84"/>
      <c r="F3016" s="84"/>
      <c r="O3016" s="84" t="s">
        <v>11688</v>
      </c>
      <c r="P3016" s="84">
        <v>1</v>
      </c>
      <c r="Q3016" s="84" t="s">
        <v>9357</v>
      </c>
      <c r="R3016" s="84"/>
      <c r="S3016" s="84"/>
    </row>
    <row r="3017" spans="1:19" x14ac:dyDescent="0.25">
      <c r="A3017" t="s">
        <v>4251</v>
      </c>
      <c r="B3017">
        <v>5</v>
      </c>
      <c r="C3017" t="s">
        <v>4129</v>
      </c>
      <c r="D3017" s="84"/>
      <c r="F3017" s="84"/>
      <c r="O3017" s="84" t="s">
        <v>11689</v>
      </c>
      <c r="P3017" s="84">
        <v>1</v>
      </c>
      <c r="Q3017" s="84" t="s">
        <v>9357</v>
      </c>
      <c r="R3017" s="84"/>
      <c r="S3017" s="84"/>
    </row>
    <row r="3018" spans="1:19" x14ac:dyDescent="0.25">
      <c r="A3018" t="s">
        <v>4252</v>
      </c>
      <c r="B3018">
        <v>5</v>
      </c>
      <c r="C3018" t="s">
        <v>4129</v>
      </c>
      <c r="D3018" s="84"/>
      <c r="F3018" s="84"/>
      <c r="O3018" s="84" t="s">
        <v>11690</v>
      </c>
      <c r="P3018" s="84">
        <v>1</v>
      </c>
      <c r="Q3018" s="84" t="s">
        <v>9357</v>
      </c>
      <c r="R3018" s="84"/>
      <c r="S3018" s="84"/>
    </row>
    <row r="3019" spans="1:19" x14ac:dyDescent="0.25">
      <c r="A3019" t="s">
        <v>4253</v>
      </c>
      <c r="B3019">
        <v>5</v>
      </c>
      <c r="C3019" t="s">
        <v>4129</v>
      </c>
      <c r="D3019" s="84"/>
      <c r="F3019" s="84"/>
      <c r="O3019" s="84" t="s">
        <v>11691</v>
      </c>
      <c r="P3019" s="84">
        <v>1</v>
      </c>
      <c r="Q3019" s="84" t="s">
        <v>9357</v>
      </c>
      <c r="R3019" s="84"/>
      <c r="S3019" s="84"/>
    </row>
    <row r="3020" spans="1:19" x14ac:dyDescent="0.25">
      <c r="A3020" t="s">
        <v>4254</v>
      </c>
      <c r="B3020">
        <v>5</v>
      </c>
      <c r="C3020" t="s">
        <v>4129</v>
      </c>
      <c r="D3020" s="84"/>
      <c r="F3020" s="84"/>
      <c r="O3020" s="84" t="s">
        <v>11692</v>
      </c>
      <c r="P3020" s="84">
        <v>1</v>
      </c>
      <c r="Q3020" s="84" t="s">
        <v>9357</v>
      </c>
      <c r="R3020" s="84"/>
      <c r="S3020" s="84"/>
    </row>
    <row r="3021" spans="1:19" x14ac:dyDescent="0.25">
      <c r="A3021" t="s">
        <v>4255</v>
      </c>
      <c r="B3021">
        <v>5</v>
      </c>
      <c r="C3021" t="s">
        <v>4129</v>
      </c>
      <c r="D3021" s="84"/>
      <c r="F3021" s="84"/>
      <c r="O3021" s="84" t="s">
        <v>11693</v>
      </c>
      <c r="P3021" s="84">
        <v>1</v>
      </c>
      <c r="Q3021" s="84" t="s">
        <v>9357</v>
      </c>
      <c r="R3021" s="84"/>
      <c r="S3021" s="84"/>
    </row>
    <row r="3022" spans="1:19" x14ac:dyDescent="0.25">
      <c r="A3022" t="s">
        <v>4256</v>
      </c>
      <c r="B3022">
        <v>5</v>
      </c>
      <c r="C3022" t="s">
        <v>4129</v>
      </c>
      <c r="D3022" s="84"/>
      <c r="F3022" s="84"/>
      <c r="O3022" s="84" t="s">
        <v>11694</v>
      </c>
      <c r="P3022" s="84">
        <v>1</v>
      </c>
      <c r="Q3022" s="84" t="s">
        <v>9357</v>
      </c>
      <c r="R3022" s="84"/>
      <c r="S3022" s="84"/>
    </row>
    <row r="3023" spans="1:19" x14ac:dyDescent="0.25">
      <c r="A3023" t="s">
        <v>4257</v>
      </c>
      <c r="B3023">
        <v>5</v>
      </c>
      <c r="C3023" t="s">
        <v>4129</v>
      </c>
      <c r="D3023" s="84"/>
      <c r="F3023" s="84"/>
      <c r="O3023" s="84" t="s">
        <v>11695</v>
      </c>
      <c r="P3023" s="84">
        <v>1</v>
      </c>
      <c r="Q3023" s="84" t="s">
        <v>9357</v>
      </c>
      <c r="R3023" s="84"/>
      <c r="S3023" s="84"/>
    </row>
    <row r="3024" spans="1:19" x14ac:dyDescent="0.25">
      <c r="A3024" t="s">
        <v>4258</v>
      </c>
      <c r="B3024">
        <v>5</v>
      </c>
      <c r="C3024" t="s">
        <v>4129</v>
      </c>
      <c r="D3024" s="84"/>
      <c r="F3024" s="84"/>
      <c r="O3024" s="84" t="s">
        <v>11696</v>
      </c>
      <c r="P3024" s="84">
        <v>1</v>
      </c>
      <c r="Q3024" s="84" t="s">
        <v>9357</v>
      </c>
      <c r="R3024" s="84"/>
      <c r="S3024" s="84"/>
    </row>
    <row r="3025" spans="1:19" x14ac:dyDescent="0.25">
      <c r="A3025" t="s">
        <v>4259</v>
      </c>
      <c r="B3025">
        <v>5</v>
      </c>
      <c r="C3025" t="s">
        <v>4129</v>
      </c>
      <c r="D3025" s="84"/>
      <c r="F3025" s="84"/>
      <c r="O3025" s="84" t="s">
        <v>11697</v>
      </c>
      <c r="P3025" s="84">
        <v>1</v>
      </c>
      <c r="Q3025" s="84" t="s">
        <v>9357</v>
      </c>
      <c r="R3025" s="84"/>
      <c r="S3025" s="84"/>
    </row>
    <row r="3026" spans="1:19" x14ac:dyDescent="0.25">
      <c r="A3026" t="s">
        <v>4260</v>
      </c>
      <c r="B3026">
        <v>5</v>
      </c>
      <c r="C3026" t="s">
        <v>4129</v>
      </c>
      <c r="D3026" s="84"/>
      <c r="F3026" s="84"/>
      <c r="O3026" s="84" t="s">
        <v>11698</v>
      </c>
      <c r="P3026" s="84">
        <v>1</v>
      </c>
      <c r="Q3026" s="84" t="s">
        <v>9357</v>
      </c>
      <c r="R3026" s="84"/>
      <c r="S3026" s="84"/>
    </row>
    <row r="3027" spans="1:19" x14ac:dyDescent="0.25">
      <c r="A3027" t="s">
        <v>4261</v>
      </c>
      <c r="B3027">
        <v>5</v>
      </c>
      <c r="C3027" t="s">
        <v>4129</v>
      </c>
      <c r="D3027" s="84"/>
      <c r="F3027" s="84"/>
      <c r="O3027" s="84" t="s">
        <v>11699</v>
      </c>
      <c r="P3027" s="84">
        <v>1</v>
      </c>
      <c r="Q3027" s="84" t="s">
        <v>9357</v>
      </c>
      <c r="R3027" s="84"/>
      <c r="S3027" s="84"/>
    </row>
    <row r="3028" spans="1:19" x14ac:dyDescent="0.25">
      <c r="A3028" t="s">
        <v>4262</v>
      </c>
      <c r="B3028">
        <v>5</v>
      </c>
      <c r="C3028" t="s">
        <v>4129</v>
      </c>
      <c r="D3028" s="84"/>
      <c r="F3028" s="84"/>
      <c r="O3028" s="84" t="s">
        <v>11700</v>
      </c>
      <c r="P3028" s="84">
        <v>1</v>
      </c>
      <c r="Q3028" s="84" t="s">
        <v>9357</v>
      </c>
      <c r="R3028" s="84"/>
      <c r="S3028" s="84"/>
    </row>
    <row r="3029" spans="1:19" x14ac:dyDescent="0.25">
      <c r="A3029" t="s">
        <v>4263</v>
      </c>
      <c r="B3029">
        <v>5</v>
      </c>
      <c r="C3029" t="s">
        <v>4129</v>
      </c>
      <c r="D3029" s="84"/>
      <c r="F3029" s="84"/>
      <c r="O3029" s="84" t="s">
        <v>11701</v>
      </c>
      <c r="P3029" s="84">
        <v>1</v>
      </c>
      <c r="Q3029" s="84" t="s">
        <v>9357</v>
      </c>
      <c r="R3029" s="84"/>
      <c r="S3029" s="84"/>
    </row>
    <row r="3030" spans="1:19" x14ac:dyDescent="0.25">
      <c r="A3030" t="s">
        <v>4264</v>
      </c>
      <c r="B3030">
        <v>5</v>
      </c>
      <c r="C3030" t="s">
        <v>4129</v>
      </c>
      <c r="D3030" s="84"/>
      <c r="F3030" s="84"/>
      <c r="O3030" s="84" t="s">
        <v>11702</v>
      </c>
      <c r="P3030" s="84">
        <v>1</v>
      </c>
      <c r="Q3030" s="84" t="s">
        <v>9357</v>
      </c>
      <c r="R3030" s="84"/>
      <c r="S3030" s="84"/>
    </row>
    <row r="3031" spans="1:19" x14ac:dyDescent="0.25">
      <c r="A3031" t="s">
        <v>4265</v>
      </c>
      <c r="B3031">
        <v>5</v>
      </c>
      <c r="C3031" t="s">
        <v>4129</v>
      </c>
      <c r="D3031" s="84"/>
      <c r="F3031" s="84"/>
      <c r="O3031" s="84" t="s">
        <v>11703</v>
      </c>
      <c r="P3031" s="84">
        <v>1</v>
      </c>
      <c r="Q3031" s="84" t="s">
        <v>9357</v>
      </c>
      <c r="R3031" s="84"/>
      <c r="S3031" s="84"/>
    </row>
    <row r="3032" spans="1:19" x14ac:dyDescent="0.25">
      <c r="A3032" t="s">
        <v>4266</v>
      </c>
      <c r="B3032">
        <v>5</v>
      </c>
      <c r="C3032" t="s">
        <v>4129</v>
      </c>
      <c r="D3032" s="84"/>
      <c r="F3032" s="84"/>
      <c r="O3032" s="84" t="s">
        <v>11704</v>
      </c>
      <c r="P3032" s="84">
        <v>1</v>
      </c>
      <c r="Q3032" s="84" t="s">
        <v>9357</v>
      </c>
      <c r="R3032" s="84"/>
      <c r="S3032" s="84"/>
    </row>
    <row r="3033" spans="1:19" x14ac:dyDescent="0.25">
      <c r="A3033" t="s">
        <v>4267</v>
      </c>
      <c r="B3033">
        <v>5</v>
      </c>
      <c r="C3033" t="s">
        <v>4129</v>
      </c>
      <c r="D3033" s="84"/>
      <c r="F3033" s="84"/>
      <c r="O3033" s="84" t="s">
        <v>11705</v>
      </c>
      <c r="P3033" s="84">
        <v>1</v>
      </c>
      <c r="Q3033" s="84" t="s">
        <v>9357</v>
      </c>
      <c r="R3033" s="84"/>
      <c r="S3033" s="84"/>
    </row>
    <row r="3034" spans="1:19" x14ac:dyDescent="0.25">
      <c r="A3034" t="s">
        <v>4268</v>
      </c>
      <c r="B3034">
        <v>5</v>
      </c>
      <c r="C3034" t="s">
        <v>4129</v>
      </c>
      <c r="D3034" s="84"/>
      <c r="F3034" s="84"/>
      <c r="O3034" s="84" t="s">
        <v>11706</v>
      </c>
      <c r="P3034" s="84">
        <v>1</v>
      </c>
      <c r="Q3034" s="84" t="s">
        <v>9357</v>
      </c>
      <c r="R3034" s="84"/>
      <c r="S3034" s="84"/>
    </row>
    <row r="3035" spans="1:19" x14ac:dyDescent="0.25">
      <c r="A3035" t="s">
        <v>4269</v>
      </c>
      <c r="B3035">
        <v>5</v>
      </c>
      <c r="C3035" t="s">
        <v>4129</v>
      </c>
      <c r="D3035" s="84"/>
      <c r="F3035" s="84"/>
      <c r="O3035" s="84" t="s">
        <v>11707</v>
      </c>
      <c r="P3035" s="84">
        <v>1</v>
      </c>
      <c r="Q3035" s="84" t="s">
        <v>9357</v>
      </c>
      <c r="R3035" s="84"/>
      <c r="S3035" s="84"/>
    </row>
    <row r="3036" spans="1:19" x14ac:dyDescent="0.25">
      <c r="A3036" t="s">
        <v>4270</v>
      </c>
      <c r="B3036">
        <v>5</v>
      </c>
      <c r="C3036" t="s">
        <v>4129</v>
      </c>
      <c r="D3036" s="84"/>
      <c r="F3036" s="84"/>
      <c r="O3036" s="84" t="s">
        <v>11708</v>
      </c>
      <c r="P3036" s="84">
        <v>1</v>
      </c>
      <c r="Q3036" s="84" t="s">
        <v>9357</v>
      </c>
      <c r="R3036" s="84"/>
      <c r="S3036" s="84"/>
    </row>
    <row r="3037" spans="1:19" x14ac:dyDescent="0.25">
      <c r="A3037" t="s">
        <v>4271</v>
      </c>
      <c r="B3037">
        <v>5</v>
      </c>
      <c r="C3037" t="s">
        <v>4129</v>
      </c>
      <c r="D3037" s="84"/>
      <c r="F3037" s="84"/>
      <c r="O3037" s="84" t="s">
        <v>11709</v>
      </c>
      <c r="P3037" s="84">
        <v>1</v>
      </c>
      <c r="Q3037" s="84" t="s">
        <v>9357</v>
      </c>
      <c r="R3037" s="84"/>
      <c r="S3037" s="84"/>
    </row>
    <row r="3038" spans="1:19" x14ac:dyDescent="0.25">
      <c r="A3038" t="s">
        <v>4272</v>
      </c>
      <c r="B3038">
        <v>5</v>
      </c>
      <c r="C3038" t="s">
        <v>4129</v>
      </c>
      <c r="D3038" s="84"/>
      <c r="F3038" s="84"/>
      <c r="O3038" s="84" t="s">
        <v>11710</v>
      </c>
      <c r="P3038" s="84">
        <v>1</v>
      </c>
      <c r="Q3038" s="84" t="s">
        <v>9357</v>
      </c>
      <c r="R3038" s="84"/>
      <c r="S3038" s="84"/>
    </row>
    <row r="3039" spans="1:19" x14ac:dyDescent="0.25">
      <c r="A3039" t="s">
        <v>4273</v>
      </c>
      <c r="B3039">
        <v>5</v>
      </c>
      <c r="C3039" t="s">
        <v>4129</v>
      </c>
      <c r="D3039" s="84"/>
      <c r="F3039" s="84"/>
      <c r="O3039" s="84" t="s">
        <v>11711</v>
      </c>
      <c r="P3039" s="84">
        <v>1</v>
      </c>
      <c r="Q3039" s="84" t="s">
        <v>9357</v>
      </c>
      <c r="R3039" s="84"/>
      <c r="S3039" s="84"/>
    </row>
    <row r="3040" spans="1:19" x14ac:dyDescent="0.25">
      <c r="A3040" t="s">
        <v>4274</v>
      </c>
      <c r="B3040">
        <v>5</v>
      </c>
      <c r="C3040" t="s">
        <v>4129</v>
      </c>
      <c r="D3040" s="84"/>
      <c r="F3040" s="84"/>
      <c r="O3040" s="84" t="s">
        <v>11712</v>
      </c>
      <c r="P3040" s="84">
        <v>1</v>
      </c>
      <c r="Q3040" s="84" t="s">
        <v>9357</v>
      </c>
      <c r="R3040" s="84"/>
      <c r="S3040" s="84"/>
    </row>
    <row r="3041" spans="1:19" x14ac:dyDescent="0.25">
      <c r="A3041" t="s">
        <v>4275</v>
      </c>
      <c r="B3041">
        <v>5</v>
      </c>
      <c r="C3041" t="s">
        <v>4129</v>
      </c>
      <c r="D3041" s="84"/>
      <c r="F3041" s="84"/>
      <c r="O3041" s="84" t="s">
        <v>11713</v>
      </c>
      <c r="P3041" s="84">
        <v>1</v>
      </c>
      <c r="Q3041" s="84" t="s">
        <v>9357</v>
      </c>
      <c r="R3041" s="84"/>
      <c r="S3041" s="84"/>
    </row>
    <row r="3042" spans="1:19" x14ac:dyDescent="0.25">
      <c r="A3042" t="s">
        <v>4276</v>
      </c>
      <c r="B3042">
        <v>5</v>
      </c>
      <c r="C3042" t="s">
        <v>4129</v>
      </c>
      <c r="D3042" s="84"/>
      <c r="F3042" s="84"/>
      <c r="O3042" s="84" t="s">
        <v>11714</v>
      </c>
      <c r="P3042" s="84">
        <v>1</v>
      </c>
      <c r="Q3042" s="84" t="s">
        <v>9357</v>
      </c>
      <c r="R3042" s="84"/>
      <c r="S3042" s="84"/>
    </row>
    <row r="3043" spans="1:19" x14ac:dyDescent="0.25">
      <c r="A3043" t="s">
        <v>4277</v>
      </c>
      <c r="B3043">
        <v>5</v>
      </c>
      <c r="C3043" t="s">
        <v>4129</v>
      </c>
      <c r="D3043" s="84"/>
      <c r="F3043" s="84"/>
      <c r="O3043" s="84" t="s">
        <v>11715</v>
      </c>
      <c r="P3043" s="84">
        <v>1</v>
      </c>
      <c r="Q3043" s="84" t="s">
        <v>9357</v>
      </c>
      <c r="R3043" s="84"/>
      <c r="S3043" s="84"/>
    </row>
    <row r="3044" spans="1:19" x14ac:dyDescent="0.25">
      <c r="A3044" t="s">
        <v>4278</v>
      </c>
      <c r="B3044">
        <v>5</v>
      </c>
      <c r="C3044" t="s">
        <v>4129</v>
      </c>
      <c r="D3044" s="84"/>
      <c r="F3044" s="84"/>
      <c r="O3044" s="84" t="s">
        <v>11716</v>
      </c>
      <c r="P3044" s="84">
        <v>1</v>
      </c>
      <c r="Q3044" s="84" t="s">
        <v>9357</v>
      </c>
      <c r="R3044" s="84"/>
      <c r="S3044" s="84"/>
    </row>
    <row r="3045" spans="1:19" x14ac:dyDescent="0.25">
      <c r="A3045" t="s">
        <v>4279</v>
      </c>
      <c r="B3045">
        <v>5</v>
      </c>
      <c r="C3045" t="s">
        <v>4129</v>
      </c>
      <c r="D3045" s="84"/>
      <c r="F3045" s="84"/>
      <c r="O3045" s="84" t="s">
        <v>11717</v>
      </c>
      <c r="P3045" s="84">
        <v>1</v>
      </c>
      <c r="Q3045" s="84" t="s">
        <v>9357</v>
      </c>
      <c r="R3045" s="84"/>
      <c r="S3045" s="84"/>
    </row>
    <row r="3046" spans="1:19" x14ac:dyDescent="0.25">
      <c r="A3046" t="s">
        <v>4280</v>
      </c>
      <c r="B3046">
        <v>5</v>
      </c>
      <c r="C3046" t="s">
        <v>4129</v>
      </c>
      <c r="D3046" s="84"/>
      <c r="F3046" s="84"/>
      <c r="O3046" s="84" t="s">
        <v>11718</v>
      </c>
      <c r="P3046" s="84">
        <v>1</v>
      </c>
      <c r="Q3046" s="84" t="s">
        <v>9357</v>
      </c>
      <c r="R3046" s="84"/>
      <c r="S3046" s="84"/>
    </row>
    <row r="3047" spans="1:19" x14ac:dyDescent="0.25">
      <c r="A3047" t="s">
        <v>4281</v>
      </c>
      <c r="B3047">
        <v>5</v>
      </c>
      <c r="C3047" t="s">
        <v>4129</v>
      </c>
      <c r="D3047" s="84"/>
      <c r="F3047" s="84"/>
      <c r="O3047" s="84" t="s">
        <v>11719</v>
      </c>
      <c r="P3047" s="84">
        <v>1</v>
      </c>
      <c r="Q3047" s="84" t="s">
        <v>9357</v>
      </c>
      <c r="R3047" s="84"/>
      <c r="S3047" s="84"/>
    </row>
    <row r="3048" spans="1:19" x14ac:dyDescent="0.25">
      <c r="A3048" t="s">
        <v>4282</v>
      </c>
      <c r="B3048">
        <v>5</v>
      </c>
      <c r="C3048" t="s">
        <v>4129</v>
      </c>
      <c r="D3048" s="84"/>
      <c r="F3048" s="84"/>
      <c r="O3048" s="84" t="s">
        <v>11720</v>
      </c>
      <c r="P3048" s="84">
        <v>1</v>
      </c>
      <c r="Q3048" s="84" t="s">
        <v>9357</v>
      </c>
      <c r="R3048" s="84"/>
      <c r="S3048" s="84"/>
    </row>
    <row r="3049" spans="1:19" x14ac:dyDescent="0.25">
      <c r="A3049" t="s">
        <v>4283</v>
      </c>
      <c r="B3049">
        <v>5</v>
      </c>
      <c r="C3049" t="s">
        <v>4129</v>
      </c>
      <c r="D3049" s="84"/>
      <c r="F3049" s="84"/>
      <c r="O3049" s="84" t="s">
        <v>11721</v>
      </c>
      <c r="P3049" s="84">
        <v>1</v>
      </c>
      <c r="Q3049" s="84" t="s">
        <v>9357</v>
      </c>
      <c r="R3049" s="84"/>
      <c r="S3049" s="84"/>
    </row>
    <row r="3050" spans="1:19" x14ac:dyDescent="0.25">
      <c r="A3050" t="s">
        <v>4284</v>
      </c>
      <c r="B3050">
        <v>5</v>
      </c>
      <c r="C3050" t="s">
        <v>4129</v>
      </c>
      <c r="D3050" s="84"/>
      <c r="F3050" s="84"/>
      <c r="O3050" s="84" t="s">
        <v>11722</v>
      </c>
      <c r="P3050" s="84">
        <v>1</v>
      </c>
      <c r="Q3050" s="84" t="s">
        <v>9357</v>
      </c>
      <c r="R3050" s="84"/>
      <c r="S3050" s="84"/>
    </row>
    <row r="3051" spans="1:19" x14ac:dyDescent="0.25">
      <c r="A3051" t="s">
        <v>4285</v>
      </c>
      <c r="B3051">
        <v>5</v>
      </c>
      <c r="C3051" t="s">
        <v>4129</v>
      </c>
      <c r="D3051" s="84"/>
      <c r="F3051" s="84"/>
      <c r="O3051" s="84" t="s">
        <v>11723</v>
      </c>
      <c r="P3051" s="84">
        <v>1</v>
      </c>
      <c r="Q3051" s="84" t="s">
        <v>9357</v>
      </c>
      <c r="R3051" s="84"/>
      <c r="S3051" s="84"/>
    </row>
    <row r="3052" spans="1:19" x14ac:dyDescent="0.25">
      <c r="A3052" t="s">
        <v>4286</v>
      </c>
      <c r="B3052">
        <v>5</v>
      </c>
      <c r="C3052" t="s">
        <v>4129</v>
      </c>
      <c r="D3052" s="84"/>
      <c r="F3052" s="84"/>
      <c r="O3052" s="84" t="s">
        <v>11724</v>
      </c>
      <c r="P3052" s="84">
        <v>1</v>
      </c>
      <c r="Q3052" s="84" t="s">
        <v>9357</v>
      </c>
      <c r="R3052" s="84"/>
      <c r="S3052" s="84"/>
    </row>
    <row r="3053" spans="1:19" x14ac:dyDescent="0.25">
      <c r="A3053" t="s">
        <v>4287</v>
      </c>
      <c r="B3053">
        <v>5</v>
      </c>
      <c r="C3053" t="s">
        <v>4129</v>
      </c>
      <c r="D3053" s="84"/>
      <c r="F3053" s="84"/>
      <c r="O3053" s="84" t="s">
        <v>11725</v>
      </c>
      <c r="P3053" s="84">
        <v>1</v>
      </c>
      <c r="Q3053" s="84" t="s">
        <v>9357</v>
      </c>
      <c r="R3053" s="84"/>
      <c r="S3053" s="84"/>
    </row>
    <row r="3054" spans="1:19" x14ac:dyDescent="0.25">
      <c r="A3054" t="s">
        <v>4288</v>
      </c>
      <c r="B3054">
        <v>5</v>
      </c>
      <c r="C3054" t="s">
        <v>4129</v>
      </c>
      <c r="D3054" s="84"/>
      <c r="F3054" s="84"/>
      <c r="O3054" s="84" t="s">
        <v>11726</v>
      </c>
      <c r="P3054" s="84">
        <v>1</v>
      </c>
      <c r="Q3054" s="84" t="s">
        <v>9357</v>
      </c>
      <c r="R3054" s="84"/>
      <c r="S3054" s="84"/>
    </row>
    <row r="3055" spans="1:19" x14ac:dyDescent="0.25">
      <c r="A3055" t="s">
        <v>4289</v>
      </c>
      <c r="B3055">
        <v>5</v>
      </c>
      <c r="C3055" t="s">
        <v>4129</v>
      </c>
      <c r="D3055" s="84"/>
      <c r="F3055" s="84"/>
      <c r="O3055" s="84" t="s">
        <v>11727</v>
      </c>
      <c r="P3055" s="84">
        <v>1</v>
      </c>
      <c r="Q3055" s="84" t="s">
        <v>9357</v>
      </c>
      <c r="R3055" s="84"/>
      <c r="S3055" s="84"/>
    </row>
    <row r="3056" spans="1:19" x14ac:dyDescent="0.25">
      <c r="A3056" t="s">
        <v>4290</v>
      </c>
      <c r="B3056">
        <v>5</v>
      </c>
      <c r="C3056" t="s">
        <v>4129</v>
      </c>
      <c r="D3056" s="84"/>
      <c r="F3056" s="84"/>
      <c r="O3056" s="84" t="s">
        <v>11728</v>
      </c>
      <c r="P3056" s="84">
        <v>1</v>
      </c>
      <c r="Q3056" s="84" t="s">
        <v>9357</v>
      </c>
      <c r="R3056" s="84"/>
      <c r="S3056" s="84"/>
    </row>
    <row r="3057" spans="1:19" x14ac:dyDescent="0.25">
      <c r="A3057" t="s">
        <v>4291</v>
      </c>
      <c r="B3057">
        <v>5</v>
      </c>
      <c r="C3057" t="s">
        <v>4129</v>
      </c>
      <c r="D3057" s="84"/>
      <c r="F3057" s="84"/>
      <c r="O3057" s="84" t="s">
        <v>11729</v>
      </c>
      <c r="P3057" s="84">
        <v>1</v>
      </c>
      <c r="Q3057" s="84" t="s">
        <v>9357</v>
      </c>
      <c r="R3057" s="84"/>
      <c r="S3057" s="84"/>
    </row>
    <row r="3058" spans="1:19" x14ac:dyDescent="0.25">
      <c r="A3058" t="s">
        <v>4292</v>
      </c>
      <c r="B3058">
        <v>5</v>
      </c>
      <c r="C3058" t="s">
        <v>4129</v>
      </c>
      <c r="D3058" s="84"/>
      <c r="F3058" s="84"/>
      <c r="O3058" s="84" t="s">
        <v>11730</v>
      </c>
      <c r="P3058" s="84">
        <v>1</v>
      </c>
      <c r="Q3058" s="84" t="s">
        <v>9357</v>
      </c>
      <c r="R3058" s="84"/>
      <c r="S3058" s="84"/>
    </row>
    <row r="3059" spans="1:19" x14ac:dyDescent="0.25">
      <c r="A3059" t="s">
        <v>4293</v>
      </c>
      <c r="B3059">
        <v>5</v>
      </c>
      <c r="C3059" t="s">
        <v>4129</v>
      </c>
      <c r="D3059" s="84"/>
      <c r="F3059" s="84"/>
      <c r="O3059" s="84" t="s">
        <v>11731</v>
      </c>
      <c r="P3059" s="84">
        <v>1</v>
      </c>
      <c r="Q3059" s="84" t="s">
        <v>9357</v>
      </c>
      <c r="R3059" s="84"/>
      <c r="S3059" s="84"/>
    </row>
    <row r="3060" spans="1:19" x14ac:dyDescent="0.25">
      <c r="A3060" t="s">
        <v>4294</v>
      </c>
      <c r="B3060">
        <v>5</v>
      </c>
      <c r="C3060" t="s">
        <v>4129</v>
      </c>
      <c r="D3060" s="84"/>
      <c r="F3060" s="84"/>
      <c r="O3060" s="84" t="s">
        <v>11732</v>
      </c>
      <c r="P3060" s="84">
        <v>1</v>
      </c>
      <c r="Q3060" s="84" t="s">
        <v>9357</v>
      </c>
      <c r="R3060" s="84"/>
      <c r="S3060" s="84"/>
    </row>
    <row r="3061" spans="1:19" x14ac:dyDescent="0.25">
      <c r="A3061" t="s">
        <v>4295</v>
      </c>
      <c r="B3061">
        <v>5</v>
      </c>
      <c r="C3061" t="s">
        <v>4129</v>
      </c>
      <c r="D3061" s="84"/>
      <c r="F3061" s="84"/>
      <c r="O3061" s="84" t="s">
        <v>11733</v>
      </c>
      <c r="P3061" s="84">
        <v>1</v>
      </c>
      <c r="Q3061" s="84" t="s">
        <v>9357</v>
      </c>
      <c r="R3061" s="84"/>
      <c r="S3061" s="84"/>
    </row>
    <row r="3062" spans="1:19" x14ac:dyDescent="0.25">
      <c r="A3062" t="s">
        <v>4296</v>
      </c>
      <c r="B3062">
        <v>5</v>
      </c>
      <c r="C3062" t="s">
        <v>4129</v>
      </c>
      <c r="D3062" s="84"/>
      <c r="F3062" s="84"/>
      <c r="O3062" s="84" t="s">
        <v>11734</v>
      </c>
      <c r="P3062" s="84">
        <v>1</v>
      </c>
      <c r="Q3062" s="84" t="s">
        <v>9357</v>
      </c>
      <c r="R3062" s="84"/>
      <c r="S3062" s="84"/>
    </row>
    <row r="3063" spans="1:19" x14ac:dyDescent="0.25">
      <c r="A3063" t="s">
        <v>4297</v>
      </c>
      <c r="B3063">
        <v>5</v>
      </c>
      <c r="C3063" t="s">
        <v>4129</v>
      </c>
      <c r="D3063" s="84"/>
      <c r="F3063" s="84"/>
      <c r="O3063" s="84" t="s">
        <v>11735</v>
      </c>
      <c r="P3063" s="84">
        <v>1</v>
      </c>
      <c r="Q3063" s="84" t="s">
        <v>9357</v>
      </c>
      <c r="R3063" s="84"/>
      <c r="S3063" s="84"/>
    </row>
    <row r="3064" spans="1:19" x14ac:dyDescent="0.25">
      <c r="A3064" t="s">
        <v>4298</v>
      </c>
      <c r="B3064">
        <v>5</v>
      </c>
      <c r="C3064" t="s">
        <v>4129</v>
      </c>
      <c r="D3064" s="84"/>
      <c r="F3064" s="84"/>
      <c r="O3064" s="84" t="s">
        <v>11736</v>
      </c>
      <c r="P3064" s="84">
        <v>1</v>
      </c>
      <c r="Q3064" s="84" t="s">
        <v>9357</v>
      </c>
      <c r="R3064" s="84"/>
      <c r="S3064" s="84"/>
    </row>
    <row r="3065" spans="1:19" x14ac:dyDescent="0.25">
      <c r="A3065" t="s">
        <v>4299</v>
      </c>
      <c r="B3065">
        <v>5</v>
      </c>
      <c r="C3065" t="s">
        <v>4129</v>
      </c>
      <c r="D3065" s="84"/>
      <c r="F3065" s="84"/>
      <c r="O3065" s="84" t="s">
        <v>11737</v>
      </c>
      <c r="P3065" s="84">
        <v>1</v>
      </c>
      <c r="Q3065" s="84" t="s">
        <v>9357</v>
      </c>
      <c r="R3065" s="84"/>
      <c r="S3065" s="84"/>
    </row>
    <row r="3066" spans="1:19" x14ac:dyDescent="0.25">
      <c r="A3066" t="s">
        <v>4300</v>
      </c>
      <c r="B3066">
        <v>5</v>
      </c>
      <c r="C3066" t="s">
        <v>4129</v>
      </c>
      <c r="D3066" s="84"/>
      <c r="F3066" s="84"/>
      <c r="O3066" s="84" t="s">
        <v>11738</v>
      </c>
      <c r="P3066" s="84">
        <v>1</v>
      </c>
      <c r="Q3066" s="84" t="s">
        <v>9357</v>
      </c>
      <c r="R3066" s="84"/>
      <c r="S3066" s="84"/>
    </row>
    <row r="3067" spans="1:19" x14ac:dyDescent="0.25">
      <c r="A3067" t="s">
        <v>4301</v>
      </c>
      <c r="B3067">
        <v>5</v>
      </c>
      <c r="C3067" t="s">
        <v>4129</v>
      </c>
      <c r="D3067" s="84"/>
      <c r="F3067" s="84"/>
      <c r="O3067" s="84" t="s">
        <v>11739</v>
      </c>
      <c r="P3067" s="84">
        <v>1</v>
      </c>
      <c r="Q3067" s="84" t="s">
        <v>9357</v>
      </c>
      <c r="R3067" s="84"/>
      <c r="S3067" s="84"/>
    </row>
    <row r="3068" spans="1:19" x14ac:dyDescent="0.25">
      <c r="A3068" t="s">
        <v>4302</v>
      </c>
      <c r="B3068">
        <v>5</v>
      </c>
      <c r="C3068" t="s">
        <v>4129</v>
      </c>
      <c r="D3068" s="84"/>
      <c r="F3068" s="84"/>
      <c r="O3068" s="84" t="s">
        <v>11740</v>
      </c>
      <c r="P3068" s="84">
        <v>1</v>
      </c>
      <c r="Q3068" s="84" t="s">
        <v>9357</v>
      </c>
      <c r="R3068" s="84"/>
      <c r="S3068" s="84"/>
    </row>
    <row r="3069" spans="1:19" x14ac:dyDescent="0.25">
      <c r="A3069" t="s">
        <v>4303</v>
      </c>
      <c r="B3069">
        <v>5</v>
      </c>
      <c r="C3069" t="s">
        <v>4129</v>
      </c>
      <c r="D3069" s="84"/>
      <c r="F3069" s="84"/>
      <c r="O3069" s="84" t="s">
        <v>11741</v>
      </c>
      <c r="P3069" s="84">
        <v>1</v>
      </c>
      <c r="Q3069" s="84" t="s">
        <v>9357</v>
      </c>
      <c r="R3069" s="84"/>
      <c r="S3069" s="84"/>
    </row>
    <row r="3070" spans="1:19" x14ac:dyDescent="0.25">
      <c r="A3070" t="s">
        <v>4304</v>
      </c>
      <c r="B3070">
        <v>5</v>
      </c>
      <c r="C3070" t="s">
        <v>4129</v>
      </c>
      <c r="D3070" s="84"/>
      <c r="F3070" s="84"/>
      <c r="O3070" s="84" t="s">
        <v>11742</v>
      </c>
      <c r="P3070" s="84">
        <v>1</v>
      </c>
      <c r="Q3070" s="84" t="s">
        <v>9357</v>
      </c>
      <c r="R3070" s="84"/>
      <c r="S3070" s="84"/>
    </row>
    <row r="3071" spans="1:19" x14ac:dyDescent="0.25">
      <c r="A3071" t="s">
        <v>4305</v>
      </c>
      <c r="B3071">
        <v>5</v>
      </c>
      <c r="C3071" t="s">
        <v>4129</v>
      </c>
      <c r="D3071" s="84"/>
      <c r="F3071" s="84"/>
      <c r="O3071" s="84" t="s">
        <v>11743</v>
      </c>
      <c r="P3071" s="84">
        <v>1</v>
      </c>
      <c r="Q3071" s="84" t="s">
        <v>9357</v>
      </c>
      <c r="R3071" s="84"/>
      <c r="S3071" s="84"/>
    </row>
    <row r="3072" spans="1:19" x14ac:dyDescent="0.25">
      <c r="A3072" t="s">
        <v>4306</v>
      </c>
      <c r="B3072">
        <v>5</v>
      </c>
      <c r="C3072" t="s">
        <v>4129</v>
      </c>
      <c r="D3072" s="84"/>
      <c r="F3072" s="84"/>
      <c r="O3072" s="84" t="s">
        <v>11744</v>
      </c>
      <c r="P3072" s="84">
        <v>1</v>
      </c>
      <c r="Q3072" s="84" t="s">
        <v>9357</v>
      </c>
      <c r="R3072" s="84"/>
      <c r="S3072" s="84"/>
    </row>
    <row r="3073" spans="1:19" x14ac:dyDescent="0.25">
      <c r="A3073" t="s">
        <v>4307</v>
      </c>
      <c r="B3073">
        <v>5</v>
      </c>
      <c r="C3073" t="s">
        <v>4129</v>
      </c>
      <c r="D3073" s="84"/>
      <c r="F3073" s="84"/>
      <c r="O3073" s="84" t="s">
        <v>11745</v>
      </c>
      <c r="P3073" s="84">
        <v>1</v>
      </c>
      <c r="Q3073" s="84" t="s">
        <v>9357</v>
      </c>
      <c r="R3073" s="84"/>
      <c r="S3073" s="84"/>
    </row>
    <row r="3074" spans="1:19" x14ac:dyDescent="0.25">
      <c r="A3074" t="s">
        <v>4308</v>
      </c>
      <c r="B3074">
        <v>5</v>
      </c>
      <c r="C3074" t="s">
        <v>4129</v>
      </c>
      <c r="D3074" s="84"/>
      <c r="F3074" s="84"/>
      <c r="O3074" s="84" t="s">
        <v>11746</v>
      </c>
      <c r="P3074" s="84">
        <v>1</v>
      </c>
      <c r="Q3074" s="84" t="s">
        <v>9357</v>
      </c>
      <c r="R3074" s="84"/>
      <c r="S3074" s="84"/>
    </row>
    <row r="3075" spans="1:19" x14ac:dyDescent="0.25">
      <c r="A3075" t="s">
        <v>4309</v>
      </c>
      <c r="B3075">
        <v>5</v>
      </c>
      <c r="C3075" t="s">
        <v>4129</v>
      </c>
      <c r="D3075" s="84"/>
      <c r="F3075" s="84"/>
      <c r="O3075" s="84" t="s">
        <v>11747</v>
      </c>
      <c r="P3075" s="84">
        <v>1</v>
      </c>
      <c r="Q3075" s="84" t="s">
        <v>9357</v>
      </c>
      <c r="R3075" s="84"/>
      <c r="S3075" s="84"/>
    </row>
    <row r="3076" spans="1:19" x14ac:dyDescent="0.25">
      <c r="A3076" t="s">
        <v>4310</v>
      </c>
      <c r="B3076">
        <v>5</v>
      </c>
      <c r="C3076" t="s">
        <v>4129</v>
      </c>
      <c r="D3076" s="84"/>
      <c r="F3076" s="84"/>
      <c r="O3076" s="84" t="s">
        <v>11748</v>
      </c>
      <c r="P3076" s="84">
        <v>1</v>
      </c>
      <c r="Q3076" s="84" t="s">
        <v>9357</v>
      </c>
      <c r="R3076" s="84"/>
      <c r="S3076" s="84"/>
    </row>
    <row r="3077" spans="1:19" x14ac:dyDescent="0.25">
      <c r="A3077" t="s">
        <v>4311</v>
      </c>
      <c r="B3077">
        <v>5</v>
      </c>
      <c r="C3077" t="s">
        <v>4129</v>
      </c>
      <c r="D3077" s="84"/>
      <c r="F3077" s="84"/>
      <c r="O3077" s="84" t="s">
        <v>11749</v>
      </c>
      <c r="P3077" s="84">
        <v>1</v>
      </c>
      <c r="Q3077" s="84" t="s">
        <v>9357</v>
      </c>
      <c r="R3077" s="84"/>
      <c r="S3077" s="84"/>
    </row>
    <row r="3078" spans="1:19" x14ac:dyDescent="0.25">
      <c r="A3078" t="s">
        <v>4312</v>
      </c>
      <c r="B3078">
        <v>5</v>
      </c>
      <c r="C3078" t="s">
        <v>4129</v>
      </c>
      <c r="D3078" s="84"/>
      <c r="F3078" s="84"/>
      <c r="O3078" s="84" t="s">
        <v>11751</v>
      </c>
      <c r="P3078" s="84">
        <v>1</v>
      </c>
      <c r="Q3078" s="84" t="s">
        <v>9357</v>
      </c>
      <c r="R3078" s="84"/>
      <c r="S3078" s="84"/>
    </row>
    <row r="3079" spans="1:19" x14ac:dyDescent="0.25">
      <c r="A3079" t="s">
        <v>4313</v>
      </c>
      <c r="B3079">
        <v>5</v>
      </c>
      <c r="C3079" t="s">
        <v>4129</v>
      </c>
      <c r="D3079" s="84"/>
      <c r="F3079" s="84"/>
      <c r="O3079" s="84" t="s">
        <v>11752</v>
      </c>
      <c r="P3079" s="84">
        <v>1</v>
      </c>
      <c r="Q3079" s="84" t="s">
        <v>9357</v>
      </c>
      <c r="R3079" s="84"/>
      <c r="S3079" s="84"/>
    </row>
    <row r="3080" spans="1:19" x14ac:dyDescent="0.25">
      <c r="A3080" t="s">
        <v>4314</v>
      </c>
      <c r="B3080">
        <v>5</v>
      </c>
      <c r="C3080" t="s">
        <v>4129</v>
      </c>
      <c r="D3080" s="84"/>
      <c r="F3080" s="84"/>
      <c r="O3080" s="84" t="s">
        <v>11753</v>
      </c>
      <c r="P3080" s="84">
        <v>1</v>
      </c>
      <c r="Q3080" s="84" t="s">
        <v>9357</v>
      </c>
      <c r="R3080" s="84"/>
      <c r="S3080" s="84"/>
    </row>
    <row r="3081" spans="1:19" x14ac:dyDescent="0.25">
      <c r="A3081" t="s">
        <v>4315</v>
      </c>
      <c r="B3081">
        <v>5</v>
      </c>
      <c r="C3081" t="s">
        <v>4129</v>
      </c>
      <c r="D3081" s="84"/>
      <c r="F3081" s="84"/>
      <c r="O3081" s="84" t="s">
        <v>11754</v>
      </c>
      <c r="P3081" s="84">
        <v>1</v>
      </c>
      <c r="Q3081" s="84" t="s">
        <v>9357</v>
      </c>
      <c r="R3081" s="84"/>
      <c r="S3081" s="84"/>
    </row>
    <row r="3082" spans="1:19" x14ac:dyDescent="0.25">
      <c r="A3082" t="s">
        <v>4316</v>
      </c>
      <c r="B3082">
        <v>5</v>
      </c>
      <c r="C3082" t="s">
        <v>4129</v>
      </c>
      <c r="D3082" s="84"/>
      <c r="F3082" s="84"/>
      <c r="O3082" s="84" t="s">
        <v>11755</v>
      </c>
      <c r="P3082" s="84">
        <v>1</v>
      </c>
      <c r="Q3082" s="84" t="s">
        <v>9357</v>
      </c>
      <c r="R3082" s="84"/>
      <c r="S3082" s="84"/>
    </row>
    <row r="3083" spans="1:19" x14ac:dyDescent="0.25">
      <c r="A3083" t="s">
        <v>4317</v>
      </c>
      <c r="B3083">
        <v>5</v>
      </c>
      <c r="C3083" t="s">
        <v>4129</v>
      </c>
      <c r="D3083" s="84"/>
      <c r="F3083" s="84"/>
      <c r="O3083" s="84" t="s">
        <v>11756</v>
      </c>
      <c r="P3083" s="84">
        <v>1</v>
      </c>
      <c r="Q3083" s="84" t="s">
        <v>9357</v>
      </c>
      <c r="R3083" s="84"/>
      <c r="S3083" s="84"/>
    </row>
    <row r="3084" spans="1:19" x14ac:dyDescent="0.25">
      <c r="A3084" t="s">
        <v>4318</v>
      </c>
      <c r="B3084">
        <v>5</v>
      </c>
      <c r="C3084" t="s">
        <v>4129</v>
      </c>
      <c r="D3084" s="84"/>
      <c r="F3084" s="84"/>
      <c r="O3084" s="84" t="s">
        <v>11757</v>
      </c>
      <c r="P3084" s="84">
        <v>1</v>
      </c>
      <c r="Q3084" s="84" t="s">
        <v>9357</v>
      </c>
      <c r="R3084" s="84"/>
      <c r="S3084" s="84"/>
    </row>
    <row r="3085" spans="1:19" x14ac:dyDescent="0.25">
      <c r="A3085" t="s">
        <v>4319</v>
      </c>
      <c r="B3085">
        <v>5</v>
      </c>
      <c r="C3085" t="s">
        <v>4129</v>
      </c>
      <c r="D3085" s="84"/>
      <c r="F3085" s="84"/>
      <c r="O3085" s="84" t="s">
        <v>11758</v>
      </c>
      <c r="P3085" s="84">
        <v>1</v>
      </c>
      <c r="Q3085" s="84" t="s">
        <v>9357</v>
      </c>
      <c r="R3085" s="84"/>
      <c r="S3085" s="84"/>
    </row>
    <row r="3086" spans="1:19" x14ac:dyDescent="0.25">
      <c r="A3086" t="s">
        <v>4320</v>
      </c>
      <c r="B3086">
        <v>5</v>
      </c>
      <c r="C3086" t="s">
        <v>4129</v>
      </c>
      <c r="D3086" s="84"/>
      <c r="F3086" s="84"/>
      <c r="O3086" s="84" t="s">
        <v>11761</v>
      </c>
      <c r="P3086" s="84">
        <v>1</v>
      </c>
      <c r="Q3086" s="84" t="s">
        <v>9357</v>
      </c>
      <c r="R3086" s="84"/>
      <c r="S3086" s="84"/>
    </row>
    <row r="3087" spans="1:19" x14ac:dyDescent="0.25">
      <c r="A3087" t="s">
        <v>4321</v>
      </c>
      <c r="B3087">
        <v>5</v>
      </c>
      <c r="C3087" t="s">
        <v>4129</v>
      </c>
      <c r="D3087" s="84"/>
      <c r="F3087" s="84"/>
      <c r="O3087" s="84" t="s">
        <v>11762</v>
      </c>
      <c r="P3087" s="84">
        <v>1</v>
      </c>
      <c r="Q3087" s="84" t="s">
        <v>9357</v>
      </c>
      <c r="R3087" s="84"/>
      <c r="S3087" s="84"/>
    </row>
    <row r="3088" spans="1:19" x14ac:dyDescent="0.25">
      <c r="A3088" t="s">
        <v>4322</v>
      </c>
      <c r="B3088">
        <v>5</v>
      </c>
      <c r="C3088" t="s">
        <v>4129</v>
      </c>
      <c r="D3088" s="84"/>
      <c r="F3088" s="84"/>
      <c r="O3088" s="84" t="s">
        <v>11763</v>
      </c>
      <c r="P3088" s="84">
        <v>1</v>
      </c>
      <c r="Q3088" s="84" t="s">
        <v>9357</v>
      </c>
      <c r="R3088" s="84"/>
      <c r="S3088" s="84"/>
    </row>
    <row r="3089" spans="1:19" x14ac:dyDescent="0.25">
      <c r="A3089" t="s">
        <v>4323</v>
      </c>
      <c r="B3089">
        <v>5</v>
      </c>
      <c r="C3089" t="s">
        <v>4129</v>
      </c>
      <c r="D3089" s="84"/>
      <c r="F3089" s="84"/>
      <c r="O3089" s="84" t="s">
        <v>11764</v>
      </c>
      <c r="P3089" s="84">
        <v>1</v>
      </c>
      <c r="Q3089" s="84" t="s">
        <v>9357</v>
      </c>
      <c r="R3089" s="84"/>
      <c r="S3089" s="84"/>
    </row>
    <row r="3090" spans="1:19" x14ac:dyDescent="0.25">
      <c r="A3090" t="s">
        <v>4324</v>
      </c>
      <c r="B3090">
        <v>5</v>
      </c>
      <c r="C3090" t="s">
        <v>4129</v>
      </c>
      <c r="D3090" s="84"/>
      <c r="F3090" s="84"/>
      <c r="O3090" s="84" t="s">
        <v>11765</v>
      </c>
      <c r="P3090" s="84">
        <v>1</v>
      </c>
      <c r="Q3090" s="84" t="s">
        <v>9357</v>
      </c>
      <c r="R3090" s="84"/>
      <c r="S3090" s="84"/>
    </row>
    <row r="3091" spans="1:19" x14ac:dyDescent="0.25">
      <c r="A3091" t="s">
        <v>4325</v>
      </c>
      <c r="B3091">
        <v>5</v>
      </c>
      <c r="C3091" t="s">
        <v>4129</v>
      </c>
      <c r="D3091" s="84"/>
      <c r="F3091" s="84"/>
      <c r="O3091" s="84" t="s">
        <v>11766</v>
      </c>
      <c r="P3091" s="84">
        <v>1</v>
      </c>
      <c r="Q3091" s="84" t="s">
        <v>9357</v>
      </c>
      <c r="R3091" s="84"/>
      <c r="S3091" s="84"/>
    </row>
    <row r="3092" spans="1:19" x14ac:dyDescent="0.25">
      <c r="A3092" t="s">
        <v>4326</v>
      </c>
      <c r="B3092">
        <v>5</v>
      </c>
      <c r="C3092" t="s">
        <v>4129</v>
      </c>
      <c r="D3092" s="84"/>
      <c r="F3092" s="84"/>
      <c r="O3092" s="84" t="s">
        <v>11767</v>
      </c>
      <c r="P3092" s="84">
        <v>1</v>
      </c>
      <c r="Q3092" s="84" t="s">
        <v>9357</v>
      </c>
      <c r="R3092" s="84"/>
      <c r="S3092" s="84"/>
    </row>
    <row r="3093" spans="1:19" x14ac:dyDescent="0.25">
      <c r="A3093" t="s">
        <v>4327</v>
      </c>
      <c r="B3093">
        <v>5</v>
      </c>
      <c r="C3093" t="s">
        <v>4129</v>
      </c>
      <c r="D3093" s="84"/>
      <c r="F3093" s="84"/>
      <c r="O3093" s="84" t="s">
        <v>11770</v>
      </c>
      <c r="P3093" s="84">
        <v>1</v>
      </c>
      <c r="Q3093" s="84" t="s">
        <v>9357</v>
      </c>
      <c r="R3093" s="84"/>
      <c r="S3093" s="84"/>
    </row>
    <row r="3094" spans="1:19" x14ac:dyDescent="0.25">
      <c r="A3094" t="s">
        <v>4328</v>
      </c>
      <c r="B3094">
        <v>5</v>
      </c>
      <c r="C3094" t="s">
        <v>4129</v>
      </c>
      <c r="D3094" s="84"/>
      <c r="F3094" s="84"/>
      <c r="O3094" s="84" t="s">
        <v>11771</v>
      </c>
      <c r="P3094" s="84">
        <v>1</v>
      </c>
      <c r="Q3094" s="84" t="s">
        <v>9357</v>
      </c>
      <c r="R3094" s="84"/>
      <c r="S3094" s="84"/>
    </row>
    <row r="3095" spans="1:19" x14ac:dyDescent="0.25">
      <c r="A3095" t="s">
        <v>4329</v>
      </c>
      <c r="B3095">
        <v>5</v>
      </c>
      <c r="C3095" t="s">
        <v>4129</v>
      </c>
      <c r="D3095" s="84"/>
      <c r="F3095" s="84"/>
      <c r="O3095" s="84" t="s">
        <v>11772</v>
      </c>
      <c r="P3095" s="84">
        <v>1</v>
      </c>
      <c r="Q3095" s="84" t="s">
        <v>9357</v>
      </c>
      <c r="R3095" s="84"/>
      <c r="S3095" s="84"/>
    </row>
    <row r="3096" spans="1:19" x14ac:dyDescent="0.25">
      <c r="A3096" t="s">
        <v>4330</v>
      </c>
      <c r="B3096">
        <v>5</v>
      </c>
      <c r="C3096" t="s">
        <v>4129</v>
      </c>
      <c r="D3096" s="84"/>
      <c r="F3096" s="84"/>
      <c r="O3096" s="84" t="s">
        <v>11775</v>
      </c>
      <c r="P3096" s="84">
        <v>1</v>
      </c>
      <c r="Q3096" s="84" t="s">
        <v>9357</v>
      </c>
      <c r="R3096" s="84"/>
      <c r="S3096" s="84"/>
    </row>
    <row r="3097" spans="1:19" x14ac:dyDescent="0.25">
      <c r="A3097" t="s">
        <v>4331</v>
      </c>
      <c r="B3097">
        <v>5</v>
      </c>
      <c r="C3097" t="s">
        <v>4129</v>
      </c>
      <c r="D3097" s="84"/>
      <c r="F3097" s="84"/>
      <c r="O3097" s="84" t="s">
        <v>11778</v>
      </c>
      <c r="P3097" s="84">
        <v>1</v>
      </c>
      <c r="Q3097" s="84" t="s">
        <v>9357</v>
      </c>
      <c r="R3097" s="84"/>
      <c r="S3097" s="84"/>
    </row>
    <row r="3098" spans="1:19" x14ac:dyDescent="0.25">
      <c r="A3098" t="s">
        <v>4332</v>
      </c>
      <c r="B3098">
        <v>5</v>
      </c>
      <c r="C3098" t="s">
        <v>4129</v>
      </c>
      <c r="D3098" s="84"/>
      <c r="F3098" s="84"/>
      <c r="O3098" s="84" t="s">
        <v>11779</v>
      </c>
      <c r="P3098" s="84">
        <v>1</v>
      </c>
      <c r="Q3098" s="84" t="s">
        <v>9357</v>
      </c>
      <c r="R3098" s="84"/>
      <c r="S3098" s="84"/>
    </row>
    <row r="3099" spans="1:19" x14ac:dyDescent="0.25">
      <c r="A3099" t="s">
        <v>4333</v>
      </c>
      <c r="B3099">
        <v>5</v>
      </c>
      <c r="C3099" t="s">
        <v>4129</v>
      </c>
      <c r="D3099" s="84"/>
      <c r="F3099" s="84"/>
      <c r="O3099" s="84" t="s">
        <v>11780</v>
      </c>
      <c r="P3099" s="84">
        <v>1</v>
      </c>
      <c r="Q3099" s="84" t="s">
        <v>9357</v>
      </c>
      <c r="R3099" s="84"/>
      <c r="S3099" s="84"/>
    </row>
    <row r="3100" spans="1:19" x14ac:dyDescent="0.25">
      <c r="A3100" t="s">
        <v>4334</v>
      </c>
      <c r="B3100">
        <v>5</v>
      </c>
      <c r="C3100" t="s">
        <v>4129</v>
      </c>
      <c r="D3100" s="84"/>
      <c r="F3100" s="84"/>
      <c r="O3100" s="84" t="s">
        <v>11781</v>
      </c>
      <c r="P3100" s="84">
        <v>1</v>
      </c>
      <c r="Q3100" s="84" t="s">
        <v>9357</v>
      </c>
      <c r="R3100" s="84"/>
      <c r="S3100" s="84"/>
    </row>
    <row r="3101" spans="1:19" x14ac:dyDescent="0.25">
      <c r="A3101" t="s">
        <v>4335</v>
      </c>
      <c r="B3101">
        <v>5</v>
      </c>
      <c r="C3101" t="s">
        <v>4129</v>
      </c>
      <c r="D3101" s="84"/>
      <c r="F3101" s="84"/>
      <c r="O3101" s="84" t="s">
        <v>11782</v>
      </c>
      <c r="P3101" s="84">
        <v>1</v>
      </c>
      <c r="Q3101" s="84" t="s">
        <v>9357</v>
      </c>
      <c r="R3101" s="84"/>
      <c r="S3101" s="84"/>
    </row>
    <row r="3102" spans="1:19" x14ac:dyDescent="0.25">
      <c r="A3102" t="s">
        <v>4336</v>
      </c>
      <c r="B3102">
        <v>5</v>
      </c>
      <c r="C3102" t="s">
        <v>4129</v>
      </c>
      <c r="D3102" s="84"/>
      <c r="F3102" s="84"/>
      <c r="O3102" s="84" t="s">
        <v>11783</v>
      </c>
      <c r="P3102" s="84">
        <v>1</v>
      </c>
      <c r="Q3102" s="84" t="s">
        <v>9357</v>
      </c>
      <c r="R3102" s="84"/>
      <c r="S3102" s="84"/>
    </row>
    <row r="3103" spans="1:19" x14ac:dyDescent="0.25">
      <c r="A3103" t="s">
        <v>4337</v>
      </c>
      <c r="B3103">
        <v>5</v>
      </c>
      <c r="C3103" t="s">
        <v>4129</v>
      </c>
      <c r="D3103" s="84"/>
      <c r="F3103" s="84"/>
      <c r="O3103" s="84" t="s">
        <v>11784</v>
      </c>
      <c r="P3103" s="84">
        <v>1</v>
      </c>
      <c r="Q3103" s="84" t="s">
        <v>9357</v>
      </c>
      <c r="R3103" s="84"/>
      <c r="S3103" s="84"/>
    </row>
    <row r="3104" spans="1:19" x14ac:dyDescent="0.25">
      <c r="A3104" t="s">
        <v>4338</v>
      </c>
      <c r="B3104">
        <v>5</v>
      </c>
      <c r="C3104" t="s">
        <v>4129</v>
      </c>
      <c r="D3104" s="84"/>
      <c r="F3104" s="84"/>
      <c r="O3104" s="84" t="s">
        <v>11785</v>
      </c>
      <c r="P3104" s="84">
        <v>1</v>
      </c>
      <c r="Q3104" s="84" t="s">
        <v>9357</v>
      </c>
      <c r="R3104" s="84"/>
      <c r="S3104" s="84"/>
    </row>
    <row r="3105" spans="1:19" x14ac:dyDescent="0.25">
      <c r="A3105" t="s">
        <v>4339</v>
      </c>
      <c r="B3105">
        <v>5</v>
      </c>
      <c r="C3105" t="s">
        <v>4129</v>
      </c>
      <c r="D3105" s="84"/>
      <c r="F3105" s="84"/>
      <c r="O3105" s="84" t="s">
        <v>11789</v>
      </c>
      <c r="P3105" s="84">
        <v>1</v>
      </c>
      <c r="Q3105" s="84" t="s">
        <v>9357</v>
      </c>
      <c r="R3105" s="84"/>
      <c r="S3105" s="84"/>
    </row>
    <row r="3106" spans="1:19" x14ac:dyDescent="0.25">
      <c r="A3106" t="s">
        <v>4340</v>
      </c>
      <c r="B3106">
        <v>5</v>
      </c>
      <c r="C3106" t="s">
        <v>4129</v>
      </c>
      <c r="D3106" s="84"/>
      <c r="F3106" s="84"/>
      <c r="O3106" s="84" t="s">
        <v>11790</v>
      </c>
      <c r="P3106" s="84">
        <v>1</v>
      </c>
      <c r="Q3106" s="84" t="s">
        <v>9357</v>
      </c>
      <c r="R3106" s="84"/>
      <c r="S3106" s="84"/>
    </row>
    <row r="3107" spans="1:19" x14ac:dyDescent="0.25">
      <c r="A3107" t="s">
        <v>4341</v>
      </c>
      <c r="B3107">
        <v>5</v>
      </c>
      <c r="C3107" t="s">
        <v>4129</v>
      </c>
      <c r="D3107" s="84"/>
      <c r="F3107" s="84"/>
      <c r="O3107" s="84" t="s">
        <v>11791</v>
      </c>
      <c r="P3107" s="84">
        <v>1</v>
      </c>
      <c r="Q3107" s="84" t="s">
        <v>9357</v>
      </c>
      <c r="R3107" s="84"/>
      <c r="S3107" s="84"/>
    </row>
    <row r="3108" spans="1:19" x14ac:dyDescent="0.25">
      <c r="A3108" t="s">
        <v>4342</v>
      </c>
      <c r="B3108">
        <v>5</v>
      </c>
      <c r="C3108" t="s">
        <v>4129</v>
      </c>
      <c r="D3108" s="84"/>
      <c r="F3108" s="84"/>
      <c r="O3108" s="84" t="s">
        <v>11792</v>
      </c>
      <c r="P3108" s="84">
        <v>1</v>
      </c>
      <c r="Q3108" s="84" t="s">
        <v>9357</v>
      </c>
      <c r="R3108" s="84"/>
      <c r="S3108" s="84"/>
    </row>
    <row r="3109" spans="1:19" x14ac:dyDescent="0.25">
      <c r="A3109" t="s">
        <v>4343</v>
      </c>
      <c r="B3109">
        <v>5</v>
      </c>
      <c r="C3109" t="s">
        <v>4129</v>
      </c>
      <c r="D3109" s="84"/>
      <c r="F3109" s="84"/>
      <c r="O3109" s="84" t="s">
        <v>11795</v>
      </c>
      <c r="P3109" s="84">
        <v>1</v>
      </c>
      <c r="Q3109" s="84" t="s">
        <v>9357</v>
      </c>
      <c r="R3109" s="84"/>
      <c r="S3109" s="84"/>
    </row>
    <row r="3110" spans="1:19" x14ac:dyDescent="0.25">
      <c r="A3110" t="s">
        <v>4344</v>
      </c>
      <c r="B3110">
        <v>5</v>
      </c>
      <c r="C3110" t="s">
        <v>4129</v>
      </c>
      <c r="D3110" s="84"/>
      <c r="F3110" s="84"/>
      <c r="O3110" s="84" t="s">
        <v>11799</v>
      </c>
      <c r="P3110" s="84">
        <v>1</v>
      </c>
      <c r="Q3110" s="84" t="s">
        <v>9357</v>
      </c>
      <c r="R3110" s="84"/>
      <c r="S3110" s="84"/>
    </row>
    <row r="3111" spans="1:19" x14ac:dyDescent="0.25">
      <c r="A3111" t="s">
        <v>4345</v>
      </c>
      <c r="B3111">
        <v>5</v>
      </c>
      <c r="C3111" t="s">
        <v>4129</v>
      </c>
      <c r="D3111" s="84"/>
      <c r="F3111" s="84"/>
      <c r="O3111" s="84" t="s">
        <v>11804</v>
      </c>
      <c r="P3111" s="84">
        <v>1</v>
      </c>
      <c r="Q3111" s="84" t="s">
        <v>9357</v>
      </c>
      <c r="R3111" s="84"/>
      <c r="S3111" s="84"/>
    </row>
    <row r="3112" spans="1:19" x14ac:dyDescent="0.25">
      <c r="A3112" t="s">
        <v>4346</v>
      </c>
      <c r="B3112">
        <v>5</v>
      </c>
      <c r="C3112" t="s">
        <v>4129</v>
      </c>
      <c r="D3112" s="84"/>
      <c r="F3112" s="84"/>
      <c r="O3112" s="84" t="s">
        <v>11805</v>
      </c>
      <c r="P3112" s="84">
        <v>1</v>
      </c>
      <c r="Q3112" s="84" t="s">
        <v>9357</v>
      </c>
      <c r="R3112" s="84"/>
      <c r="S3112" s="84"/>
    </row>
    <row r="3113" spans="1:19" x14ac:dyDescent="0.25">
      <c r="A3113" t="s">
        <v>4347</v>
      </c>
      <c r="B3113">
        <v>5</v>
      </c>
      <c r="C3113" t="s">
        <v>4129</v>
      </c>
      <c r="D3113" s="84"/>
      <c r="F3113" s="84"/>
      <c r="O3113" s="84" t="s">
        <v>11806</v>
      </c>
      <c r="P3113" s="84">
        <v>1</v>
      </c>
      <c r="Q3113" s="84" t="s">
        <v>9357</v>
      </c>
      <c r="R3113" s="84"/>
      <c r="S3113" s="84"/>
    </row>
    <row r="3114" spans="1:19" x14ac:dyDescent="0.25">
      <c r="A3114" t="s">
        <v>4348</v>
      </c>
      <c r="B3114">
        <v>5</v>
      </c>
      <c r="C3114" t="s">
        <v>4129</v>
      </c>
      <c r="D3114" s="84"/>
      <c r="F3114" s="84"/>
      <c r="O3114" s="84" t="s">
        <v>11810</v>
      </c>
      <c r="P3114" s="84">
        <v>1</v>
      </c>
      <c r="Q3114" s="84" t="s">
        <v>9357</v>
      </c>
      <c r="R3114" s="84"/>
      <c r="S3114" s="84"/>
    </row>
    <row r="3115" spans="1:19" x14ac:dyDescent="0.25">
      <c r="A3115" t="s">
        <v>4349</v>
      </c>
      <c r="B3115">
        <v>5</v>
      </c>
      <c r="C3115" t="s">
        <v>4129</v>
      </c>
      <c r="D3115" s="84"/>
      <c r="F3115" s="84"/>
      <c r="O3115" s="84" t="s">
        <v>11812</v>
      </c>
      <c r="P3115" s="84">
        <v>1</v>
      </c>
      <c r="Q3115" s="84" t="s">
        <v>9357</v>
      </c>
      <c r="R3115" s="84"/>
      <c r="S3115" s="84"/>
    </row>
    <row r="3116" spans="1:19" x14ac:dyDescent="0.25">
      <c r="A3116" t="s">
        <v>4350</v>
      </c>
      <c r="B3116">
        <v>5</v>
      </c>
      <c r="C3116" t="s">
        <v>4129</v>
      </c>
      <c r="D3116" s="84"/>
      <c r="F3116" s="84"/>
      <c r="O3116" s="84" t="s">
        <v>11816</v>
      </c>
      <c r="P3116" s="84">
        <v>1</v>
      </c>
      <c r="Q3116" s="84" t="s">
        <v>9357</v>
      </c>
      <c r="R3116" s="84"/>
      <c r="S3116" s="84"/>
    </row>
    <row r="3117" spans="1:19" x14ac:dyDescent="0.25">
      <c r="A3117" t="s">
        <v>4351</v>
      </c>
      <c r="B3117">
        <v>5</v>
      </c>
      <c r="C3117" t="s">
        <v>4129</v>
      </c>
      <c r="D3117" s="84"/>
      <c r="F3117" s="84"/>
      <c r="O3117" s="84" t="s">
        <v>11817</v>
      </c>
      <c r="P3117" s="84">
        <v>1</v>
      </c>
      <c r="Q3117" s="84" t="s">
        <v>9357</v>
      </c>
      <c r="R3117" s="84"/>
      <c r="S3117" s="84"/>
    </row>
    <row r="3118" spans="1:19" x14ac:dyDescent="0.25">
      <c r="A3118" t="s">
        <v>4352</v>
      </c>
      <c r="B3118">
        <v>5</v>
      </c>
      <c r="C3118" t="s">
        <v>4129</v>
      </c>
      <c r="D3118" s="84"/>
      <c r="F3118" s="84"/>
      <c r="O3118" s="84" t="s">
        <v>11819</v>
      </c>
      <c r="P3118" s="84">
        <v>1</v>
      </c>
      <c r="Q3118" s="84" t="s">
        <v>9357</v>
      </c>
      <c r="R3118" s="84"/>
      <c r="S3118" s="84"/>
    </row>
    <row r="3119" spans="1:19" x14ac:dyDescent="0.25">
      <c r="A3119" t="s">
        <v>4353</v>
      </c>
      <c r="B3119">
        <v>5</v>
      </c>
      <c r="C3119" t="s">
        <v>4129</v>
      </c>
      <c r="D3119" s="84"/>
      <c r="F3119" s="84"/>
      <c r="O3119" s="84" t="s">
        <v>11821</v>
      </c>
      <c r="P3119" s="84">
        <v>1</v>
      </c>
      <c r="Q3119" s="84" t="s">
        <v>9357</v>
      </c>
      <c r="R3119" s="84"/>
      <c r="S3119" s="84"/>
    </row>
    <row r="3120" spans="1:19" x14ac:dyDescent="0.25">
      <c r="A3120" t="s">
        <v>4354</v>
      </c>
      <c r="B3120">
        <v>5</v>
      </c>
      <c r="C3120" t="s">
        <v>4129</v>
      </c>
      <c r="D3120" s="84"/>
      <c r="F3120" s="84"/>
      <c r="O3120" s="84" t="s">
        <v>11822</v>
      </c>
      <c r="P3120" s="84">
        <v>1</v>
      </c>
      <c r="Q3120" s="84" t="s">
        <v>9357</v>
      </c>
      <c r="R3120" s="84"/>
      <c r="S3120" s="84"/>
    </row>
    <row r="3121" spans="1:19" x14ac:dyDescent="0.25">
      <c r="A3121" t="s">
        <v>4355</v>
      </c>
      <c r="B3121">
        <v>5</v>
      </c>
      <c r="C3121" t="s">
        <v>4129</v>
      </c>
      <c r="D3121" s="84"/>
      <c r="F3121" s="84"/>
      <c r="O3121" s="84" t="s">
        <v>11824</v>
      </c>
      <c r="P3121" s="84">
        <v>1</v>
      </c>
      <c r="Q3121" s="84" t="s">
        <v>9357</v>
      </c>
      <c r="R3121" s="84"/>
      <c r="S3121" s="84"/>
    </row>
    <row r="3122" spans="1:19" x14ac:dyDescent="0.25">
      <c r="A3122" t="s">
        <v>4356</v>
      </c>
      <c r="B3122">
        <v>5</v>
      </c>
      <c r="C3122" t="s">
        <v>4129</v>
      </c>
      <c r="D3122" s="84"/>
      <c r="F3122" s="84"/>
      <c r="O3122" s="84" t="s">
        <v>11825</v>
      </c>
      <c r="P3122" s="84">
        <v>1</v>
      </c>
      <c r="Q3122" s="84" t="s">
        <v>9357</v>
      </c>
      <c r="R3122" s="84"/>
      <c r="S3122" s="84"/>
    </row>
    <row r="3123" spans="1:19" x14ac:dyDescent="0.25">
      <c r="A3123" t="s">
        <v>4357</v>
      </c>
      <c r="B3123">
        <v>5</v>
      </c>
      <c r="C3123" t="s">
        <v>4129</v>
      </c>
      <c r="D3123" s="84"/>
      <c r="F3123" s="84"/>
      <c r="O3123" s="84" t="s">
        <v>11826</v>
      </c>
      <c r="P3123" s="84">
        <v>1</v>
      </c>
      <c r="Q3123" s="84" t="s">
        <v>9357</v>
      </c>
      <c r="R3123" s="84"/>
      <c r="S3123" s="84"/>
    </row>
    <row r="3124" spans="1:19" x14ac:dyDescent="0.25">
      <c r="A3124" t="s">
        <v>4358</v>
      </c>
      <c r="B3124">
        <v>5</v>
      </c>
      <c r="C3124" t="s">
        <v>4129</v>
      </c>
      <c r="D3124" s="84"/>
      <c r="F3124" s="84"/>
      <c r="O3124" s="84" t="s">
        <v>11827</v>
      </c>
      <c r="P3124" s="84">
        <v>1</v>
      </c>
      <c r="Q3124" s="84" t="s">
        <v>9357</v>
      </c>
      <c r="R3124" s="84"/>
      <c r="S3124" s="84"/>
    </row>
    <row r="3125" spans="1:19" x14ac:dyDescent="0.25">
      <c r="A3125" t="s">
        <v>4359</v>
      </c>
      <c r="B3125">
        <v>5</v>
      </c>
      <c r="C3125" t="s">
        <v>4129</v>
      </c>
      <c r="D3125" s="84"/>
      <c r="F3125" s="84"/>
      <c r="O3125" s="84" t="s">
        <v>11832</v>
      </c>
      <c r="P3125" s="84">
        <v>1</v>
      </c>
      <c r="Q3125" s="84" t="s">
        <v>9357</v>
      </c>
      <c r="R3125" s="84"/>
      <c r="S3125" s="84"/>
    </row>
    <row r="3126" spans="1:19" x14ac:dyDescent="0.25">
      <c r="A3126" t="s">
        <v>4360</v>
      </c>
      <c r="B3126">
        <v>5</v>
      </c>
      <c r="C3126" t="s">
        <v>4129</v>
      </c>
      <c r="D3126" s="84"/>
      <c r="F3126" s="84"/>
      <c r="O3126" s="84" t="s">
        <v>11835</v>
      </c>
      <c r="P3126" s="84">
        <v>1</v>
      </c>
      <c r="Q3126" s="84" t="s">
        <v>9357</v>
      </c>
      <c r="R3126" s="84"/>
      <c r="S3126" s="84"/>
    </row>
    <row r="3127" spans="1:19" x14ac:dyDescent="0.25">
      <c r="A3127" t="s">
        <v>4361</v>
      </c>
      <c r="B3127">
        <v>5</v>
      </c>
      <c r="C3127" t="s">
        <v>4129</v>
      </c>
      <c r="D3127" s="84"/>
      <c r="F3127" s="84"/>
      <c r="O3127" s="84" t="s">
        <v>11837</v>
      </c>
      <c r="P3127" s="84">
        <v>1</v>
      </c>
      <c r="Q3127" s="84" t="s">
        <v>9357</v>
      </c>
      <c r="R3127" s="84"/>
      <c r="S3127" s="84"/>
    </row>
    <row r="3128" spans="1:19" x14ac:dyDescent="0.25">
      <c r="A3128" t="s">
        <v>4362</v>
      </c>
      <c r="B3128">
        <v>5</v>
      </c>
      <c r="C3128" t="s">
        <v>4129</v>
      </c>
      <c r="D3128" s="84"/>
      <c r="F3128" s="84"/>
      <c r="O3128" s="84" t="s">
        <v>11838</v>
      </c>
      <c r="P3128" s="84">
        <v>1</v>
      </c>
      <c r="Q3128" s="84" t="s">
        <v>9357</v>
      </c>
      <c r="R3128" s="84"/>
      <c r="S3128" s="84"/>
    </row>
    <row r="3129" spans="1:19" x14ac:dyDescent="0.25">
      <c r="A3129" t="s">
        <v>4363</v>
      </c>
      <c r="B3129">
        <v>5</v>
      </c>
      <c r="C3129" t="s">
        <v>4129</v>
      </c>
      <c r="D3129" s="84"/>
      <c r="F3129" s="84"/>
      <c r="O3129" s="449" t="s">
        <v>11839</v>
      </c>
      <c r="P3129" s="261">
        <v>1</v>
      </c>
      <c r="Q3129" s="261" t="s">
        <v>9357</v>
      </c>
      <c r="R3129" s="84"/>
      <c r="S3129" s="84" t="s">
        <v>1919</v>
      </c>
    </row>
    <row r="3130" spans="1:19" x14ac:dyDescent="0.25">
      <c r="A3130" t="s">
        <v>4364</v>
      </c>
      <c r="B3130">
        <v>5</v>
      </c>
      <c r="C3130" t="s">
        <v>4129</v>
      </c>
      <c r="D3130" s="84"/>
      <c r="F3130" s="84"/>
      <c r="O3130" s="84" t="s">
        <v>11842</v>
      </c>
      <c r="P3130" s="84">
        <v>1</v>
      </c>
      <c r="Q3130" s="84" t="s">
        <v>9357</v>
      </c>
      <c r="R3130" s="84"/>
      <c r="S3130" s="84"/>
    </row>
    <row r="3131" spans="1:19" x14ac:dyDescent="0.25">
      <c r="A3131" t="s">
        <v>4365</v>
      </c>
      <c r="B3131">
        <v>5</v>
      </c>
      <c r="C3131" t="s">
        <v>4129</v>
      </c>
      <c r="D3131" s="84"/>
      <c r="F3131" s="84"/>
      <c r="O3131" s="84" t="s">
        <v>11844</v>
      </c>
      <c r="P3131" s="84">
        <v>1</v>
      </c>
      <c r="Q3131" s="84" t="s">
        <v>9357</v>
      </c>
      <c r="R3131" s="84"/>
      <c r="S3131" s="84"/>
    </row>
    <row r="3132" spans="1:19" x14ac:dyDescent="0.25">
      <c r="A3132" t="s">
        <v>4366</v>
      </c>
      <c r="B3132">
        <v>5</v>
      </c>
      <c r="C3132" t="s">
        <v>4129</v>
      </c>
      <c r="D3132" s="84"/>
      <c r="F3132" s="84"/>
      <c r="O3132" s="84" t="s">
        <v>11846</v>
      </c>
      <c r="P3132" s="84">
        <v>1</v>
      </c>
      <c r="Q3132" s="84" t="s">
        <v>9357</v>
      </c>
      <c r="R3132" s="84"/>
      <c r="S3132" s="84"/>
    </row>
    <row r="3133" spans="1:19" x14ac:dyDescent="0.25">
      <c r="A3133" t="s">
        <v>4367</v>
      </c>
      <c r="B3133">
        <v>5</v>
      </c>
      <c r="C3133" t="s">
        <v>4129</v>
      </c>
      <c r="D3133" s="84"/>
      <c r="F3133" s="84"/>
      <c r="O3133" s="84" t="s">
        <v>11847</v>
      </c>
      <c r="P3133" s="84">
        <v>1</v>
      </c>
      <c r="Q3133" s="84" t="s">
        <v>9357</v>
      </c>
      <c r="R3133" s="84"/>
      <c r="S3133" s="84"/>
    </row>
    <row r="3134" spans="1:19" x14ac:dyDescent="0.25">
      <c r="A3134" t="s">
        <v>4368</v>
      </c>
      <c r="B3134">
        <v>5</v>
      </c>
      <c r="C3134" t="s">
        <v>4129</v>
      </c>
      <c r="D3134" s="84"/>
      <c r="F3134" s="84"/>
      <c r="O3134" s="84" t="s">
        <v>11849</v>
      </c>
      <c r="P3134" s="84">
        <v>1</v>
      </c>
      <c r="Q3134" s="84" t="s">
        <v>9357</v>
      </c>
      <c r="R3134" s="84"/>
      <c r="S3134" s="84"/>
    </row>
    <row r="3135" spans="1:19" x14ac:dyDescent="0.25">
      <c r="A3135" t="s">
        <v>4369</v>
      </c>
      <c r="B3135">
        <v>5</v>
      </c>
      <c r="C3135" t="s">
        <v>4129</v>
      </c>
      <c r="D3135" s="84"/>
      <c r="F3135" s="84"/>
      <c r="O3135" s="84" t="s">
        <v>11851</v>
      </c>
      <c r="P3135" s="84">
        <v>1</v>
      </c>
      <c r="Q3135" s="84" t="s">
        <v>9357</v>
      </c>
      <c r="R3135" s="84"/>
      <c r="S3135" s="84"/>
    </row>
    <row r="3136" spans="1:19" x14ac:dyDescent="0.25">
      <c r="A3136" t="s">
        <v>4370</v>
      </c>
      <c r="B3136">
        <v>5</v>
      </c>
      <c r="C3136" t="s">
        <v>4129</v>
      </c>
      <c r="D3136" s="84"/>
      <c r="F3136" s="84"/>
      <c r="O3136" s="84" t="s">
        <v>11852</v>
      </c>
      <c r="P3136" s="84">
        <v>1</v>
      </c>
      <c r="Q3136" s="84" t="s">
        <v>9357</v>
      </c>
      <c r="R3136" s="84"/>
      <c r="S3136" s="84"/>
    </row>
    <row r="3137" spans="1:19" x14ac:dyDescent="0.25">
      <c r="A3137" t="s">
        <v>4371</v>
      </c>
      <c r="B3137">
        <v>5</v>
      </c>
      <c r="C3137" t="s">
        <v>4129</v>
      </c>
      <c r="D3137" s="84"/>
      <c r="F3137" s="84"/>
      <c r="O3137" s="84" t="s">
        <v>11855</v>
      </c>
      <c r="P3137" s="84">
        <v>1</v>
      </c>
      <c r="Q3137" s="84" t="s">
        <v>9357</v>
      </c>
      <c r="R3137" s="84"/>
      <c r="S3137" s="84"/>
    </row>
    <row r="3138" spans="1:19" x14ac:dyDescent="0.25">
      <c r="A3138" t="s">
        <v>4372</v>
      </c>
      <c r="B3138">
        <v>5</v>
      </c>
      <c r="C3138" t="s">
        <v>4129</v>
      </c>
      <c r="D3138" s="84"/>
      <c r="F3138" s="84"/>
      <c r="O3138" s="84" t="s">
        <v>11856</v>
      </c>
      <c r="P3138" s="84">
        <v>1</v>
      </c>
      <c r="Q3138" s="84" t="s">
        <v>9357</v>
      </c>
      <c r="R3138" s="84"/>
      <c r="S3138" s="84"/>
    </row>
    <row r="3139" spans="1:19" x14ac:dyDescent="0.25">
      <c r="A3139" t="s">
        <v>4373</v>
      </c>
      <c r="B3139">
        <v>5</v>
      </c>
      <c r="C3139" t="s">
        <v>4129</v>
      </c>
      <c r="D3139" s="84"/>
      <c r="F3139" s="84"/>
      <c r="O3139" s="84" t="s">
        <v>11858</v>
      </c>
      <c r="P3139" s="84">
        <v>1</v>
      </c>
      <c r="Q3139" s="84" t="s">
        <v>9357</v>
      </c>
      <c r="R3139" s="84"/>
      <c r="S3139" s="84"/>
    </row>
    <row r="3140" spans="1:19" x14ac:dyDescent="0.25">
      <c r="A3140" t="s">
        <v>4374</v>
      </c>
      <c r="B3140">
        <v>5</v>
      </c>
      <c r="C3140" t="s">
        <v>4129</v>
      </c>
      <c r="D3140" s="84"/>
      <c r="F3140" s="84"/>
      <c r="O3140" s="84" t="s">
        <v>11859</v>
      </c>
      <c r="P3140" s="84">
        <v>1</v>
      </c>
      <c r="Q3140" s="84" t="s">
        <v>9357</v>
      </c>
      <c r="R3140" s="84"/>
      <c r="S3140" s="84"/>
    </row>
    <row r="3141" spans="1:19" x14ac:dyDescent="0.25">
      <c r="A3141" t="s">
        <v>4375</v>
      </c>
      <c r="B3141">
        <v>5</v>
      </c>
      <c r="C3141" t="s">
        <v>4129</v>
      </c>
      <c r="D3141" s="84"/>
      <c r="F3141" s="84"/>
      <c r="O3141" s="84" t="s">
        <v>11861</v>
      </c>
      <c r="P3141" s="84">
        <v>1</v>
      </c>
      <c r="Q3141" s="84" t="s">
        <v>9357</v>
      </c>
      <c r="R3141" s="84"/>
      <c r="S3141" s="84"/>
    </row>
    <row r="3142" spans="1:19" x14ac:dyDescent="0.25">
      <c r="A3142" t="s">
        <v>4376</v>
      </c>
      <c r="B3142">
        <v>5</v>
      </c>
      <c r="C3142" t="s">
        <v>4129</v>
      </c>
      <c r="D3142" s="84"/>
      <c r="F3142" s="84"/>
      <c r="O3142" s="84" t="s">
        <v>11862</v>
      </c>
      <c r="P3142" s="84">
        <v>1</v>
      </c>
      <c r="Q3142" s="84" t="s">
        <v>9357</v>
      </c>
      <c r="R3142" s="84"/>
      <c r="S3142" s="84"/>
    </row>
    <row r="3143" spans="1:19" x14ac:dyDescent="0.25">
      <c r="A3143" t="s">
        <v>4377</v>
      </c>
      <c r="B3143">
        <v>5</v>
      </c>
      <c r="C3143" t="s">
        <v>4129</v>
      </c>
      <c r="D3143" s="84"/>
      <c r="F3143" s="84"/>
      <c r="O3143" s="84" t="s">
        <v>11863</v>
      </c>
      <c r="P3143" s="84">
        <v>1</v>
      </c>
      <c r="Q3143" s="84" t="s">
        <v>9357</v>
      </c>
      <c r="R3143" s="84"/>
      <c r="S3143" s="84"/>
    </row>
    <row r="3144" spans="1:19" x14ac:dyDescent="0.25">
      <c r="A3144" t="s">
        <v>4378</v>
      </c>
      <c r="B3144">
        <v>5</v>
      </c>
      <c r="C3144" t="s">
        <v>4129</v>
      </c>
      <c r="D3144" s="84"/>
      <c r="F3144" s="84"/>
      <c r="O3144" s="84" t="s">
        <v>11864</v>
      </c>
      <c r="P3144" s="84">
        <v>1</v>
      </c>
      <c r="Q3144" s="84" t="s">
        <v>9357</v>
      </c>
      <c r="R3144" s="84"/>
      <c r="S3144" s="84"/>
    </row>
    <row r="3145" spans="1:19" x14ac:dyDescent="0.25">
      <c r="A3145" t="s">
        <v>4379</v>
      </c>
      <c r="B3145">
        <v>5</v>
      </c>
      <c r="C3145" t="s">
        <v>4129</v>
      </c>
      <c r="D3145" s="84"/>
      <c r="F3145" s="84"/>
      <c r="O3145" s="84" t="s">
        <v>11866</v>
      </c>
      <c r="P3145" s="84">
        <v>1</v>
      </c>
      <c r="Q3145" s="84" t="s">
        <v>9357</v>
      </c>
      <c r="R3145" s="84"/>
      <c r="S3145" s="84"/>
    </row>
    <row r="3146" spans="1:19" x14ac:dyDescent="0.25">
      <c r="A3146" t="s">
        <v>4380</v>
      </c>
      <c r="B3146">
        <v>5</v>
      </c>
      <c r="C3146" t="s">
        <v>4129</v>
      </c>
      <c r="D3146" s="84"/>
      <c r="F3146" s="84"/>
      <c r="O3146" s="84" t="s">
        <v>11870</v>
      </c>
      <c r="P3146" s="84">
        <v>1</v>
      </c>
      <c r="Q3146" s="84" t="s">
        <v>9357</v>
      </c>
      <c r="R3146" s="84"/>
      <c r="S3146" s="84"/>
    </row>
    <row r="3147" spans="1:19" x14ac:dyDescent="0.25">
      <c r="A3147" t="s">
        <v>4381</v>
      </c>
      <c r="B3147">
        <v>5</v>
      </c>
      <c r="C3147" t="s">
        <v>4129</v>
      </c>
      <c r="D3147" s="84"/>
      <c r="F3147" s="84"/>
      <c r="O3147" s="84" t="s">
        <v>11872</v>
      </c>
      <c r="P3147" s="84">
        <v>1</v>
      </c>
      <c r="Q3147" s="84" t="s">
        <v>9357</v>
      </c>
      <c r="R3147" s="84"/>
      <c r="S3147" s="84"/>
    </row>
    <row r="3148" spans="1:19" x14ac:dyDescent="0.25">
      <c r="A3148" t="s">
        <v>4382</v>
      </c>
      <c r="B3148">
        <v>5</v>
      </c>
      <c r="C3148" t="s">
        <v>4129</v>
      </c>
      <c r="D3148" s="84"/>
      <c r="F3148" s="84"/>
      <c r="O3148" s="84" t="s">
        <v>11873</v>
      </c>
      <c r="P3148" s="84">
        <v>1</v>
      </c>
      <c r="Q3148" s="84" t="s">
        <v>9357</v>
      </c>
      <c r="R3148" s="84"/>
      <c r="S3148" s="84"/>
    </row>
    <row r="3149" spans="1:19" x14ac:dyDescent="0.25">
      <c r="A3149" t="s">
        <v>4383</v>
      </c>
      <c r="B3149">
        <v>5</v>
      </c>
      <c r="C3149" t="s">
        <v>4129</v>
      </c>
      <c r="D3149" s="84"/>
      <c r="F3149" s="84"/>
      <c r="O3149" s="84" t="s">
        <v>11874</v>
      </c>
      <c r="P3149" s="84">
        <v>1</v>
      </c>
      <c r="Q3149" s="84" t="s">
        <v>9357</v>
      </c>
      <c r="R3149" s="84"/>
      <c r="S3149" s="84"/>
    </row>
    <row r="3150" spans="1:19" x14ac:dyDescent="0.25">
      <c r="A3150" t="s">
        <v>4384</v>
      </c>
      <c r="B3150">
        <v>5</v>
      </c>
      <c r="C3150" t="s">
        <v>4129</v>
      </c>
      <c r="D3150" s="84"/>
      <c r="F3150" s="84"/>
      <c r="O3150" s="84" t="s">
        <v>11875</v>
      </c>
      <c r="P3150" s="84">
        <v>1</v>
      </c>
      <c r="Q3150" s="84" t="s">
        <v>9357</v>
      </c>
      <c r="R3150" s="84"/>
      <c r="S3150" s="84"/>
    </row>
    <row r="3151" spans="1:19" x14ac:dyDescent="0.25">
      <c r="A3151" t="s">
        <v>4385</v>
      </c>
      <c r="B3151">
        <v>5</v>
      </c>
      <c r="C3151" t="s">
        <v>4129</v>
      </c>
      <c r="D3151" s="84"/>
      <c r="F3151" s="84"/>
      <c r="O3151" s="84" t="s">
        <v>11876</v>
      </c>
      <c r="P3151" s="84">
        <v>1</v>
      </c>
      <c r="Q3151" s="84" t="s">
        <v>9357</v>
      </c>
      <c r="R3151" s="84"/>
      <c r="S3151" s="84"/>
    </row>
    <row r="3152" spans="1:19" x14ac:dyDescent="0.25">
      <c r="A3152" t="s">
        <v>4386</v>
      </c>
      <c r="B3152">
        <v>5</v>
      </c>
      <c r="C3152" t="s">
        <v>4129</v>
      </c>
      <c r="D3152" s="84"/>
      <c r="F3152" s="84"/>
      <c r="O3152" s="84" t="s">
        <v>11877</v>
      </c>
      <c r="P3152" s="84">
        <v>1</v>
      </c>
      <c r="Q3152" s="84" t="s">
        <v>9357</v>
      </c>
      <c r="R3152" s="84"/>
      <c r="S3152" s="84"/>
    </row>
    <row r="3153" spans="1:19" x14ac:dyDescent="0.25">
      <c r="A3153" t="s">
        <v>4387</v>
      </c>
      <c r="B3153">
        <v>5</v>
      </c>
      <c r="C3153" t="s">
        <v>4129</v>
      </c>
      <c r="D3153" s="84"/>
      <c r="F3153" s="84"/>
      <c r="O3153" s="84" t="s">
        <v>11878</v>
      </c>
      <c r="P3153" s="84">
        <v>1</v>
      </c>
      <c r="Q3153" s="84" t="s">
        <v>9357</v>
      </c>
      <c r="R3153" s="84"/>
      <c r="S3153" s="84"/>
    </row>
    <row r="3154" spans="1:19" x14ac:dyDescent="0.25">
      <c r="A3154" t="s">
        <v>4388</v>
      </c>
      <c r="B3154">
        <v>5</v>
      </c>
      <c r="C3154" t="s">
        <v>4129</v>
      </c>
      <c r="D3154" s="84"/>
      <c r="F3154" s="84"/>
      <c r="O3154" s="84" t="s">
        <v>11879</v>
      </c>
      <c r="P3154" s="84">
        <v>1</v>
      </c>
      <c r="Q3154" s="84" t="s">
        <v>9357</v>
      </c>
      <c r="R3154" s="84"/>
      <c r="S3154" s="84"/>
    </row>
    <row r="3155" spans="1:19" x14ac:dyDescent="0.25">
      <c r="A3155" t="s">
        <v>4389</v>
      </c>
      <c r="B3155">
        <v>5</v>
      </c>
      <c r="C3155" t="s">
        <v>4129</v>
      </c>
      <c r="D3155" s="84"/>
      <c r="F3155" s="84"/>
      <c r="O3155" s="84" t="s">
        <v>11880</v>
      </c>
      <c r="P3155" s="84">
        <v>1</v>
      </c>
      <c r="Q3155" s="84" t="s">
        <v>9357</v>
      </c>
      <c r="R3155" s="84"/>
      <c r="S3155" s="84"/>
    </row>
    <row r="3156" spans="1:19" x14ac:dyDescent="0.25">
      <c r="A3156" t="s">
        <v>4390</v>
      </c>
      <c r="B3156">
        <v>5</v>
      </c>
      <c r="C3156" t="s">
        <v>4129</v>
      </c>
      <c r="D3156" s="84"/>
      <c r="F3156" s="84"/>
      <c r="O3156" s="84" t="s">
        <v>11881</v>
      </c>
      <c r="P3156" s="84">
        <v>1</v>
      </c>
      <c r="Q3156" s="84" t="s">
        <v>9357</v>
      </c>
      <c r="R3156" s="84"/>
      <c r="S3156" s="84"/>
    </row>
    <row r="3157" spans="1:19" x14ac:dyDescent="0.25">
      <c r="A3157" t="s">
        <v>4391</v>
      </c>
      <c r="B3157">
        <v>5</v>
      </c>
      <c r="C3157" t="s">
        <v>4129</v>
      </c>
      <c r="D3157" s="84"/>
      <c r="F3157" s="84"/>
      <c r="O3157" s="84" t="s">
        <v>11882</v>
      </c>
      <c r="P3157" s="84">
        <v>1</v>
      </c>
      <c r="Q3157" s="84" t="s">
        <v>9357</v>
      </c>
      <c r="R3157" s="84"/>
      <c r="S3157" s="84"/>
    </row>
    <row r="3158" spans="1:19" x14ac:dyDescent="0.25">
      <c r="A3158" t="s">
        <v>4392</v>
      </c>
      <c r="B3158">
        <v>5</v>
      </c>
      <c r="C3158" t="s">
        <v>4129</v>
      </c>
      <c r="D3158" s="84"/>
      <c r="F3158" s="84"/>
      <c r="O3158" s="84" t="s">
        <v>11884</v>
      </c>
      <c r="P3158" s="84">
        <v>1</v>
      </c>
      <c r="Q3158" s="84" t="s">
        <v>9357</v>
      </c>
      <c r="R3158" s="84"/>
      <c r="S3158" s="84"/>
    </row>
    <row r="3159" spans="1:19" x14ac:dyDescent="0.25">
      <c r="A3159" t="s">
        <v>4393</v>
      </c>
      <c r="B3159">
        <v>5</v>
      </c>
      <c r="C3159" t="s">
        <v>4129</v>
      </c>
      <c r="D3159" s="84"/>
      <c r="F3159" s="84"/>
      <c r="O3159" s="84" t="s">
        <v>11885</v>
      </c>
      <c r="P3159" s="84">
        <v>1</v>
      </c>
      <c r="Q3159" s="84" t="s">
        <v>9357</v>
      </c>
      <c r="R3159" s="84"/>
      <c r="S3159" s="84"/>
    </row>
    <row r="3160" spans="1:19" x14ac:dyDescent="0.25">
      <c r="A3160" t="s">
        <v>4394</v>
      </c>
      <c r="B3160">
        <v>5</v>
      </c>
      <c r="C3160" t="s">
        <v>4129</v>
      </c>
      <c r="D3160" s="84"/>
      <c r="F3160" s="84"/>
      <c r="O3160" s="84" t="s">
        <v>11886</v>
      </c>
      <c r="P3160" s="84">
        <v>1</v>
      </c>
      <c r="Q3160" s="84" t="s">
        <v>9357</v>
      </c>
      <c r="R3160" s="84"/>
      <c r="S3160" s="84"/>
    </row>
    <row r="3161" spans="1:19" x14ac:dyDescent="0.25">
      <c r="A3161" t="s">
        <v>4395</v>
      </c>
      <c r="B3161">
        <v>5</v>
      </c>
      <c r="C3161" t="s">
        <v>4129</v>
      </c>
      <c r="D3161" s="84"/>
      <c r="F3161" s="84"/>
      <c r="O3161" s="84" t="s">
        <v>11887</v>
      </c>
      <c r="P3161" s="84">
        <v>1</v>
      </c>
      <c r="Q3161" s="84" t="s">
        <v>9357</v>
      </c>
      <c r="R3161" s="84"/>
      <c r="S3161" s="84"/>
    </row>
    <row r="3162" spans="1:19" x14ac:dyDescent="0.25">
      <c r="A3162" t="s">
        <v>4396</v>
      </c>
      <c r="B3162">
        <v>5</v>
      </c>
      <c r="C3162" t="s">
        <v>4129</v>
      </c>
      <c r="D3162" s="84"/>
      <c r="F3162" s="84"/>
      <c r="O3162" s="84" t="s">
        <v>11888</v>
      </c>
      <c r="P3162" s="84">
        <v>1</v>
      </c>
      <c r="Q3162" s="84" t="s">
        <v>9357</v>
      </c>
      <c r="R3162" s="84"/>
      <c r="S3162" s="84"/>
    </row>
    <row r="3163" spans="1:19" x14ac:dyDescent="0.25">
      <c r="A3163" t="s">
        <v>4397</v>
      </c>
      <c r="B3163">
        <v>5</v>
      </c>
      <c r="C3163" t="s">
        <v>4129</v>
      </c>
      <c r="D3163" s="84"/>
      <c r="F3163" s="84"/>
      <c r="O3163" s="84" t="s">
        <v>11890</v>
      </c>
      <c r="P3163" s="84">
        <v>1</v>
      </c>
      <c r="Q3163" s="84" t="s">
        <v>9357</v>
      </c>
      <c r="R3163" s="84"/>
      <c r="S3163" s="84"/>
    </row>
    <row r="3164" spans="1:19" x14ac:dyDescent="0.25">
      <c r="A3164" t="s">
        <v>4398</v>
      </c>
      <c r="B3164">
        <v>5</v>
      </c>
      <c r="C3164" t="s">
        <v>4129</v>
      </c>
      <c r="D3164" s="84"/>
      <c r="F3164" s="84"/>
      <c r="O3164" s="84" t="s">
        <v>11891</v>
      </c>
      <c r="P3164" s="84">
        <v>1</v>
      </c>
      <c r="Q3164" s="84" t="s">
        <v>9357</v>
      </c>
      <c r="R3164" s="84"/>
      <c r="S3164" s="84"/>
    </row>
    <row r="3165" spans="1:19" x14ac:dyDescent="0.25">
      <c r="A3165" t="s">
        <v>4399</v>
      </c>
      <c r="B3165">
        <v>5</v>
      </c>
      <c r="C3165" t="s">
        <v>4129</v>
      </c>
      <c r="D3165" s="84"/>
      <c r="F3165" s="84"/>
      <c r="O3165" s="84" t="s">
        <v>11892</v>
      </c>
      <c r="P3165" s="84">
        <v>1</v>
      </c>
      <c r="Q3165" s="84" t="s">
        <v>9357</v>
      </c>
      <c r="R3165" s="84"/>
      <c r="S3165" s="84"/>
    </row>
    <row r="3166" spans="1:19" x14ac:dyDescent="0.25">
      <c r="A3166" t="s">
        <v>4400</v>
      </c>
      <c r="B3166">
        <v>5</v>
      </c>
      <c r="C3166" t="s">
        <v>4129</v>
      </c>
      <c r="D3166" s="84"/>
      <c r="F3166" s="84"/>
      <c r="O3166" s="84" t="s">
        <v>11893</v>
      </c>
      <c r="P3166" s="84">
        <v>1</v>
      </c>
      <c r="Q3166" s="84" t="s">
        <v>9357</v>
      </c>
      <c r="R3166" s="84"/>
      <c r="S3166" s="84"/>
    </row>
    <row r="3167" spans="1:19" x14ac:dyDescent="0.25">
      <c r="A3167" t="s">
        <v>4401</v>
      </c>
      <c r="B3167">
        <v>5</v>
      </c>
      <c r="C3167" t="s">
        <v>4129</v>
      </c>
      <c r="D3167" s="84"/>
      <c r="F3167" s="84"/>
      <c r="O3167" s="84" t="s">
        <v>11894</v>
      </c>
      <c r="P3167" s="84">
        <v>1</v>
      </c>
      <c r="Q3167" s="84" t="s">
        <v>9357</v>
      </c>
      <c r="R3167" s="84"/>
      <c r="S3167" s="84"/>
    </row>
    <row r="3168" spans="1:19" x14ac:dyDescent="0.25">
      <c r="A3168" t="s">
        <v>4402</v>
      </c>
      <c r="B3168">
        <v>5</v>
      </c>
      <c r="C3168" t="s">
        <v>4129</v>
      </c>
      <c r="D3168" s="84"/>
      <c r="F3168" s="84"/>
      <c r="O3168" s="84" t="s">
        <v>11895</v>
      </c>
      <c r="P3168" s="84">
        <v>1</v>
      </c>
      <c r="Q3168" s="84" t="s">
        <v>9357</v>
      </c>
      <c r="R3168" s="84"/>
      <c r="S3168" s="84"/>
    </row>
    <row r="3169" spans="1:19" x14ac:dyDescent="0.25">
      <c r="A3169" t="s">
        <v>4403</v>
      </c>
      <c r="B3169">
        <v>5</v>
      </c>
      <c r="C3169" t="s">
        <v>4129</v>
      </c>
      <c r="D3169" s="84"/>
      <c r="F3169" s="84"/>
      <c r="O3169" s="84" t="s">
        <v>11896</v>
      </c>
      <c r="P3169" s="84">
        <v>1</v>
      </c>
      <c r="Q3169" s="84" t="s">
        <v>9357</v>
      </c>
      <c r="R3169" s="84"/>
      <c r="S3169" s="84"/>
    </row>
    <row r="3170" spans="1:19" x14ac:dyDescent="0.25">
      <c r="A3170" t="s">
        <v>4404</v>
      </c>
      <c r="B3170">
        <v>5</v>
      </c>
      <c r="C3170" t="s">
        <v>4129</v>
      </c>
      <c r="D3170" s="84"/>
      <c r="F3170" s="84"/>
      <c r="O3170" s="84" t="s">
        <v>11897</v>
      </c>
      <c r="P3170" s="84">
        <v>1</v>
      </c>
      <c r="Q3170" s="84" t="s">
        <v>9357</v>
      </c>
      <c r="R3170" s="84"/>
      <c r="S3170" s="84"/>
    </row>
    <row r="3171" spans="1:19" x14ac:dyDescent="0.25">
      <c r="A3171" t="s">
        <v>4405</v>
      </c>
      <c r="B3171">
        <v>5</v>
      </c>
      <c r="C3171" t="s">
        <v>4129</v>
      </c>
      <c r="D3171" s="84"/>
      <c r="F3171" s="84"/>
      <c r="O3171" s="84" t="s">
        <v>11898</v>
      </c>
      <c r="P3171" s="84">
        <v>1</v>
      </c>
      <c r="Q3171" s="84" t="s">
        <v>9357</v>
      </c>
      <c r="R3171" s="84"/>
      <c r="S3171" s="84"/>
    </row>
    <row r="3172" spans="1:19" x14ac:dyDescent="0.25">
      <c r="A3172" t="s">
        <v>4406</v>
      </c>
      <c r="B3172">
        <v>5</v>
      </c>
      <c r="C3172" t="s">
        <v>4129</v>
      </c>
      <c r="D3172" s="84"/>
      <c r="F3172" s="84"/>
      <c r="O3172" s="84" t="s">
        <v>11899</v>
      </c>
      <c r="P3172" s="84">
        <v>1</v>
      </c>
      <c r="Q3172" s="84" t="s">
        <v>9357</v>
      </c>
      <c r="R3172" s="84"/>
      <c r="S3172" s="84"/>
    </row>
    <row r="3173" spans="1:19" x14ac:dyDescent="0.25">
      <c r="A3173" t="s">
        <v>4407</v>
      </c>
      <c r="B3173">
        <v>5</v>
      </c>
      <c r="C3173" t="s">
        <v>4129</v>
      </c>
      <c r="D3173" s="84"/>
      <c r="F3173" s="84"/>
      <c r="O3173" s="84" t="s">
        <v>11900</v>
      </c>
      <c r="P3173" s="84">
        <v>1</v>
      </c>
      <c r="Q3173" s="84" t="s">
        <v>9357</v>
      </c>
      <c r="R3173" s="84"/>
      <c r="S3173" s="84"/>
    </row>
    <row r="3174" spans="1:19" x14ac:dyDescent="0.25">
      <c r="A3174" t="s">
        <v>4408</v>
      </c>
      <c r="B3174">
        <v>5</v>
      </c>
      <c r="C3174" t="s">
        <v>4129</v>
      </c>
      <c r="D3174" s="84"/>
      <c r="F3174" s="84"/>
      <c r="O3174" s="84" t="s">
        <v>11901</v>
      </c>
      <c r="P3174" s="84">
        <v>1</v>
      </c>
      <c r="Q3174" s="84" t="s">
        <v>9357</v>
      </c>
      <c r="R3174" s="84"/>
      <c r="S3174" s="84"/>
    </row>
    <row r="3175" spans="1:19" x14ac:dyDescent="0.25">
      <c r="A3175" t="s">
        <v>4409</v>
      </c>
      <c r="B3175">
        <v>5</v>
      </c>
      <c r="C3175" t="s">
        <v>4129</v>
      </c>
      <c r="D3175" s="84"/>
      <c r="F3175" s="84"/>
      <c r="O3175" s="84" t="s">
        <v>11902</v>
      </c>
      <c r="P3175" s="84">
        <v>1</v>
      </c>
      <c r="Q3175" s="84" t="s">
        <v>9357</v>
      </c>
      <c r="R3175" s="84"/>
      <c r="S3175" s="84"/>
    </row>
    <row r="3176" spans="1:19" x14ac:dyDescent="0.25">
      <c r="A3176" t="s">
        <v>4410</v>
      </c>
      <c r="B3176">
        <v>5</v>
      </c>
      <c r="C3176" t="s">
        <v>4129</v>
      </c>
      <c r="D3176" s="84"/>
      <c r="F3176" s="84"/>
      <c r="O3176" s="84" t="s">
        <v>11903</v>
      </c>
      <c r="P3176" s="84">
        <v>1</v>
      </c>
      <c r="Q3176" s="84" t="s">
        <v>9357</v>
      </c>
      <c r="R3176" s="84"/>
      <c r="S3176" s="84"/>
    </row>
    <row r="3177" spans="1:19" x14ac:dyDescent="0.25">
      <c r="A3177" t="s">
        <v>4411</v>
      </c>
      <c r="B3177">
        <v>5</v>
      </c>
      <c r="C3177" t="s">
        <v>4129</v>
      </c>
      <c r="D3177" s="84"/>
      <c r="F3177" s="84"/>
      <c r="O3177" s="84" t="s">
        <v>11904</v>
      </c>
      <c r="P3177" s="84">
        <v>1</v>
      </c>
      <c r="Q3177" s="84" t="s">
        <v>9357</v>
      </c>
      <c r="R3177" s="84"/>
      <c r="S3177" s="84"/>
    </row>
    <row r="3178" spans="1:19" x14ac:dyDescent="0.25">
      <c r="A3178" t="s">
        <v>4412</v>
      </c>
      <c r="B3178">
        <v>5</v>
      </c>
      <c r="C3178" t="s">
        <v>4129</v>
      </c>
      <c r="D3178" s="84"/>
      <c r="F3178" s="84"/>
      <c r="O3178" s="84" t="s">
        <v>11905</v>
      </c>
      <c r="P3178" s="84">
        <v>1</v>
      </c>
      <c r="Q3178" s="84" t="s">
        <v>9357</v>
      </c>
      <c r="R3178" s="84"/>
      <c r="S3178" s="84"/>
    </row>
    <row r="3179" spans="1:19" x14ac:dyDescent="0.25">
      <c r="A3179" t="s">
        <v>4413</v>
      </c>
      <c r="B3179">
        <v>5</v>
      </c>
      <c r="C3179" t="s">
        <v>4129</v>
      </c>
      <c r="D3179" s="84"/>
      <c r="F3179" s="84"/>
      <c r="O3179" s="84" t="s">
        <v>11906</v>
      </c>
      <c r="P3179" s="84">
        <v>1</v>
      </c>
      <c r="Q3179" s="84" t="s">
        <v>9357</v>
      </c>
      <c r="R3179" s="84"/>
      <c r="S3179" s="84"/>
    </row>
    <row r="3180" spans="1:19" x14ac:dyDescent="0.25">
      <c r="A3180" t="s">
        <v>4414</v>
      </c>
      <c r="B3180">
        <v>5</v>
      </c>
      <c r="C3180" t="s">
        <v>4129</v>
      </c>
      <c r="D3180" s="84"/>
      <c r="F3180" s="84"/>
      <c r="O3180" s="84" t="s">
        <v>11907</v>
      </c>
      <c r="P3180" s="84">
        <v>1</v>
      </c>
      <c r="Q3180" s="84" t="s">
        <v>9357</v>
      </c>
      <c r="R3180" s="84"/>
      <c r="S3180" s="84"/>
    </row>
    <row r="3181" spans="1:19" x14ac:dyDescent="0.25">
      <c r="A3181" t="s">
        <v>4415</v>
      </c>
      <c r="B3181">
        <v>5</v>
      </c>
      <c r="C3181" t="s">
        <v>4129</v>
      </c>
      <c r="D3181" s="84"/>
      <c r="F3181" s="84"/>
      <c r="O3181" s="84" t="s">
        <v>11908</v>
      </c>
      <c r="P3181" s="84">
        <v>1</v>
      </c>
      <c r="Q3181" s="84" t="s">
        <v>9357</v>
      </c>
      <c r="R3181" s="84"/>
      <c r="S3181" s="84"/>
    </row>
    <row r="3182" spans="1:19" x14ac:dyDescent="0.25">
      <c r="A3182" t="s">
        <v>4416</v>
      </c>
      <c r="B3182">
        <v>5</v>
      </c>
      <c r="C3182" t="s">
        <v>4129</v>
      </c>
      <c r="D3182" s="84"/>
      <c r="F3182" s="84"/>
      <c r="O3182" s="84" t="s">
        <v>11909</v>
      </c>
      <c r="P3182" s="84">
        <v>1</v>
      </c>
      <c r="Q3182" s="84" t="s">
        <v>9357</v>
      </c>
      <c r="R3182" s="84"/>
      <c r="S3182" s="84"/>
    </row>
    <row r="3183" spans="1:19" x14ac:dyDescent="0.25">
      <c r="A3183" t="s">
        <v>4417</v>
      </c>
      <c r="B3183">
        <v>5</v>
      </c>
      <c r="C3183" t="s">
        <v>4129</v>
      </c>
      <c r="D3183" s="84"/>
      <c r="F3183" s="84"/>
      <c r="O3183" s="84" t="s">
        <v>11910</v>
      </c>
      <c r="P3183" s="84">
        <v>1</v>
      </c>
      <c r="Q3183" s="84" t="s">
        <v>9357</v>
      </c>
      <c r="R3183" s="84"/>
      <c r="S3183" s="84"/>
    </row>
    <row r="3184" spans="1:19" x14ac:dyDescent="0.25">
      <c r="A3184" t="s">
        <v>4418</v>
      </c>
      <c r="B3184">
        <v>5</v>
      </c>
      <c r="C3184" t="s">
        <v>4129</v>
      </c>
      <c r="D3184" s="84"/>
      <c r="F3184" s="84"/>
      <c r="O3184" s="84" t="s">
        <v>11911</v>
      </c>
      <c r="P3184" s="84">
        <v>1</v>
      </c>
      <c r="Q3184" s="84" t="s">
        <v>9357</v>
      </c>
      <c r="R3184" s="84"/>
      <c r="S3184" s="84"/>
    </row>
    <row r="3185" spans="1:19" x14ac:dyDescent="0.25">
      <c r="A3185" t="s">
        <v>4419</v>
      </c>
      <c r="B3185">
        <v>5</v>
      </c>
      <c r="C3185" t="s">
        <v>4129</v>
      </c>
      <c r="D3185" s="84"/>
      <c r="F3185" s="84"/>
      <c r="O3185" s="84" t="s">
        <v>11912</v>
      </c>
      <c r="P3185" s="84">
        <v>1</v>
      </c>
      <c r="Q3185" s="84" t="s">
        <v>9357</v>
      </c>
      <c r="R3185" s="84"/>
      <c r="S3185" s="84"/>
    </row>
    <row r="3186" spans="1:19" x14ac:dyDescent="0.25">
      <c r="A3186" t="s">
        <v>4420</v>
      </c>
      <c r="B3186">
        <v>5</v>
      </c>
      <c r="C3186" t="s">
        <v>4129</v>
      </c>
      <c r="D3186" s="84"/>
      <c r="F3186" s="84"/>
      <c r="O3186" s="84" t="s">
        <v>11913</v>
      </c>
      <c r="P3186" s="84">
        <v>1</v>
      </c>
      <c r="Q3186" s="84" t="s">
        <v>9357</v>
      </c>
      <c r="R3186" s="84"/>
      <c r="S3186" s="84"/>
    </row>
    <row r="3187" spans="1:19" x14ac:dyDescent="0.25">
      <c r="A3187" t="s">
        <v>4421</v>
      </c>
      <c r="B3187">
        <v>5</v>
      </c>
      <c r="C3187" t="s">
        <v>4129</v>
      </c>
      <c r="D3187" s="84"/>
      <c r="F3187" s="84"/>
      <c r="O3187" s="84" t="s">
        <v>11914</v>
      </c>
      <c r="P3187" s="84">
        <v>1</v>
      </c>
      <c r="Q3187" s="84" t="s">
        <v>9357</v>
      </c>
      <c r="R3187" s="84"/>
      <c r="S3187" s="84"/>
    </row>
    <row r="3188" spans="1:19" x14ac:dyDescent="0.25">
      <c r="A3188" t="s">
        <v>4422</v>
      </c>
      <c r="B3188">
        <v>5</v>
      </c>
      <c r="C3188" t="s">
        <v>4129</v>
      </c>
      <c r="D3188" s="84"/>
      <c r="F3188" s="84"/>
      <c r="O3188" s="84" t="s">
        <v>11915</v>
      </c>
      <c r="P3188" s="84">
        <v>1</v>
      </c>
      <c r="Q3188" s="84" t="s">
        <v>9357</v>
      </c>
      <c r="R3188" s="84"/>
      <c r="S3188" s="84"/>
    </row>
    <row r="3189" spans="1:19" x14ac:dyDescent="0.25">
      <c r="A3189" t="s">
        <v>4423</v>
      </c>
      <c r="B3189">
        <v>5</v>
      </c>
      <c r="C3189" t="s">
        <v>4129</v>
      </c>
      <c r="D3189" s="84"/>
      <c r="F3189" s="84"/>
      <c r="O3189" s="84" t="s">
        <v>11916</v>
      </c>
      <c r="P3189" s="84">
        <v>1</v>
      </c>
      <c r="Q3189" s="84" t="s">
        <v>9357</v>
      </c>
      <c r="R3189" s="84"/>
      <c r="S3189" s="84"/>
    </row>
    <row r="3190" spans="1:19" x14ac:dyDescent="0.25">
      <c r="A3190" t="s">
        <v>4424</v>
      </c>
      <c r="B3190">
        <v>5</v>
      </c>
      <c r="C3190" t="s">
        <v>4129</v>
      </c>
      <c r="D3190" s="84"/>
      <c r="F3190" s="84"/>
      <c r="O3190" s="84" t="s">
        <v>11917</v>
      </c>
      <c r="P3190" s="84">
        <v>1</v>
      </c>
      <c r="Q3190" s="84" t="s">
        <v>9357</v>
      </c>
      <c r="R3190" s="84"/>
      <c r="S3190" s="84"/>
    </row>
    <row r="3191" spans="1:19" x14ac:dyDescent="0.25">
      <c r="A3191" t="s">
        <v>4425</v>
      </c>
      <c r="B3191">
        <v>5</v>
      </c>
      <c r="C3191" t="s">
        <v>4129</v>
      </c>
      <c r="D3191" s="84"/>
      <c r="F3191" s="84"/>
      <c r="O3191" s="84" t="s">
        <v>11918</v>
      </c>
      <c r="P3191" s="84">
        <v>1</v>
      </c>
      <c r="Q3191" s="84" t="s">
        <v>9357</v>
      </c>
      <c r="R3191" s="84"/>
      <c r="S3191" s="84"/>
    </row>
    <row r="3192" spans="1:19" x14ac:dyDescent="0.25">
      <c r="A3192" t="s">
        <v>4426</v>
      </c>
      <c r="B3192">
        <v>5</v>
      </c>
      <c r="C3192" t="s">
        <v>4129</v>
      </c>
      <c r="D3192" s="84"/>
      <c r="F3192" s="84"/>
      <c r="O3192" s="84" t="s">
        <v>11919</v>
      </c>
      <c r="P3192" s="84">
        <v>1</v>
      </c>
      <c r="Q3192" s="84" t="s">
        <v>9357</v>
      </c>
      <c r="R3192" s="84"/>
      <c r="S3192" s="84"/>
    </row>
    <row r="3193" spans="1:19" x14ac:dyDescent="0.25">
      <c r="A3193" t="s">
        <v>4427</v>
      </c>
      <c r="B3193">
        <v>5</v>
      </c>
      <c r="C3193" t="s">
        <v>4129</v>
      </c>
      <c r="D3193" s="84"/>
      <c r="F3193" s="84"/>
      <c r="O3193" s="84" t="s">
        <v>11920</v>
      </c>
      <c r="P3193" s="84">
        <v>1</v>
      </c>
      <c r="Q3193" s="84" t="s">
        <v>9357</v>
      </c>
      <c r="R3193" s="84"/>
      <c r="S3193" s="84"/>
    </row>
    <row r="3194" spans="1:19" x14ac:dyDescent="0.25">
      <c r="A3194" t="s">
        <v>4428</v>
      </c>
      <c r="B3194">
        <v>5</v>
      </c>
      <c r="C3194" t="s">
        <v>4129</v>
      </c>
      <c r="D3194" s="84"/>
      <c r="F3194" s="84"/>
      <c r="O3194" s="84" t="s">
        <v>11921</v>
      </c>
      <c r="P3194" s="84">
        <v>1</v>
      </c>
      <c r="Q3194" s="84" t="s">
        <v>9357</v>
      </c>
      <c r="R3194" s="84"/>
      <c r="S3194" s="84"/>
    </row>
    <row r="3195" spans="1:19" x14ac:dyDescent="0.25">
      <c r="A3195" t="s">
        <v>4429</v>
      </c>
      <c r="B3195">
        <v>5</v>
      </c>
      <c r="C3195" t="s">
        <v>4129</v>
      </c>
      <c r="D3195" s="84"/>
      <c r="F3195" s="84"/>
      <c r="O3195" s="84" t="s">
        <v>11922</v>
      </c>
      <c r="P3195" s="84">
        <v>1</v>
      </c>
      <c r="Q3195" s="84" t="s">
        <v>9357</v>
      </c>
      <c r="R3195" s="84"/>
      <c r="S3195" s="84"/>
    </row>
    <row r="3196" spans="1:19" x14ac:dyDescent="0.25">
      <c r="A3196" t="s">
        <v>4430</v>
      </c>
      <c r="B3196">
        <v>5</v>
      </c>
      <c r="C3196" t="s">
        <v>4129</v>
      </c>
      <c r="D3196" s="84"/>
      <c r="F3196" s="84"/>
      <c r="O3196" s="84" t="s">
        <v>11923</v>
      </c>
      <c r="P3196" s="84">
        <v>1</v>
      </c>
      <c r="Q3196" s="84" t="s">
        <v>9357</v>
      </c>
      <c r="R3196" s="84"/>
      <c r="S3196" s="84"/>
    </row>
    <row r="3197" spans="1:19" x14ac:dyDescent="0.25">
      <c r="A3197" t="s">
        <v>4431</v>
      </c>
      <c r="B3197">
        <v>5</v>
      </c>
      <c r="C3197" t="s">
        <v>4129</v>
      </c>
      <c r="D3197" s="84"/>
      <c r="F3197" s="84"/>
      <c r="O3197" s="84" t="s">
        <v>11924</v>
      </c>
      <c r="P3197" s="84">
        <v>1</v>
      </c>
      <c r="Q3197" s="84" t="s">
        <v>9357</v>
      </c>
      <c r="R3197" s="84"/>
      <c r="S3197" s="84"/>
    </row>
    <row r="3198" spans="1:19" x14ac:dyDescent="0.25">
      <c r="A3198" t="s">
        <v>4432</v>
      </c>
      <c r="B3198">
        <v>5</v>
      </c>
      <c r="C3198" t="s">
        <v>4129</v>
      </c>
      <c r="D3198" s="84"/>
      <c r="F3198" s="84"/>
      <c r="O3198" s="84" t="s">
        <v>11925</v>
      </c>
      <c r="P3198" s="84">
        <v>1</v>
      </c>
      <c r="Q3198" s="84" t="s">
        <v>9357</v>
      </c>
      <c r="R3198" s="84"/>
      <c r="S3198" s="84"/>
    </row>
    <row r="3199" spans="1:19" x14ac:dyDescent="0.25">
      <c r="A3199" t="s">
        <v>4433</v>
      </c>
      <c r="B3199">
        <v>5</v>
      </c>
      <c r="C3199" t="s">
        <v>4129</v>
      </c>
      <c r="D3199" s="84"/>
      <c r="F3199" s="84"/>
      <c r="O3199" s="84" t="s">
        <v>11927</v>
      </c>
      <c r="P3199" s="84">
        <v>1</v>
      </c>
      <c r="Q3199" s="84" t="s">
        <v>9357</v>
      </c>
      <c r="R3199" s="84"/>
      <c r="S3199" s="84"/>
    </row>
    <row r="3200" spans="1:19" x14ac:dyDescent="0.25">
      <c r="A3200" t="s">
        <v>4434</v>
      </c>
      <c r="B3200">
        <v>5</v>
      </c>
      <c r="C3200" t="s">
        <v>4129</v>
      </c>
      <c r="D3200" s="84"/>
      <c r="F3200" s="84"/>
      <c r="O3200" s="84" t="s">
        <v>11928</v>
      </c>
      <c r="P3200" s="84">
        <v>1</v>
      </c>
      <c r="Q3200" s="84" t="s">
        <v>9357</v>
      </c>
      <c r="R3200" s="84"/>
      <c r="S3200" s="84"/>
    </row>
    <row r="3201" spans="1:19" x14ac:dyDescent="0.25">
      <c r="A3201" t="s">
        <v>4435</v>
      </c>
      <c r="B3201">
        <v>5</v>
      </c>
      <c r="C3201" t="s">
        <v>4129</v>
      </c>
      <c r="D3201" s="84"/>
      <c r="F3201" s="84"/>
      <c r="O3201" s="84" t="s">
        <v>11930</v>
      </c>
      <c r="P3201" s="84">
        <v>1</v>
      </c>
      <c r="Q3201" s="84" t="s">
        <v>9357</v>
      </c>
      <c r="R3201" s="84"/>
      <c r="S3201" s="84"/>
    </row>
    <row r="3202" spans="1:19" x14ac:dyDescent="0.25">
      <c r="A3202" t="s">
        <v>4436</v>
      </c>
      <c r="B3202">
        <v>5</v>
      </c>
      <c r="C3202" t="s">
        <v>4129</v>
      </c>
      <c r="D3202" s="84"/>
      <c r="F3202" s="84"/>
      <c r="O3202" s="84" t="s">
        <v>11931</v>
      </c>
      <c r="P3202" s="84">
        <v>1</v>
      </c>
      <c r="Q3202" s="84" t="s">
        <v>9357</v>
      </c>
      <c r="R3202" s="84"/>
      <c r="S3202" s="84"/>
    </row>
    <row r="3203" spans="1:19" x14ac:dyDescent="0.25">
      <c r="A3203" t="s">
        <v>4437</v>
      </c>
      <c r="B3203">
        <v>5</v>
      </c>
      <c r="C3203" t="s">
        <v>4129</v>
      </c>
      <c r="D3203" s="84"/>
      <c r="F3203" s="84"/>
      <c r="O3203" s="84" t="s">
        <v>11932</v>
      </c>
      <c r="P3203" s="84">
        <v>1</v>
      </c>
      <c r="Q3203" s="84" t="s">
        <v>9357</v>
      </c>
      <c r="R3203" s="84"/>
      <c r="S3203" s="84"/>
    </row>
    <row r="3204" spans="1:19" x14ac:dyDescent="0.25">
      <c r="A3204" t="s">
        <v>4438</v>
      </c>
      <c r="B3204">
        <v>5</v>
      </c>
      <c r="C3204" t="s">
        <v>4129</v>
      </c>
      <c r="D3204" s="84"/>
      <c r="F3204" s="84"/>
      <c r="O3204" s="84" t="s">
        <v>11933</v>
      </c>
      <c r="P3204" s="84">
        <v>1</v>
      </c>
      <c r="Q3204" s="84" t="s">
        <v>9357</v>
      </c>
      <c r="R3204" s="84"/>
      <c r="S3204" s="84"/>
    </row>
    <row r="3205" spans="1:19" x14ac:dyDescent="0.25">
      <c r="A3205" t="s">
        <v>4439</v>
      </c>
      <c r="B3205">
        <v>5</v>
      </c>
      <c r="C3205" t="s">
        <v>4129</v>
      </c>
      <c r="D3205" s="84"/>
      <c r="F3205" s="84"/>
      <c r="O3205" s="84" t="s">
        <v>11934</v>
      </c>
      <c r="P3205" s="84">
        <v>1</v>
      </c>
      <c r="Q3205" s="84" t="s">
        <v>9357</v>
      </c>
      <c r="R3205" s="84"/>
      <c r="S3205" s="84"/>
    </row>
    <row r="3206" spans="1:19" x14ac:dyDescent="0.25">
      <c r="A3206" t="s">
        <v>4440</v>
      </c>
      <c r="B3206">
        <v>5</v>
      </c>
      <c r="C3206" t="s">
        <v>4129</v>
      </c>
      <c r="D3206" s="84"/>
      <c r="F3206" s="84"/>
      <c r="O3206" s="84" t="s">
        <v>11935</v>
      </c>
      <c r="P3206" s="84">
        <v>1</v>
      </c>
      <c r="Q3206" s="84" t="s">
        <v>9357</v>
      </c>
      <c r="R3206" s="84"/>
      <c r="S3206" s="84"/>
    </row>
    <row r="3207" spans="1:19" x14ac:dyDescent="0.25">
      <c r="A3207" t="s">
        <v>4441</v>
      </c>
      <c r="B3207">
        <v>5</v>
      </c>
      <c r="C3207" t="s">
        <v>4129</v>
      </c>
      <c r="D3207" s="84"/>
      <c r="F3207" s="84"/>
      <c r="O3207" s="84" t="s">
        <v>11936</v>
      </c>
      <c r="P3207" s="84">
        <v>1</v>
      </c>
      <c r="Q3207" s="84" t="s">
        <v>9357</v>
      </c>
      <c r="R3207" s="84"/>
      <c r="S3207" s="84"/>
    </row>
    <row r="3208" spans="1:19" x14ac:dyDescent="0.25">
      <c r="A3208" t="s">
        <v>4442</v>
      </c>
      <c r="B3208">
        <v>5</v>
      </c>
      <c r="C3208" t="s">
        <v>4129</v>
      </c>
      <c r="D3208" s="84"/>
      <c r="F3208" s="84"/>
      <c r="O3208" s="84" t="s">
        <v>11937</v>
      </c>
      <c r="P3208" s="84">
        <v>1</v>
      </c>
      <c r="Q3208" s="84" t="s">
        <v>9357</v>
      </c>
      <c r="R3208" s="84"/>
      <c r="S3208" s="84"/>
    </row>
    <row r="3209" spans="1:19" x14ac:dyDescent="0.25">
      <c r="A3209" t="s">
        <v>4443</v>
      </c>
      <c r="B3209">
        <v>5</v>
      </c>
      <c r="C3209" t="s">
        <v>4129</v>
      </c>
      <c r="D3209" s="84"/>
      <c r="F3209" s="84"/>
      <c r="O3209" s="84" t="s">
        <v>11938</v>
      </c>
      <c r="P3209" s="84">
        <v>1</v>
      </c>
      <c r="Q3209" s="84" t="s">
        <v>9357</v>
      </c>
      <c r="R3209" s="84"/>
      <c r="S3209" s="84"/>
    </row>
    <row r="3210" spans="1:19" x14ac:dyDescent="0.25">
      <c r="A3210" t="s">
        <v>4444</v>
      </c>
      <c r="B3210">
        <v>5</v>
      </c>
      <c r="C3210" t="s">
        <v>4129</v>
      </c>
      <c r="D3210" s="84"/>
      <c r="F3210" s="84"/>
      <c r="O3210" s="84" t="s">
        <v>11939</v>
      </c>
      <c r="P3210" s="84">
        <v>1</v>
      </c>
      <c r="Q3210" s="84" t="s">
        <v>9357</v>
      </c>
      <c r="R3210" s="84"/>
      <c r="S3210" s="84"/>
    </row>
    <row r="3211" spans="1:19" x14ac:dyDescent="0.25">
      <c r="A3211" t="s">
        <v>4445</v>
      </c>
      <c r="B3211">
        <v>5</v>
      </c>
      <c r="C3211" t="s">
        <v>4129</v>
      </c>
      <c r="D3211" s="84"/>
      <c r="F3211" s="84"/>
      <c r="O3211" s="84" t="s">
        <v>11940</v>
      </c>
      <c r="P3211" s="84">
        <v>1</v>
      </c>
      <c r="Q3211" s="84" t="s">
        <v>9357</v>
      </c>
      <c r="R3211" s="84"/>
      <c r="S3211" s="84"/>
    </row>
    <row r="3212" spans="1:19" x14ac:dyDescent="0.25">
      <c r="A3212" t="s">
        <v>4446</v>
      </c>
      <c r="B3212">
        <v>5</v>
      </c>
      <c r="C3212" t="s">
        <v>4129</v>
      </c>
      <c r="D3212" s="84"/>
      <c r="F3212" s="84"/>
      <c r="O3212" s="84" t="s">
        <v>11941</v>
      </c>
      <c r="P3212" s="84">
        <v>1</v>
      </c>
      <c r="Q3212" s="84" t="s">
        <v>9357</v>
      </c>
      <c r="R3212" s="84"/>
      <c r="S3212" s="84"/>
    </row>
    <row r="3213" spans="1:19" x14ac:dyDescent="0.25">
      <c r="A3213" t="s">
        <v>4447</v>
      </c>
      <c r="B3213">
        <v>5</v>
      </c>
      <c r="C3213" t="s">
        <v>4129</v>
      </c>
      <c r="D3213" s="84"/>
      <c r="F3213" s="84"/>
      <c r="O3213" s="84" t="s">
        <v>11942</v>
      </c>
      <c r="P3213" s="84">
        <v>1</v>
      </c>
      <c r="Q3213" s="84" t="s">
        <v>9357</v>
      </c>
      <c r="R3213" s="84"/>
      <c r="S3213" s="84"/>
    </row>
    <row r="3214" spans="1:19" x14ac:dyDescent="0.25">
      <c r="A3214" t="s">
        <v>4448</v>
      </c>
      <c r="B3214">
        <v>5</v>
      </c>
      <c r="C3214" t="s">
        <v>4129</v>
      </c>
      <c r="D3214" s="84"/>
      <c r="F3214" s="84"/>
      <c r="O3214" s="84" t="s">
        <v>11943</v>
      </c>
      <c r="P3214" s="84">
        <v>1</v>
      </c>
      <c r="Q3214" s="84" t="s">
        <v>9357</v>
      </c>
      <c r="R3214" s="84"/>
      <c r="S3214" s="84"/>
    </row>
    <row r="3215" spans="1:19" x14ac:dyDescent="0.25">
      <c r="A3215" t="s">
        <v>4449</v>
      </c>
      <c r="B3215">
        <v>5</v>
      </c>
      <c r="C3215" t="s">
        <v>4129</v>
      </c>
      <c r="D3215" s="84"/>
      <c r="F3215" s="84"/>
      <c r="O3215" s="84" t="s">
        <v>11944</v>
      </c>
      <c r="P3215" s="84">
        <v>1</v>
      </c>
      <c r="Q3215" s="84" t="s">
        <v>9357</v>
      </c>
      <c r="R3215" s="84"/>
      <c r="S3215" s="84"/>
    </row>
    <row r="3216" spans="1:19" x14ac:dyDescent="0.25">
      <c r="A3216" t="s">
        <v>4450</v>
      </c>
      <c r="B3216">
        <v>5</v>
      </c>
      <c r="C3216" t="s">
        <v>4129</v>
      </c>
      <c r="D3216" s="84"/>
      <c r="F3216" s="84"/>
      <c r="O3216" s="84" t="s">
        <v>11945</v>
      </c>
      <c r="P3216" s="84">
        <v>1</v>
      </c>
      <c r="Q3216" s="84" t="s">
        <v>9357</v>
      </c>
      <c r="R3216" s="84"/>
      <c r="S3216" s="84"/>
    </row>
    <row r="3217" spans="1:19" x14ac:dyDescent="0.25">
      <c r="A3217" t="s">
        <v>4451</v>
      </c>
      <c r="B3217">
        <v>5</v>
      </c>
      <c r="C3217" t="s">
        <v>4129</v>
      </c>
      <c r="D3217" s="84"/>
      <c r="F3217" s="84"/>
      <c r="O3217" s="84" t="s">
        <v>11946</v>
      </c>
      <c r="P3217" s="84">
        <v>1</v>
      </c>
      <c r="Q3217" s="84" t="s">
        <v>9357</v>
      </c>
      <c r="R3217" s="84"/>
      <c r="S3217" s="84"/>
    </row>
    <row r="3218" spans="1:19" x14ac:dyDescent="0.25">
      <c r="A3218" t="s">
        <v>4452</v>
      </c>
      <c r="B3218">
        <v>5</v>
      </c>
      <c r="C3218" t="s">
        <v>4129</v>
      </c>
      <c r="D3218" s="84"/>
      <c r="F3218" s="84"/>
      <c r="O3218" s="84" t="s">
        <v>11947</v>
      </c>
      <c r="P3218" s="84">
        <v>1</v>
      </c>
      <c r="Q3218" s="84" t="s">
        <v>9357</v>
      </c>
      <c r="R3218" s="84"/>
      <c r="S3218" s="84"/>
    </row>
    <row r="3219" spans="1:19" x14ac:dyDescent="0.25">
      <c r="A3219" t="s">
        <v>4453</v>
      </c>
      <c r="B3219">
        <v>5</v>
      </c>
      <c r="C3219" t="s">
        <v>4129</v>
      </c>
      <c r="D3219" s="84"/>
      <c r="F3219" s="84"/>
      <c r="O3219" s="84" t="s">
        <v>11948</v>
      </c>
      <c r="P3219" s="84">
        <v>1</v>
      </c>
      <c r="Q3219" s="84" t="s">
        <v>9357</v>
      </c>
      <c r="R3219" s="84"/>
      <c r="S3219" s="84"/>
    </row>
    <row r="3220" spans="1:19" x14ac:dyDescent="0.25">
      <c r="A3220" t="s">
        <v>4454</v>
      </c>
      <c r="B3220">
        <v>5</v>
      </c>
      <c r="C3220" t="s">
        <v>4129</v>
      </c>
      <c r="D3220" s="84"/>
      <c r="F3220" s="84"/>
      <c r="O3220" s="84" t="s">
        <v>11949</v>
      </c>
      <c r="P3220" s="84">
        <v>1</v>
      </c>
      <c r="Q3220" s="84" t="s">
        <v>9357</v>
      </c>
      <c r="R3220" s="84"/>
      <c r="S3220" s="84"/>
    </row>
    <row r="3221" spans="1:19" x14ac:dyDescent="0.25">
      <c r="A3221" t="s">
        <v>4455</v>
      </c>
      <c r="B3221">
        <v>5</v>
      </c>
      <c r="C3221" t="s">
        <v>4129</v>
      </c>
      <c r="D3221" s="84"/>
      <c r="F3221" s="84"/>
      <c r="O3221" s="84" t="s">
        <v>11950</v>
      </c>
      <c r="P3221" s="84">
        <v>1</v>
      </c>
      <c r="Q3221" s="84" t="s">
        <v>9357</v>
      </c>
      <c r="R3221" s="84"/>
      <c r="S3221" s="84"/>
    </row>
    <row r="3222" spans="1:19" x14ac:dyDescent="0.25">
      <c r="A3222" t="s">
        <v>4456</v>
      </c>
      <c r="B3222">
        <v>5</v>
      </c>
      <c r="C3222" t="s">
        <v>4129</v>
      </c>
      <c r="D3222" s="84"/>
      <c r="F3222" s="84"/>
      <c r="O3222" s="84" t="s">
        <v>11951</v>
      </c>
      <c r="P3222" s="84">
        <v>1</v>
      </c>
      <c r="Q3222" s="84" t="s">
        <v>9357</v>
      </c>
      <c r="R3222" s="84"/>
      <c r="S3222" s="84"/>
    </row>
    <row r="3223" spans="1:19" x14ac:dyDescent="0.25">
      <c r="A3223" t="s">
        <v>4457</v>
      </c>
      <c r="B3223">
        <v>5</v>
      </c>
      <c r="C3223" t="s">
        <v>4129</v>
      </c>
      <c r="D3223" s="84"/>
      <c r="F3223" s="84"/>
      <c r="O3223" s="84" t="s">
        <v>11952</v>
      </c>
      <c r="P3223" s="84">
        <v>1</v>
      </c>
      <c r="Q3223" s="84" t="s">
        <v>9357</v>
      </c>
      <c r="R3223" s="84"/>
      <c r="S3223" s="84"/>
    </row>
    <row r="3224" spans="1:19" x14ac:dyDescent="0.25">
      <c r="A3224" t="s">
        <v>4458</v>
      </c>
      <c r="B3224">
        <v>5</v>
      </c>
      <c r="C3224" t="s">
        <v>4129</v>
      </c>
      <c r="D3224" s="84"/>
      <c r="F3224" s="84"/>
      <c r="O3224" s="84" t="s">
        <v>11953</v>
      </c>
      <c r="P3224" s="84">
        <v>1</v>
      </c>
      <c r="Q3224" s="84" t="s">
        <v>9357</v>
      </c>
      <c r="R3224" s="84"/>
      <c r="S3224" s="84"/>
    </row>
    <row r="3225" spans="1:19" x14ac:dyDescent="0.25">
      <c r="A3225" t="s">
        <v>4459</v>
      </c>
      <c r="B3225">
        <v>5</v>
      </c>
      <c r="C3225" t="s">
        <v>4129</v>
      </c>
      <c r="D3225" s="84"/>
      <c r="F3225" s="84"/>
      <c r="O3225" s="84" t="s">
        <v>11954</v>
      </c>
      <c r="P3225" s="84">
        <v>1</v>
      </c>
      <c r="Q3225" s="84" t="s">
        <v>9357</v>
      </c>
      <c r="R3225" s="84"/>
      <c r="S3225" s="84"/>
    </row>
    <row r="3226" spans="1:19" x14ac:dyDescent="0.25">
      <c r="A3226" t="s">
        <v>4460</v>
      </c>
      <c r="B3226">
        <v>5</v>
      </c>
      <c r="C3226" t="s">
        <v>4129</v>
      </c>
      <c r="D3226" s="84"/>
      <c r="F3226" s="84"/>
      <c r="O3226" s="84" t="s">
        <v>11955</v>
      </c>
      <c r="P3226" s="84">
        <v>1</v>
      </c>
      <c r="Q3226" s="84" t="s">
        <v>9357</v>
      </c>
      <c r="R3226" s="84"/>
      <c r="S3226" s="84"/>
    </row>
    <row r="3227" spans="1:19" x14ac:dyDescent="0.25">
      <c r="A3227" t="s">
        <v>4461</v>
      </c>
      <c r="B3227">
        <v>5</v>
      </c>
      <c r="C3227" t="s">
        <v>4129</v>
      </c>
      <c r="D3227" s="84"/>
      <c r="F3227" s="84"/>
      <c r="O3227" s="84" t="s">
        <v>11956</v>
      </c>
      <c r="P3227" s="84">
        <v>1</v>
      </c>
      <c r="Q3227" s="84" t="s">
        <v>9357</v>
      </c>
      <c r="R3227" s="84"/>
      <c r="S3227" s="84"/>
    </row>
    <row r="3228" spans="1:19" x14ac:dyDescent="0.25">
      <c r="A3228" t="s">
        <v>4462</v>
      </c>
      <c r="B3228">
        <v>5</v>
      </c>
      <c r="C3228" t="s">
        <v>4129</v>
      </c>
      <c r="D3228" s="84"/>
      <c r="F3228" s="84"/>
      <c r="O3228" s="84" t="s">
        <v>11957</v>
      </c>
      <c r="P3228" s="84">
        <v>1</v>
      </c>
      <c r="Q3228" s="84" t="s">
        <v>9357</v>
      </c>
      <c r="R3228" s="84"/>
      <c r="S3228" s="84"/>
    </row>
    <row r="3229" spans="1:19" x14ac:dyDescent="0.25">
      <c r="A3229" t="s">
        <v>4463</v>
      </c>
      <c r="B3229">
        <v>5</v>
      </c>
      <c r="C3229" t="s">
        <v>4129</v>
      </c>
      <c r="D3229" s="84"/>
      <c r="F3229" s="84"/>
      <c r="O3229" s="84" t="s">
        <v>11958</v>
      </c>
      <c r="P3229" s="84">
        <v>1</v>
      </c>
      <c r="Q3229" s="84" t="s">
        <v>9357</v>
      </c>
      <c r="R3229" s="84"/>
      <c r="S3229" s="84"/>
    </row>
    <row r="3230" spans="1:19" x14ac:dyDescent="0.25">
      <c r="A3230" t="s">
        <v>4464</v>
      </c>
      <c r="B3230">
        <v>5</v>
      </c>
      <c r="C3230" t="s">
        <v>4129</v>
      </c>
      <c r="D3230" s="84"/>
      <c r="F3230" s="84"/>
      <c r="O3230" s="84" t="s">
        <v>11959</v>
      </c>
      <c r="P3230" s="84">
        <v>1</v>
      </c>
      <c r="Q3230" s="84" t="s">
        <v>9357</v>
      </c>
      <c r="R3230" s="84"/>
      <c r="S3230" s="84"/>
    </row>
    <row r="3231" spans="1:19" x14ac:dyDescent="0.25">
      <c r="A3231" t="s">
        <v>4465</v>
      </c>
      <c r="B3231">
        <v>5</v>
      </c>
      <c r="C3231" t="s">
        <v>4129</v>
      </c>
      <c r="D3231" s="84"/>
      <c r="F3231" s="84"/>
      <c r="O3231" s="84" t="s">
        <v>11960</v>
      </c>
      <c r="P3231" s="84">
        <v>1</v>
      </c>
      <c r="Q3231" s="84" t="s">
        <v>9357</v>
      </c>
      <c r="R3231" s="84"/>
      <c r="S3231" s="84"/>
    </row>
    <row r="3232" spans="1:19" x14ac:dyDescent="0.25">
      <c r="A3232" t="s">
        <v>4466</v>
      </c>
      <c r="B3232">
        <v>5</v>
      </c>
      <c r="C3232" t="s">
        <v>4129</v>
      </c>
      <c r="D3232" s="84"/>
      <c r="F3232" s="84"/>
      <c r="O3232" s="84" t="s">
        <v>11961</v>
      </c>
      <c r="P3232" s="84">
        <v>1</v>
      </c>
      <c r="Q3232" s="84" t="s">
        <v>9357</v>
      </c>
      <c r="R3232" s="84"/>
      <c r="S3232" s="84"/>
    </row>
    <row r="3233" spans="1:19" x14ac:dyDescent="0.25">
      <c r="A3233" t="s">
        <v>4467</v>
      </c>
      <c r="B3233">
        <v>5</v>
      </c>
      <c r="C3233" t="s">
        <v>4129</v>
      </c>
      <c r="D3233" s="84"/>
      <c r="F3233" s="84"/>
      <c r="O3233" s="84" t="s">
        <v>11962</v>
      </c>
      <c r="P3233" s="84">
        <v>1</v>
      </c>
      <c r="Q3233" s="84" t="s">
        <v>9357</v>
      </c>
      <c r="R3233" s="84"/>
      <c r="S3233" s="84"/>
    </row>
    <row r="3234" spans="1:19" x14ac:dyDescent="0.25">
      <c r="A3234" t="s">
        <v>4468</v>
      </c>
      <c r="B3234">
        <v>5</v>
      </c>
      <c r="C3234" t="s">
        <v>4129</v>
      </c>
      <c r="D3234" s="84"/>
      <c r="F3234" s="84"/>
      <c r="O3234" s="84" t="s">
        <v>11963</v>
      </c>
      <c r="P3234" s="84">
        <v>1</v>
      </c>
      <c r="Q3234" s="84" t="s">
        <v>9357</v>
      </c>
      <c r="R3234" s="84"/>
      <c r="S3234" s="84"/>
    </row>
    <row r="3235" spans="1:19" x14ac:dyDescent="0.25">
      <c r="A3235" t="s">
        <v>4469</v>
      </c>
      <c r="B3235">
        <v>5</v>
      </c>
      <c r="C3235" t="s">
        <v>4129</v>
      </c>
      <c r="D3235" s="84"/>
      <c r="F3235" s="84"/>
      <c r="O3235" s="84" t="s">
        <v>11964</v>
      </c>
      <c r="P3235" s="84">
        <v>1</v>
      </c>
      <c r="Q3235" s="84" t="s">
        <v>9357</v>
      </c>
      <c r="R3235" s="84"/>
      <c r="S3235" s="84"/>
    </row>
    <row r="3236" spans="1:19" x14ac:dyDescent="0.25">
      <c r="A3236" t="s">
        <v>4470</v>
      </c>
      <c r="B3236">
        <v>5</v>
      </c>
      <c r="C3236" t="s">
        <v>4129</v>
      </c>
      <c r="D3236" s="84"/>
      <c r="F3236" s="84"/>
      <c r="O3236" s="84" t="s">
        <v>11965</v>
      </c>
      <c r="P3236" s="84">
        <v>1</v>
      </c>
      <c r="Q3236" s="84" t="s">
        <v>9357</v>
      </c>
      <c r="R3236" s="84"/>
      <c r="S3236" s="84"/>
    </row>
    <row r="3237" spans="1:19" x14ac:dyDescent="0.25">
      <c r="A3237" t="s">
        <v>4471</v>
      </c>
      <c r="B3237">
        <v>5</v>
      </c>
      <c r="C3237" t="s">
        <v>4129</v>
      </c>
      <c r="D3237" s="84"/>
      <c r="F3237" s="84"/>
      <c r="O3237" s="84" t="s">
        <v>11966</v>
      </c>
      <c r="P3237" s="84">
        <v>1</v>
      </c>
      <c r="Q3237" s="84" t="s">
        <v>9357</v>
      </c>
      <c r="R3237" s="84"/>
      <c r="S3237" s="84"/>
    </row>
    <row r="3238" spans="1:19" x14ac:dyDescent="0.25">
      <c r="A3238" t="s">
        <v>4472</v>
      </c>
      <c r="B3238">
        <v>5</v>
      </c>
      <c r="C3238" t="s">
        <v>4129</v>
      </c>
      <c r="D3238" s="84"/>
      <c r="F3238" s="84"/>
      <c r="O3238" s="84" t="s">
        <v>11967</v>
      </c>
      <c r="P3238" s="84">
        <v>1</v>
      </c>
      <c r="Q3238" s="84" t="s">
        <v>9357</v>
      </c>
      <c r="R3238" s="84"/>
      <c r="S3238" s="84"/>
    </row>
    <row r="3239" spans="1:19" x14ac:dyDescent="0.25">
      <c r="A3239" t="s">
        <v>4473</v>
      </c>
      <c r="B3239">
        <v>5</v>
      </c>
      <c r="C3239" t="s">
        <v>4129</v>
      </c>
      <c r="D3239" s="84"/>
      <c r="F3239" s="84"/>
      <c r="O3239" s="84" t="s">
        <v>11968</v>
      </c>
      <c r="P3239" s="84">
        <v>1</v>
      </c>
      <c r="Q3239" s="84" t="s">
        <v>9357</v>
      </c>
      <c r="R3239" s="84"/>
      <c r="S3239" s="84"/>
    </row>
    <row r="3240" spans="1:19" x14ac:dyDescent="0.25">
      <c r="A3240" t="s">
        <v>4474</v>
      </c>
      <c r="B3240">
        <v>5</v>
      </c>
      <c r="C3240" t="s">
        <v>4129</v>
      </c>
      <c r="D3240" s="84"/>
      <c r="F3240" s="84"/>
      <c r="O3240" s="84" t="s">
        <v>11969</v>
      </c>
      <c r="P3240" s="84">
        <v>1</v>
      </c>
      <c r="Q3240" s="84" t="s">
        <v>9357</v>
      </c>
      <c r="R3240" s="84"/>
      <c r="S3240" s="84"/>
    </row>
    <row r="3241" spans="1:19" x14ac:dyDescent="0.25">
      <c r="A3241" t="s">
        <v>4475</v>
      </c>
      <c r="B3241">
        <v>5</v>
      </c>
      <c r="C3241" t="s">
        <v>4129</v>
      </c>
      <c r="D3241" s="84"/>
      <c r="F3241" s="84"/>
      <c r="O3241" s="84" t="s">
        <v>11970</v>
      </c>
      <c r="P3241" s="84">
        <v>1</v>
      </c>
      <c r="Q3241" s="84" t="s">
        <v>9357</v>
      </c>
      <c r="R3241" s="84"/>
      <c r="S3241" s="84"/>
    </row>
    <row r="3242" spans="1:19" x14ac:dyDescent="0.25">
      <c r="A3242" t="s">
        <v>4476</v>
      </c>
      <c r="B3242">
        <v>5</v>
      </c>
      <c r="C3242" t="s">
        <v>4129</v>
      </c>
      <c r="D3242" s="84"/>
      <c r="F3242" s="84"/>
      <c r="O3242" s="84" t="s">
        <v>11971</v>
      </c>
      <c r="P3242" s="84">
        <v>1</v>
      </c>
      <c r="Q3242" s="84" t="s">
        <v>9357</v>
      </c>
      <c r="R3242" s="84"/>
      <c r="S3242" s="84"/>
    </row>
    <row r="3243" spans="1:19" x14ac:dyDescent="0.25">
      <c r="A3243" t="s">
        <v>4477</v>
      </c>
      <c r="B3243">
        <v>5</v>
      </c>
      <c r="C3243" t="s">
        <v>4129</v>
      </c>
      <c r="D3243" s="84"/>
      <c r="F3243" s="84"/>
      <c r="O3243" s="84" t="s">
        <v>11972</v>
      </c>
      <c r="P3243" s="84">
        <v>1</v>
      </c>
      <c r="Q3243" s="84" t="s">
        <v>9357</v>
      </c>
      <c r="R3243" s="84"/>
      <c r="S3243" s="84"/>
    </row>
    <row r="3244" spans="1:19" x14ac:dyDescent="0.25">
      <c r="A3244" t="s">
        <v>4478</v>
      </c>
      <c r="B3244">
        <v>5</v>
      </c>
      <c r="C3244" t="s">
        <v>4129</v>
      </c>
      <c r="D3244" s="84"/>
      <c r="F3244" s="84"/>
      <c r="O3244" s="84" t="s">
        <v>11973</v>
      </c>
      <c r="P3244" s="84">
        <v>1</v>
      </c>
      <c r="Q3244" s="84" t="s">
        <v>9357</v>
      </c>
      <c r="R3244" s="84"/>
      <c r="S3244" s="84"/>
    </row>
    <row r="3245" spans="1:19" x14ac:dyDescent="0.25">
      <c r="A3245" t="s">
        <v>4479</v>
      </c>
      <c r="B3245">
        <v>5</v>
      </c>
      <c r="C3245" t="s">
        <v>4129</v>
      </c>
      <c r="D3245" s="84"/>
      <c r="F3245" s="84"/>
      <c r="O3245" s="84" t="s">
        <v>11974</v>
      </c>
      <c r="P3245" s="84">
        <v>1</v>
      </c>
      <c r="Q3245" s="84" t="s">
        <v>9357</v>
      </c>
      <c r="R3245" s="84"/>
      <c r="S3245" s="84"/>
    </row>
    <row r="3246" spans="1:19" x14ac:dyDescent="0.25">
      <c r="A3246" t="s">
        <v>4480</v>
      </c>
      <c r="B3246">
        <v>5</v>
      </c>
      <c r="C3246" t="s">
        <v>4129</v>
      </c>
      <c r="D3246" s="84"/>
      <c r="F3246" s="84"/>
      <c r="O3246" s="84" t="s">
        <v>11975</v>
      </c>
      <c r="P3246" s="84">
        <v>1</v>
      </c>
      <c r="Q3246" s="84" t="s">
        <v>9357</v>
      </c>
      <c r="R3246" s="84"/>
      <c r="S3246" s="84"/>
    </row>
    <row r="3247" spans="1:19" x14ac:dyDescent="0.25">
      <c r="A3247" t="s">
        <v>4481</v>
      </c>
      <c r="B3247">
        <v>5</v>
      </c>
      <c r="C3247" t="s">
        <v>4129</v>
      </c>
      <c r="D3247" s="84"/>
      <c r="F3247" s="84"/>
      <c r="O3247" s="84" t="s">
        <v>11976</v>
      </c>
      <c r="P3247" s="84">
        <v>1</v>
      </c>
      <c r="Q3247" s="84" t="s">
        <v>9357</v>
      </c>
      <c r="R3247" s="84"/>
      <c r="S3247" s="84"/>
    </row>
    <row r="3248" spans="1:19" x14ac:dyDescent="0.25">
      <c r="A3248" t="s">
        <v>4482</v>
      </c>
      <c r="B3248">
        <v>5</v>
      </c>
      <c r="C3248" t="s">
        <v>4129</v>
      </c>
      <c r="D3248" s="84"/>
      <c r="F3248" s="84"/>
      <c r="O3248" s="84" t="s">
        <v>11977</v>
      </c>
      <c r="P3248" s="84">
        <v>1</v>
      </c>
      <c r="Q3248" s="84" t="s">
        <v>9357</v>
      </c>
      <c r="R3248" s="84"/>
      <c r="S3248" s="84"/>
    </row>
    <row r="3249" spans="1:19" x14ac:dyDescent="0.25">
      <c r="A3249" t="s">
        <v>4483</v>
      </c>
      <c r="B3249">
        <v>5</v>
      </c>
      <c r="C3249" t="s">
        <v>4129</v>
      </c>
      <c r="D3249" s="84"/>
      <c r="F3249" s="84"/>
      <c r="O3249" s="84" t="s">
        <v>11978</v>
      </c>
      <c r="P3249" s="84">
        <v>1</v>
      </c>
      <c r="Q3249" s="84" t="s">
        <v>9357</v>
      </c>
      <c r="R3249" s="84"/>
      <c r="S3249" s="84"/>
    </row>
    <row r="3250" spans="1:19" x14ac:dyDescent="0.25">
      <c r="A3250" t="s">
        <v>4484</v>
      </c>
      <c r="B3250">
        <v>5</v>
      </c>
      <c r="C3250" t="s">
        <v>4129</v>
      </c>
      <c r="D3250" s="84"/>
      <c r="F3250" s="84"/>
      <c r="O3250" s="84" t="s">
        <v>11979</v>
      </c>
      <c r="P3250" s="84">
        <v>1</v>
      </c>
      <c r="Q3250" s="84" t="s">
        <v>9357</v>
      </c>
      <c r="R3250" s="84"/>
      <c r="S3250" s="84"/>
    </row>
    <row r="3251" spans="1:19" x14ac:dyDescent="0.25">
      <c r="A3251" t="s">
        <v>4485</v>
      </c>
      <c r="B3251">
        <v>5</v>
      </c>
      <c r="C3251" t="s">
        <v>4129</v>
      </c>
      <c r="D3251" s="84"/>
      <c r="F3251" s="84"/>
      <c r="O3251" s="84" t="s">
        <v>11980</v>
      </c>
      <c r="P3251" s="84">
        <v>1</v>
      </c>
      <c r="Q3251" s="84" t="s">
        <v>9357</v>
      </c>
      <c r="R3251" s="84"/>
      <c r="S3251" s="84"/>
    </row>
    <row r="3252" spans="1:19" x14ac:dyDescent="0.25">
      <c r="A3252" t="s">
        <v>4486</v>
      </c>
      <c r="B3252">
        <v>5</v>
      </c>
      <c r="C3252" t="s">
        <v>4129</v>
      </c>
      <c r="D3252" s="84"/>
      <c r="F3252" s="84"/>
      <c r="O3252" s="84" t="s">
        <v>11981</v>
      </c>
      <c r="P3252" s="84">
        <v>1</v>
      </c>
      <c r="Q3252" s="84" t="s">
        <v>9357</v>
      </c>
      <c r="R3252" s="84"/>
      <c r="S3252" s="84"/>
    </row>
    <row r="3253" spans="1:19" x14ac:dyDescent="0.25">
      <c r="A3253" t="s">
        <v>4487</v>
      </c>
      <c r="B3253">
        <v>5</v>
      </c>
      <c r="C3253" t="s">
        <v>4129</v>
      </c>
      <c r="D3253" s="84"/>
      <c r="F3253" s="84"/>
      <c r="O3253" s="84" t="s">
        <v>11982</v>
      </c>
      <c r="P3253" s="84">
        <v>1</v>
      </c>
      <c r="Q3253" s="84" t="s">
        <v>9357</v>
      </c>
      <c r="R3253" s="84"/>
      <c r="S3253" s="84"/>
    </row>
    <row r="3254" spans="1:19" x14ac:dyDescent="0.25">
      <c r="A3254" t="s">
        <v>4488</v>
      </c>
      <c r="B3254">
        <v>5</v>
      </c>
      <c r="C3254" t="s">
        <v>4129</v>
      </c>
      <c r="D3254" s="84"/>
      <c r="F3254" s="84"/>
      <c r="O3254" s="84" t="s">
        <v>11983</v>
      </c>
      <c r="P3254" s="84">
        <v>1</v>
      </c>
      <c r="Q3254" s="84" t="s">
        <v>9357</v>
      </c>
      <c r="R3254" s="84"/>
      <c r="S3254" s="84"/>
    </row>
    <row r="3255" spans="1:19" x14ac:dyDescent="0.25">
      <c r="A3255" t="s">
        <v>4489</v>
      </c>
      <c r="B3255">
        <v>5</v>
      </c>
      <c r="C3255" t="s">
        <v>4129</v>
      </c>
      <c r="D3255" s="84"/>
      <c r="F3255" s="84"/>
      <c r="O3255" s="84" t="s">
        <v>11984</v>
      </c>
      <c r="P3255" s="84">
        <v>1</v>
      </c>
      <c r="Q3255" s="84" t="s">
        <v>9357</v>
      </c>
      <c r="R3255" s="84"/>
      <c r="S3255" s="84"/>
    </row>
    <row r="3256" spans="1:19" x14ac:dyDescent="0.25">
      <c r="A3256" t="s">
        <v>4490</v>
      </c>
      <c r="B3256">
        <v>5</v>
      </c>
      <c r="C3256" t="s">
        <v>4129</v>
      </c>
      <c r="D3256" s="84"/>
      <c r="F3256" s="84"/>
      <c r="O3256" s="84" t="s">
        <v>11985</v>
      </c>
      <c r="P3256" s="84">
        <v>1</v>
      </c>
      <c r="Q3256" s="84" t="s">
        <v>9357</v>
      </c>
      <c r="R3256" s="84"/>
      <c r="S3256" s="84"/>
    </row>
    <row r="3257" spans="1:19" x14ac:dyDescent="0.25">
      <c r="A3257" t="s">
        <v>4491</v>
      </c>
      <c r="B3257">
        <v>5</v>
      </c>
      <c r="C3257" t="s">
        <v>4129</v>
      </c>
      <c r="D3257" s="84"/>
      <c r="F3257" s="84"/>
      <c r="O3257" s="84" t="s">
        <v>11986</v>
      </c>
      <c r="P3257" s="84">
        <v>1</v>
      </c>
      <c r="Q3257" s="84" t="s">
        <v>9357</v>
      </c>
      <c r="R3257" s="84"/>
      <c r="S3257" s="84"/>
    </row>
    <row r="3258" spans="1:19" x14ac:dyDescent="0.25">
      <c r="A3258" t="s">
        <v>4492</v>
      </c>
      <c r="B3258">
        <v>5</v>
      </c>
      <c r="C3258" t="s">
        <v>4129</v>
      </c>
      <c r="D3258" s="84"/>
      <c r="F3258" s="84"/>
      <c r="O3258" s="84" t="s">
        <v>11987</v>
      </c>
      <c r="P3258" s="84">
        <v>1</v>
      </c>
      <c r="Q3258" s="84" t="s">
        <v>9357</v>
      </c>
      <c r="R3258" s="84"/>
      <c r="S3258" s="84"/>
    </row>
    <row r="3259" spans="1:19" x14ac:dyDescent="0.25">
      <c r="A3259" t="s">
        <v>4493</v>
      </c>
      <c r="B3259">
        <v>5</v>
      </c>
      <c r="C3259" t="s">
        <v>4129</v>
      </c>
      <c r="D3259" s="84"/>
      <c r="F3259" s="84"/>
      <c r="O3259" s="84" t="s">
        <v>11988</v>
      </c>
      <c r="P3259" s="84">
        <v>1</v>
      </c>
      <c r="Q3259" s="84" t="s">
        <v>9357</v>
      </c>
      <c r="R3259" s="84"/>
      <c r="S3259" s="84"/>
    </row>
    <row r="3260" spans="1:19" x14ac:dyDescent="0.25">
      <c r="A3260" t="s">
        <v>4494</v>
      </c>
      <c r="B3260">
        <v>5</v>
      </c>
      <c r="C3260" t="s">
        <v>4129</v>
      </c>
      <c r="D3260" s="84"/>
      <c r="F3260" s="84"/>
      <c r="O3260" s="84" t="s">
        <v>11989</v>
      </c>
      <c r="P3260" s="84">
        <v>1</v>
      </c>
      <c r="Q3260" s="84" t="s">
        <v>9357</v>
      </c>
      <c r="R3260" s="84"/>
      <c r="S3260" s="84"/>
    </row>
    <row r="3261" spans="1:19" x14ac:dyDescent="0.25">
      <c r="A3261" t="s">
        <v>4495</v>
      </c>
      <c r="B3261">
        <v>5</v>
      </c>
      <c r="C3261" t="s">
        <v>4129</v>
      </c>
      <c r="D3261" s="84"/>
      <c r="F3261" s="84"/>
      <c r="O3261" s="84" t="s">
        <v>11990</v>
      </c>
      <c r="P3261" s="84">
        <v>1</v>
      </c>
      <c r="Q3261" s="84" t="s">
        <v>9357</v>
      </c>
      <c r="R3261" s="84"/>
      <c r="S3261" s="84"/>
    </row>
    <row r="3262" spans="1:19" x14ac:dyDescent="0.25">
      <c r="A3262" t="s">
        <v>4496</v>
      </c>
      <c r="B3262">
        <v>5</v>
      </c>
      <c r="C3262" t="s">
        <v>4129</v>
      </c>
      <c r="D3262" s="84"/>
      <c r="F3262" s="84"/>
      <c r="O3262" s="84" t="s">
        <v>11991</v>
      </c>
      <c r="P3262" s="84">
        <v>1</v>
      </c>
      <c r="Q3262" s="84" t="s">
        <v>9357</v>
      </c>
      <c r="R3262" s="84"/>
      <c r="S3262" s="84"/>
    </row>
    <row r="3263" spans="1:19" x14ac:dyDescent="0.25">
      <c r="A3263" t="s">
        <v>4497</v>
      </c>
      <c r="B3263">
        <v>5</v>
      </c>
      <c r="C3263" t="s">
        <v>4129</v>
      </c>
      <c r="D3263" s="84"/>
      <c r="F3263" s="84"/>
      <c r="O3263" s="84" t="s">
        <v>11992</v>
      </c>
      <c r="P3263" s="84">
        <v>1</v>
      </c>
      <c r="Q3263" s="84" t="s">
        <v>9357</v>
      </c>
      <c r="R3263" s="84"/>
      <c r="S3263" s="84"/>
    </row>
    <row r="3264" spans="1:19" x14ac:dyDescent="0.25">
      <c r="A3264" t="s">
        <v>4498</v>
      </c>
      <c r="B3264">
        <v>5</v>
      </c>
      <c r="C3264" t="s">
        <v>4129</v>
      </c>
      <c r="D3264" s="84"/>
      <c r="F3264" s="84"/>
      <c r="O3264" s="84" t="s">
        <v>11993</v>
      </c>
      <c r="P3264" s="84">
        <v>1</v>
      </c>
      <c r="Q3264" s="84" t="s">
        <v>9357</v>
      </c>
      <c r="R3264" s="84"/>
      <c r="S3264" s="84"/>
    </row>
    <row r="3265" spans="1:19" x14ac:dyDescent="0.25">
      <c r="A3265" t="s">
        <v>4499</v>
      </c>
      <c r="B3265">
        <v>5</v>
      </c>
      <c r="C3265" t="s">
        <v>4129</v>
      </c>
      <c r="D3265" s="84"/>
      <c r="F3265" s="84"/>
      <c r="O3265" s="84" t="s">
        <v>11994</v>
      </c>
      <c r="P3265" s="84">
        <v>1</v>
      </c>
      <c r="Q3265" s="84" t="s">
        <v>9357</v>
      </c>
      <c r="R3265" s="84"/>
      <c r="S3265" s="84"/>
    </row>
    <row r="3266" spans="1:19" x14ac:dyDescent="0.25">
      <c r="A3266" t="s">
        <v>4500</v>
      </c>
      <c r="B3266">
        <v>5</v>
      </c>
      <c r="C3266" t="s">
        <v>4129</v>
      </c>
      <c r="D3266" s="84"/>
      <c r="F3266" s="84"/>
      <c r="O3266" s="84" t="s">
        <v>11995</v>
      </c>
      <c r="P3266" s="84">
        <v>1</v>
      </c>
      <c r="Q3266" s="84" t="s">
        <v>9357</v>
      </c>
      <c r="R3266" s="84"/>
      <c r="S3266" s="84"/>
    </row>
    <row r="3267" spans="1:19" x14ac:dyDescent="0.25">
      <c r="A3267" t="s">
        <v>4501</v>
      </c>
      <c r="B3267">
        <v>5</v>
      </c>
      <c r="C3267" t="s">
        <v>4129</v>
      </c>
      <c r="D3267" s="84"/>
      <c r="F3267" s="84"/>
      <c r="O3267" s="84" t="s">
        <v>11996</v>
      </c>
      <c r="P3267" s="84">
        <v>1</v>
      </c>
      <c r="Q3267" s="84" t="s">
        <v>9357</v>
      </c>
      <c r="R3267" s="84"/>
      <c r="S3267" s="84"/>
    </row>
    <row r="3268" spans="1:19" x14ac:dyDescent="0.25">
      <c r="A3268" t="s">
        <v>4502</v>
      </c>
      <c r="B3268">
        <v>5</v>
      </c>
      <c r="C3268" t="s">
        <v>4129</v>
      </c>
      <c r="D3268" s="84"/>
      <c r="F3268" s="84"/>
      <c r="O3268" s="84" t="s">
        <v>11997</v>
      </c>
      <c r="P3268" s="84">
        <v>1</v>
      </c>
      <c r="Q3268" s="84" t="s">
        <v>9357</v>
      </c>
      <c r="R3268" s="84"/>
      <c r="S3268" s="84"/>
    </row>
    <row r="3269" spans="1:19" x14ac:dyDescent="0.25">
      <c r="A3269" t="s">
        <v>4503</v>
      </c>
      <c r="B3269">
        <v>5</v>
      </c>
      <c r="C3269" t="s">
        <v>4129</v>
      </c>
      <c r="D3269" s="84"/>
      <c r="F3269" s="84"/>
      <c r="O3269" s="84" t="s">
        <v>11998</v>
      </c>
      <c r="P3269" s="84">
        <v>1</v>
      </c>
      <c r="Q3269" s="84" t="s">
        <v>9357</v>
      </c>
      <c r="R3269" s="84"/>
      <c r="S3269" s="84"/>
    </row>
    <row r="3270" spans="1:19" x14ac:dyDescent="0.25">
      <c r="A3270" t="s">
        <v>4504</v>
      </c>
      <c r="B3270">
        <v>5</v>
      </c>
      <c r="C3270" t="s">
        <v>4129</v>
      </c>
      <c r="D3270" s="84"/>
      <c r="F3270" s="84"/>
      <c r="O3270" s="84" t="s">
        <v>11999</v>
      </c>
      <c r="P3270" s="84">
        <v>1</v>
      </c>
      <c r="Q3270" s="84" t="s">
        <v>9357</v>
      </c>
      <c r="R3270" s="84"/>
      <c r="S3270" s="84"/>
    </row>
    <row r="3271" spans="1:19" x14ac:dyDescent="0.25">
      <c r="A3271" t="s">
        <v>4505</v>
      </c>
      <c r="B3271">
        <v>5</v>
      </c>
      <c r="C3271" t="s">
        <v>4129</v>
      </c>
      <c r="D3271" s="84"/>
      <c r="F3271" s="84"/>
      <c r="O3271" s="84" t="s">
        <v>12000</v>
      </c>
      <c r="P3271" s="84">
        <v>1</v>
      </c>
      <c r="Q3271" s="84" t="s">
        <v>9357</v>
      </c>
      <c r="R3271" s="84"/>
      <c r="S3271" s="84"/>
    </row>
    <row r="3272" spans="1:19" x14ac:dyDescent="0.25">
      <c r="A3272" t="s">
        <v>4506</v>
      </c>
      <c r="B3272">
        <v>5</v>
      </c>
      <c r="C3272" t="s">
        <v>4129</v>
      </c>
      <c r="D3272" s="84"/>
      <c r="F3272" s="84"/>
      <c r="O3272" s="84" t="s">
        <v>12001</v>
      </c>
      <c r="P3272" s="84">
        <v>1</v>
      </c>
      <c r="Q3272" s="84" t="s">
        <v>9357</v>
      </c>
      <c r="R3272" s="84"/>
      <c r="S3272" s="84"/>
    </row>
    <row r="3273" spans="1:19" x14ac:dyDescent="0.25">
      <c r="A3273" t="s">
        <v>4507</v>
      </c>
      <c r="B3273">
        <v>5</v>
      </c>
      <c r="C3273" t="s">
        <v>4129</v>
      </c>
      <c r="D3273" s="84"/>
      <c r="F3273" s="84"/>
      <c r="O3273" s="84" t="s">
        <v>12002</v>
      </c>
      <c r="P3273" s="84">
        <v>1</v>
      </c>
      <c r="Q3273" s="84" t="s">
        <v>9357</v>
      </c>
      <c r="R3273" s="84"/>
      <c r="S3273" s="84"/>
    </row>
    <row r="3274" spans="1:19" x14ac:dyDescent="0.25">
      <c r="A3274" t="s">
        <v>4508</v>
      </c>
      <c r="B3274">
        <v>5</v>
      </c>
      <c r="C3274" t="s">
        <v>4129</v>
      </c>
      <c r="D3274" s="84"/>
      <c r="F3274" s="84"/>
      <c r="O3274" s="84" t="s">
        <v>12003</v>
      </c>
      <c r="P3274" s="84">
        <v>1</v>
      </c>
      <c r="Q3274" s="84" t="s">
        <v>9357</v>
      </c>
      <c r="R3274" s="84"/>
      <c r="S3274" s="84"/>
    </row>
    <row r="3275" spans="1:19" x14ac:dyDescent="0.25">
      <c r="A3275" t="s">
        <v>4509</v>
      </c>
      <c r="B3275">
        <v>5</v>
      </c>
      <c r="C3275" t="s">
        <v>4129</v>
      </c>
      <c r="D3275" s="84"/>
      <c r="F3275" s="84"/>
      <c r="O3275" s="84" t="s">
        <v>12005</v>
      </c>
      <c r="P3275" s="84">
        <v>1</v>
      </c>
      <c r="Q3275" s="84" t="s">
        <v>9357</v>
      </c>
      <c r="R3275" s="84"/>
      <c r="S3275" s="84"/>
    </row>
    <row r="3276" spans="1:19" x14ac:dyDescent="0.25">
      <c r="A3276" t="s">
        <v>4510</v>
      </c>
      <c r="B3276">
        <v>5</v>
      </c>
      <c r="C3276" t="s">
        <v>4129</v>
      </c>
      <c r="D3276" s="84"/>
      <c r="F3276" s="84"/>
      <c r="O3276" s="84" t="s">
        <v>12006</v>
      </c>
      <c r="P3276" s="84">
        <v>1</v>
      </c>
      <c r="Q3276" s="84" t="s">
        <v>9357</v>
      </c>
      <c r="R3276" s="84"/>
      <c r="S3276" s="84"/>
    </row>
    <row r="3277" spans="1:19" x14ac:dyDescent="0.25">
      <c r="A3277" t="s">
        <v>4511</v>
      </c>
      <c r="B3277">
        <v>5</v>
      </c>
      <c r="C3277" t="s">
        <v>4129</v>
      </c>
      <c r="D3277" s="84"/>
      <c r="F3277" s="84"/>
      <c r="O3277" s="84" t="s">
        <v>12007</v>
      </c>
      <c r="P3277" s="84">
        <v>1</v>
      </c>
      <c r="Q3277" s="84" t="s">
        <v>9357</v>
      </c>
      <c r="R3277" s="84"/>
      <c r="S3277" s="84"/>
    </row>
    <row r="3278" spans="1:19" x14ac:dyDescent="0.25">
      <c r="A3278" t="s">
        <v>4512</v>
      </c>
      <c r="B3278">
        <v>5</v>
      </c>
      <c r="C3278" t="s">
        <v>4129</v>
      </c>
      <c r="D3278" s="84"/>
      <c r="F3278" s="84"/>
      <c r="O3278" s="84" t="s">
        <v>12009</v>
      </c>
      <c r="P3278" s="84">
        <v>1</v>
      </c>
      <c r="Q3278" s="84" t="s">
        <v>9357</v>
      </c>
      <c r="R3278" s="84"/>
      <c r="S3278" s="84"/>
    </row>
    <row r="3279" spans="1:19" x14ac:dyDescent="0.25">
      <c r="A3279" t="s">
        <v>4513</v>
      </c>
      <c r="B3279">
        <v>5</v>
      </c>
      <c r="C3279" t="s">
        <v>4129</v>
      </c>
      <c r="D3279" t="s">
        <v>4513</v>
      </c>
      <c r="E3279" s="84" t="s">
        <v>4513</v>
      </c>
      <c r="F3279" t="s">
        <v>1919</v>
      </c>
      <c r="O3279" s="84" t="s">
        <v>12010</v>
      </c>
      <c r="P3279" s="84">
        <v>1</v>
      </c>
      <c r="Q3279" s="84" t="s">
        <v>9357</v>
      </c>
      <c r="R3279" s="84"/>
      <c r="S3279" s="84"/>
    </row>
    <row r="3280" spans="1:19" x14ac:dyDescent="0.25">
      <c r="A3280" t="s">
        <v>4514</v>
      </c>
      <c r="B3280">
        <v>5</v>
      </c>
      <c r="C3280" t="s">
        <v>4129</v>
      </c>
      <c r="D3280" s="84"/>
      <c r="F3280" s="84"/>
      <c r="O3280" s="84" t="s">
        <v>12011</v>
      </c>
      <c r="P3280" s="84">
        <v>1</v>
      </c>
      <c r="Q3280" s="84" t="s">
        <v>9357</v>
      </c>
      <c r="R3280" s="84"/>
      <c r="S3280" s="84"/>
    </row>
    <row r="3281" spans="1:19" x14ac:dyDescent="0.25">
      <c r="A3281" t="s">
        <v>4515</v>
      </c>
      <c r="B3281">
        <v>5</v>
      </c>
      <c r="C3281" t="s">
        <v>4129</v>
      </c>
      <c r="D3281" s="84"/>
      <c r="F3281" s="84"/>
      <c r="O3281" s="84" t="s">
        <v>12012</v>
      </c>
      <c r="P3281" s="84">
        <v>1</v>
      </c>
      <c r="Q3281" s="84" t="s">
        <v>9357</v>
      </c>
      <c r="R3281" s="84"/>
      <c r="S3281" s="84"/>
    </row>
    <row r="3282" spans="1:19" x14ac:dyDescent="0.25">
      <c r="A3282" t="s">
        <v>4516</v>
      </c>
      <c r="B3282">
        <v>5</v>
      </c>
      <c r="C3282" t="s">
        <v>4129</v>
      </c>
      <c r="D3282" s="84"/>
      <c r="F3282" s="84"/>
      <c r="O3282" s="84" t="s">
        <v>12013</v>
      </c>
      <c r="P3282" s="84">
        <v>1</v>
      </c>
      <c r="Q3282" s="84" t="s">
        <v>9357</v>
      </c>
      <c r="R3282" s="84"/>
      <c r="S3282" s="84"/>
    </row>
    <row r="3283" spans="1:19" x14ac:dyDescent="0.25">
      <c r="A3283" t="s">
        <v>4517</v>
      </c>
      <c r="B3283">
        <v>5</v>
      </c>
      <c r="C3283" t="s">
        <v>4129</v>
      </c>
      <c r="D3283" s="84"/>
      <c r="F3283" s="84"/>
      <c r="O3283" s="84" t="s">
        <v>12015</v>
      </c>
      <c r="P3283" s="84">
        <v>1</v>
      </c>
      <c r="Q3283" s="84" t="s">
        <v>9357</v>
      </c>
      <c r="R3283" s="84"/>
      <c r="S3283" s="84"/>
    </row>
    <row r="3284" spans="1:19" x14ac:dyDescent="0.25">
      <c r="A3284" t="s">
        <v>4518</v>
      </c>
      <c r="B3284">
        <v>5</v>
      </c>
      <c r="C3284" t="s">
        <v>4129</v>
      </c>
      <c r="D3284" s="84"/>
      <c r="F3284" s="84"/>
      <c r="O3284" s="84" t="s">
        <v>12016</v>
      </c>
      <c r="P3284" s="84">
        <v>1</v>
      </c>
      <c r="Q3284" s="84" t="s">
        <v>9357</v>
      </c>
      <c r="R3284" s="84"/>
      <c r="S3284" s="84"/>
    </row>
    <row r="3285" spans="1:19" x14ac:dyDescent="0.25">
      <c r="A3285" t="s">
        <v>4519</v>
      </c>
      <c r="B3285">
        <v>5</v>
      </c>
      <c r="C3285" t="s">
        <v>4129</v>
      </c>
      <c r="D3285" s="84"/>
      <c r="F3285" s="84"/>
      <c r="O3285" s="84" t="s">
        <v>12017</v>
      </c>
      <c r="P3285" s="84">
        <v>1</v>
      </c>
      <c r="Q3285" s="84" t="s">
        <v>9357</v>
      </c>
      <c r="R3285" s="84"/>
      <c r="S3285" s="84"/>
    </row>
    <row r="3286" spans="1:19" x14ac:dyDescent="0.25">
      <c r="A3286" t="s">
        <v>4520</v>
      </c>
      <c r="B3286">
        <v>5</v>
      </c>
      <c r="C3286" t="s">
        <v>4129</v>
      </c>
      <c r="D3286" s="84"/>
      <c r="F3286" s="84"/>
      <c r="O3286" s="84" t="s">
        <v>12018</v>
      </c>
      <c r="P3286" s="84">
        <v>1</v>
      </c>
      <c r="Q3286" s="84" t="s">
        <v>9357</v>
      </c>
      <c r="R3286" s="84"/>
      <c r="S3286" s="84"/>
    </row>
    <row r="3287" spans="1:19" x14ac:dyDescent="0.25">
      <c r="A3287" t="s">
        <v>4521</v>
      </c>
      <c r="B3287">
        <v>5</v>
      </c>
      <c r="C3287" t="s">
        <v>4129</v>
      </c>
      <c r="D3287" s="84"/>
      <c r="F3287" s="84"/>
      <c r="O3287" s="84" t="s">
        <v>12019</v>
      </c>
      <c r="P3287" s="84">
        <v>1</v>
      </c>
      <c r="Q3287" s="84" t="s">
        <v>9357</v>
      </c>
      <c r="R3287" s="84"/>
      <c r="S3287" s="84"/>
    </row>
    <row r="3288" spans="1:19" x14ac:dyDescent="0.25">
      <c r="A3288" t="s">
        <v>4522</v>
      </c>
      <c r="B3288">
        <v>5</v>
      </c>
      <c r="C3288" t="s">
        <v>4129</v>
      </c>
      <c r="D3288" s="84"/>
      <c r="F3288" s="84"/>
      <c r="O3288" s="84" t="s">
        <v>12020</v>
      </c>
      <c r="P3288" s="84">
        <v>1</v>
      </c>
      <c r="Q3288" s="84" t="s">
        <v>9357</v>
      </c>
      <c r="R3288" s="84"/>
      <c r="S3288" s="84"/>
    </row>
    <row r="3289" spans="1:19" x14ac:dyDescent="0.25">
      <c r="A3289" t="s">
        <v>4523</v>
      </c>
      <c r="B3289">
        <v>5</v>
      </c>
      <c r="C3289" t="s">
        <v>4129</v>
      </c>
      <c r="D3289" s="84"/>
      <c r="F3289" s="84"/>
      <c r="O3289" s="84" t="s">
        <v>12021</v>
      </c>
      <c r="P3289" s="84">
        <v>1</v>
      </c>
      <c r="Q3289" s="84" t="s">
        <v>9357</v>
      </c>
      <c r="R3289" s="84"/>
      <c r="S3289" s="84"/>
    </row>
    <row r="3290" spans="1:19" x14ac:dyDescent="0.25">
      <c r="A3290" t="s">
        <v>4524</v>
      </c>
      <c r="B3290">
        <v>5</v>
      </c>
      <c r="C3290" t="s">
        <v>4129</v>
      </c>
      <c r="D3290" s="84"/>
      <c r="F3290" s="84"/>
      <c r="O3290" s="84" t="s">
        <v>12044</v>
      </c>
      <c r="P3290" s="84">
        <v>1</v>
      </c>
      <c r="Q3290" s="84" t="s">
        <v>9357</v>
      </c>
      <c r="R3290" s="84"/>
      <c r="S3290" s="84"/>
    </row>
    <row r="3291" spans="1:19" x14ac:dyDescent="0.25">
      <c r="A3291" t="s">
        <v>4525</v>
      </c>
      <c r="B3291">
        <v>5</v>
      </c>
      <c r="C3291" t="s">
        <v>4129</v>
      </c>
      <c r="D3291" s="84"/>
      <c r="F3291" s="84"/>
      <c r="O3291" s="84" t="s">
        <v>12047</v>
      </c>
      <c r="P3291" s="84">
        <v>1</v>
      </c>
      <c r="Q3291" s="84" t="s">
        <v>9357</v>
      </c>
      <c r="R3291" s="84"/>
      <c r="S3291" s="84"/>
    </row>
    <row r="3292" spans="1:19" x14ac:dyDescent="0.25">
      <c r="A3292" t="s">
        <v>4526</v>
      </c>
      <c r="B3292">
        <v>5</v>
      </c>
      <c r="C3292" t="s">
        <v>4129</v>
      </c>
      <c r="D3292" s="84"/>
      <c r="F3292" s="84"/>
      <c r="O3292" s="84" t="s">
        <v>12048</v>
      </c>
      <c r="P3292" s="84">
        <v>1</v>
      </c>
      <c r="Q3292" s="84" t="s">
        <v>9357</v>
      </c>
      <c r="R3292" s="84"/>
      <c r="S3292" s="84"/>
    </row>
    <row r="3293" spans="1:19" x14ac:dyDescent="0.25">
      <c r="A3293" t="s">
        <v>4527</v>
      </c>
      <c r="B3293">
        <v>5</v>
      </c>
      <c r="C3293" t="s">
        <v>4129</v>
      </c>
      <c r="D3293" s="84"/>
      <c r="F3293" s="84"/>
      <c r="O3293" s="84" t="s">
        <v>12049</v>
      </c>
      <c r="P3293" s="84">
        <v>1</v>
      </c>
      <c r="Q3293" s="84" t="s">
        <v>9357</v>
      </c>
      <c r="R3293" s="84"/>
      <c r="S3293" s="84"/>
    </row>
    <row r="3294" spans="1:19" x14ac:dyDescent="0.25">
      <c r="A3294" t="s">
        <v>4528</v>
      </c>
      <c r="B3294">
        <v>5</v>
      </c>
      <c r="C3294" t="s">
        <v>4129</v>
      </c>
      <c r="D3294" s="84"/>
      <c r="F3294" s="84"/>
      <c r="O3294" s="84" t="s">
        <v>12050</v>
      </c>
      <c r="P3294" s="84">
        <v>1</v>
      </c>
      <c r="Q3294" s="84" t="s">
        <v>9357</v>
      </c>
      <c r="R3294" s="84"/>
      <c r="S3294" s="84"/>
    </row>
    <row r="3295" spans="1:19" x14ac:dyDescent="0.25">
      <c r="A3295" t="s">
        <v>4529</v>
      </c>
      <c r="B3295">
        <v>5</v>
      </c>
      <c r="C3295" t="s">
        <v>4129</v>
      </c>
      <c r="D3295" s="84"/>
      <c r="F3295" s="84"/>
      <c r="O3295" s="84" t="s">
        <v>12053</v>
      </c>
      <c r="P3295" s="84">
        <v>1</v>
      </c>
      <c r="Q3295" s="84" t="s">
        <v>9357</v>
      </c>
      <c r="R3295" s="84"/>
      <c r="S3295" s="84"/>
    </row>
    <row r="3296" spans="1:19" x14ac:dyDescent="0.25">
      <c r="A3296" t="s">
        <v>4530</v>
      </c>
      <c r="B3296">
        <v>5</v>
      </c>
      <c r="C3296" t="s">
        <v>4129</v>
      </c>
      <c r="D3296" s="84"/>
      <c r="F3296" s="84"/>
      <c r="O3296" s="84" t="s">
        <v>12055</v>
      </c>
      <c r="P3296" s="84">
        <v>1</v>
      </c>
      <c r="Q3296" s="84" t="s">
        <v>9357</v>
      </c>
      <c r="R3296" s="84"/>
      <c r="S3296" s="84"/>
    </row>
    <row r="3297" spans="1:19" x14ac:dyDescent="0.25">
      <c r="A3297" t="s">
        <v>4531</v>
      </c>
      <c r="B3297">
        <v>5</v>
      </c>
      <c r="C3297" t="s">
        <v>4129</v>
      </c>
      <c r="D3297" s="84"/>
      <c r="F3297" s="84"/>
      <c r="O3297" s="84" t="s">
        <v>12056</v>
      </c>
      <c r="P3297" s="84">
        <v>1</v>
      </c>
      <c r="Q3297" s="84" t="s">
        <v>9357</v>
      </c>
      <c r="R3297" s="84"/>
      <c r="S3297" s="84"/>
    </row>
    <row r="3298" spans="1:19" x14ac:dyDescent="0.25">
      <c r="A3298" t="s">
        <v>4532</v>
      </c>
      <c r="B3298">
        <v>5</v>
      </c>
      <c r="C3298" t="s">
        <v>4129</v>
      </c>
      <c r="D3298" s="84"/>
      <c r="F3298" s="84"/>
      <c r="O3298" s="84" t="s">
        <v>12057</v>
      </c>
      <c r="P3298" s="84">
        <v>1</v>
      </c>
      <c r="Q3298" s="84" t="s">
        <v>9357</v>
      </c>
      <c r="R3298" s="84"/>
      <c r="S3298" s="84"/>
    </row>
    <row r="3299" spans="1:19" x14ac:dyDescent="0.25">
      <c r="A3299" t="s">
        <v>4533</v>
      </c>
      <c r="B3299">
        <v>5</v>
      </c>
      <c r="C3299" t="s">
        <v>4129</v>
      </c>
      <c r="D3299" s="84"/>
      <c r="F3299" s="84"/>
      <c r="O3299" s="84" t="s">
        <v>12058</v>
      </c>
      <c r="P3299" s="84">
        <v>1</v>
      </c>
      <c r="Q3299" s="84" t="s">
        <v>9357</v>
      </c>
      <c r="R3299" s="84"/>
      <c r="S3299" s="84"/>
    </row>
    <row r="3300" spans="1:19" x14ac:dyDescent="0.25">
      <c r="A3300" t="s">
        <v>4534</v>
      </c>
      <c r="B3300">
        <v>5</v>
      </c>
      <c r="C3300" t="s">
        <v>4129</v>
      </c>
      <c r="D3300" s="84"/>
      <c r="F3300" s="84"/>
      <c r="O3300" s="84" t="s">
        <v>12059</v>
      </c>
      <c r="P3300" s="84">
        <v>1</v>
      </c>
      <c r="Q3300" s="84" t="s">
        <v>9357</v>
      </c>
      <c r="R3300" s="84"/>
      <c r="S3300" s="84"/>
    </row>
    <row r="3301" spans="1:19" x14ac:dyDescent="0.25">
      <c r="A3301" t="s">
        <v>4535</v>
      </c>
      <c r="B3301">
        <v>5</v>
      </c>
      <c r="C3301" t="s">
        <v>4129</v>
      </c>
      <c r="D3301" s="84"/>
      <c r="F3301" s="84"/>
      <c r="O3301" s="84" t="s">
        <v>12060</v>
      </c>
      <c r="P3301" s="84">
        <v>1</v>
      </c>
      <c r="Q3301" s="84" t="s">
        <v>9357</v>
      </c>
      <c r="R3301" s="84"/>
      <c r="S3301" s="84"/>
    </row>
    <row r="3302" spans="1:19" x14ac:dyDescent="0.25">
      <c r="A3302" t="s">
        <v>4536</v>
      </c>
      <c r="B3302">
        <v>5</v>
      </c>
      <c r="C3302" t="s">
        <v>4129</v>
      </c>
      <c r="D3302" s="84"/>
      <c r="F3302" s="84"/>
      <c r="O3302" s="84" t="s">
        <v>12062</v>
      </c>
      <c r="P3302" s="84">
        <v>1</v>
      </c>
      <c r="Q3302" s="84" t="s">
        <v>9357</v>
      </c>
      <c r="R3302" s="84"/>
      <c r="S3302" s="84"/>
    </row>
    <row r="3303" spans="1:19" x14ac:dyDescent="0.25">
      <c r="A3303" t="s">
        <v>4537</v>
      </c>
      <c r="B3303">
        <v>5</v>
      </c>
      <c r="C3303" t="s">
        <v>4129</v>
      </c>
      <c r="D3303" s="84"/>
      <c r="F3303" s="84"/>
      <c r="O3303" s="84" t="s">
        <v>12063</v>
      </c>
      <c r="P3303" s="84">
        <v>1</v>
      </c>
      <c r="Q3303" s="84" t="s">
        <v>9357</v>
      </c>
      <c r="R3303" s="84"/>
      <c r="S3303" s="84"/>
    </row>
    <row r="3304" spans="1:19" x14ac:dyDescent="0.25">
      <c r="A3304" t="s">
        <v>4538</v>
      </c>
      <c r="B3304">
        <v>5</v>
      </c>
      <c r="C3304" t="s">
        <v>4129</v>
      </c>
      <c r="D3304" s="84"/>
      <c r="F3304" s="84"/>
      <c r="O3304" s="84" t="s">
        <v>12064</v>
      </c>
      <c r="P3304" s="84">
        <v>1</v>
      </c>
      <c r="Q3304" s="84" t="s">
        <v>9357</v>
      </c>
      <c r="R3304" s="84"/>
      <c r="S3304" s="84"/>
    </row>
    <row r="3305" spans="1:19" x14ac:dyDescent="0.25">
      <c r="A3305" t="s">
        <v>4539</v>
      </c>
      <c r="B3305">
        <v>5</v>
      </c>
      <c r="C3305" t="s">
        <v>4129</v>
      </c>
      <c r="D3305" s="84"/>
      <c r="F3305" s="84"/>
      <c r="O3305" s="84" t="s">
        <v>12066</v>
      </c>
      <c r="P3305" s="84">
        <v>1</v>
      </c>
      <c r="Q3305" s="84" t="s">
        <v>9357</v>
      </c>
      <c r="R3305" s="84"/>
      <c r="S3305" s="84"/>
    </row>
    <row r="3306" spans="1:19" x14ac:dyDescent="0.25">
      <c r="A3306" t="s">
        <v>4540</v>
      </c>
      <c r="B3306">
        <v>5</v>
      </c>
      <c r="C3306" t="s">
        <v>4129</v>
      </c>
      <c r="D3306" s="84"/>
      <c r="F3306" s="84"/>
      <c r="O3306" s="84" t="s">
        <v>12068</v>
      </c>
      <c r="P3306" s="84">
        <v>1</v>
      </c>
      <c r="Q3306" s="84" t="s">
        <v>9357</v>
      </c>
      <c r="R3306" s="84"/>
      <c r="S3306" s="84"/>
    </row>
    <row r="3307" spans="1:19" x14ac:dyDescent="0.25">
      <c r="A3307" t="s">
        <v>4541</v>
      </c>
      <c r="B3307">
        <v>5</v>
      </c>
      <c r="C3307" t="s">
        <v>4129</v>
      </c>
      <c r="D3307" s="84"/>
      <c r="F3307" s="84"/>
      <c r="O3307" s="84" t="s">
        <v>12070</v>
      </c>
      <c r="P3307" s="84">
        <v>1</v>
      </c>
      <c r="Q3307" s="84" t="s">
        <v>9357</v>
      </c>
      <c r="R3307" s="84"/>
      <c r="S3307" s="84"/>
    </row>
    <row r="3308" spans="1:19" x14ac:dyDescent="0.25">
      <c r="A3308" t="s">
        <v>4542</v>
      </c>
      <c r="B3308">
        <v>5</v>
      </c>
      <c r="C3308" t="s">
        <v>4129</v>
      </c>
      <c r="D3308" s="84"/>
      <c r="F3308" s="84"/>
      <c r="O3308" s="84" t="s">
        <v>12071</v>
      </c>
      <c r="P3308" s="84">
        <v>1</v>
      </c>
      <c r="Q3308" s="84" t="s">
        <v>9357</v>
      </c>
      <c r="R3308" s="84"/>
      <c r="S3308" s="84"/>
    </row>
    <row r="3309" spans="1:19" x14ac:dyDescent="0.25">
      <c r="A3309" t="s">
        <v>4543</v>
      </c>
      <c r="B3309">
        <v>5</v>
      </c>
      <c r="C3309" t="s">
        <v>4129</v>
      </c>
      <c r="D3309" s="84"/>
      <c r="F3309" s="84"/>
      <c r="O3309" s="84" t="s">
        <v>12073</v>
      </c>
      <c r="P3309" s="84">
        <v>1</v>
      </c>
      <c r="Q3309" s="84" t="s">
        <v>9357</v>
      </c>
      <c r="R3309" s="84"/>
      <c r="S3309" s="84"/>
    </row>
    <row r="3310" spans="1:19" x14ac:dyDescent="0.25">
      <c r="A3310" t="s">
        <v>4544</v>
      </c>
      <c r="B3310">
        <v>5</v>
      </c>
      <c r="C3310" t="s">
        <v>4129</v>
      </c>
      <c r="D3310" s="84"/>
      <c r="F3310" s="84"/>
      <c r="O3310" s="84" t="s">
        <v>12074</v>
      </c>
      <c r="P3310" s="84">
        <v>1</v>
      </c>
      <c r="Q3310" s="84" t="s">
        <v>9357</v>
      </c>
      <c r="R3310" s="84"/>
      <c r="S3310" s="84"/>
    </row>
    <row r="3311" spans="1:19" x14ac:dyDescent="0.25">
      <c r="A3311" t="s">
        <v>4545</v>
      </c>
      <c r="B3311">
        <v>5</v>
      </c>
      <c r="C3311" t="s">
        <v>4129</v>
      </c>
      <c r="D3311" s="84"/>
      <c r="F3311" s="84"/>
      <c r="O3311" s="84" t="s">
        <v>12077</v>
      </c>
      <c r="P3311" s="84">
        <v>1</v>
      </c>
      <c r="Q3311" s="84" t="s">
        <v>9357</v>
      </c>
      <c r="R3311" s="84"/>
      <c r="S3311" s="84"/>
    </row>
    <row r="3312" spans="1:19" x14ac:dyDescent="0.25">
      <c r="A3312" t="s">
        <v>4546</v>
      </c>
      <c r="B3312">
        <v>5</v>
      </c>
      <c r="C3312" t="s">
        <v>4129</v>
      </c>
      <c r="D3312" s="84"/>
      <c r="F3312" s="84"/>
      <c r="O3312" s="84" t="s">
        <v>12078</v>
      </c>
      <c r="P3312" s="84">
        <v>1</v>
      </c>
      <c r="Q3312" s="84" t="s">
        <v>9357</v>
      </c>
      <c r="R3312" s="84"/>
      <c r="S3312" s="84"/>
    </row>
    <row r="3313" spans="1:19" x14ac:dyDescent="0.25">
      <c r="A3313" t="s">
        <v>4547</v>
      </c>
      <c r="B3313">
        <v>5</v>
      </c>
      <c r="C3313" t="s">
        <v>4129</v>
      </c>
      <c r="D3313" s="84"/>
      <c r="F3313" s="84"/>
      <c r="O3313" s="84" t="s">
        <v>12079</v>
      </c>
      <c r="P3313" s="84">
        <v>1</v>
      </c>
      <c r="Q3313" s="84" t="s">
        <v>9357</v>
      </c>
      <c r="R3313" s="84"/>
      <c r="S3313" s="84"/>
    </row>
    <row r="3314" spans="1:19" x14ac:dyDescent="0.25">
      <c r="A3314" t="s">
        <v>4548</v>
      </c>
      <c r="B3314">
        <v>5</v>
      </c>
      <c r="C3314" t="s">
        <v>4129</v>
      </c>
      <c r="D3314" s="84"/>
      <c r="F3314" s="84"/>
      <c r="O3314" s="84" t="s">
        <v>12080</v>
      </c>
      <c r="P3314" s="84">
        <v>1</v>
      </c>
      <c r="Q3314" s="84" t="s">
        <v>9357</v>
      </c>
      <c r="R3314" s="84"/>
      <c r="S3314" s="84"/>
    </row>
    <row r="3315" spans="1:19" x14ac:dyDescent="0.25">
      <c r="A3315" t="s">
        <v>4549</v>
      </c>
      <c r="B3315">
        <v>5</v>
      </c>
      <c r="C3315" t="s">
        <v>4129</v>
      </c>
      <c r="D3315" s="84"/>
      <c r="F3315" s="84"/>
      <c r="O3315" s="84" t="s">
        <v>12081</v>
      </c>
      <c r="P3315" s="84">
        <v>1</v>
      </c>
      <c r="Q3315" s="84" t="s">
        <v>9357</v>
      </c>
      <c r="R3315" s="84"/>
      <c r="S3315" s="84"/>
    </row>
    <row r="3316" spans="1:19" x14ac:dyDescent="0.25">
      <c r="A3316" t="s">
        <v>4550</v>
      </c>
      <c r="B3316">
        <v>5</v>
      </c>
      <c r="C3316" t="s">
        <v>4129</v>
      </c>
      <c r="D3316" s="84"/>
      <c r="F3316" s="84"/>
      <c r="O3316" s="84" t="s">
        <v>12082</v>
      </c>
      <c r="P3316" s="84">
        <v>1</v>
      </c>
      <c r="Q3316" s="84" t="s">
        <v>9357</v>
      </c>
      <c r="R3316" s="84"/>
      <c r="S3316" s="84"/>
    </row>
    <row r="3317" spans="1:19" x14ac:dyDescent="0.25">
      <c r="A3317" t="s">
        <v>4551</v>
      </c>
      <c r="B3317">
        <v>5</v>
      </c>
      <c r="C3317" t="s">
        <v>4129</v>
      </c>
      <c r="D3317" s="84"/>
      <c r="F3317" s="84"/>
      <c r="O3317" s="84" t="s">
        <v>12083</v>
      </c>
      <c r="P3317" s="84">
        <v>1</v>
      </c>
      <c r="Q3317" s="84" t="s">
        <v>9357</v>
      </c>
      <c r="R3317" s="84"/>
      <c r="S3317" s="84"/>
    </row>
    <row r="3318" spans="1:19" x14ac:dyDescent="0.25">
      <c r="A3318" t="s">
        <v>4552</v>
      </c>
      <c r="B3318">
        <v>5</v>
      </c>
      <c r="C3318" t="s">
        <v>4129</v>
      </c>
      <c r="D3318" s="84"/>
      <c r="F3318" s="84"/>
      <c r="O3318" s="84" t="s">
        <v>12085</v>
      </c>
      <c r="P3318" s="84">
        <v>1</v>
      </c>
      <c r="Q3318" s="84" t="s">
        <v>9357</v>
      </c>
      <c r="R3318" s="84"/>
      <c r="S3318" s="84"/>
    </row>
    <row r="3319" spans="1:19" x14ac:dyDescent="0.25">
      <c r="A3319" t="s">
        <v>4553</v>
      </c>
      <c r="B3319">
        <v>5</v>
      </c>
      <c r="C3319" t="s">
        <v>4129</v>
      </c>
      <c r="D3319" s="84"/>
      <c r="F3319" s="84"/>
      <c r="O3319" s="84" t="s">
        <v>12086</v>
      </c>
      <c r="P3319" s="84">
        <v>1</v>
      </c>
      <c r="Q3319" s="84" t="s">
        <v>9357</v>
      </c>
      <c r="R3319" s="84"/>
      <c r="S3319" s="84"/>
    </row>
    <row r="3320" spans="1:19" x14ac:dyDescent="0.25">
      <c r="A3320" t="s">
        <v>4554</v>
      </c>
      <c r="B3320">
        <v>5</v>
      </c>
      <c r="C3320" t="s">
        <v>4129</v>
      </c>
      <c r="D3320" s="84"/>
      <c r="F3320" s="84"/>
      <c r="O3320" s="84" t="s">
        <v>12087</v>
      </c>
      <c r="P3320" s="84">
        <v>1</v>
      </c>
      <c r="Q3320" s="84" t="s">
        <v>9357</v>
      </c>
      <c r="R3320" s="84"/>
      <c r="S3320" s="84"/>
    </row>
    <row r="3321" spans="1:19" x14ac:dyDescent="0.25">
      <c r="A3321" t="s">
        <v>4555</v>
      </c>
      <c r="B3321">
        <v>5</v>
      </c>
      <c r="C3321" t="s">
        <v>4129</v>
      </c>
      <c r="D3321" s="84"/>
      <c r="F3321" s="84"/>
      <c r="O3321" s="84" t="s">
        <v>12088</v>
      </c>
      <c r="P3321" s="84">
        <v>1</v>
      </c>
      <c r="Q3321" s="84" t="s">
        <v>9357</v>
      </c>
      <c r="R3321" s="84"/>
      <c r="S3321" s="84"/>
    </row>
    <row r="3322" spans="1:19" x14ac:dyDescent="0.25">
      <c r="A3322" t="s">
        <v>4556</v>
      </c>
      <c r="B3322">
        <v>5</v>
      </c>
      <c r="C3322" t="s">
        <v>4129</v>
      </c>
      <c r="D3322" s="84"/>
      <c r="F3322" s="84"/>
      <c r="O3322" s="84" t="s">
        <v>12089</v>
      </c>
      <c r="P3322" s="84">
        <v>1</v>
      </c>
      <c r="Q3322" s="84" t="s">
        <v>9357</v>
      </c>
      <c r="R3322" s="84"/>
      <c r="S3322" s="84"/>
    </row>
    <row r="3323" spans="1:19" x14ac:dyDescent="0.25">
      <c r="A3323" t="s">
        <v>4557</v>
      </c>
      <c r="B3323">
        <v>5</v>
      </c>
      <c r="C3323" t="s">
        <v>4129</v>
      </c>
      <c r="D3323" s="84"/>
      <c r="F3323" s="84"/>
      <c r="O3323" s="84" t="s">
        <v>12090</v>
      </c>
      <c r="P3323" s="84">
        <v>1</v>
      </c>
      <c r="Q3323" s="84" t="s">
        <v>9357</v>
      </c>
      <c r="R3323" s="84"/>
      <c r="S3323" s="84"/>
    </row>
    <row r="3324" spans="1:19" x14ac:dyDescent="0.25">
      <c r="A3324" t="s">
        <v>4558</v>
      </c>
      <c r="B3324">
        <v>5</v>
      </c>
      <c r="C3324" t="s">
        <v>4129</v>
      </c>
      <c r="D3324" s="84"/>
      <c r="F3324" s="84"/>
      <c r="O3324" s="84" t="s">
        <v>12091</v>
      </c>
      <c r="P3324" s="84">
        <v>1</v>
      </c>
      <c r="Q3324" s="84" t="s">
        <v>9357</v>
      </c>
      <c r="R3324" s="84"/>
      <c r="S3324" s="84"/>
    </row>
    <row r="3325" spans="1:19" x14ac:dyDescent="0.25">
      <c r="A3325" t="s">
        <v>4559</v>
      </c>
      <c r="B3325">
        <v>5</v>
      </c>
      <c r="C3325" t="s">
        <v>4129</v>
      </c>
      <c r="D3325" s="84"/>
      <c r="F3325" s="84"/>
      <c r="O3325" s="84" t="s">
        <v>12092</v>
      </c>
      <c r="P3325" s="84">
        <v>1</v>
      </c>
      <c r="Q3325" s="84" t="s">
        <v>9357</v>
      </c>
      <c r="R3325" s="84"/>
      <c r="S3325" s="84"/>
    </row>
    <row r="3326" spans="1:19" x14ac:dyDescent="0.25">
      <c r="A3326" t="s">
        <v>4560</v>
      </c>
      <c r="B3326">
        <v>5</v>
      </c>
      <c r="C3326" t="s">
        <v>4129</v>
      </c>
      <c r="D3326" s="84"/>
      <c r="F3326" s="84"/>
      <c r="O3326" s="84" t="s">
        <v>12093</v>
      </c>
      <c r="P3326" s="84">
        <v>1</v>
      </c>
      <c r="Q3326" s="84" t="s">
        <v>9357</v>
      </c>
      <c r="R3326" s="84"/>
      <c r="S3326" s="84"/>
    </row>
    <row r="3327" spans="1:19" x14ac:dyDescent="0.25">
      <c r="A3327" t="s">
        <v>4561</v>
      </c>
      <c r="B3327">
        <v>5</v>
      </c>
      <c r="C3327" t="s">
        <v>4129</v>
      </c>
      <c r="D3327" s="84"/>
      <c r="F3327" s="84"/>
      <c r="O3327" s="84" t="s">
        <v>12095</v>
      </c>
      <c r="P3327" s="84">
        <v>1</v>
      </c>
      <c r="Q3327" s="84" t="s">
        <v>9357</v>
      </c>
      <c r="R3327" s="84"/>
      <c r="S3327" s="84"/>
    </row>
    <row r="3328" spans="1:19" x14ac:dyDescent="0.25">
      <c r="A3328" t="s">
        <v>4562</v>
      </c>
      <c r="B3328">
        <v>5</v>
      </c>
      <c r="C3328" t="s">
        <v>4129</v>
      </c>
      <c r="D3328" s="84"/>
      <c r="F3328" s="84"/>
      <c r="O3328" s="84" t="s">
        <v>12096</v>
      </c>
      <c r="P3328" s="84">
        <v>1</v>
      </c>
      <c r="Q3328" s="84" t="s">
        <v>9357</v>
      </c>
      <c r="R3328" s="84"/>
      <c r="S3328" s="84"/>
    </row>
    <row r="3329" spans="1:19" x14ac:dyDescent="0.25">
      <c r="A3329" t="s">
        <v>4563</v>
      </c>
      <c r="B3329">
        <v>5</v>
      </c>
      <c r="C3329" t="s">
        <v>4129</v>
      </c>
      <c r="D3329" s="84"/>
      <c r="F3329" s="84"/>
      <c r="O3329" s="84" t="s">
        <v>12097</v>
      </c>
      <c r="P3329" s="84">
        <v>1</v>
      </c>
      <c r="Q3329" s="84" t="s">
        <v>9357</v>
      </c>
      <c r="R3329" s="84"/>
      <c r="S3329" s="84"/>
    </row>
    <row r="3330" spans="1:19" x14ac:dyDescent="0.25">
      <c r="A3330" t="s">
        <v>4564</v>
      </c>
      <c r="B3330">
        <v>5</v>
      </c>
      <c r="C3330" t="s">
        <v>4129</v>
      </c>
      <c r="D3330" s="84"/>
      <c r="F3330" s="84"/>
      <c r="O3330" s="84" t="s">
        <v>12098</v>
      </c>
      <c r="P3330" s="84">
        <v>1</v>
      </c>
      <c r="Q3330" s="84" t="s">
        <v>9357</v>
      </c>
      <c r="R3330" s="84"/>
      <c r="S3330" s="84"/>
    </row>
    <row r="3331" spans="1:19" x14ac:dyDescent="0.25">
      <c r="A3331" t="s">
        <v>4565</v>
      </c>
      <c r="B3331">
        <v>5</v>
      </c>
      <c r="C3331" t="s">
        <v>4129</v>
      </c>
      <c r="D3331" s="84"/>
      <c r="F3331" s="84"/>
      <c r="O3331" s="84" t="s">
        <v>12099</v>
      </c>
      <c r="P3331" s="84">
        <v>1</v>
      </c>
      <c r="Q3331" s="84" t="s">
        <v>9357</v>
      </c>
      <c r="R3331" s="84"/>
      <c r="S3331" s="84"/>
    </row>
    <row r="3332" spans="1:19" x14ac:dyDescent="0.25">
      <c r="A3332" t="s">
        <v>4566</v>
      </c>
      <c r="B3332">
        <v>5</v>
      </c>
      <c r="C3332" t="s">
        <v>4129</v>
      </c>
      <c r="D3332" s="84"/>
      <c r="F3332" s="84"/>
      <c r="O3332" s="84" t="s">
        <v>12100</v>
      </c>
      <c r="P3332" s="84">
        <v>1</v>
      </c>
      <c r="Q3332" s="84" t="s">
        <v>9357</v>
      </c>
      <c r="R3332" s="84"/>
      <c r="S3332" s="84"/>
    </row>
    <row r="3333" spans="1:19" x14ac:dyDescent="0.25">
      <c r="A3333" t="s">
        <v>4567</v>
      </c>
      <c r="B3333">
        <v>5</v>
      </c>
      <c r="C3333" t="s">
        <v>4129</v>
      </c>
      <c r="D3333" s="84"/>
      <c r="F3333" s="84"/>
      <c r="O3333" s="84" t="s">
        <v>12101</v>
      </c>
      <c r="P3333" s="84">
        <v>1</v>
      </c>
      <c r="Q3333" s="84" t="s">
        <v>9357</v>
      </c>
      <c r="R3333" s="84"/>
      <c r="S3333" s="84"/>
    </row>
    <row r="3334" spans="1:19" x14ac:dyDescent="0.25">
      <c r="A3334" t="s">
        <v>4568</v>
      </c>
      <c r="B3334">
        <v>5</v>
      </c>
      <c r="C3334" t="s">
        <v>4129</v>
      </c>
      <c r="D3334" s="84"/>
      <c r="F3334" s="84"/>
      <c r="O3334" s="84" t="s">
        <v>12102</v>
      </c>
      <c r="P3334" s="84">
        <v>1</v>
      </c>
      <c r="Q3334" s="84" t="s">
        <v>9357</v>
      </c>
      <c r="R3334" s="84"/>
      <c r="S3334" s="84"/>
    </row>
    <row r="3335" spans="1:19" x14ac:dyDescent="0.25">
      <c r="A3335" t="s">
        <v>4569</v>
      </c>
      <c r="B3335">
        <v>5</v>
      </c>
      <c r="C3335" t="s">
        <v>4129</v>
      </c>
      <c r="D3335" s="84"/>
      <c r="F3335" s="84"/>
      <c r="O3335" s="84" t="s">
        <v>12103</v>
      </c>
      <c r="P3335" s="84">
        <v>1</v>
      </c>
      <c r="Q3335" s="84" t="s">
        <v>9357</v>
      </c>
      <c r="R3335" s="84"/>
      <c r="S3335" s="84"/>
    </row>
    <row r="3336" spans="1:19" x14ac:dyDescent="0.25">
      <c r="A3336" t="s">
        <v>4570</v>
      </c>
      <c r="B3336">
        <v>5</v>
      </c>
      <c r="C3336" t="s">
        <v>4129</v>
      </c>
      <c r="D3336" s="84"/>
      <c r="F3336" s="84"/>
      <c r="O3336" s="84" t="s">
        <v>12104</v>
      </c>
      <c r="P3336" s="84">
        <v>1</v>
      </c>
      <c r="Q3336" s="84" t="s">
        <v>9357</v>
      </c>
      <c r="R3336" s="84"/>
      <c r="S3336" s="84"/>
    </row>
    <row r="3337" spans="1:19" x14ac:dyDescent="0.25">
      <c r="A3337" t="s">
        <v>4571</v>
      </c>
      <c r="B3337">
        <v>5</v>
      </c>
      <c r="C3337" t="s">
        <v>4129</v>
      </c>
      <c r="D3337" s="84"/>
      <c r="F3337" s="84"/>
      <c r="O3337" s="84" t="s">
        <v>12105</v>
      </c>
      <c r="P3337" s="84">
        <v>1</v>
      </c>
      <c r="Q3337" s="84" t="s">
        <v>9357</v>
      </c>
      <c r="R3337" s="84"/>
      <c r="S3337" s="84"/>
    </row>
    <row r="3338" spans="1:19" x14ac:dyDescent="0.25">
      <c r="A3338" t="s">
        <v>4572</v>
      </c>
      <c r="B3338">
        <v>5</v>
      </c>
      <c r="C3338" t="s">
        <v>4129</v>
      </c>
      <c r="D3338" s="84"/>
      <c r="F3338" s="84"/>
      <c r="O3338" s="84" t="s">
        <v>12106</v>
      </c>
      <c r="P3338" s="84">
        <v>1</v>
      </c>
      <c r="Q3338" s="84" t="s">
        <v>9357</v>
      </c>
      <c r="R3338" s="84"/>
      <c r="S3338" s="84"/>
    </row>
    <row r="3339" spans="1:19" x14ac:dyDescent="0.25">
      <c r="A3339" t="s">
        <v>4573</v>
      </c>
      <c r="B3339">
        <v>5</v>
      </c>
      <c r="C3339" t="s">
        <v>4129</v>
      </c>
      <c r="D3339" s="84"/>
      <c r="F3339" s="84"/>
      <c r="O3339" s="84" t="s">
        <v>12107</v>
      </c>
      <c r="P3339" s="84">
        <v>1</v>
      </c>
      <c r="Q3339" s="84" t="s">
        <v>9357</v>
      </c>
      <c r="R3339" s="84"/>
      <c r="S3339" s="84"/>
    </row>
    <row r="3340" spans="1:19" x14ac:dyDescent="0.25">
      <c r="A3340" t="s">
        <v>4574</v>
      </c>
      <c r="B3340">
        <v>5</v>
      </c>
      <c r="C3340" t="s">
        <v>4129</v>
      </c>
      <c r="D3340" s="84"/>
      <c r="F3340" s="84"/>
      <c r="O3340" s="84" t="s">
        <v>12108</v>
      </c>
      <c r="P3340" s="84">
        <v>1</v>
      </c>
      <c r="Q3340" s="84" t="s">
        <v>9357</v>
      </c>
      <c r="R3340" s="84"/>
      <c r="S3340" s="84"/>
    </row>
    <row r="3341" spans="1:19" x14ac:dyDescent="0.25">
      <c r="A3341" t="s">
        <v>4575</v>
      </c>
      <c r="B3341">
        <v>5</v>
      </c>
      <c r="C3341" t="s">
        <v>4129</v>
      </c>
      <c r="D3341" s="84"/>
      <c r="F3341" s="84"/>
      <c r="O3341" s="84" t="s">
        <v>12109</v>
      </c>
      <c r="P3341" s="84">
        <v>1</v>
      </c>
      <c r="Q3341" s="84" t="s">
        <v>9357</v>
      </c>
      <c r="R3341" s="84"/>
      <c r="S3341" s="84"/>
    </row>
    <row r="3342" spans="1:19" x14ac:dyDescent="0.25">
      <c r="A3342" t="s">
        <v>4576</v>
      </c>
      <c r="B3342">
        <v>5</v>
      </c>
      <c r="C3342" t="s">
        <v>4129</v>
      </c>
      <c r="D3342" s="84"/>
      <c r="F3342" s="84"/>
      <c r="O3342" s="84" t="s">
        <v>12110</v>
      </c>
      <c r="P3342" s="84">
        <v>1</v>
      </c>
      <c r="Q3342" s="84" t="s">
        <v>9357</v>
      </c>
      <c r="R3342" s="84"/>
      <c r="S3342" s="84"/>
    </row>
    <row r="3343" spans="1:19" x14ac:dyDescent="0.25">
      <c r="A3343" t="s">
        <v>4577</v>
      </c>
      <c r="B3343">
        <v>5</v>
      </c>
      <c r="C3343" t="s">
        <v>4129</v>
      </c>
      <c r="D3343" s="84"/>
      <c r="F3343" s="84"/>
      <c r="O3343" s="84" t="s">
        <v>12111</v>
      </c>
      <c r="P3343" s="84">
        <v>1</v>
      </c>
      <c r="Q3343" s="84" t="s">
        <v>9357</v>
      </c>
      <c r="R3343" s="84"/>
      <c r="S3343" s="84"/>
    </row>
    <row r="3344" spans="1:19" x14ac:dyDescent="0.25">
      <c r="A3344" t="s">
        <v>4578</v>
      </c>
      <c r="B3344">
        <v>5</v>
      </c>
      <c r="C3344" t="s">
        <v>4129</v>
      </c>
      <c r="D3344" s="84"/>
      <c r="F3344" s="84"/>
      <c r="O3344" s="84" t="s">
        <v>12112</v>
      </c>
      <c r="P3344" s="84">
        <v>1</v>
      </c>
      <c r="Q3344" s="84" t="s">
        <v>9357</v>
      </c>
      <c r="R3344" s="84"/>
      <c r="S3344" s="84"/>
    </row>
    <row r="3345" spans="1:19" x14ac:dyDescent="0.25">
      <c r="A3345" t="s">
        <v>4579</v>
      </c>
      <c r="B3345">
        <v>5</v>
      </c>
      <c r="C3345" t="s">
        <v>4129</v>
      </c>
      <c r="D3345" s="84"/>
      <c r="F3345" s="84"/>
      <c r="O3345" s="84" t="s">
        <v>12114</v>
      </c>
      <c r="P3345" s="84">
        <v>1</v>
      </c>
      <c r="Q3345" s="84" t="s">
        <v>9357</v>
      </c>
      <c r="R3345" s="84"/>
      <c r="S3345" s="84"/>
    </row>
    <row r="3346" spans="1:19" x14ac:dyDescent="0.25">
      <c r="A3346" t="s">
        <v>4580</v>
      </c>
      <c r="B3346">
        <v>5</v>
      </c>
      <c r="C3346" t="s">
        <v>4129</v>
      </c>
      <c r="D3346" s="84"/>
      <c r="F3346" s="84"/>
      <c r="O3346" s="84" t="s">
        <v>12115</v>
      </c>
      <c r="P3346" s="84">
        <v>1</v>
      </c>
      <c r="Q3346" s="84" t="s">
        <v>9357</v>
      </c>
      <c r="R3346" s="84"/>
      <c r="S3346" s="84"/>
    </row>
    <row r="3347" spans="1:19" x14ac:dyDescent="0.25">
      <c r="A3347" t="s">
        <v>4581</v>
      </c>
      <c r="B3347">
        <v>5</v>
      </c>
      <c r="C3347" t="s">
        <v>4129</v>
      </c>
      <c r="D3347" s="84"/>
      <c r="F3347" s="84"/>
      <c r="O3347" s="84" t="s">
        <v>12119</v>
      </c>
      <c r="P3347" s="84">
        <v>1</v>
      </c>
      <c r="Q3347" s="84" t="s">
        <v>9357</v>
      </c>
      <c r="R3347" s="84"/>
      <c r="S3347" s="84"/>
    </row>
    <row r="3348" spans="1:19" x14ac:dyDescent="0.25">
      <c r="A3348" t="s">
        <v>4582</v>
      </c>
      <c r="B3348">
        <v>5</v>
      </c>
      <c r="C3348" t="s">
        <v>4129</v>
      </c>
      <c r="D3348" s="84"/>
      <c r="F3348" s="84"/>
      <c r="O3348" s="84" t="s">
        <v>12120</v>
      </c>
      <c r="P3348" s="84">
        <v>1</v>
      </c>
      <c r="Q3348" s="84" t="s">
        <v>9357</v>
      </c>
      <c r="R3348" s="84"/>
      <c r="S3348" s="84"/>
    </row>
    <row r="3349" spans="1:19" x14ac:dyDescent="0.25">
      <c r="A3349" t="s">
        <v>4583</v>
      </c>
      <c r="B3349">
        <v>5</v>
      </c>
      <c r="C3349" t="s">
        <v>4129</v>
      </c>
      <c r="D3349" s="84"/>
      <c r="F3349" s="84"/>
      <c r="O3349" s="84" t="s">
        <v>12128</v>
      </c>
      <c r="P3349" s="84">
        <v>1</v>
      </c>
      <c r="Q3349" s="84" t="s">
        <v>9357</v>
      </c>
      <c r="R3349" s="84"/>
      <c r="S3349" s="84"/>
    </row>
    <row r="3350" spans="1:19" x14ac:dyDescent="0.25">
      <c r="A3350" t="s">
        <v>4584</v>
      </c>
      <c r="B3350">
        <v>5</v>
      </c>
      <c r="C3350" t="s">
        <v>4129</v>
      </c>
      <c r="D3350" s="84"/>
      <c r="F3350" s="84"/>
      <c r="O3350" s="84" t="s">
        <v>12132</v>
      </c>
      <c r="P3350" s="84">
        <v>1</v>
      </c>
      <c r="Q3350" s="84" t="s">
        <v>9357</v>
      </c>
      <c r="R3350" s="84"/>
      <c r="S3350" s="84"/>
    </row>
    <row r="3351" spans="1:19" x14ac:dyDescent="0.25">
      <c r="A3351" t="s">
        <v>4585</v>
      </c>
      <c r="B3351">
        <v>5</v>
      </c>
      <c r="C3351" t="s">
        <v>4129</v>
      </c>
      <c r="D3351" s="84"/>
      <c r="F3351" s="84"/>
      <c r="O3351" s="84" t="s">
        <v>12133</v>
      </c>
      <c r="P3351" s="84">
        <v>1</v>
      </c>
      <c r="Q3351" s="84" t="s">
        <v>9357</v>
      </c>
      <c r="R3351" s="84"/>
      <c r="S3351" s="84"/>
    </row>
    <row r="3352" spans="1:19" x14ac:dyDescent="0.25">
      <c r="A3352" t="s">
        <v>4586</v>
      </c>
      <c r="B3352">
        <v>5</v>
      </c>
      <c r="C3352" t="s">
        <v>4129</v>
      </c>
      <c r="D3352" s="84"/>
      <c r="F3352" s="84"/>
      <c r="O3352" s="84" t="s">
        <v>12134</v>
      </c>
      <c r="P3352" s="84">
        <v>1</v>
      </c>
      <c r="Q3352" s="84" t="s">
        <v>9357</v>
      </c>
      <c r="R3352" s="84"/>
      <c r="S3352" s="84"/>
    </row>
    <row r="3353" spans="1:19" x14ac:dyDescent="0.25">
      <c r="A3353" t="s">
        <v>4587</v>
      </c>
      <c r="B3353">
        <v>5</v>
      </c>
      <c r="C3353" t="s">
        <v>4129</v>
      </c>
      <c r="D3353" s="84"/>
      <c r="F3353" s="84"/>
      <c r="O3353" s="84" t="s">
        <v>12135</v>
      </c>
      <c r="P3353" s="84">
        <v>1</v>
      </c>
      <c r="Q3353" s="84" t="s">
        <v>9357</v>
      </c>
      <c r="R3353" s="84"/>
      <c r="S3353" s="84"/>
    </row>
    <row r="3354" spans="1:19" x14ac:dyDescent="0.25">
      <c r="A3354" t="s">
        <v>4588</v>
      </c>
      <c r="B3354">
        <v>5</v>
      </c>
      <c r="C3354" t="s">
        <v>4129</v>
      </c>
      <c r="D3354" s="84"/>
      <c r="F3354" s="84"/>
      <c r="O3354" s="84" t="s">
        <v>12139</v>
      </c>
      <c r="P3354" s="84">
        <v>1</v>
      </c>
      <c r="Q3354" s="84" t="s">
        <v>9357</v>
      </c>
      <c r="R3354" s="84"/>
      <c r="S3354" s="84"/>
    </row>
    <row r="3355" spans="1:19" x14ac:dyDescent="0.25">
      <c r="A3355" t="s">
        <v>4589</v>
      </c>
      <c r="B3355">
        <v>5</v>
      </c>
      <c r="C3355" t="s">
        <v>4129</v>
      </c>
      <c r="D3355" s="84"/>
      <c r="F3355" s="84"/>
      <c r="O3355" s="84" t="s">
        <v>12140</v>
      </c>
      <c r="P3355" s="84">
        <v>1</v>
      </c>
      <c r="Q3355" s="84" t="s">
        <v>9357</v>
      </c>
      <c r="R3355" s="84"/>
      <c r="S3355" s="84"/>
    </row>
    <row r="3356" spans="1:19" x14ac:dyDescent="0.25">
      <c r="A3356" t="s">
        <v>4590</v>
      </c>
      <c r="B3356">
        <v>5</v>
      </c>
      <c r="C3356" t="s">
        <v>4129</v>
      </c>
      <c r="D3356" s="84"/>
      <c r="F3356" s="84"/>
      <c r="O3356" s="84" t="s">
        <v>12143</v>
      </c>
      <c r="P3356" s="84">
        <v>1</v>
      </c>
      <c r="Q3356" s="84" t="s">
        <v>9357</v>
      </c>
      <c r="R3356" s="84"/>
      <c r="S3356" s="84"/>
    </row>
    <row r="3357" spans="1:19" x14ac:dyDescent="0.25">
      <c r="A3357" t="s">
        <v>4591</v>
      </c>
      <c r="B3357">
        <v>5</v>
      </c>
      <c r="C3357" t="s">
        <v>4129</v>
      </c>
      <c r="D3357" s="84"/>
      <c r="F3357" s="84"/>
      <c r="O3357" s="84" t="s">
        <v>12147</v>
      </c>
      <c r="P3357" s="84">
        <v>1</v>
      </c>
      <c r="Q3357" s="84" t="s">
        <v>9357</v>
      </c>
      <c r="R3357" s="84"/>
      <c r="S3357" s="84"/>
    </row>
    <row r="3358" spans="1:19" x14ac:dyDescent="0.25">
      <c r="A3358" t="s">
        <v>4592</v>
      </c>
      <c r="B3358">
        <v>5</v>
      </c>
      <c r="C3358" t="s">
        <v>4129</v>
      </c>
      <c r="D3358" s="84"/>
      <c r="F3358" s="84"/>
      <c r="O3358" s="84" t="s">
        <v>12148</v>
      </c>
      <c r="P3358" s="84">
        <v>1</v>
      </c>
      <c r="Q3358" s="84" t="s">
        <v>9357</v>
      </c>
      <c r="R3358" s="84"/>
      <c r="S3358" s="84"/>
    </row>
    <row r="3359" spans="1:19" x14ac:dyDescent="0.25">
      <c r="A3359" t="s">
        <v>4593</v>
      </c>
      <c r="B3359">
        <v>5</v>
      </c>
      <c r="C3359" t="s">
        <v>4129</v>
      </c>
      <c r="D3359" s="84"/>
      <c r="F3359" s="84"/>
      <c r="O3359" s="84" t="s">
        <v>12154</v>
      </c>
      <c r="P3359" s="84">
        <v>1</v>
      </c>
      <c r="Q3359" s="84" t="s">
        <v>9357</v>
      </c>
      <c r="R3359" s="84"/>
      <c r="S3359" s="84"/>
    </row>
    <row r="3360" spans="1:19" x14ac:dyDescent="0.25">
      <c r="A3360" t="s">
        <v>4594</v>
      </c>
      <c r="B3360">
        <v>5</v>
      </c>
      <c r="C3360" t="s">
        <v>4129</v>
      </c>
      <c r="D3360" s="84"/>
      <c r="F3360" s="84"/>
      <c r="O3360" s="84" t="s">
        <v>12155</v>
      </c>
      <c r="P3360" s="84">
        <v>1</v>
      </c>
      <c r="Q3360" s="84" t="s">
        <v>9357</v>
      </c>
      <c r="R3360" s="84"/>
      <c r="S3360" s="84"/>
    </row>
    <row r="3361" spans="1:19" x14ac:dyDescent="0.25">
      <c r="A3361" t="s">
        <v>4595</v>
      </c>
      <c r="B3361">
        <v>5</v>
      </c>
      <c r="C3361" t="s">
        <v>4129</v>
      </c>
      <c r="D3361" s="84"/>
      <c r="F3361" s="84"/>
      <c r="O3361" s="84" t="s">
        <v>12156</v>
      </c>
      <c r="P3361" s="84">
        <v>1</v>
      </c>
      <c r="Q3361" s="84" t="s">
        <v>9357</v>
      </c>
      <c r="R3361" s="84"/>
      <c r="S3361" s="84"/>
    </row>
    <row r="3362" spans="1:19" x14ac:dyDescent="0.25">
      <c r="A3362" t="s">
        <v>4596</v>
      </c>
      <c r="B3362">
        <v>5</v>
      </c>
      <c r="C3362" t="s">
        <v>4129</v>
      </c>
      <c r="D3362" s="84"/>
      <c r="F3362" s="84"/>
      <c r="O3362" s="84" t="s">
        <v>12157</v>
      </c>
      <c r="P3362" s="84">
        <v>1</v>
      </c>
      <c r="Q3362" s="84" t="s">
        <v>9357</v>
      </c>
      <c r="R3362" s="84"/>
      <c r="S3362" s="84"/>
    </row>
    <row r="3363" spans="1:19" x14ac:dyDescent="0.25">
      <c r="A3363" t="s">
        <v>4597</v>
      </c>
      <c r="B3363">
        <v>5</v>
      </c>
      <c r="C3363" t="s">
        <v>4129</v>
      </c>
      <c r="D3363" s="84"/>
      <c r="F3363" s="84"/>
      <c r="O3363" s="84" t="s">
        <v>12159</v>
      </c>
      <c r="P3363" s="84">
        <v>1</v>
      </c>
      <c r="Q3363" s="84" t="s">
        <v>9357</v>
      </c>
      <c r="R3363" s="84"/>
      <c r="S3363" s="84"/>
    </row>
    <row r="3364" spans="1:19" x14ac:dyDescent="0.25">
      <c r="A3364" t="s">
        <v>4598</v>
      </c>
      <c r="B3364">
        <v>5</v>
      </c>
      <c r="C3364" t="s">
        <v>4129</v>
      </c>
      <c r="D3364" s="84"/>
      <c r="F3364" s="84"/>
      <c r="O3364" s="84" t="s">
        <v>12160</v>
      </c>
      <c r="P3364" s="84">
        <v>1</v>
      </c>
      <c r="Q3364" s="84" t="s">
        <v>9357</v>
      </c>
      <c r="R3364" s="84"/>
      <c r="S3364" s="84"/>
    </row>
    <row r="3365" spans="1:19" x14ac:dyDescent="0.25">
      <c r="A3365" t="s">
        <v>4599</v>
      </c>
      <c r="B3365">
        <v>5</v>
      </c>
      <c r="C3365" t="s">
        <v>4129</v>
      </c>
      <c r="D3365" s="84"/>
      <c r="F3365" s="84"/>
      <c r="O3365" s="84" t="s">
        <v>12162</v>
      </c>
      <c r="P3365" s="84">
        <v>1</v>
      </c>
      <c r="Q3365" s="84" t="s">
        <v>9357</v>
      </c>
      <c r="R3365" s="84"/>
      <c r="S3365" s="84"/>
    </row>
    <row r="3366" spans="1:19" x14ac:dyDescent="0.25">
      <c r="A3366" t="s">
        <v>4600</v>
      </c>
      <c r="B3366">
        <v>5</v>
      </c>
      <c r="C3366" t="s">
        <v>4129</v>
      </c>
      <c r="D3366" s="84"/>
      <c r="F3366" s="84"/>
      <c r="O3366" s="84" t="s">
        <v>12163</v>
      </c>
      <c r="P3366" s="84">
        <v>1</v>
      </c>
      <c r="Q3366" s="84" t="s">
        <v>9357</v>
      </c>
      <c r="R3366" s="84"/>
      <c r="S3366" s="84"/>
    </row>
    <row r="3367" spans="1:19" x14ac:dyDescent="0.25">
      <c r="A3367" t="s">
        <v>4601</v>
      </c>
      <c r="B3367">
        <v>5</v>
      </c>
      <c r="C3367" t="s">
        <v>4129</v>
      </c>
      <c r="D3367" s="84"/>
      <c r="F3367" s="84"/>
      <c r="O3367" s="84" t="s">
        <v>12164</v>
      </c>
      <c r="P3367" s="84">
        <v>1</v>
      </c>
      <c r="Q3367" s="84" t="s">
        <v>9357</v>
      </c>
      <c r="R3367" s="84"/>
      <c r="S3367" s="84"/>
    </row>
    <row r="3368" spans="1:19" x14ac:dyDescent="0.25">
      <c r="A3368" t="s">
        <v>4602</v>
      </c>
      <c r="B3368">
        <v>5</v>
      </c>
      <c r="C3368" t="s">
        <v>4129</v>
      </c>
      <c r="D3368" s="84"/>
      <c r="F3368" s="84"/>
      <c r="O3368" s="84" t="s">
        <v>12167</v>
      </c>
      <c r="P3368" s="84">
        <v>1</v>
      </c>
      <c r="Q3368" s="84" t="s">
        <v>9357</v>
      </c>
      <c r="R3368" s="84"/>
      <c r="S3368" s="84"/>
    </row>
    <row r="3369" spans="1:19" x14ac:dyDescent="0.25">
      <c r="A3369" t="s">
        <v>4603</v>
      </c>
      <c r="B3369">
        <v>5</v>
      </c>
      <c r="C3369" t="s">
        <v>4129</v>
      </c>
      <c r="D3369" s="84"/>
      <c r="F3369" s="84"/>
      <c r="O3369" s="84" t="s">
        <v>12168</v>
      </c>
      <c r="P3369" s="84">
        <v>1</v>
      </c>
      <c r="Q3369" s="84" t="s">
        <v>9357</v>
      </c>
      <c r="R3369" s="84"/>
      <c r="S3369" s="84"/>
    </row>
    <row r="3370" spans="1:19" x14ac:dyDescent="0.25">
      <c r="A3370" t="s">
        <v>4604</v>
      </c>
      <c r="B3370">
        <v>5</v>
      </c>
      <c r="C3370" t="s">
        <v>4129</v>
      </c>
      <c r="D3370" s="84"/>
      <c r="F3370" s="84"/>
      <c r="O3370" s="84" t="s">
        <v>12171</v>
      </c>
      <c r="P3370" s="84">
        <v>1</v>
      </c>
      <c r="Q3370" s="84" t="s">
        <v>9357</v>
      </c>
      <c r="R3370" s="84"/>
      <c r="S3370" s="84"/>
    </row>
    <row r="3371" spans="1:19" x14ac:dyDescent="0.25">
      <c r="A3371" t="s">
        <v>4605</v>
      </c>
      <c r="B3371">
        <v>5</v>
      </c>
      <c r="C3371" t="s">
        <v>4129</v>
      </c>
      <c r="D3371" s="84"/>
      <c r="F3371" s="84"/>
      <c r="O3371" s="84" t="s">
        <v>12172</v>
      </c>
      <c r="P3371" s="84">
        <v>1</v>
      </c>
      <c r="Q3371" s="84" t="s">
        <v>9357</v>
      </c>
      <c r="R3371" s="84"/>
      <c r="S3371" s="84"/>
    </row>
    <row r="3372" spans="1:19" x14ac:dyDescent="0.25">
      <c r="A3372" t="s">
        <v>4606</v>
      </c>
      <c r="B3372">
        <v>4</v>
      </c>
      <c r="C3372" t="s">
        <v>4607</v>
      </c>
      <c r="D3372" s="84"/>
      <c r="F3372" s="84"/>
      <c r="O3372" s="84" t="s">
        <v>12175</v>
      </c>
      <c r="P3372" s="84">
        <v>1</v>
      </c>
      <c r="Q3372" s="84" t="s">
        <v>9357</v>
      </c>
      <c r="R3372" s="84"/>
      <c r="S3372" s="84"/>
    </row>
    <row r="3373" spans="1:19" x14ac:dyDescent="0.25">
      <c r="A3373" t="s">
        <v>4608</v>
      </c>
      <c r="B3373">
        <v>4</v>
      </c>
      <c r="C3373" t="s">
        <v>4607</v>
      </c>
      <c r="D3373" s="84"/>
      <c r="F3373" s="84"/>
      <c r="O3373" s="84" t="s">
        <v>12177</v>
      </c>
      <c r="P3373" s="84">
        <v>1</v>
      </c>
      <c r="Q3373" s="84" t="s">
        <v>9357</v>
      </c>
      <c r="R3373" s="84"/>
      <c r="S3373" s="84"/>
    </row>
    <row r="3374" spans="1:19" x14ac:dyDescent="0.25">
      <c r="A3374" t="s">
        <v>4609</v>
      </c>
      <c r="B3374">
        <v>4</v>
      </c>
      <c r="C3374" t="s">
        <v>4607</v>
      </c>
      <c r="D3374" s="84"/>
      <c r="F3374" s="84"/>
      <c r="O3374" s="84" t="s">
        <v>12178</v>
      </c>
      <c r="P3374" s="84">
        <v>1</v>
      </c>
      <c r="Q3374" s="84" t="s">
        <v>9357</v>
      </c>
      <c r="R3374" s="84"/>
      <c r="S3374" s="84"/>
    </row>
    <row r="3375" spans="1:19" x14ac:dyDescent="0.25">
      <c r="A3375" t="s">
        <v>4610</v>
      </c>
      <c r="B3375">
        <v>4</v>
      </c>
      <c r="C3375" t="s">
        <v>4607</v>
      </c>
      <c r="D3375" s="84"/>
      <c r="F3375" s="84"/>
      <c r="O3375" s="84" t="s">
        <v>12179</v>
      </c>
      <c r="P3375" s="84">
        <v>1</v>
      </c>
      <c r="Q3375" s="84" t="s">
        <v>9357</v>
      </c>
      <c r="R3375" s="84"/>
      <c r="S3375" s="84"/>
    </row>
    <row r="3376" spans="1:19" x14ac:dyDescent="0.25">
      <c r="A3376" t="s">
        <v>4611</v>
      </c>
      <c r="B3376">
        <v>4</v>
      </c>
      <c r="C3376" t="s">
        <v>4607</v>
      </c>
      <c r="D3376" s="84"/>
      <c r="F3376" s="84"/>
      <c r="O3376" s="84" t="s">
        <v>12181</v>
      </c>
      <c r="P3376" s="84">
        <v>1</v>
      </c>
      <c r="Q3376" s="84" t="s">
        <v>9357</v>
      </c>
      <c r="R3376" s="84"/>
      <c r="S3376" s="84"/>
    </row>
    <row r="3377" spans="1:19" x14ac:dyDescent="0.25">
      <c r="A3377" t="s">
        <v>4612</v>
      </c>
      <c r="B3377">
        <v>4</v>
      </c>
      <c r="C3377" t="s">
        <v>4607</v>
      </c>
      <c r="D3377" s="84"/>
      <c r="F3377" s="84"/>
      <c r="O3377" s="84" t="s">
        <v>12182</v>
      </c>
      <c r="P3377" s="84">
        <v>1</v>
      </c>
      <c r="Q3377" s="84" t="s">
        <v>9357</v>
      </c>
      <c r="R3377" s="84"/>
      <c r="S3377" s="84"/>
    </row>
    <row r="3378" spans="1:19" x14ac:dyDescent="0.25">
      <c r="A3378" t="s">
        <v>4613</v>
      </c>
      <c r="B3378">
        <v>4</v>
      </c>
      <c r="C3378" t="s">
        <v>4607</v>
      </c>
      <c r="D3378" s="84"/>
      <c r="F3378" s="84"/>
      <c r="O3378" s="84" t="s">
        <v>12183</v>
      </c>
      <c r="P3378" s="84">
        <v>1</v>
      </c>
      <c r="Q3378" s="84" t="s">
        <v>9357</v>
      </c>
      <c r="R3378" s="84"/>
      <c r="S3378" s="84"/>
    </row>
    <row r="3379" spans="1:19" x14ac:dyDescent="0.25">
      <c r="A3379" t="s">
        <v>4614</v>
      </c>
      <c r="B3379">
        <v>4</v>
      </c>
      <c r="C3379" t="s">
        <v>4607</v>
      </c>
      <c r="D3379" s="84"/>
      <c r="F3379" s="84"/>
      <c r="O3379" s="84" t="s">
        <v>12185</v>
      </c>
      <c r="P3379" s="84">
        <v>1</v>
      </c>
      <c r="Q3379" s="84" t="s">
        <v>9357</v>
      </c>
      <c r="R3379" s="84"/>
      <c r="S3379" s="84"/>
    </row>
    <row r="3380" spans="1:19" x14ac:dyDescent="0.25">
      <c r="A3380" t="s">
        <v>4615</v>
      </c>
      <c r="B3380">
        <v>4</v>
      </c>
      <c r="C3380" t="s">
        <v>4607</v>
      </c>
      <c r="D3380" s="84"/>
      <c r="F3380" s="84"/>
      <c r="O3380" s="84" t="s">
        <v>12190</v>
      </c>
      <c r="P3380" s="84">
        <v>1</v>
      </c>
      <c r="Q3380" s="84" t="s">
        <v>9357</v>
      </c>
      <c r="R3380" s="84"/>
      <c r="S3380" s="84"/>
    </row>
    <row r="3381" spans="1:19" x14ac:dyDescent="0.25">
      <c r="A3381" t="s">
        <v>4616</v>
      </c>
      <c r="B3381">
        <v>4</v>
      </c>
      <c r="C3381" t="s">
        <v>4607</v>
      </c>
      <c r="D3381" s="84"/>
      <c r="F3381" s="84"/>
      <c r="O3381" s="84" t="s">
        <v>12191</v>
      </c>
      <c r="P3381" s="84">
        <v>1</v>
      </c>
      <c r="Q3381" s="84" t="s">
        <v>9357</v>
      </c>
      <c r="R3381" s="84"/>
      <c r="S3381" s="84"/>
    </row>
    <row r="3382" spans="1:19" x14ac:dyDescent="0.25">
      <c r="A3382" t="s">
        <v>4617</v>
      </c>
      <c r="B3382">
        <v>4</v>
      </c>
      <c r="C3382" t="s">
        <v>4607</v>
      </c>
      <c r="D3382" s="84"/>
      <c r="F3382" s="84"/>
      <c r="O3382" s="84" t="s">
        <v>12195</v>
      </c>
      <c r="P3382" s="84">
        <v>1</v>
      </c>
      <c r="Q3382" s="84" t="s">
        <v>9357</v>
      </c>
      <c r="R3382" s="84"/>
      <c r="S3382" s="84"/>
    </row>
    <row r="3383" spans="1:19" x14ac:dyDescent="0.25">
      <c r="A3383" t="s">
        <v>4618</v>
      </c>
      <c r="B3383">
        <v>4</v>
      </c>
      <c r="C3383" t="s">
        <v>4607</v>
      </c>
      <c r="D3383" s="84"/>
      <c r="F3383" s="84"/>
      <c r="O3383" s="84" t="s">
        <v>12197</v>
      </c>
      <c r="P3383" s="84">
        <v>1</v>
      </c>
      <c r="Q3383" s="84" t="s">
        <v>9357</v>
      </c>
      <c r="R3383" s="84"/>
      <c r="S3383" s="84"/>
    </row>
    <row r="3384" spans="1:19" x14ac:dyDescent="0.25">
      <c r="A3384" t="s">
        <v>4619</v>
      </c>
      <c r="B3384">
        <v>4</v>
      </c>
      <c r="C3384" t="s">
        <v>4607</v>
      </c>
      <c r="D3384" s="84"/>
      <c r="F3384" s="84"/>
      <c r="O3384" s="84" t="s">
        <v>12216</v>
      </c>
      <c r="P3384" s="84">
        <v>1</v>
      </c>
      <c r="Q3384" s="84" t="s">
        <v>9357</v>
      </c>
      <c r="R3384" s="84"/>
      <c r="S3384" s="84"/>
    </row>
    <row r="3385" spans="1:19" x14ac:dyDescent="0.25">
      <c r="A3385" t="s">
        <v>4620</v>
      </c>
      <c r="B3385">
        <v>4</v>
      </c>
      <c r="C3385" t="s">
        <v>4607</v>
      </c>
      <c r="D3385" s="84"/>
      <c r="F3385" s="84"/>
      <c r="O3385" s="84" t="s">
        <v>12219</v>
      </c>
      <c r="P3385" s="84">
        <v>1</v>
      </c>
      <c r="Q3385" s="84" t="s">
        <v>9357</v>
      </c>
      <c r="R3385" s="84"/>
      <c r="S3385" s="84"/>
    </row>
    <row r="3386" spans="1:19" x14ac:dyDescent="0.25">
      <c r="A3386" t="s">
        <v>4621</v>
      </c>
      <c r="B3386">
        <v>4</v>
      </c>
      <c r="C3386" t="s">
        <v>4607</v>
      </c>
      <c r="D3386" s="84"/>
      <c r="F3386" s="84"/>
      <c r="O3386" s="84" t="s">
        <v>12220</v>
      </c>
      <c r="P3386" s="84">
        <v>1</v>
      </c>
      <c r="Q3386" s="84" t="s">
        <v>9357</v>
      </c>
      <c r="R3386" s="84"/>
      <c r="S3386" s="84"/>
    </row>
    <row r="3387" spans="1:19" x14ac:dyDescent="0.25">
      <c r="A3387" t="s">
        <v>4622</v>
      </c>
      <c r="B3387">
        <v>4</v>
      </c>
      <c r="C3387" t="s">
        <v>4607</v>
      </c>
      <c r="D3387" s="84"/>
      <c r="F3387" s="84"/>
      <c r="O3387" s="84" t="s">
        <v>12224</v>
      </c>
      <c r="P3387" s="84">
        <v>1</v>
      </c>
      <c r="Q3387" s="84" t="s">
        <v>9357</v>
      </c>
      <c r="R3387" s="84"/>
      <c r="S3387" s="84"/>
    </row>
    <row r="3388" spans="1:19" x14ac:dyDescent="0.25">
      <c r="A3388" t="s">
        <v>4623</v>
      </c>
      <c r="B3388">
        <v>4</v>
      </c>
      <c r="C3388" t="s">
        <v>4607</v>
      </c>
      <c r="D3388" s="84"/>
      <c r="F3388" s="84"/>
      <c r="O3388" s="84" t="s">
        <v>12225</v>
      </c>
      <c r="P3388" s="84">
        <v>1</v>
      </c>
      <c r="Q3388" s="84" t="s">
        <v>9357</v>
      </c>
      <c r="R3388" s="84"/>
      <c r="S3388" s="84"/>
    </row>
    <row r="3389" spans="1:19" x14ac:dyDescent="0.25">
      <c r="A3389" t="s">
        <v>4624</v>
      </c>
      <c r="B3389">
        <v>4</v>
      </c>
      <c r="C3389" t="s">
        <v>4607</v>
      </c>
      <c r="D3389" s="84"/>
      <c r="F3389" s="84"/>
      <c r="O3389" s="84" t="s">
        <v>12228</v>
      </c>
      <c r="P3389" s="84">
        <v>1</v>
      </c>
      <c r="Q3389" s="84" t="s">
        <v>9357</v>
      </c>
      <c r="R3389" s="84"/>
      <c r="S3389" s="84"/>
    </row>
    <row r="3390" spans="1:19" x14ac:dyDescent="0.25">
      <c r="A3390" t="s">
        <v>4625</v>
      </c>
      <c r="B3390">
        <v>4</v>
      </c>
      <c r="C3390" t="s">
        <v>4607</v>
      </c>
      <c r="D3390" s="84"/>
      <c r="F3390" s="84"/>
      <c r="O3390" s="84" t="s">
        <v>12233</v>
      </c>
      <c r="P3390" s="84">
        <v>1</v>
      </c>
      <c r="Q3390" s="84" t="s">
        <v>9357</v>
      </c>
      <c r="R3390" s="84"/>
      <c r="S3390" s="84"/>
    </row>
    <row r="3391" spans="1:19" x14ac:dyDescent="0.25">
      <c r="A3391" t="s">
        <v>4626</v>
      </c>
      <c r="B3391">
        <v>4</v>
      </c>
      <c r="C3391" t="s">
        <v>4607</v>
      </c>
      <c r="D3391" s="84"/>
      <c r="F3391" s="84"/>
      <c r="O3391" s="84" t="s">
        <v>12234</v>
      </c>
      <c r="P3391" s="84">
        <v>1</v>
      </c>
      <c r="Q3391" s="84" t="s">
        <v>9357</v>
      </c>
      <c r="R3391" s="84"/>
      <c r="S3391" s="84"/>
    </row>
    <row r="3392" spans="1:19" x14ac:dyDescent="0.25">
      <c r="A3392" t="s">
        <v>4627</v>
      </c>
      <c r="B3392">
        <v>4</v>
      </c>
      <c r="C3392" t="s">
        <v>4607</v>
      </c>
      <c r="D3392" s="84"/>
      <c r="F3392" s="84"/>
      <c r="O3392" s="84" t="s">
        <v>12235</v>
      </c>
      <c r="P3392" s="84">
        <v>1</v>
      </c>
      <c r="Q3392" s="84" t="s">
        <v>9357</v>
      </c>
      <c r="R3392" s="84"/>
      <c r="S3392" s="84"/>
    </row>
    <row r="3393" spans="1:19" x14ac:dyDescent="0.25">
      <c r="A3393" t="s">
        <v>4628</v>
      </c>
      <c r="B3393">
        <v>4</v>
      </c>
      <c r="C3393" t="s">
        <v>4607</v>
      </c>
      <c r="D3393" s="84"/>
      <c r="F3393" s="84"/>
      <c r="O3393" s="84" t="s">
        <v>12236</v>
      </c>
      <c r="P3393" s="84">
        <v>1</v>
      </c>
      <c r="Q3393" s="84" t="s">
        <v>9357</v>
      </c>
      <c r="R3393" s="84"/>
      <c r="S3393" s="84"/>
    </row>
    <row r="3394" spans="1:19" x14ac:dyDescent="0.25">
      <c r="A3394" t="s">
        <v>4629</v>
      </c>
      <c r="B3394">
        <v>4</v>
      </c>
      <c r="C3394" t="s">
        <v>4607</v>
      </c>
      <c r="D3394" s="84"/>
      <c r="F3394" s="84"/>
      <c r="O3394" s="84" t="s">
        <v>12238</v>
      </c>
      <c r="P3394" s="84">
        <v>1</v>
      </c>
      <c r="Q3394" s="84" t="s">
        <v>9357</v>
      </c>
      <c r="R3394" s="84"/>
      <c r="S3394" s="84"/>
    </row>
    <row r="3395" spans="1:19" x14ac:dyDescent="0.25">
      <c r="A3395" t="s">
        <v>4630</v>
      </c>
      <c r="B3395">
        <v>4</v>
      </c>
      <c r="C3395" t="s">
        <v>4607</v>
      </c>
      <c r="D3395" s="84"/>
      <c r="F3395" s="84"/>
      <c r="O3395" s="84" t="s">
        <v>12245</v>
      </c>
      <c r="P3395" s="84">
        <v>1</v>
      </c>
      <c r="Q3395" s="84" t="s">
        <v>9357</v>
      </c>
      <c r="R3395" s="84"/>
      <c r="S3395" s="84"/>
    </row>
    <row r="3396" spans="1:19" x14ac:dyDescent="0.25">
      <c r="A3396" t="s">
        <v>4631</v>
      </c>
      <c r="B3396">
        <v>4</v>
      </c>
      <c r="C3396" t="s">
        <v>4607</v>
      </c>
      <c r="D3396" s="84"/>
      <c r="F3396" s="84"/>
      <c r="O3396" s="84" t="s">
        <v>12253</v>
      </c>
      <c r="P3396" s="84">
        <v>1</v>
      </c>
      <c r="Q3396" s="84" t="s">
        <v>9357</v>
      </c>
      <c r="R3396" s="84"/>
      <c r="S3396" s="84"/>
    </row>
    <row r="3397" spans="1:19" x14ac:dyDescent="0.25">
      <c r="A3397" t="s">
        <v>4632</v>
      </c>
      <c r="B3397">
        <v>4</v>
      </c>
      <c r="C3397" t="s">
        <v>4607</v>
      </c>
      <c r="D3397" s="84"/>
      <c r="F3397" s="84"/>
      <c r="O3397" s="84" t="s">
        <v>12256</v>
      </c>
      <c r="P3397" s="84">
        <v>1</v>
      </c>
      <c r="Q3397" s="84" t="s">
        <v>9357</v>
      </c>
      <c r="R3397" s="84"/>
      <c r="S3397" s="84"/>
    </row>
    <row r="3398" spans="1:19" x14ac:dyDescent="0.25">
      <c r="A3398" t="s">
        <v>4633</v>
      </c>
      <c r="B3398">
        <v>4</v>
      </c>
      <c r="C3398" t="s">
        <v>4607</v>
      </c>
      <c r="D3398" t="s">
        <v>4633</v>
      </c>
      <c r="E3398" s="84" t="s">
        <v>4633</v>
      </c>
      <c r="F3398" t="s">
        <v>1919</v>
      </c>
      <c r="O3398" s="84" t="s">
        <v>12261</v>
      </c>
      <c r="P3398" s="84">
        <v>1</v>
      </c>
      <c r="Q3398" s="84" t="s">
        <v>9357</v>
      </c>
      <c r="R3398" s="84"/>
      <c r="S3398" s="84"/>
    </row>
    <row r="3399" spans="1:19" x14ac:dyDescent="0.25">
      <c r="A3399" t="s">
        <v>4634</v>
      </c>
      <c r="B3399">
        <v>4</v>
      </c>
      <c r="C3399" t="s">
        <v>4607</v>
      </c>
      <c r="D3399" t="s">
        <v>4634</v>
      </c>
      <c r="E3399" s="84" t="s">
        <v>4634</v>
      </c>
      <c r="F3399" t="s">
        <v>1919</v>
      </c>
      <c r="O3399" s="84" t="s">
        <v>12262</v>
      </c>
      <c r="P3399" s="84">
        <v>1</v>
      </c>
      <c r="Q3399" s="84" t="s">
        <v>9357</v>
      </c>
      <c r="R3399" s="84"/>
      <c r="S3399" s="84"/>
    </row>
    <row r="3400" spans="1:19" x14ac:dyDescent="0.25">
      <c r="A3400" t="s">
        <v>4635</v>
      </c>
      <c r="B3400">
        <v>4</v>
      </c>
      <c r="C3400" t="s">
        <v>4607</v>
      </c>
      <c r="D3400" s="84"/>
      <c r="F3400" s="84"/>
      <c r="O3400" s="84" t="s">
        <v>12263</v>
      </c>
      <c r="P3400" s="84">
        <v>1</v>
      </c>
      <c r="Q3400" s="84" t="s">
        <v>9357</v>
      </c>
      <c r="R3400" s="84"/>
      <c r="S3400" s="84"/>
    </row>
    <row r="3401" spans="1:19" x14ac:dyDescent="0.25">
      <c r="A3401" t="s">
        <v>4636</v>
      </c>
      <c r="B3401">
        <v>4</v>
      </c>
      <c r="C3401" t="s">
        <v>4607</v>
      </c>
      <c r="D3401" t="s">
        <v>4636</v>
      </c>
      <c r="E3401" s="84" t="s">
        <v>2365</v>
      </c>
      <c r="F3401" t="s">
        <v>1919</v>
      </c>
      <c r="O3401" s="84" t="s">
        <v>12265</v>
      </c>
      <c r="P3401" s="84">
        <v>1</v>
      </c>
      <c r="Q3401" s="84" t="s">
        <v>9357</v>
      </c>
      <c r="R3401" s="84"/>
      <c r="S3401" s="84"/>
    </row>
    <row r="3402" spans="1:19" x14ac:dyDescent="0.25">
      <c r="A3402" t="s">
        <v>4637</v>
      </c>
      <c r="B3402">
        <v>4</v>
      </c>
      <c r="C3402" t="s">
        <v>4607</v>
      </c>
      <c r="D3402" s="84"/>
      <c r="F3402" s="84"/>
      <c r="O3402" s="84" t="s">
        <v>12266</v>
      </c>
      <c r="P3402" s="84">
        <v>1</v>
      </c>
      <c r="Q3402" s="84" t="s">
        <v>9357</v>
      </c>
      <c r="R3402" s="84"/>
      <c r="S3402" s="84"/>
    </row>
    <row r="3403" spans="1:19" x14ac:dyDescent="0.25">
      <c r="A3403" t="s">
        <v>4638</v>
      </c>
      <c r="B3403">
        <v>4</v>
      </c>
      <c r="C3403" t="s">
        <v>4607</v>
      </c>
      <c r="D3403" s="84"/>
      <c r="F3403" s="84"/>
      <c r="O3403" s="84" t="s">
        <v>12267</v>
      </c>
      <c r="P3403" s="84">
        <v>1</v>
      </c>
      <c r="Q3403" s="84" t="s">
        <v>9357</v>
      </c>
      <c r="R3403" s="84"/>
      <c r="S3403" s="84"/>
    </row>
    <row r="3404" spans="1:19" x14ac:dyDescent="0.25">
      <c r="A3404" t="s">
        <v>4639</v>
      </c>
      <c r="B3404">
        <v>4</v>
      </c>
      <c r="C3404" t="s">
        <v>4607</v>
      </c>
      <c r="D3404" s="84"/>
      <c r="F3404" s="84"/>
      <c r="O3404" s="84" t="s">
        <v>12268</v>
      </c>
      <c r="P3404" s="84">
        <v>1</v>
      </c>
      <c r="Q3404" s="84" t="s">
        <v>9357</v>
      </c>
      <c r="R3404" s="84"/>
      <c r="S3404" s="84"/>
    </row>
    <row r="3405" spans="1:19" x14ac:dyDescent="0.25">
      <c r="A3405" t="s">
        <v>4640</v>
      </c>
      <c r="B3405">
        <v>4</v>
      </c>
      <c r="C3405" t="s">
        <v>4607</v>
      </c>
      <c r="D3405" s="84"/>
      <c r="F3405" s="84"/>
      <c r="O3405" s="84" t="s">
        <v>12270</v>
      </c>
      <c r="P3405" s="84">
        <v>1</v>
      </c>
      <c r="Q3405" s="84" t="s">
        <v>9357</v>
      </c>
      <c r="R3405" s="84"/>
      <c r="S3405" s="84"/>
    </row>
    <row r="3406" spans="1:19" x14ac:dyDescent="0.25">
      <c r="A3406" t="s">
        <v>4641</v>
      </c>
      <c r="B3406">
        <v>4</v>
      </c>
      <c r="C3406" t="s">
        <v>4607</v>
      </c>
      <c r="D3406" s="84"/>
      <c r="F3406" s="84"/>
      <c r="O3406" s="84" t="s">
        <v>12271</v>
      </c>
      <c r="P3406" s="84">
        <v>1</v>
      </c>
      <c r="Q3406" s="84" t="s">
        <v>9357</v>
      </c>
      <c r="R3406" s="84"/>
      <c r="S3406" s="84"/>
    </row>
    <row r="3407" spans="1:19" x14ac:dyDescent="0.25">
      <c r="A3407" t="s">
        <v>4642</v>
      </c>
      <c r="B3407">
        <v>4</v>
      </c>
      <c r="C3407" t="s">
        <v>4607</v>
      </c>
      <c r="D3407" s="84"/>
      <c r="F3407" s="84"/>
      <c r="O3407" s="84" t="s">
        <v>12272</v>
      </c>
      <c r="P3407" s="84">
        <v>1</v>
      </c>
      <c r="Q3407" s="84" t="s">
        <v>9357</v>
      </c>
      <c r="R3407" s="84"/>
      <c r="S3407" s="84"/>
    </row>
    <row r="3408" spans="1:19" x14ac:dyDescent="0.25">
      <c r="A3408" t="s">
        <v>4643</v>
      </c>
      <c r="B3408">
        <v>4</v>
      </c>
      <c r="C3408" t="s">
        <v>4607</v>
      </c>
      <c r="D3408" s="84"/>
      <c r="F3408" s="84"/>
      <c r="O3408" s="84" t="s">
        <v>12273</v>
      </c>
      <c r="P3408" s="84">
        <v>1</v>
      </c>
      <c r="Q3408" s="84" t="s">
        <v>9357</v>
      </c>
      <c r="R3408" s="84"/>
      <c r="S3408" s="84"/>
    </row>
    <row r="3409" spans="1:19" x14ac:dyDescent="0.25">
      <c r="A3409" t="s">
        <v>4644</v>
      </c>
      <c r="B3409">
        <v>4</v>
      </c>
      <c r="C3409" t="s">
        <v>4607</v>
      </c>
      <c r="D3409" s="84"/>
      <c r="F3409" s="84"/>
      <c r="O3409" s="84" t="s">
        <v>12274</v>
      </c>
      <c r="P3409" s="84">
        <v>1</v>
      </c>
      <c r="Q3409" s="84" t="s">
        <v>9357</v>
      </c>
      <c r="R3409" s="84"/>
      <c r="S3409" s="84"/>
    </row>
    <row r="3410" spans="1:19" x14ac:dyDescent="0.25">
      <c r="A3410" t="s">
        <v>4645</v>
      </c>
      <c r="B3410">
        <v>4</v>
      </c>
      <c r="C3410" t="s">
        <v>4607</v>
      </c>
      <c r="D3410" s="84"/>
      <c r="F3410" s="84"/>
      <c r="O3410" s="84" t="s">
        <v>12275</v>
      </c>
      <c r="P3410" s="84">
        <v>1</v>
      </c>
      <c r="Q3410" s="84" t="s">
        <v>9357</v>
      </c>
      <c r="R3410" s="84"/>
      <c r="S3410" s="84"/>
    </row>
    <row r="3411" spans="1:19" x14ac:dyDescent="0.25">
      <c r="A3411" t="s">
        <v>4646</v>
      </c>
      <c r="B3411">
        <v>4</v>
      </c>
      <c r="C3411" t="s">
        <v>4607</v>
      </c>
      <c r="D3411" s="84"/>
      <c r="F3411" s="84"/>
      <c r="O3411" s="84" t="s">
        <v>12276</v>
      </c>
      <c r="P3411" s="84">
        <v>1</v>
      </c>
      <c r="Q3411" s="84" t="s">
        <v>9357</v>
      </c>
      <c r="R3411" s="84"/>
      <c r="S3411" s="84"/>
    </row>
    <row r="3412" spans="1:19" x14ac:dyDescent="0.25">
      <c r="A3412" t="s">
        <v>4647</v>
      </c>
      <c r="B3412">
        <v>4</v>
      </c>
      <c r="C3412" t="s">
        <v>4607</v>
      </c>
      <c r="D3412" s="84"/>
      <c r="F3412" s="84"/>
      <c r="O3412" s="84" t="s">
        <v>12277</v>
      </c>
      <c r="P3412" s="84">
        <v>1</v>
      </c>
      <c r="Q3412" s="84" t="s">
        <v>9357</v>
      </c>
      <c r="R3412" s="84"/>
      <c r="S3412" s="84"/>
    </row>
    <row r="3413" spans="1:19" x14ac:dyDescent="0.25">
      <c r="A3413" t="s">
        <v>4648</v>
      </c>
      <c r="B3413">
        <v>4</v>
      </c>
      <c r="C3413" t="s">
        <v>4607</v>
      </c>
      <c r="D3413" s="84"/>
      <c r="F3413" s="84"/>
      <c r="O3413" s="84" t="s">
        <v>12278</v>
      </c>
      <c r="P3413" s="84">
        <v>1</v>
      </c>
      <c r="Q3413" s="84" t="s">
        <v>9357</v>
      </c>
      <c r="R3413" s="84"/>
      <c r="S3413" s="84"/>
    </row>
    <row r="3414" spans="1:19" x14ac:dyDescent="0.25">
      <c r="A3414" t="s">
        <v>4649</v>
      </c>
      <c r="B3414">
        <v>4</v>
      </c>
      <c r="C3414" t="s">
        <v>4607</v>
      </c>
      <c r="D3414" s="84"/>
      <c r="F3414" s="84"/>
      <c r="O3414" s="84" t="s">
        <v>12279</v>
      </c>
      <c r="P3414" s="84">
        <v>1</v>
      </c>
      <c r="Q3414" s="84" t="s">
        <v>9357</v>
      </c>
      <c r="R3414" s="84"/>
      <c r="S3414" s="84"/>
    </row>
    <row r="3415" spans="1:19" x14ac:dyDescent="0.25">
      <c r="A3415" t="s">
        <v>4650</v>
      </c>
      <c r="B3415">
        <v>4</v>
      </c>
      <c r="C3415" t="s">
        <v>4607</v>
      </c>
      <c r="D3415" s="84"/>
      <c r="F3415" s="84"/>
      <c r="O3415" s="84" t="s">
        <v>12281</v>
      </c>
      <c r="P3415" s="84">
        <v>1</v>
      </c>
      <c r="Q3415" s="84" t="s">
        <v>9357</v>
      </c>
      <c r="R3415" s="84"/>
      <c r="S3415" s="84"/>
    </row>
    <row r="3416" spans="1:19" x14ac:dyDescent="0.25">
      <c r="A3416" t="s">
        <v>4651</v>
      </c>
      <c r="B3416">
        <v>4</v>
      </c>
      <c r="C3416" t="s">
        <v>4607</v>
      </c>
      <c r="D3416" s="84"/>
      <c r="F3416" s="84"/>
      <c r="O3416" s="84" t="s">
        <v>12284</v>
      </c>
      <c r="P3416" s="84">
        <v>1</v>
      </c>
      <c r="Q3416" s="84" t="s">
        <v>9357</v>
      </c>
      <c r="R3416" s="84"/>
      <c r="S3416" s="84"/>
    </row>
    <row r="3417" spans="1:19" x14ac:dyDescent="0.25">
      <c r="A3417" t="s">
        <v>4652</v>
      </c>
      <c r="B3417">
        <v>4</v>
      </c>
      <c r="C3417" t="s">
        <v>4607</v>
      </c>
      <c r="D3417" s="84"/>
      <c r="F3417" s="84"/>
      <c r="O3417" s="84" t="s">
        <v>12285</v>
      </c>
      <c r="P3417" s="84">
        <v>1</v>
      </c>
      <c r="Q3417" s="84" t="s">
        <v>9357</v>
      </c>
      <c r="R3417" s="84"/>
      <c r="S3417" s="84"/>
    </row>
    <row r="3418" spans="1:19" x14ac:dyDescent="0.25">
      <c r="A3418" t="s">
        <v>4653</v>
      </c>
      <c r="B3418">
        <v>4</v>
      </c>
      <c r="C3418" t="s">
        <v>4607</v>
      </c>
      <c r="D3418" s="84"/>
      <c r="F3418" s="84"/>
      <c r="O3418" s="84" t="s">
        <v>12286</v>
      </c>
      <c r="P3418" s="84">
        <v>1</v>
      </c>
      <c r="Q3418" s="84" t="s">
        <v>9357</v>
      </c>
      <c r="R3418" s="84"/>
      <c r="S3418" s="84"/>
    </row>
    <row r="3419" spans="1:19" x14ac:dyDescent="0.25">
      <c r="A3419" t="s">
        <v>4654</v>
      </c>
      <c r="B3419">
        <v>4</v>
      </c>
      <c r="C3419" t="s">
        <v>4607</v>
      </c>
      <c r="D3419" s="84"/>
      <c r="F3419" s="84"/>
      <c r="O3419" s="84" t="s">
        <v>12287</v>
      </c>
      <c r="P3419" s="84">
        <v>1</v>
      </c>
      <c r="Q3419" s="84" t="s">
        <v>9357</v>
      </c>
      <c r="R3419" s="84"/>
      <c r="S3419" s="84"/>
    </row>
    <row r="3420" spans="1:19" x14ac:dyDescent="0.25">
      <c r="A3420" t="s">
        <v>4655</v>
      </c>
      <c r="B3420">
        <v>4</v>
      </c>
      <c r="C3420" t="s">
        <v>4607</v>
      </c>
      <c r="D3420" s="84"/>
      <c r="F3420" s="84"/>
      <c r="O3420" s="84" t="s">
        <v>12288</v>
      </c>
      <c r="P3420" s="84">
        <v>1</v>
      </c>
      <c r="Q3420" s="84" t="s">
        <v>9357</v>
      </c>
      <c r="R3420" s="84"/>
      <c r="S3420" s="84"/>
    </row>
    <row r="3421" spans="1:19" x14ac:dyDescent="0.25">
      <c r="A3421" t="s">
        <v>4656</v>
      </c>
      <c r="B3421">
        <v>4</v>
      </c>
      <c r="C3421" t="s">
        <v>4607</v>
      </c>
      <c r="D3421" s="84"/>
      <c r="F3421" s="84"/>
      <c r="O3421" s="84" t="s">
        <v>12289</v>
      </c>
      <c r="P3421" s="84">
        <v>1</v>
      </c>
      <c r="Q3421" s="84" t="s">
        <v>9357</v>
      </c>
      <c r="R3421" s="84"/>
      <c r="S3421" s="84"/>
    </row>
    <row r="3422" spans="1:19" x14ac:dyDescent="0.25">
      <c r="A3422" t="s">
        <v>4657</v>
      </c>
      <c r="B3422">
        <v>4</v>
      </c>
      <c r="C3422" t="s">
        <v>4607</v>
      </c>
      <c r="D3422" t="s">
        <v>4657</v>
      </c>
      <c r="E3422" s="84" t="s">
        <v>2833</v>
      </c>
      <c r="F3422" t="s">
        <v>864</v>
      </c>
      <c r="O3422" s="84" t="s">
        <v>12290</v>
      </c>
      <c r="P3422" s="84">
        <v>1</v>
      </c>
      <c r="Q3422" s="84" t="s">
        <v>9357</v>
      </c>
      <c r="R3422" s="84"/>
      <c r="S3422" s="84"/>
    </row>
    <row r="3423" spans="1:19" x14ac:dyDescent="0.25">
      <c r="A3423" t="s">
        <v>4658</v>
      </c>
      <c r="B3423">
        <v>4</v>
      </c>
      <c r="C3423" t="s">
        <v>4607</v>
      </c>
      <c r="D3423" s="84"/>
      <c r="F3423" s="84"/>
      <c r="O3423" s="84" t="s">
        <v>12291</v>
      </c>
      <c r="P3423" s="84">
        <v>1</v>
      </c>
      <c r="Q3423" s="84" t="s">
        <v>9357</v>
      </c>
      <c r="R3423" s="84"/>
      <c r="S3423" s="84"/>
    </row>
    <row r="3424" spans="1:19" x14ac:dyDescent="0.25">
      <c r="A3424" t="s">
        <v>4659</v>
      </c>
      <c r="B3424">
        <v>4</v>
      </c>
      <c r="C3424" t="s">
        <v>4607</v>
      </c>
      <c r="D3424" t="s">
        <v>4659</v>
      </c>
      <c r="E3424" s="84" t="s">
        <v>4659</v>
      </c>
      <c r="F3424" t="s">
        <v>1919</v>
      </c>
      <c r="O3424" s="84" t="s">
        <v>12292</v>
      </c>
      <c r="P3424" s="84">
        <v>1</v>
      </c>
      <c r="Q3424" s="84" t="s">
        <v>9357</v>
      </c>
      <c r="R3424" s="84"/>
      <c r="S3424" s="84"/>
    </row>
    <row r="3425" spans="1:19" x14ac:dyDescent="0.25">
      <c r="A3425" t="s">
        <v>4660</v>
      </c>
      <c r="B3425">
        <v>4</v>
      </c>
      <c r="C3425" t="s">
        <v>4607</v>
      </c>
      <c r="D3425" t="s">
        <v>4660</v>
      </c>
      <c r="E3425" s="84" t="s">
        <v>4660</v>
      </c>
      <c r="F3425" t="s">
        <v>1919</v>
      </c>
      <c r="O3425" s="84" t="s">
        <v>12293</v>
      </c>
      <c r="P3425" s="84">
        <v>1</v>
      </c>
      <c r="Q3425" s="84" t="s">
        <v>9357</v>
      </c>
      <c r="R3425" s="84"/>
      <c r="S3425" s="84"/>
    </row>
    <row r="3426" spans="1:19" x14ac:dyDescent="0.25">
      <c r="A3426" t="s">
        <v>4661</v>
      </c>
      <c r="B3426">
        <v>4</v>
      </c>
      <c r="C3426" t="s">
        <v>4607</v>
      </c>
      <c r="D3426" s="84"/>
      <c r="F3426" s="84"/>
      <c r="O3426" s="84" t="s">
        <v>12296</v>
      </c>
      <c r="P3426" s="84">
        <v>1</v>
      </c>
      <c r="Q3426" s="84" t="s">
        <v>9357</v>
      </c>
      <c r="R3426" s="84"/>
      <c r="S3426" s="84"/>
    </row>
    <row r="3427" spans="1:19" x14ac:dyDescent="0.25">
      <c r="A3427" t="s">
        <v>4662</v>
      </c>
      <c r="B3427">
        <v>4</v>
      </c>
      <c r="C3427" t="s">
        <v>4607</v>
      </c>
      <c r="D3427" s="84"/>
      <c r="F3427" s="84"/>
      <c r="O3427" s="84" t="s">
        <v>12298</v>
      </c>
      <c r="P3427" s="84">
        <v>1</v>
      </c>
      <c r="Q3427" s="84" t="s">
        <v>9357</v>
      </c>
      <c r="R3427" s="84"/>
      <c r="S3427" s="84"/>
    </row>
    <row r="3428" spans="1:19" x14ac:dyDescent="0.25">
      <c r="A3428" t="s">
        <v>4663</v>
      </c>
      <c r="B3428">
        <v>4</v>
      </c>
      <c r="C3428" t="s">
        <v>4607</v>
      </c>
      <c r="D3428" s="84"/>
      <c r="F3428" s="84"/>
      <c r="O3428" s="84" t="s">
        <v>12299</v>
      </c>
      <c r="P3428" s="84">
        <v>1</v>
      </c>
      <c r="Q3428" s="84" t="s">
        <v>9357</v>
      </c>
      <c r="R3428" s="84"/>
      <c r="S3428" s="84"/>
    </row>
    <row r="3429" spans="1:19" x14ac:dyDescent="0.25">
      <c r="A3429" t="s">
        <v>4664</v>
      </c>
      <c r="B3429">
        <v>4</v>
      </c>
      <c r="C3429" t="s">
        <v>4607</v>
      </c>
      <c r="D3429" s="84"/>
      <c r="F3429" s="84"/>
      <c r="O3429" s="84" t="s">
        <v>12300</v>
      </c>
      <c r="P3429" s="84">
        <v>1</v>
      </c>
      <c r="Q3429" s="84" t="s">
        <v>9357</v>
      </c>
      <c r="R3429" s="84"/>
      <c r="S3429" s="84"/>
    </row>
    <row r="3430" spans="1:19" x14ac:dyDescent="0.25">
      <c r="A3430" t="s">
        <v>4665</v>
      </c>
      <c r="B3430">
        <v>4</v>
      </c>
      <c r="C3430" t="s">
        <v>4607</v>
      </c>
      <c r="D3430" s="84"/>
      <c r="F3430" s="84"/>
      <c r="O3430" s="84" t="s">
        <v>12302</v>
      </c>
      <c r="P3430" s="84">
        <v>1</v>
      </c>
      <c r="Q3430" s="84" t="s">
        <v>9357</v>
      </c>
      <c r="R3430" s="84"/>
      <c r="S3430" s="84"/>
    </row>
    <row r="3431" spans="1:19" x14ac:dyDescent="0.25">
      <c r="A3431" t="s">
        <v>4666</v>
      </c>
      <c r="B3431">
        <v>4</v>
      </c>
      <c r="C3431" t="s">
        <v>4607</v>
      </c>
      <c r="D3431" s="84"/>
      <c r="F3431" s="84"/>
      <c r="O3431" s="84" t="s">
        <v>12303</v>
      </c>
      <c r="P3431" s="84">
        <v>1</v>
      </c>
      <c r="Q3431" s="84" t="s">
        <v>9357</v>
      </c>
      <c r="R3431" s="84"/>
      <c r="S3431" s="84"/>
    </row>
    <row r="3432" spans="1:19" x14ac:dyDescent="0.25">
      <c r="A3432" t="s">
        <v>4667</v>
      </c>
      <c r="B3432">
        <v>4</v>
      </c>
      <c r="C3432" t="s">
        <v>4607</v>
      </c>
      <c r="D3432" s="84"/>
      <c r="F3432" s="84"/>
      <c r="O3432" s="84" t="s">
        <v>12306</v>
      </c>
      <c r="P3432" s="84">
        <v>1</v>
      </c>
      <c r="Q3432" s="84" t="s">
        <v>9357</v>
      </c>
      <c r="R3432" s="84"/>
      <c r="S3432" s="84"/>
    </row>
    <row r="3433" spans="1:19" x14ac:dyDescent="0.25">
      <c r="A3433" t="s">
        <v>4668</v>
      </c>
      <c r="B3433">
        <v>4</v>
      </c>
      <c r="C3433" t="s">
        <v>4607</v>
      </c>
      <c r="D3433" s="84"/>
      <c r="F3433" s="84"/>
      <c r="O3433" s="84" t="s">
        <v>12307</v>
      </c>
      <c r="P3433" s="84">
        <v>1</v>
      </c>
      <c r="Q3433" s="84" t="s">
        <v>9357</v>
      </c>
      <c r="R3433" s="84"/>
      <c r="S3433" s="84"/>
    </row>
    <row r="3434" spans="1:19" x14ac:dyDescent="0.25">
      <c r="A3434" t="s">
        <v>4669</v>
      </c>
      <c r="B3434">
        <v>4</v>
      </c>
      <c r="C3434" t="s">
        <v>4607</v>
      </c>
      <c r="D3434" s="84"/>
      <c r="F3434" s="84"/>
      <c r="O3434" s="84" t="s">
        <v>12308</v>
      </c>
      <c r="P3434" s="84">
        <v>1</v>
      </c>
      <c r="Q3434" s="84" t="s">
        <v>9357</v>
      </c>
      <c r="R3434" s="84"/>
      <c r="S3434" s="84"/>
    </row>
    <row r="3435" spans="1:19" x14ac:dyDescent="0.25">
      <c r="A3435" t="s">
        <v>4670</v>
      </c>
      <c r="B3435">
        <v>4</v>
      </c>
      <c r="C3435" t="s">
        <v>4607</v>
      </c>
      <c r="D3435" s="84"/>
      <c r="F3435" s="84"/>
      <c r="O3435" s="84" t="s">
        <v>12309</v>
      </c>
      <c r="P3435" s="84">
        <v>1</v>
      </c>
      <c r="Q3435" s="84" t="s">
        <v>9357</v>
      </c>
      <c r="R3435" s="84"/>
      <c r="S3435" s="84"/>
    </row>
    <row r="3436" spans="1:19" x14ac:dyDescent="0.25">
      <c r="A3436" t="s">
        <v>4671</v>
      </c>
      <c r="B3436">
        <v>4</v>
      </c>
      <c r="C3436" t="s">
        <v>4607</v>
      </c>
      <c r="D3436" s="84"/>
      <c r="F3436" s="84"/>
      <c r="O3436" s="84" t="s">
        <v>12314</v>
      </c>
      <c r="P3436" s="84">
        <v>1</v>
      </c>
      <c r="Q3436" s="84" t="s">
        <v>9357</v>
      </c>
      <c r="R3436" s="84"/>
      <c r="S3436" s="84"/>
    </row>
    <row r="3437" spans="1:19" x14ac:dyDescent="0.25">
      <c r="A3437" t="s">
        <v>4672</v>
      </c>
      <c r="B3437">
        <v>4</v>
      </c>
      <c r="C3437" t="s">
        <v>4607</v>
      </c>
      <c r="D3437" s="84"/>
      <c r="F3437" s="84"/>
      <c r="O3437" s="84" t="s">
        <v>12318</v>
      </c>
      <c r="P3437" s="84">
        <v>1</v>
      </c>
      <c r="Q3437" s="84" t="s">
        <v>9357</v>
      </c>
      <c r="R3437" s="84"/>
      <c r="S3437" s="84"/>
    </row>
    <row r="3438" spans="1:19" x14ac:dyDescent="0.25">
      <c r="A3438" t="s">
        <v>4673</v>
      </c>
      <c r="B3438">
        <v>4</v>
      </c>
      <c r="C3438" t="s">
        <v>4607</v>
      </c>
      <c r="D3438" s="84"/>
      <c r="F3438" s="84"/>
      <c r="O3438" s="84" t="s">
        <v>12319</v>
      </c>
      <c r="P3438" s="84">
        <v>1</v>
      </c>
      <c r="Q3438" s="84" t="s">
        <v>9357</v>
      </c>
      <c r="R3438" s="84"/>
      <c r="S3438" s="84"/>
    </row>
    <row r="3439" spans="1:19" x14ac:dyDescent="0.25">
      <c r="A3439" t="s">
        <v>4674</v>
      </c>
      <c r="B3439">
        <v>4</v>
      </c>
      <c r="C3439" t="s">
        <v>4607</v>
      </c>
      <c r="D3439" s="84"/>
      <c r="F3439" s="84"/>
      <c r="O3439" s="84" t="s">
        <v>12320</v>
      </c>
      <c r="P3439" s="84">
        <v>1</v>
      </c>
      <c r="Q3439" s="84" t="s">
        <v>9357</v>
      </c>
      <c r="R3439" s="84"/>
      <c r="S3439" s="84"/>
    </row>
    <row r="3440" spans="1:19" x14ac:dyDescent="0.25">
      <c r="A3440" t="s">
        <v>4675</v>
      </c>
      <c r="B3440">
        <v>4</v>
      </c>
      <c r="C3440" t="s">
        <v>4607</v>
      </c>
      <c r="D3440" s="84"/>
      <c r="F3440" s="84"/>
      <c r="O3440" s="84" t="s">
        <v>12321</v>
      </c>
      <c r="P3440" s="84">
        <v>1</v>
      </c>
      <c r="Q3440" s="84" t="s">
        <v>9357</v>
      </c>
      <c r="R3440" s="84"/>
      <c r="S3440" s="84"/>
    </row>
    <row r="3441" spans="1:19" x14ac:dyDescent="0.25">
      <c r="A3441" t="s">
        <v>4676</v>
      </c>
      <c r="B3441">
        <v>4</v>
      </c>
      <c r="C3441" t="s">
        <v>4607</v>
      </c>
      <c r="D3441" s="84"/>
      <c r="F3441" s="84"/>
      <c r="O3441" s="84" t="s">
        <v>12322</v>
      </c>
      <c r="P3441" s="84">
        <v>1</v>
      </c>
      <c r="Q3441" s="84" t="s">
        <v>9357</v>
      </c>
      <c r="R3441" s="84"/>
      <c r="S3441" s="84"/>
    </row>
    <row r="3442" spans="1:19" x14ac:dyDescent="0.25">
      <c r="A3442" t="s">
        <v>4677</v>
      </c>
      <c r="B3442">
        <v>4</v>
      </c>
      <c r="C3442" t="s">
        <v>4607</v>
      </c>
      <c r="D3442" s="84"/>
      <c r="F3442" s="84"/>
      <c r="O3442" s="84" t="s">
        <v>12323</v>
      </c>
      <c r="P3442" s="84">
        <v>1</v>
      </c>
      <c r="Q3442" s="84" t="s">
        <v>9357</v>
      </c>
      <c r="R3442" s="84"/>
      <c r="S3442" s="84"/>
    </row>
    <row r="3443" spans="1:19" x14ac:dyDescent="0.25">
      <c r="A3443" t="s">
        <v>4678</v>
      </c>
      <c r="B3443">
        <v>4</v>
      </c>
      <c r="C3443" t="s">
        <v>4607</v>
      </c>
      <c r="D3443" s="84"/>
      <c r="F3443" s="84"/>
      <c r="O3443" s="84" t="s">
        <v>12329</v>
      </c>
      <c r="P3443" s="84">
        <v>1</v>
      </c>
      <c r="Q3443" s="84" t="s">
        <v>9357</v>
      </c>
      <c r="R3443" s="84"/>
      <c r="S3443" s="84"/>
    </row>
    <row r="3444" spans="1:19" x14ac:dyDescent="0.25">
      <c r="A3444" t="s">
        <v>4679</v>
      </c>
      <c r="B3444">
        <v>4</v>
      </c>
      <c r="C3444" t="s">
        <v>4607</v>
      </c>
      <c r="D3444" s="84"/>
      <c r="F3444" s="84"/>
      <c r="O3444" s="84" t="s">
        <v>12332</v>
      </c>
      <c r="P3444" s="84">
        <v>1</v>
      </c>
      <c r="Q3444" s="84" t="s">
        <v>9357</v>
      </c>
      <c r="R3444" s="84"/>
      <c r="S3444" s="84"/>
    </row>
    <row r="3445" spans="1:19" x14ac:dyDescent="0.25">
      <c r="A3445" t="s">
        <v>4680</v>
      </c>
      <c r="B3445">
        <v>4</v>
      </c>
      <c r="C3445" t="s">
        <v>4607</v>
      </c>
      <c r="D3445" s="84"/>
      <c r="F3445" s="84"/>
      <c r="O3445" s="84" t="s">
        <v>12337</v>
      </c>
      <c r="P3445" s="84">
        <v>1</v>
      </c>
      <c r="Q3445" s="84" t="s">
        <v>9357</v>
      </c>
      <c r="R3445" s="84"/>
      <c r="S3445" s="84"/>
    </row>
    <row r="3446" spans="1:19" x14ac:dyDescent="0.25">
      <c r="A3446" t="s">
        <v>4681</v>
      </c>
      <c r="B3446">
        <v>4</v>
      </c>
      <c r="C3446" t="s">
        <v>4607</v>
      </c>
      <c r="D3446" s="84"/>
      <c r="F3446" s="84"/>
      <c r="O3446" s="84" t="s">
        <v>12338</v>
      </c>
      <c r="P3446" s="84">
        <v>1</v>
      </c>
      <c r="Q3446" s="84" t="s">
        <v>9357</v>
      </c>
      <c r="R3446" s="84"/>
      <c r="S3446" s="84"/>
    </row>
    <row r="3447" spans="1:19" x14ac:dyDescent="0.25">
      <c r="A3447" t="s">
        <v>4682</v>
      </c>
      <c r="B3447">
        <v>4</v>
      </c>
      <c r="C3447" t="s">
        <v>4607</v>
      </c>
      <c r="D3447" s="84"/>
      <c r="F3447" s="84"/>
      <c r="O3447" s="84" t="s">
        <v>12339</v>
      </c>
      <c r="P3447" s="84">
        <v>1</v>
      </c>
      <c r="Q3447" s="84" t="s">
        <v>9357</v>
      </c>
      <c r="R3447" s="84"/>
      <c r="S3447" s="84"/>
    </row>
    <row r="3448" spans="1:19" x14ac:dyDescent="0.25">
      <c r="A3448" t="s">
        <v>4683</v>
      </c>
      <c r="B3448">
        <v>4</v>
      </c>
      <c r="C3448" t="s">
        <v>4607</v>
      </c>
      <c r="D3448" s="84"/>
      <c r="F3448" s="84"/>
      <c r="O3448" s="84" t="s">
        <v>12340</v>
      </c>
      <c r="P3448" s="84">
        <v>1</v>
      </c>
      <c r="Q3448" s="84" t="s">
        <v>9357</v>
      </c>
      <c r="R3448" s="84"/>
      <c r="S3448" s="84"/>
    </row>
    <row r="3449" spans="1:19" x14ac:dyDescent="0.25">
      <c r="A3449" t="s">
        <v>4684</v>
      </c>
      <c r="B3449">
        <v>4</v>
      </c>
      <c r="C3449" t="s">
        <v>4607</v>
      </c>
      <c r="D3449" s="84"/>
      <c r="F3449" s="84"/>
      <c r="O3449" s="84" t="s">
        <v>12343</v>
      </c>
      <c r="P3449" s="84">
        <v>1</v>
      </c>
      <c r="Q3449" s="84" t="s">
        <v>9357</v>
      </c>
      <c r="R3449" s="84"/>
      <c r="S3449" s="84"/>
    </row>
    <row r="3450" spans="1:19" x14ac:dyDescent="0.25">
      <c r="A3450" t="s">
        <v>4685</v>
      </c>
      <c r="B3450">
        <v>4</v>
      </c>
      <c r="C3450" t="s">
        <v>4607</v>
      </c>
      <c r="D3450" s="84"/>
      <c r="F3450" s="84"/>
      <c r="O3450" s="84" t="s">
        <v>12344</v>
      </c>
      <c r="P3450" s="84">
        <v>1</v>
      </c>
      <c r="Q3450" s="84" t="s">
        <v>9357</v>
      </c>
      <c r="R3450" s="84"/>
      <c r="S3450" s="84"/>
    </row>
    <row r="3451" spans="1:19" x14ac:dyDescent="0.25">
      <c r="A3451" t="s">
        <v>4686</v>
      </c>
      <c r="B3451">
        <v>4</v>
      </c>
      <c r="C3451" t="s">
        <v>4607</v>
      </c>
      <c r="D3451" s="84"/>
      <c r="F3451" s="84"/>
      <c r="O3451" s="84" t="s">
        <v>12345</v>
      </c>
      <c r="P3451" s="84">
        <v>1</v>
      </c>
      <c r="Q3451" s="84" t="s">
        <v>9357</v>
      </c>
      <c r="R3451" s="84"/>
      <c r="S3451" s="84"/>
    </row>
    <row r="3452" spans="1:19" x14ac:dyDescent="0.25">
      <c r="A3452" t="s">
        <v>4687</v>
      </c>
      <c r="B3452">
        <v>4</v>
      </c>
      <c r="C3452" t="s">
        <v>4607</v>
      </c>
      <c r="D3452" s="84"/>
      <c r="F3452" s="84"/>
      <c r="O3452" s="84" t="s">
        <v>12347</v>
      </c>
      <c r="P3452" s="84">
        <v>1</v>
      </c>
      <c r="Q3452" s="84" t="s">
        <v>9357</v>
      </c>
      <c r="R3452" s="84"/>
      <c r="S3452" s="84"/>
    </row>
    <row r="3453" spans="1:19" x14ac:dyDescent="0.25">
      <c r="A3453" t="s">
        <v>4688</v>
      </c>
      <c r="B3453">
        <v>4</v>
      </c>
      <c r="C3453" t="s">
        <v>4607</v>
      </c>
      <c r="D3453" s="84"/>
      <c r="F3453" s="84"/>
      <c r="O3453" s="84" t="s">
        <v>12348</v>
      </c>
      <c r="P3453" s="84">
        <v>1</v>
      </c>
      <c r="Q3453" s="84" t="s">
        <v>9357</v>
      </c>
      <c r="R3453" s="84"/>
      <c r="S3453" s="84"/>
    </row>
    <row r="3454" spans="1:19" x14ac:dyDescent="0.25">
      <c r="A3454" t="s">
        <v>4689</v>
      </c>
      <c r="B3454">
        <v>4</v>
      </c>
      <c r="C3454" t="s">
        <v>4607</v>
      </c>
      <c r="D3454" s="84"/>
      <c r="F3454" s="84"/>
      <c r="O3454" s="84" t="s">
        <v>12350</v>
      </c>
      <c r="P3454" s="84">
        <v>1</v>
      </c>
      <c r="Q3454" s="84" t="s">
        <v>9357</v>
      </c>
      <c r="R3454" s="84"/>
      <c r="S3454" s="84"/>
    </row>
    <row r="3455" spans="1:19" x14ac:dyDescent="0.25">
      <c r="A3455" t="s">
        <v>4690</v>
      </c>
      <c r="B3455">
        <v>4</v>
      </c>
      <c r="C3455" t="s">
        <v>4607</v>
      </c>
      <c r="D3455" s="84"/>
      <c r="F3455" s="84"/>
      <c r="O3455" s="84" t="s">
        <v>12351</v>
      </c>
      <c r="P3455" s="84">
        <v>1</v>
      </c>
      <c r="Q3455" s="84" t="s">
        <v>9357</v>
      </c>
      <c r="R3455" s="84"/>
      <c r="S3455" s="84"/>
    </row>
    <row r="3456" spans="1:19" x14ac:dyDescent="0.25">
      <c r="A3456" t="s">
        <v>4691</v>
      </c>
      <c r="B3456">
        <v>4</v>
      </c>
      <c r="C3456" t="s">
        <v>4607</v>
      </c>
      <c r="D3456" s="84"/>
      <c r="F3456" s="84"/>
      <c r="O3456" s="84" t="s">
        <v>12352</v>
      </c>
      <c r="P3456" s="84">
        <v>1</v>
      </c>
      <c r="Q3456" s="84" t="s">
        <v>9357</v>
      </c>
      <c r="R3456" s="84"/>
      <c r="S3456" s="84"/>
    </row>
    <row r="3457" spans="1:19" x14ac:dyDescent="0.25">
      <c r="A3457" t="s">
        <v>4692</v>
      </c>
      <c r="B3457">
        <v>4</v>
      </c>
      <c r="C3457" t="s">
        <v>4607</v>
      </c>
      <c r="D3457" s="84"/>
      <c r="F3457" s="84"/>
      <c r="O3457" s="84" t="s">
        <v>12353</v>
      </c>
      <c r="P3457" s="84">
        <v>1</v>
      </c>
      <c r="Q3457" s="84" t="s">
        <v>9357</v>
      </c>
      <c r="R3457" s="84"/>
      <c r="S3457" s="84"/>
    </row>
    <row r="3458" spans="1:19" x14ac:dyDescent="0.25">
      <c r="A3458" t="s">
        <v>4693</v>
      </c>
      <c r="B3458">
        <v>4</v>
      </c>
      <c r="C3458" t="s">
        <v>4607</v>
      </c>
      <c r="D3458" s="84"/>
      <c r="F3458" s="84"/>
      <c r="O3458" s="84" t="s">
        <v>12354</v>
      </c>
      <c r="P3458" s="84">
        <v>1</v>
      </c>
      <c r="Q3458" s="84" t="s">
        <v>9357</v>
      </c>
      <c r="R3458" s="84"/>
      <c r="S3458" s="84"/>
    </row>
    <row r="3459" spans="1:19" x14ac:dyDescent="0.25">
      <c r="A3459" t="s">
        <v>4694</v>
      </c>
      <c r="B3459">
        <v>4</v>
      </c>
      <c r="C3459" t="s">
        <v>4607</v>
      </c>
      <c r="D3459" s="84"/>
      <c r="F3459" s="84"/>
      <c r="O3459" s="84" t="s">
        <v>12357</v>
      </c>
      <c r="P3459" s="84">
        <v>1</v>
      </c>
      <c r="Q3459" s="84" t="s">
        <v>9357</v>
      </c>
      <c r="R3459" s="84"/>
      <c r="S3459" s="84"/>
    </row>
    <row r="3460" spans="1:19" x14ac:dyDescent="0.25">
      <c r="A3460" t="s">
        <v>4695</v>
      </c>
      <c r="B3460">
        <v>4</v>
      </c>
      <c r="C3460" t="s">
        <v>4607</v>
      </c>
      <c r="D3460" s="84"/>
      <c r="F3460" s="84"/>
      <c r="O3460" s="84" t="s">
        <v>12358</v>
      </c>
      <c r="P3460" s="84">
        <v>1</v>
      </c>
      <c r="Q3460" s="84" t="s">
        <v>9357</v>
      </c>
      <c r="R3460" s="84"/>
      <c r="S3460" s="84"/>
    </row>
    <row r="3461" spans="1:19" x14ac:dyDescent="0.25">
      <c r="A3461" t="s">
        <v>4696</v>
      </c>
      <c r="B3461">
        <v>4</v>
      </c>
      <c r="C3461" t="s">
        <v>4607</v>
      </c>
      <c r="D3461" s="84"/>
      <c r="F3461" s="84"/>
      <c r="O3461" s="84" t="s">
        <v>12359</v>
      </c>
      <c r="P3461" s="84">
        <v>1</v>
      </c>
      <c r="Q3461" s="84" t="s">
        <v>9357</v>
      </c>
      <c r="R3461" s="84"/>
      <c r="S3461" s="84"/>
    </row>
    <row r="3462" spans="1:19" x14ac:dyDescent="0.25">
      <c r="A3462" t="s">
        <v>4697</v>
      </c>
      <c r="B3462">
        <v>4</v>
      </c>
      <c r="C3462" t="s">
        <v>4607</v>
      </c>
      <c r="D3462" s="84"/>
      <c r="F3462" s="84"/>
      <c r="O3462" s="84" t="s">
        <v>12367</v>
      </c>
      <c r="P3462" s="84">
        <v>1</v>
      </c>
      <c r="Q3462" s="84" t="s">
        <v>9357</v>
      </c>
      <c r="R3462" s="84"/>
      <c r="S3462" s="84"/>
    </row>
    <row r="3463" spans="1:19" x14ac:dyDescent="0.25">
      <c r="A3463" t="s">
        <v>4698</v>
      </c>
      <c r="B3463">
        <v>4</v>
      </c>
      <c r="C3463" t="s">
        <v>4607</v>
      </c>
      <c r="D3463" s="84"/>
      <c r="F3463" s="84"/>
      <c r="O3463" s="84" t="s">
        <v>12368</v>
      </c>
      <c r="P3463" s="84">
        <v>1</v>
      </c>
      <c r="Q3463" s="84" t="s">
        <v>9357</v>
      </c>
      <c r="R3463" s="84"/>
      <c r="S3463" s="84"/>
    </row>
    <row r="3464" spans="1:19" x14ac:dyDescent="0.25">
      <c r="A3464" t="s">
        <v>4699</v>
      </c>
      <c r="B3464">
        <v>4</v>
      </c>
      <c r="C3464" t="s">
        <v>4607</v>
      </c>
      <c r="D3464" s="84"/>
      <c r="F3464" s="84"/>
      <c r="O3464" s="84" t="s">
        <v>12369</v>
      </c>
      <c r="P3464" s="84">
        <v>1</v>
      </c>
      <c r="Q3464" s="84" t="s">
        <v>9357</v>
      </c>
      <c r="R3464" s="84"/>
      <c r="S3464" s="84"/>
    </row>
    <row r="3465" spans="1:19" x14ac:dyDescent="0.25">
      <c r="A3465" t="s">
        <v>4700</v>
      </c>
      <c r="B3465">
        <v>4</v>
      </c>
      <c r="C3465" t="s">
        <v>4607</v>
      </c>
      <c r="D3465" s="84"/>
      <c r="F3465" s="84"/>
      <c r="O3465" s="84" t="s">
        <v>12370</v>
      </c>
      <c r="P3465" s="84">
        <v>1</v>
      </c>
      <c r="Q3465" s="84" t="s">
        <v>9357</v>
      </c>
      <c r="R3465" s="84"/>
      <c r="S3465" s="84"/>
    </row>
    <row r="3466" spans="1:19" x14ac:dyDescent="0.25">
      <c r="A3466" t="s">
        <v>4701</v>
      </c>
      <c r="B3466">
        <v>4</v>
      </c>
      <c r="C3466" t="s">
        <v>4607</v>
      </c>
      <c r="D3466" s="84"/>
      <c r="F3466" s="84"/>
      <c r="O3466" s="84" t="s">
        <v>12371</v>
      </c>
      <c r="P3466" s="84">
        <v>1</v>
      </c>
      <c r="Q3466" s="84" t="s">
        <v>9357</v>
      </c>
      <c r="R3466" s="84"/>
      <c r="S3466" s="84"/>
    </row>
    <row r="3467" spans="1:19" x14ac:dyDescent="0.25">
      <c r="A3467" t="s">
        <v>4702</v>
      </c>
      <c r="B3467">
        <v>4</v>
      </c>
      <c r="C3467" t="s">
        <v>4607</v>
      </c>
      <c r="D3467" s="84"/>
      <c r="F3467" s="84"/>
      <c r="O3467" s="84" t="s">
        <v>12372</v>
      </c>
      <c r="P3467" s="84">
        <v>1</v>
      </c>
      <c r="Q3467" s="84" t="s">
        <v>9357</v>
      </c>
      <c r="R3467" s="84"/>
      <c r="S3467" s="84"/>
    </row>
    <row r="3468" spans="1:19" x14ac:dyDescent="0.25">
      <c r="A3468" t="s">
        <v>4703</v>
      </c>
      <c r="B3468">
        <v>4</v>
      </c>
      <c r="C3468" t="s">
        <v>4607</v>
      </c>
      <c r="D3468" s="84"/>
      <c r="F3468" s="84"/>
      <c r="O3468" s="84" t="s">
        <v>12373</v>
      </c>
      <c r="P3468" s="84">
        <v>1</v>
      </c>
      <c r="Q3468" s="84" t="s">
        <v>9357</v>
      </c>
      <c r="R3468" s="84"/>
      <c r="S3468" s="84"/>
    </row>
    <row r="3469" spans="1:19" x14ac:dyDescent="0.25">
      <c r="A3469" t="s">
        <v>4704</v>
      </c>
      <c r="B3469">
        <v>4</v>
      </c>
      <c r="C3469" t="s">
        <v>4607</v>
      </c>
      <c r="D3469" s="84"/>
      <c r="F3469" s="84"/>
      <c r="O3469" s="84" t="s">
        <v>12374</v>
      </c>
      <c r="P3469" s="84">
        <v>1</v>
      </c>
      <c r="Q3469" s="84" t="s">
        <v>9357</v>
      </c>
      <c r="R3469" s="84"/>
      <c r="S3469" s="84"/>
    </row>
    <row r="3470" spans="1:19" x14ac:dyDescent="0.25">
      <c r="A3470" t="s">
        <v>4705</v>
      </c>
      <c r="B3470">
        <v>4</v>
      </c>
      <c r="C3470" t="s">
        <v>4607</v>
      </c>
      <c r="D3470" s="84"/>
      <c r="F3470" s="84"/>
      <c r="O3470" s="84" t="s">
        <v>12375</v>
      </c>
      <c r="P3470" s="84">
        <v>1</v>
      </c>
      <c r="Q3470" s="84" t="s">
        <v>9357</v>
      </c>
      <c r="R3470" s="84"/>
      <c r="S3470" s="84"/>
    </row>
    <row r="3471" spans="1:19" x14ac:dyDescent="0.25">
      <c r="A3471" t="s">
        <v>4706</v>
      </c>
      <c r="B3471">
        <v>4</v>
      </c>
      <c r="C3471" t="s">
        <v>4607</v>
      </c>
      <c r="D3471" s="84"/>
      <c r="F3471" s="84"/>
      <c r="O3471" s="84" t="s">
        <v>12376</v>
      </c>
      <c r="P3471" s="84">
        <v>1</v>
      </c>
      <c r="Q3471" s="84" t="s">
        <v>9357</v>
      </c>
      <c r="R3471" s="84"/>
      <c r="S3471" s="84"/>
    </row>
    <row r="3472" spans="1:19" x14ac:dyDescent="0.25">
      <c r="A3472" t="s">
        <v>4707</v>
      </c>
      <c r="B3472">
        <v>4</v>
      </c>
      <c r="C3472" t="s">
        <v>4607</v>
      </c>
      <c r="D3472" s="84"/>
      <c r="F3472" s="84"/>
      <c r="O3472" s="84" t="s">
        <v>12378</v>
      </c>
      <c r="P3472" s="84">
        <v>1</v>
      </c>
      <c r="Q3472" s="84" t="s">
        <v>9357</v>
      </c>
      <c r="R3472" s="84"/>
      <c r="S3472" s="84"/>
    </row>
    <row r="3473" spans="1:19" x14ac:dyDescent="0.25">
      <c r="A3473" t="s">
        <v>4708</v>
      </c>
      <c r="B3473">
        <v>4</v>
      </c>
      <c r="C3473" t="s">
        <v>4607</v>
      </c>
      <c r="D3473" s="84"/>
      <c r="F3473" s="84"/>
      <c r="O3473" s="84" t="s">
        <v>12379</v>
      </c>
      <c r="P3473" s="84">
        <v>1</v>
      </c>
      <c r="Q3473" s="84" t="s">
        <v>9357</v>
      </c>
      <c r="R3473" s="84"/>
      <c r="S3473" s="84"/>
    </row>
    <row r="3474" spans="1:19" x14ac:dyDescent="0.25">
      <c r="A3474" t="s">
        <v>4709</v>
      </c>
      <c r="B3474">
        <v>4</v>
      </c>
      <c r="C3474" t="s">
        <v>4607</v>
      </c>
      <c r="D3474" s="84"/>
      <c r="F3474" s="84"/>
      <c r="O3474" s="84" t="s">
        <v>12380</v>
      </c>
      <c r="P3474" s="84">
        <v>1</v>
      </c>
      <c r="Q3474" s="84" t="s">
        <v>9357</v>
      </c>
      <c r="R3474" s="84"/>
      <c r="S3474" s="84"/>
    </row>
    <row r="3475" spans="1:19" x14ac:dyDescent="0.25">
      <c r="A3475" t="s">
        <v>4710</v>
      </c>
      <c r="B3475">
        <v>4</v>
      </c>
      <c r="C3475" t="s">
        <v>4607</v>
      </c>
      <c r="D3475" s="84"/>
      <c r="F3475" s="84"/>
      <c r="O3475" s="84" t="s">
        <v>12381</v>
      </c>
      <c r="P3475" s="84">
        <v>1</v>
      </c>
      <c r="Q3475" s="84" t="s">
        <v>9357</v>
      </c>
      <c r="R3475" s="84"/>
      <c r="S3475" s="84"/>
    </row>
    <row r="3476" spans="1:19" x14ac:dyDescent="0.25">
      <c r="A3476" t="s">
        <v>4711</v>
      </c>
      <c r="B3476">
        <v>4</v>
      </c>
      <c r="C3476" t="s">
        <v>4607</v>
      </c>
      <c r="D3476" s="84"/>
      <c r="F3476" s="84"/>
      <c r="O3476" s="84" t="s">
        <v>12382</v>
      </c>
      <c r="P3476" s="84">
        <v>1</v>
      </c>
      <c r="Q3476" s="84" t="s">
        <v>9357</v>
      </c>
      <c r="R3476" s="84"/>
      <c r="S3476" s="84"/>
    </row>
    <row r="3477" spans="1:19" x14ac:dyDescent="0.25">
      <c r="A3477" t="s">
        <v>4712</v>
      </c>
      <c r="B3477">
        <v>4</v>
      </c>
      <c r="C3477" t="s">
        <v>4607</v>
      </c>
      <c r="D3477" s="84"/>
      <c r="F3477" s="84"/>
      <c r="O3477" s="84" t="s">
        <v>12383</v>
      </c>
      <c r="P3477" s="84">
        <v>1</v>
      </c>
      <c r="Q3477" s="84" t="s">
        <v>9357</v>
      </c>
      <c r="R3477" s="84"/>
      <c r="S3477" s="84"/>
    </row>
    <row r="3478" spans="1:19" x14ac:dyDescent="0.25">
      <c r="A3478" t="s">
        <v>4713</v>
      </c>
      <c r="B3478">
        <v>4</v>
      </c>
      <c r="C3478" t="s">
        <v>4607</v>
      </c>
      <c r="D3478" s="84"/>
      <c r="F3478" s="84"/>
      <c r="O3478" s="84" t="s">
        <v>12386</v>
      </c>
      <c r="P3478" s="84">
        <v>1</v>
      </c>
      <c r="Q3478" s="84" t="s">
        <v>9357</v>
      </c>
      <c r="R3478" s="84"/>
      <c r="S3478" s="84"/>
    </row>
    <row r="3479" spans="1:19" x14ac:dyDescent="0.25">
      <c r="A3479" t="s">
        <v>4714</v>
      </c>
      <c r="B3479">
        <v>4</v>
      </c>
      <c r="C3479" t="s">
        <v>4607</v>
      </c>
      <c r="D3479" s="84"/>
      <c r="F3479" s="84"/>
      <c r="O3479" s="84" t="s">
        <v>12387</v>
      </c>
      <c r="P3479" s="84">
        <v>1</v>
      </c>
      <c r="Q3479" s="84" t="s">
        <v>9357</v>
      </c>
      <c r="R3479" s="84"/>
      <c r="S3479" s="84"/>
    </row>
    <row r="3480" spans="1:19" x14ac:dyDescent="0.25">
      <c r="A3480" t="s">
        <v>4715</v>
      </c>
      <c r="B3480">
        <v>4</v>
      </c>
      <c r="C3480" t="s">
        <v>4607</v>
      </c>
      <c r="D3480" s="84"/>
      <c r="F3480" s="84"/>
      <c r="O3480" s="84" t="s">
        <v>12389</v>
      </c>
      <c r="P3480" s="84">
        <v>1</v>
      </c>
      <c r="Q3480" s="84" t="s">
        <v>9357</v>
      </c>
      <c r="R3480" s="84"/>
      <c r="S3480" s="84"/>
    </row>
    <row r="3481" spans="1:19" x14ac:dyDescent="0.25">
      <c r="A3481" t="s">
        <v>4716</v>
      </c>
      <c r="B3481">
        <v>4</v>
      </c>
      <c r="C3481" t="s">
        <v>4607</v>
      </c>
      <c r="D3481" s="84"/>
      <c r="F3481" s="84"/>
      <c r="O3481" s="84" t="s">
        <v>12390</v>
      </c>
      <c r="P3481" s="84">
        <v>1</v>
      </c>
      <c r="Q3481" s="84" t="s">
        <v>9357</v>
      </c>
      <c r="R3481" s="84"/>
      <c r="S3481" s="84"/>
    </row>
    <row r="3482" spans="1:19" x14ac:dyDescent="0.25">
      <c r="A3482" t="s">
        <v>4717</v>
      </c>
      <c r="B3482">
        <v>4</v>
      </c>
      <c r="C3482" t="s">
        <v>4607</v>
      </c>
      <c r="D3482" s="84"/>
      <c r="F3482" s="84"/>
      <c r="O3482" s="84" t="s">
        <v>12391</v>
      </c>
      <c r="P3482" s="84">
        <v>1</v>
      </c>
      <c r="Q3482" s="84" t="s">
        <v>9357</v>
      </c>
      <c r="R3482" s="84"/>
      <c r="S3482" s="84"/>
    </row>
    <row r="3483" spans="1:19" x14ac:dyDescent="0.25">
      <c r="A3483" t="s">
        <v>4718</v>
      </c>
      <c r="B3483">
        <v>4</v>
      </c>
      <c r="C3483" t="s">
        <v>4607</v>
      </c>
      <c r="D3483" s="84"/>
      <c r="F3483" s="84"/>
      <c r="O3483" s="84" t="s">
        <v>12392</v>
      </c>
      <c r="P3483" s="84">
        <v>1</v>
      </c>
      <c r="Q3483" s="84" t="s">
        <v>9357</v>
      </c>
      <c r="R3483" s="84"/>
      <c r="S3483" s="84"/>
    </row>
    <row r="3484" spans="1:19" x14ac:dyDescent="0.25">
      <c r="A3484" t="s">
        <v>4719</v>
      </c>
      <c r="B3484">
        <v>4</v>
      </c>
      <c r="C3484" t="s">
        <v>4607</v>
      </c>
      <c r="D3484" s="84"/>
      <c r="F3484" s="84"/>
      <c r="O3484" s="84" t="s">
        <v>12395</v>
      </c>
      <c r="P3484" s="84">
        <v>1</v>
      </c>
      <c r="Q3484" s="84" t="s">
        <v>9357</v>
      </c>
      <c r="R3484" s="84"/>
      <c r="S3484" s="84"/>
    </row>
    <row r="3485" spans="1:19" x14ac:dyDescent="0.25">
      <c r="A3485" t="s">
        <v>4720</v>
      </c>
      <c r="B3485">
        <v>4</v>
      </c>
      <c r="C3485" t="s">
        <v>4607</v>
      </c>
      <c r="D3485" s="84"/>
      <c r="F3485" s="84"/>
      <c r="O3485" s="84" t="s">
        <v>12396</v>
      </c>
      <c r="P3485" s="84">
        <v>1</v>
      </c>
      <c r="Q3485" s="84" t="s">
        <v>9357</v>
      </c>
      <c r="R3485" s="84"/>
      <c r="S3485" s="84"/>
    </row>
    <row r="3486" spans="1:19" x14ac:dyDescent="0.25">
      <c r="A3486" t="s">
        <v>4721</v>
      </c>
      <c r="B3486">
        <v>4</v>
      </c>
      <c r="C3486" t="s">
        <v>4607</v>
      </c>
      <c r="D3486" s="84"/>
      <c r="F3486" s="84"/>
      <c r="O3486" s="84" t="s">
        <v>12397</v>
      </c>
      <c r="P3486" s="84">
        <v>1</v>
      </c>
      <c r="Q3486" s="84" t="s">
        <v>9357</v>
      </c>
      <c r="R3486" s="84"/>
      <c r="S3486" s="84"/>
    </row>
    <row r="3487" spans="1:19" x14ac:dyDescent="0.25">
      <c r="A3487" t="s">
        <v>4722</v>
      </c>
      <c r="B3487">
        <v>4</v>
      </c>
      <c r="C3487" t="s">
        <v>4607</v>
      </c>
      <c r="D3487" s="84"/>
      <c r="F3487" s="84"/>
      <c r="O3487" s="84" t="s">
        <v>12398</v>
      </c>
      <c r="P3487" s="84">
        <v>1</v>
      </c>
      <c r="Q3487" s="84" t="s">
        <v>9357</v>
      </c>
      <c r="R3487" s="84"/>
      <c r="S3487" s="84"/>
    </row>
    <row r="3488" spans="1:19" x14ac:dyDescent="0.25">
      <c r="A3488" t="s">
        <v>4723</v>
      </c>
      <c r="B3488">
        <v>4</v>
      </c>
      <c r="C3488" t="s">
        <v>4607</v>
      </c>
      <c r="D3488" s="84"/>
      <c r="F3488" s="84"/>
      <c r="O3488" s="84" t="s">
        <v>12399</v>
      </c>
      <c r="P3488" s="84">
        <v>1</v>
      </c>
      <c r="Q3488" s="84" t="s">
        <v>9357</v>
      </c>
      <c r="R3488" s="84"/>
      <c r="S3488" s="84"/>
    </row>
    <row r="3489" spans="1:19" x14ac:dyDescent="0.25">
      <c r="A3489" t="s">
        <v>4724</v>
      </c>
      <c r="B3489">
        <v>4</v>
      </c>
      <c r="C3489" t="s">
        <v>4607</v>
      </c>
      <c r="D3489" s="84"/>
      <c r="F3489" s="84"/>
      <c r="O3489" s="84" t="s">
        <v>12400</v>
      </c>
      <c r="P3489" s="84">
        <v>1</v>
      </c>
      <c r="Q3489" s="84" t="s">
        <v>9357</v>
      </c>
      <c r="R3489" s="84"/>
      <c r="S3489" s="84"/>
    </row>
    <row r="3490" spans="1:19" x14ac:dyDescent="0.25">
      <c r="A3490" t="s">
        <v>4725</v>
      </c>
      <c r="B3490">
        <v>4</v>
      </c>
      <c r="C3490" t="s">
        <v>4607</v>
      </c>
      <c r="D3490" s="84"/>
      <c r="F3490" s="84"/>
      <c r="O3490" s="84" t="s">
        <v>12402</v>
      </c>
      <c r="P3490" s="84">
        <v>1</v>
      </c>
      <c r="Q3490" s="84" t="s">
        <v>9357</v>
      </c>
      <c r="R3490" s="84"/>
      <c r="S3490" s="84"/>
    </row>
    <row r="3491" spans="1:19" x14ac:dyDescent="0.25">
      <c r="A3491" t="s">
        <v>4726</v>
      </c>
      <c r="B3491">
        <v>4</v>
      </c>
      <c r="C3491" t="s">
        <v>4607</v>
      </c>
      <c r="D3491" s="84"/>
      <c r="F3491" s="84"/>
      <c r="O3491" s="84" t="s">
        <v>12404</v>
      </c>
      <c r="P3491" s="84">
        <v>1</v>
      </c>
      <c r="Q3491" s="84" t="s">
        <v>9357</v>
      </c>
      <c r="R3491" s="84"/>
      <c r="S3491" s="84"/>
    </row>
    <row r="3492" spans="1:19" x14ac:dyDescent="0.25">
      <c r="A3492" t="s">
        <v>4727</v>
      </c>
      <c r="B3492">
        <v>4</v>
      </c>
      <c r="C3492" t="s">
        <v>4607</v>
      </c>
      <c r="D3492" s="84"/>
      <c r="F3492" s="84"/>
      <c r="O3492" s="84" t="s">
        <v>12406</v>
      </c>
      <c r="P3492" s="84">
        <v>1</v>
      </c>
      <c r="Q3492" s="84" t="s">
        <v>9357</v>
      </c>
      <c r="R3492" s="84"/>
      <c r="S3492" s="84"/>
    </row>
    <row r="3493" spans="1:19" x14ac:dyDescent="0.25">
      <c r="A3493" t="s">
        <v>4728</v>
      </c>
      <c r="B3493">
        <v>4</v>
      </c>
      <c r="C3493" t="s">
        <v>4607</v>
      </c>
      <c r="D3493" s="84"/>
      <c r="F3493" s="84"/>
      <c r="O3493" s="84" t="s">
        <v>12407</v>
      </c>
      <c r="P3493" s="84">
        <v>1</v>
      </c>
      <c r="Q3493" s="84" t="s">
        <v>9357</v>
      </c>
      <c r="R3493" s="84"/>
      <c r="S3493" s="84"/>
    </row>
    <row r="3494" spans="1:19" x14ac:dyDescent="0.25">
      <c r="A3494" t="s">
        <v>4729</v>
      </c>
      <c r="B3494">
        <v>4</v>
      </c>
      <c r="C3494" t="s">
        <v>4607</v>
      </c>
      <c r="D3494" s="84"/>
      <c r="F3494" s="84"/>
      <c r="O3494" s="84" t="s">
        <v>12408</v>
      </c>
      <c r="P3494" s="84">
        <v>1</v>
      </c>
      <c r="Q3494" s="84" t="s">
        <v>9357</v>
      </c>
      <c r="R3494" s="84"/>
      <c r="S3494" s="84"/>
    </row>
    <row r="3495" spans="1:19" x14ac:dyDescent="0.25">
      <c r="A3495" t="s">
        <v>4730</v>
      </c>
      <c r="B3495">
        <v>4</v>
      </c>
      <c r="C3495" t="s">
        <v>4607</v>
      </c>
      <c r="D3495" s="84"/>
      <c r="F3495" s="84"/>
      <c r="O3495" s="84" t="s">
        <v>12410</v>
      </c>
      <c r="P3495" s="84">
        <v>1</v>
      </c>
      <c r="Q3495" s="84" t="s">
        <v>9357</v>
      </c>
      <c r="R3495" s="84"/>
      <c r="S3495" s="84"/>
    </row>
    <row r="3496" spans="1:19" x14ac:dyDescent="0.25">
      <c r="A3496" t="s">
        <v>4731</v>
      </c>
      <c r="B3496">
        <v>4</v>
      </c>
      <c r="C3496" t="s">
        <v>4607</v>
      </c>
      <c r="D3496" s="84"/>
      <c r="F3496" s="84"/>
      <c r="O3496" s="84" t="s">
        <v>12411</v>
      </c>
      <c r="P3496" s="84">
        <v>1</v>
      </c>
      <c r="Q3496" s="84" t="s">
        <v>9357</v>
      </c>
      <c r="R3496" s="84"/>
      <c r="S3496" s="84"/>
    </row>
    <row r="3497" spans="1:19" x14ac:dyDescent="0.25">
      <c r="A3497" t="s">
        <v>4732</v>
      </c>
      <c r="B3497">
        <v>4</v>
      </c>
      <c r="C3497" t="s">
        <v>4607</v>
      </c>
      <c r="D3497" s="84"/>
      <c r="F3497" s="84"/>
      <c r="O3497" s="84" t="s">
        <v>12412</v>
      </c>
      <c r="P3497" s="84">
        <v>1</v>
      </c>
      <c r="Q3497" s="84" t="s">
        <v>9357</v>
      </c>
      <c r="R3497" s="84"/>
      <c r="S3497" s="84"/>
    </row>
    <row r="3498" spans="1:19" x14ac:dyDescent="0.25">
      <c r="A3498" t="s">
        <v>4733</v>
      </c>
      <c r="B3498">
        <v>4</v>
      </c>
      <c r="C3498" t="s">
        <v>4607</v>
      </c>
      <c r="D3498" s="84"/>
      <c r="F3498" s="84"/>
      <c r="O3498" s="84" t="s">
        <v>12414</v>
      </c>
      <c r="P3498" s="84">
        <v>1</v>
      </c>
      <c r="Q3498" s="84" t="s">
        <v>9357</v>
      </c>
      <c r="R3498" s="84"/>
      <c r="S3498" s="84"/>
    </row>
    <row r="3499" spans="1:19" x14ac:dyDescent="0.25">
      <c r="A3499" t="s">
        <v>4734</v>
      </c>
      <c r="B3499">
        <v>4</v>
      </c>
      <c r="C3499" t="s">
        <v>4607</v>
      </c>
      <c r="D3499" s="84"/>
      <c r="F3499" s="84"/>
      <c r="O3499" s="84" t="s">
        <v>12415</v>
      </c>
      <c r="P3499" s="84">
        <v>1</v>
      </c>
      <c r="Q3499" s="84" t="s">
        <v>9357</v>
      </c>
      <c r="R3499" s="84"/>
      <c r="S3499" s="84"/>
    </row>
    <row r="3500" spans="1:19" x14ac:dyDescent="0.25">
      <c r="A3500" t="s">
        <v>4735</v>
      </c>
      <c r="B3500">
        <v>4</v>
      </c>
      <c r="C3500" t="s">
        <v>4607</v>
      </c>
      <c r="D3500" s="84"/>
      <c r="F3500" s="84"/>
      <c r="O3500" s="84" t="s">
        <v>12416</v>
      </c>
      <c r="P3500" s="84">
        <v>1</v>
      </c>
      <c r="Q3500" s="84" t="s">
        <v>9357</v>
      </c>
      <c r="R3500" s="84"/>
      <c r="S3500" s="84"/>
    </row>
    <row r="3501" spans="1:19" x14ac:dyDescent="0.25">
      <c r="A3501" t="s">
        <v>4736</v>
      </c>
      <c r="B3501">
        <v>4</v>
      </c>
      <c r="C3501" t="s">
        <v>4607</v>
      </c>
      <c r="D3501" s="84"/>
      <c r="F3501" s="84"/>
      <c r="O3501" s="84" t="s">
        <v>12417</v>
      </c>
      <c r="P3501" s="84">
        <v>1</v>
      </c>
      <c r="Q3501" s="84" t="s">
        <v>9357</v>
      </c>
      <c r="R3501" s="84"/>
      <c r="S3501" s="84"/>
    </row>
    <row r="3502" spans="1:19" x14ac:dyDescent="0.25">
      <c r="A3502" t="s">
        <v>4737</v>
      </c>
      <c r="B3502">
        <v>4</v>
      </c>
      <c r="C3502" t="s">
        <v>4607</v>
      </c>
      <c r="D3502" s="84"/>
      <c r="F3502" s="84"/>
      <c r="O3502" s="84" t="s">
        <v>12418</v>
      </c>
      <c r="P3502" s="84">
        <v>1</v>
      </c>
      <c r="Q3502" s="84" t="s">
        <v>9357</v>
      </c>
      <c r="R3502" s="84"/>
      <c r="S3502" s="84"/>
    </row>
    <row r="3503" spans="1:19" x14ac:dyDescent="0.25">
      <c r="A3503" t="s">
        <v>4738</v>
      </c>
      <c r="B3503">
        <v>4</v>
      </c>
      <c r="C3503" t="s">
        <v>4607</v>
      </c>
      <c r="D3503" s="84"/>
      <c r="F3503" s="84"/>
      <c r="O3503" s="84" t="s">
        <v>12419</v>
      </c>
      <c r="P3503" s="84">
        <v>1</v>
      </c>
      <c r="Q3503" s="84" t="s">
        <v>9357</v>
      </c>
      <c r="R3503" s="84"/>
      <c r="S3503" s="84"/>
    </row>
    <row r="3504" spans="1:19" x14ac:dyDescent="0.25">
      <c r="A3504" t="s">
        <v>4739</v>
      </c>
      <c r="B3504">
        <v>4</v>
      </c>
      <c r="C3504" t="s">
        <v>4607</v>
      </c>
      <c r="D3504" s="84"/>
      <c r="F3504" s="84"/>
      <c r="O3504" s="84" t="s">
        <v>12420</v>
      </c>
      <c r="P3504" s="84">
        <v>1</v>
      </c>
      <c r="Q3504" s="84" t="s">
        <v>9357</v>
      </c>
      <c r="R3504" s="84"/>
      <c r="S3504" s="84"/>
    </row>
    <row r="3505" spans="1:19" x14ac:dyDescent="0.25">
      <c r="A3505" t="s">
        <v>4740</v>
      </c>
      <c r="B3505">
        <v>4</v>
      </c>
      <c r="C3505" t="s">
        <v>4607</v>
      </c>
      <c r="D3505" s="84"/>
      <c r="F3505" s="84"/>
      <c r="O3505" s="84" t="s">
        <v>12423</v>
      </c>
      <c r="P3505" s="84">
        <v>1</v>
      </c>
      <c r="Q3505" s="84" t="s">
        <v>9357</v>
      </c>
      <c r="R3505" s="84"/>
      <c r="S3505" s="84"/>
    </row>
    <row r="3506" spans="1:19" x14ac:dyDescent="0.25">
      <c r="A3506" t="s">
        <v>4741</v>
      </c>
      <c r="B3506">
        <v>4</v>
      </c>
      <c r="C3506" t="s">
        <v>4607</v>
      </c>
      <c r="D3506" s="84"/>
      <c r="F3506" s="84"/>
      <c r="O3506" s="84" t="s">
        <v>12424</v>
      </c>
      <c r="P3506" s="84">
        <v>1</v>
      </c>
      <c r="Q3506" s="84" t="s">
        <v>9357</v>
      </c>
      <c r="R3506" s="84"/>
      <c r="S3506" s="84"/>
    </row>
    <row r="3507" spans="1:19" x14ac:dyDescent="0.25">
      <c r="A3507" t="s">
        <v>4742</v>
      </c>
      <c r="B3507">
        <v>4</v>
      </c>
      <c r="C3507" t="s">
        <v>4607</v>
      </c>
      <c r="D3507" s="84"/>
      <c r="F3507" s="84"/>
      <c r="O3507" s="84" t="s">
        <v>12425</v>
      </c>
      <c r="P3507" s="84">
        <v>1</v>
      </c>
      <c r="Q3507" s="84" t="s">
        <v>9357</v>
      </c>
      <c r="R3507" s="84"/>
      <c r="S3507" s="84"/>
    </row>
    <row r="3508" spans="1:19" x14ac:dyDescent="0.25">
      <c r="A3508" t="s">
        <v>4743</v>
      </c>
      <c r="B3508">
        <v>4</v>
      </c>
      <c r="C3508" t="s">
        <v>4607</v>
      </c>
      <c r="D3508" s="84"/>
      <c r="F3508" s="84"/>
      <c r="O3508" s="84" t="s">
        <v>12426</v>
      </c>
      <c r="P3508" s="84">
        <v>1</v>
      </c>
      <c r="Q3508" s="84" t="s">
        <v>9357</v>
      </c>
      <c r="R3508" s="84"/>
      <c r="S3508" s="84"/>
    </row>
    <row r="3509" spans="1:19" x14ac:dyDescent="0.25">
      <c r="A3509" t="s">
        <v>4744</v>
      </c>
      <c r="B3509">
        <v>4</v>
      </c>
      <c r="C3509" t="s">
        <v>4607</v>
      </c>
      <c r="D3509" s="84"/>
      <c r="F3509" s="84"/>
      <c r="O3509" s="84" t="s">
        <v>12427</v>
      </c>
      <c r="P3509" s="84">
        <v>1</v>
      </c>
      <c r="Q3509" s="84" t="s">
        <v>9357</v>
      </c>
      <c r="R3509" s="84"/>
      <c r="S3509" s="84"/>
    </row>
    <row r="3510" spans="1:19" x14ac:dyDescent="0.25">
      <c r="A3510" t="s">
        <v>4745</v>
      </c>
      <c r="B3510">
        <v>4</v>
      </c>
      <c r="C3510" t="s">
        <v>4607</v>
      </c>
      <c r="D3510" s="84"/>
      <c r="F3510" s="84"/>
      <c r="O3510" s="84" t="s">
        <v>12433</v>
      </c>
      <c r="P3510" s="84">
        <v>1</v>
      </c>
      <c r="Q3510" s="84" t="s">
        <v>9357</v>
      </c>
      <c r="R3510" s="84"/>
      <c r="S3510" s="84"/>
    </row>
    <row r="3511" spans="1:19" x14ac:dyDescent="0.25">
      <c r="A3511" t="s">
        <v>4746</v>
      </c>
      <c r="B3511">
        <v>4</v>
      </c>
      <c r="C3511" t="s">
        <v>4607</v>
      </c>
      <c r="D3511" s="84"/>
      <c r="F3511" s="84"/>
      <c r="O3511" s="84" t="s">
        <v>12435</v>
      </c>
      <c r="P3511" s="84">
        <v>1</v>
      </c>
      <c r="Q3511" s="84" t="s">
        <v>9357</v>
      </c>
      <c r="R3511" s="84"/>
      <c r="S3511" s="84"/>
    </row>
    <row r="3512" spans="1:19" x14ac:dyDescent="0.25">
      <c r="A3512" t="s">
        <v>4747</v>
      </c>
      <c r="B3512">
        <v>4</v>
      </c>
      <c r="C3512" t="s">
        <v>4607</v>
      </c>
      <c r="D3512" s="84"/>
      <c r="F3512" s="84"/>
      <c r="O3512" s="84" t="s">
        <v>12436</v>
      </c>
      <c r="P3512" s="84">
        <v>1</v>
      </c>
      <c r="Q3512" s="84" t="s">
        <v>9357</v>
      </c>
      <c r="R3512" s="84"/>
      <c r="S3512" s="84"/>
    </row>
    <row r="3513" spans="1:19" x14ac:dyDescent="0.25">
      <c r="A3513" t="s">
        <v>4748</v>
      </c>
      <c r="B3513">
        <v>4</v>
      </c>
      <c r="C3513" t="s">
        <v>4607</v>
      </c>
      <c r="D3513" s="84"/>
      <c r="F3513" s="84"/>
      <c r="O3513" s="84" t="s">
        <v>12437</v>
      </c>
      <c r="P3513" s="84">
        <v>1</v>
      </c>
      <c r="Q3513" s="84" t="s">
        <v>9357</v>
      </c>
      <c r="R3513" s="84"/>
      <c r="S3513" s="84"/>
    </row>
    <row r="3514" spans="1:19" x14ac:dyDescent="0.25">
      <c r="A3514" t="s">
        <v>4749</v>
      </c>
      <c r="B3514">
        <v>4</v>
      </c>
      <c r="C3514" t="s">
        <v>4607</v>
      </c>
      <c r="D3514" s="84"/>
      <c r="F3514" s="84"/>
      <c r="O3514" s="84" t="s">
        <v>12439</v>
      </c>
      <c r="P3514" s="84">
        <v>1</v>
      </c>
      <c r="Q3514" s="84" t="s">
        <v>9357</v>
      </c>
      <c r="R3514" s="84"/>
      <c r="S3514" s="84"/>
    </row>
    <row r="3515" spans="1:19" x14ac:dyDescent="0.25">
      <c r="A3515" t="s">
        <v>4750</v>
      </c>
      <c r="B3515">
        <v>4</v>
      </c>
      <c r="C3515" t="s">
        <v>4607</v>
      </c>
      <c r="D3515" s="84"/>
      <c r="F3515" s="84"/>
      <c r="O3515" s="84" t="s">
        <v>12440</v>
      </c>
      <c r="P3515" s="84">
        <v>1</v>
      </c>
      <c r="Q3515" s="84" t="s">
        <v>9357</v>
      </c>
      <c r="R3515" s="84"/>
      <c r="S3515" s="84"/>
    </row>
    <row r="3516" spans="1:19" x14ac:dyDescent="0.25">
      <c r="A3516" t="s">
        <v>4751</v>
      </c>
      <c r="B3516">
        <v>4</v>
      </c>
      <c r="C3516" t="s">
        <v>4607</v>
      </c>
      <c r="D3516" s="84"/>
      <c r="F3516" s="84"/>
      <c r="O3516" s="84" t="s">
        <v>12441</v>
      </c>
      <c r="P3516" s="84">
        <v>1</v>
      </c>
      <c r="Q3516" s="84" t="s">
        <v>9357</v>
      </c>
      <c r="R3516" s="84"/>
      <c r="S3516" s="84"/>
    </row>
    <row r="3517" spans="1:19" x14ac:dyDescent="0.25">
      <c r="A3517" t="s">
        <v>4752</v>
      </c>
      <c r="B3517">
        <v>4</v>
      </c>
      <c r="C3517" t="s">
        <v>4607</v>
      </c>
      <c r="D3517" s="84"/>
      <c r="F3517" s="84"/>
      <c r="O3517" s="84" t="s">
        <v>12442</v>
      </c>
      <c r="P3517" s="84">
        <v>1</v>
      </c>
      <c r="Q3517" s="84" t="s">
        <v>9357</v>
      </c>
      <c r="R3517" s="84"/>
      <c r="S3517" s="84"/>
    </row>
    <row r="3518" spans="1:19" x14ac:dyDescent="0.25">
      <c r="A3518" t="s">
        <v>4753</v>
      </c>
      <c r="B3518">
        <v>4</v>
      </c>
      <c r="C3518" t="s">
        <v>4607</v>
      </c>
      <c r="D3518" s="84"/>
      <c r="F3518" s="84"/>
      <c r="O3518" s="84" t="s">
        <v>12443</v>
      </c>
      <c r="P3518" s="84">
        <v>1</v>
      </c>
      <c r="Q3518" s="84" t="s">
        <v>9357</v>
      </c>
      <c r="R3518" s="84"/>
      <c r="S3518" s="84"/>
    </row>
    <row r="3519" spans="1:19" x14ac:dyDescent="0.25">
      <c r="A3519" t="s">
        <v>4754</v>
      </c>
      <c r="B3519">
        <v>4</v>
      </c>
      <c r="C3519" t="s">
        <v>4607</v>
      </c>
      <c r="D3519" s="84"/>
      <c r="F3519" s="84"/>
      <c r="O3519" s="84" t="s">
        <v>12444</v>
      </c>
      <c r="P3519" s="84">
        <v>1</v>
      </c>
      <c r="Q3519" s="84" t="s">
        <v>9357</v>
      </c>
      <c r="R3519" s="84"/>
      <c r="S3519" s="84"/>
    </row>
    <row r="3520" spans="1:19" x14ac:dyDescent="0.25">
      <c r="A3520" t="s">
        <v>4755</v>
      </c>
      <c r="B3520">
        <v>4</v>
      </c>
      <c r="C3520" t="s">
        <v>4607</v>
      </c>
      <c r="D3520" s="84"/>
      <c r="F3520" s="84"/>
      <c r="O3520" s="84" t="s">
        <v>12446</v>
      </c>
      <c r="P3520" s="84">
        <v>1</v>
      </c>
      <c r="Q3520" s="84" t="s">
        <v>9357</v>
      </c>
      <c r="R3520" s="84"/>
      <c r="S3520" s="84"/>
    </row>
    <row r="3521" spans="1:19" x14ac:dyDescent="0.25">
      <c r="A3521" t="s">
        <v>4756</v>
      </c>
      <c r="B3521">
        <v>4</v>
      </c>
      <c r="C3521" t="s">
        <v>4607</v>
      </c>
      <c r="D3521" s="84"/>
      <c r="F3521" s="84"/>
      <c r="O3521" s="84" t="s">
        <v>12448</v>
      </c>
      <c r="P3521" s="84">
        <v>1</v>
      </c>
      <c r="Q3521" s="84" t="s">
        <v>9357</v>
      </c>
      <c r="R3521" s="84"/>
      <c r="S3521" s="84"/>
    </row>
    <row r="3522" spans="1:19" x14ac:dyDescent="0.25">
      <c r="A3522" t="s">
        <v>4757</v>
      </c>
      <c r="B3522">
        <v>4</v>
      </c>
      <c r="C3522" t="s">
        <v>4607</v>
      </c>
      <c r="D3522" s="84"/>
      <c r="F3522" s="84"/>
      <c r="O3522" s="84" t="s">
        <v>12449</v>
      </c>
      <c r="P3522" s="84">
        <v>1</v>
      </c>
      <c r="Q3522" s="84" t="s">
        <v>9357</v>
      </c>
      <c r="R3522" s="84"/>
      <c r="S3522" s="84"/>
    </row>
    <row r="3523" spans="1:19" x14ac:dyDescent="0.25">
      <c r="A3523" t="s">
        <v>4758</v>
      </c>
      <c r="B3523">
        <v>4</v>
      </c>
      <c r="C3523" t="s">
        <v>4607</v>
      </c>
      <c r="D3523" s="84"/>
      <c r="F3523" s="84"/>
      <c r="O3523" s="84" t="s">
        <v>12450</v>
      </c>
      <c r="P3523" s="84">
        <v>1</v>
      </c>
      <c r="Q3523" s="84" t="s">
        <v>9357</v>
      </c>
      <c r="R3523" s="84"/>
      <c r="S3523" s="84"/>
    </row>
    <row r="3524" spans="1:19" x14ac:dyDescent="0.25">
      <c r="A3524" t="s">
        <v>4759</v>
      </c>
      <c r="B3524">
        <v>4</v>
      </c>
      <c r="C3524" t="s">
        <v>4607</v>
      </c>
      <c r="D3524" s="84"/>
      <c r="F3524" s="84"/>
      <c r="O3524" s="84" t="s">
        <v>12451</v>
      </c>
      <c r="P3524" s="84">
        <v>1</v>
      </c>
      <c r="Q3524" s="84" t="s">
        <v>9357</v>
      </c>
      <c r="R3524" s="84"/>
      <c r="S3524" s="84"/>
    </row>
    <row r="3525" spans="1:19" x14ac:dyDescent="0.25">
      <c r="A3525" t="s">
        <v>4760</v>
      </c>
      <c r="B3525">
        <v>4</v>
      </c>
      <c r="C3525" t="s">
        <v>4607</v>
      </c>
      <c r="D3525" s="84"/>
      <c r="F3525" s="84"/>
      <c r="O3525" s="84" t="s">
        <v>12453</v>
      </c>
      <c r="P3525" s="84">
        <v>1</v>
      </c>
      <c r="Q3525" s="84" t="s">
        <v>9357</v>
      </c>
      <c r="R3525" s="84"/>
      <c r="S3525" s="84"/>
    </row>
    <row r="3526" spans="1:19" x14ac:dyDescent="0.25">
      <c r="A3526" t="s">
        <v>4761</v>
      </c>
      <c r="B3526">
        <v>4</v>
      </c>
      <c r="C3526" t="s">
        <v>4607</v>
      </c>
      <c r="D3526" s="84"/>
      <c r="F3526" s="84"/>
      <c r="O3526" s="84" t="s">
        <v>12454</v>
      </c>
      <c r="P3526" s="84">
        <v>1</v>
      </c>
      <c r="Q3526" s="84" t="s">
        <v>9357</v>
      </c>
      <c r="R3526" s="84"/>
      <c r="S3526" s="84"/>
    </row>
    <row r="3527" spans="1:19" x14ac:dyDescent="0.25">
      <c r="A3527" t="s">
        <v>4762</v>
      </c>
      <c r="B3527">
        <v>4</v>
      </c>
      <c r="C3527" t="s">
        <v>4607</v>
      </c>
      <c r="D3527" s="84"/>
      <c r="F3527" s="84"/>
      <c r="O3527" s="84" t="s">
        <v>12455</v>
      </c>
      <c r="P3527" s="84">
        <v>1</v>
      </c>
      <c r="Q3527" s="84" t="s">
        <v>9357</v>
      </c>
      <c r="R3527" s="84"/>
      <c r="S3527" s="84"/>
    </row>
    <row r="3528" spans="1:19" x14ac:dyDescent="0.25">
      <c r="A3528" t="s">
        <v>4763</v>
      </c>
      <c r="B3528">
        <v>4</v>
      </c>
      <c r="C3528" t="s">
        <v>4607</v>
      </c>
      <c r="D3528" s="84"/>
      <c r="F3528" s="84"/>
      <c r="O3528" s="84" t="s">
        <v>12456</v>
      </c>
      <c r="P3528" s="84">
        <v>1</v>
      </c>
      <c r="Q3528" s="84" t="s">
        <v>9357</v>
      </c>
      <c r="R3528" s="84"/>
      <c r="S3528" s="84"/>
    </row>
    <row r="3529" spans="1:19" x14ac:dyDescent="0.25">
      <c r="A3529" t="s">
        <v>4764</v>
      </c>
      <c r="B3529">
        <v>4</v>
      </c>
      <c r="C3529" t="s">
        <v>4607</v>
      </c>
      <c r="D3529" s="84"/>
      <c r="F3529" s="84"/>
      <c r="O3529" s="84" t="s">
        <v>12457</v>
      </c>
      <c r="P3529" s="84">
        <v>1</v>
      </c>
      <c r="Q3529" s="84" t="s">
        <v>9357</v>
      </c>
      <c r="R3529" s="84"/>
      <c r="S3529" s="84"/>
    </row>
    <row r="3530" spans="1:19" x14ac:dyDescent="0.25">
      <c r="A3530" t="s">
        <v>4765</v>
      </c>
      <c r="B3530">
        <v>4</v>
      </c>
      <c r="C3530" t="s">
        <v>4607</v>
      </c>
      <c r="D3530" s="84"/>
      <c r="F3530" s="84"/>
      <c r="O3530" s="84" t="s">
        <v>12458</v>
      </c>
      <c r="P3530" s="84">
        <v>1</v>
      </c>
      <c r="Q3530" s="84" t="s">
        <v>9357</v>
      </c>
      <c r="R3530" s="84"/>
      <c r="S3530" s="84"/>
    </row>
    <row r="3531" spans="1:19" x14ac:dyDescent="0.25">
      <c r="A3531" t="s">
        <v>4766</v>
      </c>
      <c r="B3531">
        <v>4</v>
      </c>
      <c r="C3531" t="s">
        <v>4607</v>
      </c>
      <c r="D3531" s="84"/>
      <c r="F3531" s="84"/>
      <c r="O3531" s="84" t="s">
        <v>12460</v>
      </c>
      <c r="P3531" s="84">
        <v>1</v>
      </c>
      <c r="Q3531" s="84" t="s">
        <v>9357</v>
      </c>
      <c r="R3531" s="84"/>
      <c r="S3531" s="84"/>
    </row>
    <row r="3532" spans="1:19" x14ac:dyDescent="0.25">
      <c r="A3532" t="s">
        <v>4767</v>
      </c>
      <c r="B3532">
        <v>4</v>
      </c>
      <c r="C3532" t="s">
        <v>4607</v>
      </c>
      <c r="D3532" s="84"/>
      <c r="F3532" s="84"/>
      <c r="O3532" s="84" t="s">
        <v>12461</v>
      </c>
      <c r="P3532" s="84">
        <v>1</v>
      </c>
      <c r="Q3532" s="84" t="s">
        <v>9357</v>
      </c>
      <c r="R3532" s="84"/>
      <c r="S3532" s="84"/>
    </row>
    <row r="3533" spans="1:19" x14ac:dyDescent="0.25">
      <c r="A3533" t="s">
        <v>4768</v>
      </c>
      <c r="B3533">
        <v>4</v>
      </c>
      <c r="C3533" t="s">
        <v>4607</v>
      </c>
      <c r="D3533" s="84"/>
      <c r="F3533" s="84"/>
      <c r="O3533" s="84" t="s">
        <v>12462</v>
      </c>
      <c r="P3533" s="84">
        <v>1</v>
      </c>
      <c r="Q3533" s="84" t="s">
        <v>9357</v>
      </c>
      <c r="R3533" s="84"/>
      <c r="S3533" s="84"/>
    </row>
    <row r="3534" spans="1:19" x14ac:dyDescent="0.25">
      <c r="A3534" t="s">
        <v>4769</v>
      </c>
      <c r="B3534">
        <v>4</v>
      </c>
      <c r="C3534" t="s">
        <v>4607</v>
      </c>
      <c r="D3534" s="84"/>
      <c r="F3534" s="84"/>
      <c r="O3534" s="84" t="s">
        <v>12463</v>
      </c>
      <c r="P3534" s="84">
        <v>1</v>
      </c>
      <c r="Q3534" s="84" t="s">
        <v>9357</v>
      </c>
      <c r="R3534" s="84"/>
      <c r="S3534" s="84"/>
    </row>
    <row r="3535" spans="1:19" x14ac:dyDescent="0.25">
      <c r="A3535" t="s">
        <v>4770</v>
      </c>
      <c r="B3535">
        <v>4</v>
      </c>
      <c r="C3535" t="s">
        <v>4607</v>
      </c>
      <c r="D3535" s="84"/>
      <c r="F3535" s="84"/>
      <c r="O3535" s="84" t="s">
        <v>12464</v>
      </c>
      <c r="P3535" s="84">
        <v>1</v>
      </c>
      <c r="Q3535" s="84" t="s">
        <v>9357</v>
      </c>
      <c r="R3535" s="84"/>
      <c r="S3535" s="84"/>
    </row>
    <row r="3536" spans="1:19" x14ac:dyDescent="0.25">
      <c r="A3536" t="s">
        <v>4771</v>
      </c>
      <c r="B3536">
        <v>4</v>
      </c>
      <c r="C3536" t="s">
        <v>4607</v>
      </c>
      <c r="D3536" s="84"/>
      <c r="F3536" s="84"/>
      <c r="O3536" s="84" t="s">
        <v>12465</v>
      </c>
      <c r="P3536" s="84">
        <v>1</v>
      </c>
      <c r="Q3536" s="84" t="s">
        <v>9357</v>
      </c>
      <c r="R3536" s="84"/>
      <c r="S3536" s="84"/>
    </row>
    <row r="3537" spans="1:19" x14ac:dyDescent="0.25">
      <c r="A3537" t="s">
        <v>4772</v>
      </c>
      <c r="B3537">
        <v>4</v>
      </c>
      <c r="C3537" t="s">
        <v>4607</v>
      </c>
      <c r="D3537" s="84"/>
      <c r="F3537" s="84"/>
      <c r="O3537" s="84" t="s">
        <v>12466</v>
      </c>
      <c r="P3537" s="84">
        <v>1</v>
      </c>
      <c r="Q3537" s="84" t="s">
        <v>9357</v>
      </c>
      <c r="R3537" s="84"/>
      <c r="S3537" s="84"/>
    </row>
    <row r="3538" spans="1:19" x14ac:dyDescent="0.25">
      <c r="A3538" t="s">
        <v>4773</v>
      </c>
      <c r="B3538">
        <v>4</v>
      </c>
      <c r="C3538" t="s">
        <v>4607</v>
      </c>
      <c r="D3538" s="84"/>
      <c r="F3538" s="84"/>
      <c r="O3538" s="84" t="s">
        <v>12467</v>
      </c>
      <c r="P3538" s="84">
        <v>1</v>
      </c>
      <c r="Q3538" s="84" t="s">
        <v>9357</v>
      </c>
      <c r="R3538" s="84"/>
      <c r="S3538" s="84"/>
    </row>
    <row r="3539" spans="1:19" x14ac:dyDescent="0.25">
      <c r="A3539" t="s">
        <v>4774</v>
      </c>
      <c r="B3539">
        <v>4</v>
      </c>
      <c r="C3539" t="s">
        <v>4607</v>
      </c>
      <c r="D3539" s="84"/>
      <c r="F3539" s="84"/>
      <c r="O3539" s="84" t="s">
        <v>12468</v>
      </c>
      <c r="P3539" s="84">
        <v>1</v>
      </c>
      <c r="Q3539" s="84" t="s">
        <v>9357</v>
      </c>
      <c r="R3539" s="84"/>
      <c r="S3539" s="84"/>
    </row>
    <row r="3540" spans="1:19" x14ac:dyDescent="0.25">
      <c r="A3540" t="s">
        <v>4775</v>
      </c>
      <c r="B3540">
        <v>4</v>
      </c>
      <c r="C3540" t="s">
        <v>4607</v>
      </c>
      <c r="D3540" s="84"/>
      <c r="F3540" s="84"/>
      <c r="O3540" s="84" t="s">
        <v>12469</v>
      </c>
      <c r="P3540" s="84">
        <v>1</v>
      </c>
      <c r="Q3540" s="84" t="s">
        <v>9357</v>
      </c>
      <c r="R3540" s="84"/>
      <c r="S3540" s="84"/>
    </row>
    <row r="3541" spans="1:19" x14ac:dyDescent="0.25">
      <c r="A3541" t="s">
        <v>4776</v>
      </c>
      <c r="B3541">
        <v>4</v>
      </c>
      <c r="C3541" t="s">
        <v>4607</v>
      </c>
      <c r="D3541" t="s">
        <v>4776</v>
      </c>
      <c r="E3541" s="84" t="s">
        <v>4776</v>
      </c>
      <c r="F3541" t="s">
        <v>1919</v>
      </c>
      <c r="O3541" s="84" t="s">
        <v>12470</v>
      </c>
      <c r="P3541" s="84">
        <v>1</v>
      </c>
      <c r="Q3541" s="84" t="s">
        <v>9357</v>
      </c>
      <c r="R3541" s="84"/>
      <c r="S3541" s="84"/>
    </row>
    <row r="3542" spans="1:19" x14ac:dyDescent="0.25">
      <c r="A3542" t="s">
        <v>4777</v>
      </c>
      <c r="B3542">
        <v>4</v>
      </c>
      <c r="C3542" t="s">
        <v>4607</v>
      </c>
      <c r="D3542" t="s">
        <v>4777</v>
      </c>
      <c r="E3542" s="84" t="s">
        <v>3817</v>
      </c>
      <c r="F3542" t="s">
        <v>864</v>
      </c>
      <c r="O3542" s="84" t="s">
        <v>12471</v>
      </c>
      <c r="P3542" s="84">
        <v>1</v>
      </c>
      <c r="Q3542" s="84" t="s">
        <v>9357</v>
      </c>
      <c r="R3542" s="84"/>
      <c r="S3542" s="84"/>
    </row>
    <row r="3543" spans="1:19" x14ac:dyDescent="0.25">
      <c r="A3543" t="s">
        <v>4778</v>
      </c>
      <c r="B3543">
        <v>4</v>
      </c>
      <c r="C3543" t="s">
        <v>4607</v>
      </c>
      <c r="D3543" s="84"/>
      <c r="F3543" s="84"/>
      <c r="O3543" s="84" t="s">
        <v>12472</v>
      </c>
      <c r="P3543" s="84">
        <v>1</v>
      </c>
      <c r="Q3543" s="84" t="s">
        <v>9357</v>
      </c>
      <c r="R3543" s="84"/>
      <c r="S3543" s="84"/>
    </row>
    <row r="3544" spans="1:19" x14ac:dyDescent="0.25">
      <c r="A3544" t="s">
        <v>4779</v>
      </c>
      <c r="B3544">
        <v>4</v>
      </c>
      <c r="C3544" t="s">
        <v>4607</v>
      </c>
      <c r="D3544" s="84"/>
      <c r="F3544" s="84"/>
      <c r="O3544" s="84" t="s">
        <v>12473</v>
      </c>
      <c r="P3544" s="84">
        <v>1</v>
      </c>
      <c r="Q3544" s="84" t="s">
        <v>9357</v>
      </c>
      <c r="R3544" s="84"/>
      <c r="S3544" s="84"/>
    </row>
    <row r="3545" spans="1:19" x14ac:dyDescent="0.25">
      <c r="A3545" t="s">
        <v>4780</v>
      </c>
      <c r="B3545">
        <v>4</v>
      </c>
      <c r="C3545" t="s">
        <v>4607</v>
      </c>
      <c r="D3545" s="84"/>
      <c r="F3545" s="84"/>
      <c r="O3545" s="84" t="s">
        <v>12474</v>
      </c>
      <c r="P3545" s="84">
        <v>1</v>
      </c>
      <c r="Q3545" s="84" t="s">
        <v>9357</v>
      </c>
      <c r="R3545" s="84"/>
      <c r="S3545" s="84"/>
    </row>
    <row r="3546" spans="1:19" x14ac:dyDescent="0.25">
      <c r="A3546" t="s">
        <v>4781</v>
      </c>
      <c r="B3546">
        <v>4</v>
      </c>
      <c r="C3546" t="s">
        <v>4607</v>
      </c>
      <c r="D3546" s="84"/>
      <c r="F3546" s="84"/>
      <c r="O3546" s="84" t="s">
        <v>12475</v>
      </c>
      <c r="P3546" s="84">
        <v>1</v>
      </c>
      <c r="Q3546" s="84" t="s">
        <v>9357</v>
      </c>
      <c r="R3546" s="84"/>
      <c r="S3546" s="84"/>
    </row>
    <row r="3547" spans="1:19" x14ac:dyDescent="0.25">
      <c r="A3547" t="s">
        <v>4782</v>
      </c>
      <c r="B3547">
        <v>4</v>
      </c>
      <c r="C3547" t="s">
        <v>4607</v>
      </c>
      <c r="D3547" s="84"/>
      <c r="F3547" s="84"/>
      <c r="O3547" s="84" t="s">
        <v>12476</v>
      </c>
      <c r="P3547" s="84">
        <v>1</v>
      </c>
      <c r="Q3547" s="84" t="s">
        <v>9357</v>
      </c>
      <c r="R3547" s="84"/>
      <c r="S3547" s="84"/>
    </row>
    <row r="3548" spans="1:19" x14ac:dyDescent="0.25">
      <c r="A3548" t="s">
        <v>4783</v>
      </c>
      <c r="B3548">
        <v>4</v>
      </c>
      <c r="C3548" t="s">
        <v>4607</v>
      </c>
      <c r="D3548" s="84"/>
      <c r="F3548" s="84"/>
      <c r="O3548" s="84" t="s">
        <v>12477</v>
      </c>
      <c r="P3548" s="84">
        <v>1</v>
      </c>
      <c r="Q3548" s="84" t="s">
        <v>9357</v>
      </c>
      <c r="R3548" s="84"/>
      <c r="S3548" s="84"/>
    </row>
    <row r="3549" spans="1:19" x14ac:dyDescent="0.25">
      <c r="A3549" t="s">
        <v>4784</v>
      </c>
      <c r="B3549">
        <v>4</v>
      </c>
      <c r="C3549" t="s">
        <v>4607</v>
      </c>
      <c r="D3549" s="84"/>
      <c r="F3549" s="84"/>
      <c r="O3549" s="84" t="s">
        <v>12478</v>
      </c>
      <c r="P3549" s="84">
        <v>1</v>
      </c>
      <c r="Q3549" s="84" t="s">
        <v>9357</v>
      </c>
      <c r="R3549" s="84"/>
      <c r="S3549" s="84"/>
    </row>
    <row r="3550" spans="1:19" x14ac:dyDescent="0.25">
      <c r="A3550" t="s">
        <v>4785</v>
      </c>
      <c r="B3550">
        <v>4</v>
      </c>
      <c r="C3550" t="s">
        <v>4607</v>
      </c>
      <c r="D3550" s="84"/>
      <c r="F3550" s="84"/>
      <c r="O3550" s="84" t="s">
        <v>12479</v>
      </c>
      <c r="P3550" s="84">
        <v>1</v>
      </c>
      <c r="Q3550" s="84" t="s">
        <v>9357</v>
      </c>
      <c r="R3550" s="84"/>
      <c r="S3550" s="84"/>
    </row>
    <row r="3551" spans="1:19" x14ac:dyDescent="0.25">
      <c r="A3551" t="s">
        <v>4786</v>
      </c>
      <c r="B3551">
        <v>4</v>
      </c>
      <c r="C3551" t="s">
        <v>4607</v>
      </c>
      <c r="D3551" s="84"/>
      <c r="F3551" s="84"/>
      <c r="O3551" s="84" t="s">
        <v>12480</v>
      </c>
      <c r="P3551" s="84">
        <v>1</v>
      </c>
      <c r="Q3551" s="84" t="s">
        <v>9357</v>
      </c>
      <c r="R3551" s="84"/>
      <c r="S3551" s="84"/>
    </row>
    <row r="3552" spans="1:19" x14ac:dyDescent="0.25">
      <c r="A3552" t="s">
        <v>4787</v>
      </c>
      <c r="B3552">
        <v>4</v>
      </c>
      <c r="C3552" t="s">
        <v>4607</v>
      </c>
      <c r="D3552" s="84"/>
      <c r="F3552" s="84"/>
      <c r="O3552" s="84" t="s">
        <v>12481</v>
      </c>
      <c r="P3552" s="84">
        <v>1</v>
      </c>
      <c r="Q3552" s="84" t="s">
        <v>9357</v>
      </c>
      <c r="R3552" s="84"/>
      <c r="S3552" s="84"/>
    </row>
    <row r="3553" spans="1:19" x14ac:dyDescent="0.25">
      <c r="A3553" t="s">
        <v>4788</v>
      </c>
      <c r="B3553">
        <v>4</v>
      </c>
      <c r="C3553" t="s">
        <v>4607</v>
      </c>
      <c r="D3553" s="84"/>
      <c r="F3553" s="84"/>
      <c r="O3553" s="84" t="s">
        <v>12482</v>
      </c>
      <c r="P3553" s="84">
        <v>1</v>
      </c>
      <c r="Q3553" s="84" t="s">
        <v>9357</v>
      </c>
      <c r="R3553" s="84"/>
      <c r="S3553" s="84"/>
    </row>
    <row r="3554" spans="1:19" x14ac:dyDescent="0.25">
      <c r="A3554" t="s">
        <v>4789</v>
      </c>
      <c r="B3554">
        <v>4</v>
      </c>
      <c r="C3554" t="s">
        <v>4607</v>
      </c>
      <c r="D3554" s="84"/>
      <c r="F3554" s="84"/>
      <c r="O3554" s="84" t="s">
        <v>12483</v>
      </c>
      <c r="P3554" s="84">
        <v>1</v>
      </c>
      <c r="Q3554" s="84" t="s">
        <v>9357</v>
      </c>
      <c r="R3554" s="84"/>
      <c r="S3554" s="84"/>
    </row>
    <row r="3555" spans="1:19" x14ac:dyDescent="0.25">
      <c r="A3555" t="s">
        <v>4790</v>
      </c>
      <c r="B3555">
        <v>4</v>
      </c>
      <c r="C3555" t="s">
        <v>4607</v>
      </c>
      <c r="D3555" s="84"/>
      <c r="F3555" s="84"/>
      <c r="O3555" s="84" t="s">
        <v>12485</v>
      </c>
      <c r="P3555" s="84">
        <v>1</v>
      </c>
      <c r="Q3555" s="84" t="s">
        <v>9357</v>
      </c>
      <c r="R3555" s="84"/>
      <c r="S3555" s="84"/>
    </row>
    <row r="3556" spans="1:19" x14ac:dyDescent="0.25">
      <c r="A3556" t="s">
        <v>4791</v>
      </c>
      <c r="B3556">
        <v>4</v>
      </c>
      <c r="C3556" t="s">
        <v>4607</v>
      </c>
      <c r="D3556" s="84"/>
      <c r="F3556" s="84"/>
      <c r="O3556" s="84" t="s">
        <v>12487</v>
      </c>
      <c r="P3556" s="84">
        <v>1</v>
      </c>
      <c r="Q3556" s="84" t="s">
        <v>9357</v>
      </c>
      <c r="R3556" s="84"/>
      <c r="S3556" s="84"/>
    </row>
    <row r="3557" spans="1:19" x14ac:dyDescent="0.25">
      <c r="A3557" t="s">
        <v>4792</v>
      </c>
      <c r="B3557">
        <v>4</v>
      </c>
      <c r="C3557" t="s">
        <v>4607</v>
      </c>
      <c r="D3557" s="84"/>
      <c r="F3557" s="84"/>
      <c r="O3557" s="84" t="s">
        <v>12489</v>
      </c>
      <c r="P3557" s="84">
        <v>1</v>
      </c>
      <c r="Q3557" s="84" t="s">
        <v>9357</v>
      </c>
      <c r="R3557" s="84"/>
      <c r="S3557" s="84"/>
    </row>
    <row r="3558" spans="1:19" x14ac:dyDescent="0.25">
      <c r="A3558" t="s">
        <v>4793</v>
      </c>
      <c r="B3558">
        <v>4</v>
      </c>
      <c r="C3558" t="s">
        <v>4607</v>
      </c>
      <c r="D3558" s="84"/>
      <c r="F3558" s="84"/>
      <c r="O3558" s="84" t="s">
        <v>12490</v>
      </c>
      <c r="P3558" s="84">
        <v>1</v>
      </c>
      <c r="Q3558" s="84" t="s">
        <v>9357</v>
      </c>
      <c r="R3558" s="84"/>
      <c r="S3558" s="84"/>
    </row>
    <row r="3559" spans="1:19" x14ac:dyDescent="0.25">
      <c r="A3559" t="s">
        <v>4794</v>
      </c>
      <c r="B3559">
        <v>4</v>
      </c>
      <c r="C3559" t="s">
        <v>4607</v>
      </c>
      <c r="D3559" s="84"/>
      <c r="F3559" s="84"/>
      <c r="O3559" s="84" t="s">
        <v>12491</v>
      </c>
      <c r="P3559" s="84">
        <v>1</v>
      </c>
      <c r="Q3559" s="84" t="s">
        <v>9357</v>
      </c>
      <c r="R3559" s="84"/>
      <c r="S3559" s="84"/>
    </row>
    <row r="3560" spans="1:19" x14ac:dyDescent="0.25">
      <c r="A3560" t="s">
        <v>4795</v>
      </c>
      <c r="B3560">
        <v>4</v>
      </c>
      <c r="C3560" t="s">
        <v>4607</v>
      </c>
      <c r="D3560" s="84"/>
      <c r="F3560" s="84"/>
      <c r="O3560" s="84" t="s">
        <v>12492</v>
      </c>
      <c r="P3560" s="84">
        <v>1</v>
      </c>
      <c r="Q3560" s="84" t="s">
        <v>9357</v>
      </c>
      <c r="R3560" s="84"/>
      <c r="S3560" s="84"/>
    </row>
    <row r="3561" spans="1:19" x14ac:dyDescent="0.25">
      <c r="A3561" t="s">
        <v>4796</v>
      </c>
      <c r="B3561">
        <v>4</v>
      </c>
      <c r="C3561" t="s">
        <v>4607</v>
      </c>
      <c r="D3561" s="84"/>
      <c r="F3561" s="84"/>
      <c r="O3561" s="84" t="s">
        <v>12493</v>
      </c>
      <c r="P3561" s="84">
        <v>1</v>
      </c>
      <c r="Q3561" s="84" t="s">
        <v>9357</v>
      </c>
      <c r="R3561" s="84"/>
      <c r="S3561" s="84"/>
    </row>
    <row r="3562" spans="1:19" x14ac:dyDescent="0.25">
      <c r="A3562" t="s">
        <v>4797</v>
      </c>
      <c r="B3562">
        <v>4</v>
      </c>
      <c r="C3562" t="s">
        <v>4607</v>
      </c>
      <c r="D3562" s="84"/>
      <c r="F3562" s="84"/>
      <c r="O3562" s="84" t="s">
        <v>12494</v>
      </c>
      <c r="P3562" s="84">
        <v>1</v>
      </c>
      <c r="Q3562" s="84" t="s">
        <v>9357</v>
      </c>
      <c r="R3562" s="84"/>
      <c r="S3562" s="84"/>
    </row>
    <row r="3563" spans="1:19" x14ac:dyDescent="0.25">
      <c r="A3563" t="s">
        <v>4798</v>
      </c>
      <c r="B3563">
        <v>4</v>
      </c>
      <c r="C3563" t="s">
        <v>4607</v>
      </c>
      <c r="D3563" s="84"/>
      <c r="F3563" s="84"/>
      <c r="O3563" s="84" t="s">
        <v>12495</v>
      </c>
      <c r="P3563" s="84">
        <v>1</v>
      </c>
      <c r="Q3563" s="84" t="s">
        <v>9357</v>
      </c>
      <c r="R3563" s="84"/>
      <c r="S3563" s="84"/>
    </row>
    <row r="3564" spans="1:19" x14ac:dyDescent="0.25">
      <c r="A3564" t="s">
        <v>4799</v>
      </c>
      <c r="B3564">
        <v>4</v>
      </c>
      <c r="C3564" t="s">
        <v>4607</v>
      </c>
      <c r="D3564" s="84"/>
      <c r="F3564" s="84"/>
      <c r="O3564" s="84" t="s">
        <v>12496</v>
      </c>
      <c r="P3564" s="84">
        <v>1</v>
      </c>
      <c r="Q3564" s="84" t="s">
        <v>9357</v>
      </c>
      <c r="R3564" s="84"/>
      <c r="S3564" s="84"/>
    </row>
    <row r="3565" spans="1:19" x14ac:dyDescent="0.25">
      <c r="A3565" t="s">
        <v>4800</v>
      </c>
      <c r="B3565">
        <v>4</v>
      </c>
      <c r="C3565" t="s">
        <v>4607</v>
      </c>
      <c r="D3565" s="84"/>
      <c r="F3565" s="84"/>
      <c r="O3565" s="84" t="s">
        <v>12501</v>
      </c>
      <c r="P3565" s="84">
        <v>1</v>
      </c>
      <c r="Q3565" s="84" t="s">
        <v>9357</v>
      </c>
      <c r="R3565" s="84"/>
      <c r="S3565" s="84"/>
    </row>
    <row r="3566" spans="1:19" x14ac:dyDescent="0.25">
      <c r="A3566" t="s">
        <v>4801</v>
      </c>
      <c r="B3566">
        <v>4</v>
      </c>
      <c r="C3566" t="s">
        <v>4607</v>
      </c>
      <c r="D3566" s="84"/>
      <c r="F3566" s="84"/>
      <c r="O3566" s="84" t="s">
        <v>12502</v>
      </c>
      <c r="P3566" s="84">
        <v>1</v>
      </c>
      <c r="Q3566" s="84" t="s">
        <v>9357</v>
      </c>
      <c r="R3566" s="84"/>
      <c r="S3566" s="84"/>
    </row>
    <row r="3567" spans="1:19" x14ac:dyDescent="0.25">
      <c r="A3567" t="s">
        <v>4802</v>
      </c>
      <c r="B3567">
        <v>4</v>
      </c>
      <c r="C3567" t="s">
        <v>4607</v>
      </c>
      <c r="D3567" s="84"/>
      <c r="F3567" s="84"/>
      <c r="O3567" s="84" t="s">
        <v>12503</v>
      </c>
      <c r="P3567" s="84">
        <v>1</v>
      </c>
      <c r="Q3567" s="84" t="s">
        <v>9357</v>
      </c>
      <c r="R3567" s="84"/>
      <c r="S3567" s="84"/>
    </row>
    <row r="3568" spans="1:19" x14ac:dyDescent="0.25">
      <c r="A3568" t="s">
        <v>4803</v>
      </c>
      <c r="B3568">
        <v>4</v>
      </c>
      <c r="C3568" t="s">
        <v>4607</v>
      </c>
      <c r="D3568" s="84"/>
      <c r="F3568" s="84"/>
      <c r="O3568" s="84" t="s">
        <v>12504</v>
      </c>
      <c r="P3568" s="84">
        <v>1</v>
      </c>
      <c r="Q3568" s="84" t="s">
        <v>9357</v>
      </c>
      <c r="R3568" s="84"/>
      <c r="S3568" s="84"/>
    </row>
    <row r="3569" spans="1:19" x14ac:dyDescent="0.25">
      <c r="A3569" t="s">
        <v>4804</v>
      </c>
      <c r="B3569">
        <v>4</v>
      </c>
      <c r="C3569" t="s">
        <v>4607</v>
      </c>
      <c r="D3569" s="84"/>
      <c r="F3569" s="84"/>
      <c r="O3569" s="84" t="s">
        <v>12508</v>
      </c>
      <c r="P3569" s="84">
        <v>1</v>
      </c>
      <c r="Q3569" s="84" t="s">
        <v>9357</v>
      </c>
      <c r="R3569" s="84"/>
      <c r="S3569" s="84"/>
    </row>
    <row r="3570" spans="1:19" x14ac:dyDescent="0.25">
      <c r="A3570" t="s">
        <v>4805</v>
      </c>
      <c r="B3570">
        <v>4</v>
      </c>
      <c r="C3570" t="s">
        <v>4607</v>
      </c>
      <c r="D3570" s="84"/>
      <c r="F3570" s="84"/>
      <c r="O3570" s="84" t="s">
        <v>12509</v>
      </c>
      <c r="P3570" s="84">
        <v>1</v>
      </c>
      <c r="Q3570" s="84" t="s">
        <v>9357</v>
      </c>
      <c r="R3570" s="84"/>
      <c r="S3570" s="84"/>
    </row>
    <row r="3571" spans="1:19" x14ac:dyDescent="0.25">
      <c r="A3571" t="s">
        <v>4806</v>
      </c>
      <c r="B3571">
        <v>4</v>
      </c>
      <c r="C3571" t="s">
        <v>4607</v>
      </c>
      <c r="D3571" s="84"/>
      <c r="F3571" s="84"/>
      <c r="O3571" s="84" t="s">
        <v>12510</v>
      </c>
      <c r="P3571" s="84">
        <v>1</v>
      </c>
      <c r="Q3571" s="84" t="s">
        <v>9357</v>
      </c>
      <c r="R3571" s="84"/>
      <c r="S3571" s="84"/>
    </row>
    <row r="3572" spans="1:19" x14ac:dyDescent="0.25">
      <c r="A3572" t="s">
        <v>4807</v>
      </c>
      <c r="B3572">
        <v>4</v>
      </c>
      <c r="C3572" t="s">
        <v>4607</v>
      </c>
      <c r="D3572" s="84"/>
      <c r="F3572" s="84"/>
      <c r="O3572" s="84" t="s">
        <v>12511</v>
      </c>
      <c r="P3572" s="84">
        <v>1</v>
      </c>
      <c r="Q3572" s="84" t="s">
        <v>9357</v>
      </c>
      <c r="R3572" s="84"/>
      <c r="S3572" s="84"/>
    </row>
    <row r="3573" spans="1:19" x14ac:dyDescent="0.25">
      <c r="A3573" t="s">
        <v>4808</v>
      </c>
      <c r="B3573">
        <v>4</v>
      </c>
      <c r="C3573" t="s">
        <v>4607</v>
      </c>
      <c r="D3573" s="84"/>
      <c r="F3573" s="84"/>
      <c r="O3573" s="84" t="s">
        <v>12512</v>
      </c>
      <c r="P3573" s="84">
        <v>1</v>
      </c>
      <c r="Q3573" s="84" t="s">
        <v>9357</v>
      </c>
      <c r="R3573" s="84"/>
      <c r="S3573" s="84"/>
    </row>
    <row r="3574" spans="1:19" x14ac:dyDescent="0.25">
      <c r="A3574" t="s">
        <v>4809</v>
      </c>
      <c r="B3574">
        <v>4</v>
      </c>
      <c r="C3574" t="s">
        <v>4607</v>
      </c>
      <c r="D3574" s="84"/>
      <c r="F3574" s="84"/>
      <c r="O3574" s="84" t="s">
        <v>12513</v>
      </c>
      <c r="P3574" s="84">
        <v>1</v>
      </c>
      <c r="Q3574" s="84" t="s">
        <v>9357</v>
      </c>
      <c r="R3574" s="84"/>
      <c r="S3574" s="84"/>
    </row>
    <row r="3575" spans="1:19" x14ac:dyDescent="0.25">
      <c r="A3575" t="s">
        <v>4810</v>
      </c>
      <c r="B3575">
        <v>4</v>
      </c>
      <c r="C3575" t="s">
        <v>4607</v>
      </c>
      <c r="D3575" s="84"/>
      <c r="F3575" s="84"/>
      <c r="O3575" s="84" t="s">
        <v>12514</v>
      </c>
      <c r="P3575" s="84">
        <v>1</v>
      </c>
      <c r="Q3575" s="84" t="s">
        <v>9357</v>
      </c>
      <c r="R3575" s="84"/>
      <c r="S3575" s="84"/>
    </row>
    <row r="3576" spans="1:19" x14ac:dyDescent="0.25">
      <c r="A3576" t="s">
        <v>4811</v>
      </c>
      <c r="B3576">
        <v>4</v>
      </c>
      <c r="C3576" t="s">
        <v>4607</v>
      </c>
      <c r="D3576" s="84"/>
      <c r="F3576" s="84"/>
      <c r="O3576" s="84" t="s">
        <v>12516</v>
      </c>
      <c r="P3576" s="84">
        <v>1</v>
      </c>
      <c r="Q3576" s="84" t="s">
        <v>9357</v>
      </c>
      <c r="R3576" s="84"/>
      <c r="S3576" s="84"/>
    </row>
    <row r="3577" spans="1:19" x14ac:dyDescent="0.25">
      <c r="A3577" t="s">
        <v>4812</v>
      </c>
      <c r="B3577">
        <v>4</v>
      </c>
      <c r="C3577" t="s">
        <v>4607</v>
      </c>
      <c r="D3577" s="84"/>
      <c r="F3577" s="84"/>
      <c r="O3577" s="84" t="s">
        <v>12518</v>
      </c>
      <c r="P3577" s="84">
        <v>1</v>
      </c>
      <c r="Q3577" s="84" t="s">
        <v>9357</v>
      </c>
      <c r="R3577" s="84"/>
      <c r="S3577" s="84"/>
    </row>
    <row r="3578" spans="1:19" x14ac:dyDescent="0.25">
      <c r="A3578" t="s">
        <v>4813</v>
      </c>
      <c r="B3578">
        <v>4</v>
      </c>
      <c r="C3578" t="s">
        <v>4607</v>
      </c>
      <c r="D3578" s="84"/>
      <c r="F3578" s="84"/>
      <c r="O3578" s="84" t="s">
        <v>12519</v>
      </c>
      <c r="P3578" s="84">
        <v>1</v>
      </c>
      <c r="Q3578" s="84" t="s">
        <v>9357</v>
      </c>
      <c r="R3578" s="84"/>
      <c r="S3578" s="84"/>
    </row>
    <row r="3579" spans="1:19" x14ac:dyDescent="0.25">
      <c r="A3579" t="s">
        <v>4814</v>
      </c>
      <c r="B3579">
        <v>4</v>
      </c>
      <c r="C3579" t="s">
        <v>4607</v>
      </c>
      <c r="D3579" s="84"/>
      <c r="F3579" s="84"/>
      <c r="O3579" s="84" t="s">
        <v>12521</v>
      </c>
      <c r="P3579" s="84">
        <v>1</v>
      </c>
      <c r="Q3579" s="84" t="s">
        <v>9357</v>
      </c>
      <c r="R3579" s="84"/>
      <c r="S3579" s="84"/>
    </row>
    <row r="3580" spans="1:19" x14ac:dyDescent="0.25">
      <c r="A3580" t="s">
        <v>4815</v>
      </c>
      <c r="B3580">
        <v>4</v>
      </c>
      <c r="C3580" t="s">
        <v>4607</v>
      </c>
      <c r="D3580" s="84"/>
      <c r="F3580" s="84"/>
      <c r="O3580" s="84" t="s">
        <v>12522</v>
      </c>
      <c r="P3580" s="84">
        <v>1</v>
      </c>
      <c r="Q3580" s="84" t="s">
        <v>9357</v>
      </c>
      <c r="R3580" s="84"/>
      <c r="S3580" s="84"/>
    </row>
    <row r="3581" spans="1:19" x14ac:dyDescent="0.25">
      <c r="A3581" t="s">
        <v>4816</v>
      </c>
      <c r="B3581">
        <v>4</v>
      </c>
      <c r="C3581" t="s">
        <v>4607</v>
      </c>
      <c r="D3581" s="84"/>
      <c r="F3581" s="84"/>
      <c r="O3581" s="84" t="s">
        <v>12523</v>
      </c>
      <c r="P3581" s="84">
        <v>1</v>
      </c>
      <c r="Q3581" s="84" t="s">
        <v>9357</v>
      </c>
      <c r="R3581" s="84"/>
      <c r="S3581" s="84"/>
    </row>
    <row r="3582" spans="1:19" x14ac:dyDescent="0.25">
      <c r="A3582" t="s">
        <v>4817</v>
      </c>
      <c r="B3582">
        <v>4</v>
      </c>
      <c r="C3582" t="s">
        <v>4607</v>
      </c>
      <c r="D3582" s="84"/>
      <c r="F3582" s="84"/>
      <c r="O3582" s="84" t="s">
        <v>12524</v>
      </c>
      <c r="P3582" s="84">
        <v>1</v>
      </c>
      <c r="Q3582" s="84" t="s">
        <v>9357</v>
      </c>
      <c r="R3582" s="84"/>
      <c r="S3582" s="84"/>
    </row>
    <row r="3583" spans="1:19" x14ac:dyDescent="0.25">
      <c r="A3583" t="s">
        <v>4818</v>
      </c>
      <c r="B3583">
        <v>4</v>
      </c>
      <c r="C3583" t="s">
        <v>4607</v>
      </c>
      <c r="D3583" s="84"/>
      <c r="F3583" s="84"/>
      <c r="O3583" s="84" t="s">
        <v>12526</v>
      </c>
      <c r="P3583" s="84">
        <v>1</v>
      </c>
      <c r="Q3583" s="84" t="s">
        <v>9357</v>
      </c>
      <c r="R3583" s="84"/>
      <c r="S3583" s="84"/>
    </row>
    <row r="3584" spans="1:19" x14ac:dyDescent="0.25">
      <c r="A3584" t="s">
        <v>4819</v>
      </c>
      <c r="B3584">
        <v>4</v>
      </c>
      <c r="C3584" t="s">
        <v>4607</v>
      </c>
      <c r="D3584" s="84"/>
      <c r="F3584" s="84"/>
      <c r="O3584" s="84" t="s">
        <v>12528</v>
      </c>
      <c r="P3584" s="84">
        <v>1</v>
      </c>
      <c r="Q3584" s="84" t="s">
        <v>9357</v>
      </c>
      <c r="R3584" s="84"/>
      <c r="S3584" s="84"/>
    </row>
    <row r="3585" spans="1:19" x14ac:dyDescent="0.25">
      <c r="A3585" t="s">
        <v>4820</v>
      </c>
      <c r="B3585">
        <v>4</v>
      </c>
      <c r="C3585" t="s">
        <v>4607</v>
      </c>
      <c r="D3585" s="84"/>
      <c r="F3585" s="84"/>
      <c r="O3585" s="84" t="s">
        <v>12531</v>
      </c>
      <c r="P3585" s="84">
        <v>1</v>
      </c>
      <c r="Q3585" s="84" t="s">
        <v>9357</v>
      </c>
      <c r="R3585" s="84"/>
      <c r="S3585" s="84"/>
    </row>
    <row r="3586" spans="1:19" x14ac:dyDescent="0.25">
      <c r="A3586" t="s">
        <v>4821</v>
      </c>
      <c r="B3586">
        <v>4</v>
      </c>
      <c r="C3586" t="s">
        <v>4607</v>
      </c>
      <c r="D3586" s="84"/>
      <c r="F3586" s="84"/>
      <c r="O3586" s="84" t="s">
        <v>12533</v>
      </c>
      <c r="P3586" s="84">
        <v>1</v>
      </c>
      <c r="Q3586" s="84" t="s">
        <v>9357</v>
      </c>
      <c r="R3586" s="84"/>
      <c r="S3586" s="84"/>
    </row>
    <row r="3587" spans="1:19" x14ac:dyDescent="0.25">
      <c r="A3587" t="s">
        <v>4822</v>
      </c>
      <c r="B3587">
        <v>4</v>
      </c>
      <c r="C3587" t="s">
        <v>4607</v>
      </c>
      <c r="D3587" s="84"/>
      <c r="F3587" s="84"/>
      <c r="O3587" s="84" t="s">
        <v>12537</v>
      </c>
      <c r="P3587" s="84">
        <v>1</v>
      </c>
      <c r="Q3587" s="84" t="s">
        <v>9357</v>
      </c>
      <c r="R3587" s="84"/>
      <c r="S3587" s="84"/>
    </row>
    <row r="3588" spans="1:19" x14ac:dyDescent="0.25">
      <c r="A3588" t="s">
        <v>4823</v>
      </c>
      <c r="B3588">
        <v>4</v>
      </c>
      <c r="C3588" t="s">
        <v>4607</v>
      </c>
      <c r="D3588" s="84"/>
      <c r="F3588" s="84"/>
      <c r="O3588" s="84" t="s">
        <v>12540</v>
      </c>
      <c r="P3588" s="84">
        <v>1</v>
      </c>
      <c r="Q3588" s="84" t="s">
        <v>9357</v>
      </c>
      <c r="R3588" s="84"/>
      <c r="S3588" s="84"/>
    </row>
    <row r="3589" spans="1:19" x14ac:dyDescent="0.25">
      <c r="A3589" t="s">
        <v>4824</v>
      </c>
      <c r="B3589">
        <v>4</v>
      </c>
      <c r="C3589" t="s">
        <v>4607</v>
      </c>
      <c r="D3589" s="84"/>
      <c r="F3589" s="84"/>
      <c r="O3589" s="84" t="s">
        <v>12541</v>
      </c>
      <c r="P3589" s="84">
        <v>1</v>
      </c>
      <c r="Q3589" s="84" t="s">
        <v>9357</v>
      </c>
      <c r="R3589" s="84"/>
      <c r="S3589" s="84"/>
    </row>
    <row r="3590" spans="1:19" x14ac:dyDescent="0.25">
      <c r="A3590" t="s">
        <v>4825</v>
      </c>
      <c r="B3590">
        <v>4</v>
      </c>
      <c r="C3590" t="s">
        <v>4607</v>
      </c>
      <c r="D3590" s="84"/>
      <c r="F3590" s="84"/>
      <c r="O3590" s="84" t="s">
        <v>12542</v>
      </c>
      <c r="P3590" s="84">
        <v>1</v>
      </c>
      <c r="Q3590" s="84" t="s">
        <v>9357</v>
      </c>
      <c r="R3590" s="84"/>
      <c r="S3590" s="84"/>
    </row>
    <row r="3591" spans="1:19" x14ac:dyDescent="0.25">
      <c r="A3591" t="s">
        <v>4826</v>
      </c>
      <c r="B3591">
        <v>4</v>
      </c>
      <c r="C3591" t="s">
        <v>4607</v>
      </c>
      <c r="D3591" s="84"/>
      <c r="F3591" s="84"/>
      <c r="O3591" s="84" t="s">
        <v>12543</v>
      </c>
      <c r="P3591" s="84">
        <v>1</v>
      </c>
      <c r="Q3591" s="84" t="s">
        <v>9357</v>
      </c>
      <c r="R3591" s="84"/>
      <c r="S3591" s="84"/>
    </row>
    <row r="3592" spans="1:19" x14ac:dyDescent="0.25">
      <c r="A3592" t="s">
        <v>4827</v>
      </c>
      <c r="B3592">
        <v>4</v>
      </c>
      <c r="C3592" t="s">
        <v>4607</v>
      </c>
      <c r="D3592" s="84"/>
      <c r="F3592" s="84"/>
      <c r="O3592" s="84" t="s">
        <v>12545</v>
      </c>
      <c r="P3592" s="84">
        <v>1</v>
      </c>
      <c r="Q3592" s="84" t="s">
        <v>9357</v>
      </c>
      <c r="R3592" s="84"/>
      <c r="S3592" s="84"/>
    </row>
    <row r="3593" spans="1:19" x14ac:dyDescent="0.25">
      <c r="A3593" t="s">
        <v>4828</v>
      </c>
      <c r="B3593">
        <v>4</v>
      </c>
      <c r="C3593" t="s">
        <v>4607</v>
      </c>
      <c r="D3593" s="84"/>
      <c r="F3593" s="84"/>
      <c r="O3593" s="84" t="s">
        <v>12546</v>
      </c>
      <c r="P3593" s="84">
        <v>1</v>
      </c>
      <c r="Q3593" s="84" t="s">
        <v>9357</v>
      </c>
      <c r="R3593" s="84"/>
      <c r="S3593" s="84"/>
    </row>
    <row r="3594" spans="1:19" x14ac:dyDescent="0.25">
      <c r="A3594" t="s">
        <v>4829</v>
      </c>
      <c r="B3594">
        <v>4</v>
      </c>
      <c r="C3594" t="s">
        <v>4607</v>
      </c>
      <c r="D3594" s="84"/>
      <c r="F3594" s="84"/>
      <c r="O3594" s="84" t="s">
        <v>12547</v>
      </c>
      <c r="P3594" s="84">
        <v>1</v>
      </c>
      <c r="Q3594" s="84" t="s">
        <v>9357</v>
      </c>
      <c r="R3594" s="84"/>
      <c r="S3594" s="84"/>
    </row>
    <row r="3595" spans="1:19" x14ac:dyDescent="0.25">
      <c r="A3595" t="s">
        <v>4830</v>
      </c>
      <c r="B3595">
        <v>4</v>
      </c>
      <c r="C3595" t="s">
        <v>4607</v>
      </c>
      <c r="D3595" s="84"/>
      <c r="F3595" s="84"/>
      <c r="O3595" s="84" t="s">
        <v>12548</v>
      </c>
      <c r="P3595" s="84">
        <v>1</v>
      </c>
      <c r="Q3595" s="84" t="s">
        <v>9357</v>
      </c>
      <c r="R3595" s="84"/>
      <c r="S3595" s="84"/>
    </row>
    <row r="3596" spans="1:19" x14ac:dyDescent="0.25">
      <c r="A3596" t="s">
        <v>4831</v>
      </c>
      <c r="B3596">
        <v>4</v>
      </c>
      <c r="C3596" t="s">
        <v>4607</v>
      </c>
      <c r="D3596" s="84"/>
      <c r="F3596" s="84"/>
      <c r="O3596" s="84" t="s">
        <v>12549</v>
      </c>
      <c r="P3596" s="84">
        <v>1</v>
      </c>
      <c r="Q3596" s="84" t="s">
        <v>9357</v>
      </c>
      <c r="R3596" s="84"/>
      <c r="S3596" s="84"/>
    </row>
    <row r="3597" spans="1:19" x14ac:dyDescent="0.25">
      <c r="A3597" t="s">
        <v>4832</v>
      </c>
      <c r="B3597">
        <v>4</v>
      </c>
      <c r="C3597" t="s">
        <v>4607</v>
      </c>
      <c r="D3597" s="84"/>
      <c r="F3597" s="84"/>
      <c r="O3597" s="84" t="s">
        <v>12550</v>
      </c>
      <c r="P3597" s="84">
        <v>1</v>
      </c>
      <c r="Q3597" s="84" t="s">
        <v>9357</v>
      </c>
      <c r="R3597" s="84"/>
      <c r="S3597" s="84"/>
    </row>
    <row r="3598" spans="1:19" x14ac:dyDescent="0.25">
      <c r="A3598" t="s">
        <v>4833</v>
      </c>
      <c r="B3598">
        <v>4</v>
      </c>
      <c r="C3598" t="s">
        <v>4607</v>
      </c>
      <c r="D3598" s="84"/>
      <c r="F3598" s="84"/>
      <c r="O3598" s="84" t="s">
        <v>12551</v>
      </c>
      <c r="P3598" s="84">
        <v>1</v>
      </c>
      <c r="Q3598" s="84" t="s">
        <v>9357</v>
      </c>
      <c r="R3598" s="84"/>
      <c r="S3598" s="84"/>
    </row>
    <row r="3599" spans="1:19" x14ac:dyDescent="0.25">
      <c r="A3599" t="s">
        <v>4834</v>
      </c>
      <c r="B3599">
        <v>4</v>
      </c>
      <c r="C3599" t="s">
        <v>4607</v>
      </c>
      <c r="D3599" s="84"/>
      <c r="F3599" s="84"/>
      <c r="O3599" s="84" t="s">
        <v>12552</v>
      </c>
      <c r="P3599" s="84">
        <v>1</v>
      </c>
      <c r="Q3599" s="84" t="s">
        <v>9357</v>
      </c>
      <c r="R3599" s="84"/>
      <c r="S3599" s="84"/>
    </row>
    <row r="3600" spans="1:19" x14ac:dyDescent="0.25">
      <c r="A3600" t="s">
        <v>4835</v>
      </c>
      <c r="B3600">
        <v>4</v>
      </c>
      <c r="C3600" t="s">
        <v>4607</v>
      </c>
      <c r="D3600" s="84"/>
      <c r="F3600" s="84"/>
      <c r="O3600" s="84" t="s">
        <v>12553</v>
      </c>
      <c r="P3600" s="84">
        <v>1</v>
      </c>
      <c r="Q3600" s="84" t="s">
        <v>9357</v>
      </c>
      <c r="R3600" s="84"/>
      <c r="S3600" s="84"/>
    </row>
    <row r="3601" spans="1:19" x14ac:dyDescent="0.25">
      <c r="A3601" t="s">
        <v>4836</v>
      </c>
      <c r="B3601">
        <v>4</v>
      </c>
      <c r="C3601" t="s">
        <v>4607</v>
      </c>
      <c r="D3601" s="84"/>
      <c r="F3601" s="84"/>
      <c r="O3601" s="84" t="s">
        <v>12554</v>
      </c>
      <c r="P3601" s="84">
        <v>1</v>
      </c>
      <c r="Q3601" s="84" t="s">
        <v>9357</v>
      </c>
      <c r="R3601" s="84"/>
      <c r="S3601" s="84"/>
    </row>
    <row r="3602" spans="1:19" x14ac:dyDescent="0.25">
      <c r="A3602" t="s">
        <v>4837</v>
      </c>
      <c r="B3602">
        <v>4</v>
      </c>
      <c r="C3602" t="s">
        <v>4607</v>
      </c>
      <c r="D3602" s="84"/>
      <c r="F3602" s="84"/>
      <c r="O3602" s="84" t="s">
        <v>12555</v>
      </c>
      <c r="P3602" s="84">
        <v>1</v>
      </c>
      <c r="Q3602" s="84" t="s">
        <v>9357</v>
      </c>
      <c r="R3602" s="84"/>
      <c r="S3602" s="84"/>
    </row>
    <row r="3603" spans="1:19" x14ac:dyDescent="0.25">
      <c r="A3603" t="s">
        <v>4838</v>
      </c>
      <c r="B3603">
        <v>4</v>
      </c>
      <c r="C3603" t="s">
        <v>4607</v>
      </c>
      <c r="D3603" s="84"/>
      <c r="F3603" s="84"/>
      <c r="O3603" s="84" t="s">
        <v>12556</v>
      </c>
      <c r="P3603" s="84">
        <v>1</v>
      </c>
      <c r="Q3603" s="84" t="s">
        <v>9357</v>
      </c>
      <c r="R3603" s="84"/>
      <c r="S3603" s="84"/>
    </row>
    <row r="3604" spans="1:19" x14ac:dyDescent="0.25">
      <c r="A3604" t="s">
        <v>4839</v>
      </c>
      <c r="B3604">
        <v>4</v>
      </c>
      <c r="C3604" t="s">
        <v>4607</v>
      </c>
      <c r="D3604" s="84"/>
      <c r="F3604" s="84"/>
      <c r="O3604" s="84" t="s">
        <v>12557</v>
      </c>
      <c r="P3604" s="84">
        <v>1</v>
      </c>
      <c r="Q3604" s="84" t="s">
        <v>9357</v>
      </c>
      <c r="R3604" s="84"/>
      <c r="S3604" s="84"/>
    </row>
    <row r="3605" spans="1:19" x14ac:dyDescent="0.25">
      <c r="A3605" t="s">
        <v>4840</v>
      </c>
      <c r="B3605">
        <v>4</v>
      </c>
      <c r="C3605" t="s">
        <v>4607</v>
      </c>
      <c r="D3605" s="84"/>
      <c r="F3605" s="84"/>
      <c r="O3605" s="84" t="s">
        <v>12558</v>
      </c>
      <c r="P3605" s="84">
        <v>1</v>
      </c>
      <c r="Q3605" s="84" t="s">
        <v>9357</v>
      </c>
      <c r="R3605" s="84"/>
      <c r="S3605" s="84"/>
    </row>
    <row r="3606" spans="1:19" x14ac:dyDescent="0.25">
      <c r="A3606" t="s">
        <v>4841</v>
      </c>
      <c r="B3606">
        <v>4</v>
      </c>
      <c r="C3606" t="s">
        <v>4607</v>
      </c>
      <c r="D3606" s="84"/>
      <c r="F3606" s="84"/>
      <c r="O3606" s="84" t="s">
        <v>12559</v>
      </c>
      <c r="P3606" s="84">
        <v>1</v>
      </c>
      <c r="Q3606" s="84" t="s">
        <v>9357</v>
      </c>
      <c r="R3606" s="84"/>
      <c r="S3606" s="84"/>
    </row>
    <row r="3607" spans="1:19" x14ac:dyDescent="0.25">
      <c r="A3607" t="s">
        <v>4842</v>
      </c>
      <c r="B3607">
        <v>4</v>
      </c>
      <c r="C3607" t="s">
        <v>4607</v>
      </c>
      <c r="D3607" s="84"/>
      <c r="F3607" s="84"/>
      <c r="O3607" s="84" t="s">
        <v>12560</v>
      </c>
      <c r="P3607" s="84">
        <v>1</v>
      </c>
      <c r="Q3607" s="84" t="s">
        <v>9357</v>
      </c>
      <c r="R3607" s="84"/>
      <c r="S3607" s="84"/>
    </row>
    <row r="3608" spans="1:19" x14ac:dyDescent="0.25">
      <c r="A3608" t="s">
        <v>4843</v>
      </c>
      <c r="B3608">
        <v>4</v>
      </c>
      <c r="C3608" t="s">
        <v>4607</v>
      </c>
      <c r="D3608" s="84"/>
      <c r="F3608" s="84"/>
      <c r="O3608" s="84" t="s">
        <v>12562</v>
      </c>
      <c r="P3608" s="84">
        <v>1</v>
      </c>
      <c r="Q3608" s="84" t="s">
        <v>9357</v>
      </c>
      <c r="R3608" s="84"/>
      <c r="S3608" s="84"/>
    </row>
    <row r="3609" spans="1:19" x14ac:dyDescent="0.25">
      <c r="A3609" t="s">
        <v>4844</v>
      </c>
      <c r="B3609">
        <v>4</v>
      </c>
      <c r="C3609" t="s">
        <v>4607</v>
      </c>
      <c r="D3609" s="84"/>
      <c r="F3609" s="84"/>
      <c r="O3609" s="84" t="s">
        <v>12563</v>
      </c>
      <c r="P3609" s="84">
        <v>1</v>
      </c>
      <c r="Q3609" s="84" t="s">
        <v>9357</v>
      </c>
      <c r="R3609" s="84"/>
      <c r="S3609" s="84"/>
    </row>
    <row r="3610" spans="1:19" x14ac:dyDescent="0.25">
      <c r="A3610" t="s">
        <v>4845</v>
      </c>
      <c r="B3610">
        <v>4</v>
      </c>
      <c r="C3610" t="s">
        <v>4607</v>
      </c>
      <c r="D3610" s="84"/>
      <c r="F3610" s="84"/>
      <c r="O3610" s="84" t="s">
        <v>12564</v>
      </c>
      <c r="P3610" s="84">
        <v>1</v>
      </c>
      <c r="Q3610" s="84" t="s">
        <v>9357</v>
      </c>
      <c r="R3610" s="84"/>
      <c r="S3610" s="84"/>
    </row>
    <row r="3611" spans="1:19" x14ac:dyDescent="0.25">
      <c r="A3611" t="s">
        <v>4846</v>
      </c>
      <c r="B3611">
        <v>4</v>
      </c>
      <c r="C3611" t="s">
        <v>4607</v>
      </c>
      <c r="D3611" s="84"/>
      <c r="F3611" s="84"/>
      <c r="O3611" s="84" t="s">
        <v>12565</v>
      </c>
      <c r="P3611" s="84">
        <v>1</v>
      </c>
      <c r="Q3611" s="84" t="s">
        <v>9357</v>
      </c>
      <c r="R3611" s="84"/>
      <c r="S3611" s="84"/>
    </row>
    <row r="3612" spans="1:19" x14ac:dyDescent="0.25">
      <c r="A3612" t="s">
        <v>4847</v>
      </c>
      <c r="B3612">
        <v>4</v>
      </c>
      <c r="C3612" t="s">
        <v>4607</v>
      </c>
      <c r="D3612" s="84"/>
      <c r="F3612" s="84"/>
      <c r="O3612" s="84" t="s">
        <v>12566</v>
      </c>
      <c r="P3612" s="84">
        <v>1</v>
      </c>
      <c r="Q3612" s="84" t="s">
        <v>9357</v>
      </c>
      <c r="R3612" s="84"/>
      <c r="S3612" s="84"/>
    </row>
    <row r="3613" spans="1:19" x14ac:dyDescent="0.25">
      <c r="A3613" t="s">
        <v>4848</v>
      </c>
      <c r="B3613">
        <v>4</v>
      </c>
      <c r="C3613" t="s">
        <v>4607</v>
      </c>
      <c r="D3613" s="84"/>
      <c r="F3613" s="84"/>
      <c r="O3613" s="84" t="s">
        <v>12567</v>
      </c>
      <c r="P3613" s="84">
        <v>1</v>
      </c>
      <c r="Q3613" s="84" t="s">
        <v>9357</v>
      </c>
      <c r="R3613" s="84"/>
      <c r="S3613" s="84"/>
    </row>
    <row r="3614" spans="1:19" x14ac:dyDescent="0.25">
      <c r="A3614" t="s">
        <v>4849</v>
      </c>
      <c r="B3614">
        <v>4</v>
      </c>
      <c r="C3614" t="s">
        <v>4607</v>
      </c>
      <c r="D3614" s="84"/>
      <c r="F3614" s="84"/>
      <c r="O3614" s="84" t="s">
        <v>12568</v>
      </c>
      <c r="P3614" s="84">
        <v>1</v>
      </c>
      <c r="Q3614" s="84" t="s">
        <v>9357</v>
      </c>
      <c r="R3614" s="84"/>
      <c r="S3614" s="84"/>
    </row>
    <row r="3615" spans="1:19" x14ac:dyDescent="0.25">
      <c r="A3615" t="s">
        <v>4850</v>
      </c>
      <c r="B3615">
        <v>4</v>
      </c>
      <c r="C3615" t="s">
        <v>4607</v>
      </c>
      <c r="D3615" s="84"/>
      <c r="F3615" s="84"/>
      <c r="O3615" s="84" t="s">
        <v>12569</v>
      </c>
      <c r="P3615" s="84">
        <v>1</v>
      </c>
      <c r="Q3615" s="84" t="s">
        <v>9357</v>
      </c>
      <c r="R3615" s="84"/>
      <c r="S3615" s="84"/>
    </row>
    <row r="3616" spans="1:19" x14ac:dyDescent="0.25">
      <c r="A3616" t="s">
        <v>4851</v>
      </c>
      <c r="B3616">
        <v>4</v>
      </c>
      <c r="C3616" t="s">
        <v>4607</v>
      </c>
      <c r="D3616" s="84"/>
      <c r="F3616" s="84"/>
      <c r="O3616" s="84" t="s">
        <v>12570</v>
      </c>
      <c r="P3616" s="84">
        <v>1</v>
      </c>
      <c r="Q3616" s="84" t="s">
        <v>9357</v>
      </c>
      <c r="R3616" s="84"/>
      <c r="S3616" s="84"/>
    </row>
    <row r="3617" spans="1:19" x14ac:dyDescent="0.25">
      <c r="A3617" t="s">
        <v>4852</v>
      </c>
      <c r="B3617">
        <v>4</v>
      </c>
      <c r="C3617" t="s">
        <v>4607</v>
      </c>
      <c r="D3617" s="84"/>
      <c r="F3617" s="84"/>
      <c r="O3617" s="84" t="s">
        <v>12571</v>
      </c>
      <c r="P3617" s="84">
        <v>1</v>
      </c>
      <c r="Q3617" s="84" t="s">
        <v>9357</v>
      </c>
      <c r="R3617" s="84"/>
      <c r="S3617" s="84"/>
    </row>
    <row r="3618" spans="1:19" x14ac:dyDescent="0.25">
      <c r="A3618" t="s">
        <v>4853</v>
      </c>
      <c r="B3618">
        <v>4</v>
      </c>
      <c r="C3618" t="s">
        <v>4607</v>
      </c>
      <c r="D3618" s="84"/>
      <c r="F3618" s="84"/>
      <c r="O3618" s="84" t="s">
        <v>12572</v>
      </c>
      <c r="P3618" s="84">
        <v>1</v>
      </c>
      <c r="Q3618" s="84" t="s">
        <v>9357</v>
      </c>
      <c r="R3618" s="84"/>
      <c r="S3618" s="84"/>
    </row>
    <row r="3619" spans="1:19" x14ac:dyDescent="0.25">
      <c r="A3619" t="s">
        <v>4854</v>
      </c>
      <c r="B3619">
        <v>4</v>
      </c>
      <c r="C3619" t="s">
        <v>4607</v>
      </c>
      <c r="D3619" s="84"/>
      <c r="F3619" s="84"/>
      <c r="O3619" s="84" t="s">
        <v>12573</v>
      </c>
      <c r="P3619" s="84">
        <v>1</v>
      </c>
      <c r="Q3619" s="84" t="s">
        <v>9357</v>
      </c>
      <c r="R3619" s="84"/>
      <c r="S3619" s="84"/>
    </row>
    <row r="3620" spans="1:19" x14ac:dyDescent="0.25">
      <c r="A3620" t="s">
        <v>4855</v>
      </c>
      <c r="B3620">
        <v>4</v>
      </c>
      <c r="C3620" t="s">
        <v>4607</v>
      </c>
      <c r="D3620" s="84"/>
      <c r="F3620" s="84"/>
      <c r="O3620" s="84" t="s">
        <v>12574</v>
      </c>
      <c r="P3620" s="84">
        <v>1</v>
      </c>
      <c r="Q3620" s="84" t="s">
        <v>9357</v>
      </c>
      <c r="R3620" s="84"/>
      <c r="S3620" s="84"/>
    </row>
    <row r="3621" spans="1:19" x14ac:dyDescent="0.25">
      <c r="A3621" t="s">
        <v>4856</v>
      </c>
      <c r="B3621">
        <v>4</v>
      </c>
      <c r="C3621" t="s">
        <v>4607</v>
      </c>
      <c r="D3621" s="84"/>
      <c r="F3621" s="84"/>
      <c r="O3621" s="84" t="s">
        <v>12581</v>
      </c>
      <c r="P3621" s="84">
        <v>1</v>
      </c>
      <c r="Q3621" s="84" t="s">
        <v>9357</v>
      </c>
      <c r="R3621" s="84"/>
      <c r="S3621" s="84"/>
    </row>
    <row r="3622" spans="1:19" x14ac:dyDescent="0.25">
      <c r="A3622" t="s">
        <v>4857</v>
      </c>
      <c r="B3622">
        <v>4</v>
      </c>
      <c r="C3622" t="s">
        <v>4607</v>
      </c>
      <c r="D3622" s="84"/>
      <c r="F3622" s="84"/>
      <c r="O3622" s="84" t="s">
        <v>12582</v>
      </c>
      <c r="P3622" s="84">
        <v>1</v>
      </c>
      <c r="Q3622" s="84" t="s">
        <v>9357</v>
      </c>
      <c r="R3622" s="84"/>
      <c r="S3622" s="84"/>
    </row>
    <row r="3623" spans="1:19" x14ac:dyDescent="0.25">
      <c r="A3623" t="s">
        <v>4858</v>
      </c>
      <c r="B3623">
        <v>4</v>
      </c>
      <c r="C3623" t="s">
        <v>4607</v>
      </c>
      <c r="D3623" s="84"/>
      <c r="F3623" s="84"/>
      <c r="O3623" s="84" t="s">
        <v>12583</v>
      </c>
      <c r="P3623" s="84">
        <v>1</v>
      </c>
      <c r="Q3623" s="84" t="s">
        <v>9357</v>
      </c>
      <c r="R3623" s="84"/>
      <c r="S3623" s="84"/>
    </row>
    <row r="3624" spans="1:19" x14ac:dyDescent="0.25">
      <c r="A3624" t="s">
        <v>4859</v>
      </c>
      <c r="B3624">
        <v>4</v>
      </c>
      <c r="C3624" t="s">
        <v>4607</v>
      </c>
      <c r="D3624" s="84"/>
      <c r="F3624" s="84"/>
      <c r="O3624" s="84" t="s">
        <v>12584</v>
      </c>
      <c r="P3624" s="84">
        <v>1</v>
      </c>
      <c r="Q3624" s="84" t="s">
        <v>9357</v>
      </c>
      <c r="R3624" s="84"/>
      <c r="S3624" s="84"/>
    </row>
    <row r="3625" spans="1:19" x14ac:dyDescent="0.25">
      <c r="A3625" t="s">
        <v>4860</v>
      </c>
      <c r="B3625">
        <v>4</v>
      </c>
      <c r="C3625" t="s">
        <v>4607</v>
      </c>
      <c r="D3625" s="84"/>
      <c r="F3625" s="84"/>
      <c r="O3625" s="84" t="s">
        <v>12591</v>
      </c>
      <c r="P3625" s="84">
        <v>1</v>
      </c>
      <c r="Q3625" s="84" t="s">
        <v>9357</v>
      </c>
      <c r="R3625" s="84"/>
      <c r="S3625" s="84"/>
    </row>
    <row r="3626" spans="1:19" x14ac:dyDescent="0.25">
      <c r="A3626" t="s">
        <v>4861</v>
      </c>
      <c r="B3626">
        <v>4</v>
      </c>
      <c r="C3626" t="s">
        <v>4607</v>
      </c>
      <c r="D3626" s="84"/>
      <c r="F3626" s="84"/>
      <c r="O3626" s="84" t="s">
        <v>12592</v>
      </c>
      <c r="P3626" s="84">
        <v>1</v>
      </c>
      <c r="Q3626" s="84" t="s">
        <v>9357</v>
      </c>
      <c r="R3626" s="84"/>
      <c r="S3626" s="84"/>
    </row>
    <row r="3627" spans="1:19" x14ac:dyDescent="0.25">
      <c r="A3627" t="s">
        <v>4862</v>
      </c>
      <c r="B3627">
        <v>4</v>
      </c>
      <c r="C3627" t="s">
        <v>4607</v>
      </c>
      <c r="D3627" s="84"/>
      <c r="F3627" s="84"/>
      <c r="O3627" s="84" t="s">
        <v>12593</v>
      </c>
      <c r="P3627" s="84">
        <v>1</v>
      </c>
      <c r="Q3627" s="84" t="s">
        <v>9357</v>
      </c>
      <c r="R3627" s="84"/>
      <c r="S3627" s="84"/>
    </row>
    <row r="3628" spans="1:19" x14ac:dyDescent="0.25">
      <c r="A3628" t="s">
        <v>4863</v>
      </c>
      <c r="B3628">
        <v>4</v>
      </c>
      <c r="C3628" t="s">
        <v>4607</v>
      </c>
      <c r="D3628" s="84"/>
      <c r="F3628" s="84"/>
      <c r="O3628" s="84" t="s">
        <v>12594</v>
      </c>
      <c r="P3628" s="84">
        <v>1</v>
      </c>
      <c r="Q3628" s="84" t="s">
        <v>9357</v>
      </c>
      <c r="R3628" s="84"/>
      <c r="S3628" s="84"/>
    </row>
    <row r="3629" spans="1:19" x14ac:dyDescent="0.25">
      <c r="A3629" t="s">
        <v>4864</v>
      </c>
      <c r="B3629">
        <v>4</v>
      </c>
      <c r="C3629" t="s">
        <v>4607</v>
      </c>
      <c r="D3629" s="84"/>
      <c r="F3629" s="84"/>
      <c r="O3629" s="84" t="s">
        <v>12595</v>
      </c>
      <c r="P3629" s="84">
        <v>1</v>
      </c>
      <c r="Q3629" s="84" t="s">
        <v>9357</v>
      </c>
      <c r="R3629" s="84"/>
      <c r="S3629" s="84"/>
    </row>
    <row r="3630" spans="1:19" x14ac:dyDescent="0.25">
      <c r="A3630" t="s">
        <v>4865</v>
      </c>
      <c r="B3630">
        <v>4</v>
      </c>
      <c r="C3630" t="s">
        <v>4607</v>
      </c>
      <c r="D3630" s="84"/>
      <c r="F3630" s="84"/>
      <c r="O3630" s="84" t="s">
        <v>12596</v>
      </c>
      <c r="P3630" s="84">
        <v>1</v>
      </c>
      <c r="Q3630" s="84" t="s">
        <v>9357</v>
      </c>
      <c r="R3630" s="84"/>
      <c r="S3630" s="84"/>
    </row>
    <row r="3631" spans="1:19" x14ac:dyDescent="0.25">
      <c r="A3631" t="s">
        <v>4866</v>
      </c>
      <c r="B3631">
        <v>4</v>
      </c>
      <c r="C3631" t="s">
        <v>4607</v>
      </c>
      <c r="D3631" s="84"/>
      <c r="F3631" s="84"/>
      <c r="O3631" s="84" t="s">
        <v>12597</v>
      </c>
      <c r="P3631" s="84">
        <v>1</v>
      </c>
      <c r="Q3631" s="84" t="s">
        <v>9357</v>
      </c>
      <c r="R3631" s="84"/>
      <c r="S3631" s="84"/>
    </row>
    <row r="3632" spans="1:19" x14ac:dyDescent="0.25">
      <c r="A3632" t="s">
        <v>4867</v>
      </c>
      <c r="B3632">
        <v>4</v>
      </c>
      <c r="C3632" t="s">
        <v>4607</v>
      </c>
      <c r="D3632" s="84"/>
      <c r="F3632" s="84"/>
      <c r="O3632" s="84" t="s">
        <v>12599</v>
      </c>
      <c r="P3632" s="84">
        <v>1</v>
      </c>
      <c r="Q3632" s="84" t="s">
        <v>9357</v>
      </c>
      <c r="R3632" s="84"/>
      <c r="S3632" s="84"/>
    </row>
    <row r="3633" spans="1:19" x14ac:dyDescent="0.25">
      <c r="A3633" t="s">
        <v>4868</v>
      </c>
      <c r="B3633">
        <v>4</v>
      </c>
      <c r="C3633" t="s">
        <v>4607</v>
      </c>
      <c r="D3633" s="84"/>
      <c r="F3633" s="84"/>
      <c r="O3633" s="84" t="s">
        <v>12600</v>
      </c>
      <c r="P3633" s="84">
        <v>1</v>
      </c>
      <c r="Q3633" s="84" t="s">
        <v>9357</v>
      </c>
      <c r="R3633" s="84"/>
      <c r="S3633" s="84"/>
    </row>
    <row r="3634" spans="1:19" x14ac:dyDescent="0.25">
      <c r="A3634" t="s">
        <v>4869</v>
      </c>
      <c r="B3634">
        <v>4</v>
      </c>
      <c r="C3634" t="s">
        <v>4607</v>
      </c>
      <c r="D3634" s="84"/>
      <c r="F3634" s="84"/>
      <c r="O3634" s="84" t="s">
        <v>12601</v>
      </c>
      <c r="P3634" s="84">
        <v>1</v>
      </c>
      <c r="Q3634" s="84" t="s">
        <v>9357</v>
      </c>
      <c r="R3634" s="84"/>
      <c r="S3634" s="84"/>
    </row>
    <row r="3635" spans="1:19" x14ac:dyDescent="0.25">
      <c r="A3635" t="s">
        <v>4870</v>
      </c>
      <c r="B3635">
        <v>4</v>
      </c>
      <c r="C3635" t="s">
        <v>4607</v>
      </c>
      <c r="D3635" s="84"/>
      <c r="F3635" s="84"/>
      <c r="O3635" s="84" t="s">
        <v>12602</v>
      </c>
      <c r="P3635" s="84">
        <v>1</v>
      </c>
      <c r="Q3635" s="84" t="s">
        <v>9357</v>
      </c>
      <c r="R3635" s="84"/>
      <c r="S3635" s="84"/>
    </row>
    <row r="3636" spans="1:19" x14ac:dyDescent="0.25">
      <c r="A3636" t="s">
        <v>4871</v>
      </c>
      <c r="B3636">
        <v>4</v>
      </c>
      <c r="C3636" t="s">
        <v>4607</v>
      </c>
      <c r="D3636" s="84"/>
      <c r="F3636" s="84"/>
      <c r="O3636" s="84" t="s">
        <v>12603</v>
      </c>
      <c r="P3636" s="84">
        <v>1</v>
      </c>
      <c r="Q3636" s="84" t="s">
        <v>9357</v>
      </c>
      <c r="R3636" s="84"/>
      <c r="S3636" s="84"/>
    </row>
    <row r="3637" spans="1:19" x14ac:dyDescent="0.25">
      <c r="A3637" t="s">
        <v>4872</v>
      </c>
      <c r="B3637">
        <v>4</v>
      </c>
      <c r="C3637" t="s">
        <v>4607</v>
      </c>
      <c r="D3637" s="84"/>
      <c r="F3637" s="84"/>
      <c r="O3637" s="84" t="s">
        <v>12605</v>
      </c>
      <c r="P3637" s="84">
        <v>1</v>
      </c>
      <c r="Q3637" s="84" t="s">
        <v>9357</v>
      </c>
      <c r="R3637" s="84"/>
      <c r="S3637" s="84"/>
    </row>
    <row r="3638" spans="1:19" x14ac:dyDescent="0.25">
      <c r="A3638" t="s">
        <v>4873</v>
      </c>
      <c r="B3638">
        <v>4</v>
      </c>
      <c r="C3638" t="s">
        <v>4607</v>
      </c>
      <c r="D3638" s="84"/>
      <c r="F3638" s="84"/>
      <c r="O3638" s="84" t="s">
        <v>12606</v>
      </c>
      <c r="P3638" s="84">
        <v>1</v>
      </c>
      <c r="Q3638" s="84" t="s">
        <v>9357</v>
      </c>
      <c r="R3638" s="84"/>
      <c r="S3638" s="84"/>
    </row>
    <row r="3639" spans="1:19" x14ac:dyDescent="0.25">
      <c r="A3639" t="s">
        <v>4874</v>
      </c>
      <c r="B3639">
        <v>4</v>
      </c>
      <c r="C3639" t="s">
        <v>4607</v>
      </c>
      <c r="D3639" s="84"/>
      <c r="F3639" s="84"/>
      <c r="O3639" s="84" t="s">
        <v>12607</v>
      </c>
      <c r="P3639" s="84">
        <v>1</v>
      </c>
      <c r="Q3639" s="84" t="s">
        <v>9357</v>
      </c>
      <c r="R3639" s="84"/>
      <c r="S3639" s="84"/>
    </row>
    <row r="3640" spans="1:19" x14ac:dyDescent="0.25">
      <c r="A3640" t="s">
        <v>4875</v>
      </c>
      <c r="B3640">
        <v>4</v>
      </c>
      <c r="C3640" t="s">
        <v>4607</v>
      </c>
      <c r="D3640" s="84"/>
      <c r="F3640" s="84"/>
      <c r="O3640" s="84" t="s">
        <v>12608</v>
      </c>
      <c r="P3640" s="84">
        <v>1</v>
      </c>
      <c r="Q3640" s="84" t="s">
        <v>9357</v>
      </c>
      <c r="R3640" s="84"/>
      <c r="S3640" s="84"/>
    </row>
    <row r="3641" spans="1:19" x14ac:dyDescent="0.25">
      <c r="A3641" t="s">
        <v>4876</v>
      </c>
      <c r="B3641">
        <v>4</v>
      </c>
      <c r="C3641" t="s">
        <v>4607</v>
      </c>
      <c r="D3641" s="84"/>
      <c r="F3641" s="84"/>
      <c r="O3641" s="84" t="s">
        <v>12609</v>
      </c>
      <c r="P3641" s="84">
        <v>1</v>
      </c>
      <c r="Q3641" s="84" t="s">
        <v>9357</v>
      </c>
      <c r="R3641" s="84"/>
      <c r="S3641" s="84"/>
    </row>
    <row r="3642" spans="1:19" x14ac:dyDescent="0.25">
      <c r="A3642" t="s">
        <v>4877</v>
      </c>
      <c r="B3642">
        <v>4</v>
      </c>
      <c r="C3642" t="s">
        <v>4607</v>
      </c>
      <c r="D3642" s="84"/>
      <c r="F3642" s="84"/>
      <c r="O3642" s="84" t="s">
        <v>12611</v>
      </c>
      <c r="P3642" s="84">
        <v>1</v>
      </c>
      <c r="Q3642" s="84" t="s">
        <v>9357</v>
      </c>
      <c r="R3642" s="84"/>
      <c r="S3642" s="84"/>
    </row>
    <row r="3643" spans="1:19" x14ac:dyDescent="0.25">
      <c r="A3643" t="s">
        <v>4878</v>
      </c>
      <c r="B3643">
        <v>4</v>
      </c>
      <c r="C3643" t="s">
        <v>4607</v>
      </c>
      <c r="D3643" s="84"/>
      <c r="F3643" s="84"/>
      <c r="O3643" s="84" t="s">
        <v>12615</v>
      </c>
      <c r="P3643" s="84">
        <v>1</v>
      </c>
      <c r="Q3643" s="84" t="s">
        <v>9357</v>
      </c>
      <c r="R3643" s="84"/>
      <c r="S3643" s="84"/>
    </row>
    <row r="3644" spans="1:19" x14ac:dyDescent="0.25">
      <c r="A3644" t="s">
        <v>4879</v>
      </c>
      <c r="B3644">
        <v>4</v>
      </c>
      <c r="C3644" t="s">
        <v>4607</v>
      </c>
      <c r="D3644" s="84"/>
      <c r="F3644" s="84"/>
      <c r="O3644" s="84" t="s">
        <v>12616</v>
      </c>
      <c r="P3644" s="84">
        <v>1</v>
      </c>
      <c r="Q3644" s="84" t="s">
        <v>9357</v>
      </c>
      <c r="R3644" s="84"/>
      <c r="S3644" s="84"/>
    </row>
    <row r="3645" spans="1:19" x14ac:dyDescent="0.25">
      <c r="A3645" t="s">
        <v>4880</v>
      </c>
      <c r="B3645">
        <v>4</v>
      </c>
      <c r="C3645" t="s">
        <v>4607</v>
      </c>
      <c r="D3645" s="84"/>
      <c r="F3645" s="84"/>
      <c r="O3645" s="84" t="s">
        <v>12617</v>
      </c>
      <c r="P3645" s="84">
        <v>1</v>
      </c>
      <c r="Q3645" s="84" t="s">
        <v>9357</v>
      </c>
      <c r="R3645" s="84"/>
      <c r="S3645" s="84"/>
    </row>
    <row r="3646" spans="1:19" x14ac:dyDescent="0.25">
      <c r="A3646" t="s">
        <v>4881</v>
      </c>
      <c r="B3646">
        <v>4</v>
      </c>
      <c r="C3646" t="s">
        <v>4607</v>
      </c>
      <c r="D3646" s="84"/>
      <c r="F3646" s="84"/>
      <c r="O3646" s="84" t="s">
        <v>12619</v>
      </c>
      <c r="P3646" s="84">
        <v>1</v>
      </c>
      <c r="Q3646" s="84" t="s">
        <v>9357</v>
      </c>
      <c r="R3646" s="84"/>
      <c r="S3646" s="84"/>
    </row>
    <row r="3647" spans="1:19" x14ac:dyDescent="0.25">
      <c r="A3647" t="s">
        <v>4882</v>
      </c>
      <c r="B3647">
        <v>4</v>
      </c>
      <c r="C3647" t="s">
        <v>4607</v>
      </c>
      <c r="D3647" s="84"/>
      <c r="F3647" s="84"/>
      <c r="O3647" s="84" t="s">
        <v>12620</v>
      </c>
      <c r="P3647" s="84">
        <v>1</v>
      </c>
      <c r="Q3647" s="84" t="s">
        <v>9357</v>
      </c>
      <c r="R3647" s="84"/>
      <c r="S3647" s="84"/>
    </row>
    <row r="3648" spans="1:19" x14ac:dyDescent="0.25">
      <c r="A3648" t="s">
        <v>4883</v>
      </c>
      <c r="B3648">
        <v>4</v>
      </c>
      <c r="C3648" t="s">
        <v>4607</v>
      </c>
      <c r="D3648" s="84"/>
      <c r="F3648" s="84"/>
      <c r="O3648" s="84" t="s">
        <v>12621</v>
      </c>
      <c r="P3648" s="84">
        <v>1</v>
      </c>
      <c r="Q3648" s="84" t="s">
        <v>9357</v>
      </c>
      <c r="R3648" s="84"/>
      <c r="S3648" s="84"/>
    </row>
    <row r="3649" spans="1:19" x14ac:dyDescent="0.25">
      <c r="A3649" t="s">
        <v>4884</v>
      </c>
      <c r="B3649">
        <v>4</v>
      </c>
      <c r="C3649" t="s">
        <v>4607</v>
      </c>
      <c r="D3649" s="84"/>
      <c r="F3649" s="84"/>
      <c r="O3649" s="84" t="s">
        <v>12625</v>
      </c>
      <c r="P3649" s="84">
        <v>1</v>
      </c>
      <c r="Q3649" s="84" t="s">
        <v>9357</v>
      </c>
      <c r="R3649" s="84"/>
      <c r="S3649" s="84"/>
    </row>
    <row r="3650" spans="1:19" x14ac:dyDescent="0.25">
      <c r="A3650" t="s">
        <v>4885</v>
      </c>
      <c r="B3650">
        <v>4</v>
      </c>
      <c r="C3650" t="s">
        <v>4607</v>
      </c>
      <c r="D3650" s="84"/>
      <c r="F3650" s="84"/>
      <c r="O3650" s="84" t="s">
        <v>12626</v>
      </c>
      <c r="P3650" s="84">
        <v>1</v>
      </c>
      <c r="Q3650" s="84" t="s">
        <v>9357</v>
      </c>
      <c r="R3650" s="84"/>
      <c r="S3650" s="84"/>
    </row>
    <row r="3651" spans="1:19" x14ac:dyDescent="0.25">
      <c r="A3651" t="s">
        <v>4886</v>
      </c>
      <c r="B3651">
        <v>4</v>
      </c>
      <c r="C3651" t="s">
        <v>4607</v>
      </c>
      <c r="D3651" s="84"/>
      <c r="F3651" s="84"/>
      <c r="O3651" s="84" t="s">
        <v>12631</v>
      </c>
      <c r="P3651" s="84">
        <v>1</v>
      </c>
      <c r="Q3651" s="84" t="s">
        <v>9357</v>
      </c>
      <c r="R3651" s="84"/>
      <c r="S3651" s="84"/>
    </row>
    <row r="3652" spans="1:19" x14ac:dyDescent="0.25">
      <c r="A3652" t="s">
        <v>4887</v>
      </c>
      <c r="B3652">
        <v>4</v>
      </c>
      <c r="C3652" t="s">
        <v>4607</v>
      </c>
      <c r="D3652" s="84"/>
      <c r="F3652" s="84"/>
      <c r="O3652" s="84" t="s">
        <v>12634</v>
      </c>
      <c r="P3652" s="84">
        <v>1</v>
      </c>
      <c r="Q3652" s="84" t="s">
        <v>9357</v>
      </c>
      <c r="R3652" s="84"/>
      <c r="S3652" s="84"/>
    </row>
    <row r="3653" spans="1:19" x14ac:dyDescent="0.25">
      <c r="A3653" t="s">
        <v>4888</v>
      </c>
      <c r="B3653">
        <v>4</v>
      </c>
      <c r="C3653" t="s">
        <v>4607</v>
      </c>
      <c r="D3653" s="84"/>
      <c r="F3653" s="84"/>
      <c r="O3653" s="84" t="s">
        <v>12641</v>
      </c>
      <c r="P3653" s="84">
        <v>1</v>
      </c>
      <c r="Q3653" s="84" t="s">
        <v>9357</v>
      </c>
      <c r="R3653" s="84"/>
      <c r="S3653" s="84"/>
    </row>
    <row r="3654" spans="1:19" x14ac:dyDescent="0.25">
      <c r="A3654" t="s">
        <v>4889</v>
      </c>
      <c r="B3654">
        <v>4</v>
      </c>
      <c r="C3654" t="s">
        <v>4607</v>
      </c>
      <c r="D3654" s="84"/>
      <c r="F3654" s="84"/>
      <c r="O3654" s="84" t="s">
        <v>12642</v>
      </c>
      <c r="P3654" s="84">
        <v>1</v>
      </c>
      <c r="Q3654" s="84" t="s">
        <v>9357</v>
      </c>
      <c r="R3654" s="84"/>
      <c r="S3654" s="84"/>
    </row>
    <row r="3655" spans="1:19" x14ac:dyDescent="0.25">
      <c r="A3655" t="s">
        <v>4890</v>
      </c>
      <c r="B3655">
        <v>4</v>
      </c>
      <c r="C3655" t="s">
        <v>4607</v>
      </c>
      <c r="D3655" s="84"/>
      <c r="F3655" s="84"/>
      <c r="O3655" s="84" t="s">
        <v>12643</v>
      </c>
      <c r="P3655" s="84">
        <v>1</v>
      </c>
      <c r="Q3655" s="84" t="s">
        <v>9357</v>
      </c>
      <c r="R3655" s="84"/>
      <c r="S3655" s="84"/>
    </row>
    <row r="3656" spans="1:19" x14ac:dyDescent="0.25">
      <c r="A3656" t="s">
        <v>4891</v>
      </c>
      <c r="B3656">
        <v>4</v>
      </c>
      <c r="C3656" t="s">
        <v>4607</v>
      </c>
      <c r="D3656" s="84"/>
      <c r="F3656" s="84"/>
      <c r="O3656" s="84" t="s">
        <v>12645</v>
      </c>
      <c r="P3656" s="84">
        <v>1</v>
      </c>
      <c r="Q3656" s="84" t="s">
        <v>9357</v>
      </c>
      <c r="R3656" s="84"/>
      <c r="S3656" s="84"/>
    </row>
    <row r="3657" spans="1:19" x14ac:dyDescent="0.25">
      <c r="A3657" t="s">
        <v>4892</v>
      </c>
      <c r="B3657">
        <v>4</v>
      </c>
      <c r="C3657" t="s">
        <v>4607</v>
      </c>
      <c r="D3657" s="84"/>
      <c r="F3657" s="84"/>
      <c r="O3657" s="84" t="s">
        <v>12646</v>
      </c>
      <c r="P3657" s="84">
        <v>1</v>
      </c>
      <c r="Q3657" s="84" t="s">
        <v>9357</v>
      </c>
      <c r="R3657" s="84"/>
      <c r="S3657" s="84"/>
    </row>
    <row r="3658" spans="1:19" x14ac:dyDescent="0.25">
      <c r="A3658" t="s">
        <v>4893</v>
      </c>
      <c r="B3658">
        <v>4</v>
      </c>
      <c r="C3658" t="s">
        <v>4607</v>
      </c>
      <c r="D3658" s="84"/>
      <c r="F3658" s="84"/>
      <c r="O3658" s="84" t="s">
        <v>12647</v>
      </c>
      <c r="P3658" s="84">
        <v>1</v>
      </c>
      <c r="Q3658" s="84" t="s">
        <v>9357</v>
      </c>
      <c r="R3658" s="84"/>
      <c r="S3658" s="84"/>
    </row>
    <row r="3659" spans="1:19" x14ac:dyDescent="0.25">
      <c r="A3659" t="s">
        <v>4894</v>
      </c>
      <c r="B3659">
        <v>4</v>
      </c>
      <c r="C3659" t="s">
        <v>4607</v>
      </c>
      <c r="D3659" s="84"/>
      <c r="F3659" s="84"/>
      <c r="O3659" s="84" t="s">
        <v>12652</v>
      </c>
      <c r="P3659" s="84">
        <v>1</v>
      </c>
      <c r="Q3659" s="84" t="s">
        <v>9357</v>
      </c>
      <c r="R3659" s="84"/>
      <c r="S3659" s="84"/>
    </row>
    <row r="3660" spans="1:19" x14ac:dyDescent="0.25">
      <c r="A3660" t="s">
        <v>4895</v>
      </c>
      <c r="B3660">
        <v>4</v>
      </c>
      <c r="C3660" t="s">
        <v>4607</v>
      </c>
      <c r="D3660" s="84"/>
      <c r="F3660" s="84"/>
      <c r="O3660" s="84" t="s">
        <v>12653</v>
      </c>
      <c r="P3660" s="84">
        <v>1</v>
      </c>
      <c r="Q3660" s="84" t="s">
        <v>9357</v>
      </c>
      <c r="R3660" s="84"/>
      <c r="S3660" s="84"/>
    </row>
    <row r="3661" spans="1:19" x14ac:dyDescent="0.25">
      <c r="A3661" t="s">
        <v>4896</v>
      </c>
      <c r="B3661">
        <v>4</v>
      </c>
      <c r="C3661" t="s">
        <v>4607</v>
      </c>
      <c r="D3661" s="84"/>
      <c r="F3661" s="84"/>
      <c r="O3661" s="84" t="s">
        <v>12654</v>
      </c>
      <c r="P3661" s="84">
        <v>1</v>
      </c>
      <c r="Q3661" s="84" t="s">
        <v>9357</v>
      </c>
      <c r="R3661" s="84"/>
      <c r="S3661" s="84"/>
    </row>
    <row r="3662" spans="1:19" x14ac:dyDescent="0.25">
      <c r="A3662" t="s">
        <v>4897</v>
      </c>
      <c r="B3662">
        <v>4</v>
      </c>
      <c r="C3662" t="s">
        <v>4607</v>
      </c>
      <c r="D3662" s="84"/>
      <c r="F3662" s="84"/>
      <c r="O3662" s="84" t="s">
        <v>12655</v>
      </c>
      <c r="P3662" s="84">
        <v>1</v>
      </c>
      <c r="Q3662" s="84" t="s">
        <v>9357</v>
      </c>
      <c r="R3662" s="84"/>
      <c r="S3662" s="84"/>
    </row>
    <row r="3663" spans="1:19" x14ac:dyDescent="0.25">
      <c r="A3663" t="s">
        <v>4898</v>
      </c>
      <c r="B3663">
        <v>4</v>
      </c>
      <c r="C3663" t="s">
        <v>4607</v>
      </c>
      <c r="D3663" s="84"/>
      <c r="F3663" s="84"/>
      <c r="O3663" s="84" t="s">
        <v>12656</v>
      </c>
      <c r="P3663" s="84">
        <v>1</v>
      </c>
      <c r="Q3663" s="84" t="s">
        <v>9357</v>
      </c>
      <c r="R3663" s="84"/>
      <c r="S3663" s="84"/>
    </row>
    <row r="3664" spans="1:19" x14ac:dyDescent="0.25">
      <c r="A3664" t="s">
        <v>4899</v>
      </c>
      <c r="B3664">
        <v>4</v>
      </c>
      <c r="C3664" t="s">
        <v>4607</v>
      </c>
      <c r="D3664" s="84"/>
      <c r="F3664" s="84"/>
      <c r="O3664" s="84" t="s">
        <v>12657</v>
      </c>
      <c r="P3664" s="84">
        <v>1</v>
      </c>
      <c r="Q3664" s="84" t="s">
        <v>9357</v>
      </c>
      <c r="R3664" s="84"/>
      <c r="S3664" s="84"/>
    </row>
    <row r="3665" spans="1:19" x14ac:dyDescent="0.25">
      <c r="A3665" t="s">
        <v>4900</v>
      </c>
      <c r="B3665">
        <v>4</v>
      </c>
      <c r="C3665" t="s">
        <v>4607</v>
      </c>
      <c r="D3665" s="84"/>
      <c r="F3665" s="84"/>
      <c r="O3665" s="84" t="s">
        <v>12658</v>
      </c>
      <c r="P3665" s="84">
        <v>1</v>
      </c>
      <c r="Q3665" s="84" t="s">
        <v>9357</v>
      </c>
      <c r="R3665" s="84"/>
      <c r="S3665" s="84"/>
    </row>
    <row r="3666" spans="1:19" x14ac:dyDescent="0.25">
      <c r="A3666" t="s">
        <v>4901</v>
      </c>
      <c r="B3666">
        <v>4</v>
      </c>
      <c r="C3666" t="s">
        <v>4607</v>
      </c>
      <c r="D3666" s="84"/>
      <c r="F3666" s="84"/>
      <c r="O3666" s="84" t="s">
        <v>12659</v>
      </c>
      <c r="P3666" s="84">
        <v>1</v>
      </c>
      <c r="Q3666" s="84" t="s">
        <v>9357</v>
      </c>
      <c r="R3666" s="84"/>
      <c r="S3666" s="84"/>
    </row>
    <row r="3667" spans="1:19" x14ac:dyDescent="0.25">
      <c r="A3667" t="s">
        <v>4902</v>
      </c>
      <c r="B3667">
        <v>4</v>
      </c>
      <c r="C3667" t="s">
        <v>4607</v>
      </c>
      <c r="D3667" s="84"/>
      <c r="F3667" s="84"/>
      <c r="O3667" s="84" t="s">
        <v>12661</v>
      </c>
      <c r="P3667" s="84">
        <v>1</v>
      </c>
      <c r="Q3667" s="84" t="s">
        <v>9357</v>
      </c>
      <c r="R3667" s="84"/>
      <c r="S3667" s="84"/>
    </row>
    <row r="3668" spans="1:19" x14ac:dyDescent="0.25">
      <c r="A3668" t="s">
        <v>4903</v>
      </c>
      <c r="B3668">
        <v>4</v>
      </c>
      <c r="C3668" t="s">
        <v>4607</v>
      </c>
      <c r="D3668" s="84"/>
      <c r="F3668" s="84"/>
      <c r="O3668" s="84" t="s">
        <v>12663</v>
      </c>
      <c r="P3668" s="84">
        <v>1</v>
      </c>
      <c r="Q3668" s="84" t="s">
        <v>9357</v>
      </c>
      <c r="R3668" s="84"/>
      <c r="S3668" s="84"/>
    </row>
    <row r="3669" spans="1:19" x14ac:dyDescent="0.25">
      <c r="A3669" t="s">
        <v>4904</v>
      </c>
      <c r="B3669">
        <v>4</v>
      </c>
      <c r="C3669" t="s">
        <v>4607</v>
      </c>
      <c r="D3669" s="84"/>
      <c r="F3669" s="84"/>
      <c r="O3669" s="84" t="s">
        <v>12664</v>
      </c>
      <c r="P3669" s="84">
        <v>1</v>
      </c>
      <c r="Q3669" s="84" t="s">
        <v>9357</v>
      </c>
      <c r="R3669" s="84"/>
      <c r="S3669" s="84"/>
    </row>
    <row r="3670" spans="1:19" x14ac:dyDescent="0.25">
      <c r="A3670" t="s">
        <v>4905</v>
      </c>
      <c r="B3670">
        <v>4</v>
      </c>
      <c r="C3670" t="s">
        <v>4607</v>
      </c>
      <c r="D3670" s="84"/>
      <c r="F3670" s="84"/>
      <c r="O3670" s="84" t="s">
        <v>12665</v>
      </c>
      <c r="P3670" s="84">
        <v>1</v>
      </c>
      <c r="Q3670" s="84" t="s">
        <v>9357</v>
      </c>
      <c r="R3670" s="84"/>
      <c r="S3670" s="84"/>
    </row>
    <row r="3671" spans="1:19" x14ac:dyDescent="0.25">
      <c r="A3671" t="s">
        <v>4906</v>
      </c>
      <c r="B3671">
        <v>4</v>
      </c>
      <c r="C3671" t="s">
        <v>4607</v>
      </c>
      <c r="D3671" s="84"/>
      <c r="F3671" s="84"/>
      <c r="O3671" s="84" t="s">
        <v>12667</v>
      </c>
      <c r="P3671" s="84">
        <v>1</v>
      </c>
      <c r="Q3671" s="84" t="s">
        <v>9357</v>
      </c>
      <c r="R3671" s="84"/>
      <c r="S3671" s="84"/>
    </row>
    <row r="3672" spans="1:19" x14ac:dyDescent="0.25">
      <c r="A3672" t="s">
        <v>4907</v>
      </c>
      <c r="B3672">
        <v>4</v>
      </c>
      <c r="C3672" t="s">
        <v>4607</v>
      </c>
      <c r="D3672" s="84"/>
      <c r="F3672" s="84"/>
      <c r="O3672" s="84" t="s">
        <v>12669</v>
      </c>
      <c r="P3672" s="84">
        <v>1</v>
      </c>
      <c r="Q3672" s="84" t="s">
        <v>9357</v>
      </c>
      <c r="R3672" s="84"/>
      <c r="S3672" s="84"/>
    </row>
    <row r="3673" spans="1:19" x14ac:dyDescent="0.25">
      <c r="A3673" t="s">
        <v>4908</v>
      </c>
      <c r="B3673">
        <v>4</v>
      </c>
      <c r="C3673" t="s">
        <v>4607</v>
      </c>
      <c r="D3673" s="84"/>
      <c r="F3673" s="84"/>
      <c r="O3673" s="84" t="s">
        <v>12670</v>
      </c>
      <c r="P3673" s="84">
        <v>1</v>
      </c>
      <c r="Q3673" s="84" t="s">
        <v>9357</v>
      </c>
      <c r="R3673" s="84"/>
      <c r="S3673" s="84"/>
    </row>
    <row r="3674" spans="1:19" x14ac:dyDescent="0.25">
      <c r="A3674" t="s">
        <v>4909</v>
      </c>
      <c r="B3674">
        <v>4</v>
      </c>
      <c r="C3674" t="s">
        <v>4607</v>
      </c>
      <c r="D3674" s="84"/>
      <c r="F3674" s="84"/>
      <c r="O3674" s="84" t="s">
        <v>12671</v>
      </c>
      <c r="P3674" s="84">
        <v>1</v>
      </c>
      <c r="Q3674" s="84" t="s">
        <v>9357</v>
      </c>
      <c r="R3674" s="84"/>
      <c r="S3674" s="84"/>
    </row>
    <row r="3675" spans="1:19" x14ac:dyDescent="0.25">
      <c r="A3675" t="s">
        <v>4910</v>
      </c>
      <c r="B3675">
        <v>4</v>
      </c>
      <c r="C3675" t="s">
        <v>4607</v>
      </c>
      <c r="D3675" s="84"/>
      <c r="F3675" s="84"/>
      <c r="O3675" s="84" t="s">
        <v>12683</v>
      </c>
      <c r="P3675" s="84">
        <v>1</v>
      </c>
      <c r="Q3675" s="84" t="s">
        <v>9357</v>
      </c>
      <c r="R3675" s="84"/>
      <c r="S3675" s="84"/>
    </row>
    <row r="3676" spans="1:19" x14ac:dyDescent="0.25">
      <c r="A3676" t="s">
        <v>4911</v>
      </c>
      <c r="B3676">
        <v>4</v>
      </c>
      <c r="C3676" t="s">
        <v>4607</v>
      </c>
      <c r="D3676" s="84"/>
      <c r="F3676" s="84"/>
      <c r="O3676" s="84" t="s">
        <v>12685</v>
      </c>
      <c r="P3676" s="84">
        <v>1</v>
      </c>
      <c r="Q3676" s="84" t="s">
        <v>9357</v>
      </c>
      <c r="R3676" s="84"/>
      <c r="S3676" s="84"/>
    </row>
    <row r="3677" spans="1:19" x14ac:dyDescent="0.25">
      <c r="A3677" t="s">
        <v>4912</v>
      </c>
      <c r="B3677">
        <v>4</v>
      </c>
      <c r="C3677" t="s">
        <v>4607</v>
      </c>
      <c r="D3677" s="84"/>
      <c r="F3677" s="84"/>
      <c r="O3677" s="84" t="s">
        <v>12688</v>
      </c>
      <c r="P3677" s="84">
        <v>1</v>
      </c>
      <c r="Q3677" s="84" t="s">
        <v>9357</v>
      </c>
      <c r="R3677" s="84"/>
      <c r="S3677" s="84"/>
    </row>
    <row r="3678" spans="1:19" x14ac:dyDescent="0.25">
      <c r="A3678" t="s">
        <v>4913</v>
      </c>
      <c r="B3678">
        <v>4</v>
      </c>
      <c r="C3678" t="s">
        <v>4607</v>
      </c>
      <c r="D3678" s="84"/>
      <c r="F3678" s="84"/>
      <c r="O3678" s="84" t="s">
        <v>12689</v>
      </c>
      <c r="P3678" s="84">
        <v>1</v>
      </c>
      <c r="Q3678" s="84" t="s">
        <v>9357</v>
      </c>
      <c r="R3678" s="84"/>
      <c r="S3678" s="84"/>
    </row>
    <row r="3679" spans="1:19" x14ac:dyDescent="0.25">
      <c r="A3679" t="s">
        <v>4914</v>
      </c>
      <c r="B3679">
        <v>4</v>
      </c>
      <c r="C3679" t="s">
        <v>4607</v>
      </c>
      <c r="D3679" s="84"/>
      <c r="F3679" s="84"/>
      <c r="O3679" s="84" t="s">
        <v>12691</v>
      </c>
      <c r="P3679" s="84">
        <v>1</v>
      </c>
      <c r="Q3679" s="84" t="s">
        <v>9357</v>
      </c>
      <c r="R3679" s="84"/>
      <c r="S3679" s="84"/>
    </row>
    <row r="3680" spans="1:19" x14ac:dyDescent="0.25">
      <c r="A3680" t="s">
        <v>4915</v>
      </c>
      <c r="B3680">
        <v>4</v>
      </c>
      <c r="C3680" t="s">
        <v>4607</v>
      </c>
      <c r="D3680" s="84"/>
      <c r="F3680" s="84"/>
      <c r="O3680" s="84" t="s">
        <v>12696</v>
      </c>
      <c r="P3680" s="84">
        <v>1</v>
      </c>
      <c r="Q3680" s="84" t="s">
        <v>9357</v>
      </c>
      <c r="R3680" s="84"/>
      <c r="S3680" s="84"/>
    </row>
    <row r="3681" spans="1:19" x14ac:dyDescent="0.25">
      <c r="A3681" t="s">
        <v>4916</v>
      </c>
      <c r="B3681">
        <v>4</v>
      </c>
      <c r="C3681" t="s">
        <v>4607</v>
      </c>
      <c r="D3681" s="84"/>
      <c r="F3681" s="84"/>
      <c r="O3681" s="84" t="s">
        <v>12697</v>
      </c>
      <c r="P3681" s="84">
        <v>1</v>
      </c>
      <c r="Q3681" s="84" t="s">
        <v>9357</v>
      </c>
      <c r="R3681" s="84"/>
      <c r="S3681" s="84"/>
    </row>
    <row r="3682" spans="1:19" x14ac:dyDescent="0.25">
      <c r="A3682" t="s">
        <v>4917</v>
      </c>
      <c r="B3682">
        <v>4</v>
      </c>
      <c r="C3682" t="s">
        <v>4607</v>
      </c>
      <c r="D3682" s="84"/>
      <c r="F3682" s="84"/>
      <c r="O3682" s="84" t="s">
        <v>12698</v>
      </c>
      <c r="P3682" s="84">
        <v>1</v>
      </c>
      <c r="Q3682" s="84" t="s">
        <v>9357</v>
      </c>
      <c r="R3682" s="84"/>
      <c r="S3682" s="84"/>
    </row>
    <row r="3683" spans="1:19" x14ac:dyDescent="0.25">
      <c r="A3683" t="s">
        <v>4918</v>
      </c>
      <c r="B3683">
        <v>4</v>
      </c>
      <c r="C3683" t="s">
        <v>4607</v>
      </c>
      <c r="D3683" s="84"/>
      <c r="F3683" s="84"/>
      <c r="O3683" s="84" t="s">
        <v>12702</v>
      </c>
      <c r="P3683" s="84">
        <v>1</v>
      </c>
      <c r="Q3683" s="84" t="s">
        <v>9357</v>
      </c>
      <c r="R3683" s="84"/>
      <c r="S3683" s="84"/>
    </row>
    <row r="3684" spans="1:19" x14ac:dyDescent="0.25">
      <c r="A3684" t="s">
        <v>4919</v>
      </c>
      <c r="B3684">
        <v>4</v>
      </c>
      <c r="C3684" t="s">
        <v>4607</v>
      </c>
      <c r="D3684" s="84"/>
      <c r="F3684" s="84"/>
      <c r="O3684" s="84" t="s">
        <v>12703</v>
      </c>
      <c r="P3684" s="84">
        <v>1</v>
      </c>
      <c r="Q3684" s="84" t="s">
        <v>9357</v>
      </c>
      <c r="R3684" s="84"/>
      <c r="S3684" s="84"/>
    </row>
    <row r="3685" spans="1:19" x14ac:dyDescent="0.25">
      <c r="A3685" t="s">
        <v>4920</v>
      </c>
      <c r="B3685">
        <v>4</v>
      </c>
      <c r="C3685" t="s">
        <v>4607</v>
      </c>
      <c r="D3685" s="84"/>
      <c r="F3685" s="84"/>
      <c r="O3685" s="84" t="s">
        <v>12704</v>
      </c>
      <c r="P3685" s="84">
        <v>1</v>
      </c>
      <c r="Q3685" s="84" t="s">
        <v>9357</v>
      </c>
      <c r="R3685" s="84"/>
      <c r="S3685" s="84"/>
    </row>
    <row r="3686" spans="1:19" x14ac:dyDescent="0.25">
      <c r="A3686" t="s">
        <v>4921</v>
      </c>
      <c r="B3686">
        <v>4</v>
      </c>
      <c r="C3686" t="s">
        <v>4607</v>
      </c>
      <c r="D3686" s="84"/>
      <c r="F3686" s="84"/>
      <c r="O3686" s="84" t="s">
        <v>12706</v>
      </c>
      <c r="P3686" s="84">
        <v>1</v>
      </c>
      <c r="Q3686" s="84" t="s">
        <v>9357</v>
      </c>
      <c r="R3686" s="84"/>
      <c r="S3686" s="84"/>
    </row>
    <row r="3687" spans="1:19" x14ac:dyDescent="0.25">
      <c r="A3687" t="s">
        <v>4922</v>
      </c>
      <c r="B3687">
        <v>4</v>
      </c>
      <c r="C3687" t="s">
        <v>4607</v>
      </c>
      <c r="D3687" s="84"/>
      <c r="F3687" s="84"/>
      <c r="O3687" s="84" t="s">
        <v>12707</v>
      </c>
      <c r="P3687" s="84">
        <v>1</v>
      </c>
      <c r="Q3687" s="84" t="s">
        <v>9357</v>
      </c>
      <c r="R3687" s="84"/>
      <c r="S3687" s="84"/>
    </row>
    <row r="3688" spans="1:19" x14ac:dyDescent="0.25">
      <c r="A3688" t="s">
        <v>4923</v>
      </c>
      <c r="B3688">
        <v>4</v>
      </c>
      <c r="C3688" t="s">
        <v>4607</v>
      </c>
      <c r="D3688" s="84"/>
      <c r="F3688" s="84"/>
      <c r="O3688" s="84" t="s">
        <v>12708</v>
      </c>
      <c r="P3688" s="84">
        <v>1</v>
      </c>
      <c r="Q3688" s="84" t="s">
        <v>9357</v>
      </c>
      <c r="R3688" s="84"/>
      <c r="S3688" s="84"/>
    </row>
    <row r="3689" spans="1:19" x14ac:dyDescent="0.25">
      <c r="A3689" t="s">
        <v>4924</v>
      </c>
      <c r="B3689">
        <v>4</v>
      </c>
      <c r="C3689" t="s">
        <v>4607</v>
      </c>
      <c r="D3689" s="84"/>
      <c r="F3689" s="84"/>
      <c r="O3689" s="84" t="s">
        <v>12710</v>
      </c>
      <c r="P3689" s="84">
        <v>1</v>
      </c>
      <c r="Q3689" s="84" t="s">
        <v>9357</v>
      </c>
      <c r="R3689" s="84"/>
      <c r="S3689" s="84"/>
    </row>
    <row r="3690" spans="1:19" x14ac:dyDescent="0.25">
      <c r="A3690" t="s">
        <v>4925</v>
      </c>
      <c r="B3690">
        <v>4</v>
      </c>
      <c r="C3690" t="s">
        <v>4607</v>
      </c>
      <c r="D3690" s="84"/>
      <c r="F3690" s="84"/>
      <c r="O3690" s="84" t="s">
        <v>12711</v>
      </c>
      <c r="P3690" s="84">
        <v>1</v>
      </c>
      <c r="Q3690" s="84" t="s">
        <v>9357</v>
      </c>
      <c r="R3690" s="84"/>
      <c r="S3690" s="84"/>
    </row>
    <row r="3691" spans="1:19" x14ac:dyDescent="0.25">
      <c r="A3691" t="s">
        <v>4926</v>
      </c>
      <c r="B3691">
        <v>4</v>
      </c>
      <c r="C3691" t="s">
        <v>4607</v>
      </c>
      <c r="D3691" s="84"/>
      <c r="F3691" s="84"/>
      <c r="O3691" s="84" t="s">
        <v>12712</v>
      </c>
      <c r="P3691" s="84">
        <v>1</v>
      </c>
      <c r="Q3691" s="84" t="s">
        <v>9357</v>
      </c>
      <c r="R3691" s="84"/>
      <c r="S3691" s="84"/>
    </row>
    <row r="3692" spans="1:19" x14ac:dyDescent="0.25">
      <c r="A3692" t="s">
        <v>4927</v>
      </c>
      <c r="B3692">
        <v>4</v>
      </c>
      <c r="C3692" t="s">
        <v>4607</v>
      </c>
      <c r="D3692" s="84"/>
      <c r="F3692" s="84"/>
      <c r="O3692" s="84" t="s">
        <v>12713</v>
      </c>
      <c r="P3692" s="84">
        <v>1</v>
      </c>
      <c r="Q3692" s="84" t="s">
        <v>9357</v>
      </c>
      <c r="R3692" s="84"/>
      <c r="S3692" s="84"/>
    </row>
    <row r="3693" spans="1:19" x14ac:dyDescent="0.25">
      <c r="A3693" t="s">
        <v>4928</v>
      </c>
      <c r="B3693">
        <v>4</v>
      </c>
      <c r="C3693" t="s">
        <v>4607</v>
      </c>
      <c r="D3693" s="84"/>
      <c r="F3693" s="84"/>
      <c r="O3693" s="84" t="s">
        <v>12714</v>
      </c>
      <c r="P3693" s="84">
        <v>1</v>
      </c>
      <c r="Q3693" s="84" t="s">
        <v>9357</v>
      </c>
      <c r="R3693" s="84"/>
      <c r="S3693" s="84"/>
    </row>
    <row r="3694" spans="1:19" x14ac:dyDescent="0.25">
      <c r="A3694" t="s">
        <v>4929</v>
      </c>
      <c r="B3694">
        <v>4</v>
      </c>
      <c r="C3694" t="s">
        <v>4607</v>
      </c>
      <c r="D3694" s="84"/>
      <c r="F3694" s="84"/>
      <c r="O3694" s="84" t="s">
        <v>12716</v>
      </c>
      <c r="P3694" s="84">
        <v>1</v>
      </c>
      <c r="Q3694" s="84" t="s">
        <v>9357</v>
      </c>
      <c r="R3694" s="84"/>
      <c r="S3694" s="84"/>
    </row>
    <row r="3695" spans="1:19" x14ac:dyDescent="0.25">
      <c r="A3695" t="s">
        <v>4930</v>
      </c>
      <c r="B3695">
        <v>4</v>
      </c>
      <c r="C3695" t="s">
        <v>4607</v>
      </c>
      <c r="D3695" s="84"/>
      <c r="F3695" s="84"/>
      <c r="O3695" s="84" t="s">
        <v>12717</v>
      </c>
      <c r="P3695" s="84">
        <v>1</v>
      </c>
      <c r="Q3695" s="84" t="s">
        <v>9357</v>
      </c>
      <c r="R3695" s="84"/>
      <c r="S3695" s="84"/>
    </row>
    <row r="3696" spans="1:19" x14ac:dyDescent="0.25">
      <c r="A3696" t="s">
        <v>4931</v>
      </c>
      <c r="B3696">
        <v>4</v>
      </c>
      <c r="C3696" t="s">
        <v>4607</v>
      </c>
      <c r="D3696" s="84"/>
      <c r="F3696" s="84"/>
      <c r="O3696" s="84" t="s">
        <v>12718</v>
      </c>
      <c r="P3696" s="84">
        <v>1</v>
      </c>
      <c r="Q3696" s="84" t="s">
        <v>9357</v>
      </c>
      <c r="R3696" s="84"/>
      <c r="S3696" s="84"/>
    </row>
    <row r="3697" spans="1:19" x14ac:dyDescent="0.25">
      <c r="A3697" t="s">
        <v>4932</v>
      </c>
      <c r="B3697">
        <v>4</v>
      </c>
      <c r="C3697" t="s">
        <v>4607</v>
      </c>
      <c r="D3697" s="84"/>
      <c r="F3697" s="84"/>
      <c r="O3697" s="84" t="s">
        <v>12719</v>
      </c>
      <c r="P3697" s="84">
        <v>1</v>
      </c>
      <c r="Q3697" s="84" t="s">
        <v>9357</v>
      </c>
      <c r="R3697" s="84"/>
      <c r="S3697" s="84"/>
    </row>
    <row r="3698" spans="1:19" x14ac:dyDescent="0.25">
      <c r="A3698" t="s">
        <v>4933</v>
      </c>
      <c r="B3698">
        <v>4</v>
      </c>
      <c r="C3698" t="s">
        <v>4607</v>
      </c>
      <c r="D3698" s="84"/>
      <c r="F3698" s="84"/>
      <c r="O3698" s="84" t="s">
        <v>12721</v>
      </c>
      <c r="P3698" s="84">
        <v>1</v>
      </c>
      <c r="Q3698" s="84" t="s">
        <v>9357</v>
      </c>
      <c r="R3698" s="84"/>
      <c r="S3698" s="84"/>
    </row>
    <row r="3699" spans="1:19" x14ac:dyDescent="0.25">
      <c r="A3699" t="s">
        <v>4934</v>
      </c>
      <c r="B3699">
        <v>4</v>
      </c>
      <c r="C3699" t="s">
        <v>4607</v>
      </c>
      <c r="D3699" s="84"/>
      <c r="F3699" s="84"/>
      <c r="O3699" s="84" t="s">
        <v>12722</v>
      </c>
      <c r="P3699" s="84">
        <v>1</v>
      </c>
      <c r="Q3699" s="84" t="s">
        <v>9357</v>
      </c>
      <c r="R3699" s="84"/>
      <c r="S3699" s="84"/>
    </row>
    <row r="3700" spans="1:19" x14ac:dyDescent="0.25">
      <c r="A3700" t="s">
        <v>4935</v>
      </c>
      <c r="B3700">
        <v>4</v>
      </c>
      <c r="C3700" t="s">
        <v>4607</v>
      </c>
      <c r="D3700" s="84"/>
      <c r="F3700" s="84"/>
      <c r="O3700" s="84" t="s">
        <v>12726</v>
      </c>
      <c r="P3700" s="84">
        <v>1</v>
      </c>
      <c r="Q3700" s="84" t="s">
        <v>9357</v>
      </c>
      <c r="R3700" s="84"/>
      <c r="S3700" s="84"/>
    </row>
    <row r="3701" spans="1:19" x14ac:dyDescent="0.25">
      <c r="A3701" t="s">
        <v>4936</v>
      </c>
      <c r="B3701">
        <v>4</v>
      </c>
      <c r="C3701" t="s">
        <v>4607</v>
      </c>
      <c r="D3701" s="84"/>
      <c r="F3701" s="84"/>
      <c r="O3701" s="84" t="s">
        <v>12727</v>
      </c>
      <c r="P3701" s="84">
        <v>1</v>
      </c>
      <c r="Q3701" s="84" t="s">
        <v>9357</v>
      </c>
      <c r="R3701" s="84"/>
      <c r="S3701" s="84"/>
    </row>
    <row r="3702" spans="1:19" x14ac:dyDescent="0.25">
      <c r="A3702" t="s">
        <v>4937</v>
      </c>
      <c r="B3702">
        <v>4</v>
      </c>
      <c r="C3702" t="s">
        <v>4607</v>
      </c>
      <c r="D3702" s="84"/>
      <c r="F3702" s="84"/>
      <c r="O3702" s="84" t="s">
        <v>12728</v>
      </c>
      <c r="P3702" s="84">
        <v>1</v>
      </c>
      <c r="Q3702" s="84" t="s">
        <v>9357</v>
      </c>
      <c r="R3702" s="84"/>
      <c r="S3702" s="84"/>
    </row>
    <row r="3703" spans="1:19" x14ac:dyDescent="0.25">
      <c r="A3703" t="s">
        <v>4938</v>
      </c>
      <c r="B3703">
        <v>4</v>
      </c>
      <c r="C3703" t="s">
        <v>4607</v>
      </c>
      <c r="D3703" s="84"/>
      <c r="F3703" s="84"/>
      <c r="O3703" s="84" t="s">
        <v>12729</v>
      </c>
      <c r="P3703" s="84">
        <v>1</v>
      </c>
      <c r="Q3703" s="84" t="s">
        <v>9357</v>
      </c>
      <c r="R3703" s="84"/>
      <c r="S3703" s="84"/>
    </row>
    <row r="3704" spans="1:19" x14ac:dyDescent="0.25">
      <c r="A3704" t="s">
        <v>4939</v>
      </c>
      <c r="B3704">
        <v>4</v>
      </c>
      <c r="C3704" t="s">
        <v>4607</v>
      </c>
      <c r="D3704" s="84"/>
      <c r="F3704" s="84"/>
      <c r="O3704" s="84" t="s">
        <v>12731</v>
      </c>
      <c r="P3704" s="84">
        <v>1</v>
      </c>
      <c r="Q3704" s="84" t="s">
        <v>9357</v>
      </c>
      <c r="R3704" s="84"/>
      <c r="S3704" s="84"/>
    </row>
    <row r="3705" spans="1:19" x14ac:dyDescent="0.25">
      <c r="A3705" t="s">
        <v>4940</v>
      </c>
      <c r="B3705">
        <v>4</v>
      </c>
      <c r="C3705" t="s">
        <v>4607</v>
      </c>
      <c r="D3705" s="84"/>
      <c r="F3705" s="84"/>
      <c r="O3705" s="84" t="s">
        <v>12789</v>
      </c>
      <c r="P3705" s="84">
        <v>1</v>
      </c>
      <c r="Q3705" s="84" t="s">
        <v>9357</v>
      </c>
      <c r="R3705" s="84"/>
      <c r="S3705" s="84"/>
    </row>
    <row r="3706" spans="1:19" x14ac:dyDescent="0.25">
      <c r="A3706" t="s">
        <v>4941</v>
      </c>
      <c r="B3706">
        <v>4</v>
      </c>
      <c r="C3706" t="s">
        <v>4607</v>
      </c>
      <c r="D3706" s="84"/>
      <c r="F3706" s="84"/>
      <c r="O3706" s="84" t="s">
        <v>12791</v>
      </c>
      <c r="P3706" s="84">
        <v>1</v>
      </c>
      <c r="Q3706" s="84" t="s">
        <v>9357</v>
      </c>
      <c r="R3706" s="84"/>
      <c r="S3706" s="84"/>
    </row>
    <row r="3707" spans="1:19" x14ac:dyDescent="0.25">
      <c r="A3707" t="s">
        <v>4942</v>
      </c>
      <c r="B3707">
        <v>4</v>
      </c>
      <c r="C3707" t="s">
        <v>4607</v>
      </c>
      <c r="D3707" s="84"/>
      <c r="F3707" s="84"/>
      <c r="O3707" s="84" t="s">
        <v>12793</v>
      </c>
      <c r="P3707" s="84">
        <v>1</v>
      </c>
      <c r="Q3707" s="84" t="s">
        <v>9357</v>
      </c>
      <c r="R3707" s="84"/>
      <c r="S3707" s="84"/>
    </row>
    <row r="3708" spans="1:19" x14ac:dyDescent="0.25">
      <c r="A3708" t="s">
        <v>4943</v>
      </c>
      <c r="B3708">
        <v>4</v>
      </c>
      <c r="C3708" t="s">
        <v>4607</v>
      </c>
      <c r="D3708" s="84"/>
      <c r="F3708" s="84"/>
      <c r="O3708" s="84" t="s">
        <v>12795</v>
      </c>
      <c r="P3708" s="84">
        <v>1</v>
      </c>
      <c r="Q3708" s="84" t="s">
        <v>9357</v>
      </c>
      <c r="R3708" s="84"/>
      <c r="S3708" s="84"/>
    </row>
    <row r="3709" spans="1:19" x14ac:dyDescent="0.25">
      <c r="A3709" t="s">
        <v>4944</v>
      </c>
      <c r="B3709">
        <v>4</v>
      </c>
      <c r="C3709" t="s">
        <v>4607</v>
      </c>
      <c r="D3709" s="84"/>
      <c r="F3709" s="84"/>
      <c r="O3709" s="84" t="s">
        <v>12796</v>
      </c>
      <c r="P3709" s="84">
        <v>1</v>
      </c>
      <c r="Q3709" s="84" t="s">
        <v>9357</v>
      </c>
      <c r="R3709" s="84"/>
      <c r="S3709" s="84"/>
    </row>
    <row r="3710" spans="1:19" x14ac:dyDescent="0.25">
      <c r="A3710" t="s">
        <v>4945</v>
      </c>
      <c r="B3710">
        <v>4</v>
      </c>
      <c r="C3710" t="s">
        <v>4607</v>
      </c>
      <c r="D3710" s="84"/>
      <c r="F3710" s="84"/>
      <c r="O3710" s="84" t="s">
        <v>12798</v>
      </c>
      <c r="P3710" s="84">
        <v>1</v>
      </c>
      <c r="Q3710" s="84" t="s">
        <v>9357</v>
      </c>
      <c r="R3710" s="84"/>
      <c r="S3710" s="84"/>
    </row>
    <row r="3711" spans="1:19" x14ac:dyDescent="0.25">
      <c r="A3711" t="s">
        <v>4946</v>
      </c>
      <c r="B3711">
        <v>4</v>
      </c>
      <c r="C3711" t="s">
        <v>4607</v>
      </c>
      <c r="D3711" s="84"/>
      <c r="F3711" s="84"/>
      <c r="O3711" s="84" t="s">
        <v>12799</v>
      </c>
      <c r="P3711" s="84">
        <v>1</v>
      </c>
      <c r="Q3711" s="84" t="s">
        <v>9357</v>
      </c>
      <c r="R3711" s="84"/>
      <c r="S3711" s="84"/>
    </row>
    <row r="3712" spans="1:19" x14ac:dyDescent="0.25">
      <c r="A3712" t="s">
        <v>4947</v>
      </c>
      <c r="B3712">
        <v>4</v>
      </c>
      <c r="C3712" t="s">
        <v>4607</v>
      </c>
      <c r="D3712" s="84"/>
      <c r="F3712" s="84"/>
      <c r="O3712" s="84" t="s">
        <v>12800</v>
      </c>
      <c r="P3712" s="84">
        <v>1</v>
      </c>
      <c r="Q3712" s="84" t="s">
        <v>9357</v>
      </c>
      <c r="R3712" s="84"/>
      <c r="S3712" s="84"/>
    </row>
    <row r="3713" spans="1:19" x14ac:dyDescent="0.25">
      <c r="A3713" t="s">
        <v>4948</v>
      </c>
      <c r="B3713">
        <v>4</v>
      </c>
      <c r="C3713" t="s">
        <v>4607</v>
      </c>
      <c r="D3713" s="84"/>
      <c r="F3713" s="84"/>
      <c r="O3713" s="84" t="s">
        <v>12802</v>
      </c>
      <c r="P3713" s="84">
        <v>1</v>
      </c>
      <c r="Q3713" s="84" t="s">
        <v>9357</v>
      </c>
      <c r="R3713" s="84"/>
      <c r="S3713" s="84"/>
    </row>
    <row r="3714" spans="1:19" x14ac:dyDescent="0.25">
      <c r="A3714" t="s">
        <v>4949</v>
      </c>
      <c r="B3714">
        <v>4</v>
      </c>
      <c r="C3714" t="s">
        <v>4607</v>
      </c>
      <c r="D3714" s="84"/>
      <c r="F3714" s="84"/>
      <c r="O3714" s="84" t="s">
        <v>12803</v>
      </c>
      <c r="P3714" s="84">
        <v>1</v>
      </c>
      <c r="Q3714" s="84" t="s">
        <v>9357</v>
      </c>
      <c r="R3714" s="84"/>
      <c r="S3714" s="84"/>
    </row>
    <row r="3715" spans="1:19" x14ac:dyDescent="0.25">
      <c r="A3715" t="s">
        <v>4950</v>
      </c>
      <c r="B3715">
        <v>4</v>
      </c>
      <c r="C3715" t="s">
        <v>4607</v>
      </c>
      <c r="D3715" s="84"/>
      <c r="F3715" s="84"/>
      <c r="O3715" s="84" t="s">
        <v>12804</v>
      </c>
      <c r="P3715" s="84">
        <v>1</v>
      </c>
      <c r="Q3715" s="84" t="s">
        <v>9357</v>
      </c>
      <c r="R3715" s="84"/>
      <c r="S3715" s="84"/>
    </row>
    <row r="3716" spans="1:19" x14ac:dyDescent="0.25">
      <c r="A3716" t="s">
        <v>4951</v>
      </c>
      <c r="B3716">
        <v>4</v>
      </c>
      <c r="C3716" t="s">
        <v>4607</v>
      </c>
      <c r="D3716" s="84"/>
      <c r="F3716" s="84"/>
      <c r="O3716" s="84" t="s">
        <v>12805</v>
      </c>
      <c r="P3716" s="84">
        <v>1</v>
      </c>
      <c r="Q3716" s="84" t="s">
        <v>9357</v>
      </c>
      <c r="R3716" s="84"/>
      <c r="S3716" s="84"/>
    </row>
    <row r="3717" spans="1:19" x14ac:dyDescent="0.25">
      <c r="A3717" t="s">
        <v>4952</v>
      </c>
      <c r="B3717">
        <v>4</v>
      </c>
      <c r="C3717" t="s">
        <v>4607</v>
      </c>
      <c r="D3717" s="84"/>
      <c r="F3717" s="84"/>
      <c r="O3717" s="84" t="s">
        <v>12806</v>
      </c>
      <c r="P3717" s="84">
        <v>1</v>
      </c>
      <c r="Q3717" s="84" t="s">
        <v>9357</v>
      </c>
      <c r="R3717" s="84"/>
      <c r="S3717" s="84"/>
    </row>
    <row r="3718" spans="1:19" x14ac:dyDescent="0.25">
      <c r="A3718" t="s">
        <v>4953</v>
      </c>
      <c r="B3718">
        <v>4</v>
      </c>
      <c r="C3718" t="s">
        <v>4607</v>
      </c>
      <c r="D3718" s="84"/>
      <c r="F3718" s="84"/>
      <c r="O3718" s="84" t="s">
        <v>12808</v>
      </c>
      <c r="P3718" s="84">
        <v>1</v>
      </c>
      <c r="Q3718" s="84" t="s">
        <v>9357</v>
      </c>
      <c r="R3718" s="84"/>
      <c r="S3718" s="84"/>
    </row>
    <row r="3719" spans="1:19" x14ac:dyDescent="0.25">
      <c r="A3719" t="s">
        <v>4954</v>
      </c>
      <c r="B3719">
        <v>4</v>
      </c>
      <c r="C3719" t="s">
        <v>4607</v>
      </c>
      <c r="D3719" s="84"/>
      <c r="F3719" s="84"/>
      <c r="O3719" s="84" t="s">
        <v>12809</v>
      </c>
      <c r="P3719" s="84">
        <v>1</v>
      </c>
      <c r="Q3719" s="84" t="s">
        <v>9357</v>
      </c>
      <c r="R3719" s="84"/>
      <c r="S3719" s="84"/>
    </row>
    <row r="3720" spans="1:19" x14ac:dyDescent="0.25">
      <c r="A3720" t="s">
        <v>4955</v>
      </c>
      <c r="B3720">
        <v>4</v>
      </c>
      <c r="C3720" t="s">
        <v>4607</v>
      </c>
      <c r="D3720" s="84"/>
      <c r="F3720" s="84"/>
      <c r="O3720" s="84" t="s">
        <v>12811</v>
      </c>
      <c r="P3720" s="84">
        <v>1</v>
      </c>
      <c r="Q3720" s="84" t="s">
        <v>9357</v>
      </c>
      <c r="R3720" s="84"/>
      <c r="S3720" s="84"/>
    </row>
    <row r="3721" spans="1:19" x14ac:dyDescent="0.25">
      <c r="A3721" t="s">
        <v>4956</v>
      </c>
      <c r="B3721">
        <v>4</v>
      </c>
      <c r="C3721" t="s">
        <v>4607</v>
      </c>
      <c r="D3721" s="84"/>
      <c r="F3721" s="84"/>
      <c r="O3721" s="84" t="s">
        <v>12813</v>
      </c>
      <c r="P3721" s="84">
        <v>1</v>
      </c>
      <c r="Q3721" s="84" t="s">
        <v>9357</v>
      </c>
      <c r="R3721" s="84"/>
      <c r="S3721" s="84"/>
    </row>
    <row r="3722" spans="1:19" x14ac:dyDescent="0.25">
      <c r="A3722" t="s">
        <v>4957</v>
      </c>
      <c r="B3722">
        <v>4</v>
      </c>
      <c r="C3722" t="s">
        <v>4607</v>
      </c>
      <c r="D3722" s="84"/>
      <c r="F3722" s="84"/>
      <c r="O3722" s="84" t="s">
        <v>12814</v>
      </c>
      <c r="P3722" s="84">
        <v>1</v>
      </c>
      <c r="Q3722" s="84" t="s">
        <v>9357</v>
      </c>
      <c r="R3722" s="84"/>
      <c r="S3722" s="84"/>
    </row>
    <row r="3723" spans="1:19" x14ac:dyDescent="0.25">
      <c r="A3723" t="s">
        <v>4958</v>
      </c>
      <c r="B3723">
        <v>4</v>
      </c>
      <c r="C3723" t="s">
        <v>4607</v>
      </c>
      <c r="D3723" s="84"/>
      <c r="F3723" s="84"/>
      <c r="O3723" s="84" t="s">
        <v>12815</v>
      </c>
      <c r="P3723" s="84">
        <v>1</v>
      </c>
      <c r="Q3723" s="84" t="s">
        <v>9357</v>
      </c>
      <c r="R3723" s="84"/>
      <c r="S3723" s="84"/>
    </row>
    <row r="3724" spans="1:19" x14ac:dyDescent="0.25">
      <c r="A3724" t="s">
        <v>4959</v>
      </c>
      <c r="B3724">
        <v>4</v>
      </c>
      <c r="C3724" t="s">
        <v>4607</v>
      </c>
      <c r="D3724" s="84"/>
      <c r="F3724" s="84"/>
      <c r="O3724" s="84" t="s">
        <v>12816</v>
      </c>
      <c r="P3724" s="84">
        <v>1</v>
      </c>
      <c r="Q3724" s="84" t="s">
        <v>9357</v>
      </c>
      <c r="R3724" s="84"/>
      <c r="S3724" s="84"/>
    </row>
    <row r="3725" spans="1:19" x14ac:dyDescent="0.25">
      <c r="A3725" t="s">
        <v>4960</v>
      </c>
      <c r="B3725">
        <v>4</v>
      </c>
      <c r="C3725" t="s">
        <v>4607</v>
      </c>
      <c r="D3725" s="84"/>
      <c r="F3725" s="84"/>
      <c r="O3725" s="84" t="s">
        <v>12817</v>
      </c>
      <c r="P3725" s="84">
        <v>1</v>
      </c>
      <c r="Q3725" s="84" t="s">
        <v>9357</v>
      </c>
      <c r="R3725" s="84"/>
      <c r="S3725" s="84"/>
    </row>
    <row r="3726" spans="1:19" x14ac:dyDescent="0.25">
      <c r="A3726" t="s">
        <v>4961</v>
      </c>
      <c r="B3726">
        <v>4</v>
      </c>
      <c r="C3726" t="s">
        <v>4607</v>
      </c>
      <c r="D3726" s="84"/>
      <c r="F3726" s="84"/>
      <c r="O3726" s="84" t="s">
        <v>12818</v>
      </c>
      <c r="P3726" s="84">
        <v>1</v>
      </c>
      <c r="Q3726" s="84" t="s">
        <v>9357</v>
      </c>
      <c r="R3726" s="84"/>
      <c r="S3726" s="84"/>
    </row>
    <row r="3727" spans="1:19" x14ac:dyDescent="0.25">
      <c r="A3727" t="s">
        <v>4962</v>
      </c>
      <c r="B3727">
        <v>4</v>
      </c>
      <c r="C3727" t="s">
        <v>4607</v>
      </c>
      <c r="D3727" s="84"/>
      <c r="F3727" s="84"/>
      <c r="O3727" s="84" t="s">
        <v>12822</v>
      </c>
      <c r="P3727" s="84">
        <v>1</v>
      </c>
      <c r="Q3727" s="84" t="s">
        <v>9357</v>
      </c>
      <c r="R3727" s="84"/>
      <c r="S3727" s="84"/>
    </row>
    <row r="3728" spans="1:19" x14ac:dyDescent="0.25">
      <c r="A3728" t="s">
        <v>4963</v>
      </c>
      <c r="B3728">
        <v>4</v>
      </c>
      <c r="C3728" t="s">
        <v>4607</v>
      </c>
      <c r="D3728" s="84"/>
      <c r="F3728" s="84"/>
      <c r="O3728" s="84" t="s">
        <v>12824</v>
      </c>
      <c r="P3728" s="84">
        <v>1</v>
      </c>
      <c r="Q3728" s="84" t="s">
        <v>9357</v>
      </c>
      <c r="R3728" s="84"/>
      <c r="S3728" s="84"/>
    </row>
    <row r="3729" spans="1:19" x14ac:dyDescent="0.25">
      <c r="A3729" t="s">
        <v>4964</v>
      </c>
      <c r="B3729">
        <v>4</v>
      </c>
      <c r="C3729" t="s">
        <v>4607</v>
      </c>
      <c r="D3729" s="84"/>
      <c r="F3729" s="84"/>
      <c r="O3729" s="84" t="s">
        <v>12825</v>
      </c>
      <c r="P3729" s="84">
        <v>1</v>
      </c>
      <c r="Q3729" s="84" t="s">
        <v>9357</v>
      </c>
      <c r="R3729" s="84"/>
      <c r="S3729" s="84"/>
    </row>
    <row r="3730" spans="1:19" x14ac:dyDescent="0.25">
      <c r="A3730" t="s">
        <v>4965</v>
      </c>
      <c r="B3730">
        <v>4</v>
      </c>
      <c r="C3730" t="s">
        <v>4607</v>
      </c>
      <c r="D3730" s="84"/>
      <c r="F3730" s="84"/>
      <c r="O3730" s="84" t="s">
        <v>12826</v>
      </c>
      <c r="P3730" s="84">
        <v>1</v>
      </c>
      <c r="Q3730" s="84" t="s">
        <v>9357</v>
      </c>
      <c r="R3730" s="84"/>
      <c r="S3730" s="84"/>
    </row>
    <row r="3731" spans="1:19" x14ac:dyDescent="0.25">
      <c r="A3731" t="s">
        <v>4966</v>
      </c>
      <c r="B3731">
        <v>4</v>
      </c>
      <c r="C3731" t="s">
        <v>4607</v>
      </c>
      <c r="D3731" s="84"/>
      <c r="F3731" s="84"/>
      <c r="O3731" s="84" t="s">
        <v>12827</v>
      </c>
      <c r="P3731" s="84">
        <v>1</v>
      </c>
      <c r="Q3731" s="84" t="s">
        <v>9357</v>
      </c>
      <c r="R3731" s="84"/>
      <c r="S3731" s="84"/>
    </row>
    <row r="3732" spans="1:19" x14ac:dyDescent="0.25">
      <c r="A3732" t="s">
        <v>4967</v>
      </c>
      <c r="B3732">
        <v>4</v>
      </c>
      <c r="C3732" t="s">
        <v>4607</v>
      </c>
      <c r="D3732" s="84"/>
      <c r="F3732" s="84"/>
      <c r="O3732" s="84" t="s">
        <v>12828</v>
      </c>
      <c r="P3732" s="84">
        <v>1</v>
      </c>
      <c r="Q3732" s="84" t="s">
        <v>9357</v>
      </c>
      <c r="R3732" s="84"/>
      <c r="S3732" s="84"/>
    </row>
    <row r="3733" spans="1:19" x14ac:dyDescent="0.25">
      <c r="A3733" t="s">
        <v>4968</v>
      </c>
      <c r="B3733">
        <v>4</v>
      </c>
      <c r="C3733" t="s">
        <v>4607</v>
      </c>
      <c r="D3733" s="84"/>
      <c r="F3733" s="84"/>
      <c r="O3733" s="84" t="s">
        <v>12831</v>
      </c>
      <c r="P3733" s="84">
        <v>1</v>
      </c>
      <c r="Q3733" s="84" t="s">
        <v>9357</v>
      </c>
      <c r="R3733" s="84"/>
      <c r="S3733" s="84"/>
    </row>
    <row r="3734" spans="1:19" x14ac:dyDescent="0.25">
      <c r="A3734" t="s">
        <v>4969</v>
      </c>
      <c r="B3734">
        <v>4</v>
      </c>
      <c r="C3734" t="s">
        <v>4607</v>
      </c>
      <c r="D3734" s="84"/>
      <c r="F3734" s="84"/>
      <c r="O3734" s="84" t="s">
        <v>12872</v>
      </c>
      <c r="P3734" s="84">
        <v>1</v>
      </c>
      <c r="Q3734" s="84" t="s">
        <v>9357</v>
      </c>
      <c r="R3734" s="84"/>
      <c r="S3734" s="84"/>
    </row>
    <row r="3735" spans="1:19" x14ac:dyDescent="0.25">
      <c r="A3735" t="s">
        <v>4970</v>
      </c>
      <c r="B3735">
        <v>4</v>
      </c>
      <c r="C3735" t="s">
        <v>4607</v>
      </c>
      <c r="D3735" s="84"/>
      <c r="F3735" s="84"/>
      <c r="O3735" s="84" t="s">
        <v>12873</v>
      </c>
      <c r="P3735" s="84">
        <v>1</v>
      </c>
      <c r="Q3735" s="84" t="s">
        <v>9357</v>
      </c>
      <c r="R3735" s="84"/>
      <c r="S3735" s="84"/>
    </row>
    <row r="3736" spans="1:19" x14ac:dyDescent="0.25">
      <c r="A3736" t="s">
        <v>4971</v>
      </c>
      <c r="B3736">
        <v>4</v>
      </c>
      <c r="C3736" t="s">
        <v>4607</v>
      </c>
      <c r="D3736" s="84"/>
      <c r="F3736" s="84"/>
      <c r="O3736" s="84" t="s">
        <v>12877</v>
      </c>
      <c r="P3736" s="84">
        <v>1</v>
      </c>
      <c r="Q3736" s="84" t="s">
        <v>9357</v>
      </c>
      <c r="R3736" s="84"/>
      <c r="S3736" s="84"/>
    </row>
    <row r="3737" spans="1:19" x14ac:dyDescent="0.25">
      <c r="A3737" t="s">
        <v>4972</v>
      </c>
      <c r="B3737">
        <v>4</v>
      </c>
      <c r="C3737" t="s">
        <v>4607</v>
      </c>
      <c r="D3737" s="84"/>
      <c r="F3737" s="84"/>
      <c r="O3737" s="84" t="s">
        <v>12878</v>
      </c>
      <c r="P3737" s="84">
        <v>1</v>
      </c>
      <c r="Q3737" s="84" t="s">
        <v>9357</v>
      </c>
      <c r="R3737" s="84"/>
      <c r="S3737" s="84"/>
    </row>
    <row r="3738" spans="1:19" x14ac:dyDescent="0.25">
      <c r="A3738" t="s">
        <v>4973</v>
      </c>
      <c r="B3738">
        <v>4</v>
      </c>
      <c r="C3738" t="s">
        <v>4607</v>
      </c>
      <c r="D3738" s="84"/>
      <c r="F3738" s="84"/>
      <c r="O3738" s="84" t="s">
        <v>12879</v>
      </c>
      <c r="P3738" s="84">
        <v>1</v>
      </c>
      <c r="Q3738" s="84" t="s">
        <v>9357</v>
      </c>
      <c r="R3738" s="84"/>
      <c r="S3738" s="84"/>
    </row>
    <row r="3739" spans="1:19" x14ac:dyDescent="0.25">
      <c r="A3739" t="s">
        <v>4974</v>
      </c>
      <c r="B3739">
        <v>4</v>
      </c>
      <c r="C3739" t="s">
        <v>4607</v>
      </c>
      <c r="D3739" s="84"/>
      <c r="F3739" s="84"/>
      <c r="O3739" s="84" t="s">
        <v>12880</v>
      </c>
      <c r="P3739" s="84">
        <v>1</v>
      </c>
      <c r="Q3739" s="84" t="s">
        <v>9357</v>
      </c>
      <c r="R3739" s="84"/>
      <c r="S3739" s="84"/>
    </row>
    <row r="3740" spans="1:19" x14ac:dyDescent="0.25">
      <c r="A3740" t="s">
        <v>4975</v>
      </c>
      <c r="B3740">
        <v>4</v>
      </c>
      <c r="C3740" t="s">
        <v>4607</v>
      </c>
      <c r="D3740" s="84"/>
      <c r="F3740" s="84"/>
      <c r="O3740" s="84" t="s">
        <v>12881</v>
      </c>
      <c r="P3740" s="84">
        <v>1</v>
      </c>
      <c r="Q3740" s="84" t="s">
        <v>9357</v>
      </c>
      <c r="R3740" s="84"/>
      <c r="S3740" s="84"/>
    </row>
    <row r="3741" spans="1:19" x14ac:dyDescent="0.25">
      <c r="A3741" t="s">
        <v>4976</v>
      </c>
      <c r="B3741">
        <v>4</v>
      </c>
      <c r="C3741" t="s">
        <v>4607</v>
      </c>
      <c r="D3741" s="84"/>
      <c r="F3741" s="84"/>
      <c r="O3741" s="84" t="s">
        <v>12884</v>
      </c>
      <c r="P3741" s="84">
        <v>1</v>
      </c>
      <c r="Q3741" s="84" t="s">
        <v>9357</v>
      </c>
      <c r="R3741" s="84"/>
      <c r="S3741" s="84"/>
    </row>
    <row r="3742" spans="1:19" x14ac:dyDescent="0.25">
      <c r="A3742" t="s">
        <v>4977</v>
      </c>
      <c r="B3742">
        <v>4</v>
      </c>
      <c r="C3742" t="s">
        <v>4607</v>
      </c>
      <c r="D3742" t="s">
        <v>4977</v>
      </c>
      <c r="E3742" s="84" t="s">
        <v>4977</v>
      </c>
      <c r="F3742" t="s">
        <v>1919</v>
      </c>
      <c r="O3742" s="84" t="s">
        <v>12890</v>
      </c>
      <c r="P3742" s="84">
        <v>1</v>
      </c>
      <c r="Q3742" s="84" t="s">
        <v>9357</v>
      </c>
      <c r="R3742" s="84"/>
      <c r="S3742" s="84"/>
    </row>
    <row r="3743" spans="1:19" x14ac:dyDescent="0.25">
      <c r="A3743" t="s">
        <v>4978</v>
      </c>
      <c r="B3743">
        <v>4</v>
      </c>
      <c r="C3743" t="s">
        <v>4607</v>
      </c>
      <c r="D3743" s="84"/>
      <c r="F3743" s="84"/>
      <c r="O3743" s="84" t="s">
        <v>12894</v>
      </c>
      <c r="P3743" s="84">
        <v>1</v>
      </c>
      <c r="Q3743" s="84" t="s">
        <v>9357</v>
      </c>
      <c r="R3743" s="84"/>
      <c r="S3743" s="84"/>
    </row>
    <row r="3744" spans="1:19" x14ac:dyDescent="0.25">
      <c r="A3744" t="s">
        <v>4979</v>
      </c>
      <c r="B3744">
        <v>4</v>
      </c>
      <c r="C3744" t="s">
        <v>4607</v>
      </c>
      <c r="D3744" s="84"/>
      <c r="F3744" s="84"/>
      <c r="O3744" s="84" t="s">
        <v>12899</v>
      </c>
      <c r="P3744" s="84">
        <v>1</v>
      </c>
      <c r="Q3744" s="84" t="s">
        <v>9357</v>
      </c>
      <c r="R3744" s="84"/>
      <c r="S3744" s="84"/>
    </row>
    <row r="3745" spans="1:19" x14ac:dyDescent="0.25">
      <c r="A3745" t="s">
        <v>4980</v>
      </c>
      <c r="B3745">
        <v>4</v>
      </c>
      <c r="C3745" t="s">
        <v>4607</v>
      </c>
      <c r="D3745" s="84"/>
      <c r="F3745" s="84"/>
      <c r="O3745" s="84" t="s">
        <v>12901</v>
      </c>
      <c r="P3745" s="84">
        <v>1</v>
      </c>
      <c r="Q3745" s="84" t="s">
        <v>9357</v>
      </c>
      <c r="R3745" s="84"/>
      <c r="S3745" s="84"/>
    </row>
    <row r="3746" spans="1:19" x14ac:dyDescent="0.25">
      <c r="A3746" t="s">
        <v>4981</v>
      </c>
      <c r="B3746">
        <v>4</v>
      </c>
      <c r="C3746" t="s">
        <v>4607</v>
      </c>
      <c r="D3746" s="84"/>
      <c r="F3746" s="84"/>
      <c r="O3746" s="84" t="s">
        <v>12902</v>
      </c>
      <c r="P3746" s="84">
        <v>1</v>
      </c>
      <c r="Q3746" s="84" t="s">
        <v>9357</v>
      </c>
      <c r="R3746" s="84"/>
      <c r="S3746" s="84"/>
    </row>
    <row r="3747" spans="1:19" x14ac:dyDescent="0.25">
      <c r="A3747" t="s">
        <v>4982</v>
      </c>
      <c r="B3747">
        <v>4</v>
      </c>
      <c r="C3747" t="s">
        <v>4607</v>
      </c>
      <c r="D3747" s="84"/>
      <c r="F3747" s="84"/>
      <c r="O3747" s="84" t="s">
        <v>12903</v>
      </c>
      <c r="P3747" s="84">
        <v>1</v>
      </c>
      <c r="Q3747" s="84" t="s">
        <v>9357</v>
      </c>
      <c r="R3747" s="84"/>
      <c r="S3747" s="84"/>
    </row>
    <row r="3748" spans="1:19" x14ac:dyDescent="0.25">
      <c r="A3748" t="s">
        <v>4983</v>
      </c>
      <c r="B3748">
        <v>4</v>
      </c>
      <c r="C3748" t="s">
        <v>4607</v>
      </c>
      <c r="D3748" s="84"/>
      <c r="F3748" s="84"/>
      <c r="O3748" s="84" t="s">
        <v>12904</v>
      </c>
      <c r="P3748" s="84">
        <v>1</v>
      </c>
      <c r="Q3748" s="84" t="s">
        <v>9357</v>
      </c>
      <c r="R3748" s="84"/>
      <c r="S3748" s="84"/>
    </row>
    <row r="3749" spans="1:19" x14ac:dyDescent="0.25">
      <c r="A3749" t="s">
        <v>4984</v>
      </c>
      <c r="B3749">
        <v>4</v>
      </c>
      <c r="C3749" t="s">
        <v>4607</v>
      </c>
      <c r="D3749" s="84"/>
      <c r="F3749" s="84"/>
      <c r="O3749" s="84" t="s">
        <v>12905</v>
      </c>
      <c r="P3749" s="84">
        <v>1</v>
      </c>
      <c r="Q3749" s="84" t="s">
        <v>9357</v>
      </c>
      <c r="R3749" s="84"/>
      <c r="S3749" s="84"/>
    </row>
    <row r="3750" spans="1:19" x14ac:dyDescent="0.25">
      <c r="A3750" t="s">
        <v>4985</v>
      </c>
      <c r="B3750">
        <v>4</v>
      </c>
      <c r="C3750" t="s">
        <v>4607</v>
      </c>
      <c r="D3750" s="84"/>
      <c r="F3750" s="84"/>
      <c r="O3750" s="84" t="s">
        <v>12907</v>
      </c>
      <c r="P3750" s="84">
        <v>1</v>
      </c>
      <c r="Q3750" s="84" t="s">
        <v>9357</v>
      </c>
      <c r="R3750" s="84"/>
      <c r="S3750" s="84"/>
    </row>
    <row r="3751" spans="1:19" x14ac:dyDescent="0.25">
      <c r="A3751" t="s">
        <v>4986</v>
      </c>
      <c r="B3751">
        <v>4</v>
      </c>
      <c r="C3751" t="s">
        <v>4607</v>
      </c>
      <c r="D3751" s="84"/>
      <c r="F3751" s="84"/>
      <c r="O3751" s="84" t="s">
        <v>12908</v>
      </c>
      <c r="P3751" s="84">
        <v>1</v>
      </c>
      <c r="Q3751" s="84" t="s">
        <v>9357</v>
      </c>
      <c r="R3751" s="84"/>
      <c r="S3751" s="84"/>
    </row>
    <row r="3752" spans="1:19" x14ac:dyDescent="0.25">
      <c r="A3752" t="s">
        <v>4987</v>
      </c>
      <c r="B3752">
        <v>4</v>
      </c>
      <c r="C3752" t="s">
        <v>4607</v>
      </c>
      <c r="D3752" s="84"/>
      <c r="F3752" s="84"/>
      <c r="O3752" s="84" t="s">
        <v>12909</v>
      </c>
      <c r="P3752" s="84">
        <v>1</v>
      </c>
      <c r="Q3752" s="84" t="s">
        <v>9357</v>
      </c>
      <c r="R3752" s="84"/>
      <c r="S3752" s="84"/>
    </row>
    <row r="3753" spans="1:19" x14ac:dyDescent="0.25">
      <c r="A3753" t="s">
        <v>4988</v>
      </c>
      <c r="B3753">
        <v>4</v>
      </c>
      <c r="C3753" t="s">
        <v>4607</v>
      </c>
      <c r="D3753" s="84"/>
      <c r="F3753" s="84"/>
      <c r="O3753" s="84" t="s">
        <v>12910</v>
      </c>
      <c r="P3753" s="84">
        <v>1</v>
      </c>
      <c r="Q3753" s="84" t="s">
        <v>9357</v>
      </c>
      <c r="R3753" s="84"/>
      <c r="S3753" s="84"/>
    </row>
    <row r="3754" spans="1:19" x14ac:dyDescent="0.25">
      <c r="A3754" t="s">
        <v>4989</v>
      </c>
      <c r="B3754">
        <v>4</v>
      </c>
      <c r="C3754" t="s">
        <v>4607</v>
      </c>
      <c r="D3754" s="84"/>
      <c r="F3754" s="84"/>
      <c r="O3754" s="84" t="s">
        <v>12911</v>
      </c>
      <c r="P3754" s="84">
        <v>1</v>
      </c>
      <c r="Q3754" s="84" t="s">
        <v>9357</v>
      </c>
      <c r="R3754" s="84"/>
      <c r="S3754" s="84"/>
    </row>
    <row r="3755" spans="1:19" x14ac:dyDescent="0.25">
      <c r="A3755" t="s">
        <v>4990</v>
      </c>
      <c r="B3755">
        <v>4</v>
      </c>
      <c r="C3755" t="s">
        <v>4607</v>
      </c>
      <c r="D3755" s="84"/>
      <c r="F3755" s="84"/>
      <c r="O3755" s="84" t="s">
        <v>12912</v>
      </c>
      <c r="P3755" s="84">
        <v>1</v>
      </c>
      <c r="Q3755" s="84" t="s">
        <v>9357</v>
      </c>
      <c r="R3755" s="84"/>
      <c r="S3755" s="84"/>
    </row>
    <row r="3756" spans="1:19" x14ac:dyDescent="0.25">
      <c r="A3756" t="s">
        <v>4991</v>
      </c>
      <c r="B3756">
        <v>4</v>
      </c>
      <c r="C3756" t="s">
        <v>4607</v>
      </c>
      <c r="D3756" s="84"/>
      <c r="F3756" s="84"/>
      <c r="O3756" s="84" t="s">
        <v>12913</v>
      </c>
      <c r="P3756" s="84">
        <v>1</v>
      </c>
      <c r="Q3756" s="84" t="s">
        <v>9357</v>
      </c>
      <c r="R3756" s="84"/>
      <c r="S3756" s="84"/>
    </row>
    <row r="3757" spans="1:19" x14ac:dyDescent="0.25">
      <c r="A3757" t="s">
        <v>4992</v>
      </c>
      <c r="B3757">
        <v>4</v>
      </c>
      <c r="C3757" t="s">
        <v>4607</v>
      </c>
      <c r="D3757" s="84"/>
      <c r="F3757" s="84"/>
      <c r="O3757" s="84" t="s">
        <v>12914</v>
      </c>
      <c r="P3757" s="84">
        <v>1</v>
      </c>
      <c r="Q3757" s="84" t="s">
        <v>9357</v>
      </c>
      <c r="R3757" s="84"/>
      <c r="S3757" s="84"/>
    </row>
    <row r="3758" spans="1:19" x14ac:dyDescent="0.25">
      <c r="A3758" t="s">
        <v>4993</v>
      </c>
      <c r="B3758">
        <v>4</v>
      </c>
      <c r="C3758" t="s">
        <v>4607</v>
      </c>
      <c r="D3758" s="84"/>
      <c r="F3758" s="84"/>
      <c r="O3758" s="84" t="s">
        <v>12915</v>
      </c>
      <c r="P3758" s="84">
        <v>1</v>
      </c>
      <c r="Q3758" s="84" t="s">
        <v>9357</v>
      </c>
      <c r="R3758" s="84"/>
      <c r="S3758" s="84"/>
    </row>
    <row r="3759" spans="1:19" x14ac:dyDescent="0.25">
      <c r="A3759" t="s">
        <v>4994</v>
      </c>
      <c r="B3759">
        <v>4</v>
      </c>
      <c r="C3759" t="s">
        <v>4607</v>
      </c>
      <c r="D3759" s="84"/>
      <c r="F3759" s="84"/>
      <c r="O3759" s="84" t="s">
        <v>12916</v>
      </c>
      <c r="P3759" s="84">
        <v>1</v>
      </c>
      <c r="Q3759" s="84" t="s">
        <v>9357</v>
      </c>
      <c r="R3759" s="84"/>
      <c r="S3759" s="84"/>
    </row>
    <row r="3760" spans="1:19" x14ac:dyDescent="0.25">
      <c r="A3760" t="s">
        <v>4995</v>
      </c>
      <c r="B3760">
        <v>4</v>
      </c>
      <c r="C3760" t="s">
        <v>4607</v>
      </c>
      <c r="D3760" s="84"/>
      <c r="F3760" s="84"/>
      <c r="O3760" s="84" t="s">
        <v>12917</v>
      </c>
      <c r="P3760" s="84">
        <v>1</v>
      </c>
      <c r="Q3760" s="84" t="s">
        <v>9357</v>
      </c>
      <c r="R3760" s="84"/>
      <c r="S3760" s="84"/>
    </row>
    <row r="3761" spans="1:19" x14ac:dyDescent="0.25">
      <c r="A3761" t="s">
        <v>4996</v>
      </c>
      <c r="B3761">
        <v>4</v>
      </c>
      <c r="C3761" t="s">
        <v>4607</v>
      </c>
      <c r="D3761" s="84"/>
      <c r="F3761" s="84"/>
      <c r="O3761" s="84" t="s">
        <v>12918</v>
      </c>
      <c r="P3761" s="84">
        <v>1</v>
      </c>
      <c r="Q3761" s="84" t="s">
        <v>9357</v>
      </c>
      <c r="R3761" s="84"/>
      <c r="S3761" s="84"/>
    </row>
    <row r="3762" spans="1:19" x14ac:dyDescent="0.25">
      <c r="A3762" t="s">
        <v>4997</v>
      </c>
      <c r="B3762">
        <v>4</v>
      </c>
      <c r="C3762" t="s">
        <v>4607</v>
      </c>
      <c r="D3762" s="84"/>
      <c r="F3762" s="84"/>
      <c r="O3762" s="84" t="s">
        <v>12920</v>
      </c>
      <c r="P3762" s="84">
        <v>1</v>
      </c>
      <c r="Q3762" s="84" t="s">
        <v>9357</v>
      </c>
      <c r="R3762" s="84"/>
      <c r="S3762" s="84"/>
    </row>
    <row r="3763" spans="1:19" x14ac:dyDescent="0.25">
      <c r="A3763" t="s">
        <v>4998</v>
      </c>
      <c r="B3763">
        <v>4</v>
      </c>
      <c r="C3763" t="s">
        <v>4607</v>
      </c>
      <c r="D3763" s="84"/>
      <c r="F3763" s="84"/>
      <c r="O3763" s="84" t="s">
        <v>12921</v>
      </c>
      <c r="P3763" s="84">
        <v>1</v>
      </c>
      <c r="Q3763" s="84" t="s">
        <v>9357</v>
      </c>
      <c r="R3763" s="84"/>
      <c r="S3763" s="84"/>
    </row>
    <row r="3764" spans="1:19" x14ac:dyDescent="0.25">
      <c r="A3764" t="s">
        <v>4999</v>
      </c>
      <c r="B3764">
        <v>4</v>
      </c>
      <c r="C3764" t="s">
        <v>4607</v>
      </c>
      <c r="D3764" s="84"/>
      <c r="F3764" s="84"/>
      <c r="O3764" s="84" t="s">
        <v>12922</v>
      </c>
      <c r="P3764" s="84">
        <v>1</v>
      </c>
      <c r="Q3764" s="84" t="s">
        <v>9357</v>
      </c>
      <c r="R3764" s="84"/>
      <c r="S3764" s="84"/>
    </row>
    <row r="3765" spans="1:19" x14ac:dyDescent="0.25">
      <c r="A3765" t="s">
        <v>5000</v>
      </c>
      <c r="B3765">
        <v>4</v>
      </c>
      <c r="C3765" t="s">
        <v>4607</v>
      </c>
      <c r="D3765" s="84"/>
      <c r="F3765" s="84"/>
      <c r="O3765" s="84" t="s">
        <v>12923</v>
      </c>
      <c r="P3765" s="84">
        <v>1</v>
      </c>
      <c r="Q3765" s="84" t="s">
        <v>9357</v>
      </c>
      <c r="R3765" s="84"/>
      <c r="S3765" s="84"/>
    </row>
    <row r="3766" spans="1:19" x14ac:dyDescent="0.25">
      <c r="A3766" t="s">
        <v>5001</v>
      </c>
      <c r="B3766">
        <v>4</v>
      </c>
      <c r="C3766" t="s">
        <v>4607</v>
      </c>
      <c r="D3766" s="84"/>
      <c r="F3766" s="84"/>
      <c r="O3766" s="84" t="s">
        <v>12925</v>
      </c>
      <c r="P3766" s="84">
        <v>1</v>
      </c>
      <c r="Q3766" s="84" t="s">
        <v>9357</v>
      </c>
      <c r="R3766" s="84"/>
      <c r="S3766" s="84"/>
    </row>
    <row r="3767" spans="1:19" x14ac:dyDescent="0.25">
      <c r="A3767" t="s">
        <v>5002</v>
      </c>
      <c r="B3767">
        <v>4</v>
      </c>
      <c r="C3767" t="s">
        <v>4607</v>
      </c>
      <c r="D3767" s="84"/>
      <c r="F3767" s="84"/>
      <c r="O3767" s="84" t="s">
        <v>12926</v>
      </c>
      <c r="P3767" s="84">
        <v>1</v>
      </c>
      <c r="Q3767" s="84" t="s">
        <v>9357</v>
      </c>
      <c r="R3767" s="84"/>
      <c r="S3767" s="84"/>
    </row>
    <row r="3768" spans="1:19" x14ac:dyDescent="0.25">
      <c r="A3768" t="s">
        <v>5003</v>
      </c>
      <c r="B3768">
        <v>4</v>
      </c>
      <c r="C3768" t="s">
        <v>4607</v>
      </c>
      <c r="D3768" s="84"/>
      <c r="F3768" s="84"/>
      <c r="O3768" s="84" t="s">
        <v>12927</v>
      </c>
      <c r="P3768" s="84">
        <v>1</v>
      </c>
      <c r="Q3768" s="84" t="s">
        <v>9357</v>
      </c>
      <c r="R3768" s="84"/>
      <c r="S3768" s="84"/>
    </row>
    <row r="3769" spans="1:19" x14ac:dyDescent="0.25">
      <c r="A3769" t="s">
        <v>5004</v>
      </c>
      <c r="B3769">
        <v>4</v>
      </c>
      <c r="C3769" t="s">
        <v>4607</v>
      </c>
      <c r="D3769" s="84"/>
      <c r="F3769" s="84"/>
      <c r="O3769" s="84" t="s">
        <v>12931</v>
      </c>
      <c r="P3769" s="84">
        <v>1</v>
      </c>
      <c r="Q3769" s="84" t="s">
        <v>9357</v>
      </c>
      <c r="R3769" s="84"/>
      <c r="S3769" s="84"/>
    </row>
    <row r="3770" spans="1:19" x14ac:dyDescent="0.25">
      <c r="A3770" t="s">
        <v>5005</v>
      </c>
      <c r="B3770">
        <v>4</v>
      </c>
      <c r="C3770" t="s">
        <v>4607</v>
      </c>
      <c r="D3770" s="84"/>
      <c r="F3770" s="84"/>
      <c r="O3770" s="84" t="s">
        <v>12932</v>
      </c>
      <c r="P3770" s="84">
        <v>1</v>
      </c>
      <c r="Q3770" s="84" t="s">
        <v>9357</v>
      </c>
      <c r="R3770" s="84"/>
      <c r="S3770" s="84"/>
    </row>
    <row r="3771" spans="1:19" x14ac:dyDescent="0.25">
      <c r="A3771" t="s">
        <v>5006</v>
      </c>
      <c r="B3771">
        <v>4</v>
      </c>
      <c r="C3771" t="s">
        <v>4607</v>
      </c>
      <c r="D3771" s="84"/>
      <c r="F3771" s="84"/>
      <c r="O3771" s="84" t="s">
        <v>12934</v>
      </c>
      <c r="P3771" s="84">
        <v>1</v>
      </c>
      <c r="Q3771" s="84" t="s">
        <v>9357</v>
      </c>
      <c r="R3771" s="84"/>
      <c r="S3771" s="84"/>
    </row>
    <row r="3772" spans="1:19" x14ac:dyDescent="0.25">
      <c r="A3772" t="s">
        <v>5007</v>
      </c>
      <c r="B3772">
        <v>4</v>
      </c>
      <c r="C3772" t="s">
        <v>4607</v>
      </c>
      <c r="D3772" s="84"/>
      <c r="F3772" s="84"/>
      <c r="O3772" s="84" t="s">
        <v>12936</v>
      </c>
      <c r="P3772" s="84">
        <v>1</v>
      </c>
      <c r="Q3772" s="84" t="s">
        <v>9357</v>
      </c>
      <c r="R3772" s="84"/>
      <c r="S3772" s="84"/>
    </row>
    <row r="3773" spans="1:19" x14ac:dyDescent="0.25">
      <c r="A3773" t="s">
        <v>5008</v>
      </c>
      <c r="B3773">
        <v>4</v>
      </c>
      <c r="C3773" t="s">
        <v>4607</v>
      </c>
      <c r="D3773" s="84"/>
      <c r="F3773" s="84"/>
      <c r="O3773" s="84" t="s">
        <v>12937</v>
      </c>
      <c r="P3773" s="84">
        <v>1</v>
      </c>
      <c r="Q3773" s="84" t="s">
        <v>9357</v>
      </c>
      <c r="R3773" s="84"/>
      <c r="S3773" s="84"/>
    </row>
    <row r="3774" spans="1:19" x14ac:dyDescent="0.25">
      <c r="A3774" t="s">
        <v>5009</v>
      </c>
      <c r="B3774">
        <v>4</v>
      </c>
      <c r="C3774" t="s">
        <v>4607</v>
      </c>
      <c r="D3774" s="84"/>
      <c r="F3774" s="84"/>
      <c r="O3774" s="84" t="s">
        <v>12938</v>
      </c>
      <c r="P3774" s="84">
        <v>1</v>
      </c>
      <c r="Q3774" s="84" t="s">
        <v>9357</v>
      </c>
      <c r="R3774" s="84"/>
      <c r="S3774" s="84"/>
    </row>
    <row r="3775" spans="1:19" x14ac:dyDescent="0.25">
      <c r="A3775" t="s">
        <v>5010</v>
      </c>
      <c r="B3775">
        <v>4</v>
      </c>
      <c r="C3775" t="s">
        <v>4607</v>
      </c>
      <c r="D3775" s="84"/>
      <c r="F3775" s="84"/>
      <c r="O3775" s="84" t="s">
        <v>12939</v>
      </c>
      <c r="P3775" s="84">
        <v>1</v>
      </c>
      <c r="Q3775" s="84" t="s">
        <v>9357</v>
      </c>
      <c r="R3775" s="84"/>
      <c r="S3775" s="84"/>
    </row>
    <row r="3776" spans="1:19" x14ac:dyDescent="0.25">
      <c r="A3776" t="s">
        <v>5011</v>
      </c>
      <c r="B3776">
        <v>4</v>
      </c>
      <c r="C3776" t="s">
        <v>4607</v>
      </c>
      <c r="D3776" s="84"/>
      <c r="F3776" s="84"/>
      <c r="O3776" s="84" t="s">
        <v>12940</v>
      </c>
      <c r="P3776" s="84">
        <v>1</v>
      </c>
      <c r="Q3776" s="84" t="s">
        <v>9357</v>
      </c>
      <c r="R3776" s="84"/>
      <c r="S3776" s="84"/>
    </row>
    <row r="3777" spans="1:19" x14ac:dyDescent="0.25">
      <c r="A3777" t="s">
        <v>5012</v>
      </c>
      <c r="B3777">
        <v>4</v>
      </c>
      <c r="C3777" t="s">
        <v>4607</v>
      </c>
      <c r="D3777" s="84"/>
      <c r="F3777" s="84"/>
      <c r="O3777" s="84" t="s">
        <v>12942</v>
      </c>
      <c r="P3777" s="84">
        <v>1</v>
      </c>
      <c r="Q3777" s="84" t="s">
        <v>9357</v>
      </c>
      <c r="R3777" s="84"/>
      <c r="S3777" s="84"/>
    </row>
    <row r="3778" spans="1:19" x14ac:dyDescent="0.25">
      <c r="A3778" t="s">
        <v>5013</v>
      </c>
      <c r="B3778">
        <v>4</v>
      </c>
      <c r="C3778" t="s">
        <v>4607</v>
      </c>
      <c r="D3778" t="s">
        <v>5013</v>
      </c>
      <c r="E3778" s="84" t="s">
        <v>5013</v>
      </c>
      <c r="F3778" t="s">
        <v>1919</v>
      </c>
      <c r="O3778" s="84" t="s">
        <v>12943</v>
      </c>
      <c r="P3778" s="84">
        <v>1</v>
      </c>
      <c r="Q3778" s="84" t="s">
        <v>9357</v>
      </c>
      <c r="R3778" s="84"/>
      <c r="S3778" s="84"/>
    </row>
    <row r="3779" spans="1:19" x14ac:dyDescent="0.25">
      <c r="A3779" t="s">
        <v>5014</v>
      </c>
      <c r="B3779">
        <v>4</v>
      </c>
      <c r="C3779" t="s">
        <v>4607</v>
      </c>
      <c r="D3779" s="84"/>
      <c r="F3779" s="84"/>
      <c r="O3779" s="84" t="s">
        <v>12944</v>
      </c>
      <c r="P3779" s="84">
        <v>1</v>
      </c>
      <c r="Q3779" s="84" t="s">
        <v>9357</v>
      </c>
      <c r="R3779" s="84"/>
      <c r="S3779" s="84"/>
    </row>
    <row r="3780" spans="1:19" x14ac:dyDescent="0.25">
      <c r="A3780" t="s">
        <v>5015</v>
      </c>
      <c r="B3780">
        <v>4</v>
      </c>
      <c r="C3780" t="s">
        <v>4607</v>
      </c>
      <c r="D3780" s="84"/>
      <c r="F3780" s="84"/>
      <c r="O3780" s="84" t="s">
        <v>12945</v>
      </c>
      <c r="P3780" s="84">
        <v>1</v>
      </c>
      <c r="Q3780" s="84" t="s">
        <v>9357</v>
      </c>
      <c r="R3780" s="84"/>
      <c r="S3780" s="84"/>
    </row>
    <row r="3781" spans="1:19" x14ac:dyDescent="0.25">
      <c r="A3781" t="s">
        <v>5016</v>
      </c>
      <c r="B3781">
        <v>4</v>
      </c>
      <c r="C3781" t="s">
        <v>4607</v>
      </c>
      <c r="D3781" s="84"/>
      <c r="F3781" s="84"/>
      <c r="O3781" s="84" t="s">
        <v>12946</v>
      </c>
      <c r="P3781" s="84">
        <v>1</v>
      </c>
      <c r="Q3781" s="84" t="s">
        <v>9357</v>
      </c>
      <c r="R3781" s="84"/>
      <c r="S3781" s="84"/>
    </row>
    <row r="3782" spans="1:19" x14ac:dyDescent="0.25">
      <c r="A3782" t="s">
        <v>5017</v>
      </c>
      <c r="B3782">
        <v>4</v>
      </c>
      <c r="C3782" t="s">
        <v>4607</v>
      </c>
      <c r="D3782" s="84"/>
      <c r="F3782" s="84"/>
      <c r="O3782" s="84" t="s">
        <v>12947</v>
      </c>
      <c r="P3782" s="84">
        <v>1</v>
      </c>
      <c r="Q3782" s="84" t="s">
        <v>9357</v>
      </c>
      <c r="R3782" s="84"/>
      <c r="S3782" s="84"/>
    </row>
    <row r="3783" spans="1:19" x14ac:dyDescent="0.25">
      <c r="A3783" t="s">
        <v>5018</v>
      </c>
      <c r="B3783">
        <v>4</v>
      </c>
      <c r="C3783" t="s">
        <v>4607</v>
      </c>
      <c r="D3783" s="84"/>
      <c r="F3783" s="84"/>
      <c r="O3783" s="84" t="s">
        <v>12948</v>
      </c>
      <c r="P3783" s="84">
        <v>1</v>
      </c>
      <c r="Q3783" s="84" t="s">
        <v>9357</v>
      </c>
      <c r="R3783" s="84"/>
      <c r="S3783" s="84"/>
    </row>
    <row r="3784" spans="1:19" x14ac:dyDescent="0.25">
      <c r="A3784" t="s">
        <v>5019</v>
      </c>
      <c r="B3784">
        <v>4</v>
      </c>
      <c r="C3784" t="s">
        <v>4607</v>
      </c>
      <c r="D3784" s="84"/>
      <c r="F3784" s="84"/>
      <c r="O3784" s="84" t="s">
        <v>12949</v>
      </c>
      <c r="P3784" s="84">
        <v>1</v>
      </c>
      <c r="Q3784" s="84" t="s">
        <v>9357</v>
      </c>
      <c r="R3784" s="84"/>
      <c r="S3784" s="84"/>
    </row>
    <row r="3785" spans="1:19" x14ac:dyDescent="0.25">
      <c r="A3785" t="s">
        <v>5020</v>
      </c>
      <c r="B3785">
        <v>4</v>
      </c>
      <c r="C3785" t="s">
        <v>4607</v>
      </c>
      <c r="D3785" s="84"/>
      <c r="F3785" s="84"/>
      <c r="O3785" s="84" t="s">
        <v>12950</v>
      </c>
      <c r="P3785" s="84">
        <v>1</v>
      </c>
      <c r="Q3785" s="84" t="s">
        <v>9357</v>
      </c>
      <c r="R3785" s="84"/>
      <c r="S3785" s="84"/>
    </row>
    <row r="3786" spans="1:19" x14ac:dyDescent="0.25">
      <c r="A3786" t="s">
        <v>5021</v>
      </c>
      <c r="B3786">
        <v>4</v>
      </c>
      <c r="C3786" t="s">
        <v>4607</v>
      </c>
      <c r="D3786" s="84"/>
      <c r="F3786" s="84"/>
      <c r="O3786" s="84" t="s">
        <v>12951</v>
      </c>
      <c r="P3786" s="84">
        <v>1</v>
      </c>
      <c r="Q3786" s="84" t="s">
        <v>9357</v>
      </c>
      <c r="R3786" s="84"/>
      <c r="S3786" s="84"/>
    </row>
    <row r="3787" spans="1:19" x14ac:dyDescent="0.25">
      <c r="A3787" t="s">
        <v>5022</v>
      </c>
      <c r="B3787">
        <v>4</v>
      </c>
      <c r="C3787" t="s">
        <v>4607</v>
      </c>
      <c r="D3787" s="84"/>
      <c r="F3787" s="84"/>
      <c r="O3787" s="84" t="s">
        <v>12953</v>
      </c>
      <c r="P3787" s="84">
        <v>1</v>
      </c>
      <c r="Q3787" s="84" t="s">
        <v>9357</v>
      </c>
      <c r="R3787" s="84"/>
      <c r="S3787" s="84"/>
    </row>
    <row r="3788" spans="1:19" x14ac:dyDescent="0.25">
      <c r="A3788" t="s">
        <v>5023</v>
      </c>
      <c r="B3788">
        <v>4</v>
      </c>
      <c r="C3788" t="s">
        <v>4607</v>
      </c>
      <c r="D3788" s="84"/>
      <c r="F3788" s="84"/>
      <c r="O3788" s="84" t="s">
        <v>12954</v>
      </c>
      <c r="P3788" s="84">
        <v>1</v>
      </c>
      <c r="Q3788" s="84" t="s">
        <v>9357</v>
      </c>
      <c r="R3788" s="84"/>
      <c r="S3788" s="84"/>
    </row>
    <row r="3789" spans="1:19" x14ac:dyDescent="0.25">
      <c r="A3789" t="s">
        <v>5024</v>
      </c>
      <c r="B3789">
        <v>4</v>
      </c>
      <c r="C3789" t="s">
        <v>4607</v>
      </c>
      <c r="D3789" s="84"/>
      <c r="F3789" s="84"/>
      <c r="O3789" s="84" t="s">
        <v>12955</v>
      </c>
      <c r="P3789" s="84">
        <v>1</v>
      </c>
      <c r="Q3789" s="84" t="s">
        <v>9357</v>
      </c>
      <c r="R3789" s="84"/>
      <c r="S3789" s="84"/>
    </row>
    <row r="3790" spans="1:19" x14ac:dyDescent="0.25">
      <c r="A3790" t="s">
        <v>5025</v>
      </c>
      <c r="B3790">
        <v>4</v>
      </c>
      <c r="C3790" t="s">
        <v>4607</v>
      </c>
      <c r="D3790" s="84"/>
      <c r="F3790" s="84"/>
      <c r="O3790" s="84" t="s">
        <v>12956</v>
      </c>
      <c r="P3790" s="84">
        <v>1</v>
      </c>
      <c r="Q3790" s="84" t="s">
        <v>9357</v>
      </c>
      <c r="R3790" s="84"/>
      <c r="S3790" s="84"/>
    </row>
    <row r="3791" spans="1:19" x14ac:dyDescent="0.25">
      <c r="A3791" t="s">
        <v>5026</v>
      </c>
      <c r="B3791">
        <v>4</v>
      </c>
      <c r="C3791" t="s">
        <v>4607</v>
      </c>
      <c r="D3791" s="84"/>
      <c r="F3791" s="84"/>
      <c r="O3791" s="84" t="s">
        <v>12965</v>
      </c>
      <c r="P3791" s="84">
        <v>1</v>
      </c>
      <c r="Q3791" s="84" t="s">
        <v>9357</v>
      </c>
      <c r="R3791" s="84"/>
      <c r="S3791" s="84"/>
    </row>
    <row r="3792" spans="1:19" x14ac:dyDescent="0.25">
      <c r="A3792" t="s">
        <v>5027</v>
      </c>
      <c r="B3792">
        <v>4</v>
      </c>
      <c r="C3792" t="s">
        <v>4607</v>
      </c>
      <c r="D3792" s="84"/>
      <c r="F3792" s="84"/>
      <c r="O3792" s="84" t="s">
        <v>12966</v>
      </c>
      <c r="P3792" s="84">
        <v>1</v>
      </c>
      <c r="Q3792" s="84" t="s">
        <v>9357</v>
      </c>
      <c r="R3792" s="84"/>
      <c r="S3792" s="84"/>
    </row>
    <row r="3793" spans="1:19" x14ac:dyDescent="0.25">
      <c r="A3793" t="s">
        <v>5028</v>
      </c>
      <c r="B3793">
        <v>4</v>
      </c>
      <c r="C3793" t="s">
        <v>4607</v>
      </c>
      <c r="D3793" s="84"/>
      <c r="F3793" s="84"/>
      <c r="O3793" s="84" t="s">
        <v>12970</v>
      </c>
      <c r="P3793" s="84">
        <v>1</v>
      </c>
      <c r="Q3793" s="84" t="s">
        <v>9357</v>
      </c>
      <c r="R3793" s="84"/>
      <c r="S3793" s="84"/>
    </row>
    <row r="3794" spans="1:19" x14ac:dyDescent="0.25">
      <c r="A3794" t="s">
        <v>5029</v>
      </c>
      <c r="B3794">
        <v>4</v>
      </c>
      <c r="C3794" t="s">
        <v>4607</v>
      </c>
      <c r="D3794" s="84"/>
      <c r="F3794" s="84"/>
      <c r="O3794" s="84" t="s">
        <v>12971</v>
      </c>
      <c r="P3794" s="84">
        <v>1</v>
      </c>
      <c r="Q3794" s="84" t="s">
        <v>9357</v>
      </c>
      <c r="R3794" s="84"/>
      <c r="S3794" s="84"/>
    </row>
    <row r="3795" spans="1:19" x14ac:dyDescent="0.25">
      <c r="A3795" t="s">
        <v>5030</v>
      </c>
      <c r="B3795">
        <v>4</v>
      </c>
      <c r="C3795" t="s">
        <v>4607</v>
      </c>
      <c r="D3795" s="84"/>
      <c r="F3795" s="84"/>
      <c r="O3795" s="84" t="s">
        <v>12972</v>
      </c>
      <c r="P3795" s="84">
        <v>1</v>
      </c>
      <c r="Q3795" s="84" t="s">
        <v>9357</v>
      </c>
      <c r="R3795" s="84"/>
      <c r="S3795" s="84"/>
    </row>
    <row r="3796" spans="1:19" x14ac:dyDescent="0.25">
      <c r="A3796" t="s">
        <v>5031</v>
      </c>
      <c r="B3796">
        <v>4</v>
      </c>
      <c r="C3796" t="s">
        <v>4607</v>
      </c>
      <c r="D3796" s="84"/>
      <c r="F3796" s="84"/>
      <c r="O3796" s="84" t="s">
        <v>12973</v>
      </c>
      <c r="P3796" s="84">
        <v>1</v>
      </c>
      <c r="Q3796" s="84" t="s">
        <v>9357</v>
      </c>
      <c r="R3796" s="84"/>
      <c r="S3796" s="84"/>
    </row>
    <row r="3797" spans="1:19" x14ac:dyDescent="0.25">
      <c r="A3797" t="s">
        <v>5032</v>
      </c>
      <c r="B3797">
        <v>4</v>
      </c>
      <c r="C3797" t="s">
        <v>4607</v>
      </c>
      <c r="D3797" s="84"/>
      <c r="F3797" s="84"/>
      <c r="O3797" s="84" t="s">
        <v>12974</v>
      </c>
      <c r="P3797" s="84">
        <v>1</v>
      </c>
      <c r="Q3797" s="84" t="s">
        <v>9357</v>
      </c>
      <c r="R3797" s="84"/>
      <c r="S3797" s="84"/>
    </row>
    <row r="3798" spans="1:19" x14ac:dyDescent="0.25">
      <c r="A3798" t="s">
        <v>5033</v>
      </c>
      <c r="B3798">
        <v>4</v>
      </c>
      <c r="C3798" t="s">
        <v>4607</v>
      </c>
      <c r="D3798" s="84"/>
      <c r="F3798" s="84"/>
      <c r="O3798" s="84" t="s">
        <v>12975</v>
      </c>
      <c r="P3798" s="84">
        <v>1</v>
      </c>
      <c r="Q3798" s="84" t="s">
        <v>9357</v>
      </c>
      <c r="R3798" s="84"/>
      <c r="S3798" s="84"/>
    </row>
    <row r="3799" spans="1:19" x14ac:dyDescent="0.25">
      <c r="A3799" t="s">
        <v>5034</v>
      </c>
      <c r="B3799">
        <v>4</v>
      </c>
      <c r="C3799" t="s">
        <v>4607</v>
      </c>
      <c r="D3799" s="84"/>
      <c r="F3799" s="84"/>
      <c r="O3799" s="84" t="s">
        <v>12978</v>
      </c>
      <c r="P3799" s="84">
        <v>1</v>
      </c>
      <c r="Q3799" s="84" t="s">
        <v>9357</v>
      </c>
      <c r="R3799" s="84"/>
      <c r="S3799" s="84"/>
    </row>
    <row r="3800" spans="1:19" x14ac:dyDescent="0.25">
      <c r="A3800" t="s">
        <v>5035</v>
      </c>
      <c r="B3800">
        <v>4</v>
      </c>
      <c r="C3800" t="s">
        <v>4607</v>
      </c>
      <c r="D3800" s="84"/>
      <c r="F3800" s="84"/>
      <c r="O3800" s="84" t="s">
        <v>12979</v>
      </c>
      <c r="P3800" s="84">
        <v>1</v>
      </c>
      <c r="Q3800" s="84" t="s">
        <v>9357</v>
      </c>
      <c r="R3800" s="84"/>
      <c r="S3800" s="84"/>
    </row>
    <row r="3801" spans="1:19" x14ac:dyDescent="0.25">
      <c r="A3801" t="s">
        <v>5036</v>
      </c>
      <c r="B3801">
        <v>4</v>
      </c>
      <c r="C3801" t="s">
        <v>4607</v>
      </c>
      <c r="D3801" s="84"/>
      <c r="F3801" s="84"/>
      <c r="O3801" s="84" t="s">
        <v>12980</v>
      </c>
      <c r="P3801" s="84">
        <v>1</v>
      </c>
      <c r="Q3801" s="84" t="s">
        <v>9357</v>
      </c>
      <c r="R3801" s="84"/>
      <c r="S3801" s="84"/>
    </row>
    <row r="3802" spans="1:19" x14ac:dyDescent="0.25">
      <c r="A3802" t="s">
        <v>5037</v>
      </c>
      <c r="B3802">
        <v>4</v>
      </c>
      <c r="C3802" t="s">
        <v>4607</v>
      </c>
      <c r="D3802" s="84"/>
      <c r="F3802" s="84"/>
      <c r="O3802" s="84" t="s">
        <v>12993</v>
      </c>
      <c r="P3802" s="84">
        <v>1</v>
      </c>
      <c r="Q3802" s="84" t="s">
        <v>9357</v>
      </c>
      <c r="R3802" s="84"/>
      <c r="S3802" s="84"/>
    </row>
    <row r="3803" spans="1:19" x14ac:dyDescent="0.25">
      <c r="A3803" t="s">
        <v>5038</v>
      </c>
      <c r="B3803">
        <v>4</v>
      </c>
      <c r="C3803" t="s">
        <v>4607</v>
      </c>
      <c r="D3803" s="84"/>
      <c r="F3803" s="84"/>
      <c r="O3803" s="84" t="s">
        <v>12995</v>
      </c>
      <c r="P3803" s="84">
        <v>1</v>
      </c>
      <c r="Q3803" s="84" t="s">
        <v>9357</v>
      </c>
      <c r="R3803" s="84"/>
      <c r="S3803" s="84"/>
    </row>
    <row r="3804" spans="1:19" x14ac:dyDescent="0.25">
      <c r="A3804" t="s">
        <v>5039</v>
      </c>
      <c r="B3804">
        <v>4</v>
      </c>
      <c r="C3804" t="s">
        <v>4607</v>
      </c>
      <c r="D3804" s="84"/>
      <c r="F3804" s="84"/>
      <c r="O3804" s="84" t="s">
        <v>12996</v>
      </c>
      <c r="P3804" s="84">
        <v>1</v>
      </c>
      <c r="Q3804" s="84" t="s">
        <v>9357</v>
      </c>
      <c r="R3804" s="84"/>
      <c r="S3804" s="84"/>
    </row>
    <row r="3805" spans="1:19" x14ac:dyDescent="0.25">
      <c r="A3805" t="s">
        <v>5040</v>
      </c>
      <c r="B3805">
        <v>4</v>
      </c>
      <c r="C3805" t="s">
        <v>4607</v>
      </c>
      <c r="D3805" s="84"/>
      <c r="F3805" s="84"/>
      <c r="O3805" s="84" t="s">
        <v>13000</v>
      </c>
      <c r="P3805" s="84">
        <v>1</v>
      </c>
      <c r="Q3805" s="84" t="s">
        <v>9357</v>
      </c>
      <c r="R3805" s="84"/>
      <c r="S3805" s="84"/>
    </row>
    <row r="3806" spans="1:19" x14ac:dyDescent="0.25">
      <c r="A3806" t="s">
        <v>5041</v>
      </c>
      <c r="B3806">
        <v>4</v>
      </c>
      <c r="C3806" t="s">
        <v>4607</v>
      </c>
      <c r="D3806" s="84"/>
      <c r="F3806" s="84"/>
      <c r="O3806" s="84" t="s">
        <v>13001</v>
      </c>
      <c r="P3806" s="84">
        <v>1</v>
      </c>
      <c r="Q3806" s="84" t="s">
        <v>9357</v>
      </c>
      <c r="R3806" s="84"/>
      <c r="S3806" s="84"/>
    </row>
    <row r="3807" spans="1:19" x14ac:dyDescent="0.25">
      <c r="A3807" t="s">
        <v>5042</v>
      </c>
      <c r="B3807">
        <v>4</v>
      </c>
      <c r="C3807" t="s">
        <v>4607</v>
      </c>
      <c r="D3807" s="84"/>
      <c r="F3807" s="84"/>
      <c r="O3807" s="84" t="s">
        <v>13002</v>
      </c>
      <c r="P3807" s="84">
        <v>1</v>
      </c>
      <c r="Q3807" s="84" t="s">
        <v>9357</v>
      </c>
      <c r="R3807" s="84"/>
      <c r="S3807" s="84"/>
    </row>
    <row r="3808" spans="1:19" x14ac:dyDescent="0.25">
      <c r="A3808" t="s">
        <v>5043</v>
      </c>
      <c r="B3808">
        <v>4</v>
      </c>
      <c r="C3808" t="s">
        <v>4607</v>
      </c>
      <c r="D3808" s="84"/>
      <c r="F3808" s="84"/>
      <c r="O3808" s="84" t="s">
        <v>13003</v>
      </c>
      <c r="P3808" s="84">
        <v>1</v>
      </c>
      <c r="Q3808" s="84" t="s">
        <v>9357</v>
      </c>
      <c r="R3808" s="84"/>
      <c r="S3808" s="84"/>
    </row>
    <row r="3809" spans="1:19" x14ac:dyDescent="0.25">
      <c r="A3809" t="s">
        <v>5044</v>
      </c>
      <c r="B3809">
        <v>4</v>
      </c>
      <c r="C3809" t="s">
        <v>4607</v>
      </c>
      <c r="D3809" s="84"/>
      <c r="F3809" s="84"/>
      <c r="O3809" s="84" t="s">
        <v>13004</v>
      </c>
      <c r="P3809" s="84">
        <v>1</v>
      </c>
      <c r="Q3809" s="84" t="s">
        <v>9357</v>
      </c>
      <c r="R3809" s="84"/>
      <c r="S3809" s="84"/>
    </row>
    <row r="3810" spans="1:19" x14ac:dyDescent="0.25">
      <c r="A3810" t="s">
        <v>5045</v>
      </c>
      <c r="B3810">
        <v>4</v>
      </c>
      <c r="C3810" t="s">
        <v>4607</v>
      </c>
      <c r="D3810" s="84"/>
      <c r="F3810" s="84"/>
      <c r="O3810" s="84" t="s">
        <v>13005</v>
      </c>
      <c r="P3810" s="84">
        <v>1</v>
      </c>
      <c r="Q3810" s="84" t="s">
        <v>9357</v>
      </c>
      <c r="R3810" s="84"/>
      <c r="S3810" s="84"/>
    </row>
    <row r="3811" spans="1:19" x14ac:dyDescent="0.25">
      <c r="A3811" t="s">
        <v>5046</v>
      </c>
      <c r="B3811">
        <v>4</v>
      </c>
      <c r="C3811" t="s">
        <v>4607</v>
      </c>
      <c r="D3811" t="s">
        <v>5046</v>
      </c>
      <c r="E3811" s="84" t="s">
        <v>5046</v>
      </c>
      <c r="F3811" t="s">
        <v>1919</v>
      </c>
      <c r="O3811" s="84" t="s">
        <v>13006</v>
      </c>
      <c r="P3811" s="84">
        <v>1</v>
      </c>
      <c r="Q3811" s="84" t="s">
        <v>9357</v>
      </c>
      <c r="R3811" s="84"/>
      <c r="S3811" s="84"/>
    </row>
    <row r="3812" spans="1:19" x14ac:dyDescent="0.25">
      <c r="A3812" t="s">
        <v>5047</v>
      </c>
      <c r="B3812">
        <v>4</v>
      </c>
      <c r="C3812" t="s">
        <v>4607</v>
      </c>
      <c r="D3812" s="84"/>
      <c r="F3812" s="84"/>
      <c r="O3812" s="84" t="s">
        <v>13008</v>
      </c>
      <c r="P3812" s="84">
        <v>1</v>
      </c>
      <c r="Q3812" s="84" t="s">
        <v>9357</v>
      </c>
      <c r="R3812" s="84"/>
      <c r="S3812" s="84"/>
    </row>
    <row r="3813" spans="1:19" x14ac:dyDescent="0.25">
      <c r="A3813" t="s">
        <v>5048</v>
      </c>
      <c r="B3813">
        <v>4</v>
      </c>
      <c r="C3813" t="s">
        <v>4607</v>
      </c>
      <c r="D3813" s="84"/>
      <c r="F3813" s="84"/>
      <c r="O3813" s="84" t="s">
        <v>13012</v>
      </c>
      <c r="P3813" s="84">
        <v>1</v>
      </c>
      <c r="Q3813" s="84" t="s">
        <v>9357</v>
      </c>
      <c r="R3813" s="84"/>
      <c r="S3813" s="84"/>
    </row>
    <row r="3814" spans="1:19" x14ac:dyDescent="0.25">
      <c r="A3814" t="s">
        <v>5049</v>
      </c>
      <c r="B3814">
        <v>4</v>
      </c>
      <c r="C3814" t="s">
        <v>4607</v>
      </c>
      <c r="D3814" s="84"/>
      <c r="F3814" s="84"/>
      <c r="O3814" s="84" t="s">
        <v>13013</v>
      </c>
      <c r="P3814" s="84">
        <v>1</v>
      </c>
      <c r="Q3814" s="84" t="s">
        <v>9357</v>
      </c>
      <c r="R3814" s="84"/>
      <c r="S3814" s="84"/>
    </row>
    <row r="3815" spans="1:19" x14ac:dyDescent="0.25">
      <c r="A3815" t="s">
        <v>5050</v>
      </c>
      <c r="B3815">
        <v>4</v>
      </c>
      <c r="C3815" t="s">
        <v>4607</v>
      </c>
      <c r="D3815" s="84"/>
      <c r="F3815" s="84"/>
      <c r="O3815" s="84" t="s">
        <v>13015</v>
      </c>
      <c r="P3815" s="84">
        <v>1</v>
      </c>
      <c r="Q3815" s="84" t="s">
        <v>9357</v>
      </c>
      <c r="R3815" s="84"/>
      <c r="S3815" s="84"/>
    </row>
    <row r="3816" spans="1:19" x14ac:dyDescent="0.25">
      <c r="A3816" t="s">
        <v>5051</v>
      </c>
      <c r="B3816">
        <v>4</v>
      </c>
      <c r="C3816" t="s">
        <v>4607</v>
      </c>
      <c r="D3816" s="84"/>
      <c r="F3816" s="84"/>
      <c r="O3816" s="84" t="s">
        <v>13017</v>
      </c>
      <c r="P3816" s="84">
        <v>1</v>
      </c>
      <c r="Q3816" s="84" t="s">
        <v>9357</v>
      </c>
      <c r="R3816" s="84"/>
      <c r="S3816" s="84"/>
    </row>
    <row r="3817" spans="1:19" x14ac:dyDescent="0.25">
      <c r="A3817" t="s">
        <v>5052</v>
      </c>
      <c r="B3817">
        <v>4</v>
      </c>
      <c r="C3817" t="s">
        <v>4607</v>
      </c>
      <c r="D3817" s="84"/>
      <c r="F3817" s="84"/>
      <c r="O3817" s="84" t="s">
        <v>13018</v>
      </c>
      <c r="P3817" s="84">
        <v>1</v>
      </c>
      <c r="Q3817" s="84" t="s">
        <v>9357</v>
      </c>
      <c r="R3817" s="84"/>
      <c r="S3817" s="84"/>
    </row>
    <row r="3818" spans="1:19" x14ac:dyDescent="0.25">
      <c r="A3818" t="s">
        <v>5053</v>
      </c>
      <c r="B3818">
        <v>4</v>
      </c>
      <c r="C3818" t="s">
        <v>4607</v>
      </c>
      <c r="D3818" s="84"/>
      <c r="F3818" s="84"/>
      <c r="O3818" s="84" t="s">
        <v>13021</v>
      </c>
      <c r="P3818" s="84">
        <v>1</v>
      </c>
      <c r="Q3818" s="84" t="s">
        <v>9357</v>
      </c>
      <c r="R3818" s="84"/>
      <c r="S3818" s="84"/>
    </row>
    <row r="3819" spans="1:19" x14ac:dyDescent="0.25">
      <c r="A3819" t="s">
        <v>5054</v>
      </c>
      <c r="B3819">
        <v>4</v>
      </c>
      <c r="C3819" t="s">
        <v>4607</v>
      </c>
      <c r="D3819" s="84"/>
      <c r="F3819" s="84"/>
      <c r="O3819" s="84" t="s">
        <v>13022</v>
      </c>
      <c r="P3819" s="84">
        <v>1</v>
      </c>
      <c r="Q3819" s="84" t="s">
        <v>9357</v>
      </c>
      <c r="R3819" s="84"/>
      <c r="S3819" s="84"/>
    </row>
    <row r="3820" spans="1:19" x14ac:dyDescent="0.25">
      <c r="A3820" t="s">
        <v>5055</v>
      </c>
      <c r="B3820">
        <v>4</v>
      </c>
      <c r="C3820" t="s">
        <v>4607</v>
      </c>
      <c r="D3820" s="84"/>
      <c r="F3820" s="84"/>
      <c r="O3820" s="84" t="s">
        <v>13023</v>
      </c>
      <c r="P3820" s="84">
        <v>1</v>
      </c>
      <c r="Q3820" s="84" t="s">
        <v>9357</v>
      </c>
      <c r="R3820" s="84"/>
      <c r="S3820" s="84"/>
    </row>
    <row r="3821" spans="1:19" x14ac:dyDescent="0.25">
      <c r="A3821" t="s">
        <v>5056</v>
      </c>
      <c r="B3821">
        <v>4</v>
      </c>
      <c r="C3821" t="s">
        <v>4607</v>
      </c>
      <c r="D3821" s="84"/>
      <c r="F3821" s="84"/>
      <c r="O3821" s="84" t="s">
        <v>13024</v>
      </c>
      <c r="P3821" s="84">
        <v>1</v>
      </c>
      <c r="Q3821" s="84" t="s">
        <v>9357</v>
      </c>
      <c r="R3821" s="84"/>
      <c r="S3821" s="84"/>
    </row>
    <row r="3822" spans="1:19" x14ac:dyDescent="0.25">
      <c r="A3822" t="s">
        <v>5057</v>
      </c>
      <c r="B3822">
        <v>4</v>
      </c>
      <c r="C3822" t="s">
        <v>4607</v>
      </c>
      <c r="D3822" s="84"/>
      <c r="F3822" s="84"/>
      <c r="O3822" s="84" t="s">
        <v>13026</v>
      </c>
      <c r="P3822" s="84">
        <v>1</v>
      </c>
      <c r="Q3822" s="84" t="s">
        <v>9357</v>
      </c>
      <c r="R3822" s="84"/>
      <c r="S3822" s="84"/>
    </row>
    <row r="3823" spans="1:19" x14ac:dyDescent="0.25">
      <c r="A3823" t="s">
        <v>5058</v>
      </c>
      <c r="B3823">
        <v>4</v>
      </c>
      <c r="C3823" t="s">
        <v>4607</v>
      </c>
      <c r="D3823" s="84"/>
      <c r="F3823" s="84"/>
      <c r="O3823" s="84" t="s">
        <v>13027</v>
      </c>
      <c r="P3823" s="84">
        <v>1</v>
      </c>
      <c r="Q3823" s="84" t="s">
        <v>9357</v>
      </c>
      <c r="R3823" s="84"/>
      <c r="S3823" s="84"/>
    </row>
    <row r="3824" spans="1:19" x14ac:dyDescent="0.25">
      <c r="A3824" t="s">
        <v>5059</v>
      </c>
      <c r="B3824">
        <v>4</v>
      </c>
      <c r="C3824" t="s">
        <v>4607</v>
      </c>
      <c r="D3824" s="84"/>
      <c r="F3824" s="84"/>
      <c r="O3824" s="84" t="s">
        <v>13028</v>
      </c>
      <c r="P3824" s="84">
        <v>1</v>
      </c>
      <c r="Q3824" s="84" t="s">
        <v>9357</v>
      </c>
      <c r="R3824" s="84"/>
      <c r="S3824" s="84"/>
    </row>
    <row r="3825" spans="1:19" x14ac:dyDescent="0.25">
      <c r="A3825" t="s">
        <v>5060</v>
      </c>
      <c r="B3825">
        <v>4</v>
      </c>
      <c r="C3825" t="s">
        <v>4607</v>
      </c>
      <c r="D3825" s="84"/>
      <c r="F3825" s="84"/>
      <c r="O3825" s="84" t="s">
        <v>13029</v>
      </c>
      <c r="P3825" s="84">
        <v>1</v>
      </c>
      <c r="Q3825" s="84" t="s">
        <v>9357</v>
      </c>
      <c r="R3825" s="84"/>
      <c r="S3825" s="84"/>
    </row>
    <row r="3826" spans="1:19" x14ac:dyDescent="0.25">
      <c r="A3826" t="s">
        <v>5061</v>
      </c>
      <c r="B3826">
        <v>4</v>
      </c>
      <c r="C3826" t="s">
        <v>4607</v>
      </c>
      <c r="D3826" s="84"/>
      <c r="F3826" s="84"/>
      <c r="O3826" s="84" t="s">
        <v>13031</v>
      </c>
      <c r="P3826" s="84">
        <v>1</v>
      </c>
      <c r="Q3826" s="84" t="s">
        <v>9357</v>
      </c>
      <c r="R3826" s="84"/>
      <c r="S3826" s="84"/>
    </row>
    <row r="3827" spans="1:19" x14ac:dyDescent="0.25">
      <c r="A3827" t="s">
        <v>5062</v>
      </c>
      <c r="B3827">
        <v>4</v>
      </c>
      <c r="C3827" t="s">
        <v>4607</v>
      </c>
      <c r="D3827" s="84"/>
      <c r="F3827" s="84"/>
      <c r="O3827" s="84" t="s">
        <v>13061</v>
      </c>
      <c r="P3827" s="84">
        <v>1</v>
      </c>
      <c r="Q3827" s="84" t="s">
        <v>9357</v>
      </c>
      <c r="R3827" s="84"/>
      <c r="S3827" s="84"/>
    </row>
    <row r="3828" spans="1:19" x14ac:dyDescent="0.25">
      <c r="A3828" t="s">
        <v>5063</v>
      </c>
      <c r="B3828">
        <v>4</v>
      </c>
      <c r="C3828" t="s">
        <v>4607</v>
      </c>
      <c r="D3828" s="84"/>
      <c r="F3828" s="84"/>
      <c r="O3828" s="84" t="s">
        <v>13063</v>
      </c>
      <c r="P3828" s="84">
        <v>1</v>
      </c>
      <c r="Q3828" s="84" t="s">
        <v>9357</v>
      </c>
      <c r="R3828" s="84"/>
      <c r="S3828" s="84"/>
    </row>
    <row r="3829" spans="1:19" x14ac:dyDescent="0.25">
      <c r="A3829" t="s">
        <v>5064</v>
      </c>
      <c r="B3829">
        <v>4</v>
      </c>
      <c r="C3829" t="s">
        <v>4607</v>
      </c>
      <c r="D3829" s="84"/>
      <c r="F3829" s="84"/>
      <c r="O3829" s="84" t="s">
        <v>13065</v>
      </c>
      <c r="P3829" s="84">
        <v>1</v>
      </c>
      <c r="Q3829" s="84" t="s">
        <v>9357</v>
      </c>
      <c r="R3829" s="84"/>
      <c r="S3829" s="84"/>
    </row>
    <row r="3830" spans="1:19" x14ac:dyDescent="0.25">
      <c r="A3830" t="s">
        <v>5065</v>
      </c>
      <c r="B3830">
        <v>4</v>
      </c>
      <c r="C3830" t="s">
        <v>4607</v>
      </c>
      <c r="D3830" s="84"/>
      <c r="F3830" s="84"/>
      <c r="O3830" s="84" t="s">
        <v>13066</v>
      </c>
      <c r="P3830" s="84">
        <v>1</v>
      </c>
      <c r="Q3830" s="84" t="s">
        <v>9357</v>
      </c>
      <c r="R3830" s="84"/>
      <c r="S3830" s="84"/>
    </row>
    <row r="3831" spans="1:19" x14ac:dyDescent="0.25">
      <c r="A3831" t="s">
        <v>5066</v>
      </c>
      <c r="B3831">
        <v>4</v>
      </c>
      <c r="C3831" t="s">
        <v>4607</v>
      </c>
      <c r="D3831" s="84"/>
      <c r="F3831" s="84"/>
      <c r="O3831" s="84" t="s">
        <v>13068</v>
      </c>
      <c r="P3831" s="84">
        <v>1</v>
      </c>
      <c r="Q3831" s="84" t="s">
        <v>9357</v>
      </c>
      <c r="R3831" s="84"/>
      <c r="S3831" s="84"/>
    </row>
    <row r="3832" spans="1:19" x14ac:dyDescent="0.25">
      <c r="A3832" t="s">
        <v>5067</v>
      </c>
      <c r="B3832">
        <v>4</v>
      </c>
      <c r="C3832" t="s">
        <v>4607</v>
      </c>
      <c r="D3832" s="84"/>
      <c r="F3832" s="84"/>
      <c r="O3832" s="84" t="s">
        <v>13069</v>
      </c>
      <c r="P3832" s="84">
        <v>1</v>
      </c>
      <c r="Q3832" s="84" t="s">
        <v>9357</v>
      </c>
      <c r="R3832" s="84"/>
      <c r="S3832" s="84"/>
    </row>
    <row r="3833" spans="1:19" x14ac:dyDescent="0.25">
      <c r="A3833" t="s">
        <v>5068</v>
      </c>
      <c r="B3833">
        <v>4</v>
      </c>
      <c r="C3833" t="s">
        <v>4607</v>
      </c>
      <c r="D3833" s="84"/>
      <c r="F3833" s="84"/>
      <c r="O3833" s="84" t="s">
        <v>13075</v>
      </c>
      <c r="P3833" s="84">
        <v>1</v>
      </c>
      <c r="Q3833" s="84" t="s">
        <v>9357</v>
      </c>
      <c r="R3833" s="84"/>
      <c r="S3833" s="84"/>
    </row>
    <row r="3834" spans="1:19" x14ac:dyDescent="0.25">
      <c r="A3834" t="s">
        <v>5069</v>
      </c>
      <c r="B3834">
        <v>4</v>
      </c>
      <c r="C3834" t="s">
        <v>4607</v>
      </c>
      <c r="D3834" s="84"/>
      <c r="F3834" s="84"/>
      <c r="O3834" s="84" t="s">
        <v>13077</v>
      </c>
      <c r="P3834" s="84">
        <v>1</v>
      </c>
      <c r="Q3834" s="84" t="s">
        <v>9357</v>
      </c>
      <c r="R3834" s="84"/>
      <c r="S3834" s="84"/>
    </row>
    <row r="3835" spans="1:19" x14ac:dyDescent="0.25">
      <c r="A3835" t="s">
        <v>5070</v>
      </c>
      <c r="B3835">
        <v>4</v>
      </c>
      <c r="C3835" t="s">
        <v>4607</v>
      </c>
      <c r="D3835" s="84"/>
      <c r="F3835" s="84"/>
      <c r="O3835" s="84" t="s">
        <v>13078</v>
      </c>
      <c r="P3835" s="84">
        <v>1</v>
      </c>
      <c r="Q3835" s="84" t="s">
        <v>9357</v>
      </c>
      <c r="R3835" s="84"/>
      <c r="S3835" s="84"/>
    </row>
    <row r="3836" spans="1:19" x14ac:dyDescent="0.25">
      <c r="A3836" t="s">
        <v>5071</v>
      </c>
      <c r="B3836">
        <v>4</v>
      </c>
      <c r="C3836" t="s">
        <v>4607</v>
      </c>
      <c r="D3836" s="84"/>
      <c r="F3836" s="84"/>
      <c r="O3836" s="84" t="s">
        <v>13079</v>
      </c>
      <c r="P3836" s="84">
        <v>1</v>
      </c>
      <c r="Q3836" s="84" t="s">
        <v>9357</v>
      </c>
      <c r="R3836" s="84"/>
      <c r="S3836" s="84"/>
    </row>
    <row r="3837" spans="1:19" x14ac:dyDescent="0.25">
      <c r="A3837" t="s">
        <v>5072</v>
      </c>
      <c r="B3837">
        <v>4</v>
      </c>
      <c r="C3837" t="s">
        <v>4607</v>
      </c>
      <c r="D3837" s="84"/>
      <c r="F3837" s="84"/>
      <c r="O3837" s="84" t="s">
        <v>13080</v>
      </c>
      <c r="P3837" s="84">
        <v>1</v>
      </c>
      <c r="Q3837" s="84" t="s">
        <v>9357</v>
      </c>
      <c r="R3837" s="84"/>
      <c r="S3837" s="84"/>
    </row>
    <row r="3838" spans="1:19" x14ac:dyDescent="0.25">
      <c r="A3838" t="s">
        <v>5073</v>
      </c>
      <c r="B3838">
        <v>4</v>
      </c>
      <c r="C3838" t="s">
        <v>4607</v>
      </c>
      <c r="D3838" s="84"/>
      <c r="F3838" s="84"/>
      <c r="O3838" s="84" t="s">
        <v>13082</v>
      </c>
      <c r="P3838" s="84">
        <v>1</v>
      </c>
      <c r="Q3838" s="84" t="s">
        <v>9357</v>
      </c>
      <c r="R3838" s="84"/>
      <c r="S3838" s="84"/>
    </row>
    <row r="3839" spans="1:19" x14ac:dyDescent="0.25">
      <c r="A3839" t="s">
        <v>5074</v>
      </c>
      <c r="B3839">
        <v>4</v>
      </c>
      <c r="C3839" t="s">
        <v>4607</v>
      </c>
      <c r="D3839" s="84"/>
      <c r="F3839" s="84"/>
      <c r="O3839" s="84" t="s">
        <v>13083</v>
      </c>
      <c r="P3839" s="84">
        <v>1</v>
      </c>
      <c r="Q3839" s="84" t="s">
        <v>9357</v>
      </c>
      <c r="R3839" s="84"/>
      <c r="S3839" s="84"/>
    </row>
    <row r="3840" spans="1:19" x14ac:dyDescent="0.25">
      <c r="A3840" t="s">
        <v>5075</v>
      </c>
      <c r="B3840">
        <v>4</v>
      </c>
      <c r="C3840" t="s">
        <v>4607</v>
      </c>
      <c r="D3840" s="84"/>
      <c r="F3840" s="84"/>
      <c r="O3840" s="84" t="s">
        <v>13084</v>
      </c>
      <c r="P3840" s="84">
        <v>1</v>
      </c>
      <c r="Q3840" s="84" t="s">
        <v>9357</v>
      </c>
      <c r="R3840" s="84"/>
      <c r="S3840" s="84"/>
    </row>
    <row r="3841" spans="1:19" x14ac:dyDescent="0.25">
      <c r="A3841" t="s">
        <v>5076</v>
      </c>
      <c r="B3841">
        <v>4</v>
      </c>
      <c r="C3841" t="s">
        <v>4607</v>
      </c>
      <c r="D3841" s="84"/>
      <c r="F3841" s="84"/>
      <c r="O3841" s="84" t="s">
        <v>13085</v>
      </c>
      <c r="P3841" s="84">
        <v>1</v>
      </c>
      <c r="Q3841" s="84" t="s">
        <v>9357</v>
      </c>
      <c r="R3841" s="84"/>
      <c r="S3841" s="84"/>
    </row>
    <row r="3842" spans="1:19" x14ac:dyDescent="0.25">
      <c r="A3842" t="s">
        <v>5077</v>
      </c>
      <c r="B3842">
        <v>4</v>
      </c>
      <c r="C3842" t="s">
        <v>4607</v>
      </c>
      <c r="D3842" s="84"/>
      <c r="F3842" s="84"/>
      <c r="O3842" s="84" t="s">
        <v>13086</v>
      </c>
      <c r="P3842" s="84">
        <v>1</v>
      </c>
      <c r="Q3842" s="84" t="s">
        <v>9357</v>
      </c>
      <c r="R3842" s="84"/>
      <c r="S3842" s="84"/>
    </row>
    <row r="3843" spans="1:19" x14ac:dyDescent="0.25">
      <c r="A3843" t="s">
        <v>5078</v>
      </c>
      <c r="B3843">
        <v>4</v>
      </c>
      <c r="C3843" t="s">
        <v>4607</v>
      </c>
      <c r="D3843" s="84"/>
      <c r="F3843" s="84"/>
      <c r="O3843" s="84" t="s">
        <v>13087</v>
      </c>
      <c r="P3843" s="84">
        <v>1</v>
      </c>
      <c r="Q3843" s="84" t="s">
        <v>9357</v>
      </c>
      <c r="R3843" s="84"/>
      <c r="S3843" s="84"/>
    </row>
    <row r="3844" spans="1:19" x14ac:dyDescent="0.25">
      <c r="A3844" t="s">
        <v>5079</v>
      </c>
      <c r="B3844">
        <v>4</v>
      </c>
      <c r="C3844" t="s">
        <v>4607</v>
      </c>
      <c r="D3844" s="84"/>
      <c r="F3844" s="84"/>
      <c r="O3844" s="84" t="s">
        <v>13088</v>
      </c>
      <c r="P3844" s="84">
        <v>1</v>
      </c>
      <c r="Q3844" s="84" t="s">
        <v>9357</v>
      </c>
      <c r="R3844" s="84"/>
      <c r="S3844" s="84"/>
    </row>
    <row r="3845" spans="1:19" x14ac:dyDescent="0.25">
      <c r="A3845" t="s">
        <v>5080</v>
      </c>
      <c r="B3845">
        <v>4</v>
      </c>
      <c r="C3845" t="s">
        <v>4607</v>
      </c>
      <c r="D3845" s="84"/>
      <c r="F3845" s="84"/>
      <c r="O3845" s="84" t="s">
        <v>13090</v>
      </c>
      <c r="P3845" s="84">
        <v>1</v>
      </c>
      <c r="Q3845" s="84" t="s">
        <v>9357</v>
      </c>
      <c r="R3845" s="84"/>
      <c r="S3845" s="84"/>
    </row>
    <row r="3846" spans="1:19" x14ac:dyDescent="0.25">
      <c r="A3846" t="s">
        <v>5081</v>
      </c>
      <c r="B3846">
        <v>4</v>
      </c>
      <c r="C3846" t="s">
        <v>4607</v>
      </c>
      <c r="D3846" s="84"/>
      <c r="F3846" s="84"/>
      <c r="O3846" s="84" t="s">
        <v>13091</v>
      </c>
      <c r="P3846" s="84">
        <v>1</v>
      </c>
      <c r="Q3846" s="84" t="s">
        <v>9357</v>
      </c>
      <c r="R3846" s="84"/>
      <c r="S3846" s="84"/>
    </row>
    <row r="3847" spans="1:19" x14ac:dyDescent="0.25">
      <c r="A3847" t="s">
        <v>5082</v>
      </c>
      <c r="B3847">
        <v>4</v>
      </c>
      <c r="C3847" t="s">
        <v>4607</v>
      </c>
      <c r="D3847" s="84"/>
      <c r="F3847" s="84"/>
      <c r="O3847" s="84" t="s">
        <v>13092</v>
      </c>
      <c r="P3847" s="84">
        <v>1</v>
      </c>
      <c r="Q3847" s="84" t="s">
        <v>9357</v>
      </c>
      <c r="R3847" s="84"/>
      <c r="S3847" s="84"/>
    </row>
    <row r="3848" spans="1:19" x14ac:dyDescent="0.25">
      <c r="A3848" t="s">
        <v>5083</v>
      </c>
      <c r="B3848">
        <v>4</v>
      </c>
      <c r="C3848" t="s">
        <v>4607</v>
      </c>
      <c r="D3848" s="84"/>
      <c r="F3848" s="84"/>
      <c r="O3848" s="84" t="s">
        <v>13094</v>
      </c>
      <c r="P3848" s="84">
        <v>1</v>
      </c>
      <c r="Q3848" s="84" t="s">
        <v>9357</v>
      </c>
      <c r="R3848" s="84"/>
      <c r="S3848" s="84"/>
    </row>
    <row r="3849" spans="1:19" x14ac:dyDescent="0.25">
      <c r="A3849" t="s">
        <v>5084</v>
      </c>
      <c r="B3849">
        <v>4</v>
      </c>
      <c r="C3849" t="s">
        <v>4607</v>
      </c>
      <c r="D3849" s="84"/>
      <c r="F3849" s="84"/>
      <c r="O3849" s="84" t="s">
        <v>13096</v>
      </c>
      <c r="P3849" s="84">
        <v>1</v>
      </c>
      <c r="Q3849" s="84" t="s">
        <v>9357</v>
      </c>
      <c r="R3849" s="84"/>
      <c r="S3849" s="84"/>
    </row>
    <row r="3850" spans="1:19" x14ac:dyDescent="0.25">
      <c r="A3850" t="s">
        <v>5085</v>
      </c>
      <c r="B3850">
        <v>4</v>
      </c>
      <c r="C3850" t="s">
        <v>4607</v>
      </c>
      <c r="D3850" s="84"/>
      <c r="F3850" s="84"/>
      <c r="O3850" s="84" t="s">
        <v>13098</v>
      </c>
      <c r="P3850" s="84">
        <v>1</v>
      </c>
      <c r="Q3850" s="84" t="s">
        <v>9357</v>
      </c>
      <c r="R3850" s="84"/>
      <c r="S3850" s="84"/>
    </row>
    <row r="3851" spans="1:19" x14ac:dyDescent="0.25">
      <c r="A3851" t="s">
        <v>5086</v>
      </c>
      <c r="B3851">
        <v>4</v>
      </c>
      <c r="C3851" t="s">
        <v>4607</v>
      </c>
      <c r="D3851" s="84"/>
      <c r="F3851" s="84"/>
      <c r="O3851" s="84" t="s">
        <v>13101</v>
      </c>
      <c r="P3851" s="84">
        <v>1</v>
      </c>
      <c r="Q3851" s="84" t="s">
        <v>9357</v>
      </c>
      <c r="R3851" s="84"/>
      <c r="S3851" s="84"/>
    </row>
    <row r="3852" spans="1:19" x14ac:dyDescent="0.25">
      <c r="A3852" t="s">
        <v>5087</v>
      </c>
      <c r="B3852">
        <v>4</v>
      </c>
      <c r="C3852" t="s">
        <v>4607</v>
      </c>
      <c r="D3852" s="84"/>
      <c r="F3852" s="84"/>
      <c r="O3852" s="84" t="s">
        <v>13102</v>
      </c>
      <c r="P3852" s="84">
        <v>1</v>
      </c>
      <c r="Q3852" s="84" t="s">
        <v>9357</v>
      </c>
      <c r="R3852" s="84"/>
      <c r="S3852" s="84"/>
    </row>
    <row r="3853" spans="1:19" x14ac:dyDescent="0.25">
      <c r="A3853" t="s">
        <v>5088</v>
      </c>
      <c r="B3853">
        <v>4</v>
      </c>
      <c r="C3853" t="s">
        <v>4607</v>
      </c>
      <c r="D3853" s="84"/>
      <c r="F3853" s="84"/>
      <c r="O3853" s="84" t="s">
        <v>13103</v>
      </c>
      <c r="P3853" s="84">
        <v>1</v>
      </c>
      <c r="Q3853" s="84" t="s">
        <v>9357</v>
      </c>
      <c r="R3853" s="84"/>
      <c r="S3853" s="84"/>
    </row>
    <row r="3854" spans="1:19" x14ac:dyDescent="0.25">
      <c r="A3854" t="s">
        <v>5089</v>
      </c>
      <c r="B3854">
        <v>4</v>
      </c>
      <c r="C3854" t="s">
        <v>4607</v>
      </c>
      <c r="D3854" s="84"/>
      <c r="F3854" s="84"/>
      <c r="O3854" s="84" t="s">
        <v>13104</v>
      </c>
      <c r="P3854" s="84">
        <v>1</v>
      </c>
      <c r="Q3854" s="84" t="s">
        <v>9357</v>
      </c>
      <c r="R3854" s="84"/>
      <c r="S3854" s="84"/>
    </row>
    <row r="3855" spans="1:19" x14ac:dyDescent="0.25">
      <c r="A3855" t="s">
        <v>5090</v>
      </c>
      <c r="B3855">
        <v>4</v>
      </c>
      <c r="C3855" t="s">
        <v>4607</v>
      </c>
      <c r="D3855" s="84"/>
      <c r="F3855" s="84"/>
      <c r="O3855" s="84" t="s">
        <v>13105</v>
      </c>
      <c r="P3855" s="84">
        <v>1</v>
      </c>
      <c r="Q3855" s="84" t="s">
        <v>9357</v>
      </c>
      <c r="R3855" s="84"/>
      <c r="S3855" s="84"/>
    </row>
    <row r="3856" spans="1:19" x14ac:dyDescent="0.25">
      <c r="A3856" t="s">
        <v>5091</v>
      </c>
      <c r="B3856">
        <v>4</v>
      </c>
      <c r="C3856" t="s">
        <v>4607</v>
      </c>
      <c r="D3856" s="84"/>
      <c r="F3856" s="84"/>
      <c r="O3856" s="84" t="s">
        <v>13106</v>
      </c>
      <c r="P3856" s="84">
        <v>1</v>
      </c>
      <c r="Q3856" s="84" t="s">
        <v>9357</v>
      </c>
      <c r="R3856" s="84"/>
      <c r="S3856" s="84"/>
    </row>
    <row r="3857" spans="1:19" x14ac:dyDescent="0.25">
      <c r="A3857" t="s">
        <v>5092</v>
      </c>
      <c r="B3857">
        <v>4</v>
      </c>
      <c r="C3857" t="s">
        <v>4607</v>
      </c>
      <c r="D3857" s="84"/>
      <c r="F3857" s="84"/>
      <c r="O3857" s="84" t="s">
        <v>13107</v>
      </c>
      <c r="P3857" s="84">
        <v>1</v>
      </c>
      <c r="Q3857" s="84" t="s">
        <v>9357</v>
      </c>
      <c r="R3857" s="84"/>
      <c r="S3857" s="84"/>
    </row>
    <row r="3858" spans="1:19" x14ac:dyDescent="0.25">
      <c r="A3858" t="s">
        <v>5093</v>
      </c>
      <c r="B3858">
        <v>4</v>
      </c>
      <c r="C3858" t="s">
        <v>4607</v>
      </c>
      <c r="D3858" s="84"/>
      <c r="F3858" s="84"/>
      <c r="O3858" s="84" t="s">
        <v>13108</v>
      </c>
      <c r="P3858" s="84">
        <v>1</v>
      </c>
      <c r="Q3858" s="84" t="s">
        <v>9357</v>
      </c>
      <c r="R3858" s="84"/>
      <c r="S3858" s="84"/>
    </row>
    <row r="3859" spans="1:19" x14ac:dyDescent="0.25">
      <c r="A3859" t="s">
        <v>5094</v>
      </c>
      <c r="B3859">
        <v>4</v>
      </c>
      <c r="C3859" t="s">
        <v>4607</v>
      </c>
      <c r="D3859" s="84"/>
      <c r="F3859" s="84"/>
      <c r="O3859" s="84" t="s">
        <v>13109</v>
      </c>
      <c r="P3859" s="84">
        <v>1</v>
      </c>
      <c r="Q3859" s="84" t="s">
        <v>9357</v>
      </c>
      <c r="R3859" s="84"/>
      <c r="S3859" s="84"/>
    </row>
    <row r="3860" spans="1:19" x14ac:dyDescent="0.25">
      <c r="A3860" t="s">
        <v>5095</v>
      </c>
      <c r="B3860">
        <v>4</v>
      </c>
      <c r="C3860" t="s">
        <v>4607</v>
      </c>
      <c r="D3860" s="84"/>
      <c r="F3860" s="84"/>
      <c r="O3860" s="84" t="s">
        <v>13111</v>
      </c>
      <c r="P3860" s="84">
        <v>1</v>
      </c>
      <c r="Q3860" s="84" t="s">
        <v>9357</v>
      </c>
      <c r="R3860" s="84"/>
      <c r="S3860" s="84"/>
    </row>
    <row r="3861" spans="1:19" x14ac:dyDescent="0.25">
      <c r="A3861" t="s">
        <v>5096</v>
      </c>
      <c r="B3861">
        <v>4</v>
      </c>
      <c r="C3861" t="s">
        <v>4607</v>
      </c>
      <c r="D3861" s="84"/>
      <c r="F3861" s="84"/>
      <c r="O3861" s="84" t="s">
        <v>13112</v>
      </c>
      <c r="P3861" s="84">
        <v>1</v>
      </c>
      <c r="Q3861" s="84" t="s">
        <v>9357</v>
      </c>
      <c r="R3861" s="84"/>
      <c r="S3861" s="84"/>
    </row>
    <row r="3862" spans="1:19" x14ac:dyDescent="0.25">
      <c r="A3862" t="s">
        <v>5097</v>
      </c>
      <c r="B3862">
        <v>4</v>
      </c>
      <c r="C3862" t="s">
        <v>4607</v>
      </c>
      <c r="D3862" s="84"/>
      <c r="F3862" s="84"/>
      <c r="O3862" s="84" t="s">
        <v>13113</v>
      </c>
      <c r="P3862" s="84">
        <v>1</v>
      </c>
      <c r="Q3862" s="84" t="s">
        <v>9357</v>
      </c>
      <c r="R3862" s="84"/>
      <c r="S3862" s="84"/>
    </row>
    <row r="3863" spans="1:19" x14ac:dyDescent="0.25">
      <c r="A3863" t="s">
        <v>5098</v>
      </c>
      <c r="B3863">
        <v>4</v>
      </c>
      <c r="C3863" t="s">
        <v>4607</v>
      </c>
      <c r="D3863" s="84"/>
      <c r="F3863" s="84"/>
      <c r="O3863" s="84" t="s">
        <v>13114</v>
      </c>
      <c r="P3863" s="84">
        <v>1</v>
      </c>
      <c r="Q3863" s="84" t="s">
        <v>9357</v>
      </c>
      <c r="R3863" s="84"/>
      <c r="S3863" s="84"/>
    </row>
    <row r="3864" spans="1:19" x14ac:dyDescent="0.25">
      <c r="A3864" t="s">
        <v>5099</v>
      </c>
      <c r="B3864">
        <v>4</v>
      </c>
      <c r="C3864" t="s">
        <v>4607</v>
      </c>
      <c r="D3864" s="84"/>
      <c r="F3864" s="84"/>
      <c r="O3864" s="84" t="s">
        <v>13115</v>
      </c>
      <c r="P3864" s="84">
        <v>1</v>
      </c>
      <c r="Q3864" s="84" t="s">
        <v>9357</v>
      </c>
      <c r="R3864" s="84"/>
      <c r="S3864" s="84"/>
    </row>
    <row r="3865" spans="1:19" x14ac:dyDescent="0.25">
      <c r="A3865" t="s">
        <v>5100</v>
      </c>
      <c r="B3865">
        <v>4</v>
      </c>
      <c r="C3865" t="s">
        <v>4607</v>
      </c>
      <c r="D3865" s="84"/>
      <c r="F3865" s="84"/>
      <c r="O3865" s="84" t="s">
        <v>13116</v>
      </c>
      <c r="P3865" s="84">
        <v>1</v>
      </c>
      <c r="Q3865" s="84" t="s">
        <v>9357</v>
      </c>
      <c r="R3865" s="84"/>
      <c r="S3865" s="84"/>
    </row>
    <row r="3866" spans="1:19" x14ac:dyDescent="0.25">
      <c r="A3866" t="s">
        <v>5101</v>
      </c>
      <c r="B3866">
        <v>4</v>
      </c>
      <c r="C3866" t="s">
        <v>4607</v>
      </c>
      <c r="D3866" s="84"/>
      <c r="F3866" s="84"/>
      <c r="O3866" s="84" t="s">
        <v>13117</v>
      </c>
      <c r="P3866" s="84">
        <v>1</v>
      </c>
      <c r="Q3866" s="84" t="s">
        <v>9357</v>
      </c>
      <c r="R3866" s="84"/>
      <c r="S3866" s="84"/>
    </row>
    <row r="3867" spans="1:19" x14ac:dyDescent="0.25">
      <c r="A3867" t="s">
        <v>5102</v>
      </c>
      <c r="B3867">
        <v>4</v>
      </c>
      <c r="C3867" t="s">
        <v>4607</v>
      </c>
      <c r="D3867" s="84"/>
      <c r="F3867" s="84"/>
      <c r="O3867" s="84" t="s">
        <v>13118</v>
      </c>
      <c r="P3867" s="84">
        <v>1</v>
      </c>
      <c r="Q3867" s="84" t="s">
        <v>9357</v>
      </c>
      <c r="R3867" s="84"/>
      <c r="S3867" s="84"/>
    </row>
    <row r="3868" spans="1:19" x14ac:dyDescent="0.25">
      <c r="A3868" t="s">
        <v>5103</v>
      </c>
      <c r="B3868">
        <v>4</v>
      </c>
      <c r="C3868" t="s">
        <v>4607</v>
      </c>
      <c r="D3868" s="84"/>
      <c r="F3868" s="84"/>
      <c r="O3868" s="84" t="s">
        <v>13120</v>
      </c>
      <c r="P3868" s="84">
        <v>1</v>
      </c>
      <c r="Q3868" s="84" t="s">
        <v>9357</v>
      </c>
      <c r="R3868" s="84"/>
      <c r="S3868" s="84"/>
    </row>
    <row r="3869" spans="1:19" x14ac:dyDescent="0.25">
      <c r="A3869" t="s">
        <v>5104</v>
      </c>
      <c r="B3869">
        <v>4</v>
      </c>
      <c r="C3869" t="s">
        <v>4607</v>
      </c>
      <c r="D3869" s="84"/>
      <c r="F3869" s="84"/>
      <c r="O3869" s="84" t="s">
        <v>13125</v>
      </c>
      <c r="P3869" s="84">
        <v>1</v>
      </c>
      <c r="Q3869" s="84" t="s">
        <v>9357</v>
      </c>
      <c r="R3869" s="84"/>
      <c r="S3869" s="84"/>
    </row>
    <row r="3870" spans="1:19" x14ac:dyDescent="0.25">
      <c r="A3870" t="s">
        <v>5105</v>
      </c>
      <c r="B3870">
        <v>4</v>
      </c>
      <c r="C3870" t="s">
        <v>4607</v>
      </c>
      <c r="D3870" s="84"/>
      <c r="F3870" s="84"/>
      <c r="O3870" s="84" t="s">
        <v>13126</v>
      </c>
      <c r="P3870" s="84">
        <v>1</v>
      </c>
      <c r="Q3870" s="84" t="s">
        <v>9357</v>
      </c>
      <c r="R3870" s="84"/>
      <c r="S3870" s="84"/>
    </row>
    <row r="3871" spans="1:19" x14ac:dyDescent="0.25">
      <c r="A3871" t="s">
        <v>5106</v>
      </c>
      <c r="B3871">
        <v>4</v>
      </c>
      <c r="C3871" t="s">
        <v>4607</v>
      </c>
      <c r="D3871" s="84"/>
      <c r="F3871" s="84"/>
      <c r="O3871" s="84" t="s">
        <v>13129</v>
      </c>
      <c r="P3871" s="84">
        <v>1</v>
      </c>
      <c r="Q3871" s="84" t="s">
        <v>9357</v>
      </c>
      <c r="R3871" s="84"/>
      <c r="S3871" s="84"/>
    </row>
    <row r="3872" spans="1:19" x14ac:dyDescent="0.25">
      <c r="A3872" t="s">
        <v>5107</v>
      </c>
      <c r="B3872">
        <v>4</v>
      </c>
      <c r="C3872" t="s">
        <v>4607</v>
      </c>
      <c r="D3872" s="84"/>
      <c r="F3872" s="84"/>
      <c r="O3872" s="84" t="s">
        <v>13130</v>
      </c>
      <c r="P3872" s="84">
        <v>1</v>
      </c>
      <c r="Q3872" s="84" t="s">
        <v>9357</v>
      </c>
      <c r="R3872" s="84"/>
      <c r="S3872" s="84"/>
    </row>
    <row r="3873" spans="1:19" x14ac:dyDescent="0.25">
      <c r="A3873" t="s">
        <v>5108</v>
      </c>
      <c r="B3873">
        <v>4</v>
      </c>
      <c r="C3873" t="s">
        <v>4607</v>
      </c>
      <c r="D3873" s="84"/>
      <c r="F3873" s="84"/>
      <c r="O3873" s="84" t="s">
        <v>13132</v>
      </c>
      <c r="P3873" s="84">
        <v>1</v>
      </c>
      <c r="Q3873" s="84" t="s">
        <v>9357</v>
      </c>
      <c r="R3873" s="84"/>
      <c r="S3873" s="84"/>
    </row>
    <row r="3874" spans="1:19" x14ac:dyDescent="0.25">
      <c r="A3874" t="s">
        <v>5109</v>
      </c>
      <c r="B3874">
        <v>4</v>
      </c>
      <c r="C3874" t="s">
        <v>4607</v>
      </c>
      <c r="D3874" s="84"/>
      <c r="F3874" s="84"/>
      <c r="O3874" s="84" t="s">
        <v>13133</v>
      </c>
      <c r="P3874" s="84">
        <v>1</v>
      </c>
      <c r="Q3874" s="84" t="s">
        <v>9357</v>
      </c>
      <c r="R3874" s="84"/>
      <c r="S3874" s="84"/>
    </row>
    <row r="3875" spans="1:19" x14ac:dyDescent="0.25">
      <c r="A3875" t="s">
        <v>5110</v>
      </c>
      <c r="B3875">
        <v>4</v>
      </c>
      <c r="C3875" t="s">
        <v>4607</v>
      </c>
      <c r="D3875" s="84"/>
      <c r="F3875" s="84"/>
      <c r="O3875" s="84" t="s">
        <v>13134</v>
      </c>
      <c r="P3875" s="84">
        <v>1</v>
      </c>
      <c r="Q3875" s="84" t="s">
        <v>9357</v>
      </c>
      <c r="R3875" s="84"/>
      <c r="S3875" s="84"/>
    </row>
    <row r="3876" spans="1:19" x14ac:dyDescent="0.25">
      <c r="A3876" t="s">
        <v>5111</v>
      </c>
      <c r="B3876">
        <v>4</v>
      </c>
      <c r="C3876" t="s">
        <v>4607</v>
      </c>
      <c r="D3876" s="84"/>
      <c r="F3876" s="84"/>
      <c r="O3876" s="84" t="s">
        <v>13136</v>
      </c>
      <c r="P3876" s="84">
        <v>1</v>
      </c>
      <c r="Q3876" s="84" t="s">
        <v>9357</v>
      </c>
      <c r="R3876" s="84"/>
      <c r="S3876" s="84"/>
    </row>
    <row r="3877" spans="1:19" x14ac:dyDescent="0.25">
      <c r="A3877" t="s">
        <v>5112</v>
      </c>
      <c r="B3877">
        <v>4</v>
      </c>
      <c r="C3877" t="s">
        <v>4607</v>
      </c>
      <c r="D3877" s="84"/>
      <c r="F3877" s="84"/>
      <c r="O3877" s="84" t="s">
        <v>13137</v>
      </c>
      <c r="P3877" s="84">
        <v>1</v>
      </c>
      <c r="Q3877" s="84" t="s">
        <v>9357</v>
      </c>
      <c r="R3877" s="84"/>
      <c r="S3877" s="84"/>
    </row>
    <row r="3878" spans="1:19" x14ac:dyDescent="0.25">
      <c r="A3878" t="s">
        <v>5113</v>
      </c>
      <c r="B3878">
        <v>4</v>
      </c>
      <c r="C3878" t="s">
        <v>4607</v>
      </c>
      <c r="D3878" s="84"/>
      <c r="F3878" s="84"/>
      <c r="O3878" s="84" t="s">
        <v>13139</v>
      </c>
      <c r="P3878" s="84">
        <v>1</v>
      </c>
      <c r="Q3878" s="84" t="s">
        <v>9357</v>
      </c>
      <c r="R3878" s="84"/>
      <c r="S3878" s="84"/>
    </row>
    <row r="3879" spans="1:19" x14ac:dyDescent="0.25">
      <c r="A3879" t="s">
        <v>5114</v>
      </c>
      <c r="B3879">
        <v>4</v>
      </c>
      <c r="C3879" t="s">
        <v>4607</v>
      </c>
      <c r="D3879" s="84"/>
      <c r="F3879" s="84"/>
      <c r="O3879" s="84" t="s">
        <v>13142</v>
      </c>
      <c r="P3879" s="84">
        <v>1</v>
      </c>
      <c r="Q3879" s="84" t="s">
        <v>9357</v>
      </c>
      <c r="R3879" s="84"/>
      <c r="S3879" s="84"/>
    </row>
    <row r="3880" spans="1:19" x14ac:dyDescent="0.25">
      <c r="A3880" t="s">
        <v>5115</v>
      </c>
      <c r="B3880">
        <v>4</v>
      </c>
      <c r="C3880" t="s">
        <v>4607</v>
      </c>
      <c r="D3880" s="84"/>
      <c r="F3880" s="84"/>
      <c r="O3880" s="84" t="s">
        <v>13143</v>
      </c>
      <c r="P3880" s="84">
        <v>1</v>
      </c>
      <c r="Q3880" s="84" t="s">
        <v>9357</v>
      </c>
      <c r="R3880" s="84"/>
      <c r="S3880" s="84"/>
    </row>
    <row r="3881" spans="1:19" x14ac:dyDescent="0.25">
      <c r="A3881" t="s">
        <v>5116</v>
      </c>
      <c r="B3881">
        <v>4</v>
      </c>
      <c r="C3881" t="s">
        <v>4607</v>
      </c>
      <c r="D3881" s="84"/>
      <c r="F3881" s="84"/>
      <c r="O3881" s="84" t="s">
        <v>13150</v>
      </c>
      <c r="P3881" s="84">
        <v>1</v>
      </c>
      <c r="Q3881" s="84" t="s">
        <v>9357</v>
      </c>
      <c r="R3881" s="84"/>
      <c r="S3881" s="84"/>
    </row>
    <row r="3882" spans="1:19" x14ac:dyDescent="0.25">
      <c r="A3882" t="s">
        <v>5117</v>
      </c>
      <c r="B3882">
        <v>4</v>
      </c>
      <c r="C3882" t="s">
        <v>4607</v>
      </c>
      <c r="D3882" s="84"/>
      <c r="F3882" s="84"/>
      <c r="O3882" s="84" t="s">
        <v>13151</v>
      </c>
      <c r="P3882" s="84">
        <v>1</v>
      </c>
      <c r="Q3882" s="84" t="s">
        <v>9357</v>
      </c>
      <c r="R3882" s="84"/>
      <c r="S3882" s="84"/>
    </row>
    <row r="3883" spans="1:19" x14ac:dyDescent="0.25">
      <c r="A3883" t="s">
        <v>5118</v>
      </c>
      <c r="B3883">
        <v>4</v>
      </c>
      <c r="C3883" t="s">
        <v>4607</v>
      </c>
      <c r="D3883" s="84"/>
      <c r="F3883" s="84"/>
      <c r="O3883" s="84" t="s">
        <v>13152</v>
      </c>
      <c r="P3883" s="84">
        <v>1</v>
      </c>
      <c r="Q3883" s="84" t="s">
        <v>9357</v>
      </c>
      <c r="R3883" s="84"/>
      <c r="S3883" s="84"/>
    </row>
    <row r="3884" spans="1:19" x14ac:dyDescent="0.25">
      <c r="A3884" t="s">
        <v>5119</v>
      </c>
      <c r="B3884">
        <v>4</v>
      </c>
      <c r="C3884" t="s">
        <v>4607</v>
      </c>
      <c r="D3884" s="84"/>
      <c r="F3884" s="84"/>
      <c r="O3884" s="84" t="s">
        <v>13154</v>
      </c>
      <c r="P3884" s="84">
        <v>1</v>
      </c>
      <c r="Q3884" s="84" t="s">
        <v>9357</v>
      </c>
      <c r="R3884" s="84"/>
      <c r="S3884" s="84"/>
    </row>
    <row r="3885" spans="1:19" x14ac:dyDescent="0.25">
      <c r="A3885" t="s">
        <v>5120</v>
      </c>
      <c r="B3885">
        <v>4</v>
      </c>
      <c r="C3885" t="s">
        <v>4607</v>
      </c>
      <c r="D3885" s="84"/>
      <c r="F3885" s="84"/>
      <c r="O3885" s="84" t="s">
        <v>13156</v>
      </c>
      <c r="P3885" s="84">
        <v>1</v>
      </c>
      <c r="Q3885" s="84" t="s">
        <v>9357</v>
      </c>
      <c r="R3885" s="84"/>
      <c r="S3885" s="84"/>
    </row>
    <row r="3886" spans="1:19" x14ac:dyDescent="0.25">
      <c r="A3886" t="s">
        <v>5121</v>
      </c>
      <c r="B3886">
        <v>4</v>
      </c>
      <c r="C3886" t="s">
        <v>4607</v>
      </c>
      <c r="D3886" s="84"/>
      <c r="F3886" s="84"/>
      <c r="O3886" s="84" t="s">
        <v>13157</v>
      </c>
      <c r="P3886" s="84">
        <v>1</v>
      </c>
      <c r="Q3886" s="84" t="s">
        <v>9357</v>
      </c>
      <c r="R3886" s="84"/>
      <c r="S3886" s="84"/>
    </row>
    <row r="3887" spans="1:19" x14ac:dyDescent="0.25">
      <c r="A3887" t="s">
        <v>5122</v>
      </c>
      <c r="B3887">
        <v>4</v>
      </c>
      <c r="C3887" t="s">
        <v>4607</v>
      </c>
      <c r="D3887" s="84"/>
      <c r="F3887" s="84"/>
      <c r="O3887" s="84" t="s">
        <v>13159</v>
      </c>
      <c r="P3887" s="84">
        <v>1</v>
      </c>
      <c r="Q3887" s="84" t="s">
        <v>9357</v>
      </c>
      <c r="R3887" s="84"/>
      <c r="S3887" s="84"/>
    </row>
    <row r="3888" spans="1:19" x14ac:dyDescent="0.25">
      <c r="A3888" t="s">
        <v>5123</v>
      </c>
      <c r="B3888">
        <v>4</v>
      </c>
      <c r="C3888" t="s">
        <v>4607</v>
      </c>
      <c r="D3888" s="84"/>
      <c r="F3888" s="84"/>
      <c r="O3888" s="84" t="s">
        <v>13160</v>
      </c>
      <c r="P3888" s="84">
        <v>1</v>
      </c>
      <c r="Q3888" s="84" t="s">
        <v>9357</v>
      </c>
      <c r="R3888" s="84"/>
      <c r="S3888" s="84"/>
    </row>
    <row r="3889" spans="1:19" x14ac:dyDescent="0.25">
      <c r="A3889" t="s">
        <v>5124</v>
      </c>
      <c r="B3889">
        <v>4</v>
      </c>
      <c r="C3889" t="s">
        <v>4607</v>
      </c>
      <c r="D3889" s="84"/>
      <c r="F3889" s="84"/>
      <c r="O3889" s="84" t="s">
        <v>13161</v>
      </c>
      <c r="P3889" s="84">
        <v>1</v>
      </c>
      <c r="Q3889" s="84" t="s">
        <v>9357</v>
      </c>
      <c r="R3889" s="84"/>
      <c r="S3889" s="84"/>
    </row>
    <row r="3890" spans="1:19" x14ac:dyDescent="0.25">
      <c r="A3890" t="s">
        <v>5125</v>
      </c>
      <c r="B3890">
        <v>4</v>
      </c>
      <c r="C3890" t="s">
        <v>4607</v>
      </c>
      <c r="D3890" s="84"/>
      <c r="F3890" s="84"/>
      <c r="O3890" s="84" t="s">
        <v>13170</v>
      </c>
      <c r="P3890" s="84">
        <v>1</v>
      </c>
      <c r="Q3890" s="84" t="s">
        <v>9357</v>
      </c>
      <c r="R3890" s="84"/>
      <c r="S3890" s="84"/>
    </row>
    <row r="3891" spans="1:19" x14ac:dyDescent="0.25">
      <c r="A3891" t="s">
        <v>5126</v>
      </c>
      <c r="B3891">
        <v>4</v>
      </c>
      <c r="C3891" t="s">
        <v>4607</v>
      </c>
      <c r="D3891" s="84"/>
      <c r="F3891" s="84"/>
      <c r="O3891" s="84" t="s">
        <v>13171</v>
      </c>
      <c r="P3891" s="84">
        <v>1</v>
      </c>
      <c r="Q3891" s="84" t="s">
        <v>9357</v>
      </c>
      <c r="R3891" s="84"/>
      <c r="S3891" s="84"/>
    </row>
    <row r="3892" spans="1:19" x14ac:dyDescent="0.25">
      <c r="A3892" t="s">
        <v>5127</v>
      </c>
      <c r="B3892">
        <v>4</v>
      </c>
      <c r="C3892" t="s">
        <v>4607</v>
      </c>
      <c r="D3892" s="84"/>
      <c r="F3892" s="84"/>
      <c r="O3892" s="84" t="s">
        <v>13172</v>
      </c>
      <c r="P3892" s="84">
        <v>1</v>
      </c>
      <c r="Q3892" s="84" t="s">
        <v>9357</v>
      </c>
      <c r="R3892" s="84"/>
      <c r="S3892" s="84"/>
    </row>
    <row r="3893" spans="1:19" x14ac:dyDescent="0.25">
      <c r="A3893" t="s">
        <v>5128</v>
      </c>
      <c r="B3893">
        <v>4</v>
      </c>
      <c r="C3893" t="s">
        <v>4607</v>
      </c>
      <c r="D3893" s="84"/>
      <c r="F3893" s="84"/>
      <c r="O3893" s="84" t="s">
        <v>13173</v>
      </c>
      <c r="P3893" s="84">
        <v>1</v>
      </c>
      <c r="Q3893" s="84" t="s">
        <v>9357</v>
      </c>
      <c r="R3893" s="84"/>
      <c r="S3893" s="84"/>
    </row>
    <row r="3894" spans="1:19" x14ac:dyDescent="0.25">
      <c r="A3894" t="s">
        <v>5129</v>
      </c>
      <c r="B3894">
        <v>4</v>
      </c>
      <c r="C3894" t="s">
        <v>4607</v>
      </c>
      <c r="D3894" s="84"/>
      <c r="F3894" s="84"/>
      <c r="O3894" s="84" t="s">
        <v>13174</v>
      </c>
      <c r="P3894" s="84">
        <v>1</v>
      </c>
      <c r="Q3894" s="84" t="s">
        <v>9357</v>
      </c>
      <c r="R3894" s="84"/>
      <c r="S3894" s="84"/>
    </row>
    <row r="3895" spans="1:19" x14ac:dyDescent="0.25">
      <c r="A3895" t="s">
        <v>5130</v>
      </c>
      <c r="B3895">
        <v>4</v>
      </c>
      <c r="C3895" t="s">
        <v>4607</v>
      </c>
      <c r="D3895" s="84"/>
      <c r="F3895" s="84"/>
      <c r="O3895" s="84" t="s">
        <v>13175</v>
      </c>
      <c r="P3895" s="84">
        <v>1</v>
      </c>
      <c r="Q3895" s="84" t="s">
        <v>9357</v>
      </c>
      <c r="R3895" s="84"/>
      <c r="S3895" s="84"/>
    </row>
    <row r="3896" spans="1:19" x14ac:dyDescent="0.25">
      <c r="A3896" t="s">
        <v>5131</v>
      </c>
      <c r="B3896">
        <v>4</v>
      </c>
      <c r="C3896" t="s">
        <v>4607</v>
      </c>
      <c r="D3896" s="84"/>
      <c r="F3896" s="84"/>
      <c r="O3896" s="84" t="s">
        <v>13176</v>
      </c>
      <c r="P3896" s="84">
        <v>1</v>
      </c>
      <c r="Q3896" s="84" t="s">
        <v>9357</v>
      </c>
      <c r="R3896" s="84"/>
      <c r="S3896" s="84"/>
    </row>
    <row r="3897" spans="1:19" x14ac:dyDescent="0.25">
      <c r="A3897" t="s">
        <v>5132</v>
      </c>
      <c r="B3897">
        <v>4</v>
      </c>
      <c r="C3897" t="s">
        <v>4607</v>
      </c>
      <c r="D3897" s="84"/>
      <c r="F3897" s="84"/>
      <c r="O3897" s="84" t="s">
        <v>13178</v>
      </c>
      <c r="P3897" s="84">
        <v>1</v>
      </c>
      <c r="Q3897" s="84" t="s">
        <v>9357</v>
      </c>
      <c r="R3897" s="84"/>
      <c r="S3897" s="84"/>
    </row>
    <row r="3898" spans="1:19" x14ac:dyDescent="0.25">
      <c r="A3898" t="s">
        <v>5133</v>
      </c>
      <c r="B3898">
        <v>4</v>
      </c>
      <c r="C3898" t="s">
        <v>4607</v>
      </c>
      <c r="D3898" s="84"/>
      <c r="F3898" s="84"/>
      <c r="O3898" s="84" t="s">
        <v>13181</v>
      </c>
      <c r="P3898" s="84">
        <v>1</v>
      </c>
      <c r="Q3898" s="84" t="s">
        <v>9357</v>
      </c>
      <c r="R3898" s="84"/>
      <c r="S3898" s="84"/>
    </row>
    <row r="3899" spans="1:19" x14ac:dyDescent="0.25">
      <c r="A3899" t="s">
        <v>5134</v>
      </c>
      <c r="B3899">
        <v>4</v>
      </c>
      <c r="C3899" t="s">
        <v>4607</v>
      </c>
      <c r="D3899" s="84"/>
      <c r="F3899" s="84"/>
      <c r="O3899" s="84" t="s">
        <v>13186</v>
      </c>
      <c r="P3899" s="84">
        <v>1</v>
      </c>
      <c r="Q3899" s="84" t="s">
        <v>9357</v>
      </c>
      <c r="R3899" s="84"/>
      <c r="S3899" s="84"/>
    </row>
    <row r="3900" spans="1:19" x14ac:dyDescent="0.25">
      <c r="A3900" t="s">
        <v>5135</v>
      </c>
      <c r="B3900">
        <v>4</v>
      </c>
      <c r="C3900" t="s">
        <v>4607</v>
      </c>
      <c r="D3900" s="84"/>
      <c r="F3900" s="84"/>
      <c r="O3900" s="84" t="s">
        <v>13187</v>
      </c>
      <c r="P3900" s="84">
        <v>1</v>
      </c>
      <c r="Q3900" s="84" t="s">
        <v>9357</v>
      </c>
      <c r="R3900" s="84"/>
      <c r="S3900" s="84"/>
    </row>
    <row r="3901" spans="1:19" x14ac:dyDescent="0.25">
      <c r="A3901" t="s">
        <v>5136</v>
      </c>
      <c r="B3901">
        <v>4</v>
      </c>
      <c r="C3901" t="s">
        <v>4607</v>
      </c>
      <c r="D3901" t="s">
        <v>5136</v>
      </c>
      <c r="E3901" s="84" t="s">
        <v>5136</v>
      </c>
      <c r="F3901" t="s">
        <v>1919</v>
      </c>
      <c r="O3901" s="84" t="s">
        <v>13188</v>
      </c>
      <c r="P3901" s="84">
        <v>1</v>
      </c>
      <c r="Q3901" s="84" t="s">
        <v>9357</v>
      </c>
      <c r="R3901" s="84"/>
      <c r="S3901" s="84"/>
    </row>
    <row r="3902" spans="1:19" x14ac:dyDescent="0.25">
      <c r="A3902" t="s">
        <v>5137</v>
      </c>
      <c r="B3902">
        <v>4</v>
      </c>
      <c r="C3902" t="s">
        <v>4607</v>
      </c>
      <c r="D3902" s="84"/>
      <c r="F3902" s="84"/>
      <c r="O3902" s="84" t="s">
        <v>13203</v>
      </c>
      <c r="P3902" s="84">
        <v>1</v>
      </c>
      <c r="Q3902" s="84" t="s">
        <v>9357</v>
      </c>
      <c r="R3902" s="84"/>
      <c r="S3902" s="84"/>
    </row>
    <row r="3903" spans="1:19" x14ac:dyDescent="0.25">
      <c r="A3903" t="s">
        <v>5138</v>
      </c>
      <c r="B3903">
        <v>4</v>
      </c>
      <c r="C3903" t="s">
        <v>4607</v>
      </c>
      <c r="D3903" s="84"/>
      <c r="F3903" s="84"/>
      <c r="O3903" s="84" t="s">
        <v>13206</v>
      </c>
      <c r="P3903" s="84">
        <v>1</v>
      </c>
      <c r="Q3903" s="84" t="s">
        <v>9357</v>
      </c>
      <c r="R3903" s="84"/>
      <c r="S3903" s="84"/>
    </row>
    <row r="3904" spans="1:19" x14ac:dyDescent="0.25">
      <c r="A3904" t="s">
        <v>5139</v>
      </c>
      <c r="B3904">
        <v>4</v>
      </c>
      <c r="C3904" t="s">
        <v>4607</v>
      </c>
      <c r="D3904" s="84"/>
      <c r="F3904" s="84"/>
      <c r="O3904" s="84" t="s">
        <v>13210</v>
      </c>
      <c r="P3904" s="84">
        <v>1</v>
      </c>
      <c r="Q3904" s="84" t="s">
        <v>9357</v>
      </c>
      <c r="R3904" s="84"/>
      <c r="S3904" s="84"/>
    </row>
    <row r="3905" spans="1:19" x14ac:dyDescent="0.25">
      <c r="A3905" t="s">
        <v>5140</v>
      </c>
      <c r="B3905">
        <v>4</v>
      </c>
      <c r="C3905" t="s">
        <v>4607</v>
      </c>
      <c r="D3905" s="84"/>
      <c r="F3905" s="84"/>
      <c r="O3905" s="84" t="s">
        <v>13212</v>
      </c>
      <c r="P3905" s="84">
        <v>1</v>
      </c>
      <c r="Q3905" s="84" t="s">
        <v>9357</v>
      </c>
      <c r="R3905" s="84"/>
      <c r="S3905" s="84"/>
    </row>
    <row r="3906" spans="1:19" x14ac:dyDescent="0.25">
      <c r="A3906" t="s">
        <v>5141</v>
      </c>
      <c r="B3906">
        <v>4</v>
      </c>
      <c r="C3906" t="s">
        <v>4607</v>
      </c>
      <c r="D3906" s="84"/>
      <c r="F3906" s="84"/>
      <c r="O3906" s="84" t="s">
        <v>13213</v>
      </c>
      <c r="P3906" s="84">
        <v>1</v>
      </c>
      <c r="Q3906" s="84" t="s">
        <v>9357</v>
      </c>
      <c r="R3906" s="84"/>
      <c r="S3906" s="84"/>
    </row>
    <row r="3907" spans="1:19" x14ac:dyDescent="0.25">
      <c r="A3907" t="s">
        <v>5142</v>
      </c>
      <c r="B3907">
        <v>4</v>
      </c>
      <c r="C3907" t="s">
        <v>4607</v>
      </c>
      <c r="D3907" s="84"/>
      <c r="F3907" s="84"/>
      <c r="O3907" s="84" t="s">
        <v>13214</v>
      </c>
      <c r="P3907" s="84">
        <v>1</v>
      </c>
      <c r="Q3907" s="84" t="s">
        <v>9357</v>
      </c>
      <c r="R3907" s="84"/>
      <c r="S3907" s="84"/>
    </row>
    <row r="3908" spans="1:19" x14ac:dyDescent="0.25">
      <c r="A3908" t="s">
        <v>5143</v>
      </c>
      <c r="B3908">
        <v>4</v>
      </c>
      <c r="C3908" t="s">
        <v>4607</v>
      </c>
      <c r="D3908" s="84"/>
      <c r="F3908" s="84"/>
      <c r="O3908" s="84" t="s">
        <v>13219</v>
      </c>
      <c r="P3908" s="84">
        <v>1</v>
      </c>
      <c r="Q3908" s="84" t="s">
        <v>9357</v>
      </c>
      <c r="R3908" s="84"/>
      <c r="S3908" s="84"/>
    </row>
    <row r="3909" spans="1:19" x14ac:dyDescent="0.25">
      <c r="A3909" t="s">
        <v>5144</v>
      </c>
      <c r="B3909">
        <v>4</v>
      </c>
      <c r="C3909" t="s">
        <v>4607</v>
      </c>
      <c r="D3909" s="84"/>
      <c r="F3909" s="84"/>
      <c r="O3909" s="84" t="s">
        <v>13225</v>
      </c>
      <c r="P3909" s="84">
        <v>1</v>
      </c>
      <c r="Q3909" s="84" t="s">
        <v>9357</v>
      </c>
      <c r="R3909" s="84"/>
      <c r="S3909" s="84"/>
    </row>
    <row r="3910" spans="1:19" x14ac:dyDescent="0.25">
      <c r="A3910" t="s">
        <v>5145</v>
      </c>
      <c r="B3910">
        <v>4</v>
      </c>
      <c r="C3910" t="s">
        <v>4607</v>
      </c>
      <c r="D3910" s="84"/>
      <c r="F3910" s="84"/>
      <c r="O3910" s="84" t="s">
        <v>13226</v>
      </c>
      <c r="P3910" s="84">
        <v>1</v>
      </c>
      <c r="Q3910" s="84" t="s">
        <v>9357</v>
      </c>
      <c r="R3910" s="84"/>
      <c r="S3910" s="84"/>
    </row>
    <row r="3911" spans="1:19" x14ac:dyDescent="0.25">
      <c r="A3911" t="s">
        <v>5146</v>
      </c>
      <c r="B3911">
        <v>4</v>
      </c>
      <c r="C3911" t="s">
        <v>4607</v>
      </c>
      <c r="D3911" s="84"/>
      <c r="F3911" s="84"/>
      <c r="O3911" s="84" t="s">
        <v>13227</v>
      </c>
      <c r="P3911" s="84">
        <v>1</v>
      </c>
      <c r="Q3911" s="84" t="s">
        <v>9357</v>
      </c>
      <c r="R3911" s="84"/>
      <c r="S3911" s="84"/>
    </row>
    <row r="3912" spans="1:19" x14ac:dyDescent="0.25">
      <c r="A3912" t="s">
        <v>5147</v>
      </c>
      <c r="B3912">
        <v>4</v>
      </c>
      <c r="C3912" t="s">
        <v>4607</v>
      </c>
      <c r="D3912" s="84"/>
      <c r="F3912" s="84"/>
      <c r="O3912" s="84" t="s">
        <v>13228</v>
      </c>
      <c r="P3912" s="84">
        <v>1</v>
      </c>
      <c r="Q3912" s="84" t="s">
        <v>9357</v>
      </c>
      <c r="R3912" s="84"/>
      <c r="S3912" s="84"/>
    </row>
    <row r="3913" spans="1:19" x14ac:dyDescent="0.25">
      <c r="A3913" t="s">
        <v>5148</v>
      </c>
      <c r="B3913">
        <v>4</v>
      </c>
      <c r="C3913" t="s">
        <v>4607</v>
      </c>
      <c r="D3913" s="84"/>
      <c r="F3913" s="84"/>
      <c r="O3913" s="84" t="s">
        <v>13230</v>
      </c>
      <c r="P3913" s="84">
        <v>1</v>
      </c>
      <c r="Q3913" s="84" t="s">
        <v>9357</v>
      </c>
      <c r="R3913" s="84"/>
      <c r="S3913" s="84"/>
    </row>
    <row r="3914" spans="1:19" x14ac:dyDescent="0.25">
      <c r="A3914" t="s">
        <v>5149</v>
      </c>
      <c r="B3914">
        <v>4</v>
      </c>
      <c r="C3914" t="s">
        <v>4607</v>
      </c>
      <c r="D3914" s="84"/>
      <c r="F3914" s="84"/>
      <c r="O3914" s="84" t="s">
        <v>13238</v>
      </c>
      <c r="P3914" s="84">
        <v>1</v>
      </c>
      <c r="Q3914" s="84" t="s">
        <v>9357</v>
      </c>
      <c r="R3914" s="84"/>
      <c r="S3914" s="84"/>
    </row>
    <row r="3915" spans="1:19" x14ac:dyDescent="0.25">
      <c r="A3915" t="s">
        <v>5150</v>
      </c>
      <c r="B3915">
        <v>4</v>
      </c>
      <c r="C3915" t="s">
        <v>4607</v>
      </c>
      <c r="D3915" s="84"/>
      <c r="F3915" s="84"/>
      <c r="O3915" s="84" t="s">
        <v>13239</v>
      </c>
      <c r="P3915" s="84">
        <v>1</v>
      </c>
      <c r="Q3915" s="84" t="s">
        <v>9357</v>
      </c>
      <c r="R3915" s="84"/>
      <c r="S3915" s="84"/>
    </row>
    <row r="3916" spans="1:19" x14ac:dyDescent="0.25">
      <c r="A3916" t="s">
        <v>5151</v>
      </c>
      <c r="B3916">
        <v>4</v>
      </c>
      <c r="C3916" t="s">
        <v>4607</v>
      </c>
      <c r="D3916" s="84"/>
      <c r="F3916" s="84"/>
      <c r="O3916" s="84" t="s">
        <v>13240</v>
      </c>
      <c r="P3916" s="84">
        <v>1</v>
      </c>
      <c r="Q3916" s="84" t="s">
        <v>9357</v>
      </c>
      <c r="R3916" s="84"/>
      <c r="S3916" s="84"/>
    </row>
    <row r="3917" spans="1:19" x14ac:dyDescent="0.25">
      <c r="A3917" t="s">
        <v>5152</v>
      </c>
      <c r="B3917">
        <v>4</v>
      </c>
      <c r="C3917" t="s">
        <v>4607</v>
      </c>
      <c r="D3917" s="84"/>
      <c r="F3917" s="84"/>
      <c r="O3917" s="84" t="s">
        <v>13241</v>
      </c>
      <c r="P3917" s="84">
        <v>1</v>
      </c>
      <c r="Q3917" s="84" t="s">
        <v>9357</v>
      </c>
      <c r="R3917" s="84"/>
      <c r="S3917" s="84"/>
    </row>
    <row r="3918" spans="1:19" x14ac:dyDescent="0.25">
      <c r="A3918" t="s">
        <v>5153</v>
      </c>
      <c r="B3918">
        <v>4</v>
      </c>
      <c r="C3918" t="s">
        <v>4607</v>
      </c>
      <c r="D3918" s="84"/>
      <c r="F3918" s="84"/>
      <c r="O3918" s="84" t="s">
        <v>13242</v>
      </c>
      <c r="P3918" s="84">
        <v>1</v>
      </c>
      <c r="Q3918" s="84" t="s">
        <v>9357</v>
      </c>
      <c r="R3918" s="84"/>
      <c r="S3918" s="84"/>
    </row>
    <row r="3919" spans="1:19" x14ac:dyDescent="0.25">
      <c r="A3919" t="s">
        <v>5154</v>
      </c>
      <c r="B3919">
        <v>4</v>
      </c>
      <c r="C3919" t="s">
        <v>4607</v>
      </c>
      <c r="D3919" s="84"/>
      <c r="F3919" s="84"/>
      <c r="O3919" s="84" t="s">
        <v>13243</v>
      </c>
      <c r="P3919" s="84">
        <v>1</v>
      </c>
      <c r="Q3919" s="84" t="s">
        <v>9357</v>
      </c>
      <c r="R3919" s="84"/>
      <c r="S3919" s="84"/>
    </row>
    <row r="3920" spans="1:19" x14ac:dyDescent="0.25">
      <c r="A3920" t="s">
        <v>5155</v>
      </c>
      <c r="B3920">
        <v>4</v>
      </c>
      <c r="C3920" t="s">
        <v>4607</v>
      </c>
      <c r="D3920" s="84"/>
      <c r="F3920" s="84"/>
      <c r="O3920" s="84" t="s">
        <v>13244</v>
      </c>
      <c r="P3920" s="84">
        <v>1</v>
      </c>
      <c r="Q3920" s="84" t="s">
        <v>9357</v>
      </c>
      <c r="R3920" s="84"/>
      <c r="S3920" s="84"/>
    </row>
    <row r="3921" spans="1:19" x14ac:dyDescent="0.25">
      <c r="A3921" t="s">
        <v>5156</v>
      </c>
      <c r="B3921">
        <v>4</v>
      </c>
      <c r="C3921" t="s">
        <v>4607</v>
      </c>
      <c r="D3921" s="84"/>
      <c r="F3921" s="84"/>
      <c r="O3921" s="84" t="s">
        <v>13245</v>
      </c>
      <c r="P3921" s="84">
        <v>1</v>
      </c>
      <c r="Q3921" s="84" t="s">
        <v>9357</v>
      </c>
      <c r="R3921" s="84"/>
      <c r="S3921" s="84"/>
    </row>
    <row r="3922" spans="1:19" x14ac:dyDescent="0.25">
      <c r="A3922" t="s">
        <v>5157</v>
      </c>
      <c r="B3922">
        <v>4</v>
      </c>
      <c r="C3922" t="s">
        <v>4607</v>
      </c>
      <c r="D3922" s="84"/>
      <c r="F3922" s="84"/>
      <c r="O3922" s="84" t="s">
        <v>13246</v>
      </c>
      <c r="P3922" s="84">
        <v>1</v>
      </c>
      <c r="Q3922" s="84" t="s">
        <v>9357</v>
      </c>
      <c r="R3922" s="84"/>
      <c r="S3922" s="84"/>
    </row>
    <row r="3923" spans="1:19" x14ac:dyDescent="0.25">
      <c r="A3923" t="s">
        <v>5158</v>
      </c>
      <c r="B3923">
        <v>4</v>
      </c>
      <c r="C3923" t="s">
        <v>4607</v>
      </c>
      <c r="D3923" s="84"/>
      <c r="F3923" s="84"/>
      <c r="O3923" s="84" t="s">
        <v>13247</v>
      </c>
      <c r="P3923" s="84">
        <v>1</v>
      </c>
      <c r="Q3923" s="84" t="s">
        <v>9357</v>
      </c>
      <c r="R3923" s="84"/>
      <c r="S3923" s="84"/>
    </row>
    <row r="3924" spans="1:19" x14ac:dyDescent="0.25">
      <c r="A3924" t="s">
        <v>5159</v>
      </c>
      <c r="B3924">
        <v>4</v>
      </c>
      <c r="C3924" t="s">
        <v>4607</v>
      </c>
      <c r="D3924" s="84"/>
      <c r="F3924" s="84"/>
      <c r="O3924" s="84" t="s">
        <v>13250</v>
      </c>
      <c r="P3924" s="84">
        <v>1</v>
      </c>
      <c r="Q3924" s="84" t="s">
        <v>9357</v>
      </c>
      <c r="R3924" s="84"/>
      <c r="S3924" s="84"/>
    </row>
    <row r="3925" spans="1:19" x14ac:dyDescent="0.25">
      <c r="A3925" t="s">
        <v>5160</v>
      </c>
      <c r="B3925">
        <v>4</v>
      </c>
      <c r="C3925" t="s">
        <v>4607</v>
      </c>
      <c r="D3925" s="84"/>
      <c r="F3925" s="84"/>
      <c r="O3925" s="84" t="s">
        <v>13251</v>
      </c>
      <c r="P3925" s="84">
        <v>1</v>
      </c>
      <c r="Q3925" s="84" t="s">
        <v>9357</v>
      </c>
      <c r="R3925" s="84"/>
      <c r="S3925" s="84"/>
    </row>
    <row r="3926" spans="1:19" x14ac:dyDescent="0.25">
      <c r="A3926" t="s">
        <v>5161</v>
      </c>
      <c r="B3926">
        <v>4</v>
      </c>
      <c r="C3926" t="s">
        <v>4607</v>
      </c>
      <c r="D3926" s="84"/>
      <c r="F3926" s="84"/>
      <c r="O3926" s="84" t="s">
        <v>13252</v>
      </c>
      <c r="P3926" s="84">
        <v>1</v>
      </c>
      <c r="Q3926" s="84" t="s">
        <v>9357</v>
      </c>
      <c r="R3926" s="84"/>
      <c r="S3926" s="84"/>
    </row>
    <row r="3927" spans="1:19" x14ac:dyDescent="0.25">
      <c r="A3927" t="s">
        <v>5162</v>
      </c>
      <c r="B3927">
        <v>4</v>
      </c>
      <c r="C3927" t="s">
        <v>4607</v>
      </c>
      <c r="D3927" s="84"/>
      <c r="F3927" s="84"/>
      <c r="O3927" s="84" t="s">
        <v>13255</v>
      </c>
      <c r="P3927" s="84">
        <v>1</v>
      </c>
      <c r="Q3927" s="84" t="s">
        <v>9357</v>
      </c>
      <c r="R3927" s="84"/>
      <c r="S3927" s="84"/>
    </row>
    <row r="3928" spans="1:19" x14ac:dyDescent="0.25">
      <c r="A3928" t="s">
        <v>5163</v>
      </c>
      <c r="B3928">
        <v>4</v>
      </c>
      <c r="C3928" t="s">
        <v>4607</v>
      </c>
      <c r="D3928" s="84"/>
      <c r="F3928" s="84"/>
      <c r="O3928" s="84" t="s">
        <v>13256</v>
      </c>
      <c r="P3928" s="84">
        <v>1</v>
      </c>
      <c r="Q3928" s="84" t="s">
        <v>9357</v>
      </c>
      <c r="R3928" s="84"/>
      <c r="S3928" s="84"/>
    </row>
    <row r="3929" spans="1:19" x14ac:dyDescent="0.25">
      <c r="A3929" t="s">
        <v>5164</v>
      </c>
      <c r="B3929">
        <v>4</v>
      </c>
      <c r="C3929" t="s">
        <v>4607</v>
      </c>
      <c r="D3929" s="84"/>
      <c r="F3929" s="84"/>
      <c r="O3929" s="84" t="s">
        <v>13260</v>
      </c>
      <c r="P3929" s="84">
        <v>1</v>
      </c>
      <c r="Q3929" s="84" t="s">
        <v>9357</v>
      </c>
      <c r="R3929" s="84"/>
      <c r="S3929" s="84"/>
    </row>
    <row r="3930" spans="1:19" x14ac:dyDescent="0.25">
      <c r="A3930" t="s">
        <v>5165</v>
      </c>
      <c r="B3930">
        <v>4</v>
      </c>
      <c r="C3930" t="s">
        <v>4607</v>
      </c>
      <c r="D3930" s="84"/>
      <c r="F3930" s="84"/>
      <c r="O3930" s="84" t="s">
        <v>13262</v>
      </c>
      <c r="P3930" s="84">
        <v>1</v>
      </c>
      <c r="Q3930" s="84" t="s">
        <v>9357</v>
      </c>
      <c r="R3930" s="84"/>
      <c r="S3930" s="84"/>
    </row>
    <row r="3931" spans="1:19" x14ac:dyDescent="0.25">
      <c r="A3931" t="s">
        <v>5166</v>
      </c>
      <c r="B3931">
        <v>4</v>
      </c>
      <c r="C3931" t="s">
        <v>4607</v>
      </c>
      <c r="D3931" s="84"/>
      <c r="F3931" s="84"/>
      <c r="O3931" s="84" t="s">
        <v>13263</v>
      </c>
      <c r="P3931" s="84">
        <v>1</v>
      </c>
      <c r="Q3931" s="84" t="s">
        <v>9357</v>
      </c>
      <c r="R3931" s="84"/>
      <c r="S3931" s="84"/>
    </row>
    <row r="3932" spans="1:19" x14ac:dyDescent="0.25">
      <c r="A3932" t="s">
        <v>5167</v>
      </c>
      <c r="B3932">
        <v>4</v>
      </c>
      <c r="C3932" t="s">
        <v>4607</v>
      </c>
      <c r="D3932" s="84"/>
      <c r="F3932" s="84"/>
      <c r="O3932" s="84" t="s">
        <v>13264</v>
      </c>
      <c r="P3932" s="84">
        <v>1</v>
      </c>
      <c r="Q3932" s="84" t="s">
        <v>9357</v>
      </c>
      <c r="R3932" s="84"/>
      <c r="S3932" s="84"/>
    </row>
    <row r="3933" spans="1:19" x14ac:dyDescent="0.25">
      <c r="A3933" t="s">
        <v>5168</v>
      </c>
      <c r="B3933">
        <v>4</v>
      </c>
      <c r="C3933" t="s">
        <v>4607</v>
      </c>
      <c r="D3933" s="84"/>
      <c r="F3933" s="84"/>
      <c r="O3933" s="84" t="s">
        <v>13273</v>
      </c>
      <c r="P3933" s="84">
        <v>1</v>
      </c>
      <c r="Q3933" s="84" t="s">
        <v>9357</v>
      </c>
      <c r="R3933" s="84"/>
      <c r="S3933" s="84"/>
    </row>
    <row r="3934" spans="1:19" x14ac:dyDescent="0.25">
      <c r="A3934" t="s">
        <v>5169</v>
      </c>
      <c r="B3934">
        <v>4</v>
      </c>
      <c r="C3934" t="s">
        <v>4607</v>
      </c>
      <c r="D3934" s="84"/>
      <c r="F3934" s="84"/>
      <c r="O3934" s="84" t="s">
        <v>13275</v>
      </c>
      <c r="P3934" s="84">
        <v>1</v>
      </c>
      <c r="Q3934" s="84" t="s">
        <v>9357</v>
      </c>
      <c r="R3934" s="84"/>
      <c r="S3934" s="84"/>
    </row>
    <row r="3935" spans="1:19" x14ac:dyDescent="0.25">
      <c r="A3935" t="s">
        <v>5170</v>
      </c>
      <c r="B3935">
        <v>4</v>
      </c>
      <c r="C3935" t="s">
        <v>4607</v>
      </c>
      <c r="D3935" s="84"/>
      <c r="F3935" s="84"/>
      <c r="O3935" s="84" t="s">
        <v>13276</v>
      </c>
      <c r="P3935" s="84">
        <v>1</v>
      </c>
      <c r="Q3935" s="84" t="s">
        <v>9357</v>
      </c>
      <c r="R3935" s="84"/>
      <c r="S3935" s="84"/>
    </row>
    <row r="3936" spans="1:19" x14ac:dyDescent="0.25">
      <c r="A3936" t="s">
        <v>5171</v>
      </c>
      <c r="B3936">
        <v>4</v>
      </c>
      <c r="C3936" t="s">
        <v>4607</v>
      </c>
      <c r="D3936" s="84"/>
      <c r="F3936" s="84"/>
      <c r="O3936" s="84" t="s">
        <v>13281</v>
      </c>
      <c r="P3936" s="84">
        <v>1</v>
      </c>
      <c r="Q3936" s="84" t="s">
        <v>9357</v>
      </c>
      <c r="R3936" s="84"/>
      <c r="S3936" s="84"/>
    </row>
    <row r="3937" spans="1:19" x14ac:dyDescent="0.25">
      <c r="A3937" t="s">
        <v>5172</v>
      </c>
      <c r="B3937">
        <v>4</v>
      </c>
      <c r="C3937" t="s">
        <v>4607</v>
      </c>
      <c r="D3937" s="84"/>
      <c r="F3937" s="84"/>
      <c r="O3937" s="84" t="s">
        <v>13282</v>
      </c>
      <c r="P3937" s="84">
        <v>1</v>
      </c>
      <c r="Q3937" s="84" t="s">
        <v>9357</v>
      </c>
      <c r="R3937" s="84"/>
      <c r="S3937" s="84"/>
    </row>
    <row r="3938" spans="1:19" x14ac:dyDescent="0.25">
      <c r="A3938" t="s">
        <v>5173</v>
      </c>
      <c r="B3938">
        <v>4</v>
      </c>
      <c r="C3938" t="s">
        <v>4607</v>
      </c>
      <c r="D3938" s="84"/>
      <c r="F3938" s="84"/>
      <c r="O3938" s="84" t="s">
        <v>13285</v>
      </c>
      <c r="P3938" s="84">
        <v>1</v>
      </c>
      <c r="Q3938" s="84" t="s">
        <v>9357</v>
      </c>
      <c r="R3938" s="84"/>
      <c r="S3938" s="84"/>
    </row>
    <row r="3939" spans="1:19" x14ac:dyDescent="0.25">
      <c r="A3939" t="s">
        <v>5174</v>
      </c>
      <c r="B3939">
        <v>4</v>
      </c>
      <c r="C3939" t="s">
        <v>4607</v>
      </c>
      <c r="D3939" s="84"/>
      <c r="F3939" s="84"/>
      <c r="O3939" s="84" t="s">
        <v>13286</v>
      </c>
      <c r="P3939" s="84">
        <v>1</v>
      </c>
      <c r="Q3939" s="84" t="s">
        <v>9357</v>
      </c>
      <c r="R3939" s="84"/>
      <c r="S3939" s="84"/>
    </row>
    <row r="3940" spans="1:19" x14ac:dyDescent="0.25">
      <c r="A3940" t="s">
        <v>5175</v>
      </c>
      <c r="B3940">
        <v>4</v>
      </c>
      <c r="C3940" t="s">
        <v>4607</v>
      </c>
      <c r="D3940" s="84"/>
      <c r="F3940" s="84"/>
      <c r="O3940" s="84" t="s">
        <v>13288</v>
      </c>
      <c r="P3940" s="84">
        <v>1</v>
      </c>
      <c r="Q3940" s="84" t="s">
        <v>9357</v>
      </c>
      <c r="R3940" s="84"/>
      <c r="S3940" s="84"/>
    </row>
    <row r="3941" spans="1:19" x14ac:dyDescent="0.25">
      <c r="A3941" t="s">
        <v>5176</v>
      </c>
      <c r="B3941">
        <v>4</v>
      </c>
      <c r="C3941" t="s">
        <v>4607</v>
      </c>
      <c r="D3941" s="84"/>
      <c r="F3941" s="84"/>
      <c r="O3941" s="84" t="s">
        <v>13289</v>
      </c>
      <c r="P3941" s="84">
        <v>1</v>
      </c>
      <c r="Q3941" s="84" t="s">
        <v>9357</v>
      </c>
      <c r="R3941" s="84"/>
      <c r="S3941" s="84"/>
    </row>
    <row r="3942" spans="1:19" x14ac:dyDescent="0.25">
      <c r="A3942" t="s">
        <v>5177</v>
      </c>
      <c r="B3942">
        <v>4</v>
      </c>
      <c r="C3942" t="s">
        <v>4607</v>
      </c>
      <c r="D3942" s="84"/>
      <c r="F3942" s="84"/>
      <c r="O3942" s="84" t="s">
        <v>13291</v>
      </c>
      <c r="P3942" s="84">
        <v>1</v>
      </c>
      <c r="Q3942" s="84" t="s">
        <v>9357</v>
      </c>
      <c r="R3942" s="84"/>
      <c r="S3942" s="84"/>
    </row>
    <row r="3943" spans="1:19" x14ac:dyDescent="0.25">
      <c r="A3943" t="s">
        <v>5178</v>
      </c>
      <c r="B3943">
        <v>4</v>
      </c>
      <c r="C3943" t="s">
        <v>4607</v>
      </c>
      <c r="D3943" s="84"/>
      <c r="F3943" s="84"/>
      <c r="O3943" s="84" t="s">
        <v>13292</v>
      </c>
      <c r="P3943" s="84">
        <v>1</v>
      </c>
      <c r="Q3943" s="84" t="s">
        <v>9357</v>
      </c>
      <c r="R3943" s="84"/>
      <c r="S3943" s="84"/>
    </row>
    <row r="3944" spans="1:19" x14ac:dyDescent="0.25">
      <c r="A3944" t="s">
        <v>5179</v>
      </c>
      <c r="B3944">
        <v>4</v>
      </c>
      <c r="C3944" t="s">
        <v>4607</v>
      </c>
      <c r="D3944" s="84"/>
      <c r="F3944" s="84"/>
      <c r="O3944" s="84" t="s">
        <v>13294</v>
      </c>
      <c r="P3944" s="84">
        <v>1</v>
      </c>
      <c r="Q3944" s="84" t="s">
        <v>9357</v>
      </c>
      <c r="R3944" s="84"/>
      <c r="S3944" s="84"/>
    </row>
    <row r="3945" spans="1:19" x14ac:dyDescent="0.25">
      <c r="A3945" t="s">
        <v>5180</v>
      </c>
      <c r="B3945">
        <v>4</v>
      </c>
      <c r="C3945" t="s">
        <v>4607</v>
      </c>
      <c r="D3945" s="84"/>
      <c r="F3945" s="84"/>
      <c r="O3945" s="84" t="s">
        <v>13299</v>
      </c>
      <c r="P3945" s="84">
        <v>1</v>
      </c>
      <c r="Q3945" s="84" t="s">
        <v>9357</v>
      </c>
      <c r="R3945" s="84"/>
      <c r="S3945" s="84"/>
    </row>
    <row r="3946" spans="1:19" x14ac:dyDescent="0.25">
      <c r="A3946" t="s">
        <v>5181</v>
      </c>
      <c r="B3946">
        <v>4</v>
      </c>
      <c r="C3946" t="s">
        <v>4607</v>
      </c>
      <c r="D3946" s="84"/>
      <c r="F3946" s="84"/>
      <c r="O3946" s="84" t="s">
        <v>13300</v>
      </c>
      <c r="P3946" s="84">
        <v>1</v>
      </c>
      <c r="Q3946" s="84" t="s">
        <v>9357</v>
      </c>
      <c r="R3946" s="84"/>
      <c r="S3946" s="84"/>
    </row>
    <row r="3947" spans="1:19" x14ac:dyDescent="0.25">
      <c r="A3947" t="s">
        <v>5182</v>
      </c>
      <c r="B3947">
        <v>4</v>
      </c>
      <c r="C3947" t="s">
        <v>4607</v>
      </c>
      <c r="D3947" s="84"/>
      <c r="F3947" s="84"/>
      <c r="O3947" s="84" t="s">
        <v>13301</v>
      </c>
      <c r="P3947" s="84">
        <v>1</v>
      </c>
      <c r="Q3947" s="84" t="s">
        <v>9357</v>
      </c>
      <c r="R3947" s="84"/>
      <c r="S3947" s="84"/>
    </row>
    <row r="3948" spans="1:19" x14ac:dyDescent="0.25">
      <c r="A3948" t="s">
        <v>5183</v>
      </c>
      <c r="B3948">
        <v>4</v>
      </c>
      <c r="C3948" t="s">
        <v>4607</v>
      </c>
      <c r="D3948" s="84"/>
      <c r="F3948" s="84"/>
      <c r="O3948" s="84" t="s">
        <v>13302</v>
      </c>
      <c r="P3948" s="84">
        <v>1</v>
      </c>
      <c r="Q3948" s="84" t="s">
        <v>9357</v>
      </c>
      <c r="R3948" s="84"/>
      <c r="S3948" s="84"/>
    </row>
    <row r="3949" spans="1:19" x14ac:dyDescent="0.25">
      <c r="A3949" t="s">
        <v>5184</v>
      </c>
      <c r="B3949">
        <v>4</v>
      </c>
      <c r="C3949" t="s">
        <v>4607</v>
      </c>
      <c r="D3949" s="84"/>
      <c r="F3949" s="84"/>
      <c r="O3949" s="84" t="s">
        <v>13303</v>
      </c>
      <c r="P3949" s="84">
        <v>1</v>
      </c>
      <c r="Q3949" s="84" t="s">
        <v>9357</v>
      </c>
      <c r="R3949" s="84"/>
      <c r="S3949" s="84"/>
    </row>
    <row r="3950" spans="1:19" x14ac:dyDescent="0.25">
      <c r="A3950" t="s">
        <v>5185</v>
      </c>
      <c r="B3950">
        <v>4</v>
      </c>
      <c r="C3950" t="s">
        <v>4607</v>
      </c>
      <c r="D3950" s="84"/>
      <c r="F3950" s="84"/>
      <c r="O3950" s="84" t="s">
        <v>13304</v>
      </c>
      <c r="P3950" s="84">
        <v>1</v>
      </c>
      <c r="Q3950" s="84" t="s">
        <v>9357</v>
      </c>
      <c r="R3950" s="84"/>
      <c r="S3950" s="84"/>
    </row>
    <row r="3951" spans="1:19" x14ac:dyDescent="0.25">
      <c r="A3951" t="s">
        <v>5186</v>
      </c>
      <c r="B3951">
        <v>4</v>
      </c>
      <c r="C3951" t="s">
        <v>4607</v>
      </c>
      <c r="D3951" s="84"/>
      <c r="F3951" s="84"/>
      <c r="O3951" s="84" t="s">
        <v>13321</v>
      </c>
      <c r="P3951" s="84">
        <v>1</v>
      </c>
      <c r="Q3951" s="84" t="s">
        <v>9357</v>
      </c>
      <c r="R3951" s="84"/>
      <c r="S3951" s="84"/>
    </row>
    <row r="3952" spans="1:19" x14ac:dyDescent="0.25">
      <c r="A3952" t="s">
        <v>5187</v>
      </c>
      <c r="B3952">
        <v>4</v>
      </c>
      <c r="C3952" t="s">
        <v>4607</v>
      </c>
      <c r="D3952" s="84"/>
      <c r="F3952" s="84"/>
      <c r="O3952" s="84" t="s">
        <v>13324</v>
      </c>
      <c r="P3952" s="84">
        <v>1</v>
      </c>
      <c r="Q3952" s="84" t="s">
        <v>9357</v>
      </c>
      <c r="R3952" s="84"/>
      <c r="S3952" s="84"/>
    </row>
    <row r="3953" spans="1:19" x14ac:dyDescent="0.25">
      <c r="A3953" t="s">
        <v>5188</v>
      </c>
      <c r="B3953">
        <v>4</v>
      </c>
      <c r="C3953" t="s">
        <v>4607</v>
      </c>
      <c r="D3953" s="84"/>
      <c r="F3953" s="84"/>
      <c r="O3953" s="84" t="s">
        <v>13327</v>
      </c>
      <c r="P3953" s="84">
        <v>1</v>
      </c>
      <c r="Q3953" s="84" t="s">
        <v>9357</v>
      </c>
      <c r="R3953" s="84"/>
      <c r="S3953" s="84"/>
    </row>
    <row r="3954" spans="1:19" x14ac:dyDescent="0.25">
      <c r="A3954" t="s">
        <v>5189</v>
      </c>
      <c r="B3954">
        <v>4</v>
      </c>
      <c r="C3954" t="s">
        <v>4607</v>
      </c>
      <c r="D3954" s="84"/>
      <c r="F3954" s="84"/>
      <c r="O3954" s="84" t="s">
        <v>13328</v>
      </c>
      <c r="P3954" s="84">
        <v>1</v>
      </c>
      <c r="Q3954" s="84" t="s">
        <v>9357</v>
      </c>
      <c r="R3954" s="84"/>
      <c r="S3954" s="84"/>
    </row>
    <row r="3955" spans="1:19" x14ac:dyDescent="0.25">
      <c r="A3955" t="s">
        <v>5190</v>
      </c>
      <c r="B3955">
        <v>4</v>
      </c>
      <c r="C3955" t="s">
        <v>4607</v>
      </c>
      <c r="D3955" s="84"/>
      <c r="F3955" s="84"/>
      <c r="O3955" s="84" t="s">
        <v>13329</v>
      </c>
      <c r="P3955" s="84">
        <v>1</v>
      </c>
      <c r="Q3955" s="84" t="s">
        <v>9357</v>
      </c>
      <c r="R3955" s="84"/>
      <c r="S3955" s="84"/>
    </row>
    <row r="3956" spans="1:19" x14ac:dyDescent="0.25">
      <c r="A3956" t="s">
        <v>5191</v>
      </c>
      <c r="B3956">
        <v>4</v>
      </c>
      <c r="C3956" t="s">
        <v>4607</v>
      </c>
      <c r="D3956" s="84"/>
      <c r="F3956" s="84"/>
      <c r="O3956" s="261" t="s">
        <v>13331</v>
      </c>
      <c r="P3956" s="261">
        <v>1</v>
      </c>
      <c r="Q3956" s="261" t="s">
        <v>9357</v>
      </c>
      <c r="R3956" s="84"/>
      <c r="S3956" s="84" t="s">
        <v>864</v>
      </c>
    </row>
    <row r="3957" spans="1:19" x14ac:dyDescent="0.25">
      <c r="A3957" t="s">
        <v>5192</v>
      </c>
      <c r="B3957">
        <v>4</v>
      </c>
      <c r="C3957" t="s">
        <v>4607</v>
      </c>
      <c r="D3957" s="84"/>
      <c r="F3957" s="84"/>
      <c r="O3957" s="84" t="s">
        <v>13332</v>
      </c>
      <c r="P3957" s="84">
        <v>1</v>
      </c>
      <c r="Q3957" s="84" t="s">
        <v>9357</v>
      </c>
      <c r="R3957" s="84"/>
      <c r="S3957" s="84"/>
    </row>
    <row r="3958" spans="1:19" x14ac:dyDescent="0.25">
      <c r="A3958" t="s">
        <v>5193</v>
      </c>
      <c r="B3958">
        <v>4</v>
      </c>
      <c r="C3958" t="s">
        <v>4607</v>
      </c>
      <c r="D3958" s="84"/>
      <c r="F3958" s="84"/>
      <c r="O3958" s="84" t="s">
        <v>13333</v>
      </c>
      <c r="P3958" s="84">
        <v>1</v>
      </c>
      <c r="Q3958" s="84" t="s">
        <v>9357</v>
      </c>
      <c r="R3958" s="84"/>
      <c r="S3958" s="84"/>
    </row>
    <row r="3959" spans="1:19" x14ac:dyDescent="0.25">
      <c r="A3959" t="s">
        <v>5194</v>
      </c>
      <c r="B3959">
        <v>4</v>
      </c>
      <c r="C3959" t="s">
        <v>4607</v>
      </c>
      <c r="D3959" s="84"/>
      <c r="F3959" s="84"/>
      <c r="O3959" s="84" t="s">
        <v>13335</v>
      </c>
      <c r="P3959" s="84">
        <v>1</v>
      </c>
      <c r="Q3959" s="84" t="s">
        <v>9357</v>
      </c>
      <c r="R3959" s="84"/>
      <c r="S3959" s="84"/>
    </row>
    <row r="3960" spans="1:19" x14ac:dyDescent="0.25">
      <c r="A3960" t="s">
        <v>5195</v>
      </c>
      <c r="B3960">
        <v>4</v>
      </c>
      <c r="C3960" t="s">
        <v>4607</v>
      </c>
      <c r="D3960" s="84"/>
      <c r="F3960" s="84"/>
      <c r="O3960" s="84" t="s">
        <v>13336</v>
      </c>
      <c r="P3960" s="84">
        <v>1</v>
      </c>
      <c r="Q3960" s="84" t="s">
        <v>9357</v>
      </c>
      <c r="R3960" s="84"/>
      <c r="S3960" s="84"/>
    </row>
    <row r="3961" spans="1:19" x14ac:dyDescent="0.25">
      <c r="A3961" t="s">
        <v>5196</v>
      </c>
      <c r="B3961">
        <v>4</v>
      </c>
      <c r="C3961" t="s">
        <v>4607</v>
      </c>
      <c r="D3961" s="84"/>
      <c r="F3961" s="84"/>
      <c r="O3961" s="84" t="s">
        <v>13337</v>
      </c>
      <c r="P3961" s="84">
        <v>1</v>
      </c>
      <c r="Q3961" s="84" t="s">
        <v>9357</v>
      </c>
      <c r="R3961" s="84"/>
      <c r="S3961" s="84"/>
    </row>
    <row r="3962" spans="1:19" x14ac:dyDescent="0.25">
      <c r="A3962" t="s">
        <v>5197</v>
      </c>
      <c r="B3962">
        <v>4</v>
      </c>
      <c r="C3962" t="s">
        <v>4607</v>
      </c>
      <c r="D3962" s="84"/>
      <c r="F3962" s="84"/>
      <c r="O3962" s="84" t="s">
        <v>13338</v>
      </c>
      <c r="P3962" s="84">
        <v>1</v>
      </c>
      <c r="Q3962" s="84" t="s">
        <v>9357</v>
      </c>
      <c r="R3962" s="84"/>
      <c r="S3962" s="84"/>
    </row>
    <row r="3963" spans="1:19" x14ac:dyDescent="0.25">
      <c r="A3963" t="s">
        <v>5198</v>
      </c>
      <c r="B3963">
        <v>4</v>
      </c>
      <c r="C3963" t="s">
        <v>4607</v>
      </c>
      <c r="D3963" s="84"/>
      <c r="F3963" s="84"/>
      <c r="O3963" s="84" t="s">
        <v>13339</v>
      </c>
      <c r="P3963" s="84">
        <v>1</v>
      </c>
      <c r="Q3963" s="84" t="s">
        <v>9357</v>
      </c>
      <c r="R3963" s="84"/>
      <c r="S3963" s="84"/>
    </row>
    <row r="3964" spans="1:19" x14ac:dyDescent="0.25">
      <c r="A3964" t="s">
        <v>5199</v>
      </c>
      <c r="B3964">
        <v>4</v>
      </c>
      <c r="C3964" t="s">
        <v>4607</v>
      </c>
      <c r="D3964" s="84"/>
      <c r="F3964" s="84"/>
      <c r="O3964" s="84" t="s">
        <v>13341</v>
      </c>
      <c r="P3964" s="84">
        <v>1</v>
      </c>
      <c r="Q3964" s="84" t="s">
        <v>9357</v>
      </c>
      <c r="R3964" s="84"/>
      <c r="S3964" s="84"/>
    </row>
    <row r="3965" spans="1:19" x14ac:dyDescent="0.25">
      <c r="A3965" t="s">
        <v>5200</v>
      </c>
      <c r="B3965">
        <v>4</v>
      </c>
      <c r="C3965" t="s">
        <v>4607</v>
      </c>
      <c r="D3965" s="84"/>
      <c r="F3965" s="84"/>
      <c r="O3965" s="84" t="s">
        <v>13343</v>
      </c>
      <c r="P3965" s="84">
        <v>1</v>
      </c>
      <c r="Q3965" s="84" t="s">
        <v>9357</v>
      </c>
      <c r="R3965" s="84"/>
      <c r="S3965" s="84"/>
    </row>
    <row r="3966" spans="1:19" x14ac:dyDescent="0.25">
      <c r="A3966" t="s">
        <v>5201</v>
      </c>
      <c r="B3966">
        <v>4</v>
      </c>
      <c r="C3966" t="s">
        <v>4607</v>
      </c>
      <c r="D3966" s="84"/>
      <c r="F3966" s="84"/>
      <c r="O3966" s="84" t="s">
        <v>13344</v>
      </c>
      <c r="P3966" s="84">
        <v>1</v>
      </c>
      <c r="Q3966" s="84" t="s">
        <v>9357</v>
      </c>
      <c r="R3966" s="84"/>
      <c r="S3966" s="84"/>
    </row>
    <row r="3967" spans="1:19" x14ac:dyDescent="0.25">
      <c r="A3967" t="s">
        <v>5202</v>
      </c>
      <c r="B3967">
        <v>4</v>
      </c>
      <c r="C3967" t="s">
        <v>4607</v>
      </c>
      <c r="D3967" s="84"/>
      <c r="F3967" s="84"/>
      <c r="O3967" s="84" t="s">
        <v>13345</v>
      </c>
      <c r="P3967" s="84">
        <v>1</v>
      </c>
      <c r="Q3967" s="84" t="s">
        <v>9357</v>
      </c>
      <c r="R3967" s="84"/>
      <c r="S3967" s="84"/>
    </row>
    <row r="3968" spans="1:19" x14ac:dyDescent="0.25">
      <c r="A3968" t="s">
        <v>5203</v>
      </c>
      <c r="B3968">
        <v>4</v>
      </c>
      <c r="C3968" t="s">
        <v>4607</v>
      </c>
      <c r="D3968" s="84"/>
      <c r="F3968" s="84"/>
      <c r="O3968" s="84" t="s">
        <v>13346</v>
      </c>
      <c r="P3968" s="84">
        <v>1</v>
      </c>
      <c r="Q3968" s="84" t="s">
        <v>9357</v>
      </c>
      <c r="R3968" s="84"/>
      <c r="S3968" s="84"/>
    </row>
    <row r="3969" spans="1:19" x14ac:dyDescent="0.25">
      <c r="A3969" t="s">
        <v>5204</v>
      </c>
      <c r="B3969">
        <v>4</v>
      </c>
      <c r="C3969" t="s">
        <v>4607</v>
      </c>
      <c r="D3969" t="s">
        <v>5204</v>
      </c>
      <c r="E3969" s="84" t="s">
        <v>5204</v>
      </c>
      <c r="F3969" t="s">
        <v>1919</v>
      </c>
      <c r="O3969" s="84" t="s">
        <v>13347</v>
      </c>
      <c r="P3969" s="84">
        <v>1</v>
      </c>
      <c r="Q3969" s="84" t="s">
        <v>9357</v>
      </c>
      <c r="R3969" s="84"/>
      <c r="S3969" s="84"/>
    </row>
    <row r="3970" spans="1:19" x14ac:dyDescent="0.25">
      <c r="A3970" t="s">
        <v>5205</v>
      </c>
      <c r="B3970">
        <v>4</v>
      </c>
      <c r="C3970" t="s">
        <v>4607</v>
      </c>
      <c r="D3970" s="84"/>
      <c r="F3970" s="84"/>
      <c r="O3970" s="84" t="s">
        <v>13348</v>
      </c>
      <c r="P3970" s="84">
        <v>1</v>
      </c>
      <c r="Q3970" s="84" t="s">
        <v>9357</v>
      </c>
      <c r="R3970" s="84"/>
      <c r="S3970" s="84"/>
    </row>
    <row r="3971" spans="1:19" x14ac:dyDescent="0.25">
      <c r="A3971" t="s">
        <v>5206</v>
      </c>
      <c r="B3971">
        <v>4</v>
      </c>
      <c r="C3971" t="s">
        <v>4607</v>
      </c>
      <c r="D3971" s="84"/>
      <c r="F3971" s="84"/>
      <c r="O3971" s="84" t="s">
        <v>13349</v>
      </c>
      <c r="P3971" s="84">
        <v>1</v>
      </c>
      <c r="Q3971" s="84" t="s">
        <v>9357</v>
      </c>
      <c r="R3971" s="84"/>
      <c r="S3971" s="84"/>
    </row>
    <row r="3972" spans="1:19" x14ac:dyDescent="0.25">
      <c r="A3972" t="s">
        <v>5207</v>
      </c>
      <c r="B3972">
        <v>4</v>
      </c>
      <c r="C3972" t="s">
        <v>4607</v>
      </c>
      <c r="D3972" s="84"/>
      <c r="F3972" s="84"/>
      <c r="O3972" s="84" t="s">
        <v>13350</v>
      </c>
      <c r="P3972" s="84">
        <v>1</v>
      </c>
      <c r="Q3972" s="84" t="s">
        <v>9357</v>
      </c>
      <c r="R3972" s="84"/>
      <c r="S3972" s="84"/>
    </row>
    <row r="3973" spans="1:19" x14ac:dyDescent="0.25">
      <c r="A3973" t="s">
        <v>5208</v>
      </c>
      <c r="B3973">
        <v>4</v>
      </c>
      <c r="C3973" t="s">
        <v>4607</v>
      </c>
      <c r="D3973" s="84"/>
      <c r="F3973" s="84"/>
      <c r="O3973" s="84" t="s">
        <v>13352</v>
      </c>
      <c r="P3973" s="84">
        <v>1</v>
      </c>
      <c r="Q3973" s="84" t="s">
        <v>9357</v>
      </c>
      <c r="R3973" s="84"/>
      <c r="S3973" s="84"/>
    </row>
    <row r="3974" spans="1:19" x14ac:dyDescent="0.25">
      <c r="A3974" t="s">
        <v>5209</v>
      </c>
      <c r="B3974">
        <v>4</v>
      </c>
      <c r="C3974" t="s">
        <v>4607</v>
      </c>
      <c r="D3974" s="84"/>
      <c r="F3974" s="84"/>
      <c r="O3974" s="84" t="s">
        <v>13354</v>
      </c>
      <c r="P3974" s="84">
        <v>1</v>
      </c>
      <c r="Q3974" s="84" t="s">
        <v>9357</v>
      </c>
      <c r="R3974" s="84"/>
      <c r="S3974" s="84"/>
    </row>
    <row r="3975" spans="1:19" x14ac:dyDescent="0.25">
      <c r="A3975" t="s">
        <v>5210</v>
      </c>
      <c r="B3975">
        <v>4</v>
      </c>
      <c r="C3975" t="s">
        <v>4607</v>
      </c>
      <c r="D3975" s="84"/>
      <c r="F3975" s="84"/>
      <c r="O3975" s="84" t="s">
        <v>13359</v>
      </c>
      <c r="P3975" s="84">
        <v>1</v>
      </c>
      <c r="Q3975" s="84" t="s">
        <v>9357</v>
      </c>
      <c r="R3975" s="84"/>
      <c r="S3975" s="84"/>
    </row>
    <row r="3976" spans="1:19" x14ac:dyDescent="0.25">
      <c r="A3976" t="s">
        <v>5211</v>
      </c>
      <c r="B3976">
        <v>4</v>
      </c>
      <c r="C3976" t="s">
        <v>4607</v>
      </c>
      <c r="D3976" s="84"/>
      <c r="F3976" s="84"/>
      <c r="O3976" s="84" t="s">
        <v>13363</v>
      </c>
      <c r="P3976" s="84">
        <v>1</v>
      </c>
      <c r="Q3976" s="84" t="s">
        <v>9357</v>
      </c>
      <c r="R3976" s="84"/>
      <c r="S3976" s="84"/>
    </row>
    <row r="3977" spans="1:19" x14ac:dyDescent="0.25">
      <c r="A3977" t="s">
        <v>5212</v>
      </c>
      <c r="B3977">
        <v>4</v>
      </c>
      <c r="C3977" t="s">
        <v>4607</v>
      </c>
      <c r="D3977" s="84"/>
      <c r="F3977" s="84"/>
      <c r="O3977" s="84" t="s">
        <v>13364</v>
      </c>
      <c r="P3977" s="84">
        <v>1</v>
      </c>
      <c r="Q3977" s="84" t="s">
        <v>9357</v>
      </c>
      <c r="R3977" s="84"/>
      <c r="S3977" s="84"/>
    </row>
    <row r="3978" spans="1:19" x14ac:dyDescent="0.25">
      <c r="A3978" t="s">
        <v>5213</v>
      </c>
      <c r="B3978">
        <v>4</v>
      </c>
      <c r="C3978" t="s">
        <v>4607</v>
      </c>
      <c r="D3978" s="84"/>
      <c r="F3978" s="84"/>
      <c r="O3978" s="84" t="s">
        <v>13366</v>
      </c>
      <c r="P3978" s="84">
        <v>1</v>
      </c>
      <c r="Q3978" s="84" t="s">
        <v>9357</v>
      </c>
      <c r="R3978" s="84"/>
      <c r="S3978" s="84"/>
    </row>
    <row r="3979" spans="1:19" x14ac:dyDescent="0.25">
      <c r="A3979" t="s">
        <v>5214</v>
      </c>
      <c r="B3979">
        <v>4</v>
      </c>
      <c r="C3979" t="s">
        <v>4607</v>
      </c>
      <c r="D3979" s="84"/>
      <c r="F3979" s="84"/>
      <c r="O3979" s="84" t="s">
        <v>13367</v>
      </c>
      <c r="P3979" s="84">
        <v>1</v>
      </c>
      <c r="Q3979" s="84" t="s">
        <v>9357</v>
      </c>
      <c r="R3979" s="84"/>
      <c r="S3979" s="84"/>
    </row>
    <row r="3980" spans="1:19" x14ac:dyDescent="0.25">
      <c r="A3980" t="s">
        <v>5215</v>
      </c>
      <c r="B3980">
        <v>4</v>
      </c>
      <c r="C3980" t="s">
        <v>4607</v>
      </c>
      <c r="D3980" s="84"/>
      <c r="F3980" s="84"/>
      <c r="O3980" s="84" t="s">
        <v>13369</v>
      </c>
      <c r="P3980" s="84">
        <v>1</v>
      </c>
      <c r="Q3980" s="84" t="s">
        <v>9357</v>
      </c>
      <c r="R3980" s="84"/>
      <c r="S3980" s="84"/>
    </row>
    <row r="3981" spans="1:19" x14ac:dyDescent="0.25">
      <c r="A3981" t="s">
        <v>5216</v>
      </c>
      <c r="B3981">
        <v>4</v>
      </c>
      <c r="C3981" t="s">
        <v>4607</v>
      </c>
      <c r="D3981" s="84"/>
      <c r="F3981" s="84"/>
      <c r="O3981" s="84" t="s">
        <v>13370</v>
      </c>
      <c r="P3981" s="84">
        <v>1</v>
      </c>
      <c r="Q3981" s="84" t="s">
        <v>9357</v>
      </c>
      <c r="R3981" s="84"/>
      <c r="S3981" s="84"/>
    </row>
    <row r="3982" spans="1:19" x14ac:dyDescent="0.25">
      <c r="A3982" t="s">
        <v>5217</v>
      </c>
      <c r="B3982">
        <v>4</v>
      </c>
      <c r="C3982" t="s">
        <v>4607</v>
      </c>
      <c r="D3982" s="84"/>
      <c r="F3982" s="84"/>
      <c r="O3982" s="84" t="s">
        <v>13372</v>
      </c>
      <c r="P3982" s="84">
        <v>1</v>
      </c>
      <c r="Q3982" s="84" t="s">
        <v>9357</v>
      </c>
      <c r="R3982" s="84"/>
      <c r="S3982" s="84"/>
    </row>
    <row r="3983" spans="1:19" x14ac:dyDescent="0.25">
      <c r="A3983" t="s">
        <v>5218</v>
      </c>
      <c r="B3983">
        <v>4</v>
      </c>
      <c r="C3983" t="s">
        <v>4607</v>
      </c>
      <c r="D3983" s="84"/>
      <c r="F3983" s="84"/>
      <c r="O3983" s="84" t="s">
        <v>13373</v>
      </c>
      <c r="P3983" s="84">
        <v>1</v>
      </c>
      <c r="Q3983" s="84" t="s">
        <v>9357</v>
      </c>
      <c r="R3983" s="84"/>
      <c r="S3983" s="84"/>
    </row>
    <row r="3984" spans="1:19" x14ac:dyDescent="0.25">
      <c r="A3984" t="s">
        <v>5219</v>
      </c>
      <c r="B3984">
        <v>4</v>
      </c>
      <c r="C3984" t="s">
        <v>4607</v>
      </c>
      <c r="D3984" s="84"/>
      <c r="F3984" s="84"/>
      <c r="O3984" s="84" t="s">
        <v>13383</v>
      </c>
      <c r="P3984" s="84">
        <v>1</v>
      </c>
      <c r="Q3984" s="84" t="s">
        <v>9357</v>
      </c>
      <c r="R3984" s="84"/>
      <c r="S3984" s="84"/>
    </row>
    <row r="3985" spans="1:19" x14ac:dyDescent="0.25">
      <c r="A3985" t="s">
        <v>5220</v>
      </c>
      <c r="B3985">
        <v>4</v>
      </c>
      <c r="C3985" t="s">
        <v>4607</v>
      </c>
      <c r="D3985" s="84"/>
      <c r="F3985" s="84"/>
      <c r="O3985" s="84" t="s">
        <v>13385</v>
      </c>
      <c r="P3985" s="84">
        <v>1</v>
      </c>
      <c r="Q3985" s="84" t="s">
        <v>9357</v>
      </c>
      <c r="R3985" s="84"/>
      <c r="S3985" s="84"/>
    </row>
    <row r="3986" spans="1:19" x14ac:dyDescent="0.25">
      <c r="A3986" t="s">
        <v>5221</v>
      </c>
      <c r="B3986">
        <v>4</v>
      </c>
      <c r="C3986" t="s">
        <v>4607</v>
      </c>
      <c r="D3986" s="84"/>
      <c r="F3986" s="84"/>
      <c r="O3986" s="84" t="s">
        <v>13386</v>
      </c>
      <c r="P3986" s="84">
        <v>1</v>
      </c>
      <c r="Q3986" s="84" t="s">
        <v>9357</v>
      </c>
      <c r="R3986" s="84"/>
      <c r="S3986" s="84"/>
    </row>
    <row r="3987" spans="1:19" x14ac:dyDescent="0.25">
      <c r="A3987" t="s">
        <v>5222</v>
      </c>
      <c r="B3987">
        <v>4</v>
      </c>
      <c r="C3987" t="s">
        <v>4607</v>
      </c>
      <c r="D3987" s="84"/>
      <c r="F3987" s="84"/>
      <c r="O3987" s="84" t="s">
        <v>13419</v>
      </c>
      <c r="P3987" s="84">
        <v>1</v>
      </c>
      <c r="Q3987" s="84" t="s">
        <v>9357</v>
      </c>
      <c r="R3987" s="84"/>
      <c r="S3987" s="84"/>
    </row>
    <row r="3988" spans="1:19" x14ac:dyDescent="0.25">
      <c r="A3988" t="s">
        <v>5223</v>
      </c>
      <c r="B3988">
        <v>4</v>
      </c>
      <c r="C3988" t="s">
        <v>4607</v>
      </c>
      <c r="D3988" s="84"/>
      <c r="F3988" s="84"/>
      <c r="O3988" s="84" t="s">
        <v>13420</v>
      </c>
      <c r="P3988" s="84">
        <v>1</v>
      </c>
      <c r="Q3988" s="84" t="s">
        <v>9357</v>
      </c>
      <c r="R3988" s="84"/>
      <c r="S3988" s="84"/>
    </row>
    <row r="3989" spans="1:19" x14ac:dyDescent="0.25">
      <c r="A3989" t="s">
        <v>5224</v>
      </c>
      <c r="B3989">
        <v>4</v>
      </c>
      <c r="C3989" t="s">
        <v>4607</v>
      </c>
      <c r="D3989" s="84"/>
      <c r="F3989" s="84"/>
      <c r="O3989" s="84" t="s">
        <v>13421</v>
      </c>
      <c r="P3989" s="84">
        <v>1</v>
      </c>
      <c r="Q3989" s="84" t="s">
        <v>9357</v>
      </c>
      <c r="R3989" s="84"/>
      <c r="S3989" s="84"/>
    </row>
    <row r="3990" spans="1:19" x14ac:dyDescent="0.25">
      <c r="A3990" t="s">
        <v>5225</v>
      </c>
      <c r="B3990">
        <v>4</v>
      </c>
      <c r="C3990" t="s">
        <v>4607</v>
      </c>
      <c r="D3990" s="84"/>
      <c r="F3990" s="84"/>
      <c r="O3990" s="84" t="s">
        <v>13422</v>
      </c>
      <c r="P3990" s="84">
        <v>1</v>
      </c>
      <c r="Q3990" s="84" t="s">
        <v>9357</v>
      </c>
      <c r="R3990" s="84"/>
      <c r="S3990" s="84"/>
    </row>
    <row r="3991" spans="1:19" x14ac:dyDescent="0.25">
      <c r="A3991" t="s">
        <v>5226</v>
      </c>
      <c r="B3991">
        <v>4</v>
      </c>
      <c r="C3991" t="s">
        <v>4607</v>
      </c>
      <c r="D3991" s="84"/>
      <c r="F3991" s="84"/>
      <c r="O3991" s="84" t="s">
        <v>13425</v>
      </c>
      <c r="P3991" s="84">
        <v>1</v>
      </c>
      <c r="Q3991" s="84" t="s">
        <v>9357</v>
      </c>
      <c r="R3991" s="84"/>
      <c r="S3991" s="84"/>
    </row>
    <row r="3992" spans="1:19" x14ac:dyDescent="0.25">
      <c r="A3992" t="s">
        <v>5227</v>
      </c>
      <c r="B3992">
        <v>4</v>
      </c>
      <c r="C3992" t="s">
        <v>4607</v>
      </c>
      <c r="D3992" s="84"/>
      <c r="F3992" s="84"/>
      <c r="O3992" s="84" t="s">
        <v>13426</v>
      </c>
      <c r="P3992" s="84">
        <v>1</v>
      </c>
      <c r="Q3992" s="84" t="s">
        <v>9357</v>
      </c>
      <c r="R3992" s="84"/>
      <c r="S3992" s="84"/>
    </row>
    <row r="3993" spans="1:19" x14ac:dyDescent="0.25">
      <c r="A3993" t="s">
        <v>5228</v>
      </c>
      <c r="B3993">
        <v>4</v>
      </c>
      <c r="C3993" t="s">
        <v>4607</v>
      </c>
      <c r="D3993" s="84"/>
      <c r="F3993" s="84"/>
      <c r="O3993" s="84" t="s">
        <v>13427</v>
      </c>
      <c r="P3993" s="84">
        <v>1</v>
      </c>
      <c r="Q3993" s="84" t="s">
        <v>9357</v>
      </c>
      <c r="R3993" s="84"/>
      <c r="S3993" s="84"/>
    </row>
    <row r="3994" spans="1:19" x14ac:dyDescent="0.25">
      <c r="A3994" t="s">
        <v>5229</v>
      </c>
      <c r="B3994">
        <v>4</v>
      </c>
      <c r="C3994" t="s">
        <v>4607</v>
      </c>
      <c r="D3994" s="84"/>
      <c r="F3994" s="84"/>
      <c r="O3994" s="84" t="s">
        <v>13428</v>
      </c>
      <c r="P3994" s="84">
        <v>1</v>
      </c>
      <c r="Q3994" s="84" t="s">
        <v>9357</v>
      </c>
      <c r="R3994" s="84"/>
      <c r="S3994" s="84"/>
    </row>
    <row r="3995" spans="1:19" x14ac:dyDescent="0.25">
      <c r="A3995" t="s">
        <v>5230</v>
      </c>
      <c r="B3995">
        <v>4</v>
      </c>
      <c r="C3995" t="s">
        <v>4607</v>
      </c>
      <c r="D3995" s="84"/>
      <c r="F3995" s="84"/>
      <c r="O3995" s="84" t="s">
        <v>13429</v>
      </c>
      <c r="P3995" s="84">
        <v>1</v>
      </c>
      <c r="Q3995" s="84" t="s">
        <v>9357</v>
      </c>
      <c r="R3995" s="84"/>
      <c r="S3995" s="84"/>
    </row>
    <row r="3996" spans="1:19" x14ac:dyDescent="0.25">
      <c r="A3996" t="s">
        <v>5231</v>
      </c>
      <c r="B3996">
        <v>4</v>
      </c>
      <c r="C3996" t="s">
        <v>4607</v>
      </c>
      <c r="D3996" s="84"/>
      <c r="F3996" s="84"/>
      <c r="O3996" s="84" t="s">
        <v>13430</v>
      </c>
      <c r="P3996" s="84">
        <v>1</v>
      </c>
      <c r="Q3996" s="84" t="s">
        <v>9357</v>
      </c>
      <c r="R3996" s="84"/>
      <c r="S3996" s="84"/>
    </row>
    <row r="3997" spans="1:19" x14ac:dyDescent="0.25">
      <c r="A3997" t="s">
        <v>5232</v>
      </c>
      <c r="B3997">
        <v>4</v>
      </c>
      <c r="C3997" t="s">
        <v>4607</v>
      </c>
      <c r="D3997" s="84"/>
      <c r="F3997" s="84"/>
      <c r="O3997" s="84" t="s">
        <v>13432</v>
      </c>
      <c r="P3997" s="84">
        <v>1</v>
      </c>
      <c r="Q3997" s="84" t="s">
        <v>9357</v>
      </c>
      <c r="R3997" s="84"/>
      <c r="S3997" s="84"/>
    </row>
    <row r="3998" spans="1:19" x14ac:dyDescent="0.25">
      <c r="A3998" t="s">
        <v>5233</v>
      </c>
      <c r="B3998">
        <v>4</v>
      </c>
      <c r="C3998" t="s">
        <v>4607</v>
      </c>
      <c r="D3998" s="84"/>
      <c r="F3998" s="84"/>
      <c r="O3998" s="84" t="s">
        <v>13433</v>
      </c>
      <c r="P3998" s="84">
        <v>1</v>
      </c>
      <c r="Q3998" s="84" t="s">
        <v>9357</v>
      </c>
      <c r="R3998" s="84"/>
      <c r="S3998" s="84"/>
    </row>
    <row r="3999" spans="1:19" x14ac:dyDescent="0.25">
      <c r="A3999" t="s">
        <v>5234</v>
      </c>
      <c r="B3999">
        <v>4</v>
      </c>
      <c r="C3999" t="s">
        <v>4607</v>
      </c>
      <c r="D3999" s="84"/>
      <c r="F3999" s="84"/>
      <c r="O3999" s="84" t="s">
        <v>13434</v>
      </c>
      <c r="P3999" s="84">
        <v>1</v>
      </c>
      <c r="Q3999" s="84" t="s">
        <v>9357</v>
      </c>
      <c r="R3999" s="84"/>
      <c r="S3999" s="84"/>
    </row>
    <row r="4000" spans="1:19" x14ac:dyDescent="0.25">
      <c r="A4000" t="s">
        <v>5235</v>
      </c>
      <c r="B4000">
        <v>4</v>
      </c>
      <c r="C4000" t="s">
        <v>4607</v>
      </c>
      <c r="D4000" s="84"/>
      <c r="F4000" s="84"/>
      <c r="O4000" s="84" t="s">
        <v>13435</v>
      </c>
      <c r="P4000" s="84">
        <v>1</v>
      </c>
      <c r="Q4000" s="84" t="s">
        <v>9357</v>
      </c>
      <c r="R4000" s="84"/>
      <c r="S4000" s="84"/>
    </row>
    <row r="4001" spans="1:19" x14ac:dyDescent="0.25">
      <c r="A4001" t="s">
        <v>5236</v>
      </c>
      <c r="B4001">
        <v>4</v>
      </c>
      <c r="C4001" t="s">
        <v>4607</v>
      </c>
      <c r="D4001" s="84"/>
      <c r="F4001" s="84"/>
      <c r="O4001" s="84" t="s">
        <v>13437</v>
      </c>
      <c r="P4001" s="84">
        <v>1</v>
      </c>
      <c r="Q4001" s="84" t="s">
        <v>9357</v>
      </c>
      <c r="R4001" s="84"/>
      <c r="S4001" s="84"/>
    </row>
    <row r="4002" spans="1:19" x14ac:dyDescent="0.25">
      <c r="A4002" t="s">
        <v>5237</v>
      </c>
      <c r="B4002">
        <v>4</v>
      </c>
      <c r="C4002" t="s">
        <v>4607</v>
      </c>
      <c r="D4002" s="84"/>
      <c r="F4002" s="84"/>
      <c r="O4002" s="84" t="s">
        <v>13438</v>
      </c>
      <c r="P4002" s="84">
        <v>1</v>
      </c>
      <c r="Q4002" s="84" t="s">
        <v>9357</v>
      </c>
      <c r="R4002" s="84"/>
      <c r="S4002" s="84"/>
    </row>
    <row r="4003" spans="1:19" x14ac:dyDescent="0.25">
      <c r="A4003" t="s">
        <v>5238</v>
      </c>
      <c r="B4003">
        <v>4</v>
      </c>
      <c r="C4003" t="s">
        <v>4607</v>
      </c>
      <c r="D4003" s="84"/>
      <c r="F4003" s="84"/>
      <c r="O4003" s="84" t="s">
        <v>13439</v>
      </c>
      <c r="P4003" s="84">
        <v>1</v>
      </c>
      <c r="Q4003" s="84" t="s">
        <v>9357</v>
      </c>
      <c r="R4003" s="84"/>
      <c r="S4003" s="84"/>
    </row>
    <row r="4004" spans="1:19" x14ac:dyDescent="0.25">
      <c r="A4004" t="s">
        <v>5239</v>
      </c>
      <c r="B4004">
        <v>4</v>
      </c>
      <c r="C4004" t="s">
        <v>4607</v>
      </c>
      <c r="D4004" s="84"/>
      <c r="F4004" s="84"/>
      <c r="O4004" s="84" t="s">
        <v>13441</v>
      </c>
      <c r="P4004" s="84">
        <v>1</v>
      </c>
      <c r="Q4004" s="84" t="s">
        <v>9357</v>
      </c>
      <c r="R4004" s="84"/>
      <c r="S4004" s="84"/>
    </row>
    <row r="4005" spans="1:19" x14ac:dyDescent="0.25">
      <c r="A4005" t="s">
        <v>5240</v>
      </c>
      <c r="B4005">
        <v>4</v>
      </c>
      <c r="C4005" t="s">
        <v>4607</v>
      </c>
      <c r="D4005" s="84"/>
      <c r="F4005" s="84"/>
      <c r="O4005" s="84" t="s">
        <v>13443</v>
      </c>
      <c r="P4005" s="84">
        <v>1</v>
      </c>
      <c r="Q4005" s="84" t="s">
        <v>9357</v>
      </c>
      <c r="R4005" s="84"/>
      <c r="S4005" s="84"/>
    </row>
    <row r="4006" spans="1:19" x14ac:dyDescent="0.25">
      <c r="A4006" t="s">
        <v>5241</v>
      </c>
      <c r="B4006">
        <v>4</v>
      </c>
      <c r="C4006" t="s">
        <v>4607</v>
      </c>
      <c r="D4006" s="84"/>
      <c r="F4006" s="84"/>
      <c r="O4006" s="84" t="s">
        <v>13444</v>
      </c>
      <c r="P4006" s="84">
        <v>1</v>
      </c>
      <c r="Q4006" s="84" t="s">
        <v>9357</v>
      </c>
      <c r="R4006" s="84"/>
      <c r="S4006" s="84"/>
    </row>
    <row r="4007" spans="1:19" x14ac:dyDescent="0.25">
      <c r="A4007" t="s">
        <v>5242</v>
      </c>
      <c r="B4007">
        <v>4</v>
      </c>
      <c r="C4007" t="s">
        <v>4607</v>
      </c>
      <c r="D4007" s="84"/>
      <c r="F4007" s="84"/>
      <c r="O4007" s="84" t="s">
        <v>13447</v>
      </c>
      <c r="P4007" s="84">
        <v>1</v>
      </c>
      <c r="Q4007" s="84" t="s">
        <v>9357</v>
      </c>
      <c r="R4007" s="84"/>
      <c r="S4007" s="84"/>
    </row>
    <row r="4008" spans="1:19" x14ac:dyDescent="0.25">
      <c r="A4008" t="s">
        <v>5243</v>
      </c>
      <c r="B4008">
        <v>4</v>
      </c>
      <c r="C4008" t="s">
        <v>4607</v>
      </c>
      <c r="D4008" s="84"/>
      <c r="F4008" s="84"/>
      <c r="O4008" s="84" t="s">
        <v>13448</v>
      </c>
      <c r="P4008" s="84">
        <v>1</v>
      </c>
      <c r="Q4008" s="84" t="s">
        <v>9357</v>
      </c>
      <c r="R4008" s="84"/>
      <c r="S4008" s="84"/>
    </row>
    <row r="4009" spans="1:19" x14ac:dyDescent="0.25">
      <c r="A4009" t="s">
        <v>5244</v>
      </c>
      <c r="B4009">
        <v>4</v>
      </c>
      <c r="C4009" t="s">
        <v>4607</v>
      </c>
      <c r="D4009" s="84"/>
      <c r="F4009" s="84"/>
      <c r="O4009" s="84" t="s">
        <v>13449</v>
      </c>
      <c r="P4009" s="84">
        <v>1</v>
      </c>
      <c r="Q4009" s="84" t="s">
        <v>9357</v>
      </c>
      <c r="R4009" s="84"/>
      <c r="S4009" s="84"/>
    </row>
    <row r="4010" spans="1:19" x14ac:dyDescent="0.25">
      <c r="A4010" t="s">
        <v>5245</v>
      </c>
      <c r="B4010">
        <v>4</v>
      </c>
      <c r="C4010" t="s">
        <v>4607</v>
      </c>
      <c r="D4010" s="84"/>
      <c r="F4010" s="84"/>
      <c r="O4010" s="84" t="s">
        <v>13450</v>
      </c>
      <c r="P4010" s="84">
        <v>1</v>
      </c>
      <c r="Q4010" s="84" t="s">
        <v>9357</v>
      </c>
      <c r="R4010" s="84"/>
      <c r="S4010" s="84"/>
    </row>
    <row r="4011" spans="1:19" x14ac:dyDescent="0.25">
      <c r="A4011" t="s">
        <v>5246</v>
      </c>
      <c r="B4011">
        <v>4</v>
      </c>
      <c r="C4011" t="s">
        <v>4607</v>
      </c>
      <c r="D4011" s="84"/>
      <c r="F4011" s="84"/>
      <c r="O4011" s="84" t="s">
        <v>13451</v>
      </c>
      <c r="P4011" s="84">
        <v>1</v>
      </c>
      <c r="Q4011" s="84" t="s">
        <v>9357</v>
      </c>
      <c r="R4011" s="84"/>
      <c r="S4011" s="84"/>
    </row>
    <row r="4012" spans="1:19" x14ac:dyDescent="0.25">
      <c r="A4012" t="s">
        <v>5247</v>
      </c>
      <c r="B4012">
        <v>4</v>
      </c>
      <c r="C4012" t="s">
        <v>4607</v>
      </c>
      <c r="D4012" s="84"/>
      <c r="F4012" s="84"/>
      <c r="O4012" s="84" t="s">
        <v>13453</v>
      </c>
      <c r="P4012" s="84">
        <v>1</v>
      </c>
      <c r="Q4012" s="84" t="s">
        <v>9357</v>
      </c>
      <c r="R4012" s="84"/>
      <c r="S4012" s="84"/>
    </row>
    <row r="4013" spans="1:19" x14ac:dyDescent="0.25">
      <c r="A4013" t="s">
        <v>5248</v>
      </c>
      <c r="B4013">
        <v>4</v>
      </c>
      <c r="C4013" t="s">
        <v>4607</v>
      </c>
      <c r="D4013" s="84"/>
      <c r="F4013" s="84"/>
      <c r="O4013" s="84" t="s">
        <v>13454</v>
      </c>
      <c r="P4013" s="84">
        <v>1</v>
      </c>
      <c r="Q4013" s="84" t="s">
        <v>9357</v>
      </c>
      <c r="R4013" s="84"/>
      <c r="S4013" s="84"/>
    </row>
    <row r="4014" spans="1:19" x14ac:dyDescent="0.25">
      <c r="A4014" t="s">
        <v>5249</v>
      </c>
      <c r="B4014">
        <v>4</v>
      </c>
      <c r="C4014" t="s">
        <v>4607</v>
      </c>
      <c r="D4014" s="84"/>
      <c r="F4014" s="84"/>
      <c r="O4014" s="84" t="s">
        <v>13455</v>
      </c>
      <c r="P4014" s="84">
        <v>1</v>
      </c>
      <c r="Q4014" s="84" t="s">
        <v>9357</v>
      </c>
      <c r="R4014" s="84"/>
      <c r="S4014" s="84"/>
    </row>
    <row r="4015" spans="1:19" x14ac:dyDescent="0.25">
      <c r="A4015" t="s">
        <v>5250</v>
      </c>
      <c r="B4015">
        <v>4</v>
      </c>
      <c r="C4015" t="s">
        <v>4607</v>
      </c>
      <c r="D4015" s="84"/>
      <c r="F4015" s="84"/>
      <c r="O4015" s="84" t="s">
        <v>13456</v>
      </c>
      <c r="P4015" s="84">
        <v>1</v>
      </c>
      <c r="Q4015" s="84" t="s">
        <v>9357</v>
      </c>
      <c r="R4015" s="84"/>
      <c r="S4015" s="84"/>
    </row>
    <row r="4016" spans="1:19" x14ac:dyDescent="0.25">
      <c r="A4016" t="s">
        <v>5251</v>
      </c>
      <c r="B4016">
        <v>4</v>
      </c>
      <c r="C4016" t="s">
        <v>4607</v>
      </c>
      <c r="D4016" s="84"/>
      <c r="F4016" s="84"/>
      <c r="O4016" s="84" t="s">
        <v>13458</v>
      </c>
      <c r="P4016" s="84">
        <v>1</v>
      </c>
      <c r="Q4016" s="84" t="s">
        <v>9357</v>
      </c>
      <c r="R4016" s="84"/>
      <c r="S4016" s="84"/>
    </row>
    <row r="4017" spans="1:19" x14ac:dyDescent="0.25">
      <c r="A4017" t="s">
        <v>5252</v>
      </c>
      <c r="B4017">
        <v>4</v>
      </c>
      <c r="C4017" t="s">
        <v>4607</v>
      </c>
      <c r="D4017" s="84"/>
      <c r="F4017" s="84"/>
      <c r="O4017" s="84" t="s">
        <v>13459</v>
      </c>
      <c r="P4017" s="84">
        <v>1</v>
      </c>
      <c r="Q4017" s="84" t="s">
        <v>9357</v>
      </c>
      <c r="R4017" s="84"/>
      <c r="S4017" s="84"/>
    </row>
    <row r="4018" spans="1:19" x14ac:dyDescent="0.25">
      <c r="A4018" t="s">
        <v>5253</v>
      </c>
      <c r="B4018">
        <v>4</v>
      </c>
      <c r="C4018" t="s">
        <v>4607</v>
      </c>
      <c r="D4018" s="84"/>
      <c r="F4018" s="84"/>
      <c r="O4018" s="84" t="s">
        <v>13462</v>
      </c>
      <c r="P4018" s="84">
        <v>1</v>
      </c>
      <c r="Q4018" s="84" t="s">
        <v>9357</v>
      </c>
      <c r="R4018" s="84"/>
      <c r="S4018" s="84"/>
    </row>
    <row r="4019" spans="1:19" x14ac:dyDescent="0.25">
      <c r="A4019" t="s">
        <v>5254</v>
      </c>
      <c r="B4019">
        <v>4</v>
      </c>
      <c r="C4019" t="s">
        <v>4607</v>
      </c>
      <c r="D4019" s="84"/>
      <c r="F4019" s="84"/>
      <c r="O4019" s="84" t="s">
        <v>13463</v>
      </c>
      <c r="P4019" s="84">
        <v>1</v>
      </c>
      <c r="Q4019" s="84" t="s">
        <v>9357</v>
      </c>
      <c r="R4019" s="84"/>
      <c r="S4019" s="84"/>
    </row>
    <row r="4020" spans="1:19" x14ac:dyDescent="0.25">
      <c r="A4020" t="s">
        <v>5255</v>
      </c>
      <c r="B4020">
        <v>4</v>
      </c>
      <c r="C4020" t="s">
        <v>4607</v>
      </c>
      <c r="D4020" s="84"/>
      <c r="F4020" s="84"/>
      <c r="O4020" s="84" t="s">
        <v>13464</v>
      </c>
      <c r="P4020" s="84">
        <v>1</v>
      </c>
      <c r="Q4020" s="84" t="s">
        <v>9357</v>
      </c>
      <c r="R4020" s="84"/>
      <c r="S4020" s="84"/>
    </row>
    <row r="4021" spans="1:19" x14ac:dyDescent="0.25">
      <c r="A4021" t="s">
        <v>5256</v>
      </c>
      <c r="B4021">
        <v>4</v>
      </c>
      <c r="C4021" t="s">
        <v>4607</v>
      </c>
      <c r="D4021" s="84"/>
      <c r="F4021" s="84"/>
      <c r="O4021" s="84" t="s">
        <v>13465</v>
      </c>
      <c r="P4021" s="84">
        <v>1</v>
      </c>
      <c r="Q4021" s="84" t="s">
        <v>9357</v>
      </c>
      <c r="R4021" s="84"/>
      <c r="S4021" s="84"/>
    </row>
    <row r="4022" spans="1:19" x14ac:dyDescent="0.25">
      <c r="A4022" t="s">
        <v>5257</v>
      </c>
      <c r="B4022">
        <v>4</v>
      </c>
      <c r="C4022" t="s">
        <v>4607</v>
      </c>
      <c r="D4022" s="84"/>
      <c r="F4022" s="84"/>
      <c r="O4022" s="84" t="s">
        <v>13466</v>
      </c>
      <c r="P4022" s="84">
        <v>1</v>
      </c>
      <c r="Q4022" s="84" t="s">
        <v>9357</v>
      </c>
      <c r="R4022" s="84"/>
      <c r="S4022" s="84"/>
    </row>
    <row r="4023" spans="1:19" x14ac:dyDescent="0.25">
      <c r="A4023" t="s">
        <v>5258</v>
      </c>
      <c r="B4023">
        <v>4</v>
      </c>
      <c r="C4023" t="s">
        <v>4607</v>
      </c>
      <c r="D4023" s="84"/>
      <c r="F4023" s="84"/>
      <c r="O4023" s="84" t="s">
        <v>13469</v>
      </c>
      <c r="P4023" s="84">
        <v>1</v>
      </c>
      <c r="Q4023" s="84" t="s">
        <v>9357</v>
      </c>
      <c r="R4023" s="84"/>
      <c r="S4023" s="84"/>
    </row>
    <row r="4024" spans="1:19" x14ac:dyDescent="0.25">
      <c r="A4024" t="s">
        <v>5259</v>
      </c>
      <c r="B4024">
        <v>4</v>
      </c>
      <c r="C4024" t="s">
        <v>4607</v>
      </c>
      <c r="D4024" s="84"/>
      <c r="F4024" s="84"/>
      <c r="O4024" s="84" t="s">
        <v>13471</v>
      </c>
      <c r="P4024" s="84">
        <v>1</v>
      </c>
      <c r="Q4024" s="84" t="s">
        <v>9357</v>
      </c>
      <c r="R4024" s="84"/>
      <c r="S4024" s="84"/>
    </row>
    <row r="4025" spans="1:19" x14ac:dyDescent="0.25">
      <c r="A4025" t="s">
        <v>5260</v>
      </c>
      <c r="B4025">
        <v>4</v>
      </c>
      <c r="C4025" t="s">
        <v>4607</v>
      </c>
      <c r="D4025" s="84"/>
      <c r="F4025" s="84"/>
      <c r="O4025" s="84" t="s">
        <v>13472</v>
      </c>
      <c r="P4025" s="84">
        <v>1</v>
      </c>
      <c r="Q4025" s="84" t="s">
        <v>9357</v>
      </c>
      <c r="R4025" s="84"/>
      <c r="S4025" s="84"/>
    </row>
    <row r="4026" spans="1:19" x14ac:dyDescent="0.25">
      <c r="A4026" t="s">
        <v>5261</v>
      </c>
      <c r="B4026">
        <v>4</v>
      </c>
      <c r="C4026" t="s">
        <v>4607</v>
      </c>
      <c r="D4026" s="84"/>
      <c r="F4026" s="84"/>
      <c r="O4026" s="84" t="s">
        <v>13473</v>
      </c>
      <c r="P4026" s="84">
        <v>1</v>
      </c>
      <c r="Q4026" s="84" t="s">
        <v>9357</v>
      </c>
      <c r="R4026" s="84"/>
      <c r="S4026" s="84"/>
    </row>
    <row r="4027" spans="1:19" x14ac:dyDescent="0.25">
      <c r="A4027" t="s">
        <v>5262</v>
      </c>
      <c r="B4027">
        <v>4</v>
      </c>
      <c r="C4027" t="s">
        <v>4607</v>
      </c>
      <c r="D4027" s="84"/>
      <c r="F4027" s="84"/>
      <c r="O4027" s="84" t="s">
        <v>13474</v>
      </c>
      <c r="P4027" s="84">
        <v>1</v>
      </c>
      <c r="Q4027" s="84" t="s">
        <v>9357</v>
      </c>
      <c r="R4027" s="84"/>
      <c r="S4027" s="84"/>
    </row>
    <row r="4028" spans="1:19" x14ac:dyDescent="0.25">
      <c r="A4028" t="s">
        <v>5263</v>
      </c>
      <c r="B4028">
        <v>4</v>
      </c>
      <c r="C4028" t="s">
        <v>4607</v>
      </c>
      <c r="D4028" s="84"/>
      <c r="F4028" s="84"/>
      <c r="O4028" s="84" t="s">
        <v>13475</v>
      </c>
      <c r="P4028" s="84">
        <v>1</v>
      </c>
      <c r="Q4028" s="84" t="s">
        <v>9357</v>
      </c>
      <c r="R4028" s="84"/>
      <c r="S4028" s="84"/>
    </row>
    <row r="4029" spans="1:19" x14ac:dyDescent="0.25">
      <c r="A4029" t="s">
        <v>5264</v>
      </c>
      <c r="B4029">
        <v>4</v>
      </c>
      <c r="C4029" t="s">
        <v>4607</v>
      </c>
      <c r="D4029" s="84"/>
      <c r="F4029" s="84"/>
      <c r="O4029" s="84" t="s">
        <v>13476</v>
      </c>
      <c r="P4029" s="84">
        <v>1</v>
      </c>
      <c r="Q4029" s="84" t="s">
        <v>9357</v>
      </c>
      <c r="R4029" s="84"/>
      <c r="S4029" s="84"/>
    </row>
    <row r="4030" spans="1:19" x14ac:dyDescent="0.25">
      <c r="A4030" t="s">
        <v>5265</v>
      </c>
      <c r="B4030">
        <v>4</v>
      </c>
      <c r="C4030" t="s">
        <v>4607</v>
      </c>
      <c r="D4030" s="84"/>
      <c r="F4030" s="84"/>
      <c r="O4030" s="84" t="s">
        <v>13479</v>
      </c>
      <c r="P4030" s="84">
        <v>1</v>
      </c>
      <c r="Q4030" s="84" t="s">
        <v>9357</v>
      </c>
      <c r="R4030" s="84"/>
      <c r="S4030" s="84"/>
    </row>
    <row r="4031" spans="1:19" x14ac:dyDescent="0.25">
      <c r="A4031" t="s">
        <v>5266</v>
      </c>
      <c r="B4031">
        <v>4</v>
      </c>
      <c r="C4031" t="s">
        <v>4607</v>
      </c>
      <c r="D4031" s="84"/>
      <c r="F4031" s="84"/>
      <c r="O4031" s="84" t="s">
        <v>13481</v>
      </c>
      <c r="P4031" s="84">
        <v>1</v>
      </c>
      <c r="Q4031" s="84" t="s">
        <v>9357</v>
      </c>
      <c r="R4031" s="84"/>
      <c r="S4031" s="84"/>
    </row>
    <row r="4032" spans="1:19" x14ac:dyDescent="0.25">
      <c r="A4032" t="s">
        <v>5267</v>
      </c>
      <c r="B4032">
        <v>4</v>
      </c>
      <c r="C4032" t="s">
        <v>4607</v>
      </c>
      <c r="D4032" s="84"/>
      <c r="F4032" s="84"/>
      <c r="O4032" s="84" t="s">
        <v>13483</v>
      </c>
      <c r="P4032" s="84">
        <v>1</v>
      </c>
      <c r="Q4032" s="84" t="s">
        <v>9357</v>
      </c>
      <c r="R4032" s="84"/>
      <c r="S4032" s="84"/>
    </row>
    <row r="4033" spans="1:19" x14ac:dyDescent="0.25">
      <c r="A4033" t="s">
        <v>5268</v>
      </c>
      <c r="B4033">
        <v>4</v>
      </c>
      <c r="C4033" t="s">
        <v>4607</v>
      </c>
      <c r="D4033" s="84"/>
      <c r="F4033" s="84"/>
      <c r="O4033" s="84" t="s">
        <v>13485</v>
      </c>
      <c r="P4033" s="84">
        <v>1</v>
      </c>
      <c r="Q4033" s="84" t="s">
        <v>9357</v>
      </c>
      <c r="R4033" s="84"/>
      <c r="S4033" s="84"/>
    </row>
    <row r="4034" spans="1:19" x14ac:dyDescent="0.25">
      <c r="A4034" t="s">
        <v>5269</v>
      </c>
      <c r="B4034">
        <v>4</v>
      </c>
      <c r="C4034" t="s">
        <v>4607</v>
      </c>
      <c r="D4034" s="84"/>
      <c r="F4034" s="84"/>
      <c r="O4034" s="84" t="s">
        <v>13488</v>
      </c>
      <c r="P4034" s="84">
        <v>1</v>
      </c>
      <c r="Q4034" s="84" t="s">
        <v>9357</v>
      </c>
      <c r="R4034" s="84"/>
      <c r="S4034" s="84"/>
    </row>
    <row r="4035" spans="1:19" x14ac:dyDescent="0.25">
      <c r="A4035" t="s">
        <v>5270</v>
      </c>
      <c r="B4035">
        <v>4</v>
      </c>
      <c r="C4035" t="s">
        <v>4607</v>
      </c>
      <c r="D4035" s="84"/>
      <c r="F4035" s="84"/>
      <c r="O4035" s="84" t="s">
        <v>13489</v>
      </c>
      <c r="P4035" s="84">
        <v>1</v>
      </c>
      <c r="Q4035" s="84" t="s">
        <v>9357</v>
      </c>
      <c r="R4035" s="84"/>
      <c r="S4035" s="84"/>
    </row>
    <row r="4036" spans="1:19" x14ac:dyDescent="0.25">
      <c r="A4036" t="s">
        <v>5271</v>
      </c>
      <c r="B4036">
        <v>4</v>
      </c>
      <c r="C4036" t="s">
        <v>4607</v>
      </c>
      <c r="D4036" s="84"/>
      <c r="F4036" s="84"/>
      <c r="O4036" s="84" t="s">
        <v>13491</v>
      </c>
      <c r="P4036" s="84">
        <v>1</v>
      </c>
      <c r="Q4036" s="84" t="s">
        <v>9357</v>
      </c>
      <c r="R4036" s="84"/>
      <c r="S4036" s="84"/>
    </row>
    <row r="4037" spans="1:19" x14ac:dyDescent="0.25">
      <c r="A4037" t="s">
        <v>5272</v>
      </c>
      <c r="B4037">
        <v>4</v>
      </c>
      <c r="C4037" t="s">
        <v>4607</v>
      </c>
      <c r="D4037" s="84"/>
      <c r="F4037" s="84"/>
      <c r="O4037" s="84" t="s">
        <v>13496</v>
      </c>
      <c r="P4037" s="84">
        <v>1</v>
      </c>
      <c r="Q4037" s="84" t="s">
        <v>9357</v>
      </c>
      <c r="R4037" s="84"/>
      <c r="S4037" s="84"/>
    </row>
    <row r="4038" spans="1:19" x14ac:dyDescent="0.25">
      <c r="A4038" t="s">
        <v>5273</v>
      </c>
      <c r="B4038">
        <v>4</v>
      </c>
      <c r="C4038" t="s">
        <v>4607</v>
      </c>
      <c r="D4038" s="84"/>
      <c r="F4038" s="84"/>
      <c r="O4038" s="84" t="s">
        <v>13497</v>
      </c>
      <c r="P4038" s="84">
        <v>1</v>
      </c>
      <c r="Q4038" s="84" t="s">
        <v>9357</v>
      </c>
      <c r="R4038" s="84"/>
      <c r="S4038" s="84"/>
    </row>
    <row r="4039" spans="1:19" x14ac:dyDescent="0.25">
      <c r="A4039" t="s">
        <v>5274</v>
      </c>
      <c r="B4039">
        <v>4</v>
      </c>
      <c r="C4039" t="s">
        <v>4607</v>
      </c>
      <c r="D4039" s="84"/>
      <c r="F4039" s="84"/>
      <c r="O4039" s="84" t="s">
        <v>13499</v>
      </c>
      <c r="P4039" s="84">
        <v>1</v>
      </c>
      <c r="Q4039" s="84" t="s">
        <v>9357</v>
      </c>
      <c r="R4039" s="84"/>
      <c r="S4039" s="84"/>
    </row>
    <row r="4040" spans="1:19" x14ac:dyDescent="0.25">
      <c r="A4040" t="s">
        <v>5275</v>
      </c>
      <c r="B4040">
        <v>4</v>
      </c>
      <c r="C4040" t="s">
        <v>4607</v>
      </c>
      <c r="D4040" s="84"/>
      <c r="F4040" s="84"/>
      <c r="O4040" s="84" t="s">
        <v>13502</v>
      </c>
      <c r="P4040" s="84">
        <v>1</v>
      </c>
      <c r="Q4040" s="84" t="s">
        <v>9357</v>
      </c>
      <c r="R4040" s="84"/>
      <c r="S4040" s="84"/>
    </row>
    <row r="4041" spans="1:19" x14ac:dyDescent="0.25">
      <c r="A4041" t="s">
        <v>5276</v>
      </c>
      <c r="B4041">
        <v>4</v>
      </c>
      <c r="C4041" t="s">
        <v>4607</v>
      </c>
      <c r="D4041" s="84"/>
      <c r="F4041" s="84"/>
      <c r="O4041" s="84" t="s">
        <v>13503</v>
      </c>
      <c r="P4041" s="84">
        <v>1</v>
      </c>
      <c r="Q4041" s="84" t="s">
        <v>9357</v>
      </c>
      <c r="R4041" s="84"/>
      <c r="S4041" s="84"/>
    </row>
    <row r="4042" spans="1:19" x14ac:dyDescent="0.25">
      <c r="A4042" t="s">
        <v>5277</v>
      </c>
      <c r="B4042">
        <v>4</v>
      </c>
      <c r="C4042" t="s">
        <v>4607</v>
      </c>
      <c r="D4042" s="84"/>
      <c r="F4042" s="84"/>
      <c r="O4042" s="84" t="s">
        <v>13504</v>
      </c>
      <c r="P4042" s="84">
        <v>1</v>
      </c>
      <c r="Q4042" s="84" t="s">
        <v>9357</v>
      </c>
      <c r="R4042" s="84"/>
      <c r="S4042" s="84"/>
    </row>
    <row r="4043" spans="1:19" x14ac:dyDescent="0.25">
      <c r="A4043" t="s">
        <v>5278</v>
      </c>
      <c r="B4043">
        <v>4</v>
      </c>
      <c r="C4043" t="s">
        <v>4607</v>
      </c>
      <c r="D4043" s="84"/>
      <c r="F4043" s="84"/>
      <c r="O4043" s="84" t="s">
        <v>13505</v>
      </c>
      <c r="P4043" s="84">
        <v>1</v>
      </c>
      <c r="Q4043" s="84" t="s">
        <v>9357</v>
      </c>
      <c r="R4043" s="84"/>
      <c r="S4043" s="84"/>
    </row>
    <row r="4044" spans="1:19" x14ac:dyDescent="0.25">
      <c r="A4044" t="s">
        <v>5279</v>
      </c>
      <c r="B4044">
        <v>4</v>
      </c>
      <c r="C4044" t="s">
        <v>4607</v>
      </c>
      <c r="D4044" s="84"/>
      <c r="F4044" s="84"/>
      <c r="O4044" s="84" t="s">
        <v>13506</v>
      </c>
      <c r="P4044" s="84">
        <v>1</v>
      </c>
      <c r="Q4044" s="84" t="s">
        <v>9357</v>
      </c>
      <c r="R4044" s="84"/>
      <c r="S4044" s="84"/>
    </row>
    <row r="4045" spans="1:19" x14ac:dyDescent="0.25">
      <c r="A4045" t="s">
        <v>5280</v>
      </c>
      <c r="B4045">
        <v>4</v>
      </c>
      <c r="C4045" t="s">
        <v>4607</v>
      </c>
      <c r="D4045" s="84"/>
      <c r="F4045" s="84"/>
      <c r="O4045" s="84" t="s">
        <v>13507</v>
      </c>
      <c r="P4045" s="84">
        <v>1</v>
      </c>
      <c r="Q4045" s="84" t="s">
        <v>9357</v>
      </c>
      <c r="R4045" s="84"/>
      <c r="S4045" s="84"/>
    </row>
    <row r="4046" spans="1:19" x14ac:dyDescent="0.25">
      <c r="A4046" t="s">
        <v>5281</v>
      </c>
      <c r="B4046">
        <v>4</v>
      </c>
      <c r="C4046" t="s">
        <v>4607</v>
      </c>
      <c r="D4046" s="84"/>
      <c r="F4046" s="84"/>
      <c r="O4046" s="84" t="s">
        <v>13509</v>
      </c>
      <c r="P4046" s="84">
        <v>1</v>
      </c>
      <c r="Q4046" s="84" t="s">
        <v>9357</v>
      </c>
      <c r="R4046" s="84"/>
      <c r="S4046" s="84"/>
    </row>
    <row r="4047" spans="1:19" x14ac:dyDescent="0.25">
      <c r="A4047" t="s">
        <v>5282</v>
      </c>
      <c r="B4047">
        <v>4</v>
      </c>
      <c r="C4047" t="s">
        <v>4607</v>
      </c>
      <c r="D4047" s="84"/>
      <c r="F4047" s="84"/>
      <c r="O4047" s="84" t="s">
        <v>13510</v>
      </c>
      <c r="P4047" s="84">
        <v>1</v>
      </c>
      <c r="Q4047" s="84" t="s">
        <v>9357</v>
      </c>
      <c r="R4047" s="84"/>
      <c r="S4047" s="84"/>
    </row>
    <row r="4048" spans="1:19" x14ac:dyDescent="0.25">
      <c r="A4048" t="s">
        <v>5283</v>
      </c>
      <c r="B4048">
        <v>4</v>
      </c>
      <c r="C4048" t="s">
        <v>4607</v>
      </c>
      <c r="D4048" s="84"/>
      <c r="F4048" s="84"/>
      <c r="O4048" s="84" t="s">
        <v>13515</v>
      </c>
      <c r="P4048" s="84">
        <v>1</v>
      </c>
      <c r="Q4048" s="84" t="s">
        <v>9357</v>
      </c>
      <c r="R4048" s="84"/>
      <c r="S4048" s="84"/>
    </row>
    <row r="4049" spans="1:19" x14ac:dyDescent="0.25">
      <c r="A4049" t="s">
        <v>5284</v>
      </c>
      <c r="B4049">
        <v>4</v>
      </c>
      <c r="C4049" t="s">
        <v>4607</v>
      </c>
      <c r="D4049" s="84"/>
      <c r="F4049" s="84"/>
      <c r="O4049" s="84" t="s">
        <v>13516</v>
      </c>
      <c r="P4049" s="84">
        <v>1</v>
      </c>
      <c r="Q4049" s="84" t="s">
        <v>9357</v>
      </c>
      <c r="R4049" s="84"/>
      <c r="S4049" s="84"/>
    </row>
    <row r="4050" spans="1:19" x14ac:dyDescent="0.25">
      <c r="A4050" t="s">
        <v>5285</v>
      </c>
      <c r="B4050">
        <v>4</v>
      </c>
      <c r="C4050" t="s">
        <v>4607</v>
      </c>
      <c r="D4050" s="84"/>
      <c r="F4050" s="84"/>
      <c r="O4050" s="84" t="s">
        <v>13518</v>
      </c>
      <c r="P4050" s="84">
        <v>1</v>
      </c>
      <c r="Q4050" s="84" t="s">
        <v>9357</v>
      </c>
      <c r="R4050" s="84"/>
      <c r="S4050" s="84"/>
    </row>
    <row r="4051" spans="1:19" x14ac:dyDescent="0.25">
      <c r="A4051" t="s">
        <v>5286</v>
      </c>
      <c r="B4051">
        <v>4</v>
      </c>
      <c r="C4051" t="s">
        <v>4607</v>
      </c>
      <c r="D4051" s="84"/>
      <c r="F4051" s="84"/>
      <c r="O4051" s="84" t="s">
        <v>13519</v>
      </c>
      <c r="P4051" s="84">
        <v>1</v>
      </c>
      <c r="Q4051" s="84" t="s">
        <v>9357</v>
      </c>
      <c r="R4051" s="84"/>
      <c r="S4051" s="84"/>
    </row>
    <row r="4052" spans="1:19" x14ac:dyDescent="0.25">
      <c r="A4052" t="s">
        <v>5287</v>
      </c>
      <c r="B4052">
        <v>4</v>
      </c>
      <c r="C4052" t="s">
        <v>4607</v>
      </c>
      <c r="D4052" s="84"/>
      <c r="F4052" s="84"/>
      <c r="O4052" s="84" t="s">
        <v>13520</v>
      </c>
      <c r="P4052" s="84">
        <v>1</v>
      </c>
      <c r="Q4052" s="84" t="s">
        <v>9357</v>
      </c>
      <c r="R4052" s="84"/>
      <c r="S4052" s="84"/>
    </row>
    <row r="4053" spans="1:19" x14ac:dyDescent="0.25">
      <c r="A4053" t="s">
        <v>5288</v>
      </c>
      <c r="B4053">
        <v>4</v>
      </c>
      <c r="C4053" t="s">
        <v>4607</v>
      </c>
      <c r="D4053" s="84"/>
      <c r="F4053" s="84"/>
      <c r="O4053" s="84" t="s">
        <v>13521</v>
      </c>
      <c r="P4053" s="84">
        <v>1</v>
      </c>
      <c r="Q4053" s="84" t="s">
        <v>9357</v>
      </c>
      <c r="R4053" s="84"/>
      <c r="S4053" s="84"/>
    </row>
    <row r="4054" spans="1:19" x14ac:dyDescent="0.25">
      <c r="A4054" t="s">
        <v>5289</v>
      </c>
      <c r="B4054">
        <v>4</v>
      </c>
      <c r="C4054" t="s">
        <v>4607</v>
      </c>
      <c r="D4054" s="84"/>
      <c r="F4054" s="84"/>
      <c r="O4054" s="84" t="s">
        <v>13525</v>
      </c>
      <c r="P4054" s="84">
        <v>1</v>
      </c>
      <c r="Q4054" s="84" t="s">
        <v>9357</v>
      </c>
      <c r="R4054" s="84"/>
      <c r="S4054" s="84"/>
    </row>
    <row r="4055" spans="1:19" x14ac:dyDescent="0.25">
      <c r="A4055" t="s">
        <v>5290</v>
      </c>
      <c r="B4055">
        <v>4</v>
      </c>
      <c r="C4055" t="s">
        <v>4607</v>
      </c>
      <c r="D4055" s="84"/>
      <c r="F4055" s="84"/>
      <c r="O4055" s="84" t="s">
        <v>13526</v>
      </c>
      <c r="P4055" s="84">
        <v>1</v>
      </c>
      <c r="Q4055" s="84" t="s">
        <v>9357</v>
      </c>
      <c r="R4055" s="84"/>
      <c r="S4055" s="84"/>
    </row>
    <row r="4056" spans="1:19" x14ac:dyDescent="0.25">
      <c r="A4056" t="s">
        <v>5291</v>
      </c>
      <c r="B4056">
        <v>4</v>
      </c>
      <c r="C4056" t="s">
        <v>4607</v>
      </c>
      <c r="D4056" s="84"/>
      <c r="F4056" s="84"/>
      <c r="O4056" s="84" t="s">
        <v>13528</v>
      </c>
      <c r="P4056" s="84">
        <v>1</v>
      </c>
      <c r="Q4056" s="84" t="s">
        <v>9357</v>
      </c>
      <c r="R4056" s="84"/>
      <c r="S4056" s="84"/>
    </row>
    <row r="4057" spans="1:19" x14ac:dyDescent="0.25">
      <c r="A4057" t="s">
        <v>5292</v>
      </c>
      <c r="B4057">
        <v>4</v>
      </c>
      <c r="C4057" t="s">
        <v>4607</v>
      </c>
      <c r="D4057" s="84"/>
      <c r="F4057" s="84"/>
      <c r="O4057" s="84" t="s">
        <v>13529</v>
      </c>
      <c r="P4057" s="84">
        <v>1</v>
      </c>
      <c r="Q4057" s="84" t="s">
        <v>9357</v>
      </c>
      <c r="R4057" s="84"/>
      <c r="S4057" s="84"/>
    </row>
    <row r="4058" spans="1:19" x14ac:dyDescent="0.25">
      <c r="A4058" t="s">
        <v>5293</v>
      </c>
      <c r="B4058">
        <v>4</v>
      </c>
      <c r="C4058" t="s">
        <v>4607</v>
      </c>
      <c r="D4058" s="84"/>
      <c r="F4058" s="84"/>
      <c r="O4058" s="84" t="s">
        <v>13532</v>
      </c>
      <c r="P4058" s="84">
        <v>1</v>
      </c>
      <c r="Q4058" s="84" t="s">
        <v>9357</v>
      </c>
      <c r="R4058" s="84"/>
      <c r="S4058" s="84"/>
    </row>
    <row r="4059" spans="1:19" x14ac:dyDescent="0.25">
      <c r="A4059" t="s">
        <v>5294</v>
      </c>
      <c r="B4059">
        <v>4</v>
      </c>
      <c r="C4059" t="s">
        <v>4607</v>
      </c>
      <c r="D4059" s="84"/>
      <c r="F4059" s="84"/>
      <c r="O4059" s="84" t="s">
        <v>13533</v>
      </c>
      <c r="P4059" s="84">
        <v>1</v>
      </c>
      <c r="Q4059" s="84" t="s">
        <v>9357</v>
      </c>
      <c r="R4059" s="84"/>
      <c r="S4059" s="84"/>
    </row>
    <row r="4060" spans="1:19" x14ac:dyDescent="0.25">
      <c r="A4060" t="s">
        <v>5295</v>
      </c>
      <c r="B4060">
        <v>4</v>
      </c>
      <c r="C4060" t="s">
        <v>4607</v>
      </c>
      <c r="D4060" s="84"/>
      <c r="F4060" s="84"/>
      <c r="O4060" s="84" t="s">
        <v>13534</v>
      </c>
      <c r="P4060" s="84">
        <v>1</v>
      </c>
      <c r="Q4060" s="84" t="s">
        <v>9357</v>
      </c>
      <c r="R4060" s="84"/>
      <c r="S4060" s="84"/>
    </row>
    <row r="4061" spans="1:19" x14ac:dyDescent="0.25">
      <c r="A4061" t="s">
        <v>5296</v>
      </c>
      <c r="B4061">
        <v>4</v>
      </c>
      <c r="C4061" t="s">
        <v>4607</v>
      </c>
      <c r="D4061" s="84"/>
      <c r="F4061" s="84"/>
      <c r="O4061" s="84" t="s">
        <v>13535</v>
      </c>
      <c r="P4061" s="84">
        <v>1</v>
      </c>
      <c r="Q4061" s="84" t="s">
        <v>9357</v>
      </c>
      <c r="R4061" s="84"/>
      <c r="S4061" s="84"/>
    </row>
    <row r="4062" spans="1:19" x14ac:dyDescent="0.25">
      <c r="A4062" t="s">
        <v>5297</v>
      </c>
      <c r="B4062">
        <v>4</v>
      </c>
      <c r="C4062" t="s">
        <v>4607</v>
      </c>
      <c r="D4062" s="84"/>
      <c r="F4062" s="84"/>
      <c r="O4062" s="84" t="s">
        <v>13536</v>
      </c>
      <c r="P4062" s="84">
        <v>1</v>
      </c>
      <c r="Q4062" s="84" t="s">
        <v>9357</v>
      </c>
      <c r="R4062" s="84"/>
      <c r="S4062" s="84"/>
    </row>
    <row r="4063" spans="1:19" x14ac:dyDescent="0.25">
      <c r="A4063" t="s">
        <v>5298</v>
      </c>
      <c r="B4063">
        <v>4</v>
      </c>
      <c r="C4063" t="s">
        <v>4607</v>
      </c>
      <c r="D4063" s="84"/>
      <c r="F4063" s="84"/>
      <c r="O4063" s="84" t="s">
        <v>13537</v>
      </c>
      <c r="P4063" s="84">
        <v>1</v>
      </c>
      <c r="Q4063" s="84" t="s">
        <v>9357</v>
      </c>
      <c r="R4063" s="84"/>
      <c r="S4063" s="84"/>
    </row>
    <row r="4064" spans="1:19" x14ac:dyDescent="0.25">
      <c r="A4064" t="s">
        <v>5299</v>
      </c>
      <c r="B4064">
        <v>4</v>
      </c>
      <c r="C4064" t="s">
        <v>4607</v>
      </c>
      <c r="D4064" s="84"/>
      <c r="F4064" s="84"/>
      <c r="O4064" s="84" t="s">
        <v>13540</v>
      </c>
      <c r="P4064" s="84">
        <v>1</v>
      </c>
      <c r="Q4064" s="84" t="s">
        <v>9357</v>
      </c>
      <c r="R4064" s="84"/>
      <c r="S4064" s="84"/>
    </row>
    <row r="4065" spans="1:19" x14ac:dyDescent="0.25">
      <c r="A4065" t="s">
        <v>5300</v>
      </c>
      <c r="B4065">
        <v>4</v>
      </c>
      <c r="C4065" t="s">
        <v>4607</v>
      </c>
      <c r="D4065" s="84"/>
      <c r="F4065" s="84"/>
      <c r="O4065" s="84" t="s">
        <v>13542</v>
      </c>
      <c r="P4065" s="84">
        <v>1</v>
      </c>
      <c r="Q4065" s="84" t="s">
        <v>9357</v>
      </c>
      <c r="R4065" s="84"/>
      <c r="S4065" s="84"/>
    </row>
    <row r="4066" spans="1:19" x14ac:dyDescent="0.25">
      <c r="A4066" t="s">
        <v>5301</v>
      </c>
      <c r="B4066">
        <v>4</v>
      </c>
      <c r="C4066" t="s">
        <v>4607</v>
      </c>
      <c r="D4066" s="84"/>
      <c r="F4066" s="84"/>
      <c r="O4066" s="84" t="s">
        <v>13546</v>
      </c>
      <c r="P4066" s="84">
        <v>1</v>
      </c>
      <c r="Q4066" s="84" t="s">
        <v>9357</v>
      </c>
      <c r="R4066" s="84"/>
      <c r="S4066" s="84"/>
    </row>
    <row r="4067" spans="1:19" x14ac:dyDescent="0.25">
      <c r="A4067" t="s">
        <v>5302</v>
      </c>
      <c r="B4067">
        <v>4</v>
      </c>
      <c r="C4067" t="s">
        <v>4607</v>
      </c>
      <c r="D4067" s="84"/>
      <c r="F4067" s="84"/>
      <c r="O4067" s="84" t="s">
        <v>13547</v>
      </c>
      <c r="P4067" s="84">
        <v>1</v>
      </c>
      <c r="Q4067" s="84" t="s">
        <v>9357</v>
      </c>
      <c r="R4067" s="84"/>
      <c r="S4067" s="84"/>
    </row>
    <row r="4068" spans="1:19" x14ac:dyDescent="0.25">
      <c r="A4068" t="s">
        <v>5303</v>
      </c>
      <c r="B4068">
        <v>4</v>
      </c>
      <c r="C4068" t="s">
        <v>4607</v>
      </c>
      <c r="D4068" s="84"/>
      <c r="F4068" s="84"/>
      <c r="O4068" s="84" t="s">
        <v>13550</v>
      </c>
      <c r="P4068" s="84">
        <v>1</v>
      </c>
      <c r="Q4068" s="84" t="s">
        <v>9357</v>
      </c>
      <c r="R4068" s="84"/>
      <c r="S4068" s="84"/>
    </row>
    <row r="4069" spans="1:19" x14ac:dyDescent="0.25">
      <c r="A4069" t="s">
        <v>5304</v>
      </c>
      <c r="B4069">
        <v>4</v>
      </c>
      <c r="C4069" t="s">
        <v>4607</v>
      </c>
      <c r="D4069" s="84"/>
      <c r="F4069" s="84"/>
      <c r="O4069" s="84" t="s">
        <v>13551</v>
      </c>
      <c r="P4069" s="84">
        <v>1</v>
      </c>
      <c r="Q4069" s="84" t="s">
        <v>9357</v>
      </c>
      <c r="R4069" s="84"/>
      <c r="S4069" s="84"/>
    </row>
    <row r="4070" spans="1:19" x14ac:dyDescent="0.25">
      <c r="A4070" t="s">
        <v>5305</v>
      </c>
      <c r="B4070">
        <v>4</v>
      </c>
      <c r="C4070" t="s">
        <v>4607</v>
      </c>
      <c r="D4070" s="84"/>
      <c r="F4070" s="84"/>
      <c r="O4070" s="84" t="s">
        <v>13552</v>
      </c>
      <c r="P4070" s="84">
        <v>1</v>
      </c>
      <c r="Q4070" s="84" t="s">
        <v>9357</v>
      </c>
      <c r="R4070" s="84"/>
      <c r="S4070" s="84"/>
    </row>
    <row r="4071" spans="1:19" x14ac:dyDescent="0.25">
      <c r="A4071" t="s">
        <v>5306</v>
      </c>
      <c r="B4071">
        <v>4</v>
      </c>
      <c r="C4071" t="s">
        <v>4607</v>
      </c>
      <c r="D4071" s="84"/>
      <c r="F4071" s="84"/>
      <c r="O4071" s="84" t="s">
        <v>13553</v>
      </c>
      <c r="P4071" s="84">
        <v>1</v>
      </c>
      <c r="Q4071" s="84" t="s">
        <v>9357</v>
      </c>
      <c r="R4071" s="84"/>
      <c r="S4071" s="84"/>
    </row>
    <row r="4072" spans="1:19" x14ac:dyDescent="0.25">
      <c r="A4072" t="s">
        <v>5307</v>
      </c>
      <c r="B4072">
        <v>4</v>
      </c>
      <c r="C4072" t="s">
        <v>4607</v>
      </c>
      <c r="D4072" s="84"/>
      <c r="F4072" s="84"/>
      <c r="O4072" s="84" t="s">
        <v>13554</v>
      </c>
      <c r="P4072" s="84">
        <v>1</v>
      </c>
      <c r="Q4072" s="84" t="s">
        <v>9357</v>
      </c>
      <c r="R4072" s="84"/>
      <c r="S4072" s="84"/>
    </row>
    <row r="4073" spans="1:19" x14ac:dyDescent="0.25">
      <c r="A4073" t="s">
        <v>5308</v>
      </c>
      <c r="B4073">
        <v>4</v>
      </c>
      <c r="C4073" t="s">
        <v>4607</v>
      </c>
      <c r="D4073" s="84"/>
      <c r="F4073" s="84"/>
      <c r="O4073" s="84" t="s">
        <v>13555</v>
      </c>
      <c r="P4073" s="84">
        <v>1</v>
      </c>
      <c r="Q4073" s="84" t="s">
        <v>9357</v>
      </c>
      <c r="R4073" s="84"/>
      <c r="S4073" s="84"/>
    </row>
    <row r="4074" spans="1:19" x14ac:dyDescent="0.25">
      <c r="A4074" t="s">
        <v>5309</v>
      </c>
      <c r="B4074">
        <v>4</v>
      </c>
      <c r="C4074" t="s">
        <v>4607</v>
      </c>
      <c r="D4074" s="84"/>
      <c r="F4074" s="84"/>
      <c r="O4074" s="84" t="s">
        <v>13556</v>
      </c>
      <c r="P4074" s="84">
        <v>1</v>
      </c>
      <c r="Q4074" s="84" t="s">
        <v>9357</v>
      </c>
      <c r="R4074" s="84"/>
      <c r="S4074" s="84"/>
    </row>
    <row r="4075" spans="1:19" x14ac:dyDescent="0.25">
      <c r="A4075" t="s">
        <v>5310</v>
      </c>
      <c r="B4075">
        <v>4</v>
      </c>
      <c r="C4075" t="s">
        <v>4607</v>
      </c>
      <c r="D4075" s="84"/>
      <c r="F4075" s="84"/>
      <c r="O4075" s="84" t="s">
        <v>13557</v>
      </c>
      <c r="P4075" s="84">
        <v>1</v>
      </c>
      <c r="Q4075" s="84" t="s">
        <v>9357</v>
      </c>
      <c r="R4075" s="84"/>
      <c r="S4075" s="84"/>
    </row>
    <row r="4076" spans="1:19" x14ac:dyDescent="0.25">
      <c r="A4076" t="s">
        <v>5311</v>
      </c>
      <c r="B4076">
        <v>4</v>
      </c>
      <c r="C4076" t="s">
        <v>4607</v>
      </c>
      <c r="D4076" s="84"/>
      <c r="F4076" s="84"/>
      <c r="O4076" s="84" t="s">
        <v>13558</v>
      </c>
      <c r="P4076" s="84">
        <v>1</v>
      </c>
      <c r="Q4076" s="84" t="s">
        <v>9357</v>
      </c>
      <c r="R4076" s="84"/>
      <c r="S4076" s="84"/>
    </row>
    <row r="4077" spans="1:19" x14ac:dyDescent="0.25">
      <c r="A4077" t="s">
        <v>5312</v>
      </c>
      <c r="B4077">
        <v>4</v>
      </c>
      <c r="C4077" t="s">
        <v>4607</v>
      </c>
      <c r="D4077" s="84"/>
      <c r="F4077" s="84"/>
      <c r="O4077" s="84" t="s">
        <v>13559</v>
      </c>
      <c r="P4077" s="84">
        <v>1</v>
      </c>
      <c r="Q4077" s="84" t="s">
        <v>9357</v>
      </c>
      <c r="R4077" s="84"/>
      <c r="S4077" s="84"/>
    </row>
    <row r="4078" spans="1:19" x14ac:dyDescent="0.25">
      <c r="A4078" t="s">
        <v>5313</v>
      </c>
      <c r="B4078">
        <v>4</v>
      </c>
      <c r="C4078" t="s">
        <v>4607</v>
      </c>
      <c r="D4078" s="84"/>
      <c r="F4078" s="84"/>
      <c r="O4078" s="84" t="s">
        <v>13562</v>
      </c>
      <c r="P4078" s="84">
        <v>1</v>
      </c>
      <c r="Q4078" s="84" t="s">
        <v>9357</v>
      </c>
      <c r="R4078" s="84"/>
      <c r="S4078" s="84"/>
    </row>
    <row r="4079" spans="1:19" x14ac:dyDescent="0.25">
      <c r="A4079" t="s">
        <v>5314</v>
      </c>
      <c r="B4079">
        <v>4</v>
      </c>
      <c r="C4079" t="s">
        <v>4607</v>
      </c>
      <c r="D4079" s="84"/>
      <c r="F4079" s="84"/>
      <c r="O4079" s="84" t="s">
        <v>13563</v>
      </c>
      <c r="P4079" s="84">
        <v>1</v>
      </c>
      <c r="Q4079" s="84" t="s">
        <v>9357</v>
      </c>
      <c r="R4079" s="84"/>
      <c r="S4079" s="84"/>
    </row>
    <row r="4080" spans="1:19" x14ac:dyDescent="0.25">
      <c r="A4080" t="s">
        <v>5315</v>
      </c>
      <c r="B4080">
        <v>4</v>
      </c>
      <c r="C4080" t="s">
        <v>4607</v>
      </c>
      <c r="D4080" s="84"/>
      <c r="F4080" s="84"/>
      <c r="O4080" s="84" t="s">
        <v>13564</v>
      </c>
      <c r="P4080" s="84">
        <v>1</v>
      </c>
      <c r="Q4080" s="84" t="s">
        <v>9357</v>
      </c>
      <c r="R4080" s="84"/>
      <c r="S4080" s="84"/>
    </row>
    <row r="4081" spans="1:19" x14ac:dyDescent="0.25">
      <c r="A4081" t="s">
        <v>5316</v>
      </c>
      <c r="B4081">
        <v>4</v>
      </c>
      <c r="C4081" t="s">
        <v>4607</v>
      </c>
      <c r="D4081" s="84"/>
      <c r="F4081" s="84"/>
      <c r="O4081" s="84" t="s">
        <v>13565</v>
      </c>
      <c r="P4081" s="84">
        <v>1</v>
      </c>
      <c r="Q4081" s="84" t="s">
        <v>9357</v>
      </c>
      <c r="R4081" s="84"/>
      <c r="S4081" s="84"/>
    </row>
    <row r="4082" spans="1:19" x14ac:dyDescent="0.25">
      <c r="A4082" t="s">
        <v>5317</v>
      </c>
      <c r="B4082">
        <v>4</v>
      </c>
      <c r="C4082" t="s">
        <v>4607</v>
      </c>
      <c r="D4082" s="84"/>
      <c r="F4082" s="84"/>
      <c r="O4082" s="84" t="s">
        <v>13566</v>
      </c>
      <c r="P4082" s="84">
        <v>1</v>
      </c>
      <c r="Q4082" s="84" t="s">
        <v>9357</v>
      </c>
      <c r="R4082" s="84"/>
      <c r="S4082" s="84"/>
    </row>
    <row r="4083" spans="1:19" x14ac:dyDescent="0.25">
      <c r="A4083" t="s">
        <v>5318</v>
      </c>
      <c r="B4083">
        <v>4</v>
      </c>
      <c r="C4083" t="s">
        <v>4607</v>
      </c>
      <c r="D4083" s="84"/>
      <c r="F4083" s="84"/>
      <c r="O4083" s="84" t="s">
        <v>13567</v>
      </c>
      <c r="P4083" s="84">
        <v>1</v>
      </c>
      <c r="Q4083" s="84" t="s">
        <v>9357</v>
      </c>
      <c r="R4083" s="84"/>
      <c r="S4083" s="84"/>
    </row>
    <row r="4084" spans="1:19" x14ac:dyDescent="0.25">
      <c r="A4084" t="s">
        <v>5319</v>
      </c>
      <c r="B4084">
        <v>4</v>
      </c>
      <c r="C4084" t="s">
        <v>4607</v>
      </c>
      <c r="D4084" s="84"/>
      <c r="F4084" s="84"/>
      <c r="O4084" s="84" t="s">
        <v>13568</v>
      </c>
      <c r="P4084" s="84">
        <v>1</v>
      </c>
      <c r="Q4084" s="84" t="s">
        <v>9357</v>
      </c>
      <c r="R4084" s="84"/>
      <c r="S4084" s="84"/>
    </row>
    <row r="4085" spans="1:19" x14ac:dyDescent="0.25">
      <c r="A4085" t="s">
        <v>5320</v>
      </c>
      <c r="B4085">
        <v>4</v>
      </c>
      <c r="C4085" t="s">
        <v>4607</v>
      </c>
      <c r="D4085" s="84"/>
      <c r="F4085" s="84"/>
      <c r="O4085" s="84" t="s">
        <v>13569</v>
      </c>
      <c r="P4085" s="84">
        <v>1</v>
      </c>
      <c r="Q4085" s="84" t="s">
        <v>9357</v>
      </c>
      <c r="R4085" s="84"/>
      <c r="S4085" s="84"/>
    </row>
    <row r="4086" spans="1:19" x14ac:dyDescent="0.25">
      <c r="A4086" t="s">
        <v>5321</v>
      </c>
      <c r="B4086">
        <v>4</v>
      </c>
      <c r="C4086" t="s">
        <v>4607</v>
      </c>
      <c r="D4086" s="84"/>
      <c r="F4086" s="84"/>
      <c r="O4086" s="84" t="s">
        <v>13570</v>
      </c>
      <c r="P4086" s="84">
        <v>1</v>
      </c>
      <c r="Q4086" s="84" t="s">
        <v>9357</v>
      </c>
      <c r="R4086" s="84"/>
      <c r="S4086" s="84"/>
    </row>
    <row r="4087" spans="1:19" x14ac:dyDescent="0.25">
      <c r="A4087" t="s">
        <v>5322</v>
      </c>
      <c r="B4087">
        <v>4</v>
      </c>
      <c r="C4087" t="s">
        <v>4607</v>
      </c>
      <c r="D4087" s="84"/>
      <c r="F4087" s="84"/>
      <c r="O4087" s="84" t="s">
        <v>13577</v>
      </c>
      <c r="P4087" s="84">
        <v>1</v>
      </c>
      <c r="Q4087" s="84" t="s">
        <v>9357</v>
      </c>
      <c r="R4087" s="84"/>
      <c r="S4087" s="84"/>
    </row>
    <row r="4088" spans="1:19" x14ac:dyDescent="0.25">
      <c r="A4088" t="s">
        <v>5323</v>
      </c>
      <c r="B4088">
        <v>4</v>
      </c>
      <c r="C4088" t="s">
        <v>4607</v>
      </c>
      <c r="D4088" s="84"/>
      <c r="F4088" s="84"/>
      <c r="O4088" s="84" t="s">
        <v>13578</v>
      </c>
      <c r="P4088" s="84">
        <v>1</v>
      </c>
      <c r="Q4088" s="84" t="s">
        <v>9357</v>
      </c>
      <c r="R4088" s="84"/>
      <c r="S4088" s="84"/>
    </row>
    <row r="4089" spans="1:19" x14ac:dyDescent="0.25">
      <c r="A4089" t="s">
        <v>5324</v>
      </c>
      <c r="B4089">
        <v>4</v>
      </c>
      <c r="C4089" t="s">
        <v>4607</v>
      </c>
      <c r="D4089" s="84"/>
      <c r="F4089" s="84"/>
      <c r="O4089" s="84" t="s">
        <v>13579</v>
      </c>
      <c r="P4089" s="84">
        <v>1</v>
      </c>
      <c r="Q4089" s="84" t="s">
        <v>9357</v>
      </c>
      <c r="R4089" s="84"/>
      <c r="S4089" s="84"/>
    </row>
    <row r="4090" spans="1:19" x14ac:dyDescent="0.25">
      <c r="A4090" t="s">
        <v>5325</v>
      </c>
      <c r="B4090">
        <v>4</v>
      </c>
      <c r="C4090" t="s">
        <v>4607</v>
      </c>
      <c r="D4090" s="84"/>
      <c r="F4090" s="84"/>
      <c r="O4090" s="84" t="s">
        <v>13581</v>
      </c>
      <c r="P4090" s="84">
        <v>1</v>
      </c>
      <c r="Q4090" s="84" t="s">
        <v>9357</v>
      </c>
      <c r="R4090" s="84"/>
      <c r="S4090" s="84"/>
    </row>
    <row r="4091" spans="1:19" x14ac:dyDescent="0.25">
      <c r="A4091" t="s">
        <v>5326</v>
      </c>
      <c r="B4091">
        <v>4</v>
      </c>
      <c r="C4091" t="s">
        <v>4607</v>
      </c>
      <c r="D4091" s="84"/>
      <c r="F4091" s="84"/>
      <c r="O4091" s="84" t="s">
        <v>13582</v>
      </c>
      <c r="P4091" s="84">
        <v>1</v>
      </c>
      <c r="Q4091" s="84" t="s">
        <v>9357</v>
      </c>
      <c r="R4091" s="84"/>
      <c r="S4091" s="84"/>
    </row>
    <row r="4092" spans="1:19" x14ac:dyDescent="0.25">
      <c r="A4092" t="s">
        <v>5327</v>
      </c>
      <c r="B4092">
        <v>4</v>
      </c>
      <c r="C4092" t="s">
        <v>4607</v>
      </c>
      <c r="D4092" s="84"/>
      <c r="F4092" s="84"/>
      <c r="O4092" s="84" t="s">
        <v>13583</v>
      </c>
      <c r="P4092" s="84">
        <v>1</v>
      </c>
      <c r="Q4092" s="84" t="s">
        <v>9357</v>
      </c>
      <c r="R4092" s="84"/>
      <c r="S4092" s="84"/>
    </row>
    <row r="4093" spans="1:19" x14ac:dyDescent="0.25">
      <c r="A4093" t="s">
        <v>5328</v>
      </c>
      <c r="B4093">
        <v>4</v>
      </c>
      <c r="C4093" t="s">
        <v>4607</v>
      </c>
      <c r="D4093" s="84"/>
      <c r="F4093" s="84"/>
      <c r="O4093" s="84" t="s">
        <v>13593</v>
      </c>
      <c r="P4093" s="84">
        <v>1</v>
      </c>
      <c r="Q4093" s="84" t="s">
        <v>9357</v>
      </c>
      <c r="R4093" s="84"/>
      <c r="S4093" s="84"/>
    </row>
    <row r="4094" spans="1:19" x14ac:dyDescent="0.25">
      <c r="A4094" t="s">
        <v>5329</v>
      </c>
      <c r="B4094">
        <v>4</v>
      </c>
      <c r="C4094" t="s">
        <v>4607</v>
      </c>
      <c r="D4094" s="84"/>
      <c r="F4094" s="84"/>
      <c r="O4094" s="84" t="s">
        <v>13596</v>
      </c>
      <c r="P4094" s="84">
        <v>1</v>
      </c>
      <c r="Q4094" s="84" t="s">
        <v>9357</v>
      </c>
      <c r="R4094" s="84"/>
      <c r="S4094" s="84"/>
    </row>
    <row r="4095" spans="1:19" x14ac:dyDescent="0.25">
      <c r="A4095" t="s">
        <v>5330</v>
      </c>
      <c r="B4095">
        <v>4</v>
      </c>
      <c r="C4095" t="s">
        <v>4607</v>
      </c>
      <c r="D4095" s="84"/>
      <c r="F4095" s="84"/>
      <c r="O4095" s="84" t="s">
        <v>13598</v>
      </c>
      <c r="P4095" s="84">
        <v>1</v>
      </c>
      <c r="Q4095" s="84" t="s">
        <v>9357</v>
      </c>
      <c r="R4095" s="84"/>
      <c r="S4095" s="84"/>
    </row>
    <row r="4096" spans="1:19" x14ac:dyDescent="0.25">
      <c r="A4096" t="s">
        <v>5331</v>
      </c>
      <c r="B4096">
        <v>4</v>
      </c>
      <c r="C4096" t="s">
        <v>4607</v>
      </c>
      <c r="D4096" s="84"/>
      <c r="F4096" s="84"/>
      <c r="O4096" s="84" t="s">
        <v>13601</v>
      </c>
      <c r="P4096" s="84">
        <v>1</v>
      </c>
      <c r="Q4096" s="84" t="s">
        <v>9357</v>
      </c>
      <c r="R4096" s="84"/>
      <c r="S4096" s="84"/>
    </row>
    <row r="4097" spans="1:19" x14ac:dyDescent="0.25">
      <c r="A4097" t="s">
        <v>5332</v>
      </c>
      <c r="B4097">
        <v>4</v>
      </c>
      <c r="C4097" t="s">
        <v>4607</v>
      </c>
      <c r="D4097" s="84"/>
      <c r="F4097" s="84"/>
      <c r="O4097" s="84" t="s">
        <v>13602</v>
      </c>
      <c r="P4097" s="84">
        <v>1</v>
      </c>
      <c r="Q4097" s="84" t="s">
        <v>9357</v>
      </c>
      <c r="R4097" s="84"/>
      <c r="S4097" s="84"/>
    </row>
    <row r="4098" spans="1:19" x14ac:dyDescent="0.25">
      <c r="A4098" t="s">
        <v>5333</v>
      </c>
      <c r="B4098">
        <v>4</v>
      </c>
      <c r="C4098" t="s">
        <v>4607</v>
      </c>
      <c r="D4098" s="84"/>
      <c r="F4098" s="84"/>
      <c r="O4098" s="84" t="s">
        <v>13607</v>
      </c>
      <c r="P4098" s="84">
        <v>1</v>
      </c>
      <c r="Q4098" s="84" t="s">
        <v>9357</v>
      </c>
      <c r="R4098" s="84"/>
      <c r="S4098" s="84"/>
    </row>
    <row r="4099" spans="1:19" x14ac:dyDescent="0.25">
      <c r="A4099" t="s">
        <v>5334</v>
      </c>
      <c r="B4099">
        <v>4</v>
      </c>
      <c r="C4099" t="s">
        <v>4607</v>
      </c>
      <c r="D4099" s="84"/>
      <c r="F4099" s="84"/>
      <c r="O4099" s="84" t="s">
        <v>13610</v>
      </c>
      <c r="P4099" s="84">
        <v>1</v>
      </c>
      <c r="Q4099" s="84" t="s">
        <v>9357</v>
      </c>
      <c r="R4099" s="84"/>
      <c r="S4099" s="84"/>
    </row>
    <row r="4100" spans="1:19" x14ac:dyDescent="0.25">
      <c r="A4100" t="s">
        <v>5335</v>
      </c>
      <c r="B4100">
        <v>4</v>
      </c>
      <c r="C4100" t="s">
        <v>4607</v>
      </c>
      <c r="D4100" s="84"/>
      <c r="F4100" s="84"/>
      <c r="O4100" s="84" t="s">
        <v>13611</v>
      </c>
      <c r="P4100" s="84">
        <v>1</v>
      </c>
      <c r="Q4100" s="84" t="s">
        <v>9357</v>
      </c>
      <c r="R4100" s="84"/>
      <c r="S4100" s="84"/>
    </row>
    <row r="4101" spans="1:19" x14ac:dyDescent="0.25">
      <c r="A4101" t="s">
        <v>5336</v>
      </c>
      <c r="B4101">
        <v>4</v>
      </c>
      <c r="C4101" t="s">
        <v>4607</v>
      </c>
      <c r="D4101" s="84"/>
      <c r="F4101" s="84"/>
      <c r="O4101" s="84" t="s">
        <v>13613</v>
      </c>
      <c r="P4101" s="84">
        <v>1</v>
      </c>
      <c r="Q4101" s="84" t="s">
        <v>9357</v>
      </c>
      <c r="R4101" s="84"/>
      <c r="S4101" s="84"/>
    </row>
    <row r="4102" spans="1:19" x14ac:dyDescent="0.25">
      <c r="A4102" t="s">
        <v>5337</v>
      </c>
      <c r="B4102">
        <v>4</v>
      </c>
      <c r="C4102" t="s">
        <v>4607</v>
      </c>
      <c r="D4102" s="84"/>
      <c r="F4102" s="84"/>
      <c r="O4102" s="84" t="s">
        <v>13614</v>
      </c>
      <c r="P4102" s="84">
        <v>1</v>
      </c>
      <c r="Q4102" s="84" t="s">
        <v>9357</v>
      </c>
      <c r="R4102" s="84"/>
      <c r="S4102" s="84"/>
    </row>
    <row r="4103" spans="1:19" x14ac:dyDescent="0.25">
      <c r="A4103" t="s">
        <v>5338</v>
      </c>
      <c r="B4103">
        <v>4</v>
      </c>
      <c r="C4103" t="s">
        <v>4607</v>
      </c>
      <c r="D4103" s="84"/>
      <c r="F4103" s="84"/>
      <c r="O4103" s="84" t="s">
        <v>13616</v>
      </c>
      <c r="P4103" s="84">
        <v>1</v>
      </c>
      <c r="Q4103" s="84" t="s">
        <v>9357</v>
      </c>
      <c r="R4103" s="84"/>
      <c r="S4103" s="84"/>
    </row>
    <row r="4104" spans="1:19" x14ac:dyDescent="0.25">
      <c r="A4104" t="s">
        <v>5339</v>
      </c>
      <c r="B4104">
        <v>4</v>
      </c>
      <c r="C4104" t="s">
        <v>4607</v>
      </c>
      <c r="D4104" s="84"/>
      <c r="F4104" s="84"/>
      <c r="O4104" s="84" t="s">
        <v>13617</v>
      </c>
      <c r="P4104" s="84">
        <v>1</v>
      </c>
      <c r="Q4104" s="84" t="s">
        <v>9357</v>
      </c>
      <c r="R4104" s="84"/>
      <c r="S4104" s="84"/>
    </row>
    <row r="4105" spans="1:19" x14ac:dyDescent="0.25">
      <c r="A4105" t="s">
        <v>5340</v>
      </c>
      <c r="B4105">
        <v>4</v>
      </c>
      <c r="C4105" t="s">
        <v>4607</v>
      </c>
      <c r="D4105" s="84"/>
      <c r="F4105" s="84"/>
      <c r="O4105" s="84" t="s">
        <v>13618</v>
      </c>
      <c r="P4105" s="84">
        <v>1</v>
      </c>
      <c r="Q4105" s="84" t="s">
        <v>9357</v>
      </c>
      <c r="R4105" s="84"/>
      <c r="S4105" s="84"/>
    </row>
    <row r="4106" spans="1:19" x14ac:dyDescent="0.25">
      <c r="A4106" t="s">
        <v>5341</v>
      </c>
      <c r="B4106">
        <v>4</v>
      </c>
      <c r="C4106" t="s">
        <v>4607</v>
      </c>
      <c r="D4106" s="84"/>
      <c r="F4106" s="84"/>
      <c r="O4106" s="84" t="s">
        <v>13622</v>
      </c>
      <c r="P4106" s="84">
        <v>1</v>
      </c>
      <c r="Q4106" s="84" t="s">
        <v>9357</v>
      </c>
      <c r="R4106" s="84"/>
      <c r="S4106" s="84"/>
    </row>
    <row r="4107" spans="1:19" x14ac:dyDescent="0.25">
      <c r="A4107" t="s">
        <v>5342</v>
      </c>
      <c r="B4107">
        <v>4</v>
      </c>
      <c r="C4107" t="s">
        <v>4607</v>
      </c>
      <c r="D4107" s="84"/>
      <c r="F4107" s="84"/>
      <c r="O4107" s="84" t="s">
        <v>13626</v>
      </c>
      <c r="P4107" s="84">
        <v>1</v>
      </c>
      <c r="Q4107" s="84" t="s">
        <v>9357</v>
      </c>
      <c r="R4107" s="84"/>
      <c r="S4107" s="84"/>
    </row>
    <row r="4108" spans="1:19" x14ac:dyDescent="0.25">
      <c r="A4108" t="s">
        <v>5343</v>
      </c>
      <c r="B4108">
        <v>4</v>
      </c>
      <c r="C4108" t="s">
        <v>4607</v>
      </c>
      <c r="D4108" s="84"/>
      <c r="F4108" s="84"/>
      <c r="O4108" s="84" t="s">
        <v>13627</v>
      </c>
      <c r="P4108" s="84">
        <v>1</v>
      </c>
      <c r="Q4108" s="84" t="s">
        <v>9357</v>
      </c>
      <c r="R4108" s="84"/>
      <c r="S4108" s="84"/>
    </row>
    <row r="4109" spans="1:19" x14ac:dyDescent="0.25">
      <c r="A4109" t="s">
        <v>5344</v>
      </c>
      <c r="B4109">
        <v>4</v>
      </c>
      <c r="C4109" t="s">
        <v>4607</v>
      </c>
      <c r="D4109" s="84"/>
      <c r="F4109" s="84"/>
      <c r="O4109" s="84" t="s">
        <v>13633</v>
      </c>
      <c r="P4109" s="84">
        <v>1</v>
      </c>
      <c r="Q4109" s="84" t="s">
        <v>9357</v>
      </c>
      <c r="R4109" s="84"/>
      <c r="S4109" s="84"/>
    </row>
    <row r="4110" spans="1:19" x14ac:dyDescent="0.25">
      <c r="A4110" t="s">
        <v>5345</v>
      </c>
      <c r="B4110">
        <v>4</v>
      </c>
      <c r="C4110" t="s">
        <v>4607</v>
      </c>
      <c r="D4110" s="84"/>
      <c r="F4110" s="84"/>
      <c r="O4110" s="84" t="s">
        <v>13634</v>
      </c>
      <c r="P4110" s="84">
        <v>1</v>
      </c>
      <c r="Q4110" s="84" t="s">
        <v>9357</v>
      </c>
      <c r="R4110" s="84"/>
      <c r="S4110" s="84"/>
    </row>
    <row r="4111" spans="1:19" x14ac:dyDescent="0.25">
      <c r="A4111" t="s">
        <v>5346</v>
      </c>
      <c r="B4111">
        <v>4</v>
      </c>
      <c r="C4111" t="s">
        <v>4607</v>
      </c>
      <c r="D4111" s="84"/>
      <c r="F4111" s="84"/>
      <c r="O4111" s="84" t="s">
        <v>13636</v>
      </c>
      <c r="P4111" s="84">
        <v>1</v>
      </c>
      <c r="Q4111" s="84" t="s">
        <v>9357</v>
      </c>
      <c r="R4111" s="84"/>
      <c r="S4111" s="84"/>
    </row>
    <row r="4112" spans="1:19" x14ac:dyDescent="0.25">
      <c r="A4112" t="s">
        <v>5347</v>
      </c>
      <c r="B4112">
        <v>4</v>
      </c>
      <c r="C4112" t="s">
        <v>4607</v>
      </c>
      <c r="D4112" s="84"/>
      <c r="F4112" s="84"/>
      <c r="O4112" s="84" t="s">
        <v>13637</v>
      </c>
      <c r="P4112" s="84">
        <v>1</v>
      </c>
      <c r="Q4112" s="84" t="s">
        <v>9357</v>
      </c>
      <c r="R4112" s="84"/>
      <c r="S4112" s="84"/>
    </row>
    <row r="4113" spans="1:19" x14ac:dyDescent="0.25">
      <c r="A4113" t="s">
        <v>5348</v>
      </c>
      <c r="B4113">
        <v>4</v>
      </c>
      <c r="C4113" t="s">
        <v>4607</v>
      </c>
      <c r="D4113" s="84"/>
      <c r="F4113" s="84"/>
      <c r="O4113" s="84" t="s">
        <v>13640</v>
      </c>
      <c r="P4113" s="84">
        <v>1</v>
      </c>
      <c r="Q4113" s="84" t="s">
        <v>9357</v>
      </c>
      <c r="R4113" s="84"/>
      <c r="S4113" s="84"/>
    </row>
    <row r="4114" spans="1:19" x14ac:dyDescent="0.25">
      <c r="A4114" t="s">
        <v>5349</v>
      </c>
      <c r="B4114">
        <v>4</v>
      </c>
      <c r="C4114" t="s">
        <v>4607</v>
      </c>
      <c r="D4114" s="84"/>
      <c r="F4114" s="84"/>
      <c r="O4114" s="84" t="s">
        <v>13643</v>
      </c>
      <c r="P4114" s="84">
        <v>1</v>
      </c>
      <c r="Q4114" s="84" t="s">
        <v>9357</v>
      </c>
      <c r="R4114" s="84"/>
      <c r="S4114" s="84"/>
    </row>
    <row r="4115" spans="1:19" x14ac:dyDescent="0.25">
      <c r="A4115" t="s">
        <v>5350</v>
      </c>
      <c r="B4115">
        <v>4</v>
      </c>
      <c r="C4115" t="s">
        <v>4607</v>
      </c>
      <c r="D4115" s="84"/>
      <c r="F4115" s="84"/>
      <c r="O4115" s="84" t="s">
        <v>13648</v>
      </c>
      <c r="P4115" s="84">
        <v>1</v>
      </c>
      <c r="Q4115" s="84" t="s">
        <v>9357</v>
      </c>
      <c r="R4115" s="84"/>
      <c r="S4115" s="84"/>
    </row>
    <row r="4116" spans="1:19" x14ac:dyDescent="0.25">
      <c r="A4116" t="s">
        <v>5351</v>
      </c>
      <c r="B4116">
        <v>4</v>
      </c>
      <c r="C4116" t="s">
        <v>4607</v>
      </c>
      <c r="D4116" s="84"/>
      <c r="F4116" s="84"/>
      <c r="O4116" s="84" t="s">
        <v>13649</v>
      </c>
      <c r="P4116" s="84">
        <v>1</v>
      </c>
      <c r="Q4116" s="84" t="s">
        <v>9357</v>
      </c>
      <c r="R4116" s="84"/>
      <c r="S4116" s="84"/>
    </row>
    <row r="4117" spans="1:19" x14ac:dyDescent="0.25">
      <c r="A4117" t="s">
        <v>5352</v>
      </c>
      <c r="B4117">
        <v>4</v>
      </c>
      <c r="C4117" t="s">
        <v>4607</v>
      </c>
      <c r="D4117" s="84"/>
      <c r="F4117" s="84"/>
      <c r="O4117" s="449" t="s">
        <v>13650</v>
      </c>
      <c r="P4117" s="261">
        <v>1</v>
      </c>
      <c r="Q4117" s="261" t="s">
        <v>9357</v>
      </c>
      <c r="R4117" s="84"/>
      <c r="S4117" s="84" t="s">
        <v>1919</v>
      </c>
    </row>
    <row r="4118" spans="1:19" x14ac:dyDescent="0.25">
      <c r="A4118" t="s">
        <v>5353</v>
      </c>
      <c r="B4118">
        <v>4</v>
      </c>
      <c r="C4118" t="s">
        <v>4607</v>
      </c>
      <c r="D4118" s="84"/>
      <c r="F4118" s="84"/>
      <c r="O4118" s="84" t="s">
        <v>13651</v>
      </c>
      <c r="P4118" s="84">
        <v>1</v>
      </c>
      <c r="Q4118" s="84" t="s">
        <v>9357</v>
      </c>
      <c r="R4118" s="84"/>
      <c r="S4118" s="84"/>
    </row>
    <row r="4119" spans="1:19" x14ac:dyDescent="0.25">
      <c r="A4119" t="s">
        <v>5354</v>
      </c>
      <c r="B4119">
        <v>4</v>
      </c>
      <c r="C4119" t="s">
        <v>4607</v>
      </c>
      <c r="D4119" s="84"/>
      <c r="F4119" s="84"/>
      <c r="O4119" s="84" t="s">
        <v>13652</v>
      </c>
      <c r="P4119" s="84">
        <v>1</v>
      </c>
      <c r="Q4119" s="84" t="s">
        <v>9357</v>
      </c>
      <c r="R4119" s="84"/>
      <c r="S4119" s="84"/>
    </row>
    <row r="4120" spans="1:19" x14ac:dyDescent="0.25">
      <c r="A4120" t="s">
        <v>5355</v>
      </c>
      <c r="B4120">
        <v>4</v>
      </c>
      <c r="C4120" t="s">
        <v>4607</v>
      </c>
      <c r="D4120" s="84"/>
      <c r="F4120" s="84"/>
      <c r="O4120" s="84" t="s">
        <v>13653</v>
      </c>
      <c r="P4120" s="84">
        <v>1</v>
      </c>
      <c r="Q4120" s="84" t="s">
        <v>9357</v>
      </c>
      <c r="R4120" s="84"/>
      <c r="S4120" s="84"/>
    </row>
    <row r="4121" spans="1:19" x14ac:dyDescent="0.25">
      <c r="A4121" t="s">
        <v>5356</v>
      </c>
      <c r="B4121">
        <v>4</v>
      </c>
      <c r="C4121" t="s">
        <v>4607</v>
      </c>
      <c r="D4121" s="84"/>
      <c r="F4121" s="84"/>
      <c r="O4121" s="84" t="s">
        <v>13656</v>
      </c>
      <c r="P4121" s="84">
        <v>1</v>
      </c>
      <c r="Q4121" s="84" t="s">
        <v>9357</v>
      </c>
      <c r="R4121" s="84"/>
      <c r="S4121" s="84"/>
    </row>
    <row r="4122" spans="1:19" x14ac:dyDescent="0.25">
      <c r="A4122" t="s">
        <v>5357</v>
      </c>
      <c r="B4122">
        <v>4</v>
      </c>
      <c r="C4122" t="s">
        <v>4607</v>
      </c>
      <c r="D4122" s="84"/>
      <c r="F4122" s="84"/>
      <c r="O4122" s="84" t="s">
        <v>13658</v>
      </c>
      <c r="P4122" s="84">
        <v>1</v>
      </c>
      <c r="Q4122" s="84" t="s">
        <v>9357</v>
      </c>
      <c r="R4122" s="84"/>
      <c r="S4122" s="84"/>
    </row>
    <row r="4123" spans="1:19" x14ac:dyDescent="0.25">
      <c r="A4123" t="s">
        <v>5358</v>
      </c>
      <c r="B4123">
        <v>4</v>
      </c>
      <c r="C4123" t="s">
        <v>4607</v>
      </c>
      <c r="D4123" s="84"/>
      <c r="F4123" s="84"/>
      <c r="O4123" s="84" t="s">
        <v>13660</v>
      </c>
      <c r="P4123" s="84">
        <v>1</v>
      </c>
      <c r="Q4123" s="84" t="s">
        <v>9357</v>
      </c>
      <c r="R4123" s="84"/>
      <c r="S4123" s="84"/>
    </row>
    <row r="4124" spans="1:19" x14ac:dyDescent="0.25">
      <c r="A4124" t="s">
        <v>5359</v>
      </c>
      <c r="B4124">
        <v>4</v>
      </c>
      <c r="C4124" t="s">
        <v>4607</v>
      </c>
      <c r="D4124" s="84"/>
      <c r="F4124" s="84"/>
      <c r="O4124" s="84" t="s">
        <v>13662</v>
      </c>
      <c r="P4124" s="84">
        <v>1</v>
      </c>
      <c r="Q4124" s="84" t="s">
        <v>9357</v>
      </c>
      <c r="R4124" s="84"/>
      <c r="S4124" s="84"/>
    </row>
    <row r="4125" spans="1:19" x14ac:dyDescent="0.25">
      <c r="A4125" t="s">
        <v>5360</v>
      </c>
      <c r="B4125">
        <v>4</v>
      </c>
      <c r="C4125" t="s">
        <v>4607</v>
      </c>
      <c r="D4125" s="84"/>
      <c r="F4125" s="84"/>
      <c r="O4125" s="84" t="s">
        <v>13675</v>
      </c>
      <c r="P4125" s="84">
        <v>1</v>
      </c>
      <c r="Q4125" s="84" t="s">
        <v>9357</v>
      </c>
      <c r="R4125" s="84"/>
      <c r="S4125" s="84"/>
    </row>
    <row r="4126" spans="1:19" x14ac:dyDescent="0.25">
      <c r="A4126" t="s">
        <v>5361</v>
      </c>
      <c r="B4126">
        <v>4</v>
      </c>
      <c r="C4126" t="s">
        <v>4607</v>
      </c>
      <c r="D4126" s="84"/>
      <c r="F4126" s="84"/>
      <c r="O4126" s="84" t="s">
        <v>13676</v>
      </c>
      <c r="P4126" s="84">
        <v>1</v>
      </c>
      <c r="Q4126" s="84" t="s">
        <v>9357</v>
      </c>
      <c r="R4126" s="84"/>
      <c r="S4126" s="84"/>
    </row>
    <row r="4127" spans="1:19" x14ac:dyDescent="0.25">
      <c r="A4127" t="s">
        <v>5362</v>
      </c>
      <c r="B4127">
        <v>3</v>
      </c>
      <c r="C4127" t="s">
        <v>5363</v>
      </c>
      <c r="D4127" s="84"/>
      <c r="F4127" s="84"/>
      <c r="O4127" s="84" t="s">
        <v>13677</v>
      </c>
      <c r="P4127" s="84">
        <v>1</v>
      </c>
      <c r="Q4127" s="84" t="s">
        <v>9357</v>
      </c>
      <c r="R4127" s="84"/>
      <c r="S4127" s="84"/>
    </row>
    <row r="4128" spans="1:19" x14ac:dyDescent="0.25">
      <c r="A4128" t="s">
        <v>5364</v>
      </c>
      <c r="B4128">
        <v>3</v>
      </c>
      <c r="C4128" t="s">
        <v>5363</v>
      </c>
      <c r="D4128" s="84"/>
      <c r="F4128" s="84"/>
      <c r="O4128" s="84" t="s">
        <v>13678</v>
      </c>
      <c r="P4128" s="84">
        <v>1</v>
      </c>
      <c r="Q4128" s="84" t="s">
        <v>9357</v>
      </c>
      <c r="R4128" s="84"/>
      <c r="S4128" s="84"/>
    </row>
    <row r="4129" spans="1:19" x14ac:dyDescent="0.25">
      <c r="A4129" t="s">
        <v>5365</v>
      </c>
      <c r="B4129">
        <v>3</v>
      </c>
      <c r="C4129" t="s">
        <v>5363</v>
      </c>
      <c r="D4129" s="84"/>
      <c r="F4129" s="84"/>
      <c r="O4129" s="84" t="s">
        <v>13679</v>
      </c>
      <c r="P4129" s="84">
        <v>1</v>
      </c>
      <c r="Q4129" s="84" t="s">
        <v>9357</v>
      </c>
      <c r="R4129" s="84"/>
      <c r="S4129" s="84"/>
    </row>
    <row r="4130" spans="1:19" x14ac:dyDescent="0.25">
      <c r="A4130" t="s">
        <v>5366</v>
      </c>
      <c r="B4130">
        <v>3</v>
      </c>
      <c r="C4130" t="s">
        <v>5363</v>
      </c>
      <c r="D4130" s="84"/>
      <c r="F4130" s="84"/>
      <c r="O4130" s="84" t="s">
        <v>13680</v>
      </c>
      <c r="P4130" s="84">
        <v>1</v>
      </c>
      <c r="Q4130" s="84" t="s">
        <v>9357</v>
      </c>
      <c r="R4130" s="84"/>
      <c r="S4130" s="84"/>
    </row>
    <row r="4131" spans="1:19" x14ac:dyDescent="0.25">
      <c r="A4131" t="s">
        <v>5367</v>
      </c>
      <c r="B4131">
        <v>3</v>
      </c>
      <c r="C4131" t="s">
        <v>5363</v>
      </c>
      <c r="D4131" s="84"/>
      <c r="F4131" s="84"/>
      <c r="O4131" s="84" t="s">
        <v>13681</v>
      </c>
      <c r="P4131" s="84">
        <v>1</v>
      </c>
      <c r="Q4131" s="84" t="s">
        <v>9357</v>
      </c>
      <c r="R4131" s="84"/>
      <c r="S4131" s="84"/>
    </row>
    <row r="4132" spans="1:19" x14ac:dyDescent="0.25">
      <c r="A4132" t="s">
        <v>5368</v>
      </c>
      <c r="B4132">
        <v>3</v>
      </c>
      <c r="C4132" t="s">
        <v>5363</v>
      </c>
      <c r="D4132" s="84"/>
      <c r="F4132" s="84"/>
      <c r="O4132" s="84" t="s">
        <v>13683</v>
      </c>
      <c r="P4132" s="84">
        <v>1</v>
      </c>
      <c r="Q4132" s="84" t="s">
        <v>9357</v>
      </c>
      <c r="R4132" s="84"/>
      <c r="S4132" s="84"/>
    </row>
    <row r="4133" spans="1:19" x14ac:dyDescent="0.25">
      <c r="A4133" t="s">
        <v>5369</v>
      </c>
      <c r="B4133">
        <v>3</v>
      </c>
      <c r="C4133" t="s">
        <v>5363</v>
      </c>
      <c r="D4133" s="84"/>
      <c r="F4133" s="84"/>
      <c r="O4133" s="84" t="s">
        <v>13685</v>
      </c>
      <c r="P4133" s="84">
        <v>1</v>
      </c>
      <c r="Q4133" s="84" t="s">
        <v>9357</v>
      </c>
      <c r="R4133" s="84"/>
      <c r="S4133" s="84"/>
    </row>
    <row r="4134" spans="1:19" x14ac:dyDescent="0.25">
      <c r="A4134" t="s">
        <v>5370</v>
      </c>
      <c r="B4134">
        <v>3</v>
      </c>
      <c r="C4134" t="s">
        <v>5363</v>
      </c>
      <c r="D4134" s="84"/>
      <c r="F4134" s="84"/>
      <c r="O4134" s="84" t="s">
        <v>13686</v>
      </c>
      <c r="P4134" s="84">
        <v>1</v>
      </c>
      <c r="Q4134" s="84" t="s">
        <v>9357</v>
      </c>
      <c r="R4134" s="84"/>
      <c r="S4134" s="84"/>
    </row>
    <row r="4135" spans="1:19" x14ac:dyDescent="0.25">
      <c r="A4135" t="s">
        <v>5371</v>
      </c>
      <c r="B4135">
        <v>3</v>
      </c>
      <c r="C4135" t="s">
        <v>5363</v>
      </c>
      <c r="D4135" s="84"/>
      <c r="F4135" s="84"/>
      <c r="O4135" s="84" t="s">
        <v>13690</v>
      </c>
      <c r="P4135" s="84">
        <v>1</v>
      </c>
      <c r="Q4135" s="84" t="s">
        <v>9357</v>
      </c>
      <c r="R4135" s="84"/>
      <c r="S4135" s="84"/>
    </row>
    <row r="4136" spans="1:19" x14ac:dyDescent="0.25">
      <c r="A4136" t="s">
        <v>5372</v>
      </c>
      <c r="B4136">
        <v>3</v>
      </c>
      <c r="C4136" t="s">
        <v>5363</v>
      </c>
      <c r="D4136" s="84"/>
      <c r="F4136" s="84"/>
      <c r="O4136" s="84" t="s">
        <v>13691</v>
      </c>
      <c r="P4136" s="84">
        <v>1</v>
      </c>
      <c r="Q4136" s="84" t="s">
        <v>9357</v>
      </c>
      <c r="R4136" s="84"/>
      <c r="S4136" s="84"/>
    </row>
    <row r="4137" spans="1:19" x14ac:dyDescent="0.25">
      <c r="A4137" t="s">
        <v>5373</v>
      </c>
      <c r="B4137">
        <v>3</v>
      </c>
      <c r="C4137" t="s">
        <v>5363</v>
      </c>
      <c r="D4137" s="84"/>
      <c r="F4137" s="84"/>
      <c r="O4137" s="84" t="s">
        <v>13692</v>
      </c>
      <c r="P4137" s="84">
        <v>1</v>
      </c>
      <c r="Q4137" s="84" t="s">
        <v>9357</v>
      </c>
      <c r="R4137" s="84"/>
      <c r="S4137" s="84"/>
    </row>
    <row r="4138" spans="1:19" x14ac:dyDescent="0.25">
      <c r="A4138" t="s">
        <v>5374</v>
      </c>
      <c r="B4138">
        <v>3</v>
      </c>
      <c r="C4138" t="s">
        <v>5363</v>
      </c>
      <c r="D4138" s="84"/>
      <c r="F4138" s="84"/>
      <c r="O4138" s="84" t="s">
        <v>13699</v>
      </c>
      <c r="P4138" s="84">
        <v>1</v>
      </c>
      <c r="Q4138" s="84" t="s">
        <v>9357</v>
      </c>
      <c r="R4138" s="84"/>
      <c r="S4138" s="84"/>
    </row>
    <row r="4139" spans="1:19" x14ac:dyDescent="0.25">
      <c r="A4139" t="s">
        <v>5375</v>
      </c>
      <c r="B4139">
        <v>3</v>
      </c>
      <c r="C4139" t="s">
        <v>5363</v>
      </c>
      <c r="D4139" s="84"/>
      <c r="F4139" s="84"/>
      <c r="O4139" s="84" t="s">
        <v>13703</v>
      </c>
      <c r="P4139" s="84">
        <v>1</v>
      </c>
      <c r="Q4139" s="84" t="s">
        <v>9357</v>
      </c>
      <c r="R4139" s="84"/>
      <c r="S4139" s="84"/>
    </row>
    <row r="4140" spans="1:19" x14ac:dyDescent="0.25">
      <c r="A4140" t="s">
        <v>5376</v>
      </c>
      <c r="B4140">
        <v>3</v>
      </c>
      <c r="C4140" t="s">
        <v>5363</v>
      </c>
      <c r="D4140" s="84"/>
      <c r="F4140" s="84"/>
      <c r="O4140" s="84" t="s">
        <v>13711</v>
      </c>
      <c r="P4140" s="84">
        <v>1</v>
      </c>
      <c r="Q4140" s="84" t="s">
        <v>9357</v>
      </c>
      <c r="R4140" s="84"/>
      <c r="S4140" s="84"/>
    </row>
    <row r="4141" spans="1:19" x14ac:dyDescent="0.25">
      <c r="A4141" t="s">
        <v>5377</v>
      </c>
      <c r="B4141">
        <v>3</v>
      </c>
      <c r="C4141" t="s">
        <v>5363</v>
      </c>
      <c r="D4141" s="84"/>
      <c r="F4141" s="84"/>
      <c r="O4141" s="84" t="s">
        <v>13712</v>
      </c>
      <c r="P4141" s="84">
        <v>1</v>
      </c>
      <c r="Q4141" s="84" t="s">
        <v>9357</v>
      </c>
      <c r="R4141" s="84"/>
      <c r="S4141" s="84"/>
    </row>
    <row r="4142" spans="1:19" x14ac:dyDescent="0.25">
      <c r="A4142" t="s">
        <v>5378</v>
      </c>
      <c r="B4142">
        <v>3</v>
      </c>
      <c r="C4142" t="s">
        <v>5363</v>
      </c>
      <c r="D4142" s="84"/>
      <c r="F4142" s="84"/>
      <c r="O4142" s="84" t="s">
        <v>13713</v>
      </c>
      <c r="P4142" s="84">
        <v>1</v>
      </c>
      <c r="Q4142" s="84" t="s">
        <v>9357</v>
      </c>
      <c r="R4142" s="84"/>
      <c r="S4142" s="84"/>
    </row>
    <row r="4143" spans="1:19" x14ac:dyDescent="0.25">
      <c r="A4143" t="s">
        <v>5379</v>
      </c>
      <c r="B4143">
        <v>3</v>
      </c>
      <c r="C4143" t="s">
        <v>5363</v>
      </c>
      <c r="D4143" s="84"/>
      <c r="F4143" s="84"/>
      <c r="O4143" s="84" t="s">
        <v>13715</v>
      </c>
      <c r="P4143" s="84">
        <v>1</v>
      </c>
      <c r="Q4143" s="84" t="s">
        <v>9357</v>
      </c>
      <c r="R4143" s="84"/>
      <c r="S4143" s="84"/>
    </row>
    <row r="4144" spans="1:19" x14ac:dyDescent="0.25">
      <c r="A4144" t="s">
        <v>5380</v>
      </c>
      <c r="B4144">
        <v>3</v>
      </c>
      <c r="C4144" t="s">
        <v>5363</v>
      </c>
      <c r="D4144" s="84"/>
      <c r="F4144" s="84"/>
      <c r="O4144" s="84" t="s">
        <v>13716</v>
      </c>
      <c r="P4144" s="84">
        <v>1</v>
      </c>
      <c r="Q4144" s="84" t="s">
        <v>9357</v>
      </c>
      <c r="R4144" s="84"/>
      <c r="S4144" s="84"/>
    </row>
    <row r="4145" spans="1:19" x14ac:dyDescent="0.25">
      <c r="A4145" t="s">
        <v>5381</v>
      </c>
      <c r="B4145">
        <v>3</v>
      </c>
      <c r="C4145" t="s">
        <v>5363</v>
      </c>
      <c r="D4145" s="84"/>
      <c r="F4145" s="84"/>
      <c r="O4145" s="84" t="s">
        <v>13718</v>
      </c>
      <c r="P4145" s="84">
        <v>1</v>
      </c>
      <c r="Q4145" s="84" t="s">
        <v>9357</v>
      </c>
      <c r="R4145" s="84"/>
      <c r="S4145" s="84"/>
    </row>
    <row r="4146" spans="1:19" x14ac:dyDescent="0.25">
      <c r="A4146" t="s">
        <v>5382</v>
      </c>
      <c r="B4146">
        <v>3</v>
      </c>
      <c r="C4146" t="s">
        <v>5363</v>
      </c>
      <c r="D4146" s="84"/>
      <c r="F4146" s="84"/>
      <c r="O4146" s="84" t="s">
        <v>13719</v>
      </c>
      <c r="P4146" s="84">
        <v>1</v>
      </c>
      <c r="Q4146" s="84" t="s">
        <v>9357</v>
      </c>
      <c r="R4146" s="84"/>
      <c r="S4146" s="84"/>
    </row>
    <row r="4147" spans="1:19" x14ac:dyDescent="0.25">
      <c r="A4147" t="s">
        <v>5383</v>
      </c>
      <c r="B4147">
        <v>3</v>
      </c>
      <c r="C4147" t="s">
        <v>5363</v>
      </c>
      <c r="D4147" s="84"/>
      <c r="F4147" s="84"/>
      <c r="O4147" s="84" t="s">
        <v>13723</v>
      </c>
      <c r="P4147" s="84">
        <v>1</v>
      </c>
      <c r="Q4147" s="84" t="s">
        <v>9357</v>
      </c>
      <c r="R4147" s="84"/>
      <c r="S4147" s="84"/>
    </row>
    <row r="4148" spans="1:19" x14ac:dyDescent="0.25">
      <c r="A4148" t="s">
        <v>5384</v>
      </c>
      <c r="B4148">
        <v>3</v>
      </c>
      <c r="C4148" t="s">
        <v>5363</v>
      </c>
      <c r="D4148" s="84"/>
      <c r="F4148" s="84"/>
      <c r="O4148" s="84" t="s">
        <v>13724</v>
      </c>
      <c r="P4148" s="84">
        <v>1</v>
      </c>
      <c r="Q4148" s="84" t="s">
        <v>9357</v>
      </c>
      <c r="R4148" s="84"/>
      <c r="S4148" s="84"/>
    </row>
    <row r="4149" spans="1:19" x14ac:dyDescent="0.25">
      <c r="A4149" t="s">
        <v>5385</v>
      </c>
      <c r="B4149">
        <v>3</v>
      </c>
      <c r="C4149" t="s">
        <v>5363</v>
      </c>
      <c r="D4149" s="84"/>
      <c r="F4149" s="84"/>
      <c r="O4149" s="84" t="s">
        <v>13725</v>
      </c>
      <c r="P4149" s="84">
        <v>1</v>
      </c>
      <c r="Q4149" s="84" t="s">
        <v>9357</v>
      </c>
      <c r="R4149" s="84"/>
      <c r="S4149" s="84"/>
    </row>
    <row r="4150" spans="1:19" x14ac:dyDescent="0.25">
      <c r="A4150" t="s">
        <v>5386</v>
      </c>
      <c r="B4150">
        <v>3</v>
      </c>
      <c r="C4150" t="s">
        <v>5363</v>
      </c>
      <c r="D4150" s="84"/>
      <c r="F4150" s="84"/>
      <c r="O4150" s="84" t="s">
        <v>13726</v>
      </c>
      <c r="P4150" s="84">
        <v>1</v>
      </c>
      <c r="Q4150" s="84" t="s">
        <v>9357</v>
      </c>
      <c r="R4150" s="84"/>
      <c r="S4150" s="84"/>
    </row>
    <row r="4151" spans="1:19" x14ac:dyDescent="0.25">
      <c r="A4151" t="s">
        <v>5387</v>
      </c>
      <c r="B4151">
        <v>3</v>
      </c>
      <c r="C4151" t="s">
        <v>5363</v>
      </c>
      <c r="D4151" s="84"/>
      <c r="F4151" s="84"/>
      <c r="O4151" s="84" t="s">
        <v>13728</v>
      </c>
      <c r="P4151" s="84">
        <v>1</v>
      </c>
      <c r="Q4151" s="84" t="s">
        <v>9357</v>
      </c>
      <c r="R4151" s="84"/>
      <c r="S4151" s="84"/>
    </row>
    <row r="4152" spans="1:19" x14ac:dyDescent="0.25">
      <c r="A4152" t="s">
        <v>5388</v>
      </c>
      <c r="B4152">
        <v>3</v>
      </c>
      <c r="C4152" t="s">
        <v>5363</v>
      </c>
      <c r="D4152" s="84"/>
      <c r="F4152" s="84"/>
      <c r="O4152" s="84" t="s">
        <v>13729</v>
      </c>
      <c r="P4152" s="84">
        <v>1</v>
      </c>
      <c r="Q4152" s="84" t="s">
        <v>9357</v>
      </c>
      <c r="R4152" s="84"/>
      <c r="S4152" s="84"/>
    </row>
    <row r="4153" spans="1:19" x14ac:dyDescent="0.25">
      <c r="A4153" t="s">
        <v>5389</v>
      </c>
      <c r="B4153">
        <v>3</v>
      </c>
      <c r="C4153" t="s">
        <v>5363</v>
      </c>
      <c r="D4153" s="84"/>
      <c r="F4153" s="84"/>
      <c r="O4153" s="84" t="s">
        <v>13730</v>
      </c>
      <c r="P4153" s="84">
        <v>1</v>
      </c>
      <c r="Q4153" s="84" t="s">
        <v>9357</v>
      </c>
      <c r="R4153" s="84"/>
      <c r="S4153" s="84"/>
    </row>
    <row r="4154" spans="1:19" x14ac:dyDescent="0.25">
      <c r="A4154" t="s">
        <v>5390</v>
      </c>
      <c r="B4154">
        <v>3</v>
      </c>
      <c r="C4154" t="s">
        <v>5363</v>
      </c>
      <c r="D4154" s="84"/>
      <c r="F4154" s="84"/>
      <c r="O4154" s="84" t="s">
        <v>13733</v>
      </c>
      <c r="P4154" s="84">
        <v>1</v>
      </c>
      <c r="Q4154" s="84" t="s">
        <v>9357</v>
      </c>
      <c r="R4154" s="84"/>
      <c r="S4154" s="84"/>
    </row>
    <row r="4155" spans="1:19" x14ac:dyDescent="0.25">
      <c r="A4155" t="s">
        <v>5391</v>
      </c>
      <c r="B4155">
        <v>3</v>
      </c>
      <c r="C4155" t="s">
        <v>5363</v>
      </c>
      <c r="D4155" s="84"/>
      <c r="F4155" s="84"/>
      <c r="O4155" s="84" t="s">
        <v>13735</v>
      </c>
      <c r="P4155" s="84">
        <v>1</v>
      </c>
      <c r="Q4155" s="84" t="s">
        <v>9357</v>
      </c>
      <c r="R4155" s="84"/>
      <c r="S4155" s="84"/>
    </row>
    <row r="4156" spans="1:19" x14ac:dyDescent="0.25">
      <c r="A4156" t="s">
        <v>5392</v>
      </c>
      <c r="B4156">
        <v>3</v>
      </c>
      <c r="C4156" t="s">
        <v>5363</v>
      </c>
      <c r="D4156" s="84"/>
      <c r="F4156" s="84"/>
      <c r="O4156" s="84" t="s">
        <v>13736</v>
      </c>
      <c r="P4156" s="84">
        <v>1</v>
      </c>
      <c r="Q4156" s="84" t="s">
        <v>9357</v>
      </c>
      <c r="R4156" s="84"/>
      <c r="S4156" s="84"/>
    </row>
    <row r="4157" spans="1:19" x14ac:dyDescent="0.25">
      <c r="A4157" t="s">
        <v>5393</v>
      </c>
      <c r="B4157">
        <v>3</v>
      </c>
      <c r="C4157" t="s">
        <v>5363</v>
      </c>
      <c r="D4157" s="84"/>
      <c r="F4157" s="84"/>
      <c r="O4157" s="84" t="s">
        <v>13737</v>
      </c>
      <c r="P4157" s="84">
        <v>1</v>
      </c>
      <c r="Q4157" s="84" t="s">
        <v>9357</v>
      </c>
      <c r="R4157" s="84"/>
      <c r="S4157" s="84"/>
    </row>
    <row r="4158" spans="1:19" x14ac:dyDescent="0.25">
      <c r="A4158" t="s">
        <v>5394</v>
      </c>
      <c r="B4158">
        <v>3</v>
      </c>
      <c r="C4158" t="s">
        <v>5363</v>
      </c>
      <c r="D4158" s="84"/>
      <c r="F4158" s="84"/>
      <c r="O4158" s="84" t="s">
        <v>13749</v>
      </c>
      <c r="P4158" s="84">
        <v>1</v>
      </c>
      <c r="Q4158" s="84" t="s">
        <v>9357</v>
      </c>
      <c r="R4158" s="84"/>
      <c r="S4158" s="84"/>
    </row>
    <row r="4159" spans="1:19" x14ac:dyDescent="0.25">
      <c r="A4159" t="s">
        <v>5395</v>
      </c>
      <c r="B4159">
        <v>3</v>
      </c>
      <c r="C4159" t="s">
        <v>5363</v>
      </c>
      <c r="D4159" s="84"/>
      <c r="F4159" s="84"/>
      <c r="O4159" s="84" t="s">
        <v>13750</v>
      </c>
      <c r="P4159" s="84">
        <v>1</v>
      </c>
      <c r="Q4159" s="84" t="s">
        <v>9357</v>
      </c>
      <c r="R4159" s="84"/>
      <c r="S4159" s="84"/>
    </row>
    <row r="4160" spans="1:19" x14ac:dyDescent="0.25">
      <c r="A4160" t="s">
        <v>5396</v>
      </c>
      <c r="B4160">
        <v>3</v>
      </c>
      <c r="C4160" t="s">
        <v>5363</v>
      </c>
      <c r="D4160" s="84"/>
      <c r="F4160" s="84"/>
      <c r="O4160" s="84" t="s">
        <v>13752</v>
      </c>
      <c r="P4160" s="84">
        <v>1</v>
      </c>
      <c r="Q4160" s="84" t="s">
        <v>9357</v>
      </c>
      <c r="R4160" s="84"/>
      <c r="S4160" s="84"/>
    </row>
    <row r="4161" spans="1:19" x14ac:dyDescent="0.25">
      <c r="A4161" t="s">
        <v>5397</v>
      </c>
      <c r="B4161">
        <v>3</v>
      </c>
      <c r="C4161" t="s">
        <v>5363</v>
      </c>
      <c r="D4161" s="84"/>
      <c r="F4161" s="84"/>
      <c r="O4161" s="84" t="s">
        <v>13754</v>
      </c>
      <c r="P4161" s="84">
        <v>1</v>
      </c>
      <c r="Q4161" s="84" t="s">
        <v>9357</v>
      </c>
      <c r="R4161" s="84"/>
      <c r="S4161" s="84"/>
    </row>
    <row r="4162" spans="1:19" x14ac:dyDescent="0.25">
      <c r="A4162" t="s">
        <v>5398</v>
      </c>
      <c r="B4162">
        <v>3</v>
      </c>
      <c r="C4162" t="s">
        <v>5363</v>
      </c>
      <c r="D4162" s="84"/>
      <c r="F4162" s="84"/>
      <c r="O4162" s="84" t="s">
        <v>13765</v>
      </c>
      <c r="P4162" s="84">
        <v>1</v>
      </c>
      <c r="Q4162" s="84" t="s">
        <v>9357</v>
      </c>
      <c r="R4162" s="84"/>
      <c r="S4162" s="84"/>
    </row>
    <row r="4163" spans="1:19" x14ac:dyDescent="0.25">
      <c r="A4163" t="s">
        <v>5399</v>
      </c>
      <c r="B4163">
        <v>3</v>
      </c>
      <c r="C4163" t="s">
        <v>5363</v>
      </c>
      <c r="D4163" s="84"/>
      <c r="F4163" s="84"/>
      <c r="O4163" s="84" t="s">
        <v>13767</v>
      </c>
      <c r="P4163" s="84">
        <v>1</v>
      </c>
      <c r="Q4163" s="84" t="s">
        <v>9357</v>
      </c>
      <c r="R4163" s="84"/>
      <c r="S4163" s="84"/>
    </row>
    <row r="4164" spans="1:19" x14ac:dyDescent="0.25">
      <c r="A4164" t="s">
        <v>5400</v>
      </c>
      <c r="B4164">
        <v>3</v>
      </c>
      <c r="C4164" t="s">
        <v>5363</v>
      </c>
      <c r="D4164" s="84"/>
      <c r="F4164" s="84"/>
      <c r="O4164" s="84" t="s">
        <v>13768</v>
      </c>
      <c r="P4164" s="84">
        <v>1</v>
      </c>
      <c r="Q4164" s="84" t="s">
        <v>9357</v>
      </c>
      <c r="R4164" s="84"/>
      <c r="S4164" s="84"/>
    </row>
    <row r="4165" spans="1:19" x14ac:dyDescent="0.25">
      <c r="A4165" t="s">
        <v>5401</v>
      </c>
      <c r="B4165">
        <v>3</v>
      </c>
      <c r="C4165" t="s">
        <v>5363</v>
      </c>
      <c r="D4165" s="84"/>
      <c r="F4165" s="84"/>
      <c r="O4165" s="84" t="s">
        <v>13769</v>
      </c>
      <c r="P4165" s="84">
        <v>1</v>
      </c>
      <c r="Q4165" s="84" t="s">
        <v>9357</v>
      </c>
      <c r="R4165" s="84"/>
      <c r="S4165" s="84"/>
    </row>
    <row r="4166" spans="1:19" x14ac:dyDescent="0.25">
      <c r="A4166" t="s">
        <v>5402</v>
      </c>
      <c r="B4166">
        <v>3</v>
      </c>
      <c r="C4166" t="s">
        <v>5363</v>
      </c>
      <c r="D4166" s="84"/>
      <c r="F4166" s="84"/>
      <c r="O4166" s="84" t="s">
        <v>13771</v>
      </c>
      <c r="P4166" s="84">
        <v>1</v>
      </c>
      <c r="Q4166" s="84" t="s">
        <v>9357</v>
      </c>
      <c r="R4166" s="84"/>
      <c r="S4166" s="84"/>
    </row>
    <row r="4167" spans="1:19" x14ac:dyDescent="0.25">
      <c r="A4167" t="s">
        <v>5403</v>
      </c>
      <c r="B4167">
        <v>3</v>
      </c>
      <c r="C4167" t="s">
        <v>5363</v>
      </c>
      <c r="D4167" s="84"/>
      <c r="F4167" s="84"/>
      <c r="O4167" s="84" t="s">
        <v>13782</v>
      </c>
      <c r="P4167" s="84">
        <v>1</v>
      </c>
      <c r="Q4167" s="84" t="s">
        <v>9357</v>
      </c>
      <c r="R4167" s="84"/>
      <c r="S4167" s="84"/>
    </row>
    <row r="4168" spans="1:19" x14ac:dyDescent="0.25">
      <c r="A4168" t="s">
        <v>5404</v>
      </c>
      <c r="B4168">
        <v>3</v>
      </c>
      <c r="C4168" t="s">
        <v>5363</v>
      </c>
      <c r="D4168" s="84"/>
      <c r="F4168" s="84"/>
      <c r="O4168" s="84" t="s">
        <v>13783</v>
      </c>
      <c r="P4168" s="84">
        <v>1</v>
      </c>
      <c r="Q4168" s="84" t="s">
        <v>9357</v>
      </c>
      <c r="R4168" s="84"/>
      <c r="S4168" s="84"/>
    </row>
    <row r="4169" spans="1:19" x14ac:dyDescent="0.25">
      <c r="A4169" t="s">
        <v>5405</v>
      </c>
      <c r="B4169">
        <v>3</v>
      </c>
      <c r="C4169" t="s">
        <v>5363</v>
      </c>
      <c r="D4169" s="84"/>
      <c r="F4169" s="84"/>
      <c r="O4169" s="84" t="s">
        <v>13784</v>
      </c>
      <c r="P4169" s="84">
        <v>1</v>
      </c>
      <c r="Q4169" s="84" t="s">
        <v>9357</v>
      </c>
      <c r="R4169" s="84"/>
      <c r="S4169" s="84"/>
    </row>
    <row r="4170" spans="1:19" x14ac:dyDescent="0.25">
      <c r="A4170" t="s">
        <v>5406</v>
      </c>
      <c r="B4170">
        <v>3</v>
      </c>
      <c r="C4170" t="s">
        <v>5363</v>
      </c>
      <c r="D4170" s="84"/>
      <c r="F4170" s="84"/>
      <c r="O4170" s="84" t="s">
        <v>13785</v>
      </c>
      <c r="P4170" s="84">
        <v>1</v>
      </c>
      <c r="Q4170" s="84" t="s">
        <v>9357</v>
      </c>
      <c r="R4170" s="84"/>
      <c r="S4170" s="84"/>
    </row>
    <row r="4171" spans="1:19" x14ac:dyDescent="0.25">
      <c r="A4171" t="s">
        <v>5407</v>
      </c>
      <c r="B4171">
        <v>3</v>
      </c>
      <c r="C4171" t="s">
        <v>5363</v>
      </c>
      <c r="D4171" s="84"/>
      <c r="F4171" s="84"/>
      <c r="O4171" s="84" t="s">
        <v>13786</v>
      </c>
      <c r="P4171" s="84">
        <v>1</v>
      </c>
      <c r="Q4171" s="84" t="s">
        <v>9357</v>
      </c>
      <c r="R4171" s="84"/>
      <c r="S4171" s="84"/>
    </row>
    <row r="4172" spans="1:19" x14ac:dyDescent="0.25">
      <c r="A4172" t="s">
        <v>5408</v>
      </c>
      <c r="B4172">
        <v>3</v>
      </c>
      <c r="C4172" t="s">
        <v>5363</v>
      </c>
      <c r="D4172" s="84"/>
      <c r="F4172" s="84"/>
      <c r="O4172" s="84" t="s">
        <v>13787</v>
      </c>
      <c r="P4172" s="84">
        <v>1</v>
      </c>
      <c r="Q4172" s="84" t="s">
        <v>9357</v>
      </c>
      <c r="R4172" s="84"/>
      <c r="S4172" s="84"/>
    </row>
    <row r="4173" spans="1:19" x14ac:dyDescent="0.25">
      <c r="A4173" t="s">
        <v>5409</v>
      </c>
      <c r="B4173">
        <v>3</v>
      </c>
      <c r="C4173" t="s">
        <v>5363</v>
      </c>
      <c r="D4173" s="84"/>
      <c r="F4173" s="84"/>
      <c r="O4173" s="84" t="s">
        <v>13788</v>
      </c>
      <c r="P4173" s="84">
        <v>1</v>
      </c>
      <c r="Q4173" s="84" t="s">
        <v>9357</v>
      </c>
      <c r="R4173" s="84"/>
      <c r="S4173" s="84"/>
    </row>
    <row r="4174" spans="1:19" x14ac:dyDescent="0.25">
      <c r="A4174" t="s">
        <v>5410</v>
      </c>
      <c r="B4174">
        <v>3</v>
      </c>
      <c r="C4174" t="s">
        <v>5363</v>
      </c>
      <c r="D4174" s="84"/>
      <c r="F4174" s="84"/>
      <c r="O4174" s="84" t="s">
        <v>13789</v>
      </c>
      <c r="P4174" s="84">
        <v>1</v>
      </c>
      <c r="Q4174" s="84" t="s">
        <v>9357</v>
      </c>
      <c r="R4174" s="84"/>
      <c r="S4174" s="84"/>
    </row>
    <row r="4175" spans="1:19" x14ac:dyDescent="0.25">
      <c r="A4175" t="s">
        <v>5411</v>
      </c>
      <c r="B4175">
        <v>3</v>
      </c>
      <c r="C4175" t="s">
        <v>5363</v>
      </c>
      <c r="D4175" s="84"/>
      <c r="F4175" s="84"/>
      <c r="O4175" s="84" t="s">
        <v>13790</v>
      </c>
      <c r="P4175" s="84">
        <v>1</v>
      </c>
      <c r="Q4175" s="84" t="s">
        <v>9357</v>
      </c>
      <c r="R4175" s="84"/>
      <c r="S4175" s="84"/>
    </row>
    <row r="4176" spans="1:19" x14ac:dyDescent="0.25">
      <c r="A4176" t="s">
        <v>5412</v>
      </c>
      <c r="B4176">
        <v>3</v>
      </c>
      <c r="C4176" t="s">
        <v>5363</v>
      </c>
      <c r="D4176" s="84"/>
      <c r="F4176" s="84"/>
      <c r="O4176" s="84" t="s">
        <v>13791</v>
      </c>
      <c r="P4176" s="84">
        <v>1</v>
      </c>
      <c r="Q4176" s="84" t="s">
        <v>9357</v>
      </c>
      <c r="R4176" s="84"/>
      <c r="S4176" s="84"/>
    </row>
    <row r="4177" spans="1:19" x14ac:dyDescent="0.25">
      <c r="A4177" t="s">
        <v>5413</v>
      </c>
      <c r="B4177">
        <v>3</v>
      </c>
      <c r="C4177" t="s">
        <v>5363</v>
      </c>
      <c r="D4177" s="84"/>
      <c r="F4177" s="84"/>
      <c r="O4177" s="84" t="s">
        <v>13792</v>
      </c>
      <c r="P4177" s="84">
        <v>1</v>
      </c>
      <c r="Q4177" s="84" t="s">
        <v>9357</v>
      </c>
      <c r="R4177" s="84"/>
      <c r="S4177" s="84"/>
    </row>
    <row r="4178" spans="1:19" x14ac:dyDescent="0.25">
      <c r="A4178" t="s">
        <v>5414</v>
      </c>
      <c r="B4178">
        <v>3</v>
      </c>
      <c r="C4178" t="s">
        <v>5363</v>
      </c>
      <c r="D4178" s="84"/>
      <c r="F4178" s="84"/>
      <c r="O4178" s="84" t="s">
        <v>13793</v>
      </c>
      <c r="P4178" s="84">
        <v>1</v>
      </c>
      <c r="Q4178" s="84" t="s">
        <v>9357</v>
      </c>
      <c r="R4178" s="84"/>
      <c r="S4178" s="84"/>
    </row>
    <row r="4179" spans="1:19" x14ac:dyDescent="0.25">
      <c r="A4179" t="s">
        <v>5415</v>
      </c>
      <c r="B4179">
        <v>3</v>
      </c>
      <c r="C4179" t="s">
        <v>5363</v>
      </c>
      <c r="D4179" s="84"/>
      <c r="F4179" s="84"/>
      <c r="O4179" s="84" t="s">
        <v>13796</v>
      </c>
      <c r="P4179" s="84">
        <v>1</v>
      </c>
      <c r="Q4179" s="84" t="s">
        <v>9357</v>
      </c>
      <c r="R4179" s="84"/>
      <c r="S4179" s="84"/>
    </row>
    <row r="4180" spans="1:19" x14ac:dyDescent="0.25">
      <c r="A4180" t="s">
        <v>5416</v>
      </c>
      <c r="B4180">
        <v>3</v>
      </c>
      <c r="C4180" t="s">
        <v>5363</v>
      </c>
      <c r="D4180" s="84"/>
      <c r="F4180" s="84"/>
      <c r="O4180" s="84" t="s">
        <v>13797</v>
      </c>
      <c r="P4180" s="84">
        <v>1</v>
      </c>
      <c r="Q4180" s="84" t="s">
        <v>9357</v>
      </c>
      <c r="R4180" s="84"/>
      <c r="S4180" s="84"/>
    </row>
    <row r="4181" spans="1:19" x14ac:dyDescent="0.25">
      <c r="A4181" t="s">
        <v>5417</v>
      </c>
      <c r="B4181">
        <v>3</v>
      </c>
      <c r="C4181" t="s">
        <v>5363</v>
      </c>
      <c r="D4181" s="84"/>
      <c r="F4181" s="84"/>
      <c r="O4181" s="84" t="s">
        <v>13803</v>
      </c>
      <c r="P4181" s="84">
        <v>1</v>
      </c>
      <c r="Q4181" s="84" t="s">
        <v>9357</v>
      </c>
      <c r="R4181" s="84"/>
      <c r="S4181" s="84"/>
    </row>
    <row r="4182" spans="1:19" x14ac:dyDescent="0.25">
      <c r="A4182" t="s">
        <v>5418</v>
      </c>
      <c r="B4182">
        <v>3</v>
      </c>
      <c r="C4182" t="s">
        <v>5363</v>
      </c>
      <c r="D4182" s="84"/>
      <c r="F4182" s="84"/>
      <c r="O4182" s="84" t="s">
        <v>13804</v>
      </c>
      <c r="P4182" s="84">
        <v>1</v>
      </c>
      <c r="Q4182" s="84" t="s">
        <v>9357</v>
      </c>
      <c r="R4182" s="84"/>
      <c r="S4182" s="84"/>
    </row>
    <row r="4183" spans="1:19" x14ac:dyDescent="0.25">
      <c r="A4183" t="s">
        <v>5419</v>
      </c>
      <c r="B4183">
        <v>3</v>
      </c>
      <c r="C4183" t="s">
        <v>5363</v>
      </c>
      <c r="D4183" s="84"/>
      <c r="F4183" s="84"/>
      <c r="O4183" s="84" t="s">
        <v>13806</v>
      </c>
      <c r="P4183" s="84">
        <v>1</v>
      </c>
      <c r="Q4183" s="84" t="s">
        <v>9357</v>
      </c>
      <c r="R4183" s="84"/>
      <c r="S4183" s="84"/>
    </row>
    <row r="4184" spans="1:19" x14ac:dyDescent="0.25">
      <c r="A4184" t="s">
        <v>5420</v>
      </c>
      <c r="B4184">
        <v>3</v>
      </c>
      <c r="C4184" t="s">
        <v>5363</v>
      </c>
      <c r="D4184" s="84"/>
      <c r="F4184" s="84"/>
      <c r="O4184" s="84" t="s">
        <v>13807</v>
      </c>
      <c r="P4184" s="84">
        <v>1</v>
      </c>
      <c r="Q4184" s="84" t="s">
        <v>9357</v>
      </c>
      <c r="R4184" s="84"/>
      <c r="S4184" s="84"/>
    </row>
    <row r="4185" spans="1:19" x14ac:dyDescent="0.25">
      <c r="A4185" t="s">
        <v>5421</v>
      </c>
      <c r="B4185">
        <v>3</v>
      </c>
      <c r="C4185" t="s">
        <v>5363</v>
      </c>
      <c r="D4185" s="84"/>
      <c r="F4185" s="84"/>
      <c r="O4185" s="84" t="s">
        <v>13808</v>
      </c>
      <c r="P4185" s="84">
        <v>1</v>
      </c>
      <c r="Q4185" s="84" t="s">
        <v>9357</v>
      </c>
      <c r="R4185" s="84"/>
      <c r="S4185" s="84"/>
    </row>
    <row r="4186" spans="1:19" x14ac:dyDescent="0.25">
      <c r="A4186" t="s">
        <v>5422</v>
      </c>
      <c r="B4186">
        <v>3</v>
      </c>
      <c r="C4186" t="s">
        <v>5363</v>
      </c>
      <c r="D4186" s="84"/>
      <c r="F4186" s="84"/>
      <c r="O4186" s="84" t="s">
        <v>13809</v>
      </c>
      <c r="P4186" s="84">
        <v>1</v>
      </c>
      <c r="Q4186" s="84" t="s">
        <v>9357</v>
      </c>
      <c r="R4186" s="84"/>
      <c r="S4186" s="84"/>
    </row>
    <row r="4187" spans="1:19" x14ac:dyDescent="0.25">
      <c r="A4187" t="s">
        <v>5423</v>
      </c>
      <c r="B4187">
        <v>3</v>
      </c>
      <c r="C4187" t="s">
        <v>5363</v>
      </c>
      <c r="D4187" s="84"/>
      <c r="F4187" s="84"/>
      <c r="O4187" s="84" t="s">
        <v>13810</v>
      </c>
      <c r="P4187" s="84">
        <v>1</v>
      </c>
      <c r="Q4187" s="84" t="s">
        <v>9357</v>
      </c>
      <c r="R4187" s="84"/>
      <c r="S4187" s="84"/>
    </row>
    <row r="4188" spans="1:19" x14ac:dyDescent="0.25">
      <c r="A4188" t="s">
        <v>5424</v>
      </c>
      <c r="B4188">
        <v>3</v>
      </c>
      <c r="C4188" t="s">
        <v>5363</v>
      </c>
      <c r="D4188" s="84"/>
      <c r="F4188" s="84"/>
      <c r="O4188" s="84" t="s">
        <v>13811</v>
      </c>
      <c r="P4188" s="84">
        <v>1</v>
      </c>
      <c r="Q4188" s="84" t="s">
        <v>9357</v>
      </c>
      <c r="R4188" s="84"/>
      <c r="S4188" s="84"/>
    </row>
    <row r="4189" spans="1:19" x14ac:dyDescent="0.25">
      <c r="A4189" t="s">
        <v>5425</v>
      </c>
      <c r="B4189">
        <v>3</v>
      </c>
      <c r="C4189" t="s">
        <v>5363</v>
      </c>
      <c r="D4189" s="84"/>
      <c r="F4189" s="84"/>
      <c r="O4189" s="84" t="s">
        <v>13814</v>
      </c>
      <c r="P4189" s="84">
        <v>1</v>
      </c>
      <c r="Q4189" s="84" t="s">
        <v>9357</v>
      </c>
      <c r="R4189" s="84"/>
      <c r="S4189" s="84"/>
    </row>
    <row r="4190" spans="1:19" x14ac:dyDescent="0.25">
      <c r="A4190" t="s">
        <v>5426</v>
      </c>
      <c r="B4190">
        <v>3</v>
      </c>
      <c r="C4190" t="s">
        <v>5363</v>
      </c>
      <c r="D4190" s="84"/>
      <c r="F4190" s="84"/>
      <c r="O4190" s="84" t="s">
        <v>13815</v>
      </c>
      <c r="P4190" s="84">
        <v>1</v>
      </c>
      <c r="Q4190" s="84" t="s">
        <v>9357</v>
      </c>
      <c r="R4190" s="84"/>
      <c r="S4190" s="84"/>
    </row>
    <row r="4191" spans="1:19" x14ac:dyDescent="0.25">
      <c r="A4191" t="s">
        <v>5427</v>
      </c>
      <c r="B4191">
        <v>3</v>
      </c>
      <c r="C4191" t="s">
        <v>5363</v>
      </c>
      <c r="D4191" s="84"/>
      <c r="F4191" s="84"/>
      <c r="O4191" s="84" t="s">
        <v>13816</v>
      </c>
      <c r="P4191" s="84">
        <v>1</v>
      </c>
      <c r="Q4191" s="84" t="s">
        <v>9357</v>
      </c>
      <c r="R4191" s="84"/>
      <c r="S4191" s="84"/>
    </row>
    <row r="4192" spans="1:19" x14ac:dyDescent="0.25">
      <c r="A4192" t="s">
        <v>5428</v>
      </c>
      <c r="B4192">
        <v>3</v>
      </c>
      <c r="C4192" t="s">
        <v>5363</v>
      </c>
      <c r="D4192" s="84"/>
      <c r="F4192" s="84"/>
      <c r="O4192" s="84" t="s">
        <v>13817</v>
      </c>
      <c r="P4192" s="84">
        <v>1</v>
      </c>
      <c r="Q4192" s="84" t="s">
        <v>9357</v>
      </c>
      <c r="R4192" s="84"/>
      <c r="S4192" s="84"/>
    </row>
    <row r="4193" spans="1:19" x14ac:dyDescent="0.25">
      <c r="A4193" t="s">
        <v>5429</v>
      </c>
      <c r="B4193">
        <v>3</v>
      </c>
      <c r="C4193" t="s">
        <v>5363</v>
      </c>
      <c r="D4193" s="84"/>
      <c r="F4193" s="84"/>
      <c r="O4193" s="84" t="s">
        <v>13818</v>
      </c>
      <c r="P4193" s="84">
        <v>1</v>
      </c>
      <c r="Q4193" s="84" t="s">
        <v>9357</v>
      </c>
      <c r="R4193" s="84"/>
      <c r="S4193" s="84"/>
    </row>
    <row r="4194" spans="1:19" x14ac:dyDescent="0.25">
      <c r="A4194" t="s">
        <v>5430</v>
      </c>
      <c r="B4194">
        <v>3</v>
      </c>
      <c r="C4194" t="s">
        <v>5363</v>
      </c>
      <c r="D4194" s="84"/>
      <c r="F4194" s="84"/>
      <c r="O4194" s="84" t="s">
        <v>13820</v>
      </c>
      <c r="P4194" s="84">
        <v>1</v>
      </c>
      <c r="Q4194" s="84" t="s">
        <v>9357</v>
      </c>
      <c r="R4194" s="84"/>
      <c r="S4194" s="84"/>
    </row>
    <row r="4195" spans="1:19" x14ac:dyDescent="0.25">
      <c r="A4195" t="s">
        <v>5431</v>
      </c>
      <c r="B4195">
        <v>3</v>
      </c>
      <c r="C4195" t="s">
        <v>5363</v>
      </c>
      <c r="D4195" s="84"/>
      <c r="F4195" s="84"/>
      <c r="O4195" s="84" t="s">
        <v>13821</v>
      </c>
      <c r="P4195" s="84">
        <v>1</v>
      </c>
      <c r="Q4195" s="84" t="s">
        <v>9357</v>
      </c>
      <c r="R4195" s="84"/>
      <c r="S4195" s="84"/>
    </row>
    <row r="4196" spans="1:19" x14ac:dyDescent="0.25">
      <c r="A4196" t="s">
        <v>5432</v>
      </c>
      <c r="B4196">
        <v>3</v>
      </c>
      <c r="C4196" t="s">
        <v>5363</v>
      </c>
      <c r="D4196" s="84"/>
      <c r="F4196" s="84"/>
      <c r="O4196" s="84" t="s">
        <v>13823</v>
      </c>
      <c r="P4196" s="84">
        <v>1</v>
      </c>
      <c r="Q4196" s="84" t="s">
        <v>9357</v>
      </c>
      <c r="R4196" s="84"/>
      <c r="S4196" s="84"/>
    </row>
    <row r="4197" spans="1:19" x14ac:dyDescent="0.25">
      <c r="A4197" t="s">
        <v>5433</v>
      </c>
      <c r="B4197">
        <v>3</v>
      </c>
      <c r="C4197" t="s">
        <v>5363</v>
      </c>
      <c r="D4197" s="84"/>
      <c r="F4197" s="84"/>
      <c r="O4197" s="84" t="s">
        <v>13824</v>
      </c>
      <c r="P4197" s="84">
        <v>1</v>
      </c>
      <c r="Q4197" s="84" t="s">
        <v>9357</v>
      </c>
      <c r="R4197" s="84"/>
      <c r="S4197" s="84"/>
    </row>
    <row r="4198" spans="1:19" x14ac:dyDescent="0.25">
      <c r="A4198" t="s">
        <v>5434</v>
      </c>
      <c r="B4198">
        <v>3</v>
      </c>
      <c r="C4198" t="s">
        <v>5363</v>
      </c>
      <c r="D4198" s="84"/>
      <c r="F4198" s="84"/>
      <c r="O4198" s="84" t="s">
        <v>13825</v>
      </c>
      <c r="P4198" s="84">
        <v>1</v>
      </c>
      <c r="Q4198" s="84" t="s">
        <v>9357</v>
      </c>
      <c r="R4198" s="84"/>
      <c r="S4198" s="84"/>
    </row>
    <row r="4199" spans="1:19" x14ac:dyDescent="0.25">
      <c r="A4199" t="s">
        <v>5435</v>
      </c>
      <c r="B4199">
        <v>3</v>
      </c>
      <c r="C4199" t="s">
        <v>5363</v>
      </c>
      <c r="D4199" s="84"/>
      <c r="F4199" s="84"/>
      <c r="O4199" s="84" t="s">
        <v>13828</v>
      </c>
      <c r="P4199" s="84">
        <v>1</v>
      </c>
      <c r="Q4199" s="84" t="s">
        <v>9357</v>
      </c>
      <c r="R4199" s="84"/>
      <c r="S4199" s="84"/>
    </row>
    <row r="4200" spans="1:19" x14ac:dyDescent="0.25">
      <c r="A4200" t="s">
        <v>5436</v>
      </c>
      <c r="B4200">
        <v>3</v>
      </c>
      <c r="C4200" t="s">
        <v>5363</v>
      </c>
      <c r="D4200" s="84"/>
      <c r="F4200" s="84"/>
      <c r="O4200" s="84" t="s">
        <v>13829</v>
      </c>
      <c r="P4200" s="84">
        <v>1</v>
      </c>
      <c r="Q4200" s="84" t="s">
        <v>9357</v>
      </c>
      <c r="R4200" s="84"/>
      <c r="S4200" s="84"/>
    </row>
    <row r="4201" spans="1:19" x14ac:dyDescent="0.25">
      <c r="A4201" t="s">
        <v>5437</v>
      </c>
      <c r="B4201">
        <v>3</v>
      </c>
      <c r="C4201" t="s">
        <v>5363</v>
      </c>
      <c r="D4201" s="84"/>
      <c r="F4201" s="84"/>
      <c r="O4201" s="84" t="s">
        <v>13830</v>
      </c>
      <c r="P4201" s="84">
        <v>1</v>
      </c>
      <c r="Q4201" s="84" t="s">
        <v>9357</v>
      </c>
      <c r="R4201" s="84"/>
      <c r="S4201" s="84"/>
    </row>
    <row r="4202" spans="1:19" x14ac:dyDescent="0.25">
      <c r="A4202" t="s">
        <v>5438</v>
      </c>
      <c r="B4202">
        <v>3</v>
      </c>
      <c r="C4202" t="s">
        <v>5363</v>
      </c>
      <c r="D4202" s="84"/>
      <c r="F4202" s="84"/>
      <c r="O4202" s="84" t="s">
        <v>13831</v>
      </c>
      <c r="P4202" s="84">
        <v>1</v>
      </c>
      <c r="Q4202" s="84" t="s">
        <v>9357</v>
      </c>
      <c r="R4202" s="84"/>
      <c r="S4202" s="84"/>
    </row>
    <row r="4203" spans="1:19" x14ac:dyDescent="0.25">
      <c r="A4203" t="s">
        <v>5439</v>
      </c>
      <c r="B4203">
        <v>3</v>
      </c>
      <c r="C4203" t="s">
        <v>5363</v>
      </c>
      <c r="D4203" s="84"/>
      <c r="F4203" s="84"/>
      <c r="O4203" s="84" t="s">
        <v>13835</v>
      </c>
      <c r="P4203" s="84">
        <v>1</v>
      </c>
      <c r="Q4203" s="84" t="s">
        <v>9357</v>
      </c>
      <c r="R4203" s="84"/>
      <c r="S4203" s="84"/>
    </row>
    <row r="4204" spans="1:19" x14ac:dyDescent="0.25">
      <c r="A4204" t="s">
        <v>5440</v>
      </c>
      <c r="B4204">
        <v>3</v>
      </c>
      <c r="C4204" t="s">
        <v>5363</v>
      </c>
      <c r="D4204" s="84"/>
      <c r="F4204" s="84"/>
      <c r="O4204" s="84" t="s">
        <v>13836</v>
      </c>
      <c r="P4204" s="84">
        <v>1</v>
      </c>
      <c r="Q4204" s="84" t="s">
        <v>9357</v>
      </c>
      <c r="R4204" s="84"/>
      <c r="S4204" s="84"/>
    </row>
    <row r="4205" spans="1:19" x14ac:dyDescent="0.25">
      <c r="A4205" t="s">
        <v>5441</v>
      </c>
      <c r="B4205">
        <v>3</v>
      </c>
      <c r="C4205" t="s">
        <v>5363</v>
      </c>
      <c r="D4205" s="84"/>
      <c r="F4205" s="84"/>
      <c r="O4205" s="84" t="s">
        <v>13837</v>
      </c>
      <c r="P4205" s="84">
        <v>1</v>
      </c>
      <c r="Q4205" s="84" t="s">
        <v>9357</v>
      </c>
      <c r="R4205" s="84"/>
      <c r="S4205" s="84"/>
    </row>
    <row r="4206" spans="1:19" x14ac:dyDescent="0.25">
      <c r="A4206" t="s">
        <v>5442</v>
      </c>
      <c r="B4206">
        <v>3</v>
      </c>
      <c r="C4206" t="s">
        <v>5363</v>
      </c>
      <c r="D4206" s="84"/>
      <c r="F4206" s="84"/>
      <c r="O4206" s="84" t="s">
        <v>13838</v>
      </c>
      <c r="P4206" s="84">
        <v>1</v>
      </c>
      <c r="Q4206" s="84" t="s">
        <v>9357</v>
      </c>
      <c r="R4206" s="84"/>
      <c r="S4206" s="84"/>
    </row>
    <row r="4207" spans="1:19" x14ac:dyDescent="0.25">
      <c r="A4207" t="s">
        <v>5443</v>
      </c>
      <c r="B4207">
        <v>3</v>
      </c>
      <c r="C4207" t="s">
        <v>5363</v>
      </c>
      <c r="D4207" s="84"/>
      <c r="F4207" s="84"/>
      <c r="O4207" s="84" t="s">
        <v>13839</v>
      </c>
      <c r="P4207" s="84">
        <v>1</v>
      </c>
      <c r="Q4207" s="84" t="s">
        <v>9357</v>
      </c>
      <c r="R4207" s="84"/>
      <c r="S4207" s="84"/>
    </row>
    <row r="4208" spans="1:19" x14ac:dyDescent="0.25">
      <c r="A4208" t="s">
        <v>5444</v>
      </c>
      <c r="B4208">
        <v>3</v>
      </c>
      <c r="C4208" t="s">
        <v>5363</v>
      </c>
      <c r="D4208" s="84"/>
      <c r="F4208" s="84"/>
      <c r="O4208" s="84" t="s">
        <v>13840</v>
      </c>
      <c r="P4208" s="84">
        <v>1</v>
      </c>
      <c r="Q4208" s="84" t="s">
        <v>9357</v>
      </c>
      <c r="R4208" s="84"/>
      <c r="S4208" s="84"/>
    </row>
    <row r="4209" spans="1:19" x14ac:dyDescent="0.25">
      <c r="A4209" t="s">
        <v>5445</v>
      </c>
      <c r="B4209">
        <v>3</v>
      </c>
      <c r="C4209" t="s">
        <v>5363</v>
      </c>
      <c r="D4209" s="84"/>
      <c r="F4209" s="84"/>
      <c r="O4209" s="84" t="s">
        <v>13841</v>
      </c>
      <c r="P4209" s="84">
        <v>1</v>
      </c>
      <c r="Q4209" s="84" t="s">
        <v>9357</v>
      </c>
      <c r="R4209" s="84"/>
      <c r="S4209" s="84"/>
    </row>
    <row r="4210" spans="1:19" x14ac:dyDescent="0.25">
      <c r="A4210" t="s">
        <v>5446</v>
      </c>
      <c r="B4210">
        <v>3</v>
      </c>
      <c r="C4210" t="s">
        <v>5363</v>
      </c>
      <c r="D4210" s="84"/>
      <c r="F4210" s="84"/>
      <c r="O4210" s="84" t="s">
        <v>13842</v>
      </c>
      <c r="P4210" s="84">
        <v>1</v>
      </c>
      <c r="Q4210" s="84" t="s">
        <v>9357</v>
      </c>
      <c r="R4210" s="84"/>
      <c r="S4210" s="84"/>
    </row>
    <row r="4211" spans="1:19" x14ac:dyDescent="0.25">
      <c r="A4211" t="s">
        <v>5447</v>
      </c>
      <c r="B4211">
        <v>3</v>
      </c>
      <c r="C4211" t="s">
        <v>5363</v>
      </c>
      <c r="D4211" s="84"/>
      <c r="F4211" s="84"/>
      <c r="O4211" s="84" t="s">
        <v>13844</v>
      </c>
      <c r="P4211" s="84">
        <v>1</v>
      </c>
      <c r="Q4211" s="84" t="s">
        <v>9357</v>
      </c>
      <c r="R4211" s="84"/>
      <c r="S4211" s="84"/>
    </row>
    <row r="4212" spans="1:19" x14ac:dyDescent="0.25">
      <c r="A4212" t="s">
        <v>5448</v>
      </c>
      <c r="B4212">
        <v>3</v>
      </c>
      <c r="C4212" t="s">
        <v>5363</v>
      </c>
      <c r="D4212" s="84"/>
      <c r="F4212" s="84"/>
      <c r="O4212" s="84" t="s">
        <v>13845</v>
      </c>
      <c r="P4212" s="84">
        <v>1</v>
      </c>
      <c r="Q4212" s="84" t="s">
        <v>9357</v>
      </c>
      <c r="R4212" s="84"/>
      <c r="S4212" s="84"/>
    </row>
    <row r="4213" spans="1:19" x14ac:dyDescent="0.25">
      <c r="A4213" t="s">
        <v>5449</v>
      </c>
      <c r="B4213">
        <v>3</v>
      </c>
      <c r="C4213" t="s">
        <v>5363</v>
      </c>
      <c r="D4213" s="84"/>
      <c r="F4213" s="84"/>
      <c r="O4213" s="84" t="s">
        <v>13846</v>
      </c>
      <c r="P4213" s="84">
        <v>1</v>
      </c>
      <c r="Q4213" s="84" t="s">
        <v>9357</v>
      </c>
      <c r="R4213" s="84"/>
      <c r="S4213" s="84"/>
    </row>
    <row r="4214" spans="1:19" x14ac:dyDescent="0.25">
      <c r="A4214" t="s">
        <v>5450</v>
      </c>
      <c r="B4214">
        <v>3</v>
      </c>
      <c r="C4214" t="s">
        <v>5363</v>
      </c>
      <c r="D4214" s="84"/>
      <c r="F4214" s="84"/>
      <c r="O4214" s="84" t="s">
        <v>13849</v>
      </c>
      <c r="P4214" s="84">
        <v>1</v>
      </c>
      <c r="Q4214" s="84" t="s">
        <v>9357</v>
      </c>
      <c r="R4214" s="84"/>
      <c r="S4214" s="84"/>
    </row>
    <row r="4215" spans="1:19" x14ac:dyDescent="0.25">
      <c r="A4215" t="s">
        <v>5451</v>
      </c>
      <c r="B4215">
        <v>3</v>
      </c>
      <c r="C4215" t="s">
        <v>5363</v>
      </c>
      <c r="D4215" s="84"/>
      <c r="F4215" s="84"/>
      <c r="O4215" s="84" t="s">
        <v>13851</v>
      </c>
      <c r="P4215" s="84">
        <v>1</v>
      </c>
      <c r="Q4215" s="84" t="s">
        <v>9357</v>
      </c>
      <c r="R4215" s="84"/>
      <c r="S4215" s="84"/>
    </row>
    <row r="4216" spans="1:19" x14ac:dyDescent="0.25">
      <c r="A4216" t="s">
        <v>5452</v>
      </c>
      <c r="B4216">
        <v>3</v>
      </c>
      <c r="C4216" t="s">
        <v>5363</v>
      </c>
      <c r="D4216" s="84"/>
      <c r="F4216" s="84"/>
      <c r="O4216" s="84" t="s">
        <v>13852</v>
      </c>
      <c r="P4216" s="84">
        <v>1</v>
      </c>
      <c r="Q4216" s="84" t="s">
        <v>9357</v>
      </c>
      <c r="R4216" s="84"/>
      <c r="S4216" s="84"/>
    </row>
    <row r="4217" spans="1:19" x14ac:dyDescent="0.25">
      <c r="A4217" t="s">
        <v>5453</v>
      </c>
      <c r="B4217">
        <v>3</v>
      </c>
      <c r="C4217" t="s">
        <v>5363</v>
      </c>
      <c r="D4217" s="84"/>
      <c r="F4217" s="84"/>
      <c r="O4217" s="84" t="s">
        <v>13853</v>
      </c>
      <c r="P4217" s="84">
        <v>1</v>
      </c>
      <c r="Q4217" s="84" t="s">
        <v>9357</v>
      </c>
      <c r="R4217" s="84"/>
      <c r="S4217" s="84"/>
    </row>
    <row r="4218" spans="1:19" x14ac:dyDescent="0.25">
      <c r="A4218" t="s">
        <v>5454</v>
      </c>
      <c r="B4218">
        <v>3</v>
      </c>
      <c r="C4218" t="s">
        <v>5363</v>
      </c>
      <c r="D4218" s="84"/>
      <c r="F4218" s="84"/>
      <c r="O4218" s="84" t="s">
        <v>13855</v>
      </c>
      <c r="P4218" s="84">
        <v>1</v>
      </c>
      <c r="Q4218" s="84" t="s">
        <v>9357</v>
      </c>
      <c r="R4218" s="84"/>
      <c r="S4218" s="84"/>
    </row>
    <row r="4219" spans="1:19" x14ac:dyDescent="0.25">
      <c r="A4219" t="s">
        <v>5455</v>
      </c>
      <c r="B4219">
        <v>3</v>
      </c>
      <c r="C4219" t="s">
        <v>5363</v>
      </c>
      <c r="D4219" s="84"/>
      <c r="F4219" s="84"/>
      <c r="O4219" s="84" t="s">
        <v>13856</v>
      </c>
      <c r="P4219" s="84">
        <v>1</v>
      </c>
      <c r="Q4219" s="84" t="s">
        <v>9357</v>
      </c>
      <c r="R4219" s="84"/>
      <c r="S4219" s="84"/>
    </row>
    <row r="4220" spans="1:19" x14ac:dyDescent="0.25">
      <c r="A4220" t="s">
        <v>5456</v>
      </c>
      <c r="B4220">
        <v>3</v>
      </c>
      <c r="C4220" t="s">
        <v>5363</v>
      </c>
      <c r="D4220" s="84"/>
      <c r="F4220" s="84"/>
      <c r="O4220" s="84" t="s">
        <v>13857</v>
      </c>
      <c r="P4220" s="84">
        <v>1</v>
      </c>
      <c r="Q4220" s="84" t="s">
        <v>9357</v>
      </c>
      <c r="R4220" s="84"/>
      <c r="S4220" s="84"/>
    </row>
    <row r="4221" spans="1:19" x14ac:dyDescent="0.25">
      <c r="A4221" t="s">
        <v>5457</v>
      </c>
      <c r="B4221">
        <v>3</v>
      </c>
      <c r="C4221" t="s">
        <v>5363</v>
      </c>
      <c r="D4221" s="84"/>
      <c r="F4221" s="84"/>
      <c r="O4221" s="84" t="s">
        <v>13858</v>
      </c>
      <c r="P4221" s="84">
        <v>1</v>
      </c>
      <c r="Q4221" s="84" t="s">
        <v>9357</v>
      </c>
      <c r="R4221" s="84"/>
      <c r="S4221" s="84"/>
    </row>
    <row r="4222" spans="1:19" x14ac:dyDescent="0.25">
      <c r="A4222" t="s">
        <v>5458</v>
      </c>
      <c r="B4222">
        <v>3</v>
      </c>
      <c r="C4222" t="s">
        <v>5363</v>
      </c>
      <c r="D4222" s="84"/>
      <c r="F4222" s="84"/>
      <c r="O4222" s="84" t="s">
        <v>13859</v>
      </c>
      <c r="P4222" s="84">
        <v>1</v>
      </c>
      <c r="Q4222" s="84" t="s">
        <v>9357</v>
      </c>
      <c r="R4222" s="84"/>
      <c r="S4222" s="84"/>
    </row>
    <row r="4223" spans="1:19" x14ac:dyDescent="0.25">
      <c r="A4223" t="s">
        <v>5459</v>
      </c>
      <c r="B4223">
        <v>3</v>
      </c>
      <c r="C4223" t="s">
        <v>5363</v>
      </c>
      <c r="D4223" s="84"/>
      <c r="F4223" s="84"/>
      <c r="O4223" s="84" t="s">
        <v>13860</v>
      </c>
      <c r="P4223" s="84">
        <v>1</v>
      </c>
      <c r="Q4223" s="84" t="s">
        <v>9357</v>
      </c>
      <c r="R4223" s="84"/>
      <c r="S4223" s="84"/>
    </row>
    <row r="4224" spans="1:19" x14ac:dyDescent="0.25">
      <c r="A4224" t="s">
        <v>5460</v>
      </c>
      <c r="B4224">
        <v>3</v>
      </c>
      <c r="C4224" t="s">
        <v>5363</v>
      </c>
      <c r="D4224" s="84"/>
      <c r="F4224" s="84"/>
      <c r="O4224" s="84" t="s">
        <v>13861</v>
      </c>
      <c r="P4224" s="84">
        <v>1</v>
      </c>
      <c r="Q4224" s="84" t="s">
        <v>9357</v>
      </c>
      <c r="R4224" s="84"/>
      <c r="S4224" s="84"/>
    </row>
    <row r="4225" spans="1:19" x14ac:dyDescent="0.25">
      <c r="A4225" t="s">
        <v>5461</v>
      </c>
      <c r="B4225">
        <v>3</v>
      </c>
      <c r="C4225" t="s">
        <v>5363</v>
      </c>
      <c r="D4225" s="84"/>
      <c r="F4225" s="84"/>
      <c r="O4225" s="84" t="s">
        <v>13862</v>
      </c>
      <c r="P4225" s="84">
        <v>1</v>
      </c>
      <c r="Q4225" s="84" t="s">
        <v>9357</v>
      </c>
      <c r="R4225" s="84"/>
      <c r="S4225" s="84"/>
    </row>
    <row r="4226" spans="1:19" x14ac:dyDescent="0.25">
      <c r="A4226" t="s">
        <v>5462</v>
      </c>
      <c r="B4226">
        <v>3</v>
      </c>
      <c r="C4226" t="s">
        <v>5363</v>
      </c>
      <c r="D4226" s="84"/>
      <c r="F4226" s="84"/>
      <c r="O4226" s="84" t="s">
        <v>13864</v>
      </c>
      <c r="P4226" s="84">
        <v>1</v>
      </c>
      <c r="Q4226" s="84" t="s">
        <v>9357</v>
      </c>
      <c r="R4226" s="84"/>
      <c r="S4226" s="84"/>
    </row>
    <row r="4227" spans="1:19" x14ac:dyDescent="0.25">
      <c r="A4227" t="s">
        <v>5463</v>
      </c>
      <c r="B4227">
        <v>3</v>
      </c>
      <c r="C4227" t="s">
        <v>5363</v>
      </c>
      <c r="D4227" s="84"/>
      <c r="F4227" s="84"/>
      <c r="O4227" s="84" t="s">
        <v>13865</v>
      </c>
      <c r="P4227" s="84">
        <v>1</v>
      </c>
      <c r="Q4227" s="84" t="s">
        <v>9357</v>
      </c>
      <c r="R4227" s="84"/>
      <c r="S4227" s="84"/>
    </row>
    <row r="4228" spans="1:19" x14ac:dyDescent="0.25">
      <c r="A4228" t="s">
        <v>5464</v>
      </c>
      <c r="B4228">
        <v>3</v>
      </c>
      <c r="C4228" t="s">
        <v>5363</v>
      </c>
      <c r="D4228" s="84"/>
      <c r="F4228" s="84"/>
      <c r="O4228" s="84" t="s">
        <v>13866</v>
      </c>
      <c r="P4228" s="84">
        <v>1</v>
      </c>
      <c r="Q4228" s="84" t="s">
        <v>9357</v>
      </c>
      <c r="R4228" s="84"/>
      <c r="S4228" s="84"/>
    </row>
    <row r="4229" spans="1:19" x14ac:dyDescent="0.25">
      <c r="A4229" t="s">
        <v>5465</v>
      </c>
      <c r="B4229">
        <v>3</v>
      </c>
      <c r="C4229" t="s">
        <v>5363</v>
      </c>
      <c r="D4229" s="84"/>
      <c r="F4229" s="84"/>
      <c r="O4229" s="84" t="s">
        <v>13867</v>
      </c>
      <c r="P4229" s="84">
        <v>1</v>
      </c>
      <c r="Q4229" s="84" t="s">
        <v>9357</v>
      </c>
      <c r="R4229" s="84"/>
      <c r="S4229" s="84"/>
    </row>
    <row r="4230" spans="1:19" x14ac:dyDescent="0.25">
      <c r="A4230" t="s">
        <v>5466</v>
      </c>
      <c r="B4230">
        <v>3</v>
      </c>
      <c r="C4230" t="s">
        <v>5363</v>
      </c>
      <c r="D4230" s="84"/>
      <c r="F4230" s="84"/>
      <c r="O4230" s="84" t="s">
        <v>13868</v>
      </c>
      <c r="P4230" s="84">
        <v>1</v>
      </c>
      <c r="Q4230" s="84" t="s">
        <v>9357</v>
      </c>
      <c r="R4230" s="84"/>
      <c r="S4230" s="84"/>
    </row>
    <row r="4231" spans="1:19" x14ac:dyDescent="0.25">
      <c r="A4231" t="s">
        <v>5467</v>
      </c>
      <c r="B4231">
        <v>3</v>
      </c>
      <c r="C4231" t="s">
        <v>5363</v>
      </c>
      <c r="D4231" s="84"/>
      <c r="F4231" s="84"/>
      <c r="O4231" s="84" t="s">
        <v>13869</v>
      </c>
      <c r="P4231" s="84">
        <v>1</v>
      </c>
      <c r="Q4231" s="84" t="s">
        <v>9357</v>
      </c>
      <c r="R4231" s="84"/>
      <c r="S4231" s="84"/>
    </row>
    <row r="4232" spans="1:19" x14ac:dyDescent="0.25">
      <c r="A4232" t="s">
        <v>5468</v>
      </c>
      <c r="B4232">
        <v>3</v>
      </c>
      <c r="C4232" t="s">
        <v>5363</v>
      </c>
      <c r="D4232" s="84"/>
      <c r="F4232" s="84"/>
      <c r="O4232" s="84" t="s">
        <v>13870</v>
      </c>
      <c r="P4232" s="84">
        <v>1</v>
      </c>
      <c r="Q4232" s="84" t="s">
        <v>9357</v>
      </c>
      <c r="R4232" s="84"/>
      <c r="S4232" s="84"/>
    </row>
    <row r="4233" spans="1:19" x14ac:dyDescent="0.25">
      <c r="A4233" t="s">
        <v>5469</v>
      </c>
      <c r="B4233">
        <v>3</v>
      </c>
      <c r="C4233" t="s">
        <v>5363</v>
      </c>
      <c r="D4233" s="84"/>
      <c r="F4233" s="84"/>
      <c r="O4233" s="84" t="s">
        <v>13871</v>
      </c>
      <c r="P4233" s="84">
        <v>1</v>
      </c>
      <c r="Q4233" s="84" t="s">
        <v>9357</v>
      </c>
      <c r="R4233" s="84"/>
      <c r="S4233" s="84"/>
    </row>
    <row r="4234" spans="1:19" x14ac:dyDescent="0.25">
      <c r="A4234" t="s">
        <v>5470</v>
      </c>
      <c r="B4234">
        <v>3</v>
      </c>
      <c r="C4234" t="s">
        <v>5363</v>
      </c>
      <c r="D4234" s="84"/>
      <c r="F4234" s="84"/>
      <c r="O4234" s="84" t="s">
        <v>13872</v>
      </c>
      <c r="P4234" s="84">
        <v>1</v>
      </c>
      <c r="Q4234" s="84" t="s">
        <v>9357</v>
      </c>
      <c r="R4234" s="84"/>
      <c r="S4234" s="84"/>
    </row>
    <row r="4235" spans="1:19" x14ac:dyDescent="0.25">
      <c r="A4235" t="s">
        <v>5471</v>
      </c>
      <c r="B4235">
        <v>3</v>
      </c>
      <c r="C4235" t="s">
        <v>5363</v>
      </c>
      <c r="D4235" s="84"/>
      <c r="F4235" s="84"/>
      <c r="O4235" s="84" t="s">
        <v>13874</v>
      </c>
      <c r="P4235" s="84">
        <v>1</v>
      </c>
      <c r="Q4235" s="84" t="s">
        <v>9357</v>
      </c>
      <c r="R4235" s="84"/>
      <c r="S4235" s="84"/>
    </row>
    <row r="4236" spans="1:19" x14ac:dyDescent="0.25">
      <c r="A4236" t="s">
        <v>5472</v>
      </c>
      <c r="B4236">
        <v>3</v>
      </c>
      <c r="C4236" t="s">
        <v>5363</v>
      </c>
      <c r="D4236" s="84"/>
      <c r="F4236" s="84"/>
      <c r="O4236" s="84" t="s">
        <v>13875</v>
      </c>
      <c r="P4236" s="84">
        <v>1</v>
      </c>
      <c r="Q4236" s="84" t="s">
        <v>9357</v>
      </c>
      <c r="R4236" s="84"/>
      <c r="S4236" s="84"/>
    </row>
    <row r="4237" spans="1:19" x14ac:dyDescent="0.25">
      <c r="A4237" t="s">
        <v>5473</v>
      </c>
      <c r="B4237">
        <v>3</v>
      </c>
      <c r="C4237" t="s">
        <v>5363</v>
      </c>
      <c r="D4237" s="84"/>
      <c r="F4237" s="84"/>
      <c r="O4237" s="84" t="s">
        <v>13876</v>
      </c>
      <c r="P4237" s="84">
        <v>1</v>
      </c>
      <c r="Q4237" s="84" t="s">
        <v>9357</v>
      </c>
      <c r="R4237" s="84"/>
      <c r="S4237" s="84"/>
    </row>
    <row r="4238" spans="1:19" x14ac:dyDescent="0.25">
      <c r="A4238" t="s">
        <v>5474</v>
      </c>
      <c r="B4238">
        <v>3</v>
      </c>
      <c r="C4238" t="s">
        <v>5363</v>
      </c>
      <c r="D4238" s="84"/>
      <c r="F4238" s="84"/>
      <c r="O4238" s="84" t="s">
        <v>13877</v>
      </c>
      <c r="P4238" s="84">
        <v>1</v>
      </c>
      <c r="Q4238" s="84" t="s">
        <v>9357</v>
      </c>
      <c r="R4238" s="84"/>
      <c r="S4238" s="84"/>
    </row>
    <row r="4239" spans="1:19" x14ac:dyDescent="0.25">
      <c r="A4239" t="s">
        <v>5475</v>
      </c>
      <c r="B4239">
        <v>3</v>
      </c>
      <c r="C4239" t="s">
        <v>5363</v>
      </c>
      <c r="D4239" s="84"/>
      <c r="F4239" s="84"/>
      <c r="O4239" s="84" t="s">
        <v>13878</v>
      </c>
      <c r="P4239" s="84">
        <v>1</v>
      </c>
      <c r="Q4239" s="84" t="s">
        <v>9357</v>
      </c>
      <c r="R4239" s="84"/>
      <c r="S4239" s="84"/>
    </row>
    <row r="4240" spans="1:19" x14ac:dyDescent="0.25">
      <c r="A4240" t="s">
        <v>5476</v>
      </c>
      <c r="B4240">
        <v>3</v>
      </c>
      <c r="C4240" t="s">
        <v>5363</v>
      </c>
      <c r="D4240" s="84"/>
      <c r="F4240" s="84"/>
      <c r="O4240" s="84" t="s">
        <v>13879</v>
      </c>
      <c r="P4240" s="84">
        <v>1</v>
      </c>
      <c r="Q4240" s="84" t="s">
        <v>9357</v>
      </c>
      <c r="R4240" s="84"/>
      <c r="S4240" s="84"/>
    </row>
    <row r="4241" spans="1:19" x14ac:dyDescent="0.25">
      <c r="A4241" t="s">
        <v>5477</v>
      </c>
      <c r="B4241">
        <v>3</v>
      </c>
      <c r="C4241" t="s">
        <v>5363</v>
      </c>
      <c r="D4241" s="84"/>
      <c r="F4241" s="84"/>
      <c r="O4241" s="84" t="s">
        <v>13880</v>
      </c>
      <c r="P4241" s="84">
        <v>1</v>
      </c>
      <c r="Q4241" s="84" t="s">
        <v>9357</v>
      </c>
      <c r="R4241" s="84"/>
      <c r="S4241" s="84"/>
    </row>
    <row r="4242" spans="1:19" x14ac:dyDescent="0.25">
      <c r="A4242" t="s">
        <v>5478</v>
      </c>
      <c r="B4242">
        <v>3</v>
      </c>
      <c r="C4242" t="s">
        <v>5363</v>
      </c>
      <c r="D4242" s="84"/>
      <c r="F4242" s="84"/>
      <c r="O4242" s="84" t="s">
        <v>13881</v>
      </c>
      <c r="P4242" s="84">
        <v>1</v>
      </c>
      <c r="Q4242" s="84" t="s">
        <v>9357</v>
      </c>
      <c r="R4242" s="84"/>
      <c r="S4242" s="84"/>
    </row>
    <row r="4243" spans="1:19" x14ac:dyDescent="0.25">
      <c r="A4243" t="s">
        <v>5479</v>
      </c>
      <c r="B4243">
        <v>3</v>
      </c>
      <c r="C4243" t="s">
        <v>5363</v>
      </c>
      <c r="D4243" s="84"/>
      <c r="F4243" s="84"/>
      <c r="O4243" s="84" t="s">
        <v>13882</v>
      </c>
      <c r="P4243" s="84">
        <v>1</v>
      </c>
      <c r="Q4243" s="84" t="s">
        <v>9357</v>
      </c>
      <c r="R4243" s="84"/>
      <c r="S4243" s="84"/>
    </row>
    <row r="4244" spans="1:19" x14ac:dyDescent="0.25">
      <c r="A4244" t="s">
        <v>5480</v>
      </c>
      <c r="B4244">
        <v>3</v>
      </c>
      <c r="C4244" t="s">
        <v>5363</v>
      </c>
      <c r="D4244" s="84"/>
      <c r="F4244" s="84"/>
      <c r="O4244" s="84" t="s">
        <v>13883</v>
      </c>
      <c r="P4244" s="84">
        <v>1</v>
      </c>
      <c r="Q4244" s="84" t="s">
        <v>9357</v>
      </c>
      <c r="R4244" s="84"/>
      <c r="S4244" s="84"/>
    </row>
    <row r="4245" spans="1:19" x14ac:dyDescent="0.25">
      <c r="A4245" t="s">
        <v>5481</v>
      </c>
      <c r="B4245">
        <v>3</v>
      </c>
      <c r="C4245" t="s">
        <v>5363</v>
      </c>
      <c r="D4245" s="84"/>
      <c r="F4245" s="84"/>
      <c r="O4245" s="84" t="s">
        <v>13884</v>
      </c>
      <c r="P4245" s="84">
        <v>1</v>
      </c>
      <c r="Q4245" s="84" t="s">
        <v>9357</v>
      </c>
      <c r="R4245" s="84"/>
      <c r="S4245" s="84"/>
    </row>
    <row r="4246" spans="1:19" x14ac:dyDescent="0.25">
      <c r="A4246" t="s">
        <v>5482</v>
      </c>
      <c r="B4246">
        <v>3</v>
      </c>
      <c r="C4246" t="s">
        <v>5363</v>
      </c>
      <c r="D4246" s="84"/>
      <c r="F4246" s="84"/>
      <c r="O4246" s="84" t="s">
        <v>13885</v>
      </c>
      <c r="P4246" s="84">
        <v>1</v>
      </c>
      <c r="Q4246" s="84" t="s">
        <v>9357</v>
      </c>
      <c r="R4246" s="84"/>
      <c r="S4246" s="84"/>
    </row>
    <row r="4247" spans="1:19" x14ac:dyDescent="0.25">
      <c r="A4247" t="s">
        <v>5483</v>
      </c>
      <c r="B4247">
        <v>3</v>
      </c>
      <c r="C4247" t="s">
        <v>5363</v>
      </c>
      <c r="D4247" s="84"/>
      <c r="F4247" s="84"/>
      <c r="O4247" s="84" t="s">
        <v>13886</v>
      </c>
      <c r="P4247" s="84">
        <v>1</v>
      </c>
      <c r="Q4247" s="84" t="s">
        <v>9357</v>
      </c>
      <c r="R4247" s="84"/>
      <c r="S4247" s="84"/>
    </row>
    <row r="4248" spans="1:19" x14ac:dyDescent="0.25">
      <c r="A4248" t="s">
        <v>5484</v>
      </c>
      <c r="B4248">
        <v>3</v>
      </c>
      <c r="C4248" t="s">
        <v>5363</v>
      </c>
      <c r="D4248" s="84"/>
      <c r="F4248" s="84"/>
      <c r="O4248" s="84" t="s">
        <v>13887</v>
      </c>
      <c r="P4248" s="84">
        <v>1</v>
      </c>
      <c r="Q4248" s="84" t="s">
        <v>9357</v>
      </c>
      <c r="R4248" s="84"/>
      <c r="S4248" s="84"/>
    </row>
    <row r="4249" spans="1:19" x14ac:dyDescent="0.25">
      <c r="A4249" t="s">
        <v>5485</v>
      </c>
      <c r="B4249">
        <v>3</v>
      </c>
      <c r="C4249" t="s">
        <v>5363</v>
      </c>
      <c r="D4249" s="84"/>
      <c r="F4249" s="84"/>
      <c r="O4249" s="84" t="s">
        <v>13888</v>
      </c>
      <c r="P4249" s="84">
        <v>1</v>
      </c>
      <c r="Q4249" s="84" t="s">
        <v>9357</v>
      </c>
      <c r="R4249" s="84"/>
      <c r="S4249" s="84"/>
    </row>
    <row r="4250" spans="1:19" x14ac:dyDescent="0.25">
      <c r="A4250" t="s">
        <v>5486</v>
      </c>
      <c r="B4250">
        <v>3</v>
      </c>
      <c r="C4250" t="s">
        <v>5363</v>
      </c>
      <c r="D4250" s="84"/>
      <c r="F4250" s="84"/>
      <c r="O4250" s="84" t="s">
        <v>13889</v>
      </c>
      <c r="P4250" s="84">
        <v>1</v>
      </c>
      <c r="Q4250" s="84" t="s">
        <v>9357</v>
      </c>
      <c r="R4250" s="84"/>
      <c r="S4250" s="84"/>
    </row>
    <row r="4251" spans="1:19" x14ac:dyDescent="0.25">
      <c r="A4251" t="s">
        <v>5487</v>
      </c>
      <c r="B4251">
        <v>3</v>
      </c>
      <c r="C4251" t="s">
        <v>5363</v>
      </c>
      <c r="D4251" s="84"/>
      <c r="F4251" s="84"/>
      <c r="O4251" s="84" t="s">
        <v>13890</v>
      </c>
      <c r="P4251" s="84">
        <v>1</v>
      </c>
      <c r="Q4251" s="84" t="s">
        <v>9357</v>
      </c>
      <c r="R4251" s="84"/>
      <c r="S4251" s="84"/>
    </row>
    <row r="4252" spans="1:19" x14ac:dyDescent="0.25">
      <c r="A4252" t="s">
        <v>5488</v>
      </c>
      <c r="B4252">
        <v>3</v>
      </c>
      <c r="C4252" t="s">
        <v>5363</v>
      </c>
      <c r="D4252" s="84"/>
      <c r="F4252" s="84"/>
      <c r="O4252" s="84" t="s">
        <v>13891</v>
      </c>
      <c r="P4252" s="84">
        <v>1</v>
      </c>
      <c r="Q4252" s="84" t="s">
        <v>9357</v>
      </c>
      <c r="R4252" s="84"/>
      <c r="S4252" s="84"/>
    </row>
    <row r="4253" spans="1:19" x14ac:dyDescent="0.25">
      <c r="A4253" t="s">
        <v>5489</v>
      </c>
      <c r="B4253">
        <v>3</v>
      </c>
      <c r="C4253" t="s">
        <v>5363</v>
      </c>
      <c r="D4253" s="84"/>
      <c r="F4253" s="84"/>
      <c r="O4253" s="84" t="s">
        <v>13892</v>
      </c>
      <c r="P4253" s="84">
        <v>1</v>
      </c>
      <c r="Q4253" s="84" t="s">
        <v>9357</v>
      </c>
      <c r="R4253" s="84"/>
      <c r="S4253" s="84"/>
    </row>
    <row r="4254" spans="1:19" x14ac:dyDescent="0.25">
      <c r="A4254" t="s">
        <v>5490</v>
      </c>
      <c r="B4254">
        <v>3</v>
      </c>
      <c r="C4254" t="s">
        <v>5363</v>
      </c>
      <c r="D4254" s="84"/>
      <c r="F4254" s="84"/>
      <c r="O4254" s="84" t="s">
        <v>13893</v>
      </c>
      <c r="P4254" s="84">
        <v>1</v>
      </c>
      <c r="Q4254" s="84" t="s">
        <v>9357</v>
      </c>
      <c r="R4254" s="84"/>
      <c r="S4254" s="84"/>
    </row>
    <row r="4255" spans="1:19" x14ac:dyDescent="0.25">
      <c r="A4255" t="s">
        <v>5491</v>
      </c>
      <c r="B4255">
        <v>3</v>
      </c>
      <c r="C4255" t="s">
        <v>5363</v>
      </c>
      <c r="D4255" s="84"/>
      <c r="F4255" s="84"/>
      <c r="O4255" s="84" t="s">
        <v>13894</v>
      </c>
      <c r="P4255" s="84">
        <v>1</v>
      </c>
      <c r="Q4255" s="84" t="s">
        <v>9357</v>
      </c>
      <c r="R4255" s="84"/>
      <c r="S4255" s="84"/>
    </row>
    <row r="4256" spans="1:19" x14ac:dyDescent="0.25">
      <c r="A4256" t="s">
        <v>5492</v>
      </c>
      <c r="B4256">
        <v>3</v>
      </c>
      <c r="C4256" t="s">
        <v>5363</v>
      </c>
      <c r="D4256" s="84"/>
      <c r="F4256" s="84"/>
      <c r="O4256" s="84" t="s">
        <v>13902</v>
      </c>
      <c r="P4256" s="84">
        <v>1</v>
      </c>
      <c r="Q4256" s="84" t="s">
        <v>9357</v>
      </c>
      <c r="R4256" s="84"/>
      <c r="S4256" s="84"/>
    </row>
    <row r="4257" spans="1:19" x14ac:dyDescent="0.25">
      <c r="A4257" t="s">
        <v>5493</v>
      </c>
      <c r="B4257">
        <v>3</v>
      </c>
      <c r="C4257" t="s">
        <v>5363</v>
      </c>
      <c r="D4257" s="84"/>
      <c r="F4257" s="84"/>
      <c r="O4257" s="84" t="s">
        <v>13904</v>
      </c>
      <c r="P4257" s="84">
        <v>1</v>
      </c>
      <c r="Q4257" s="84" t="s">
        <v>9357</v>
      </c>
      <c r="R4257" s="84"/>
      <c r="S4257" s="84"/>
    </row>
    <row r="4258" spans="1:19" x14ac:dyDescent="0.25">
      <c r="A4258" t="s">
        <v>5494</v>
      </c>
      <c r="B4258">
        <v>3</v>
      </c>
      <c r="C4258" t="s">
        <v>5363</v>
      </c>
      <c r="D4258" s="84"/>
      <c r="F4258" s="84"/>
      <c r="O4258" s="84" t="s">
        <v>13907</v>
      </c>
      <c r="P4258" s="84">
        <v>1</v>
      </c>
      <c r="Q4258" s="84" t="s">
        <v>9357</v>
      </c>
      <c r="R4258" s="84"/>
      <c r="S4258" s="84"/>
    </row>
    <row r="4259" spans="1:19" x14ac:dyDescent="0.25">
      <c r="A4259" t="s">
        <v>5495</v>
      </c>
      <c r="B4259">
        <v>3</v>
      </c>
      <c r="C4259" t="s">
        <v>5363</v>
      </c>
      <c r="D4259" s="84"/>
      <c r="F4259" s="84"/>
      <c r="O4259" s="84" t="s">
        <v>14161</v>
      </c>
      <c r="P4259" s="84">
        <v>1</v>
      </c>
      <c r="Q4259" s="84" t="s">
        <v>9357</v>
      </c>
      <c r="R4259" s="84"/>
      <c r="S4259" s="84"/>
    </row>
    <row r="4260" spans="1:19" x14ac:dyDescent="0.25">
      <c r="A4260" t="s">
        <v>5496</v>
      </c>
      <c r="B4260">
        <v>3</v>
      </c>
      <c r="C4260" t="s">
        <v>5363</v>
      </c>
      <c r="D4260" s="84"/>
      <c r="F4260" s="84"/>
      <c r="O4260" s="84" t="s">
        <v>14163</v>
      </c>
      <c r="P4260" s="84">
        <v>1</v>
      </c>
      <c r="Q4260" s="84" t="s">
        <v>9357</v>
      </c>
      <c r="R4260" s="84"/>
      <c r="S4260" s="84"/>
    </row>
    <row r="4261" spans="1:19" x14ac:dyDescent="0.25">
      <c r="A4261" t="s">
        <v>5497</v>
      </c>
      <c r="B4261">
        <v>3</v>
      </c>
      <c r="C4261" t="s">
        <v>5363</v>
      </c>
      <c r="D4261" s="84"/>
      <c r="F4261" s="84"/>
      <c r="O4261" s="84" t="s">
        <v>14169</v>
      </c>
      <c r="P4261" s="84">
        <v>1</v>
      </c>
      <c r="Q4261" s="84" t="s">
        <v>9357</v>
      </c>
      <c r="R4261" s="84"/>
      <c r="S4261" s="84"/>
    </row>
    <row r="4262" spans="1:19" x14ac:dyDescent="0.25">
      <c r="A4262" t="s">
        <v>5498</v>
      </c>
      <c r="B4262">
        <v>3</v>
      </c>
      <c r="C4262" t="s">
        <v>5363</v>
      </c>
      <c r="D4262" s="84"/>
      <c r="F4262" s="84"/>
      <c r="O4262" s="84" t="s">
        <v>14170</v>
      </c>
      <c r="P4262" s="84">
        <v>1</v>
      </c>
      <c r="Q4262" s="84" t="s">
        <v>9357</v>
      </c>
      <c r="R4262" s="84"/>
      <c r="S4262" s="84"/>
    </row>
    <row r="4263" spans="1:19" x14ac:dyDescent="0.25">
      <c r="A4263" t="s">
        <v>5499</v>
      </c>
      <c r="B4263">
        <v>3</v>
      </c>
      <c r="C4263" t="s">
        <v>5363</v>
      </c>
      <c r="D4263" s="84"/>
      <c r="F4263" s="84"/>
      <c r="O4263" s="84" t="s">
        <v>14171</v>
      </c>
      <c r="P4263" s="84">
        <v>1</v>
      </c>
      <c r="Q4263" s="84" t="s">
        <v>9357</v>
      </c>
      <c r="R4263" s="84"/>
      <c r="S4263" s="84"/>
    </row>
    <row r="4264" spans="1:19" x14ac:dyDescent="0.25">
      <c r="A4264" t="s">
        <v>5500</v>
      </c>
      <c r="B4264">
        <v>3</v>
      </c>
      <c r="C4264" t="s">
        <v>5363</v>
      </c>
      <c r="D4264" s="84"/>
      <c r="F4264" s="84"/>
      <c r="O4264" s="84" t="s">
        <v>14172</v>
      </c>
      <c r="P4264" s="84">
        <v>1</v>
      </c>
      <c r="Q4264" s="84" t="s">
        <v>9357</v>
      </c>
      <c r="R4264" s="84"/>
      <c r="S4264" s="84"/>
    </row>
    <row r="4265" spans="1:19" x14ac:dyDescent="0.25">
      <c r="A4265" t="s">
        <v>5501</v>
      </c>
      <c r="B4265">
        <v>3</v>
      </c>
      <c r="C4265" t="s">
        <v>5363</v>
      </c>
      <c r="D4265" s="84"/>
      <c r="F4265" s="84"/>
      <c r="O4265" s="84" t="s">
        <v>14176</v>
      </c>
      <c r="P4265" s="84">
        <v>1</v>
      </c>
      <c r="Q4265" s="84" t="s">
        <v>9357</v>
      </c>
      <c r="R4265" s="84"/>
      <c r="S4265" s="84"/>
    </row>
    <row r="4266" spans="1:19" x14ac:dyDescent="0.25">
      <c r="A4266" t="s">
        <v>5502</v>
      </c>
      <c r="B4266">
        <v>3</v>
      </c>
      <c r="C4266" t="s">
        <v>5363</v>
      </c>
      <c r="D4266" s="84"/>
      <c r="F4266" s="84"/>
      <c r="O4266" s="84" t="s">
        <v>14180</v>
      </c>
      <c r="P4266" s="84">
        <v>1</v>
      </c>
      <c r="Q4266" s="84" t="s">
        <v>9357</v>
      </c>
      <c r="R4266" s="84"/>
      <c r="S4266" s="84"/>
    </row>
    <row r="4267" spans="1:19" x14ac:dyDescent="0.25">
      <c r="A4267" t="s">
        <v>5503</v>
      </c>
      <c r="B4267">
        <v>3</v>
      </c>
      <c r="C4267" t="s">
        <v>5363</v>
      </c>
      <c r="D4267" s="84"/>
      <c r="F4267" s="84"/>
      <c r="O4267" s="84" t="s">
        <v>14184</v>
      </c>
      <c r="P4267" s="84">
        <v>1</v>
      </c>
      <c r="Q4267" s="84" t="s">
        <v>9357</v>
      </c>
      <c r="R4267" s="84"/>
      <c r="S4267" s="84"/>
    </row>
    <row r="4268" spans="1:19" x14ac:dyDescent="0.25">
      <c r="A4268" t="s">
        <v>5504</v>
      </c>
      <c r="B4268">
        <v>3</v>
      </c>
      <c r="C4268" t="s">
        <v>5363</v>
      </c>
      <c r="D4268" s="84"/>
      <c r="F4268" s="84"/>
      <c r="O4268" s="84" t="s">
        <v>14186</v>
      </c>
      <c r="P4268" s="84">
        <v>1</v>
      </c>
      <c r="Q4268" s="84" t="s">
        <v>9357</v>
      </c>
      <c r="R4268" s="84"/>
      <c r="S4268" s="84"/>
    </row>
    <row r="4269" spans="1:19" x14ac:dyDescent="0.25">
      <c r="A4269" t="s">
        <v>5505</v>
      </c>
      <c r="B4269">
        <v>3</v>
      </c>
      <c r="C4269" t="s">
        <v>5363</v>
      </c>
      <c r="D4269" s="84"/>
      <c r="F4269" s="84"/>
      <c r="O4269" s="84" t="s">
        <v>14187</v>
      </c>
      <c r="P4269" s="84">
        <v>1</v>
      </c>
      <c r="Q4269" s="84" t="s">
        <v>9357</v>
      </c>
      <c r="R4269" s="84"/>
      <c r="S4269" s="84"/>
    </row>
    <row r="4270" spans="1:19" x14ac:dyDescent="0.25">
      <c r="A4270" t="s">
        <v>5506</v>
      </c>
      <c r="B4270">
        <v>3</v>
      </c>
      <c r="C4270" t="s">
        <v>5363</v>
      </c>
      <c r="D4270" s="84"/>
      <c r="F4270" s="84"/>
      <c r="O4270" s="84" t="s">
        <v>14189</v>
      </c>
      <c r="P4270" s="84">
        <v>1</v>
      </c>
      <c r="Q4270" s="84" t="s">
        <v>9357</v>
      </c>
      <c r="R4270" s="84"/>
      <c r="S4270" s="84"/>
    </row>
    <row r="4271" spans="1:19" x14ac:dyDescent="0.25">
      <c r="A4271" t="s">
        <v>5507</v>
      </c>
      <c r="B4271">
        <v>3</v>
      </c>
      <c r="C4271" t="s">
        <v>5363</v>
      </c>
      <c r="D4271" s="84"/>
      <c r="F4271" s="84"/>
      <c r="O4271" s="84" t="s">
        <v>14192</v>
      </c>
      <c r="P4271" s="84">
        <v>1</v>
      </c>
      <c r="Q4271" s="84" t="s">
        <v>9357</v>
      </c>
      <c r="R4271" s="84"/>
      <c r="S4271" s="84"/>
    </row>
    <row r="4272" spans="1:19" x14ac:dyDescent="0.25">
      <c r="A4272" t="s">
        <v>5508</v>
      </c>
      <c r="B4272">
        <v>3</v>
      </c>
      <c r="C4272" t="s">
        <v>5363</v>
      </c>
      <c r="D4272" s="84"/>
      <c r="F4272" s="84"/>
      <c r="O4272" s="84" t="s">
        <v>14195</v>
      </c>
      <c r="P4272" s="84">
        <v>1</v>
      </c>
      <c r="Q4272" s="84" t="s">
        <v>9357</v>
      </c>
      <c r="R4272" s="84"/>
      <c r="S4272" s="84"/>
    </row>
    <row r="4273" spans="1:19" x14ac:dyDescent="0.25">
      <c r="A4273" t="s">
        <v>5509</v>
      </c>
      <c r="B4273">
        <v>3</v>
      </c>
      <c r="C4273" t="s">
        <v>5363</v>
      </c>
      <c r="D4273" s="84"/>
      <c r="F4273" s="84"/>
      <c r="O4273" s="84" t="s">
        <v>14200</v>
      </c>
      <c r="P4273" s="84">
        <v>1</v>
      </c>
      <c r="Q4273" s="84" t="s">
        <v>9357</v>
      </c>
      <c r="R4273" s="84"/>
      <c r="S4273" s="84"/>
    </row>
    <row r="4274" spans="1:19" x14ac:dyDescent="0.25">
      <c r="A4274" t="s">
        <v>5510</v>
      </c>
      <c r="B4274">
        <v>3</v>
      </c>
      <c r="C4274" t="s">
        <v>5363</v>
      </c>
      <c r="D4274" s="84"/>
      <c r="F4274" s="84"/>
      <c r="O4274" s="84" t="s">
        <v>14201</v>
      </c>
      <c r="P4274" s="84">
        <v>1</v>
      </c>
      <c r="Q4274" s="84" t="s">
        <v>9357</v>
      </c>
      <c r="R4274" s="84"/>
      <c r="S4274" s="84"/>
    </row>
    <row r="4275" spans="1:19" x14ac:dyDescent="0.25">
      <c r="A4275" t="s">
        <v>5511</v>
      </c>
      <c r="B4275">
        <v>3</v>
      </c>
      <c r="C4275" t="s">
        <v>5363</v>
      </c>
      <c r="D4275" s="84"/>
      <c r="F4275" s="84"/>
      <c r="O4275" s="84" t="s">
        <v>14202</v>
      </c>
      <c r="P4275" s="84">
        <v>1</v>
      </c>
      <c r="Q4275" s="84" t="s">
        <v>9357</v>
      </c>
      <c r="R4275" s="84"/>
      <c r="S4275" s="84"/>
    </row>
    <row r="4276" spans="1:19" x14ac:dyDescent="0.25">
      <c r="A4276" t="s">
        <v>5512</v>
      </c>
      <c r="B4276">
        <v>3</v>
      </c>
      <c r="C4276" t="s">
        <v>5363</v>
      </c>
      <c r="D4276" s="84"/>
      <c r="F4276" s="84"/>
      <c r="O4276" s="84" t="s">
        <v>14203</v>
      </c>
      <c r="P4276" s="84">
        <v>1</v>
      </c>
      <c r="Q4276" s="84" t="s">
        <v>9357</v>
      </c>
      <c r="R4276" s="84"/>
      <c r="S4276" s="84"/>
    </row>
    <row r="4277" spans="1:19" x14ac:dyDescent="0.25">
      <c r="A4277" t="s">
        <v>5513</v>
      </c>
      <c r="B4277">
        <v>3</v>
      </c>
      <c r="C4277" t="s">
        <v>5363</v>
      </c>
      <c r="D4277" s="84"/>
      <c r="F4277" s="84"/>
      <c r="O4277" s="84" t="s">
        <v>14204</v>
      </c>
      <c r="P4277" s="84">
        <v>1</v>
      </c>
      <c r="Q4277" s="84" t="s">
        <v>9357</v>
      </c>
      <c r="R4277" s="84"/>
      <c r="S4277" s="84"/>
    </row>
    <row r="4278" spans="1:19" x14ac:dyDescent="0.25">
      <c r="A4278" t="s">
        <v>5514</v>
      </c>
      <c r="B4278">
        <v>3</v>
      </c>
      <c r="C4278" t="s">
        <v>5363</v>
      </c>
      <c r="D4278" s="84"/>
      <c r="F4278" s="84"/>
      <c r="O4278" s="84" t="s">
        <v>14207</v>
      </c>
      <c r="P4278" s="84">
        <v>1</v>
      </c>
      <c r="Q4278" s="84" t="s">
        <v>9357</v>
      </c>
      <c r="R4278" s="84"/>
      <c r="S4278" s="84"/>
    </row>
    <row r="4279" spans="1:19" x14ac:dyDescent="0.25">
      <c r="A4279" t="s">
        <v>5515</v>
      </c>
      <c r="B4279">
        <v>3</v>
      </c>
      <c r="C4279" t="s">
        <v>5363</v>
      </c>
      <c r="D4279" s="84"/>
      <c r="F4279" s="84"/>
      <c r="O4279" s="84" t="s">
        <v>14208</v>
      </c>
      <c r="P4279" s="84">
        <v>1</v>
      </c>
      <c r="Q4279" s="84" t="s">
        <v>9357</v>
      </c>
      <c r="R4279" s="84"/>
      <c r="S4279" s="84"/>
    </row>
    <row r="4280" spans="1:19" x14ac:dyDescent="0.25">
      <c r="A4280" t="s">
        <v>5516</v>
      </c>
      <c r="B4280">
        <v>3</v>
      </c>
      <c r="C4280" t="s">
        <v>5363</v>
      </c>
      <c r="D4280" s="84"/>
      <c r="F4280" s="84"/>
      <c r="O4280" s="84" t="s">
        <v>14209</v>
      </c>
      <c r="P4280" s="84">
        <v>1</v>
      </c>
      <c r="Q4280" s="84" t="s">
        <v>9357</v>
      </c>
      <c r="R4280" s="84"/>
      <c r="S4280" s="84"/>
    </row>
    <row r="4281" spans="1:19" x14ac:dyDescent="0.25">
      <c r="A4281" t="s">
        <v>5517</v>
      </c>
      <c r="B4281">
        <v>3</v>
      </c>
      <c r="C4281" t="s">
        <v>5363</v>
      </c>
      <c r="D4281" s="84"/>
      <c r="F4281" s="84"/>
      <c r="O4281" s="84" t="s">
        <v>14210</v>
      </c>
      <c r="P4281" s="84">
        <v>1</v>
      </c>
      <c r="Q4281" s="84" t="s">
        <v>9357</v>
      </c>
      <c r="R4281" s="84"/>
      <c r="S4281" s="84"/>
    </row>
    <row r="4282" spans="1:19" x14ac:dyDescent="0.25">
      <c r="A4282" t="s">
        <v>5518</v>
      </c>
      <c r="B4282">
        <v>3</v>
      </c>
      <c r="C4282" t="s">
        <v>5363</v>
      </c>
      <c r="D4282" s="84"/>
      <c r="F4282" s="84"/>
      <c r="O4282" s="84" t="s">
        <v>14211</v>
      </c>
      <c r="P4282" s="84">
        <v>1</v>
      </c>
      <c r="Q4282" s="84" t="s">
        <v>9357</v>
      </c>
      <c r="R4282" s="84"/>
      <c r="S4282" s="84"/>
    </row>
    <row r="4283" spans="1:19" x14ac:dyDescent="0.25">
      <c r="A4283" t="s">
        <v>5519</v>
      </c>
      <c r="B4283">
        <v>3</v>
      </c>
      <c r="C4283" t="s">
        <v>5363</v>
      </c>
      <c r="D4283" s="84"/>
      <c r="F4283" s="84"/>
      <c r="O4283" s="84" t="s">
        <v>14213</v>
      </c>
      <c r="P4283" s="84">
        <v>1</v>
      </c>
      <c r="Q4283" s="84" t="s">
        <v>9357</v>
      </c>
      <c r="R4283" s="84"/>
      <c r="S4283" s="84"/>
    </row>
    <row r="4284" spans="1:19" x14ac:dyDescent="0.25">
      <c r="A4284" t="s">
        <v>5520</v>
      </c>
      <c r="B4284">
        <v>3</v>
      </c>
      <c r="C4284" t="s">
        <v>5363</v>
      </c>
      <c r="D4284" s="84"/>
      <c r="F4284" s="84"/>
      <c r="O4284" s="84" t="s">
        <v>14214</v>
      </c>
      <c r="P4284" s="84">
        <v>1</v>
      </c>
      <c r="Q4284" s="84" t="s">
        <v>9357</v>
      </c>
      <c r="R4284" s="84"/>
      <c r="S4284" s="84"/>
    </row>
    <row r="4285" spans="1:19" x14ac:dyDescent="0.25">
      <c r="A4285" t="s">
        <v>5521</v>
      </c>
      <c r="B4285">
        <v>3</v>
      </c>
      <c r="C4285" t="s">
        <v>5363</v>
      </c>
      <c r="D4285" s="84"/>
      <c r="F4285" s="84"/>
      <c r="O4285" s="84" t="s">
        <v>14216</v>
      </c>
      <c r="P4285" s="84">
        <v>1</v>
      </c>
      <c r="Q4285" s="84" t="s">
        <v>9357</v>
      </c>
      <c r="R4285" s="84"/>
      <c r="S4285" s="84"/>
    </row>
    <row r="4286" spans="1:19" x14ac:dyDescent="0.25">
      <c r="A4286" t="s">
        <v>5522</v>
      </c>
      <c r="B4286">
        <v>3</v>
      </c>
      <c r="C4286" t="s">
        <v>5363</v>
      </c>
      <c r="D4286" s="84"/>
      <c r="F4286" s="84"/>
      <c r="O4286" s="84" t="s">
        <v>14217</v>
      </c>
      <c r="P4286" s="84">
        <v>1</v>
      </c>
      <c r="Q4286" s="84" t="s">
        <v>9357</v>
      </c>
      <c r="R4286" s="84"/>
      <c r="S4286" s="84"/>
    </row>
    <row r="4287" spans="1:19" x14ac:dyDescent="0.25">
      <c r="A4287" t="s">
        <v>5523</v>
      </c>
      <c r="B4287">
        <v>3</v>
      </c>
      <c r="C4287" t="s">
        <v>5363</v>
      </c>
      <c r="D4287" s="84"/>
      <c r="F4287" s="84"/>
      <c r="O4287" s="84" t="s">
        <v>14220</v>
      </c>
      <c r="P4287" s="84">
        <v>1</v>
      </c>
      <c r="Q4287" s="84" t="s">
        <v>9357</v>
      </c>
      <c r="R4287" s="84"/>
      <c r="S4287" s="84"/>
    </row>
    <row r="4288" spans="1:19" x14ac:dyDescent="0.25">
      <c r="A4288" t="s">
        <v>5524</v>
      </c>
      <c r="B4288">
        <v>3</v>
      </c>
      <c r="C4288" t="s">
        <v>5363</v>
      </c>
      <c r="D4288" s="84"/>
      <c r="F4288" s="84"/>
      <c r="O4288" s="84" t="s">
        <v>14221</v>
      </c>
      <c r="P4288" s="84">
        <v>1</v>
      </c>
      <c r="Q4288" s="84" t="s">
        <v>9357</v>
      </c>
      <c r="R4288" s="84"/>
      <c r="S4288" s="84"/>
    </row>
    <row r="4289" spans="1:19" x14ac:dyDescent="0.25">
      <c r="A4289" t="s">
        <v>5525</v>
      </c>
      <c r="B4289">
        <v>3</v>
      </c>
      <c r="C4289" t="s">
        <v>5363</v>
      </c>
      <c r="D4289" s="84"/>
      <c r="F4289" s="84"/>
      <c r="O4289" s="84" t="s">
        <v>14222</v>
      </c>
      <c r="P4289" s="84">
        <v>1</v>
      </c>
      <c r="Q4289" s="84" t="s">
        <v>9357</v>
      </c>
      <c r="R4289" s="84"/>
      <c r="S4289" s="84"/>
    </row>
    <row r="4290" spans="1:19" x14ac:dyDescent="0.25">
      <c r="A4290" t="s">
        <v>5526</v>
      </c>
      <c r="B4290">
        <v>3</v>
      </c>
      <c r="C4290" t="s">
        <v>5363</v>
      </c>
      <c r="D4290" s="84"/>
      <c r="F4290" s="84"/>
      <c r="O4290" s="84" t="s">
        <v>14223</v>
      </c>
      <c r="P4290" s="84">
        <v>1</v>
      </c>
      <c r="Q4290" s="84" t="s">
        <v>9357</v>
      </c>
      <c r="R4290" s="84"/>
      <c r="S4290" s="84"/>
    </row>
    <row r="4291" spans="1:19" x14ac:dyDescent="0.25">
      <c r="A4291" t="s">
        <v>5527</v>
      </c>
      <c r="B4291">
        <v>3</v>
      </c>
      <c r="C4291" t="s">
        <v>5363</v>
      </c>
      <c r="D4291" s="84"/>
      <c r="F4291" s="84"/>
      <c r="O4291" s="84" t="s">
        <v>14224</v>
      </c>
      <c r="P4291" s="84">
        <v>1</v>
      </c>
      <c r="Q4291" s="84" t="s">
        <v>9357</v>
      </c>
      <c r="R4291" s="84"/>
      <c r="S4291" s="84"/>
    </row>
    <row r="4292" spans="1:19" x14ac:dyDescent="0.25">
      <c r="A4292" t="s">
        <v>5528</v>
      </c>
      <c r="B4292">
        <v>3</v>
      </c>
      <c r="C4292" t="s">
        <v>5363</v>
      </c>
      <c r="D4292" s="84"/>
      <c r="F4292" s="84"/>
      <c r="O4292" s="84" t="s">
        <v>14226</v>
      </c>
      <c r="P4292" s="84">
        <v>1</v>
      </c>
      <c r="Q4292" s="84" t="s">
        <v>9357</v>
      </c>
      <c r="R4292" s="84"/>
      <c r="S4292" s="84"/>
    </row>
    <row r="4293" spans="1:19" x14ac:dyDescent="0.25">
      <c r="A4293" t="s">
        <v>5529</v>
      </c>
      <c r="B4293">
        <v>3</v>
      </c>
      <c r="C4293" t="s">
        <v>5363</v>
      </c>
      <c r="D4293" s="84"/>
      <c r="F4293" s="84"/>
      <c r="O4293" s="84" t="s">
        <v>14230</v>
      </c>
      <c r="P4293" s="84">
        <v>1</v>
      </c>
      <c r="Q4293" s="84" t="s">
        <v>9357</v>
      </c>
      <c r="R4293" s="84"/>
      <c r="S4293" s="84"/>
    </row>
    <row r="4294" spans="1:19" x14ac:dyDescent="0.25">
      <c r="A4294" t="s">
        <v>5530</v>
      </c>
      <c r="B4294">
        <v>3</v>
      </c>
      <c r="C4294" t="s">
        <v>5363</v>
      </c>
      <c r="D4294" s="84"/>
      <c r="F4294" s="84"/>
      <c r="O4294" s="84" t="s">
        <v>14231</v>
      </c>
      <c r="P4294" s="84">
        <v>1</v>
      </c>
      <c r="Q4294" s="84" t="s">
        <v>9357</v>
      </c>
      <c r="R4294" s="84"/>
      <c r="S4294" s="84"/>
    </row>
    <row r="4295" spans="1:19" x14ac:dyDescent="0.25">
      <c r="A4295" t="s">
        <v>5531</v>
      </c>
      <c r="B4295">
        <v>3</v>
      </c>
      <c r="C4295" t="s">
        <v>5363</v>
      </c>
      <c r="D4295" s="84"/>
      <c r="F4295" s="84"/>
      <c r="O4295" s="84" t="s">
        <v>14232</v>
      </c>
      <c r="P4295" s="84">
        <v>1</v>
      </c>
      <c r="Q4295" s="84" t="s">
        <v>9357</v>
      </c>
      <c r="R4295" s="84"/>
      <c r="S4295" s="84"/>
    </row>
    <row r="4296" spans="1:19" x14ac:dyDescent="0.25">
      <c r="A4296" t="s">
        <v>5532</v>
      </c>
      <c r="B4296">
        <v>3</v>
      </c>
      <c r="C4296" t="s">
        <v>5363</v>
      </c>
      <c r="D4296" s="84"/>
      <c r="F4296" s="84"/>
      <c r="O4296" s="84" t="s">
        <v>14233</v>
      </c>
      <c r="P4296" s="84">
        <v>1</v>
      </c>
      <c r="Q4296" s="84" t="s">
        <v>9357</v>
      </c>
      <c r="R4296" s="84"/>
      <c r="S4296" s="84"/>
    </row>
    <row r="4297" spans="1:19" x14ac:dyDescent="0.25">
      <c r="A4297" t="s">
        <v>5533</v>
      </c>
      <c r="B4297">
        <v>3</v>
      </c>
      <c r="C4297" t="s">
        <v>5363</v>
      </c>
      <c r="D4297" s="84"/>
      <c r="F4297" s="84"/>
      <c r="O4297" s="84" t="s">
        <v>14234</v>
      </c>
      <c r="P4297" s="84">
        <v>1</v>
      </c>
      <c r="Q4297" s="84" t="s">
        <v>9357</v>
      </c>
      <c r="R4297" s="84"/>
      <c r="S4297" s="84"/>
    </row>
    <row r="4298" spans="1:19" x14ac:dyDescent="0.25">
      <c r="A4298" t="s">
        <v>5534</v>
      </c>
      <c r="B4298">
        <v>3</v>
      </c>
      <c r="C4298" t="s">
        <v>5363</v>
      </c>
      <c r="D4298" s="84"/>
      <c r="F4298" s="84"/>
      <c r="O4298" s="84" t="s">
        <v>14237</v>
      </c>
      <c r="P4298" s="84">
        <v>1</v>
      </c>
      <c r="Q4298" s="84" t="s">
        <v>9357</v>
      </c>
      <c r="R4298" s="84"/>
      <c r="S4298" s="84"/>
    </row>
    <row r="4299" spans="1:19" x14ac:dyDescent="0.25">
      <c r="A4299" t="s">
        <v>5535</v>
      </c>
      <c r="B4299">
        <v>3</v>
      </c>
      <c r="C4299" t="s">
        <v>5363</v>
      </c>
      <c r="D4299" s="84"/>
      <c r="F4299" s="84"/>
      <c r="O4299" s="84" t="s">
        <v>14238</v>
      </c>
      <c r="P4299" s="84">
        <v>1</v>
      </c>
      <c r="Q4299" s="84" t="s">
        <v>9357</v>
      </c>
      <c r="R4299" s="84"/>
      <c r="S4299" s="84"/>
    </row>
    <row r="4300" spans="1:19" x14ac:dyDescent="0.25">
      <c r="A4300" t="s">
        <v>5536</v>
      </c>
      <c r="B4300">
        <v>3</v>
      </c>
      <c r="C4300" t="s">
        <v>5363</v>
      </c>
      <c r="D4300" s="84"/>
      <c r="F4300" s="84"/>
      <c r="O4300" s="84" t="s">
        <v>14239</v>
      </c>
      <c r="P4300" s="84">
        <v>1</v>
      </c>
      <c r="Q4300" s="84" t="s">
        <v>9357</v>
      </c>
      <c r="R4300" s="84"/>
      <c r="S4300" s="84"/>
    </row>
    <row r="4301" spans="1:19" x14ac:dyDescent="0.25">
      <c r="A4301" t="s">
        <v>5537</v>
      </c>
      <c r="B4301">
        <v>3</v>
      </c>
      <c r="C4301" t="s">
        <v>5363</v>
      </c>
      <c r="D4301" s="84"/>
      <c r="F4301" s="84"/>
      <c r="O4301" s="84" t="s">
        <v>14240</v>
      </c>
      <c r="P4301" s="84">
        <v>1</v>
      </c>
      <c r="Q4301" s="84" t="s">
        <v>9357</v>
      </c>
      <c r="R4301" s="84"/>
      <c r="S4301" s="84"/>
    </row>
    <row r="4302" spans="1:19" x14ac:dyDescent="0.25">
      <c r="A4302" t="s">
        <v>5538</v>
      </c>
      <c r="B4302">
        <v>3</v>
      </c>
      <c r="C4302" t="s">
        <v>5363</v>
      </c>
      <c r="D4302" s="84"/>
      <c r="F4302" s="84"/>
      <c r="O4302" s="84" t="s">
        <v>14241</v>
      </c>
      <c r="P4302" s="84">
        <v>1</v>
      </c>
      <c r="Q4302" s="84" t="s">
        <v>9357</v>
      </c>
      <c r="R4302" s="84"/>
      <c r="S4302" s="84"/>
    </row>
    <row r="4303" spans="1:19" x14ac:dyDescent="0.25">
      <c r="A4303" t="s">
        <v>5539</v>
      </c>
      <c r="B4303">
        <v>3</v>
      </c>
      <c r="C4303" t="s">
        <v>5363</v>
      </c>
      <c r="D4303" s="84"/>
      <c r="F4303" s="84"/>
      <c r="O4303" s="84" t="s">
        <v>14242</v>
      </c>
      <c r="P4303" s="84">
        <v>1</v>
      </c>
      <c r="Q4303" s="84" t="s">
        <v>9357</v>
      </c>
      <c r="R4303" s="84"/>
      <c r="S4303" s="84"/>
    </row>
    <row r="4304" spans="1:19" x14ac:dyDescent="0.25">
      <c r="A4304" t="s">
        <v>5540</v>
      </c>
      <c r="B4304">
        <v>3</v>
      </c>
      <c r="C4304" t="s">
        <v>5363</v>
      </c>
      <c r="D4304" s="84"/>
      <c r="F4304" s="84"/>
      <c r="O4304" s="84" t="s">
        <v>14243</v>
      </c>
      <c r="P4304" s="84">
        <v>1</v>
      </c>
      <c r="Q4304" s="84" t="s">
        <v>9357</v>
      </c>
      <c r="R4304" s="84"/>
      <c r="S4304" s="84"/>
    </row>
    <row r="4305" spans="1:19" x14ac:dyDescent="0.25">
      <c r="A4305" t="s">
        <v>5541</v>
      </c>
      <c r="B4305">
        <v>3</v>
      </c>
      <c r="C4305" t="s">
        <v>5363</v>
      </c>
      <c r="D4305" s="84"/>
      <c r="F4305" s="84"/>
      <c r="O4305" s="84" t="s">
        <v>14244</v>
      </c>
      <c r="P4305" s="84">
        <v>1</v>
      </c>
      <c r="Q4305" s="84" t="s">
        <v>9357</v>
      </c>
      <c r="R4305" s="84"/>
      <c r="S4305" s="84"/>
    </row>
    <row r="4306" spans="1:19" x14ac:dyDescent="0.25">
      <c r="A4306" t="s">
        <v>5542</v>
      </c>
      <c r="B4306">
        <v>3</v>
      </c>
      <c r="C4306" t="s">
        <v>5363</v>
      </c>
      <c r="D4306" s="84"/>
      <c r="F4306" s="84"/>
      <c r="O4306" s="84" t="s">
        <v>14245</v>
      </c>
      <c r="P4306" s="84">
        <v>1</v>
      </c>
      <c r="Q4306" s="84" t="s">
        <v>9357</v>
      </c>
      <c r="R4306" s="84"/>
      <c r="S4306" s="84"/>
    </row>
    <row r="4307" spans="1:19" x14ac:dyDescent="0.25">
      <c r="A4307" t="s">
        <v>5543</v>
      </c>
      <c r="B4307">
        <v>3</v>
      </c>
      <c r="C4307" t="s">
        <v>5363</v>
      </c>
      <c r="D4307" s="84"/>
      <c r="F4307" s="84"/>
      <c r="O4307" s="84" t="s">
        <v>14247</v>
      </c>
      <c r="P4307" s="84">
        <v>1</v>
      </c>
      <c r="Q4307" s="84" t="s">
        <v>9357</v>
      </c>
      <c r="R4307" s="84"/>
      <c r="S4307" s="84"/>
    </row>
    <row r="4308" spans="1:19" x14ac:dyDescent="0.25">
      <c r="A4308" t="s">
        <v>5544</v>
      </c>
      <c r="B4308">
        <v>3</v>
      </c>
      <c r="C4308" t="s">
        <v>5363</v>
      </c>
      <c r="D4308" s="84"/>
      <c r="F4308" s="84"/>
      <c r="O4308" s="84" t="s">
        <v>14248</v>
      </c>
      <c r="P4308" s="84">
        <v>1</v>
      </c>
      <c r="Q4308" s="84" t="s">
        <v>9357</v>
      </c>
      <c r="R4308" s="84"/>
      <c r="S4308" s="84"/>
    </row>
    <row r="4309" spans="1:19" x14ac:dyDescent="0.25">
      <c r="A4309" t="s">
        <v>5545</v>
      </c>
      <c r="B4309">
        <v>3</v>
      </c>
      <c r="C4309" t="s">
        <v>5363</v>
      </c>
      <c r="D4309" s="84"/>
      <c r="F4309" s="84"/>
      <c r="O4309" s="84" t="s">
        <v>14250</v>
      </c>
      <c r="P4309" s="84">
        <v>1</v>
      </c>
      <c r="Q4309" s="84" t="s">
        <v>9357</v>
      </c>
      <c r="R4309" s="84"/>
      <c r="S4309" s="84"/>
    </row>
    <row r="4310" spans="1:19" x14ac:dyDescent="0.25">
      <c r="A4310" t="s">
        <v>5546</v>
      </c>
      <c r="B4310">
        <v>3</v>
      </c>
      <c r="C4310" t="s">
        <v>5363</v>
      </c>
      <c r="D4310" s="84"/>
      <c r="F4310" s="84"/>
      <c r="O4310" s="84" t="s">
        <v>14251</v>
      </c>
      <c r="P4310" s="84">
        <v>1</v>
      </c>
      <c r="Q4310" s="84" t="s">
        <v>9357</v>
      </c>
      <c r="R4310" s="84"/>
      <c r="S4310" s="84"/>
    </row>
    <row r="4311" spans="1:19" x14ac:dyDescent="0.25">
      <c r="A4311" t="s">
        <v>5547</v>
      </c>
      <c r="B4311">
        <v>3</v>
      </c>
      <c r="C4311" t="s">
        <v>5363</v>
      </c>
      <c r="D4311" s="84"/>
      <c r="F4311" s="84"/>
      <c r="O4311" s="84" t="s">
        <v>14254</v>
      </c>
      <c r="P4311" s="84">
        <v>1</v>
      </c>
      <c r="Q4311" s="84" t="s">
        <v>9357</v>
      </c>
      <c r="R4311" s="84"/>
      <c r="S4311" s="84"/>
    </row>
    <row r="4312" spans="1:19" x14ac:dyDescent="0.25">
      <c r="A4312" t="s">
        <v>5548</v>
      </c>
      <c r="B4312">
        <v>3</v>
      </c>
      <c r="C4312" t="s">
        <v>5363</v>
      </c>
      <c r="D4312" s="84"/>
      <c r="F4312" s="84"/>
      <c r="O4312" s="84" t="s">
        <v>14255</v>
      </c>
      <c r="P4312" s="84">
        <v>1</v>
      </c>
      <c r="Q4312" s="84" t="s">
        <v>9357</v>
      </c>
      <c r="R4312" s="84"/>
      <c r="S4312" s="84"/>
    </row>
    <row r="4313" spans="1:19" x14ac:dyDescent="0.25">
      <c r="A4313" t="s">
        <v>5549</v>
      </c>
      <c r="B4313">
        <v>3</v>
      </c>
      <c r="C4313" t="s">
        <v>5363</v>
      </c>
      <c r="D4313" s="84"/>
      <c r="F4313" s="84"/>
      <c r="O4313" s="84" t="s">
        <v>14257</v>
      </c>
      <c r="P4313" s="84">
        <v>1</v>
      </c>
      <c r="Q4313" s="84" t="s">
        <v>9357</v>
      </c>
      <c r="R4313" s="84"/>
      <c r="S4313" s="84"/>
    </row>
    <row r="4314" spans="1:19" x14ac:dyDescent="0.25">
      <c r="A4314" t="s">
        <v>5550</v>
      </c>
      <c r="B4314">
        <v>3</v>
      </c>
      <c r="C4314" t="s">
        <v>5363</v>
      </c>
      <c r="D4314" s="84"/>
      <c r="F4314" s="84"/>
      <c r="O4314" s="84" t="s">
        <v>14260</v>
      </c>
      <c r="P4314" s="84">
        <v>1</v>
      </c>
      <c r="Q4314" s="84" t="s">
        <v>9357</v>
      </c>
      <c r="R4314" s="84"/>
      <c r="S4314" s="84"/>
    </row>
    <row r="4315" spans="1:19" x14ac:dyDescent="0.25">
      <c r="A4315" t="s">
        <v>5551</v>
      </c>
      <c r="B4315">
        <v>3</v>
      </c>
      <c r="C4315" t="s">
        <v>5363</v>
      </c>
      <c r="D4315" s="84"/>
      <c r="F4315" s="84"/>
      <c r="O4315" s="84" t="s">
        <v>14261</v>
      </c>
      <c r="P4315" s="84">
        <v>1</v>
      </c>
      <c r="Q4315" s="84" t="s">
        <v>9357</v>
      </c>
      <c r="R4315" s="84"/>
      <c r="S4315" s="84"/>
    </row>
    <row r="4316" spans="1:19" x14ac:dyDescent="0.25">
      <c r="A4316" t="s">
        <v>5552</v>
      </c>
      <c r="B4316">
        <v>3</v>
      </c>
      <c r="C4316" t="s">
        <v>5363</v>
      </c>
      <c r="D4316" s="84"/>
      <c r="F4316" s="84"/>
      <c r="O4316" s="84" t="s">
        <v>14263</v>
      </c>
      <c r="P4316" s="84">
        <v>1</v>
      </c>
      <c r="Q4316" s="84" t="s">
        <v>9357</v>
      </c>
      <c r="R4316" s="84"/>
      <c r="S4316" s="84"/>
    </row>
    <row r="4317" spans="1:19" x14ac:dyDescent="0.25">
      <c r="A4317" t="s">
        <v>5553</v>
      </c>
      <c r="B4317">
        <v>3</v>
      </c>
      <c r="C4317" t="s">
        <v>5363</v>
      </c>
      <c r="D4317" s="84"/>
      <c r="F4317" s="84"/>
      <c r="O4317" s="84" t="s">
        <v>14264</v>
      </c>
      <c r="P4317" s="84">
        <v>1</v>
      </c>
      <c r="Q4317" s="84" t="s">
        <v>9357</v>
      </c>
      <c r="R4317" s="84"/>
      <c r="S4317" s="84"/>
    </row>
    <row r="4318" spans="1:19" x14ac:dyDescent="0.25">
      <c r="A4318" t="s">
        <v>5554</v>
      </c>
      <c r="B4318">
        <v>3</v>
      </c>
      <c r="C4318" t="s">
        <v>5363</v>
      </c>
      <c r="D4318" s="84"/>
      <c r="F4318" s="84"/>
      <c r="O4318" s="84" t="s">
        <v>14266</v>
      </c>
      <c r="P4318" s="84">
        <v>1</v>
      </c>
      <c r="Q4318" s="84" t="s">
        <v>9357</v>
      </c>
      <c r="R4318" s="84"/>
      <c r="S4318" s="84"/>
    </row>
    <row r="4319" spans="1:19" x14ac:dyDescent="0.25">
      <c r="A4319" t="s">
        <v>5555</v>
      </c>
      <c r="B4319">
        <v>3</v>
      </c>
      <c r="C4319" t="s">
        <v>5363</v>
      </c>
      <c r="D4319" s="84"/>
      <c r="F4319" s="84"/>
      <c r="O4319" s="84" t="s">
        <v>14270</v>
      </c>
      <c r="P4319" s="84">
        <v>1</v>
      </c>
      <c r="Q4319" s="84" t="s">
        <v>9357</v>
      </c>
      <c r="R4319" s="84"/>
      <c r="S4319" s="84"/>
    </row>
    <row r="4320" spans="1:19" x14ac:dyDescent="0.25">
      <c r="A4320" t="s">
        <v>5556</v>
      </c>
      <c r="B4320">
        <v>3</v>
      </c>
      <c r="C4320" t="s">
        <v>5363</v>
      </c>
      <c r="D4320" s="84"/>
      <c r="F4320" s="84"/>
      <c r="O4320" s="84" t="s">
        <v>14271</v>
      </c>
      <c r="P4320" s="84">
        <v>1</v>
      </c>
      <c r="Q4320" s="84" t="s">
        <v>9357</v>
      </c>
      <c r="R4320" s="84"/>
      <c r="S4320" s="84"/>
    </row>
    <row r="4321" spans="1:19" x14ac:dyDescent="0.25">
      <c r="A4321" t="s">
        <v>5557</v>
      </c>
      <c r="B4321">
        <v>3</v>
      </c>
      <c r="C4321" t="s">
        <v>5363</v>
      </c>
      <c r="D4321" s="84"/>
      <c r="F4321" s="84"/>
      <c r="O4321" s="84" t="s">
        <v>14273</v>
      </c>
      <c r="P4321" s="84">
        <v>1</v>
      </c>
      <c r="Q4321" s="84" t="s">
        <v>9357</v>
      </c>
      <c r="R4321" s="84"/>
      <c r="S4321" s="84"/>
    </row>
    <row r="4322" spans="1:19" x14ac:dyDescent="0.25">
      <c r="A4322" t="s">
        <v>5558</v>
      </c>
      <c r="B4322">
        <v>3</v>
      </c>
      <c r="C4322" t="s">
        <v>5363</v>
      </c>
      <c r="D4322" s="84"/>
      <c r="F4322" s="84"/>
      <c r="O4322" s="84" t="s">
        <v>14274</v>
      </c>
      <c r="P4322" s="84">
        <v>1</v>
      </c>
      <c r="Q4322" s="84" t="s">
        <v>9357</v>
      </c>
      <c r="R4322" s="84"/>
      <c r="S4322" s="84"/>
    </row>
    <row r="4323" spans="1:19" x14ac:dyDescent="0.25">
      <c r="A4323" t="s">
        <v>5559</v>
      </c>
      <c r="B4323">
        <v>3</v>
      </c>
      <c r="C4323" t="s">
        <v>5363</v>
      </c>
      <c r="D4323" s="84"/>
      <c r="F4323" s="84"/>
      <c r="O4323" s="84" t="s">
        <v>14275</v>
      </c>
      <c r="P4323" s="84">
        <v>1</v>
      </c>
      <c r="Q4323" s="84" t="s">
        <v>9357</v>
      </c>
      <c r="R4323" s="84"/>
      <c r="S4323" s="84"/>
    </row>
    <row r="4324" spans="1:19" x14ac:dyDescent="0.25">
      <c r="A4324" t="s">
        <v>5560</v>
      </c>
      <c r="B4324">
        <v>3</v>
      </c>
      <c r="C4324" t="s">
        <v>5363</v>
      </c>
      <c r="D4324" s="84"/>
      <c r="F4324" s="84"/>
      <c r="O4324" s="84" t="s">
        <v>14276</v>
      </c>
      <c r="P4324" s="84">
        <v>1</v>
      </c>
      <c r="Q4324" s="84" t="s">
        <v>9357</v>
      </c>
      <c r="R4324" s="84"/>
      <c r="S4324" s="84"/>
    </row>
    <row r="4325" spans="1:19" x14ac:dyDescent="0.25">
      <c r="A4325" t="s">
        <v>5561</v>
      </c>
      <c r="B4325">
        <v>3</v>
      </c>
      <c r="C4325" t="s">
        <v>5363</v>
      </c>
      <c r="D4325" s="84"/>
      <c r="F4325" s="84"/>
      <c r="O4325" s="84" t="s">
        <v>14277</v>
      </c>
      <c r="P4325" s="84">
        <v>1</v>
      </c>
      <c r="Q4325" s="84" t="s">
        <v>9357</v>
      </c>
      <c r="R4325" s="84"/>
      <c r="S4325" s="84"/>
    </row>
    <row r="4326" spans="1:19" x14ac:dyDescent="0.25">
      <c r="A4326" t="s">
        <v>5562</v>
      </c>
      <c r="B4326">
        <v>3</v>
      </c>
      <c r="C4326" t="s">
        <v>5363</v>
      </c>
      <c r="D4326" s="84"/>
      <c r="F4326" s="84"/>
      <c r="O4326" s="84" t="s">
        <v>14278</v>
      </c>
      <c r="P4326" s="84">
        <v>1</v>
      </c>
      <c r="Q4326" s="84" t="s">
        <v>9357</v>
      </c>
      <c r="R4326" s="84"/>
      <c r="S4326" s="84"/>
    </row>
    <row r="4327" spans="1:19" x14ac:dyDescent="0.25">
      <c r="A4327" t="s">
        <v>5563</v>
      </c>
      <c r="B4327">
        <v>3</v>
      </c>
      <c r="C4327" t="s">
        <v>5363</v>
      </c>
      <c r="D4327" s="84"/>
      <c r="F4327" s="84"/>
      <c r="O4327" s="84" t="s">
        <v>14279</v>
      </c>
      <c r="P4327" s="84">
        <v>1</v>
      </c>
      <c r="Q4327" s="84" t="s">
        <v>9357</v>
      </c>
      <c r="R4327" s="84"/>
      <c r="S4327" s="84"/>
    </row>
    <row r="4328" spans="1:19" x14ac:dyDescent="0.25">
      <c r="A4328" t="s">
        <v>5564</v>
      </c>
      <c r="B4328">
        <v>3</v>
      </c>
      <c r="C4328" t="s">
        <v>5363</v>
      </c>
      <c r="D4328" s="84"/>
      <c r="F4328" s="84"/>
      <c r="O4328" s="84" t="s">
        <v>14280</v>
      </c>
      <c r="P4328" s="84">
        <v>1</v>
      </c>
      <c r="Q4328" s="84" t="s">
        <v>9357</v>
      </c>
      <c r="R4328" s="84"/>
      <c r="S4328" s="84"/>
    </row>
    <row r="4329" spans="1:19" x14ac:dyDescent="0.25">
      <c r="A4329" t="s">
        <v>5565</v>
      </c>
      <c r="B4329">
        <v>3</v>
      </c>
      <c r="C4329" t="s">
        <v>5363</v>
      </c>
      <c r="D4329" s="84"/>
      <c r="F4329" s="84"/>
      <c r="O4329" s="84" t="s">
        <v>14282</v>
      </c>
      <c r="P4329" s="84">
        <v>1</v>
      </c>
      <c r="Q4329" s="84" t="s">
        <v>9357</v>
      </c>
      <c r="R4329" s="84"/>
      <c r="S4329" s="84"/>
    </row>
    <row r="4330" spans="1:19" x14ac:dyDescent="0.25">
      <c r="A4330" t="s">
        <v>5566</v>
      </c>
      <c r="B4330">
        <v>3</v>
      </c>
      <c r="C4330" t="s">
        <v>5363</v>
      </c>
      <c r="D4330" s="84"/>
      <c r="F4330" s="84"/>
      <c r="O4330" s="84" t="s">
        <v>14285</v>
      </c>
      <c r="P4330" s="84">
        <v>1</v>
      </c>
      <c r="Q4330" s="84" t="s">
        <v>9357</v>
      </c>
      <c r="R4330" s="84"/>
      <c r="S4330" s="84"/>
    </row>
    <row r="4331" spans="1:19" x14ac:dyDescent="0.25">
      <c r="A4331" t="s">
        <v>5567</v>
      </c>
      <c r="B4331">
        <v>3</v>
      </c>
      <c r="C4331" t="s">
        <v>5363</v>
      </c>
      <c r="D4331" s="84"/>
      <c r="F4331" s="84"/>
      <c r="O4331" s="84" t="s">
        <v>14286</v>
      </c>
      <c r="P4331" s="84">
        <v>1</v>
      </c>
      <c r="Q4331" s="84" t="s">
        <v>9357</v>
      </c>
      <c r="R4331" s="84"/>
      <c r="S4331" s="84"/>
    </row>
    <row r="4332" spans="1:19" x14ac:dyDescent="0.25">
      <c r="A4332" t="s">
        <v>5568</v>
      </c>
      <c r="B4332">
        <v>3</v>
      </c>
      <c r="C4332" t="s">
        <v>5363</v>
      </c>
      <c r="D4332" s="84"/>
      <c r="F4332" s="84"/>
      <c r="O4332" s="84" t="s">
        <v>14287</v>
      </c>
      <c r="P4332" s="84">
        <v>1</v>
      </c>
      <c r="Q4332" s="84" t="s">
        <v>9357</v>
      </c>
      <c r="R4332" s="84"/>
      <c r="S4332" s="84"/>
    </row>
    <row r="4333" spans="1:19" x14ac:dyDescent="0.25">
      <c r="A4333" t="s">
        <v>5569</v>
      </c>
      <c r="B4333">
        <v>3</v>
      </c>
      <c r="C4333" t="s">
        <v>5363</v>
      </c>
      <c r="D4333" s="84"/>
      <c r="F4333" s="84"/>
      <c r="O4333" s="84" t="s">
        <v>14288</v>
      </c>
      <c r="P4333" s="84">
        <v>1</v>
      </c>
      <c r="Q4333" s="84" t="s">
        <v>9357</v>
      </c>
      <c r="R4333" s="84"/>
      <c r="S4333" s="84"/>
    </row>
    <row r="4334" spans="1:19" x14ac:dyDescent="0.25">
      <c r="A4334" t="s">
        <v>5570</v>
      </c>
      <c r="B4334">
        <v>3</v>
      </c>
      <c r="C4334" t="s">
        <v>5363</v>
      </c>
      <c r="D4334" s="84"/>
      <c r="F4334" s="84"/>
      <c r="O4334" s="84" t="s">
        <v>14289</v>
      </c>
      <c r="P4334" s="84">
        <v>1</v>
      </c>
      <c r="Q4334" s="84" t="s">
        <v>9357</v>
      </c>
      <c r="R4334" s="84"/>
      <c r="S4334" s="84"/>
    </row>
    <row r="4335" spans="1:19" x14ac:dyDescent="0.25">
      <c r="A4335" t="s">
        <v>5571</v>
      </c>
      <c r="B4335">
        <v>3</v>
      </c>
      <c r="C4335" t="s">
        <v>5363</v>
      </c>
      <c r="D4335" s="84"/>
      <c r="F4335" s="84"/>
      <c r="O4335" s="84" t="s">
        <v>14290</v>
      </c>
      <c r="P4335" s="84">
        <v>1</v>
      </c>
      <c r="Q4335" s="84" t="s">
        <v>9357</v>
      </c>
      <c r="R4335" s="84"/>
      <c r="S4335" s="84"/>
    </row>
    <row r="4336" spans="1:19" x14ac:dyDescent="0.25">
      <c r="A4336" t="s">
        <v>5572</v>
      </c>
      <c r="B4336">
        <v>3</v>
      </c>
      <c r="C4336" t="s">
        <v>5363</v>
      </c>
      <c r="D4336" s="84"/>
      <c r="F4336" s="84"/>
      <c r="O4336" s="84" t="s">
        <v>14291</v>
      </c>
      <c r="P4336" s="84">
        <v>1</v>
      </c>
      <c r="Q4336" s="84" t="s">
        <v>9357</v>
      </c>
      <c r="R4336" s="84"/>
      <c r="S4336" s="84"/>
    </row>
    <row r="4337" spans="1:19" x14ac:dyDescent="0.25">
      <c r="A4337" t="s">
        <v>5573</v>
      </c>
      <c r="B4337">
        <v>3</v>
      </c>
      <c r="C4337" t="s">
        <v>5363</v>
      </c>
      <c r="D4337" s="84"/>
      <c r="F4337" s="84"/>
      <c r="O4337" s="84" t="s">
        <v>14292</v>
      </c>
      <c r="P4337" s="84">
        <v>1</v>
      </c>
      <c r="Q4337" s="84" t="s">
        <v>9357</v>
      </c>
      <c r="R4337" s="84"/>
      <c r="S4337" s="84"/>
    </row>
    <row r="4338" spans="1:19" x14ac:dyDescent="0.25">
      <c r="A4338" t="s">
        <v>5574</v>
      </c>
      <c r="B4338">
        <v>3</v>
      </c>
      <c r="C4338" t="s">
        <v>5363</v>
      </c>
      <c r="D4338" s="84"/>
      <c r="F4338" s="84"/>
      <c r="O4338" s="84" t="s">
        <v>14293</v>
      </c>
      <c r="P4338" s="84">
        <v>1</v>
      </c>
      <c r="Q4338" s="84" t="s">
        <v>9357</v>
      </c>
      <c r="R4338" s="84"/>
      <c r="S4338" s="84"/>
    </row>
    <row r="4339" spans="1:19" x14ac:dyDescent="0.25">
      <c r="A4339" t="s">
        <v>5575</v>
      </c>
      <c r="B4339">
        <v>3</v>
      </c>
      <c r="C4339" t="s">
        <v>5363</v>
      </c>
      <c r="D4339" s="84"/>
      <c r="F4339" s="84"/>
      <c r="O4339" s="84" t="s">
        <v>14294</v>
      </c>
      <c r="P4339" s="84">
        <v>1</v>
      </c>
      <c r="Q4339" s="84" t="s">
        <v>9357</v>
      </c>
      <c r="R4339" s="84"/>
      <c r="S4339" s="84"/>
    </row>
    <row r="4340" spans="1:19" x14ac:dyDescent="0.25">
      <c r="A4340" t="s">
        <v>5576</v>
      </c>
      <c r="B4340">
        <v>3</v>
      </c>
      <c r="C4340" t="s">
        <v>5363</v>
      </c>
      <c r="D4340" s="84"/>
      <c r="F4340" s="84"/>
      <c r="O4340" s="84" t="s">
        <v>14295</v>
      </c>
      <c r="P4340" s="84">
        <v>1</v>
      </c>
      <c r="Q4340" s="84" t="s">
        <v>9357</v>
      </c>
      <c r="R4340" s="84"/>
      <c r="S4340" s="84"/>
    </row>
    <row r="4341" spans="1:19" x14ac:dyDescent="0.25">
      <c r="A4341" t="s">
        <v>5577</v>
      </c>
      <c r="B4341">
        <v>3</v>
      </c>
      <c r="C4341" t="s">
        <v>5363</v>
      </c>
      <c r="D4341" s="84"/>
      <c r="F4341" s="84"/>
      <c r="O4341" s="84" t="s">
        <v>14296</v>
      </c>
      <c r="P4341" s="84">
        <v>1</v>
      </c>
      <c r="Q4341" s="84" t="s">
        <v>9357</v>
      </c>
      <c r="R4341" s="84"/>
      <c r="S4341" s="84"/>
    </row>
    <row r="4342" spans="1:19" x14ac:dyDescent="0.25">
      <c r="A4342" t="s">
        <v>5578</v>
      </c>
      <c r="B4342">
        <v>3</v>
      </c>
      <c r="C4342" t="s">
        <v>5363</v>
      </c>
      <c r="D4342" s="84"/>
      <c r="F4342" s="84"/>
      <c r="O4342" s="84" t="s">
        <v>14298</v>
      </c>
      <c r="P4342" s="84">
        <v>1</v>
      </c>
      <c r="Q4342" s="84" t="s">
        <v>9357</v>
      </c>
      <c r="R4342" s="84"/>
      <c r="S4342" s="84"/>
    </row>
    <row r="4343" spans="1:19" x14ac:dyDescent="0.25">
      <c r="A4343" t="s">
        <v>5579</v>
      </c>
      <c r="B4343">
        <v>3</v>
      </c>
      <c r="C4343" t="s">
        <v>5363</v>
      </c>
      <c r="D4343" s="84"/>
      <c r="F4343" s="84"/>
      <c r="O4343" s="84" t="s">
        <v>14301</v>
      </c>
      <c r="P4343" s="84">
        <v>1</v>
      </c>
      <c r="Q4343" s="84" t="s">
        <v>9357</v>
      </c>
      <c r="R4343" s="84"/>
      <c r="S4343" s="84"/>
    </row>
    <row r="4344" spans="1:19" x14ac:dyDescent="0.25">
      <c r="A4344" t="s">
        <v>5580</v>
      </c>
      <c r="B4344">
        <v>3</v>
      </c>
      <c r="C4344" t="s">
        <v>5363</v>
      </c>
      <c r="D4344" s="84"/>
      <c r="F4344" s="84"/>
      <c r="O4344" s="84" t="s">
        <v>14303</v>
      </c>
      <c r="P4344" s="84">
        <v>1</v>
      </c>
      <c r="Q4344" s="84" t="s">
        <v>9357</v>
      </c>
      <c r="R4344" s="84"/>
      <c r="S4344" s="84"/>
    </row>
    <row r="4345" spans="1:19" x14ac:dyDescent="0.25">
      <c r="A4345" t="s">
        <v>5581</v>
      </c>
      <c r="B4345">
        <v>3</v>
      </c>
      <c r="C4345" t="s">
        <v>5363</v>
      </c>
      <c r="D4345" s="84"/>
      <c r="F4345" s="84"/>
      <c r="O4345" s="84" t="s">
        <v>14304</v>
      </c>
      <c r="P4345" s="84">
        <v>1</v>
      </c>
      <c r="Q4345" s="84" t="s">
        <v>9357</v>
      </c>
      <c r="R4345" s="84"/>
      <c r="S4345" s="84"/>
    </row>
    <row r="4346" spans="1:19" x14ac:dyDescent="0.25">
      <c r="A4346" t="s">
        <v>5582</v>
      </c>
      <c r="B4346">
        <v>3</v>
      </c>
      <c r="C4346" t="s">
        <v>5363</v>
      </c>
      <c r="D4346" s="84"/>
      <c r="F4346" s="84"/>
      <c r="O4346" s="84" t="s">
        <v>14307</v>
      </c>
      <c r="P4346" s="84">
        <v>1</v>
      </c>
      <c r="Q4346" s="84" t="s">
        <v>9357</v>
      </c>
      <c r="R4346" s="84"/>
      <c r="S4346" s="84"/>
    </row>
    <row r="4347" spans="1:19" x14ac:dyDescent="0.25">
      <c r="A4347" t="s">
        <v>5583</v>
      </c>
      <c r="B4347">
        <v>3</v>
      </c>
      <c r="C4347" t="s">
        <v>5363</v>
      </c>
      <c r="D4347" s="84"/>
      <c r="F4347" s="84"/>
      <c r="O4347" s="84" t="s">
        <v>14310</v>
      </c>
      <c r="P4347" s="84">
        <v>1</v>
      </c>
      <c r="Q4347" s="84" t="s">
        <v>9357</v>
      </c>
      <c r="R4347" s="84"/>
      <c r="S4347" s="84"/>
    </row>
    <row r="4348" spans="1:19" x14ac:dyDescent="0.25">
      <c r="A4348" t="s">
        <v>5584</v>
      </c>
      <c r="B4348">
        <v>3</v>
      </c>
      <c r="C4348" t="s">
        <v>5363</v>
      </c>
      <c r="D4348" s="84"/>
      <c r="F4348" s="84"/>
      <c r="O4348" s="84" t="s">
        <v>14311</v>
      </c>
      <c r="P4348" s="84">
        <v>1</v>
      </c>
      <c r="Q4348" s="84" t="s">
        <v>9357</v>
      </c>
      <c r="R4348" s="84"/>
      <c r="S4348" s="84"/>
    </row>
    <row r="4349" spans="1:19" x14ac:dyDescent="0.25">
      <c r="A4349" t="s">
        <v>5585</v>
      </c>
      <c r="B4349">
        <v>3</v>
      </c>
      <c r="C4349" t="s">
        <v>5363</v>
      </c>
      <c r="D4349" s="84"/>
      <c r="F4349" s="84"/>
      <c r="O4349" s="84" t="s">
        <v>14312</v>
      </c>
      <c r="P4349" s="84">
        <v>1</v>
      </c>
      <c r="Q4349" s="84" t="s">
        <v>9357</v>
      </c>
      <c r="R4349" s="84"/>
      <c r="S4349" s="84"/>
    </row>
    <row r="4350" spans="1:19" x14ac:dyDescent="0.25">
      <c r="A4350" t="s">
        <v>5586</v>
      </c>
      <c r="B4350">
        <v>3</v>
      </c>
      <c r="C4350" t="s">
        <v>5363</v>
      </c>
      <c r="D4350" s="84"/>
      <c r="F4350" s="84"/>
      <c r="O4350" s="84" t="s">
        <v>14313</v>
      </c>
      <c r="P4350" s="84">
        <v>1</v>
      </c>
      <c r="Q4350" s="84" t="s">
        <v>9357</v>
      </c>
      <c r="R4350" s="84"/>
      <c r="S4350" s="84"/>
    </row>
    <row r="4351" spans="1:19" x14ac:dyDescent="0.25">
      <c r="A4351" t="s">
        <v>5587</v>
      </c>
      <c r="B4351">
        <v>3</v>
      </c>
      <c r="C4351" t="s">
        <v>5363</v>
      </c>
      <c r="D4351" s="84"/>
      <c r="F4351" s="84"/>
      <c r="O4351" s="84" t="s">
        <v>14315</v>
      </c>
      <c r="P4351" s="84">
        <v>1</v>
      </c>
      <c r="Q4351" s="84" t="s">
        <v>9357</v>
      </c>
      <c r="R4351" s="84"/>
      <c r="S4351" s="84"/>
    </row>
    <row r="4352" spans="1:19" x14ac:dyDescent="0.25">
      <c r="A4352" t="s">
        <v>5588</v>
      </c>
      <c r="B4352">
        <v>3</v>
      </c>
      <c r="C4352" t="s">
        <v>5363</v>
      </c>
      <c r="D4352" s="84"/>
      <c r="F4352" s="84"/>
      <c r="O4352" s="84" t="s">
        <v>14317</v>
      </c>
      <c r="P4352" s="84">
        <v>1</v>
      </c>
      <c r="Q4352" s="84" t="s">
        <v>9357</v>
      </c>
      <c r="R4352" s="84"/>
      <c r="S4352" s="84"/>
    </row>
    <row r="4353" spans="1:19" x14ac:dyDescent="0.25">
      <c r="A4353" t="s">
        <v>5589</v>
      </c>
      <c r="B4353">
        <v>3</v>
      </c>
      <c r="C4353" t="s">
        <v>5363</v>
      </c>
      <c r="D4353" s="84"/>
      <c r="F4353" s="84"/>
      <c r="O4353" s="84" t="s">
        <v>14318</v>
      </c>
      <c r="P4353" s="84">
        <v>1</v>
      </c>
      <c r="Q4353" s="84" t="s">
        <v>9357</v>
      </c>
      <c r="R4353" s="84"/>
      <c r="S4353" s="84"/>
    </row>
    <row r="4354" spans="1:19" x14ac:dyDescent="0.25">
      <c r="A4354" t="s">
        <v>5590</v>
      </c>
      <c r="B4354">
        <v>3</v>
      </c>
      <c r="C4354" t="s">
        <v>5363</v>
      </c>
      <c r="D4354" s="84"/>
      <c r="F4354" s="84"/>
      <c r="O4354" s="84" t="s">
        <v>14319</v>
      </c>
      <c r="P4354" s="84">
        <v>1</v>
      </c>
      <c r="Q4354" s="84" t="s">
        <v>9357</v>
      </c>
      <c r="R4354" s="84"/>
      <c r="S4354" s="84"/>
    </row>
    <row r="4355" spans="1:19" x14ac:dyDescent="0.25">
      <c r="A4355" t="s">
        <v>5591</v>
      </c>
      <c r="B4355">
        <v>3</v>
      </c>
      <c r="C4355" t="s">
        <v>5363</v>
      </c>
      <c r="D4355" s="84"/>
      <c r="F4355" s="84"/>
      <c r="O4355" s="84" t="s">
        <v>14320</v>
      </c>
      <c r="P4355" s="84">
        <v>1</v>
      </c>
      <c r="Q4355" s="84" t="s">
        <v>9357</v>
      </c>
      <c r="R4355" s="84"/>
      <c r="S4355" s="84"/>
    </row>
    <row r="4356" spans="1:19" x14ac:dyDescent="0.25">
      <c r="A4356" t="s">
        <v>5592</v>
      </c>
      <c r="B4356">
        <v>3</v>
      </c>
      <c r="C4356" t="s">
        <v>5363</v>
      </c>
      <c r="D4356" s="84"/>
      <c r="F4356" s="84"/>
      <c r="O4356" s="84" t="s">
        <v>14321</v>
      </c>
      <c r="P4356" s="84">
        <v>1</v>
      </c>
      <c r="Q4356" s="84" t="s">
        <v>9357</v>
      </c>
      <c r="R4356" s="84"/>
      <c r="S4356" s="84"/>
    </row>
    <row r="4357" spans="1:19" x14ac:dyDescent="0.25">
      <c r="A4357" t="s">
        <v>5593</v>
      </c>
      <c r="B4357">
        <v>3</v>
      </c>
      <c r="C4357" t="s">
        <v>5363</v>
      </c>
      <c r="D4357" s="84"/>
      <c r="F4357" s="84"/>
      <c r="O4357" s="84" t="s">
        <v>14322</v>
      </c>
      <c r="P4357" s="84">
        <v>1</v>
      </c>
      <c r="Q4357" s="84" t="s">
        <v>9357</v>
      </c>
      <c r="R4357" s="84"/>
      <c r="S4357" s="84"/>
    </row>
    <row r="4358" spans="1:19" x14ac:dyDescent="0.25">
      <c r="A4358" t="s">
        <v>5594</v>
      </c>
      <c r="B4358">
        <v>3</v>
      </c>
      <c r="C4358" t="s">
        <v>5363</v>
      </c>
      <c r="D4358" s="84"/>
      <c r="F4358" s="84"/>
      <c r="O4358" s="84" t="s">
        <v>14324</v>
      </c>
      <c r="P4358" s="84">
        <v>1</v>
      </c>
      <c r="Q4358" s="84" t="s">
        <v>9357</v>
      </c>
      <c r="R4358" s="84"/>
      <c r="S4358" s="84"/>
    </row>
    <row r="4359" spans="1:19" x14ac:dyDescent="0.25">
      <c r="A4359" t="s">
        <v>5595</v>
      </c>
      <c r="B4359">
        <v>3</v>
      </c>
      <c r="C4359" t="s">
        <v>5363</v>
      </c>
      <c r="D4359" s="84"/>
      <c r="F4359" s="84"/>
      <c r="O4359" s="84" t="s">
        <v>14325</v>
      </c>
      <c r="P4359" s="84">
        <v>1</v>
      </c>
      <c r="Q4359" s="84" t="s">
        <v>9357</v>
      </c>
      <c r="R4359" s="84"/>
      <c r="S4359" s="84"/>
    </row>
    <row r="4360" spans="1:19" x14ac:dyDescent="0.25">
      <c r="A4360" t="s">
        <v>5596</v>
      </c>
      <c r="B4360">
        <v>3</v>
      </c>
      <c r="C4360" t="s">
        <v>5363</v>
      </c>
      <c r="D4360" s="84"/>
      <c r="F4360" s="84"/>
      <c r="O4360" s="84" t="s">
        <v>14328</v>
      </c>
      <c r="P4360" s="84">
        <v>1</v>
      </c>
      <c r="Q4360" s="84" t="s">
        <v>9357</v>
      </c>
      <c r="R4360" s="84"/>
      <c r="S4360" s="84"/>
    </row>
    <row r="4361" spans="1:19" x14ac:dyDescent="0.25">
      <c r="A4361" t="s">
        <v>5597</v>
      </c>
      <c r="B4361">
        <v>3</v>
      </c>
      <c r="C4361" t="s">
        <v>5363</v>
      </c>
      <c r="D4361" s="84"/>
      <c r="F4361" s="84"/>
      <c r="O4361" s="84" t="s">
        <v>14329</v>
      </c>
      <c r="P4361" s="84">
        <v>1</v>
      </c>
      <c r="Q4361" s="84" t="s">
        <v>9357</v>
      </c>
      <c r="R4361" s="84"/>
      <c r="S4361" s="84"/>
    </row>
    <row r="4362" spans="1:19" x14ac:dyDescent="0.25">
      <c r="A4362" t="s">
        <v>5598</v>
      </c>
      <c r="B4362">
        <v>3</v>
      </c>
      <c r="C4362" t="s">
        <v>5363</v>
      </c>
      <c r="D4362" s="84"/>
      <c r="F4362" s="84"/>
      <c r="O4362" s="84" t="s">
        <v>14330</v>
      </c>
      <c r="P4362" s="84">
        <v>1</v>
      </c>
      <c r="Q4362" s="84" t="s">
        <v>9357</v>
      </c>
      <c r="R4362" s="84"/>
      <c r="S4362" s="84"/>
    </row>
    <row r="4363" spans="1:19" x14ac:dyDescent="0.25">
      <c r="A4363" t="s">
        <v>5599</v>
      </c>
      <c r="B4363">
        <v>3</v>
      </c>
      <c r="C4363" t="s">
        <v>5363</v>
      </c>
      <c r="D4363" s="84"/>
      <c r="F4363" s="84"/>
      <c r="O4363" s="84" t="s">
        <v>14331</v>
      </c>
      <c r="P4363" s="84">
        <v>1</v>
      </c>
      <c r="Q4363" s="84" t="s">
        <v>9357</v>
      </c>
      <c r="R4363" s="84"/>
      <c r="S4363" s="84"/>
    </row>
    <row r="4364" spans="1:19" x14ac:dyDescent="0.25">
      <c r="A4364" t="s">
        <v>5600</v>
      </c>
      <c r="B4364">
        <v>3</v>
      </c>
      <c r="C4364" t="s">
        <v>5363</v>
      </c>
      <c r="D4364" s="84"/>
      <c r="F4364" s="84"/>
      <c r="O4364" s="84" t="s">
        <v>14332</v>
      </c>
      <c r="P4364" s="84">
        <v>1</v>
      </c>
      <c r="Q4364" s="84" t="s">
        <v>9357</v>
      </c>
      <c r="R4364" s="84"/>
      <c r="S4364" s="84"/>
    </row>
    <row r="4365" spans="1:19" x14ac:dyDescent="0.25">
      <c r="A4365" t="s">
        <v>5601</v>
      </c>
      <c r="B4365">
        <v>3</v>
      </c>
      <c r="C4365" t="s">
        <v>5363</v>
      </c>
      <c r="D4365" s="84"/>
      <c r="F4365" s="84"/>
      <c r="O4365" s="84" t="s">
        <v>14333</v>
      </c>
      <c r="P4365" s="84">
        <v>1</v>
      </c>
      <c r="Q4365" s="84" t="s">
        <v>9357</v>
      </c>
      <c r="R4365" s="84"/>
      <c r="S4365" s="84"/>
    </row>
    <row r="4366" spans="1:19" x14ac:dyDescent="0.25">
      <c r="A4366" t="s">
        <v>5602</v>
      </c>
      <c r="B4366">
        <v>3</v>
      </c>
      <c r="C4366" t="s">
        <v>5363</v>
      </c>
      <c r="D4366" s="84"/>
      <c r="F4366" s="84"/>
      <c r="O4366" s="84" t="s">
        <v>14334</v>
      </c>
      <c r="P4366" s="84">
        <v>1</v>
      </c>
      <c r="Q4366" s="84" t="s">
        <v>9357</v>
      </c>
      <c r="R4366" s="84"/>
      <c r="S4366" s="84"/>
    </row>
    <row r="4367" spans="1:19" x14ac:dyDescent="0.25">
      <c r="A4367" t="s">
        <v>5603</v>
      </c>
      <c r="B4367">
        <v>3</v>
      </c>
      <c r="C4367" t="s">
        <v>5363</v>
      </c>
      <c r="D4367" s="84"/>
      <c r="F4367" s="84"/>
      <c r="O4367" s="84" t="s">
        <v>14335</v>
      </c>
      <c r="P4367" s="84">
        <v>1</v>
      </c>
      <c r="Q4367" s="84" t="s">
        <v>9357</v>
      </c>
      <c r="R4367" s="84"/>
      <c r="S4367" s="84"/>
    </row>
    <row r="4368" spans="1:19" x14ac:dyDescent="0.25">
      <c r="A4368" t="s">
        <v>5604</v>
      </c>
      <c r="B4368">
        <v>3</v>
      </c>
      <c r="C4368" t="s">
        <v>5363</v>
      </c>
      <c r="D4368" s="84"/>
      <c r="F4368" s="84"/>
      <c r="O4368" s="84" t="s">
        <v>14336</v>
      </c>
      <c r="P4368" s="84">
        <v>1</v>
      </c>
      <c r="Q4368" s="84" t="s">
        <v>9357</v>
      </c>
      <c r="R4368" s="84"/>
      <c r="S4368" s="84"/>
    </row>
    <row r="4369" spans="1:19" x14ac:dyDescent="0.25">
      <c r="A4369" t="s">
        <v>5605</v>
      </c>
      <c r="B4369">
        <v>3</v>
      </c>
      <c r="C4369" t="s">
        <v>5363</v>
      </c>
      <c r="D4369" s="84"/>
      <c r="F4369" s="84"/>
      <c r="O4369" s="84" t="s">
        <v>14337</v>
      </c>
      <c r="P4369" s="84">
        <v>1</v>
      </c>
      <c r="Q4369" s="84" t="s">
        <v>9357</v>
      </c>
      <c r="R4369" s="84"/>
      <c r="S4369" s="84"/>
    </row>
    <row r="4370" spans="1:19" x14ac:dyDescent="0.25">
      <c r="A4370" t="s">
        <v>5606</v>
      </c>
      <c r="B4370">
        <v>3</v>
      </c>
      <c r="C4370" t="s">
        <v>5363</v>
      </c>
      <c r="D4370" s="84"/>
      <c r="F4370" s="84"/>
      <c r="O4370" s="84" t="s">
        <v>14338</v>
      </c>
      <c r="P4370" s="84">
        <v>1</v>
      </c>
      <c r="Q4370" s="84" t="s">
        <v>9357</v>
      </c>
      <c r="R4370" s="84"/>
      <c r="S4370" s="84"/>
    </row>
    <row r="4371" spans="1:19" x14ac:dyDescent="0.25">
      <c r="A4371" t="s">
        <v>5607</v>
      </c>
      <c r="B4371">
        <v>3</v>
      </c>
      <c r="C4371" t="s">
        <v>5363</v>
      </c>
      <c r="D4371" s="84"/>
      <c r="F4371" s="84"/>
      <c r="O4371" s="84" t="s">
        <v>14339</v>
      </c>
      <c r="P4371" s="84">
        <v>1</v>
      </c>
      <c r="Q4371" s="84" t="s">
        <v>9357</v>
      </c>
      <c r="R4371" s="84"/>
      <c r="S4371" s="84"/>
    </row>
    <row r="4372" spans="1:19" x14ac:dyDescent="0.25">
      <c r="A4372" t="s">
        <v>5608</v>
      </c>
      <c r="B4372">
        <v>3</v>
      </c>
      <c r="C4372" t="s">
        <v>5363</v>
      </c>
      <c r="D4372" s="84"/>
      <c r="F4372" s="84"/>
      <c r="O4372" s="84" t="s">
        <v>14340</v>
      </c>
      <c r="P4372" s="84">
        <v>1</v>
      </c>
      <c r="Q4372" s="84" t="s">
        <v>9357</v>
      </c>
      <c r="R4372" s="84"/>
      <c r="S4372" s="84"/>
    </row>
    <row r="4373" spans="1:19" x14ac:dyDescent="0.25">
      <c r="A4373" t="s">
        <v>5609</v>
      </c>
      <c r="B4373">
        <v>3</v>
      </c>
      <c r="C4373" t="s">
        <v>5363</v>
      </c>
      <c r="D4373" s="84"/>
      <c r="F4373" s="84"/>
      <c r="O4373" s="84" t="s">
        <v>14341</v>
      </c>
      <c r="P4373" s="84">
        <v>1</v>
      </c>
      <c r="Q4373" s="84" t="s">
        <v>9357</v>
      </c>
      <c r="R4373" s="84"/>
      <c r="S4373" s="84"/>
    </row>
    <row r="4374" spans="1:19" x14ac:dyDescent="0.25">
      <c r="A4374" t="s">
        <v>5610</v>
      </c>
      <c r="B4374">
        <v>3</v>
      </c>
      <c r="C4374" t="s">
        <v>5363</v>
      </c>
      <c r="D4374" s="84"/>
      <c r="F4374" s="84"/>
      <c r="O4374" s="84" t="s">
        <v>14342</v>
      </c>
      <c r="P4374" s="84">
        <v>1</v>
      </c>
      <c r="Q4374" s="84" t="s">
        <v>9357</v>
      </c>
      <c r="R4374" s="84"/>
      <c r="S4374" s="84"/>
    </row>
    <row r="4375" spans="1:19" x14ac:dyDescent="0.25">
      <c r="A4375" t="s">
        <v>5611</v>
      </c>
      <c r="B4375">
        <v>3</v>
      </c>
      <c r="C4375" t="s">
        <v>5363</v>
      </c>
      <c r="D4375" s="84"/>
      <c r="F4375" s="84"/>
      <c r="O4375" s="84" t="s">
        <v>14345</v>
      </c>
      <c r="P4375" s="84">
        <v>1</v>
      </c>
      <c r="Q4375" s="84" t="s">
        <v>9357</v>
      </c>
      <c r="R4375" s="84"/>
      <c r="S4375" s="84"/>
    </row>
    <row r="4376" spans="1:19" x14ac:dyDescent="0.25">
      <c r="A4376" t="s">
        <v>5612</v>
      </c>
      <c r="B4376">
        <v>3</v>
      </c>
      <c r="C4376" t="s">
        <v>5363</v>
      </c>
      <c r="D4376" s="84"/>
      <c r="F4376" s="84"/>
      <c r="O4376" s="84" t="s">
        <v>14346</v>
      </c>
      <c r="P4376" s="84">
        <v>1</v>
      </c>
      <c r="Q4376" s="84" t="s">
        <v>9357</v>
      </c>
      <c r="R4376" s="84"/>
      <c r="S4376" s="84"/>
    </row>
    <row r="4377" spans="1:19" x14ac:dyDescent="0.25">
      <c r="A4377" t="s">
        <v>5613</v>
      </c>
      <c r="B4377">
        <v>3</v>
      </c>
      <c r="C4377" t="s">
        <v>5363</v>
      </c>
      <c r="D4377" s="84"/>
      <c r="F4377" s="84"/>
      <c r="O4377" s="84" t="s">
        <v>14347</v>
      </c>
      <c r="P4377" s="84">
        <v>1</v>
      </c>
      <c r="Q4377" s="84" t="s">
        <v>9357</v>
      </c>
      <c r="R4377" s="84"/>
      <c r="S4377" s="84"/>
    </row>
    <row r="4378" spans="1:19" x14ac:dyDescent="0.25">
      <c r="A4378" t="s">
        <v>5614</v>
      </c>
      <c r="B4378">
        <v>3</v>
      </c>
      <c r="C4378" t="s">
        <v>5363</v>
      </c>
      <c r="D4378" s="84"/>
      <c r="F4378" s="84"/>
      <c r="O4378" s="84" t="s">
        <v>14348</v>
      </c>
      <c r="P4378" s="84">
        <v>1</v>
      </c>
      <c r="Q4378" s="84" t="s">
        <v>9357</v>
      </c>
      <c r="R4378" s="84"/>
      <c r="S4378" s="84"/>
    </row>
    <row r="4379" spans="1:19" x14ac:dyDescent="0.25">
      <c r="A4379" t="s">
        <v>5615</v>
      </c>
      <c r="B4379">
        <v>3</v>
      </c>
      <c r="C4379" t="s">
        <v>5363</v>
      </c>
      <c r="D4379" s="84"/>
      <c r="F4379" s="84"/>
      <c r="O4379" s="84" t="s">
        <v>14350</v>
      </c>
      <c r="P4379" s="84">
        <v>1</v>
      </c>
      <c r="Q4379" s="84" t="s">
        <v>9357</v>
      </c>
      <c r="R4379" s="84"/>
      <c r="S4379" s="84"/>
    </row>
    <row r="4380" spans="1:19" x14ac:dyDescent="0.25">
      <c r="A4380" t="s">
        <v>5616</v>
      </c>
      <c r="B4380">
        <v>3</v>
      </c>
      <c r="C4380" t="s">
        <v>5363</v>
      </c>
      <c r="D4380" s="84"/>
      <c r="F4380" s="84"/>
      <c r="O4380" s="84" t="s">
        <v>14351</v>
      </c>
      <c r="P4380" s="84">
        <v>1</v>
      </c>
      <c r="Q4380" s="84" t="s">
        <v>9357</v>
      </c>
      <c r="R4380" s="84"/>
      <c r="S4380" s="84"/>
    </row>
    <row r="4381" spans="1:19" x14ac:dyDescent="0.25">
      <c r="A4381" t="s">
        <v>5617</v>
      </c>
      <c r="B4381">
        <v>3</v>
      </c>
      <c r="C4381" t="s">
        <v>5363</v>
      </c>
      <c r="D4381" s="84"/>
      <c r="F4381" s="84"/>
      <c r="O4381" s="84" t="s">
        <v>14357</v>
      </c>
      <c r="P4381" s="84">
        <v>1</v>
      </c>
      <c r="Q4381" s="84" t="s">
        <v>9357</v>
      </c>
      <c r="R4381" s="84"/>
      <c r="S4381" s="84"/>
    </row>
    <row r="4382" spans="1:19" x14ac:dyDescent="0.25">
      <c r="A4382" t="s">
        <v>5618</v>
      </c>
      <c r="B4382">
        <v>3</v>
      </c>
      <c r="C4382" t="s">
        <v>5363</v>
      </c>
      <c r="D4382" s="84"/>
      <c r="F4382" s="84"/>
      <c r="O4382" s="84" t="s">
        <v>14358</v>
      </c>
      <c r="P4382" s="84">
        <v>1</v>
      </c>
      <c r="Q4382" s="84" t="s">
        <v>9357</v>
      </c>
      <c r="R4382" s="84"/>
      <c r="S4382" s="84"/>
    </row>
    <row r="4383" spans="1:19" x14ac:dyDescent="0.25">
      <c r="A4383" t="s">
        <v>5619</v>
      </c>
      <c r="B4383">
        <v>3</v>
      </c>
      <c r="C4383" t="s">
        <v>5363</v>
      </c>
      <c r="D4383" t="s">
        <v>5619</v>
      </c>
      <c r="E4383" s="84" t="s">
        <v>2998</v>
      </c>
      <c r="F4383" t="s">
        <v>1919</v>
      </c>
      <c r="O4383" s="84" t="s">
        <v>14359</v>
      </c>
      <c r="P4383" s="84">
        <v>1</v>
      </c>
      <c r="Q4383" s="84" t="s">
        <v>9357</v>
      </c>
      <c r="R4383" s="84"/>
      <c r="S4383" s="84"/>
    </row>
    <row r="4384" spans="1:19" x14ac:dyDescent="0.25">
      <c r="A4384" t="s">
        <v>5620</v>
      </c>
      <c r="B4384">
        <v>3</v>
      </c>
      <c r="C4384" t="s">
        <v>5363</v>
      </c>
      <c r="D4384" s="84"/>
      <c r="F4384" s="84"/>
      <c r="O4384" s="84" t="s">
        <v>14360</v>
      </c>
      <c r="P4384" s="84">
        <v>1</v>
      </c>
      <c r="Q4384" s="84" t="s">
        <v>9357</v>
      </c>
      <c r="R4384" s="84"/>
      <c r="S4384" s="84"/>
    </row>
    <row r="4385" spans="1:19" x14ac:dyDescent="0.25">
      <c r="A4385" t="s">
        <v>5621</v>
      </c>
      <c r="B4385">
        <v>3</v>
      </c>
      <c r="C4385" t="s">
        <v>5363</v>
      </c>
      <c r="D4385" s="84"/>
      <c r="F4385" s="84"/>
      <c r="O4385" s="84" t="s">
        <v>14361</v>
      </c>
      <c r="P4385" s="84">
        <v>1</v>
      </c>
      <c r="Q4385" s="84" t="s">
        <v>9357</v>
      </c>
      <c r="R4385" s="84"/>
      <c r="S4385" s="84"/>
    </row>
    <row r="4386" spans="1:19" x14ac:dyDescent="0.25">
      <c r="A4386" t="s">
        <v>5622</v>
      </c>
      <c r="B4386">
        <v>3</v>
      </c>
      <c r="C4386" t="s">
        <v>5363</v>
      </c>
      <c r="D4386" s="84"/>
      <c r="F4386" s="84"/>
      <c r="O4386" s="84" t="s">
        <v>14362</v>
      </c>
      <c r="P4386" s="84">
        <v>1</v>
      </c>
      <c r="Q4386" s="84" t="s">
        <v>9357</v>
      </c>
      <c r="R4386" s="84"/>
      <c r="S4386" s="84"/>
    </row>
    <row r="4387" spans="1:19" x14ac:dyDescent="0.25">
      <c r="A4387" t="s">
        <v>5623</v>
      </c>
      <c r="B4387">
        <v>3</v>
      </c>
      <c r="C4387" t="s">
        <v>5363</v>
      </c>
      <c r="D4387" s="84"/>
      <c r="F4387" s="84"/>
      <c r="O4387" s="84" t="s">
        <v>14363</v>
      </c>
      <c r="P4387" s="84">
        <v>1</v>
      </c>
      <c r="Q4387" s="84" t="s">
        <v>9357</v>
      </c>
      <c r="R4387" s="84"/>
      <c r="S4387" s="84"/>
    </row>
    <row r="4388" spans="1:19" x14ac:dyDescent="0.25">
      <c r="A4388" t="s">
        <v>5624</v>
      </c>
      <c r="B4388">
        <v>3</v>
      </c>
      <c r="C4388" t="s">
        <v>5363</v>
      </c>
      <c r="D4388" s="84"/>
      <c r="F4388" s="84"/>
      <c r="O4388" s="84" t="s">
        <v>14364</v>
      </c>
      <c r="P4388" s="84">
        <v>1</v>
      </c>
      <c r="Q4388" s="84" t="s">
        <v>9357</v>
      </c>
      <c r="R4388" s="84"/>
      <c r="S4388" s="84"/>
    </row>
    <row r="4389" spans="1:19" x14ac:dyDescent="0.25">
      <c r="A4389" t="s">
        <v>5625</v>
      </c>
      <c r="B4389">
        <v>3</v>
      </c>
      <c r="C4389" t="s">
        <v>5363</v>
      </c>
      <c r="D4389" s="84"/>
      <c r="F4389" s="84"/>
      <c r="O4389" s="84" t="s">
        <v>14366</v>
      </c>
      <c r="P4389" s="84">
        <v>1</v>
      </c>
      <c r="Q4389" s="84" t="s">
        <v>9357</v>
      </c>
      <c r="R4389" s="84"/>
      <c r="S4389" s="84"/>
    </row>
    <row r="4390" spans="1:19" x14ac:dyDescent="0.25">
      <c r="A4390" t="s">
        <v>5626</v>
      </c>
      <c r="B4390">
        <v>3</v>
      </c>
      <c r="C4390" t="s">
        <v>5363</v>
      </c>
      <c r="D4390" s="84"/>
      <c r="F4390" s="84"/>
      <c r="O4390" s="84" t="s">
        <v>14367</v>
      </c>
      <c r="P4390" s="84">
        <v>1</v>
      </c>
      <c r="Q4390" s="84" t="s">
        <v>9357</v>
      </c>
      <c r="R4390" s="84"/>
      <c r="S4390" s="84"/>
    </row>
    <row r="4391" spans="1:19" x14ac:dyDescent="0.25">
      <c r="A4391" t="s">
        <v>5627</v>
      </c>
      <c r="B4391">
        <v>3</v>
      </c>
      <c r="C4391" t="s">
        <v>5363</v>
      </c>
      <c r="D4391" s="84"/>
      <c r="F4391" s="84"/>
      <c r="O4391" s="84" t="s">
        <v>14369</v>
      </c>
      <c r="P4391" s="84">
        <v>1</v>
      </c>
      <c r="Q4391" s="84" t="s">
        <v>9357</v>
      </c>
      <c r="R4391" s="84"/>
      <c r="S4391" s="84"/>
    </row>
    <row r="4392" spans="1:19" x14ac:dyDescent="0.25">
      <c r="A4392" t="s">
        <v>5628</v>
      </c>
      <c r="B4392">
        <v>3</v>
      </c>
      <c r="C4392" t="s">
        <v>5363</v>
      </c>
      <c r="D4392" s="84"/>
      <c r="F4392" s="84"/>
      <c r="O4392" s="84" t="s">
        <v>14372</v>
      </c>
      <c r="P4392" s="84">
        <v>1</v>
      </c>
      <c r="Q4392" s="84" t="s">
        <v>9357</v>
      </c>
      <c r="R4392" s="84"/>
      <c r="S4392" s="84"/>
    </row>
    <row r="4393" spans="1:19" x14ac:dyDescent="0.25">
      <c r="A4393" t="s">
        <v>5629</v>
      </c>
      <c r="B4393">
        <v>3</v>
      </c>
      <c r="C4393" t="s">
        <v>5363</v>
      </c>
      <c r="D4393" s="84"/>
      <c r="F4393" s="84"/>
      <c r="O4393" s="84" t="s">
        <v>14373</v>
      </c>
      <c r="P4393" s="84">
        <v>1</v>
      </c>
      <c r="Q4393" s="84" t="s">
        <v>9357</v>
      </c>
      <c r="R4393" s="84"/>
      <c r="S4393" s="84"/>
    </row>
    <row r="4394" spans="1:19" x14ac:dyDescent="0.25">
      <c r="A4394" t="s">
        <v>5630</v>
      </c>
      <c r="B4394">
        <v>3</v>
      </c>
      <c r="C4394" t="s">
        <v>5363</v>
      </c>
      <c r="D4394" s="84"/>
      <c r="F4394" s="84"/>
      <c r="O4394" s="84" t="s">
        <v>14374</v>
      </c>
      <c r="P4394" s="84">
        <v>1</v>
      </c>
      <c r="Q4394" s="84" t="s">
        <v>9357</v>
      </c>
      <c r="R4394" s="84"/>
      <c r="S4394" s="84"/>
    </row>
    <row r="4395" spans="1:19" x14ac:dyDescent="0.25">
      <c r="A4395" t="s">
        <v>5631</v>
      </c>
      <c r="B4395">
        <v>3</v>
      </c>
      <c r="C4395" t="s">
        <v>5363</v>
      </c>
      <c r="D4395" s="84"/>
      <c r="F4395" s="84"/>
      <c r="O4395" s="84" t="s">
        <v>14376</v>
      </c>
      <c r="P4395" s="84">
        <v>1</v>
      </c>
      <c r="Q4395" s="84" t="s">
        <v>9357</v>
      </c>
      <c r="R4395" s="84"/>
      <c r="S4395" s="84"/>
    </row>
    <row r="4396" spans="1:19" x14ac:dyDescent="0.25">
      <c r="A4396" t="s">
        <v>5632</v>
      </c>
      <c r="B4396">
        <v>3</v>
      </c>
      <c r="C4396" t="s">
        <v>5363</v>
      </c>
      <c r="D4396" s="84"/>
      <c r="F4396" s="84"/>
      <c r="O4396" s="84" t="s">
        <v>14377</v>
      </c>
      <c r="P4396" s="84">
        <v>1</v>
      </c>
      <c r="Q4396" s="84" t="s">
        <v>9357</v>
      </c>
      <c r="R4396" s="84"/>
      <c r="S4396" s="84"/>
    </row>
    <row r="4397" spans="1:19" x14ac:dyDescent="0.25">
      <c r="A4397" t="s">
        <v>5633</v>
      </c>
      <c r="B4397">
        <v>3</v>
      </c>
      <c r="C4397" t="s">
        <v>5363</v>
      </c>
      <c r="D4397" s="84"/>
      <c r="F4397" s="84"/>
      <c r="O4397" s="84" t="s">
        <v>14379</v>
      </c>
      <c r="P4397" s="84">
        <v>1</v>
      </c>
      <c r="Q4397" s="84" t="s">
        <v>9357</v>
      </c>
      <c r="R4397" s="84"/>
      <c r="S4397" s="84"/>
    </row>
    <row r="4398" spans="1:19" x14ac:dyDescent="0.25">
      <c r="A4398" t="s">
        <v>5634</v>
      </c>
      <c r="B4398">
        <v>3</v>
      </c>
      <c r="C4398" t="s">
        <v>5363</v>
      </c>
      <c r="D4398" s="84"/>
      <c r="F4398" s="84"/>
      <c r="O4398" s="84" t="s">
        <v>14382</v>
      </c>
      <c r="P4398" s="84">
        <v>1</v>
      </c>
      <c r="Q4398" s="84" t="s">
        <v>9357</v>
      </c>
      <c r="R4398" s="84"/>
      <c r="S4398" s="84"/>
    </row>
    <row r="4399" spans="1:19" x14ac:dyDescent="0.25">
      <c r="A4399" t="s">
        <v>5635</v>
      </c>
      <c r="B4399">
        <v>3</v>
      </c>
      <c r="C4399" t="s">
        <v>5363</v>
      </c>
      <c r="D4399" t="s">
        <v>5635</v>
      </c>
      <c r="E4399" s="84" t="s">
        <v>5635</v>
      </c>
      <c r="F4399" t="s">
        <v>1919</v>
      </c>
      <c r="O4399" s="84" t="s">
        <v>14383</v>
      </c>
      <c r="P4399" s="84">
        <v>1</v>
      </c>
      <c r="Q4399" s="84" t="s">
        <v>9357</v>
      </c>
      <c r="R4399" s="84"/>
      <c r="S4399" s="84"/>
    </row>
    <row r="4400" spans="1:19" x14ac:dyDescent="0.25">
      <c r="A4400" t="s">
        <v>5636</v>
      </c>
      <c r="B4400">
        <v>3</v>
      </c>
      <c r="C4400" t="s">
        <v>5363</v>
      </c>
      <c r="D4400" s="84"/>
      <c r="F4400" s="84"/>
      <c r="O4400" s="84" t="s">
        <v>14395</v>
      </c>
      <c r="P4400" s="84">
        <v>1</v>
      </c>
      <c r="Q4400" s="84" t="s">
        <v>9357</v>
      </c>
      <c r="R4400" s="84"/>
      <c r="S4400" s="84"/>
    </row>
    <row r="4401" spans="1:19" x14ac:dyDescent="0.25">
      <c r="A4401" t="s">
        <v>5637</v>
      </c>
      <c r="B4401">
        <v>3</v>
      </c>
      <c r="C4401" t="s">
        <v>5363</v>
      </c>
      <c r="D4401" s="84"/>
      <c r="F4401" s="84"/>
      <c r="O4401" s="84" t="s">
        <v>14396</v>
      </c>
      <c r="P4401" s="84">
        <v>1</v>
      </c>
      <c r="Q4401" s="84" t="s">
        <v>9357</v>
      </c>
      <c r="R4401" s="84"/>
      <c r="S4401" s="84"/>
    </row>
    <row r="4402" spans="1:19" x14ac:dyDescent="0.25">
      <c r="A4402" t="s">
        <v>5638</v>
      </c>
      <c r="B4402">
        <v>3</v>
      </c>
      <c r="C4402" t="s">
        <v>5363</v>
      </c>
      <c r="D4402" s="84"/>
      <c r="F4402" s="84"/>
      <c r="O4402" s="84" t="s">
        <v>14397</v>
      </c>
      <c r="P4402" s="84">
        <v>1</v>
      </c>
      <c r="Q4402" s="84" t="s">
        <v>9357</v>
      </c>
      <c r="R4402" s="84"/>
      <c r="S4402" s="84"/>
    </row>
    <row r="4403" spans="1:19" x14ac:dyDescent="0.25">
      <c r="A4403" t="s">
        <v>5639</v>
      </c>
      <c r="B4403">
        <v>3</v>
      </c>
      <c r="C4403" t="s">
        <v>5363</v>
      </c>
      <c r="D4403" s="84"/>
      <c r="F4403" s="84"/>
      <c r="O4403" s="84" t="s">
        <v>14400</v>
      </c>
      <c r="P4403" s="84">
        <v>1</v>
      </c>
      <c r="Q4403" s="84" t="s">
        <v>9357</v>
      </c>
      <c r="R4403" s="84"/>
      <c r="S4403" s="84"/>
    </row>
    <row r="4404" spans="1:19" x14ac:dyDescent="0.25">
      <c r="A4404" t="s">
        <v>5640</v>
      </c>
      <c r="B4404">
        <v>3</v>
      </c>
      <c r="C4404" t="s">
        <v>5363</v>
      </c>
      <c r="D4404" s="84"/>
      <c r="F4404" s="84"/>
      <c r="O4404" s="84" t="s">
        <v>14401</v>
      </c>
      <c r="P4404" s="84">
        <v>1</v>
      </c>
      <c r="Q4404" s="84" t="s">
        <v>9357</v>
      </c>
      <c r="R4404" s="84"/>
      <c r="S4404" s="84"/>
    </row>
    <row r="4405" spans="1:19" x14ac:dyDescent="0.25">
      <c r="A4405" t="s">
        <v>5641</v>
      </c>
      <c r="B4405">
        <v>3</v>
      </c>
      <c r="C4405" t="s">
        <v>5363</v>
      </c>
      <c r="D4405" s="84"/>
      <c r="F4405" s="84"/>
      <c r="O4405" s="84" t="s">
        <v>14404</v>
      </c>
      <c r="P4405" s="84">
        <v>1</v>
      </c>
      <c r="Q4405" s="84" t="s">
        <v>9357</v>
      </c>
      <c r="R4405" s="84"/>
      <c r="S4405" s="84"/>
    </row>
    <row r="4406" spans="1:19" x14ac:dyDescent="0.25">
      <c r="A4406" t="s">
        <v>5642</v>
      </c>
      <c r="B4406">
        <v>3</v>
      </c>
      <c r="C4406" t="s">
        <v>5363</v>
      </c>
      <c r="D4406" s="84"/>
      <c r="F4406" s="84"/>
      <c r="O4406" s="84" t="s">
        <v>14406</v>
      </c>
      <c r="P4406" s="84">
        <v>1</v>
      </c>
      <c r="Q4406" s="84" t="s">
        <v>9357</v>
      </c>
      <c r="R4406" s="84"/>
      <c r="S4406" s="84"/>
    </row>
    <row r="4407" spans="1:19" x14ac:dyDescent="0.25">
      <c r="A4407" t="s">
        <v>5643</v>
      </c>
      <c r="B4407">
        <v>3</v>
      </c>
      <c r="C4407" t="s">
        <v>5363</v>
      </c>
      <c r="D4407" s="84"/>
      <c r="F4407" s="84"/>
      <c r="O4407" s="84" t="s">
        <v>14407</v>
      </c>
      <c r="P4407" s="84">
        <v>1</v>
      </c>
      <c r="Q4407" s="84" t="s">
        <v>9357</v>
      </c>
      <c r="R4407" s="84"/>
      <c r="S4407" s="84"/>
    </row>
    <row r="4408" spans="1:19" x14ac:dyDescent="0.25">
      <c r="A4408" t="s">
        <v>5644</v>
      </c>
      <c r="B4408">
        <v>3</v>
      </c>
      <c r="C4408" t="s">
        <v>5363</v>
      </c>
      <c r="D4408" s="84"/>
      <c r="F4408" s="84"/>
      <c r="O4408" s="84" t="s">
        <v>14408</v>
      </c>
      <c r="P4408" s="84">
        <v>1</v>
      </c>
      <c r="Q4408" s="84" t="s">
        <v>9357</v>
      </c>
      <c r="R4408" s="84"/>
      <c r="S4408" s="84"/>
    </row>
    <row r="4409" spans="1:19" x14ac:dyDescent="0.25">
      <c r="A4409" t="s">
        <v>5645</v>
      </c>
      <c r="B4409">
        <v>3</v>
      </c>
      <c r="C4409" t="s">
        <v>5363</v>
      </c>
      <c r="D4409" s="84"/>
      <c r="F4409" s="84"/>
      <c r="O4409" s="84" t="s">
        <v>14409</v>
      </c>
      <c r="P4409" s="84">
        <v>1</v>
      </c>
      <c r="Q4409" s="84" t="s">
        <v>9357</v>
      </c>
      <c r="R4409" s="84"/>
      <c r="S4409" s="84"/>
    </row>
    <row r="4410" spans="1:19" x14ac:dyDescent="0.25">
      <c r="A4410" t="s">
        <v>5646</v>
      </c>
      <c r="B4410">
        <v>3</v>
      </c>
      <c r="C4410" t="s">
        <v>5363</v>
      </c>
      <c r="D4410" s="84"/>
      <c r="F4410" s="84"/>
      <c r="O4410" s="84" t="s">
        <v>14410</v>
      </c>
      <c r="P4410" s="84">
        <v>1</v>
      </c>
      <c r="Q4410" s="84" t="s">
        <v>9357</v>
      </c>
      <c r="R4410" s="84"/>
      <c r="S4410" s="84"/>
    </row>
    <row r="4411" spans="1:19" x14ac:dyDescent="0.25">
      <c r="A4411" t="s">
        <v>5647</v>
      </c>
      <c r="B4411">
        <v>3</v>
      </c>
      <c r="C4411" t="s">
        <v>5363</v>
      </c>
      <c r="D4411" s="84"/>
      <c r="F4411" s="84"/>
      <c r="O4411" s="84" t="s">
        <v>14411</v>
      </c>
      <c r="P4411" s="84">
        <v>1</v>
      </c>
      <c r="Q4411" s="84" t="s">
        <v>9357</v>
      </c>
      <c r="R4411" s="84"/>
      <c r="S4411" s="84"/>
    </row>
    <row r="4412" spans="1:19" x14ac:dyDescent="0.25">
      <c r="A4412" t="s">
        <v>5648</v>
      </c>
      <c r="B4412">
        <v>3</v>
      </c>
      <c r="C4412" t="s">
        <v>5363</v>
      </c>
      <c r="D4412" s="84"/>
      <c r="F4412" s="84"/>
      <c r="O4412" s="84" t="s">
        <v>14412</v>
      </c>
      <c r="P4412" s="84">
        <v>1</v>
      </c>
      <c r="Q4412" s="84" t="s">
        <v>9357</v>
      </c>
      <c r="R4412" s="84"/>
      <c r="S4412" s="84"/>
    </row>
    <row r="4413" spans="1:19" x14ac:dyDescent="0.25">
      <c r="A4413" t="s">
        <v>5649</v>
      </c>
      <c r="B4413">
        <v>3</v>
      </c>
      <c r="C4413" t="s">
        <v>5363</v>
      </c>
      <c r="D4413" s="84"/>
      <c r="F4413" s="84"/>
      <c r="O4413" s="84" t="s">
        <v>14413</v>
      </c>
      <c r="P4413" s="84">
        <v>1</v>
      </c>
      <c r="Q4413" s="84" t="s">
        <v>9357</v>
      </c>
      <c r="R4413" s="84"/>
      <c r="S4413" s="84"/>
    </row>
    <row r="4414" spans="1:19" x14ac:dyDescent="0.25">
      <c r="A4414" t="s">
        <v>5650</v>
      </c>
      <c r="B4414">
        <v>3</v>
      </c>
      <c r="C4414" t="s">
        <v>5363</v>
      </c>
      <c r="D4414" s="84"/>
      <c r="F4414" s="84"/>
      <c r="O4414" s="84" t="s">
        <v>14415</v>
      </c>
      <c r="P4414" s="84">
        <v>1</v>
      </c>
      <c r="Q4414" s="84" t="s">
        <v>9357</v>
      </c>
      <c r="R4414" s="84"/>
      <c r="S4414" s="84"/>
    </row>
    <row r="4415" spans="1:19" x14ac:dyDescent="0.25">
      <c r="A4415" t="s">
        <v>5651</v>
      </c>
      <c r="B4415">
        <v>3</v>
      </c>
      <c r="C4415" t="s">
        <v>5363</v>
      </c>
      <c r="D4415" s="84"/>
      <c r="F4415" s="84"/>
      <c r="O4415" s="84" t="s">
        <v>14417</v>
      </c>
      <c r="P4415" s="84">
        <v>1</v>
      </c>
      <c r="Q4415" s="84" t="s">
        <v>9357</v>
      </c>
      <c r="R4415" s="84"/>
      <c r="S4415" s="84"/>
    </row>
    <row r="4416" spans="1:19" x14ac:dyDescent="0.25">
      <c r="A4416" t="s">
        <v>5652</v>
      </c>
      <c r="B4416">
        <v>3</v>
      </c>
      <c r="C4416" t="s">
        <v>5363</v>
      </c>
      <c r="D4416" s="84"/>
      <c r="F4416" s="84"/>
      <c r="O4416" s="84" t="s">
        <v>14418</v>
      </c>
      <c r="P4416" s="84">
        <v>1</v>
      </c>
      <c r="Q4416" s="84" t="s">
        <v>9357</v>
      </c>
      <c r="R4416" s="84"/>
      <c r="S4416" s="84"/>
    </row>
    <row r="4417" spans="1:19" x14ac:dyDescent="0.25">
      <c r="A4417" t="s">
        <v>5653</v>
      </c>
      <c r="B4417">
        <v>3</v>
      </c>
      <c r="C4417" t="s">
        <v>5363</v>
      </c>
      <c r="D4417" s="84"/>
      <c r="F4417" s="84"/>
      <c r="O4417" s="84" t="s">
        <v>14423</v>
      </c>
      <c r="P4417" s="84">
        <v>1</v>
      </c>
      <c r="Q4417" s="84" t="s">
        <v>9357</v>
      </c>
      <c r="R4417" s="84"/>
      <c r="S4417" s="84"/>
    </row>
    <row r="4418" spans="1:19" x14ac:dyDescent="0.25">
      <c r="A4418" t="s">
        <v>5654</v>
      </c>
      <c r="B4418">
        <v>3</v>
      </c>
      <c r="C4418" t="s">
        <v>5363</v>
      </c>
      <c r="D4418" s="84"/>
      <c r="F4418" s="84"/>
      <c r="O4418" s="84" t="s">
        <v>14424</v>
      </c>
      <c r="P4418" s="84">
        <v>1</v>
      </c>
      <c r="Q4418" s="84" t="s">
        <v>9357</v>
      </c>
      <c r="R4418" s="84"/>
      <c r="S4418" s="84"/>
    </row>
    <row r="4419" spans="1:19" x14ac:dyDescent="0.25">
      <c r="A4419" t="s">
        <v>5655</v>
      </c>
      <c r="B4419">
        <v>3</v>
      </c>
      <c r="C4419" t="s">
        <v>5363</v>
      </c>
      <c r="D4419" s="84"/>
      <c r="F4419" s="84"/>
      <c r="O4419" s="84" t="s">
        <v>14425</v>
      </c>
      <c r="P4419" s="84">
        <v>1</v>
      </c>
      <c r="Q4419" s="84" t="s">
        <v>9357</v>
      </c>
      <c r="R4419" s="84"/>
      <c r="S4419" s="84"/>
    </row>
    <row r="4420" spans="1:19" x14ac:dyDescent="0.25">
      <c r="A4420" t="s">
        <v>5656</v>
      </c>
      <c r="B4420">
        <v>3</v>
      </c>
      <c r="C4420" t="s">
        <v>5363</v>
      </c>
      <c r="D4420" s="84"/>
      <c r="F4420" s="84"/>
      <c r="O4420" s="84" t="s">
        <v>14426</v>
      </c>
      <c r="P4420" s="84">
        <v>1</v>
      </c>
      <c r="Q4420" s="84" t="s">
        <v>9357</v>
      </c>
      <c r="R4420" s="84"/>
      <c r="S4420" s="84"/>
    </row>
    <row r="4421" spans="1:19" x14ac:dyDescent="0.25">
      <c r="A4421" t="s">
        <v>5657</v>
      </c>
      <c r="B4421">
        <v>3</v>
      </c>
      <c r="C4421" t="s">
        <v>5363</v>
      </c>
      <c r="D4421" s="84"/>
      <c r="F4421" s="84"/>
      <c r="O4421" s="84" t="s">
        <v>14428</v>
      </c>
      <c r="P4421" s="84">
        <v>1</v>
      </c>
      <c r="Q4421" s="84" t="s">
        <v>9357</v>
      </c>
      <c r="R4421" s="84"/>
      <c r="S4421" s="84"/>
    </row>
    <row r="4422" spans="1:19" x14ac:dyDescent="0.25">
      <c r="A4422" t="s">
        <v>5658</v>
      </c>
      <c r="B4422">
        <v>3</v>
      </c>
      <c r="C4422" t="s">
        <v>5363</v>
      </c>
      <c r="D4422" s="84"/>
      <c r="F4422" s="84"/>
      <c r="O4422" s="84" t="s">
        <v>14429</v>
      </c>
      <c r="P4422" s="84">
        <v>1</v>
      </c>
      <c r="Q4422" s="84" t="s">
        <v>9357</v>
      </c>
      <c r="R4422" s="84"/>
      <c r="S4422" s="84"/>
    </row>
    <row r="4423" spans="1:19" x14ac:dyDescent="0.25">
      <c r="A4423" t="s">
        <v>5659</v>
      </c>
      <c r="B4423">
        <v>3</v>
      </c>
      <c r="C4423" t="s">
        <v>5363</v>
      </c>
      <c r="D4423" s="84"/>
      <c r="F4423" s="84"/>
      <c r="O4423" s="84" t="s">
        <v>14430</v>
      </c>
      <c r="P4423" s="84">
        <v>1</v>
      </c>
      <c r="Q4423" s="84" t="s">
        <v>9357</v>
      </c>
      <c r="R4423" s="84"/>
      <c r="S4423" s="84"/>
    </row>
    <row r="4424" spans="1:19" x14ac:dyDescent="0.25">
      <c r="A4424" t="s">
        <v>5660</v>
      </c>
      <c r="B4424">
        <v>3</v>
      </c>
      <c r="C4424" t="s">
        <v>5363</v>
      </c>
      <c r="D4424" s="84"/>
      <c r="F4424" s="84"/>
      <c r="O4424" s="84" t="s">
        <v>14431</v>
      </c>
      <c r="P4424" s="84">
        <v>1</v>
      </c>
      <c r="Q4424" s="84" t="s">
        <v>9357</v>
      </c>
      <c r="R4424" s="84"/>
      <c r="S4424" s="84"/>
    </row>
    <row r="4425" spans="1:19" x14ac:dyDescent="0.25">
      <c r="A4425" t="s">
        <v>5661</v>
      </c>
      <c r="B4425">
        <v>3</v>
      </c>
      <c r="C4425" t="s">
        <v>5363</v>
      </c>
      <c r="D4425" s="84"/>
      <c r="F4425" s="84"/>
      <c r="O4425" s="84" t="s">
        <v>14433</v>
      </c>
      <c r="P4425" s="84">
        <v>1</v>
      </c>
      <c r="Q4425" s="84" t="s">
        <v>9357</v>
      </c>
      <c r="R4425" s="84"/>
      <c r="S4425" s="84"/>
    </row>
    <row r="4426" spans="1:19" x14ac:dyDescent="0.25">
      <c r="A4426" t="s">
        <v>5662</v>
      </c>
      <c r="B4426">
        <v>3</v>
      </c>
      <c r="C4426" t="s">
        <v>5363</v>
      </c>
      <c r="D4426" s="84"/>
      <c r="F4426" s="84"/>
      <c r="O4426" s="84" t="s">
        <v>14434</v>
      </c>
      <c r="P4426" s="84">
        <v>1</v>
      </c>
      <c r="Q4426" s="84" t="s">
        <v>9357</v>
      </c>
      <c r="R4426" s="84"/>
      <c r="S4426" s="84"/>
    </row>
    <row r="4427" spans="1:19" x14ac:dyDescent="0.25">
      <c r="A4427" t="s">
        <v>5663</v>
      </c>
      <c r="B4427">
        <v>3</v>
      </c>
      <c r="C4427" t="s">
        <v>5363</v>
      </c>
      <c r="D4427" t="s">
        <v>5663</v>
      </c>
      <c r="E4427" s="84" t="s">
        <v>5663</v>
      </c>
      <c r="F4427" t="s">
        <v>1919</v>
      </c>
      <c r="O4427" s="84" t="s">
        <v>14435</v>
      </c>
      <c r="P4427" s="84">
        <v>1</v>
      </c>
      <c r="Q4427" s="84" t="s">
        <v>9357</v>
      </c>
      <c r="R4427" s="84"/>
      <c r="S4427" s="84"/>
    </row>
    <row r="4428" spans="1:19" x14ac:dyDescent="0.25">
      <c r="A4428" t="s">
        <v>5664</v>
      </c>
      <c r="B4428">
        <v>3</v>
      </c>
      <c r="C4428" t="s">
        <v>5363</v>
      </c>
      <c r="D4428" s="84"/>
      <c r="F4428" s="84"/>
      <c r="O4428" s="84" t="s">
        <v>14436</v>
      </c>
      <c r="P4428" s="84">
        <v>1</v>
      </c>
      <c r="Q4428" s="84" t="s">
        <v>9357</v>
      </c>
      <c r="R4428" s="84"/>
      <c r="S4428" s="84"/>
    </row>
    <row r="4429" spans="1:19" x14ac:dyDescent="0.25">
      <c r="A4429" t="s">
        <v>5665</v>
      </c>
      <c r="B4429">
        <v>3</v>
      </c>
      <c r="C4429" t="s">
        <v>5363</v>
      </c>
      <c r="D4429" s="84"/>
      <c r="F4429" s="84"/>
      <c r="O4429" s="84" t="s">
        <v>14437</v>
      </c>
      <c r="P4429" s="84">
        <v>1</v>
      </c>
      <c r="Q4429" s="84" t="s">
        <v>9357</v>
      </c>
      <c r="R4429" s="84"/>
      <c r="S4429" s="84"/>
    </row>
    <row r="4430" spans="1:19" x14ac:dyDescent="0.25">
      <c r="A4430" t="s">
        <v>5666</v>
      </c>
      <c r="B4430">
        <v>3</v>
      </c>
      <c r="C4430" t="s">
        <v>5363</v>
      </c>
      <c r="D4430" s="84"/>
      <c r="F4430" s="84"/>
      <c r="O4430" s="84" t="s">
        <v>14439</v>
      </c>
      <c r="P4430" s="84">
        <v>1</v>
      </c>
      <c r="Q4430" s="84" t="s">
        <v>9357</v>
      </c>
      <c r="R4430" s="84"/>
      <c r="S4430" s="84"/>
    </row>
    <row r="4431" spans="1:19" x14ac:dyDescent="0.25">
      <c r="A4431" t="s">
        <v>5667</v>
      </c>
      <c r="B4431">
        <v>3</v>
      </c>
      <c r="C4431" t="s">
        <v>5363</v>
      </c>
      <c r="D4431" s="84"/>
      <c r="F4431" s="84"/>
      <c r="O4431" s="84" t="s">
        <v>14440</v>
      </c>
      <c r="P4431" s="84">
        <v>1</v>
      </c>
      <c r="Q4431" s="84" t="s">
        <v>9357</v>
      </c>
      <c r="R4431" s="84"/>
      <c r="S4431" s="84"/>
    </row>
    <row r="4432" spans="1:19" x14ac:dyDescent="0.25">
      <c r="A4432" t="s">
        <v>5668</v>
      </c>
      <c r="B4432">
        <v>3</v>
      </c>
      <c r="C4432" t="s">
        <v>5363</v>
      </c>
      <c r="D4432" s="84"/>
      <c r="F4432" s="84"/>
      <c r="O4432" s="84" t="s">
        <v>14441</v>
      </c>
      <c r="P4432" s="84">
        <v>1</v>
      </c>
      <c r="Q4432" s="84" t="s">
        <v>9357</v>
      </c>
      <c r="R4432" s="84"/>
      <c r="S4432" s="84"/>
    </row>
    <row r="4433" spans="1:19" x14ac:dyDescent="0.25">
      <c r="A4433" t="s">
        <v>5669</v>
      </c>
      <c r="B4433">
        <v>3</v>
      </c>
      <c r="C4433" t="s">
        <v>5363</v>
      </c>
      <c r="D4433" s="84"/>
      <c r="F4433" s="84"/>
      <c r="O4433" s="84" t="s">
        <v>14442</v>
      </c>
      <c r="P4433" s="84">
        <v>1</v>
      </c>
      <c r="Q4433" s="84" t="s">
        <v>9357</v>
      </c>
      <c r="R4433" s="84"/>
      <c r="S4433" s="84"/>
    </row>
    <row r="4434" spans="1:19" x14ac:dyDescent="0.25">
      <c r="A4434" t="s">
        <v>5670</v>
      </c>
      <c r="B4434">
        <v>3</v>
      </c>
      <c r="C4434" t="s">
        <v>5363</v>
      </c>
      <c r="D4434" s="84"/>
      <c r="F4434" s="84"/>
      <c r="O4434" s="84" t="s">
        <v>14443</v>
      </c>
      <c r="P4434" s="84">
        <v>1</v>
      </c>
      <c r="Q4434" s="84" t="s">
        <v>9357</v>
      </c>
      <c r="R4434" s="84"/>
      <c r="S4434" s="84"/>
    </row>
    <row r="4435" spans="1:19" x14ac:dyDescent="0.25">
      <c r="A4435" t="s">
        <v>5671</v>
      </c>
      <c r="B4435">
        <v>3</v>
      </c>
      <c r="C4435" t="s">
        <v>5363</v>
      </c>
      <c r="D4435" s="84"/>
      <c r="F4435" s="84"/>
      <c r="O4435" s="84" t="s">
        <v>14444</v>
      </c>
      <c r="P4435" s="84">
        <v>1</v>
      </c>
      <c r="Q4435" s="84" t="s">
        <v>9357</v>
      </c>
      <c r="R4435" s="84"/>
      <c r="S4435" s="84"/>
    </row>
    <row r="4436" spans="1:19" x14ac:dyDescent="0.25">
      <c r="A4436" t="s">
        <v>5672</v>
      </c>
      <c r="B4436">
        <v>3</v>
      </c>
      <c r="C4436" t="s">
        <v>5363</v>
      </c>
      <c r="D4436" s="84"/>
      <c r="F4436" s="84"/>
      <c r="O4436" s="84" t="s">
        <v>14446</v>
      </c>
      <c r="P4436" s="84">
        <v>1</v>
      </c>
      <c r="Q4436" s="84" t="s">
        <v>9357</v>
      </c>
      <c r="R4436" s="84"/>
      <c r="S4436" s="84"/>
    </row>
    <row r="4437" spans="1:19" x14ac:dyDescent="0.25">
      <c r="A4437" t="s">
        <v>5673</v>
      </c>
      <c r="B4437">
        <v>3</v>
      </c>
      <c r="C4437" t="s">
        <v>5363</v>
      </c>
      <c r="D4437" s="84"/>
      <c r="F4437" s="84"/>
      <c r="O4437" s="84" t="s">
        <v>14448</v>
      </c>
      <c r="P4437" s="84">
        <v>1</v>
      </c>
      <c r="Q4437" s="84" t="s">
        <v>9357</v>
      </c>
      <c r="R4437" s="84"/>
      <c r="S4437" s="84"/>
    </row>
    <row r="4438" spans="1:19" x14ac:dyDescent="0.25">
      <c r="A4438" t="s">
        <v>5674</v>
      </c>
      <c r="B4438">
        <v>3</v>
      </c>
      <c r="C4438" t="s">
        <v>5363</v>
      </c>
      <c r="D4438" s="84"/>
      <c r="F4438" s="84"/>
      <c r="O4438" s="84" t="s">
        <v>14449</v>
      </c>
      <c r="P4438" s="84">
        <v>1</v>
      </c>
      <c r="Q4438" s="84" t="s">
        <v>9357</v>
      </c>
      <c r="R4438" s="84"/>
      <c r="S4438" s="84"/>
    </row>
    <row r="4439" spans="1:19" x14ac:dyDescent="0.25">
      <c r="A4439" t="s">
        <v>5675</v>
      </c>
      <c r="B4439">
        <v>3</v>
      </c>
      <c r="C4439" t="s">
        <v>5363</v>
      </c>
      <c r="D4439" s="84"/>
      <c r="F4439" s="84"/>
      <c r="O4439" s="84" t="s">
        <v>14450</v>
      </c>
      <c r="P4439" s="84">
        <v>1</v>
      </c>
      <c r="Q4439" s="84" t="s">
        <v>9357</v>
      </c>
      <c r="R4439" s="84"/>
      <c r="S4439" s="84"/>
    </row>
    <row r="4440" spans="1:19" x14ac:dyDescent="0.25">
      <c r="A4440" t="s">
        <v>5676</v>
      </c>
      <c r="B4440">
        <v>3</v>
      </c>
      <c r="C4440" t="s">
        <v>5363</v>
      </c>
      <c r="D4440" s="84"/>
      <c r="F4440" s="84"/>
      <c r="O4440" s="84" t="s">
        <v>14451</v>
      </c>
      <c r="P4440" s="84">
        <v>1</v>
      </c>
      <c r="Q4440" s="84" t="s">
        <v>9357</v>
      </c>
      <c r="R4440" s="84"/>
      <c r="S4440" s="84"/>
    </row>
    <row r="4441" spans="1:19" x14ac:dyDescent="0.25">
      <c r="A4441" t="s">
        <v>5677</v>
      </c>
      <c r="B4441">
        <v>3</v>
      </c>
      <c r="C4441" t="s">
        <v>5363</v>
      </c>
      <c r="D4441" s="84"/>
      <c r="F4441" s="84"/>
      <c r="O4441" s="84" t="s">
        <v>14453</v>
      </c>
      <c r="P4441" s="84">
        <v>1</v>
      </c>
      <c r="Q4441" s="84" t="s">
        <v>9357</v>
      </c>
      <c r="R4441" s="84"/>
      <c r="S4441" s="84"/>
    </row>
    <row r="4442" spans="1:19" x14ac:dyDescent="0.25">
      <c r="A4442" t="s">
        <v>5678</v>
      </c>
      <c r="B4442">
        <v>3</v>
      </c>
      <c r="C4442" t="s">
        <v>5363</v>
      </c>
      <c r="D4442" s="84"/>
      <c r="F4442" s="84"/>
      <c r="O4442" s="84" t="s">
        <v>14454</v>
      </c>
      <c r="P4442" s="84">
        <v>1</v>
      </c>
      <c r="Q4442" s="84" t="s">
        <v>9357</v>
      </c>
      <c r="R4442" s="84"/>
      <c r="S4442" s="84"/>
    </row>
    <row r="4443" spans="1:19" x14ac:dyDescent="0.25">
      <c r="A4443" t="s">
        <v>5679</v>
      </c>
      <c r="B4443">
        <v>3</v>
      </c>
      <c r="C4443" t="s">
        <v>5363</v>
      </c>
      <c r="D4443" s="84"/>
      <c r="F4443" s="84"/>
      <c r="O4443" s="84" t="s">
        <v>14455</v>
      </c>
      <c r="P4443" s="84">
        <v>1</v>
      </c>
      <c r="Q4443" s="84" t="s">
        <v>9357</v>
      </c>
      <c r="R4443" s="84"/>
      <c r="S4443" s="84"/>
    </row>
    <row r="4444" spans="1:19" x14ac:dyDescent="0.25">
      <c r="A4444" t="s">
        <v>5680</v>
      </c>
      <c r="B4444">
        <v>3</v>
      </c>
      <c r="C4444" t="s">
        <v>5363</v>
      </c>
      <c r="D4444" s="84"/>
      <c r="F4444" s="84"/>
      <c r="O4444" s="84" t="s">
        <v>14456</v>
      </c>
      <c r="P4444" s="84">
        <v>1</v>
      </c>
      <c r="Q4444" s="84" t="s">
        <v>9357</v>
      </c>
      <c r="R4444" s="84"/>
      <c r="S4444" s="84"/>
    </row>
    <row r="4445" spans="1:19" x14ac:dyDescent="0.25">
      <c r="A4445" t="s">
        <v>5681</v>
      </c>
      <c r="B4445">
        <v>3</v>
      </c>
      <c r="C4445" t="s">
        <v>5363</v>
      </c>
      <c r="D4445" s="84"/>
      <c r="F4445" s="84"/>
      <c r="O4445" s="84" t="s">
        <v>14457</v>
      </c>
      <c r="P4445" s="84">
        <v>1</v>
      </c>
      <c r="Q4445" s="84" t="s">
        <v>9357</v>
      </c>
      <c r="R4445" s="84"/>
      <c r="S4445" s="84"/>
    </row>
    <row r="4446" spans="1:19" x14ac:dyDescent="0.25">
      <c r="A4446" t="s">
        <v>5682</v>
      </c>
      <c r="B4446">
        <v>3</v>
      </c>
      <c r="C4446" t="s">
        <v>5363</v>
      </c>
      <c r="D4446" s="84"/>
      <c r="F4446" s="84"/>
      <c r="O4446" s="84" t="s">
        <v>14458</v>
      </c>
      <c r="P4446" s="84">
        <v>1</v>
      </c>
      <c r="Q4446" s="84" t="s">
        <v>9357</v>
      </c>
      <c r="R4446" s="84"/>
      <c r="S4446" s="84"/>
    </row>
    <row r="4447" spans="1:19" x14ac:dyDescent="0.25">
      <c r="A4447" t="s">
        <v>5683</v>
      </c>
      <c r="B4447">
        <v>3</v>
      </c>
      <c r="C4447" t="s">
        <v>5363</v>
      </c>
      <c r="D4447" s="84"/>
      <c r="F4447" s="84"/>
      <c r="O4447" s="84" t="s">
        <v>14459</v>
      </c>
      <c r="P4447" s="84">
        <v>1</v>
      </c>
      <c r="Q4447" s="84" t="s">
        <v>9357</v>
      </c>
      <c r="R4447" s="84"/>
      <c r="S4447" s="84"/>
    </row>
    <row r="4448" spans="1:19" x14ac:dyDescent="0.25">
      <c r="A4448" t="s">
        <v>5684</v>
      </c>
      <c r="B4448">
        <v>3</v>
      </c>
      <c r="C4448" t="s">
        <v>5363</v>
      </c>
      <c r="D4448" s="84"/>
      <c r="F4448" s="84"/>
      <c r="O4448" s="84" t="s">
        <v>14460</v>
      </c>
      <c r="P4448" s="84">
        <v>1</v>
      </c>
      <c r="Q4448" s="84" t="s">
        <v>9357</v>
      </c>
      <c r="R4448" s="84"/>
      <c r="S4448" s="84"/>
    </row>
    <row r="4449" spans="1:19" x14ac:dyDescent="0.25">
      <c r="A4449" t="s">
        <v>5685</v>
      </c>
      <c r="B4449">
        <v>3</v>
      </c>
      <c r="C4449" t="s">
        <v>5363</v>
      </c>
      <c r="D4449" s="84"/>
      <c r="F4449" s="84"/>
      <c r="O4449" s="84" t="s">
        <v>14461</v>
      </c>
      <c r="P4449" s="84">
        <v>1</v>
      </c>
      <c r="Q4449" s="84" t="s">
        <v>9357</v>
      </c>
      <c r="R4449" s="84"/>
      <c r="S4449" s="84"/>
    </row>
    <row r="4450" spans="1:19" x14ac:dyDescent="0.25">
      <c r="A4450" t="s">
        <v>5686</v>
      </c>
      <c r="B4450">
        <v>3</v>
      </c>
      <c r="C4450" t="s">
        <v>5363</v>
      </c>
      <c r="D4450" s="84"/>
      <c r="F4450" s="84"/>
      <c r="O4450" s="84" t="s">
        <v>14464</v>
      </c>
      <c r="P4450" s="84">
        <v>1</v>
      </c>
      <c r="Q4450" s="84" t="s">
        <v>9357</v>
      </c>
      <c r="R4450" s="84"/>
      <c r="S4450" s="84"/>
    </row>
    <row r="4451" spans="1:19" x14ac:dyDescent="0.25">
      <c r="A4451" t="s">
        <v>5687</v>
      </c>
      <c r="B4451">
        <v>3</v>
      </c>
      <c r="C4451" t="s">
        <v>5363</v>
      </c>
      <c r="D4451" s="84"/>
      <c r="F4451" s="84"/>
      <c r="O4451" s="84" t="s">
        <v>14465</v>
      </c>
      <c r="P4451" s="84">
        <v>1</v>
      </c>
      <c r="Q4451" s="84" t="s">
        <v>9357</v>
      </c>
      <c r="R4451" s="84"/>
      <c r="S4451" s="84"/>
    </row>
    <row r="4452" spans="1:19" x14ac:dyDescent="0.25">
      <c r="A4452" t="s">
        <v>5688</v>
      </c>
      <c r="B4452">
        <v>3</v>
      </c>
      <c r="C4452" t="s">
        <v>5363</v>
      </c>
      <c r="D4452" s="84"/>
      <c r="F4452" s="84"/>
      <c r="O4452" s="84" t="s">
        <v>14466</v>
      </c>
      <c r="P4452" s="84">
        <v>1</v>
      </c>
      <c r="Q4452" s="84" t="s">
        <v>9357</v>
      </c>
      <c r="R4452" s="84"/>
      <c r="S4452" s="84"/>
    </row>
    <row r="4453" spans="1:19" x14ac:dyDescent="0.25">
      <c r="A4453" t="s">
        <v>5689</v>
      </c>
      <c r="B4453">
        <v>3</v>
      </c>
      <c r="C4453" t="s">
        <v>5363</v>
      </c>
      <c r="D4453" s="84"/>
      <c r="F4453" s="84"/>
      <c r="O4453" s="84" t="s">
        <v>14467</v>
      </c>
      <c r="P4453" s="84">
        <v>1</v>
      </c>
      <c r="Q4453" s="84" t="s">
        <v>9357</v>
      </c>
      <c r="R4453" s="84"/>
      <c r="S4453" s="84"/>
    </row>
    <row r="4454" spans="1:19" x14ac:dyDescent="0.25">
      <c r="A4454" t="s">
        <v>5690</v>
      </c>
      <c r="B4454">
        <v>3</v>
      </c>
      <c r="C4454" t="s">
        <v>5363</v>
      </c>
      <c r="D4454" s="84"/>
      <c r="F4454" s="84"/>
      <c r="O4454" s="84" t="s">
        <v>14468</v>
      </c>
      <c r="P4454" s="84">
        <v>1</v>
      </c>
      <c r="Q4454" s="84" t="s">
        <v>9357</v>
      </c>
      <c r="R4454" s="84"/>
      <c r="S4454" s="84"/>
    </row>
    <row r="4455" spans="1:19" x14ac:dyDescent="0.25">
      <c r="A4455" t="s">
        <v>5691</v>
      </c>
      <c r="B4455">
        <v>3</v>
      </c>
      <c r="C4455" t="s">
        <v>5363</v>
      </c>
      <c r="D4455" s="84"/>
      <c r="F4455" s="84"/>
      <c r="O4455" s="84" t="s">
        <v>14469</v>
      </c>
      <c r="P4455" s="84">
        <v>1</v>
      </c>
      <c r="Q4455" s="84" t="s">
        <v>9357</v>
      </c>
      <c r="R4455" s="84"/>
      <c r="S4455" s="84"/>
    </row>
    <row r="4456" spans="1:19" x14ac:dyDescent="0.25">
      <c r="A4456" t="s">
        <v>5692</v>
      </c>
      <c r="B4456">
        <v>3</v>
      </c>
      <c r="C4456" t="s">
        <v>5363</v>
      </c>
      <c r="D4456" s="84"/>
      <c r="F4456" s="84"/>
      <c r="O4456" s="84" t="s">
        <v>14470</v>
      </c>
      <c r="P4456" s="84">
        <v>1</v>
      </c>
      <c r="Q4456" s="84" t="s">
        <v>9357</v>
      </c>
      <c r="R4456" s="84"/>
      <c r="S4456" s="84"/>
    </row>
    <row r="4457" spans="1:19" x14ac:dyDescent="0.25">
      <c r="A4457" t="s">
        <v>5693</v>
      </c>
      <c r="B4457">
        <v>3</v>
      </c>
      <c r="C4457" t="s">
        <v>5363</v>
      </c>
      <c r="D4457" s="84"/>
      <c r="F4457" s="84"/>
      <c r="O4457" s="84" t="s">
        <v>14471</v>
      </c>
      <c r="P4457" s="84">
        <v>1</v>
      </c>
      <c r="Q4457" s="84" t="s">
        <v>9357</v>
      </c>
      <c r="R4457" s="84"/>
      <c r="S4457" s="84"/>
    </row>
    <row r="4458" spans="1:19" x14ac:dyDescent="0.25">
      <c r="A4458" t="s">
        <v>5694</v>
      </c>
      <c r="B4458">
        <v>3</v>
      </c>
      <c r="C4458" t="s">
        <v>5363</v>
      </c>
      <c r="D4458" s="84"/>
      <c r="F4458" s="84"/>
      <c r="O4458" s="84" t="s">
        <v>14472</v>
      </c>
      <c r="P4458" s="84">
        <v>1</v>
      </c>
      <c r="Q4458" s="84" t="s">
        <v>9357</v>
      </c>
      <c r="R4458" s="84"/>
      <c r="S4458" s="84"/>
    </row>
    <row r="4459" spans="1:19" x14ac:dyDescent="0.25">
      <c r="A4459" t="s">
        <v>5695</v>
      </c>
      <c r="B4459">
        <v>3</v>
      </c>
      <c r="C4459" t="s">
        <v>5363</v>
      </c>
      <c r="D4459" s="84"/>
      <c r="F4459" s="84"/>
      <c r="O4459" s="84" t="s">
        <v>14473</v>
      </c>
      <c r="P4459" s="84">
        <v>1</v>
      </c>
      <c r="Q4459" s="84" t="s">
        <v>9357</v>
      </c>
      <c r="R4459" s="84"/>
      <c r="S4459" s="84"/>
    </row>
    <row r="4460" spans="1:19" x14ac:dyDescent="0.25">
      <c r="A4460" t="s">
        <v>5696</v>
      </c>
      <c r="B4460">
        <v>3</v>
      </c>
      <c r="C4460" t="s">
        <v>5363</v>
      </c>
      <c r="D4460" s="84"/>
      <c r="F4460" s="84"/>
      <c r="O4460" s="84" t="s">
        <v>14474</v>
      </c>
      <c r="P4460" s="84">
        <v>1</v>
      </c>
      <c r="Q4460" s="84" t="s">
        <v>9357</v>
      </c>
      <c r="R4460" s="84"/>
      <c r="S4460" s="84"/>
    </row>
    <row r="4461" spans="1:19" x14ac:dyDescent="0.25">
      <c r="A4461" t="s">
        <v>5697</v>
      </c>
      <c r="B4461">
        <v>3</v>
      </c>
      <c r="C4461" t="s">
        <v>5363</v>
      </c>
      <c r="D4461" s="84"/>
      <c r="F4461" s="84"/>
      <c r="O4461" s="84" t="s">
        <v>14475</v>
      </c>
      <c r="P4461" s="84">
        <v>1</v>
      </c>
      <c r="Q4461" s="84" t="s">
        <v>9357</v>
      </c>
      <c r="R4461" s="84"/>
      <c r="S4461" s="84"/>
    </row>
    <row r="4462" spans="1:19" x14ac:dyDescent="0.25">
      <c r="A4462" t="s">
        <v>5698</v>
      </c>
      <c r="B4462">
        <v>3</v>
      </c>
      <c r="C4462" t="s">
        <v>5363</v>
      </c>
      <c r="D4462" s="84"/>
      <c r="F4462" s="84"/>
      <c r="O4462" s="84" t="s">
        <v>14476</v>
      </c>
      <c r="P4462" s="84">
        <v>1</v>
      </c>
      <c r="Q4462" s="84" t="s">
        <v>9357</v>
      </c>
      <c r="R4462" s="84"/>
      <c r="S4462" s="84"/>
    </row>
    <row r="4463" spans="1:19" x14ac:dyDescent="0.25">
      <c r="A4463" t="s">
        <v>5699</v>
      </c>
      <c r="B4463">
        <v>3</v>
      </c>
      <c r="C4463" t="s">
        <v>5363</v>
      </c>
      <c r="D4463" s="84"/>
      <c r="F4463" s="84"/>
      <c r="O4463" s="84" t="s">
        <v>14477</v>
      </c>
      <c r="P4463" s="84">
        <v>1</v>
      </c>
      <c r="Q4463" s="84" t="s">
        <v>9357</v>
      </c>
      <c r="R4463" s="84"/>
      <c r="S4463" s="84"/>
    </row>
    <row r="4464" spans="1:19" x14ac:dyDescent="0.25">
      <c r="A4464" t="s">
        <v>5700</v>
      </c>
      <c r="B4464">
        <v>3</v>
      </c>
      <c r="C4464" t="s">
        <v>5363</v>
      </c>
      <c r="D4464" s="84"/>
      <c r="F4464" s="84"/>
      <c r="O4464" s="84" t="s">
        <v>14478</v>
      </c>
      <c r="P4464" s="84">
        <v>1</v>
      </c>
      <c r="Q4464" s="84" t="s">
        <v>9357</v>
      </c>
      <c r="R4464" s="84"/>
      <c r="S4464" s="84"/>
    </row>
    <row r="4465" spans="1:19" x14ac:dyDescent="0.25">
      <c r="A4465" t="s">
        <v>5701</v>
      </c>
      <c r="B4465">
        <v>3</v>
      </c>
      <c r="C4465" t="s">
        <v>5363</v>
      </c>
      <c r="D4465" s="84"/>
      <c r="F4465" s="84"/>
      <c r="O4465" s="84" t="s">
        <v>14479</v>
      </c>
      <c r="P4465" s="84">
        <v>1</v>
      </c>
      <c r="Q4465" s="84" t="s">
        <v>9357</v>
      </c>
      <c r="R4465" s="84"/>
      <c r="S4465" s="84"/>
    </row>
    <row r="4466" spans="1:19" x14ac:dyDescent="0.25">
      <c r="A4466" t="s">
        <v>5702</v>
      </c>
      <c r="B4466">
        <v>3</v>
      </c>
      <c r="C4466" t="s">
        <v>5363</v>
      </c>
      <c r="D4466" s="84"/>
      <c r="F4466" s="84"/>
      <c r="O4466" s="84" t="s">
        <v>14480</v>
      </c>
      <c r="P4466" s="84">
        <v>1</v>
      </c>
      <c r="Q4466" s="84" t="s">
        <v>9357</v>
      </c>
      <c r="R4466" s="84"/>
      <c r="S4466" s="84"/>
    </row>
    <row r="4467" spans="1:19" x14ac:dyDescent="0.25">
      <c r="A4467" t="s">
        <v>5703</v>
      </c>
      <c r="B4467">
        <v>3</v>
      </c>
      <c r="C4467" t="s">
        <v>5363</v>
      </c>
      <c r="D4467" s="84"/>
      <c r="F4467" s="84"/>
      <c r="O4467" s="84" t="s">
        <v>14978</v>
      </c>
      <c r="P4467" s="84">
        <v>1</v>
      </c>
      <c r="Q4467" s="84" t="s">
        <v>9357</v>
      </c>
      <c r="R4467" s="84"/>
      <c r="S4467" s="84"/>
    </row>
    <row r="4468" spans="1:19" x14ac:dyDescent="0.25">
      <c r="A4468" t="s">
        <v>5704</v>
      </c>
      <c r="B4468">
        <v>3</v>
      </c>
      <c r="C4468" t="s">
        <v>5363</v>
      </c>
      <c r="D4468" s="84"/>
      <c r="F4468" s="84"/>
      <c r="O4468" s="84" t="s">
        <v>14980</v>
      </c>
      <c r="P4468" s="84">
        <v>1</v>
      </c>
      <c r="Q4468" s="84" t="s">
        <v>9357</v>
      </c>
      <c r="R4468" s="84"/>
      <c r="S4468" s="84"/>
    </row>
    <row r="4469" spans="1:19" x14ac:dyDescent="0.25">
      <c r="A4469" t="s">
        <v>5705</v>
      </c>
      <c r="B4469">
        <v>3</v>
      </c>
      <c r="C4469" t="s">
        <v>5363</v>
      </c>
      <c r="D4469" s="84"/>
      <c r="F4469" s="84"/>
      <c r="O4469" s="84" t="s">
        <v>14985</v>
      </c>
      <c r="P4469" s="84">
        <v>1</v>
      </c>
      <c r="Q4469" s="84" t="s">
        <v>9357</v>
      </c>
      <c r="R4469" s="84"/>
      <c r="S4469" s="84"/>
    </row>
    <row r="4470" spans="1:19" x14ac:dyDescent="0.25">
      <c r="A4470" t="s">
        <v>5706</v>
      </c>
      <c r="B4470">
        <v>3</v>
      </c>
      <c r="C4470" t="s">
        <v>5363</v>
      </c>
      <c r="D4470" s="84"/>
      <c r="F4470" s="84"/>
      <c r="O4470" s="84" t="s">
        <v>14986</v>
      </c>
      <c r="P4470" s="84">
        <v>1</v>
      </c>
      <c r="Q4470" s="84" t="s">
        <v>9357</v>
      </c>
      <c r="R4470" s="84"/>
      <c r="S4470" s="84"/>
    </row>
    <row r="4471" spans="1:19" x14ac:dyDescent="0.25">
      <c r="A4471" t="s">
        <v>5707</v>
      </c>
      <c r="B4471">
        <v>3</v>
      </c>
      <c r="C4471" t="s">
        <v>5363</v>
      </c>
      <c r="D4471" s="84"/>
      <c r="F4471" s="84"/>
      <c r="O4471" s="84" t="s">
        <v>14987</v>
      </c>
      <c r="P4471" s="84">
        <v>1</v>
      </c>
      <c r="Q4471" s="84" t="s">
        <v>9357</v>
      </c>
      <c r="R4471" s="84"/>
      <c r="S4471" s="84"/>
    </row>
    <row r="4472" spans="1:19" x14ac:dyDescent="0.25">
      <c r="A4472" t="s">
        <v>5708</v>
      </c>
      <c r="B4472">
        <v>3</v>
      </c>
      <c r="C4472" t="s">
        <v>5363</v>
      </c>
      <c r="D4472" s="84"/>
      <c r="F4472" s="84"/>
      <c r="O4472" s="84" t="s">
        <v>14990</v>
      </c>
      <c r="P4472" s="84">
        <v>1</v>
      </c>
      <c r="Q4472" s="84" t="s">
        <v>9357</v>
      </c>
      <c r="R4472" s="84"/>
      <c r="S4472" s="84"/>
    </row>
    <row r="4473" spans="1:19" x14ac:dyDescent="0.25">
      <c r="A4473" t="s">
        <v>5709</v>
      </c>
      <c r="B4473">
        <v>3</v>
      </c>
      <c r="C4473" t="s">
        <v>5363</v>
      </c>
      <c r="D4473" s="84"/>
      <c r="F4473" s="84"/>
      <c r="O4473" s="84" t="s">
        <v>14991</v>
      </c>
      <c r="P4473" s="84">
        <v>1</v>
      </c>
      <c r="Q4473" s="84" t="s">
        <v>9357</v>
      </c>
      <c r="R4473" s="84"/>
      <c r="S4473" s="84"/>
    </row>
    <row r="4474" spans="1:19" x14ac:dyDescent="0.25">
      <c r="A4474" t="s">
        <v>5710</v>
      </c>
      <c r="B4474">
        <v>3</v>
      </c>
      <c r="C4474" t="s">
        <v>5363</v>
      </c>
      <c r="D4474" s="84"/>
      <c r="F4474" s="84"/>
      <c r="O4474" s="84" t="s">
        <v>14993</v>
      </c>
      <c r="P4474" s="84">
        <v>1</v>
      </c>
      <c r="Q4474" s="84" t="s">
        <v>9357</v>
      </c>
      <c r="R4474" s="84"/>
      <c r="S4474" s="84"/>
    </row>
    <row r="4475" spans="1:19" x14ac:dyDescent="0.25">
      <c r="A4475" t="s">
        <v>5711</v>
      </c>
      <c r="B4475">
        <v>3</v>
      </c>
      <c r="C4475" t="s">
        <v>5363</v>
      </c>
      <c r="D4475" s="84"/>
      <c r="F4475" s="84"/>
      <c r="O4475" s="84" t="s">
        <v>14995</v>
      </c>
      <c r="P4475" s="84">
        <v>1</v>
      </c>
      <c r="Q4475" s="84" t="s">
        <v>9357</v>
      </c>
      <c r="R4475" s="84"/>
      <c r="S4475" s="84"/>
    </row>
    <row r="4476" spans="1:19" x14ac:dyDescent="0.25">
      <c r="A4476" t="s">
        <v>5712</v>
      </c>
      <c r="B4476">
        <v>3</v>
      </c>
      <c r="C4476" t="s">
        <v>5363</v>
      </c>
      <c r="D4476" s="84"/>
      <c r="F4476" s="84"/>
      <c r="O4476" s="84" t="s">
        <v>14996</v>
      </c>
      <c r="P4476" s="84">
        <v>1</v>
      </c>
      <c r="Q4476" s="84" t="s">
        <v>9357</v>
      </c>
      <c r="R4476" s="84"/>
      <c r="S4476" s="84"/>
    </row>
    <row r="4477" spans="1:19" x14ac:dyDescent="0.25">
      <c r="A4477" t="s">
        <v>5713</v>
      </c>
      <c r="B4477">
        <v>3</v>
      </c>
      <c r="C4477" t="s">
        <v>5363</v>
      </c>
      <c r="D4477" s="84"/>
      <c r="F4477" s="84"/>
      <c r="O4477" s="84" t="s">
        <v>14997</v>
      </c>
      <c r="P4477" s="84">
        <v>1</v>
      </c>
      <c r="Q4477" s="84" t="s">
        <v>9357</v>
      </c>
      <c r="R4477" s="84"/>
      <c r="S4477" s="84"/>
    </row>
    <row r="4478" spans="1:19" x14ac:dyDescent="0.25">
      <c r="A4478" t="s">
        <v>5714</v>
      </c>
      <c r="B4478">
        <v>3</v>
      </c>
      <c r="C4478" t="s">
        <v>5363</v>
      </c>
      <c r="D4478" s="84"/>
      <c r="F4478" s="84"/>
      <c r="O4478" s="84" t="s">
        <v>14998</v>
      </c>
      <c r="P4478" s="84">
        <v>1</v>
      </c>
      <c r="Q4478" s="84" t="s">
        <v>9357</v>
      </c>
      <c r="R4478" s="84"/>
      <c r="S4478" s="84"/>
    </row>
    <row r="4479" spans="1:19" x14ac:dyDescent="0.25">
      <c r="A4479" t="s">
        <v>5715</v>
      </c>
      <c r="B4479">
        <v>3</v>
      </c>
      <c r="C4479" t="s">
        <v>5363</v>
      </c>
      <c r="D4479" s="84"/>
      <c r="F4479" s="84"/>
      <c r="O4479" s="84" t="s">
        <v>14999</v>
      </c>
      <c r="P4479" s="84">
        <v>1</v>
      </c>
      <c r="Q4479" s="84" t="s">
        <v>9357</v>
      </c>
      <c r="R4479" s="84"/>
      <c r="S4479" s="84"/>
    </row>
    <row r="4480" spans="1:19" x14ac:dyDescent="0.25">
      <c r="A4480" t="s">
        <v>5716</v>
      </c>
      <c r="B4480">
        <v>3</v>
      </c>
      <c r="C4480" t="s">
        <v>5363</v>
      </c>
      <c r="D4480" s="84"/>
      <c r="F4480" s="84"/>
      <c r="O4480" s="84" t="s">
        <v>15000</v>
      </c>
      <c r="P4480" s="84">
        <v>1</v>
      </c>
      <c r="Q4480" s="84" t="s">
        <v>9357</v>
      </c>
      <c r="R4480" s="84"/>
      <c r="S4480" s="84"/>
    </row>
    <row r="4481" spans="1:19" x14ac:dyDescent="0.25">
      <c r="A4481" t="s">
        <v>5717</v>
      </c>
      <c r="B4481">
        <v>3</v>
      </c>
      <c r="C4481" t="s">
        <v>5363</v>
      </c>
      <c r="D4481" s="84"/>
      <c r="F4481" s="84"/>
      <c r="O4481" s="84" t="s">
        <v>15001</v>
      </c>
      <c r="P4481" s="84">
        <v>1</v>
      </c>
      <c r="Q4481" s="84" t="s">
        <v>9357</v>
      </c>
      <c r="R4481" s="84"/>
      <c r="S4481" s="84"/>
    </row>
    <row r="4482" spans="1:19" x14ac:dyDescent="0.25">
      <c r="A4482" t="s">
        <v>5718</v>
      </c>
      <c r="B4482">
        <v>3</v>
      </c>
      <c r="C4482" t="s">
        <v>5363</v>
      </c>
      <c r="D4482" s="84"/>
      <c r="F4482" s="84"/>
      <c r="O4482" s="84" t="s">
        <v>15002</v>
      </c>
      <c r="P4482" s="84">
        <v>1</v>
      </c>
      <c r="Q4482" s="84" t="s">
        <v>9357</v>
      </c>
      <c r="R4482" s="84"/>
      <c r="S4482" s="84"/>
    </row>
    <row r="4483" spans="1:19" x14ac:dyDescent="0.25">
      <c r="A4483" t="s">
        <v>5719</v>
      </c>
      <c r="B4483">
        <v>3</v>
      </c>
      <c r="C4483" t="s">
        <v>5363</v>
      </c>
      <c r="D4483" s="84"/>
      <c r="F4483" s="84"/>
      <c r="O4483" s="84" t="s">
        <v>15004</v>
      </c>
      <c r="P4483" s="84">
        <v>1</v>
      </c>
      <c r="Q4483" s="84" t="s">
        <v>9357</v>
      </c>
      <c r="R4483" s="84"/>
      <c r="S4483" s="84"/>
    </row>
    <row r="4484" spans="1:19" x14ac:dyDescent="0.25">
      <c r="A4484" t="s">
        <v>5720</v>
      </c>
      <c r="B4484">
        <v>3</v>
      </c>
      <c r="C4484" t="s">
        <v>5363</v>
      </c>
      <c r="D4484" s="84"/>
      <c r="F4484" s="84"/>
      <c r="O4484" s="84" t="s">
        <v>15005</v>
      </c>
      <c r="P4484" s="84">
        <v>1</v>
      </c>
      <c r="Q4484" s="84" t="s">
        <v>9357</v>
      </c>
      <c r="R4484" s="84"/>
      <c r="S4484" s="84"/>
    </row>
    <row r="4485" spans="1:19" x14ac:dyDescent="0.25">
      <c r="A4485" t="s">
        <v>5721</v>
      </c>
      <c r="B4485">
        <v>3</v>
      </c>
      <c r="C4485" t="s">
        <v>5363</v>
      </c>
      <c r="D4485" s="84"/>
      <c r="F4485" s="84"/>
      <c r="O4485" s="84" t="s">
        <v>15008</v>
      </c>
      <c r="P4485" s="84">
        <v>1</v>
      </c>
      <c r="Q4485" s="84" t="s">
        <v>9357</v>
      </c>
      <c r="R4485" s="84"/>
      <c r="S4485" s="84"/>
    </row>
    <row r="4486" spans="1:19" x14ac:dyDescent="0.25">
      <c r="A4486" t="s">
        <v>5722</v>
      </c>
      <c r="B4486">
        <v>3</v>
      </c>
      <c r="C4486" t="s">
        <v>5363</v>
      </c>
      <c r="D4486" s="84"/>
      <c r="F4486" s="84"/>
      <c r="O4486" s="84" t="s">
        <v>15009</v>
      </c>
      <c r="P4486" s="84">
        <v>1</v>
      </c>
      <c r="Q4486" s="84" t="s">
        <v>9357</v>
      </c>
      <c r="R4486" s="84"/>
      <c r="S4486" s="84"/>
    </row>
    <row r="4487" spans="1:19" x14ac:dyDescent="0.25">
      <c r="A4487" t="s">
        <v>5723</v>
      </c>
      <c r="B4487">
        <v>3</v>
      </c>
      <c r="C4487" t="s">
        <v>5363</v>
      </c>
      <c r="D4487" s="84"/>
      <c r="F4487" s="84"/>
      <c r="O4487" s="84" t="s">
        <v>15011</v>
      </c>
      <c r="P4487" s="84">
        <v>1</v>
      </c>
      <c r="Q4487" s="84" t="s">
        <v>9357</v>
      </c>
      <c r="R4487" s="84"/>
      <c r="S4487" s="84"/>
    </row>
    <row r="4488" spans="1:19" x14ac:dyDescent="0.25">
      <c r="A4488" t="s">
        <v>5724</v>
      </c>
      <c r="B4488">
        <v>3</v>
      </c>
      <c r="C4488" t="s">
        <v>5363</v>
      </c>
      <c r="D4488" s="84"/>
      <c r="F4488" s="84"/>
      <c r="O4488" s="84" t="s">
        <v>15012</v>
      </c>
      <c r="P4488" s="84">
        <v>1</v>
      </c>
      <c r="Q4488" s="84" t="s">
        <v>9357</v>
      </c>
      <c r="R4488" s="84"/>
      <c r="S4488" s="84"/>
    </row>
    <row r="4489" spans="1:19" x14ac:dyDescent="0.25">
      <c r="A4489" t="s">
        <v>5725</v>
      </c>
      <c r="B4489">
        <v>3</v>
      </c>
      <c r="C4489" t="s">
        <v>5363</v>
      </c>
      <c r="D4489" s="84"/>
      <c r="F4489" s="84"/>
      <c r="O4489" s="84" t="s">
        <v>15015</v>
      </c>
      <c r="P4489" s="84">
        <v>1</v>
      </c>
      <c r="Q4489" s="84" t="s">
        <v>9357</v>
      </c>
      <c r="R4489" s="84"/>
      <c r="S4489" s="84"/>
    </row>
    <row r="4490" spans="1:19" x14ac:dyDescent="0.25">
      <c r="A4490" t="s">
        <v>5726</v>
      </c>
      <c r="B4490">
        <v>3</v>
      </c>
      <c r="C4490" t="s">
        <v>5363</v>
      </c>
      <c r="D4490" s="84"/>
      <c r="F4490" s="84"/>
      <c r="O4490" s="84" t="s">
        <v>15016</v>
      </c>
      <c r="P4490" s="84">
        <v>1</v>
      </c>
      <c r="Q4490" s="84" t="s">
        <v>9357</v>
      </c>
      <c r="R4490" s="84"/>
      <c r="S4490" s="84"/>
    </row>
    <row r="4491" spans="1:19" x14ac:dyDescent="0.25">
      <c r="A4491" t="s">
        <v>5727</v>
      </c>
      <c r="B4491">
        <v>3</v>
      </c>
      <c r="C4491" t="s">
        <v>5363</v>
      </c>
      <c r="D4491" s="84"/>
      <c r="F4491" s="84"/>
      <c r="O4491" s="84" t="s">
        <v>15017</v>
      </c>
      <c r="P4491" s="84">
        <v>1</v>
      </c>
      <c r="Q4491" s="84" t="s">
        <v>9357</v>
      </c>
      <c r="R4491" s="84"/>
      <c r="S4491" s="84"/>
    </row>
    <row r="4492" spans="1:19" x14ac:dyDescent="0.25">
      <c r="A4492" t="s">
        <v>5728</v>
      </c>
      <c r="B4492">
        <v>3</v>
      </c>
      <c r="C4492" t="s">
        <v>5363</v>
      </c>
      <c r="D4492" s="84"/>
      <c r="F4492" s="84"/>
      <c r="O4492" s="84" t="s">
        <v>15020</v>
      </c>
      <c r="P4492" s="84">
        <v>1</v>
      </c>
      <c r="Q4492" s="84" t="s">
        <v>9357</v>
      </c>
      <c r="R4492" s="84"/>
      <c r="S4492" s="84"/>
    </row>
    <row r="4493" spans="1:19" x14ac:dyDescent="0.25">
      <c r="A4493" t="s">
        <v>5729</v>
      </c>
      <c r="B4493">
        <v>3</v>
      </c>
      <c r="C4493" t="s">
        <v>5363</v>
      </c>
      <c r="D4493" s="84"/>
      <c r="F4493" s="84"/>
      <c r="O4493" s="84" t="s">
        <v>15023</v>
      </c>
      <c r="P4493" s="84">
        <v>1</v>
      </c>
      <c r="Q4493" s="84" t="s">
        <v>9357</v>
      </c>
      <c r="R4493" s="84"/>
      <c r="S4493" s="84"/>
    </row>
    <row r="4494" spans="1:19" x14ac:dyDescent="0.25">
      <c r="A4494" t="s">
        <v>5730</v>
      </c>
      <c r="B4494">
        <v>3</v>
      </c>
      <c r="C4494" t="s">
        <v>5363</v>
      </c>
      <c r="D4494" s="84"/>
      <c r="F4494" s="84"/>
      <c r="O4494" s="84" t="s">
        <v>15024</v>
      </c>
      <c r="P4494" s="84">
        <v>1</v>
      </c>
      <c r="Q4494" s="84" t="s">
        <v>9357</v>
      </c>
      <c r="R4494" s="84"/>
      <c r="S4494" s="84"/>
    </row>
    <row r="4495" spans="1:19" x14ac:dyDescent="0.25">
      <c r="A4495" t="s">
        <v>5731</v>
      </c>
      <c r="B4495">
        <v>3</v>
      </c>
      <c r="C4495" t="s">
        <v>5363</v>
      </c>
      <c r="D4495" s="84"/>
      <c r="F4495" s="84"/>
      <c r="O4495" s="84" t="s">
        <v>15026</v>
      </c>
      <c r="P4495" s="84">
        <v>1</v>
      </c>
      <c r="Q4495" s="84" t="s">
        <v>9357</v>
      </c>
      <c r="R4495" s="84"/>
      <c r="S4495" s="84"/>
    </row>
    <row r="4496" spans="1:19" x14ac:dyDescent="0.25">
      <c r="A4496" t="s">
        <v>5732</v>
      </c>
      <c r="B4496">
        <v>3</v>
      </c>
      <c r="C4496" t="s">
        <v>5363</v>
      </c>
      <c r="D4496" s="84"/>
      <c r="F4496" s="84"/>
      <c r="O4496" s="84" t="s">
        <v>15027</v>
      </c>
      <c r="P4496" s="84">
        <v>1</v>
      </c>
      <c r="Q4496" s="84" t="s">
        <v>9357</v>
      </c>
      <c r="R4496" s="84"/>
      <c r="S4496" s="84"/>
    </row>
    <row r="4497" spans="1:19" x14ac:dyDescent="0.25">
      <c r="A4497" t="s">
        <v>5733</v>
      </c>
      <c r="B4497">
        <v>3</v>
      </c>
      <c r="C4497" t="s">
        <v>5363</v>
      </c>
      <c r="D4497" s="84"/>
      <c r="F4497" s="84"/>
      <c r="O4497" s="84" t="s">
        <v>15028</v>
      </c>
      <c r="P4497" s="84">
        <v>1</v>
      </c>
      <c r="Q4497" s="84" t="s">
        <v>9357</v>
      </c>
      <c r="R4497" s="84"/>
      <c r="S4497" s="84"/>
    </row>
    <row r="4498" spans="1:19" x14ac:dyDescent="0.25">
      <c r="A4498" t="s">
        <v>5734</v>
      </c>
      <c r="B4498">
        <v>3</v>
      </c>
      <c r="C4498" t="s">
        <v>5363</v>
      </c>
      <c r="D4498" s="84"/>
      <c r="F4498" s="84"/>
      <c r="O4498" s="84" t="s">
        <v>15029</v>
      </c>
      <c r="P4498" s="84">
        <v>1</v>
      </c>
      <c r="Q4498" s="84" t="s">
        <v>9357</v>
      </c>
      <c r="R4498" s="84"/>
      <c r="S4498" s="84"/>
    </row>
    <row r="4499" spans="1:19" x14ac:dyDescent="0.25">
      <c r="A4499" t="s">
        <v>5735</v>
      </c>
      <c r="B4499">
        <v>3</v>
      </c>
      <c r="C4499" t="s">
        <v>5363</v>
      </c>
      <c r="D4499" s="84"/>
      <c r="F4499" s="84"/>
      <c r="O4499" s="84" t="s">
        <v>15031</v>
      </c>
      <c r="P4499" s="84">
        <v>1</v>
      </c>
      <c r="Q4499" s="84" t="s">
        <v>9357</v>
      </c>
      <c r="R4499" s="84"/>
      <c r="S4499" s="84"/>
    </row>
    <row r="4500" spans="1:19" x14ac:dyDescent="0.25">
      <c r="A4500" t="s">
        <v>5736</v>
      </c>
      <c r="B4500">
        <v>3</v>
      </c>
      <c r="C4500" t="s">
        <v>5363</v>
      </c>
      <c r="D4500" s="84"/>
      <c r="F4500" s="84"/>
      <c r="O4500" s="84" t="s">
        <v>15032</v>
      </c>
      <c r="P4500" s="84">
        <v>1</v>
      </c>
      <c r="Q4500" s="84" t="s">
        <v>9357</v>
      </c>
      <c r="R4500" s="84"/>
      <c r="S4500" s="84"/>
    </row>
    <row r="4501" spans="1:19" x14ac:dyDescent="0.25">
      <c r="A4501" t="s">
        <v>5737</v>
      </c>
      <c r="B4501">
        <v>3</v>
      </c>
      <c r="C4501" t="s">
        <v>5363</v>
      </c>
      <c r="D4501" s="84"/>
      <c r="F4501" s="84"/>
      <c r="O4501" s="84" t="s">
        <v>15039</v>
      </c>
      <c r="P4501" s="84">
        <v>1</v>
      </c>
      <c r="Q4501" s="84" t="s">
        <v>9357</v>
      </c>
      <c r="R4501" s="84"/>
      <c r="S4501" s="84"/>
    </row>
    <row r="4502" spans="1:19" x14ac:dyDescent="0.25">
      <c r="A4502" t="s">
        <v>5738</v>
      </c>
      <c r="B4502">
        <v>3</v>
      </c>
      <c r="C4502" t="s">
        <v>5363</v>
      </c>
      <c r="D4502" s="84"/>
      <c r="F4502" s="84"/>
      <c r="O4502" s="84" t="s">
        <v>15040</v>
      </c>
      <c r="P4502" s="84">
        <v>1</v>
      </c>
      <c r="Q4502" s="84" t="s">
        <v>9357</v>
      </c>
      <c r="R4502" s="84"/>
      <c r="S4502" s="84"/>
    </row>
    <row r="4503" spans="1:19" x14ac:dyDescent="0.25">
      <c r="A4503" t="s">
        <v>5739</v>
      </c>
      <c r="B4503">
        <v>3</v>
      </c>
      <c r="C4503" t="s">
        <v>5363</v>
      </c>
      <c r="D4503" s="84"/>
      <c r="F4503" s="84"/>
      <c r="O4503" s="84" t="s">
        <v>15042</v>
      </c>
      <c r="P4503" s="84">
        <v>1</v>
      </c>
      <c r="Q4503" s="84" t="s">
        <v>9357</v>
      </c>
      <c r="R4503" s="84"/>
      <c r="S4503" s="84"/>
    </row>
    <row r="4504" spans="1:19" x14ac:dyDescent="0.25">
      <c r="A4504" t="s">
        <v>5740</v>
      </c>
      <c r="B4504">
        <v>3</v>
      </c>
      <c r="C4504" t="s">
        <v>5363</v>
      </c>
      <c r="D4504" s="84"/>
      <c r="F4504" s="84"/>
      <c r="O4504" s="84" t="s">
        <v>15043</v>
      </c>
      <c r="P4504" s="84">
        <v>1</v>
      </c>
      <c r="Q4504" s="84" t="s">
        <v>9357</v>
      </c>
      <c r="R4504" s="84"/>
      <c r="S4504" s="84"/>
    </row>
    <row r="4505" spans="1:19" x14ac:dyDescent="0.25">
      <c r="A4505" t="s">
        <v>5741</v>
      </c>
      <c r="B4505">
        <v>3</v>
      </c>
      <c r="C4505" t="s">
        <v>5363</v>
      </c>
      <c r="D4505" s="84"/>
      <c r="F4505" s="84"/>
      <c r="O4505" s="84" t="s">
        <v>15045</v>
      </c>
      <c r="P4505" s="84">
        <v>1</v>
      </c>
      <c r="Q4505" s="84" t="s">
        <v>9357</v>
      </c>
      <c r="R4505" s="84"/>
      <c r="S4505" s="84"/>
    </row>
    <row r="4506" spans="1:19" x14ac:dyDescent="0.25">
      <c r="A4506" t="s">
        <v>5742</v>
      </c>
      <c r="B4506">
        <v>3</v>
      </c>
      <c r="C4506" t="s">
        <v>5363</v>
      </c>
      <c r="D4506" s="84"/>
      <c r="F4506" s="84"/>
      <c r="O4506" s="84" t="s">
        <v>15046</v>
      </c>
      <c r="P4506" s="84">
        <v>1</v>
      </c>
      <c r="Q4506" s="84" t="s">
        <v>9357</v>
      </c>
      <c r="R4506" s="84"/>
      <c r="S4506" s="84"/>
    </row>
    <row r="4507" spans="1:19" x14ac:dyDescent="0.25">
      <c r="A4507" t="s">
        <v>5743</v>
      </c>
      <c r="B4507">
        <v>3</v>
      </c>
      <c r="C4507" t="s">
        <v>5363</v>
      </c>
      <c r="D4507" s="84"/>
      <c r="F4507" s="84"/>
      <c r="O4507" s="84" t="s">
        <v>15047</v>
      </c>
      <c r="P4507" s="84">
        <v>1</v>
      </c>
      <c r="Q4507" s="84" t="s">
        <v>9357</v>
      </c>
      <c r="R4507" s="84"/>
      <c r="S4507" s="84"/>
    </row>
    <row r="4508" spans="1:19" x14ac:dyDescent="0.25">
      <c r="A4508" t="s">
        <v>5744</v>
      </c>
      <c r="B4508">
        <v>3</v>
      </c>
      <c r="C4508" t="s">
        <v>5363</v>
      </c>
      <c r="D4508" s="84"/>
      <c r="F4508" s="84"/>
      <c r="O4508" s="84" t="s">
        <v>15049</v>
      </c>
      <c r="P4508" s="84">
        <v>1</v>
      </c>
      <c r="Q4508" s="84" t="s">
        <v>9357</v>
      </c>
      <c r="R4508" s="84"/>
      <c r="S4508" s="84"/>
    </row>
    <row r="4509" spans="1:19" x14ac:dyDescent="0.25">
      <c r="A4509" t="s">
        <v>5745</v>
      </c>
      <c r="B4509">
        <v>3</v>
      </c>
      <c r="C4509" t="s">
        <v>5363</v>
      </c>
      <c r="D4509" s="84"/>
      <c r="F4509" s="84"/>
      <c r="O4509" s="84" t="s">
        <v>15050</v>
      </c>
      <c r="P4509" s="84">
        <v>1</v>
      </c>
      <c r="Q4509" s="84" t="s">
        <v>9357</v>
      </c>
      <c r="R4509" s="84"/>
      <c r="S4509" s="84"/>
    </row>
    <row r="4510" spans="1:19" x14ac:dyDescent="0.25">
      <c r="A4510" t="s">
        <v>5746</v>
      </c>
      <c r="B4510">
        <v>3</v>
      </c>
      <c r="C4510" t="s">
        <v>5363</v>
      </c>
      <c r="D4510" s="84"/>
      <c r="F4510" s="84"/>
      <c r="O4510" s="84" t="s">
        <v>15051</v>
      </c>
      <c r="P4510" s="84">
        <v>1</v>
      </c>
      <c r="Q4510" s="84" t="s">
        <v>9357</v>
      </c>
      <c r="R4510" s="84"/>
      <c r="S4510" s="84"/>
    </row>
    <row r="4511" spans="1:19" x14ac:dyDescent="0.25">
      <c r="A4511" t="s">
        <v>5747</v>
      </c>
      <c r="B4511">
        <v>3</v>
      </c>
      <c r="C4511" t="s">
        <v>5363</v>
      </c>
      <c r="D4511" s="84"/>
      <c r="F4511" s="84"/>
      <c r="O4511" s="84" t="s">
        <v>15052</v>
      </c>
      <c r="P4511" s="84">
        <v>1</v>
      </c>
      <c r="Q4511" s="84" t="s">
        <v>9357</v>
      </c>
      <c r="R4511" s="84"/>
      <c r="S4511" s="84"/>
    </row>
    <row r="4512" spans="1:19" x14ac:dyDescent="0.25">
      <c r="A4512" t="s">
        <v>5748</v>
      </c>
      <c r="B4512">
        <v>3</v>
      </c>
      <c r="C4512" t="s">
        <v>5363</v>
      </c>
      <c r="D4512" s="84"/>
      <c r="F4512" s="84"/>
      <c r="O4512" s="84" t="s">
        <v>15053</v>
      </c>
      <c r="P4512" s="84">
        <v>1</v>
      </c>
      <c r="Q4512" s="84" t="s">
        <v>9357</v>
      </c>
      <c r="R4512" s="84"/>
      <c r="S4512" s="84"/>
    </row>
    <row r="4513" spans="1:19" x14ac:dyDescent="0.25">
      <c r="A4513" t="s">
        <v>5749</v>
      </c>
      <c r="B4513">
        <v>3</v>
      </c>
      <c r="C4513" t="s">
        <v>5363</v>
      </c>
      <c r="D4513" s="84"/>
      <c r="F4513" s="84"/>
      <c r="O4513" s="84" t="s">
        <v>15054</v>
      </c>
      <c r="P4513" s="84">
        <v>1</v>
      </c>
      <c r="Q4513" s="84" t="s">
        <v>9357</v>
      </c>
      <c r="R4513" s="84"/>
      <c r="S4513" s="84"/>
    </row>
    <row r="4514" spans="1:19" x14ac:dyDescent="0.25">
      <c r="A4514" t="s">
        <v>5750</v>
      </c>
      <c r="B4514">
        <v>3</v>
      </c>
      <c r="C4514" t="s">
        <v>5363</v>
      </c>
      <c r="D4514" s="84"/>
      <c r="F4514" s="84"/>
      <c r="O4514" s="84" t="s">
        <v>15055</v>
      </c>
      <c r="P4514" s="84">
        <v>1</v>
      </c>
      <c r="Q4514" s="84" t="s">
        <v>9357</v>
      </c>
      <c r="R4514" s="84"/>
      <c r="S4514" s="84"/>
    </row>
    <row r="4515" spans="1:19" x14ac:dyDescent="0.25">
      <c r="A4515" t="s">
        <v>5751</v>
      </c>
      <c r="B4515">
        <v>3</v>
      </c>
      <c r="C4515" t="s">
        <v>5363</v>
      </c>
      <c r="D4515" s="84"/>
      <c r="F4515" s="84"/>
      <c r="O4515" s="84" t="s">
        <v>15056</v>
      </c>
      <c r="P4515" s="84">
        <v>1</v>
      </c>
      <c r="Q4515" s="84" t="s">
        <v>9357</v>
      </c>
      <c r="R4515" s="84"/>
      <c r="S4515" s="84"/>
    </row>
    <row r="4516" spans="1:19" x14ac:dyDescent="0.25">
      <c r="A4516" t="s">
        <v>5752</v>
      </c>
      <c r="B4516">
        <v>3</v>
      </c>
      <c r="C4516" t="s">
        <v>5363</v>
      </c>
      <c r="D4516" s="84"/>
      <c r="F4516" s="84"/>
      <c r="O4516" s="84" t="s">
        <v>15057</v>
      </c>
      <c r="P4516" s="84">
        <v>1</v>
      </c>
      <c r="Q4516" s="84" t="s">
        <v>9357</v>
      </c>
      <c r="R4516" s="84"/>
      <c r="S4516" s="84"/>
    </row>
    <row r="4517" spans="1:19" x14ac:dyDescent="0.25">
      <c r="A4517" t="s">
        <v>5753</v>
      </c>
      <c r="B4517">
        <v>3</v>
      </c>
      <c r="C4517" t="s">
        <v>5363</v>
      </c>
      <c r="D4517" s="84"/>
      <c r="F4517" s="84"/>
      <c r="O4517" s="84" t="s">
        <v>15059</v>
      </c>
      <c r="P4517" s="84">
        <v>1</v>
      </c>
      <c r="Q4517" s="84" t="s">
        <v>9357</v>
      </c>
      <c r="R4517" s="84"/>
      <c r="S4517" s="84"/>
    </row>
    <row r="4518" spans="1:19" x14ac:dyDescent="0.25">
      <c r="A4518" t="s">
        <v>5754</v>
      </c>
      <c r="B4518">
        <v>3</v>
      </c>
      <c r="C4518" t="s">
        <v>5363</v>
      </c>
      <c r="D4518" s="84"/>
      <c r="F4518" s="84"/>
      <c r="O4518" s="84" t="s">
        <v>15060</v>
      </c>
      <c r="P4518" s="84">
        <v>1</v>
      </c>
      <c r="Q4518" s="84" t="s">
        <v>9357</v>
      </c>
      <c r="R4518" s="84"/>
      <c r="S4518" s="84"/>
    </row>
    <row r="4519" spans="1:19" x14ac:dyDescent="0.25">
      <c r="A4519" t="s">
        <v>5755</v>
      </c>
      <c r="B4519">
        <v>3</v>
      </c>
      <c r="C4519" t="s">
        <v>5363</v>
      </c>
      <c r="D4519" s="84"/>
      <c r="F4519" s="84"/>
      <c r="O4519" s="84" t="s">
        <v>15061</v>
      </c>
      <c r="P4519" s="84">
        <v>1</v>
      </c>
      <c r="Q4519" s="84" t="s">
        <v>9357</v>
      </c>
      <c r="R4519" s="84"/>
      <c r="S4519" s="84"/>
    </row>
    <row r="4520" spans="1:19" x14ac:dyDescent="0.25">
      <c r="A4520" t="s">
        <v>5756</v>
      </c>
      <c r="B4520">
        <v>3</v>
      </c>
      <c r="C4520" t="s">
        <v>5363</v>
      </c>
      <c r="D4520" s="84"/>
      <c r="F4520" s="84"/>
      <c r="O4520" s="84" t="s">
        <v>15062</v>
      </c>
      <c r="P4520" s="84">
        <v>1</v>
      </c>
      <c r="Q4520" s="84" t="s">
        <v>9357</v>
      </c>
      <c r="R4520" s="84"/>
      <c r="S4520" s="84"/>
    </row>
    <row r="4521" spans="1:19" x14ac:dyDescent="0.25">
      <c r="A4521" t="s">
        <v>5757</v>
      </c>
      <c r="B4521">
        <v>3</v>
      </c>
      <c r="C4521" t="s">
        <v>5363</v>
      </c>
      <c r="D4521" s="84"/>
      <c r="F4521" s="84"/>
      <c r="O4521" s="84" t="s">
        <v>15064</v>
      </c>
      <c r="P4521" s="84">
        <v>1</v>
      </c>
      <c r="Q4521" s="84" t="s">
        <v>9357</v>
      </c>
      <c r="R4521" s="84"/>
      <c r="S4521" s="84"/>
    </row>
    <row r="4522" spans="1:19" x14ac:dyDescent="0.25">
      <c r="A4522" t="s">
        <v>5758</v>
      </c>
      <c r="B4522">
        <v>3</v>
      </c>
      <c r="C4522" t="s">
        <v>5363</v>
      </c>
      <c r="D4522" s="84"/>
      <c r="F4522" s="84"/>
      <c r="O4522" s="84" t="s">
        <v>15065</v>
      </c>
      <c r="P4522" s="84">
        <v>1</v>
      </c>
      <c r="Q4522" s="84" t="s">
        <v>9357</v>
      </c>
      <c r="R4522" s="84"/>
      <c r="S4522" s="84"/>
    </row>
    <row r="4523" spans="1:19" x14ac:dyDescent="0.25">
      <c r="A4523" t="s">
        <v>5759</v>
      </c>
      <c r="B4523">
        <v>3</v>
      </c>
      <c r="C4523" t="s">
        <v>5363</v>
      </c>
      <c r="D4523" s="84"/>
      <c r="F4523" s="84"/>
      <c r="O4523" s="84" t="s">
        <v>15066</v>
      </c>
      <c r="P4523" s="84">
        <v>1</v>
      </c>
      <c r="Q4523" s="84" t="s">
        <v>9357</v>
      </c>
      <c r="R4523" s="84"/>
      <c r="S4523" s="84"/>
    </row>
    <row r="4524" spans="1:19" x14ac:dyDescent="0.25">
      <c r="A4524" t="s">
        <v>5760</v>
      </c>
      <c r="B4524">
        <v>3</v>
      </c>
      <c r="C4524" t="s">
        <v>5363</v>
      </c>
      <c r="D4524" s="84"/>
      <c r="F4524" s="84"/>
      <c r="O4524" s="84" t="s">
        <v>15067</v>
      </c>
      <c r="P4524" s="84">
        <v>1</v>
      </c>
      <c r="Q4524" s="84" t="s">
        <v>9357</v>
      </c>
      <c r="R4524" s="84"/>
      <c r="S4524" s="84"/>
    </row>
    <row r="4525" spans="1:19" x14ac:dyDescent="0.25">
      <c r="A4525" t="s">
        <v>5761</v>
      </c>
      <c r="B4525">
        <v>3</v>
      </c>
      <c r="C4525" t="s">
        <v>5363</v>
      </c>
      <c r="D4525" s="84"/>
      <c r="F4525" s="84"/>
      <c r="O4525" s="84" t="s">
        <v>15068</v>
      </c>
      <c r="P4525" s="84">
        <v>1</v>
      </c>
      <c r="Q4525" s="84" t="s">
        <v>9357</v>
      </c>
      <c r="R4525" s="84"/>
      <c r="S4525" s="84"/>
    </row>
    <row r="4526" spans="1:19" x14ac:dyDescent="0.25">
      <c r="A4526" t="s">
        <v>5762</v>
      </c>
      <c r="B4526">
        <v>3</v>
      </c>
      <c r="C4526" t="s">
        <v>5363</v>
      </c>
      <c r="D4526" s="84"/>
      <c r="F4526" s="84"/>
      <c r="O4526" s="84" t="s">
        <v>15069</v>
      </c>
      <c r="P4526" s="84">
        <v>1</v>
      </c>
      <c r="Q4526" s="84" t="s">
        <v>9357</v>
      </c>
      <c r="R4526" s="84"/>
      <c r="S4526" s="84"/>
    </row>
    <row r="4527" spans="1:19" x14ac:dyDescent="0.25">
      <c r="A4527" t="s">
        <v>5763</v>
      </c>
      <c r="B4527">
        <v>3</v>
      </c>
      <c r="C4527" t="s">
        <v>5363</v>
      </c>
      <c r="D4527" s="84"/>
      <c r="F4527" s="84"/>
      <c r="O4527" s="84" t="s">
        <v>15070</v>
      </c>
      <c r="P4527" s="84">
        <v>1</v>
      </c>
      <c r="Q4527" s="84" t="s">
        <v>9357</v>
      </c>
      <c r="R4527" s="84"/>
      <c r="S4527" s="84"/>
    </row>
    <row r="4528" spans="1:19" x14ac:dyDescent="0.25">
      <c r="A4528" t="s">
        <v>5764</v>
      </c>
      <c r="B4528">
        <v>3</v>
      </c>
      <c r="C4528" t="s">
        <v>5363</v>
      </c>
      <c r="D4528" s="84"/>
      <c r="F4528" s="84"/>
      <c r="O4528" s="84" t="s">
        <v>15071</v>
      </c>
      <c r="P4528" s="84">
        <v>1</v>
      </c>
      <c r="Q4528" s="84" t="s">
        <v>9357</v>
      </c>
      <c r="R4528" s="84"/>
      <c r="S4528" s="84"/>
    </row>
    <row r="4529" spans="1:19" x14ac:dyDescent="0.25">
      <c r="A4529" t="s">
        <v>5765</v>
      </c>
      <c r="B4529">
        <v>3</v>
      </c>
      <c r="C4529" t="s">
        <v>5363</v>
      </c>
      <c r="D4529" s="84"/>
      <c r="F4529" s="84"/>
      <c r="O4529" s="84" t="s">
        <v>15072</v>
      </c>
      <c r="P4529" s="84">
        <v>1</v>
      </c>
      <c r="Q4529" s="84" t="s">
        <v>9357</v>
      </c>
      <c r="R4529" s="84"/>
      <c r="S4529" s="84"/>
    </row>
    <row r="4530" spans="1:19" x14ac:dyDescent="0.25">
      <c r="A4530" t="s">
        <v>5766</v>
      </c>
      <c r="B4530">
        <v>3</v>
      </c>
      <c r="C4530" t="s">
        <v>5363</v>
      </c>
      <c r="D4530" s="84"/>
      <c r="F4530" s="84"/>
      <c r="O4530" s="84" t="s">
        <v>15073</v>
      </c>
      <c r="P4530" s="84">
        <v>1</v>
      </c>
      <c r="Q4530" s="84" t="s">
        <v>9357</v>
      </c>
      <c r="R4530" s="84"/>
      <c r="S4530" s="84"/>
    </row>
    <row r="4531" spans="1:19" x14ac:dyDescent="0.25">
      <c r="A4531" t="s">
        <v>5767</v>
      </c>
      <c r="B4531">
        <v>3</v>
      </c>
      <c r="C4531" t="s">
        <v>5363</v>
      </c>
      <c r="D4531" s="84"/>
      <c r="F4531" s="84"/>
      <c r="O4531" s="84" t="s">
        <v>15075</v>
      </c>
      <c r="P4531" s="84">
        <v>1</v>
      </c>
      <c r="Q4531" s="84" t="s">
        <v>9357</v>
      </c>
      <c r="R4531" s="84"/>
      <c r="S4531" s="84"/>
    </row>
    <row r="4532" spans="1:19" x14ac:dyDescent="0.25">
      <c r="A4532" t="s">
        <v>5768</v>
      </c>
      <c r="B4532">
        <v>3</v>
      </c>
      <c r="C4532" t="s">
        <v>5363</v>
      </c>
      <c r="D4532" s="84"/>
      <c r="F4532" s="84"/>
      <c r="O4532" s="84" t="s">
        <v>15076</v>
      </c>
      <c r="P4532" s="84">
        <v>1</v>
      </c>
      <c r="Q4532" s="84" t="s">
        <v>9357</v>
      </c>
      <c r="R4532" s="84"/>
      <c r="S4532" s="84"/>
    </row>
    <row r="4533" spans="1:19" x14ac:dyDescent="0.25">
      <c r="A4533" t="s">
        <v>5769</v>
      </c>
      <c r="B4533">
        <v>3</v>
      </c>
      <c r="C4533" t="s">
        <v>5363</v>
      </c>
      <c r="D4533" s="84"/>
      <c r="F4533" s="84"/>
      <c r="O4533" s="84" t="s">
        <v>15079</v>
      </c>
      <c r="P4533" s="84">
        <v>1</v>
      </c>
      <c r="Q4533" s="84" t="s">
        <v>9357</v>
      </c>
      <c r="R4533" s="84"/>
      <c r="S4533" s="84"/>
    </row>
    <row r="4534" spans="1:19" x14ac:dyDescent="0.25">
      <c r="A4534" t="s">
        <v>5770</v>
      </c>
      <c r="B4534">
        <v>3</v>
      </c>
      <c r="C4534" t="s">
        <v>5363</v>
      </c>
      <c r="D4534" s="84"/>
      <c r="F4534" s="84"/>
      <c r="O4534" s="84" t="s">
        <v>15081</v>
      </c>
      <c r="P4534" s="84">
        <v>1</v>
      </c>
      <c r="Q4534" s="84" t="s">
        <v>9357</v>
      </c>
      <c r="R4534" s="84"/>
      <c r="S4534" s="84"/>
    </row>
    <row r="4535" spans="1:19" x14ac:dyDescent="0.25">
      <c r="A4535" t="s">
        <v>5771</v>
      </c>
      <c r="B4535">
        <v>3</v>
      </c>
      <c r="C4535" t="s">
        <v>5363</v>
      </c>
      <c r="D4535" s="84"/>
      <c r="F4535" s="84"/>
      <c r="O4535" s="84" t="s">
        <v>15082</v>
      </c>
      <c r="P4535" s="84">
        <v>1</v>
      </c>
      <c r="Q4535" s="84" t="s">
        <v>9357</v>
      </c>
      <c r="R4535" s="84"/>
      <c r="S4535" s="84"/>
    </row>
    <row r="4536" spans="1:19" x14ac:dyDescent="0.25">
      <c r="A4536" t="s">
        <v>5772</v>
      </c>
      <c r="B4536">
        <v>3</v>
      </c>
      <c r="C4536" t="s">
        <v>5363</v>
      </c>
      <c r="D4536" s="84"/>
      <c r="F4536" s="84"/>
      <c r="O4536" s="84" t="s">
        <v>15083</v>
      </c>
      <c r="P4536" s="84">
        <v>1</v>
      </c>
      <c r="Q4536" s="84" t="s">
        <v>9357</v>
      </c>
      <c r="R4536" s="84"/>
      <c r="S4536" s="84"/>
    </row>
    <row r="4537" spans="1:19" x14ac:dyDescent="0.25">
      <c r="A4537" t="s">
        <v>5773</v>
      </c>
      <c r="B4537">
        <v>3</v>
      </c>
      <c r="C4537" t="s">
        <v>5363</v>
      </c>
      <c r="D4537" s="84"/>
      <c r="F4537" s="84"/>
      <c r="O4537" s="84" t="s">
        <v>15084</v>
      </c>
      <c r="P4537" s="84">
        <v>1</v>
      </c>
      <c r="Q4537" s="84" t="s">
        <v>9357</v>
      </c>
      <c r="R4537" s="84"/>
      <c r="S4537" s="84"/>
    </row>
    <row r="4538" spans="1:19" x14ac:dyDescent="0.25">
      <c r="A4538" t="s">
        <v>5774</v>
      </c>
      <c r="B4538">
        <v>3</v>
      </c>
      <c r="C4538" t="s">
        <v>5363</v>
      </c>
      <c r="D4538" s="84"/>
      <c r="F4538" s="84"/>
      <c r="O4538" s="84" t="s">
        <v>15089</v>
      </c>
      <c r="P4538" s="84">
        <v>1</v>
      </c>
      <c r="Q4538" s="84" t="s">
        <v>9357</v>
      </c>
      <c r="R4538" s="84"/>
      <c r="S4538" s="84"/>
    </row>
    <row r="4539" spans="1:19" x14ac:dyDescent="0.25">
      <c r="A4539" t="s">
        <v>5775</v>
      </c>
      <c r="B4539">
        <v>3</v>
      </c>
      <c r="C4539" t="s">
        <v>5363</v>
      </c>
      <c r="D4539" s="84"/>
      <c r="F4539" s="84"/>
      <c r="O4539" s="84" t="s">
        <v>15090</v>
      </c>
      <c r="P4539" s="84">
        <v>1</v>
      </c>
      <c r="Q4539" s="84" t="s">
        <v>9357</v>
      </c>
      <c r="R4539" s="84"/>
      <c r="S4539" s="84"/>
    </row>
    <row r="4540" spans="1:19" x14ac:dyDescent="0.25">
      <c r="A4540" t="s">
        <v>5776</v>
      </c>
      <c r="B4540">
        <v>3</v>
      </c>
      <c r="C4540" t="s">
        <v>5363</v>
      </c>
      <c r="D4540" s="84"/>
      <c r="F4540" s="84"/>
      <c r="O4540" s="84" t="s">
        <v>15091</v>
      </c>
      <c r="P4540" s="84">
        <v>1</v>
      </c>
      <c r="Q4540" s="84" t="s">
        <v>9357</v>
      </c>
      <c r="R4540" s="84"/>
      <c r="S4540" s="84"/>
    </row>
    <row r="4541" spans="1:19" x14ac:dyDescent="0.25">
      <c r="A4541" t="s">
        <v>5777</v>
      </c>
      <c r="B4541">
        <v>3</v>
      </c>
      <c r="C4541" t="s">
        <v>5363</v>
      </c>
      <c r="D4541" s="84"/>
      <c r="F4541" s="84"/>
      <c r="O4541" s="84" t="s">
        <v>15092</v>
      </c>
      <c r="P4541" s="84">
        <v>1</v>
      </c>
      <c r="Q4541" s="84" t="s">
        <v>9357</v>
      </c>
      <c r="R4541" s="84"/>
      <c r="S4541" s="84"/>
    </row>
    <row r="4542" spans="1:19" x14ac:dyDescent="0.25">
      <c r="A4542" t="s">
        <v>5778</v>
      </c>
      <c r="B4542">
        <v>3</v>
      </c>
      <c r="C4542" t="s">
        <v>5363</v>
      </c>
      <c r="D4542" s="84"/>
      <c r="F4542" s="84"/>
      <c r="O4542" s="84" t="s">
        <v>15093</v>
      </c>
      <c r="P4542" s="84">
        <v>1</v>
      </c>
      <c r="Q4542" s="84" t="s">
        <v>9357</v>
      </c>
      <c r="R4542" s="84"/>
      <c r="S4542" s="84"/>
    </row>
    <row r="4543" spans="1:19" x14ac:dyDescent="0.25">
      <c r="A4543" t="s">
        <v>5779</v>
      </c>
      <c r="B4543">
        <v>3</v>
      </c>
      <c r="C4543" t="s">
        <v>5363</v>
      </c>
      <c r="D4543" s="84"/>
      <c r="F4543" s="84"/>
      <c r="O4543" s="84" t="s">
        <v>15094</v>
      </c>
      <c r="P4543" s="84">
        <v>1</v>
      </c>
      <c r="Q4543" s="84" t="s">
        <v>9357</v>
      </c>
      <c r="R4543" s="84"/>
      <c r="S4543" s="84"/>
    </row>
    <row r="4544" spans="1:19" x14ac:dyDescent="0.25">
      <c r="A4544" t="s">
        <v>5780</v>
      </c>
      <c r="B4544">
        <v>3</v>
      </c>
      <c r="C4544" t="s">
        <v>5363</v>
      </c>
      <c r="D4544" s="84"/>
      <c r="F4544" s="84"/>
      <c r="O4544" s="84" t="s">
        <v>15096</v>
      </c>
      <c r="P4544" s="84">
        <v>1</v>
      </c>
      <c r="Q4544" s="84" t="s">
        <v>9357</v>
      </c>
      <c r="R4544" s="84"/>
      <c r="S4544" s="84"/>
    </row>
    <row r="4545" spans="1:19" x14ac:dyDescent="0.25">
      <c r="A4545" t="s">
        <v>5781</v>
      </c>
      <c r="B4545">
        <v>3</v>
      </c>
      <c r="C4545" t="s">
        <v>5363</v>
      </c>
      <c r="D4545" s="84"/>
      <c r="F4545" s="84"/>
      <c r="O4545" s="84" t="s">
        <v>15097</v>
      </c>
      <c r="P4545" s="84">
        <v>1</v>
      </c>
      <c r="Q4545" s="84" t="s">
        <v>9357</v>
      </c>
      <c r="R4545" s="84"/>
      <c r="S4545" s="84"/>
    </row>
    <row r="4546" spans="1:19" x14ac:dyDescent="0.25">
      <c r="A4546" t="s">
        <v>5782</v>
      </c>
      <c r="B4546">
        <v>3</v>
      </c>
      <c r="C4546" t="s">
        <v>5363</v>
      </c>
      <c r="D4546" s="84"/>
      <c r="F4546" s="84"/>
      <c r="O4546" s="84" t="s">
        <v>15098</v>
      </c>
      <c r="P4546" s="84">
        <v>1</v>
      </c>
      <c r="Q4546" s="84" t="s">
        <v>9357</v>
      </c>
      <c r="R4546" s="84"/>
      <c r="S4546" s="84"/>
    </row>
    <row r="4547" spans="1:19" x14ac:dyDescent="0.25">
      <c r="A4547" t="s">
        <v>5783</v>
      </c>
      <c r="B4547">
        <v>3</v>
      </c>
      <c r="C4547" t="s">
        <v>5363</v>
      </c>
      <c r="D4547" s="84"/>
      <c r="F4547" s="84"/>
      <c r="O4547" s="84" t="s">
        <v>15099</v>
      </c>
      <c r="P4547" s="84">
        <v>1</v>
      </c>
      <c r="Q4547" s="84" t="s">
        <v>9357</v>
      </c>
      <c r="R4547" s="84"/>
      <c r="S4547" s="84"/>
    </row>
    <row r="4548" spans="1:19" x14ac:dyDescent="0.25">
      <c r="A4548" t="s">
        <v>5784</v>
      </c>
      <c r="B4548">
        <v>3</v>
      </c>
      <c r="C4548" t="s">
        <v>5363</v>
      </c>
      <c r="D4548" s="84"/>
      <c r="F4548" s="84"/>
      <c r="O4548" s="84" t="s">
        <v>15100</v>
      </c>
      <c r="P4548" s="84">
        <v>1</v>
      </c>
      <c r="Q4548" s="84" t="s">
        <v>9357</v>
      </c>
      <c r="R4548" s="84"/>
      <c r="S4548" s="84"/>
    </row>
    <row r="4549" spans="1:19" x14ac:dyDescent="0.25">
      <c r="A4549" t="s">
        <v>5785</v>
      </c>
      <c r="B4549">
        <v>3</v>
      </c>
      <c r="C4549" t="s">
        <v>5363</v>
      </c>
      <c r="D4549" s="84"/>
      <c r="F4549" s="84"/>
      <c r="O4549" s="84" t="s">
        <v>15101</v>
      </c>
      <c r="P4549" s="84">
        <v>1</v>
      </c>
      <c r="Q4549" s="84" t="s">
        <v>9357</v>
      </c>
      <c r="R4549" s="84"/>
      <c r="S4549" s="84"/>
    </row>
    <row r="4550" spans="1:19" x14ac:dyDescent="0.25">
      <c r="A4550" t="s">
        <v>5786</v>
      </c>
      <c r="B4550">
        <v>3</v>
      </c>
      <c r="C4550" t="s">
        <v>5363</v>
      </c>
      <c r="D4550" s="84"/>
      <c r="F4550" s="84"/>
      <c r="O4550" s="84" t="s">
        <v>15104</v>
      </c>
      <c r="P4550" s="84">
        <v>1</v>
      </c>
      <c r="Q4550" s="84" t="s">
        <v>9357</v>
      </c>
      <c r="R4550" s="84"/>
      <c r="S4550" s="84"/>
    </row>
    <row r="4551" spans="1:19" x14ac:dyDescent="0.25">
      <c r="A4551" t="s">
        <v>5787</v>
      </c>
      <c r="B4551">
        <v>3</v>
      </c>
      <c r="C4551" t="s">
        <v>5363</v>
      </c>
      <c r="D4551" s="84"/>
      <c r="F4551" s="84"/>
      <c r="O4551" s="84" t="s">
        <v>15105</v>
      </c>
      <c r="P4551" s="84">
        <v>1</v>
      </c>
      <c r="Q4551" s="84" t="s">
        <v>9357</v>
      </c>
      <c r="R4551" s="84"/>
      <c r="S4551" s="84"/>
    </row>
    <row r="4552" spans="1:19" x14ac:dyDescent="0.25">
      <c r="A4552" t="s">
        <v>5788</v>
      </c>
      <c r="B4552">
        <v>3</v>
      </c>
      <c r="C4552" t="s">
        <v>5363</v>
      </c>
      <c r="D4552" s="84"/>
      <c r="F4552" s="84"/>
      <c r="O4552" s="84" t="s">
        <v>15106</v>
      </c>
      <c r="P4552" s="84">
        <v>1</v>
      </c>
      <c r="Q4552" s="84" t="s">
        <v>9357</v>
      </c>
      <c r="R4552" s="84"/>
      <c r="S4552" s="84"/>
    </row>
    <row r="4553" spans="1:19" x14ac:dyDescent="0.25">
      <c r="A4553" t="s">
        <v>5789</v>
      </c>
      <c r="B4553">
        <v>3</v>
      </c>
      <c r="C4553" t="s">
        <v>5363</v>
      </c>
      <c r="D4553" s="84"/>
      <c r="F4553" s="84"/>
      <c r="O4553" s="84" t="s">
        <v>15109</v>
      </c>
      <c r="P4553" s="84">
        <v>1</v>
      </c>
      <c r="Q4553" s="84" t="s">
        <v>9357</v>
      </c>
      <c r="R4553" s="84"/>
      <c r="S4553" s="84"/>
    </row>
    <row r="4554" spans="1:19" x14ac:dyDescent="0.25">
      <c r="A4554" t="s">
        <v>5790</v>
      </c>
      <c r="B4554">
        <v>3</v>
      </c>
      <c r="C4554" t="s">
        <v>5363</v>
      </c>
      <c r="D4554" s="84"/>
      <c r="F4554" s="84"/>
      <c r="O4554" s="84" t="s">
        <v>15112</v>
      </c>
      <c r="P4554" s="84">
        <v>1</v>
      </c>
      <c r="Q4554" s="84" t="s">
        <v>9357</v>
      </c>
      <c r="R4554" s="84"/>
      <c r="S4554" s="84"/>
    </row>
    <row r="4555" spans="1:19" x14ac:dyDescent="0.25">
      <c r="A4555" t="s">
        <v>5791</v>
      </c>
      <c r="B4555">
        <v>3</v>
      </c>
      <c r="C4555" t="s">
        <v>5363</v>
      </c>
      <c r="D4555" s="84"/>
      <c r="F4555" s="84"/>
      <c r="O4555" s="84" t="s">
        <v>15114</v>
      </c>
      <c r="P4555" s="84">
        <v>1</v>
      </c>
      <c r="Q4555" s="84" t="s">
        <v>9357</v>
      </c>
      <c r="R4555" s="84"/>
      <c r="S4555" s="84"/>
    </row>
    <row r="4556" spans="1:19" x14ac:dyDescent="0.25">
      <c r="A4556" t="s">
        <v>5792</v>
      </c>
      <c r="B4556">
        <v>3</v>
      </c>
      <c r="C4556" t="s">
        <v>5363</v>
      </c>
      <c r="D4556" s="84"/>
      <c r="F4556" s="84"/>
      <c r="O4556" s="84" t="s">
        <v>15118</v>
      </c>
      <c r="P4556" s="84">
        <v>1</v>
      </c>
      <c r="Q4556" s="84" t="s">
        <v>9357</v>
      </c>
      <c r="R4556" s="84"/>
      <c r="S4556" s="84"/>
    </row>
    <row r="4557" spans="1:19" x14ac:dyDescent="0.25">
      <c r="A4557" t="s">
        <v>5793</v>
      </c>
      <c r="B4557">
        <v>3</v>
      </c>
      <c r="C4557" t="s">
        <v>5363</v>
      </c>
      <c r="D4557" s="84"/>
      <c r="F4557" s="84"/>
      <c r="O4557" s="84" t="s">
        <v>15119</v>
      </c>
      <c r="P4557" s="84">
        <v>1</v>
      </c>
      <c r="Q4557" s="84" t="s">
        <v>9357</v>
      </c>
      <c r="R4557" s="84"/>
      <c r="S4557" s="84"/>
    </row>
    <row r="4558" spans="1:19" x14ac:dyDescent="0.25">
      <c r="A4558" t="s">
        <v>5794</v>
      </c>
      <c r="B4558">
        <v>3</v>
      </c>
      <c r="C4558" t="s">
        <v>5363</v>
      </c>
      <c r="D4558" s="84"/>
      <c r="F4558" s="84"/>
      <c r="O4558" s="84" t="s">
        <v>15120</v>
      </c>
      <c r="P4558" s="84">
        <v>1</v>
      </c>
      <c r="Q4558" s="84" t="s">
        <v>9357</v>
      </c>
      <c r="R4558" s="84"/>
      <c r="S4558" s="84"/>
    </row>
    <row r="4559" spans="1:19" x14ac:dyDescent="0.25">
      <c r="A4559" t="s">
        <v>5795</v>
      </c>
      <c r="B4559">
        <v>3</v>
      </c>
      <c r="C4559" t="s">
        <v>5363</v>
      </c>
      <c r="D4559" s="84"/>
      <c r="F4559" s="84"/>
      <c r="O4559" s="84" t="s">
        <v>15121</v>
      </c>
      <c r="P4559" s="84">
        <v>1</v>
      </c>
      <c r="Q4559" s="84" t="s">
        <v>9357</v>
      </c>
      <c r="R4559" s="84"/>
      <c r="S4559" s="84"/>
    </row>
    <row r="4560" spans="1:19" x14ac:dyDescent="0.25">
      <c r="A4560" t="s">
        <v>5796</v>
      </c>
      <c r="B4560">
        <v>3</v>
      </c>
      <c r="C4560" t="s">
        <v>5363</v>
      </c>
      <c r="D4560" s="84"/>
      <c r="F4560" s="84"/>
      <c r="O4560" s="84" t="s">
        <v>15122</v>
      </c>
      <c r="P4560" s="84">
        <v>1</v>
      </c>
      <c r="Q4560" s="84" t="s">
        <v>9357</v>
      </c>
      <c r="R4560" s="84"/>
      <c r="S4560" s="84"/>
    </row>
    <row r="4561" spans="1:19" x14ac:dyDescent="0.25">
      <c r="A4561" t="s">
        <v>5797</v>
      </c>
      <c r="B4561">
        <v>3</v>
      </c>
      <c r="C4561" t="s">
        <v>5363</v>
      </c>
      <c r="D4561" s="84"/>
      <c r="F4561" s="84"/>
      <c r="O4561" s="84" t="s">
        <v>15123</v>
      </c>
      <c r="P4561" s="84">
        <v>1</v>
      </c>
      <c r="Q4561" s="84" t="s">
        <v>9357</v>
      </c>
      <c r="R4561" s="84"/>
      <c r="S4561" s="84"/>
    </row>
    <row r="4562" spans="1:19" x14ac:dyDescent="0.25">
      <c r="A4562" t="s">
        <v>5798</v>
      </c>
      <c r="B4562">
        <v>3</v>
      </c>
      <c r="C4562" t="s">
        <v>5363</v>
      </c>
      <c r="D4562" s="84"/>
      <c r="F4562" s="84"/>
      <c r="O4562" s="84" t="s">
        <v>15124</v>
      </c>
      <c r="P4562" s="84">
        <v>1</v>
      </c>
      <c r="Q4562" s="84" t="s">
        <v>9357</v>
      </c>
      <c r="R4562" s="84"/>
      <c r="S4562" s="84"/>
    </row>
    <row r="4563" spans="1:19" x14ac:dyDescent="0.25">
      <c r="A4563" t="s">
        <v>5799</v>
      </c>
      <c r="B4563">
        <v>3</v>
      </c>
      <c r="C4563" t="s">
        <v>5363</v>
      </c>
      <c r="D4563" s="84"/>
      <c r="F4563" s="84"/>
      <c r="O4563" s="84" t="s">
        <v>15126</v>
      </c>
      <c r="P4563" s="84">
        <v>1</v>
      </c>
      <c r="Q4563" s="84" t="s">
        <v>9357</v>
      </c>
      <c r="R4563" s="84"/>
      <c r="S4563" s="84"/>
    </row>
    <row r="4564" spans="1:19" x14ac:dyDescent="0.25">
      <c r="A4564" t="s">
        <v>5800</v>
      </c>
      <c r="B4564">
        <v>3</v>
      </c>
      <c r="C4564" t="s">
        <v>5363</v>
      </c>
      <c r="D4564" s="84"/>
      <c r="F4564" s="84"/>
      <c r="O4564" s="84" t="s">
        <v>15127</v>
      </c>
      <c r="P4564" s="84">
        <v>1</v>
      </c>
      <c r="Q4564" s="84" t="s">
        <v>9357</v>
      </c>
      <c r="R4564" s="84"/>
      <c r="S4564" s="84"/>
    </row>
    <row r="4565" spans="1:19" x14ac:dyDescent="0.25">
      <c r="A4565" t="s">
        <v>5801</v>
      </c>
      <c r="B4565">
        <v>3</v>
      </c>
      <c r="C4565" t="s">
        <v>5363</v>
      </c>
      <c r="D4565" s="84"/>
      <c r="F4565" s="84"/>
      <c r="O4565" s="84" t="s">
        <v>15129</v>
      </c>
      <c r="P4565" s="84">
        <v>1</v>
      </c>
      <c r="Q4565" s="84" t="s">
        <v>9357</v>
      </c>
      <c r="R4565" s="84"/>
      <c r="S4565" s="84"/>
    </row>
    <row r="4566" spans="1:19" x14ac:dyDescent="0.25">
      <c r="A4566" t="s">
        <v>5802</v>
      </c>
      <c r="B4566">
        <v>3</v>
      </c>
      <c r="C4566" t="s">
        <v>5363</v>
      </c>
      <c r="D4566" s="84"/>
      <c r="F4566" s="84"/>
      <c r="O4566" s="84" t="s">
        <v>15130</v>
      </c>
      <c r="P4566" s="84">
        <v>1</v>
      </c>
      <c r="Q4566" s="84" t="s">
        <v>9357</v>
      </c>
      <c r="R4566" s="84"/>
      <c r="S4566" s="84"/>
    </row>
    <row r="4567" spans="1:19" x14ac:dyDescent="0.25">
      <c r="A4567" t="s">
        <v>5803</v>
      </c>
      <c r="B4567">
        <v>3</v>
      </c>
      <c r="C4567" t="s">
        <v>5363</v>
      </c>
      <c r="D4567" s="84"/>
      <c r="F4567" s="84"/>
      <c r="O4567" s="84" t="s">
        <v>15132</v>
      </c>
      <c r="P4567" s="84">
        <v>1</v>
      </c>
      <c r="Q4567" s="84" t="s">
        <v>9357</v>
      </c>
      <c r="R4567" s="84"/>
      <c r="S4567" s="84"/>
    </row>
    <row r="4568" spans="1:19" x14ac:dyDescent="0.25">
      <c r="A4568" t="s">
        <v>5804</v>
      </c>
      <c r="B4568">
        <v>3</v>
      </c>
      <c r="C4568" t="s">
        <v>5363</v>
      </c>
      <c r="D4568" s="84"/>
      <c r="F4568" s="84"/>
      <c r="O4568" s="84" t="s">
        <v>15133</v>
      </c>
      <c r="P4568" s="84">
        <v>1</v>
      </c>
      <c r="Q4568" s="84" t="s">
        <v>9357</v>
      </c>
      <c r="R4568" s="84"/>
      <c r="S4568" s="84"/>
    </row>
    <row r="4569" spans="1:19" x14ac:dyDescent="0.25">
      <c r="A4569" t="s">
        <v>5805</v>
      </c>
      <c r="B4569">
        <v>3</v>
      </c>
      <c r="C4569" t="s">
        <v>5363</v>
      </c>
      <c r="D4569" s="84"/>
      <c r="F4569" s="84"/>
      <c r="O4569" s="84" t="s">
        <v>15134</v>
      </c>
      <c r="P4569" s="84">
        <v>1</v>
      </c>
      <c r="Q4569" s="84" t="s">
        <v>9357</v>
      </c>
      <c r="R4569" s="84"/>
      <c r="S4569" s="84"/>
    </row>
    <row r="4570" spans="1:19" x14ac:dyDescent="0.25">
      <c r="A4570" t="s">
        <v>5806</v>
      </c>
      <c r="B4570">
        <v>3</v>
      </c>
      <c r="C4570" t="s">
        <v>5363</v>
      </c>
      <c r="D4570" s="84"/>
      <c r="F4570" s="84"/>
      <c r="O4570" s="84" t="s">
        <v>15135</v>
      </c>
      <c r="P4570" s="84">
        <v>1</v>
      </c>
      <c r="Q4570" s="84" t="s">
        <v>9357</v>
      </c>
      <c r="R4570" s="84"/>
      <c r="S4570" s="84"/>
    </row>
    <row r="4571" spans="1:19" x14ac:dyDescent="0.25">
      <c r="A4571" t="s">
        <v>5807</v>
      </c>
      <c r="B4571">
        <v>3</v>
      </c>
      <c r="C4571" t="s">
        <v>5363</v>
      </c>
      <c r="D4571" s="84"/>
      <c r="F4571" s="84"/>
      <c r="O4571" s="84" t="s">
        <v>15136</v>
      </c>
      <c r="P4571" s="84">
        <v>1</v>
      </c>
      <c r="Q4571" s="84" t="s">
        <v>9357</v>
      </c>
      <c r="R4571" s="84"/>
      <c r="S4571" s="84"/>
    </row>
    <row r="4572" spans="1:19" x14ac:dyDescent="0.25">
      <c r="A4572" t="s">
        <v>5808</v>
      </c>
      <c r="B4572">
        <v>3</v>
      </c>
      <c r="C4572" t="s">
        <v>5363</v>
      </c>
      <c r="D4572" s="84"/>
      <c r="F4572" s="84"/>
      <c r="O4572" s="84" t="s">
        <v>15137</v>
      </c>
      <c r="P4572" s="84">
        <v>1</v>
      </c>
      <c r="Q4572" s="84" t="s">
        <v>9357</v>
      </c>
      <c r="R4572" s="84"/>
      <c r="S4572" s="84"/>
    </row>
    <row r="4573" spans="1:19" x14ac:dyDescent="0.25">
      <c r="A4573" t="s">
        <v>5809</v>
      </c>
      <c r="B4573">
        <v>3</v>
      </c>
      <c r="C4573" t="s">
        <v>5363</v>
      </c>
      <c r="D4573" s="84"/>
      <c r="F4573" s="84"/>
      <c r="O4573" s="84" t="s">
        <v>15138</v>
      </c>
      <c r="P4573" s="84">
        <v>1</v>
      </c>
      <c r="Q4573" s="84" t="s">
        <v>9357</v>
      </c>
      <c r="R4573" s="84"/>
      <c r="S4573" s="84"/>
    </row>
    <row r="4574" spans="1:19" x14ac:dyDescent="0.25">
      <c r="A4574" t="s">
        <v>5810</v>
      </c>
      <c r="B4574">
        <v>3</v>
      </c>
      <c r="C4574" t="s">
        <v>5363</v>
      </c>
      <c r="D4574" s="84"/>
      <c r="F4574" s="84"/>
      <c r="O4574" s="84" t="s">
        <v>15139</v>
      </c>
      <c r="P4574" s="84">
        <v>1</v>
      </c>
      <c r="Q4574" s="84" t="s">
        <v>9357</v>
      </c>
      <c r="R4574" s="84"/>
      <c r="S4574" s="84"/>
    </row>
    <row r="4575" spans="1:19" x14ac:dyDescent="0.25">
      <c r="A4575" t="s">
        <v>5811</v>
      </c>
      <c r="B4575">
        <v>3</v>
      </c>
      <c r="C4575" t="s">
        <v>5363</v>
      </c>
      <c r="D4575" s="84"/>
      <c r="F4575" s="84"/>
      <c r="O4575" s="84" t="s">
        <v>15140</v>
      </c>
      <c r="P4575" s="84">
        <v>1</v>
      </c>
      <c r="Q4575" s="84" t="s">
        <v>9357</v>
      </c>
      <c r="R4575" s="84"/>
      <c r="S4575" s="84"/>
    </row>
    <row r="4576" spans="1:19" x14ac:dyDescent="0.25">
      <c r="A4576" t="s">
        <v>5812</v>
      </c>
      <c r="B4576">
        <v>3</v>
      </c>
      <c r="C4576" t="s">
        <v>5363</v>
      </c>
      <c r="D4576" s="84"/>
      <c r="F4576" s="84"/>
      <c r="O4576" s="84" t="s">
        <v>15141</v>
      </c>
      <c r="P4576" s="84">
        <v>1</v>
      </c>
      <c r="Q4576" s="84" t="s">
        <v>9357</v>
      </c>
      <c r="R4576" s="84"/>
      <c r="S4576" s="84"/>
    </row>
    <row r="4577" spans="1:19" x14ac:dyDescent="0.25">
      <c r="A4577" t="s">
        <v>5813</v>
      </c>
      <c r="B4577">
        <v>3</v>
      </c>
      <c r="C4577" t="s">
        <v>5363</v>
      </c>
      <c r="D4577" s="84"/>
      <c r="F4577" s="84"/>
      <c r="O4577" s="84" t="s">
        <v>15142</v>
      </c>
      <c r="P4577" s="84">
        <v>1</v>
      </c>
      <c r="Q4577" s="84" t="s">
        <v>9357</v>
      </c>
      <c r="R4577" s="84"/>
      <c r="S4577" s="84"/>
    </row>
    <row r="4578" spans="1:19" x14ac:dyDescent="0.25">
      <c r="A4578" t="s">
        <v>5814</v>
      </c>
      <c r="B4578">
        <v>3</v>
      </c>
      <c r="C4578" t="s">
        <v>5363</v>
      </c>
      <c r="D4578" s="84"/>
      <c r="F4578" s="84"/>
      <c r="O4578" s="84" t="s">
        <v>15143</v>
      </c>
      <c r="P4578" s="84">
        <v>1</v>
      </c>
      <c r="Q4578" s="84" t="s">
        <v>9357</v>
      </c>
      <c r="R4578" s="84"/>
      <c r="S4578" s="84"/>
    </row>
    <row r="4579" spans="1:19" x14ac:dyDescent="0.25">
      <c r="A4579" t="s">
        <v>5815</v>
      </c>
      <c r="B4579">
        <v>3</v>
      </c>
      <c r="C4579" t="s">
        <v>5363</v>
      </c>
      <c r="D4579" s="84"/>
      <c r="F4579" s="84"/>
      <c r="O4579" s="84" t="s">
        <v>15144</v>
      </c>
      <c r="P4579" s="84">
        <v>1</v>
      </c>
      <c r="Q4579" s="84" t="s">
        <v>9357</v>
      </c>
      <c r="R4579" s="84"/>
      <c r="S4579" s="84"/>
    </row>
    <row r="4580" spans="1:19" x14ac:dyDescent="0.25">
      <c r="A4580" t="s">
        <v>5816</v>
      </c>
      <c r="B4580">
        <v>3</v>
      </c>
      <c r="C4580" t="s">
        <v>5363</v>
      </c>
      <c r="D4580" s="84"/>
      <c r="F4580" s="84"/>
      <c r="O4580" s="84" t="s">
        <v>15145</v>
      </c>
      <c r="P4580" s="84">
        <v>1</v>
      </c>
      <c r="Q4580" s="84" t="s">
        <v>9357</v>
      </c>
      <c r="R4580" s="84"/>
      <c r="S4580" s="84"/>
    </row>
    <row r="4581" spans="1:19" x14ac:dyDescent="0.25">
      <c r="A4581" t="s">
        <v>5817</v>
      </c>
      <c r="B4581">
        <v>3</v>
      </c>
      <c r="C4581" t="s">
        <v>5363</v>
      </c>
      <c r="D4581" s="84"/>
      <c r="F4581" s="84"/>
      <c r="O4581" s="84" t="s">
        <v>15147</v>
      </c>
      <c r="P4581" s="84">
        <v>1</v>
      </c>
      <c r="Q4581" s="84" t="s">
        <v>9357</v>
      </c>
      <c r="R4581" s="84"/>
      <c r="S4581" s="84"/>
    </row>
    <row r="4582" spans="1:19" x14ac:dyDescent="0.25">
      <c r="A4582" t="s">
        <v>5818</v>
      </c>
      <c r="B4582">
        <v>3</v>
      </c>
      <c r="C4582" t="s">
        <v>5363</v>
      </c>
      <c r="D4582" s="84"/>
      <c r="F4582" s="84"/>
      <c r="O4582" s="84" t="s">
        <v>15149</v>
      </c>
      <c r="P4582" s="84">
        <v>1</v>
      </c>
      <c r="Q4582" s="84" t="s">
        <v>9357</v>
      </c>
      <c r="R4582" s="84"/>
      <c r="S4582" s="84"/>
    </row>
    <row r="4583" spans="1:19" x14ac:dyDescent="0.25">
      <c r="A4583" t="s">
        <v>5819</v>
      </c>
      <c r="B4583">
        <v>3</v>
      </c>
      <c r="C4583" t="s">
        <v>5363</v>
      </c>
      <c r="D4583" s="84"/>
      <c r="F4583" s="84"/>
      <c r="O4583" s="84" t="s">
        <v>15150</v>
      </c>
      <c r="P4583" s="84">
        <v>1</v>
      </c>
      <c r="Q4583" s="84" t="s">
        <v>9357</v>
      </c>
      <c r="R4583" s="84"/>
      <c r="S4583" s="84"/>
    </row>
    <row r="4584" spans="1:19" x14ac:dyDescent="0.25">
      <c r="A4584" t="s">
        <v>5820</v>
      </c>
      <c r="B4584">
        <v>3</v>
      </c>
      <c r="C4584" t="s">
        <v>5363</v>
      </c>
      <c r="D4584" s="84"/>
      <c r="F4584" s="84"/>
      <c r="O4584" s="84" t="s">
        <v>15151</v>
      </c>
      <c r="P4584" s="84">
        <v>1</v>
      </c>
      <c r="Q4584" s="84" t="s">
        <v>9357</v>
      </c>
      <c r="R4584" s="84"/>
      <c r="S4584" s="84"/>
    </row>
    <row r="4585" spans="1:19" x14ac:dyDescent="0.25">
      <c r="A4585" t="s">
        <v>5821</v>
      </c>
      <c r="B4585">
        <v>3</v>
      </c>
      <c r="C4585" t="s">
        <v>5363</v>
      </c>
      <c r="D4585" s="84"/>
      <c r="F4585" s="84"/>
      <c r="O4585" s="84" t="s">
        <v>15152</v>
      </c>
      <c r="P4585" s="84">
        <v>1</v>
      </c>
      <c r="Q4585" s="84" t="s">
        <v>9357</v>
      </c>
      <c r="R4585" s="84"/>
      <c r="S4585" s="84"/>
    </row>
    <row r="4586" spans="1:19" x14ac:dyDescent="0.25">
      <c r="A4586" t="s">
        <v>5822</v>
      </c>
      <c r="B4586">
        <v>3</v>
      </c>
      <c r="C4586" t="s">
        <v>5363</v>
      </c>
      <c r="D4586" s="84"/>
      <c r="F4586" s="84"/>
      <c r="O4586" s="84" t="s">
        <v>15153</v>
      </c>
      <c r="P4586" s="84">
        <v>1</v>
      </c>
      <c r="Q4586" s="84" t="s">
        <v>9357</v>
      </c>
      <c r="R4586" s="84"/>
      <c r="S4586" s="84"/>
    </row>
    <row r="4587" spans="1:19" x14ac:dyDescent="0.25">
      <c r="A4587" t="s">
        <v>5823</v>
      </c>
      <c r="B4587">
        <v>3</v>
      </c>
      <c r="C4587" t="s">
        <v>5363</v>
      </c>
      <c r="D4587" s="84"/>
      <c r="F4587" s="84"/>
      <c r="O4587" s="84" t="s">
        <v>15154</v>
      </c>
      <c r="P4587" s="84">
        <v>1</v>
      </c>
      <c r="Q4587" s="84" t="s">
        <v>9357</v>
      </c>
      <c r="R4587" s="84"/>
      <c r="S4587" s="84"/>
    </row>
    <row r="4588" spans="1:19" x14ac:dyDescent="0.25">
      <c r="A4588" t="s">
        <v>5824</v>
      </c>
      <c r="B4588">
        <v>3</v>
      </c>
      <c r="C4588" t="s">
        <v>5363</v>
      </c>
      <c r="D4588" s="84"/>
      <c r="F4588" s="84"/>
      <c r="O4588" s="84" t="s">
        <v>15155</v>
      </c>
      <c r="P4588" s="84">
        <v>1</v>
      </c>
      <c r="Q4588" s="84" t="s">
        <v>9357</v>
      </c>
      <c r="R4588" s="84"/>
      <c r="S4588" s="84"/>
    </row>
    <row r="4589" spans="1:19" x14ac:dyDescent="0.25">
      <c r="A4589" t="s">
        <v>5825</v>
      </c>
      <c r="B4589">
        <v>3</v>
      </c>
      <c r="C4589" t="s">
        <v>5363</v>
      </c>
      <c r="D4589" s="84"/>
      <c r="F4589" s="84"/>
      <c r="O4589" s="84" t="s">
        <v>15157</v>
      </c>
      <c r="P4589" s="84">
        <v>1</v>
      </c>
      <c r="Q4589" s="84" t="s">
        <v>9357</v>
      </c>
      <c r="R4589" s="84"/>
      <c r="S4589" s="84"/>
    </row>
    <row r="4590" spans="1:19" x14ac:dyDescent="0.25">
      <c r="A4590" t="s">
        <v>5826</v>
      </c>
      <c r="B4590">
        <v>3</v>
      </c>
      <c r="C4590" t="s">
        <v>5363</v>
      </c>
      <c r="D4590" s="84"/>
      <c r="F4590" s="84"/>
      <c r="O4590" s="84" t="s">
        <v>15158</v>
      </c>
      <c r="P4590" s="84">
        <v>1</v>
      </c>
      <c r="Q4590" s="84" t="s">
        <v>9357</v>
      </c>
      <c r="R4590" s="84"/>
      <c r="S4590" s="84"/>
    </row>
    <row r="4591" spans="1:19" x14ac:dyDescent="0.25">
      <c r="A4591" t="s">
        <v>5827</v>
      </c>
      <c r="B4591">
        <v>3</v>
      </c>
      <c r="C4591" t="s">
        <v>5363</v>
      </c>
      <c r="D4591" s="84"/>
      <c r="F4591" s="84"/>
      <c r="O4591" s="84" t="s">
        <v>15159</v>
      </c>
      <c r="P4591" s="84">
        <v>1</v>
      </c>
      <c r="Q4591" s="84" t="s">
        <v>9357</v>
      </c>
      <c r="R4591" s="84"/>
      <c r="S4591" s="84"/>
    </row>
    <row r="4592" spans="1:19" x14ac:dyDescent="0.25">
      <c r="A4592" t="s">
        <v>5828</v>
      </c>
      <c r="B4592">
        <v>3</v>
      </c>
      <c r="C4592" t="s">
        <v>5363</v>
      </c>
      <c r="D4592" s="84"/>
      <c r="F4592" s="84"/>
      <c r="O4592" s="84" t="s">
        <v>15163</v>
      </c>
      <c r="P4592" s="84">
        <v>1</v>
      </c>
      <c r="Q4592" s="84" t="s">
        <v>9357</v>
      </c>
      <c r="R4592" s="84"/>
      <c r="S4592" s="84"/>
    </row>
    <row r="4593" spans="1:19" x14ac:dyDescent="0.25">
      <c r="A4593" t="s">
        <v>5829</v>
      </c>
      <c r="B4593">
        <v>3</v>
      </c>
      <c r="C4593" t="s">
        <v>5363</v>
      </c>
      <c r="D4593" s="84"/>
      <c r="F4593" s="84"/>
      <c r="O4593" s="84" t="s">
        <v>15164</v>
      </c>
      <c r="P4593" s="84">
        <v>1</v>
      </c>
      <c r="Q4593" s="84" t="s">
        <v>9357</v>
      </c>
      <c r="R4593" s="84"/>
      <c r="S4593" s="84"/>
    </row>
    <row r="4594" spans="1:19" x14ac:dyDescent="0.25">
      <c r="A4594" t="s">
        <v>5830</v>
      </c>
      <c r="B4594">
        <v>3</v>
      </c>
      <c r="C4594" t="s">
        <v>5363</v>
      </c>
      <c r="D4594" s="84"/>
      <c r="F4594" s="84"/>
      <c r="O4594" s="84" t="s">
        <v>15165</v>
      </c>
      <c r="P4594" s="84">
        <v>1</v>
      </c>
      <c r="Q4594" s="84" t="s">
        <v>9357</v>
      </c>
      <c r="R4594" s="84"/>
      <c r="S4594" s="84"/>
    </row>
    <row r="4595" spans="1:19" x14ac:dyDescent="0.25">
      <c r="A4595" t="s">
        <v>5831</v>
      </c>
      <c r="B4595">
        <v>3</v>
      </c>
      <c r="C4595" t="s">
        <v>5363</v>
      </c>
      <c r="D4595" s="84"/>
      <c r="F4595" s="84"/>
      <c r="O4595" s="84" t="s">
        <v>15166</v>
      </c>
      <c r="P4595" s="84">
        <v>1</v>
      </c>
      <c r="Q4595" s="84" t="s">
        <v>9357</v>
      </c>
      <c r="R4595" s="84"/>
      <c r="S4595" s="84"/>
    </row>
    <row r="4596" spans="1:19" x14ac:dyDescent="0.25">
      <c r="A4596" t="s">
        <v>5832</v>
      </c>
      <c r="B4596">
        <v>3</v>
      </c>
      <c r="C4596" t="s">
        <v>5363</v>
      </c>
      <c r="D4596" s="84"/>
      <c r="F4596" s="84"/>
      <c r="O4596" s="84" t="s">
        <v>15169</v>
      </c>
      <c r="P4596" s="84">
        <v>1</v>
      </c>
      <c r="Q4596" s="84" t="s">
        <v>9357</v>
      </c>
      <c r="R4596" s="84"/>
      <c r="S4596" s="84"/>
    </row>
    <row r="4597" spans="1:19" x14ac:dyDescent="0.25">
      <c r="A4597" t="s">
        <v>5833</v>
      </c>
      <c r="B4597">
        <v>3</v>
      </c>
      <c r="C4597" t="s">
        <v>5363</v>
      </c>
      <c r="D4597" s="84"/>
      <c r="F4597" s="84"/>
      <c r="O4597" s="84" t="s">
        <v>15172</v>
      </c>
      <c r="P4597" s="84">
        <v>1</v>
      </c>
      <c r="Q4597" s="84" t="s">
        <v>9357</v>
      </c>
      <c r="R4597" s="84"/>
      <c r="S4597" s="84"/>
    </row>
    <row r="4598" spans="1:19" x14ac:dyDescent="0.25">
      <c r="A4598" t="s">
        <v>5834</v>
      </c>
      <c r="B4598">
        <v>3</v>
      </c>
      <c r="C4598" t="s">
        <v>5363</v>
      </c>
      <c r="D4598" s="84"/>
      <c r="F4598" s="84"/>
      <c r="O4598" s="84" t="s">
        <v>15173</v>
      </c>
      <c r="P4598" s="84">
        <v>1</v>
      </c>
      <c r="Q4598" s="84" t="s">
        <v>9357</v>
      </c>
      <c r="R4598" s="84"/>
      <c r="S4598" s="84"/>
    </row>
    <row r="4599" spans="1:19" x14ac:dyDescent="0.25">
      <c r="A4599" t="s">
        <v>5835</v>
      </c>
      <c r="B4599">
        <v>3</v>
      </c>
      <c r="C4599" t="s">
        <v>5363</v>
      </c>
      <c r="D4599" s="84"/>
      <c r="F4599" s="84"/>
      <c r="O4599" s="84" t="s">
        <v>15175</v>
      </c>
      <c r="P4599" s="84">
        <v>1</v>
      </c>
      <c r="Q4599" s="84" t="s">
        <v>9357</v>
      </c>
      <c r="R4599" s="84"/>
      <c r="S4599" s="84"/>
    </row>
    <row r="4600" spans="1:19" x14ac:dyDescent="0.25">
      <c r="A4600" t="s">
        <v>5836</v>
      </c>
      <c r="B4600">
        <v>3</v>
      </c>
      <c r="C4600" t="s">
        <v>5363</v>
      </c>
      <c r="D4600" s="84"/>
      <c r="F4600" s="84"/>
      <c r="O4600" s="84" t="s">
        <v>15176</v>
      </c>
      <c r="P4600" s="84">
        <v>1</v>
      </c>
      <c r="Q4600" s="84" t="s">
        <v>9357</v>
      </c>
      <c r="R4600" s="84"/>
      <c r="S4600" s="84"/>
    </row>
    <row r="4601" spans="1:19" x14ac:dyDescent="0.25">
      <c r="A4601" t="s">
        <v>5837</v>
      </c>
      <c r="B4601">
        <v>3</v>
      </c>
      <c r="C4601" t="s">
        <v>5363</v>
      </c>
      <c r="D4601" s="84"/>
      <c r="F4601" s="84"/>
      <c r="O4601" s="84" t="s">
        <v>15178</v>
      </c>
      <c r="P4601" s="84">
        <v>1</v>
      </c>
      <c r="Q4601" s="84" t="s">
        <v>9357</v>
      </c>
      <c r="R4601" s="84"/>
      <c r="S4601" s="84"/>
    </row>
    <row r="4602" spans="1:19" x14ac:dyDescent="0.25">
      <c r="A4602" t="s">
        <v>5838</v>
      </c>
      <c r="B4602">
        <v>3</v>
      </c>
      <c r="C4602" t="s">
        <v>5363</v>
      </c>
      <c r="D4602" s="84"/>
      <c r="F4602" s="84"/>
      <c r="O4602" s="84" t="s">
        <v>15180</v>
      </c>
      <c r="P4602" s="84">
        <v>1</v>
      </c>
      <c r="Q4602" s="84" t="s">
        <v>9357</v>
      </c>
      <c r="R4602" s="84"/>
      <c r="S4602" s="84"/>
    </row>
    <row r="4603" spans="1:19" x14ac:dyDescent="0.25">
      <c r="A4603" t="s">
        <v>5839</v>
      </c>
      <c r="B4603">
        <v>3</v>
      </c>
      <c r="C4603" t="s">
        <v>5363</v>
      </c>
      <c r="D4603" s="84"/>
      <c r="F4603" s="84"/>
      <c r="O4603" s="84" t="s">
        <v>15181</v>
      </c>
      <c r="P4603" s="84">
        <v>1</v>
      </c>
      <c r="Q4603" s="84" t="s">
        <v>9357</v>
      </c>
      <c r="R4603" s="84"/>
      <c r="S4603" s="84"/>
    </row>
    <row r="4604" spans="1:19" x14ac:dyDescent="0.25">
      <c r="A4604" t="s">
        <v>5840</v>
      </c>
      <c r="B4604">
        <v>3</v>
      </c>
      <c r="C4604" t="s">
        <v>5363</v>
      </c>
      <c r="D4604" s="84"/>
      <c r="F4604" s="84"/>
      <c r="O4604" s="84" t="s">
        <v>15182</v>
      </c>
      <c r="P4604" s="84">
        <v>1</v>
      </c>
      <c r="Q4604" s="84" t="s">
        <v>9357</v>
      </c>
      <c r="R4604" s="84"/>
      <c r="S4604" s="84"/>
    </row>
    <row r="4605" spans="1:19" x14ac:dyDescent="0.25">
      <c r="A4605" t="s">
        <v>5841</v>
      </c>
      <c r="B4605">
        <v>3</v>
      </c>
      <c r="C4605" t="s">
        <v>5363</v>
      </c>
      <c r="D4605" s="84"/>
      <c r="F4605" s="84"/>
      <c r="O4605" s="84" t="s">
        <v>15183</v>
      </c>
      <c r="P4605" s="84">
        <v>1</v>
      </c>
      <c r="Q4605" s="84" t="s">
        <v>9357</v>
      </c>
      <c r="R4605" s="84"/>
      <c r="S4605" s="84"/>
    </row>
    <row r="4606" spans="1:19" x14ac:dyDescent="0.25">
      <c r="A4606" t="s">
        <v>5842</v>
      </c>
      <c r="B4606">
        <v>3</v>
      </c>
      <c r="C4606" t="s">
        <v>5363</v>
      </c>
      <c r="D4606" s="84"/>
      <c r="F4606" s="84"/>
      <c r="O4606" s="84" t="s">
        <v>15186</v>
      </c>
      <c r="P4606" s="84">
        <v>1</v>
      </c>
      <c r="Q4606" s="84" t="s">
        <v>9357</v>
      </c>
      <c r="R4606" s="84"/>
      <c r="S4606" s="84"/>
    </row>
    <row r="4607" spans="1:19" x14ac:dyDescent="0.25">
      <c r="A4607" t="s">
        <v>5843</v>
      </c>
      <c r="B4607">
        <v>3</v>
      </c>
      <c r="C4607" t="s">
        <v>5363</v>
      </c>
      <c r="D4607" s="84"/>
      <c r="F4607" s="84"/>
      <c r="O4607" s="84" t="s">
        <v>15187</v>
      </c>
      <c r="P4607" s="84">
        <v>1</v>
      </c>
      <c r="Q4607" s="84" t="s">
        <v>9357</v>
      </c>
      <c r="R4607" s="84"/>
      <c r="S4607" s="84"/>
    </row>
    <row r="4608" spans="1:19" x14ac:dyDescent="0.25">
      <c r="A4608" t="s">
        <v>5844</v>
      </c>
      <c r="B4608">
        <v>3</v>
      </c>
      <c r="C4608" t="s">
        <v>5363</v>
      </c>
      <c r="D4608" s="84"/>
      <c r="F4608" s="84"/>
      <c r="O4608" s="84" t="s">
        <v>15188</v>
      </c>
      <c r="P4608" s="84">
        <v>1</v>
      </c>
      <c r="Q4608" s="84" t="s">
        <v>9357</v>
      </c>
      <c r="R4608" s="84"/>
      <c r="S4608" s="84"/>
    </row>
    <row r="4609" spans="1:19" x14ac:dyDescent="0.25">
      <c r="A4609" t="s">
        <v>5845</v>
      </c>
      <c r="B4609">
        <v>3</v>
      </c>
      <c r="C4609" t="s">
        <v>5363</v>
      </c>
      <c r="D4609" s="84"/>
      <c r="F4609" s="84"/>
      <c r="O4609" s="84" t="s">
        <v>15189</v>
      </c>
      <c r="P4609" s="84">
        <v>1</v>
      </c>
      <c r="Q4609" s="84" t="s">
        <v>9357</v>
      </c>
      <c r="R4609" s="84"/>
      <c r="S4609" s="84"/>
    </row>
    <row r="4610" spans="1:19" x14ac:dyDescent="0.25">
      <c r="A4610" t="s">
        <v>5846</v>
      </c>
      <c r="B4610">
        <v>3</v>
      </c>
      <c r="C4610" t="s">
        <v>5363</v>
      </c>
      <c r="D4610" s="84"/>
      <c r="F4610" s="84"/>
      <c r="O4610" s="84" t="s">
        <v>15190</v>
      </c>
      <c r="P4610" s="84">
        <v>1</v>
      </c>
      <c r="Q4610" s="84" t="s">
        <v>9357</v>
      </c>
      <c r="R4610" s="84"/>
      <c r="S4610" s="84"/>
    </row>
    <row r="4611" spans="1:19" x14ac:dyDescent="0.25">
      <c r="A4611" t="s">
        <v>5847</v>
      </c>
      <c r="B4611">
        <v>3</v>
      </c>
      <c r="C4611" t="s">
        <v>5363</v>
      </c>
      <c r="D4611" s="84"/>
      <c r="F4611" s="84"/>
      <c r="O4611" s="84" t="s">
        <v>15191</v>
      </c>
      <c r="P4611" s="84">
        <v>1</v>
      </c>
      <c r="Q4611" s="84" t="s">
        <v>9357</v>
      </c>
      <c r="R4611" s="84"/>
      <c r="S4611" s="84"/>
    </row>
    <row r="4612" spans="1:19" x14ac:dyDescent="0.25">
      <c r="A4612" t="s">
        <v>5848</v>
      </c>
      <c r="B4612">
        <v>3</v>
      </c>
      <c r="C4612" t="s">
        <v>5363</v>
      </c>
      <c r="D4612" s="84"/>
      <c r="F4612" s="84"/>
      <c r="O4612" s="84" t="s">
        <v>15192</v>
      </c>
      <c r="P4612" s="84">
        <v>1</v>
      </c>
      <c r="Q4612" s="84" t="s">
        <v>9357</v>
      </c>
      <c r="R4612" s="84"/>
      <c r="S4612" s="84"/>
    </row>
    <row r="4613" spans="1:19" x14ac:dyDescent="0.25">
      <c r="A4613" t="s">
        <v>5849</v>
      </c>
      <c r="B4613">
        <v>3</v>
      </c>
      <c r="C4613" t="s">
        <v>5363</v>
      </c>
      <c r="D4613" s="84"/>
      <c r="F4613" s="84"/>
      <c r="O4613" s="84" t="s">
        <v>15193</v>
      </c>
      <c r="P4613" s="84">
        <v>1</v>
      </c>
      <c r="Q4613" s="84" t="s">
        <v>9357</v>
      </c>
      <c r="R4613" s="84"/>
      <c r="S4613" s="84"/>
    </row>
    <row r="4614" spans="1:19" x14ac:dyDescent="0.25">
      <c r="A4614" t="s">
        <v>5850</v>
      </c>
      <c r="B4614">
        <v>3</v>
      </c>
      <c r="C4614" t="s">
        <v>5363</v>
      </c>
      <c r="D4614" s="84"/>
      <c r="F4614" s="84"/>
      <c r="O4614" s="84" t="s">
        <v>15194</v>
      </c>
      <c r="P4614" s="84">
        <v>1</v>
      </c>
      <c r="Q4614" s="84" t="s">
        <v>9357</v>
      </c>
      <c r="R4614" s="84"/>
      <c r="S4614" s="84"/>
    </row>
    <row r="4615" spans="1:19" x14ac:dyDescent="0.25">
      <c r="A4615" t="s">
        <v>5851</v>
      </c>
      <c r="B4615">
        <v>3</v>
      </c>
      <c r="C4615" t="s">
        <v>5363</v>
      </c>
      <c r="D4615" s="84"/>
      <c r="F4615" s="84"/>
      <c r="O4615" s="84" t="s">
        <v>15195</v>
      </c>
      <c r="P4615" s="84">
        <v>1</v>
      </c>
      <c r="Q4615" s="84" t="s">
        <v>9357</v>
      </c>
      <c r="R4615" s="84"/>
      <c r="S4615" s="84"/>
    </row>
    <row r="4616" spans="1:19" x14ac:dyDescent="0.25">
      <c r="A4616" t="s">
        <v>5852</v>
      </c>
      <c r="B4616">
        <v>3</v>
      </c>
      <c r="C4616" t="s">
        <v>5363</v>
      </c>
      <c r="D4616" s="84"/>
      <c r="F4616" s="84"/>
      <c r="O4616" s="84" t="s">
        <v>15198</v>
      </c>
      <c r="P4616" s="84">
        <v>1</v>
      </c>
      <c r="Q4616" s="84" t="s">
        <v>9357</v>
      </c>
      <c r="R4616" s="84"/>
      <c r="S4616" s="84"/>
    </row>
    <row r="4617" spans="1:19" x14ac:dyDescent="0.25">
      <c r="A4617" t="s">
        <v>5853</v>
      </c>
      <c r="B4617">
        <v>3</v>
      </c>
      <c r="C4617" t="s">
        <v>5363</v>
      </c>
      <c r="D4617" s="84"/>
      <c r="F4617" s="84"/>
      <c r="O4617" s="84" t="s">
        <v>15207</v>
      </c>
      <c r="P4617" s="84">
        <v>1</v>
      </c>
      <c r="Q4617" s="84" t="s">
        <v>9357</v>
      </c>
      <c r="R4617" s="84"/>
      <c r="S4617" s="84"/>
    </row>
    <row r="4618" spans="1:19" x14ac:dyDescent="0.25">
      <c r="A4618" t="s">
        <v>5854</v>
      </c>
      <c r="B4618">
        <v>3</v>
      </c>
      <c r="C4618" t="s">
        <v>5363</v>
      </c>
      <c r="D4618" s="84"/>
      <c r="F4618" s="84"/>
      <c r="O4618" s="84" t="s">
        <v>15208</v>
      </c>
      <c r="P4618" s="84">
        <v>1</v>
      </c>
      <c r="Q4618" s="84" t="s">
        <v>9357</v>
      </c>
      <c r="R4618" s="84"/>
      <c r="S4618" s="84"/>
    </row>
    <row r="4619" spans="1:19" x14ac:dyDescent="0.25">
      <c r="A4619" t="s">
        <v>5855</v>
      </c>
      <c r="B4619">
        <v>3</v>
      </c>
      <c r="C4619" t="s">
        <v>5363</v>
      </c>
      <c r="D4619" s="84"/>
      <c r="F4619" s="84"/>
      <c r="O4619" s="84" t="s">
        <v>15209</v>
      </c>
      <c r="P4619" s="84">
        <v>1</v>
      </c>
      <c r="Q4619" s="84" t="s">
        <v>9357</v>
      </c>
      <c r="R4619" s="84"/>
      <c r="S4619" s="84"/>
    </row>
    <row r="4620" spans="1:19" x14ac:dyDescent="0.25">
      <c r="A4620" t="s">
        <v>5856</v>
      </c>
      <c r="B4620">
        <v>3</v>
      </c>
      <c r="C4620" t="s">
        <v>5363</v>
      </c>
      <c r="D4620" s="84"/>
      <c r="F4620" s="84"/>
      <c r="O4620" s="84" t="s">
        <v>15210</v>
      </c>
      <c r="P4620" s="84">
        <v>1</v>
      </c>
      <c r="Q4620" s="84" t="s">
        <v>9357</v>
      </c>
      <c r="R4620" s="84"/>
      <c r="S4620" s="84"/>
    </row>
    <row r="4621" spans="1:19" x14ac:dyDescent="0.25">
      <c r="A4621" t="s">
        <v>5857</v>
      </c>
      <c r="B4621">
        <v>3</v>
      </c>
      <c r="C4621" t="s">
        <v>5363</v>
      </c>
      <c r="D4621" s="84"/>
      <c r="F4621" s="84"/>
      <c r="O4621" s="84" t="s">
        <v>15211</v>
      </c>
      <c r="P4621" s="84">
        <v>1</v>
      </c>
      <c r="Q4621" s="84" t="s">
        <v>9357</v>
      </c>
      <c r="R4621" s="84"/>
      <c r="S4621" s="84"/>
    </row>
    <row r="4622" spans="1:19" x14ac:dyDescent="0.25">
      <c r="A4622" t="s">
        <v>5858</v>
      </c>
      <c r="B4622">
        <v>3</v>
      </c>
      <c r="C4622" t="s">
        <v>5363</v>
      </c>
      <c r="D4622" s="84"/>
      <c r="F4622" s="84"/>
      <c r="O4622" s="84" t="s">
        <v>15212</v>
      </c>
      <c r="P4622" s="84">
        <v>1</v>
      </c>
      <c r="Q4622" s="84" t="s">
        <v>9357</v>
      </c>
      <c r="R4622" s="84"/>
      <c r="S4622" s="84"/>
    </row>
    <row r="4623" spans="1:19" x14ac:dyDescent="0.25">
      <c r="A4623" t="s">
        <v>5859</v>
      </c>
      <c r="B4623">
        <v>3</v>
      </c>
      <c r="C4623" t="s">
        <v>5363</v>
      </c>
      <c r="D4623" s="84"/>
      <c r="F4623" s="84"/>
      <c r="O4623" s="84" t="s">
        <v>15213</v>
      </c>
      <c r="P4623" s="84">
        <v>1</v>
      </c>
      <c r="Q4623" s="84" t="s">
        <v>9357</v>
      </c>
      <c r="R4623" s="84"/>
      <c r="S4623" s="84"/>
    </row>
    <row r="4624" spans="1:19" x14ac:dyDescent="0.25">
      <c r="A4624" t="s">
        <v>5860</v>
      </c>
      <c r="B4624">
        <v>3</v>
      </c>
      <c r="C4624" t="s">
        <v>5363</v>
      </c>
      <c r="D4624" s="84"/>
      <c r="F4624" s="84"/>
      <c r="O4624" s="84" t="s">
        <v>15214</v>
      </c>
      <c r="P4624" s="84">
        <v>1</v>
      </c>
      <c r="Q4624" s="84" t="s">
        <v>9357</v>
      </c>
      <c r="R4624" s="84"/>
      <c r="S4624" s="84"/>
    </row>
    <row r="4625" spans="1:19" x14ac:dyDescent="0.25">
      <c r="A4625" t="s">
        <v>5861</v>
      </c>
      <c r="B4625">
        <v>3</v>
      </c>
      <c r="C4625" t="s">
        <v>5363</v>
      </c>
      <c r="D4625" s="84"/>
      <c r="F4625" s="84"/>
      <c r="O4625" s="84" t="s">
        <v>15215</v>
      </c>
      <c r="P4625" s="84">
        <v>1</v>
      </c>
      <c r="Q4625" s="84" t="s">
        <v>9357</v>
      </c>
      <c r="R4625" s="84"/>
      <c r="S4625" s="84"/>
    </row>
    <row r="4626" spans="1:19" x14ac:dyDescent="0.25">
      <c r="A4626" t="s">
        <v>5862</v>
      </c>
      <c r="B4626">
        <v>3</v>
      </c>
      <c r="C4626" t="s">
        <v>5363</v>
      </c>
      <c r="D4626" s="84"/>
      <c r="F4626" s="84"/>
      <c r="O4626" s="84" t="s">
        <v>15216</v>
      </c>
      <c r="P4626" s="84">
        <v>1</v>
      </c>
      <c r="Q4626" s="84" t="s">
        <v>9357</v>
      </c>
      <c r="R4626" s="84"/>
      <c r="S4626" s="84"/>
    </row>
    <row r="4627" spans="1:19" x14ac:dyDescent="0.25">
      <c r="A4627" t="s">
        <v>5863</v>
      </c>
      <c r="B4627">
        <v>3</v>
      </c>
      <c r="C4627" t="s">
        <v>5363</v>
      </c>
      <c r="D4627" s="84"/>
      <c r="F4627" s="84"/>
      <c r="O4627" s="84" t="s">
        <v>15217</v>
      </c>
      <c r="P4627" s="84">
        <v>1</v>
      </c>
      <c r="Q4627" s="84" t="s">
        <v>9357</v>
      </c>
      <c r="R4627" s="84"/>
      <c r="S4627" s="84"/>
    </row>
    <row r="4628" spans="1:19" x14ac:dyDescent="0.25">
      <c r="A4628" t="s">
        <v>5864</v>
      </c>
      <c r="B4628">
        <v>3</v>
      </c>
      <c r="C4628" t="s">
        <v>5363</v>
      </c>
      <c r="D4628" s="84"/>
      <c r="F4628" s="84"/>
      <c r="O4628" s="84" t="s">
        <v>15218</v>
      </c>
      <c r="P4628" s="84">
        <v>1</v>
      </c>
      <c r="Q4628" s="84" t="s">
        <v>9357</v>
      </c>
      <c r="R4628" s="84"/>
      <c r="S4628" s="84"/>
    </row>
    <row r="4629" spans="1:19" x14ac:dyDescent="0.25">
      <c r="A4629" t="s">
        <v>5865</v>
      </c>
      <c r="B4629">
        <v>3</v>
      </c>
      <c r="C4629" t="s">
        <v>5363</v>
      </c>
      <c r="D4629" s="84"/>
      <c r="F4629" s="84"/>
      <c r="O4629" s="84" t="s">
        <v>15219</v>
      </c>
      <c r="P4629" s="84">
        <v>1</v>
      </c>
      <c r="Q4629" s="84" t="s">
        <v>9357</v>
      </c>
      <c r="R4629" s="84"/>
      <c r="S4629" s="84"/>
    </row>
    <row r="4630" spans="1:19" x14ac:dyDescent="0.25">
      <c r="A4630" t="s">
        <v>5866</v>
      </c>
      <c r="B4630">
        <v>3</v>
      </c>
      <c r="C4630" t="s">
        <v>5363</v>
      </c>
      <c r="D4630" s="84"/>
      <c r="F4630" s="84"/>
      <c r="O4630" s="84" t="s">
        <v>15220</v>
      </c>
      <c r="P4630" s="84">
        <v>1</v>
      </c>
      <c r="Q4630" s="84" t="s">
        <v>9357</v>
      </c>
      <c r="R4630" s="84"/>
      <c r="S4630" s="84"/>
    </row>
    <row r="4631" spans="1:19" x14ac:dyDescent="0.25">
      <c r="A4631" t="s">
        <v>5867</v>
      </c>
      <c r="B4631">
        <v>3</v>
      </c>
      <c r="C4631" t="s">
        <v>5363</v>
      </c>
      <c r="D4631" s="84"/>
      <c r="F4631" s="84"/>
      <c r="O4631" s="84" t="s">
        <v>15221</v>
      </c>
      <c r="P4631" s="84">
        <v>1</v>
      </c>
      <c r="Q4631" s="84" t="s">
        <v>9357</v>
      </c>
      <c r="R4631" s="84"/>
      <c r="S4631" s="84"/>
    </row>
    <row r="4632" spans="1:19" x14ac:dyDescent="0.25">
      <c r="A4632" t="s">
        <v>5868</v>
      </c>
      <c r="B4632">
        <v>3</v>
      </c>
      <c r="C4632" t="s">
        <v>5363</v>
      </c>
      <c r="D4632" s="84"/>
      <c r="F4632" s="84"/>
      <c r="O4632" s="84" t="s">
        <v>15222</v>
      </c>
      <c r="P4632" s="84">
        <v>1</v>
      </c>
      <c r="Q4632" s="84" t="s">
        <v>9357</v>
      </c>
      <c r="R4632" s="84"/>
      <c r="S4632" s="84"/>
    </row>
    <row r="4633" spans="1:19" x14ac:dyDescent="0.25">
      <c r="A4633" t="s">
        <v>5869</v>
      </c>
      <c r="B4633">
        <v>3</v>
      </c>
      <c r="C4633" t="s">
        <v>5363</v>
      </c>
      <c r="D4633" s="84"/>
      <c r="F4633" s="84"/>
      <c r="O4633" s="84" t="s">
        <v>15223</v>
      </c>
      <c r="P4633" s="84">
        <v>1</v>
      </c>
      <c r="Q4633" s="84" t="s">
        <v>9357</v>
      </c>
      <c r="R4633" s="84"/>
      <c r="S4633" s="84"/>
    </row>
    <row r="4634" spans="1:19" x14ac:dyDescent="0.25">
      <c r="A4634" t="s">
        <v>5870</v>
      </c>
      <c r="B4634">
        <v>3</v>
      </c>
      <c r="C4634" t="s">
        <v>5363</v>
      </c>
      <c r="D4634" s="84"/>
      <c r="F4634" s="84"/>
      <c r="O4634" s="84" t="s">
        <v>15224</v>
      </c>
      <c r="P4634" s="84">
        <v>1</v>
      </c>
      <c r="Q4634" s="84" t="s">
        <v>9357</v>
      </c>
      <c r="R4634" s="84"/>
      <c r="S4634" s="84"/>
    </row>
    <row r="4635" spans="1:19" x14ac:dyDescent="0.25">
      <c r="A4635" t="s">
        <v>5871</v>
      </c>
      <c r="B4635">
        <v>3</v>
      </c>
      <c r="C4635" t="s">
        <v>5363</v>
      </c>
      <c r="D4635" s="84"/>
      <c r="F4635" s="84"/>
      <c r="O4635" s="84" t="s">
        <v>15225</v>
      </c>
      <c r="P4635" s="84">
        <v>1</v>
      </c>
      <c r="Q4635" s="84" t="s">
        <v>9357</v>
      </c>
      <c r="R4635" s="84"/>
      <c r="S4635" s="84"/>
    </row>
    <row r="4636" spans="1:19" x14ac:dyDescent="0.25">
      <c r="A4636" t="s">
        <v>5872</v>
      </c>
      <c r="B4636">
        <v>3</v>
      </c>
      <c r="C4636" t="s">
        <v>5363</v>
      </c>
      <c r="D4636" s="84"/>
      <c r="F4636" s="84"/>
      <c r="O4636" s="84" t="s">
        <v>15226</v>
      </c>
      <c r="P4636" s="84">
        <v>1</v>
      </c>
      <c r="Q4636" s="84" t="s">
        <v>9357</v>
      </c>
      <c r="R4636" s="84"/>
      <c r="S4636" s="84"/>
    </row>
    <row r="4637" spans="1:19" x14ac:dyDescent="0.25">
      <c r="A4637" t="s">
        <v>5873</v>
      </c>
      <c r="B4637">
        <v>3</v>
      </c>
      <c r="C4637" t="s">
        <v>5363</v>
      </c>
      <c r="D4637" s="84"/>
      <c r="F4637" s="84"/>
      <c r="O4637" s="84" t="s">
        <v>15227</v>
      </c>
      <c r="P4637" s="84">
        <v>1</v>
      </c>
      <c r="Q4637" s="84" t="s">
        <v>9357</v>
      </c>
      <c r="R4637" s="84"/>
      <c r="S4637" s="84"/>
    </row>
    <row r="4638" spans="1:19" x14ac:dyDescent="0.25">
      <c r="A4638" t="s">
        <v>5874</v>
      </c>
      <c r="B4638">
        <v>3</v>
      </c>
      <c r="C4638" t="s">
        <v>5363</v>
      </c>
      <c r="D4638" s="84"/>
      <c r="F4638" s="84"/>
      <c r="O4638" s="84" t="s">
        <v>15228</v>
      </c>
      <c r="P4638" s="84">
        <v>1</v>
      </c>
      <c r="Q4638" s="84" t="s">
        <v>9357</v>
      </c>
      <c r="R4638" s="84"/>
      <c r="S4638" s="84"/>
    </row>
    <row r="4639" spans="1:19" x14ac:dyDescent="0.25">
      <c r="A4639" t="s">
        <v>5875</v>
      </c>
      <c r="B4639">
        <v>3</v>
      </c>
      <c r="C4639" t="s">
        <v>5363</v>
      </c>
      <c r="D4639" s="84"/>
      <c r="F4639" s="84"/>
      <c r="O4639" s="84" t="s">
        <v>15229</v>
      </c>
      <c r="P4639" s="84">
        <v>1</v>
      </c>
      <c r="Q4639" s="84" t="s">
        <v>9357</v>
      </c>
      <c r="R4639" s="84"/>
      <c r="S4639" s="84"/>
    </row>
    <row r="4640" spans="1:19" x14ac:dyDescent="0.25">
      <c r="A4640" t="s">
        <v>5876</v>
      </c>
      <c r="B4640">
        <v>3</v>
      </c>
      <c r="C4640" t="s">
        <v>5363</v>
      </c>
      <c r="D4640" s="84"/>
      <c r="F4640" s="84"/>
      <c r="O4640" s="84" t="s">
        <v>15230</v>
      </c>
      <c r="P4640" s="84">
        <v>1</v>
      </c>
      <c r="Q4640" s="84" t="s">
        <v>9357</v>
      </c>
      <c r="R4640" s="84"/>
      <c r="S4640" s="84"/>
    </row>
    <row r="4641" spans="1:19" x14ac:dyDescent="0.25">
      <c r="A4641" t="s">
        <v>5877</v>
      </c>
      <c r="B4641">
        <v>3</v>
      </c>
      <c r="C4641" t="s">
        <v>5363</v>
      </c>
      <c r="D4641" s="84"/>
      <c r="F4641" s="84"/>
      <c r="O4641" s="84" t="s">
        <v>15235</v>
      </c>
      <c r="P4641" s="84">
        <v>1</v>
      </c>
      <c r="Q4641" s="84" t="s">
        <v>9357</v>
      </c>
      <c r="R4641" s="84"/>
      <c r="S4641" s="84"/>
    </row>
    <row r="4642" spans="1:19" x14ac:dyDescent="0.25">
      <c r="A4642" t="s">
        <v>5878</v>
      </c>
      <c r="B4642">
        <v>3</v>
      </c>
      <c r="C4642" t="s">
        <v>5363</v>
      </c>
      <c r="D4642" s="84"/>
      <c r="F4642" s="84"/>
      <c r="O4642" s="84" t="s">
        <v>15236</v>
      </c>
      <c r="P4642" s="84">
        <v>1</v>
      </c>
      <c r="Q4642" s="84" t="s">
        <v>9357</v>
      </c>
      <c r="R4642" s="84"/>
      <c r="S4642" s="84"/>
    </row>
    <row r="4643" spans="1:19" x14ac:dyDescent="0.25">
      <c r="A4643" t="s">
        <v>5879</v>
      </c>
      <c r="B4643">
        <v>3</v>
      </c>
      <c r="C4643" t="s">
        <v>5363</v>
      </c>
      <c r="D4643" s="84"/>
      <c r="F4643" s="84"/>
      <c r="O4643" s="84" t="s">
        <v>15238</v>
      </c>
      <c r="P4643" s="84">
        <v>1</v>
      </c>
      <c r="Q4643" s="84" t="s">
        <v>9357</v>
      </c>
      <c r="R4643" s="84"/>
      <c r="S4643" s="84"/>
    </row>
    <row r="4644" spans="1:19" x14ac:dyDescent="0.25">
      <c r="A4644" t="s">
        <v>5880</v>
      </c>
      <c r="B4644">
        <v>3</v>
      </c>
      <c r="C4644" t="s">
        <v>5363</v>
      </c>
      <c r="D4644" s="84"/>
      <c r="F4644" s="84"/>
      <c r="O4644" s="84" t="s">
        <v>15239</v>
      </c>
      <c r="P4644" s="84">
        <v>1</v>
      </c>
      <c r="Q4644" s="84" t="s">
        <v>9357</v>
      </c>
      <c r="R4644" s="84"/>
      <c r="S4644" s="84"/>
    </row>
    <row r="4645" spans="1:19" x14ac:dyDescent="0.25">
      <c r="A4645" t="s">
        <v>5881</v>
      </c>
      <c r="B4645">
        <v>3</v>
      </c>
      <c r="C4645" t="s">
        <v>5363</v>
      </c>
      <c r="D4645" s="84"/>
      <c r="F4645" s="84"/>
      <c r="O4645" s="84" t="s">
        <v>15240</v>
      </c>
      <c r="P4645" s="84">
        <v>1</v>
      </c>
      <c r="Q4645" s="84" t="s">
        <v>9357</v>
      </c>
      <c r="R4645" s="84"/>
      <c r="S4645" s="84"/>
    </row>
    <row r="4646" spans="1:19" x14ac:dyDescent="0.25">
      <c r="A4646" t="s">
        <v>5882</v>
      </c>
      <c r="B4646">
        <v>3</v>
      </c>
      <c r="C4646" t="s">
        <v>5363</v>
      </c>
      <c r="D4646" s="84"/>
      <c r="F4646" s="84"/>
      <c r="O4646" s="84" t="s">
        <v>15253</v>
      </c>
      <c r="P4646" s="84">
        <v>1</v>
      </c>
      <c r="Q4646" s="84" t="s">
        <v>9357</v>
      </c>
      <c r="R4646" s="84"/>
      <c r="S4646" s="84"/>
    </row>
    <row r="4647" spans="1:19" x14ac:dyDescent="0.25">
      <c r="A4647" t="s">
        <v>5883</v>
      </c>
      <c r="B4647">
        <v>3</v>
      </c>
      <c r="C4647" t="s">
        <v>5363</v>
      </c>
      <c r="D4647" s="84"/>
      <c r="F4647" s="84"/>
      <c r="O4647" s="84" t="s">
        <v>15254</v>
      </c>
      <c r="P4647" s="84">
        <v>1</v>
      </c>
      <c r="Q4647" s="84" t="s">
        <v>9357</v>
      </c>
      <c r="R4647" s="84"/>
      <c r="S4647" s="84"/>
    </row>
    <row r="4648" spans="1:19" x14ac:dyDescent="0.25">
      <c r="A4648" t="s">
        <v>5884</v>
      </c>
      <c r="B4648">
        <v>3</v>
      </c>
      <c r="C4648" t="s">
        <v>5363</v>
      </c>
      <c r="D4648" s="84"/>
      <c r="F4648" s="84"/>
      <c r="O4648" s="84" t="s">
        <v>15255</v>
      </c>
      <c r="P4648" s="84">
        <v>1</v>
      </c>
      <c r="Q4648" s="84" t="s">
        <v>9357</v>
      </c>
      <c r="R4648" s="84"/>
      <c r="S4648" s="84"/>
    </row>
    <row r="4649" spans="1:19" x14ac:dyDescent="0.25">
      <c r="A4649" t="s">
        <v>5885</v>
      </c>
      <c r="B4649">
        <v>3</v>
      </c>
      <c r="C4649" t="s">
        <v>5363</v>
      </c>
      <c r="D4649" s="84"/>
      <c r="F4649" s="84"/>
      <c r="O4649" s="84" t="s">
        <v>15259</v>
      </c>
      <c r="P4649" s="84">
        <v>1</v>
      </c>
      <c r="Q4649" s="84" t="s">
        <v>9357</v>
      </c>
      <c r="R4649" s="84"/>
      <c r="S4649" s="84"/>
    </row>
    <row r="4650" spans="1:19" x14ac:dyDescent="0.25">
      <c r="A4650" t="s">
        <v>5886</v>
      </c>
      <c r="B4650">
        <v>3</v>
      </c>
      <c r="C4650" t="s">
        <v>5363</v>
      </c>
      <c r="D4650" s="84"/>
      <c r="F4650" s="84"/>
      <c r="O4650" s="84" t="s">
        <v>15260</v>
      </c>
      <c r="P4650" s="84">
        <v>1</v>
      </c>
      <c r="Q4650" s="84" t="s">
        <v>9357</v>
      </c>
      <c r="R4650" s="84"/>
      <c r="S4650" s="84"/>
    </row>
    <row r="4651" spans="1:19" x14ac:dyDescent="0.25">
      <c r="A4651" t="s">
        <v>5887</v>
      </c>
      <c r="B4651">
        <v>3</v>
      </c>
      <c r="C4651" t="s">
        <v>5363</v>
      </c>
      <c r="D4651" s="84"/>
      <c r="F4651" s="84"/>
      <c r="O4651" s="84" t="s">
        <v>15261</v>
      </c>
      <c r="P4651" s="84">
        <v>1</v>
      </c>
      <c r="Q4651" s="84" t="s">
        <v>9357</v>
      </c>
      <c r="R4651" s="84"/>
      <c r="S4651" s="84"/>
    </row>
    <row r="4652" spans="1:19" x14ac:dyDescent="0.25">
      <c r="A4652" t="s">
        <v>5888</v>
      </c>
      <c r="B4652">
        <v>3</v>
      </c>
      <c r="C4652" t="s">
        <v>5363</v>
      </c>
      <c r="D4652" s="84"/>
      <c r="F4652" s="84"/>
      <c r="O4652" s="84" t="s">
        <v>15262</v>
      </c>
      <c r="P4652" s="84">
        <v>1</v>
      </c>
      <c r="Q4652" s="84" t="s">
        <v>9357</v>
      </c>
      <c r="R4652" s="84"/>
      <c r="S4652" s="84"/>
    </row>
    <row r="4653" spans="1:19" x14ac:dyDescent="0.25">
      <c r="A4653" t="s">
        <v>5889</v>
      </c>
      <c r="B4653">
        <v>3</v>
      </c>
      <c r="C4653" t="s">
        <v>5363</v>
      </c>
      <c r="D4653" s="84"/>
      <c r="F4653" s="84"/>
      <c r="O4653" s="84" t="s">
        <v>15264</v>
      </c>
      <c r="P4653" s="84">
        <v>1</v>
      </c>
      <c r="Q4653" s="84" t="s">
        <v>9357</v>
      </c>
      <c r="R4653" s="84"/>
      <c r="S4653" s="84"/>
    </row>
    <row r="4654" spans="1:19" x14ac:dyDescent="0.25">
      <c r="A4654" t="s">
        <v>5890</v>
      </c>
      <c r="B4654">
        <v>3</v>
      </c>
      <c r="C4654" t="s">
        <v>5363</v>
      </c>
      <c r="D4654" s="84"/>
      <c r="F4654" s="84"/>
      <c r="O4654" s="84" t="s">
        <v>15265</v>
      </c>
      <c r="P4654" s="84">
        <v>1</v>
      </c>
      <c r="Q4654" s="84" t="s">
        <v>9357</v>
      </c>
      <c r="R4654" s="84"/>
      <c r="S4654" s="84"/>
    </row>
    <row r="4655" spans="1:19" x14ac:dyDescent="0.25">
      <c r="A4655" t="s">
        <v>5891</v>
      </c>
      <c r="B4655">
        <v>3</v>
      </c>
      <c r="C4655" t="s">
        <v>5363</v>
      </c>
      <c r="D4655" s="84"/>
      <c r="F4655" s="84"/>
      <c r="O4655" s="84" t="s">
        <v>15271</v>
      </c>
      <c r="P4655" s="84">
        <v>1</v>
      </c>
      <c r="Q4655" s="84" t="s">
        <v>9357</v>
      </c>
      <c r="R4655" s="84"/>
      <c r="S4655" s="84"/>
    </row>
    <row r="4656" spans="1:19" x14ac:dyDescent="0.25">
      <c r="A4656" t="s">
        <v>5892</v>
      </c>
      <c r="B4656">
        <v>3</v>
      </c>
      <c r="C4656" t="s">
        <v>5363</v>
      </c>
      <c r="D4656" s="84"/>
      <c r="F4656" s="84"/>
      <c r="O4656" s="84" t="s">
        <v>15272</v>
      </c>
      <c r="P4656" s="84">
        <v>1</v>
      </c>
      <c r="Q4656" s="84" t="s">
        <v>9357</v>
      </c>
      <c r="R4656" s="84"/>
      <c r="S4656" s="84"/>
    </row>
    <row r="4657" spans="1:19" x14ac:dyDescent="0.25">
      <c r="A4657" t="s">
        <v>5893</v>
      </c>
      <c r="B4657">
        <v>3</v>
      </c>
      <c r="C4657" t="s">
        <v>5363</v>
      </c>
      <c r="D4657" s="84"/>
      <c r="F4657" s="84"/>
      <c r="O4657" s="84" t="s">
        <v>15273</v>
      </c>
      <c r="P4657" s="84">
        <v>1</v>
      </c>
      <c r="Q4657" s="84" t="s">
        <v>9357</v>
      </c>
      <c r="R4657" s="84"/>
      <c r="S4657" s="84"/>
    </row>
    <row r="4658" spans="1:19" x14ac:dyDescent="0.25">
      <c r="A4658" t="s">
        <v>5894</v>
      </c>
      <c r="B4658">
        <v>3</v>
      </c>
      <c r="C4658" t="s">
        <v>5363</v>
      </c>
      <c r="D4658" s="84"/>
      <c r="F4658" s="84"/>
      <c r="O4658" s="84" t="s">
        <v>15274</v>
      </c>
      <c r="P4658" s="84">
        <v>1</v>
      </c>
      <c r="Q4658" s="84" t="s">
        <v>9357</v>
      </c>
      <c r="R4658" s="84"/>
      <c r="S4658" s="84"/>
    </row>
    <row r="4659" spans="1:19" x14ac:dyDescent="0.25">
      <c r="A4659" t="s">
        <v>5895</v>
      </c>
      <c r="B4659">
        <v>3</v>
      </c>
      <c r="C4659" t="s">
        <v>5363</v>
      </c>
      <c r="D4659" s="84"/>
      <c r="F4659" s="84"/>
      <c r="O4659" s="84" t="s">
        <v>15275</v>
      </c>
      <c r="P4659" s="84">
        <v>1</v>
      </c>
      <c r="Q4659" s="84" t="s">
        <v>9357</v>
      </c>
      <c r="R4659" s="84"/>
      <c r="S4659" s="84"/>
    </row>
    <row r="4660" spans="1:19" x14ac:dyDescent="0.25">
      <c r="A4660" t="s">
        <v>5896</v>
      </c>
      <c r="B4660">
        <v>3</v>
      </c>
      <c r="C4660" t="s">
        <v>5363</v>
      </c>
      <c r="D4660" s="84"/>
      <c r="F4660" s="84"/>
      <c r="O4660" s="84" t="s">
        <v>15277</v>
      </c>
      <c r="P4660" s="84">
        <v>1</v>
      </c>
      <c r="Q4660" s="84" t="s">
        <v>9357</v>
      </c>
      <c r="R4660" s="84"/>
      <c r="S4660" s="84"/>
    </row>
    <row r="4661" spans="1:19" x14ac:dyDescent="0.25">
      <c r="A4661" t="s">
        <v>5897</v>
      </c>
      <c r="B4661">
        <v>3</v>
      </c>
      <c r="C4661" t="s">
        <v>5363</v>
      </c>
      <c r="D4661" s="84"/>
      <c r="F4661" s="84"/>
      <c r="O4661" s="84" t="s">
        <v>15283</v>
      </c>
      <c r="P4661" s="84">
        <v>1</v>
      </c>
      <c r="Q4661" s="84" t="s">
        <v>9357</v>
      </c>
      <c r="R4661" s="84"/>
      <c r="S4661" s="84"/>
    </row>
    <row r="4662" spans="1:19" x14ac:dyDescent="0.25">
      <c r="A4662" t="s">
        <v>5898</v>
      </c>
      <c r="B4662">
        <v>3</v>
      </c>
      <c r="C4662" t="s">
        <v>5363</v>
      </c>
      <c r="D4662" s="84"/>
      <c r="F4662" s="84"/>
      <c r="O4662" s="84" t="s">
        <v>15285</v>
      </c>
      <c r="P4662" s="84">
        <v>1</v>
      </c>
      <c r="Q4662" s="84" t="s">
        <v>9357</v>
      </c>
      <c r="R4662" s="84"/>
      <c r="S4662" s="84"/>
    </row>
    <row r="4663" spans="1:19" x14ac:dyDescent="0.25">
      <c r="A4663" t="s">
        <v>5899</v>
      </c>
      <c r="B4663">
        <v>3</v>
      </c>
      <c r="C4663" t="s">
        <v>5363</v>
      </c>
      <c r="D4663" s="84"/>
      <c r="F4663" s="84"/>
      <c r="O4663" s="84" t="s">
        <v>15291</v>
      </c>
      <c r="P4663" s="84">
        <v>1</v>
      </c>
      <c r="Q4663" s="84" t="s">
        <v>9357</v>
      </c>
      <c r="R4663" s="84"/>
      <c r="S4663" s="84"/>
    </row>
    <row r="4664" spans="1:19" x14ac:dyDescent="0.25">
      <c r="A4664" t="s">
        <v>5900</v>
      </c>
      <c r="B4664">
        <v>3</v>
      </c>
      <c r="C4664" t="s">
        <v>5363</v>
      </c>
      <c r="D4664" s="84"/>
      <c r="F4664" s="84"/>
      <c r="O4664" s="84" t="s">
        <v>15295</v>
      </c>
      <c r="P4664" s="84">
        <v>1</v>
      </c>
      <c r="Q4664" s="84" t="s">
        <v>9357</v>
      </c>
      <c r="R4664" s="84"/>
      <c r="S4664" s="84"/>
    </row>
    <row r="4665" spans="1:19" x14ac:dyDescent="0.25">
      <c r="A4665" t="s">
        <v>5901</v>
      </c>
      <c r="B4665">
        <v>3</v>
      </c>
      <c r="C4665" t="s">
        <v>5363</v>
      </c>
      <c r="D4665" s="84"/>
      <c r="F4665" s="84"/>
      <c r="O4665" s="84" t="s">
        <v>15296</v>
      </c>
      <c r="P4665" s="84">
        <v>1</v>
      </c>
      <c r="Q4665" s="84" t="s">
        <v>9357</v>
      </c>
      <c r="R4665" s="84"/>
      <c r="S4665" s="84"/>
    </row>
    <row r="4666" spans="1:19" x14ac:dyDescent="0.25">
      <c r="A4666" t="s">
        <v>5902</v>
      </c>
      <c r="B4666">
        <v>3</v>
      </c>
      <c r="C4666" t="s">
        <v>5363</v>
      </c>
      <c r="D4666" s="84"/>
      <c r="F4666" s="84"/>
      <c r="O4666" s="84" t="s">
        <v>15297</v>
      </c>
      <c r="P4666" s="84">
        <v>1</v>
      </c>
      <c r="Q4666" s="84" t="s">
        <v>9357</v>
      </c>
      <c r="R4666" s="84"/>
      <c r="S4666" s="84"/>
    </row>
    <row r="4667" spans="1:19" x14ac:dyDescent="0.25">
      <c r="A4667" t="s">
        <v>5903</v>
      </c>
      <c r="B4667">
        <v>3</v>
      </c>
      <c r="C4667" t="s">
        <v>5363</v>
      </c>
      <c r="D4667" s="84"/>
      <c r="F4667" s="84"/>
      <c r="O4667" s="84" t="s">
        <v>15299</v>
      </c>
      <c r="P4667" s="84">
        <v>1</v>
      </c>
      <c r="Q4667" s="84" t="s">
        <v>9357</v>
      </c>
      <c r="R4667" s="84"/>
      <c r="S4667" s="84"/>
    </row>
    <row r="4668" spans="1:19" x14ac:dyDescent="0.25">
      <c r="A4668" t="s">
        <v>5904</v>
      </c>
      <c r="B4668">
        <v>3</v>
      </c>
      <c r="C4668" t="s">
        <v>5363</v>
      </c>
      <c r="D4668" s="84"/>
      <c r="F4668" s="84"/>
      <c r="O4668" s="84" t="s">
        <v>15300</v>
      </c>
      <c r="P4668" s="84">
        <v>1</v>
      </c>
      <c r="Q4668" s="84" t="s">
        <v>9357</v>
      </c>
      <c r="R4668" s="84"/>
      <c r="S4668" s="84"/>
    </row>
    <row r="4669" spans="1:19" x14ac:dyDescent="0.25">
      <c r="A4669" t="s">
        <v>5905</v>
      </c>
      <c r="B4669">
        <v>3</v>
      </c>
      <c r="C4669" t="s">
        <v>5363</v>
      </c>
      <c r="D4669" s="84"/>
      <c r="F4669" s="84"/>
      <c r="O4669" s="84" t="s">
        <v>15301</v>
      </c>
      <c r="P4669" s="84">
        <v>1</v>
      </c>
      <c r="Q4669" s="84" t="s">
        <v>9357</v>
      </c>
      <c r="R4669" s="84"/>
      <c r="S4669" s="84"/>
    </row>
    <row r="4670" spans="1:19" x14ac:dyDescent="0.25">
      <c r="A4670" t="s">
        <v>5906</v>
      </c>
      <c r="B4670">
        <v>3</v>
      </c>
      <c r="C4670" t="s">
        <v>5363</v>
      </c>
      <c r="D4670" s="84"/>
      <c r="F4670" s="84"/>
      <c r="O4670" s="84" t="s">
        <v>15302</v>
      </c>
      <c r="P4670" s="84">
        <v>1</v>
      </c>
      <c r="Q4670" s="84" t="s">
        <v>9357</v>
      </c>
      <c r="R4670" s="84"/>
      <c r="S4670" s="84"/>
    </row>
    <row r="4671" spans="1:19" x14ac:dyDescent="0.25">
      <c r="A4671" t="s">
        <v>5907</v>
      </c>
      <c r="B4671">
        <v>3</v>
      </c>
      <c r="C4671" t="s">
        <v>5363</v>
      </c>
      <c r="D4671" s="84"/>
      <c r="F4671" s="84"/>
      <c r="O4671" s="84" t="s">
        <v>15303</v>
      </c>
      <c r="P4671" s="84">
        <v>1</v>
      </c>
      <c r="Q4671" s="84" t="s">
        <v>9357</v>
      </c>
      <c r="R4671" s="84"/>
      <c r="S4671" s="84"/>
    </row>
    <row r="4672" spans="1:19" x14ac:dyDescent="0.25">
      <c r="A4672" t="s">
        <v>5908</v>
      </c>
      <c r="B4672">
        <v>3</v>
      </c>
      <c r="C4672" t="s">
        <v>5363</v>
      </c>
      <c r="D4672" s="84"/>
      <c r="F4672" s="84"/>
      <c r="O4672" s="84" t="s">
        <v>15304</v>
      </c>
      <c r="P4672" s="84">
        <v>1</v>
      </c>
      <c r="Q4672" s="84" t="s">
        <v>9357</v>
      </c>
      <c r="R4672" s="84"/>
      <c r="S4672" s="84"/>
    </row>
    <row r="4673" spans="1:19" x14ac:dyDescent="0.25">
      <c r="A4673" t="s">
        <v>5909</v>
      </c>
      <c r="B4673">
        <v>3</v>
      </c>
      <c r="C4673" t="s">
        <v>5363</v>
      </c>
      <c r="D4673" s="84"/>
      <c r="F4673" s="84"/>
      <c r="O4673" s="84" t="s">
        <v>15305</v>
      </c>
      <c r="P4673" s="84">
        <v>1</v>
      </c>
      <c r="Q4673" s="84" t="s">
        <v>9357</v>
      </c>
      <c r="R4673" s="84"/>
      <c r="S4673" s="84"/>
    </row>
    <row r="4674" spans="1:19" x14ac:dyDescent="0.25">
      <c r="A4674" t="s">
        <v>5910</v>
      </c>
      <c r="B4674">
        <v>3</v>
      </c>
      <c r="C4674" t="s">
        <v>5363</v>
      </c>
      <c r="D4674" s="84"/>
      <c r="F4674" s="84"/>
      <c r="O4674" s="84" t="s">
        <v>15306</v>
      </c>
      <c r="P4674" s="84">
        <v>1</v>
      </c>
      <c r="Q4674" s="84" t="s">
        <v>9357</v>
      </c>
      <c r="R4674" s="84"/>
      <c r="S4674" s="84"/>
    </row>
    <row r="4675" spans="1:19" x14ac:dyDescent="0.25">
      <c r="A4675" t="s">
        <v>5911</v>
      </c>
      <c r="B4675">
        <v>3</v>
      </c>
      <c r="C4675" t="s">
        <v>5363</v>
      </c>
      <c r="D4675" s="84"/>
      <c r="F4675" s="84"/>
      <c r="O4675" s="84" t="s">
        <v>15307</v>
      </c>
      <c r="P4675" s="84">
        <v>1</v>
      </c>
      <c r="Q4675" s="84" t="s">
        <v>9357</v>
      </c>
      <c r="R4675" s="84"/>
      <c r="S4675" s="84"/>
    </row>
    <row r="4676" spans="1:19" x14ac:dyDescent="0.25">
      <c r="A4676" t="s">
        <v>5912</v>
      </c>
      <c r="B4676">
        <v>3</v>
      </c>
      <c r="C4676" t="s">
        <v>5363</v>
      </c>
      <c r="D4676" s="84"/>
      <c r="F4676" s="84"/>
      <c r="O4676" s="84" t="s">
        <v>15310</v>
      </c>
      <c r="P4676" s="84">
        <v>1</v>
      </c>
      <c r="Q4676" s="84" t="s">
        <v>9357</v>
      </c>
      <c r="R4676" s="84"/>
      <c r="S4676" s="84"/>
    </row>
    <row r="4677" spans="1:19" x14ac:dyDescent="0.25">
      <c r="A4677" t="s">
        <v>5913</v>
      </c>
      <c r="B4677">
        <v>3</v>
      </c>
      <c r="C4677" t="s">
        <v>5363</v>
      </c>
      <c r="D4677" s="84"/>
      <c r="F4677" s="84"/>
      <c r="O4677" s="84" t="s">
        <v>15312</v>
      </c>
      <c r="P4677" s="84">
        <v>1</v>
      </c>
      <c r="Q4677" s="84" t="s">
        <v>9357</v>
      </c>
      <c r="R4677" s="84"/>
      <c r="S4677" s="84"/>
    </row>
    <row r="4678" spans="1:19" x14ac:dyDescent="0.25">
      <c r="A4678" t="s">
        <v>5914</v>
      </c>
      <c r="B4678">
        <v>3</v>
      </c>
      <c r="C4678" t="s">
        <v>5363</v>
      </c>
      <c r="D4678" s="84"/>
      <c r="F4678" s="84"/>
      <c r="O4678" s="84" t="s">
        <v>15314</v>
      </c>
      <c r="P4678" s="84">
        <v>1</v>
      </c>
      <c r="Q4678" s="84" t="s">
        <v>9357</v>
      </c>
      <c r="R4678" s="84"/>
      <c r="S4678" s="84"/>
    </row>
    <row r="4679" spans="1:19" x14ac:dyDescent="0.25">
      <c r="A4679" t="s">
        <v>5915</v>
      </c>
      <c r="B4679">
        <v>3</v>
      </c>
      <c r="C4679" t="s">
        <v>5363</v>
      </c>
      <c r="D4679" s="84"/>
      <c r="F4679" s="84"/>
      <c r="O4679" s="84" t="s">
        <v>15317</v>
      </c>
      <c r="P4679" s="84">
        <v>1</v>
      </c>
      <c r="Q4679" s="84" t="s">
        <v>9357</v>
      </c>
      <c r="R4679" s="84"/>
      <c r="S4679" s="84"/>
    </row>
    <row r="4680" spans="1:19" x14ac:dyDescent="0.25">
      <c r="A4680" t="s">
        <v>5916</v>
      </c>
      <c r="B4680">
        <v>3</v>
      </c>
      <c r="C4680" t="s">
        <v>5363</v>
      </c>
      <c r="D4680" s="84"/>
      <c r="F4680" s="84"/>
      <c r="O4680" s="84" t="s">
        <v>15318</v>
      </c>
      <c r="P4680" s="84">
        <v>1</v>
      </c>
      <c r="Q4680" s="84" t="s">
        <v>9357</v>
      </c>
      <c r="R4680" s="84"/>
      <c r="S4680" s="84"/>
    </row>
    <row r="4681" spans="1:19" x14ac:dyDescent="0.25">
      <c r="A4681" t="s">
        <v>5917</v>
      </c>
      <c r="B4681">
        <v>3</v>
      </c>
      <c r="C4681" t="s">
        <v>5363</v>
      </c>
      <c r="D4681" s="84"/>
      <c r="F4681" s="84"/>
      <c r="O4681" s="84" t="s">
        <v>15322</v>
      </c>
      <c r="P4681" s="84">
        <v>1</v>
      </c>
      <c r="Q4681" s="84" t="s">
        <v>9357</v>
      </c>
      <c r="R4681" s="84"/>
      <c r="S4681" s="84"/>
    </row>
    <row r="4682" spans="1:19" x14ac:dyDescent="0.25">
      <c r="A4682" t="s">
        <v>5918</v>
      </c>
      <c r="B4682">
        <v>3</v>
      </c>
      <c r="C4682" t="s">
        <v>5363</v>
      </c>
      <c r="D4682" s="84"/>
      <c r="F4682" s="84"/>
      <c r="O4682" s="84" t="s">
        <v>15323</v>
      </c>
      <c r="P4682" s="84">
        <v>1</v>
      </c>
      <c r="Q4682" s="84" t="s">
        <v>9357</v>
      </c>
      <c r="R4682" s="84"/>
      <c r="S4682" s="84"/>
    </row>
    <row r="4683" spans="1:19" x14ac:dyDescent="0.25">
      <c r="A4683" t="s">
        <v>5919</v>
      </c>
      <c r="B4683">
        <v>3</v>
      </c>
      <c r="C4683" t="s">
        <v>5363</v>
      </c>
      <c r="D4683" s="84"/>
      <c r="F4683" s="84"/>
      <c r="O4683" s="84" t="s">
        <v>15325</v>
      </c>
      <c r="P4683" s="84">
        <v>1</v>
      </c>
      <c r="Q4683" s="84" t="s">
        <v>9357</v>
      </c>
      <c r="R4683" s="84"/>
      <c r="S4683" s="84"/>
    </row>
    <row r="4684" spans="1:19" x14ac:dyDescent="0.25">
      <c r="A4684" t="s">
        <v>5920</v>
      </c>
      <c r="B4684">
        <v>3</v>
      </c>
      <c r="C4684" t="s">
        <v>5363</v>
      </c>
      <c r="D4684" s="84"/>
      <c r="F4684" s="84"/>
      <c r="O4684" s="84" t="s">
        <v>15330</v>
      </c>
      <c r="P4684" s="84">
        <v>1</v>
      </c>
      <c r="Q4684" s="84" t="s">
        <v>9357</v>
      </c>
      <c r="R4684" s="84"/>
      <c r="S4684" s="84"/>
    </row>
    <row r="4685" spans="1:19" x14ac:dyDescent="0.25">
      <c r="A4685" t="s">
        <v>5921</v>
      </c>
      <c r="B4685">
        <v>3</v>
      </c>
      <c r="C4685" t="s">
        <v>5363</v>
      </c>
      <c r="D4685" s="84"/>
      <c r="F4685" s="84"/>
      <c r="O4685" s="84" t="s">
        <v>15331</v>
      </c>
      <c r="P4685" s="84">
        <v>1</v>
      </c>
      <c r="Q4685" s="84" t="s">
        <v>9357</v>
      </c>
      <c r="R4685" s="84"/>
      <c r="S4685" s="84"/>
    </row>
    <row r="4686" spans="1:19" x14ac:dyDescent="0.25">
      <c r="A4686" t="s">
        <v>5922</v>
      </c>
      <c r="B4686">
        <v>3</v>
      </c>
      <c r="C4686" t="s">
        <v>5363</v>
      </c>
      <c r="D4686" s="84"/>
      <c r="F4686" s="84"/>
      <c r="O4686" s="84" t="s">
        <v>15341</v>
      </c>
      <c r="P4686" s="84">
        <v>1</v>
      </c>
      <c r="Q4686" s="84" t="s">
        <v>9357</v>
      </c>
      <c r="R4686" s="84"/>
      <c r="S4686" s="84"/>
    </row>
    <row r="4687" spans="1:19" x14ac:dyDescent="0.25">
      <c r="A4687" t="s">
        <v>5923</v>
      </c>
      <c r="B4687">
        <v>3</v>
      </c>
      <c r="C4687" t="s">
        <v>5363</v>
      </c>
      <c r="D4687" s="84"/>
      <c r="F4687" s="84"/>
      <c r="O4687" s="84" t="s">
        <v>15344</v>
      </c>
      <c r="P4687" s="84">
        <v>1</v>
      </c>
      <c r="Q4687" s="84" t="s">
        <v>9357</v>
      </c>
      <c r="R4687" s="84"/>
      <c r="S4687" s="84"/>
    </row>
    <row r="4688" spans="1:19" x14ac:dyDescent="0.25">
      <c r="A4688" t="s">
        <v>5924</v>
      </c>
      <c r="B4688">
        <v>3</v>
      </c>
      <c r="C4688" t="s">
        <v>5363</v>
      </c>
      <c r="D4688" s="84"/>
      <c r="F4688" s="84"/>
      <c r="O4688" s="84" t="s">
        <v>15345</v>
      </c>
      <c r="P4688" s="84">
        <v>1</v>
      </c>
      <c r="Q4688" s="84" t="s">
        <v>9357</v>
      </c>
      <c r="R4688" s="84"/>
      <c r="S4688" s="84"/>
    </row>
    <row r="4689" spans="1:19" x14ac:dyDescent="0.25">
      <c r="A4689" t="s">
        <v>5925</v>
      </c>
      <c r="B4689">
        <v>3</v>
      </c>
      <c r="C4689" t="s">
        <v>5363</v>
      </c>
      <c r="D4689" s="84"/>
      <c r="F4689" s="84"/>
      <c r="O4689" s="84" t="s">
        <v>15346</v>
      </c>
      <c r="P4689" s="84">
        <v>1</v>
      </c>
      <c r="Q4689" s="84" t="s">
        <v>9357</v>
      </c>
      <c r="R4689" s="84"/>
      <c r="S4689" s="84"/>
    </row>
    <row r="4690" spans="1:19" x14ac:dyDescent="0.25">
      <c r="A4690" t="s">
        <v>5926</v>
      </c>
      <c r="B4690">
        <v>3</v>
      </c>
      <c r="C4690" t="s">
        <v>5363</v>
      </c>
      <c r="D4690" s="84"/>
      <c r="F4690" s="84"/>
      <c r="O4690" s="84" t="s">
        <v>15347</v>
      </c>
      <c r="P4690" s="84">
        <v>1</v>
      </c>
      <c r="Q4690" s="84" t="s">
        <v>9357</v>
      </c>
      <c r="R4690" s="84"/>
      <c r="S4690" s="84"/>
    </row>
    <row r="4691" spans="1:19" x14ac:dyDescent="0.25">
      <c r="A4691" t="s">
        <v>5927</v>
      </c>
      <c r="B4691">
        <v>3</v>
      </c>
      <c r="C4691" t="s">
        <v>5363</v>
      </c>
      <c r="D4691" s="84"/>
      <c r="F4691" s="84"/>
      <c r="O4691" s="84" t="s">
        <v>15348</v>
      </c>
      <c r="P4691" s="84">
        <v>1</v>
      </c>
      <c r="Q4691" s="84" t="s">
        <v>9357</v>
      </c>
      <c r="R4691" s="84"/>
      <c r="S4691" s="84"/>
    </row>
    <row r="4692" spans="1:19" x14ac:dyDescent="0.25">
      <c r="A4692" t="s">
        <v>5928</v>
      </c>
      <c r="B4692">
        <v>3</v>
      </c>
      <c r="C4692" t="s">
        <v>5363</v>
      </c>
      <c r="D4692" s="84"/>
      <c r="F4692" s="84"/>
      <c r="O4692" s="84" t="s">
        <v>15349</v>
      </c>
      <c r="P4692" s="84">
        <v>1</v>
      </c>
      <c r="Q4692" s="84" t="s">
        <v>9357</v>
      </c>
      <c r="R4692" s="84"/>
      <c r="S4692" s="84"/>
    </row>
    <row r="4693" spans="1:19" x14ac:dyDescent="0.25">
      <c r="A4693" t="s">
        <v>5929</v>
      </c>
      <c r="B4693">
        <v>3</v>
      </c>
      <c r="C4693" t="s">
        <v>5363</v>
      </c>
      <c r="D4693" s="84"/>
      <c r="F4693" s="84"/>
      <c r="O4693" s="84" t="s">
        <v>15350</v>
      </c>
      <c r="P4693" s="84">
        <v>1</v>
      </c>
      <c r="Q4693" s="84" t="s">
        <v>9357</v>
      </c>
      <c r="R4693" s="84"/>
      <c r="S4693" s="84"/>
    </row>
    <row r="4694" spans="1:19" x14ac:dyDescent="0.25">
      <c r="A4694" t="s">
        <v>5930</v>
      </c>
      <c r="B4694">
        <v>3</v>
      </c>
      <c r="C4694" t="s">
        <v>5363</v>
      </c>
      <c r="D4694" s="84"/>
      <c r="F4694" s="84"/>
      <c r="O4694" s="84" t="s">
        <v>15352</v>
      </c>
      <c r="P4694" s="84">
        <v>1</v>
      </c>
      <c r="Q4694" s="84" t="s">
        <v>9357</v>
      </c>
      <c r="R4694" s="84"/>
      <c r="S4694" s="84"/>
    </row>
    <row r="4695" spans="1:19" x14ac:dyDescent="0.25">
      <c r="A4695" t="s">
        <v>5931</v>
      </c>
      <c r="B4695">
        <v>3</v>
      </c>
      <c r="C4695" t="s">
        <v>5363</v>
      </c>
      <c r="D4695" s="84"/>
      <c r="F4695" s="84"/>
      <c r="O4695" s="84" t="s">
        <v>15355</v>
      </c>
      <c r="P4695" s="84">
        <v>1</v>
      </c>
      <c r="Q4695" s="84" t="s">
        <v>9357</v>
      </c>
      <c r="R4695" s="84"/>
      <c r="S4695" s="84"/>
    </row>
    <row r="4696" spans="1:19" x14ac:dyDescent="0.25">
      <c r="A4696" t="s">
        <v>5932</v>
      </c>
      <c r="B4696">
        <v>3</v>
      </c>
      <c r="C4696" t="s">
        <v>5363</v>
      </c>
      <c r="D4696" s="84"/>
      <c r="F4696" s="84"/>
      <c r="O4696" s="84" t="s">
        <v>15376</v>
      </c>
      <c r="P4696" s="84">
        <v>1</v>
      </c>
      <c r="Q4696" s="84" t="s">
        <v>9357</v>
      </c>
      <c r="R4696" s="84"/>
      <c r="S4696" s="84"/>
    </row>
    <row r="4697" spans="1:19" x14ac:dyDescent="0.25">
      <c r="A4697" t="s">
        <v>5933</v>
      </c>
      <c r="B4697">
        <v>3</v>
      </c>
      <c r="C4697" t="s">
        <v>5363</v>
      </c>
      <c r="D4697" s="84"/>
      <c r="F4697" s="84"/>
      <c r="O4697" s="84" t="s">
        <v>15378</v>
      </c>
      <c r="P4697" s="84">
        <v>1</v>
      </c>
      <c r="Q4697" s="84" t="s">
        <v>9357</v>
      </c>
      <c r="R4697" s="84"/>
      <c r="S4697" s="84"/>
    </row>
    <row r="4698" spans="1:19" x14ac:dyDescent="0.25">
      <c r="A4698" t="s">
        <v>5934</v>
      </c>
      <c r="B4698">
        <v>3</v>
      </c>
      <c r="C4698" t="s">
        <v>5363</v>
      </c>
      <c r="D4698" s="84"/>
      <c r="F4698" s="84"/>
      <c r="O4698" s="84" t="s">
        <v>15380</v>
      </c>
      <c r="P4698" s="84">
        <v>1</v>
      </c>
      <c r="Q4698" s="84" t="s">
        <v>9357</v>
      </c>
      <c r="R4698" s="84"/>
      <c r="S4698" s="84"/>
    </row>
    <row r="4699" spans="1:19" x14ac:dyDescent="0.25">
      <c r="A4699" t="s">
        <v>5935</v>
      </c>
      <c r="B4699">
        <v>3</v>
      </c>
      <c r="C4699" t="s">
        <v>5363</v>
      </c>
      <c r="D4699" s="84"/>
      <c r="F4699" s="84"/>
      <c r="O4699" s="84" t="s">
        <v>15381</v>
      </c>
      <c r="P4699" s="84">
        <v>1</v>
      </c>
      <c r="Q4699" s="84" t="s">
        <v>9357</v>
      </c>
      <c r="R4699" s="84"/>
      <c r="S4699" s="84"/>
    </row>
    <row r="4700" spans="1:19" x14ac:dyDescent="0.25">
      <c r="A4700" t="s">
        <v>5936</v>
      </c>
      <c r="B4700">
        <v>3</v>
      </c>
      <c r="C4700" t="s">
        <v>5363</v>
      </c>
      <c r="D4700" s="84"/>
      <c r="F4700" s="84"/>
      <c r="O4700" s="84" t="s">
        <v>15383</v>
      </c>
      <c r="P4700" s="84">
        <v>1</v>
      </c>
      <c r="Q4700" s="84" t="s">
        <v>9357</v>
      </c>
      <c r="R4700" s="84"/>
      <c r="S4700" s="84"/>
    </row>
    <row r="4701" spans="1:19" x14ac:dyDescent="0.25">
      <c r="A4701" t="s">
        <v>5937</v>
      </c>
      <c r="B4701">
        <v>3</v>
      </c>
      <c r="C4701" t="s">
        <v>5363</v>
      </c>
      <c r="D4701" s="84"/>
      <c r="F4701" s="84"/>
      <c r="O4701" s="84" t="s">
        <v>15384</v>
      </c>
      <c r="P4701" s="84">
        <v>1</v>
      </c>
      <c r="Q4701" s="84" t="s">
        <v>9357</v>
      </c>
      <c r="R4701" s="84"/>
      <c r="S4701" s="84"/>
    </row>
    <row r="4702" spans="1:19" x14ac:dyDescent="0.25">
      <c r="A4702" t="s">
        <v>5938</v>
      </c>
      <c r="B4702">
        <v>3</v>
      </c>
      <c r="C4702" t="s">
        <v>5363</v>
      </c>
      <c r="D4702" s="84"/>
      <c r="F4702" s="84"/>
      <c r="O4702" s="84" t="s">
        <v>15386</v>
      </c>
      <c r="P4702" s="84">
        <v>1</v>
      </c>
      <c r="Q4702" s="84" t="s">
        <v>9357</v>
      </c>
      <c r="R4702" s="84"/>
      <c r="S4702" s="84"/>
    </row>
    <row r="4703" spans="1:19" x14ac:dyDescent="0.25">
      <c r="A4703" t="s">
        <v>5939</v>
      </c>
      <c r="B4703">
        <v>3</v>
      </c>
      <c r="C4703" t="s">
        <v>5363</v>
      </c>
      <c r="D4703" s="84"/>
      <c r="F4703" s="84"/>
      <c r="O4703" s="84" t="s">
        <v>15390</v>
      </c>
      <c r="P4703" s="84">
        <v>1</v>
      </c>
      <c r="Q4703" s="84" t="s">
        <v>9357</v>
      </c>
      <c r="R4703" s="84"/>
      <c r="S4703" s="84"/>
    </row>
    <row r="4704" spans="1:19" x14ac:dyDescent="0.25">
      <c r="A4704" t="s">
        <v>5940</v>
      </c>
      <c r="B4704">
        <v>3</v>
      </c>
      <c r="C4704" t="s">
        <v>5363</v>
      </c>
      <c r="D4704" s="84"/>
      <c r="F4704" s="84"/>
      <c r="O4704" s="84" t="s">
        <v>15397</v>
      </c>
      <c r="P4704" s="84">
        <v>1</v>
      </c>
      <c r="Q4704" s="84" t="s">
        <v>9357</v>
      </c>
      <c r="R4704" s="84"/>
      <c r="S4704" s="84"/>
    </row>
    <row r="4705" spans="1:19" x14ac:dyDescent="0.25">
      <c r="A4705" t="s">
        <v>5941</v>
      </c>
      <c r="B4705">
        <v>3</v>
      </c>
      <c r="C4705" t="s">
        <v>5363</v>
      </c>
      <c r="D4705" s="84"/>
      <c r="F4705" s="84"/>
      <c r="O4705" s="84" t="s">
        <v>15398</v>
      </c>
      <c r="P4705" s="84">
        <v>1</v>
      </c>
      <c r="Q4705" s="84" t="s">
        <v>9357</v>
      </c>
      <c r="R4705" s="84"/>
      <c r="S4705" s="84"/>
    </row>
    <row r="4706" spans="1:19" x14ac:dyDescent="0.25">
      <c r="A4706" t="s">
        <v>5942</v>
      </c>
      <c r="B4706">
        <v>3</v>
      </c>
      <c r="C4706" t="s">
        <v>5363</v>
      </c>
      <c r="D4706" s="84"/>
      <c r="F4706" s="84"/>
      <c r="O4706" s="84" t="s">
        <v>15400</v>
      </c>
      <c r="P4706" s="84">
        <v>1</v>
      </c>
      <c r="Q4706" s="84" t="s">
        <v>9357</v>
      </c>
      <c r="R4706" s="84"/>
      <c r="S4706" s="84"/>
    </row>
    <row r="4707" spans="1:19" x14ac:dyDescent="0.25">
      <c r="A4707" t="s">
        <v>5943</v>
      </c>
      <c r="B4707">
        <v>3</v>
      </c>
      <c r="C4707" t="s">
        <v>5363</v>
      </c>
      <c r="D4707" s="84"/>
      <c r="F4707" s="84"/>
      <c r="O4707" s="84" t="s">
        <v>15402</v>
      </c>
      <c r="P4707" s="84">
        <v>1</v>
      </c>
      <c r="Q4707" s="84" t="s">
        <v>9357</v>
      </c>
      <c r="R4707" s="84"/>
      <c r="S4707" s="84"/>
    </row>
    <row r="4708" spans="1:19" x14ac:dyDescent="0.25">
      <c r="A4708" t="s">
        <v>5944</v>
      </c>
      <c r="B4708">
        <v>3</v>
      </c>
      <c r="C4708" t="s">
        <v>5363</v>
      </c>
      <c r="D4708" s="84"/>
      <c r="F4708" s="84"/>
      <c r="O4708" s="84" t="s">
        <v>15403</v>
      </c>
      <c r="P4708" s="84">
        <v>1</v>
      </c>
      <c r="Q4708" s="84" t="s">
        <v>9357</v>
      </c>
      <c r="R4708" s="84"/>
      <c r="S4708" s="84"/>
    </row>
    <row r="4709" spans="1:19" x14ac:dyDescent="0.25">
      <c r="A4709" t="s">
        <v>5945</v>
      </c>
      <c r="B4709">
        <v>3</v>
      </c>
      <c r="C4709" t="s">
        <v>5363</v>
      </c>
      <c r="D4709" s="84"/>
      <c r="F4709" s="84"/>
      <c r="O4709" s="84" t="s">
        <v>15405</v>
      </c>
      <c r="P4709" s="84">
        <v>1</v>
      </c>
      <c r="Q4709" s="84" t="s">
        <v>9357</v>
      </c>
      <c r="R4709" s="84"/>
      <c r="S4709" s="84"/>
    </row>
    <row r="4710" spans="1:19" x14ac:dyDescent="0.25">
      <c r="A4710" t="s">
        <v>5946</v>
      </c>
      <c r="B4710">
        <v>3</v>
      </c>
      <c r="C4710" t="s">
        <v>5363</v>
      </c>
      <c r="D4710" s="84"/>
      <c r="F4710" s="84"/>
      <c r="O4710" s="84" t="s">
        <v>15406</v>
      </c>
      <c r="P4710" s="84">
        <v>1</v>
      </c>
      <c r="Q4710" s="84" t="s">
        <v>9357</v>
      </c>
      <c r="R4710" s="84"/>
      <c r="S4710" s="84"/>
    </row>
    <row r="4711" spans="1:19" x14ac:dyDescent="0.25">
      <c r="A4711" t="s">
        <v>5947</v>
      </c>
      <c r="B4711">
        <v>3</v>
      </c>
      <c r="C4711" t="s">
        <v>5363</v>
      </c>
      <c r="D4711" s="84"/>
      <c r="F4711" s="84"/>
      <c r="O4711" s="84" t="s">
        <v>15407</v>
      </c>
      <c r="P4711" s="84">
        <v>1</v>
      </c>
      <c r="Q4711" s="84" t="s">
        <v>9357</v>
      </c>
      <c r="R4711" s="84"/>
      <c r="S4711" s="84"/>
    </row>
    <row r="4712" spans="1:19" x14ac:dyDescent="0.25">
      <c r="A4712" t="s">
        <v>5948</v>
      </c>
      <c r="B4712">
        <v>3</v>
      </c>
      <c r="C4712" t="s">
        <v>5363</v>
      </c>
      <c r="D4712" s="84"/>
      <c r="F4712" s="84"/>
      <c r="O4712" s="84" t="s">
        <v>15408</v>
      </c>
      <c r="P4712" s="84">
        <v>1</v>
      </c>
      <c r="Q4712" s="84" t="s">
        <v>9357</v>
      </c>
      <c r="R4712" s="84"/>
      <c r="S4712" s="84"/>
    </row>
    <row r="4713" spans="1:19" x14ac:dyDescent="0.25">
      <c r="A4713" t="s">
        <v>5949</v>
      </c>
      <c r="B4713">
        <v>3</v>
      </c>
      <c r="C4713" t="s">
        <v>5363</v>
      </c>
      <c r="D4713" s="84"/>
      <c r="F4713" s="84"/>
      <c r="O4713" s="84" t="s">
        <v>15409</v>
      </c>
      <c r="P4713" s="84">
        <v>1</v>
      </c>
      <c r="Q4713" s="84" t="s">
        <v>9357</v>
      </c>
      <c r="R4713" s="84"/>
      <c r="S4713" s="84"/>
    </row>
    <row r="4714" spans="1:19" x14ac:dyDescent="0.25">
      <c r="A4714" t="s">
        <v>5950</v>
      </c>
      <c r="B4714">
        <v>3</v>
      </c>
      <c r="C4714" t="s">
        <v>5363</v>
      </c>
      <c r="D4714" s="84"/>
      <c r="F4714" s="84"/>
      <c r="O4714" s="84" t="s">
        <v>15410</v>
      </c>
      <c r="P4714" s="84">
        <v>1</v>
      </c>
      <c r="Q4714" s="84" t="s">
        <v>9357</v>
      </c>
      <c r="R4714" s="84"/>
      <c r="S4714" s="84"/>
    </row>
    <row r="4715" spans="1:19" x14ac:dyDescent="0.25">
      <c r="A4715" t="s">
        <v>5951</v>
      </c>
      <c r="B4715">
        <v>3</v>
      </c>
      <c r="C4715" t="s">
        <v>5363</v>
      </c>
      <c r="D4715" s="84"/>
      <c r="F4715" s="84"/>
      <c r="O4715" s="84" t="s">
        <v>15414</v>
      </c>
      <c r="P4715" s="84">
        <v>1</v>
      </c>
      <c r="Q4715" s="84" t="s">
        <v>9357</v>
      </c>
      <c r="R4715" s="84"/>
      <c r="S4715" s="84"/>
    </row>
    <row r="4716" spans="1:19" x14ac:dyDescent="0.25">
      <c r="A4716" t="s">
        <v>5952</v>
      </c>
      <c r="B4716">
        <v>3</v>
      </c>
      <c r="C4716" t="s">
        <v>5363</v>
      </c>
      <c r="D4716" s="84"/>
      <c r="F4716" s="84"/>
      <c r="O4716" s="84" t="s">
        <v>15415</v>
      </c>
      <c r="P4716" s="84">
        <v>1</v>
      </c>
      <c r="Q4716" s="84" t="s">
        <v>9357</v>
      </c>
      <c r="R4716" s="84"/>
      <c r="S4716" s="84"/>
    </row>
    <row r="4717" spans="1:19" x14ac:dyDescent="0.25">
      <c r="A4717" t="s">
        <v>5953</v>
      </c>
      <c r="B4717">
        <v>3</v>
      </c>
      <c r="C4717" t="s">
        <v>5363</v>
      </c>
      <c r="D4717" s="84"/>
      <c r="F4717" s="84"/>
      <c r="O4717" s="84" t="s">
        <v>15423</v>
      </c>
      <c r="P4717" s="84">
        <v>1</v>
      </c>
      <c r="Q4717" s="84" t="s">
        <v>9357</v>
      </c>
      <c r="R4717" s="84"/>
      <c r="S4717" s="84"/>
    </row>
    <row r="4718" spans="1:19" x14ac:dyDescent="0.25">
      <c r="A4718" t="s">
        <v>5954</v>
      </c>
      <c r="B4718">
        <v>3</v>
      </c>
      <c r="C4718" t="s">
        <v>5363</v>
      </c>
      <c r="D4718" s="84"/>
      <c r="F4718" s="84"/>
      <c r="O4718" s="84" t="s">
        <v>15424</v>
      </c>
      <c r="P4718" s="84">
        <v>1</v>
      </c>
      <c r="Q4718" s="84" t="s">
        <v>9357</v>
      </c>
      <c r="R4718" s="84"/>
      <c r="S4718" s="84"/>
    </row>
    <row r="4719" spans="1:19" x14ac:dyDescent="0.25">
      <c r="A4719" t="s">
        <v>5955</v>
      </c>
      <c r="B4719">
        <v>3</v>
      </c>
      <c r="C4719" t="s">
        <v>5363</v>
      </c>
      <c r="D4719" s="84"/>
      <c r="F4719" s="84"/>
      <c r="O4719" s="84" t="s">
        <v>15433</v>
      </c>
      <c r="P4719" s="84">
        <v>1</v>
      </c>
      <c r="Q4719" s="84" t="s">
        <v>9357</v>
      </c>
      <c r="R4719" s="84"/>
      <c r="S4719" s="84"/>
    </row>
    <row r="4720" spans="1:19" x14ac:dyDescent="0.25">
      <c r="A4720" t="s">
        <v>5956</v>
      </c>
      <c r="B4720">
        <v>3</v>
      </c>
      <c r="C4720" t="s">
        <v>5363</v>
      </c>
      <c r="D4720" s="84"/>
      <c r="F4720" s="84"/>
      <c r="O4720" s="84" t="s">
        <v>15435</v>
      </c>
      <c r="P4720" s="84">
        <v>1</v>
      </c>
      <c r="Q4720" s="84" t="s">
        <v>9357</v>
      </c>
      <c r="R4720" s="84"/>
      <c r="S4720" s="84"/>
    </row>
    <row r="4721" spans="1:19" x14ac:dyDescent="0.25">
      <c r="A4721" t="s">
        <v>5957</v>
      </c>
      <c r="B4721">
        <v>3</v>
      </c>
      <c r="C4721" t="s">
        <v>5363</v>
      </c>
      <c r="D4721" s="84"/>
      <c r="F4721" s="84"/>
      <c r="O4721" s="84" t="s">
        <v>15436</v>
      </c>
      <c r="P4721" s="84">
        <v>1</v>
      </c>
      <c r="Q4721" s="84" t="s">
        <v>9357</v>
      </c>
      <c r="R4721" s="84"/>
      <c r="S4721" s="84"/>
    </row>
    <row r="4722" spans="1:19" x14ac:dyDescent="0.25">
      <c r="A4722" t="s">
        <v>5958</v>
      </c>
      <c r="B4722">
        <v>3</v>
      </c>
      <c r="C4722" t="s">
        <v>5363</v>
      </c>
      <c r="D4722" s="84"/>
      <c r="F4722" s="84"/>
      <c r="O4722" s="84" t="s">
        <v>15437</v>
      </c>
      <c r="P4722" s="84">
        <v>1</v>
      </c>
      <c r="Q4722" s="84" t="s">
        <v>9357</v>
      </c>
      <c r="R4722" s="84"/>
      <c r="S4722" s="84"/>
    </row>
    <row r="4723" spans="1:19" x14ac:dyDescent="0.25">
      <c r="A4723" t="s">
        <v>5959</v>
      </c>
      <c r="B4723">
        <v>3</v>
      </c>
      <c r="C4723" t="s">
        <v>5363</v>
      </c>
      <c r="D4723" s="84"/>
      <c r="F4723" s="84"/>
      <c r="O4723" s="84" t="s">
        <v>15439</v>
      </c>
      <c r="P4723" s="84">
        <v>1</v>
      </c>
      <c r="Q4723" s="84" t="s">
        <v>9357</v>
      </c>
      <c r="R4723" s="84"/>
      <c r="S4723" s="84"/>
    </row>
    <row r="4724" spans="1:19" x14ac:dyDescent="0.25">
      <c r="A4724" t="s">
        <v>5960</v>
      </c>
      <c r="B4724">
        <v>3</v>
      </c>
      <c r="C4724" t="s">
        <v>5363</v>
      </c>
      <c r="D4724" s="84"/>
      <c r="F4724" s="84"/>
      <c r="O4724" s="84" t="s">
        <v>15440</v>
      </c>
      <c r="P4724" s="84">
        <v>1</v>
      </c>
      <c r="Q4724" s="84" t="s">
        <v>9357</v>
      </c>
      <c r="R4724" s="84"/>
      <c r="S4724" s="84"/>
    </row>
    <row r="4725" spans="1:19" x14ac:dyDescent="0.25">
      <c r="A4725" t="s">
        <v>5961</v>
      </c>
      <c r="B4725">
        <v>3</v>
      </c>
      <c r="C4725" t="s">
        <v>5363</v>
      </c>
      <c r="D4725" s="84"/>
      <c r="F4725" s="84"/>
      <c r="O4725" s="84" t="s">
        <v>15441</v>
      </c>
      <c r="P4725" s="84">
        <v>1</v>
      </c>
      <c r="Q4725" s="84" t="s">
        <v>9357</v>
      </c>
      <c r="R4725" s="84"/>
      <c r="S4725" s="84"/>
    </row>
    <row r="4726" spans="1:19" x14ac:dyDescent="0.25">
      <c r="A4726" t="s">
        <v>5962</v>
      </c>
      <c r="B4726">
        <v>3</v>
      </c>
      <c r="C4726" t="s">
        <v>5363</v>
      </c>
      <c r="D4726" s="84"/>
      <c r="F4726" s="84"/>
      <c r="O4726" s="84" t="s">
        <v>15442</v>
      </c>
      <c r="P4726" s="84">
        <v>1</v>
      </c>
      <c r="Q4726" s="84" t="s">
        <v>9357</v>
      </c>
      <c r="R4726" s="84"/>
      <c r="S4726" s="84"/>
    </row>
    <row r="4727" spans="1:19" x14ac:dyDescent="0.25">
      <c r="A4727" t="s">
        <v>5963</v>
      </c>
      <c r="B4727">
        <v>3</v>
      </c>
      <c r="C4727" t="s">
        <v>5363</v>
      </c>
      <c r="D4727" s="84"/>
      <c r="F4727" s="84"/>
      <c r="O4727" s="84" t="s">
        <v>15446</v>
      </c>
      <c r="P4727" s="84">
        <v>1</v>
      </c>
      <c r="Q4727" s="84" t="s">
        <v>9357</v>
      </c>
      <c r="R4727" s="84"/>
      <c r="S4727" s="84"/>
    </row>
    <row r="4728" spans="1:19" x14ac:dyDescent="0.25">
      <c r="A4728" t="s">
        <v>5964</v>
      </c>
      <c r="B4728">
        <v>3</v>
      </c>
      <c r="C4728" t="s">
        <v>5363</v>
      </c>
      <c r="D4728" s="84"/>
      <c r="F4728" s="84"/>
      <c r="O4728" s="84" t="s">
        <v>15451</v>
      </c>
      <c r="P4728" s="84">
        <v>1</v>
      </c>
      <c r="Q4728" s="84" t="s">
        <v>9357</v>
      </c>
      <c r="R4728" s="84"/>
      <c r="S4728" s="84"/>
    </row>
    <row r="4729" spans="1:19" x14ac:dyDescent="0.25">
      <c r="A4729" t="s">
        <v>5965</v>
      </c>
      <c r="B4729">
        <v>3</v>
      </c>
      <c r="C4729" t="s">
        <v>5363</v>
      </c>
      <c r="D4729" s="84"/>
      <c r="F4729" s="84"/>
      <c r="O4729" s="84" t="s">
        <v>15454</v>
      </c>
      <c r="P4729" s="84">
        <v>1</v>
      </c>
      <c r="Q4729" s="84" t="s">
        <v>9357</v>
      </c>
      <c r="R4729" s="84"/>
      <c r="S4729" s="84"/>
    </row>
    <row r="4730" spans="1:19" x14ac:dyDescent="0.25">
      <c r="A4730" t="s">
        <v>5966</v>
      </c>
      <c r="B4730">
        <v>3</v>
      </c>
      <c r="C4730" t="s">
        <v>5363</v>
      </c>
      <c r="D4730" s="84"/>
      <c r="F4730" s="84"/>
      <c r="O4730" s="84" t="s">
        <v>15460</v>
      </c>
      <c r="P4730" s="84">
        <v>1</v>
      </c>
      <c r="Q4730" s="84" t="s">
        <v>9357</v>
      </c>
      <c r="R4730" s="84"/>
      <c r="S4730" s="84"/>
    </row>
    <row r="4731" spans="1:19" x14ac:dyDescent="0.25">
      <c r="A4731" t="s">
        <v>5967</v>
      </c>
      <c r="B4731">
        <v>3</v>
      </c>
      <c r="C4731" t="s">
        <v>5363</v>
      </c>
      <c r="D4731" s="84"/>
      <c r="F4731" s="84"/>
      <c r="O4731" s="84" t="s">
        <v>15461</v>
      </c>
      <c r="P4731" s="84">
        <v>1</v>
      </c>
      <c r="Q4731" s="84" t="s">
        <v>9357</v>
      </c>
      <c r="R4731" s="84"/>
      <c r="S4731" s="84"/>
    </row>
    <row r="4732" spans="1:19" x14ac:dyDescent="0.25">
      <c r="A4732" t="s">
        <v>5968</v>
      </c>
      <c r="B4732">
        <v>3</v>
      </c>
      <c r="C4732" t="s">
        <v>5363</v>
      </c>
      <c r="D4732" s="84"/>
      <c r="F4732" s="84"/>
      <c r="O4732" s="84" t="s">
        <v>15462</v>
      </c>
      <c r="P4732" s="84">
        <v>1</v>
      </c>
      <c r="Q4732" s="84" t="s">
        <v>9357</v>
      </c>
      <c r="R4732" s="84"/>
      <c r="S4732" s="84"/>
    </row>
    <row r="4733" spans="1:19" x14ac:dyDescent="0.25">
      <c r="A4733" t="s">
        <v>5969</v>
      </c>
      <c r="B4733">
        <v>3</v>
      </c>
      <c r="C4733" t="s">
        <v>5363</v>
      </c>
      <c r="D4733" s="84"/>
      <c r="F4733" s="84"/>
      <c r="O4733" s="84" t="s">
        <v>15463</v>
      </c>
      <c r="P4733" s="84">
        <v>1</v>
      </c>
      <c r="Q4733" s="84" t="s">
        <v>9357</v>
      </c>
      <c r="R4733" s="84"/>
      <c r="S4733" s="84"/>
    </row>
    <row r="4734" spans="1:19" x14ac:dyDescent="0.25">
      <c r="A4734" t="s">
        <v>5970</v>
      </c>
      <c r="B4734">
        <v>3</v>
      </c>
      <c r="C4734" t="s">
        <v>5363</v>
      </c>
      <c r="D4734" s="84"/>
      <c r="F4734" s="84"/>
      <c r="O4734" s="84" t="s">
        <v>15464</v>
      </c>
      <c r="P4734" s="84">
        <v>1</v>
      </c>
      <c r="Q4734" s="84" t="s">
        <v>9357</v>
      </c>
      <c r="R4734" s="84"/>
      <c r="S4734" s="84"/>
    </row>
    <row r="4735" spans="1:19" x14ac:dyDescent="0.25">
      <c r="A4735" t="s">
        <v>5971</v>
      </c>
      <c r="B4735">
        <v>3</v>
      </c>
      <c r="C4735" t="s">
        <v>5363</v>
      </c>
      <c r="D4735" s="84"/>
      <c r="F4735" s="84"/>
      <c r="O4735" s="84" t="s">
        <v>15465</v>
      </c>
      <c r="P4735" s="84">
        <v>1</v>
      </c>
      <c r="Q4735" s="84" t="s">
        <v>9357</v>
      </c>
      <c r="R4735" s="84"/>
      <c r="S4735" s="84"/>
    </row>
    <row r="4736" spans="1:19" x14ac:dyDescent="0.25">
      <c r="A4736" t="s">
        <v>5972</v>
      </c>
      <c r="B4736">
        <v>3</v>
      </c>
      <c r="C4736" t="s">
        <v>5363</v>
      </c>
      <c r="D4736" s="84"/>
      <c r="F4736" s="84"/>
      <c r="O4736" s="84" t="s">
        <v>15467</v>
      </c>
      <c r="P4736" s="84">
        <v>1</v>
      </c>
      <c r="Q4736" s="84" t="s">
        <v>9357</v>
      </c>
      <c r="R4736" s="84"/>
      <c r="S4736" s="84"/>
    </row>
    <row r="4737" spans="1:19" x14ac:dyDescent="0.25">
      <c r="A4737" t="s">
        <v>5973</v>
      </c>
      <c r="B4737">
        <v>3</v>
      </c>
      <c r="C4737" t="s">
        <v>5363</v>
      </c>
      <c r="D4737" s="84"/>
      <c r="F4737" s="84"/>
      <c r="O4737" s="84" t="s">
        <v>15473</v>
      </c>
      <c r="P4737" s="84">
        <v>1</v>
      </c>
      <c r="Q4737" s="84" t="s">
        <v>9357</v>
      </c>
      <c r="R4737" s="84"/>
      <c r="S4737" s="84"/>
    </row>
    <row r="4738" spans="1:19" x14ac:dyDescent="0.25">
      <c r="A4738" t="s">
        <v>5974</v>
      </c>
      <c r="B4738">
        <v>3</v>
      </c>
      <c r="C4738" t="s">
        <v>5363</v>
      </c>
      <c r="D4738" s="84"/>
      <c r="F4738" s="84"/>
      <c r="O4738" s="84" t="s">
        <v>15483</v>
      </c>
      <c r="P4738" s="84">
        <v>1</v>
      </c>
      <c r="Q4738" s="84" t="s">
        <v>9357</v>
      </c>
      <c r="R4738" s="84"/>
      <c r="S4738" s="84"/>
    </row>
    <row r="4739" spans="1:19" x14ac:dyDescent="0.25">
      <c r="A4739" t="s">
        <v>5975</v>
      </c>
      <c r="B4739">
        <v>3</v>
      </c>
      <c r="C4739" t="s">
        <v>5363</v>
      </c>
      <c r="D4739" s="84"/>
      <c r="F4739" s="84"/>
      <c r="O4739" s="84" t="s">
        <v>15490</v>
      </c>
      <c r="P4739" s="84">
        <v>1</v>
      </c>
      <c r="Q4739" s="84" t="s">
        <v>9357</v>
      </c>
      <c r="R4739" s="84"/>
      <c r="S4739" s="84"/>
    </row>
    <row r="4740" spans="1:19" x14ac:dyDescent="0.25">
      <c r="A4740" t="s">
        <v>5976</v>
      </c>
      <c r="B4740">
        <v>3</v>
      </c>
      <c r="C4740" t="s">
        <v>5363</v>
      </c>
      <c r="D4740" s="84"/>
      <c r="F4740" s="84"/>
      <c r="O4740" s="84" t="s">
        <v>15492</v>
      </c>
      <c r="P4740" s="84">
        <v>1</v>
      </c>
      <c r="Q4740" s="84" t="s">
        <v>9357</v>
      </c>
      <c r="R4740" s="84"/>
      <c r="S4740" s="84"/>
    </row>
    <row r="4741" spans="1:19" x14ac:dyDescent="0.25">
      <c r="A4741" t="s">
        <v>5977</v>
      </c>
      <c r="B4741">
        <v>3</v>
      </c>
      <c r="C4741" t="s">
        <v>5363</v>
      </c>
      <c r="D4741" s="84"/>
      <c r="F4741" s="84"/>
      <c r="O4741" s="84" t="s">
        <v>15493</v>
      </c>
      <c r="P4741" s="84">
        <v>1</v>
      </c>
      <c r="Q4741" s="84" t="s">
        <v>9357</v>
      </c>
      <c r="R4741" s="84"/>
      <c r="S4741" s="84"/>
    </row>
    <row r="4742" spans="1:19" x14ac:dyDescent="0.25">
      <c r="A4742" t="s">
        <v>5978</v>
      </c>
      <c r="B4742">
        <v>3</v>
      </c>
      <c r="C4742" t="s">
        <v>5363</v>
      </c>
      <c r="D4742" s="84"/>
      <c r="F4742" s="84"/>
      <c r="O4742" s="84" t="s">
        <v>15509</v>
      </c>
      <c r="P4742" s="84">
        <v>1</v>
      </c>
      <c r="Q4742" s="84" t="s">
        <v>9357</v>
      </c>
      <c r="R4742" s="84"/>
      <c r="S4742" s="84"/>
    </row>
    <row r="4743" spans="1:19" x14ac:dyDescent="0.25">
      <c r="A4743" t="s">
        <v>5979</v>
      </c>
      <c r="B4743">
        <v>3</v>
      </c>
      <c r="C4743" t="s">
        <v>5363</v>
      </c>
      <c r="D4743" s="84"/>
      <c r="F4743" s="84"/>
      <c r="O4743" s="84" t="s">
        <v>15511</v>
      </c>
      <c r="P4743" s="84">
        <v>1</v>
      </c>
      <c r="Q4743" s="84" t="s">
        <v>9357</v>
      </c>
      <c r="R4743" s="84"/>
      <c r="S4743" s="84"/>
    </row>
    <row r="4744" spans="1:19" x14ac:dyDescent="0.25">
      <c r="A4744" t="s">
        <v>5980</v>
      </c>
      <c r="B4744">
        <v>3</v>
      </c>
      <c r="C4744" t="s">
        <v>5363</v>
      </c>
      <c r="D4744" s="84"/>
      <c r="F4744" s="84"/>
      <c r="O4744" s="84" t="s">
        <v>15520</v>
      </c>
      <c r="P4744" s="84">
        <v>1</v>
      </c>
      <c r="Q4744" s="84" t="s">
        <v>9357</v>
      </c>
      <c r="R4744" s="84"/>
      <c r="S4744" s="84"/>
    </row>
    <row r="4745" spans="1:19" x14ac:dyDescent="0.25">
      <c r="A4745" t="s">
        <v>5981</v>
      </c>
      <c r="B4745">
        <v>3</v>
      </c>
      <c r="C4745" t="s">
        <v>5363</v>
      </c>
      <c r="D4745" s="84"/>
      <c r="F4745" s="84"/>
      <c r="O4745" s="84" t="s">
        <v>15523</v>
      </c>
      <c r="P4745" s="84">
        <v>1</v>
      </c>
      <c r="Q4745" s="84" t="s">
        <v>9357</v>
      </c>
      <c r="R4745" s="84"/>
      <c r="S4745" s="84"/>
    </row>
    <row r="4746" spans="1:19" x14ac:dyDescent="0.25">
      <c r="A4746" t="s">
        <v>5982</v>
      </c>
      <c r="B4746">
        <v>3</v>
      </c>
      <c r="C4746" t="s">
        <v>5363</v>
      </c>
      <c r="D4746" s="84"/>
      <c r="F4746" s="84"/>
      <c r="O4746" s="84" t="s">
        <v>15524</v>
      </c>
      <c r="P4746" s="84">
        <v>1</v>
      </c>
      <c r="Q4746" s="84" t="s">
        <v>9357</v>
      </c>
      <c r="R4746" s="84"/>
      <c r="S4746" s="84"/>
    </row>
    <row r="4747" spans="1:19" x14ac:dyDescent="0.25">
      <c r="A4747" t="s">
        <v>5983</v>
      </c>
      <c r="B4747">
        <v>3</v>
      </c>
      <c r="C4747" t="s">
        <v>5363</v>
      </c>
      <c r="D4747" s="84"/>
      <c r="F4747" s="84"/>
      <c r="O4747" s="84" t="s">
        <v>15526</v>
      </c>
      <c r="P4747" s="84">
        <v>1</v>
      </c>
      <c r="Q4747" s="84" t="s">
        <v>9357</v>
      </c>
      <c r="R4747" s="84"/>
      <c r="S4747" s="84"/>
    </row>
    <row r="4748" spans="1:19" x14ac:dyDescent="0.25">
      <c r="A4748" t="s">
        <v>5984</v>
      </c>
      <c r="B4748">
        <v>3</v>
      </c>
      <c r="C4748" t="s">
        <v>5363</v>
      </c>
      <c r="D4748" s="84"/>
      <c r="F4748" s="84"/>
      <c r="O4748" s="84" t="s">
        <v>15529</v>
      </c>
      <c r="P4748" s="84">
        <v>1</v>
      </c>
      <c r="Q4748" s="84" t="s">
        <v>9357</v>
      </c>
      <c r="R4748" s="84"/>
      <c r="S4748" s="84"/>
    </row>
    <row r="4749" spans="1:19" x14ac:dyDescent="0.25">
      <c r="A4749" t="s">
        <v>5985</v>
      </c>
      <c r="B4749">
        <v>3</v>
      </c>
      <c r="C4749" t="s">
        <v>5363</v>
      </c>
      <c r="D4749" s="84"/>
      <c r="F4749" s="84"/>
      <c r="O4749" s="84" t="s">
        <v>15531</v>
      </c>
      <c r="P4749" s="84">
        <v>1</v>
      </c>
      <c r="Q4749" s="84" t="s">
        <v>9357</v>
      </c>
      <c r="R4749" s="84"/>
      <c r="S4749" s="84"/>
    </row>
    <row r="4750" spans="1:19" x14ac:dyDescent="0.25">
      <c r="A4750" t="s">
        <v>5986</v>
      </c>
      <c r="B4750">
        <v>3</v>
      </c>
      <c r="C4750" t="s">
        <v>5363</v>
      </c>
      <c r="D4750" s="84"/>
      <c r="F4750" s="84"/>
      <c r="O4750" s="84" t="s">
        <v>15540</v>
      </c>
      <c r="P4750" s="84">
        <v>1</v>
      </c>
      <c r="Q4750" s="84" t="s">
        <v>9357</v>
      </c>
      <c r="R4750" s="84"/>
      <c r="S4750" s="84"/>
    </row>
    <row r="4751" spans="1:19" x14ac:dyDescent="0.25">
      <c r="A4751" t="s">
        <v>5987</v>
      </c>
      <c r="B4751">
        <v>3</v>
      </c>
      <c r="C4751" t="s">
        <v>5363</v>
      </c>
      <c r="D4751" t="s">
        <v>5987</v>
      </c>
      <c r="E4751" s="84" t="s">
        <v>5987</v>
      </c>
      <c r="F4751" t="s">
        <v>1919</v>
      </c>
      <c r="O4751" s="84" t="s">
        <v>15541</v>
      </c>
      <c r="P4751" s="84">
        <v>1</v>
      </c>
      <c r="Q4751" s="84" t="s">
        <v>9357</v>
      </c>
      <c r="R4751" s="84"/>
      <c r="S4751" s="84"/>
    </row>
    <row r="4752" spans="1:19" x14ac:dyDescent="0.25">
      <c r="A4752" t="s">
        <v>5988</v>
      </c>
      <c r="B4752">
        <v>3</v>
      </c>
      <c r="C4752" t="s">
        <v>5363</v>
      </c>
      <c r="D4752" s="84"/>
      <c r="F4752" s="84"/>
      <c r="O4752" s="84" t="s">
        <v>15542</v>
      </c>
      <c r="P4752" s="84">
        <v>1</v>
      </c>
      <c r="Q4752" s="84" t="s">
        <v>9357</v>
      </c>
      <c r="R4752" s="84"/>
      <c r="S4752" s="84"/>
    </row>
    <row r="4753" spans="1:19" x14ac:dyDescent="0.25">
      <c r="A4753" t="s">
        <v>5989</v>
      </c>
      <c r="B4753">
        <v>3</v>
      </c>
      <c r="C4753" t="s">
        <v>5363</v>
      </c>
      <c r="D4753" s="84"/>
      <c r="F4753" s="84"/>
      <c r="O4753" s="84" t="s">
        <v>15544</v>
      </c>
      <c r="P4753" s="84">
        <v>1</v>
      </c>
      <c r="Q4753" s="84" t="s">
        <v>9357</v>
      </c>
      <c r="R4753" s="84"/>
      <c r="S4753" s="84"/>
    </row>
    <row r="4754" spans="1:19" x14ac:dyDescent="0.25">
      <c r="A4754" t="s">
        <v>5990</v>
      </c>
      <c r="B4754">
        <v>3</v>
      </c>
      <c r="C4754" t="s">
        <v>5363</v>
      </c>
      <c r="D4754" s="84"/>
      <c r="F4754" s="84"/>
      <c r="O4754" s="84" t="s">
        <v>15545</v>
      </c>
      <c r="P4754" s="84">
        <v>1</v>
      </c>
      <c r="Q4754" s="84" t="s">
        <v>9357</v>
      </c>
      <c r="R4754" s="84"/>
      <c r="S4754" s="84"/>
    </row>
    <row r="4755" spans="1:19" x14ac:dyDescent="0.25">
      <c r="A4755" t="s">
        <v>5991</v>
      </c>
      <c r="B4755">
        <v>3</v>
      </c>
      <c r="C4755" t="s">
        <v>5363</v>
      </c>
      <c r="D4755" s="84"/>
      <c r="F4755" s="84"/>
      <c r="O4755" s="84" t="s">
        <v>15555</v>
      </c>
      <c r="P4755" s="84">
        <v>1</v>
      </c>
      <c r="Q4755" s="84" t="s">
        <v>9357</v>
      </c>
      <c r="R4755" s="84"/>
      <c r="S4755" s="84"/>
    </row>
    <row r="4756" spans="1:19" x14ac:dyDescent="0.25">
      <c r="A4756" t="s">
        <v>5992</v>
      </c>
      <c r="B4756">
        <v>3</v>
      </c>
      <c r="C4756" t="s">
        <v>5363</v>
      </c>
      <c r="D4756" s="84"/>
      <c r="F4756" s="84"/>
      <c r="O4756" s="84" t="s">
        <v>15559</v>
      </c>
      <c r="P4756" s="84">
        <v>1</v>
      </c>
      <c r="Q4756" s="84" t="s">
        <v>9357</v>
      </c>
      <c r="R4756" s="84"/>
      <c r="S4756" s="84"/>
    </row>
    <row r="4757" spans="1:19" x14ac:dyDescent="0.25">
      <c r="A4757" t="s">
        <v>5993</v>
      </c>
      <c r="B4757">
        <v>3</v>
      </c>
      <c r="C4757" t="s">
        <v>5363</v>
      </c>
      <c r="D4757" s="84"/>
      <c r="F4757" s="84"/>
      <c r="O4757" s="84" t="s">
        <v>15561</v>
      </c>
      <c r="P4757" s="84">
        <v>1</v>
      </c>
      <c r="Q4757" s="84" t="s">
        <v>9357</v>
      </c>
      <c r="R4757" s="84"/>
      <c r="S4757" s="84"/>
    </row>
    <row r="4758" spans="1:19" x14ac:dyDescent="0.25">
      <c r="A4758" t="s">
        <v>5994</v>
      </c>
      <c r="B4758">
        <v>3</v>
      </c>
      <c r="C4758" t="s">
        <v>5363</v>
      </c>
      <c r="D4758" s="84"/>
      <c r="F4758" s="84"/>
      <c r="O4758" s="84" t="s">
        <v>15562</v>
      </c>
      <c r="P4758" s="84">
        <v>1</v>
      </c>
      <c r="Q4758" s="84" t="s">
        <v>9357</v>
      </c>
      <c r="R4758" s="84"/>
      <c r="S4758" s="84"/>
    </row>
    <row r="4759" spans="1:19" x14ac:dyDescent="0.25">
      <c r="A4759" t="s">
        <v>5995</v>
      </c>
      <c r="B4759">
        <v>3</v>
      </c>
      <c r="C4759" t="s">
        <v>5363</v>
      </c>
      <c r="D4759" s="84"/>
      <c r="F4759" s="84"/>
      <c r="O4759" s="84" t="s">
        <v>15565</v>
      </c>
      <c r="P4759" s="84">
        <v>1</v>
      </c>
      <c r="Q4759" s="84" t="s">
        <v>9357</v>
      </c>
      <c r="R4759" s="84"/>
      <c r="S4759" s="84"/>
    </row>
    <row r="4760" spans="1:19" x14ac:dyDescent="0.25">
      <c r="A4760" t="s">
        <v>5996</v>
      </c>
      <c r="B4760">
        <v>3</v>
      </c>
      <c r="C4760" t="s">
        <v>5363</v>
      </c>
      <c r="D4760" s="84"/>
      <c r="F4760" s="84"/>
      <c r="O4760" s="84" t="s">
        <v>15566</v>
      </c>
      <c r="P4760" s="84">
        <v>1</v>
      </c>
      <c r="Q4760" s="84" t="s">
        <v>9357</v>
      </c>
      <c r="R4760" s="84"/>
      <c r="S4760" s="84"/>
    </row>
    <row r="4761" spans="1:19" x14ac:dyDescent="0.25">
      <c r="A4761" t="s">
        <v>5997</v>
      </c>
      <c r="B4761">
        <v>3</v>
      </c>
      <c r="C4761" t="s">
        <v>5363</v>
      </c>
      <c r="D4761" s="84"/>
      <c r="F4761" s="84"/>
      <c r="O4761" s="84" t="s">
        <v>15567</v>
      </c>
      <c r="P4761" s="84">
        <v>1</v>
      </c>
      <c r="Q4761" s="84" t="s">
        <v>9357</v>
      </c>
      <c r="R4761" s="84"/>
      <c r="S4761" s="84"/>
    </row>
    <row r="4762" spans="1:19" x14ac:dyDescent="0.25">
      <c r="A4762" t="s">
        <v>5998</v>
      </c>
      <c r="B4762">
        <v>3</v>
      </c>
      <c r="C4762" t="s">
        <v>5363</v>
      </c>
      <c r="D4762" s="84"/>
      <c r="F4762" s="84"/>
      <c r="O4762" s="84" t="s">
        <v>15568</v>
      </c>
      <c r="P4762" s="84">
        <v>1</v>
      </c>
      <c r="Q4762" s="84" t="s">
        <v>9357</v>
      </c>
      <c r="R4762" s="84"/>
      <c r="S4762" s="84"/>
    </row>
    <row r="4763" spans="1:19" x14ac:dyDescent="0.25">
      <c r="A4763" t="s">
        <v>5999</v>
      </c>
      <c r="B4763">
        <v>3</v>
      </c>
      <c r="C4763" t="s">
        <v>5363</v>
      </c>
      <c r="D4763" s="84"/>
      <c r="F4763" s="84"/>
      <c r="O4763" s="84" t="s">
        <v>15570</v>
      </c>
      <c r="P4763" s="84">
        <v>1</v>
      </c>
      <c r="Q4763" s="84" t="s">
        <v>9357</v>
      </c>
      <c r="R4763" s="84"/>
      <c r="S4763" s="84"/>
    </row>
    <row r="4764" spans="1:19" x14ac:dyDescent="0.25">
      <c r="A4764" t="s">
        <v>6000</v>
      </c>
      <c r="B4764">
        <v>3</v>
      </c>
      <c r="C4764" t="s">
        <v>5363</v>
      </c>
      <c r="D4764" s="84"/>
      <c r="F4764" s="84"/>
      <c r="O4764" s="84" t="s">
        <v>15571</v>
      </c>
      <c r="P4764" s="84">
        <v>1</v>
      </c>
      <c r="Q4764" s="84" t="s">
        <v>9357</v>
      </c>
      <c r="R4764" s="84"/>
      <c r="S4764" s="84"/>
    </row>
    <row r="4765" spans="1:19" x14ac:dyDescent="0.25">
      <c r="A4765" t="s">
        <v>6001</v>
      </c>
      <c r="B4765">
        <v>3</v>
      </c>
      <c r="C4765" t="s">
        <v>5363</v>
      </c>
      <c r="D4765" s="84"/>
      <c r="F4765" s="84"/>
      <c r="O4765" s="84" t="s">
        <v>15578</v>
      </c>
      <c r="P4765" s="84">
        <v>1</v>
      </c>
      <c r="Q4765" s="84" t="s">
        <v>9357</v>
      </c>
      <c r="R4765" s="84"/>
      <c r="S4765" s="84"/>
    </row>
    <row r="4766" spans="1:19" x14ac:dyDescent="0.25">
      <c r="A4766" t="s">
        <v>6002</v>
      </c>
      <c r="B4766">
        <v>3</v>
      </c>
      <c r="C4766" t="s">
        <v>5363</v>
      </c>
      <c r="D4766" s="84"/>
      <c r="F4766" s="84"/>
      <c r="O4766" s="84" t="s">
        <v>15581</v>
      </c>
      <c r="P4766" s="84">
        <v>1</v>
      </c>
      <c r="Q4766" s="84" t="s">
        <v>9357</v>
      </c>
      <c r="R4766" s="84"/>
      <c r="S4766" s="84"/>
    </row>
    <row r="4767" spans="1:19" x14ac:dyDescent="0.25">
      <c r="A4767" t="s">
        <v>6003</v>
      </c>
      <c r="B4767">
        <v>3</v>
      </c>
      <c r="C4767" t="s">
        <v>5363</v>
      </c>
      <c r="D4767" s="84"/>
      <c r="F4767" s="84"/>
      <c r="O4767" s="84" t="s">
        <v>15582</v>
      </c>
      <c r="P4767" s="84">
        <v>1</v>
      </c>
      <c r="Q4767" s="84" t="s">
        <v>9357</v>
      </c>
      <c r="R4767" s="84"/>
      <c r="S4767" s="84"/>
    </row>
    <row r="4768" spans="1:19" x14ac:dyDescent="0.25">
      <c r="A4768" t="s">
        <v>6004</v>
      </c>
      <c r="B4768">
        <v>3</v>
      </c>
      <c r="C4768" t="s">
        <v>5363</v>
      </c>
      <c r="D4768" s="84"/>
      <c r="F4768" s="84"/>
      <c r="O4768" s="84" t="s">
        <v>15583</v>
      </c>
      <c r="P4768" s="84">
        <v>1</v>
      </c>
      <c r="Q4768" s="84" t="s">
        <v>9357</v>
      </c>
      <c r="R4768" s="84"/>
      <c r="S4768" s="84"/>
    </row>
    <row r="4769" spans="1:19" x14ac:dyDescent="0.25">
      <c r="A4769" t="s">
        <v>6005</v>
      </c>
      <c r="B4769">
        <v>3</v>
      </c>
      <c r="C4769" t="s">
        <v>5363</v>
      </c>
      <c r="D4769" s="84"/>
      <c r="F4769" s="84"/>
      <c r="O4769" s="84" t="s">
        <v>15584</v>
      </c>
      <c r="P4769" s="84">
        <v>1</v>
      </c>
      <c r="Q4769" s="84" t="s">
        <v>9357</v>
      </c>
      <c r="R4769" s="84"/>
      <c r="S4769" s="84"/>
    </row>
    <row r="4770" spans="1:19" x14ac:dyDescent="0.25">
      <c r="A4770" t="s">
        <v>6006</v>
      </c>
      <c r="B4770">
        <v>3</v>
      </c>
      <c r="C4770" t="s">
        <v>5363</v>
      </c>
      <c r="D4770" s="84"/>
      <c r="F4770" s="84"/>
      <c r="O4770" s="84" t="s">
        <v>15587</v>
      </c>
      <c r="P4770" s="84">
        <v>1</v>
      </c>
      <c r="Q4770" s="84" t="s">
        <v>9357</v>
      </c>
      <c r="R4770" s="84"/>
      <c r="S4770" s="84"/>
    </row>
    <row r="4771" spans="1:19" x14ac:dyDescent="0.25">
      <c r="A4771" t="s">
        <v>6007</v>
      </c>
      <c r="B4771">
        <v>3</v>
      </c>
      <c r="C4771" t="s">
        <v>5363</v>
      </c>
      <c r="D4771" s="84"/>
      <c r="F4771" s="84"/>
      <c r="O4771" s="84" t="s">
        <v>15590</v>
      </c>
      <c r="P4771" s="84">
        <v>1</v>
      </c>
      <c r="Q4771" s="84" t="s">
        <v>9357</v>
      </c>
      <c r="R4771" s="84"/>
      <c r="S4771" s="84"/>
    </row>
    <row r="4772" spans="1:19" x14ac:dyDescent="0.25">
      <c r="A4772" t="s">
        <v>6008</v>
      </c>
      <c r="B4772">
        <v>3</v>
      </c>
      <c r="C4772" t="s">
        <v>5363</v>
      </c>
      <c r="D4772" s="84"/>
      <c r="F4772" s="84"/>
      <c r="O4772" s="84" t="s">
        <v>15591</v>
      </c>
      <c r="P4772" s="84">
        <v>1</v>
      </c>
      <c r="Q4772" s="84" t="s">
        <v>9357</v>
      </c>
      <c r="R4772" s="84"/>
      <c r="S4772" s="84"/>
    </row>
    <row r="4773" spans="1:19" x14ac:dyDescent="0.25">
      <c r="A4773" t="s">
        <v>6009</v>
      </c>
      <c r="B4773">
        <v>3</v>
      </c>
      <c r="C4773" t="s">
        <v>5363</v>
      </c>
      <c r="D4773" s="84"/>
      <c r="F4773" s="84"/>
      <c r="O4773" s="84" t="s">
        <v>15592</v>
      </c>
      <c r="P4773" s="84">
        <v>1</v>
      </c>
      <c r="Q4773" s="84" t="s">
        <v>9357</v>
      </c>
      <c r="R4773" s="84"/>
      <c r="S4773" s="84"/>
    </row>
    <row r="4774" spans="1:19" x14ac:dyDescent="0.25">
      <c r="A4774" t="s">
        <v>6010</v>
      </c>
      <c r="B4774">
        <v>3</v>
      </c>
      <c r="C4774" t="s">
        <v>5363</v>
      </c>
      <c r="D4774" s="84"/>
      <c r="F4774" s="84"/>
      <c r="O4774" s="84" t="s">
        <v>15594</v>
      </c>
      <c r="P4774" s="84">
        <v>1</v>
      </c>
      <c r="Q4774" s="84" t="s">
        <v>9357</v>
      </c>
      <c r="R4774" s="84"/>
      <c r="S4774" s="84"/>
    </row>
    <row r="4775" spans="1:19" x14ac:dyDescent="0.25">
      <c r="A4775" t="s">
        <v>6011</v>
      </c>
      <c r="B4775">
        <v>3</v>
      </c>
      <c r="C4775" t="s">
        <v>5363</v>
      </c>
      <c r="D4775" s="84"/>
      <c r="F4775" s="84"/>
      <c r="O4775" s="84" t="s">
        <v>15600</v>
      </c>
      <c r="P4775" s="84">
        <v>1</v>
      </c>
      <c r="Q4775" s="84" t="s">
        <v>9357</v>
      </c>
      <c r="R4775" s="84"/>
      <c r="S4775" s="84"/>
    </row>
    <row r="4776" spans="1:19" x14ac:dyDescent="0.25">
      <c r="A4776" t="s">
        <v>6012</v>
      </c>
      <c r="B4776">
        <v>3</v>
      </c>
      <c r="C4776" t="s">
        <v>5363</v>
      </c>
      <c r="D4776" s="84"/>
      <c r="F4776" s="84"/>
      <c r="O4776" s="84" t="s">
        <v>15601</v>
      </c>
      <c r="P4776" s="84">
        <v>1</v>
      </c>
      <c r="Q4776" s="84" t="s">
        <v>9357</v>
      </c>
      <c r="R4776" s="84"/>
      <c r="S4776" s="84"/>
    </row>
    <row r="4777" spans="1:19" x14ac:dyDescent="0.25">
      <c r="A4777" t="s">
        <v>6013</v>
      </c>
      <c r="B4777">
        <v>3</v>
      </c>
      <c r="C4777" t="s">
        <v>5363</v>
      </c>
      <c r="D4777" s="84"/>
      <c r="F4777" s="84"/>
      <c r="O4777" s="84" t="s">
        <v>15602</v>
      </c>
      <c r="P4777" s="84">
        <v>1</v>
      </c>
      <c r="Q4777" s="84" t="s">
        <v>9357</v>
      </c>
      <c r="R4777" s="84"/>
      <c r="S4777" s="84"/>
    </row>
    <row r="4778" spans="1:19" x14ac:dyDescent="0.25">
      <c r="A4778" t="s">
        <v>6014</v>
      </c>
      <c r="B4778">
        <v>3</v>
      </c>
      <c r="C4778" t="s">
        <v>5363</v>
      </c>
      <c r="D4778" t="s">
        <v>6014</v>
      </c>
      <c r="E4778" s="84" t="s">
        <v>6014</v>
      </c>
      <c r="F4778" t="s">
        <v>1919</v>
      </c>
      <c r="O4778" s="84" t="s">
        <v>15603</v>
      </c>
      <c r="P4778" s="84">
        <v>1</v>
      </c>
      <c r="Q4778" s="84" t="s">
        <v>9357</v>
      </c>
      <c r="R4778" s="84"/>
      <c r="S4778" s="84"/>
    </row>
    <row r="4779" spans="1:19" x14ac:dyDescent="0.25">
      <c r="A4779" t="s">
        <v>6015</v>
      </c>
      <c r="B4779">
        <v>3</v>
      </c>
      <c r="C4779" t="s">
        <v>5363</v>
      </c>
      <c r="D4779" s="84"/>
      <c r="F4779" s="84"/>
      <c r="O4779" s="84" t="s">
        <v>15604</v>
      </c>
      <c r="P4779" s="84">
        <v>1</v>
      </c>
      <c r="Q4779" s="84" t="s">
        <v>9357</v>
      </c>
      <c r="R4779" s="84"/>
      <c r="S4779" s="84"/>
    </row>
    <row r="4780" spans="1:19" x14ac:dyDescent="0.25">
      <c r="A4780" t="s">
        <v>6016</v>
      </c>
      <c r="B4780">
        <v>3</v>
      </c>
      <c r="C4780" t="s">
        <v>5363</v>
      </c>
      <c r="D4780" s="84"/>
      <c r="F4780" s="84"/>
      <c r="O4780" s="84" t="s">
        <v>15606</v>
      </c>
      <c r="P4780" s="84">
        <v>1</v>
      </c>
      <c r="Q4780" s="84" t="s">
        <v>9357</v>
      </c>
      <c r="R4780" s="84"/>
      <c r="S4780" s="84"/>
    </row>
    <row r="4781" spans="1:19" x14ac:dyDescent="0.25">
      <c r="A4781" t="s">
        <v>6017</v>
      </c>
      <c r="B4781">
        <v>3</v>
      </c>
      <c r="C4781" t="s">
        <v>5363</v>
      </c>
      <c r="D4781" s="84"/>
      <c r="F4781" s="84"/>
      <c r="O4781" s="84" t="s">
        <v>15607</v>
      </c>
      <c r="P4781" s="84">
        <v>1</v>
      </c>
      <c r="Q4781" s="84" t="s">
        <v>9357</v>
      </c>
      <c r="R4781" s="84"/>
      <c r="S4781" s="84"/>
    </row>
    <row r="4782" spans="1:19" x14ac:dyDescent="0.25">
      <c r="A4782" t="s">
        <v>6018</v>
      </c>
      <c r="B4782">
        <v>3</v>
      </c>
      <c r="C4782" t="s">
        <v>5363</v>
      </c>
      <c r="D4782" s="84"/>
      <c r="F4782" s="84"/>
      <c r="O4782" s="84" t="s">
        <v>15608</v>
      </c>
      <c r="P4782" s="84">
        <v>1</v>
      </c>
      <c r="Q4782" s="84" t="s">
        <v>9357</v>
      </c>
      <c r="R4782" s="84"/>
      <c r="S4782" s="84"/>
    </row>
    <row r="4783" spans="1:19" x14ac:dyDescent="0.25">
      <c r="A4783" t="s">
        <v>6019</v>
      </c>
      <c r="B4783">
        <v>3</v>
      </c>
      <c r="C4783" t="s">
        <v>5363</v>
      </c>
      <c r="D4783" s="84"/>
      <c r="F4783" s="84"/>
      <c r="O4783" s="84" t="s">
        <v>15609</v>
      </c>
      <c r="P4783" s="84">
        <v>1</v>
      </c>
      <c r="Q4783" s="84" t="s">
        <v>9357</v>
      </c>
      <c r="R4783" s="84"/>
      <c r="S4783" s="84"/>
    </row>
    <row r="4784" spans="1:19" x14ac:dyDescent="0.25">
      <c r="A4784" t="s">
        <v>6020</v>
      </c>
      <c r="B4784">
        <v>3</v>
      </c>
      <c r="C4784" t="s">
        <v>5363</v>
      </c>
      <c r="D4784" s="84"/>
      <c r="F4784" s="84"/>
      <c r="O4784" s="84" t="s">
        <v>15610</v>
      </c>
      <c r="P4784" s="84">
        <v>1</v>
      </c>
      <c r="Q4784" s="84" t="s">
        <v>9357</v>
      </c>
      <c r="R4784" s="84"/>
      <c r="S4784" s="84"/>
    </row>
    <row r="4785" spans="1:19" x14ac:dyDescent="0.25">
      <c r="A4785" t="s">
        <v>6021</v>
      </c>
      <c r="B4785">
        <v>3</v>
      </c>
      <c r="C4785" t="s">
        <v>5363</v>
      </c>
      <c r="D4785" s="84"/>
      <c r="F4785" s="84"/>
      <c r="O4785" s="84" t="s">
        <v>15611</v>
      </c>
      <c r="P4785" s="84">
        <v>1</v>
      </c>
      <c r="Q4785" s="84" t="s">
        <v>9357</v>
      </c>
      <c r="R4785" s="84"/>
      <c r="S4785" s="84"/>
    </row>
    <row r="4786" spans="1:19" x14ac:dyDescent="0.25">
      <c r="A4786" t="s">
        <v>6022</v>
      </c>
      <c r="B4786">
        <v>3</v>
      </c>
      <c r="C4786" t="s">
        <v>5363</v>
      </c>
      <c r="D4786" s="84"/>
      <c r="F4786" s="84"/>
      <c r="O4786" s="84" t="s">
        <v>15612</v>
      </c>
      <c r="P4786" s="84">
        <v>1</v>
      </c>
      <c r="Q4786" s="84" t="s">
        <v>9357</v>
      </c>
      <c r="R4786" s="84"/>
      <c r="S4786" s="84"/>
    </row>
    <row r="4787" spans="1:19" x14ac:dyDescent="0.25">
      <c r="A4787" t="s">
        <v>6023</v>
      </c>
      <c r="B4787">
        <v>3</v>
      </c>
      <c r="C4787" t="s">
        <v>5363</v>
      </c>
      <c r="D4787" s="84"/>
      <c r="F4787" s="84"/>
      <c r="O4787" s="84" t="s">
        <v>15613</v>
      </c>
      <c r="P4787" s="84">
        <v>1</v>
      </c>
      <c r="Q4787" s="84" t="s">
        <v>9357</v>
      </c>
      <c r="R4787" s="84"/>
      <c r="S4787" s="84"/>
    </row>
    <row r="4788" spans="1:19" x14ac:dyDescent="0.25">
      <c r="A4788" t="s">
        <v>6024</v>
      </c>
      <c r="B4788">
        <v>3</v>
      </c>
      <c r="C4788" t="s">
        <v>5363</v>
      </c>
      <c r="D4788" s="84"/>
      <c r="F4788" s="84"/>
      <c r="O4788" s="84" t="s">
        <v>15614</v>
      </c>
      <c r="P4788" s="84">
        <v>1</v>
      </c>
      <c r="Q4788" s="84" t="s">
        <v>9357</v>
      </c>
      <c r="R4788" s="84"/>
      <c r="S4788" s="84"/>
    </row>
    <row r="4789" spans="1:19" x14ac:dyDescent="0.25">
      <c r="A4789" t="s">
        <v>6025</v>
      </c>
      <c r="B4789">
        <v>3</v>
      </c>
      <c r="C4789" t="s">
        <v>5363</v>
      </c>
      <c r="D4789" s="84"/>
      <c r="F4789" s="84"/>
      <c r="O4789" s="84" t="s">
        <v>15615</v>
      </c>
      <c r="P4789" s="84">
        <v>1</v>
      </c>
      <c r="Q4789" s="84" t="s">
        <v>9357</v>
      </c>
      <c r="R4789" s="84"/>
      <c r="S4789" s="84"/>
    </row>
    <row r="4790" spans="1:19" x14ac:dyDescent="0.25">
      <c r="A4790" t="s">
        <v>6026</v>
      </c>
      <c r="B4790">
        <v>3</v>
      </c>
      <c r="C4790" t="s">
        <v>5363</v>
      </c>
      <c r="D4790" s="84"/>
      <c r="F4790" s="84"/>
      <c r="O4790" s="84" t="s">
        <v>15616</v>
      </c>
      <c r="P4790" s="84">
        <v>1</v>
      </c>
      <c r="Q4790" s="84" t="s">
        <v>9357</v>
      </c>
      <c r="R4790" s="84"/>
      <c r="S4790" s="84"/>
    </row>
    <row r="4791" spans="1:19" x14ac:dyDescent="0.25">
      <c r="A4791" t="s">
        <v>6027</v>
      </c>
      <c r="B4791">
        <v>3</v>
      </c>
      <c r="C4791" t="s">
        <v>5363</v>
      </c>
      <c r="D4791" s="84"/>
      <c r="F4791" s="84"/>
      <c r="O4791" s="84" t="s">
        <v>15617</v>
      </c>
      <c r="P4791" s="84">
        <v>1</v>
      </c>
      <c r="Q4791" s="84" t="s">
        <v>9357</v>
      </c>
      <c r="R4791" s="84"/>
      <c r="S4791" s="84"/>
    </row>
    <row r="4792" spans="1:19" x14ac:dyDescent="0.25">
      <c r="A4792" t="s">
        <v>6028</v>
      </c>
      <c r="B4792">
        <v>3</v>
      </c>
      <c r="C4792" t="s">
        <v>5363</v>
      </c>
      <c r="D4792" s="84"/>
      <c r="F4792" s="84"/>
      <c r="O4792" s="84" t="s">
        <v>15618</v>
      </c>
      <c r="P4792" s="84">
        <v>1</v>
      </c>
      <c r="Q4792" s="84" t="s">
        <v>9357</v>
      </c>
      <c r="R4792" s="84"/>
      <c r="S4792" s="84"/>
    </row>
    <row r="4793" spans="1:19" x14ac:dyDescent="0.25">
      <c r="A4793" t="s">
        <v>6029</v>
      </c>
      <c r="B4793">
        <v>3</v>
      </c>
      <c r="C4793" t="s">
        <v>5363</v>
      </c>
      <c r="D4793" s="84"/>
      <c r="F4793" s="84"/>
      <c r="O4793" s="84" t="s">
        <v>15619</v>
      </c>
      <c r="P4793" s="84">
        <v>1</v>
      </c>
      <c r="Q4793" s="84" t="s">
        <v>9357</v>
      </c>
      <c r="R4793" s="84"/>
      <c r="S4793" s="84"/>
    </row>
    <row r="4794" spans="1:19" x14ac:dyDescent="0.25">
      <c r="A4794" t="s">
        <v>6030</v>
      </c>
      <c r="B4794">
        <v>3</v>
      </c>
      <c r="C4794" t="s">
        <v>5363</v>
      </c>
      <c r="D4794" s="84"/>
      <c r="F4794" s="84"/>
      <c r="O4794" s="84" t="s">
        <v>15622</v>
      </c>
      <c r="P4794" s="84">
        <v>1</v>
      </c>
      <c r="Q4794" s="84" t="s">
        <v>9357</v>
      </c>
      <c r="R4794" s="84"/>
      <c r="S4794" s="84"/>
    </row>
    <row r="4795" spans="1:19" x14ac:dyDescent="0.25">
      <c r="A4795" t="s">
        <v>6031</v>
      </c>
      <c r="B4795">
        <v>3</v>
      </c>
      <c r="C4795" t="s">
        <v>5363</v>
      </c>
      <c r="D4795" s="84"/>
      <c r="F4795" s="84"/>
      <c r="O4795" s="84" t="s">
        <v>15623</v>
      </c>
      <c r="P4795" s="84">
        <v>1</v>
      </c>
      <c r="Q4795" s="84" t="s">
        <v>9357</v>
      </c>
      <c r="R4795" s="84"/>
      <c r="S4795" s="84"/>
    </row>
    <row r="4796" spans="1:19" x14ac:dyDescent="0.25">
      <c r="A4796" t="s">
        <v>6032</v>
      </c>
      <c r="B4796">
        <v>3</v>
      </c>
      <c r="C4796" t="s">
        <v>5363</v>
      </c>
      <c r="D4796" s="84"/>
      <c r="F4796" s="84"/>
      <c r="O4796" s="84" t="s">
        <v>15625</v>
      </c>
      <c r="P4796" s="84">
        <v>1</v>
      </c>
      <c r="Q4796" s="84" t="s">
        <v>9357</v>
      </c>
      <c r="R4796" s="84"/>
      <c r="S4796" s="84"/>
    </row>
    <row r="4797" spans="1:19" x14ac:dyDescent="0.25">
      <c r="A4797" t="s">
        <v>6033</v>
      </c>
      <c r="B4797">
        <v>3</v>
      </c>
      <c r="C4797" t="s">
        <v>5363</v>
      </c>
      <c r="D4797" s="84"/>
      <c r="F4797" s="84"/>
      <c r="O4797" s="84" t="s">
        <v>15626</v>
      </c>
      <c r="P4797" s="84">
        <v>1</v>
      </c>
      <c r="Q4797" s="84" t="s">
        <v>9357</v>
      </c>
      <c r="R4797" s="84"/>
      <c r="S4797" s="84"/>
    </row>
    <row r="4798" spans="1:19" x14ac:dyDescent="0.25">
      <c r="A4798" t="s">
        <v>6034</v>
      </c>
      <c r="B4798">
        <v>3</v>
      </c>
      <c r="C4798" t="s">
        <v>5363</v>
      </c>
      <c r="D4798" s="84"/>
      <c r="F4798" s="84"/>
      <c r="O4798" s="84" t="s">
        <v>15627</v>
      </c>
      <c r="P4798" s="84">
        <v>1</v>
      </c>
      <c r="Q4798" s="84" t="s">
        <v>9357</v>
      </c>
      <c r="R4798" s="84"/>
      <c r="S4798" s="84"/>
    </row>
    <row r="4799" spans="1:19" x14ac:dyDescent="0.25">
      <c r="A4799" t="s">
        <v>6035</v>
      </c>
      <c r="B4799">
        <v>3</v>
      </c>
      <c r="C4799" t="s">
        <v>5363</v>
      </c>
      <c r="D4799" s="84"/>
      <c r="F4799" s="84"/>
      <c r="O4799" s="84" t="s">
        <v>15629</v>
      </c>
      <c r="P4799" s="84">
        <v>1</v>
      </c>
      <c r="Q4799" s="84" t="s">
        <v>9357</v>
      </c>
      <c r="R4799" s="84"/>
      <c r="S4799" s="84"/>
    </row>
    <row r="4800" spans="1:19" x14ac:dyDescent="0.25">
      <c r="A4800" t="s">
        <v>6036</v>
      </c>
      <c r="B4800">
        <v>3</v>
      </c>
      <c r="C4800" t="s">
        <v>5363</v>
      </c>
      <c r="D4800" s="84"/>
      <c r="F4800" s="84"/>
      <c r="O4800" s="84" t="s">
        <v>15631</v>
      </c>
      <c r="P4800" s="84">
        <v>1</v>
      </c>
      <c r="Q4800" s="84" t="s">
        <v>9357</v>
      </c>
      <c r="R4800" s="84"/>
      <c r="S4800" s="84"/>
    </row>
    <row r="4801" spans="1:19" x14ac:dyDescent="0.25">
      <c r="A4801" t="s">
        <v>6037</v>
      </c>
      <c r="B4801">
        <v>3</v>
      </c>
      <c r="C4801" t="s">
        <v>5363</v>
      </c>
      <c r="D4801" s="84"/>
      <c r="F4801" s="84"/>
      <c r="O4801" s="84" t="s">
        <v>15633</v>
      </c>
      <c r="P4801" s="84">
        <v>1</v>
      </c>
      <c r="Q4801" s="84" t="s">
        <v>9357</v>
      </c>
      <c r="R4801" s="84"/>
      <c r="S4801" s="84"/>
    </row>
    <row r="4802" spans="1:19" x14ac:dyDescent="0.25">
      <c r="A4802" t="s">
        <v>6038</v>
      </c>
      <c r="B4802">
        <v>3</v>
      </c>
      <c r="C4802" t="s">
        <v>5363</v>
      </c>
      <c r="D4802" s="84"/>
      <c r="F4802" s="84"/>
      <c r="O4802" s="84" t="s">
        <v>15634</v>
      </c>
      <c r="P4802" s="84">
        <v>1</v>
      </c>
      <c r="Q4802" s="84" t="s">
        <v>9357</v>
      </c>
      <c r="R4802" s="84"/>
      <c r="S4802" s="84"/>
    </row>
    <row r="4803" spans="1:19" x14ac:dyDescent="0.25">
      <c r="A4803" t="s">
        <v>6039</v>
      </c>
      <c r="B4803">
        <v>3</v>
      </c>
      <c r="C4803" t="s">
        <v>5363</v>
      </c>
      <c r="D4803" s="84"/>
      <c r="F4803" s="84"/>
      <c r="O4803" s="84" t="s">
        <v>15635</v>
      </c>
      <c r="P4803" s="84">
        <v>1</v>
      </c>
      <c r="Q4803" s="84" t="s">
        <v>9357</v>
      </c>
      <c r="R4803" s="84"/>
      <c r="S4803" s="84"/>
    </row>
    <row r="4804" spans="1:19" x14ac:dyDescent="0.25">
      <c r="A4804" t="s">
        <v>6040</v>
      </c>
      <c r="B4804">
        <v>3</v>
      </c>
      <c r="C4804" t="s">
        <v>5363</v>
      </c>
      <c r="D4804" s="84"/>
      <c r="F4804" s="84"/>
      <c r="O4804" s="84" t="s">
        <v>15638</v>
      </c>
      <c r="P4804" s="84">
        <v>1</v>
      </c>
      <c r="Q4804" s="84" t="s">
        <v>9357</v>
      </c>
      <c r="R4804" s="84"/>
      <c r="S4804" s="84"/>
    </row>
    <row r="4805" spans="1:19" x14ac:dyDescent="0.25">
      <c r="A4805" t="s">
        <v>6041</v>
      </c>
      <c r="B4805">
        <v>3</v>
      </c>
      <c r="C4805" t="s">
        <v>5363</v>
      </c>
      <c r="D4805" s="84"/>
      <c r="F4805" s="84"/>
      <c r="O4805" s="84" t="s">
        <v>15639</v>
      </c>
      <c r="P4805" s="84">
        <v>1</v>
      </c>
      <c r="Q4805" s="84" t="s">
        <v>9357</v>
      </c>
      <c r="R4805" s="84"/>
      <c r="S4805" s="84"/>
    </row>
    <row r="4806" spans="1:19" x14ac:dyDescent="0.25">
      <c r="A4806" t="s">
        <v>6042</v>
      </c>
      <c r="B4806">
        <v>3</v>
      </c>
      <c r="C4806" t="s">
        <v>5363</v>
      </c>
      <c r="D4806" s="84"/>
      <c r="F4806" s="84"/>
      <c r="O4806" s="84" t="s">
        <v>15640</v>
      </c>
      <c r="P4806" s="84">
        <v>1</v>
      </c>
      <c r="Q4806" s="84" t="s">
        <v>9357</v>
      </c>
      <c r="R4806" s="84"/>
      <c r="S4806" s="84"/>
    </row>
    <row r="4807" spans="1:19" x14ac:dyDescent="0.25">
      <c r="A4807" t="s">
        <v>6043</v>
      </c>
      <c r="B4807">
        <v>3</v>
      </c>
      <c r="C4807" t="s">
        <v>5363</v>
      </c>
      <c r="D4807" s="84"/>
      <c r="F4807" s="84"/>
      <c r="O4807" s="84" t="s">
        <v>15641</v>
      </c>
      <c r="P4807" s="84">
        <v>1</v>
      </c>
      <c r="Q4807" s="84" t="s">
        <v>9357</v>
      </c>
      <c r="R4807" s="84"/>
      <c r="S4807" s="84"/>
    </row>
    <row r="4808" spans="1:19" x14ac:dyDescent="0.25">
      <c r="A4808" t="s">
        <v>6044</v>
      </c>
      <c r="B4808">
        <v>3</v>
      </c>
      <c r="C4808" t="s">
        <v>5363</v>
      </c>
      <c r="D4808" s="84"/>
      <c r="F4808" s="84"/>
      <c r="O4808" s="84" t="s">
        <v>15642</v>
      </c>
      <c r="P4808" s="84">
        <v>1</v>
      </c>
      <c r="Q4808" s="84" t="s">
        <v>9357</v>
      </c>
      <c r="R4808" s="84"/>
      <c r="S4808" s="84"/>
    </row>
    <row r="4809" spans="1:19" x14ac:dyDescent="0.25">
      <c r="A4809" t="s">
        <v>6045</v>
      </c>
      <c r="B4809">
        <v>3</v>
      </c>
      <c r="C4809" t="s">
        <v>5363</v>
      </c>
      <c r="D4809" s="84"/>
      <c r="F4809" s="84"/>
      <c r="O4809" s="84" t="s">
        <v>15643</v>
      </c>
      <c r="P4809" s="84">
        <v>1</v>
      </c>
      <c r="Q4809" s="84" t="s">
        <v>9357</v>
      </c>
      <c r="R4809" s="84"/>
      <c r="S4809" s="84"/>
    </row>
    <row r="4810" spans="1:19" x14ac:dyDescent="0.25">
      <c r="A4810" t="s">
        <v>6046</v>
      </c>
      <c r="B4810">
        <v>3</v>
      </c>
      <c r="C4810" t="s">
        <v>5363</v>
      </c>
      <c r="D4810" s="84"/>
      <c r="F4810" s="84"/>
      <c r="O4810" s="84" t="s">
        <v>15646</v>
      </c>
      <c r="P4810" s="84">
        <v>1</v>
      </c>
      <c r="Q4810" s="84" t="s">
        <v>9357</v>
      </c>
      <c r="R4810" s="84"/>
      <c r="S4810" s="84"/>
    </row>
    <row r="4811" spans="1:19" x14ac:dyDescent="0.25">
      <c r="A4811" t="s">
        <v>6047</v>
      </c>
      <c r="B4811">
        <v>3</v>
      </c>
      <c r="C4811" t="s">
        <v>5363</v>
      </c>
      <c r="D4811" s="84"/>
      <c r="F4811" s="84"/>
      <c r="O4811" s="84" t="s">
        <v>15652</v>
      </c>
      <c r="P4811" s="84">
        <v>1</v>
      </c>
      <c r="Q4811" s="84" t="s">
        <v>9357</v>
      </c>
      <c r="R4811" s="84"/>
      <c r="S4811" s="84"/>
    </row>
    <row r="4812" spans="1:19" x14ac:dyDescent="0.25">
      <c r="A4812" t="s">
        <v>6048</v>
      </c>
      <c r="B4812">
        <v>3</v>
      </c>
      <c r="C4812" t="s">
        <v>5363</v>
      </c>
      <c r="D4812" s="84"/>
      <c r="F4812" s="84"/>
      <c r="O4812" s="84" t="s">
        <v>15653</v>
      </c>
      <c r="P4812" s="84">
        <v>1</v>
      </c>
      <c r="Q4812" s="84" t="s">
        <v>9357</v>
      </c>
      <c r="R4812" s="84"/>
      <c r="S4812" s="84"/>
    </row>
    <row r="4813" spans="1:19" x14ac:dyDescent="0.25">
      <c r="A4813" t="s">
        <v>6049</v>
      </c>
      <c r="B4813">
        <v>3</v>
      </c>
      <c r="C4813" t="s">
        <v>5363</v>
      </c>
      <c r="D4813" s="84"/>
      <c r="F4813" s="84"/>
      <c r="O4813" s="84" t="s">
        <v>15661</v>
      </c>
      <c r="P4813" s="84">
        <v>1</v>
      </c>
      <c r="Q4813" s="84" t="s">
        <v>9357</v>
      </c>
      <c r="R4813" s="84"/>
      <c r="S4813" s="84"/>
    </row>
    <row r="4814" spans="1:19" x14ac:dyDescent="0.25">
      <c r="A4814" t="s">
        <v>6050</v>
      </c>
      <c r="B4814">
        <v>3</v>
      </c>
      <c r="C4814" t="s">
        <v>5363</v>
      </c>
      <c r="D4814" t="s">
        <v>6050</v>
      </c>
      <c r="E4814" s="84" t="s">
        <v>6050</v>
      </c>
      <c r="F4814" t="s">
        <v>1919</v>
      </c>
      <c r="O4814" s="84" t="s">
        <v>15662</v>
      </c>
      <c r="P4814" s="84">
        <v>1</v>
      </c>
      <c r="Q4814" s="84" t="s">
        <v>9357</v>
      </c>
      <c r="R4814" s="84"/>
      <c r="S4814" s="84"/>
    </row>
    <row r="4815" spans="1:19" x14ac:dyDescent="0.25">
      <c r="A4815" t="s">
        <v>6051</v>
      </c>
      <c r="B4815">
        <v>3</v>
      </c>
      <c r="C4815" t="s">
        <v>5363</v>
      </c>
      <c r="D4815" t="s">
        <v>6051</v>
      </c>
      <c r="E4815" s="84" t="s">
        <v>6051</v>
      </c>
      <c r="F4815" t="s">
        <v>1919</v>
      </c>
      <c r="O4815" s="84" t="s">
        <v>15666</v>
      </c>
      <c r="P4815" s="84">
        <v>1</v>
      </c>
      <c r="Q4815" s="84" t="s">
        <v>9357</v>
      </c>
      <c r="R4815" s="84"/>
      <c r="S4815" s="84"/>
    </row>
    <row r="4816" spans="1:19" x14ac:dyDescent="0.25">
      <c r="A4816" t="s">
        <v>6052</v>
      </c>
      <c r="B4816">
        <v>3</v>
      </c>
      <c r="C4816" t="s">
        <v>5363</v>
      </c>
      <c r="D4816" s="84"/>
      <c r="F4816" s="84"/>
      <c r="O4816" s="84" t="s">
        <v>15675</v>
      </c>
      <c r="P4816" s="84">
        <v>1</v>
      </c>
      <c r="Q4816" s="84" t="s">
        <v>9357</v>
      </c>
      <c r="R4816" s="84"/>
      <c r="S4816" s="84"/>
    </row>
    <row r="4817" spans="1:19" x14ac:dyDescent="0.25">
      <c r="A4817" t="s">
        <v>6053</v>
      </c>
      <c r="B4817">
        <v>3</v>
      </c>
      <c r="C4817" t="s">
        <v>5363</v>
      </c>
      <c r="D4817" s="84"/>
      <c r="F4817" s="84"/>
      <c r="O4817" s="84" t="s">
        <v>15676</v>
      </c>
      <c r="P4817" s="84">
        <v>1</v>
      </c>
      <c r="Q4817" s="84" t="s">
        <v>9357</v>
      </c>
      <c r="R4817" s="84"/>
      <c r="S4817" s="84"/>
    </row>
    <row r="4818" spans="1:19" x14ac:dyDescent="0.25">
      <c r="A4818" t="s">
        <v>6054</v>
      </c>
      <c r="B4818">
        <v>3</v>
      </c>
      <c r="C4818" t="s">
        <v>5363</v>
      </c>
      <c r="D4818" s="84"/>
      <c r="F4818" s="84"/>
      <c r="O4818" s="84" t="s">
        <v>15677</v>
      </c>
      <c r="P4818" s="84">
        <v>1</v>
      </c>
      <c r="Q4818" s="84" t="s">
        <v>9357</v>
      </c>
      <c r="R4818" s="84"/>
      <c r="S4818" s="84"/>
    </row>
    <row r="4819" spans="1:19" x14ac:dyDescent="0.25">
      <c r="A4819" t="s">
        <v>6055</v>
      </c>
      <c r="B4819">
        <v>3</v>
      </c>
      <c r="C4819" t="s">
        <v>5363</v>
      </c>
      <c r="D4819" s="84"/>
      <c r="F4819" s="84"/>
      <c r="O4819" s="84" t="s">
        <v>15678</v>
      </c>
      <c r="P4819" s="84">
        <v>1</v>
      </c>
      <c r="Q4819" s="84" t="s">
        <v>9357</v>
      </c>
      <c r="R4819" s="84"/>
      <c r="S4819" s="84"/>
    </row>
    <row r="4820" spans="1:19" x14ac:dyDescent="0.25">
      <c r="A4820" t="s">
        <v>6056</v>
      </c>
      <c r="B4820">
        <v>3</v>
      </c>
      <c r="C4820" t="s">
        <v>5363</v>
      </c>
      <c r="D4820" s="84"/>
      <c r="F4820" s="84"/>
      <c r="O4820" s="84" t="s">
        <v>15679</v>
      </c>
      <c r="P4820" s="84">
        <v>1</v>
      </c>
      <c r="Q4820" s="84" t="s">
        <v>9357</v>
      </c>
      <c r="R4820" s="84"/>
      <c r="S4820" s="84"/>
    </row>
    <row r="4821" spans="1:19" x14ac:dyDescent="0.25">
      <c r="A4821" t="s">
        <v>6057</v>
      </c>
      <c r="B4821">
        <v>3</v>
      </c>
      <c r="C4821" t="s">
        <v>5363</v>
      </c>
      <c r="D4821" s="84"/>
      <c r="F4821" s="84"/>
      <c r="O4821" s="84" t="s">
        <v>15680</v>
      </c>
      <c r="P4821" s="84">
        <v>1</v>
      </c>
      <c r="Q4821" s="84" t="s">
        <v>9357</v>
      </c>
      <c r="R4821" s="84"/>
      <c r="S4821" s="84"/>
    </row>
    <row r="4822" spans="1:19" x14ac:dyDescent="0.25">
      <c r="A4822" t="s">
        <v>6058</v>
      </c>
      <c r="B4822">
        <v>3</v>
      </c>
      <c r="C4822" t="s">
        <v>5363</v>
      </c>
      <c r="D4822" s="84"/>
      <c r="F4822" s="84"/>
      <c r="O4822" s="84" t="s">
        <v>15681</v>
      </c>
      <c r="P4822" s="84">
        <v>1</v>
      </c>
      <c r="Q4822" s="84" t="s">
        <v>9357</v>
      </c>
      <c r="R4822" s="84"/>
      <c r="S4822" s="84"/>
    </row>
    <row r="4823" spans="1:19" x14ac:dyDescent="0.25">
      <c r="A4823" t="s">
        <v>6059</v>
      </c>
      <c r="B4823">
        <v>3</v>
      </c>
      <c r="C4823" t="s">
        <v>5363</v>
      </c>
      <c r="D4823" s="84"/>
      <c r="F4823" s="84"/>
      <c r="O4823" s="84" t="s">
        <v>15683</v>
      </c>
      <c r="P4823" s="84">
        <v>1</v>
      </c>
      <c r="Q4823" s="84" t="s">
        <v>9357</v>
      </c>
      <c r="R4823" s="84"/>
      <c r="S4823" s="84"/>
    </row>
    <row r="4824" spans="1:19" x14ac:dyDescent="0.25">
      <c r="A4824" t="s">
        <v>6060</v>
      </c>
      <c r="B4824">
        <v>3</v>
      </c>
      <c r="C4824" t="s">
        <v>5363</v>
      </c>
      <c r="D4824" s="84"/>
      <c r="F4824" s="84"/>
      <c r="O4824" s="84" t="s">
        <v>15684</v>
      </c>
      <c r="P4824" s="84">
        <v>1</v>
      </c>
      <c r="Q4824" s="84" t="s">
        <v>9357</v>
      </c>
      <c r="R4824" s="84"/>
      <c r="S4824" s="84"/>
    </row>
    <row r="4825" spans="1:19" x14ac:dyDescent="0.25">
      <c r="A4825" t="s">
        <v>6061</v>
      </c>
      <c r="B4825">
        <v>3</v>
      </c>
      <c r="C4825" t="s">
        <v>5363</v>
      </c>
      <c r="D4825" s="84"/>
      <c r="F4825" s="84"/>
      <c r="O4825" s="84" t="s">
        <v>15688</v>
      </c>
      <c r="P4825" s="84">
        <v>1</v>
      </c>
      <c r="Q4825" s="84" t="s">
        <v>9357</v>
      </c>
      <c r="R4825" s="84"/>
      <c r="S4825" s="84"/>
    </row>
    <row r="4826" spans="1:19" x14ac:dyDescent="0.25">
      <c r="A4826" t="s">
        <v>6062</v>
      </c>
      <c r="B4826">
        <v>3</v>
      </c>
      <c r="C4826" t="s">
        <v>5363</v>
      </c>
      <c r="D4826" s="84"/>
      <c r="F4826" s="84"/>
      <c r="O4826" s="84" t="s">
        <v>15693</v>
      </c>
      <c r="P4826" s="84">
        <v>1</v>
      </c>
      <c r="Q4826" s="84" t="s">
        <v>9357</v>
      </c>
      <c r="R4826" s="84"/>
      <c r="S4826" s="84"/>
    </row>
    <row r="4827" spans="1:19" x14ac:dyDescent="0.25">
      <c r="A4827" t="s">
        <v>6063</v>
      </c>
      <c r="B4827">
        <v>3</v>
      </c>
      <c r="C4827" t="s">
        <v>5363</v>
      </c>
      <c r="D4827" s="84"/>
      <c r="F4827" s="84"/>
      <c r="O4827" s="84" t="s">
        <v>15696</v>
      </c>
      <c r="P4827" s="84">
        <v>1</v>
      </c>
      <c r="Q4827" s="84" t="s">
        <v>9357</v>
      </c>
      <c r="R4827" s="84"/>
      <c r="S4827" s="84"/>
    </row>
    <row r="4828" spans="1:19" x14ac:dyDescent="0.25">
      <c r="A4828" t="s">
        <v>6064</v>
      </c>
      <c r="B4828">
        <v>3</v>
      </c>
      <c r="C4828" t="s">
        <v>5363</v>
      </c>
      <c r="D4828" s="84"/>
      <c r="F4828" s="84"/>
      <c r="O4828" s="84" t="s">
        <v>15698</v>
      </c>
      <c r="P4828" s="84">
        <v>1</v>
      </c>
      <c r="Q4828" s="84" t="s">
        <v>9357</v>
      </c>
      <c r="R4828" s="84"/>
      <c r="S4828" s="84"/>
    </row>
    <row r="4829" spans="1:19" x14ac:dyDescent="0.25">
      <c r="A4829" t="s">
        <v>6065</v>
      </c>
      <c r="B4829">
        <v>3</v>
      </c>
      <c r="C4829" t="s">
        <v>5363</v>
      </c>
      <c r="D4829" s="84"/>
      <c r="F4829" s="84"/>
      <c r="O4829" s="84" t="s">
        <v>15699</v>
      </c>
      <c r="P4829" s="84">
        <v>1</v>
      </c>
      <c r="Q4829" s="84" t="s">
        <v>9357</v>
      </c>
      <c r="R4829" s="84"/>
      <c r="S4829" s="84"/>
    </row>
    <row r="4830" spans="1:19" x14ac:dyDescent="0.25">
      <c r="A4830" t="s">
        <v>6066</v>
      </c>
      <c r="B4830">
        <v>3</v>
      </c>
      <c r="C4830" t="s">
        <v>5363</v>
      </c>
      <c r="D4830" s="84"/>
      <c r="F4830" s="84"/>
      <c r="O4830" s="84" t="s">
        <v>15700</v>
      </c>
      <c r="P4830" s="84">
        <v>1</v>
      </c>
      <c r="Q4830" s="84" t="s">
        <v>9357</v>
      </c>
      <c r="R4830" s="84"/>
      <c r="S4830" s="84"/>
    </row>
    <row r="4831" spans="1:19" x14ac:dyDescent="0.25">
      <c r="A4831" t="s">
        <v>6067</v>
      </c>
      <c r="B4831">
        <v>3</v>
      </c>
      <c r="C4831" t="s">
        <v>5363</v>
      </c>
      <c r="D4831" s="84"/>
      <c r="F4831" s="84"/>
      <c r="O4831" s="84" t="s">
        <v>15701</v>
      </c>
      <c r="P4831" s="84">
        <v>1</v>
      </c>
      <c r="Q4831" s="84" t="s">
        <v>9357</v>
      </c>
      <c r="R4831" s="84"/>
      <c r="S4831" s="84"/>
    </row>
    <row r="4832" spans="1:19" x14ac:dyDescent="0.25">
      <c r="A4832" t="s">
        <v>6068</v>
      </c>
      <c r="B4832">
        <v>3</v>
      </c>
      <c r="C4832" t="s">
        <v>5363</v>
      </c>
      <c r="D4832" s="84"/>
      <c r="F4832" s="84"/>
      <c r="O4832" s="84" t="s">
        <v>15703</v>
      </c>
      <c r="P4832" s="84">
        <v>1</v>
      </c>
      <c r="Q4832" s="84" t="s">
        <v>9357</v>
      </c>
      <c r="R4832" s="84"/>
      <c r="S4832" s="84"/>
    </row>
    <row r="4833" spans="1:19" x14ac:dyDescent="0.25">
      <c r="A4833" t="s">
        <v>6069</v>
      </c>
      <c r="B4833">
        <v>3</v>
      </c>
      <c r="C4833" t="s">
        <v>5363</v>
      </c>
      <c r="D4833" s="84"/>
      <c r="F4833" s="84"/>
      <c r="O4833" s="84" t="s">
        <v>15708</v>
      </c>
      <c r="P4833" s="84">
        <v>1</v>
      </c>
      <c r="Q4833" s="84" t="s">
        <v>9357</v>
      </c>
      <c r="R4833" s="84"/>
      <c r="S4833" s="84"/>
    </row>
    <row r="4834" spans="1:19" x14ac:dyDescent="0.25">
      <c r="A4834" t="s">
        <v>6070</v>
      </c>
      <c r="B4834">
        <v>3</v>
      </c>
      <c r="C4834" t="s">
        <v>5363</v>
      </c>
      <c r="D4834" t="s">
        <v>6070</v>
      </c>
      <c r="E4834" s="84" t="s">
        <v>6070</v>
      </c>
      <c r="F4834" t="s">
        <v>1919</v>
      </c>
      <c r="O4834" s="84" t="s">
        <v>15712</v>
      </c>
      <c r="P4834" s="84">
        <v>1</v>
      </c>
      <c r="Q4834" s="84" t="s">
        <v>9357</v>
      </c>
      <c r="R4834" s="84"/>
      <c r="S4834" s="84"/>
    </row>
    <row r="4835" spans="1:19" x14ac:dyDescent="0.25">
      <c r="A4835" t="s">
        <v>6071</v>
      </c>
      <c r="B4835">
        <v>3</v>
      </c>
      <c r="C4835" t="s">
        <v>5363</v>
      </c>
      <c r="D4835" s="84"/>
      <c r="F4835" s="84"/>
      <c r="O4835" s="84" t="s">
        <v>15713</v>
      </c>
      <c r="P4835" s="84">
        <v>1</v>
      </c>
      <c r="Q4835" s="84" t="s">
        <v>9357</v>
      </c>
      <c r="R4835" s="84"/>
      <c r="S4835" s="84"/>
    </row>
    <row r="4836" spans="1:19" x14ac:dyDescent="0.25">
      <c r="A4836" t="s">
        <v>6072</v>
      </c>
      <c r="B4836">
        <v>3</v>
      </c>
      <c r="C4836" t="s">
        <v>5363</v>
      </c>
      <c r="D4836" s="84"/>
      <c r="F4836" s="84"/>
      <c r="O4836" s="84" t="s">
        <v>15723</v>
      </c>
      <c r="P4836" s="84">
        <v>1</v>
      </c>
      <c r="Q4836" s="84" t="s">
        <v>9357</v>
      </c>
      <c r="R4836" s="84"/>
      <c r="S4836" s="84"/>
    </row>
    <row r="4837" spans="1:19" x14ac:dyDescent="0.25">
      <c r="A4837" t="s">
        <v>6073</v>
      </c>
      <c r="B4837">
        <v>3</v>
      </c>
      <c r="C4837" t="s">
        <v>5363</v>
      </c>
      <c r="D4837" s="84"/>
      <c r="F4837" s="84"/>
      <c r="O4837" s="84" t="s">
        <v>15726</v>
      </c>
      <c r="P4837" s="84">
        <v>1</v>
      </c>
      <c r="Q4837" s="84" t="s">
        <v>9357</v>
      </c>
      <c r="R4837" s="84"/>
      <c r="S4837" s="84"/>
    </row>
    <row r="4838" spans="1:19" x14ac:dyDescent="0.25">
      <c r="A4838" t="s">
        <v>6074</v>
      </c>
      <c r="B4838">
        <v>3</v>
      </c>
      <c r="C4838" t="s">
        <v>5363</v>
      </c>
      <c r="D4838" s="84"/>
      <c r="F4838" s="84"/>
      <c r="O4838" s="84" t="s">
        <v>15730</v>
      </c>
      <c r="P4838" s="84">
        <v>1</v>
      </c>
      <c r="Q4838" s="84" t="s">
        <v>9357</v>
      </c>
      <c r="R4838" s="84"/>
      <c r="S4838" s="84"/>
    </row>
    <row r="4839" spans="1:19" x14ac:dyDescent="0.25">
      <c r="A4839" t="s">
        <v>6075</v>
      </c>
      <c r="B4839">
        <v>3</v>
      </c>
      <c r="C4839" t="s">
        <v>5363</v>
      </c>
      <c r="D4839" s="84"/>
      <c r="F4839" s="84"/>
      <c r="O4839" s="84" t="s">
        <v>15733</v>
      </c>
      <c r="P4839" s="84">
        <v>1</v>
      </c>
      <c r="Q4839" s="84" t="s">
        <v>9357</v>
      </c>
      <c r="R4839" s="84"/>
      <c r="S4839" s="84"/>
    </row>
    <row r="4840" spans="1:19" x14ac:dyDescent="0.25">
      <c r="A4840" t="s">
        <v>6076</v>
      </c>
      <c r="B4840">
        <v>3</v>
      </c>
      <c r="C4840" t="s">
        <v>5363</v>
      </c>
      <c r="D4840" s="84"/>
      <c r="F4840" s="84"/>
      <c r="O4840" s="84" t="s">
        <v>15734</v>
      </c>
      <c r="P4840" s="84">
        <v>1</v>
      </c>
      <c r="Q4840" s="84" t="s">
        <v>9357</v>
      </c>
      <c r="R4840" s="84"/>
      <c r="S4840" s="84"/>
    </row>
    <row r="4841" spans="1:19" x14ac:dyDescent="0.25">
      <c r="A4841" t="s">
        <v>6077</v>
      </c>
      <c r="B4841">
        <v>3</v>
      </c>
      <c r="C4841" t="s">
        <v>5363</v>
      </c>
      <c r="D4841" s="84"/>
      <c r="F4841" s="84"/>
      <c r="O4841" s="84" t="s">
        <v>15741</v>
      </c>
      <c r="P4841" s="84">
        <v>1</v>
      </c>
      <c r="Q4841" s="84" t="s">
        <v>9357</v>
      </c>
      <c r="R4841" s="84"/>
      <c r="S4841" s="84"/>
    </row>
    <row r="4842" spans="1:19" x14ac:dyDescent="0.25">
      <c r="A4842" t="s">
        <v>6078</v>
      </c>
      <c r="B4842">
        <v>3</v>
      </c>
      <c r="C4842" t="s">
        <v>5363</v>
      </c>
      <c r="D4842" s="84"/>
      <c r="F4842" s="84"/>
      <c r="O4842" s="84" t="s">
        <v>15742</v>
      </c>
      <c r="P4842" s="84">
        <v>1</v>
      </c>
      <c r="Q4842" s="84" t="s">
        <v>9357</v>
      </c>
      <c r="R4842" s="84"/>
      <c r="S4842" s="84"/>
    </row>
    <row r="4843" spans="1:19" x14ac:dyDescent="0.25">
      <c r="A4843" t="s">
        <v>6079</v>
      </c>
      <c r="B4843">
        <v>3</v>
      </c>
      <c r="C4843" t="s">
        <v>5363</v>
      </c>
      <c r="D4843" s="84"/>
      <c r="F4843" s="84"/>
      <c r="O4843" s="84" t="s">
        <v>15748</v>
      </c>
      <c r="P4843" s="84">
        <v>1</v>
      </c>
      <c r="Q4843" s="84" t="s">
        <v>9357</v>
      </c>
      <c r="R4843" s="84"/>
      <c r="S4843" s="84"/>
    </row>
    <row r="4844" spans="1:19" x14ac:dyDescent="0.25">
      <c r="A4844" t="s">
        <v>6080</v>
      </c>
      <c r="B4844">
        <v>3</v>
      </c>
      <c r="C4844" t="s">
        <v>5363</v>
      </c>
      <c r="D4844" s="84"/>
      <c r="F4844" s="84"/>
      <c r="O4844" s="84" t="s">
        <v>15749</v>
      </c>
      <c r="P4844" s="84">
        <v>1</v>
      </c>
      <c r="Q4844" s="84" t="s">
        <v>9357</v>
      </c>
      <c r="R4844" s="84"/>
      <c r="S4844" s="84"/>
    </row>
    <row r="4845" spans="1:19" x14ac:dyDescent="0.25">
      <c r="A4845" t="s">
        <v>6081</v>
      </c>
      <c r="B4845">
        <v>3</v>
      </c>
      <c r="C4845" t="s">
        <v>5363</v>
      </c>
      <c r="D4845" s="84"/>
      <c r="F4845" s="84"/>
      <c r="O4845" s="84" t="s">
        <v>15750</v>
      </c>
      <c r="P4845" s="84">
        <v>1</v>
      </c>
      <c r="Q4845" s="84" t="s">
        <v>9357</v>
      </c>
      <c r="R4845" s="84"/>
      <c r="S4845" s="84"/>
    </row>
    <row r="4846" spans="1:19" x14ac:dyDescent="0.25">
      <c r="A4846" t="s">
        <v>6082</v>
      </c>
      <c r="B4846">
        <v>3</v>
      </c>
      <c r="C4846" t="s">
        <v>5363</v>
      </c>
      <c r="D4846" s="84"/>
      <c r="F4846" s="84"/>
      <c r="O4846" s="84" t="s">
        <v>15751</v>
      </c>
      <c r="P4846" s="84">
        <v>1</v>
      </c>
      <c r="Q4846" s="84" t="s">
        <v>9357</v>
      </c>
      <c r="R4846" s="84"/>
      <c r="S4846" s="84"/>
    </row>
    <row r="4847" spans="1:19" x14ac:dyDescent="0.25">
      <c r="A4847" t="s">
        <v>6083</v>
      </c>
      <c r="B4847">
        <v>3</v>
      </c>
      <c r="C4847" t="s">
        <v>5363</v>
      </c>
      <c r="D4847" s="84"/>
      <c r="F4847" s="84"/>
      <c r="O4847" s="84" t="s">
        <v>15752</v>
      </c>
      <c r="P4847" s="84">
        <v>1</v>
      </c>
      <c r="Q4847" s="84" t="s">
        <v>9357</v>
      </c>
      <c r="R4847" s="84"/>
      <c r="S4847" s="84"/>
    </row>
    <row r="4848" spans="1:19" x14ac:dyDescent="0.25">
      <c r="A4848" t="s">
        <v>6084</v>
      </c>
      <c r="B4848">
        <v>3</v>
      </c>
      <c r="C4848" t="s">
        <v>5363</v>
      </c>
      <c r="D4848" s="84"/>
      <c r="F4848" s="84"/>
      <c r="O4848" s="84" t="s">
        <v>15753</v>
      </c>
      <c r="P4848" s="84">
        <v>1</v>
      </c>
      <c r="Q4848" s="84" t="s">
        <v>9357</v>
      </c>
      <c r="R4848" s="84"/>
      <c r="S4848" s="84"/>
    </row>
    <row r="4849" spans="1:19" x14ac:dyDescent="0.25">
      <c r="A4849" t="s">
        <v>6085</v>
      </c>
      <c r="B4849">
        <v>3</v>
      </c>
      <c r="C4849" t="s">
        <v>5363</v>
      </c>
      <c r="D4849" s="84"/>
      <c r="F4849" s="84"/>
      <c r="O4849" s="84" t="s">
        <v>15754</v>
      </c>
      <c r="P4849" s="84">
        <v>1</v>
      </c>
      <c r="Q4849" s="84" t="s">
        <v>9357</v>
      </c>
      <c r="R4849" s="84"/>
      <c r="S4849" s="84"/>
    </row>
    <row r="4850" spans="1:19" x14ac:dyDescent="0.25">
      <c r="A4850" t="s">
        <v>6086</v>
      </c>
      <c r="B4850">
        <v>3</v>
      </c>
      <c r="C4850" t="s">
        <v>5363</v>
      </c>
      <c r="D4850" s="84"/>
      <c r="F4850" s="84"/>
      <c r="O4850" s="84" t="s">
        <v>15755</v>
      </c>
      <c r="P4850" s="84">
        <v>1</v>
      </c>
      <c r="Q4850" s="84" t="s">
        <v>9357</v>
      </c>
      <c r="R4850" s="84"/>
      <c r="S4850" s="84"/>
    </row>
    <row r="4851" spans="1:19" x14ac:dyDescent="0.25">
      <c r="A4851" t="s">
        <v>6087</v>
      </c>
      <c r="B4851">
        <v>3</v>
      </c>
      <c r="C4851" t="s">
        <v>5363</v>
      </c>
      <c r="D4851" s="84"/>
      <c r="F4851" s="84"/>
      <c r="O4851" s="84" t="s">
        <v>15757</v>
      </c>
      <c r="P4851" s="84">
        <v>1</v>
      </c>
      <c r="Q4851" s="84" t="s">
        <v>9357</v>
      </c>
      <c r="R4851" s="84"/>
      <c r="S4851" s="84"/>
    </row>
    <row r="4852" spans="1:19" x14ac:dyDescent="0.25">
      <c r="A4852" t="s">
        <v>6088</v>
      </c>
      <c r="B4852">
        <v>3</v>
      </c>
      <c r="C4852" t="s">
        <v>5363</v>
      </c>
      <c r="D4852" s="84"/>
      <c r="F4852" s="84"/>
      <c r="O4852" s="84" t="s">
        <v>15758</v>
      </c>
      <c r="P4852" s="84">
        <v>1</v>
      </c>
      <c r="Q4852" s="84" t="s">
        <v>9357</v>
      </c>
      <c r="R4852" s="84"/>
      <c r="S4852" s="84"/>
    </row>
    <row r="4853" spans="1:19" x14ac:dyDescent="0.25">
      <c r="A4853" t="s">
        <v>6089</v>
      </c>
      <c r="B4853">
        <v>3</v>
      </c>
      <c r="C4853" t="s">
        <v>5363</v>
      </c>
      <c r="D4853" s="84"/>
      <c r="F4853" s="84"/>
      <c r="O4853" s="84" t="s">
        <v>15759</v>
      </c>
      <c r="P4853" s="84">
        <v>1</v>
      </c>
      <c r="Q4853" s="84" t="s">
        <v>9357</v>
      </c>
      <c r="R4853" s="84"/>
      <c r="S4853" s="84"/>
    </row>
    <row r="4854" spans="1:19" x14ac:dyDescent="0.25">
      <c r="A4854" t="s">
        <v>6090</v>
      </c>
      <c r="B4854">
        <v>3</v>
      </c>
      <c r="C4854" t="s">
        <v>5363</v>
      </c>
      <c r="D4854" s="84"/>
      <c r="F4854" s="84"/>
      <c r="O4854" s="84" t="s">
        <v>15760</v>
      </c>
      <c r="P4854" s="84">
        <v>1</v>
      </c>
      <c r="Q4854" s="84" t="s">
        <v>9357</v>
      </c>
      <c r="R4854" s="84"/>
      <c r="S4854" s="84"/>
    </row>
    <row r="4855" spans="1:19" x14ac:dyDescent="0.25">
      <c r="A4855" t="s">
        <v>6091</v>
      </c>
      <c r="B4855">
        <v>3</v>
      </c>
      <c r="C4855" t="s">
        <v>5363</v>
      </c>
      <c r="D4855" s="84"/>
      <c r="F4855" s="84"/>
      <c r="O4855" s="84" t="s">
        <v>15761</v>
      </c>
      <c r="P4855" s="84">
        <v>1</v>
      </c>
      <c r="Q4855" s="84" t="s">
        <v>9357</v>
      </c>
      <c r="R4855" s="84"/>
      <c r="S4855" s="84"/>
    </row>
    <row r="4856" spans="1:19" x14ac:dyDescent="0.25">
      <c r="A4856" t="s">
        <v>6092</v>
      </c>
      <c r="B4856">
        <v>3</v>
      </c>
      <c r="C4856" t="s">
        <v>5363</v>
      </c>
      <c r="D4856" s="84"/>
      <c r="F4856" s="84"/>
      <c r="O4856" s="84" t="s">
        <v>15762</v>
      </c>
      <c r="P4856" s="84">
        <v>1</v>
      </c>
      <c r="Q4856" s="84" t="s">
        <v>9357</v>
      </c>
      <c r="R4856" s="84"/>
      <c r="S4856" s="84"/>
    </row>
    <row r="4857" spans="1:19" x14ac:dyDescent="0.25">
      <c r="A4857" t="s">
        <v>6093</v>
      </c>
      <c r="B4857">
        <v>3</v>
      </c>
      <c r="C4857" t="s">
        <v>5363</v>
      </c>
      <c r="D4857" s="84"/>
      <c r="F4857" s="84"/>
      <c r="O4857" s="84" t="s">
        <v>15763</v>
      </c>
      <c r="P4857" s="84">
        <v>1</v>
      </c>
      <c r="Q4857" s="84" t="s">
        <v>9357</v>
      </c>
      <c r="R4857" s="84"/>
      <c r="S4857" s="84"/>
    </row>
    <row r="4858" spans="1:19" x14ac:dyDescent="0.25">
      <c r="A4858" t="s">
        <v>6094</v>
      </c>
      <c r="B4858">
        <v>3</v>
      </c>
      <c r="C4858" t="s">
        <v>5363</v>
      </c>
      <c r="D4858" s="84"/>
      <c r="F4858" s="84"/>
      <c r="O4858" s="84" t="s">
        <v>15764</v>
      </c>
      <c r="P4858" s="84">
        <v>1</v>
      </c>
      <c r="Q4858" s="84" t="s">
        <v>9357</v>
      </c>
      <c r="R4858" s="84"/>
      <c r="S4858" s="84"/>
    </row>
    <row r="4859" spans="1:19" x14ac:dyDescent="0.25">
      <c r="A4859" t="s">
        <v>6095</v>
      </c>
      <c r="B4859">
        <v>3</v>
      </c>
      <c r="C4859" t="s">
        <v>5363</v>
      </c>
      <c r="D4859" s="84"/>
      <c r="F4859" s="84"/>
      <c r="O4859" s="84" t="s">
        <v>15765</v>
      </c>
      <c r="P4859" s="84">
        <v>1</v>
      </c>
      <c r="Q4859" s="84" t="s">
        <v>9357</v>
      </c>
      <c r="R4859" s="84"/>
      <c r="S4859" s="84"/>
    </row>
    <row r="4860" spans="1:19" x14ac:dyDescent="0.25">
      <c r="A4860" t="s">
        <v>6096</v>
      </c>
      <c r="B4860">
        <v>3</v>
      </c>
      <c r="C4860" t="s">
        <v>5363</v>
      </c>
      <c r="D4860" s="84"/>
      <c r="F4860" s="84"/>
      <c r="O4860" s="84" t="s">
        <v>15766</v>
      </c>
      <c r="P4860" s="84">
        <v>1</v>
      </c>
      <c r="Q4860" s="84" t="s">
        <v>9357</v>
      </c>
      <c r="R4860" s="84"/>
      <c r="S4860" s="84"/>
    </row>
    <row r="4861" spans="1:19" x14ac:dyDescent="0.25">
      <c r="A4861" t="s">
        <v>6097</v>
      </c>
      <c r="B4861">
        <v>3</v>
      </c>
      <c r="C4861" t="s">
        <v>5363</v>
      </c>
      <c r="D4861" s="84"/>
      <c r="F4861" s="84"/>
      <c r="O4861" s="84" t="s">
        <v>15767</v>
      </c>
      <c r="P4861" s="84">
        <v>1</v>
      </c>
      <c r="Q4861" s="84" t="s">
        <v>9357</v>
      </c>
      <c r="R4861" s="84"/>
      <c r="S4861" s="84"/>
    </row>
    <row r="4862" spans="1:19" x14ac:dyDescent="0.25">
      <c r="A4862" t="s">
        <v>6098</v>
      </c>
      <c r="B4862">
        <v>3</v>
      </c>
      <c r="C4862" t="s">
        <v>5363</v>
      </c>
      <c r="D4862" s="84"/>
      <c r="F4862" s="84"/>
      <c r="O4862" s="84" t="s">
        <v>15768</v>
      </c>
      <c r="P4862" s="84">
        <v>1</v>
      </c>
      <c r="Q4862" s="84" t="s">
        <v>9357</v>
      </c>
      <c r="R4862" s="84"/>
      <c r="S4862" s="84"/>
    </row>
    <row r="4863" spans="1:19" x14ac:dyDescent="0.25">
      <c r="A4863" t="s">
        <v>6099</v>
      </c>
      <c r="B4863">
        <v>3</v>
      </c>
      <c r="C4863" t="s">
        <v>5363</v>
      </c>
      <c r="D4863" s="84"/>
      <c r="F4863" s="84"/>
      <c r="O4863" s="84" t="s">
        <v>15769</v>
      </c>
      <c r="P4863" s="84">
        <v>1</v>
      </c>
      <c r="Q4863" s="84" t="s">
        <v>9357</v>
      </c>
      <c r="R4863" s="84"/>
      <c r="S4863" s="84"/>
    </row>
    <row r="4864" spans="1:19" x14ac:dyDescent="0.25">
      <c r="A4864" t="s">
        <v>6100</v>
      </c>
      <c r="B4864">
        <v>3</v>
      </c>
      <c r="C4864" t="s">
        <v>5363</v>
      </c>
      <c r="D4864" s="84"/>
      <c r="F4864" s="84"/>
      <c r="O4864" s="84" t="s">
        <v>15770</v>
      </c>
      <c r="P4864" s="84">
        <v>1</v>
      </c>
      <c r="Q4864" s="84" t="s">
        <v>9357</v>
      </c>
      <c r="R4864" s="84"/>
      <c r="S4864" s="84"/>
    </row>
    <row r="4865" spans="1:19" x14ac:dyDescent="0.25">
      <c r="A4865" t="s">
        <v>6101</v>
      </c>
      <c r="B4865">
        <v>3</v>
      </c>
      <c r="C4865" t="s">
        <v>5363</v>
      </c>
      <c r="D4865" s="84"/>
      <c r="F4865" s="84"/>
      <c r="O4865" s="84" t="s">
        <v>15788</v>
      </c>
      <c r="P4865" s="84">
        <v>1</v>
      </c>
      <c r="Q4865" s="84" t="s">
        <v>9357</v>
      </c>
      <c r="R4865" s="84"/>
      <c r="S4865" s="84"/>
    </row>
    <row r="4866" spans="1:19" x14ac:dyDescent="0.25">
      <c r="A4866" t="s">
        <v>6102</v>
      </c>
      <c r="B4866">
        <v>3</v>
      </c>
      <c r="C4866" t="s">
        <v>5363</v>
      </c>
      <c r="D4866" s="84"/>
      <c r="F4866" s="84"/>
      <c r="O4866" s="84" t="s">
        <v>15789</v>
      </c>
      <c r="P4866" s="84">
        <v>1</v>
      </c>
      <c r="Q4866" s="84" t="s">
        <v>9357</v>
      </c>
      <c r="R4866" s="84"/>
      <c r="S4866" s="84"/>
    </row>
    <row r="4867" spans="1:19" x14ac:dyDescent="0.25">
      <c r="A4867" t="s">
        <v>6103</v>
      </c>
      <c r="B4867">
        <v>3</v>
      </c>
      <c r="C4867" t="s">
        <v>5363</v>
      </c>
      <c r="D4867" s="84"/>
      <c r="F4867" s="84"/>
      <c r="O4867" s="84" t="s">
        <v>15790</v>
      </c>
      <c r="P4867" s="84">
        <v>1</v>
      </c>
      <c r="Q4867" s="84" t="s">
        <v>9357</v>
      </c>
      <c r="R4867" s="84"/>
      <c r="S4867" s="84"/>
    </row>
    <row r="4868" spans="1:19" x14ac:dyDescent="0.25">
      <c r="A4868" t="s">
        <v>6104</v>
      </c>
      <c r="B4868">
        <v>3</v>
      </c>
      <c r="C4868" t="s">
        <v>5363</v>
      </c>
      <c r="D4868" s="84"/>
      <c r="F4868" s="84"/>
      <c r="O4868" s="84" t="s">
        <v>15791</v>
      </c>
      <c r="P4868" s="84">
        <v>1</v>
      </c>
      <c r="Q4868" s="84" t="s">
        <v>9357</v>
      </c>
      <c r="R4868" s="84"/>
      <c r="S4868" s="84"/>
    </row>
    <row r="4869" spans="1:19" x14ac:dyDescent="0.25">
      <c r="A4869" t="s">
        <v>6105</v>
      </c>
      <c r="B4869">
        <v>3</v>
      </c>
      <c r="C4869" t="s">
        <v>5363</v>
      </c>
      <c r="D4869" s="84"/>
      <c r="F4869" s="84"/>
      <c r="O4869" s="84" t="s">
        <v>15792</v>
      </c>
      <c r="P4869" s="84">
        <v>1</v>
      </c>
      <c r="Q4869" s="84" t="s">
        <v>9357</v>
      </c>
      <c r="R4869" s="84"/>
      <c r="S4869" s="84"/>
    </row>
    <row r="4870" spans="1:19" x14ac:dyDescent="0.25">
      <c r="A4870" t="s">
        <v>6106</v>
      </c>
      <c r="B4870">
        <v>3</v>
      </c>
      <c r="C4870" t="s">
        <v>5363</v>
      </c>
      <c r="D4870" s="84"/>
      <c r="F4870" s="84"/>
      <c r="O4870" s="84" t="s">
        <v>15794</v>
      </c>
      <c r="P4870" s="84">
        <v>1</v>
      </c>
      <c r="Q4870" s="84" t="s">
        <v>9357</v>
      </c>
      <c r="R4870" s="84"/>
      <c r="S4870" s="84"/>
    </row>
    <row r="4871" spans="1:19" x14ac:dyDescent="0.25">
      <c r="A4871" t="s">
        <v>6107</v>
      </c>
      <c r="B4871">
        <v>3</v>
      </c>
      <c r="C4871" t="s">
        <v>5363</v>
      </c>
      <c r="D4871" s="84"/>
      <c r="F4871" s="84"/>
      <c r="O4871" s="84" t="s">
        <v>15797</v>
      </c>
      <c r="P4871" s="84">
        <v>1</v>
      </c>
      <c r="Q4871" s="84" t="s">
        <v>9357</v>
      </c>
      <c r="R4871" s="84"/>
      <c r="S4871" s="84"/>
    </row>
    <row r="4872" spans="1:19" x14ac:dyDescent="0.25">
      <c r="A4872" t="s">
        <v>6108</v>
      </c>
      <c r="B4872">
        <v>3</v>
      </c>
      <c r="C4872" t="s">
        <v>5363</v>
      </c>
      <c r="D4872" s="84"/>
      <c r="F4872" s="84"/>
      <c r="O4872" s="84" t="s">
        <v>15798</v>
      </c>
      <c r="P4872" s="84">
        <v>1</v>
      </c>
      <c r="Q4872" s="84" t="s">
        <v>9357</v>
      </c>
      <c r="R4872" s="84"/>
      <c r="S4872" s="84"/>
    </row>
    <row r="4873" spans="1:19" x14ac:dyDescent="0.25">
      <c r="A4873" t="s">
        <v>6109</v>
      </c>
      <c r="B4873">
        <v>3</v>
      </c>
      <c r="C4873" t="s">
        <v>5363</v>
      </c>
      <c r="D4873" s="84"/>
      <c r="F4873" s="84"/>
      <c r="O4873" s="84" t="s">
        <v>15800</v>
      </c>
      <c r="P4873" s="84">
        <v>1</v>
      </c>
      <c r="Q4873" s="84" t="s">
        <v>9357</v>
      </c>
      <c r="R4873" s="84"/>
      <c r="S4873" s="84"/>
    </row>
    <row r="4874" spans="1:19" x14ac:dyDescent="0.25">
      <c r="A4874" t="s">
        <v>6110</v>
      </c>
      <c r="B4874">
        <v>3</v>
      </c>
      <c r="C4874" t="s">
        <v>5363</v>
      </c>
      <c r="D4874" s="84"/>
      <c r="F4874" s="84"/>
      <c r="O4874" s="84" t="s">
        <v>15801</v>
      </c>
      <c r="P4874" s="84">
        <v>1</v>
      </c>
      <c r="Q4874" s="84" t="s">
        <v>9357</v>
      </c>
      <c r="R4874" s="84"/>
      <c r="S4874" s="84"/>
    </row>
    <row r="4875" spans="1:19" x14ac:dyDescent="0.25">
      <c r="A4875" t="s">
        <v>6111</v>
      </c>
      <c r="B4875">
        <v>3</v>
      </c>
      <c r="C4875" t="s">
        <v>5363</v>
      </c>
      <c r="D4875" s="84"/>
      <c r="F4875" s="84"/>
      <c r="O4875" s="84" t="s">
        <v>15802</v>
      </c>
      <c r="P4875" s="84">
        <v>1</v>
      </c>
      <c r="Q4875" s="84" t="s">
        <v>9357</v>
      </c>
      <c r="R4875" s="84"/>
      <c r="S4875" s="84"/>
    </row>
    <row r="4876" spans="1:19" x14ac:dyDescent="0.25">
      <c r="A4876" t="s">
        <v>6112</v>
      </c>
      <c r="B4876">
        <v>3</v>
      </c>
      <c r="C4876" t="s">
        <v>5363</v>
      </c>
      <c r="D4876" s="84"/>
      <c r="F4876" s="84"/>
      <c r="O4876" s="84" t="s">
        <v>15803</v>
      </c>
      <c r="P4876" s="84">
        <v>1</v>
      </c>
      <c r="Q4876" s="84" t="s">
        <v>9357</v>
      </c>
      <c r="R4876" s="84"/>
      <c r="S4876" s="84"/>
    </row>
    <row r="4877" spans="1:19" x14ac:dyDescent="0.25">
      <c r="A4877" t="s">
        <v>6113</v>
      </c>
      <c r="B4877">
        <v>3</v>
      </c>
      <c r="C4877" t="s">
        <v>5363</v>
      </c>
      <c r="D4877" s="84"/>
      <c r="F4877" s="84"/>
      <c r="O4877" s="84" t="s">
        <v>15804</v>
      </c>
      <c r="P4877" s="84">
        <v>1</v>
      </c>
      <c r="Q4877" s="84" t="s">
        <v>9357</v>
      </c>
      <c r="R4877" s="84"/>
      <c r="S4877" s="84"/>
    </row>
    <row r="4878" spans="1:19" x14ac:dyDescent="0.25">
      <c r="A4878" t="s">
        <v>6114</v>
      </c>
      <c r="B4878">
        <v>3</v>
      </c>
      <c r="C4878" t="s">
        <v>5363</v>
      </c>
      <c r="D4878" s="84"/>
      <c r="F4878" s="84"/>
      <c r="O4878" s="84" t="s">
        <v>15805</v>
      </c>
      <c r="P4878" s="84">
        <v>1</v>
      </c>
      <c r="Q4878" s="84" t="s">
        <v>9357</v>
      </c>
      <c r="R4878" s="84"/>
      <c r="S4878" s="84"/>
    </row>
    <row r="4879" spans="1:19" x14ac:dyDescent="0.25">
      <c r="A4879" t="s">
        <v>6115</v>
      </c>
      <c r="B4879">
        <v>3</v>
      </c>
      <c r="C4879" t="s">
        <v>5363</v>
      </c>
      <c r="D4879" s="84"/>
      <c r="F4879" s="84"/>
      <c r="O4879" s="84" t="s">
        <v>15806</v>
      </c>
      <c r="P4879" s="84">
        <v>1</v>
      </c>
      <c r="Q4879" s="84" t="s">
        <v>9357</v>
      </c>
      <c r="R4879" s="84"/>
      <c r="S4879" s="84"/>
    </row>
    <row r="4880" spans="1:19" x14ac:dyDescent="0.25">
      <c r="A4880" t="s">
        <v>6116</v>
      </c>
      <c r="B4880">
        <v>3</v>
      </c>
      <c r="C4880" t="s">
        <v>5363</v>
      </c>
      <c r="D4880" s="84"/>
      <c r="F4880" s="84"/>
      <c r="O4880" s="84" t="s">
        <v>15807</v>
      </c>
      <c r="P4880" s="84">
        <v>1</v>
      </c>
      <c r="Q4880" s="84" t="s">
        <v>9357</v>
      </c>
      <c r="R4880" s="84"/>
      <c r="S4880" s="84"/>
    </row>
    <row r="4881" spans="1:19" x14ac:dyDescent="0.25">
      <c r="A4881" t="s">
        <v>6117</v>
      </c>
      <c r="B4881">
        <v>3</v>
      </c>
      <c r="C4881" t="s">
        <v>5363</v>
      </c>
      <c r="D4881" s="84"/>
      <c r="F4881" s="84"/>
      <c r="O4881" s="84" t="s">
        <v>15808</v>
      </c>
      <c r="P4881" s="84">
        <v>1</v>
      </c>
      <c r="Q4881" s="84" t="s">
        <v>9357</v>
      </c>
      <c r="R4881" s="84"/>
      <c r="S4881" s="84"/>
    </row>
    <row r="4882" spans="1:19" x14ac:dyDescent="0.25">
      <c r="A4882" t="s">
        <v>6118</v>
      </c>
      <c r="B4882">
        <v>3</v>
      </c>
      <c r="C4882" t="s">
        <v>5363</v>
      </c>
      <c r="D4882" s="84"/>
      <c r="F4882" s="84"/>
      <c r="O4882" s="84" t="s">
        <v>15809</v>
      </c>
      <c r="P4882" s="84">
        <v>1</v>
      </c>
      <c r="Q4882" s="84" t="s">
        <v>9357</v>
      </c>
      <c r="R4882" s="84"/>
      <c r="S4882" s="84"/>
    </row>
    <row r="4883" spans="1:19" x14ac:dyDescent="0.25">
      <c r="A4883" t="s">
        <v>6119</v>
      </c>
      <c r="B4883">
        <v>3</v>
      </c>
      <c r="C4883" t="s">
        <v>5363</v>
      </c>
      <c r="D4883" s="84"/>
      <c r="F4883" s="84"/>
      <c r="O4883" s="84" t="s">
        <v>15810</v>
      </c>
      <c r="P4883" s="84">
        <v>1</v>
      </c>
      <c r="Q4883" s="84" t="s">
        <v>9357</v>
      </c>
      <c r="R4883" s="84"/>
      <c r="S4883" s="84"/>
    </row>
    <row r="4884" spans="1:19" x14ac:dyDescent="0.25">
      <c r="A4884" t="s">
        <v>6120</v>
      </c>
      <c r="B4884">
        <v>3</v>
      </c>
      <c r="C4884" t="s">
        <v>5363</v>
      </c>
      <c r="D4884" s="84"/>
      <c r="F4884" s="84"/>
      <c r="O4884" s="84" t="s">
        <v>15814</v>
      </c>
      <c r="P4884" s="84">
        <v>1</v>
      </c>
      <c r="Q4884" s="84" t="s">
        <v>9357</v>
      </c>
      <c r="R4884" s="84"/>
      <c r="S4884" s="84"/>
    </row>
    <row r="4885" spans="1:19" x14ac:dyDescent="0.25">
      <c r="A4885" t="s">
        <v>6121</v>
      </c>
      <c r="B4885">
        <v>3</v>
      </c>
      <c r="C4885" t="s">
        <v>5363</v>
      </c>
      <c r="D4885" s="84"/>
      <c r="F4885" s="84"/>
      <c r="O4885" s="84" t="s">
        <v>15817</v>
      </c>
      <c r="P4885" s="84">
        <v>1</v>
      </c>
      <c r="Q4885" s="84" t="s">
        <v>9357</v>
      </c>
      <c r="R4885" s="84"/>
      <c r="S4885" s="84"/>
    </row>
    <row r="4886" spans="1:19" x14ac:dyDescent="0.25">
      <c r="A4886" t="s">
        <v>6122</v>
      </c>
      <c r="B4886">
        <v>3</v>
      </c>
      <c r="C4886" t="s">
        <v>5363</v>
      </c>
      <c r="D4886" s="84"/>
      <c r="F4886" s="84"/>
      <c r="O4886" s="84" t="s">
        <v>15818</v>
      </c>
      <c r="P4886" s="84">
        <v>1</v>
      </c>
      <c r="Q4886" s="84" t="s">
        <v>9357</v>
      </c>
      <c r="R4886" s="84"/>
      <c r="S4886" s="84"/>
    </row>
    <row r="4887" spans="1:19" x14ac:dyDescent="0.25">
      <c r="A4887" t="s">
        <v>6123</v>
      </c>
      <c r="B4887">
        <v>3</v>
      </c>
      <c r="C4887" t="s">
        <v>5363</v>
      </c>
      <c r="D4887" s="84"/>
      <c r="F4887" s="84"/>
      <c r="O4887" s="84" t="s">
        <v>15819</v>
      </c>
      <c r="P4887" s="84">
        <v>1</v>
      </c>
      <c r="Q4887" s="84" t="s">
        <v>9357</v>
      </c>
      <c r="R4887" s="84"/>
      <c r="S4887" s="84"/>
    </row>
    <row r="4888" spans="1:19" x14ac:dyDescent="0.25">
      <c r="A4888" t="s">
        <v>6124</v>
      </c>
      <c r="B4888">
        <v>3</v>
      </c>
      <c r="C4888" t="s">
        <v>5363</v>
      </c>
      <c r="D4888" s="84"/>
      <c r="F4888" s="84"/>
      <c r="O4888" s="84" t="s">
        <v>15821</v>
      </c>
      <c r="P4888" s="84">
        <v>1</v>
      </c>
      <c r="Q4888" s="84" t="s">
        <v>9357</v>
      </c>
      <c r="R4888" s="84"/>
      <c r="S4888" s="84"/>
    </row>
    <row r="4889" spans="1:19" x14ac:dyDescent="0.25">
      <c r="A4889" t="s">
        <v>6125</v>
      </c>
      <c r="B4889">
        <v>3</v>
      </c>
      <c r="C4889" t="s">
        <v>5363</v>
      </c>
      <c r="D4889" s="84"/>
      <c r="F4889" s="84"/>
      <c r="O4889" s="84" t="s">
        <v>15822</v>
      </c>
      <c r="P4889" s="84">
        <v>1</v>
      </c>
      <c r="Q4889" s="84" t="s">
        <v>9357</v>
      </c>
      <c r="R4889" s="84"/>
      <c r="S4889" s="84"/>
    </row>
    <row r="4890" spans="1:19" x14ac:dyDescent="0.25">
      <c r="A4890" t="s">
        <v>6126</v>
      </c>
      <c r="B4890">
        <v>3</v>
      </c>
      <c r="C4890" t="s">
        <v>5363</v>
      </c>
      <c r="D4890" s="84"/>
      <c r="F4890" s="84"/>
      <c r="O4890" s="84" t="s">
        <v>15828</v>
      </c>
      <c r="P4890" s="84">
        <v>1</v>
      </c>
      <c r="Q4890" s="84" t="s">
        <v>9357</v>
      </c>
      <c r="R4890" s="84"/>
      <c r="S4890" s="84"/>
    </row>
    <row r="4891" spans="1:19" x14ac:dyDescent="0.25">
      <c r="A4891" t="s">
        <v>6127</v>
      </c>
      <c r="B4891">
        <v>3</v>
      </c>
      <c r="C4891" t="s">
        <v>5363</v>
      </c>
      <c r="D4891" s="84"/>
      <c r="F4891" s="84"/>
      <c r="O4891" s="84" t="s">
        <v>15829</v>
      </c>
      <c r="P4891" s="84">
        <v>1</v>
      </c>
      <c r="Q4891" s="84" t="s">
        <v>9357</v>
      </c>
      <c r="R4891" s="84"/>
      <c r="S4891" s="84"/>
    </row>
    <row r="4892" spans="1:19" x14ac:dyDescent="0.25">
      <c r="A4892" t="s">
        <v>6128</v>
      </c>
      <c r="B4892">
        <v>3</v>
      </c>
      <c r="C4892" t="s">
        <v>5363</v>
      </c>
      <c r="D4892" s="84"/>
      <c r="F4892" s="84"/>
      <c r="O4892" s="84" t="s">
        <v>15831</v>
      </c>
      <c r="P4892" s="84">
        <v>1</v>
      </c>
      <c r="Q4892" s="84" t="s">
        <v>9357</v>
      </c>
      <c r="R4892" s="84"/>
      <c r="S4892" s="84"/>
    </row>
    <row r="4893" spans="1:19" x14ac:dyDescent="0.25">
      <c r="A4893" t="s">
        <v>6129</v>
      </c>
      <c r="B4893">
        <v>3</v>
      </c>
      <c r="C4893" t="s">
        <v>5363</v>
      </c>
      <c r="D4893" s="84"/>
      <c r="F4893" s="84"/>
      <c r="O4893" s="84" t="s">
        <v>15832</v>
      </c>
      <c r="P4893" s="84">
        <v>1</v>
      </c>
      <c r="Q4893" s="84" t="s">
        <v>9357</v>
      </c>
      <c r="R4893" s="84"/>
      <c r="S4893" s="84"/>
    </row>
    <row r="4894" spans="1:19" x14ac:dyDescent="0.25">
      <c r="A4894" t="s">
        <v>6130</v>
      </c>
      <c r="B4894">
        <v>3</v>
      </c>
      <c r="C4894" t="s">
        <v>5363</v>
      </c>
      <c r="D4894" s="84"/>
      <c r="F4894" s="84"/>
      <c r="O4894" s="84" t="s">
        <v>15833</v>
      </c>
      <c r="P4894" s="84">
        <v>1</v>
      </c>
      <c r="Q4894" s="84" t="s">
        <v>9357</v>
      </c>
      <c r="R4894" s="84"/>
      <c r="S4894" s="84"/>
    </row>
    <row r="4895" spans="1:19" x14ac:dyDescent="0.25">
      <c r="A4895" t="s">
        <v>6131</v>
      </c>
      <c r="B4895">
        <v>3</v>
      </c>
      <c r="C4895" t="s">
        <v>5363</v>
      </c>
      <c r="D4895" s="84"/>
      <c r="F4895" s="84"/>
      <c r="O4895" s="84" t="s">
        <v>15834</v>
      </c>
      <c r="P4895" s="84">
        <v>1</v>
      </c>
      <c r="Q4895" s="84" t="s">
        <v>9357</v>
      </c>
      <c r="R4895" s="84"/>
      <c r="S4895" s="84"/>
    </row>
    <row r="4896" spans="1:19" x14ac:dyDescent="0.25">
      <c r="A4896" t="s">
        <v>6132</v>
      </c>
      <c r="B4896">
        <v>3</v>
      </c>
      <c r="C4896" t="s">
        <v>5363</v>
      </c>
      <c r="D4896" s="84"/>
      <c r="F4896" s="84"/>
      <c r="O4896" s="84" t="s">
        <v>15837</v>
      </c>
      <c r="P4896" s="84">
        <v>1</v>
      </c>
      <c r="Q4896" s="84" t="s">
        <v>9357</v>
      </c>
      <c r="R4896" s="84"/>
      <c r="S4896" s="84"/>
    </row>
    <row r="4897" spans="1:19" x14ac:dyDescent="0.25">
      <c r="A4897" t="s">
        <v>6133</v>
      </c>
      <c r="B4897">
        <v>3</v>
      </c>
      <c r="C4897" t="s">
        <v>5363</v>
      </c>
      <c r="D4897" s="84"/>
      <c r="F4897" s="84"/>
      <c r="O4897" s="84" t="s">
        <v>15838</v>
      </c>
      <c r="P4897" s="84">
        <v>1</v>
      </c>
      <c r="Q4897" s="84" t="s">
        <v>9357</v>
      </c>
      <c r="R4897" s="84"/>
      <c r="S4897" s="84"/>
    </row>
    <row r="4898" spans="1:19" x14ac:dyDescent="0.25">
      <c r="A4898" t="s">
        <v>6134</v>
      </c>
      <c r="B4898">
        <v>3</v>
      </c>
      <c r="C4898" t="s">
        <v>5363</v>
      </c>
      <c r="D4898" s="84"/>
      <c r="F4898" s="84"/>
      <c r="O4898" s="84" t="s">
        <v>15839</v>
      </c>
      <c r="P4898" s="84">
        <v>1</v>
      </c>
      <c r="Q4898" s="84" t="s">
        <v>9357</v>
      </c>
      <c r="R4898" s="84"/>
      <c r="S4898" s="84"/>
    </row>
    <row r="4899" spans="1:19" x14ac:dyDescent="0.25">
      <c r="A4899" t="s">
        <v>6135</v>
      </c>
      <c r="B4899">
        <v>3</v>
      </c>
      <c r="C4899" t="s">
        <v>5363</v>
      </c>
      <c r="D4899" s="84"/>
      <c r="F4899" s="84"/>
      <c r="O4899" s="84" t="s">
        <v>15840</v>
      </c>
      <c r="P4899" s="84">
        <v>1</v>
      </c>
      <c r="Q4899" s="84" t="s">
        <v>9357</v>
      </c>
      <c r="R4899" s="84"/>
      <c r="S4899" s="84"/>
    </row>
    <row r="4900" spans="1:19" x14ac:dyDescent="0.25">
      <c r="A4900" t="s">
        <v>6136</v>
      </c>
      <c r="B4900">
        <v>3</v>
      </c>
      <c r="C4900" t="s">
        <v>5363</v>
      </c>
      <c r="D4900" s="84"/>
      <c r="F4900" s="84"/>
      <c r="O4900" s="84" t="s">
        <v>15842</v>
      </c>
      <c r="P4900" s="84">
        <v>1</v>
      </c>
      <c r="Q4900" s="84" t="s">
        <v>9357</v>
      </c>
      <c r="R4900" s="84"/>
      <c r="S4900" s="84"/>
    </row>
    <row r="4901" spans="1:19" x14ac:dyDescent="0.25">
      <c r="A4901" t="s">
        <v>6137</v>
      </c>
      <c r="B4901">
        <v>3</v>
      </c>
      <c r="C4901" t="s">
        <v>5363</v>
      </c>
      <c r="D4901" s="84"/>
      <c r="F4901" s="84"/>
      <c r="O4901" s="84" t="s">
        <v>15843</v>
      </c>
      <c r="P4901" s="84">
        <v>1</v>
      </c>
      <c r="Q4901" s="84" t="s">
        <v>9357</v>
      </c>
      <c r="R4901" s="84"/>
      <c r="S4901" s="84"/>
    </row>
    <row r="4902" spans="1:19" x14ac:dyDescent="0.25">
      <c r="A4902" t="s">
        <v>6138</v>
      </c>
      <c r="B4902">
        <v>3</v>
      </c>
      <c r="C4902" t="s">
        <v>5363</v>
      </c>
      <c r="D4902" s="84"/>
      <c r="F4902" s="84"/>
      <c r="O4902" s="84" t="s">
        <v>15844</v>
      </c>
      <c r="P4902" s="84">
        <v>1</v>
      </c>
      <c r="Q4902" s="84" t="s">
        <v>9357</v>
      </c>
      <c r="R4902" s="84"/>
      <c r="S4902" s="84"/>
    </row>
    <row r="4903" spans="1:19" x14ac:dyDescent="0.25">
      <c r="A4903" t="s">
        <v>6139</v>
      </c>
      <c r="B4903">
        <v>3</v>
      </c>
      <c r="C4903" t="s">
        <v>5363</v>
      </c>
      <c r="D4903" s="84"/>
      <c r="F4903" s="84"/>
      <c r="O4903" s="84" t="s">
        <v>15845</v>
      </c>
      <c r="P4903" s="84">
        <v>1</v>
      </c>
      <c r="Q4903" s="84" t="s">
        <v>9357</v>
      </c>
      <c r="R4903" s="84"/>
      <c r="S4903" s="84"/>
    </row>
    <row r="4904" spans="1:19" x14ac:dyDescent="0.25">
      <c r="A4904" t="s">
        <v>6140</v>
      </c>
      <c r="B4904">
        <v>3</v>
      </c>
      <c r="C4904" t="s">
        <v>5363</v>
      </c>
      <c r="D4904" s="84"/>
      <c r="F4904" s="84"/>
      <c r="O4904" s="84" t="s">
        <v>15846</v>
      </c>
      <c r="P4904" s="84">
        <v>1</v>
      </c>
      <c r="Q4904" s="84" t="s">
        <v>9357</v>
      </c>
      <c r="R4904" s="84"/>
      <c r="S4904" s="84"/>
    </row>
    <row r="4905" spans="1:19" x14ac:dyDescent="0.25">
      <c r="A4905" t="s">
        <v>6141</v>
      </c>
      <c r="B4905">
        <v>3</v>
      </c>
      <c r="C4905" t="s">
        <v>5363</v>
      </c>
      <c r="D4905" s="84"/>
      <c r="F4905" s="84"/>
      <c r="O4905" s="84" t="s">
        <v>15847</v>
      </c>
      <c r="P4905" s="84">
        <v>1</v>
      </c>
      <c r="Q4905" s="84" t="s">
        <v>9357</v>
      </c>
      <c r="R4905" s="84"/>
      <c r="S4905" s="84"/>
    </row>
    <row r="4906" spans="1:19" x14ac:dyDescent="0.25">
      <c r="A4906" t="s">
        <v>6142</v>
      </c>
      <c r="B4906">
        <v>3</v>
      </c>
      <c r="C4906" t="s">
        <v>5363</v>
      </c>
      <c r="D4906" s="84"/>
      <c r="F4906" s="84"/>
      <c r="O4906" s="84" t="s">
        <v>15848</v>
      </c>
      <c r="P4906" s="84">
        <v>1</v>
      </c>
      <c r="Q4906" s="84" t="s">
        <v>9357</v>
      </c>
      <c r="R4906" s="84"/>
      <c r="S4906" s="84"/>
    </row>
    <row r="4907" spans="1:19" x14ac:dyDescent="0.25">
      <c r="A4907" t="s">
        <v>6143</v>
      </c>
      <c r="B4907">
        <v>3</v>
      </c>
      <c r="C4907" t="s">
        <v>5363</v>
      </c>
      <c r="D4907" s="84"/>
      <c r="F4907" s="84"/>
      <c r="O4907" s="84" t="s">
        <v>15849</v>
      </c>
      <c r="P4907" s="84">
        <v>1</v>
      </c>
      <c r="Q4907" s="84" t="s">
        <v>9357</v>
      </c>
      <c r="R4907" s="84"/>
      <c r="S4907" s="84"/>
    </row>
    <row r="4908" spans="1:19" x14ac:dyDescent="0.25">
      <c r="A4908" t="s">
        <v>6144</v>
      </c>
      <c r="B4908">
        <v>3</v>
      </c>
      <c r="C4908" t="s">
        <v>5363</v>
      </c>
      <c r="D4908" s="84"/>
      <c r="F4908" s="84"/>
      <c r="O4908" s="84" t="s">
        <v>15852</v>
      </c>
      <c r="P4908" s="84">
        <v>1</v>
      </c>
      <c r="Q4908" s="84" t="s">
        <v>9357</v>
      </c>
      <c r="R4908" s="84"/>
      <c r="S4908" s="84"/>
    </row>
    <row r="4909" spans="1:19" x14ac:dyDescent="0.25">
      <c r="A4909" t="s">
        <v>6145</v>
      </c>
      <c r="B4909">
        <v>3</v>
      </c>
      <c r="C4909" t="s">
        <v>5363</v>
      </c>
      <c r="D4909" s="84"/>
      <c r="F4909" s="84"/>
      <c r="O4909" s="84" t="s">
        <v>15853</v>
      </c>
      <c r="P4909" s="84">
        <v>1</v>
      </c>
      <c r="Q4909" s="84" t="s">
        <v>9357</v>
      </c>
      <c r="R4909" s="84"/>
      <c r="S4909" s="84"/>
    </row>
    <row r="4910" spans="1:19" x14ac:dyDescent="0.25">
      <c r="A4910" t="s">
        <v>6146</v>
      </c>
      <c r="B4910">
        <v>3</v>
      </c>
      <c r="C4910" t="s">
        <v>5363</v>
      </c>
      <c r="D4910" s="84"/>
      <c r="F4910" s="84"/>
      <c r="O4910" s="84" t="s">
        <v>15854</v>
      </c>
      <c r="P4910" s="84">
        <v>1</v>
      </c>
      <c r="Q4910" s="84" t="s">
        <v>9357</v>
      </c>
      <c r="R4910" s="84"/>
      <c r="S4910" s="84"/>
    </row>
    <row r="4911" spans="1:19" x14ac:dyDescent="0.25">
      <c r="A4911" t="s">
        <v>6147</v>
      </c>
      <c r="B4911">
        <v>3</v>
      </c>
      <c r="C4911" t="s">
        <v>5363</v>
      </c>
      <c r="D4911" s="84"/>
      <c r="F4911" s="84"/>
      <c r="O4911" s="84" t="s">
        <v>15858</v>
      </c>
      <c r="P4911" s="84">
        <v>1</v>
      </c>
      <c r="Q4911" s="84" t="s">
        <v>9357</v>
      </c>
      <c r="R4911" s="84"/>
      <c r="S4911" s="84"/>
    </row>
    <row r="4912" spans="1:19" x14ac:dyDescent="0.25">
      <c r="A4912" t="s">
        <v>6148</v>
      </c>
      <c r="B4912">
        <v>3</v>
      </c>
      <c r="C4912" t="s">
        <v>5363</v>
      </c>
      <c r="D4912" s="84"/>
      <c r="F4912" s="84"/>
      <c r="O4912" s="84" t="s">
        <v>15859</v>
      </c>
      <c r="P4912" s="84">
        <v>1</v>
      </c>
      <c r="Q4912" s="84" t="s">
        <v>9357</v>
      </c>
      <c r="R4912" s="84"/>
      <c r="S4912" s="84"/>
    </row>
    <row r="4913" spans="1:19" x14ac:dyDescent="0.25">
      <c r="A4913" t="s">
        <v>6149</v>
      </c>
      <c r="B4913">
        <v>3</v>
      </c>
      <c r="C4913" t="s">
        <v>5363</v>
      </c>
      <c r="D4913" s="84"/>
      <c r="F4913" s="84"/>
      <c r="O4913" s="84" t="s">
        <v>15864</v>
      </c>
      <c r="P4913" s="84">
        <v>1</v>
      </c>
      <c r="Q4913" s="84" t="s">
        <v>9357</v>
      </c>
      <c r="R4913" s="84"/>
      <c r="S4913" s="84"/>
    </row>
    <row r="4914" spans="1:19" x14ac:dyDescent="0.25">
      <c r="A4914" t="s">
        <v>6150</v>
      </c>
      <c r="B4914">
        <v>3</v>
      </c>
      <c r="C4914" t="s">
        <v>5363</v>
      </c>
      <c r="D4914" s="84"/>
      <c r="F4914" s="84"/>
      <c r="O4914" s="84" t="s">
        <v>15872</v>
      </c>
      <c r="P4914" s="84">
        <v>1</v>
      </c>
      <c r="Q4914" s="84" t="s">
        <v>9357</v>
      </c>
      <c r="R4914" s="84"/>
      <c r="S4914" s="84"/>
    </row>
    <row r="4915" spans="1:19" x14ac:dyDescent="0.25">
      <c r="A4915" t="s">
        <v>6151</v>
      </c>
      <c r="B4915">
        <v>3</v>
      </c>
      <c r="C4915" t="s">
        <v>5363</v>
      </c>
      <c r="D4915" s="84"/>
      <c r="F4915" s="84"/>
      <c r="O4915" s="84" t="s">
        <v>15894</v>
      </c>
      <c r="P4915" s="84">
        <v>1</v>
      </c>
      <c r="Q4915" s="84" t="s">
        <v>9357</v>
      </c>
      <c r="R4915" s="84"/>
      <c r="S4915" s="84"/>
    </row>
    <row r="4916" spans="1:19" x14ac:dyDescent="0.25">
      <c r="A4916" t="s">
        <v>6152</v>
      </c>
      <c r="B4916">
        <v>3</v>
      </c>
      <c r="C4916" t="s">
        <v>5363</v>
      </c>
      <c r="D4916" s="84"/>
      <c r="F4916" s="84"/>
      <c r="O4916" s="84" t="s">
        <v>15895</v>
      </c>
      <c r="P4916" s="84">
        <v>1</v>
      </c>
      <c r="Q4916" s="84" t="s">
        <v>9357</v>
      </c>
      <c r="R4916" s="84"/>
      <c r="S4916" s="84"/>
    </row>
    <row r="4917" spans="1:19" x14ac:dyDescent="0.25">
      <c r="A4917" t="s">
        <v>6153</v>
      </c>
      <c r="B4917">
        <v>3</v>
      </c>
      <c r="C4917" t="s">
        <v>5363</v>
      </c>
      <c r="D4917" s="84"/>
      <c r="F4917" s="84"/>
      <c r="O4917" s="84" t="s">
        <v>15896</v>
      </c>
      <c r="P4917" s="84">
        <v>1</v>
      </c>
      <c r="Q4917" s="84" t="s">
        <v>9357</v>
      </c>
      <c r="R4917" s="84"/>
      <c r="S4917" s="84"/>
    </row>
    <row r="4918" spans="1:19" x14ac:dyDescent="0.25">
      <c r="A4918" t="s">
        <v>6154</v>
      </c>
      <c r="B4918">
        <v>3</v>
      </c>
      <c r="C4918" t="s">
        <v>5363</v>
      </c>
      <c r="D4918" s="84"/>
      <c r="F4918" s="84"/>
      <c r="O4918" s="84" t="s">
        <v>15898</v>
      </c>
      <c r="P4918" s="84">
        <v>1</v>
      </c>
      <c r="Q4918" s="84" t="s">
        <v>9357</v>
      </c>
      <c r="R4918" s="84"/>
      <c r="S4918" s="84"/>
    </row>
    <row r="4919" spans="1:19" x14ac:dyDescent="0.25">
      <c r="A4919" t="s">
        <v>6155</v>
      </c>
      <c r="B4919">
        <v>3</v>
      </c>
      <c r="C4919" t="s">
        <v>5363</v>
      </c>
      <c r="D4919" s="84"/>
      <c r="F4919" s="84"/>
      <c r="O4919" s="84" t="s">
        <v>15899</v>
      </c>
      <c r="P4919" s="84">
        <v>1</v>
      </c>
      <c r="Q4919" s="84" t="s">
        <v>9357</v>
      </c>
      <c r="R4919" s="84"/>
      <c r="S4919" s="84"/>
    </row>
    <row r="4920" spans="1:19" x14ac:dyDescent="0.25">
      <c r="A4920" t="s">
        <v>6156</v>
      </c>
      <c r="B4920">
        <v>3</v>
      </c>
      <c r="C4920" t="s">
        <v>5363</v>
      </c>
      <c r="D4920" s="84"/>
      <c r="F4920" s="84"/>
      <c r="O4920" s="84" t="s">
        <v>15901</v>
      </c>
      <c r="P4920" s="84">
        <v>1</v>
      </c>
      <c r="Q4920" s="84" t="s">
        <v>9357</v>
      </c>
      <c r="R4920" s="84"/>
      <c r="S4920" s="84"/>
    </row>
    <row r="4921" spans="1:19" x14ac:dyDescent="0.25">
      <c r="A4921" t="s">
        <v>6157</v>
      </c>
      <c r="B4921">
        <v>3</v>
      </c>
      <c r="C4921" t="s">
        <v>5363</v>
      </c>
      <c r="D4921" s="84"/>
      <c r="F4921" s="84"/>
      <c r="O4921" s="84" t="s">
        <v>15905</v>
      </c>
      <c r="P4921" s="84">
        <v>1</v>
      </c>
      <c r="Q4921" s="84" t="s">
        <v>9357</v>
      </c>
      <c r="R4921" s="84"/>
      <c r="S4921" s="84"/>
    </row>
    <row r="4922" spans="1:19" x14ac:dyDescent="0.25">
      <c r="A4922" t="s">
        <v>6158</v>
      </c>
      <c r="B4922">
        <v>3</v>
      </c>
      <c r="C4922" t="s">
        <v>5363</v>
      </c>
      <c r="D4922" s="84"/>
      <c r="F4922" s="84"/>
      <c r="O4922" s="84" t="s">
        <v>15906</v>
      </c>
      <c r="P4922" s="84">
        <v>1</v>
      </c>
      <c r="Q4922" s="84" t="s">
        <v>9357</v>
      </c>
      <c r="R4922" s="84"/>
      <c r="S4922" s="84"/>
    </row>
    <row r="4923" spans="1:19" x14ac:dyDescent="0.25">
      <c r="A4923" t="s">
        <v>6159</v>
      </c>
      <c r="B4923">
        <v>3</v>
      </c>
      <c r="C4923" t="s">
        <v>5363</v>
      </c>
      <c r="D4923" s="84"/>
      <c r="F4923" s="84"/>
      <c r="O4923" s="84" t="s">
        <v>15908</v>
      </c>
      <c r="P4923" s="84">
        <v>1</v>
      </c>
      <c r="Q4923" s="84" t="s">
        <v>9357</v>
      </c>
      <c r="R4923" s="84"/>
      <c r="S4923" s="84"/>
    </row>
    <row r="4924" spans="1:19" x14ac:dyDescent="0.25">
      <c r="A4924" t="s">
        <v>6160</v>
      </c>
      <c r="B4924">
        <v>3</v>
      </c>
      <c r="C4924" t="s">
        <v>5363</v>
      </c>
      <c r="D4924" s="84"/>
      <c r="F4924" s="84"/>
      <c r="O4924" s="84" t="s">
        <v>15909</v>
      </c>
      <c r="P4924" s="84">
        <v>1</v>
      </c>
      <c r="Q4924" s="84" t="s">
        <v>9357</v>
      </c>
      <c r="R4924" s="84"/>
      <c r="S4924" s="84"/>
    </row>
    <row r="4925" spans="1:19" x14ac:dyDescent="0.25">
      <c r="A4925" t="s">
        <v>6161</v>
      </c>
      <c r="B4925">
        <v>3</v>
      </c>
      <c r="C4925" t="s">
        <v>5363</v>
      </c>
      <c r="D4925" s="84"/>
      <c r="F4925" s="84"/>
      <c r="O4925" s="84" t="s">
        <v>15910</v>
      </c>
      <c r="P4925" s="84">
        <v>1</v>
      </c>
      <c r="Q4925" s="84" t="s">
        <v>9357</v>
      </c>
      <c r="R4925" s="84"/>
      <c r="S4925" s="84"/>
    </row>
    <row r="4926" spans="1:19" x14ac:dyDescent="0.25">
      <c r="A4926" t="s">
        <v>6162</v>
      </c>
      <c r="B4926">
        <v>3</v>
      </c>
      <c r="C4926" t="s">
        <v>5363</v>
      </c>
      <c r="D4926" s="84"/>
      <c r="F4926" s="84"/>
      <c r="O4926" s="84" t="s">
        <v>15911</v>
      </c>
      <c r="P4926" s="84">
        <v>1</v>
      </c>
      <c r="Q4926" s="84" t="s">
        <v>9357</v>
      </c>
      <c r="R4926" s="84"/>
      <c r="S4926" s="84"/>
    </row>
    <row r="4927" spans="1:19" x14ac:dyDescent="0.25">
      <c r="A4927" t="s">
        <v>6163</v>
      </c>
      <c r="B4927">
        <v>3</v>
      </c>
      <c r="C4927" t="s">
        <v>5363</v>
      </c>
      <c r="D4927" s="84"/>
      <c r="F4927" s="84"/>
      <c r="O4927" s="84" t="s">
        <v>15915</v>
      </c>
      <c r="P4927" s="84">
        <v>1</v>
      </c>
      <c r="Q4927" s="84" t="s">
        <v>9357</v>
      </c>
      <c r="R4927" s="84"/>
      <c r="S4927" s="84"/>
    </row>
    <row r="4928" spans="1:19" x14ac:dyDescent="0.25">
      <c r="A4928" t="s">
        <v>6164</v>
      </c>
      <c r="B4928">
        <v>3</v>
      </c>
      <c r="C4928" t="s">
        <v>5363</v>
      </c>
      <c r="D4928" s="84"/>
      <c r="F4928" s="84"/>
      <c r="O4928" s="84" t="s">
        <v>15916</v>
      </c>
      <c r="P4928" s="84">
        <v>1</v>
      </c>
      <c r="Q4928" s="84" t="s">
        <v>9357</v>
      </c>
      <c r="R4928" s="84"/>
      <c r="S4928" s="84"/>
    </row>
    <row r="4929" spans="1:19" x14ac:dyDescent="0.25">
      <c r="A4929" t="s">
        <v>6165</v>
      </c>
      <c r="B4929">
        <v>3</v>
      </c>
      <c r="C4929" t="s">
        <v>5363</v>
      </c>
      <c r="D4929" s="84"/>
      <c r="F4929" s="84"/>
      <c r="O4929" s="84" t="s">
        <v>15918</v>
      </c>
      <c r="P4929" s="84">
        <v>1</v>
      </c>
      <c r="Q4929" s="84" t="s">
        <v>9357</v>
      </c>
      <c r="R4929" s="84"/>
      <c r="S4929" s="84"/>
    </row>
    <row r="4930" spans="1:19" x14ac:dyDescent="0.25">
      <c r="A4930" t="s">
        <v>6166</v>
      </c>
      <c r="B4930">
        <v>3</v>
      </c>
      <c r="C4930" t="s">
        <v>5363</v>
      </c>
      <c r="D4930" s="84"/>
      <c r="F4930" s="84"/>
      <c r="O4930" s="84" t="s">
        <v>15920</v>
      </c>
      <c r="P4930" s="84">
        <v>1</v>
      </c>
      <c r="Q4930" s="84" t="s">
        <v>9357</v>
      </c>
      <c r="R4930" s="84"/>
      <c r="S4930" s="84"/>
    </row>
    <row r="4931" spans="1:19" x14ac:dyDescent="0.25">
      <c r="A4931" t="s">
        <v>6167</v>
      </c>
      <c r="B4931">
        <v>3</v>
      </c>
      <c r="C4931" t="s">
        <v>5363</v>
      </c>
      <c r="D4931" s="84"/>
      <c r="F4931" s="84"/>
      <c r="O4931" s="84" t="s">
        <v>15922</v>
      </c>
      <c r="P4931" s="84">
        <v>1</v>
      </c>
      <c r="Q4931" s="84" t="s">
        <v>9357</v>
      </c>
      <c r="R4931" s="84"/>
      <c r="S4931" s="84"/>
    </row>
    <row r="4932" spans="1:19" x14ac:dyDescent="0.25">
      <c r="A4932" t="s">
        <v>6168</v>
      </c>
      <c r="B4932">
        <v>3</v>
      </c>
      <c r="C4932" t="s">
        <v>5363</v>
      </c>
      <c r="D4932" s="84"/>
      <c r="F4932" s="84"/>
      <c r="O4932" s="84" t="s">
        <v>15925</v>
      </c>
      <c r="P4932" s="84">
        <v>1</v>
      </c>
      <c r="Q4932" s="84" t="s">
        <v>9357</v>
      </c>
      <c r="R4932" s="84"/>
      <c r="S4932" s="84"/>
    </row>
    <row r="4933" spans="1:19" x14ac:dyDescent="0.25">
      <c r="A4933" t="s">
        <v>6169</v>
      </c>
      <c r="B4933">
        <v>3</v>
      </c>
      <c r="C4933" t="s">
        <v>5363</v>
      </c>
      <c r="D4933" s="84"/>
      <c r="F4933" s="84"/>
      <c r="O4933" s="84" t="s">
        <v>15947</v>
      </c>
      <c r="P4933" s="84">
        <v>1</v>
      </c>
      <c r="Q4933" s="84" t="s">
        <v>9357</v>
      </c>
      <c r="R4933" s="84"/>
      <c r="S4933" s="84"/>
    </row>
    <row r="4934" spans="1:19" x14ac:dyDescent="0.25">
      <c r="A4934" t="s">
        <v>6170</v>
      </c>
      <c r="B4934">
        <v>3</v>
      </c>
      <c r="C4934" t="s">
        <v>5363</v>
      </c>
      <c r="D4934" s="84"/>
      <c r="F4934" s="84"/>
      <c r="O4934" s="84" t="s">
        <v>15950</v>
      </c>
      <c r="P4934" s="84">
        <v>1</v>
      </c>
      <c r="Q4934" s="84" t="s">
        <v>9357</v>
      </c>
      <c r="R4934" s="84"/>
      <c r="S4934" s="84"/>
    </row>
    <row r="4935" spans="1:19" x14ac:dyDescent="0.25">
      <c r="A4935" t="s">
        <v>6171</v>
      </c>
      <c r="B4935">
        <v>3</v>
      </c>
      <c r="C4935" t="s">
        <v>5363</v>
      </c>
      <c r="D4935" s="84"/>
      <c r="F4935" s="84"/>
      <c r="O4935" s="84" t="s">
        <v>15951</v>
      </c>
      <c r="P4935" s="84">
        <v>1</v>
      </c>
      <c r="Q4935" s="84" t="s">
        <v>9357</v>
      </c>
      <c r="R4935" s="84"/>
      <c r="S4935" s="84"/>
    </row>
    <row r="4936" spans="1:19" x14ac:dyDescent="0.25">
      <c r="A4936" t="s">
        <v>6172</v>
      </c>
      <c r="B4936">
        <v>3</v>
      </c>
      <c r="C4936" t="s">
        <v>5363</v>
      </c>
      <c r="D4936" s="84"/>
      <c r="F4936" s="84"/>
      <c r="O4936" s="84" t="s">
        <v>15953</v>
      </c>
      <c r="P4936" s="84">
        <v>1</v>
      </c>
      <c r="Q4936" s="84" t="s">
        <v>9357</v>
      </c>
      <c r="R4936" s="84"/>
      <c r="S4936" s="84"/>
    </row>
    <row r="4937" spans="1:19" x14ac:dyDescent="0.25">
      <c r="A4937" t="s">
        <v>6173</v>
      </c>
      <c r="B4937">
        <v>3</v>
      </c>
      <c r="C4937" t="s">
        <v>5363</v>
      </c>
      <c r="D4937" s="84"/>
      <c r="F4937" s="84"/>
      <c r="O4937" s="84" t="s">
        <v>15956</v>
      </c>
      <c r="P4937" s="84">
        <v>1</v>
      </c>
      <c r="Q4937" s="84" t="s">
        <v>9357</v>
      </c>
      <c r="R4937" s="84"/>
      <c r="S4937" s="84"/>
    </row>
    <row r="4938" spans="1:19" x14ac:dyDescent="0.25">
      <c r="A4938" t="s">
        <v>6174</v>
      </c>
      <c r="B4938">
        <v>3</v>
      </c>
      <c r="C4938" t="s">
        <v>5363</v>
      </c>
      <c r="D4938" s="84"/>
      <c r="F4938" s="84"/>
      <c r="O4938" s="84" t="s">
        <v>15958</v>
      </c>
      <c r="P4938" s="84">
        <v>1</v>
      </c>
      <c r="Q4938" s="84" t="s">
        <v>9357</v>
      </c>
      <c r="R4938" s="84"/>
      <c r="S4938" s="84"/>
    </row>
    <row r="4939" spans="1:19" x14ac:dyDescent="0.25">
      <c r="A4939" t="s">
        <v>6175</v>
      </c>
      <c r="B4939">
        <v>3</v>
      </c>
      <c r="C4939" t="s">
        <v>5363</v>
      </c>
      <c r="D4939" s="84"/>
      <c r="F4939" s="84"/>
      <c r="O4939" s="84" t="s">
        <v>15959</v>
      </c>
      <c r="P4939" s="84">
        <v>1</v>
      </c>
      <c r="Q4939" s="84" t="s">
        <v>9357</v>
      </c>
      <c r="R4939" s="84"/>
      <c r="S4939" s="84"/>
    </row>
    <row r="4940" spans="1:19" x14ac:dyDescent="0.25">
      <c r="A4940" t="s">
        <v>6176</v>
      </c>
      <c r="B4940">
        <v>3</v>
      </c>
      <c r="C4940" t="s">
        <v>5363</v>
      </c>
      <c r="D4940" s="84"/>
      <c r="F4940" s="84"/>
      <c r="O4940" s="84" t="s">
        <v>15961</v>
      </c>
      <c r="P4940" s="84">
        <v>1</v>
      </c>
      <c r="Q4940" s="84" t="s">
        <v>9357</v>
      </c>
      <c r="R4940" s="84"/>
      <c r="S4940" s="84"/>
    </row>
    <row r="4941" spans="1:19" x14ac:dyDescent="0.25">
      <c r="A4941" t="s">
        <v>6177</v>
      </c>
      <c r="B4941">
        <v>3</v>
      </c>
      <c r="C4941" t="s">
        <v>5363</v>
      </c>
      <c r="D4941" s="84"/>
      <c r="F4941" s="84"/>
      <c r="O4941" s="84" t="s">
        <v>15962</v>
      </c>
      <c r="P4941" s="84">
        <v>1</v>
      </c>
      <c r="Q4941" s="84" t="s">
        <v>9357</v>
      </c>
      <c r="R4941" s="84"/>
      <c r="S4941" s="84"/>
    </row>
    <row r="4942" spans="1:19" x14ac:dyDescent="0.25">
      <c r="A4942" t="s">
        <v>6178</v>
      </c>
      <c r="B4942">
        <v>3</v>
      </c>
      <c r="C4942" t="s">
        <v>5363</v>
      </c>
      <c r="D4942" s="84"/>
      <c r="F4942" s="84"/>
      <c r="O4942" s="84" t="s">
        <v>15965</v>
      </c>
      <c r="P4942" s="84">
        <v>1</v>
      </c>
      <c r="Q4942" s="84" t="s">
        <v>9357</v>
      </c>
      <c r="R4942" s="84"/>
      <c r="S4942" s="84"/>
    </row>
    <row r="4943" spans="1:19" x14ac:dyDescent="0.25">
      <c r="A4943" t="s">
        <v>6179</v>
      </c>
      <c r="B4943">
        <v>3</v>
      </c>
      <c r="C4943" t="s">
        <v>5363</v>
      </c>
      <c r="D4943" s="84"/>
      <c r="F4943" s="84"/>
      <c r="O4943" s="84" t="s">
        <v>15967</v>
      </c>
      <c r="P4943" s="84">
        <v>1</v>
      </c>
      <c r="Q4943" s="84" t="s">
        <v>9357</v>
      </c>
      <c r="R4943" s="84"/>
      <c r="S4943" s="84"/>
    </row>
    <row r="4944" spans="1:19" x14ac:dyDescent="0.25">
      <c r="A4944" t="s">
        <v>6180</v>
      </c>
      <c r="B4944">
        <v>3</v>
      </c>
      <c r="C4944" t="s">
        <v>5363</v>
      </c>
      <c r="D4944" s="84"/>
      <c r="F4944" s="84"/>
      <c r="O4944" s="84" t="s">
        <v>15970</v>
      </c>
      <c r="P4944" s="84">
        <v>1</v>
      </c>
      <c r="Q4944" s="84" t="s">
        <v>9357</v>
      </c>
      <c r="R4944" s="84"/>
      <c r="S4944" s="84"/>
    </row>
    <row r="4945" spans="1:19" x14ac:dyDescent="0.25">
      <c r="A4945" t="s">
        <v>6181</v>
      </c>
      <c r="B4945">
        <v>3</v>
      </c>
      <c r="C4945" t="s">
        <v>5363</v>
      </c>
      <c r="D4945" s="84"/>
      <c r="F4945" s="84"/>
      <c r="O4945" s="84" t="s">
        <v>15975</v>
      </c>
      <c r="P4945" s="84">
        <v>1</v>
      </c>
      <c r="Q4945" s="84" t="s">
        <v>9357</v>
      </c>
      <c r="R4945" s="84"/>
      <c r="S4945" s="84"/>
    </row>
    <row r="4946" spans="1:19" x14ac:dyDescent="0.25">
      <c r="A4946" t="s">
        <v>6182</v>
      </c>
      <c r="B4946">
        <v>3</v>
      </c>
      <c r="C4946" t="s">
        <v>5363</v>
      </c>
      <c r="D4946" s="84"/>
      <c r="F4946" s="84"/>
      <c r="O4946" s="84" t="s">
        <v>15978</v>
      </c>
      <c r="P4946" s="84">
        <v>1</v>
      </c>
      <c r="Q4946" s="84" t="s">
        <v>9357</v>
      </c>
      <c r="R4946" s="84"/>
      <c r="S4946" s="84"/>
    </row>
    <row r="4947" spans="1:19" x14ac:dyDescent="0.25">
      <c r="A4947" t="s">
        <v>6183</v>
      </c>
      <c r="B4947">
        <v>3</v>
      </c>
      <c r="C4947" t="s">
        <v>5363</v>
      </c>
      <c r="D4947" t="s">
        <v>6183</v>
      </c>
      <c r="E4947" s="84" t="s">
        <v>6183</v>
      </c>
      <c r="F4947" t="s">
        <v>1919</v>
      </c>
      <c r="O4947" s="84" t="s">
        <v>15979</v>
      </c>
      <c r="P4947" s="84">
        <v>1</v>
      </c>
      <c r="Q4947" s="84" t="s">
        <v>9357</v>
      </c>
      <c r="R4947" s="84"/>
      <c r="S4947" s="84"/>
    </row>
    <row r="4948" spans="1:19" x14ac:dyDescent="0.25">
      <c r="A4948" t="s">
        <v>6184</v>
      </c>
      <c r="B4948">
        <v>3</v>
      </c>
      <c r="C4948" t="s">
        <v>5363</v>
      </c>
      <c r="D4948" s="84"/>
      <c r="F4948" s="84"/>
      <c r="O4948" s="84" t="s">
        <v>15981</v>
      </c>
      <c r="P4948" s="84">
        <v>1</v>
      </c>
      <c r="Q4948" s="84" t="s">
        <v>9357</v>
      </c>
      <c r="R4948" s="84"/>
      <c r="S4948" s="84"/>
    </row>
    <row r="4949" spans="1:19" x14ac:dyDescent="0.25">
      <c r="A4949" t="s">
        <v>6185</v>
      </c>
      <c r="B4949">
        <v>3</v>
      </c>
      <c r="C4949" t="s">
        <v>5363</v>
      </c>
      <c r="D4949" s="84"/>
      <c r="F4949" s="84"/>
      <c r="O4949" s="84" t="s">
        <v>15982</v>
      </c>
      <c r="P4949" s="84">
        <v>1</v>
      </c>
      <c r="Q4949" s="84" t="s">
        <v>9357</v>
      </c>
      <c r="R4949" s="84"/>
      <c r="S4949" s="84"/>
    </row>
    <row r="4950" spans="1:19" x14ac:dyDescent="0.25">
      <c r="A4950" t="s">
        <v>6186</v>
      </c>
      <c r="B4950">
        <v>3</v>
      </c>
      <c r="C4950" t="s">
        <v>5363</v>
      </c>
      <c r="D4950" s="84"/>
      <c r="F4950" s="84"/>
      <c r="O4950" s="84" t="s">
        <v>15989</v>
      </c>
      <c r="P4950" s="84">
        <v>1</v>
      </c>
      <c r="Q4950" s="84" t="s">
        <v>9357</v>
      </c>
      <c r="R4950" s="84"/>
      <c r="S4950" s="84"/>
    </row>
    <row r="4951" spans="1:19" x14ac:dyDescent="0.25">
      <c r="A4951" t="s">
        <v>6187</v>
      </c>
      <c r="B4951">
        <v>3</v>
      </c>
      <c r="C4951" t="s">
        <v>5363</v>
      </c>
      <c r="D4951" s="84"/>
      <c r="F4951" s="84"/>
      <c r="O4951" s="84" t="s">
        <v>15990</v>
      </c>
      <c r="P4951" s="84">
        <v>1</v>
      </c>
      <c r="Q4951" s="84" t="s">
        <v>9357</v>
      </c>
      <c r="R4951" s="84"/>
      <c r="S4951" s="84"/>
    </row>
    <row r="4952" spans="1:19" x14ac:dyDescent="0.25">
      <c r="A4952" t="s">
        <v>6188</v>
      </c>
      <c r="B4952">
        <v>3</v>
      </c>
      <c r="C4952" t="s">
        <v>5363</v>
      </c>
      <c r="D4952" s="84"/>
      <c r="F4952" s="84"/>
      <c r="O4952" s="84" t="s">
        <v>15991</v>
      </c>
      <c r="P4952" s="84">
        <v>1</v>
      </c>
      <c r="Q4952" s="84" t="s">
        <v>9357</v>
      </c>
      <c r="R4952" s="84"/>
      <c r="S4952" s="84"/>
    </row>
    <row r="4953" spans="1:19" x14ac:dyDescent="0.25">
      <c r="A4953" t="s">
        <v>6189</v>
      </c>
      <c r="B4953">
        <v>3</v>
      </c>
      <c r="C4953" t="s">
        <v>5363</v>
      </c>
      <c r="D4953" s="84"/>
      <c r="F4953" s="84"/>
      <c r="O4953" s="84" t="s">
        <v>15992</v>
      </c>
      <c r="P4953" s="84">
        <v>1</v>
      </c>
      <c r="Q4953" s="84" t="s">
        <v>9357</v>
      </c>
      <c r="R4953" s="84"/>
      <c r="S4953" s="84"/>
    </row>
    <row r="4954" spans="1:19" x14ac:dyDescent="0.25">
      <c r="A4954" t="s">
        <v>6190</v>
      </c>
      <c r="B4954">
        <v>3</v>
      </c>
      <c r="C4954" t="s">
        <v>5363</v>
      </c>
      <c r="D4954" s="84"/>
      <c r="F4954" s="84"/>
      <c r="O4954" s="84" t="s">
        <v>15993</v>
      </c>
      <c r="P4954" s="84">
        <v>1</v>
      </c>
      <c r="Q4954" s="84" t="s">
        <v>9357</v>
      </c>
      <c r="R4954" s="84"/>
      <c r="S4954" s="84"/>
    </row>
    <row r="4955" spans="1:19" x14ac:dyDescent="0.25">
      <c r="A4955" t="s">
        <v>6191</v>
      </c>
      <c r="B4955">
        <v>3</v>
      </c>
      <c r="C4955" t="s">
        <v>5363</v>
      </c>
      <c r="D4955" s="84"/>
      <c r="F4955" s="84"/>
      <c r="O4955" s="84" t="s">
        <v>15994</v>
      </c>
      <c r="P4955" s="84">
        <v>1</v>
      </c>
      <c r="Q4955" s="84" t="s">
        <v>9357</v>
      </c>
      <c r="R4955" s="84"/>
      <c r="S4955" s="84"/>
    </row>
    <row r="4956" spans="1:19" x14ac:dyDescent="0.25">
      <c r="A4956" t="s">
        <v>6192</v>
      </c>
      <c r="B4956">
        <v>3</v>
      </c>
      <c r="C4956" t="s">
        <v>5363</v>
      </c>
      <c r="D4956" s="84"/>
      <c r="F4956" s="84"/>
      <c r="O4956" s="84" t="s">
        <v>15995</v>
      </c>
      <c r="P4956" s="84">
        <v>1</v>
      </c>
      <c r="Q4956" s="84" t="s">
        <v>9357</v>
      </c>
      <c r="R4956" s="84"/>
      <c r="S4956" s="84"/>
    </row>
    <row r="4957" spans="1:19" x14ac:dyDescent="0.25">
      <c r="A4957" t="s">
        <v>6193</v>
      </c>
      <c r="B4957">
        <v>3</v>
      </c>
      <c r="C4957" t="s">
        <v>5363</v>
      </c>
      <c r="D4957" s="84"/>
      <c r="F4957" s="84"/>
      <c r="O4957" s="84" t="s">
        <v>15999</v>
      </c>
      <c r="P4957" s="84">
        <v>1</v>
      </c>
      <c r="Q4957" s="84" t="s">
        <v>9357</v>
      </c>
      <c r="R4957" s="84"/>
      <c r="S4957" s="84"/>
    </row>
    <row r="4958" spans="1:19" x14ac:dyDescent="0.25">
      <c r="A4958" t="s">
        <v>6194</v>
      </c>
      <c r="B4958">
        <v>3</v>
      </c>
      <c r="C4958" t="s">
        <v>5363</v>
      </c>
      <c r="D4958" s="84"/>
      <c r="F4958" s="84"/>
      <c r="O4958" s="84" t="s">
        <v>16000</v>
      </c>
      <c r="P4958" s="84">
        <v>1</v>
      </c>
      <c r="Q4958" s="84" t="s">
        <v>9357</v>
      </c>
      <c r="R4958" s="84"/>
      <c r="S4958" s="84"/>
    </row>
    <row r="4959" spans="1:19" x14ac:dyDescent="0.25">
      <c r="A4959" t="s">
        <v>6195</v>
      </c>
      <c r="B4959">
        <v>3</v>
      </c>
      <c r="C4959" t="s">
        <v>5363</v>
      </c>
      <c r="D4959" s="84"/>
      <c r="F4959" s="84"/>
      <c r="O4959" s="84" t="s">
        <v>16004</v>
      </c>
      <c r="P4959" s="84">
        <v>1</v>
      </c>
      <c r="Q4959" s="84" t="s">
        <v>9357</v>
      </c>
      <c r="R4959" s="84"/>
      <c r="S4959" s="84"/>
    </row>
    <row r="4960" spans="1:19" x14ac:dyDescent="0.25">
      <c r="A4960" t="s">
        <v>6196</v>
      </c>
      <c r="B4960">
        <v>3</v>
      </c>
      <c r="C4960" t="s">
        <v>5363</v>
      </c>
      <c r="D4960" s="84"/>
      <c r="F4960" s="84"/>
      <c r="O4960" s="84" t="s">
        <v>16005</v>
      </c>
      <c r="P4960" s="84">
        <v>1</v>
      </c>
      <c r="Q4960" s="84" t="s">
        <v>9357</v>
      </c>
      <c r="R4960" s="84"/>
      <c r="S4960" s="84"/>
    </row>
    <row r="4961" spans="1:19" x14ac:dyDescent="0.25">
      <c r="A4961" t="s">
        <v>6197</v>
      </c>
      <c r="B4961">
        <v>3</v>
      </c>
      <c r="C4961" t="s">
        <v>5363</v>
      </c>
      <c r="D4961" s="84"/>
      <c r="F4961" s="84"/>
      <c r="O4961" s="84" t="s">
        <v>16009</v>
      </c>
      <c r="P4961" s="84">
        <v>1</v>
      </c>
      <c r="Q4961" s="84" t="s">
        <v>9357</v>
      </c>
      <c r="R4961" s="84"/>
      <c r="S4961" s="84"/>
    </row>
    <row r="4962" spans="1:19" x14ac:dyDescent="0.25">
      <c r="A4962" t="s">
        <v>6198</v>
      </c>
      <c r="B4962">
        <v>3</v>
      </c>
      <c r="C4962" t="s">
        <v>5363</v>
      </c>
      <c r="D4962" s="84"/>
      <c r="F4962" s="84"/>
      <c r="O4962" s="84" t="s">
        <v>16010</v>
      </c>
      <c r="P4962" s="84">
        <v>1</v>
      </c>
      <c r="Q4962" s="84" t="s">
        <v>9357</v>
      </c>
      <c r="R4962" s="84"/>
      <c r="S4962" s="84"/>
    </row>
    <row r="4963" spans="1:19" x14ac:dyDescent="0.25">
      <c r="A4963" t="s">
        <v>6199</v>
      </c>
      <c r="B4963">
        <v>3</v>
      </c>
      <c r="C4963" t="s">
        <v>5363</v>
      </c>
      <c r="D4963" s="84"/>
      <c r="F4963" s="84"/>
      <c r="O4963" s="84" t="s">
        <v>16029</v>
      </c>
      <c r="P4963" s="84">
        <v>1</v>
      </c>
      <c r="Q4963" s="84" t="s">
        <v>9357</v>
      </c>
      <c r="R4963" s="84"/>
      <c r="S4963" s="84"/>
    </row>
    <row r="4964" spans="1:19" x14ac:dyDescent="0.25">
      <c r="A4964" t="s">
        <v>6200</v>
      </c>
      <c r="B4964">
        <v>3</v>
      </c>
      <c r="C4964" t="s">
        <v>5363</v>
      </c>
      <c r="D4964" s="84"/>
      <c r="F4964" s="84"/>
      <c r="O4964" s="84" t="s">
        <v>16031</v>
      </c>
      <c r="P4964" s="84">
        <v>1</v>
      </c>
      <c r="Q4964" s="84" t="s">
        <v>9357</v>
      </c>
      <c r="R4964" s="84"/>
      <c r="S4964" s="84"/>
    </row>
    <row r="4965" spans="1:19" x14ac:dyDescent="0.25">
      <c r="A4965" t="s">
        <v>6201</v>
      </c>
      <c r="B4965">
        <v>3</v>
      </c>
      <c r="C4965" t="s">
        <v>5363</v>
      </c>
      <c r="D4965" s="84"/>
      <c r="F4965" s="84"/>
      <c r="O4965" s="84" t="s">
        <v>16032</v>
      </c>
      <c r="P4965" s="84">
        <v>1</v>
      </c>
      <c r="Q4965" s="84" t="s">
        <v>9357</v>
      </c>
      <c r="R4965" s="84"/>
      <c r="S4965" s="84"/>
    </row>
    <row r="4966" spans="1:19" x14ac:dyDescent="0.25">
      <c r="A4966" t="s">
        <v>6202</v>
      </c>
      <c r="B4966">
        <v>3</v>
      </c>
      <c r="C4966" t="s">
        <v>5363</v>
      </c>
      <c r="D4966" s="84"/>
      <c r="F4966" s="84"/>
      <c r="O4966" s="84" t="s">
        <v>16034</v>
      </c>
      <c r="P4966" s="84">
        <v>1</v>
      </c>
      <c r="Q4966" s="84" t="s">
        <v>9357</v>
      </c>
      <c r="R4966" s="84"/>
      <c r="S4966" s="84"/>
    </row>
    <row r="4967" spans="1:19" x14ac:dyDescent="0.25">
      <c r="A4967" t="s">
        <v>6203</v>
      </c>
      <c r="B4967">
        <v>3</v>
      </c>
      <c r="C4967" t="s">
        <v>5363</v>
      </c>
      <c r="D4967" s="84"/>
      <c r="F4967" s="84"/>
      <c r="O4967" s="84" t="s">
        <v>16035</v>
      </c>
      <c r="P4967" s="84">
        <v>1</v>
      </c>
      <c r="Q4967" s="84" t="s">
        <v>9357</v>
      </c>
      <c r="R4967" s="84"/>
      <c r="S4967" s="84"/>
    </row>
    <row r="4968" spans="1:19" x14ac:dyDescent="0.25">
      <c r="A4968" t="s">
        <v>6204</v>
      </c>
      <c r="B4968">
        <v>3</v>
      </c>
      <c r="C4968" t="s">
        <v>5363</v>
      </c>
      <c r="D4968" s="84"/>
      <c r="F4968" s="84"/>
      <c r="O4968" s="84" t="s">
        <v>16036</v>
      </c>
      <c r="P4968" s="84">
        <v>1</v>
      </c>
      <c r="Q4968" s="84" t="s">
        <v>9357</v>
      </c>
      <c r="R4968" s="84"/>
      <c r="S4968" s="84"/>
    </row>
    <row r="4969" spans="1:19" x14ac:dyDescent="0.25">
      <c r="A4969" t="s">
        <v>6205</v>
      </c>
      <c r="B4969">
        <v>3</v>
      </c>
      <c r="C4969" t="s">
        <v>5363</v>
      </c>
      <c r="D4969" s="84"/>
      <c r="F4969" s="84"/>
      <c r="O4969" s="84" t="s">
        <v>16037</v>
      </c>
      <c r="P4969" s="84">
        <v>1</v>
      </c>
      <c r="Q4969" s="84" t="s">
        <v>9357</v>
      </c>
      <c r="R4969" s="84"/>
      <c r="S4969" s="84"/>
    </row>
    <row r="4970" spans="1:19" x14ac:dyDescent="0.25">
      <c r="A4970" t="s">
        <v>6206</v>
      </c>
      <c r="B4970">
        <v>3</v>
      </c>
      <c r="C4970" t="s">
        <v>5363</v>
      </c>
      <c r="D4970" s="84"/>
      <c r="F4970" s="84"/>
      <c r="O4970" s="84" t="s">
        <v>16040</v>
      </c>
      <c r="P4970" s="84">
        <v>1</v>
      </c>
      <c r="Q4970" s="84" t="s">
        <v>9357</v>
      </c>
      <c r="R4970" s="84"/>
      <c r="S4970" s="84"/>
    </row>
    <row r="4971" spans="1:19" x14ac:dyDescent="0.25">
      <c r="A4971" t="s">
        <v>6207</v>
      </c>
      <c r="B4971">
        <v>3</v>
      </c>
      <c r="C4971" t="s">
        <v>5363</v>
      </c>
      <c r="D4971" s="84"/>
      <c r="F4971" s="84"/>
      <c r="O4971" s="84" t="s">
        <v>16041</v>
      </c>
      <c r="P4971" s="84">
        <v>1</v>
      </c>
      <c r="Q4971" s="84" t="s">
        <v>9357</v>
      </c>
      <c r="R4971" s="84"/>
      <c r="S4971" s="84"/>
    </row>
    <row r="4972" spans="1:19" x14ac:dyDescent="0.25">
      <c r="A4972" t="s">
        <v>6208</v>
      </c>
      <c r="B4972">
        <v>3</v>
      </c>
      <c r="C4972" t="s">
        <v>5363</v>
      </c>
      <c r="D4972" s="84"/>
      <c r="F4972" s="84"/>
      <c r="O4972" s="84" t="s">
        <v>16042</v>
      </c>
      <c r="P4972" s="84">
        <v>1</v>
      </c>
      <c r="Q4972" s="84" t="s">
        <v>9357</v>
      </c>
      <c r="R4972" s="84"/>
      <c r="S4972" s="84"/>
    </row>
    <row r="4973" spans="1:19" x14ac:dyDescent="0.25">
      <c r="A4973" t="s">
        <v>6209</v>
      </c>
      <c r="B4973">
        <v>3</v>
      </c>
      <c r="C4973" t="s">
        <v>5363</v>
      </c>
      <c r="D4973" s="84"/>
      <c r="F4973" s="84"/>
      <c r="O4973" s="84" t="s">
        <v>16043</v>
      </c>
      <c r="P4973" s="84">
        <v>1</v>
      </c>
      <c r="Q4973" s="84" t="s">
        <v>9357</v>
      </c>
      <c r="R4973" s="84"/>
      <c r="S4973" s="84"/>
    </row>
    <row r="4974" spans="1:19" x14ac:dyDescent="0.25">
      <c r="A4974" t="s">
        <v>6210</v>
      </c>
      <c r="B4974">
        <v>3</v>
      </c>
      <c r="C4974" t="s">
        <v>5363</v>
      </c>
      <c r="D4974" s="84"/>
      <c r="F4974" s="84"/>
      <c r="O4974" s="84" t="s">
        <v>16044</v>
      </c>
      <c r="P4974" s="84">
        <v>1</v>
      </c>
      <c r="Q4974" s="84" t="s">
        <v>9357</v>
      </c>
      <c r="R4974" s="84"/>
      <c r="S4974" s="84"/>
    </row>
    <row r="4975" spans="1:19" x14ac:dyDescent="0.25">
      <c r="A4975" t="s">
        <v>6211</v>
      </c>
      <c r="B4975">
        <v>3</v>
      </c>
      <c r="C4975" t="s">
        <v>5363</v>
      </c>
      <c r="D4975" s="84"/>
      <c r="F4975" s="84"/>
      <c r="O4975" s="84" t="s">
        <v>16045</v>
      </c>
      <c r="P4975" s="84">
        <v>1</v>
      </c>
      <c r="Q4975" s="84" t="s">
        <v>9357</v>
      </c>
      <c r="R4975" s="84"/>
      <c r="S4975" s="84"/>
    </row>
    <row r="4976" spans="1:19" x14ac:dyDescent="0.25">
      <c r="A4976" t="s">
        <v>6212</v>
      </c>
      <c r="B4976">
        <v>3</v>
      </c>
      <c r="C4976" t="s">
        <v>5363</v>
      </c>
      <c r="D4976" s="84"/>
      <c r="F4976" s="84"/>
      <c r="O4976" s="84" t="s">
        <v>16046</v>
      </c>
      <c r="P4976" s="84">
        <v>1</v>
      </c>
      <c r="Q4976" s="84" t="s">
        <v>9357</v>
      </c>
      <c r="R4976" s="84"/>
      <c r="S4976" s="84"/>
    </row>
    <row r="4977" spans="1:19" x14ac:dyDescent="0.25">
      <c r="A4977" t="s">
        <v>6213</v>
      </c>
      <c r="B4977">
        <v>3</v>
      </c>
      <c r="C4977" t="s">
        <v>5363</v>
      </c>
      <c r="D4977" s="84"/>
      <c r="F4977" s="84"/>
      <c r="O4977" s="84" t="s">
        <v>16047</v>
      </c>
      <c r="P4977" s="84">
        <v>1</v>
      </c>
      <c r="Q4977" s="84" t="s">
        <v>9357</v>
      </c>
      <c r="R4977" s="84"/>
      <c r="S4977" s="84"/>
    </row>
    <row r="4978" spans="1:19" x14ac:dyDescent="0.25">
      <c r="A4978" t="s">
        <v>6214</v>
      </c>
      <c r="B4978">
        <v>3</v>
      </c>
      <c r="C4978" t="s">
        <v>5363</v>
      </c>
      <c r="D4978" s="84"/>
      <c r="F4978" s="84"/>
      <c r="O4978" s="84" t="s">
        <v>16048</v>
      </c>
      <c r="P4978" s="84">
        <v>1</v>
      </c>
      <c r="Q4978" s="84" t="s">
        <v>9357</v>
      </c>
      <c r="R4978" s="84"/>
      <c r="S4978" s="84"/>
    </row>
    <row r="4979" spans="1:19" x14ac:dyDescent="0.25">
      <c r="A4979" t="s">
        <v>6215</v>
      </c>
      <c r="B4979">
        <v>3</v>
      </c>
      <c r="C4979" t="s">
        <v>5363</v>
      </c>
      <c r="D4979" s="84"/>
      <c r="F4979" s="84"/>
      <c r="O4979" s="84" t="s">
        <v>16050</v>
      </c>
      <c r="P4979" s="84">
        <v>1</v>
      </c>
      <c r="Q4979" s="84" t="s">
        <v>9357</v>
      </c>
      <c r="R4979" s="84"/>
      <c r="S4979" s="84"/>
    </row>
    <row r="4980" spans="1:19" x14ac:dyDescent="0.25">
      <c r="A4980" t="s">
        <v>6216</v>
      </c>
      <c r="B4980">
        <v>3</v>
      </c>
      <c r="C4980" t="s">
        <v>5363</v>
      </c>
      <c r="D4980" s="84"/>
      <c r="F4980" s="84"/>
      <c r="O4980" s="84" t="s">
        <v>16051</v>
      </c>
      <c r="P4980" s="84">
        <v>1</v>
      </c>
      <c r="Q4980" s="84" t="s">
        <v>9357</v>
      </c>
      <c r="R4980" s="84"/>
      <c r="S4980" s="84"/>
    </row>
    <row r="4981" spans="1:19" x14ac:dyDescent="0.25">
      <c r="A4981" t="s">
        <v>6217</v>
      </c>
      <c r="B4981">
        <v>3</v>
      </c>
      <c r="C4981" t="s">
        <v>5363</v>
      </c>
      <c r="D4981" t="s">
        <v>6217</v>
      </c>
      <c r="E4981" s="84" t="s">
        <v>6217</v>
      </c>
      <c r="F4981" t="s">
        <v>1919</v>
      </c>
      <c r="O4981" s="84" t="s">
        <v>16055</v>
      </c>
      <c r="P4981" s="84">
        <v>1</v>
      </c>
      <c r="Q4981" s="84" t="s">
        <v>9357</v>
      </c>
      <c r="R4981" s="84"/>
      <c r="S4981" s="84"/>
    </row>
    <row r="4982" spans="1:19" x14ac:dyDescent="0.25">
      <c r="A4982" t="s">
        <v>6218</v>
      </c>
      <c r="B4982">
        <v>3</v>
      </c>
      <c r="C4982" t="s">
        <v>5363</v>
      </c>
      <c r="D4982" s="84"/>
      <c r="F4982" s="84"/>
      <c r="O4982" s="84" t="s">
        <v>16065</v>
      </c>
      <c r="P4982" s="84">
        <v>1</v>
      </c>
      <c r="Q4982" s="84" t="s">
        <v>9357</v>
      </c>
      <c r="R4982" s="84"/>
      <c r="S4982" s="84"/>
    </row>
    <row r="4983" spans="1:19" x14ac:dyDescent="0.25">
      <c r="A4983" t="s">
        <v>6219</v>
      </c>
      <c r="B4983">
        <v>3</v>
      </c>
      <c r="C4983" t="s">
        <v>5363</v>
      </c>
      <c r="D4983" s="84"/>
      <c r="F4983" s="84"/>
      <c r="O4983" s="84" t="s">
        <v>16066</v>
      </c>
      <c r="P4983" s="84">
        <v>1</v>
      </c>
      <c r="Q4983" s="84" t="s">
        <v>9357</v>
      </c>
      <c r="R4983" s="84"/>
      <c r="S4983" s="84"/>
    </row>
    <row r="4984" spans="1:19" x14ac:dyDescent="0.25">
      <c r="A4984" t="s">
        <v>6220</v>
      </c>
      <c r="B4984">
        <v>3</v>
      </c>
      <c r="C4984" t="s">
        <v>5363</v>
      </c>
      <c r="D4984" s="84"/>
      <c r="F4984" s="84"/>
      <c r="O4984" s="84" t="s">
        <v>16067</v>
      </c>
      <c r="P4984" s="84">
        <v>1</v>
      </c>
      <c r="Q4984" s="84" t="s">
        <v>9357</v>
      </c>
      <c r="R4984" s="84"/>
      <c r="S4984" s="84"/>
    </row>
    <row r="4985" spans="1:19" x14ac:dyDescent="0.25">
      <c r="A4985" t="s">
        <v>6221</v>
      </c>
      <c r="B4985">
        <v>3</v>
      </c>
      <c r="C4985" t="s">
        <v>5363</v>
      </c>
      <c r="D4985" s="84"/>
      <c r="F4985" s="84"/>
      <c r="O4985" s="84" t="s">
        <v>16072</v>
      </c>
      <c r="P4985" s="84">
        <v>1</v>
      </c>
      <c r="Q4985" s="84" t="s">
        <v>9357</v>
      </c>
      <c r="R4985" s="84"/>
      <c r="S4985" s="84"/>
    </row>
    <row r="4986" spans="1:19" x14ac:dyDescent="0.25">
      <c r="A4986" t="s">
        <v>6222</v>
      </c>
      <c r="B4986">
        <v>3</v>
      </c>
      <c r="C4986" t="s">
        <v>5363</v>
      </c>
      <c r="D4986" s="84"/>
      <c r="F4986" s="84"/>
      <c r="O4986" s="84" t="s">
        <v>16078</v>
      </c>
      <c r="P4986" s="84">
        <v>1</v>
      </c>
      <c r="Q4986" s="84" t="s">
        <v>9357</v>
      </c>
      <c r="R4986" s="84"/>
      <c r="S4986" s="84"/>
    </row>
    <row r="4987" spans="1:19" x14ac:dyDescent="0.25">
      <c r="A4987" t="s">
        <v>6223</v>
      </c>
      <c r="B4987">
        <v>3</v>
      </c>
      <c r="C4987" t="s">
        <v>5363</v>
      </c>
      <c r="D4987" s="84"/>
      <c r="F4987" s="84"/>
      <c r="O4987" s="84" t="s">
        <v>16079</v>
      </c>
      <c r="P4987" s="84">
        <v>1</v>
      </c>
      <c r="Q4987" s="84" t="s">
        <v>9357</v>
      </c>
      <c r="R4987" s="84"/>
      <c r="S4987" s="84"/>
    </row>
    <row r="4988" spans="1:19" x14ac:dyDescent="0.25">
      <c r="A4988" t="s">
        <v>6224</v>
      </c>
      <c r="B4988">
        <v>3</v>
      </c>
      <c r="C4988" t="s">
        <v>5363</v>
      </c>
      <c r="D4988" s="84"/>
      <c r="F4988" s="84"/>
      <c r="O4988" s="84" t="s">
        <v>16081</v>
      </c>
      <c r="P4988" s="84">
        <v>1</v>
      </c>
      <c r="Q4988" s="84" t="s">
        <v>9357</v>
      </c>
      <c r="R4988" s="84"/>
      <c r="S4988" s="84"/>
    </row>
    <row r="4989" spans="1:19" x14ac:dyDescent="0.25">
      <c r="A4989" t="s">
        <v>6225</v>
      </c>
      <c r="B4989">
        <v>3</v>
      </c>
      <c r="C4989" t="s">
        <v>5363</v>
      </c>
      <c r="D4989" s="84"/>
      <c r="F4989" s="84"/>
      <c r="O4989" s="84" t="s">
        <v>16082</v>
      </c>
      <c r="P4989" s="84">
        <v>1</v>
      </c>
      <c r="Q4989" s="84" t="s">
        <v>9357</v>
      </c>
      <c r="R4989" s="84"/>
      <c r="S4989" s="84"/>
    </row>
    <row r="4990" spans="1:19" x14ac:dyDescent="0.25">
      <c r="A4990" t="s">
        <v>6226</v>
      </c>
      <c r="B4990">
        <v>3</v>
      </c>
      <c r="C4990" t="s">
        <v>5363</v>
      </c>
      <c r="D4990" s="84"/>
      <c r="F4990" s="84"/>
      <c r="O4990" s="84" t="s">
        <v>16083</v>
      </c>
      <c r="P4990" s="84">
        <v>1</v>
      </c>
      <c r="Q4990" s="84" t="s">
        <v>9357</v>
      </c>
      <c r="R4990" s="84"/>
      <c r="S4990" s="84"/>
    </row>
    <row r="4991" spans="1:19" x14ac:dyDescent="0.25">
      <c r="A4991" t="s">
        <v>6227</v>
      </c>
      <c r="B4991">
        <v>3</v>
      </c>
      <c r="C4991" t="s">
        <v>5363</v>
      </c>
      <c r="D4991" s="84"/>
      <c r="F4991" s="84"/>
      <c r="O4991" s="84" t="s">
        <v>16085</v>
      </c>
      <c r="P4991" s="84">
        <v>1</v>
      </c>
      <c r="Q4991" s="84" t="s">
        <v>9357</v>
      </c>
      <c r="R4991" s="84"/>
      <c r="S4991" s="84"/>
    </row>
    <row r="4992" spans="1:19" x14ac:dyDescent="0.25">
      <c r="A4992" t="s">
        <v>6228</v>
      </c>
      <c r="B4992">
        <v>3</v>
      </c>
      <c r="C4992" t="s">
        <v>5363</v>
      </c>
      <c r="D4992" s="84"/>
      <c r="F4992" s="84"/>
      <c r="O4992" s="84" t="s">
        <v>16086</v>
      </c>
      <c r="P4992" s="84">
        <v>1</v>
      </c>
      <c r="Q4992" s="84" t="s">
        <v>9357</v>
      </c>
      <c r="R4992" s="84"/>
      <c r="S4992" s="84"/>
    </row>
    <row r="4993" spans="1:19" x14ac:dyDescent="0.25">
      <c r="A4993" t="s">
        <v>6229</v>
      </c>
      <c r="B4993">
        <v>3</v>
      </c>
      <c r="C4993" t="s">
        <v>5363</v>
      </c>
      <c r="D4993" s="84"/>
      <c r="F4993" s="84"/>
      <c r="O4993" s="84" t="s">
        <v>16087</v>
      </c>
      <c r="P4993" s="84">
        <v>1</v>
      </c>
      <c r="Q4993" s="84" t="s">
        <v>9357</v>
      </c>
      <c r="R4993" s="84"/>
      <c r="S4993" s="84"/>
    </row>
    <row r="4994" spans="1:19" x14ac:dyDescent="0.25">
      <c r="A4994" t="s">
        <v>6230</v>
      </c>
      <c r="B4994">
        <v>3</v>
      </c>
      <c r="C4994" t="s">
        <v>5363</v>
      </c>
      <c r="D4994" s="84"/>
      <c r="F4994" s="84"/>
      <c r="O4994" s="84" t="s">
        <v>16089</v>
      </c>
      <c r="P4994" s="84">
        <v>1</v>
      </c>
      <c r="Q4994" s="84" t="s">
        <v>9357</v>
      </c>
      <c r="R4994" s="84"/>
      <c r="S4994" s="84"/>
    </row>
    <row r="4995" spans="1:19" x14ac:dyDescent="0.25">
      <c r="A4995" t="s">
        <v>6231</v>
      </c>
      <c r="B4995">
        <v>3</v>
      </c>
      <c r="C4995" t="s">
        <v>5363</v>
      </c>
      <c r="D4995" s="84"/>
      <c r="F4995" s="84"/>
      <c r="O4995" s="84" t="s">
        <v>16090</v>
      </c>
      <c r="P4995" s="84">
        <v>1</v>
      </c>
      <c r="Q4995" s="84" t="s">
        <v>9357</v>
      </c>
      <c r="R4995" s="84"/>
      <c r="S4995" s="84"/>
    </row>
    <row r="4996" spans="1:19" x14ac:dyDescent="0.25">
      <c r="A4996" t="s">
        <v>6232</v>
      </c>
      <c r="B4996">
        <v>3</v>
      </c>
      <c r="C4996" t="s">
        <v>5363</v>
      </c>
      <c r="D4996" s="84"/>
      <c r="F4996" s="84"/>
      <c r="O4996" s="84" t="s">
        <v>16091</v>
      </c>
      <c r="P4996" s="84">
        <v>1</v>
      </c>
      <c r="Q4996" s="84" t="s">
        <v>9357</v>
      </c>
      <c r="R4996" s="84"/>
      <c r="S4996" s="84"/>
    </row>
    <row r="4997" spans="1:19" x14ac:dyDescent="0.25">
      <c r="A4997" t="s">
        <v>6233</v>
      </c>
      <c r="B4997">
        <v>3</v>
      </c>
      <c r="C4997" t="s">
        <v>5363</v>
      </c>
      <c r="D4997" s="84"/>
      <c r="F4997" s="84"/>
      <c r="O4997" s="84" t="s">
        <v>16093</v>
      </c>
      <c r="P4997" s="84">
        <v>1</v>
      </c>
      <c r="Q4997" s="84" t="s">
        <v>9357</v>
      </c>
      <c r="R4997" s="84"/>
      <c r="S4997" s="84"/>
    </row>
    <row r="4998" spans="1:19" x14ac:dyDescent="0.25">
      <c r="A4998" t="s">
        <v>6234</v>
      </c>
      <c r="B4998">
        <v>3</v>
      </c>
      <c r="C4998" t="s">
        <v>5363</v>
      </c>
      <c r="D4998" s="84"/>
      <c r="F4998" s="84"/>
      <c r="O4998" s="84" t="s">
        <v>16094</v>
      </c>
      <c r="P4998" s="84">
        <v>1</v>
      </c>
      <c r="Q4998" s="84" t="s">
        <v>9357</v>
      </c>
      <c r="R4998" s="84"/>
      <c r="S4998" s="84"/>
    </row>
    <row r="4999" spans="1:19" x14ac:dyDescent="0.25">
      <c r="A4999" t="s">
        <v>6235</v>
      </c>
      <c r="B4999">
        <v>3</v>
      </c>
      <c r="C4999" t="s">
        <v>5363</v>
      </c>
      <c r="D4999" s="84"/>
      <c r="F4999" s="84"/>
      <c r="O4999" s="84" t="s">
        <v>16102</v>
      </c>
      <c r="P4999" s="84">
        <v>1</v>
      </c>
      <c r="Q4999" s="84" t="s">
        <v>9357</v>
      </c>
      <c r="R4999" s="84"/>
      <c r="S4999" s="84"/>
    </row>
    <row r="5000" spans="1:19" x14ac:dyDescent="0.25">
      <c r="A5000" t="s">
        <v>6236</v>
      </c>
      <c r="B5000">
        <v>3</v>
      </c>
      <c r="C5000" t="s">
        <v>5363</v>
      </c>
      <c r="D5000" s="84"/>
      <c r="F5000" s="84"/>
      <c r="O5000" s="84" t="s">
        <v>16108</v>
      </c>
      <c r="P5000" s="84">
        <v>1</v>
      </c>
      <c r="Q5000" s="84" t="s">
        <v>9357</v>
      </c>
      <c r="R5000" s="84"/>
      <c r="S5000" s="84"/>
    </row>
    <row r="5001" spans="1:19" x14ac:dyDescent="0.25">
      <c r="A5001" t="s">
        <v>6237</v>
      </c>
      <c r="B5001">
        <v>3</v>
      </c>
      <c r="C5001" t="s">
        <v>5363</v>
      </c>
      <c r="D5001" s="84"/>
      <c r="F5001" s="84"/>
      <c r="O5001" s="84" t="s">
        <v>16110</v>
      </c>
      <c r="P5001" s="84">
        <v>1</v>
      </c>
      <c r="Q5001" s="84" t="s">
        <v>9357</v>
      </c>
      <c r="R5001" s="84"/>
      <c r="S5001" s="84"/>
    </row>
    <row r="5002" spans="1:19" x14ac:dyDescent="0.25">
      <c r="A5002" t="s">
        <v>6238</v>
      </c>
      <c r="B5002">
        <v>3</v>
      </c>
      <c r="C5002" t="s">
        <v>5363</v>
      </c>
      <c r="D5002" s="84"/>
      <c r="F5002" s="84"/>
      <c r="O5002" s="84" t="s">
        <v>16115</v>
      </c>
      <c r="P5002" s="84">
        <v>1</v>
      </c>
      <c r="Q5002" s="84" t="s">
        <v>9357</v>
      </c>
      <c r="R5002" s="84"/>
      <c r="S5002" s="84"/>
    </row>
    <row r="5003" spans="1:19" x14ac:dyDescent="0.25">
      <c r="A5003" t="s">
        <v>6239</v>
      </c>
      <c r="B5003">
        <v>3</v>
      </c>
      <c r="C5003" t="s">
        <v>5363</v>
      </c>
      <c r="D5003" s="84"/>
      <c r="F5003" s="84"/>
      <c r="O5003" s="84" t="s">
        <v>16117</v>
      </c>
      <c r="P5003" s="84">
        <v>1</v>
      </c>
      <c r="Q5003" s="84" t="s">
        <v>9357</v>
      </c>
      <c r="R5003" s="84"/>
      <c r="S5003" s="84"/>
    </row>
    <row r="5004" spans="1:19" x14ac:dyDescent="0.25">
      <c r="A5004" t="s">
        <v>6240</v>
      </c>
      <c r="B5004">
        <v>3</v>
      </c>
      <c r="C5004" t="s">
        <v>5363</v>
      </c>
      <c r="D5004" s="84"/>
      <c r="F5004" s="84"/>
      <c r="O5004" s="84" t="s">
        <v>16118</v>
      </c>
      <c r="P5004" s="84">
        <v>1</v>
      </c>
      <c r="Q5004" s="84" t="s">
        <v>9357</v>
      </c>
      <c r="R5004" s="84"/>
      <c r="S5004" s="84"/>
    </row>
    <row r="5005" spans="1:19" x14ac:dyDescent="0.25">
      <c r="A5005" t="s">
        <v>6241</v>
      </c>
      <c r="B5005">
        <v>3</v>
      </c>
      <c r="C5005" t="s">
        <v>5363</v>
      </c>
      <c r="D5005" s="84"/>
      <c r="F5005" s="84"/>
      <c r="O5005" s="84" t="s">
        <v>16121</v>
      </c>
      <c r="P5005" s="84">
        <v>1</v>
      </c>
      <c r="Q5005" s="84" t="s">
        <v>9357</v>
      </c>
      <c r="R5005" s="84"/>
      <c r="S5005" s="84"/>
    </row>
    <row r="5006" spans="1:19" x14ac:dyDescent="0.25">
      <c r="A5006" t="s">
        <v>6242</v>
      </c>
      <c r="B5006">
        <v>3</v>
      </c>
      <c r="C5006" t="s">
        <v>5363</v>
      </c>
      <c r="D5006" s="84"/>
      <c r="F5006" s="84"/>
      <c r="O5006" s="84" t="s">
        <v>16122</v>
      </c>
      <c r="P5006" s="84">
        <v>1</v>
      </c>
      <c r="Q5006" s="84" t="s">
        <v>9357</v>
      </c>
      <c r="R5006" s="84"/>
      <c r="S5006" s="84"/>
    </row>
    <row r="5007" spans="1:19" x14ac:dyDescent="0.25">
      <c r="A5007" t="s">
        <v>6243</v>
      </c>
      <c r="B5007">
        <v>3</v>
      </c>
      <c r="C5007" t="s">
        <v>5363</v>
      </c>
      <c r="D5007" s="84"/>
      <c r="F5007" s="84"/>
      <c r="O5007" s="84" t="s">
        <v>16124</v>
      </c>
      <c r="P5007" s="84">
        <v>1</v>
      </c>
      <c r="Q5007" s="84" t="s">
        <v>9357</v>
      </c>
      <c r="R5007" s="84"/>
      <c r="S5007" s="84"/>
    </row>
    <row r="5008" spans="1:19" x14ac:dyDescent="0.25">
      <c r="A5008" t="s">
        <v>6244</v>
      </c>
      <c r="B5008">
        <v>3</v>
      </c>
      <c r="C5008" t="s">
        <v>5363</v>
      </c>
      <c r="D5008" s="84"/>
      <c r="F5008" s="84"/>
      <c r="O5008" s="84" t="s">
        <v>16127</v>
      </c>
      <c r="P5008" s="84">
        <v>1</v>
      </c>
      <c r="Q5008" s="84" t="s">
        <v>9357</v>
      </c>
      <c r="R5008" s="84"/>
      <c r="S5008" s="84"/>
    </row>
    <row r="5009" spans="1:19" x14ac:dyDescent="0.25">
      <c r="A5009" t="s">
        <v>6245</v>
      </c>
      <c r="B5009">
        <v>3</v>
      </c>
      <c r="C5009" t="s">
        <v>5363</v>
      </c>
      <c r="D5009" s="84"/>
      <c r="F5009" s="84"/>
      <c r="O5009" s="84" t="s">
        <v>16128</v>
      </c>
      <c r="P5009" s="84">
        <v>1</v>
      </c>
      <c r="Q5009" s="84" t="s">
        <v>9357</v>
      </c>
      <c r="R5009" s="84"/>
      <c r="S5009" s="84"/>
    </row>
    <row r="5010" spans="1:19" x14ac:dyDescent="0.25">
      <c r="A5010" t="s">
        <v>6246</v>
      </c>
      <c r="B5010">
        <v>3</v>
      </c>
      <c r="C5010" t="s">
        <v>5363</v>
      </c>
      <c r="D5010" s="84"/>
      <c r="F5010" s="84"/>
      <c r="O5010" s="84" t="s">
        <v>16132</v>
      </c>
      <c r="P5010" s="84">
        <v>1</v>
      </c>
      <c r="Q5010" s="84" t="s">
        <v>9357</v>
      </c>
      <c r="R5010" s="84"/>
      <c r="S5010" s="84"/>
    </row>
    <row r="5011" spans="1:19" x14ac:dyDescent="0.25">
      <c r="A5011" t="s">
        <v>6247</v>
      </c>
      <c r="B5011">
        <v>3</v>
      </c>
      <c r="C5011" t="s">
        <v>5363</v>
      </c>
      <c r="D5011" s="84"/>
      <c r="F5011" s="84"/>
      <c r="O5011" s="84" t="s">
        <v>16137</v>
      </c>
      <c r="P5011" s="84">
        <v>1</v>
      </c>
      <c r="Q5011" s="84" t="s">
        <v>9357</v>
      </c>
      <c r="R5011" s="84"/>
      <c r="S5011" s="84"/>
    </row>
    <row r="5012" spans="1:19" x14ac:dyDescent="0.25">
      <c r="A5012" t="s">
        <v>6248</v>
      </c>
      <c r="B5012">
        <v>3</v>
      </c>
      <c r="C5012" t="s">
        <v>5363</v>
      </c>
      <c r="D5012" s="84"/>
      <c r="F5012" s="84"/>
      <c r="O5012" s="84" t="s">
        <v>16140</v>
      </c>
      <c r="P5012" s="84">
        <v>1</v>
      </c>
      <c r="Q5012" s="84" t="s">
        <v>9357</v>
      </c>
      <c r="R5012" s="84"/>
      <c r="S5012" s="84"/>
    </row>
    <row r="5013" spans="1:19" x14ac:dyDescent="0.25">
      <c r="A5013" t="s">
        <v>6249</v>
      </c>
      <c r="B5013">
        <v>3</v>
      </c>
      <c r="C5013" t="s">
        <v>5363</v>
      </c>
      <c r="D5013" s="84"/>
      <c r="F5013" s="84"/>
      <c r="O5013" s="84" t="s">
        <v>16142</v>
      </c>
      <c r="P5013" s="84">
        <v>1</v>
      </c>
      <c r="Q5013" s="84" t="s">
        <v>9357</v>
      </c>
      <c r="R5013" s="84"/>
      <c r="S5013" s="84"/>
    </row>
    <row r="5014" spans="1:19" x14ac:dyDescent="0.25">
      <c r="A5014" t="s">
        <v>6250</v>
      </c>
      <c r="B5014">
        <v>3</v>
      </c>
      <c r="C5014" t="s">
        <v>5363</v>
      </c>
      <c r="D5014" s="84"/>
      <c r="F5014" s="84"/>
      <c r="O5014" s="84" t="s">
        <v>16144</v>
      </c>
      <c r="P5014" s="84">
        <v>1</v>
      </c>
      <c r="Q5014" s="84" t="s">
        <v>9357</v>
      </c>
      <c r="R5014" s="84"/>
      <c r="S5014" s="84"/>
    </row>
    <row r="5015" spans="1:19" x14ac:dyDescent="0.25">
      <c r="A5015" t="s">
        <v>6251</v>
      </c>
      <c r="B5015">
        <v>3</v>
      </c>
      <c r="C5015" t="s">
        <v>5363</v>
      </c>
      <c r="D5015" s="84"/>
      <c r="F5015" s="84"/>
      <c r="O5015" s="84" t="s">
        <v>16149</v>
      </c>
      <c r="P5015" s="84">
        <v>1</v>
      </c>
      <c r="Q5015" s="84" t="s">
        <v>9357</v>
      </c>
      <c r="R5015" s="84"/>
      <c r="S5015" s="84"/>
    </row>
    <row r="5016" spans="1:19" x14ac:dyDescent="0.25">
      <c r="A5016" t="s">
        <v>6252</v>
      </c>
      <c r="B5016">
        <v>3</v>
      </c>
      <c r="C5016" t="s">
        <v>5363</v>
      </c>
      <c r="D5016" s="84"/>
      <c r="F5016" s="84"/>
      <c r="O5016" s="84" t="s">
        <v>16150</v>
      </c>
      <c r="P5016" s="84">
        <v>1</v>
      </c>
      <c r="Q5016" s="84" t="s">
        <v>9357</v>
      </c>
      <c r="R5016" s="84"/>
      <c r="S5016" s="84"/>
    </row>
    <row r="5017" spans="1:19" x14ac:dyDescent="0.25">
      <c r="A5017" t="s">
        <v>6253</v>
      </c>
      <c r="B5017">
        <v>3</v>
      </c>
      <c r="C5017" t="s">
        <v>5363</v>
      </c>
      <c r="D5017" s="84"/>
      <c r="F5017" s="84"/>
      <c r="O5017" s="84" t="s">
        <v>16153</v>
      </c>
      <c r="P5017" s="84">
        <v>1</v>
      </c>
      <c r="Q5017" s="84" t="s">
        <v>9357</v>
      </c>
      <c r="R5017" s="84"/>
      <c r="S5017" s="84"/>
    </row>
    <row r="5018" spans="1:19" x14ac:dyDescent="0.25">
      <c r="A5018" t="s">
        <v>6254</v>
      </c>
      <c r="B5018">
        <v>3</v>
      </c>
      <c r="C5018" t="s">
        <v>5363</v>
      </c>
      <c r="D5018" s="84"/>
      <c r="F5018" s="84"/>
      <c r="O5018" s="84" t="s">
        <v>16154</v>
      </c>
      <c r="P5018" s="84">
        <v>1</v>
      </c>
      <c r="Q5018" s="84" t="s">
        <v>9357</v>
      </c>
      <c r="R5018" s="84"/>
      <c r="S5018" s="84"/>
    </row>
    <row r="5019" spans="1:19" x14ac:dyDescent="0.25">
      <c r="A5019" t="s">
        <v>6255</v>
      </c>
      <c r="B5019">
        <v>3</v>
      </c>
      <c r="C5019" t="s">
        <v>5363</v>
      </c>
      <c r="D5019" s="84"/>
      <c r="F5019" s="84"/>
      <c r="O5019" s="84" t="s">
        <v>16155</v>
      </c>
      <c r="P5019" s="84">
        <v>1</v>
      </c>
      <c r="Q5019" s="84" t="s">
        <v>9357</v>
      </c>
      <c r="R5019" s="84"/>
      <c r="S5019" s="84"/>
    </row>
    <row r="5020" spans="1:19" x14ac:dyDescent="0.25">
      <c r="A5020" t="s">
        <v>6256</v>
      </c>
      <c r="B5020">
        <v>3</v>
      </c>
      <c r="C5020" t="s">
        <v>5363</v>
      </c>
      <c r="D5020" s="84"/>
      <c r="F5020" s="84"/>
      <c r="O5020" s="84" t="s">
        <v>16156</v>
      </c>
      <c r="P5020" s="84">
        <v>1</v>
      </c>
      <c r="Q5020" s="84" t="s">
        <v>9357</v>
      </c>
      <c r="R5020" s="84"/>
      <c r="S5020" s="84"/>
    </row>
    <row r="5021" spans="1:19" x14ac:dyDescent="0.25">
      <c r="A5021" t="s">
        <v>6257</v>
      </c>
      <c r="B5021">
        <v>3</v>
      </c>
      <c r="C5021" t="s">
        <v>5363</v>
      </c>
      <c r="D5021" s="84"/>
      <c r="F5021" s="84"/>
      <c r="O5021" s="84" t="s">
        <v>16160</v>
      </c>
      <c r="P5021" s="84">
        <v>1</v>
      </c>
      <c r="Q5021" s="84" t="s">
        <v>9357</v>
      </c>
      <c r="R5021" s="84"/>
      <c r="S5021" s="84"/>
    </row>
    <row r="5022" spans="1:19" x14ac:dyDescent="0.25">
      <c r="A5022" t="s">
        <v>6258</v>
      </c>
      <c r="B5022">
        <v>3</v>
      </c>
      <c r="C5022" t="s">
        <v>5363</v>
      </c>
      <c r="D5022" s="84"/>
      <c r="F5022" s="84"/>
      <c r="O5022" s="84" t="s">
        <v>16161</v>
      </c>
      <c r="P5022" s="84">
        <v>1</v>
      </c>
      <c r="Q5022" s="84" t="s">
        <v>9357</v>
      </c>
      <c r="R5022" s="84"/>
      <c r="S5022" s="84"/>
    </row>
    <row r="5023" spans="1:19" x14ac:dyDescent="0.25">
      <c r="A5023" t="s">
        <v>6259</v>
      </c>
      <c r="B5023">
        <v>3</v>
      </c>
      <c r="C5023" t="s">
        <v>5363</v>
      </c>
      <c r="D5023" s="84"/>
      <c r="F5023" s="84"/>
      <c r="O5023" s="84" t="s">
        <v>16164</v>
      </c>
      <c r="P5023" s="84">
        <v>1</v>
      </c>
      <c r="Q5023" s="84" t="s">
        <v>9357</v>
      </c>
      <c r="R5023" s="84"/>
      <c r="S5023" s="84"/>
    </row>
    <row r="5024" spans="1:19" x14ac:dyDescent="0.25">
      <c r="A5024" t="s">
        <v>6260</v>
      </c>
      <c r="B5024">
        <v>3</v>
      </c>
      <c r="C5024" t="s">
        <v>5363</v>
      </c>
      <c r="D5024" s="84"/>
      <c r="F5024" s="84"/>
      <c r="O5024" s="84" t="s">
        <v>16165</v>
      </c>
      <c r="P5024" s="84">
        <v>1</v>
      </c>
      <c r="Q5024" s="84" t="s">
        <v>9357</v>
      </c>
      <c r="R5024" s="84"/>
      <c r="S5024" s="84"/>
    </row>
    <row r="5025" spans="1:19" x14ac:dyDescent="0.25">
      <c r="A5025" t="s">
        <v>6261</v>
      </c>
      <c r="B5025">
        <v>3</v>
      </c>
      <c r="C5025" t="s">
        <v>5363</v>
      </c>
      <c r="D5025" s="84"/>
      <c r="F5025" s="84"/>
      <c r="O5025" s="84" t="s">
        <v>16168</v>
      </c>
      <c r="P5025" s="84">
        <v>1</v>
      </c>
      <c r="Q5025" s="84" t="s">
        <v>9357</v>
      </c>
      <c r="R5025" s="84"/>
      <c r="S5025" s="84"/>
    </row>
    <row r="5026" spans="1:19" x14ac:dyDescent="0.25">
      <c r="A5026" t="s">
        <v>6262</v>
      </c>
      <c r="B5026">
        <v>3</v>
      </c>
      <c r="C5026" t="s">
        <v>5363</v>
      </c>
      <c r="D5026" s="84"/>
      <c r="F5026" s="84"/>
      <c r="O5026" s="84" t="s">
        <v>16170</v>
      </c>
      <c r="P5026" s="84">
        <v>1</v>
      </c>
      <c r="Q5026" s="84" t="s">
        <v>9357</v>
      </c>
      <c r="R5026" s="84"/>
      <c r="S5026" s="84"/>
    </row>
    <row r="5027" spans="1:19" x14ac:dyDescent="0.25">
      <c r="A5027" t="s">
        <v>6263</v>
      </c>
      <c r="B5027">
        <v>3</v>
      </c>
      <c r="C5027" t="s">
        <v>5363</v>
      </c>
      <c r="D5027" s="84"/>
      <c r="F5027" s="84"/>
      <c r="O5027" s="84" t="s">
        <v>16171</v>
      </c>
      <c r="P5027" s="84">
        <v>1</v>
      </c>
      <c r="Q5027" s="84" t="s">
        <v>9357</v>
      </c>
      <c r="R5027" s="84"/>
      <c r="S5027" s="84"/>
    </row>
    <row r="5028" spans="1:19" x14ac:dyDescent="0.25">
      <c r="A5028" t="s">
        <v>6264</v>
      </c>
      <c r="B5028">
        <v>3</v>
      </c>
      <c r="C5028" t="s">
        <v>5363</v>
      </c>
      <c r="D5028" s="84"/>
      <c r="F5028" s="84"/>
      <c r="O5028" s="84" t="s">
        <v>16173</v>
      </c>
      <c r="P5028" s="84">
        <v>1</v>
      </c>
      <c r="Q5028" s="84" t="s">
        <v>9357</v>
      </c>
      <c r="R5028" s="84"/>
      <c r="S5028" s="84"/>
    </row>
    <row r="5029" spans="1:19" x14ac:dyDescent="0.25">
      <c r="A5029" t="s">
        <v>6265</v>
      </c>
      <c r="B5029">
        <v>3</v>
      </c>
      <c r="C5029" t="s">
        <v>5363</v>
      </c>
      <c r="D5029" s="84"/>
      <c r="F5029" s="84"/>
      <c r="O5029" s="84" t="s">
        <v>16179</v>
      </c>
      <c r="P5029" s="84">
        <v>1</v>
      </c>
      <c r="Q5029" s="84" t="s">
        <v>9357</v>
      </c>
      <c r="R5029" s="84"/>
      <c r="S5029" s="84"/>
    </row>
    <row r="5030" spans="1:19" x14ac:dyDescent="0.25">
      <c r="A5030" t="s">
        <v>6266</v>
      </c>
      <c r="B5030">
        <v>3</v>
      </c>
      <c r="C5030" t="s">
        <v>5363</v>
      </c>
      <c r="D5030" s="84"/>
      <c r="F5030" s="84"/>
      <c r="O5030" s="84" t="s">
        <v>16182</v>
      </c>
      <c r="P5030" s="84">
        <v>1</v>
      </c>
      <c r="Q5030" s="84" t="s">
        <v>9357</v>
      </c>
      <c r="R5030" s="84"/>
      <c r="S5030" s="84"/>
    </row>
    <row r="5031" spans="1:19" x14ac:dyDescent="0.25">
      <c r="A5031" t="s">
        <v>6267</v>
      </c>
      <c r="B5031">
        <v>3</v>
      </c>
      <c r="C5031" t="s">
        <v>5363</v>
      </c>
      <c r="D5031" s="84"/>
      <c r="F5031" s="84"/>
      <c r="O5031" s="84" t="s">
        <v>16185</v>
      </c>
      <c r="P5031" s="84">
        <v>1</v>
      </c>
      <c r="Q5031" s="84" t="s">
        <v>9357</v>
      </c>
      <c r="R5031" s="84"/>
      <c r="S5031" s="84"/>
    </row>
    <row r="5032" spans="1:19" x14ac:dyDescent="0.25">
      <c r="A5032" t="s">
        <v>6268</v>
      </c>
      <c r="B5032">
        <v>3</v>
      </c>
      <c r="C5032" t="s">
        <v>5363</v>
      </c>
      <c r="D5032" s="84"/>
      <c r="F5032" s="84"/>
      <c r="O5032" s="84" t="s">
        <v>16186</v>
      </c>
      <c r="P5032" s="84">
        <v>1</v>
      </c>
      <c r="Q5032" s="84" t="s">
        <v>9357</v>
      </c>
      <c r="R5032" s="84"/>
      <c r="S5032" s="84"/>
    </row>
    <row r="5033" spans="1:19" x14ac:dyDescent="0.25">
      <c r="A5033" t="s">
        <v>6269</v>
      </c>
      <c r="B5033">
        <v>3</v>
      </c>
      <c r="C5033" t="s">
        <v>5363</v>
      </c>
      <c r="D5033" s="84"/>
      <c r="F5033" s="84"/>
      <c r="O5033" s="84" t="s">
        <v>16188</v>
      </c>
      <c r="P5033" s="84">
        <v>1</v>
      </c>
      <c r="Q5033" s="84" t="s">
        <v>9357</v>
      </c>
      <c r="R5033" s="84"/>
      <c r="S5033" s="84"/>
    </row>
    <row r="5034" spans="1:19" x14ac:dyDescent="0.25">
      <c r="A5034" t="s">
        <v>6270</v>
      </c>
      <c r="B5034">
        <v>3</v>
      </c>
      <c r="C5034" t="s">
        <v>5363</v>
      </c>
      <c r="D5034" s="84"/>
      <c r="F5034" s="84"/>
      <c r="O5034" s="84" t="s">
        <v>16190</v>
      </c>
      <c r="P5034" s="84">
        <v>1</v>
      </c>
      <c r="Q5034" s="84" t="s">
        <v>9357</v>
      </c>
      <c r="R5034" s="84"/>
      <c r="S5034" s="84"/>
    </row>
    <row r="5035" spans="1:19" x14ac:dyDescent="0.25">
      <c r="A5035" t="s">
        <v>6271</v>
      </c>
      <c r="B5035">
        <v>3</v>
      </c>
      <c r="C5035" t="s">
        <v>5363</v>
      </c>
      <c r="D5035" s="84"/>
      <c r="F5035" s="84"/>
      <c r="O5035" s="84" t="s">
        <v>16191</v>
      </c>
      <c r="P5035" s="84">
        <v>1</v>
      </c>
      <c r="Q5035" s="84" t="s">
        <v>9357</v>
      </c>
      <c r="R5035" s="84"/>
      <c r="S5035" s="84"/>
    </row>
    <row r="5036" spans="1:19" x14ac:dyDescent="0.25">
      <c r="A5036" t="s">
        <v>6272</v>
      </c>
      <c r="B5036">
        <v>3</v>
      </c>
      <c r="C5036" t="s">
        <v>5363</v>
      </c>
      <c r="D5036" s="84"/>
      <c r="F5036" s="84"/>
      <c r="O5036" s="84" t="s">
        <v>16193</v>
      </c>
      <c r="P5036" s="84">
        <v>1</v>
      </c>
      <c r="Q5036" s="84" t="s">
        <v>9357</v>
      </c>
      <c r="R5036" s="84"/>
      <c r="S5036" s="84"/>
    </row>
    <row r="5037" spans="1:19" x14ac:dyDescent="0.25">
      <c r="A5037" t="s">
        <v>6273</v>
      </c>
      <c r="B5037">
        <v>3</v>
      </c>
      <c r="C5037" t="s">
        <v>5363</v>
      </c>
      <c r="D5037" s="84"/>
      <c r="F5037" s="84"/>
      <c r="O5037" s="84" t="s">
        <v>16195</v>
      </c>
      <c r="P5037" s="84">
        <v>1</v>
      </c>
      <c r="Q5037" s="84" t="s">
        <v>9357</v>
      </c>
      <c r="R5037" s="84"/>
      <c r="S5037" s="84"/>
    </row>
    <row r="5038" spans="1:19" x14ac:dyDescent="0.25">
      <c r="A5038" t="s">
        <v>6274</v>
      </c>
      <c r="B5038">
        <v>3</v>
      </c>
      <c r="C5038" t="s">
        <v>5363</v>
      </c>
      <c r="D5038" s="84"/>
      <c r="F5038" s="84"/>
      <c r="O5038" s="84" t="s">
        <v>16196</v>
      </c>
      <c r="P5038" s="84">
        <v>1</v>
      </c>
      <c r="Q5038" s="84" t="s">
        <v>9357</v>
      </c>
      <c r="R5038" s="84"/>
      <c r="S5038" s="84"/>
    </row>
    <row r="5039" spans="1:19" x14ac:dyDescent="0.25">
      <c r="A5039" t="s">
        <v>6275</v>
      </c>
      <c r="B5039">
        <v>3</v>
      </c>
      <c r="C5039" t="s">
        <v>5363</v>
      </c>
      <c r="D5039" s="84"/>
      <c r="F5039" s="84"/>
      <c r="O5039" s="84" t="s">
        <v>16197</v>
      </c>
      <c r="P5039" s="84">
        <v>1</v>
      </c>
      <c r="Q5039" s="84" t="s">
        <v>9357</v>
      </c>
      <c r="R5039" s="84"/>
      <c r="S5039" s="84"/>
    </row>
    <row r="5040" spans="1:19" x14ac:dyDescent="0.25">
      <c r="A5040" t="s">
        <v>6276</v>
      </c>
      <c r="B5040">
        <v>3</v>
      </c>
      <c r="C5040" t="s">
        <v>5363</v>
      </c>
      <c r="D5040" s="84"/>
      <c r="F5040" s="84"/>
      <c r="O5040" s="84" t="s">
        <v>16199</v>
      </c>
      <c r="P5040" s="84">
        <v>1</v>
      </c>
      <c r="Q5040" s="84" t="s">
        <v>9357</v>
      </c>
      <c r="R5040" s="84"/>
      <c r="S5040" s="84"/>
    </row>
    <row r="5041" spans="1:19" x14ac:dyDescent="0.25">
      <c r="A5041" t="s">
        <v>6277</v>
      </c>
      <c r="B5041">
        <v>3</v>
      </c>
      <c r="C5041" t="s">
        <v>5363</v>
      </c>
      <c r="D5041" s="84"/>
      <c r="F5041" s="84"/>
      <c r="O5041" s="84" t="s">
        <v>16201</v>
      </c>
      <c r="P5041" s="84">
        <v>1</v>
      </c>
      <c r="Q5041" s="84" t="s">
        <v>9357</v>
      </c>
      <c r="R5041" s="84"/>
      <c r="S5041" s="84"/>
    </row>
    <row r="5042" spans="1:19" x14ac:dyDescent="0.25">
      <c r="A5042" t="s">
        <v>6278</v>
      </c>
      <c r="B5042">
        <v>3</v>
      </c>
      <c r="C5042" t="s">
        <v>5363</v>
      </c>
      <c r="D5042" s="84"/>
      <c r="F5042" s="84"/>
      <c r="O5042" s="84" t="s">
        <v>16203</v>
      </c>
      <c r="P5042" s="84">
        <v>1</v>
      </c>
      <c r="Q5042" s="84" t="s">
        <v>9357</v>
      </c>
      <c r="R5042" s="84"/>
      <c r="S5042" s="84"/>
    </row>
    <row r="5043" spans="1:19" x14ac:dyDescent="0.25">
      <c r="A5043" t="s">
        <v>6279</v>
      </c>
      <c r="B5043">
        <v>3</v>
      </c>
      <c r="C5043" t="s">
        <v>5363</v>
      </c>
      <c r="D5043" s="84"/>
      <c r="F5043" s="84"/>
      <c r="O5043" s="84" t="s">
        <v>16206</v>
      </c>
      <c r="P5043" s="84">
        <v>1</v>
      </c>
      <c r="Q5043" s="84" t="s">
        <v>9357</v>
      </c>
      <c r="R5043" s="84"/>
      <c r="S5043" s="84"/>
    </row>
    <row r="5044" spans="1:19" x14ac:dyDescent="0.25">
      <c r="A5044" t="s">
        <v>6280</v>
      </c>
      <c r="B5044">
        <v>3</v>
      </c>
      <c r="C5044" t="s">
        <v>5363</v>
      </c>
      <c r="D5044" s="84"/>
      <c r="F5044" s="84"/>
      <c r="O5044" s="84" t="s">
        <v>16207</v>
      </c>
      <c r="P5044" s="84">
        <v>1</v>
      </c>
      <c r="Q5044" s="84" t="s">
        <v>9357</v>
      </c>
      <c r="R5044" s="84"/>
      <c r="S5044" s="84"/>
    </row>
    <row r="5045" spans="1:19" x14ac:dyDescent="0.25">
      <c r="A5045" t="s">
        <v>6281</v>
      </c>
      <c r="B5045">
        <v>3</v>
      </c>
      <c r="C5045" t="s">
        <v>5363</v>
      </c>
      <c r="D5045" s="84"/>
      <c r="F5045" s="84"/>
      <c r="O5045" s="84" t="s">
        <v>16208</v>
      </c>
      <c r="P5045" s="84">
        <v>1</v>
      </c>
      <c r="Q5045" s="84" t="s">
        <v>9357</v>
      </c>
      <c r="R5045" s="84"/>
      <c r="S5045" s="84"/>
    </row>
    <row r="5046" spans="1:19" x14ac:dyDescent="0.25">
      <c r="A5046" t="s">
        <v>6282</v>
      </c>
      <c r="B5046">
        <v>3</v>
      </c>
      <c r="C5046" t="s">
        <v>5363</v>
      </c>
      <c r="D5046" s="84"/>
      <c r="F5046" s="84"/>
      <c r="O5046" s="84" t="s">
        <v>16212</v>
      </c>
      <c r="P5046" s="84">
        <v>1</v>
      </c>
      <c r="Q5046" s="84" t="s">
        <v>9357</v>
      </c>
      <c r="R5046" s="84"/>
      <c r="S5046" s="84"/>
    </row>
    <row r="5047" spans="1:19" x14ac:dyDescent="0.25">
      <c r="A5047" t="s">
        <v>6283</v>
      </c>
      <c r="B5047">
        <v>3</v>
      </c>
      <c r="C5047" t="s">
        <v>5363</v>
      </c>
      <c r="D5047" s="84"/>
      <c r="F5047" s="84"/>
      <c r="O5047" s="84" t="s">
        <v>16218</v>
      </c>
      <c r="P5047" s="84">
        <v>1</v>
      </c>
      <c r="Q5047" s="84" t="s">
        <v>9357</v>
      </c>
      <c r="R5047" s="84"/>
      <c r="S5047" s="84"/>
    </row>
    <row r="5048" spans="1:19" x14ac:dyDescent="0.25">
      <c r="A5048" t="s">
        <v>6284</v>
      </c>
      <c r="B5048">
        <v>3</v>
      </c>
      <c r="C5048" t="s">
        <v>5363</v>
      </c>
      <c r="D5048" s="84"/>
      <c r="F5048" s="84"/>
      <c r="O5048" s="84" t="s">
        <v>16223</v>
      </c>
      <c r="P5048" s="84">
        <v>1</v>
      </c>
      <c r="Q5048" s="84" t="s">
        <v>9357</v>
      </c>
      <c r="R5048" s="84"/>
      <c r="S5048" s="84"/>
    </row>
    <row r="5049" spans="1:19" x14ac:dyDescent="0.25">
      <c r="A5049" t="s">
        <v>6285</v>
      </c>
      <c r="B5049">
        <v>3</v>
      </c>
      <c r="C5049" t="s">
        <v>5363</v>
      </c>
      <c r="D5049" s="84"/>
      <c r="F5049" s="84"/>
      <c r="O5049" s="84" t="s">
        <v>16225</v>
      </c>
      <c r="P5049" s="84">
        <v>1</v>
      </c>
      <c r="Q5049" s="84" t="s">
        <v>9357</v>
      </c>
      <c r="R5049" s="84"/>
      <c r="S5049" s="84"/>
    </row>
    <row r="5050" spans="1:19" x14ac:dyDescent="0.25">
      <c r="A5050" t="s">
        <v>6286</v>
      </c>
      <c r="B5050">
        <v>3</v>
      </c>
      <c r="C5050" t="s">
        <v>5363</v>
      </c>
      <c r="D5050" s="84"/>
      <c r="F5050" s="84"/>
      <c r="O5050" s="84" t="s">
        <v>16227</v>
      </c>
      <c r="P5050" s="84">
        <v>1</v>
      </c>
      <c r="Q5050" s="84" t="s">
        <v>9357</v>
      </c>
      <c r="R5050" s="84"/>
      <c r="S5050" s="84"/>
    </row>
    <row r="5051" spans="1:19" x14ac:dyDescent="0.25">
      <c r="A5051" t="s">
        <v>6287</v>
      </c>
      <c r="B5051">
        <v>3</v>
      </c>
      <c r="C5051" t="s">
        <v>5363</v>
      </c>
      <c r="D5051" s="84"/>
      <c r="F5051" s="84"/>
      <c r="O5051" s="84" t="s">
        <v>16229</v>
      </c>
      <c r="P5051" s="84">
        <v>1</v>
      </c>
      <c r="Q5051" s="84" t="s">
        <v>9357</v>
      </c>
      <c r="R5051" s="84"/>
      <c r="S5051" s="84"/>
    </row>
    <row r="5052" spans="1:19" x14ac:dyDescent="0.25">
      <c r="A5052" t="s">
        <v>6288</v>
      </c>
      <c r="B5052">
        <v>3</v>
      </c>
      <c r="C5052" t="s">
        <v>5363</v>
      </c>
      <c r="D5052" s="84"/>
      <c r="F5052" s="84"/>
      <c r="O5052" s="84" t="s">
        <v>16230</v>
      </c>
      <c r="P5052" s="84">
        <v>1</v>
      </c>
      <c r="Q5052" s="84" t="s">
        <v>9357</v>
      </c>
      <c r="R5052" s="84"/>
      <c r="S5052" s="84"/>
    </row>
    <row r="5053" spans="1:19" x14ac:dyDescent="0.25">
      <c r="A5053" t="s">
        <v>6289</v>
      </c>
      <c r="B5053">
        <v>3</v>
      </c>
      <c r="C5053" t="s">
        <v>5363</v>
      </c>
      <c r="D5053" s="84"/>
      <c r="F5053" s="84"/>
      <c r="O5053" s="84" t="s">
        <v>16231</v>
      </c>
      <c r="P5053" s="84">
        <v>1</v>
      </c>
      <c r="Q5053" s="84" t="s">
        <v>9357</v>
      </c>
      <c r="R5053" s="84"/>
      <c r="S5053" s="84"/>
    </row>
    <row r="5054" spans="1:19" x14ac:dyDescent="0.25">
      <c r="A5054" t="s">
        <v>6290</v>
      </c>
      <c r="B5054">
        <v>3</v>
      </c>
      <c r="C5054" t="s">
        <v>5363</v>
      </c>
      <c r="D5054" s="84"/>
      <c r="F5054" s="84"/>
      <c r="O5054" s="84" t="s">
        <v>16234</v>
      </c>
      <c r="P5054" s="84">
        <v>1</v>
      </c>
      <c r="Q5054" s="84" t="s">
        <v>9357</v>
      </c>
      <c r="R5054" s="84"/>
      <c r="S5054" s="84"/>
    </row>
    <row r="5055" spans="1:19" x14ac:dyDescent="0.25">
      <c r="A5055" t="s">
        <v>6291</v>
      </c>
      <c r="B5055">
        <v>3</v>
      </c>
      <c r="C5055" t="s">
        <v>5363</v>
      </c>
      <c r="D5055" s="84"/>
      <c r="F5055" s="84"/>
      <c r="O5055" s="84" t="s">
        <v>16240</v>
      </c>
      <c r="P5055" s="84">
        <v>1</v>
      </c>
      <c r="Q5055" s="84" t="s">
        <v>9357</v>
      </c>
      <c r="R5055" s="84"/>
      <c r="S5055" s="84"/>
    </row>
    <row r="5056" spans="1:19" x14ac:dyDescent="0.25">
      <c r="A5056" t="s">
        <v>6292</v>
      </c>
      <c r="B5056">
        <v>3</v>
      </c>
      <c r="C5056" t="s">
        <v>5363</v>
      </c>
      <c r="D5056" s="84"/>
      <c r="F5056" s="84"/>
      <c r="O5056" s="84" t="s">
        <v>16242</v>
      </c>
      <c r="P5056" s="84">
        <v>1</v>
      </c>
      <c r="Q5056" s="84" t="s">
        <v>9357</v>
      </c>
      <c r="R5056" s="84"/>
      <c r="S5056" s="84"/>
    </row>
    <row r="5057" spans="1:19" x14ac:dyDescent="0.25">
      <c r="A5057" t="s">
        <v>6293</v>
      </c>
      <c r="B5057">
        <v>3</v>
      </c>
      <c r="C5057" t="s">
        <v>5363</v>
      </c>
      <c r="D5057" s="84"/>
      <c r="F5057" s="84"/>
      <c r="O5057" s="84" t="s">
        <v>16245</v>
      </c>
      <c r="P5057" s="84">
        <v>1</v>
      </c>
      <c r="Q5057" s="84" t="s">
        <v>9357</v>
      </c>
      <c r="R5057" s="84"/>
      <c r="S5057" s="84"/>
    </row>
    <row r="5058" spans="1:19" x14ac:dyDescent="0.25">
      <c r="A5058" t="s">
        <v>6294</v>
      </c>
      <c r="B5058">
        <v>3</v>
      </c>
      <c r="C5058" t="s">
        <v>5363</v>
      </c>
      <c r="D5058" t="s">
        <v>6294</v>
      </c>
      <c r="E5058" s="84" t="s">
        <v>6294</v>
      </c>
      <c r="F5058" t="s">
        <v>1919</v>
      </c>
      <c r="O5058" s="84" t="s">
        <v>16250</v>
      </c>
      <c r="P5058" s="84">
        <v>1</v>
      </c>
      <c r="Q5058" s="84" t="s">
        <v>9357</v>
      </c>
      <c r="R5058" s="84"/>
      <c r="S5058" s="84"/>
    </row>
    <row r="5059" spans="1:19" x14ac:dyDescent="0.25">
      <c r="A5059" t="s">
        <v>6295</v>
      </c>
      <c r="B5059">
        <v>3</v>
      </c>
      <c r="C5059" t="s">
        <v>5363</v>
      </c>
      <c r="D5059" s="84"/>
      <c r="F5059" s="84"/>
      <c r="O5059" s="84" t="s">
        <v>16253</v>
      </c>
      <c r="P5059" s="84">
        <v>1</v>
      </c>
      <c r="Q5059" s="84" t="s">
        <v>9357</v>
      </c>
      <c r="R5059" s="84"/>
      <c r="S5059" s="84"/>
    </row>
    <row r="5060" spans="1:19" x14ac:dyDescent="0.25">
      <c r="A5060" t="s">
        <v>6296</v>
      </c>
      <c r="B5060">
        <v>3</v>
      </c>
      <c r="C5060" t="s">
        <v>5363</v>
      </c>
      <c r="D5060" s="84"/>
      <c r="F5060" s="84"/>
      <c r="O5060" s="84" t="s">
        <v>16254</v>
      </c>
      <c r="P5060" s="84">
        <v>1</v>
      </c>
      <c r="Q5060" s="84" t="s">
        <v>9357</v>
      </c>
      <c r="R5060" s="84"/>
      <c r="S5060" s="84"/>
    </row>
    <row r="5061" spans="1:19" x14ac:dyDescent="0.25">
      <c r="A5061" t="s">
        <v>6297</v>
      </c>
      <c r="B5061">
        <v>3</v>
      </c>
      <c r="C5061" t="s">
        <v>5363</v>
      </c>
      <c r="D5061" s="84"/>
      <c r="F5061" s="84"/>
      <c r="O5061" s="84" t="s">
        <v>16261</v>
      </c>
      <c r="P5061" s="84">
        <v>1</v>
      </c>
      <c r="Q5061" s="84" t="s">
        <v>9357</v>
      </c>
      <c r="R5061" s="84"/>
      <c r="S5061" s="84"/>
    </row>
    <row r="5062" spans="1:19" x14ac:dyDescent="0.25">
      <c r="A5062" t="s">
        <v>6298</v>
      </c>
      <c r="B5062">
        <v>3</v>
      </c>
      <c r="C5062" t="s">
        <v>5363</v>
      </c>
      <c r="D5062" s="84"/>
      <c r="F5062" s="84"/>
      <c r="O5062" s="84" t="s">
        <v>16262</v>
      </c>
      <c r="P5062" s="84">
        <v>1</v>
      </c>
      <c r="Q5062" s="84" t="s">
        <v>9357</v>
      </c>
      <c r="R5062" s="84"/>
      <c r="S5062" s="84"/>
    </row>
    <row r="5063" spans="1:19" x14ac:dyDescent="0.25">
      <c r="A5063" t="s">
        <v>6299</v>
      </c>
      <c r="B5063">
        <v>3</v>
      </c>
      <c r="C5063" t="s">
        <v>5363</v>
      </c>
      <c r="D5063" s="84"/>
      <c r="F5063" s="84"/>
      <c r="O5063" s="84" t="s">
        <v>16264</v>
      </c>
      <c r="P5063" s="84">
        <v>1</v>
      </c>
      <c r="Q5063" s="84" t="s">
        <v>9357</v>
      </c>
      <c r="R5063" s="84"/>
      <c r="S5063" s="84"/>
    </row>
    <row r="5064" spans="1:19" x14ac:dyDescent="0.25">
      <c r="A5064" t="s">
        <v>6300</v>
      </c>
      <c r="B5064">
        <v>3</v>
      </c>
      <c r="C5064" t="s">
        <v>5363</v>
      </c>
      <c r="D5064" s="84"/>
      <c r="F5064" s="84"/>
      <c r="O5064" s="84" t="s">
        <v>16268</v>
      </c>
      <c r="P5064" s="84">
        <v>1</v>
      </c>
      <c r="Q5064" s="84" t="s">
        <v>9357</v>
      </c>
      <c r="R5064" s="84"/>
      <c r="S5064" s="84"/>
    </row>
    <row r="5065" spans="1:19" x14ac:dyDescent="0.25">
      <c r="A5065" t="s">
        <v>6301</v>
      </c>
      <c r="B5065">
        <v>3</v>
      </c>
      <c r="C5065" t="s">
        <v>5363</v>
      </c>
      <c r="D5065" s="84"/>
      <c r="F5065" s="84"/>
      <c r="O5065" s="84" t="s">
        <v>16269</v>
      </c>
      <c r="P5065" s="84">
        <v>1</v>
      </c>
      <c r="Q5065" s="84" t="s">
        <v>9357</v>
      </c>
      <c r="R5065" s="84"/>
      <c r="S5065" s="84"/>
    </row>
    <row r="5066" spans="1:19" x14ac:dyDescent="0.25">
      <c r="A5066" t="s">
        <v>6302</v>
      </c>
      <c r="B5066">
        <v>3</v>
      </c>
      <c r="C5066" t="s">
        <v>5363</v>
      </c>
      <c r="D5066" s="84"/>
      <c r="F5066" s="84"/>
      <c r="O5066" s="84" t="s">
        <v>16272</v>
      </c>
      <c r="P5066" s="84">
        <v>1</v>
      </c>
      <c r="Q5066" s="84" t="s">
        <v>9357</v>
      </c>
      <c r="R5066" s="84"/>
      <c r="S5066" s="84"/>
    </row>
    <row r="5067" spans="1:19" x14ac:dyDescent="0.25">
      <c r="A5067" t="s">
        <v>6303</v>
      </c>
      <c r="B5067">
        <v>3</v>
      </c>
      <c r="C5067" t="s">
        <v>5363</v>
      </c>
      <c r="D5067" s="84"/>
      <c r="F5067" s="84"/>
      <c r="O5067" s="84" t="s">
        <v>16274</v>
      </c>
      <c r="P5067" s="84">
        <v>1</v>
      </c>
      <c r="Q5067" s="84" t="s">
        <v>9357</v>
      </c>
      <c r="R5067" s="84"/>
      <c r="S5067" s="84"/>
    </row>
    <row r="5068" spans="1:19" x14ac:dyDescent="0.25">
      <c r="A5068" t="s">
        <v>6304</v>
      </c>
      <c r="B5068">
        <v>3</v>
      </c>
      <c r="C5068" t="s">
        <v>5363</v>
      </c>
      <c r="D5068" s="84"/>
      <c r="F5068" s="84"/>
      <c r="O5068" s="84" t="s">
        <v>16301</v>
      </c>
      <c r="P5068" s="84">
        <v>1</v>
      </c>
      <c r="Q5068" s="84" t="s">
        <v>9357</v>
      </c>
      <c r="R5068" s="84"/>
      <c r="S5068" s="84"/>
    </row>
    <row r="5069" spans="1:19" x14ac:dyDescent="0.25">
      <c r="A5069" t="s">
        <v>6305</v>
      </c>
      <c r="B5069">
        <v>3</v>
      </c>
      <c r="C5069" t="s">
        <v>5363</v>
      </c>
      <c r="D5069" s="84"/>
      <c r="F5069" s="84"/>
      <c r="O5069" s="84" t="s">
        <v>16304</v>
      </c>
      <c r="P5069" s="84">
        <v>1</v>
      </c>
      <c r="Q5069" s="84" t="s">
        <v>9357</v>
      </c>
      <c r="R5069" s="84"/>
      <c r="S5069" s="84"/>
    </row>
    <row r="5070" spans="1:19" x14ac:dyDescent="0.25">
      <c r="A5070" t="s">
        <v>6306</v>
      </c>
      <c r="B5070">
        <v>3</v>
      </c>
      <c r="C5070" t="s">
        <v>5363</v>
      </c>
      <c r="D5070" s="84"/>
      <c r="F5070" s="84"/>
      <c r="O5070" s="84" t="s">
        <v>16305</v>
      </c>
      <c r="P5070" s="84">
        <v>1</v>
      </c>
      <c r="Q5070" s="84" t="s">
        <v>9357</v>
      </c>
      <c r="R5070" s="84"/>
      <c r="S5070" s="84"/>
    </row>
    <row r="5071" spans="1:19" x14ac:dyDescent="0.25">
      <c r="A5071" t="s">
        <v>6307</v>
      </c>
      <c r="B5071">
        <v>3</v>
      </c>
      <c r="C5071" t="s">
        <v>5363</v>
      </c>
      <c r="D5071" s="84"/>
      <c r="F5071" s="84"/>
      <c r="O5071" s="84" t="s">
        <v>16306</v>
      </c>
      <c r="P5071" s="84">
        <v>1</v>
      </c>
      <c r="Q5071" s="84" t="s">
        <v>9357</v>
      </c>
      <c r="R5071" s="84"/>
      <c r="S5071" s="84"/>
    </row>
    <row r="5072" spans="1:19" x14ac:dyDescent="0.25">
      <c r="A5072" t="s">
        <v>6308</v>
      </c>
      <c r="B5072">
        <v>3</v>
      </c>
      <c r="C5072" t="s">
        <v>5363</v>
      </c>
      <c r="D5072" s="84"/>
      <c r="F5072" s="84"/>
      <c r="O5072" s="84" t="s">
        <v>16307</v>
      </c>
      <c r="P5072" s="84">
        <v>1</v>
      </c>
      <c r="Q5072" s="84" t="s">
        <v>9357</v>
      </c>
      <c r="R5072" s="84"/>
      <c r="S5072" s="84"/>
    </row>
    <row r="5073" spans="1:19" x14ac:dyDescent="0.25">
      <c r="A5073" t="s">
        <v>6309</v>
      </c>
      <c r="B5073">
        <v>3</v>
      </c>
      <c r="C5073" t="s">
        <v>5363</v>
      </c>
      <c r="D5073" s="84"/>
      <c r="F5073" s="84"/>
      <c r="O5073" s="84" t="s">
        <v>16309</v>
      </c>
      <c r="P5073" s="84">
        <v>1</v>
      </c>
      <c r="Q5073" s="84" t="s">
        <v>9357</v>
      </c>
      <c r="R5073" s="84"/>
      <c r="S5073" s="84"/>
    </row>
    <row r="5074" spans="1:19" x14ac:dyDescent="0.25">
      <c r="A5074" t="s">
        <v>6310</v>
      </c>
      <c r="B5074">
        <v>3</v>
      </c>
      <c r="C5074" t="s">
        <v>5363</v>
      </c>
      <c r="D5074" s="84"/>
      <c r="F5074" s="84"/>
      <c r="O5074" s="84" t="s">
        <v>16310</v>
      </c>
      <c r="P5074" s="84">
        <v>1</v>
      </c>
      <c r="Q5074" s="84" t="s">
        <v>9357</v>
      </c>
      <c r="R5074" s="84"/>
      <c r="S5074" s="84"/>
    </row>
    <row r="5075" spans="1:19" x14ac:dyDescent="0.25">
      <c r="A5075" t="s">
        <v>6311</v>
      </c>
      <c r="B5075">
        <v>3</v>
      </c>
      <c r="C5075" t="s">
        <v>5363</v>
      </c>
      <c r="D5075" s="84"/>
      <c r="F5075" s="84"/>
      <c r="O5075" s="84" t="s">
        <v>16311</v>
      </c>
      <c r="P5075" s="84">
        <v>1</v>
      </c>
      <c r="Q5075" s="84" t="s">
        <v>9357</v>
      </c>
      <c r="R5075" s="84"/>
      <c r="S5075" s="84"/>
    </row>
    <row r="5076" spans="1:19" x14ac:dyDescent="0.25">
      <c r="A5076" t="s">
        <v>6312</v>
      </c>
      <c r="B5076">
        <v>3</v>
      </c>
      <c r="C5076" t="s">
        <v>5363</v>
      </c>
      <c r="D5076" s="84"/>
      <c r="F5076" s="84"/>
      <c r="O5076" s="84" t="s">
        <v>16312</v>
      </c>
      <c r="P5076" s="84">
        <v>1</v>
      </c>
      <c r="Q5076" s="84" t="s">
        <v>9357</v>
      </c>
      <c r="R5076" s="84"/>
      <c r="S5076" s="84"/>
    </row>
    <row r="5077" spans="1:19" x14ac:dyDescent="0.25">
      <c r="A5077" t="s">
        <v>6313</v>
      </c>
      <c r="B5077">
        <v>3</v>
      </c>
      <c r="C5077" t="s">
        <v>5363</v>
      </c>
      <c r="D5077" s="84"/>
      <c r="F5077" s="84"/>
      <c r="O5077" s="84" t="s">
        <v>16314</v>
      </c>
      <c r="P5077" s="84">
        <v>1</v>
      </c>
      <c r="Q5077" s="84" t="s">
        <v>9357</v>
      </c>
      <c r="R5077" s="84"/>
      <c r="S5077" s="84"/>
    </row>
    <row r="5078" spans="1:19" x14ac:dyDescent="0.25">
      <c r="A5078" t="s">
        <v>6314</v>
      </c>
      <c r="B5078">
        <v>3</v>
      </c>
      <c r="C5078" t="s">
        <v>5363</v>
      </c>
      <c r="D5078" s="84"/>
      <c r="F5078" s="84"/>
      <c r="O5078" s="84" t="s">
        <v>16315</v>
      </c>
      <c r="P5078" s="84">
        <v>1</v>
      </c>
      <c r="Q5078" s="84" t="s">
        <v>9357</v>
      </c>
      <c r="R5078" s="84"/>
      <c r="S5078" s="84"/>
    </row>
    <row r="5079" spans="1:19" x14ac:dyDescent="0.25">
      <c r="A5079" t="s">
        <v>6315</v>
      </c>
      <c r="B5079">
        <v>3</v>
      </c>
      <c r="C5079" t="s">
        <v>5363</v>
      </c>
      <c r="D5079" s="84"/>
      <c r="F5079" s="84"/>
      <c r="O5079" s="84" t="s">
        <v>16316</v>
      </c>
      <c r="P5079" s="84">
        <v>1</v>
      </c>
      <c r="Q5079" s="84" t="s">
        <v>9357</v>
      </c>
      <c r="R5079" s="84"/>
      <c r="S5079" s="84"/>
    </row>
    <row r="5080" spans="1:19" x14ac:dyDescent="0.25">
      <c r="A5080" t="s">
        <v>6316</v>
      </c>
      <c r="B5080">
        <v>3</v>
      </c>
      <c r="C5080" t="s">
        <v>5363</v>
      </c>
      <c r="D5080" s="84"/>
      <c r="F5080" s="84"/>
      <c r="O5080" s="84" t="s">
        <v>16318</v>
      </c>
      <c r="P5080" s="84">
        <v>1</v>
      </c>
      <c r="Q5080" s="84" t="s">
        <v>9357</v>
      </c>
      <c r="R5080" s="84"/>
      <c r="S5080" s="84"/>
    </row>
    <row r="5081" spans="1:19" x14ac:dyDescent="0.25">
      <c r="A5081" t="s">
        <v>6317</v>
      </c>
      <c r="B5081">
        <v>3</v>
      </c>
      <c r="C5081" t="s">
        <v>5363</v>
      </c>
      <c r="D5081" s="84"/>
      <c r="F5081" s="84"/>
      <c r="O5081" s="84" t="s">
        <v>16319</v>
      </c>
      <c r="P5081" s="84">
        <v>1</v>
      </c>
      <c r="Q5081" s="84" t="s">
        <v>9357</v>
      </c>
      <c r="R5081" s="84"/>
      <c r="S5081" s="84"/>
    </row>
    <row r="5082" spans="1:19" x14ac:dyDescent="0.25">
      <c r="A5082" t="s">
        <v>6318</v>
      </c>
      <c r="B5082">
        <v>3</v>
      </c>
      <c r="C5082" t="s">
        <v>5363</v>
      </c>
      <c r="D5082" s="84"/>
      <c r="F5082" s="84"/>
      <c r="O5082" s="84" t="s">
        <v>16320</v>
      </c>
      <c r="P5082" s="84">
        <v>1</v>
      </c>
      <c r="Q5082" s="84" t="s">
        <v>9357</v>
      </c>
      <c r="R5082" s="84"/>
      <c r="S5082" s="84"/>
    </row>
    <row r="5083" spans="1:19" x14ac:dyDescent="0.25">
      <c r="A5083" t="s">
        <v>6319</v>
      </c>
      <c r="B5083">
        <v>3</v>
      </c>
      <c r="C5083" t="s">
        <v>5363</v>
      </c>
      <c r="D5083" s="84"/>
      <c r="F5083" s="84"/>
      <c r="O5083" s="84" t="s">
        <v>16321</v>
      </c>
      <c r="P5083" s="84">
        <v>1</v>
      </c>
      <c r="Q5083" s="84" t="s">
        <v>9357</v>
      </c>
      <c r="R5083" s="84"/>
      <c r="S5083" s="84"/>
    </row>
    <row r="5084" spans="1:19" x14ac:dyDescent="0.25">
      <c r="A5084" t="s">
        <v>6320</v>
      </c>
      <c r="B5084">
        <v>3</v>
      </c>
      <c r="C5084" t="s">
        <v>5363</v>
      </c>
      <c r="D5084" s="84"/>
      <c r="F5084" s="84"/>
      <c r="O5084" s="84" t="s">
        <v>16322</v>
      </c>
      <c r="P5084" s="84">
        <v>1</v>
      </c>
      <c r="Q5084" s="84" t="s">
        <v>9357</v>
      </c>
      <c r="R5084" s="84"/>
      <c r="S5084" s="84"/>
    </row>
    <row r="5085" spans="1:19" x14ac:dyDescent="0.25">
      <c r="A5085" t="s">
        <v>6321</v>
      </c>
      <c r="B5085">
        <v>3</v>
      </c>
      <c r="C5085" t="s">
        <v>5363</v>
      </c>
      <c r="D5085" s="84"/>
      <c r="F5085" s="84"/>
      <c r="O5085" s="84" t="s">
        <v>16324</v>
      </c>
      <c r="P5085" s="84">
        <v>1</v>
      </c>
      <c r="Q5085" s="84" t="s">
        <v>9357</v>
      </c>
      <c r="R5085" s="84"/>
      <c r="S5085" s="84"/>
    </row>
    <row r="5086" spans="1:19" x14ac:dyDescent="0.25">
      <c r="A5086" t="s">
        <v>6322</v>
      </c>
      <c r="B5086">
        <v>3</v>
      </c>
      <c r="C5086" t="s">
        <v>5363</v>
      </c>
      <c r="D5086" s="84"/>
      <c r="F5086" s="84"/>
      <c r="O5086" s="84" t="s">
        <v>16329</v>
      </c>
      <c r="P5086" s="84">
        <v>1</v>
      </c>
      <c r="Q5086" s="84" t="s">
        <v>9357</v>
      </c>
      <c r="R5086" s="84"/>
      <c r="S5086" s="84"/>
    </row>
    <row r="5087" spans="1:19" x14ac:dyDescent="0.25">
      <c r="A5087" t="s">
        <v>6323</v>
      </c>
      <c r="B5087">
        <v>3</v>
      </c>
      <c r="C5087" t="s">
        <v>5363</v>
      </c>
      <c r="D5087" s="84"/>
      <c r="F5087" s="84"/>
      <c r="O5087" s="84" t="s">
        <v>16330</v>
      </c>
      <c r="P5087" s="84">
        <v>1</v>
      </c>
      <c r="Q5087" s="84" t="s">
        <v>9357</v>
      </c>
      <c r="R5087" s="84"/>
      <c r="S5087" s="84"/>
    </row>
    <row r="5088" spans="1:19" x14ac:dyDescent="0.25">
      <c r="A5088" t="s">
        <v>6324</v>
      </c>
      <c r="B5088">
        <v>3</v>
      </c>
      <c r="C5088" t="s">
        <v>5363</v>
      </c>
      <c r="D5088" s="84"/>
      <c r="F5088" s="84"/>
      <c r="O5088" s="84" t="s">
        <v>16331</v>
      </c>
      <c r="P5088" s="84">
        <v>1</v>
      </c>
      <c r="Q5088" s="84" t="s">
        <v>9357</v>
      </c>
      <c r="R5088" s="84"/>
      <c r="S5088" s="84"/>
    </row>
    <row r="5089" spans="1:19" x14ac:dyDescent="0.25">
      <c r="A5089" t="s">
        <v>6325</v>
      </c>
      <c r="B5089">
        <v>3</v>
      </c>
      <c r="C5089" t="s">
        <v>5363</v>
      </c>
      <c r="D5089" s="84"/>
      <c r="F5089" s="84"/>
      <c r="O5089" s="84" t="s">
        <v>16332</v>
      </c>
      <c r="P5089" s="84">
        <v>1</v>
      </c>
      <c r="Q5089" s="84" t="s">
        <v>9357</v>
      </c>
      <c r="R5089" s="84"/>
      <c r="S5089" s="84"/>
    </row>
    <row r="5090" spans="1:19" x14ac:dyDescent="0.25">
      <c r="A5090" t="s">
        <v>6326</v>
      </c>
      <c r="B5090">
        <v>3</v>
      </c>
      <c r="C5090" t="s">
        <v>5363</v>
      </c>
      <c r="D5090" s="84"/>
      <c r="F5090" s="84"/>
      <c r="O5090" s="84" t="s">
        <v>16333</v>
      </c>
      <c r="P5090" s="84">
        <v>1</v>
      </c>
      <c r="Q5090" s="84" t="s">
        <v>9357</v>
      </c>
      <c r="R5090" s="84"/>
      <c r="S5090" s="84"/>
    </row>
    <row r="5091" spans="1:19" x14ac:dyDescent="0.25">
      <c r="A5091" t="s">
        <v>6327</v>
      </c>
      <c r="B5091">
        <v>3</v>
      </c>
      <c r="C5091" t="s">
        <v>5363</v>
      </c>
      <c r="D5091" s="84"/>
      <c r="F5091" s="84"/>
      <c r="O5091" s="84" t="s">
        <v>16334</v>
      </c>
      <c r="P5091" s="84">
        <v>1</v>
      </c>
      <c r="Q5091" s="84" t="s">
        <v>9357</v>
      </c>
      <c r="R5091" s="84"/>
      <c r="S5091" s="84"/>
    </row>
    <row r="5092" spans="1:19" x14ac:dyDescent="0.25">
      <c r="A5092" t="s">
        <v>6328</v>
      </c>
      <c r="B5092">
        <v>3</v>
      </c>
      <c r="C5092" t="s">
        <v>5363</v>
      </c>
      <c r="D5092" s="84"/>
      <c r="F5092" s="84"/>
      <c r="O5092" s="84" t="s">
        <v>16335</v>
      </c>
      <c r="P5092" s="84">
        <v>1</v>
      </c>
      <c r="Q5092" s="84" t="s">
        <v>9357</v>
      </c>
      <c r="R5092" s="84"/>
      <c r="S5092" s="84"/>
    </row>
    <row r="5093" spans="1:19" x14ac:dyDescent="0.25">
      <c r="A5093" t="s">
        <v>6329</v>
      </c>
      <c r="B5093">
        <v>3</v>
      </c>
      <c r="C5093" t="s">
        <v>5363</v>
      </c>
      <c r="D5093" s="84"/>
      <c r="F5093" s="84"/>
      <c r="O5093" s="84" t="s">
        <v>16337</v>
      </c>
      <c r="P5093" s="84">
        <v>1</v>
      </c>
      <c r="Q5093" s="84" t="s">
        <v>9357</v>
      </c>
      <c r="R5093" s="84"/>
      <c r="S5093" s="84"/>
    </row>
    <row r="5094" spans="1:19" x14ac:dyDescent="0.25">
      <c r="A5094" t="s">
        <v>6330</v>
      </c>
      <c r="B5094">
        <v>3</v>
      </c>
      <c r="C5094" t="s">
        <v>5363</v>
      </c>
      <c r="D5094" s="84"/>
      <c r="F5094" s="84"/>
      <c r="O5094" s="84" t="s">
        <v>16338</v>
      </c>
      <c r="P5094" s="84">
        <v>1</v>
      </c>
      <c r="Q5094" s="84" t="s">
        <v>9357</v>
      </c>
      <c r="R5094" s="84"/>
      <c r="S5094" s="84"/>
    </row>
    <row r="5095" spans="1:19" x14ac:dyDescent="0.25">
      <c r="A5095" t="s">
        <v>6331</v>
      </c>
      <c r="B5095">
        <v>3</v>
      </c>
      <c r="C5095" t="s">
        <v>5363</v>
      </c>
      <c r="D5095" s="84"/>
      <c r="F5095" s="84"/>
      <c r="O5095" s="84" t="s">
        <v>16340</v>
      </c>
      <c r="P5095" s="84">
        <v>1</v>
      </c>
      <c r="Q5095" s="84" t="s">
        <v>9357</v>
      </c>
      <c r="R5095" s="84"/>
      <c r="S5095" s="84"/>
    </row>
    <row r="5096" spans="1:19" x14ac:dyDescent="0.25">
      <c r="A5096" t="s">
        <v>6332</v>
      </c>
      <c r="B5096">
        <v>3</v>
      </c>
      <c r="C5096" t="s">
        <v>5363</v>
      </c>
      <c r="D5096" s="84"/>
      <c r="F5096" s="84"/>
      <c r="O5096" s="84" t="s">
        <v>16341</v>
      </c>
      <c r="P5096" s="84">
        <v>1</v>
      </c>
      <c r="Q5096" s="84" t="s">
        <v>9357</v>
      </c>
      <c r="R5096" s="84"/>
      <c r="S5096" s="84"/>
    </row>
    <row r="5097" spans="1:19" x14ac:dyDescent="0.25">
      <c r="A5097" t="s">
        <v>6333</v>
      </c>
      <c r="B5097">
        <v>3</v>
      </c>
      <c r="C5097" t="s">
        <v>5363</v>
      </c>
      <c r="D5097" s="84"/>
      <c r="F5097" s="84"/>
      <c r="O5097" s="84" t="s">
        <v>16342</v>
      </c>
      <c r="P5097" s="84">
        <v>1</v>
      </c>
      <c r="Q5097" s="84" t="s">
        <v>9357</v>
      </c>
      <c r="R5097" s="84"/>
      <c r="S5097" s="84"/>
    </row>
    <row r="5098" spans="1:19" x14ac:dyDescent="0.25">
      <c r="A5098" t="s">
        <v>6334</v>
      </c>
      <c r="B5098">
        <v>3</v>
      </c>
      <c r="C5098" t="s">
        <v>5363</v>
      </c>
      <c r="D5098" s="84"/>
      <c r="F5098" s="84"/>
      <c r="O5098" s="84" t="s">
        <v>16343</v>
      </c>
      <c r="P5098" s="84">
        <v>1</v>
      </c>
      <c r="Q5098" s="84" t="s">
        <v>9357</v>
      </c>
      <c r="R5098" s="84"/>
      <c r="S5098" s="84"/>
    </row>
    <row r="5099" spans="1:19" x14ac:dyDescent="0.25">
      <c r="A5099" t="s">
        <v>6335</v>
      </c>
      <c r="B5099">
        <v>3</v>
      </c>
      <c r="C5099" t="s">
        <v>5363</v>
      </c>
      <c r="D5099" s="84"/>
      <c r="F5099" s="84"/>
      <c r="O5099" s="84" t="s">
        <v>16344</v>
      </c>
      <c r="P5099" s="84">
        <v>1</v>
      </c>
      <c r="Q5099" s="84" t="s">
        <v>9357</v>
      </c>
      <c r="R5099" s="84"/>
      <c r="S5099" s="84"/>
    </row>
    <row r="5100" spans="1:19" x14ac:dyDescent="0.25">
      <c r="A5100" t="s">
        <v>6336</v>
      </c>
      <c r="B5100">
        <v>3</v>
      </c>
      <c r="C5100" t="s">
        <v>5363</v>
      </c>
      <c r="D5100" s="84"/>
      <c r="F5100" s="84"/>
      <c r="O5100" s="84" t="s">
        <v>16347</v>
      </c>
      <c r="P5100" s="84">
        <v>1</v>
      </c>
      <c r="Q5100" s="84" t="s">
        <v>9357</v>
      </c>
      <c r="R5100" s="84"/>
      <c r="S5100" s="84"/>
    </row>
    <row r="5101" spans="1:19" x14ac:dyDescent="0.25">
      <c r="A5101" t="s">
        <v>6337</v>
      </c>
      <c r="B5101">
        <v>3</v>
      </c>
      <c r="C5101" t="s">
        <v>5363</v>
      </c>
      <c r="D5101" s="84"/>
      <c r="F5101" s="84"/>
      <c r="O5101" s="84" t="s">
        <v>16348</v>
      </c>
      <c r="P5101" s="84">
        <v>1</v>
      </c>
      <c r="Q5101" s="84" t="s">
        <v>9357</v>
      </c>
      <c r="R5101" s="84"/>
      <c r="S5101" s="84"/>
    </row>
    <row r="5102" spans="1:19" x14ac:dyDescent="0.25">
      <c r="A5102" t="s">
        <v>6338</v>
      </c>
      <c r="B5102">
        <v>3</v>
      </c>
      <c r="C5102" t="s">
        <v>5363</v>
      </c>
      <c r="D5102" s="84"/>
      <c r="F5102" s="84"/>
      <c r="O5102" s="84" t="s">
        <v>16349</v>
      </c>
      <c r="P5102" s="84">
        <v>1</v>
      </c>
      <c r="Q5102" s="84" t="s">
        <v>9357</v>
      </c>
      <c r="R5102" s="84"/>
      <c r="S5102" s="84"/>
    </row>
    <row r="5103" spans="1:19" x14ac:dyDescent="0.25">
      <c r="A5103" t="s">
        <v>6339</v>
      </c>
      <c r="B5103">
        <v>3</v>
      </c>
      <c r="C5103" t="s">
        <v>5363</v>
      </c>
      <c r="D5103" s="84"/>
      <c r="F5103" s="84"/>
      <c r="O5103" s="84" t="s">
        <v>16350</v>
      </c>
      <c r="P5103" s="84">
        <v>1</v>
      </c>
      <c r="Q5103" s="84" t="s">
        <v>9357</v>
      </c>
      <c r="R5103" s="84"/>
      <c r="S5103" s="84"/>
    </row>
    <row r="5104" spans="1:19" x14ac:dyDescent="0.25">
      <c r="A5104" t="s">
        <v>6340</v>
      </c>
      <c r="B5104">
        <v>3</v>
      </c>
      <c r="C5104" t="s">
        <v>5363</v>
      </c>
      <c r="D5104" s="84"/>
      <c r="F5104" s="84"/>
      <c r="O5104" s="84" t="s">
        <v>16351</v>
      </c>
      <c r="P5104" s="84">
        <v>1</v>
      </c>
      <c r="Q5104" s="84" t="s">
        <v>9357</v>
      </c>
      <c r="R5104" s="84"/>
      <c r="S5104" s="84"/>
    </row>
    <row r="5105" spans="1:19" x14ac:dyDescent="0.25">
      <c r="A5105" t="s">
        <v>6341</v>
      </c>
      <c r="B5105">
        <v>3</v>
      </c>
      <c r="C5105" t="s">
        <v>5363</v>
      </c>
      <c r="D5105" s="84"/>
      <c r="F5105" s="84"/>
      <c r="O5105" s="84" t="s">
        <v>16353</v>
      </c>
      <c r="P5105" s="84">
        <v>1</v>
      </c>
      <c r="Q5105" s="84" t="s">
        <v>9357</v>
      </c>
      <c r="R5105" s="84"/>
      <c r="S5105" s="84"/>
    </row>
    <row r="5106" spans="1:19" x14ac:dyDescent="0.25">
      <c r="A5106" t="s">
        <v>6342</v>
      </c>
      <c r="B5106">
        <v>3</v>
      </c>
      <c r="C5106" t="s">
        <v>5363</v>
      </c>
      <c r="D5106" s="84"/>
      <c r="F5106" s="84"/>
      <c r="O5106" s="84" t="s">
        <v>16354</v>
      </c>
      <c r="P5106" s="84">
        <v>1</v>
      </c>
      <c r="Q5106" s="84" t="s">
        <v>9357</v>
      </c>
      <c r="R5106" s="84"/>
      <c r="S5106" s="84"/>
    </row>
    <row r="5107" spans="1:19" x14ac:dyDescent="0.25">
      <c r="A5107" t="s">
        <v>6343</v>
      </c>
      <c r="B5107">
        <v>3</v>
      </c>
      <c r="C5107" t="s">
        <v>5363</v>
      </c>
      <c r="D5107" s="84"/>
      <c r="F5107" s="84"/>
      <c r="O5107" s="84" t="s">
        <v>16355</v>
      </c>
      <c r="P5107" s="84">
        <v>1</v>
      </c>
      <c r="Q5107" s="84" t="s">
        <v>9357</v>
      </c>
      <c r="R5107" s="84"/>
      <c r="S5107" s="84"/>
    </row>
    <row r="5108" spans="1:19" x14ac:dyDescent="0.25">
      <c r="A5108" t="s">
        <v>6344</v>
      </c>
      <c r="B5108">
        <v>3</v>
      </c>
      <c r="C5108" t="s">
        <v>5363</v>
      </c>
      <c r="D5108" s="84"/>
      <c r="F5108" s="84"/>
      <c r="O5108" s="84" t="s">
        <v>16356</v>
      </c>
      <c r="P5108" s="84">
        <v>1</v>
      </c>
      <c r="Q5108" s="84" t="s">
        <v>9357</v>
      </c>
      <c r="R5108" s="84"/>
      <c r="S5108" s="84"/>
    </row>
    <row r="5109" spans="1:19" x14ac:dyDescent="0.25">
      <c r="A5109" t="s">
        <v>6345</v>
      </c>
      <c r="B5109">
        <v>3</v>
      </c>
      <c r="C5109" t="s">
        <v>5363</v>
      </c>
      <c r="D5109" s="84"/>
      <c r="F5109" s="84"/>
      <c r="O5109" s="84" t="s">
        <v>16357</v>
      </c>
      <c r="P5109" s="84">
        <v>1</v>
      </c>
      <c r="Q5109" s="84" t="s">
        <v>9357</v>
      </c>
      <c r="R5109" s="84"/>
      <c r="S5109" s="84"/>
    </row>
    <row r="5110" spans="1:19" x14ac:dyDescent="0.25">
      <c r="A5110" t="s">
        <v>6346</v>
      </c>
      <c r="B5110">
        <v>3</v>
      </c>
      <c r="C5110" t="s">
        <v>5363</v>
      </c>
      <c r="D5110" s="84"/>
      <c r="F5110" s="84"/>
      <c r="O5110" s="84" t="s">
        <v>16359</v>
      </c>
      <c r="P5110" s="84">
        <v>1</v>
      </c>
      <c r="Q5110" s="84" t="s">
        <v>9357</v>
      </c>
      <c r="R5110" s="84"/>
      <c r="S5110" s="84"/>
    </row>
    <row r="5111" spans="1:19" x14ac:dyDescent="0.25">
      <c r="A5111" t="s">
        <v>6347</v>
      </c>
      <c r="B5111">
        <v>3</v>
      </c>
      <c r="C5111" t="s">
        <v>5363</v>
      </c>
      <c r="D5111" s="84"/>
      <c r="F5111" s="84"/>
      <c r="O5111" s="84" t="s">
        <v>16360</v>
      </c>
      <c r="P5111" s="84">
        <v>1</v>
      </c>
      <c r="Q5111" s="84" t="s">
        <v>9357</v>
      </c>
      <c r="R5111" s="84"/>
      <c r="S5111" s="84"/>
    </row>
    <row r="5112" spans="1:19" x14ac:dyDescent="0.25">
      <c r="A5112" t="s">
        <v>6348</v>
      </c>
      <c r="B5112">
        <v>3</v>
      </c>
      <c r="C5112" t="s">
        <v>5363</v>
      </c>
      <c r="D5112" s="84"/>
      <c r="F5112" s="84"/>
      <c r="O5112" s="84" t="s">
        <v>16361</v>
      </c>
      <c r="P5112" s="84">
        <v>1</v>
      </c>
      <c r="Q5112" s="84" t="s">
        <v>9357</v>
      </c>
      <c r="R5112" s="84"/>
      <c r="S5112" s="84"/>
    </row>
    <row r="5113" spans="1:19" x14ac:dyDescent="0.25">
      <c r="A5113" t="s">
        <v>6349</v>
      </c>
      <c r="B5113">
        <v>3</v>
      </c>
      <c r="C5113" t="s">
        <v>5363</v>
      </c>
      <c r="D5113" s="84"/>
      <c r="F5113" s="84"/>
      <c r="O5113" s="84" t="s">
        <v>16362</v>
      </c>
      <c r="P5113" s="84">
        <v>1</v>
      </c>
      <c r="Q5113" s="84" t="s">
        <v>9357</v>
      </c>
      <c r="R5113" s="84"/>
      <c r="S5113" s="84"/>
    </row>
    <row r="5114" spans="1:19" x14ac:dyDescent="0.25">
      <c r="A5114" t="s">
        <v>6350</v>
      </c>
      <c r="B5114">
        <v>3</v>
      </c>
      <c r="C5114" t="s">
        <v>5363</v>
      </c>
      <c r="D5114" s="84"/>
      <c r="F5114" s="84"/>
      <c r="O5114" s="84" t="s">
        <v>16363</v>
      </c>
      <c r="P5114" s="84">
        <v>1</v>
      </c>
      <c r="Q5114" s="84" t="s">
        <v>9357</v>
      </c>
      <c r="R5114" s="84"/>
      <c r="S5114" s="84"/>
    </row>
    <row r="5115" spans="1:19" x14ac:dyDescent="0.25">
      <c r="A5115" t="s">
        <v>6351</v>
      </c>
      <c r="B5115">
        <v>3</v>
      </c>
      <c r="C5115" t="s">
        <v>5363</v>
      </c>
      <c r="D5115" s="84"/>
      <c r="F5115" s="84"/>
      <c r="O5115" s="84" t="s">
        <v>16364</v>
      </c>
      <c r="P5115" s="84">
        <v>1</v>
      </c>
      <c r="Q5115" s="84" t="s">
        <v>9357</v>
      </c>
      <c r="R5115" s="84"/>
      <c r="S5115" s="84"/>
    </row>
    <row r="5116" spans="1:19" x14ac:dyDescent="0.25">
      <c r="A5116" t="s">
        <v>6352</v>
      </c>
      <c r="B5116">
        <v>3</v>
      </c>
      <c r="C5116" t="s">
        <v>5363</v>
      </c>
      <c r="D5116" s="84"/>
      <c r="F5116" s="84"/>
      <c r="O5116" s="84" t="s">
        <v>16366</v>
      </c>
      <c r="P5116" s="84">
        <v>1</v>
      </c>
      <c r="Q5116" s="84" t="s">
        <v>9357</v>
      </c>
      <c r="R5116" s="84"/>
      <c r="S5116" s="84"/>
    </row>
    <row r="5117" spans="1:19" x14ac:dyDescent="0.25">
      <c r="A5117" t="s">
        <v>6353</v>
      </c>
      <c r="B5117">
        <v>3</v>
      </c>
      <c r="C5117" t="s">
        <v>5363</v>
      </c>
      <c r="D5117" s="84"/>
      <c r="F5117" s="84"/>
      <c r="O5117" s="84" t="s">
        <v>16374</v>
      </c>
      <c r="P5117" s="84">
        <v>1</v>
      </c>
      <c r="Q5117" s="84" t="s">
        <v>9357</v>
      </c>
      <c r="R5117" s="84"/>
      <c r="S5117" s="84"/>
    </row>
    <row r="5118" spans="1:19" x14ac:dyDescent="0.25">
      <c r="A5118" t="s">
        <v>6354</v>
      </c>
      <c r="B5118">
        <v>3</v>
      </c>
      <c r="C5118" t="s">
        <v>5363</v>
      </c>
      <c r="D5118" s="84"/>
      <c r="F5118" s="84"/>
      <c r="O5118" s="84" t="s">
        <v>16375</v>
      </c>
      <c r="P5118" s="84">
        <v>1</v>
      </c>
      <c r="Q5118" s="84" t="s">
        <v>9357</v>
      </c>
      <c r="R5118" s="84"/>
      <c r="S5118" s="84"/>
    </row>
    <row r="5119" spans="1:19" x14ac:dyDescent="0.25">
      <c r="A5119" t="s">
        <v>6355</v>
      </c>
      <c r="B5119">
        <v>3</v>
      </c>
      <c r="C5119" t="s">
        <v>5363</v>
      </c>
      <c r="D5119" s="84"/>
      <c r="F5119" s="84"/>
      <c r="O5119" s="84" t="s">
        <v>16376</v>
      </c>
      <c r="P5119" s="84">
        <v>1</v>
      </c>
      <c r="Q5119" s="84" t="s">
        <v>9357</v>
      </c>
      <c r="R5119" s="84"/>
      <c r="S5119" s="84"/>
    </row>
    <row r="5120" spans="1:19" x14ac:dyDescent="0.25">
      <c r="A5120" t="s">
        <v>6356</v>
      </c>
      <c r="B5120">
        <v>3</v>
      </c>
      <c r="C5120" t="s">
        <v>5363</v>
      </c>
      <c r="D5120" s="84"/>
      <c r="F5120" s="84"/>
      <c r="O5120" s="84" t="s">
        <v>16377</v>
      </c>
      <c r="P5120" s="84">
        <v>1</v>
      </c>
      <c r="Q5120" s="84" t="s">
        <v>9357</v>
      </c>
      <c r="R5120" s="84"/>
      <c r="S5120" s="84"/>
    </row>
    <row r="5121" spans="1:19" x14ac:dyDescent="0.25">
      <c r="A5121" t="s">
        <v>6357</v>
      </c>
      <c r="B5121">
        <v>3</v>
      </c>
      <c r="C5121" t="s">
        <v>5363</v>
      </c>
      <c r="D5121" s="84"/>
      <c r="F5121" s="84"/>
      <c r="O5121" s="84" t="s">
        <v>16378</v>
      </c>
      <c r="P5121" s="84">
        <v>1</v>
      </c>
      <c r="Q5121" s="84" t="s">
        <v>9357</v>
      </c>
      <c r="R5121" s="84"/>
      <c r="S5121" s="84"/>
    </row>
    <row r="5122" spans="1:19" x14ac:dyDescent="0.25">
      <c r="A5122" t="s">
        <v>6358</v>
      </c>
      <c r="B5122">
        <v>3</v>
      </c>
      <c r="C5122" t="s">
        <v>5363</v>
      </c>
      <c r="D5122" s="84"/>
      <c r="F5122" s="84"/>
      <c r="O5122" s="84" t="s">
        <v>16379</v>
      </c>
      <c r="P5122" s="84">
        <v>1</v>
      </c>
      <c r="Q5122" s="84" t="s">
        <v>9357</v>
      </c>
      <c r="R5122" s="84"/>
      <c r="S5122" s="84"/>
    </row>
    <row r="5123" spans="1:19" x14ac:dyDescent="0.25">
      <c r="A5123" t="s">
        <v>6359</v>
      </c>
      <c r="B5123">
        <v>3</v>
      </c>
      <c r="C5123" t="s">
        <v>5363</v>
      </c>
      <c r="D5123" s="84"/>
      <c r="F5123" s="84"/>
      <c r="O5123" s="84" t="s">
        <v>16380</v>
      </c>
      <c r="P5123" s="84">
        <v>1</v>
      </c>
      <c r="Q5123" s="84" t="s">
        <v>9357</v>
      </c>
      <c r="R5123" s="84"/>
      <c r="S5123" s="84"/>
    </row>
    <row r="5124" spans="1:19" x14ac:dyDescent="0.25">
      <c r="A5124" t="s">
        <v>6360</v>
      </c>
      <c r="B5124">
        <v>3</v>
      </c>
      <c r="C5124" t="s">
        <v>5363</v>
      </c>
      <c r="D5124" s="84"/>
      <c r="F5124" s="84"/>
      <c r="O5124" s="84" t="s">
        <v>16381</v>
      </c>
      <c r="P5124" s="84">
        <v>1</v>
      </c>
      <c r="Q5124" s="84" t="s">
        <v>9357</v>
      </c>
      <c r="R5124" s="84"/>
      <c r="S5124" s="84"/>
    </row>
    <row r="5125" spans="1:19" x14ac:dyDescent="0.25">
      <c r="A5125" t="s">
        <v>6361</v>
      </c>
      <c r="B5125">
        <v>3</v>
      </c>
      <c r="C5125" t="s">
        <v>5363</v>
      </c>
      <c r="D5125" s="84"/>
      <c r="F5125" s="84"/>
      <c r="O5125" s="84" t="s">
        <v>16382</v>
      </c>
      <c r="P5125" s="84">
        <v>1</v>
      </c>
      <c r="Q5125" s="84" t="s">
        <v>9357</v>
      </c>
      <c r="R5125" s="84"/>
      <c r="S5125" s="84"/>
    </row>
    <row r="5126" spans="1:19" x14ac:dyDescent="0.25">
      <c r="A5126" t="s">
        <v>6362</v>
      </c>
      <c r="B5126">
        <v>3</v>
      </c>
      <c r="C5126" t="s">
        <v>5363</v>
      </c>
      <c r="D5126" s="84"/>
      <c r="F5126" s="84"/>
      <c r="O5126" s="84" t="s">
        <v>16383</v>
      </c>
      <c r="P5126" s="84">
        <v>1</v>
      </c>
      <c r="Q5126" s="84" t="s">
        <v>9357</v>
      </c>
      <c r="R5126" s="84"/>
      <c r="S5126" s="84"/>
    </row>
    <row r="5127" spans="1:19" x14ac:dyDescent="0.25">
      <c r="A5127" t="s">
        <v>6363</v>
      </c>
      <c r="B5127">
        <v>3</v>
      </c>
      <c r="C5127" t="s">
        <v>5363</v>
      </c>
      <c r="D5127" s="84"/>
      <c r="F5127" s="84"/>
      <c r="O5127" s="84" t="s">
        <v>16385</v>
      </c>
      <c r="P5127" s="84">
        <v>1</v>
      </c>
      <c r="Q5127" s="84" t="s">
        <v>9357</v>
      </c>
      <c r="R5127" s="84"/>
      <c r="S5127" s="84"/>
    </row>
    <row r="5128" spans="1:19" x14ac:dyDescent="0.25">
      <c r="A5128" t="s">
        <v>6364</v>
      </c>
      <c r="B5128">
        <v>3</v>
      </c>
      <c r="C5128" t="s">
        <v>5363</v>
      </c>
      <c r="D5128" s="84"/>
      <c r="F5128" s="84"/>
      <c r="O5128" s="84" t="s">
        <v>16386</v>
      </c>
      <c r="P5128" s="84">
        <v>1</v>
      </c>
      <c r="Q5128" s="84" t="s">
        <v>9357</v>
      </c>
      <c r="R5128" s="84"/>
      <c r="S5128" s="84"/>
    </row>
    <row r="5129" spans="1:19" x14ac:dyDescent="0.25">
      <c r="A5129" t="s">
        <v>6365</v>
      </c>
      <c r="B5129">
        <v>3</v>
      </c>
      <c r="C5129" t="s">
        <v>5363</v>
      </c>
      <c r="D5129" s="84"/>
      <c r="F5129" s="84"/>
      <c r="O5129" s="84" t="s">
        <v>16387</v>
      </c>
      <c r="P5129" s="84">
        <v>1</v>
      </c>
      <c r="Q5129" s="84" t="s">
        <v>9357</v>
      </c>
      <c r="R5129" s="84"/>
      <c r="S5129" s="84"/>
    </row>
    <row r="5130" spans="1:19" x14ac:dyDescent="0.25">
      <c r="A5130" t="s">
        <v>6366</v>
      </c>
      <c r="B5130">
        <v>3</v>
      </c>
      <c r="C5130" t="s">
        <v>5363</v>
      </c>
      <c r="D5130" s="84"/>
      <c r="F5130" s="84"/>
      <c r="O5130" s="84" t="s">
        <v>16388</v>
      </c>
      <c r="P5130" s="84">
        <v>1</v>
      </c>
      <c r="Q5130" s="84" t="s">
        <v>9357</v>
      </c>
      <c r="R5130" s="84"/>
      <c r="S5130" s="84"/>
    </row>
    <row r="5131" spans="1:19" x14ac:dyDescent="0.25">
      <c r="A5131" t="s">
        <v>6367</v>
      </c>
      <c r="B5131">
        <v>3</v>
      </c>
      <c r="C5131" t="s">
        <v>5363</v>
      </c>
      <c r="D5131" s="84"/>
      <c r="F5131" s="84"/>
      <c r="O5131" s="84" t="s">
        <v>16394</v>
      </c>
      <c r="P5131" s="84">
        <v>1</v>
      </c>
      <c r="Q5131" s="84" t="s">
        <v>9357</v>
      </c>
      <c r="R5131" s="84"/>
      <c r="S5131" s="84"/>
    </row>
    <row r="5132" spans="1:19" x14ac:dyDescent="0.25">
      <c r="A5132" t="s">
        <v>6368</v>
      </c>
      <c r="B5132">
        <v>3</v>
      </c>
      <c r="C5132" t="s">
        <v>5363</v>
      </c>
      <c r="D5132" s="84"/>
      <c r="F5132" s="84"/>
      <c r="O5132" s="84" t="s">
        <v>16395</v>
      </c>
      <c r="P5132" s="84">
        <v>1</v>
      </c>
      <c r="Q5132" s="84" t="s">
        <v>9357</v>
      </c>
      <c r="R5132" s="84"/>
      <c r="S5132" s="84"/>
    </row>
    <row r="5133" spans="1:19" x14ac:dyDescent="0.25">
      <c r="A5133" t="s">
        <v>6369</v>
      </c>
      <c r="B5133">
        <v>3</v>
      </c>
      <c r="C5133" t="s">
        <v>5363</v>
      </c>
      <c r="D5133" s="84"/>
      <c r="F5133" s="84"/>
      <c r="O5133" s="84" t="s">
        <v>16399</v>
      </c>
      <c r="P5133" s="84">
        <v>1</v>
      </c>
      <c r="Q5133" s="84" t="s">
        <v>9357</v>
      </c>
      <c r="R5133" s="84"/>
      <c r="S5133" s="84"/>
    </row>
    <row r="5134" spans="1:19" x14ac:dyDescent="0.25">
      <c r="A5134" t="s">
        <v>6370</v>
      </c>
      <c r="B5134">
        <v>3</v>
      </c>
      <c r="C5134" t="s">
        <v>5363</v>
      </c>
      <c r="D5134" s="84"/>
      <c r="F5134" s="84"/>
      <c r="O5134" s="84" t="s">
        <v>16400</v>
      </c>
      <c r="P5134" s="84">
        <v>1</v>
      </c>
      <c r="Q5134" s="84" t="s">
        <v>9357</v>
      </c>
      <c r="R5134" s="84"/>
      <c r="S5134" s="84"/>
    </row>
    <row r="5135" spans="1:19" x14ac:dyDescent="0.25">
      <c r="A5135" t="s">
        <v>6371</v>
      </c>
      <c r="B5135">
        <v>3</v>
      </c>
      <c r="C5135" t="s">
        <v>5363</v>
      </c>
      <c r="D5135" s="84"/>
      <c r="F5135" s="84"/>
      <c r="O5135" s="84" t="s">
        <v>16401</v>
      </c>
      <c r="P5135" s="84">
        <v>1</v>
      </c>
      <c r="Q5135" s="84" t="s">
        <v>9357</v>
      </c>
      <c r="R5135" s="84"/>
      <c r="S5135" s="84"/>
    </row>
    <row r="5136" spans="1:19" x14ac:dyDescent="0.25">
      <c r="A5136" t="s">
        <v>6372</v>
      </c>
      <c r="B5136">
        <v>3</v>
      </c>
      <c r="C5136" t="s">
        <v>5363</v>
      </c>
      <c r="D5136" s="84"/>
      <c r="F5136" s="84"/>
      <c r="O5136" s="84" t="s">
        <v>16405</v>
      </c>
      <c r="P5136" s="84">
        <v>1</v>
      </c>
      <c r="Q5136" s="84" t="s">
        <v>9357</v>
      </c>
      <c r="R5136" s="84"/>
      <c r="S5136" s="84"/>
    </row>
    <row r="5137" spans="1:19" x14ac:dyDescent="0.25">
      <c r="A5137" t="s">
        <v>6373</v>
      </c>
      <c r="B5137">
        <v>3</v>
      </c>
      <c r="C5137" t="s">
        <v>5363</v>
      </c>
      <c r="D5137" s="84"/>
      <c r="F5137" s="84"/>
      <c r="O5137" s="84" t="s">
        <v>16406</v>
      </c>
      <c r="P5137" s="84">
        <v>1</v>
      </c>
      <c r="Q5137" s="84" t="s">
        <v>9357</v>
      </c>
      <c r="R5137" s="84"/>
      <c r="S5137" s="84"/>
    </row>
    <row r="5138" spans="1:19" x14ac:dyDescent="0.25">
      <c r="A5138" t="s">
        <v>6374</v>
      </c>
      <c r="B5138">
        <v>3</v>
      </c>
      <c r="C5138" t="s">
        <v>5363</v>
      </c>
      <c r="D5138" s="84"/>
      <c r="F5138" s="84"/>
      <c r="O5138" s="84" t="s">
        <v>16407</v>
      </c>
      <c r="P5138" s="84">
        <v>1</v>
      </c>
      <c r="Q5138" s="84" t="s">
        <v>9357</v>
      </c>
      <c r="R5138" s="84"/>
      <c r="S5138" s="84"/>
    </row>
    <row r="5139" spans="1:19" x14ac:dyDescent="0.25">
      <c r="A5139" t="s">
        <v>6375</v>
      </c>
      <c r="B5139">
        <v>3</v>
      </c>
      <c r="C5139" t="s">
        <v>5363</v>
      </c>
      <c r="D5139" s="84"/>
      <c r="F5139" s="84"/>
      <c r="O5139" s="84" t="s">
        <v>16411</v>
      </c>
      <c r="P5139" s="84">
        <v>1</v>
      </c>
      <c r="Q5139" s="84" t="s">
        <v>9357</v>
      </c>
      <c r="R5139" s="84"/>
      <c r="S5139" s="84"/>
    </row>
    <row r="5140" spans="1:19" x14ac:dyDescent="0.25">
      <c r="A5140" t="s">
        <v>6376</v>
      </c>
      <c r="B5140">
        <v>3</v>
      </c>
      <c r="C5140" t="s">
        <v>5363</v>
      </c>
      <c r="D5140" s="84"/>
      <c r="F5140" s="84"/>
      <c r="O5140" s="84" t="s">
        <v>16417</v>
      </c>
      <c r="P5140" s="84">
        <v>1</v>
      </c>
      <c r="Q5140" s="84" t="s">
        <v>9357</v>
      </c>
      <c r="R5140" s="84"/>
      <c r="S5140" s="84"/>
    </row>
    <row r="5141" spans="1:19" x14ac:dyDescent="0.25">
      <c r="A5141" t="s">
        <v>6377</v>
      </c>
      <c r="B5141">
        <v>3</v>
      </c>
      <c r="C5141" t="s">
        <v>5363</v>
      </c>
      <c r="D5141" s="84"/>
      <c r="F5141" s="84"/>
      <c r="O5141" s="84" t="s">
        <v>16418</v>
      </c>
      <c r="P5141" s="84">
        <v>1</v>
      </c>
      <c r="Q5141" s="84" t="s">
        <v>9357</v>
      </c>
      <c r="R5141" s="84"/>
      <c r="S5141" s="84"/>
    </row>
    <row r="5142" spans="1:19" x14ac:dyDescent="0.25">
      <c r="A5142" t="s">
        <v>6378</v>
      </c>
      <c r="B5142">
        <v>3</v>
      </c>
      <c r="C5142" t="s">
        <v>5363</v>
      </c>
      <c r="D5142" s="84"/>
      <c r="F5142" s="84"/>
      <c r="O5142" s="84" t="s">
        <v>16420</v>
      </c>
      <c r="P5142" s="84">
        <v>1</v>
      </c>
      <c r="Q5142" s="84" t="s">
        <v>9357</v>
      </c>
      <c r="R5142" s="84"/>
      <c r="S5142" s="84"/>
    </row>
    <row r="5143" spans="1:19" x14ac:dyDescent="0.25">
      <c r="A5143" t="s">
        <v>6379</v>
      </c>
      <c r="B5143">
        <v>3</v>
      </c>
      <c r="C5143" t="s">
        <v>5363</v>
      </c>
      <c r="D5143" s="84"/>
      <c r="F5143" s="84"/>
      <c r="O5143" s="84" t="s">
        <v>16421</v>
      </c>
      <c r="P5143" s="84">
        <v>1</v>
      </c>
      <c r="Q5143" s="84" t="s">
        <v>9357</v>
      </c>
      <c r="R5143" s="84"/>
      <c r="S5143" s="84"/>
    </row>
    <row r="5144" spans="1:19" x14ac:dyDescent="0.25">
      <c r="A5144" t="s">
        <v>6380</v>
      </c>
      <c r="B5144">
        <v>3</v>
      </c>
      <c r="C5144" t="s">
        <v>5363</v>
      </c>
      <c r="D5144" s="84"/>
      <c r="F5144" s="84"/>
      <c r="O5144" s="84" t="s">
        <v>16423</v>
      </c>
      <c r="P5144" s="84">
        <v>1</v>
      </c>
      <c r="Q5144" s="84" t="s">
        <v>9357</v>
      </c>
      <c r="R5144" s="84"/>
      <c r="S5144" s="84"/>
    </row>
    <row r="5145" spans="1:19" x14ac:dyDescent="0.25">
      <c r="A5145" t="s">
        <v>6381</v>
      </c>
      <c r="B5145">
        <v>3</v>
      </c>
      <c r="C5145" t="s">
        <v>5363</v>
      </c>
      <c r="D5145" s="84"/>
      <c r="F5145" s="84"/>
      <c r="O5145" s="84" t="s">
        <v>16425</v>
      </c>
      <c r="P5145" s="84">
        <v>1</v>
      </c>
      <c r="Q5145" s="84" t="s">
        <v>9357</v>
      </c>
      <c r="R5145" s="84"/>
      <c r="S5145" s="84"/>
    </row>
    <row r="5146" spans="1:19" x14ac:dyDescent="0.25">
      <c r="A5146" t="s">
        <v>6382</v>
      </c>
      <c r="B5146">
        <v>3</v>
      </c>
      <c r="C5146" t="s">
        <v>5363</v>
      </c>
      <c r="D5146" s="84"/>
      <c r="F5146" s="84"/>
      <c r="O5146" s="84" t="s">
        <v>16426</v>
      </c>
      <c r="P5146" s="84">
        <v>1</v>
      </c>
      <c r="Q5146" s="84" t="s">
        <v>9357</v>
      </c>
      <c r="R5146" s="84"/>
      <c r="S5146" s="84"/>
    </row>
    <row r="5147" spans="1:19" x14ac:dyDescent="0.25">
      <c r="A5147" t="s">
        <v>6383</v>
      </c>
      <c r="B5147">
        <v>3</v>
      </c>
      <c r="C5147" t="s">
        <v>5363</v>
      </c>
      <c r="D5147" s="84"/>
      <c r="F5147" s="84"/>
      <c r="O5147" s="84" t="s">
        <v>16427</v>
      </c>
      <c r="P5147" s="84">
        <v>1</v>
      </c>
      <c r="Q5147" s="84" t="s">
        <v>9357</v>
      </c>
      <c r="R5147" s="84"/>
      <c r="S5147" s="84"/>
    </row>
    <row r="5148" spans="1:19" x14ac:dyDescent="0.25">
      <c r="A5148" t="s">
        <v>6384</v>
      </c>
      <c r="B5148">
        <v>3</v>
      </c>
      <c r="C5148" t="s">
        <v>5363</v>
      </c>
      <c r="D5148" s="84"/>
      <c r="F5148" s="84"/>
      <c r="O5148" s="84" t="s">
        <v>16428</v>
      </c>
      <c r="P5148" s="84">
        <v>1</v>
      </c>
      <c r="Q5148" s="84" t="s">
        <v>9357</v>
      </c>
      <c r="R5148" s="84"/>
      <c r="S5148" s="84"/>
    </row>
    <row r="5149" spans="1:19" x14ac:dyDescent="0.25">
      <c r="A5149" t="s">
        <v>6385</v>
      </c>
      <c r="B5149">
        <v>3</v>
      </c>
      <c r="C5149" t="s">
        <v>5363</v>
      </c>
      <c r="D5149" s="84"/>
      <c r="F5149" s="84"/>
      <c r="O5149" s="84" t="s">
        <v>16429</v>
      </c>
      <c r="P5149" s="84">
        <v>1</v>
      </c>
      <c r="Q5149" s="84" t="s">
        <v>9357</v>
      </c>
      <c r="R5149" s="84"/>
      <c r="S5149" s="84"/>
    </row>
    <row r="5150" spans="1:19" x14ac:dyDescent="0.25">
      <c r="A5150" t="s">
        <v>6386</v>
      </c>
      <c r="B5150">
        <v>3</v>
      </c>
      <c r="C5150" t="s">
        <v>5363</v>
      </c>
      <c r="D5150" s="84"/>
      <c r="F5150" s="84"/>
      <c r="O5150" s="84" t="s">
        <v>16430</v>
      </c>
      <c r="P5150" s="84">
        <v>1</v>
      </c>
      <c r="Q5150" s="84" t="s">
        <v>9357</v>
      </c>
      <c r="R5150" s="84"/>
      <c r="S5150" s="84"/>
    </row>
    <row r="5151" spans="1:19" x14ac:dyDescent="0.25">
      <c r="A5151" t="s">
        <v>6387</v>
      </c>
      <c r="B5151">
        <v>3</v>
      </c>
      <c r="C5151" t="s">
        <v>5363</v>
      </c>
      <c r="D5151" s="84"/>
      <c r="F5151" s="84"/>
      <c r="O5151" s="84" t="s">
        <v>16433</v>
      </c>
      <c r="P5151" s="84">
        <v>1</v>
      </c>
      <c r="Q5151" s="84" t="s">
        <v>9357</v>
      </c>
      <c r="R5151" s="84"/>
      <c r="S5151" s="84"/>
    </row>
    <row r="5152" spans="1:19" x14ac:dyDescent="0.25">
      <c r="A5152" t="s">
        <v>6388</v>
      </c>
      <c r="B5152">
        <v>3</v>
      </c>
      <c r="C5152" t="s">
        <v>5363</v>
      </c>
      <c r="D5152" s="84"/>
      <c r="F5152" s="84"/>
      <c r="O5152" s="84" t="s">
        <v>16434</v>
      </c>
      <c r="P5152" s="84">
        <v>1</v>
      </c>
      <c r="Q5152" s="84" t="s">
        <v>9357</v>
      </c>
      <c r="R5152" s="84"/>
      <c r="S5152" s="84"/>
    </row>
    <row r="5153" spans="1:19" x14ac:dyDescent="0.25">
      <c r="A5153" t="s">
        <v>6389</v>
      </c>
      <c r="B5153">
        <v>3</v>
      </c>
      <c r="C5153" t="s">
        <v>5363</v>
      </c>
      <c r="D5153" s="84"/>
      <c r="F5153" s="84"/>
      <c r="O5153" s="84" t="s">
        <v>16435</v>
      </c>
      <c r="P5153" s="84">
        <v>1</v>
      </c>
      <c r="Q5153" s="84" t="s">
        <v>9357</v>
      </c>
      <c r="R5153" s="84"/>
      <c r="S5153" s="84"/>
    </row>
    <row r="5154" spans="1:19" x14ac:dyDescent="0.25">
      <c r="A5154" t="s">
        <v>6390</v>
      </c>
      <c r="B5154">
        <v>3</v>
      </c>
      <c r="C5154" t="s">
        <v>5363</v>
      </c>
      <c r="D5154" s="84"/>
      <c r="F5154" s="84"/>
      <c r="O5154" s="84" t="s">
        <v>16436</v>
      </c>
      <c r="P5154" s="84">
        <v>1</v>
      </c>
      <c r="Q5154" s="84" t="s">
        <v>9357</v>
      </c>
      <c r="R5154" s="84"/>
      <c r="S5154" s="84"/>
    </row>
    <row r="5155" spans="1:19" x14ac:dyDescent="0.25">
      <c r="A5155" t="s">
        <v>6391</v>
      </c>
      <c r="B5155">
        <v>3</v>
      </c>
      <c r="C5155" t="s">
        <v>5363</v>
      </c>
      <c r="D5155" s="84"/>
      <c r="F5155" s="84"/>
      <c r="O5155" s="84" t="s">
        <v>16437</v>
      </c>
      <c r="P5155" s="84">
        <v>1</v>
      </c>
      <c r="Q5155" s="84" t="s">
        <v>9357</v>
      </c>
      <c r="R5155" s="84"/>
      <c r="S5155" s="84"/>
    </row>
    <row r="5156" spans="1:19" x14ac:dyDescent="0.25">
      <c r="A5156" t="s">
        <v>6392</v>
      </c>
      <c r="B5156">
        <v>3</v>
      </c>
      <c r="C5156" t="s">
        <v>5363</v>
      </c>
      <c r="D5156" s="84"/>
      <c r="F5156" s="84"/>
      <c r="O5156" s="84" t="s">
        <v>16440</v>
      </c>
      <c r="P5156" s="84">
        <v>1</v>
      </c>
      <c r="Q5156" s="84" t="s">
        <v>9357</v>
      </c>
      <c r="R5156" s="84"/>
      <c r="S5156" s="84"/>
    </row>
    <row r="5157" spans="1:19" x14ac:dyDescent="0.25">
      <c r="A5157" t="s">
        <v>6393</v>
      </c>
      <c r="B5157">
        <v>3</v>
      </c>
      <c r="C5157" t="s">
        <v>5363</v>
      </c>
      <c r="D5157" s="84"/>
      <c r="F5157" s="84"/>
      <c r="O5157" s="84" t="s">
        <v>16441</v>
      </c>
      <c r="P5157" s="84">
        <v>1</v>
      </c>
      <c r="Q5157" s="84" t="s">
        <v>9357</v>
      </c>
      <c r="R5157" s="84"/>
      <c r="S5157" s="84"/>
    </row>
    <row r="5158" spans="1:19" x14ac:dyDescent="0.25">
      <c r="A5158" t="s">
        <v>6394</v>
      </c>
      <c r="B5158">
        <v>3</v>
      </c>
      <c r="C5158" t="s">
        <v>5363</v>
      </c>
      <c r="D5158" s="84"/>
      <c r="F5158" s="84"/>
      <c r="O5158" s="84" t="s">
        <v>16442</v>
      </c>
      <c r="P5158" s="84">
        <v>1</v>
      </c>
      <c r="Q5158" s="84" t="s">
        <v>9357</v>
      </c>
      <c r="R5158" s="84"/>
      <c r="S5158" s="84"/>
    </row>
    <row r="5159" spans="1:19" x14ac:dyDescent="0.25">
      <c r="A5159" t="s">
        <v>6395</v>
      </c>
      <c r="B5159">
        <v>3</v>
      </c>
      <c r="C5159" t="s">
        <v>5363</v>
      </c>
      <c r="D5159" s="84"/>
      <c r="F5159" s="84"/>
      <c r="O5159" s="84" t="s">
        <v>16443</v>
      </c>
      <c r="P5159" s="84">
        <v>1</v>
      </c>
      <c r="Q5159" s="84" t="s">
        <v>9357</v>
      </c>
      <c r="R5159" s="84"/>
      <c r="S5159" s="84"/>
    </row>
    <row r="5160" spans="1:19" x14ac:dyDescent="0.25">
      <c r="A5160" t="s">
        <v>6396</v>
      </c>
      <c r="B5160">
        <v>3</v>
      </c>
      <c r="C5160" t="s">
        <v>5363</v>
      </c>
      <c r="D5160" s="84"/>
      <c r="F5160" s="84"/>
      <c r="O5160" s="84" t="s">
        <v>16444</v>
      </c>
      <c r="P5160" s="84">
        <v>1</v>
      </c>
      <c r="Q5160" s="84" t="s">
        <v>9357</v>
      </c>
      <c r="R5160" s="84"/>
      <c r="S5160" s="84"/>
    </row>
    <row r="5161" spans="1:19" x14ac:dyDescent="0.25">
      <c r="A5161" t="s">
        <v>6397</v>
      </c>
      <c r="B5161">
        <v>3</v>
      </c>
      <c r="C5161" t="s">
        <v>5363</v>
      </c>
      <c r="D5161" s="84"/>
      <c r="F5161" s="84"/>
      <c r="O5161" s="84" t="s">
        <v>16445</v>
      </c>
      <c r="P5161" s="84">
        <v>1</v>
      </c>
      <c r="Q5161" s="84" t="s">
        <v>9357</v>
      </c>
      <c r="R5161" s="84"/>
      <c r="S5161" s="84"/>
    </row>
    <row r="5162" spans="1:19" x14ac:dyDescent="0.25">
      <c r="A5162" t="s">
        <v>6398</v>
      </c>
      <c r="B5162">
        <v>3</v>
      </c>
      <c r="C5162" t="s">
        <v>5363</v>
      </c>
      <c r="D5162" s="84"/>
      <c r="F5162" s="84"/>
      <c r="O5162" s="84" t="s">
        <v>16446</v>
      </c>
      <c r="P5162" s="84">
        <v>1</v>
      </c>
      <c r="Q5162" s="84" t="s">
        <v>9357</v>
      </c>
      <c r="R5162" s="84"/>
      <c r="S5162" s="84"/>
    </row>
    <row r="5163" spans="1:19" x14ac:dyDescent="0.25">
      <c r="A5163" t="s">
        <v>6399</v>
      </c>
      <c r="B5163">
        <v>3</v>
      </c>
      <c r="C5163" t="s">
        <v>5363</v>
      </c>
      <c r="D5163" s="84"/>
      <c r="F5163" s="84"/>
      <c r="O5163" s="84" t="s">
        <v>16447</v>
      </c>
      <c r="P5163" s="84">
        <v>1</v>
      </c>
      <c r="Q5163" s="84" t="s">
        <v>9357</v>
      </c>
      <c r="R5163" s="84"/>
      <c r="S5163" s="84"/>
    </row>
    <row r="5164" spans="1:19" x14ac:dyDescent="0.25">
      <c r="A5164" t="s">
        <v>6400</v>
      </c>
      <c r="B5164">
        <v>3</v>
      </c>
      <c r="C5164" t="s">
        <v>5363</v>
      </c>
      <c r="D5164" s="84"/>
      <c r="F5164" s="84"/>
      <c r="O5164" s="84" t="s">
        <v>16448</v>
      </c>
      <c r="P5164" s="84">
        <v>1</v>
      </c>
      <c r="Q5164" s="84" t="s">
        <v>9357</v>
      </c>
      <c r="R5164" s="84"/>
      <c r="S5164" s="84"/>
    </row>
    <row r="5165" spans="1:19" x14ac:dyDescent="0.25">
      <c r="A5165" t="s">
        <v>6401</v>
      </c>
      <c r="B5165">
        <v>3</v>
      </c>
      <c r="C5165" t="s">
        <v>5363</v>
      </c>
      <c r="D5165" s="84"/>
      <c r="F5165" s="84"/>
      <c r="O5165" s="84" t="s">
        <v>16449</v>
      </c>
      <c r="P5165" s="84">
        <v>1</v>
      </c>
      <c r="Q5165" s="84" t="s">
        <v>9357</v>
      </c>
      <c r="R5165" s="84"/>
      <c r="S5165" s="84"/>
    </row>
    <row r="5166" spans="1:19" x14ac:dyDescent="0.25">
      <c r="A5166" t="s">
        <v>6402</v>
      </c>
      <c r="B5166">
        <v>3</v>
      </c>
      <c r="C5166" t="s">
        <v>5363</v>
      </c>
      <c r="D5166" s="84"/>
      <c r="F5166" s="84"/>
      <c r="O5166" s="84" t="s">
        <v>16450</v>
      </c>
      <c r="P5166" s="84">
        <v>1</v>
      </c>
      <c r="Q5166" s="84" t="s">
        <v>9357</v>
      </c>
      <c r="R5166" s="84"/>
      <c r="S5166" s="84"/>
    </row>
    <row r="5167" spans="1:19" x14ac:dyDescent="0.25">
      <c r="A5167" t="s">
        <v>6403</v>
      </c>
      <c r="B5167">
        <v>3</v>
      </c>
      <c r="C5167" t="s">
        <v>5363</v>
      </c>
      <c r="D5167" s="84"/>
      <c r="F5167" s="84"/>
      <c r="O5167" s="84" t="s">
        <v>16452</v>
      </c>
      <c r="P5167" s="84">
        <v>1</v>
      </c>
      <c r="Q5167" s="84" t="s">
        <v>9357</v>
      </c>
      <c r="R5167" s="84"/>
      <c r="S5167" s="84"/>
    </row>
    <row r="5168" spans="1:19" x14ac:dyDescent="0.25">
      <c r="A5168" t="s">
        <v>6404</v>
      </c>
      <c r="B5168">
        <v>3</v>
      </c>
      <c r="C5168" t="s">
        <v>5363</v>
      </c>
      <c r="D5168" s="84"/>
      <c r="F5168" s="84"/>
      <c r="O5168" s="84" t="s">
        <v>16454</v>
      </c>
      <c r="P5168" s="84">
        <v>1</v>
      </c>
      <c r="Q5168" s="84" t="s">
        <v>9357</v>
      </c>
      <c r="R5168" s="84"/>
      <c r="S5168" s="84"/>
    </row>
    <row r="5169" spans="1:19" x14ac:dyDescent="0.25">
      <c r="A5169" t="s">
        <v>6405</v>
      </c>
      <c r="B5169">
        <v>3</v>
      </c>
      <c r="C5169" t="s">
        <v>5363</v>
      </c>
      <c r="D5169" s="84"/>
      <c r="F5169" s="84"/>
      <c r="O5169" s="84" t="s">
        <v>16455</v>
      </c>
      <c r="P5169" s="84">
        <v>1</v>
      </c>
      <c r="Q5169" s="84" t="s">
        <v>9357</v>
      </c>
      <c r="R5169" s="84"/>
      <c r="S5169" s="84"/>
    </row>
    <row r="5170" spans="1:19" x14ac:dyDescent="0.25">
      <c r="A5170" t="s">
        <v>6406</v>
      </c>
      <c r="B5170">
        <v>3</v>
      </c>
      <c r="C5170" t="s">
        <v>5363</v>
      </c>
      <c r="D5170" s="84"/>
      <c r="F5170" s="84"/>
      <c r="O5170" s="84" t="s">
        <v>16458</v>
      </c>
      <c r="P5170" s="84">
        <v>1</v>
      </c>
      <c r="Q5170" s="84" t="s">
        <v>9357</v>
      </c>
      <c r="R5170" s="84"/>
      <c r="S5170" s="84"/>
    </row>
    <row r="5171" spans="1:19" x14ac:dyDescent="0.25">
      <c r="A5171" t="s">
        <v>6407</v>
      </c>
      <c r="B5171">
        <v>3</v>
      </c>
      <c r="C5171" t="s">
        <v>5363</v>
      </c>
      <c r="D5171" s="84"/>
      <c r="F5171" s="84"/>
      <c r="O5171" s="84" t="s">
        <v>16459</v>
      </c>
      <c r="P5171" s="84">
        <v>1</v>
      </c>
      <c r="Q5171" s="84" t="s">
        <v>9357</v>
      </c>
      <c r="R5171" s="84"/>
      <c r="S5171" s="84"/>
    </row>
    <row r="5172" spans="1:19" x14ac:dyDescent="0.25">
      <c r="A5172" t="s">
        <v>6408</v>
      </c>
      <c r="B5172">
        <v>3</v>
      </c>
      <c r="C5172" t="s">
        <v>5363</v>
      </c>
      <c r="D5172" s="84"/>
      <c r="F5172" s="84"/>
      <c r="O5172" s="84" t="s">
        <v>16460</v>
      </c>
      <c r="P5172" s="84">
        <v>1</v>
      </c>
      <c r="Q5172" s="84" t="s">
        <v>9357</v>
      </c>
      <c r="R5172" s="84"/>
      <c r="S5172" s="84"/>
    </row>
    <row r="5173" spans="1:19" x14ac:dyDescent="0.25">
      <c r="A5173" t="s">
        <v>6409</v>
      </c>
      <c r="B5173">
        <v>3</v>
      </c>
      <c r="C5173" t="s">
        <v>5363</v>
      </c>
      <c r="D5173" s="84"/>
      <c r="F5173" s="84"/>
      <c r="O5173" s="84" t="s">
        <v>16463</v>
      </c>
      <c r="P5173" s="84">
        <v>1</v>
      </c>
      <c r="Q5173" s="84" t="s">
        <v>9357</v>
      </c>
      <c r="R5173" s="84"/>
      <c r="S5173" s="84"/>
    </row>
    <row r="5174" spans="1:19" x14ac:dyDescent="0.25">
      <c r="A5174" t="s">
        <v>6410</v>
      </c>
      <c r="B5174">
        <v>3</v>
      </c>
      <c r="C5174" t="s">
        <v>5363</v>
      </c>
      <c r="D5174" t="s">
        <v>6410</v>
      </c>
      <c r="E5174" s="84" t="s">
        <v>6410</v>
      </c>
      <c r="F5174" t="s">
        <v>1919</v>
      </c>
      <c r="O5174" s="84" t="s">
        <v>16464</v>
      </c>
      <c r="P5174" s="84">
        <v>1</v>
      </c>
      <c r="Q5174" s="84" t="s">
        <v>9357</v>
      </c>
      <c r="R5174" s="84"/>
      <c r="S5174" s="84"/>
    </row>
    <row r="5175" spans="1:19" x14ac:dyDescent="0.25">
      <c r="A5175" t="s">
        <v>6411</v>
      </c>
      <c r="B5175">
        <v>3</v>
      </c>
      <c r="C5175" t="s">
        <v>5363</v>
      </c>
      <c r="D5175" s="84"/>
      <c r="F5175" s="84"/>
      <c r="O5175" s="84" t="s">
        <v>16465</v>
      </c>
      <c r="P5175" s="84">
        <v>1</v>
      </c>
      <c r="Q5175" s="84" t="s">
        <v>9357</v>
      </c>
      <c r="R5175" s="84"/>
      <c r="S5175" s="84"/>
    </row>
    <row r="5176" spans="1:19" x14ac:dyDescent="0.25">
      <c r="A5176" t="s">
        <v>6412</v>
      </c>
      <c r="B5176">
        <v>3</v>
      </c>
      <c r="C5176" t="s">
        <v>5363</v>
      </c>
      <c r="D5176" s="84"/>
      <c r="F5176" s="84"/>
      <c r="O5176" s="84" t="s">
        <v>16467</v>
      </c>
      <c r="P5176" s="84">
        <v>1</v>
      </c>
      <c r="Q5176" s="84" t="s">
        <v>9357</v>
      </c>
      <c r="R5176" s="84"/>
      <c r="S5176" s="84"/>
    </row>
    <row r="5177" spans="1:19" x14ac:dyDescent="0.25">
      <c r="A5177" t="s">
        <v>6413</v>
      </c>
      <c r="B5177">
        <v>3</v>
      </c>
      <c r="C5177" t="s">
        <v>5363</v>
      </c>
      <c r="D5177" s="84"/>
      <c r="F5177" s="84"/>
      <c r="O5177" s="84" t="s">
        <v>16468</v>
      </c>
      <c r="P5177" s="84">
        <v>1</v>
      </c>
      <c r="Q5177" s="84" t="s">
        <v>9357</v>
      </c>
      <c r="R5177" s="84"/>
      <c r="S5177" s="84"/>
    </row>
    <row r="5178" spans="1:19" x14ac:dyDescent="0.25">
      <c r="A5178" t="s">
        <v>6414</v>
      </c>
      <c r="B5178">
        <v>3</v>
      </c>
      <c r="C5178" t="s">
        <v>5363</v>
      </c>
      <c r="D5178" s="84"/>
      <c r="F5178" s="84"/>
      <c r="O5178" s="84" t="s">
        <v>16469</v>
      </c>
      <c r="P5178" s="84">
        <v>1</v>
      </c>
      <c r="Q5178" s="84" t="s">
        <v>9357</v>
      </c>
      <c r="R5178" s="84"/>
      <c r="S5178" s="84"/>
    </row>
    <row r="5179" spans="1:19" x14ac:dyDescent="0.25">
      <c r="A5179" t="s">
        <v>6415</v>
      </c>
      <c r="B5179">
        <v>3</v>
      </c>
      <c r="C5179" t="s">
        <v>5363</v>
      </c>
      <c r="D5179" s="84"/>
      <c r="F5179" s="84"/>
      <c r="O5179" s="84" t="s">
        <v>16471</v>
      </c>
      <c r="P5179" s="84">
        <v>1</v>
      </c>
      <c r="Q5179" s="84" t="s">
        <v>9357</v>
      </c>
      <c r="R5179" s="84"/>
      <c r="S5179" s="84"/>
    </row>
    <row r="5180" spans="1:19" x14ac:dyDescent="0.25">
      <c r="A5180" t="s">
        <v>6416</v>
      </c>
      <c r="B5180">
        <v>3</v>
      </c>
      <c r="C5180" t="s">
        <v>5363</v>
      </c>
      <c r="D5180" s="84"/>
      <c r="F5180" s="84"/>
      <c r="O5180" s="84" t="s">
        <v>16473</v>
      </c>
      <c r="P5180" s="84">
        <v>1</v>
      </c>
      <c r="Q5180" s="84" t="s">
        <v>9357</v>
      </c>
      <c r="R5180" s="84"/>
      <c r="S5180" s="84"/>
    </row>
    <row r="5181" spans="1:19" x14ac:dyDescent="0.25">
      <c r="A5181" t="s">
        <v>6417</v>
      </c>
      <c r="B5181">
        <v>3</v>
      </c>
      <c r="C5181" t="s">
        <v>5363</v>
      </c>
      <c r="D5181" s="84"/>
      <c r="F5181" s="84"/>
      <c r="O5181" s="84" t="s">
        <v>16474</v>
      </c>
      <c r="P5181" s="84">
        <v>1</v>
      </c>
      <c r="Q5181" s="84" t="s">
        <v>9357</v>
      </c>
      <c r="R5181" s="84"/>
      <c r="S5181" s="84"/>
    </row>
    <row r="5182" spans="1:19" x14ac:dyDescent="0.25">
      <c r="A5182" t="s">
        <v>6418</v>
      </c>
      <c r="B5182">
        <v>3</v>
      </c>
      <c r="C5182" t="s">
        <v>5363</v>
      </c>
      <c r="D5182" s="84"/>
      <c r="F5182" s="84"/>
      <c r="O5182" s="84" t="s">
        <v>16477</v>
      </c>
      <c r="P5182" s="84">
        <v>1</v>
      </c>
      <c r="Q5182" s="84" t="s">
        <v>9357</v>
      </c>
      <c r="R5182" s="84"/>
      <c r="S5182" s="84"/>
    </row>
    <row r="5183" spans="1:19" x14ac:dyDescent="0.25">
      <c r="A5183" t="s">
        <v>6419</v>
      </c>
      <c r="B5183">
        <v>3</v>
      </c>
      <c r="C5183" t="s">
        <v>5363</v>
      </c>
      <c r="D5183" s="84"/>
      <c r="F5183" s="84"/>
      <c r="O5183" s="84" t="s">
        <v>16478</v>
      </c>
      <c r="P5183" s="84">
        <v>1</v>
      </c>
      <c r="Q5183" s="84" t="s">
        <v>9357</v>
      </c>
      <c r="R5183" s="84"/>
      <c r="S5183" s="84"/>
    </row>
    <row r="5184" spans="1:19" x14ac:dyDescent="0.25">
      <c r="A5184" t="s">
        <v>6420</v>
      </c>
      <c r="B5184">
        <v>3</v>
      </c>
      <c r="C5184" t="s">
        <v>5363</v>
      </c>
      <c r="D5184" s="84"/>
      <c r="F5184" s="84"/>
      <c r="O5184" s="84" t="s">
        <v>16479</v>
      </c>
      <c r="P5184" s="84">
        <v>1</v>
      </c>
      <c r="Q5184" s="84" t="s">
        <v>9357</v>
      </c>
      <c r="R5184" s="84"/>
      <c r="S5184" s="84"/>
    </row>
    <row r="5185" spans="1:19" x14ac:dyDescent="0.25">
      <c r="A5185" t="s">
        <v>6421</v>
      </c>
      <c r="B5185">
        <v>3</v>
      </c>
      <c r="C5185" t="s">
        <v>5363</v>
      </c>
      <c r="D5185" s="84"/>
      <c r="F5185" s="84"/>
      <c r="O5185" s="84" t="s">
        <v>16480</v>
      </c>
      <c r="P5185" s="84">
        <v>1</v>
      </c>
      <c r="Q5185" s="84" t="s">
        <v>9357</v>
      </c>
      <c r="R5185" s="84"/>
      <c r="S5185" s="84"/>
    </row>
    <row r="5186" spans="1:19" x14ac:dyDescent="0.25">
      <c r="A5186" t="s">
        <v>6422</v>
      </c>
      <c r="B5186">
        <v>3</v>
      </c>
      <c r="C5186" t="s">
        <v>5363</v>
      </c>
      <c r="D5186" s="84"/>
      <c r="F5186" s="84"/>
      <c r="O5186" s="84" t="s">
        <v>16481</v>
      </c>
      <c r="P5186" s="84">
        <v>1</v>
      </c>
      <c r="Q5186" s="84" t="s">
        <v>9357</v>
      </c>
      <c r="R5186" s="84"/>
      <c r="S5186" s="84"/>
    </row>
    <row r="5187" spans="1:19" x14ac:dyDescent="0.25">
      <c r="A5187" t="s">
        <v>6423</v>
      </c>
      <c r="B5187">
        <v>3</v>
      </c>
      <c r="C5187" t="s">
        <v>5363</v>
      </c>
      <c r="D5187" s="84"/>
      <c r="F5187" s="84"/>
      <c r="O5187" s="84" t="s">
        <v>16482</v>
      </c>
      <c r="P5187" s="84">
        <v>1</v>
      </c>
      <c r="Q5187" s="84" t="s">
        <v>9357</v>
      </c>
      <c r="R5187" s="84"/>
      <c r="S5187" s="84"/>
    </row>
    <row r="5188" spans="1:19" x14ac:dyDescent="0.25">
      <c r="A5188" t="s">
        <v>6424</v>
      </c>
      <c r="B5188">
        <v>3</v>
      </c>
      <c r="C5188" t="s">
        <v>5363</v>
      </c>
      <c r="D5188" s="84"/>
      <c r="F5188" s="84"/>
      <c r="O5188" s="84" t="s">
        <v>16483</v>
      </c>
      <c r="P5188" s="84">
        <v>1</v>
      </c>
      <c r="Q5188" s="84" t="s">
        <v>9357</v>
      </c>
      <c r="R5188" s="84"/>
      <c r="S5188" s="84"/>
    </row>
    <row r="5189" spans="1:19" x14ac:dyDescent="0.25">
      <c r="A5189" t="s">
        <v>6425</v>
      </c>
      <c r="B5189">
        <v>3</v>
      </c>
      <c r="C5189" t="s">
        <v>5363</v>
      </c>
      <c r="D5189" s="84"/>
      <c r="F5189" s="84"/>
      <c r="O5189" s="84" t="s">
        <v>16489</v>
      </c>
      <c r="P5189" s="84">
        <v>1</v>
      </c>
      <c r="Q5189" s="84" t="s">
        <v>9357</v>
      </c>
      <c r="R5189" s="84"/>
      <c r="S5189" s="84"/>
    </row>
    <row r="5190" spans="1:19" x14ac:dyDescent="0.25">
      <c r="A5190" t="s">
        <v>6426</v>
      </c>
      <c r="B5190">
        <v>3</v>
      </c>
      <c r="C5190" t="s">
        <v>5363</v>
      </c>
      <c r="D5190" s="84"/>
      <c r="F5190" s="84"/>
      <c r="O5190" s="84" t="s">
        <v>16492</v>
      </c>
      <c r="P5190" s="84">
        <v>1</v>
      </c>
      <c r="Q5190" s="84" t="s">
        <v>9357</v>
      </c>
      <c r="R5190" s="84"/>
      <c r="S5190" s="84"/>
    </row>
    <row r="5191" spans="1:19" x14ac:dyDescent="0.25">
      <c r="A5191" t="s">
        <v>6427</v>
      </c>
      <c r="B5191">
        <v>3</v>
      </c>
      <c r="C5191" t="s">
        <v>5363</v>
      </c>
      <c r="D5191" s="84"/>
      <c r="F5191" s="84"/>
      <c r="O5191" s="84" t="s">
        <v>16493</v>
      </c>
      <c r="P5191" s="84">
        <v>1</v>
      </c>
      <c r="Q5191" s="84" t="s">
        <v>9357</v>
      </c>
      <c r="R5191" s="84"/>
      <c r="S5191" s="84"/>
    </row>
    <row r="5192" spans="1:19" x14ac:dyDescent="0.25">
      <c r="A5192" t="s">
        <v>6428</v>
      </c>
      <c r="B5192">
        <v>3</v>
      </c>
      <c r="C5192" t="s">
        <v>5363</v>
      </c>
      <c r="D5192" s="84"/>
      <c r="F5192" s="84"/>
      <c r="O5192" s="84" t="s">
        <v>16500</v>
      </c>
      <c r="P5192" s="84">
        <v>1</v>
      </c>
      <c r="Q5192" s="84" t="s">
        <v>9357</v>
      </c>
      <c r="R5192" s="84"/>
      <c r="S5192" s="84"/>
    </row>
    <row r="5193" spans="1:19" x14ac:dyDescent="0.25">
      <c r="A5193" t="s">
        <v>6429</v>
      </c>
      <c r="B5193">
        <v>3</v>
      </c>
      <c r="C5193" t="s">
        <v>5363</v>
      </c>
      <c r="D5193" s="84"/>
      <c r="F5193" s="84"/>
      <c r="O5193" s="84" t="s">
        <v>16501</v>
      </c>
      <c r="P5193" s="84">
        <v>1</v>
      </c>
      <c r="Q5193" s="84" t="s">
        <v>9357</v>
      </c>
      <c r="R5193" s="84"/>
      <c r="S5193" s="84"/>
    </row>
    <row r="5194" spans="1:19" x14ac:dyDescent="0.25">
      <c r="A5194" t="s">
        <v>6430</v>
      </c>
      <c r="B5194">
        <v>3</v>
      </c>
      <c r="C5194" t="s">
        <v>5363</v>
      </c>
      <c r="D5194" s="84"/>
      <c r="F5194" s="84"/>
      <c r="O5194" s="84" t="s">
        <v>16505</v>
      </c>
      <c r="P5194" s="84">
        <v>1</v>
      </c>
      <c r="Q5194" s="84" t="s">
        <v>9357</v>
      </c>
      <c r="R5194" s="84"/>
      <c r="S5194" s="84"/>
    </row>
    <row r="5195" spans="1:19" x14ac:dyDescent="0.25">
      <c r="A5195" t="s">
        <v>6431</v>
      </c>
      <c r="B5195">
        <v>3</v>
      </c>
      <c r="C5195" t="s">
        <v>5363</v>
      </c>
      <c r="D5195" s="84"/>
      <c r="F5195" s="84"/>
      <c r="O5195" s="84" t="s">
        <v>16508</v>
      </c>
      <c r="P5195" s="84">
        <v>1</v>
      </c>
      <c r="Q5195" s="84" t="s">
        <v>9357</v>
      </c>
      <c r="R5195" s="84"/>
      <c r="S5195" s="84"/>
    </row>
    <row r="5196" spans="1:19" x14ac:dyDescent="0.25">
      <c r="A5196" t="s">
        <v>6432</v>
      </c>
      <c r="B5196">
        <v>3</v>
      </c>
      <c r="C5196" t="s">
        <v>5363</v>
      </c>
      <c r="D5196" s="84"/>
      <c r="F5196" s="84"/>
      <c r="O5196" s="84" t="s">
        <v>16509</v>
      </c>
      <c r="P5196" s="84">
        <v>1</v>
      </c>
      <c r="Q5196" s="84" t="s">
        <v>9357</v>
      </c>
      <c r="R5196" s="84"/>
      <c r="S5196" s="84"/>
    </row>
    <row r="5197" spans="1:19" x14ac:dyDescent="0.25">
      <c r="A5197" t="s">
        <v>6433</v>
      </c>
      <c r="B5197">
        <v>3</v>
      </c>
      <c r="C5197" t="s">
        <v>5363</v>
      </c>
      <c r="D5197" s="84"/>
      <c r="F5197" s="84"/>
      <c r="O5197" s="84" t="s">
        <v>16511</v>
      </c>
      <c r="P5197" s="84">
        <v>1</v>
      </c>
      <c r="Q5197" s="84" t="s">
        <v>9357</v>
      </c>
      <c r="R5197" s="84"/>
      <c r="S5197" s="84"/>
    </row>
    <row r="5198" spans="1:19" x14ac:dyDescent="0.25">
      <c r="A5198" t="s">
        <v>6434</v>
      </c>
      <c r="B5198">
        <v>3</v>
      </c>
      <c r="C5198" t="s">
        <v>5363</v>
      </c>
      <c r="D5198" s="84"/>
      <c r="F5198" s="84"/>
      <c r="O5198" s="84" t="s">
        <v>16573</v>
      </c>
      <c r="P5198" s="84">
        <v>1</v>
      </c>
      <c r="Q5198" s="84" t="s">
        <v>9357</v>
      </c>
      <c r="R5198" s="84"/>
      <c r="S5198" s="84"/>
    </row>
    <row r="5199" spans="1:19" x14ac:dyDescent="0.25">
      <c r="A5199" t="s">
        <v>6435</v>
      </c>
      <c r="B5199">
        <v>3</v>
      </c>
      <c r="C5199" t="s">
        <v>5363</v>
      </c>
      <c r="D5199" s="84"/>
      <c r="F5199" s="84"/>
      <c r="O5199" s="84" t="s">
        <v>16574</v>
      </c>
      <c r="P5199" s="84">
        <v>1</v>
      </c>
      <c r="Q5199" s="84" t="s">
        <v>9357</v>
      </c>
      <c r="R5199" s="84"/>
      <c r="S5199" s="84"/>
    </row>
    <row r="5200" spans="1:19" x14ac:dyDescent="0.25">
      <c r="A5200" t="s">
        <v>6436</v>
      </c>
      <c r="B5200">
        <v>3</v>
      </c>
      <c r="C5200" t="s">
        <v>5363</v>
      </c>
      <c r="D5200" s="84"/>
      <c r="F5200" s="84"/>
      <c r="O5200" s="84" t="s">
        <v>16576</v>
      </c>
      <c r="P5200" s="84">
        <v>1</v>
      </c>
      <c r="Q5200" s="84" t="s">
        <v>9357</v>
      </c>
      <c r="R5200" s="84"/>
      <c r="S5200" s="84"/>
    </row>
    <row r="5201" spans="1:19" x14ac:dyDescent="0.25">
      <c r="A5201" t="s">
        <v>6437</v>
      </c>
      <c r="B5201">
        <v>3</v>
      </c>
      <c r="C5201" t="s">
        <v>5363</v>
      </c>
      <c r="D5201" s="84"/>
      <c r="F5201" s="84"/>
      <c r="O5201" s="84" t="s">
        <v>16578</v>
      </c>
      <c r="P5201" s="84">
        <v>1</v>
      </c>
      <c r="Q5201" s="84" t="s">
        <v>9357</v>
      </c>
      <c r="R5201" s="84"/>
      <c r="S5201" s="84"/>
    </row>
    <row r="5202" spans="1:19" x14ac:dyDescent="0.25">
      <c r="A5202" t="s">
        <v>6438</v>
      </c>
      <c r="B5202">
        <v>3</v>
      </c>
      <c r="C5202" t="s">
        <v>5363</v>
      </c>
      <c r="D5202" s="84"/>
      <c r="F5202" s="84"/>
      <c r="O5202" s="84" t="s">
        <v>16581</v>
      </c>
      <c r="P5202" s="84">
        <v>1</v>
      </c>
      <c r="Q5202" s="84" t="s">
        <v>9357</v>
      </c>
      <c r="R5202" s="84"/>
      <c r="S5202" s="84"/>
    </row>
    <row r="5203" spans="1:19" x14ac:dyDescent="0.25">
      <c r="A5203" t="s">
        <v>6439</v>
      </c>
      <c r="B5203">
        <v>3</v>
      </c>
      <c r="C5203" t="s">
        <v>5363</v>
      </c>
      <c r="D5203" s="84"/>
      <c r="F5203" s="84"/>
      <c r="O5203" s="84" t="s">
        <v>16583</v>
      </c>
      <c r="P5203" s="84">
        <v>1</v>
      </c>
      <c r="Q5203" s="84" t="s">
        <v>9357</v>
      </c>
      <c r="R5203" s="84"/>
      <c r="S5203" s="84"/>
    </row>
    <row r="5204" spans="1:19" x14ac:dyDescent="0.25">
      <c r="A5204" t="s">
        <v>6440</v>
      </c>
      <c r="B5204">
        <v>3</v>
      </c>
      <c r="C5204" t="s">
        <v>5363</v>
      </c>
      <c r="D5204" s="84"/>
      <c r="F5204" s="84"/>
      <c r="O5204" s="84" t="s">
        <v>16584</v>
      </c>
      <c r="P5204" s="84">
        <v>1</v>
      </c>
      <c r="Q5204" s="84" t="s">
        <v>9357</v>
      </c>
      <c r="R5204" s="84"/>
      <c r="S5204" s="84"/>
    </row>
    <row r="5205" spans="1:19" x14ac:dyDescent="0.25">
      <c r="A5205" t="s">
        <v>6441</v>
      </c>
      <c r="B5205">
        <v>3</v>
      </c>
      <c r="C5205" t="s">
        <v>5363</v>
      </c>
      <c r="D5205" s="84"/>
      <c r="F5205" s="84"/>
      <c r="O5205" s="84" t="s">
        <v>16585</v>
      </c>
      <c r="P5205" s="84">
        <v>1</v>
      </c>
      <c r="Q5205" s="84" t="s">
        <v>9357</v>
      </c>
      <c r="R5205" s="84"/>
      <c r="S5205" s="84"/>
    </row>
    <row r="5206" spans="1:19" x14ac:dyDescent="0.25">
      <c r="A5206" t="s">
        <v>6442</v>
      </c>
      <c r="B5206">
        <v>3</v>
      </c>
      <c r="C5206" t="s">
        <v>5363</v>
      </c>
      <c r="D5206" s="84"/>
      <c r="F5206" s="84"/>
      <c r="O5206" s="84" t="s">
        <v>16587</v>
      </c>
      <c r="P5206" s="84">
        <v>1</v>
      </c>
      <c r="Q5206" s="84" t="s">
        <v>9357</v>
      </c>
      <c r="R5206" s="84"/>
      <c r="S5206" s="84"/>
    </row>
    <row r="5207" spans="1:19" x14ac:dyDescent="0.25">
      <c r="A5207" t="s">
        <v>6443</v>
      </c>
      <c r="B5207">
        <v>3</v>
      </c>
      <c r="C5207" t="s">
        <v>5363</v>
      </c>
      <c r="D5207" s="84"/>
      <c r="F5207" s="84"/>
      <c r="O5207" s="84" t="s">
        <v>16588</v>
      </c>
      <c r="P5207" s="84">
        <v>1</v>
      </c>
      <c r="Q5207" s="84" t="s">
        <v>9357</v>
      </c>
      <c r="R5207" s="84"/>
      <c r="S5207" s="84"/>
    </row>
    <row r="5208" spans="1:19" x14ac:dyDescent="0.25">
      <c r="A5208" t="s">
        <v>6444</v>
      </c>
      <c r="B5208">
        <v>3</v>
      </c>
      <c r="C5208" t="s">
        <v>5363</v>
      </c>
      <c r="D5208" s="84"/>
      <c r="F5208" s="84"/>
      <c r="O5208" s="84" t="s">
        <v>16589</v>
      </c>
      <c r="P5208" s="84">
        <v>1</v>
      </c>
      <c r="Q5208" s="84" t="s">
        <v>9357</v>
      </c>
      <c r="R5208" s="84"/>
      <c r="S5208" s="84"/>
    </row>
    <row r="5209" spans="1:19" x14ac:dyDescent="0.25">
      <c r="A5209" t="s">
        <v>6445</v>
      </c>
      <c r="B5209">
        <v>3</v>
      </c>
      <c r="C5209" t="s">
        <v>5363</v>
      </c>
      <c r="D5209" s="84"/>
      <c r="F5209" s="84"/>
      <c r="O5209" s="84" t="s">
        <v>16590</v>
      </c>
      <c r="P5209" s="84">
        <v>1</v>
      </c>
      <c r="Q5209" s="84" t="s">
        <v>9357</v>
      </c>
      <c r="R5209" s="84"/>
      <c r="S5209" s="84"/>
    </row>
    <row r="5210" spans="1:19" x14ac:dyDescent="0.25">
      <c r="A5210" t="s">
        <v>6446</v>
      </c>
      <c r="B5210">
        <v>3</v>
      </c>
      <c r="C5210" t="s">
        <v>5363</v>
      </c>
      <c r="D5210" s="84"/>
      <c r="F5210" s="84"/>
      <c r="O5210" s="84" t="s">
        <v>16593</v>
      </c>
      <c r="P5210" s="84">
        <v>1</v>
      </c>
      <c r="Q5210" s="84" t="s">
        <v>9357</v>
      </c>
      <c r="R5210" s="84"/>
      <c r="S5210" s="84"/>
    </row>
    <row r="5211" spans="1:19" x14ac:dyDescent="0.25">
      <c r="A5211" t="s">
        <v>6447</v>
      </c>
      <c r="B5211">
        <v>3</v>
      </c>
      <c r="C5211" t="s">
        <v>5363</v>
      </c>
      <c r="D5211" s="84"/>
      <c r="F5211" s="84"/>
      <c r="O5211" s="84" t="s">
        <v>16594</v>
      </c>
      <c r="P5211" s="84">
        <v>1</v>
      </c>
      <c r="Q5211" s="84" t="s">
        <v>9357</v>
      </c>
      <c r="R5211" s="84"/>
      <c r="S5211" s="84"/>
    </row>
    <row r="5212" spans="1:19" x14ac:dyDescent="0.25">
      <c r="A5212" t="s">
        <v>6448</v>
      </c>
      <c r="B5212">
        <v>3</v>
      </c>
      <c r="C5212" t="s">
        <v>5363</v>
      </c>
      <c r="D5212" s="84"/>
      <c r="F5212" s="84"/>
      <c r="O5212" s="84" t="s">
        <v>16599</v>
      </c>
      <c r="P5212" s="84">
        <v>1</v>
      </c>
      <c r="Q5212" s="84" t="s">
        <v>9357</v>
      </c>
      <c r="R5212" s="84"/>
      <c r="S5212" s="84"/>
    </row>
    <row r="5213" spans="1:19" x14ac:dyDescent="0.25">
      <c r="A5213" t="s">
        <v>6449</v>
      </c>
      <c r="B5213">
        <v>3</v>
      </c>
      <c r="C5213" t="s">
        <v>5363</v>
      </c>
      <c r="D5213" s="84"/>
      <c r="F5213" s="84"/>
      <c r="O5213" s="84" t="s">
        <v>16600</v>
      </c>
      <c r="P5213" s="84">
        <v>1</v>
      </c>
      <c r="Q5213" s="84" t="s">
        <v>9357</v>
      </c>
      <c r="R5213" s="84"/>
      <c r="S5213" s="84"/>
    </row>
    <row r="5214" spans="1:19" x14ac:dyDescent="0.25">
      <c r="A5214" t="s">
        <v>6450</v>
      </c>
      <c r="B5214">
        <v>3</v>
      </c>
      <c r="C5214" t="s">
        <v>5363</v>
      </c>
      <c r="D5214" s="84"/>
      <c r="F5214" s="84"/>
      <c r="O5214" s="84" t="s">
        <v>16602</v>
      </c>
      <c r="P5214" s="84">
        <v>1</v>
      </c>
      <c r="Q5214" s="84" t="s">
        <v>9357</v>
      </c>
      <c r="R5214" s="84"/>
      <c r="S5214" s="84"/>
    </row>
    <row r="5215" spans="1:19" x14ac:dyDescent="0.25">
      <c r="A5215" t="s">
        <v>6451</v>
      </c>
      <c r="B5215">
        <v>3</v>
      </c>
      <c r="C5215" t="s">
        <v>5363</v>
      </c>
      <c r="D5215" s="84"/>
      <c r="F5215" s="84"/>
      <c r="O5215" s="84" t="s">
        <v>16603</v>
      </c>
      <c r="P5215" s="84">
        <v>1</v>
      </c>
      <c r="Q5215" s="84" t="s">
        <v>9357</v>
      </c>
      <c r="R5215" s="84"/>
      <c r="S5215" s="84"/>
    </row>
    <row r="5216" spans="1:19" x14ac:dyDescent="0.25">
      <c r="A5216" t="s">
        <v>6452</v>
      </c>
      <c r="B5216">
        <v>3</v>
      </c>
      <c r="C5216" t="s">
        <v>5363</v>
      </c>
      <c r="D5216" s="84"/>
      <c r="F5216" s="84"/>
      <c r="O5216" s="84" t="s">
        <v>16605</v>
      </c>
      <c r="P5216" s="84">
        <v>1</v>
      </c>
      <c r="Q5216" s="84" t="s">
        <v>9357</v>
      </c>
      <c r="R5216" s="84"/>
      <c r="S5216" s="84"/>
    </row>
    <row r="5217" spans="1:19" x14ac:dyDescent="0.25">
      <c r="A5217" t="s">
        <v>6453</v>
      </c>
      <c r="B5217">
        <v>3</v>
      </c>
      <c r="C5217" t="s">
        <v>5363</v>
      </c>
      <c r="D5217" s="84"/>
      <c r="F5217" s="84"/>
      <c r="O5217" s="84" t="s">
        <v>16607</v>
      </c>
      <c r="P5217" s="84">
        <v>1</v>
      </c>
      <c r="Q5217" s="84" t="s">
        <v>9357</v>
      </c>
      <c r="R5217" s="84"/>
      <c r="S5217" s="84"/>
    </row>
    <row r="5218" spans="1:19" x14ac:dyDescent="0.25">
      <c r="A5218" t="s">
        <v>6454</v>
      </c>
      <c r="B5218">
        <v>3</v>
      </c>
      <c r="C5218" t="s">
        <v>5363</v>
      </c>
      <c r="D5218" s="84"/>
      <c r="F5218" s="84"/>
      <c r="O5218" s="84" t="s">
        <v>16609</v>
      </c>
      <c r="P5218" s="84">
        <v>1</v>
      </c>
      <c r="Q5218" s="84" t="s">
        <v>9357</v>
      </c>
      <c r="R5218" s="84"/>
      <c r="S5218" s="84"/>
    </row>
    <row r="5219" spans="1:19" x14ac:dyDescent="0.25">
      <c r="A5219" t="s">
        <v>6455</v>
      </c>
      <c r="B5219">
        <v>3</v>
      </c>
      <c r="C5219" t="s">
        <v>5363</v>
      </c>
      <c r="D5219" s="84"/>
      <c r="F5219" s="84"/>
      <c r="O5219" s="84" t="s">
        <v>16615</v>
      </c>
      <c r="P5219" s="84">
        <v>1</v>
      </c>
      <c r="Q5219" s="84" t="s">
        <v>9357</v>
      </c>
      <c r="R5219" s="84"/>
      <c r="S5219" s="84"/>
    </row>
    <row r="5220" spans="1:19" x14ac:dyDescent="0.25">
      <c r="A5220" t="s">
        <v>6456</v>
      </c>
      <c r="B5220">
        <v>3</v>
      </c>
      <c r="C5220" t="s">
        <v>5363</v>
      </c>
      <c r="D5220" s="84"/>
      <c r="F5220" s="84"/>
      <c r="O5220" s="84" t="s">
        <v>16616</v>
      </c>
      <c r="P5220" s="84">
        <v>1</v>
      </c>
      <c r="Q5220" s="84" t="s">
        <v>9357</v>
      </c>
      <c r="R5220" s="84"/>
      <c r="S5220" s="84"/>
    </row>
    <row r="5221" spans="1:19" x14ac:dyDescent="0.25">
      <c r="A5221" t="s">
        <v>6457</v>
      </c>
      <c r="B5221">
        <v>3</v>
      </c>
      <c r="C5221" t="s">
        <v>5363</v>
      </c>
      <c r="D5221" s="84"/>
      <c r="F5221" s="84"/>
      <c r="O5221" s="84" t="s">
        <v>16617</v>
      </c>
      <c r="P5221" s="84">
        <v>1</v>
      </c>
      <c r="Q5221" s="84" t="s">
        <v>9357</v>
      </c>
      <c r="R5221" s="84"/>
      <c r="S5221" s="84"/>
    </row>
    <row r="5222" spans="1:19" x14ac:dyDescent="0.25">
      <c r="A5222" t="s">
        <v>6458</v>
      </c>
      <c r="B5222">
        <v>3</v>
      </c>
      <c r="C5222" t="s">
        <v>5363</v>
      </c>
      <c r="D5222" s="84"/>
      <c r="F5222" s="84"/>
      <c r="O5222" s="84" t="s">
        <v>16623</v>
      </c>
      <c r="P5222" s="84">
        <v>1</v>
      </c>
      <c r="Q5222" s="84" t="s">
        <v>9357</v>
      </c>
      <c r="R5222" s="84"/>
      <c r="S5222" s="84"/>
    </row>
    <row r="5223" spans="1:19" x14ac:dyDescent="0.25">
      <c r="A5223" t="s">
        <v>6459</v>
      </c>
      <c r="B5223">
        <v>3</v>
      </c>
      <c r="C5223" t="s">
        <v>5363</v>
      </c>
      <c r="D5223" s="84"/>
      <c r="F5223" s="84"/>
      <c r="O5223" s="84" t="s">
        <v>16624</v>
      </c>
      <c r="P5223" s="84">
        <v>1</v>
      </c>
      <c r="Q5223" s="84" t="s">
        <v>9357</v>
      </c>
      <c r="R5223" s="84"/>
      <c r="S5223" s="84"/>
    </row>
    <row r="5224" spans="1:19" x14ac:dyDescent="0.25">
      <c r="A5224" t="s">
        <v>6460</v>
      </c>
      <c r="B5224">
        <v>3</v>
      </c>
      <c r="C5224" t="s">
        <v>5363</v>
      </c>
      <c r="D5224" s="84"/>
      <c r="F5224" s="84"/>
      <c r="O5224" s="84" t="s">
        <v>16641</v>
      </c>
      <c r="P5224" s="84">
        <v>1</v>
      </c>
      <c r="Q5224" s="84" t="s">
        <v>9357</v>
      </c>
      <c r="R5224" s="84"/>
      <c r="S5224" s="84"/>
    </row>
    <row r="5225" spans="1:19" x14ac:dyDescent="0.25">
      <c r="A5225" t="s">
        <v>6461</v>
      </c>
      <c r="B5225">
        <v>3</v>
      </c>
      <c r="C5225" t="s">
        <v>5363</v>
      </c>
      <c r="D5225" s="84"/>
      <c r="F5225" s="84"/>
      <c r="O5225" s="84" t="s">
        <v>16642</v>
      </c>
      <c r="P5225" s="84">
        <v>1</v>
      </c>
      <c r="Q5225" s="84" t="s">
        <v>9357</v>
      </c>
      <c r="R5225" s="84"/>
      <c r="S5225" s="84"/>
    </row>
    <row r="5226" spans="1:19" x14ac:dyDescent="0.25">
      <c r="A5226" t="s">
        <v>6462</v>
      </c>
      <c r="B5226">
        <v>3</v>
      </c>
      <c r="C5226" t="s">
        <v>5363</v>
      </c>
      <c r="D5226" s="84"/>
      <c r="F5226" s="84"/>
      <c r="O5226" s="84" t="s">
        <v>16649</v>
      </c>
      <c r="P5226" s="84">
        <v>1</v>
      </c>
      <c r="Q5226" s="84" t="s">
        <v>9357</v>
      </c>
      <c r="R5226" s="84"/>
      <c r="S5226" s="84"/>
    </row>
    <row r="5227" spans="1:19" x14ac:dyDescent="0.25">
      <c r="A5227" t="s">
        <v>6463</v>
      </c>
      <c r="B5227">
        <v>3</v>
      </c>
      <c r="C5227" t="s">
        <v>5363</v>
      </c>
      <c r="D5227" s="84"/>
      <c r="F5227" s="84"/>
      <c r="O5227" s="84" t="s">
        <v>16652</v>
      </c>
      <c r="P5227" s="84">
        <v>1</v>
      </c>
      <c r="Q5227" s="84" t="s">
        <v>9357</v>
      </c>
      <c r="R5227" s="84"/>
      <c r="S5227" s="84"/>
    </row>
    <row r="5228" spans="1:19" x14ac:dyDescent="0.25">
      <c r="A5228" t="s">
        <v>6464</v>
      </c>
      <c r="B5228">
        <v>3</v>
      </c>
      <c r="C5228" t="s">
        <v>5363</v>
      </c>
      <c r="D5228" s="84"/>
      <c r="F5228" s="84"/>
      <c r="O5228" s="84" t="s">
        <v>16653</v>
      </c>
      <c r="P5228" s="84">
        <v>1</v>
      </c>
      <c r="Q5228" s="84" t="s">
        <v>9357</v>
      </c>
      <c r="R5228" s="84"/>
      <c r="S5228" s="84"/>
    </row>
    <row r="5229" spans="1:19" x14ac:dyDescent="0.25">
      <c r="A5229" t="s">
        <v>6465</v>
      </c>
      <c r="B5229">
        <v>3</v>
      </c>
      <c r="C5229" t="s">
        <v>5363</v>
      </c>
      <c r="D5229" s="84"/>
      <c r="F5229" s="84"/>
      <c r="O5229" s="84" t="s">
        <v>16654</v>
      </c>
      <c r="P5229" s="84">
        <v>1</v>
      </c>
      <c r="Q5229" s="84" t="s">
        <v>9357</v>
      </c>
      <c r="R5229" s="84"/>
      <c r="S5229" s="84"/>
    </row>
    <row r="5230" spans="1:19" x14ac:dyDescent="0.25">
      <c r="A5230" t="s">
        <v>6466</v>
      </c>
      <c r="B5230">
        <v>3</v>
      </c>
      <c r="C5230" t="s">
        <v>5363</v>
      </c>
      <c r="D5230" s="84"/>
      <c r="F5230" s="84"/>
      <c r="O5230" s="84" t="s">
        <v>16655</v>
      </c>
      <c r="P5230" s="84">
        <v>1</v>
      </c>
      <c r="Q5230" s="84" t="s">
        <v>9357</v>
      </c>
      <c r="R5230" s="84"/>
      <c r="S5230" s="84"/>
    </row>
    <row r="5231" spans="1:19" x14ac:dyDescent="0.25">
      <c r="A5231" t="s">
        <v>6467</v>
      </c>
      <c r="B5231">
        <v>3</v>
      </c>
      <c r="C5231" t="s">
        <v>5363</v>
      </c>
      <c r="D5231" s="84"/>
      <c r="F5231" s="84"/>
      <c r="O5231" s="84" t="s">
        <v>16656</v>
      </c>
      <c r="P5231" s="84">
        <v>1</v>
      </c>
      <c r="Q5231" s="84" t="s">
        <v>9357</v>
      </c>
      <c r="R5231" s="84"/>
      <c r="S5231" s="84"/>
    </row>
    <row r="5232" spans="1:19" x14ac:dyDescent="0.25">
      <c r="A5232" t="s">
        <v>6468</v>
      </c>
      <c r="B5232">
        <v>3</v>
      </c>
      <c r="C5232" t="s">
        <v>5363</v>
      </c>
      <c r="D5232" s="84"/>
      <c r="F5232" s="84"/>
      <c r="O5232" s="84" t="s">
        <v>16657</v>
      </c>
      <c r="P5232" s="84">
        <v>1</v>
      </c>
      <c r="Q5232" s="84" t="s">
        <v>9357</v>
      </c>
      <c r="R5232" s="84"/>
      <c r="S5232" s="84"/>
    </row>
    <row r="5233" spans="1:19" x14ac:dyDescent="0.25">
      <c r="A5233" t="s">
        <v>6469</v>
      </c>
      <c r="B5233">
        <v>3</v>
      </c>
      <c r="C5233" t="s">
        <v>5363</v>
      </c>
      <c r="D5233" s="84"/>
      <c r="F5233" s="84"/>
      <c r="O5233" s="84" t="s">
        <v>16658</v>
      </c>
      <c r="P5233" s="84">
        <v>1</v>
      </c>
      <c r="Q5233" s="84" t="s">
        <v>9357</v>
      </c>
      <c r="R5233" s="84"/>
      <c r="S5233" s="84"/>
    </row>
    <row r="5234" spans="1:19" x14ac:dyDescent="0.25">
      <c r="A5234" t="s">
        <v>6470</v>
      </c>
      <c r="B5234">
        <v>3</v>
      </c>
      <c r="C5234" t="s">
        <v>5363</v>
      </c>
      <c r="D5234" s="84"/>
      <c r="F5234" s="84"/>
      <c r="O5234" s="84" t="s">
        <v>16659</v>
      </c>
      <c r="P5234" s="84">
        <v>1</v>
      </c>
      <c r="Q5234" s="84" t="s">
        <v>9357</v>
      </c>
      <c r="R5234" s="84"/>
      <c r="S5234" s="84"/>
    </row>
    <row r="5235" spans="1:19" x14ac:dyDescent="0.25">
      <c r="A5235" t="s">
        <v>6471</v>
      </c>
      <c r="B5235">
        <v>3</v>
      </c>
      <c r="C5235" t="s">
        <v>5363</v>
      </c>
      <c r="D5235" s="84"/>
      <c r="F5235" s="84"/>
      <c r="O5235" s="84" t="s">
        <v>16660</v>
      </c>
      <c r="P5235" s="84">
        <v>1</v>
      </c>
      <c r="Q5235" s="84" t="s">
        <v>9357</v>
      </c>
      <c r="R5235" s="84"/>
      <c r="S5235" s="84"/>
    </row>
    <row r="5236" spans="1:19" x14ac:dyDescent="0.25">
      <c r="A5236" t="s">
        <v>6472</v>
      </c>
      <c r="B5236">
        <v>3</v>
      </c>
      <c r="C5236" t="s">
        <v>5363</v>
      </c>
      <c r="D5236" s="84"/>
      <c r="F5236" s="84"/>
      <c r="O5236" s="84" t="s">
        <v>16661</v>
      </c>
      <c r="P5236" s="84">
        <v>1</v>
      </c>
      <c r="Q5236" s="84" t="s">
        <v>9357</v>
      </c>
      <c r="R5236" s="84"/>
      <c r="S5236" s="84"/>
    </row>
    <row r="5237" spans="1:19" x14ac:dyDescent="0.25">
      <c r="A5237" t="s">
        <v>6473</v>
      </c>
      <c r="B5237">
        <v>3</v>
      </c>
      <c r="C5237" t="s">
        <v>5363</v>
      </c>
      <c r="D5237" s="84"/>
      <c r="F5237" s="84"/>
      <c r="O5237" s="84" t="s">
        <v>16662</v>
      </c>
      <c r="P5237" s="84">
        <v>1</v>
      </c>
      <c r="Q5237" s="84" t="s">
        <v>9357</v>
      </c>
      <c r="R5237" s="84"/>
      <c r="S5237" s="84"/>
    </row>
    <row r="5238" spans="1:19" x14ac:dyDescent="0.25">
      <c r="A5238" t="s">
        <v>6474</v>
      </c>
      <c r="B5238">
        <v>3</v>
      </c>
      <c r="C5238" t="s">
        <v>5363</v>
      </c>
      <c r="D5238" s="84"/>
      <c r="F5238" s="84"/>
      <c r="O5238" s="84" t="s">
        <v>16665</v>
      </c>
      <c r="P5238" s="84">
        <v>1</v>
      </c>
      <c r="Q5238" s="84" t="s">
        <v>9357</v>
      </c>
      <c r="R5238" s="84"/>
      <c r="S5238" s="84"/>
    </row>
    <row r="5239" spans="1:19" x14ac:dyDescent="0.25">
      <c r="A5239" t="s">
        <v>6475</v>
      </c>
      <c r="B5239">
        <v>3</v>
      </c>
      <c r="C5239" t="s">
        <v>5363</v>
      </c>
      <c r="D5239" s="84"/>
      <c r="F5239" s="84"/>
      <c r="O5239" s="84" t="s">
        <v>16666</v>
      </c>
      <c r="P5239" s="84">
        <v>1</v>
      </c>
      <c r="Q5239" s="84" t="s">
        <v>9357</v>
      </c>
      <c r="R5239" s="84"/>
      <c r="S5239" s="84"/>
    </row>
    <row r="5240" spans="1:19" x14ac:dyDescent="0.25">
      <c r="A5240" t="s">
        <v>6476</v>
      </c>
      <c r="B5240">
        <v>3</v>
      </c>
      <c r="C5240" t="s">
        <v>5363</v>
      </c>
      <c r="D5240" s="84"/>
      <c r="F5240" s="84"/>
      <c r="O5240" s="84" t="s">
        <v>16667</v>
      </c>
      <c r="P5240" s="84">
        <v>1</v>
      </c>
      <c r="Q5240" s="84" t="s">
        <v>9357</v>
      </c>
      <c r="R5240" s="84"/>
      <c r="S5240" s="84"/>
    </row>
    <row r="5241" spans="1:19" x14ac:dyDescent="0.25">
      <c r="A5241" t="s">
        <v>6477</v>
      </c>
      <c r="B5241">
        <v>3</v>
      </c>
      <c r="C5241" t="s">
        <v>5363</v>
      </c>
      <c r="D5241" s="84"/>
      <c r="F5241" s="84"/>
      <c r="O5241" s="84" t="s">
        <v>16669</v>
      </c>
      <c r="P5241" s="84">
        <v>1</v>
      </c>
      <c r="Q5241" s="84" t="s">
        <v>9357</v>
      </c>
      <c r="R5241" s="84"/>
      <c r="S5241" s="84"/>
    </row>
    <row r="5242" spans="1:19" x14ac:dyDescent="0.25">
      <c r="A5242" t="s">
        <v>6478</v>
      </c>
      <c r="B5242">
        <v>3</v>
      </c>
      <c r="C5242" t="s">
        <v>5363</v>
      </c>
      <c r="D5242" s="84"/>
      <c r="F5242" s="84"/>
      <c r="O5242" s="84" t="s">
        <v>16670</v>
      </c>
      <c r="P5242" s="84">
        <v>1</v>
      </c>
      <c r="Q5242" s="84" t="s">
        <v>9357</v>
      </c>
      <c r="R5242" s="84"/>
      <c r="S5242" s="84"/>
    </row>
    <row r="5243" spans="1:19" x14ac:dyDescent="0.25">
      <c r="A5243" t="s">
        <v>6479</v>
      </c>
      <c r="B5243">
        <v>3</v>
      </c>
      <c r="C5243" t="s">
        <v>5363</v>
      </c>
      <c r="D5243" s="84"/>
      <c r="F5243" s="84"/>
      <c r="O5243" s="84" t="s">
        <v>16672</v>
      </c>
      <c r="P5243" s="84">
        <v>1</v>
      </c>
      <c r="Q5243" s="84" t="s">
        <v>9357</v>
      </c>
      <c r="R5243" s="84"/>
      <c r="S5243" s="84"/>
    </row>
    <row r="5244" spans="1:19" x14ac:dyDescent="0.25">
      <c r="A5244" t="s">
        <v>6480</v>
      </c>
      <c r="B5244">
        <v>3</v>
      </c>
      <c r="C5244" t="s">
        <v>5363</v>
      </c>
      <c r="D5244" s="84"/>
      <c r="F5244" s="84"/>
      <c r="O5244" s="84" t="s">
        <v>16674</v>
      </c>
      <c r="P5244" s="84">
        <v>1</v>
      </c>
      <c r="Q5244" s="84" t="s">
        <v>9357</v>
      </c>
      <c r="R5244" s="84"/>
      <c r="S5244" s="84"/>
    </row>
    <row r="5245" spans="1:19" x14ac:dyDescent="0.25">
      <c r="A5245" t="s">
        <v>6481</v>
      </c>
      <c r="B5245">
        <v>3</v>
      </c>
      <c r="C5245" t="s">
        <v>5363</v>
      </c>
      <c r="D5245" s="84"/>
      <c r="F5245" s="84"/>
      <c r="O5245" s="84" t="s">
        <v>16675</v>
      </c>
      <c r="P5245" s="84">
        <v>1</v>
      </c>
      <c r="Q5245" s="84" t="s">
        <v>9357</v>
      </c>
      <c r="R5245" s="84"/>
      <c r="S5245" s="84"/>
    </row>
    <row r="5246" spans="1:19" x14ac:dyDescent="0.25">
      <c r="A5246" t="s">
        <v>6482</v>
      </c>
      <c r="B5246">
        <v>3</v>
      </c>
      <c r="C5246" t="s">
        <v>5363</v>
      </c>
      <c r="D5246" s="84"/>
      <c r="F5246" s="84"/>
      <c r="O5246" s="84" t="s">
        <v>16676</v>
      </c>
      <c r="P5246" s="84">
        <v>1</v>
      </c>
      <c r="Q5246" s="84" t="s">
        <v>9357</v>
      </c>
      <c r="R5246" s="84"/>
      <c r="S5246" s="84"/>
    </row>
    <row r="5247" spans="1:19" x14ac:dyDescent="0.25">
      <c r="A5247" t="s">
        <v>6483</v>
      </c>
      <c r="B5247">
        <v>3</v>
      </c>
      <c r="C5247" t="s">
        <v>5363</v>
      </c>
      <c r="D5247" s="84"/>
      <c r="F5247" s="84"/>
      <c r="O5247" s="84" t="s">
        <v>16678</v>
      </c>
      <c r="P5247" s="84">
        <v>1</v>
      </c>
      <c r="Q5247" s="84" t="s">
        <v>9357</v>
      </c>
      <c r="R5247" s="84"/>
      <c r="S5247" s="84"/>
    </row>
    <row r="5248" spans="1:19" x14ac:dyDescent="0.25">
      <c r="A5248" t="s">
        <v>6484</v>
      </c>
      <c r="B5248">
        <v>3</v>
      </c>
      <c r="C5248" t="s">
        <v>5363</v>
      </c>
      <c r="D5248" s="84"/>
      <c r="F5248" s="84"/>
      <c r="O5248" s="84" t="s">
        <v>16679</v>
      </c>
      <c r="P5248" s="84">
        <v>1</v>
      </c>
      <c r="Q5248" s="84" t="s">
        <v>9357</v>
      </c>
      <c r="R5248" s="84"/>
      <c r="S5248" s="84"/>
    </row>
    <row r="5249" spans="1:19" x14ac:dyDescent="0.25">
      <c r="A5249" t="s">
        <v>6485</v>
      </c>
      <c r="B5249">
        <v>3</v>
      </c>
      <c r="C5249" t="s">
        <v>5363</v>
      </c>
      <c r="D5249" s="84"/>
      <c r="F5249" s="84"/>
      <c r="O5249" s="84" t="s">
        <v>16681</v>
      </c>
      <c r="P5249" s="84">
        <v>1</v>
      </c>
      <c r="Q5249" s="84" t="s">
        <v>9357</v>
      </c>
      <c r="R5249" s="84"/>
      <c r="S5249" s="84"/>
    </row>
    <row r="5250" spans="1:19" x14ac:dyDescent="0.25">
      <c r="A5250" t="s">
        <v>6486</v>
      </c>
      <c r="B5250">
        <v>3</v>
      </c>
      <c r="C5250" t="s">
        <v>5363</v>
      </c>
      <c r="D5250" s="84"/>
      <c r="F5250" s="84"/>
      <c r="O5250" s="84" t="s">
        <v>16683</v>
      </c>
      <c r="P5250" s="84">
        <v>1</v>
      </c>
      <c r="Q5250" s="84" t="s">
        <v>9357</v>
      </c>
      <c r="R5250" s="84"/>
      <c r="S5250" s="84"/>
    </row>
    <row r="5251" spans="1:19" x14ac:dyDescent="0.25">
      <c r="A5251" t="s">
        <v>6487</v>
      </c>
      <c r="B5251">
        <v>3</v>
      </c>
      <c r="C5251" t="s">
        <v>5363</v>
      </c>
      <c r="D5251" s="84"/>
      <c r="F5251" s="84"/>
      <c r="O5251" s="84" t="s">
        <v>16685</v>
      </c>
      <c r="P5251" s="84">
        <v>1</v>
      </c>
      <c r="Q5251" s="84" t="s">
        <v>9357</v>
      </c>
      <c r="R5251" s="84"/>
      <c r="S5251" s="84"/>
    </row>
    <row r="5252" spans="1:19" x14ac:dyDescent="0.25">
      <c r="A5252" t="s">
        <v>6488</v>
      </c>
      <c r="B5252">
        <v>3</v>
      </c>
      <c r="C5252" t="s">
        <v>5363</v>
      </c>
      <c r="D5252" s="84"/>
      <c r="F5252" s="84"/>
      <c r="O5252" s="84" t="s">
        <v>16686</v>
      </c>
      <c r="P5252" s="84">
        <v>1</v>
      </c>
      <c r="Q5252" s="84" t="s">
        <v>9357</v>
      </c>
      <c r="R5252" s="84"/>
      <c r="S5252" s="84"/>
    </row>
    <row r="5253" spans="1:19" x14ac:dyDescent="0.25">
      <c r="A5253" t="s">
        <v>6489</v>
      </c>
      <c r="B5253">
        <v>3</v>
      </c>
      <c r="C5253" t="s">
        <v>5363</v>
      </c>
      <c r="D5253" s="84"/>
      <c r="F5253" s="84"/>
      <c r="O5253" s="84" t="s">
        <v>16689</v>
      </c>
      <c r="P5253" s="84">
        <v>1</v>
      </c>
      <c r="Q5253" s="84" t="s">
        <v>9357</v>
      </c>
      <c r="R5253" s="84"/>
      <c r="S5253" s="84"/>
    </row>
    <row r="5254" spans="1:19" x14ac:dyDescent="0.25">
      <c r="A5254" t="s">
        <v>6490</v>
      </c>
      <c r="B5254">
        <v>3</v>
      </c>
      <c r="C5254" t="s">
        <v>5363</v>
      </c>
      <c r="D5254" s="84"/>
      <c r="F5254" s="84"/>
      <c r="O5254" s="84" t="s">
        <v>16690</v>
      </c>
      <c r="P5254" s="84">
        <v>1</v>
      </c>
      <c r="Q5254" s="84" t="s">
        <v>9357</v>
      </c>
      <c r="R5254" s="84"/>
      <c r="S5254" s="84"/>
    </row>
    <row r="5255" spans="1:19" x14ac:dyDescent="0.25">
      <c r="A5255" t="s">
        <v>6491</v>
      </c>
      <c r="B5255">
        <v>3</v>
      </c>
      <c r="C5255" t="s">
        <v>5363</v>
      </c>
      <c r="D5255" s="84"/>
      <c r="F5255" s="84"/>
      <c r="O5255" s="84" t="s">
        <v>16691</v>
      </c>
      <c r="P5255" s="84">
        <v>1</v>
      </c>
      <c r="Q5255" s="84" t="s">
        <v>9357</v>
      </c>
      <c r="R5255" s="84"/>
      <c r="S5255" s="84"/>
    </row>
    <row r="5256" spans="1:19" x14ac:dyDescent="0.25">
      <c r="A5256" t="s">
        <v>6492</v>
      </c>
      <c r="B5256">
        <v>3</v>
      </c>
      <c r="C5256" t="s">
        <v>5363</v>
      </c>
      <c r="D5256" s="84"/>
      <c r="F5256" s="84"/>
      <c r="O5256" s="84" t="s">
        <v>16692</v>
      </c>
      <c r="P5256" s="84">
        <v>1</v>
      </c>
      <c r="Q5256" s="84" t="s">
        <v>9357</v>
      </c>
      <c r="R5256" s="84"/>
      <c r="S5256" s="84"/>
    </row>
    <row r="5257" spans="1:19" x14ac:dyDescent="0.25">
      <c r="A5257" t="s">
        <v>6493</v>
      </c>
      <c r="B5257">
        <v>3</v>
      </c>
      <c r="C5257" t="s">
        <v>5363</v>
      </c>
      <c r="D5257" s="84"/>
      <c r="F5257" s="84"/>
      <c r="O5257" s="84" t="s">
        <v>16695</v>
      </c>
      <c r="P5257" s="84">
        <v>1</v>
      </c>
      <c r="Q5257" s="84" t="s">
        <v>9357</v>
      </c>
      <c r="R5257" s="84"/>
      <c r="S5257" s="84"/>
    </row>
    <row r="5258" spans="1:19" x14ac:dyDescent="0.25">
      <c r="A5258" t="s">
        <v>6494</v>
      </c>
      <c r="B5258">
        <v>3</v>
      </c>
      <c r="C5258" t="s">
        <v>5363</v>
      </c>
      <c r="D5258" s="84"/>
      <c r="F5258" s="84"/>
      <c r="O5258" s="84" t="s">
        <v>16696</v>
      </c>
      <c r="P5258" s="84">
        <v>1</v>
      </c>
      <c r="Q5258" s="84" t="s">
        <v>9357</v>
      </c>
      <c r="R5258" s="84"/>
      <c r="S5258" s="84"/>
    </row>
    <row r="5259" spans="1:19" x14ac:dyDescent="0.25">
      <c r="A5259" t="s">
        <v>6495</v>
      </c>
      <c r="B5259">
        <v>3</v>
      </c>
      <c r="C5259" t="s">
        <v>5363</v>
      </c>
      <c r="D5259" s="84"/>
      <c r="F5259" s="84"/>
      <c r="O5259" s="84" t="s">
        <v>16697</v>
      </c>
      <c r="P5259" s="84">
        <v>1</v>
      </c>
      <c r="Q5259" s="84" t="s">
        <v>9357</v>
      </c>
      <c r="R5259" s="84"/>
      <c r="S5259" s="84"/>
    </row>
    <row r="5260" spans="1:19" x14ac:dyDescent="0.25">
      <c r="A5260" t="s">
        <v>6496</v>
      </c>
      <c r="B5260">
        <v>3</v>
      </c>
      <c r="C5260" t="s">
        <v>5363</v>
      </c>
      <c r="D5260" s="84"/>
      <c r="F5260" s="84"/>
      <c r="O5260" s="84" t="s">
        <v>16698</v>
      </c>
      <c r="P5260" s="84">
        <v>1</v>
      </c>
      <c r="Q5260" s="84" t="s">
        <v>9357</v>
      </c>
      <c r="R5260" s="84"/>
      <c r="S5260" s="84"/>
    </row>
    <row r="5261" spans="1:19" x14ac:dyDescent="0.25">
      <c r="A5261" t="s">
        <v>6497</v>
      </c>
      <c r="B5261">
        <v>3</v>
      </c>
      <c r="C5261" t="s">
        <v>5363</v>
      </c>
      <c r="D5261" s="84"/>
      <c r="F5261" s="84"/>
      <c r="O5261" s="84" t="s">
        <v>16699</v>
      </c>
      <c r="P5261" s="84">
        <v>1</v>
      </c>
      <c r="Q5261" s="84" t="s">
        <v>9357</v>
      </c>
      <c r="R5261" s="84"/>
      <c r="S5261" s="84"/>
    </row>
    <row r="5262" spans="1:19" x14ac:dyDescent="0.25">
      <c r="A5262" t="s">
        <v>6498</v>
      </c>
      <c r="B5262">
        <v>3</v>
      </c>
      <c r="C5262" t="s">
        <v>5363</v>
      </c>
      <c r="D5262" s="84"/>
      <c r="F5262" s="84"/>
      <c r="O5262" s="84" t="s">
        <v>16700</v>
      </c>
      <c r="P5262" s="84">
        <v>1</v>
      </c>
      <c r="Q5262" s="84" t="s">
        <v>9357</v>
      </c>
      <c r="R5262" s="84"/>
      <c r="S5262" s="84"/>
    </row>
    <row r="5263" spans="1:19" x14ac:dyDescent="0.25">
      <c r="A5263" t="s">
        <v>6499</v>
      </c>
      <c r="B5263">
        <v>3</v>
      </c>
      <c r="C5263" t="s">
        <v>5363</v>
      </c>
      <c r="D5263" s="84"/>
      <c r="F5263" s="84"/>
      <c r="O5263" s="84" t="s">
        <v>16701</v>
      </c>
      <c r="P5263" s="84">
        <v>1</v>
      </c>
      <c r="Q5263" s="84" t="s">
        <v>9357</v>
      </c>
      <c r="R5263" s="84"/>
      <c r="S5263" s="84"/>
    </row>
    <row r="5264" spans="1:19" x14ac:dyDescent="0.25">
      <c r="A5264" t="s">
        <v>6500</v>
      </c>
      <c r="B5264">
        <v>3</v>
      </c>
      <c r="C5264" t="s">
        <v>5363</v>
      </c>
      <c r="D5264" s="84"/>
      <c r="F5264" s="84"/>
      <c r="O5264" s="84" t="s">
        <v>16703</v>
      </c>
      <c r="P5264" s="84">
        <v>1</v>
      </c>
      <c r="Q5264" s="84" t="s">
        <v>9357</v>
      </c>
      <c r="R5264" s="84"/>
      <c r="S5264" s="84"/>
    </row>
    <row r="5265" spans="1:19" x14ac:dyDescent="0.25">
      <c r="A5265" t="s">
        <v>6501</v>
      </c>
      <c r="B5265">
        <v>3</v>
      </c>
      <c r="C5265" t="s">
        <v>5363</v>
      </c>
      <c r="D5265" s="84"/>
      <c r="F5265" s="84"/>
      <c r="O5265" s="84" t="s">
        <v>16705</v>
      </c>
      <c r="P5265" s="84">
        <v>1</v>
      </c>
      <c r="Q5265" s="84" t="s">
        <v>9357</v>
      </c>
      <c r="R5265" s="84"/>
      <c r="S5265" s="84"/>
    </row>
    <row r="5266" spans="1:19" x14ac:dyDescent="0.25">
      <c r="A5266" t="s">
        <v>6502</v>
      </c>
      <c r="B5266">
        <v>3</v>
      </c>
      <c r="C5266" t="s">
        <v>5363</v>
      </c>
      <c r="D5266" s="84"/>
      <c r="F5266" s="84"/>
      <c r="O5266" s="84" t="s">
        <v>16707</v>
      </c>
      <c r="P5266" s="84">
        <v>1</v>
      </c>
      <c r="Q5266" s="84" t="s">
        <v>9357</v>
      </c>
      <c r="R5266" s="84"/>
      <c r="S5266" s="84"/>
    </row>
    <row r="5267" spans="1:19" x14ac:dyDescent="0.25">
      <c r="A5267" t="s">
        <v>6503</v>
      </c>
      <c r="B5267">
        <v>3</v>
      </c>
      <c r="C5267" t="s">
        <v>5363</v>
      </c>
      <c r="D5267" s="84"/>
      <c r="F5267" s="84"/>
      <c r="O5267" s="84" t="s">
        <v>16708</v>
      </c>
      <c r="P5267" s="84">
        <v>1</v>
      </c>
      <c r="Q5267" s="84" t="s">
        <v>9357</v>
      </c>
      <c r="R5267" s="84"/>
      <c r="S5267" s="84"/>
    </row>
    <row r="5268" spans="1:19" x14ac:dyDescent="0.25">
      <c r="A5268" t="s">
        <v>6504</v>
      </c>
      <c r="B5268">
        <v>3</v>
      </c>
      <c r="C5268" t="s">
        <v>5363</v>
      </c>
      <c r="D5268" s="84"/>
      <c r="F5268" s="84"/>
      <c r="O5268" s="84" t="s">
        <v>16711</v>
      </c>
      <c r="P5268" s="84">
        <v>1</v>
      </c>
      <c r="Q5268" s="84" t="s">
        <v>9357</v>
      </c>
      <c r="R5268" s="84"/>
      <c r="S5268" s="84"/>
    </row>
    <row r="5269" spans="1:19" x14ac:dyDescent="0.25">
      <c r="A5269" t="s">
        <v>6505</v>
      </c>
      <c r="B5269">
        <v>3</v>
      </c>
      <c r="C5269" t="s">
        <v>5363</v>
      </c>
      <c r="D5269" s="84"/>
      <c r="F5269" s="84"/>
      <c r="O5269" s="84" t="s">
        <v>16712</v>
      </c>
      <c r="P5269" s="84">
        <v>1</v>
      </c>
      <c r="Q5269" s="84" t="s">
        <v>9357</v>
      </c>
      <c r="R5269" s="84"/>
      <c r="S5269" s="84"/>
    </row>
    <row r="5270" spans="1:19" x14ac:dyDescent="0.25">
      <c r="A5270" t="s">
        <v>6506</v>
      </c>
      <c r="B5270">
        <v>3</v>
      </c>
      <c r="C5270" t="s">
        <v>5363</v>
      </c>
      <c r="D5270" s="84"/>
      <c r="F5270" s="84"/>
      <c r="O5270" s="84" t="s">
        <v>16713</v>
      </c>
      <c r="P5270" s="84">
        <v>1</v>
      </c>
      <c r="Q5270" s="84" t="s">
        <v>9357</v>
      </c>
      <c r="R5270" s="84"/>
      <c r="S5270" s="84"/>
    </row>
    <row r="5271" spans="1:19" x14ac:dyDescent="0.25">
      <c r="A5271" t="s">
        <v>6507</v>
      </c>
      <c r="B5271">
        <v>3</v>
      </c>
      <c r="C5271" t="s">
        <v>5363</v>
      </c>
      <c r="D5271" s="84"/>
      <c r="F5271" s="84"/>
      <c r="O5271" s="84" t="s">
        <v>16714</v>
      </c>
      <c r="P5271" s="84">
        <v>1</v>
      </c>
      <c r="Q5271" s="84" t="s">
        <v>9357</v>
      </c>
      <c r="R5271" s="84"/>
      <c r="S5271" s="84"/>
    </row>
    <row r="5272" spans="1:19" x14ac:dyDescent="0.25">
      <c r="A5272" t="s">
        <v>6508</v>
      </c>
      <c r="B5272">
        <v>3</v>
      </c>
      <c r="C5272" t="s">
        <v>5363</v>
      </c>
      <c r="D5272" s="84"/>
      <c r="F5272" s="84"/>
      <c r="O5272" s="84" t="s">
        <v>16718</v>
      </c>
      <c r="P5272" s="84">
        <v>1</v>
      </c>
      <c r="Q5272" s="84" t="s">
        <v>9357</v>
      </c>
      <c r="R5272" s="84"/>
      <c r="S5272" s="84"/>
    </row>
    <row r="5273" spans="1:19" x14ac:dyDescent="0.25">
      <c r="A5273" t="s">
        <v>6509</v>
      </c>
      <c r="B5273">
        <v>3</v>
      </c>
      <c r="C5273" t="s">
        <v>5363</v>
      </c>
      <c r="D5273" s="84"/>
      <c r="F5273" s="84"/>
      <c r="O5273" s="84" t="s">
        <v>16720</v>
      </c>
      <c r="P5273" s="84">
        <v>1</v>
      </c>
      <c r="Q5273" s="84" t="s">
        <v>9357</v>
      </c>
      <c r="R5273" s="84"/>
      <c r="S5273" s="84"/>
    </row>
    <row r="5274" spans="1:19" x14ac:dyDescent="0.25">
      <c r="A5274" t="s">
        <v>6510</v>
      </c>
      <c r="B5274">
        <v>3</v>
      </c>
      <c r="C5274" t="s">
        <v>5363</v>
      </c>
      <c r="D5274" s="84"/>
      <c r="F5274" s="84"/>
      <c r="O5274" s="84" t="s">
        <v>16725</v>
      </c>
      <c r="P5274" s="84">
        <v>1</v>
      </c>
      <c r="Q5274" s="84" t="s">
        <v>9357</v>
      </c>
      <c r="R5274" s="84"/>
      <c r="S5274" s="84"/>
    </row>
    <row r="5275" spans="1:19" x14ac:dyDescent="0.25">
      <c r="A5275" t="s">
        <v>6511</v>
      </c>
      <c r="B5275">
        <v>3</v>
      </c>
      <c r="C5275" t="s">
        <v>5363</v>
      </c>
      <c r="D5275" s="84"/>
      <c r="F5275" s="84"/>
      <c r="O5275" s="84" t="s">
        <v>16726</v>
      </c>
      <c r="P5275" s="84">
        <v>1</v>
      </c>
      <c r="Q5275" s="84" t="s">
        <v>9357</v>
      </c>
      <c r="R5275" s="84"/>
      <c r="S5275" s="84"/>
    </row>
    <row r="5276" spans="1:19" x14ac:dyDescent="0.25">
      <c r="A5276" t="s">
        <v>6512</v>
      </c>
      <c r="B5276">
        <v>3</v>
      </c>
      <c r="C5276" t="s">
        <v>5363</v>
      </c>
      <c r="D5276" s="84"/>
      <c r="F5276" s="84"/>
      <c r="O5276" s="84" t="s">
        <v>16727</v>
      </c>
      <c r="P5276" s="84">
        <v>1</v>
      </c>
      <c r="Q5276" s="84" t="s">
        <v>9357</v>
      </c>
      <c r="R5276" s="84"/>
      <c r="S5276" s="84"/>
    </row>
    <row r="5277" spans="1:19" x14ac:dyDescent="0.25">
      <c r="A5277" t="s">
        <v>6513</v>
      </c>
      <c r="B5277">
        <v>3</v>
      </c>
      <c r="C5277" t="s">
        <v>5363</v>
      </c>
      <c r="D5277" s="84"/>
      <c r="F5277" s="84"/>
      <c r="O5277" s="84" t="s">
        <v>16728</v>
      </c>
      <c r="P5277" s="84">
        <v>1</v>
      </c>
      <c r="Q5277" s="84" t="s">
        <v>9357</v>
      </c>
      <c r="R5277" s="84"/>
      <c r="S5277" s="84"/>
    </row>
    <row r="5278" spans="1:19" x14ac:dyDescent="0.25">
      <c r="A5278" t="s">
        <v>6514</v>
      </c>
      <c r="B5278">
        <v>3</v>
      </c>
      <c r="C5278" t="s">
        <v>5363</v>
      </c>
      <c r="D5278" s="84"/>
      <c r="F5278" s="84"/>
      <c r="O5278" s="84" t="s">
        <v>16729</v>
      </c>
      <c r="P5278" s="84">
        <v>1</v>
      </c>
      <c r="Q5278" s="84" t="s">
        <v>9357</v>
      </c>
      <c r="R5278" s="84"/>
      <c r="S5278" s="84"/>
    </row>
    <row r="5279" spans="1:19" x14ac:dyDescent="0.25">
      <c r="A5279" t="s">
        <v>6515</v>
      </c>
      <c r="B5279">
        <v>3</v>
      </c>
      <c r="C5279" t="s">
        <v>5363</v>
      </c>
      <c r="D5279" s="84"/>
      <c r="F5279" s="84"/>
      <c r="O5279" s="84" t="s">
        <v>16730</v>
      </c>
      <c r="P5279" s="84">
        <v>1</v>
      </c>
      <c r="Q5279" s="84" t="s">
        <v>9357</v>
      </c>
      <c r="R5279" s="84"/>
      <c r="S5279" s="84"/>
    </row>
    <row r="5280" spans="1:19" x14ac:dyDescent="0.25">
      <c r="A5280" t="s">
        <v>6516</v>
      </c>
      <c r="B5280">
        <v>3</v>
      </c>
      <c r="C5280" t="s">
        <v>5363</v>
      </c>
      <c r="D5280" s="84"/>
      <c r="F5280" s="84"/>
      <c r="O5280" s="84" t="s">
        <v>16731</v>
      </c>
      <c r="P5280" s="84">
        <v>1</v>
      </c>
      <c r="Q5280" s="84" t="s">
        <v>9357</v>
      </c>
      <c r="R5280" s="84"/>
      <c r="S5280" s="84"/>
    </row>
    <row r="5281" spans="1:19" x14ac:dyDescent="0.25">
      <c r="A5281" t="s">
        <v>6517</v>
      </c>
      <c r="B5281">
        <v>3</v>
      </c>
      <c r="C5281" t="s">
        <v>5363</v>
      </c>
      <c r="D5281" s="84"/>
      <c r="F5281" s="84"/>
      <c r="O5281" s="84" t="s">
        <v>16732</v>
      </c>
      <c r="P5281" s="84">
        <v>1</v>
      </c>
      <c r="Q5281" s="84" t="s">
        <v>9357</v>
      </c>
      <c r="R5281" s="84"/>
      <c r="S5281" s="84"/>
    </row>
    <row r="5282" spans="1:19" x14ac:dyDescent="0.25">
      <c r="A5282" t="s">
        <v>6518</v>
      </c>
      <c r="B5282">
        <v>3</v>
      </c>
      <c r="C5282" t="s">
        <v>5363</v>
      </c>
      <c r="D5282" s="84"/>
      <c r="F5282" s="84"/>
      <c r="O5282" s="84" t="s">
        <v>16733</v>
      </c>
      <c r="P5282" s="84">
        <v>1</v>
      </c>
      <c r="Q5282" s="84" t="s">
        <v>9357</v>
      </c>
      <c r="R5282" s="84"/>
      <c r="S5282" s="84"/>
    </row>
    <row r="5283" spans="1:19" x14ac:dyDescent="0.25">
      <c r="A5283" t="s">
        <v>6519</v>
      </c>
      <c r="B5283">
        <v>3</v>
      </c>
      <c r="C5283" t="s">
        <v>5363</v>
      </c>
      <c r="D5283" s="84"/>
      <c r="F5283" s="84"/>
      <c r="O5283" s="84" t="s">
        <v>16734</v>
      </c>
      <c r="P5283" s="84">
        <v>1</v>
      </c>
      <c r="Q5283" s="84" t="s">
        <v>9357</v>
      </c>
      <c r="R5283" s="84"/>
      <c r="S5283" s="84"/>
    </row>
    <row r="5284" spans="1:19" x14ac:dyDescent="0.25">
      <c r="A5284" t="s">
        <v>6520</v>
      </c>
      <c r="B5284">
        <v>3</v>
      </c>
      <c r="C5284" t="s">
        <v>5363</v>
      </c>
      <c r="D5284" s="84"/>
      <c r="F5284" s="84"/>
      <c r="O5284" s="84" t="s">
        <v>16735</v>
      </c>
      <c r="P5284" s="84">
        <v>1</v>
      </c>
      <c r="Q5284" s="84" t="s">
        <v>9357</v>
      </c>
      <c r="R5284" s="84"/>
      <c r="S5284" s="84"/>
    </row>
    <row r="5285" spans="1:19" x14ac:dyDescent="0.25">
      <c r="A5285" t="s">
        <v>6521</v>
      </c>
      <c r="B5285">
        <v>3</v>
      </c>
      <c r="C5285" t="s">
        <v>5363</v>
      </c>
      <c r="D5285" s="84"/>
      <c r="F5285" s="84"/>
      <c r="O5285" s="84" t="s">
        <v>16736</v>
      </c>
      <c r="P5285" s="84">
        <v>1</v>
      </c>
      <c r="Q5285" s="84" t="s">
        <v>9357</v>
      </c>
      <c r="R5285" s="84"/>
      <c r="S5285" s="84"/>
    </row>
    <row r="5286" spans="1:19" x14ac:dyDescent="0.25">
      <c r="A5286" t="s">
        <v>6522</v>
      </c>
      <c r="B5286">
        <v>3</v>
      </c>
      <c r="C5286" t="s">
        <v>5363</v>
      </c>
      <c r="D5286" s="84"/>
      <c r="F5286" s="84"/>
      <c r="O5286" s="84" t="s">
        <v>16744</v>
      </c>
      <c r="P5286" s="84">
        <v>1</v>
      </c>
      <c r="Q5286" s="84" t="s">
        <v>9357</v>
      </c>
      <c r="R5286" s="84"/>
      <c r="S5286" s="84"/>
    </row>
    <row r="5287" spans="1:19" x14ac:dyDescent="0.25">
      <c r="A5287" t="s">
        <v>6523</v>
      </c>
      <c r="B5287">
        <v>3</v>
      </c>
      <c r="C5287" t="s">
        <v>5363</v>
      </c>
      <c r="D5287" s="84"/>
      <c r="F5287" s="84"/>
      <c r="O5287" s="84" t="s">
        <v>16745</v>
      </c>
      <c r="P5287" s="84">
        <v>1</v>
      </c>
      <c r="Q5287" s="84" t="s">
        <v>9357</v>
      </c>
      <c r="R5287" s="84"/>
      <c r="S5287" s="84"/>
    </row>
    <row r="5288" spans="1:19" x14ac:dyDescent="0.25">
      <c r="A5288" t="s">
        <v>6524</v>
      </c>
      <c r="B5288">
        <v>3</v>
      </c>
      <c r="C5288" t="s">
        <v>5363</v>
      </c>
      <c r="D5288" s="84"/>
      <c r="F5288" s="84"/>
      <c r="O5288" s="84" t="s">
        <v>16747</v>
      </c>
      <c r="P5288" s="84">
        <v>1</v>
      </c>
      <c r="Q5288" s="84" t="s">
        <v>9357</v>
      </c>
      <c r="R5288" s="84"/>
      <c r="S5288" s="84"/>
    </row>
    <row r="5289" spans="1:19" x14ac:dyDescent="0.25">
      <c r="A5289" t="s">
        <v>6525</v>
      </c>
      <c r="B5289">
        <v>3</v>
      </c>
      <c r="C5289" t="s">
        <v>5363</v>
      </c>
      <c r="D5289" s="84"/>
      <c r="F5289" s="84"/>
      <c r="O5289" s="84" t="s">
        <v>16749</v>
      </c>
      <c r="P5289" s="84">
        <v>1</v>
      </c>
      <c r="Q5289" s="84" t="s">
        <v>9357</v>
      </c>
      <c r="R5289" s="84"/>
      <c r="S5289" s="84"/>
    </row>
    <row r="5290" spans="1:19" x14ac:dyDescent="0.25">
      <c r="A5290" t="s">
        <v>6526</v>
      </c>
      <c r="B5290">
        <v>3</v>
      </c>
      <c r="C5290" t="s">
        <v>5363</v>
      </c>
      <c r="D5290" s="84"/>
      <c r="F5290" s="84"/>
      <c r="O5290" s="84" t="s">
        <v>16750</v>
      </c>
      <c r="P5290" s="84">
        <v>1</v>
      </c>
      <c r="Q5290" s="84" t="s">
        <v>9357</v>
      </c>
      <c r="R5290" s="84"/>
      <c r="S5290" s="84"/>
    </row>
    <row r="5291" spans="1:19" x14ac:dyDescent="0.25">
      <c r="A5291" t="s">
        <v>6527</v>
      </c>
      <c r="B5291">
        <v>3</v>
      </c>
      <c r="C5291" t="s">
        <v>5363</v>
      </c>
      <c r="D5291" s="84"/>
      <c r="F5291" s="84"/>
      <c r="O5291" s="84" t="s">
        <v>16751</v>
      </c>
      <c r="P5291" s="84">
        <v>1</v>
      </c>
      <c r="Q5291" s="84" t="s">
        <v>9357</v>
      </c>
      <c r="R5291" s="84"/>
      <c r="S5291" s="84"/>
    </row>
    <row r="5292" spans="1:19" x14ac:dyDescent="0.25">
      <c r="A5292" t="s">
        <v>6528</v>
      </c>
      <c r="B5292">
        <v>3</v>
      </c>
      <c r="C5292" t="s">
        <v>5363</v>
      </c>
      <c r="D5292" s="84"/>
      <c r="F5292" s="84"/>
      <c r="O5292" s="84" t="s">
        <v>16753</v>
      </c>
      <c r="P5292" s="84">
        <v>1</v>
      </c>
      <c r="Q5292" s="84" t="s">
        <v>9357</v>
      </c>
      <c r="R5292" s="84"/>
      <c r="S5292" s="84"/>
    </row>
    <row r="5293" spans="1:19" x14ac:dyDescent="0.25">
      <c r="A5293" t="s">
        <v>6529</v>
      </c>
      <c r="B5293">
        <v>3</v>
      </c>
      <c r="C5293" t="s">
        <v>5363</v>
      </c>
      <c r="D5293" s="84"/>
      <c r="F5293" s="84"/>
      <c r="O5293" s="84" t="s">
        <v>16754</v>
      </c>
      <c r="P5293" s="84">
        <v>1</v>
      </c>
      <c r="Q5293" s="84" t="s">
        <v>9357</v>
      </c>
      <c r="R5293" s="84"/>
      <c r="S5293" s="84"/>
    </row>
    <row r="5294" spans="1:19" x14ac:dyDescent="0.25">
      <c r="A5294" t="s">
        <v>6530</v>
      </c>
      <c r="B5294">
        <v>3</v>
      </c>
      <c r="C5294" t="s">
        <v>5363</v>
      </c>
      <c r="D5294" s="84"/>
      <c r="F5294" s="84"/>
      <c r="O5294" s="84" t="s">
        <v>16755</v>
      </c>
      <c r="P5294" s="84">
        <v>1</v>
      </c>
      <c r="Q5294" s="84" t="s">
        <v>9357</v>
      </c>
      <c r="R5294" s="84"/>
      <c r="S5294" s="84"/>
    </row>
    <row r="5295" spans="1:19" x14ac:dyDescent="0.25">
      <c r="A5295" t="s">
        <v>6531</v>
      </c>
      <c r="B5295">
        <v>3</v>
      </c>
      <c r="C5295" t="s">
        <v>5363</v>
      </c>
      <c r="D5295" s="84"/>
      <c r="F5295" s="84"/>
      <c r="O5295" s="84" t="s">
        <v>16756</v>
      </c>
      <c r="P5295" s="84">
        <v>1</v>
      </c>
      <c r="Q5295" s="84" t="s">
        <v>9357</v>
      </c>
      <c r="R5295" s="84"/>
      <c r="S5295" s="84"/>
    </row>
    <row r="5296" spans="1:19" x14ac:dyDescent="0.25">
      <c r="A5296" t="s">
        <v>6532</v>
      </c>
      <c r="B5296">
        <v>3</v>
      </c>
      <c r="C5296" t="s">
        <v>5363</v>
      </c>
      <c r="D5296" s="84"/>
      <c r="F5296" s="84"/>
      <c r="O5296" s="84" t="s">
        <v>16757</v>
      </c>
      <c r="P5296" s="84">
        <v>1</v>
      </c>
      <c r="Q5296" s="84" t="s">
        <v>9357</v>
      </c>
      <c r="R5296" s="84"/>
      <c r="S5296" s="84"/>
    </row>
    <row r="5297" spans="1:19" x14ac:dyDescent="0.25">
      <c r="A5297" t="s">
        <v>6533</v>
      </c>
      <c r="B5297">
        <v>3</v>
      </c>
      <c r="C5297" t="s">
        <v>5363</v>
      </c>
      <c r="D5297" s="84"/>
      <c r="F5297" s="84"/>
      <c r="O5297" s="84" t="s">
        <v>16758</v>
      </c>
      <c r="P5297" s="84">
        <v>1</v>
      </c>
      <c r="Q5297" s="84" t="s">
        <v>9357</v>
      </c>
      <c r="R5297" s="84"/>
      <c r="S5297" s="84"/>
    </row>
    <row r="5298" spans="1:19" x14ac:dyDescent="0.25">
      <c r="A5298" t="s">
        <v>6534</v>
      </c>
      <c r="B5298">
        <v>3</v>
      </c>
      <c r="C5298" t="s">
        <v>5363</v>
      </c>
      <c r="D5298" s="84"/>
      <c r="F5298" s="84"/>
      <c r="O5298" s="84" t="s">
        <v>16759</v>
      </c>
      <c r="P5298" s="84">
        <v>1</v>
      </c>
      <c r="Q5298" s="84" t="s">
        <v>9357</v>
      </c>
      <c r="R5298" s="84"/>
      <c r="S5298" s="84"/>
    </row>
    <row r="5299" spans="1:19" x14ac:dyDescent="0.25">
      <c r="A5299" t="s">
        <v>6535</v>
      </c>
      <c r="B5299">
        <v>3</v>
      </c>
      <c r="C5299" t="s">
        <v>5363</v>
      </c>
      <c r="D5299" s="84"/>
      <c r="F5299" s="84"/>
      <c r="O5299" s="84" t="s">
        <v>16760</v>
      </c>
      <c r="P5299" s="84">
        <v>1</v>
      </c>
      <c r="Q5299" s="84" t="s">
        <v>9357</v>
      </c>
      <c r="R5299" s="84"/>
      <c r="S5299" s="84"/>
    </row>
    <row r="5300" spans="1:19" x14ac:dyDescent="0.25">
      <c r="A5300" t="s">
        <v>6536</v>
      </c>
      <c r="B5300">
        <v>3</v>
      </c>
      <c r="C5300" t="s">
        <v>5363</v>
      </c>
      <c r="D5300" s="84"/>
      <c r="F5300" s="84"/>
      <c r="O5300" s="84" t="s">
        <v>16763</v>
      </c>
      <c r="P5300" s="84">
        <v>1</v>
      </c>
      <c r="Q5300" s="84" t="s">
        <v>9357</v>
      </c>
      <c r="R5300" s="84"/>
      <c r="S5300" s="84"/>
    </row>
    <row r="5301" spans="1:19" x14ac:dyDescent="0.25">
      <c r="A5301" t="s">
        <v>6537</v>
      </c>
      <c r="B5301">
        <v>3</v>
      </c>
      <c r="C5301" t="s">
        <v>5363</v>
      </c>
      <c r="D5301" s="84"/>
      <c r="F5301" s="84"/>
      <c r="O5301" s="84" t="s">
        <v>16771</v>
      </c>
      <c r="P5301" s="84">
        <v>1</v>
      </c>
      <c r="Q5301" s="84" t="s">
        <v>9357</v>
      </c>
      <c r="R5301" s="84"/>
      <c r="S5301" s="84"/>
    </row>
    <row r="5302" spans="1:19" x14ac:dyDescent="0.25">
      <c r="A5302" t="s">
        <v>6538</v>
      </c>
      <c r="B5302">
        <v>3</v>
      </c>
      <c r="C5302" t="s">
        <v>5363</v>
      </c>
      <c r="D5302" s="84"/>
      <c r="F5302" s="84"/>
      <c r="O5302" s="84" t="s">
        <v>16773</v>
      </c>
      <c r="P5302" s="84">
        <v>1</v>
      </c>
      <c r="Q5302" s="84" t="s">
        <v>9357</v>
      </c>
      <c r="R5302" s="84"/>
      <c r="S5302" s="84"/>
    </row>
    <row r="5303" spans="1:19" x14ac:dyDescent="0.25">
      <c r="A5303" t="s">
        <v>6539</v>
      </c>
      <c r="B5303">
        <v>3</v>
      </c>
      <c r="C5303" t="s">
        <v>5363</v>
      </c>
      <c r="D5303" s="84"/>
      <c r="F5303" s="84"/>
      <c r="O5303" s="84" t="s">
        <v>16778</v>
      </c>
      <c r="P5303" s="84">
        <v>1</v>
      </c>
      <c r="Q5303" s="84" t="s">
        <v>9357</v>
      </c>
      <c r="R5303" s="84"/>
      <c r="S5303" s="84"/>
    </row>
    <row r="5304" spans="1:19" x14ac:dyDescent="0.25">
      <c r="A5304" t="s">
        <v>6540</v>
      </c>
      <c r="B5304">
        <v>3</v>
      </c>
      <c r="C5304" t="s">
        <v>5363</v>
      </c>
      <c r="D5304" s="84"/>
      <c r="F5304" s="84"/>
      <c r="O5304" s="84" t="s">
        <v>16779</v>
      </c>
      <c r="P5304" s="84">
        <v>1</v>
      </c>
      <c r="Q5304" s="84" t="s">
        <v>9357</v>
      </c>
      <c r="R5304" s="84"/>
      <c r="S5304" s="84"/>
    </row>
    <row r="5305" spans="1:19" x14ac:dyDescent="0.25">
      <c r="A5305" t="s">
        <v>6541</v>
      </c>
      <c r="B5305">
        <v>3</v>
      </c>
      <c r="C5305" t="s">
        <v>5363</v>
      </c>
      <c r="D5305" s="84"/>
      <c r="F5305" s="84"/>
      <c r="O5305" s="84" t="s">
        <v>16782</v>
      </c>
      <c r="P5305" s="84">
        <v>1</v>
      </c>
      <c r="Q5305" s="84" t="s">
        <v>9357</v>
      </c>
      <c r="R5305" s="84"/>
      <c r="S5305" s="84"/>
    </row>
    <row r="5306" spans="1:19" x14ac:dyDescent="0.25">
      <c r="A5306" t="s">
        <v>6542</v>
      </c>
      <c r="B5306">
        <v>3</v>
      </c>
      <c r="C5306" t="s">
        <v>5363</v>
      </c>
      <c r="D5306" s="84"/>
      <c r="F5306" s="84"/>
      <c r="O5306" s="84" t="s">
        <v>16783</v>
      </c>
      <c r="P5306" s="84">
        <v>1</v>
      </c>
      <c r="Q5306" s="84" t="s">
        <v>9357</v>
      </c>
      <c r="R5306" s="84"/>
      <c r="S5306" s="84"/>
    </row>
    <row r="5307" spans="1:19" x14ac:dyDescent="0.25">
      <c r="A5307" t="s">
        <v>6543</v>
      </c>
      <c r="B5307">
        <v>3</v>
      </c>
      <c r="C5307" t="s">
        <v>5363</v>
      </c>
      <c r="D5307" s="84"/>
      <c r="F5307" s="84"/>
      <c r="O5307" s="84" t="s">
        <v>16785</v>
      </c>
      <c r="P5307" s="84">
        <v>1</v>
      </c>
      <c r="Q5307" s="84" t="s">
        <v>9357</v>
      </c>
      <c r="R5307" s="84"/>
      <c r="S5307" s="84"/>
    </row>
    <row r="5308" spans="1:19" x14ac:dyDescent="0.25">
      <c r="A5308" t="s">
        <v>6544</v>
      </c>
      <c r="B5308">
        <v>3</v>
      </c>
      <c r="C5308" t="s">
        <v>5363</v>
      </c>
      <c r="D5308" s="84"/>
      <c r="F5308" s="84"/>
      <c r="O5308" s="84" t="s">
        <v>16786</v>
      </c>
      <c r="P5308" s="84">
        <v>1</v>
      </c>
      <c r="Q5308" s="84" t="s">
        <v>9357</v>
      </c>
      <c r="R5308" s="84"/>
      <c r="S5308" s="84"/>
    </row>
    <row r="5309" spans="1:19" x14ac:dyDescent="0.25">
      <c r="A5309" t="s">
        <v>6545</v>
      </c>
      <c r="B5309">
        <v>3</v>
      </c>
      <c r="C5309" t="s">
        <v>5363</v>
      </c>
      <c r="D5309" s="84"/>
      <c r="F5309" s="84"/>
      <c r="O5309" s="84" t="s">
        <v>16787</v>
      </c>
      <c r="P5309" s="84">
        <v>1</v>
      </c>
      <c r="Q5309" s="84" t="s">
        <v>9357</v>
      </c>
      <c r="R5309" s="84"/>
      <c r="S5309" s="84"/>
    </row>
    <row r="5310" spans="1:19" x14ac:dyDescent="0.25">
      <c r="A5310" t="s">
        <v>6546</v>
      </c>
      <c r="B5310">
        <v>3</v>
      </c>
      <c r="C5310" t="s">
        <v>5363</v>
      </c>
      <c r="D5310" s="84"/>
      <c r="F5310" s="84"/>
      <c r="O5310" s="84" t="s">
        <v>16794</v>
      </c>
      <c r="P5310" s="84">
        <v>1</v>
      </c>
      <c r="Q5310" s="84" t="s">
        <v>9357</v>
      </c>
      <c r="R5310" s="84"/>
      <c r="S5310" s="84"/>
    </row>
    <row r="5311" spans="1:19" x14ac:dyDescent="0.25">
      <c r="A5311" t="s">
        <v>6547</v>
      </c>
      <c r="B5311">
        <v>3</v>
      </c>
      <c r="C5311" t="s">
        <v>5363</v>
      </c>
      <c r="D5311" s="84"/>
      <c r="F5311" s="84"/>
      <c r="O5311" s="84" t="s">
        <v>16795</v>
      </c>
      <c r="P5311" s="84">
        <v>1</v>
      </c>
      <c r="Q5311" s="84" t="s">
        <v>9357</v>
      </c>
      <c r="R5311" s="84"/>
      <c r="S5311" s="84"/>
    </row>
    <row r="5312" spans="1:19" x14ac:dyDescent="0.25">
      <c r="A5312" t="s">
        <v>6548</v>
      </c>
      <c r="B5312">
        <v>3</v>
      </c>
      <c r="C5312" t="s">
        <v>5363</v>
      </c>
      <c r="D5312" s="84"/>
      <c r="F5312" s="84"/>
      <c r="O5312" s="84" t="s">
        <v>16796</v>
      </c>
      <c r="P5312" s="84">
        <v>1</v>
      </c>
      <c r="Q5312" s="84" t="s">
        <v>9357</v>
      </c>
      <c r="R5312" s="84"/>
      <c r="S5312" s="84"/>
    </row>
    <row r="5313" spans="1:19" x14ac:dyDescent="0.25">
      <c r="A5313" t="s">
        <v>6549</v>
      </c>
      <c r="B5313">
        <v>3</v>
      </c>
      <c r="C5313" t="s">
        <v>5363</v>
      </c>
      <c r="D5313" s="84"/>
      <c r="F5313" s="84"/>
      <c r="O5313" s="84" t="s">
        <v>16797</v>
      </c>
      <c r="P5313" s="84">
        <v>1</v>
      </c>
      <c r="Q5313" s="84" t="s">
        <v>9357</v>
      </c>
      <c r="R5313" s="84"/>
      <c r="S5313" s="84"/>
    </row>
    <row r="5314" spans="1:19" x14ac:dyDescent="0.25">
      <c r="A5314" t="s">
        <v>6550</v>
      </c>
      <c r="B5314">
        <v>3</v>
      </c>
      <c r="C5314" t="s">
        <v>5363</v>
      </c>
      <c r="D5314" s="84"/>
      <c r="F5314" s="84"/>
      <c r="O5314" s="84" t="s">
        <v>16799</v>
      </c>
      <c r="P5314" s="84">
        <v>1</v>
      </c>
      <c r="Q5314" s="84" t="s">
        <v>9357</v>
      </c>
      <c r="R5314" s="84"/>
      <c r="S5314" s="84"/>
    </row>
    <row r="5315" spans="1:19" x14ac:dyDescent="0.25">
      <c r="A5315" t="s">
        <v>6551</v>
      </c>
      <c r="B5315">
        <v>3</v>
      </c>
      <c r="C5315" t="s">
        <v>5363</v>
      </c>
      <c r="D5315" s="84"/>
      <c r="F5315" s="84"/>
      <c r="O5315" s="84" t="s">
        <v>16802</v>
      </c>
      <c r="P5315" s="84">
        <v>1</v>
      </c>
      <c r="Q5315" s="84" t="s">
        <v>9357</v>
      </c>
      <c r="R5315" s="84"/>
      <c r="S5315" s="84"/>
    </row>
    <row r="5316" spans="1:19" x14ac:dyDescent="0.25">
      <c r="A5316" t="s">
        <v>6552</v>
      </c>
      <c r="B5316">
        <v>3</v>
      </c>
      <c r="C5316" t="s">
        <v>5363</v>
      </c>
      <c r="D5316" s="84"/>
      <c r="F5316" s="84"/>
      <c r="O5316" s="84" t="s">
        <v>16806</v>
      </c>
      <c r="P5316" s="84">
        <v>1</v>
      </c>
      <c r="Q5316" s="84" t="s">
        <v>9357</v>
      </c>
      <c r="R5316" s="84"/>
      <c r="S5316" s="84"/>
    </row>
    <row r="5317" spans="1:19" x14ac:dyDescent="0.25">
      <c r="A5317" t="s">
        <v>6553</v>
      </c>
      <c r="B5317">
        <v>3</v>
      </c>
      <c r="C5317" t="s">
        <v>5363</v>
      </c>
      <c r="D5317" s="84"/>
      <c r="F5317" s="84"/>
      <c r="O5317" s="84" t="s">
        <v>16807</v>
      </c>
      <c r="P5317" s="84">
        <v>1</v>
      </c>
      <c r="Q5317" s="84" t="s">
        <v>9357</v>
      </c>
      <c r="R5317" s="84"/>
      <c r="S5317" s="84"/>
    </row>
    <row r="5318" spans="1:19" x14ac:dyDescent="0.25">
      <c r="A5318" t="s">
        <v>6554</v>
      </c>
      <c r="B5318">
        <v>3</v>
      </c>
      <c r="C5318" t="s">
        <v>5363</v>
      </c>
      <c r="D5318" s="84"/>
      <c r="F5318" s="84"/>
      <c r="O5318" s="84" t="s">
        <v>16808</v>
      </c>
      <c r="P5318" s="84">
        <v>1</v>
      </c>
      <c r="Q5318" s="84" t="s">
        <v>9357</v>
      </c>
      <c r="R5318" s="84"/>
      <c r="S5318" s="84"/>
    </row>
    <row r="5319" spans="1:19" x14ac:dyDescent="0.25">
      <c r="A5319" t="s">
        <v>6555</v>
      </c>
      <c r="B5319">
        <v>3</v>
      </c>
      <c r="C5319" t="s">
        <v>5363</v>
      </c>
      <c r="D5319" s="84"/>
      <c r="F5319" s="84"/>
      <c r="O5319" s="84" t="s">
        <v>16809</v>
      </c>
      <c r="P5319" s="84">
        <v>1</v>
      </c>
      <c r="Q5319" s="84" t="s">
        <v>9357</v>
      </c>
      <c r="R5319" s="84"/>
      <c r="S5319" s="84"/>
    </row>
    <row r="5320" spans="1:19" x14ac:dyDescent="0.25">
      <c r="A5320" t="s">
        <v>6556</v>
      </c>
      <c r="B5320">
        <v>3</v>
      </c>
      <c r="C5320" t="s">
        <v>5363</v>
      </c>
      <c r="D5320" s="84"/>
      <c r="F5320" s="84"/>
      <c r="O5320" s="84" t="s">
        <v>16810</v>
      </c>
      <c r="P5320" s="84">
        <v>1</v>
      </c>
      <c r="Q5320" s="84" t="s">
        <v>9357</v>
      </c>
      <c r="R5320" s="84"/>
      <c r="S5320" s="84"/>
    </row>
    <row r="5321" spans="1:19" x14ac:dyDescent="0.25">
      <c r="A5321" t="s">
        <v>6557</v>
      </c>
      <c r="B5321">
        <v>3</v>
      </c>
      <c r="C5321" t="s">
        <v>5363</v>
      </c>
      <c r="D5321" s="84"/>
      <c r="F5321" s="84"/>
      <c r="O5321" s="84" t="s">
        <v>16813</v>
      </c>
      <c r="P5321" s="84">
        <v>1</v>
      </c>
      <c r="Q5321" s="84" t="s">
        <v>9357</v>
      </c>
      <c r="R5321" s="84"/>
      <c r="S5321" s="84"/>
    </row>
    <row r="5322" spans="1:19" x14ac:dyDescent="0.25">
      <c r="A5322" t="s">
        <v>6558</v>
      </c>
      <c r="B5322">
        <v>3</v>
      </c>
      <c r="C5322" t="s">
        <v>5363</v>
      </c>
      <c r="D5322" s="84"/>
      <c r="F5322" s="84"/>
      <c r="O5322" s="84" t="s">
        <v>16814</v>
      </c>
      <c r="P5322" s="84">
        <v>1</v>
      </c>
      <c r="Q5322" s="84" t="s">
        <v>9357</v>
      </c>
      <c r="R5322" s="84"/>
      <c r="S5322" s="84"/>
    </row>
    <row r="5323" spans="1:19" x14ac:dyDescent="0.25">
      <c r="A5323" t="s">
        <v>6559</v>
      </c>
      <c r="B5323">
        <v>3</v>
      </c>
      <c r="C5323" t="s">
        <v>5363</v>
      </c>
      <c r="D5323" s="84"/>
      <c r="F5323" s="84"/>
      <c r="O5323" s="84" t="s">
        <v>16815</v>
      </c>
      <c r="P5323" s="84">
        <v>1</v>
      </c>
      <c r="Q5323" s="84" t="s">
        <v>9357</v>
      </c>
      <c r="R5323" s="84"/>
      <c r="S5323" s="84"/>
    </row>
    <row r="5324" spans="1:19" x14ac:dyDescent="0.25">
      <c r="A5324" t="s">
        <v>6560</v>
      </c>
      <c r="B5324">
        <v>3</v>
      </c>
      <c r="C5324" t="s">
        <v>5363</v>
      </c>
      <c r="D5324" s="84"/>
      <c r="F5324" s="84"/>
      <c r="O5324" s="84" t="s">
        <v>16817</v>
      </c>
      <c r="P5324" s="84">
        <v>1</v>
      </c>
      <c r="Q5324" s="84" t="s">
        <v>9357</v>
      </c>
      <c r="R5324" s="84"/>
      <c r="S5324" s="84"/>
    </row>
    <row r="5325" spans="1:19" x14ac:dyDescent="0.25">
      <c r="A5325" t="s">
        <v>6561</v>
      </c>
      <c r="B5325">
        <v>3</v>
      </c>
      <c r="C5325" t="s">
        <v>5363</v>
      </c>
      <c r="D5325" s="84"/>
      <c r="F5325" s="84"/>
      <c r="O5325" s="84" t="s">
        <v>16819</v>
      </c>
      <c r="P5325" s="84">
        <v>1</v>
      </c>
      <c r="Q5325" s="84" t="s">
        <v>9357</v>
      </c>
      <c r="R5325" s="84"/>
      <c r="S5325" s="84"/>
    </row>
    <row r="5326" spans="1:19" x14ac:dyDescent="0.25">
      <c r="A5326" t="s">
        <v>6562</v>
      </c>
      <c r="B5326">
        <v>3</v>
      </c>
      <c r="C5326" t="s">
        <v>5363</v>
      </c>
      <c r="D5326" s="84"/>
      <c r="F5326" s="84"/>
      <c r="O5326" s="84" t="s">
        <v>16820</v>
      </c>
      <c r="P5326" s="84">
        <v>1</v>
      </c>
      <c r="Q5326" s="84" t="s">
        <v>9357</v>
      </c>
      <c r="R5326" s="84"/>
      <c r="S5326" s="84"/>
    </row>
    <row r="5327" spans="1:19" x14ac:dyDescent="0.25">
      <c r="A5327" t="s">
        <v>6563</v>
      </c>
      <c r="B5327">
        <v>3</v>
      </c>
      <c r="C5327" t="s">
        <v>5363</v>
      </c>
      <c r="D5327" s="84"/>
      <c r="F5327" s="84"/>
      <c r="O5327" s="84" t="s">
        <v>16822</v>
      </c>
      <c r="P5327" s="84">
        <v>1</v>
      </c>
      <c r="Q5327" s="84" t="s">
        <v>9357</v>
      </c>
      <c r="R5327" s="84"/>
      <c r="S5327" s="84"/>
    </row>
    <row r="5328" spans="1:19" x14ac:dyDescent="0.25">
      <c r="A5328" t="s">
        <v>6564</v>
      </c>
      <c r="B5328">
        <v>3</v>
      </c>
      <c r="C5328" t="s">
        <v>5363</v>
      </c>
      <c r="D5328" s="84"/>
      <c r="F5328" s="84"/>
      <c r="O5328" s="84" t="s">
        <v>16823</v>
      </c>
      <c r="P5328" s="84">
        <v>1</v>
      </c>
      <c r="Q5328" s="84" t="s">
        <v>9357</v>
      </c>
      <c r="R5328" s="84"/>
      <c r="S5328" s="84"/>
    </row>
    <row r="5329" spans="1:19" x14ac:dyDescent="0.25">
      <c r="A5329" t="s">
        <v>6565</v>
      </c>
      <c r="B5329">
        <v>3</v>
      </c>
      <c r="C5329" t="s">
        <v>5363</v>
      </c>
      <c r="D5329" s="84"/>
      <c r="F5329" s="84"/>
      <c r="O5329" s="84" t="s">
        <v>16838</v>
      </c>
      <c r="P5329" s="84">
        <v>1</v>
      </c>
      <c r="Q5329" s="84" t="s">
        <v>9357</v>
      </c>
      <c r="R5329" s="84"/>
      <c r="S5329" s="84"/>
    </row>
    <row r="5330" spans="1:19" x14ac:dyDescent="0.25">
      <c r="A5330" t="s">
        <v>6566</v>
      </c>
      <c r="B5330">
        <v>3</v>
      </c>
      <c r="C5330" t="s">
        <v>5363</v>
      </c>
      <c r="D5330" s="84"/>
      <c r="F5330" s="84"/>
      <c r="O5330" s="84" t="s">
        <v>16840</v>
      </c>
      <c r="P5330" s="84">
        <v>1</v>
      </c>
      <c r="Q5330" s="84" t="s">
        <v>9357</v>
      </c>
      <c r="R5330" s="84"/>
      <c r="S5330" s="84"/>
    </row>
    <row r="5331" spans="1:19" x14ac:dyDescent="0.25">
      <c r="A5331" t="s">
        <v>6567</v>
      </c>
      <c r="B5331">
        <v>3</v>
      </c>
      <c r="C5331" t="s">
        <v>5363</v>
      </c>
      <c r="D5331" s="84"/>
      <c r="F5331" s="84"/>
      <c r="O5331" s="84" t="s">
        <v>16842</v>
      </c>
      <c r="P5331" s="84">
        <v>1</v>
      </c>
      <c r="Q5331" s="84" t="s">
        <v>9357</v>
      </c>
      <c r="R5331" s="84"/>
      <c r="S5331" s="84"/>
    </row>
    <row r="5332" spans="1:19" x14ac:dyDescent="0.25">
      <c r="A5332" t="s">
        <v>6568</v>
      </c>
      <c r="B5332">
        <v>3</v>
      </c>
      <c r="C5332" t="s">
        <v>5363</v>
      </c>
      <c r="D5332" s="84"/>
      <c r="F5332" s="84"/>
      <c r="O5332" s="84" t="s">
        <v>16844</v>
      </c>
      <c r="P5332" s="84">
        <v>1</v>
      </c>
      <c r="Q5332" s="84" t="s">
        <v>9357</v>
      </c>
      <c r="R5332" s="84"/>
      <c r="S5332" s="84"/>
    </row>
    <row r="5333" spans="1:19" x14ac:dyDescent="0.25">
      <c r="A5333" t="s">
        <v>6569</v>
      </c>
      <c r="B5333">
        <v>3</v>
      </c>
      <c r="C5333" t="s">
        <v>5363</v>
      </c>
      <c r="D5333" s="84"/>
      <c r="F5333" s="84"/>
      <c r="O5333" s="84" t="s">
        <v>16845</v>
      </c>
      <c r="P5333" s="84">
        <v>1</v>
      </c>
      <c r="Q5333" s="84" t="s">
        <v>9357</v>
      </c>
      <c r="R5333" s="84"/>
      <c r="S5333" s="84"/>
    </row>
    <row r="5334" spans="1:19" x14ac:dyDescent="0.25">
      <c r="A5334" t="s">
        <v>6570</v>
      </c>
      <c r="B5334">
        <v>3</v>
      </c>
      <c r="C5334" t="s">
        <v>5363</v>
      </c>
      <c r="D5334" s="84"/>
      <c r="F5334" s="84"/>
      <c r="O5334" s="84" t="s">
        <v>16846</v>
      </c>
      <c r="P5334" s="84">
        <v>1</v>
      </c>
      <c r="Q5334" s="84" t="s">
        <v>9357</v>
      </c>
      <c r="R5334" s="84"/>
      <c r="S5334" s="84"/>
    </row>
    <row r="5335" spans="1:19" x14ac:dyDescent="0.25">
      <c r="A5335" t="s">
        <v>6571</v>
      </c>
      <c r="B5335">
        <v>3</v>
      </c>
      <c r="C5335" t="s">
        <v>5363</v>
      </c>
      <c r="D5335" s="84"/>
      <c r="F5335" s="84"/>
      <c r="O5335" s="84" t="s">
        <v>17173</v>
      </c>
      <c r="P5335" s="84">
        <v>1</v>
      </c>
      <c r="Q5335" s="84" t="s">
        <v>9357</v>
      </c>
      <c r="R5335" s="84"/>
      <c r="S5335" s="84"/>
    </row>
    <row r="5336" spans="1:19" x14ac:dyDescent="0.25">
      <c r="A5336" t="s">
        <v>6572</v>
      </c>
      <c r="B5336">
        <v>3</v>
      </c>
      <c r="C5336" t="s">
        <v>5363</v>
      </c>
      <c r="D5336" s="84"/>
      <c r="F5336" s="84"/>
      <c r="O5336" s="84" t="s">
        <v>17174</v>
      </c>
      <c r="P5336" s="84">
        <v>1</v>
      </c>
      <c r="Q5336" s="84" t="s">
        <v>9357</v>
      </c>
      <c r="R5336" s="84"/>
      <c r="S5336" s="84"/>
    </row>
    <row r="5337" spans="1:19" x14ac:dyDescent="0.25">
      <c r="A5337" t="s">
        <v>6573</v>
      </c>
      <c r="B5337">
        <v>3</v>
      </c>
      <c r="C5337" t="s">
        <v>5363</v>
      </c>
      <c r="D5337" s="84"/>
      <c r="F5337" s="84"/>
      <c r="O5337" s="84" t="s">
        <v>17175</v>
      </c>
      <c r="P5337" s="84">
        <v>1</v>
      </c>
      <c r="Q5337" s="84" t="s">
        <v>9357</v>
      </c>
      <c r="R5337" s="84"/>
      <c r="S5337" s="84"/>
    </row>
    <row r="5338" spans="1:19" x14ac:dyDescent="0.25">
      <c r="A5338" t="s">
        <v>6574</v>
      </c>
      <c r="B5338">
        <v>3</v>
      </c>
      <c r="C5338" t="s">
        <v>5363</v>
      </c>
      <c r="D5338" s="84"/>
      <c r="F5338" s="84"/>
      <c r="O5338" s="84" t="s">
        <v>17178</v>
      </c>
      <c r="P5338" s="84">
        <v>1</v>
      </c>
      <c r="Q5338" s="84" t="s">
        <v>9357</v>
      </c>
      <c r="R5338" s="84"/>
      <c r="S5338" s="84"/>
    </row>
    <row r="5339" spans="1:19" x14ac:dyDescent="0.25">
      <c r="A5339" t="s">
        <v>6575</v>
      </c>
      <c r="B5339">
        <v>3</v>
      </c>
      <c r="C5339" t="s">
        <v>5363</v>
      </c>
      <c r="D5339" s="84"/>
      <c r="F5339" s="84"/>
      <c r="O5339" s="84" t="s">
        <v>17179</v>
      </c>
      <c r="P5339" s="84">
        <v>1</v>
      </c>
      <c r="Q5339" s="84" t="s">
        <v>9357</v>
      </c>
      <c r="R5339" s="84"/>
      <c r="S5339" s="84"/>
    </row>
    <row r="5340" spans="1:19" x14ac:dyDescent="0.25">
      <c r="A5340" t="s">
        <v>6576</v>
      </c>
      <c r="B5340">
        <v>3</v>
      </c>
      <c r="C5340" t="s">
        <v>5363</v>
      </c>
      <c r="D5340" s="84"/>
      <c r="F5340" s="84"/>
      <c r="O5340" s="84" t="s">
        <v>17181</v>
      </c>
      <c r="P5340" s="84">
        <v>1</v>
      </c>
      <c r="Q5340" s="84" t="s">
        <v>9357</v>
      </c>
      <c r="R5340" s="84"/>
      <c r="S5340" s="84"/>
    </row>
    <row r="5341" spans="1:19" x14ac:dyDescent="0.25">
      <c r="A5341" t="s">
        <v>6577</v>
      </c>
      <c r="B5341">
        <v>3</v>
      </c>
      <c r="C5341" t="s">
        <v>5363</v>
      </c>
      <c r="D5341" s="84"/>
      <c r="F5341" s="84"/>
      <c r="O5341" s="84" t="s">
        <v>17182</v>
      </c>
      <c r="P5341" s="84">
        <v>1</v>
      </c>
      <c r="Q5341" s="84" t="s">
        <v>9357</v>
      </c>
      <c r="R5341" s="84"/>
      <c r="S5341" s="84"/>
    </row>
    <row r="5342" spans="1:19" x14ac:dyDescent="0.25">
      <c r="A5342" t="s">
        <v>6578</v>
      </c>
      <c r="B5342">
        <v>3</v>
      </c>
      <c r="C5342" t="s">
        <v>5363</v>
      </c>
      <c r="D5342" s="84"/>
      <c r="F5342" s="84"/>
      <c r="O5342" s="84" t="s">
        <v>17186</v>
      </c>
      <c r="P5342" s="84">
        <v>1</v>
      </c>
      <c r="Q5342" s="84" t="s">
        <v>9357</v>
      </c>
      <c r="R5342" s="84"/>
      <c r="S5342" s="84"/>
    </row>
    <row r="5343" spans="1:19" x14ac:dyDescent="0.25">
      <c r="A5343" t="s">
        <v>6579</v>
      </c>
      <c r="B5343">
        <v>3</v>
      </c>
      <c r="C5343" t="s">
        <v>5363</v>
      </c>
      <c r="D5343" s="84"/>
      <c r="F5343" s="84"/>
      <c r="O5343" s="84" t="s">
        <v>17187</v>
      </c>
      <c r="P5343" s="84">
        <v>1</v>
      </c>
      <c r="Q5343" s="84" t="s">
        <v>9357</v>
      </c>
      <c r="R5343" s="84"/>
      <c r="S5343" s="84"/>
    </row>
    <row r="5344" spans="1:19" x14ac:dyDescent="0.25">
      <c r="A5344" t="s">
        <v>6580</v>
      </c>
      <c r="B5344">
        <v>3</v>
      </c>
      <c r="C5344" t="s">
        <v>5363</v>
      </c>
      <c r="D5344" s="84"/>
      <c r="F5344" s="84"/>
      <c r="O5344" s="84" t="s">
        <v>17188</v>
      </c>
      <c r="P5344" s="84">
        <v>1</v>
      </c>
      <c r="Q5344" s="84" t="s">
        <v>9357</v>
      </c>
      <c r="R5344" s="84"/>
      <c r="S5344" s="84"/>
    </row>
    <row r="5345" spans="1:19" x14ac:dyDescent="0.25">
      <c r="A5345" t="s">
        <v>6581</v>
      </c>
      <c r="B5345">
        <v>3</v>
      </c>
      <c r="C5345" t="s">
        <v>5363</v>
      </c>
      <c r="D5345" s="84"/>
      <c r="F5345" s="84"/>
      <c r="O5345" s="84" t="s">
        <v>17190</v>
      </c>
      <c r="P5345" s="84">
        <v>1</v>
      </c>
      <c r="Q5345" s="84" t="s">
        <v>9357</v>
      </c>
      <c r="R5345" s="84"/>
      <c r="S5345" s="84"/>
    </row>
    <row r="5346" spans="1:19" x14ac:dyDescent="0.25">
      <c r="A5346" t="s">
        <v>6582</v>
      </c>
      <c r="B5346">
        <v>3</v>
      </c>
      <c r="C5346" t="s">
        <v>5363</v>
      </c>
      <c r="D5346" s="84"/>
      <c r="F5346" s="84"/>
      <c r="O5346" s="84" t="s">
        <v>17191</v>
      </c>
      <c r="P5346" s="84">
        <v>1</v>
      </c>
      <c r="Q5346" s="84" t="s">
        <v>9357</v>
      </c>
      <c r="R5346" s="84"/>
      <c r="S5346" s="84"/>
    </row>
    <row r="5347" spans="1:19" x14ac:dyDescent="0.25">
      <c r="A5347" t="s">
        <v>6583</v>
      </c>
      <c r="B5347">
        <v>3</v>
      </c>
      <c r="C5347" t="s">
        <v>5363</v>
      </c>
      <c r="D5347" s="84"/>
      <c r="F5347" s="84"/>
      <c r="O5347" s="84" t="s">
        <v>17192</v>
      </c>
      <c r="P5347" s="84">
        <v>1</v>
      </c>
      <c r="Q5347" s="84" t="s">
        <v>9357</v>
      </c>
      <c r="R5347" s="84"/>
      <c r="S5347" s="84"/>
    </row>
    <row r="5348" spans="1:19" x14ac:dyDescent="0.25">
      <c r="A5348" t="s">
        <v>6584</v>
      </c>
      <c r="B5348">
        <v>3</v>
      </c>
      <c r="C5348" t="s">
        <v>5363</v>
      </c>
      <c r="D5348" s="84"/>
      <c r="F5348" s="84"/>
      <c r="O5348" s="84" t="s">
        <v>17194</v>
      </c>
      <c r="P5348" s="84">
        <v>1</v>
      </c>
      <c r="Q5348" s="84" t="s">
        <v>9357</v>
      </c>
      <c r="R5348" s="84"/>
      <c r="S5348" s="84"/>
    </row>
    <row r="5349" spans="1:19" x14ac:dyDescent="0.25">
      <c r="A5349" t="s">
        <v>6585</v>
      </c>
      <c r="B5349">
        <v>3</v>
      </c>
      <c r="C5349" t="s">
        <v>5363</v>
      </c>
      <c r="D5349" s="84"/>
      <c r="F5349" s="84"/>
      <c r="O5349" s="84" t="s">
        <v>17195</v>
      </c>
      <c r="P5349" s="84">
        <v>1</v>
      </c>
      <c r="Q5349" s="84" t="s">
        <v>9357</v>
      </c>
      <c r="R5349" s="84"/>
      <c r="S5349" s="84"/>
    </row>
    <row r="5350" spans="1:19" x14ac:dyDescent="0.25">
      <c r="A5350" t="s">
        <v>6586</v>
      </c>
      <c r="B5350">
        <v>3</v>
      </c>
      <c r="C5350" t="s">
        <v>5363</v>
      </c>
      <c r="D5350" s="84"/>
      <c r="F5350" s="84"/>
      <c r="O5350" s="84" t="s">
        <v>17196</v>
      </c>
      <c r="P5350" s="84">
        <v>1</v>
      </c>
      <c r="Q5350" s="84" t="s">
        <v>9357</v>
      </c>
      <c r="R5350" s="84"/>
      <c r="S5350" s="84"/>
    </row>
    <row r="5351" spans="1:19" x14ac:dyDescent="0.25">
      <c r="A5351" t="s">
        <v>6587</v>
      </c>
      <c r="B5351">
        <v>3</v>
      </c>
      <c r="C5351" t="s">
        <v>5363</v>
      </c>
      <c r="D5351" s="84"/>
      <c r="F5351" s="84"/>
      <c r="O5351" s="84" t="s">
        <v>17197</v>
      </c>
      <c r="P5351" s="84">
        <v>1</v>
      </c>
      <c r="Q5351" s="84" t="s">
        <v>9357</v>
      </c>
      <c r="R5351" s="84"/>
      <c r="S5351" s="84"/>
    </row>
    <row r="5352" spans="1:19" x14ac:dyDescent="0.25">
      <c r="A5352" t="s">
        <v>6588</v>
      </c>
      <c r="B5352">
        <v>3</v>
      </c>
      <c r="C5352" t="s">
        <v>5363</v>
      </c>
      <c r="D5352" s="84"/>
      <c r="F5352" s="84"/>
      <c r="O5352" s="84" t="s">
        <v>17198</v>
      </c>
      <c r="P5352" s="84">
        <v>1</v>
      </c>
      <c r="Q5352" s="84" t="s">
        <v>9357</v>
      </c>
      <c r="R5352" s="84"/>
      <c r="S5352" s="84"/>
    </row>
    <row r="5353" spans="1:19" x14ac:dyDescent="0.25">
      <c r="A5353" t="s">
        <v>6589</v>
      </c>
      <c r="B5353">
        <v>3</v>
      </c>
      <c r="C5353" t="s">
        <v>5363</v>
      </c>
      <c r="D5353" s="84"/>
      <c r="F5353" s="84"/>
      <c r="O5353" s="84" t="s">
        <v>17199</v>
      </c>
      <c r="P5353" s="84">
        <v>1</v>
      </c>
      <c r="Q5353" s="84" t="s">
        <v>9357</v>
      </c>
      <c r="R5353" s="84"/>
      <c r="S5353" s="84"/>
    </row>
    <row r="5354" spans="1:19" x14ac:dyDescent="0.25">
      <c r="A5354" t="s">
        <v>6590</v>
      </c>
      <c r="B5354">
        <v>3</v>
      </c>
      <c r="C5354" t="s">
        <v>5363</v>
      </c>
      <c r="D5354" s="84"/>
      <c r="F5354" s="84"/>
      <c r="O5354" s="84" t="s">
        <v>17200</v>
      </c>
      <c r="P5354" s="84">
        <v>1</v>
      </c>
      <c r="Q5354" s="84" t="s">
        <v>9357</v>
      </c>
      <c r="R5354" s="84"/>
      <c r="S5354" s="84"/>
    </row>
    <row r="5355" spans="1:19" x14ac:dyDescent="0.25">
      <c r="A5355" t="s">
        <v>6591</v>
      </c>
      <c r="B5355">
        <v>3</v>
      </c>
      <c r="C5355" t="s">
        <v>5363</v>
      </c>
      <c r="D5355" s="84"/>
      <c r="F5355" s="84"/>
      <c r="O5355" s="84" t="s">
        <v>17201</v>
      </c>
      <c r="P5355" s="84">
        <v>1</v>
      </c>
      <c r="Q5355" s="84" t="s">
        <v>9357</v>
      </c>
      <c r="R5355" s="84"/>
      <c r="S5355" s="84"/>
    </row>
    <row r="5356" spans="1:19" x14ac:dyDescent="0.25">
      <c r="A5356" t="s">
        <v>6592</v>
      </c>
      <c r="B5356">
        <v>3</v>
      </c>
      <c r="C5356" t="s">
        <v>5363</v>
      </c>
      <c r="D5356" t="s">
        <v>6592</v>
      </c>
      <c r="E5356" s="84" t="s">
        <v>6592</v>
      </c>
      <c r="F5356" t="s">
        <v>1919</v>
      </c>
      <c r="O5356" s="84" t="s">
        <v>17202</v>
      </c>
      <c r="P5356" s="84">
        <v>1</v>
      </c>
      <c r="Q5356" s="84" t="s">
        <v>9357</v>
      </c>
      <c r="R5356" s="84"/>
      <c r="S5356" s="84"/>
    </row>
    <row r="5357" spans="1:19" x14ac:dyDescent="0.25">
      <c r="A5357" t="s">
        <v>6593</v>
      </c>
      <c r="B5357">
        <v>3</v>
      </c>
      <c r="C5357" t="s">
        <v>5363</v>
      </c>
      <c r="D5357" s="84"/>
      <c r="F5357" s="84"/>
      <c r="O5357" s="84" t="s">
        <v>17203</v>
      </c>
      <c r="P5357" s="84">
        <v>1</v>
      </c>
      <c r="Q5357" s="84" t="s">
        <v>9357</v>
      </c>
      <c r="R5357" s="84"/>
      <c r="S5357" s="84"/>
    </row>
    <row r="5358" spans="1:19" x14ac:dyDescent="0.25">
      <c r="A5358" t="s">
        <v>6594</v>
      </c>
      <c r="B5358">
        <v>3</v>
      </c>
      <c r="C5358" t="s">
        <v>5363</v>
      </c>
      <c r="D5358" s="84"/>
      <c r="F5358" s="84"/>
      <c r="O5358" s="84" t="s">
        <v>17204</v>
      </c>
      <c r="P5358" s="84">
        <v>1</v>
      </c>
      <c r="Q5358" s="84" t="s">
        <v>9357</v>
      </c>
      <c r="R5358" s="84"/>
      <c r="S5358" s="84"/>
    </row>
    <row r="5359" spans="1:19" x14ac:dyDescent="0.25">
      <c r="A5359" t="s">
        <v>6595</v>
      </c>
      <c r="B5359">
        <v>3</v>
      </c>
      <c r="C5359" t="s">
        <v>5363</v>
      </c>
      <c r="D5359" s="84"/>
      <c r="F5359" s="84"/>
      <c r="O5359" s="84" t="s">
        <v>17205</v>
      </c>
      <c r="P5359" s="84">
        <v>1</v>
      </c>
      <c r="Q5359" s="84" t="s">
        <v>9357</v>
      </c>
      <c r="R5359" s="84"/>
      <c r="S5359" s="84"/>
    </row>
    <row r="5360" spans="1:19" x14ac:dyDescent="0.25">
      <c r="A5360" t="s">
        <v>6596</v>
      </c>
      <c r="B5360">
        <v>3</v>
      </c>
      <c r="C5360" t="s">
        <v>5363</v>
      </c>
      <c r="D5360" s="84"/>
      <c r="F5360" s="84"/>
      <c r="O5360" s="84" t="s">
        <v>17209</v>
      </c>
      <c r="P5360" s="84">
        <v>1</v>
      </c>
      <c r="Q5360" s="84" t="s">
        <v>9357</v>
      </c>
      <c r="R5360" s="84"/>
      <c r="S5360" s="84"/>
    </row>
    <row r="5361" spans="1:19" x14ac:dyDescent="0.25">
      <c r="A5361" t="s">
        <v>6597</v>
      </c>
      <c r="B5361">
        <v>3</v>
      </c>
      <c r="C5361" t="s">
        <v>5363</v>
      </c>
      <c r="D5361" s="84"/>
      <c r="F5361" s="84"/>
      <c r="O5361" s="84" t="s">
        <v>17212</v>
      </c>
      <c r="P5361" s="84">
        <v>1</v>
      </c>
      <c r="Q5361" s="84" t="s">
        <v>9357</v>
      </c>
      <c r="R5361" s="84"/>
      <c r="S5361" s="84"/>
    </row>
    <row r="5362" spans="1:19" x14ac:dyDescent="0.25">
      <c r="A5362" t="s">
        <v>6598</v>
      </c>
      <c r="B5362">
        <v>3</v>
      </c>
      <c r="C5362" t="s">
        <v>5363</v>
      </c>
      <c r="D5362" s="84"/>
      <c r="F5362" s="84"/>
      <c r="O5362" s="84" t="s">
        <v>17213</v>
      </c>
      <c r="P5362" s="84">
        <v>1</v>
      </c>
      <c r="Q5362" s="84" t="s">
        <v>9357</v>
      </c>
      <c r="R5362" s="84"/>
      <c r="S5362" s="84"/>
    </row>
    <row r="5363" spans="1:19" x14ac:dyDescent="0.25">
      <c r="A5363" t="s">
        <v>6599</v>
      </c>
      <c r="B5363">
        <v>3</v>
      </c>
      <c r="C5363" t="s">
        <v>5363</v>
      </c>
      <c r="D5363" s="84"/>
      <c r="F5363" s="84"/>
      <c r="O5363" s="84" t="s">
        <v>17215</v>
      </c>
      <c r="P5363" s="84">
        <v>1</v>
      </c>
      <c r="Q5363" s="84" t="s">
        <v>9357</v>
      </c>
      <c r="R5363" s="84"/>
      <c r="S5363" s="84"/>
    </row>
    <row r="5364" spans="1:19" x14ac:dyDescent="0.25">
      <c r="A5364" t="s">
        <v>6600</v>
      </c>
      <c r="B5364">
        <v>3</v>
      </c>
      <c r="C5364" t="s">
        <v>5363</v>
      </c>
      <c r="D5364" s="84"/>
      <c r="F5364" s="84"/>
      <c r="O5364" s="84" t="s">
        <v>17216</v>
      </c>
      <c r="P5364" s="84">
        <v>1</v>
      </c>
      <c r="Q5364" s="84" t="s">
        <v>9357</v>
      </c>
      <c r="R5364" s="84"/>
      <c r="S5364" s="84"/>
    </row>
    <row r="5365" spans="1:19" x14ac:dyDescent="0.25">
      <c r="A5365" t="s">
        <v>6601</v>
      </c>
      <c r="B5365">
        <v>3</v>
      </c>
      <c r="C5365" t="s">
        <v>5363</v>
      </c>
      <c r="D5365" s="84"/>
      <c r="F5365" s="84"/>
      <c r="O5365" s="84" t="s">
        <v>17217</v>
      </c>
      <c r="P5365" s="84">
        <v>1</v>
      </c>
      <c r="Q5365" s="84" t="s">
        <v>9357</v>
      </c>
      <c r="R5365" s="84"/>
      <c r="S5365" s="84"/>
    </row>
    <row r="5366" spans="1:19" x14ac:dyDescent="0.25">
      <c r="A5366" t="s">
        <v>6602</v>
      </c>
      <c r="B5366">
        <v>3</v>
      </c>
      <c r="C5366" t="s">
        <v>5363</v>
      </c>
      <c r="D5366" s="84"/>
      <c r="F5366" s="84"/>
      <c r="O5366" s="84" t="s">
        <v>17218</v>
      </c>
      <c r="P5366" s="84">
        <v>1</v>
      </c>
      <c r="Q5366" s="84" t="s">
        <v>9357</v>
      </c>
      <c r="R5366" s="84"/>
      <c r="S5366" s="84"/>
    </row>
    <row r="5367" spans="1:19" x14ac:dyDescent="0.25">
      <c r="A5367" t="s">
        <v>6603</v>
      </c>
      <c r="B5367">
        <v>3</v>
      </c>
      <c r="C5367" t="s">
        <v>5363</v>
      </c>
      <c r="D5367" s="84"/>
      <c r="F5367" s="84"/>
      <c r="O5367" s="84" t="s">
        <v>17219</v>
      </c>
      <c r="P5367" s="84">
        <v>1</v>
      </c>
      <c r="Q5367" s="84" t="s">
        <v>9357</v>
      </c>
      <c r="R5367" s="84"/>
      <c r="S5367" s="84"/>
    </row>
    <row r="5368" spans="1:19" x14ac:dyDescent="0.25">
      <c r="A5368" t="s">
        <v>6604</v>
      </c>
      <c r="B5368">
        <v>3</v>
      </c>
      <c r="C5368" t="s">
        <v>5363</v>
      </c>
      <c r="D5368" s="84"/>
      <c r="F5368" s="84"/>
      <c r="O5368" s="84" t="s">
        <v>17222</v>
      </c>
      <c r="P5368" s="84">
        <v>1</v>
      </c>
      <c r="Q5368" s="84" t="s">
        <v>9357</v>
      </c>
      <c r="R5368" s="84"/>
      <c r="S5368" s="84"/>
    </row>
    <row r="5369" spans="1:19" x14ac:dyDescent="0.25">
      <c r="A5369" t="s">
        <v>6605</v>
      </c>
      <c r="B5369">
        <v>3</v>
      </c>
      <c r="C5369" t="s">
        <v>5363</v>
      </c>
      <c r="D5369" s="84"/>
      <c r="F5369" s="84"/>
      <c r="O5369" s="84" t="s">
        <v>17223</v>
      </c>
      <c r="P5369" s="84">
        <v>1</v>
      </c>
      <c r="Q5369" s="84" t="s">
        <v>9357</v>
      </c>
      <c r="R5369" s="84"/>
      <c r="S5369" s="84"/>
    </row>
    <row r="5370" spans="1:19" x14ac:dyDescent="0.25">
      <c r="A5370" t="s">
        <v>6606</v>
      </c>
      <c r="B5370">
        <v>3</v>
      </c>
      <c r="C5370" t="s">
        <v>5363</v>
      </c>
      <c r="D5370" s="84"/>
      <c r="F5370" s="84"/>
      <c r="O5370" s="84" t="s">
        <v>17224</v>
      </c>
      <c r="P5370" s="84">
        <v>1</v>
      </c>
      <c r="Q5370" s="84" t="s">
        <v>9357</v>
      </c>
      <c r="R5370" s="84"/>
      <c r="S5370" s="84"/>
    </row>
    <row r="5371" spans="1:19" x14ac:dyDescent="0.25">
      <c r="A5371" t="s">
        <v>6607</v>
      </c>
      <c r="B5371">
        <v>3</v>
      </c>
      <c r="C5371" t="s">
        <v>5363</v>
      </c>
      <c r="D5371" s="84"/>
      <c r="F5371" s="84"/>
      <c r="O5371" s="84" t="s">
        <v>17225</v>
      </c>
      <c r="P5371" s="84">
        <v>1</v>
      </c>
      <c r="Q5371" s="84" t="s">
        <v>9357</v>
      </c>
      <c r="R5371" s="84"/>
      <c r="S5371" s="84"/>
    </row>
    <row r="5372" spans="1:19" x14ac:dyDescent="0.25">
      <c r="A5372" t="s">
        <v>6608</v>
      </c>
      <c r="B5372">
        <v>3</v>
      </c>
      <c r="C5372" t="s">
        <v>5363</v>
      </c>
      <c r="D5372" s="84"/>
      <c r="F5372" s="84"/>
      <c r="O5372" s="84" t="s">
        <v>17226</v>
      </c>
      <c r="P5372" s="84">
        <v>1</v>
      </c>
      <c r="Q5372" s="84" t="s">
        <v>9357</v>
      </c>
      <c r="R5372" s="84"/>
      <c r="S5372" s="84"/>
    </row>
    <row r="5373" spans="1:19" x14ac:dyDescent="0.25">
      <c r="A5373" t="s">
        <v>6609</v>
      </c>
      <c r="B5373">
        <v>3</v>
      </c>
      <c r="C5373" t="s">
        <v>5363</v>
      </c>
      <c r="D5373" s="84"/>
      <c r="F5373" s="84"/>
      <c r="O5373" s="84" t="s">
        <v>17227</v>
      </c>
      <c r="P5373" s="84">
        <v>1</v>
      </c>
      <c r="Q5373" s="84" t="s">
        <v>9357</v>
      </c>
      <c r="R5373" s="84"/>
      <c r="S5373" s="84"/>
    </row>
    <row r="5374" spans="1:19" x14ac:dyDescent="0.25">
      <c r="A5374" t="s">
        <v>6610</v>
      </c>
      <c r="B5374">
        <v>3</v>
      </c>
      <c r="C5374" t="s">
        <v>5363</v>
      </c>
      <c r="D5374" s="84"/>
      <c r="F5374" s="84"/>
      <c r="O5374" s="84" t="s">
        <v>17228</v>
      </c>
      <c r="P5374" s="84">
        <v>1</v>
      </c>
      <c r="Q5374" s="84" t="s">
        <v>9357</v>
      </c>
      <c r="R5374" s="84"/>
      <c r="S5374" s="84"/>
    </row>
    <row r="5375" spans="1:19" x14ac:dyDescent="0.25">
      <c r="A5375" t="s">
        <v>6611</v>
      </c>
      <c r="B5375">
        <v>3</v>
      </c>
      <c r="C5375" t="s">
        <v>5363</v>
      </c>
      <c r="D5375" s="84"/>
      <c r="F5375" s="84"/>
      <c r="O5375" s="84" t="s">
        <v>17229</v>
      </c>
      <c r="P5375" s="84">
        <v>1</v>
      </c>
      <c r="Q5375" s="84" t="s">
        <v>9357</v>
      </c>
      <c r="R5375" s="84"/>
      <c r="S5375" s="84"/>
    </row>
    <row r="5376" spans="1:19" x14ac:dyDescent="0.25">
      <c r="A5376" t="s">
        <v>6612</v>
      </c>
      <c r="B5376">
        <v>3</v>
      </c>
      <c r="C5376" t="s">
        <v>5363</v>
      </c>
      <c r="D5376" s="84"/>
      <c r="F5376" s="84"/>
      <c r="O5376" s="84" t="s">
        <v>17232</v>
      </c>
      <c r="P5376" s="84">
        <v>1</v>
      </c>
      <c r="Q5376" s="84" t="s">
        <v>9357</v>
      </c>
      <c r="R5376" s="84"/>
      <c r="S5376" s="84"/>
    </row>
    <row r="5377" spans="1:19" x14ac:dyDescent="0.25">
      <c r="A5377" t="s">
        <v>6613</v>
      </c>
      <c r="B5377">
        <v>3</v>
      </c>
      <c r="C5377" t="s">
        <v>5363</v>
      </c>
      <c r="D5377" s="84"/>
      <c r="F5377" s="84"/>
      <c r="O5377" s="84" t="s">
        <v>17233</v>
      </c>
      <c r="P5377" s="84">
        <v>1</v>
      </c>
      <c r="Q5377" s="84" t="s">
        <v>9357</v>
      </c>
      <c r="R5377" s="84"/>
      <c r="S5377" s="84"/>
    </row>
    <row r="5378" spans="1:19" x14ac:dyDescent="0.25">
      <c r="A5378" t="s">
        <v>6614</v>
      </c>
      <c r="B5378">
        <v>3</v>
      </c>
      <c r="C5378" t="s">
        <v>5363</v>
      </c>
      <c r="D5378" s="84"/>
      <c r="F5378" s="84"/>
      <c r="O5378" s="84" t="s">
        <v>17234</v>
      </c>
      <c r="P5378" s="84">
        <v>1</v>
      </c>
      <c r="Q5378" s="84" t="s">
        <v>9357</v>
      </c>
      <c r="R5378" s="84"/>
      <c r="S5378" s="84"/>
    </row>
    <row r="5379" spans="1:19" x14ac:dyDescent="0.25">
      <c r="A5379" t="s">
        <v>6615</v>
      </c>
      <c r="B5379">
        <v>3</v>
      </c>
      <c r="C5379" t="s">
        <v>5363</v>
      </c>
      <c r="D5379" s="84"/>
      <c r="F5379" s="84"/>
      <c r="O5379" s="84" t="s">
        <v>17235</v>
      </c>
      <c r="P5379" s="84">
        <v>1</v>
      </c>
      <c r="Q5379" s="84" t="s">
        <v>9357</v>
      </c>
      <c r="R5379" s="84"/>
      <c r="S5379" s="84"/>
    </row>
    <row r="5380" spans="1:19" x14ac:dyDescent="0.25">
      <c r="A5380" t="s">
        <v>6616</v>
      </c>
      <c r="B5380">
        <v>3</v>
      </c>
      <c r="C5380" t="s">
        <v>5363</v>
      </c>
      <c r="D5380" s="84"/>
      <c r="F5380" s="84"/>
      <c r="O5380" s="84" t="s">
        <v>17236</v>
      </c>
      <c r="P5380" s="84">
        <v>1</v>
      </c>
      <c r="Q5380" s="84" t="s">
        <v>9357</v>
      </c>
      <c r="R5380" s="84"/>
      <c r="S5380" s="84"/>
    </row>
    <row r="5381" spans="1:19" x14ac:dyDescent="0.25">
      <c r="A5381" t="s">
        <v>6617</v>
      </c>
      <c r="B5381">
        <v>3</v>
      </c>
      <c r="C5381" t="s">
        <v>5363</v>
      </c>
      <c r="D5381" s="84"/>
      <c r="F5381" s="84"/>
      <c r="O5381" s="84" t="s">
        <v>17237</v>
      </c>
      <c r="P5381" s="84">
        <v>1</v>
      </c>
      <c r="Q5381" s="84" t="s">
        <v>9357</v>
      </c>
      <c r="R5381" s="84"/>
      <c r="S5381" s="84"/>
    </row>
    <row r="5382" spans="1:19" x14ac:dyDescent="0.25">
      <c r="A5382" t="s">
        <v>6618</v>
      </c>
      <c r="B5382">
        <v>3</v>
      </c>
      <c r="C5382" t="s">
        <v>5363</v>
      </c>
      <c r="D5382" s="84"/>
      <c r="F5382" s="84"/>
      <c r="O5382" s="84" t="s">
        <v>17238</v>
      </c>
      <c r="P5382" s="84">
        <v>1</v>
      </c>
      <c r="Q5382" s="84" t="s">
        <v>9357</v>
      </c>
      <c r="R5382" s="84"/>
      <c r="S5382" s="84"/>
    </row>
    <row r="5383" spans="1:19" x14ac:dyDescent="0.25">
      <c r="A5383" t="s">
        <v>6619</v>
      </c>
      <c r="B5383">
        <v>3</v>
      </c>
      <c r="C5383" t="s">
        <v>5363</v>
      </c>
      <c r="D5383" s="84"/>
      <c r="F5383" s="84"/>
      <c r="O5383" s="84" t="s">
        <v>17239</v>
      </c>
      <c r="P5383" s="84">
        <v>1</v>
      </c>
      <c r="Q5383" s="84" t="s">
        <v>9357</v>
      </c>
      <c r="R5383" s="84"/>
      <c r="S5383" s="84"/>
    </row>
    <row r="5384" spans="1:19" x14ac:dyDescent="0.25">
      <c r="A5384" t="s">
        <v>6620</v>
      </c>
      <c r="B5384">
        <v>3</v>
      </c>
      <c r="C5384" t="s">
        <v>5363</v>
      </c>
      <c r="D5384" s="84"/>
      <c r="F5384" s="84"/>
      <c r="O5384" s="84" t="s">
        <v>17240</v>
      </c>
      <c r="P5384" s="84">
        <v>1</v>
      </c>
      <c r="Q5384" s="84" t="s">
        <v>9357</v>
      </c>
      <c r="R5384" s="84"/>
      <c r="S5384" s="84"/>
    </row>
    <row r="5385" spans="1:19" x14ac:dyDescent="0.25">
      <c r="A5385" t="s">
        <v>6621</v>
      </c>
      <c r="B5385">
        <v>3</v>
      </c>
      <c r="C5385" t="s">
        <v>5363</v>
      </c>
      <c r="D5385" s="84"/>
      <c r="F5385" s="84"/>
      <c r="O5385" s="84" t="s">
        <v>17242</v>
      </c>
      <c r="P5385" s="84">
        <v>1</v>
      </c>
      <c r="Q5385" s="84" t="s">
        <v>9357</v>
      </c>
      <c r="R5385" s="84"/>
      <c r="S5385" s="84"/>
    </row>
    <row r="5386" spans="1:19" x14ac:dyDescent="0.25">
      <c r="A5386" t="s">
        <v>6622</v>
      </c>
      <c r="B5386">
        <v>3</v>
      </c>
      <c r="C5386" t="s">
        <v>5363</v>
      </c>
      <c r="D5386" s="84"/>
      <c r="F5386" s="84"/>
      <c r="O5386" s="84" t="s">
        <v>17243</v>
      </c>
      <c r="P5386" s="84">
        <v>1</v>
      </c>
      <c r="Q5386" s="84" t="s">
        <v>9357</v>
      </c>
      <c r="R5386" s="84"/>
      <c r="S5386" s="84"/>
    </row>
    <row r="5387" spans="1:19" x14ac:dyDescent="0.25">
      <c r="A5387" t="s">
        <v>6623</v>
      </c>
      <c r="B5387">
        <v>3</v>
      </c>
      <c r="C5387" t="s">
        <v>5363</v>
      </c>
      <c r="D5387" s="84"/>
      <c r="F5387" s="84"/>
      <c r="O5387" s="84" t="s">
        <v>17246</v>
      </c>
      <c r="P5387" s="84">
        <v>1</v>
      </c>
      <c r="Q5387" s="84" t="s">
        <v>9357</v>
      </c>
      <c r="R5387" s="84"/>
      <c r="S5387" s="84"/>
    </row>
    <row r="5388" spans="1:19" x14ac:dyDescent="0.25">
      <c r="A5388" t="s">
        <v>6624</v>
      </c>
      <c r="B5388">
        <v>3</v>
      </c>
      <c r="C5388" t="s">
        <v>5363</v>
      </c>
      <c r="D5388" s="84"/>
      <c r="F5388" s="84"/>
      <c r="O5388" s="84" t="s">
        <v>17248</v>
      </c>
      <c r="P5388" s="84">
        <v>1</v>
      </c>
      <c r="Q5388" s="84" t="s">
        <v>9357</v>
      </c>
      <c r="R5388" s="84"/>
      <c r="S5388" s="84"/>
    </row>
    <row r="5389" spans="1:19" x14ac:dyDescent="0.25">
      <c r="A5389" t="s">
        <v>6625</v>
      </c>
      <c r="B5389">
        <v>3</v>
      </c>
      <c r="C5389" t="s">
        <v>5363</v>
      </c>
      <c r="D5389" s="84"/>
      <c r="F5389" s="84"/>
      <c r="O5389" s="84" t="s">
        <v>17249</v>
      </c>
      <c r="P5389" s="84">
        <v>1</v>
      </c>
      <c r="Q5389" s="84" t="s">
        <v>9357</v>
      </c>
      <c r="R5389" s="84"/>
      <c r="S5389" s="84"/>
    </row>
    <row r="5390" spans="1:19" x14ac:dyDescent="0.25">
      <c r="A5390" t="s">
        <v>6626</v>
      </c>
      <c r="B5390">
        <v>3</v>
      </c>
      <c r="C5390" t="s">
        <v>5363</v>
      </c>
      <c r="D5390" s="84"/>
      <c r="F5390" s="84"/>
      <c r="O5390" s="84" t="s">
        <v>17250</v>
      </c>
      <c r="P5390" s="84">
        <v>1</v>
      </c>
      <c r="Q5390" s="84" t="s">
        <v>9357</v>
      </c>
      <c r="R5390" s="84"/>
      <c r="S5390" s="84"/>
    </row>
    <row r="5391" spans="1:19" x14ac:dyDescent="0.25">
      <c r="A5391" t="s">
        <v>6627</v>
      </c>
      <c r="B5391">
        <v>3</v>
      </c>
      <c r="C5391" t="s">
        <v>5363</v>
      </c>
      <c r="D5391" s="84"/>
      <c r="F5391" s="84"/>
      <c r="O5391" s="84" t="s">
        <v>17251</v>
      </c>
      <c r="P5391" s="84">
        <v>1</v>
      </c>
      <c r="Q5391" s="84" t="s">
        <v>9357</v>
      </c>
      <c r="R5391" s="84"/>
      <c r="S5391" s="84"/>
    </row>
    <row r="5392" spans="1:19" x14ac:dyDescent="0.25">
      <c r="A5392" t="s">
        <v>6628</v>
      </c>
      <c r="B5392">
        <v>3</v>
      </c>
      <c r="C5392" t="s">
        <v>5363</v>
      </c>
      <c r="D5392" s="84"/>
      <c r="F5392" s="84"/>
      <c r="O5392" s="84" t="s">
        <v>17254</v>
      </c>
      <c r="P5392" s="84">
        <v>1</v>
      </c>
      <c r="Q5392" s="84" t="s">
        <v>9357</v>
      </c>
      <c r="R5392" s="84"/>
      <c r="S5392" s="84"/>
    </row>
    <row r="5393" spans="1:19" x14ac:dyDescent="0.25">
      <c r="A5393" t="s">
        <v>6629</v>
      </c>
      <c r="B5393">
        <v>3</v>
      </c>
      <c r="C5393" t="s">
        <v>5363</v>
      </c>
      <c r="D5393" s="84"/>
      <c r="F5393" s="84"/>
      <c r="O5393" s="84" t="s">
        <v>17255</v>
      </c>
      <c r="P5393" s="84">
        <v>1</v>
      </c>
      <c r="Q5393" s="84" t="s">
        <v>9357</v>
      </c>
      <c r="R5393" s="84"/>
      <c r="S5393" s="84"/>
    </row>
    <row r="5394" spans="1:19" x14ac:dyDescent="0.25">
      <c r="A5394" t="s">
        <v>6630</v>
      </c>
      <c r="B5394">
        <v>3</v>
      </c>
      <c r="C5394" t="s">
        <v>5363</v>
      </c>
      <c r="D5394" s="84"/>
      <c r="F5394" s="84"/>
      <c r="O5394" s="84" t="s">
        <v>17256</v>
      </c>
      <c r="P5394" s="84">
        <v>1</v>
      </c>
      <c r="Q5394" s="84" t="s">
        <v>9357</v>
      </c>
      <c r="R5394" s="84"/>
      <c r="S5394" s="84"/>
    </row>
    <row r="5395" spans="1:19" x14ac:dyDescent="0.25">
      <c r="A5395" t="s">
        <v>6631</v>
      </c>
      <c r="B5395">
        <v>3</v>
      </c>
      <c r="C5395" t="s">
        <v>5363</v>
      </c>
      <c r="D5395" s="84"/>
      <c r="F5395" s="84"/>
      <c r="O5395" s="84" t="s">
        <v>17257</v>
      </c>
      <c r="P5395" s="84">
        <v>1</v>
      </c>
      <c r="Q5395" s="84" t="s">
        <v>9357</v>
      </c>
      <c r="R5395" s="84"/>
      <c r="S5395" s="84"/>
    </row>
    <row r="5396" spans="1:19" x14ac:dyDescent="0.25">
      <c r="A5396" t="s">
        <v>6632</v>
      </c>
      <c r="B5396">
        <v>3</v>
      </c>
      <c r="C5396" t="s">
        <v>5363</v>
      </c>
      <c r="D5396" s="84"/>
      <c r="F5396" s="84"/>
      <c r="O5396" s="84" t="s">
        <v>17259</v>
      </c>
      <c r="P5396" s="84">
        <v>1</v>
      </c>
      <c r="Q5396" s="84" t="s">
        <v>9357</v>
      </c>
      <c r="R5396" s="84"/>
      <c r="S5396" s="84"/>
    </row>
    <row r="5397" spans="1:19" x14ac:dyDescent="0.25">
      <c r="A5397" t="s">
        <v>6633</v>
      </c>
      <c r="B5397">
        <v>3</v>
      </c>
      <c r="C5397" t="s">
        <v>5363</v>
      </c>
      <c r="D5397" s="84"/>
      <c r="F5397" s="84"/>
      <c r="O5397" s="84" t="s">
        <v>17264</v>
      </c>
      <c r="P5397" s="84">
        <v>1</v>
      </c>
      <c r="Q5397" s="84" t="s">
        <v>9357</v>
      </c>
      <c r="R5397" s="84"/>
      <c r="S5397" s="84"/>
    </row>
    <row r="5398" spans="1:19" x14ac:dyDescent="0.25">
      <c r="A5398" t="s">
        <v>6634</v>
      </c>
      <c r="B5398">
        <v>2</v>
      </c>
      <c r="C5398" t="s">
        <v>6635</v>
      </c>
      <c r="D5398" s="84"/>
      <c r="F5398" s="84"/>
      <c r="O5398" s="84" t="s">
        <v>17265</v>
      </c>
      <c r="P5398" s="84">
        <v>1</v>
      </c>
      <c r="Q5398" s="84" t="s">
        <v>9357</v>
      </c>
      <c r="R5398" s="84"/>
      <c r="S5398" s="84"/>
    </row>
    <row r="5399" spans="1:19" x14ac:dyDescent="0.25">
      <c r="A5399" t="s">
        <v>6636</v>
      </c>
      <c r="B5399">
        <v>2</v>
      </c>
      <c r="C5399" t="s">
        <v>6635</v>
      </c>
      <c r="D5399" s="84"/>
      <c r="F5399" s="84"/>
      <c r="O5399" s="84" t="s">
        <v>17266</v>
      </c>
      <c r="P5399" s="84">
        <v>1</v>
      </c>
      <c r="Q5399" s="84" t="s">
        <v>9357</v>
      </c>
      <c r="R5399" s="84"/>
      <c r="S5399" s="84"/>
    </row>
    <row r="5400" spans="1:19" x14ac:dyDescent="0.25">
      <c r="A5400" t="s">
        <v>6637</v>
      </c>
      <c r="B5400">
        <v>2</v>
      </c>
      <c r="C5400" t="s">
        <v>6635</v>
      </c>
      <c r="D5400" s="84"/>
      <c r="F5400" s="84"/>
      <c r="O5400" s="84" t="s">
        <v>17267</v>
      </c>
      <c r="P5400" s="84">
        <v>1</v>
      </c>
      <c r="Q5400" s="84" t="s">
        <v>9357</v>
      </c>
      <c r="R5400" s="84"/>
      <c r="S5400" s="84"/>
    </row>
    <row r="5401" spans="1:19" x14ac:dyDescent="0.25">
      <c r="A5401" t="s">
        <v>6638</v>
      </c>
      <c r="B5401">
        <v>2</v>
      </c>
      <c r="C5401" t="s">
        <v>6635</v>
      </c>
      <c r="D5401" s="84"/>
      <c r="F5401" s="84"/>
      <c r="O5401" s="84" t="s">
        <v>17268</v>
      </c>
      <c r="P5401" s="84">
        <v>1</v>
      </c>
      <c r="Q5401" s="84" t="s">
        <v>9357</v>
      </c>
      <c r="R5401" s="84"/>
      <c r="S5401" s="84"/>
    </row>
    <row r="5402" spans="1:19" x14ac:dyDescent="0.25">
      <c r="A5402" t="s">
        <v>6639</v>
      </c>
      <c r="B5402">
        <v>2</v>
      </c>
      <c r="C5402" t="s">
        <v>6635</v>
      </c>
      <c r="D5402" s="84"/>
      <c r="F5402" s="84"/>
      <c r="O5402" s="84" t="s">
        <v>17270</v>
      </c>
      <c r="P5402" s="84">
        <v>1</v>
      </c>
      <c r="Q5402" s="84" t="s">
        <v>9357</v>
      </c>
      <c r="R5402" s="84"/>
      <c r="S5402" s="84"/>
    </row>
    <row r="5403" spans="1:19" x14ac:dyDescent="0.25">
      <c r="A5403" t="s">
        <v>6640</v>
      </c>
      <c r="B5403">
        <v>2</v>
      </c>
      <c r="C5403" t="s">
        <v>6635</v>
      </c>
      <c r="D5403" s="84"/>
      <c r="F5403" s="84"/>
      <c r="O5403" s="84" t="s">
        <v>17271</v>
      </c>
      <c r="P5403" s="84">
        <v>1</v>
      </c>
      <c r="Q5403" s="84" t="s">
        <v>9357</v>
      </c>
      <c r="R5403" s="84"/>
      <c r="S5403" s="84"/>
    </row>
    <row r="5404" spans="1:19" x14ac:dyDescent="0.25">
      <c r="A5404" t="s">
        <v>6641</v>
      </c>
      <c r="B5404">
        <v>2</v>
      </c>
      <c r="C5404" t="s">
        <v>6635</v>
      </c>
      <c r="D5404" s="84"/>
      <c r="F5404" s="84"/>
      <c r="O5404" s="84" t="s">
        <v>17273</v>
      </c>
      <c r="P5404" s="84">
        <v>1</v>
      </c>
      <c r="Q5404" s="84" t="s">
        <v>9357</v>
      </c>
      <c r="R5404" s="84"/>
      <c r="S5404" s="84"/>
    </row>
    <row r="5405" spans="1:19" x14ac:dyDescent="0.25">
      <c r="A5405" t="s">
        <v>6642</v>
      </c>
      <c r="B5405">
        <v>2</v>
      </c>
      <c r="C5405" t="s">
        <v>6635</v>
      </c>
      <c r="D5405" s="84"/>
      <c r="F5405" s="84"/>
      <c r="O5405" s="84" t="s">
        <v>17274</v>
      </c>
      <c r="P5405" s="84">
        <v>1</v>
      </c>
      <c r="Q5405" s="84" t="s">
        <v>9357</v>
      </c>
      <c r="R5405" s="84"/>
      <c r="S5405" s="84"/>
    </row>
    <row r="5406" spans="1:19" x14ac:dyDescent="0.25">
      <c r="A5406" t="s">
        <v>6643</v>
      </c>
      <c r="B5406">
        <v>2</v>
      </c>
      <c r="C5406" t="s">
        <v>6635</v>
      </c>
      <c r="D5406" s="84"/>
      <c r="F5406" s="84"/>
      <c r="O5406" s="84" t="s">
        <v>17276</v>
      </c>
      <c r="P5406" s="84">
        <v>1</v>
      </c>
      <c r="Q5406" s="84" t="s">
        <v>9357</v>
      </c>
      <c r="R5406" s="84"/>
      <c r="S5406" s="84"/>
    </row>
    <row r="5407" spans="1:19" x14ac:dyDescent="0.25">
      <c r="A5407" t="s">
        <v>6644</v>
      </c>
      <c r="B5407">
        <v>2</v>
      </c>
      <c r="C5407" t="s">
        <v>6635</v>
      </c>
      <c r="D5407" s="84"/>
      <c r="F5407" s="84"/>
      <c r="O5407" s="84" t="s">
        <v>17277</v>
      </c>
      <c r="P5407" s="84">
        <v>1</v>
      </c>
      <c r="Q5407" s="84" t="s">
        <v>9357</v>
      </c>
      <c r="R5407" s="84"/>
      <c r="S5407" s="84"/>
    </row>
    <row r="5408" spans="1:19" x14ac:dyDescent="0.25">
      <c r="A5408" t="s">
        <v>6645</v>
      </c>
      <c r="B5408">
        <v>2</v>
      </c>
      <c r="C5408" t="s">
        <v>6635</v>
      </c>
      <c r="D5408" s="84"/>
      <c r="F5408" s="84"/>
      <c r="O5408" s="84" t="s">
        <v>17279</v>
      </c>
      <c r="P5408" s="84">
        <v>1</v>
      </c>
      <c r="Q5408" s="84" t="s">
        <v>9357</v>
      </c>
      <c r="R5408" s="84"/>
      <c r="S5408" s="84"/>
    </row>
    <row r="5409" spans="1:19" x14ac:dyDescent="0.25">
      <c r="A5409" t="s">
        <v>6646</v>
      </c>
      <c r="B5409">
        <v>2</v>
      </c>
      <c r="C5409" t="s">
        <v>6635</v>
      </c>
      <c r="D5409" s="84"/>
      <c r="F5409" s="84"/>
      <c r="O5409" s="84" t="s">
        <v>17281</v>
      </c>
      <c r="P5409" s="84">
        <v>1</v>
      </c>
      <c r="Q5409" s="84" t="s">
        <v>9357</v>
      </c>
      <c r="R5409" s="84"/>
      <c r="S5409" s="84"/>
    </row>
    <row r="5410" spans="1:19" x14ac:dyDescent="0.25">
      <c r="A5410" t="s">
        <v>6647</v>
      </c>
      <c r="B5410">
        <v>2</v>
      </c>
      <c r="C5410" t="s">
        <v>6635</v>
      </c>
      <c r="D5410" s="84"/>
      <c r="F5410" s="84"/>
      <c r="O5410" s="84" t="s">
        <v>17283</v>
      </c>
      <c r="P5410" s="84">
        <v>1</v>
      </c>
      <c r="Q5410" s="84" t="s">
        <v>9357</v>
      </c>
      <c r="R5410" s="84"/>
      <c r="S5410" s="84"/>
    </row>
    <row r="5411" spans="1:19" x14ac:dyDescent="0.25">
      <c r="A5411" t="s">
        <v>6648</v>
      </c>
      <c r="B5411">
        <v>2</v>
      </c>
      <c r="C5411" t="s">
        <v>6635</v>
      </c>
      <c r="D5411" s="84"/>
      <c r="F5411" s="84"/>
      <c r="O5411" s="84" t="s">
        <v>17284</v>
      </c>
      <c r="P5411" s="84">
        <v>1</v>
      </c>
      <c r="Q5411" s="84" t="s">
        <v>9357</v>
      </c>
      <c r="R5411" s="84"/>
      <c r="S5411" s="84"/>
    </row>
    <row r="5412" spans="1:19" x14ac:dyDescent="0.25">
      <c r="A5412" t="s">
        <v>6649</v>
      </c>
      <c r="B5412">
        <v>2</v>
      </c>
      <c r="C5412" t="s">
        <v>6635</v>
      </c>
      <c r="D5412" s="84"/>
      <c r="F5412" s="84"/>
      <c r="O5412" s="84" t="s">
        <v>17285</v>
      </c>
      <c r="P5412" s="84">
        <v>1</v>
      </c>
      <c r="Q5412" s="84" t="s">
        <v>9357</v>
      </c>
      <c r="R5412" s="84"/>
      <c r="S5412" s="84"/>
    </row>
    <row r="5413" spans="1:19" x14ac:dyDescent="0.25">
      <c r="A5413" t="s">
        <v>6650</v>
      </c>
      <c r="B5413">
        <v>2</v>
      </c>
      <c r="C5413" t="s">
        <v>6635</v>
      </c>
      <c r="D5413" s="84"/>
      <c r="F5413" s="84"/>
      <c r="O5413" s="84" t="s">
        <v>17289</v>
      </c>
      <c r="P5413" s="84">
        <v>1</v>
      </c>
      <c r="Q5413" s="84" t="s">
        <v>9357</v>
      </c>
      <c r="R5413" s="84"/>
      <c r="S5413" s="84"/>
    </row>
    <row r="5414" spans="1:19" x14ac:dyDescent="0.25">
      <c r="A5414" t="s">
        <v>6651</v>
      </c>
      <c r="B5414">
        <v>2</v>
      </c>
      <c r="C5414" t="s">
        <v>6635</v>
      </c>
      <c r="D5414" s="84"/>
      <c r="F5414" s="84"/>
      <c r="O5414" s="84" t="s">
        <v>17290</v>
      </c>
      <c r="P5414" s="84">
        <v>1</v>
      </c>
      <c r="Q5414" s="84" t="s">
        <v>9357</v>
      </c>
      <c r="R5414" s="84"/>
      <c r="S5414" s="84"/>
    </row>
    <row r="5415" spans="1:19" x14ac:dyDescent="0.25">
      <c r="A5415" t="s">
        <v>6652</v>
      </c>
      <c r="B5415">
        <v>2</v>
      </c>
      <c r="C5415" t="s">
        <v>6635</v>
      </c>
      <c r="D5415" s="84"/>
      <c r="F5415" s="84"/>
      <c r="O5415" s="84" t="s">
        <v>17293</v>
      </c>
      <c r="P5415" s="84">
        <v>1</v>
      </c>
      <c r="Q5415" s="84" t="s">
        <v>9357</v>
      </c>
      <c r="R5415" s="84"/>
      <c r="S5415" s="84"/>
    </row>
    <row r="5416" spans="1:19" x14ac:dyDescent="0.25">
      <c r="A5416" t="s">
        <v>6653</v>
      </c>
      <c r="B5416">
        <v>2</v>
      </c>
      <c r="C5416" t="s">
        <v>6635</v>
      </c>
      <c r="D5416" s="84"/>
      <c r="F5416" s="84"/>
      <c r="O5416" s="84" t="s">
        <v>17294</v>
      </c>
      <c r="P5416" s="84">
        <v>1</v>
      </c>
      <c r="Q5416" s="84" t="s">
        <v>9357</v>
      </c>
      <c r="R5416" s="84"/>
      <c r="S5416" s="84"/>
    </row>
    <row r="5417" spans="1:19" x14ac:dyDescent="0.25">
      <c r="A5417" t="s">
        <v>6654</v>
      </c>
      <c r="B5417">
        <v>2</v>
      </c>
      <c r="C5417" t="s">
        <v>6635</v>
      </c>
      <c r="D5417" s="84"/>
      <c r="F5417" s="84"/>
      <c r="O5417" s="84" t="s">
        <v>17302</v>
      </c>
      <c r="P5417" s="84">
        <v>1</v>
      </c>
      <c r="Q5417" s="84" t="s">
        <v>9357</v>
      </c>
      <c r="R5417" s="84"/>
      <c r="S5417" s="84"/>
    </row>
    <row r="5418" spans="1:19" x14ac:dyDescent="0.25">
      <c r="A5418" t="s">
        <v>6655</v>
      </c>
      <c r="B5418">
        <v>2</v>
      </c>
      <c r="C5418" t="s">
        <v>6635</v>
      </c>
      <c r="D5418" s="84"/>
      <c r="F5418" s="84"/>
      <c r="O5418" s="84" t="s">
        <v>17304</v>
      </c>
      <c r="P5418" s="84">
        <v>1</v>
      </c>
      <c r="Q5418" s="84" t="s">
        <v>9357</v>
      </c>
      <c r="R5418" s="84"/>
      <c r="S5418" s="84"/>
    </row>
    <row r="5419" spans="1:19" x14ac:dyDescent="0.25">
      <c r="A5419" t="s">
        <v>6656</v>
      </c>
      <c r="B5419">
        <v>2</v>
      </c>
      <c r="C5419" t="s">
        <v>6635</v>
      </c>
      <c r="D5419" s="84"/>
      <c r="F5419" s="84"/>
      <c r="O5419" s="84" t="s">
        <v>17308</v>
      </c>
      <c r="P5419" s="84">
        <v>1</v>
      </c>
      <c r="Q5419" s="84" t="s">
        <v>9357</v>
      </c>
      <c r="R5419" s="84"/>
      <c r="S5419" s="84"/>
    </row>
    <row r="5420" spans="1:19" x14ac:dyDescent="0.25">
      <c r="A5420" t="s">
        <v>6657</v>
      </c>
      <c r="B5420">
        <v>2</v>
      </c>
      <c r="C5420" t="s">
        <v>6635</v>
      </c>
      <c r="D5420" s="84"/>
      <c r="F5420" s="84"/>
      <c r="O5420" s="84" t="s">
        <v>17309</v>
      </c>
      <c r="P5420" s="84">
        <v>1</v>
      </c>
      <c r="Q5420" s="84" t="s">
        <v>9357</v>
      </c>
      <c r="R5420" s="84"/>
      <c r="S5420" s="84"/>
    </row>
    <row r="5421" spans="1:19" x14ac:dyDescent="0.25">
      <c r="A5421" t="s">
        <v>6658</v>
      </c>
      <c r="B5421">
        <v>2</v>
      </c>
      <c r="C5421" t="s">
        <v>6635</v>
      </c>
      <c r="D5421" s="84"/>
      <c r="F5421" s="84"/>
      <c r="O5421" s="84" t="s">
        <v>17310</v>
      </c>
      <c r="P5421" s="84">
        <v>1</v>
      </c>
      <c r="Q5421" s="84" t="s">
        <v>9357</v>
      </c>
      <c r="R5421" s="84"/>
      <c r="S5421" s="84"/>
    </row>
    <row r="5422" spans="1:19" x14ac:dyDescent="0.25">
      <c r="A5422" t="s">
        <v>6659</v>
      </c>
      <c r="B5422">
        <v>2</v>
      </c>
      <c r="C5422" t="s">
        <v>6635</v>
      </c>
      <c r="D5422" s="84"/>
      <c r="F5422" s="84"/>
      <c r="O5422" s="84" t="s">
        <v>17311</v>
      </c>
      <c r="P5422" s="84">
        <v>1</v>
      </c>
      <c r="Q5422" s="84" t="s">
        <v>9357</v>
      </c>
      <c r="R5422" s="84"/>
      <c r="S5422" s="84"/>
    </row>
    <row r="5423" spans="1:19" x14ac:dyDescent="0.25">
      <c r="A5423" t="s">
        <v>6660</v>
      </c>
      <c r="B5423">
        <v>2</v>
      </c>
      <c r="C5423" t="s">
        <v>6635</v>
      </c>
      <c r="D5423" s="84"/>
      <c r="F5423" s="84"/>
      <c r="O5423" s="84" t="s">
        <v>17312</v>
      </c>
      <c r="P5423" s="84">
        <v>1</v>
      </c>
      <c r="Q5423" s="84" t="s">
        <v>9357</v>
      </c>
      <c r="R5423" s="84"/>
      <c r="S5423" s="84"/>
    </row>
    <row r="5424" spans="1:19" x14ac:dyDescent="0.25">
      <c r="A5424" t="s">
        <v>6661</v>
      </c>
      <c r="B5424">
        <v>2</v>
      </c>
      <c r="C5424" t="s">
        <v>6635</v>
      </c>
      <c r="D5424" s="84"/>
      <c r="F5424" s="84"/>
      <c r="O5424" s="84" t="s">
        <v>17313</v>
      </c>
      <c r="P5424" s="84">
        <v>1</v>
      </c>
      <c r="Q5424" s="84" t="s">
        <v>9357</v>
      </c>
      <c r="R5424" s="84"/>
      <c r="S5424" s="84"/>
    </row>
    <row r="5425" spans="1:19" x14ac:dyDescent="0.25">
      <c r="A5425" t="s">
        <v>6662</v>
      </c>
      <c r="B5425">
        <v>2</v>
      </c>
      <c r="C5425" t="s">
        <v>6635</v>
      </c>
      <c r="D5425" s="84"/>
      <c r="F5425" s="84"/>
      <c r="O5425" s="84" t="s">
        <v>17314</v>
      </c>
      <c r="P5425" s="84">
        <v>1</v>
      </c>
      <c r="Q5425" s="84" t="s">
        <v>9357</v>
      </c>
      <c r="R5425" s="84"/>
      <c r="S5425" s="84"/>
    </row>
    <row r="5426" spans="1:19" x14ac:dyDescent="0.25">
      <c r="A5426" t="s">
        <v>6663</v>
      </c>
      <c r="B5426">
        <v>2</v>
      </c>
      <c r="C5426" t="s">
        <v>6635</v>
      </c>
      <c r="D5426" s="84"/>
      <c r="F5426" s="84"/>
      <c r="O5426" s="84" t="s">
        <v>17315</v>
      </c>
      <c r="P5426" s="84">
        <v>1</v>
      </c>
      <c r="Q5426" s="84" t="s">
        <v>9357</v>
      </c>
      <c r="R5426" s="84"/>
      <c r="S5426" s="84"/>
    </row>
    <row r="5427" spans="1:19" x14ac:dyDescent="0.25">
      <c r="A5427" t="s">
        <v>6664</v>
      </c>
      <c r="B5427">
        <v>2</v>
      </c>
      <c r="C5427" t="s">
        <v>6635</v>
      </c>
      <c r="D5427" s="84"/>
      <c r="F5427" s="84"/>
      <c r="O5427" s="84" t="s">
        <v>17316</v>
      </c>
      <c r="P5427" s="84">
        <v>1</v>
      </c>
      <c r="Q5427" s="84" t="s">
        <v>9357</v>
      </c>
      <c r="R5427" s="84"/>
      <c r="S5427" s="84"/>
    </row>
    <row r="5428" spans="1:19" x14ac:dyDescent="0.25">
      <c r="A5428" t="s">
        <v>6665</v>
      </c>
      <c r="B5428">
        <v>2</v>
      </c>
      <c r="C5428" t="s">
        <v>6635</v>
      </c>
      <c r="D5428" s="84"/>
      <c r="F5428" s="84"/>
      <c r="O5428" s="84" t="s">
        <v>17317</v>
      </c>
      <c r="P5428" s="84">
        <v>1</v>
      </c>
      <c r="Q5428" s="84" t="s">
        <v>9357</v>
      </c>
      <c r="R5428" s="84"/>
      <c r="S5428" s="84"/>
    </row>
    <row r="5429" spans="1:19" x14ac:dyDescent="0.25">
      <c r="A5429" t="s">
        <v>6666</v>
      </c>
      <c r="B5429">
        <v>2</v>
      </c>
      <c r="C5429" t="s">
        <v>6635</v>
      </c>
      <c r="D5429" s="84"/>
      <c r="F5429" s="84"/>
      <c r="O5429" s="84" t="s">
        <v>17320</v>
      </c>
      <c r="P5429" s="84">
        <v>1</v>
      </c>
      <c r="Q5429" s="84" t="s">
        <v>9357</v>
      </c>
      <c r="R5429" s="84"/>
      <c r="S5429" s="84"/>
    </row>
    <row r="5430" spans="1:19" x14ac:dyDescent="0.25">
      <c r="A5430" t="s">
        <v>6667</v>
      </c>
      <c r="B5430">
        <v>2</v>
      </c>
      <c r="C5430" t="s">
        <v>6635</v>
      </c>
      <c r="D5430" s="84"/>
      <c r="F5430" s="84"/>
      <c r="O5430" s="84" t="s">
        <v>17322</v>
      </c>
      <c r="P5430" s="84">
        <v>1</v>
      </c>
      <c r="Q5430" s="84" t="s">
        <v>9357</v>
      </c>
      <c r="R5430" s="84"/>
      <c r="S5430" s="84"/>
    </row>
    <row r="5431" spans="1:19" x14ac:dyDescent="0.25">
      <c r="A5431" t="s">
        <v>6668</v>
      </c>
      <c r="B5431">
        <v>2</v>
      </c>
      <c r="C5431" t="s">
        <v>6635</v>
      </c>
      <c r="D5431" s="84"/>
      <c r="F5431" s="84"/>
      <c r="O5431" s="84" t="s">
        <v>17323</v>
      </c>
      <c r="P5431" s="84">
        <v>1</v>
      </c>
      <c r="Q5431" s="84" t="s">
        <v>9357</v>
      </c>
      <c r="R5431" s="84"/>
      <c r="S5431" s="84"/>
    </row>
    <row r="5432" spans="1:19" x14ac:dyDescent="0.25">
      <c r="A5432" t="s">
        <v>6669</v>
      </c>
      <c r="B5432">
        <v>2</v>
      </c>
      <c r="C5432" t="s">
        <v>6635</v>
      </c>
      <c r="D5432" s="84"/>
      <c r="F5432" s="84"/>
      <c r="O5432" s="84" t="s">
        <v>17326</v>
      </c>
      <c r="P5432" s="84">
        <v>1</v>
      </c>
      <c r="Q5432" s="84" t="s">
        <v>9357</v>
      </c>
      <c r="R5432" s="84"/>
      <c r="S5432" s="84"/>
    </row>
    <row r="5433" spans="1:19" x14ac:dyDescent="0.25">
      <c r="A5433" t="s">
        <v>6670</v>
      </c>
      <c r="B5433">
        <v>2</v>
      </c>
      <c r="C5433" t="s">
        <v>6635</v>
      </c>
      <c r="D5433" s="84"/>
      <c r="F5433" s="84"/>
      <c r="O5433" s="84" t="s">
        <v>17327</v>
      </c>
      <c r="P5433" s="84">
        <v>1</v>
      </c>
      <c r="Q5433" s="84" t="s">
        <v>9357</v>
      </c>
      <c r="R5433" s="84"/>
      <c r="S5433" s="84"/>
    </row>
    <row r="5434" spans="1:19" x14ac:dyDescent="0.25">
      <c r="A5434" t="s">
        <v>6671</v>
      </c>
      <c r="B5434">
        <v>2</v>
      </c>
      <c r="C5434" t="s">
        <v>6635</v>
      </c>
      <c r="D5434" s="84"/>
      <c r="F5434" s="84"/>
      <c r="O5434" s="84" t="s">
        <v>17328</v>
      </c>
      <c r="P5434" s="84">
        <v>1</v>
      </c>
      <c r="Q5434" s="84" t="s">
        <v>9357</v>
      </c>
      <c r="R5434" s="84"/>
      <c r="S5434" s="84"/>
    </row>
    <row r="5435" spans="1:19" x14ac:dyDescent="0.25">
      <c r="A5435" t="s">
        <v>6672</v>
      </c>
      <c r="B5435">
        <v>2</v>
      </c>
      <c r="C5435" t="s">
        <v>6635</v>
      </c>
      <c r="D5435" s="84"/>
      <c r="F5435" s="84"/>
      <c r="O5435" s="84" t="s">
        <v>17331</v>
      </c>
      <c r="P5435" s="84">
        <v>1</v>
      </c>
      <c r="Q5435" s="84" t="s">
        <v>9357</v>
      </c>
      <c r="R5435" s="84"/>
      <c r="S5435" s="84"/>
    </row>
    <row r="5436" spans="1:19" x14ac:dyDescent="0.25">
      <c r="A5436" t="s">
        <v>6673</v>
      </c>
      <c r="B5436">
        <v>2</v>
      </c>
      <c r="C5436" t="s">
        <v>6635</v>
      </c>
      <c r="D5436" s="84"/>
      <c r="F5436" s="84"/>
      <c r="O5436" s="84" t="s">
        <v>17332</v>
      </c>
      <c r="P5436" s="84">
        <v>1</v>
      </c>
      <c r="Q5436" s="84" t="s">
        <v>9357</v>
      </c>
      <c r="R5436" s="84"/>
      <c r="S5436" s="84"/>
    </row>
    <row r="5437" spans="1:19" x14ac:dyDescent="0.25">
      <c r="A5437" t="s">
        <v>6674</v>
      </c>
      <c r="B5437">
        <v>2</v>
      </c>
      <c r="C5437" t="s">
        <v>6635</v>
      </c>
      <c r="D5437" s="84"/>
      <c r="F5437" s="84"/>
      <c r="O5437" s="84" t="s">
        <v>17335</v>
      </c>
      <c r="P5437" s="84">
        <v>1</v>
      </c>
      <c r="Q5437" s="84" t="s">
        <v>9357</v>
      </c>
      <c r="R5437" s="84"/>
      <c r="S5437" s="84"/>
    </row>
    <row r="5438" spans="1:19" x14ac:dyDescent="0.25">
      <c r="A5438" t="s">
        <v>6675</v>
      </c>
      <c r="B5438">
        <v>2</v>
      </c>
      <c r="C5438" t="s">
        <v>6635</v>
      </c>
      <c r="D5438" s="84"/>
      <c r="F5438" s="84"/>
      <c r="O5438" s="84" t="s">
        <v>17336</v>
      </c>
      <c r="P5438" s="84">
        <v>1</v>
      </c>
      <c r="Q5438" s="84" t="s">
        <v>9357</v>
      </c>
      <c r="R5438" s="84"/>
      <c r="S5438" s="84"/>
    </row>
    <row r="5439" spans="1:19" x14ac:dyDescent="0.25">
      <c r="A5439" t="s">
        <v>6676</v>
      </c>
      <c r="B5439">
        <v>2</v>
      </c>
      <c r="C5439" t="s">
        <v>6635</v>
      </c>
      <c r="D5439" s="84"/>
      <c r="F5439" s="84"/>
      <c r="O5439" s="84" t="s">
        <v>17337</v>
      </c>
      <c r="P5439" s="84">
        <v>1</v>
      </c>
      <c r="Q5439" s="84" t="s">
        <v>9357</v>
      </c>
      <c r="R5439" s="84"/>
      <c r="S5439" s="84"/>
    </row>
    <row r="5440" spans="1:19" x14ac:dyDescent="0.25">
      <c r="A5440" t="s">
        <v>6677</v>
      </c>
      <c r="B5440">
        <v>2</v>
      </c>
      <c r="C5440" t="s">
        <v>6635</v>
      </c>
      <c r="D5440" s="84"/>
      <c r="F5440" s="84"/>
      <c r="O5440" s="84" t="s">
        <v>17338</v>
      </c>
      <c r="P5440" s="84">
        <v>1</v>
      </c>
      <c r="Q5440" s="84" t="s">
        <v>9357</v>
      </c>
      <c r="R5440" s="84"/>
      <c r="S5440" s="84"/>
    </row>
    <row r="5441" spans="1:19" x14ac:dyDescent="0.25">
      <c r="A5441" t="s">
        <v>6678</v>
      </c>
      <c r="B5441">
        <v>2</v>
      </c>
      <c r="C5441" t="s">
        <v>6635</v>
      </c>
      <c r="D5441" s="84"/>
      <c r="F5441" s="84"/>
      <c r="O5441" s="84" t="s">
        <v>17339</v>
      </c>
      <c r="P5441" s="84">
        <v>1</v>
      </c>
      <c r="Q5441" s="84" t="s">
        <v>9357</v>
      </c>
      <c r="R5441" s="84"/>
      <c r="S5441" s="84"/>
    </row>
    <row r="5442" spans="1:19" x14ac:dyDescent="0.25">
      <c r="A5442" t="s">
        <v>6679</v>
      </c>
      <c r="B5442">
        <v>2</v>
      </c>
      <c r="C5442" t="s">
        <v>6635</v>
      </c>
      <c r="D5442" s="84"/>
      <c r="F5442" s="84"/>
      <c r="O5442" s="84" t="s">
        <v>17340</v>
      </c>
      <c r="P5442" s="84">
        <v>1</v>
      </c>
      <c r="Q5442" s="84" t="s">
        <v>9357</v>
      </c>
      <c r="R5442" s="84"/>
      <c r="S5442" s="84"/>
    </row>
    <row r="5443" spans="1:19" x14ac:dyDescent="0.25">
      <c r="A5443" t="s">
        <v>6680</v>
      </c>
      <c r="B5443">
        <v>2</v>
      </c>
      <c r="C5443" t="s">
        <v>6635</v>
      </c>
      <c r="D5443" s="84"/>
      <c r="F5443" s="84"/>
      <c r="O5443" s="84" t="s">
        <v>17342</v>
      </c>
      <c r="P5443" s="84">
        <v>1</v>
      </c>
      <c r="Q5443" s="84" t="s">
        <v>9357</v>
      </c>
      <c r="R5443" s="84"/>
      <c r="S5443" s="84"/>
    </row>
    <row r="5444" spans="1:19" x14ac:dyDescent="0.25">
      <c r="A5444" t="s">
        <v>6681</v>
      </c>
      <c r="B5444">
        <v>2</v>
      </c>
      <c r="C5444" t="s">
        <v>6635</v>
      </c>
      <c r="D5444" s="84"/>
      <c r="F5444" s="84"/>
      <c r="O5444" s="84" t="s">
        <v>17347</v>
      </c>
      <c r="P5444" s="84">
        <v>1</v>
      </c>
      <c r="Q5444" s="84" t="s">
        <v>9357</v>
      </c>
      <c r="R5444" s="84"/>
      <c r="S5444" s="84"/>
    </row>
    <row r="5445" spans="1:19" x14ac:dyDescent="0.25">
      <c r="A5445" t="s">
        <v>6682</v>
      </c>
      <c r="B5445">
        <v>2</v>
      </c>
      <c r="C5445" t="s">
        <v>6635</v>
      </c>
      <c r="D5445" s="84"/>
      <c r="F5445" s="84"/>
      <c r="O5445" s="84" t="s">
        <v>17348</v>
      </c>
      <c r="P5445" s="84">
        <v>1</v>
      </c>
      <c r="Q5445" s="84" t="s">
        <v>9357</v>
      </c>
      <c r="R5445" s="84"/>
      <c r="S5445" s="84"/>
    </row>
    <row r="5446" spans="1:19" x14ac:dyDescent="0.25">
      <c r="A5446" t="s">
        <v>6683</v>
      </c>
      <c r="B5446">
        <v>2</v>
      </c>
      <c r="C5446" t="s">
        <v>6635</v>
      </c>
      <c r="D5446" s="84"/>
      <c r="F5446" s="84"/>
      <c r="O5446" s="84" t="s">
        <v>17350</v>
      </c>
      <c r="P5446" s="84">
        <v>1</v>
      </c>
      <c r="Q5446" s="84" t="s">
        <v>9357</v>
      </c>
      <c r="R5446" s="84"/>
      <c r="S5446" s="84"/>
    </row>
    <row r="5447" spans="1:19" x14ac:dyDescent="0.25">
      <c r="A5447" t="s">
        <v>6684</v>
      </c>
      <c r="B5447">
        <v>2</v>
      </c>
      <c r="C5447" t="s">
        <v>6635</v>
      </c>
      <c r="D5447" s="84"/>
      <c r="F5447" s="84"/>
      <c r="O5447" s="84" t="s">
        <v>17351</v>
      </c>
      <c r="P5447" s="84">
        <v>1</v>
      </c>
      <c r="Q5447" s="84" t="s">
        <v>9357</v>
      </c>
      <c r="R5447" s="84"/>
      <c r="S5447" s="84"/>
    </row>
    <row r="5448" spans="1:19" x14ac:dyDescent="0.25">
      <c r="A5448" t="s">
        <v>6685</v>
      </c>
      <c r="B5448">
        <v>2</v>
      </c>
      <c r="C5448" t="s">
        <v>6635</v>
      </c>
      <c r="D5448" s="84"/>
      <c r="F5448" s="84"/>
      <c r="O5448" s="84" t="s">
        <v>17352</v>
      </c>
      <c r="P5448" s="84">
        <v>1</v>
      </c>
      <c r="Q5448" s="84" t="s">
        <v>9357</v>
      </c>
      <c r="R5448" s="84"/>
      <c r="S5448" s="84"/>
    </row>
    <row r="5449" spans="1:19" x14ac:dyDescent="0.25">
      <c r="A5449" t="s">
        <v>6686</v>
      </c>
      <c r="B5449">
        <v>2</v>
      </c>
      <c r="C5449" t="s">
        <v>6635</v>
      </c>
      <c r="D5449" s="84"/>
      <c r="F5449" s="84"/>
      <c r="O5449" s="84" t="s">
        <v>17353</v>
      </c>
      <c r="P5449" s="84">
        <v>1</v>
      </c>
      <c r="Q5449" s="84" t="s">
        <v>9357</v>
      </c>
      <c r="R5449" s="84"/>
      <c r="S5449" s="84"/>
    </row>
    <row r="5450" spans="1:19" x14ac:dyDescent="0.25">
      <c r="A5450" t="s">
        <v>6687</v>
      </c>
      <c r="B5450">
        <v>2</v>
      </c>
      <c r="C5450" t="s">
        <v>6635</v>
      </c>
      <c r="D5450" s="84"/>
      <c r="F5450" s="84"/>
      <c r="O5450" s="84" t="s">
        <v>17354</v>
      </c>
      <c r="P5450" s="84">
        <v>1</v>
      </c>
      <c r="Q5450" s="84" t="s">
        <v>9357</v>
      </c>
      <c r="R5450" s="84"/>
      <c r="S5450" s="84"/>
    </row>
    <row r="5451" spans="1:19" x14ac:dyDescent="0.25">
      <c r="A5451" t="s">
        <v>6688</v>
      </c>
      <c r="B5451">
        <v>2</v>
      </c>
      <c r="C5451" t="s">
        <v>6635</v>
      </c>
      <c r="D5451" s="84"/>
      <c r="F5451" s="84"/>
      <c r="O5451" s="84" t="s">
        <v>17355</v>
      </c>
      <c r="P5451" s="84">
        <v>1</v>
      </c>
      <c r="Q5451" s="84" t="s">
        <v>9357</v>
      </c>
      <c r="R5451" s="84"/>
      <c r="S5451" s="84"/>
    </row>
    <row r="5452" spans="1:19" x14ac:dyDescent="0.25">
      <c r="A5452" t="s">
        <v>6689</v>
      </c>
      <c r="B5452">
        <v>2</v>
      </c>
      <c r="C5452" t="s">
        <v>6635</v>
      </c>
      <c r="D5452" s="84"/>
      <c r="F5452" s="84"/>
      <c r="O5452" s="84" t="s">
        <v>17356</v>
      </c>
      <c r="P5452" s="84">
        <v>1</v>
      </c>
      <c r="Q5452" s="84" t="s">
        <v>9357</v>
      </c>
      <c r="R5452" s="84"/>
      <c r="S5452" s="84"/>
    </row>
    <row r="5453" spans="1:19" x14ac:dyDescent="0.25">
      <c r="A5453" t="s">
        <v>6690</v>
      </c>
      <c r="B5453">
        <v>2</v>
      </c>
      <c r="C5453" t="s">
        <v>6635</v>
      </c>
      <c r="D5453" s="84"/>
      <c r="F5453" s="84"/>
      <c r="O5453" s="84" t="s">
        <v>17357</v>
      </c>
      <c r="P5453" s="84">
        <v>1</v>
      </c>
      <c r="Q5453" s="84" t="s">
        <v>9357</v>
      </c>
      <c r="R5453" s="84"/>
      <c r="S5453" s="84"/>
    </row>
    <row r="5454" spans="1:19" x14ac:dyDescent="0.25">
      <c r="A5454" t="s">
        <v>6691</v>
      </c>
      <c r="B5454">
        <v>2</v>
      </c>
      <c r="C5454" t="s">
        <v>6635</v>
      </c>
      <c r="D5454" s="84"/>
      <c r="F5454" s="84"/>
      <c r="O5454" s="84" t="s">
        <v>17359</v>
      </c>
      <c r="P5454" s="84">
        <v>1</v>
      </c>
      <c r="Q5454" s="84" t="s">
        <v>9357</v>
      </c>
      <c r="R5454" s="84"/>
      <c r="S5454" s="84"/>
    </row>
    <row r="5455" spans="1:19" x14ac:dyDescent="0.25">
      <c r="A5455" t="s">
        <v>6692</v>
      </c>
      <c r="B5455">
        <v>2</v>
      </c>
      <c r="C5455" t="s">
        <v>6635</v>
      </c>
      <c r="D5455" s="84"/>
      <c r="F5455" s="84"/>
      <c r="O5455" s="84" t="s">
        <v>17360</v>
      </c>
      <c r="P5455" s="84">
        <v>1</v>
      </c>
      <c r="Q5455" s="84" t="s">
        <v>9357</v>
      </c>
      <c r="R5455" s="84"/>
      <c r="S5455" s="84"/>
    </row>
    <row r="5456" spans="1:19" x14ac:dyDescent="0.25">
      <c r="A5456" t="s">
        <v>6693</v>
      </c>
      <c r="B5456">
        <v>2</v>
      </c>
      <c r="C5456" t="s">
        <v>6635</v>
      </c>
      <c r="D5456" s="84"/>
      <c r="F5456" s="84"/>
      <c r="O5456" s="84" t="s">
        <v>17361</v>
      </c>
      <c r="P5456" s="84">
        <v>1</v>
      </c>
      <c r="Q5456" s="84" t="s">
        <v>9357</v>
      </c>
      <c r="R5456" s="84"/>
      <c r="S5456" s="84"/>
    </row>
    <row r="5457" spans="1:19" x14ac:dyDescent="0.25">
      <c r="A5457" t="s">
        <v>6694</v>
      </c>
      <c r="B5457">
        <v>2</v>
      </c>
      <c r="C5457" t="s">
        <v>6635</v>
      </c>
      <c r="D5457" s="84"/>
      <c r="F5457" s="84"/>
      <c r="O5457" s="84" t="s">
        <v>17362</v>
      </c>
      <c r="P5457" s="84">
        <v>1</v>
      </c>
      <c r="Q5457" s="84" t="s">
        <v>9357</v>
      </c>
      <c r="R5457" s="84"/>
      <c r="S5457" s="84"/>
    </row>
    <row r="5458" spans="1:19" x14ac:dyDescent="0.25">
      <c r="A5458" t="s">
        <v>6695</v>
      </c>
      <c r="B5458">
        <v>2</v>
      </c>
      <c r="C5458" t="s">
        <v>6635</v>
      </c>
      <c r="D5458" s="84"/>
      <c r="F5458" s="84"/>
      <c r="O5458" s="84" t="s">
        <v>17365</v>
      </c>
      <c r="P5458" s="84">
        <v>1</v>
      </c>
      <c r="Q5458" s="84" t="s">
        <v>9357</v>
      </c>
      <c r="R5458" s="84"/>
      <c r="S5458" s="84"/>
    </row>
    <row r="5459" spans="1:19" x14ac:dyDescent="0.25">
      <c r="A5459" t="s">
        <v>6696</v>
      </c>
      <c r="B5459">
        <v>2</v>
      </c>
      <c r="C5459" t="s">
        <v>6635</v>
      </c>
      <c r="D5459" s="84"/>
      <c r="F5459" s="84"/>
      <c r="O5459" s="84" t="s">
        <v>17366</v>
      </c>
      <c r="P5459" s="84">
        <v>1</v>
      </c>
      <c r="Q5459" s="84" t="s">
        <v>9357</v>
      </c>
      <c r="R5459" s="84"/>
      <c r="S5459" s="84"/>
    </row>
    <row r="5460" spans="1:19" x14ac:dyDescent="0.25">
      <c r="A5460" t="s">
        <v>6697</v>
      </c>
      <c r="B5460">
        <v>2</v>
      </c>
      <c r="C5460" t="s">
        <v>6635</v>
      </c>
      <c r="D5460" s="84"/>
      <c r="F5460" s="84"/>
      <c r="O5460" s="84" t="s">
        <v>17367</v>
      </c>
      <c r="P5460" s="84">
        <v>1</v>
      </c>
      <c r="Q5460" s="84" t="s">
        <v>9357</v>
      </c>
      <c r="R5460" s="84"/>
      <c r="S5460" s="84"/>
    </row>
    <row r="5461" spans="1:19" x14ac:dyDescent="0.25">
      <c r="A5461" t="s">
        <v>6698</v>
      </c>
      <c r="B5461">
        <v>2</v>
      </c>
      <c r="C5461" t="s">
        <v>6635</v>
      </c>
      <c r="D5461" s="84"/>
      <c r="F5461" s="84"/>
      <c r="O5461" s="84" t="s">
        <v>17368</v>
      </c>
      <c r="P5461" s="84">
        <v>1</v>
      </c>
      <c r="Q5461" s="84" t="s">
        <v>9357</v>
      </c>
      <c r="R5461" s="84"/>
      <c r="S5461" s="84"/>
    </row>
    <row r="5462" spans="1:19" x14ac:dyDescent="0.25">
      <c r="A5462" t="s">
        <v>6699</v>
      </c>
      <c r="B5462">
        <v>2</v>
      </c>
      <c r="C5462" t="s">
        <v>6635</v>
      </c>
      <c r="D5462" s="84"/>
      <c r="F5462" s="84"/>
      <c r="O5462" s="84" t="s">
        <v>17369</v>
      </c>
      <c r="P5462" s="84">
        <v>1</v>
      </c>
      <c r="Q5462" s="84" t="s">
        <v>9357</v>
      </c>
      <c r="R5462" s="84"/>
      <c r="S5462" s="84"/>
    </row>
    <row r="5463" spans="1:19" x14ac:dyDescent="0.25">
      <c r="A5463" t="s">
        <v>6700</v>
      </c>
      <c r="B5463">
        <v>2</v>
      </c>
      <c r="C5463" t="s">
        <v>6635</v>
      </c>
      <c r="D5463" s="84"/>
      <c r="F5463" s="84"/>
      <c r="O5463" s="84" t="s">
        <v>17371</v>
      </c>
      <c r="P5463" s="84">
        <v>1</v>
      </c>
      <c r="Q5463" s="84" t="s">
        <v>9357</v>
      </c>
      <c r="R5463" s="84"/>
      <c r="S5463" s="84"/>
    </row>
    <row r="5464" spans="1:19" x14ac:dyDescent="0.25">
      <c r="A5464" t="s">
        <v>6701</v>
      </c>
      <c r="B5464">
        <v>2</v>
      </c>
      <c r="C5464" t="s">
        <v>6635</v>
      </c>
      <c r="D5464" s="84"/>
      <c r="F5464" s="84"/>
      <c r="O5464" s="84" t="s">
        <v>17372</v>
      </c>
      <c r="P5464" s="84">
        <v>1</v>
      </c>
      <c r="Q5464" s="84" t="s">
        <v>9357</v>
      </c>
      <c r="R5464" s="84"/>
      <c r="S5464" s="84"/>
    </row>
    <row r="5465" spans="1:19" x14ac:dyDescent="0.25">
      <c r="A5465" t="s">
        <v>6702</v>
      </c>
      <c r="B5465">
        <v>2</v>
      </c>
      <c r="C5465" t="s">
        <v>6635</v>
      </c>
      <c r="D5465" s="84"/>
      <c r="F5465" s="84"/>
      <c r="O5465" s="84" t="s">
        <v>17373</v>
      </c>
      <c r="P5465" s="84">
        <v>1</v>
      </c>
      <c r="Q5465" s="84" t="s">
        <v>9357</v>
      </c>
      <c r="R5465" s="84"/>
      <c r="S5465" s="84"/>
    </row>
    <row r="5466" spans="1:19" x14ac:dyDescent="0.25">
      <c r="A5466" t="s">
        <v>6703</v>
      </c>
      <c r="B5466">
        <v>2</v>
      </c>
      <c r="C5466" t="s">
        <v>6635</v>
      </c>
      <c r="D5466" s="84"/>
      <c r="F5466" s="84"/>
      <c r="O5466" s="84" t="s">
        <v>17374</v>
      </c>
      <c r="P5466" s="84">
        <v>1</v>
      </c>
      <c r="Q5466" s="84" t="s">
        <v>9357</v>
      </c>
      <c r="R5466" s="84"/>
      <c r="S5466" s="84"/>
    </row>
    <row r="5467" spans="1:19" x14ac:dyDescent="0.25">
      <c r="A5467" t="s">
        <v>6704</v>
      </c>
      <c r="B5467">
        <v>2</v>
      </c>
      <c r="C5467" t="s">
        <v>6635</v>
      </c>
      <c r="D5467" s="84"/>
      <c r="F5467" s="84"/>
      <c r="O5467" s="84" t="s">
        <v>17375</v>
      </c>
      <c r="P5467" s="84">
        <v>1</v>
      </c>
      <c r="Q5467" s="84" t="s">
        <v>9357</v>
      </c>
      <c r="R5467" s="84"/>
      <c r="S5467" s="84"/>
    </row>
    <row r="5468" spans="1:19" x14ac:dyDescent="0.25">
      <c r="A5468" t="s">
        <v>6705</v>
      </c>
      <c r="B5468">
        <v>2</v>
      </c>
      <c r="C5468" t="s">
        <v>6635</v>
      </c>
      <c r="D5468" s="84"/>
      <c r="F5468" s="84"/>
      <c r="O5468" s="84" t="s">
        <v>17376</v>
      </c>
      <c r="P5468" s="84">
        <v>1</v>
      </c>
      <c r="Q5468" s="84" t="s">
        <v>9357</v>
      </c>
      <c r="R5468" s="84"/>
      <c r="S5468" s="84"/>
    </row>
    <row r="5469" spans="1:19" x14ac:dyDescent="0.25">
      <c r="A5469" t="s">
        <v>6706</v>
      </c>
      <c r="B5469">
        <v>2</v>
      </c>
      <c r="C5469" t="s">
        <v>6635</v>
      </c>
      <c r="D5469" s="84"/>
      <c r="F5469" s="84"/>
      <c r="O5469" s="84" t="s">
        <v>17377</v>
      </c>
      <c r="P5469" s="84">
        <v>1</v>
      </c>
      <c r="Q5469" s="84" t="s">
        <v>9357</v>
      </c>
      <c r="R5469" s="84"/>
      <c r="S5469" s="84"/>
    </row>
    <row r="5470" spans="1:19" x14ac:dyDescent="0.25">
      <c r="A5470" t="s">
        <v>6707</v>
      </c>
      <c r="B5470">
        <v>2</v>
      </c>
      <c r="C5470" t="s">
        <v>6635</v>
      </c>
      <c r="D5470" s="84"/>
      <c r="F5470" s="84"/>
      <c r="O5470" s="84" t="s">
        <v>17378</v>
      </c>
      <c r="P5470" s="84">
        <v>1</v>
      </c>
      <c r="Q5470" s="84" t="s">
        <v>9357</v>
      </c>
      <c r="R5470" s="84"/>
      <c r="S5470" s="84"/>
    </row>
    <row r="5471" spans="1:19" x14ac:dyDescent="0.25">
      <c r="A5471" t="s">
        <v>6708</v>
      </c>
      <c r="B5471">
        <v>2</v>
      </c>
      <c r="C5471" t="s">
        <v>6635</v>
      </c>
      <c r="D5471" s="84"/>
      <c r="F5471" s="84"/>
      <c r="O5471" s="84" t="s">
        <v>17379</v>
      </c>
      <c r="P5471" s="84">
        <v>1</v>
      </c>
      <c r="Q5471" s="84" t="s">
        <v>9357</v>
      </c>
      <c r="R5471" s="84"/>
      <c r="S5471" s="84"/>
    </row>
    <row r="5472" spans="1:19" x14ac:dyDescent="0.25">
      <c r="A5472" t="s">
        <v>6709</v>
      </c>
      <c r="B5472">
        <v>2</v>
      </c>
      <c r="C5472" t="s">
        <v>6635</v>
      </c>
      <c r="D5472" s="84"/>
      <c r="F5472" s="84"/>
      <c r="O5472" s="84" t="s">
        <v>17381</v>
      </c>
      <c r="P5472" s="84">
        <v>1</v>
      </c>
      <c r="Q5472" s="84" t="s">
        <v>9357</v>
      </c>
      <c r="R5472" s="84"/>
      <c r="S5472" s="84"/>
    </row>
    <row r="5473" spans="1:19" x14ac:dyDescent="0.25">
      <c r="A5473" t="s">
        <v>6710</v>
      </c>
      <c r="B5473">
        <v>2</v>
      </c>
      <c r="C5473" t="s">
        <v>6635</v>
      </c>
      <c r="D5473" s="84"/>
      <c r="F5473" s="84"/>
      <c r="O5473" s="84" t="s">
        <v>17390</v>
      </c>
      <c r="P5473" s="84">
        <v>1</v>
      </c>
      <c r="Q5473" s="84" t="s">
        <v>9357</v>
      </c>
      <c r="R5473" s="84"/>
      <c r="S5473" s="84"/>
    </row>
    <row r="5474" spans="1:19" x14ac:dyDescent="0.25">
      <c r="A5474" t="s">
        <v>6711</v>
      </c>
      <c r="B5474">
        <v>2</v>
      </c>
      <c r="C5474" t="s">
        <v>6635</v>
      </c>
      <c r="D5474" s="84"/>
      <c r="F5474" s="84"/>
      <c r="O5474" s="84" t="s">
        <v>17395</v>
      </c>
      <c r="P5474" s="84">
        <v>1</v>
      </c>
      <c r="Q5474" s="84" t="s">
        <v>9357</v>
      </c>
      <c r="R5474" s="84"/>
      <c r="S5474" s="84"/>
    </row>
    <row r="5475" spans="1:19" x14ac:dyDescent="0.25">
      <c r="A5475" t="s">
        <v>6712</v>
      </c>
      <c r="B5475">
        <v>2</v>
      </c>
      <c r="C5475" t="s">
        <v>6635</v>
      </c>
      <c r="D5475" s="84"/>
      <c r="F5475" s="84"/>
      <c r="O5475" s="84" t="s">
        <v>17402</v>
      </c>
      <c r="P5475" s="84">
        <v>1</v>
      </c>
      <c r="Q5475" s="84" t="s">
        <v>9357</v>
      </c>
      <c r="R5475" s="84"/>
      <c r="S5475" s="84"/>
    </row>
    <row r="5476" spans="1:19" x14ac:dyDescent="0.25">
      <c r="A5476" t="s">
        <v>6713</v>
      </c>
      <c r="B5476">
        <v>2</v>
      </c>
      <c r="C5476" t="s">
        <v>6635</v>
      </c>
      <c r="D5476" s="84"/>
      <c r="F5476" s="84"/>
      <c r="O5476" s="84" t="s">
        <v>17403</v>
      </c>
      <c r="P5476" s="84">
        <v>1</v>
      </c>
      <c r="Q5476" s="84" t="s">
        <v>9357</v>
      </c>
      <c r="R5476" s="84"/>
      <c r="S5476" s="84"/>
    </row>
    <row r="5477" spans="1:19" x14ac:dyDescent="0.25">
      <c r="A5477" t="s">
        <v>6714</v>
      </c>
      <c r="B5477">
        <v>2</v>
      </c>
      <c r="C5477" t="s">
        <v>6635</v>
      </c>
      <c r="D5477" s="84"/>
      <c r="F5477" s="84"/>
      <c r="O5477" s="84" t="s">
        <v>17404</v>
      </c>
      <c r="P5477" s="84">
        <v>1</v>
      </c>
      <c r="Q5477" s="84" t="s">
        <v>9357</v>
      </c>
      <c r="R5477" s="84"/>
      <c r="S5477" s="84"/>
    </row>
    <row r="5478" spans="1:19" x14ac:dyDescent="0.25">
      <c r="A5478" t="s">
        <v>6715</v>
      </c>
      <c r="B5478">
        <v>2</v>
      </c>
      <c r="C5478" t="s">
        <v>6635</v>
      </c>
      <c r="D5478" s="84"/>
      <c r="F5478" s="84"/>
      <c r="O5478" s="84" t="s">
        <v>17405</v>
      </c>
      <c r="P5478" s="84">
        <v>1</v>
      </c>
      <c r="Q5478" s="84" t="s">
        <v>9357</v>
      </c>
      <c r="R5478" s="84"/>
      <c r="S5478" s="84"/>
    </row>
    <row r="5479" spans="1:19" x14ac:dyDescent="0.25">
      <c r="A5479" t="s">
        <v>6716</v>
      </c>
      <c r="B5479">
        <v>2</v>
      </c>
      <c r="C5479" t="s">
        <v>6635</v>
      </c>
      <c r="D5479" s="84"/>
      <c r="F5479" s="84"/>
      <c r="O5479" s="84" t="s">
        <v>17406</v>
      </c>
      <c r="P5479" s="84">
        <v>1</v>
      </c>
      <c r="Q5479" s="84" t="s">
        <v>9357</v>
      </c>
      <c r="R5479" s="84"/>
      <c r="S5479" s="84"/>
    </row>
    <row r="5480" spans="1:19" x14ac:dyDescent="0.25">
      <c r="A5480" t="s">
        <v>6717</v>
      </c>
      <c r="B5480">
        <v>2</v>
      </c>
      <c r="C5480" t="s">
        <v>6635</v>
      </c>
      <c r="D5480" s="84"/>
      <c r="F5480" s="84"/>
      <c r="O5480" s="84" t="s">
        <v>17409</v>
      </c>
      <c r="P5480" s="84">
        <v>1</v>
      </c>
      <c r="Q5480" s="84" t="s">
        <v>9357</v>
      </c>
      <c r="R5480" s="84"/>
      <c r="S5480" s="84"/>
    </row>
    <row r="5481" spans="1:19" x14ac:dyDescent="0.25">
      <c r="A5481" t="s">
        <v>6718</v>
      </c>
      <c r="B5481">
        <v>2</v>
      </c>
      <c r="C5481" t="s">
        <v>6635</v>
      </c>
      <c r="D5481" s="84"/>
      <c r="F5481" s="84"/>
      <c r="O5481" s="84" t="s">
        <v>17410</v>
      </c>
      <c r="P5481" s="84">
        <v>1</v>
      </c>
      <c r="Q5481" s="84" t="s">
        <v>9357</v>
      </c>
      <c r="R5481" s="84"/>
      <c r="S5481" s="84"/>
    </row>
    <row r="5482" spans="1:19" x14ac:dyDescent="0.25">
      <c r="A5482" t="s">
        <v>6719</v>
      </c>
      <c r="B5482">
        <v>2</v>
      </c>
      <c r="C5482" t="s">
        <v>6635</v>
      </c>
      <c r="D5482" s="84"/>
      <c r="F5482" s="84"/>
      <c r="O5482" s="84" t="s">
        <v>17411</v>
      </c>
      <c r="P5482" s="84">
        <v>1</v>
      </c>
      <c r="Q5482" s="84" t="s">
        <v>9357</v>
      </c>
      <c r="R5482" s="84"/>
      <c r="S5482" s="84"/>
    </row>
    <row r="5483" spans="1:19" x14ac:dyDescent="0.25">
      <c r="A5483" t="s">
        <v>6720</v>
      </c>
      <c r="B5483">
        <v>2</v>
      </c>
      <c r="C5483" t="s">
        <v>6635</v>
      </c>
      <c r="D5483" s="84"/>
      <c r="F5483" s="84"/>
      <c r="O5483" s="84" t="s">
        <v>17412</v>
      </c>
      <c r="P5483" s="84">
        <v>1</v>
      </c>
      <c r="Q5483" s="84" t="s">
        <v>9357</v>
      </c>
      <c r="R5483" s="84"/>
      <c r="S5483" s="84"/>
    </row>
    <row r="5484" spans="1:19" x14ac:dyDescent="0.25">
      <c r="A5484" t="s">
        <v>6721</v>
      </c>
      <c r="B5484">
        <v>2</v>
      </c>
      <c r="C5484" t="s">
        <v>6635</v>
      </c>
      <c r="D5484" s="84"/>
      <c r="F5484" s="84"/>
      <c r="O5484" s="84" t="s">
        <v>17414</v>
      </c>
      <c r="P5484" s="84">
        <v>1</v>
      </c>
      <c r="Q5484" s="84" t="s">
        <v>9357</v>
      </c>
      <c r="R5484" s="84"/>
      <c r="S5484" s="84"/>
    </row>
    <row r="5485" spans="1:19" x14ac:dyDescent="0.25">
      <c r="A5485" t="s">
        <v>6722</v>
      </c>
      <c r="B5485">
        <v>2</v>
      </c>
      <c r="C5485" t="s">
        <v>6635</v>
      </c>
      <c r="D5485" s="84"/>
      <c r="F5485" s="84"/>
      <c r="O5485" s="84" t="s">
        <v>17415</v>
      </c>
      <c r="P5485" s="84">
        <v>1</v>
      </c>
      <c r="Q5485" s="84" t="s">
        <v>9357</v>
      </c>
      <c r="R5485" s="84"/>
      <c r="S5485" s="84"/>
    </row>
    <row r="5486" spans="1:19" x14ac:dyDescent="0.25">
      <c r="A5486" t="s">
        <v>6723</v>
      </c>
      <c r="B5486">
        <v>2</v>
      </c>
      <c r="C5486" t="s">
        <v>6635</v>
      </c>
      <c r="D5486" s="84"/>
      <c r="F5486" s="84"/>
      <c r="O5486" s="84" t="s">
        <v>17416</v>
      </c>
      <c r="P5486" s="84">
        <v>1</v>
      </c>
      <c r="Q5486" s="84" t="s">
        <v>9357</v>
      </c>
      <c r="R5486" s="84"/>
      <c r="S5486" s="84"/>
    </row>
    <row r="5487" spans="1:19" x14ac:dyDescent="0.25">
      <c r="A5487" t="s">
        <v>6724</v>
      </c>
      <c r="B5487">
        <v>2</v>
      </c>
      <c r="C5487" t="s">
        <v>6635</v>
      </c>
      <c r="D5487" s="84"/>
      <c r="F5487" s="84"/>
      <c r="O5487" s="84" t="s">
        <v>17418</v>
      </c>
      <c r="P5487" s="84">
        <v>1</v>
      </c>
      <c r="Q5487" s="84" t="s">
        <v>9357</v>
      </c>
      <c r="R5487" s="84"/>
      <c r="S5487" s="84"/>
    </row>
    <row r="5488" spans="1:19" x14ac:dyDescent="0.25">
      <c r="A5488" t="s">
        <v>6725</v>
      </c>
      <c r="B5488">
        <v>2</v>
      </c>
      <c r="C5488" t="s">
        <v>6635</v>
      </c>
      <c r="D5488" s="84"/>
      <c r="F5488" s="84"/>
      <c r="O5488" s="84" t="s">
        <v>17419</v>
      </c>
      <c r="P5488" s="84">
        <v>1</v>
      </c>
      <c r="Q5488" s="84" t="s">
        <v>9357</v>
      </c>
      <c r="R5488" s="84"/>
      <c r="S5488" s="84"/>
    </row>
    <row r="5489" spans="1:19" x14ac:dyDescent="0.25">
      <c r="A5489" t="s">
        <v>6726</v>
      </c>
      <c r="B5489">
        <v>2</v>
      </c>
      <c r="C5489" t="s">
        <v>6635</v>
      </c>
      <c r="D5489" s="84"/>
      <c r="F5489" s="84"/>
      <c r="O5489" s="84" t="s">
        <v>17420</v>
      </c>
      <c r="P5489" s="84">
        <v>1</v>
      </c>
      <c r="Q5489" s="84" t="s">
        <v>9357</v>
      </c>
      <c r="R5489" s="84"/>
      <c r="S5489" s="84"/>
    </row>
    <row r="5490" spans="1:19" x14ac:dyDescent="0.25">
      <c r="A5490" t="s">
        <v>6727</v>
      </c>
      <c r="B5490">
        <v>2</v>
      </c>
      <c r="C5490" t="s">
        <v>6635</v>
      </c>
      <c r="D5490" s="84"/>
      <c r="F5490" s="84"/>
      <c r="O5490" s="84" t="s">
        <v>17421</v>
      </c>
      <c r="P5490" s="84">
        <v>1</v>
      </c>
      <c r="Q5490" s="84" t="s">
        <v>9357</v>
      </c>
      <c r="R5490" s="84"/>
      <c r="S5490" s="84"/>
    </row>
    <row r="5491" spans="1:19" x14ac:dyDescent="0.25">
      <c r="A5491" t="s">
        <v>6728</v>
      </c>
      <c r="B5491">
        <v>2</v>
      </c>
      <c r="C5491" t="s">
        <v>6635</v>
      </c>
      <c r="D5491" s="84"/>
      <c r="F5491" s="84"/>
      <c r="O5491" s="84" t="s">
        <v>17422</v>
      </c>
      <c r="P5491" s="84">
        <v>1</v>
      </c>
      <c r="Q5491" s="84" t="s">
        <v>9357</v>
      </c>
      <c r="R5491" s="84"/>
      <c r="S5491" s="84"/>
    </row>
    <row r="5492" spans="1:19" x14ac:dyDescent="0.25">
      <c r="A5492" t="s">
        <v>6729</v>
      </c>
      <c r="B5492">
        <v>2</v>
      </c>
      <c r="C5492" t="s">
        <v>6635</v>
      </c>
      <c r="D5492" s="84"/>
      <c r="F5492" s="84"/>
      <c r="O5492" s="84" t="s">
        <v>17424</v>
      </c>
      <c r="P5492" s="84">
        <v>1</v>
      </c>
      <c r="Q5492" s="84" t="s">
        <v>9357</v>
      </c>
      <c r="R5492" s="84"/>
      <c r="S5492" s="84"/>
    </row>
    <row r="5493" spans="1:19" x14ac:dyDescent="0.25">
      <c r="A5493" t="s">
        <v>6730</v>
      </c>
      <c r="B5493">
        <v>2</v>
      </c>
      <c r="C5493" t="s">
        <v>6635</v>
      </c>
      <c r="D5493" s="84"/>
      <c r="F5493" s="84"/>
      <c r="O5493" s="84" t="s">
        <v>17425</v>
      </c>
      <c r="P5493" s="84">
        <v>1</v>
      </c>
      <c r="Q5493" s="84" t="s">
        <v>9357</v>
      </c>
      <c r="R5493" s="84"/>
      <c r="S5493" s="84"/>
    </row>
    <row r="5494" spans="1:19" x14ac:dyDescent="0.25">
      <c r="A5494" t="s">
        <v>6731</v>
      </c>
      <c r="B5494">
        <v>2</v>
      </c>
      <c r="C5494" t="s">
        <v>6635</v>
      </c>
      <c r="D5494" s="84"/>
      <c r="F5494" s="84"/>
      <c r="O5494" s="84" t="s">
        <v>17426</v>
      </c>
      <c r="P5494" s="84">
        <v>1</v>
      </c>
      <c r="Q5494" s="84" t="s">
        <v>9357</v>
      </c>
      <c r="R5494" s="84"/>
      <c r="S5494" s="84"/>
    </row>
    <row r="5495" spans="1:19" x14ac:dyDescent="0.25">
      <c r="A5495" t="s">
        <v>6732</v>
      </c>
      <c r="B5495">
        <v>2</v>
      </c>
      <c r="C5495" t="s">
        <v>6635</v>
      </c>
      <c r="D5495" s="84"/>
      <c r="F5495" s="84"/>
      <c r="O5495" s="84" t="s">
        <v>17427</v>
      </c>
      <c r="P5495" s="84">
        <v>1</v>
      </c>
      <c r="Q5495" s="84" t="s">
        <v>9357</v>
      </c>
      <c r="R5495" s="84"/>
      <c r="S5495" s="84"/>
    </row>
    <row r="5496" spans="1:19" x14ac:dyDescent="0.25">
      <c r="A5496" t="s">
        <v>6733</v>
      </c>
      <c r="B5496">
        <v>2</v>
      </c>
      <c r="C5496" t="s">
        <v>6635</v>
      </c>
      <c r="D5496" s="84"/>
      <c r="F5496" s="84"/>
      <c r="O5496" s="84" t="s">
        <v>17430</v>
      </c>
      <c r="P5496" s="84">
        <v>1</v>
      </c>
      <c r="Q5496" s="84" t="s">
        <v>9357</v>
      </c>
      <c r="R5496" s="84"/>
      <c r="S5496" s="84"/>
    </row>
    <row r="5497" spans="1:19" x14ac:dyDescent="0.25">
      <c r="A5497" t="s">
        <v>6734</v>
      </c>
      <c r="B5497">
        <v>2</v>
      </c>
      <c r="C5497" t="s">
        <v>6635</v>
      </c>
      <c r="D5497" s="84"/>
      <c r="F5497" s="84"/>
      <c r="O5497" s="84" t="s">
        <v>17433</v>
      </c>
      <c r="P5497" s="84">
        <v>1</v>
      </c>
      <c r="Q5497" s="84" t="s">
        <v>9357</v>
      </c>
      <c r="R5497" s="84"/>
      <c r="S5497" s="84"/>
    </row>
    <row r="5498" spans="1:19" x14ac:dyDescent="0.25">
      <c r="A5498" t="s">
        <v>6735</v>
      </c>
      <c r="B5498">
        <v>2</v>
      </c>
      <c r="C5498" t="s">
        <v>6635</v>
      </c>
      <c r="D5498" s="84"/>
      <c r="F5498" s="84"/>
      <c r="O5498" s="84" t="s">
        <v>17434</v>
      </c>
      <c r="P5498" s="84">
        <v>1</v>
      </c>
      <c r="Q5498" s="84" t="s">
        <v>9357</v>
      </c>
      <c r="R5498" s="84"/>
      <c r="S5498" s="84"/>
    </row>
    <row r="5499" spans="1:19" x14ac:dyDescent="0.25">
      <c r="A5499" t="s">
        <v>6736</v>
      </c>
      <c r="B5499">
        <v>2</v>
      </c>
      <c r="C5499" t="s">
        <v>6635</v>
      </c>
      <c r="D5499" s="84"/>
      <c r="F5499" s="84"/>
      <c r="O5499" s="84" t="s">
        <v>17444</v>
      </c>
      <c r="P5499" s="84">
        <v>1</v>
      </c>
      <c r="Q5499" s="84" t="s">
        <v>9357</v>
      </c>
      <c r="R5499" s="84"/>
      <c r="S5499" s="84"/>
    </row>
    <row r="5500" spans="1:19" x14ac:dyDescent="0.25">
      <c r="A5500" t="s">
        <v>6737</v>
      </c>
      <c r="B5500">
        <v>2</v>
      </c>
      <c r="C5500" t="s">
        <v>6635</v>
      </c>
      <c r="D5500" s="84"/>
      <c r="F5500" s="84"/>
      <c r="O5500" s="84" t="s">
        <v>17456</v>
      </c>
      <c r="P5500" s="84">
        <v>1</v>
      </c>
      <c r="Q5500" s="84" t="s">
        <v>9357</v>
      </c>
      <c r="R5500" s="84"/>
      <c r="S5500" s="84"/>
    </row>
    <row r="5501" spans="1:19" x14ac:dyDescent="0.25">
      <c r="A5501" t="s">
        <v>6738</v>
      </c>
      <c r="B5501">
        <v>2</v>
      </c>
      <c r="C5501" t="s">
        <v>6635</v>
      </c>
      <c r="D5501" s="84"/>
      <c r="F5501" s="84"/>
      <c r="O5501" s="84" t="s">
        <v>17474</v>
      </c>
      <c r="P5501" s="84">
        <v>1</v>
      </c>
      <c r="Q5501" s="84" t="s">
        <v>9357</v>
      </c>
      <c r="R5501" s="84"/>
      <c r="S5501" s="84"/>
    </row>
    <row r="5502" spans="1:19" x14ac:dyDescent="0.25">
      <c r="A5502" t="s">
        <v>6739</v>
      </c>
      <c r="B5502">
        <v>2</v>
      </c>
      <c r="C5502" t="s">
        <v>6635</v>
      </c>
      <c r="D5502" s="84"/>
      <c r="F5502" s="84"/>
      <c r="O5502" s="84" t="s">
        <v>17475</v>
      </c>
      <c r="P5502" s="84">
        <v>1</v>
      </c>
      <c r="Q5502" s="84" t="s">
        <v>9357</v>
      </c>
      <c r="R5502" s="84"/>
      <c r="S5502" s="84"/>
    </row>
    <row r="5503" spans="1:19" x14ac:dyDescent="0.25">
      <c r="A5503" t="s">
        <v>6740</v>
      </c>
      <c r="B5503">
        <v>2</v>
      </c>
      <c r="C5503" t="s">
        <v>6635</v>
      </c>
      <c r="D5503" s="84"/>
      <c r="F5503" s="84"/>
      <c r="O5503" s="84" t="s">
        <v>17476</v>
      </c>
      <c r="P5503" s="84">
        <v>1</v>
      </c>
      <c r="Q5503" s="84" t="s">
        <v>9357</v>
      </c>
      <c r="R5503" s="84"/>
      <c r="S5503" s="84"/>
    </row>
    <row r="5504" spans="1:19" x14ac:dyDescent="0.25">
      <c r="A5504" t="s">
        <v>6741</v>
      </c>
      <c r="B5504">
        <v>2</v>
      </c>
      <c r="C5504" t="s">
        <v>6635</v>
      </c>
      <c r="D5504" s="84"/>
      <c r="F5504" s="84"/>
      <c r="O5504" s="84" t="s">
        <v>17477</v>
      </c>
      <c r="P5504" s="84">
        <v>1</v>
      </c>
      <c r="Q5504" s="84" t="s">
        <v>9357</v>
      </c>
      <c r="R5504" s="84"/>
      <c r="S5504" s="84"/>
    </row>
    <row r="5505" spans="1:19" x14ac:dyDescent="0.25">
      <c r="A5505" t="s">
        <v>6742</v>
      </c>
      <c r="B5505">
        <v>2</v>
      </c>
      <c r="C5505" t="s">
        <v>6635</v>
      </c>
      <c r="D5505" s="84"/>
      <c r="F5505" s="84"/>
      <c r="O5505" s="84" t="s">
        <v>17478</v>
      </c>
      <c r="P5505" s="84">
        <v>1</v>
      </c>
      <c r="Q5505" s="84" t="s">
        <v>9357</v>
      </c>
      <c r="R5505" s="84"/>
      <c r="S5505" s="84"/>
    </row>
    <row r="5506" spans="1:19" x14ac:dyDescent="0.25">
      <c r="A5506" t="s">
        <v>6743</v>
      </c>
      <c r="B5506">
        <v>2</v>
      </c>
      <c r="C5506" t="s">
        <v>6635</v>
      </c>
      <c r="D5506" s="84"/>
      <c r="F5506" s="84"/>
      <c r="O5506" s="84" t="s">
        <v>17484</v>
      </c>
      <c r="P5506" s="84">
        <v>1</v>
      </c>
      <c r="Q5506" s="84" t="s">
        <v>9357</v>
      </c>
      <c r="R5506" s="84"/>
      <c r="S5506" s="84"/>
    </row>
    <row r="5507" spans="1:19" x14ac:dyDescent="0.25">
      <c r="A5507" t="s">
        <v>6744</v>
      </c>
      <c r="B5507">
        <v>2</v>
      </c>
      <c r="C5507" t="s">
        <v>6635</v>
      </c>
      <c r="D5507" s="84"/>
      <c r="F5507" s="84"/>
      <c r="O5507" s="84" t="s">
        <v>17485</v>
      </c>
      <c r="P5507" s="84">
        <v>1</v>
      </c>
      <c r="Q5507" s="84" t="s">
        <v>9357</v>
      </c>
      <c r="R5507" s="84"/>
      <c r="S5507" s="84"/>
    </row>
    <row r="5508" spans="1:19" x14ac:dyDescent="0.25">
      <c r="A5508" t="s">
        <v>6745</v>
      </c>
      <c r="B5508">
        <v>2</v>
      </c>
      <c r="C5508" t="s">
        <v>6635</v>
      </c>
      <c r="D5508" s="84"/>
      <c r="F5508" s="84"/>
      <c r="O5508" s="84" t="s">
        <v>17488</v>
      </c>
      <c r="P5508" s="84">
        <v>1</v>
      </c>
      <c r="Q5508" s="84" t="s">
        <v>9357</v>
      </c>
      <c r="R5508" s="84"/>
      <c r="S5508" s="84"/>
    </row>
    <row r="5509" spans="1:19" x14ac:dyDescent="0.25">
      <c r="A5509" t="s">
        <v>6746</v>
      </c>
      <c r="B5509">
        <v>2</v>
      </c>
      <c r="C5509" t="s">
        <v>6635</v>
      </c>
      <c r="D5509" s="84"/>
      <c r="F5509" s="84"/>
      <c r="O5509" s="84" t="s">
        <v>17490</v>
      </c>
      <c r="P5509" s="84">
        <v>1</v>
      </c>
      <c r="Q5509" s="84" t="s">
        <v>9357</v>
      </c>
      <c r="R5509" s="84"/>
      <c r="S5509" s="84"/>
    </row>
    <row r="5510" spans="1:19" x14ac:dyDescent="0.25">
      <c r="A5510" t="s">
        <v>6747</v>
      </c>
      <c r="B5510">
        <v>2</v>
      </c>
      <c r="C5510" t="s">
        <v>6635</v>
      </c>
      <c r="D5510" s="84"/>
      <c r="F5510" s="84"/>
      <c r="O5510" s="84" t="s">
        <v>17491</v>
      </c>
      <c r="P5510" s="84">
        <v>1</v>
      </c>
      <c r="Q5510" s="84" t="s">
        <v>9357</v>
      </c>
      <c r="R5510" s="84"/>
      <c r="S5510" s="84"/>
    </row>
    <row r="5511" spans="1:19" x14ac:dyDescent="0.25">
      <c r="A5511" t="s">
        <v>6748</v>
      </c>
      <c r="B5511">
        <v>2</v>
      </c>
      <c r="C5511" t="s">
        <v>6635</v>
      </c>
      <c r="D5511" s="84"/>
      <c r="F5511" s="84"/>
      <c r="O5511" s="84" t="s">
        <v>17492</v>
      </c>
      <c r="P5511" s="84">
        <v>1</v>
      </c>
      <c r="Q5511" s="84" t="s">
        <v>9357</v>
      </c>
      <c r="R5511" s="84"/>
      <c r="S5511" s="84"/>
    </row>
    <row r="5512" spans="1:19" x14ac:dyDescent="0.25">
      <c r="A5512" t="s">
        <v>6749</v>
      </c>
      <c r="B5512">
        <v>2</v>
      </c>
      <c r="C5512" t="s">
        <v>6635</v>
      </c>
      <c r="D5512" s="84"/>
      <c r="F5512" s="84"/>
      <c r="O5512" s="84" t="s">
        <v>17493</v>
      </c>
      <c r="P5512" s="84">
        <v>1</v>
      </c>
      <c r="Q5512" s="84" t="s">
        <v>9357</v>
      </c>
      <c r="R5512" s="84"/>
      <c r="S5512" s="84"/>
    </row>
    <row r="5513" spans="1:19" x14ac:dyDescent="0.25">
      <c r="A5513" t="s">
        <v>6750</v>
      </c>
      <c r="B5513">
        <v>2</v>
      </c>
      <c r="C5513" t="s">
        <v>6635</v>
      </c>
      <c r="D5513" s="84"/>
      <c r="F5513" s="84"/>
      <c r="O5513" s="84" t="s">
        <v>17494</v>
      </c>
      <c r="P5513" s="84">
        <v>1</v>
      </c>
      <c r="Q5513" s="84" t="s">
        <v>9357</v>
      </c>
      <c r="R5513" s="84"/>
      <c r="S5513" s="84"/>
    </row>
    <row r="5514" spans="1:19" x14ac:dyDescent="0.25">
      <c r="A5514" t="s">
        <v>6751</v>
      </c>
      <c r="B5514">
        <v>2</v>
      </c>
      <c r="C5514" t="s">
        <v>6635</v>
      </c>
      <c r="D5514" s="84"/>
      <c r="F5514" s="84"/>
      <c r="O5514" s="84" t="s">
        <v>17495</v>
      </c>
      <c r="P5514" s="84">
        <v>1</v>
      </c>
      <c r="Q5514" s="84" t="s">
        <v>9357</v>
      </c>
      <c r="R5514" s="84"/>
      <c r="S5514" s="84"/>
    </row>
    <row r="5515" spans="1:19" x14ac:dyDescent="0.25">
      <c r="A5515" t="s">
        <v>6752</v>
      </c>
      <c r="B5515">
        <v>2</v>
      </c>
      <c r="C5515" t="s">
        <v>6635</v>
      </c>
      <c r="D5515" s="84"/>
      <c r="F5515" s="84"/>
      <c r="O5515" s="84" t="s">
        <v>17498</v>
      </c>
      <c r="P5515" s="84">
        <v>1</v>
      </c>
      <c r="Q5515" s="84" t="s">
        <v>9357</v>
      </c>
      <c r="R5515" s="84"/>
      <c r="S5515" s="84"/>
    </row>
    <row r="5516" spans="1:19" x14ac:dyDescent="0.25">
      <c r="A5516" t="s">
        <v>6753</v>
      </c>
      <c r="B5516">
        <v>2</v>
      </c>
      <c r="C5516" t="s">
        <v>6635</v>
      </c>
      <c r="D5516" s="84"/>
      <c r="F5516" s="84"/>
      <c r="O5516" s="84" t="s">
        <v>17499</v>
      </c>
      <c r="P5516" s="84">
        <v>1</v>
      </c>
      <c r="Q5516" s="84" t="s">
        <v>9357</v>
      </c>
      <c r="R5516" s="84"/>
      <c r="S5516" s="84"/>
    </row>
    <row r="5517" spans="1:19" x14ac:dyDescent="0.25">
      <c r="A5517" t="s">
        <v>6754</v>
      </c>
      <c r="B5517">
        <v>2</v>
      </c>
      <c r="C5517" t="s">
        <v>6635</v>
      </c>
      <c r="D5517" s="84"/>
      <c r="F5517" s="84"/>
      <c r="O5517" s="84" t="s">
        <v>17500</v>
      </c>
      <c r="P5517" s="84">
        <v>1</v>
      </c>
      <c r="Q5517" s="84" t="s">
        <v>9357</v>
      </c>
      <c r="R5517" s="84"/>
      <c r="S5517" s="84"/>
    </row>
    <row r="5518" spans="1:19" x14ac:dyDescent="0.25">
      <c r="A5518" t="s">
        <v>6755</v>
      </c>
      <c r="B5518">
        <v>2</v>
      </c>
      <c r="C5518" t="s">
        <v>6635</v>
      </c>
      <c r="D5518" s="84"/>
      <c r="F5518" s="84"/>
      <c r="O5518" s="84" t="s">
        <v>17505</v>
      </c>
      <c r="P5518" s="84">
        <v>1</v>
      </c>
      <c r="Q5518" s="84" t="s">
        <v>9357</v>
      </c>
      <c r="R5518" s="84"/>
      <c r="S5518" s="84"/>
    </row>
    <row r="5519" spans="1:19" x14ac:dyDescent="0.25">
      <c r="A5519" t="s">
        <v>6756</v>
      </c>
      <c r="B5519">
        <v>2</v>
      </c>
      <c r="C5519" t="s">
        <v>6635</v>
      </c>
      <c r="D5519" s="84"/>
      <c r="F5519" s="84"/>
      <c r="O5519" s="84" t="s">
        <v>17506</v>
      </c>
      <c r="P5519" s="84">
        <v>1</v>
      </c>
      <c r="Q5519" s="84" t="s">
        <v>9357</v>
      </c>
      <c r="R5519" s="84"/>
      <c r="S5519" s="84"/>
    </row>
    <row r="5520" spans="1:19" x14ac:dyDescent="0.25">
      <c r="A5520" t="s">
        <v>6757</v>
      </c>
      <c r="B5520">
        <v>2</v>
      </c>
      <c r="C5520" t="s">
        <v>6635</v>
      </c>
      <c r="D5520" s="84"/>
      <c r="F5520" s="84"/>
      <c r="O5520" s="84" t="s">
        <v>17507</v>
      </c>
      <c r="P5520" s="84">
        <v>1</v>
      </c>
      <c r="Q5520" s="84" t="s">
        <v>9357</v>
      </c>
      <c r="R5520" s="84"/>
      <c r="S5520" s="84"/>
    </row>
    <row r="5521" spans="1:19" x14ac:dyDescent="0.25">
      <c r="A5521" t="s">
        <v>6758</v>
      </c>
      <c r="B5521">
        <v>2</v>
      </c>
      <c r="C5521" t="s">
        <v>6635</v>
      </c>
      <c r="D5521" s="84"/>
      <c r="F5521" s="84"/>
      <c r="O5521" s="84" t="s">
        <v>17508</v>
      </c>
      <c r="P5521" s="84">
        <v>1</v>
      </c>
      <c r="Q5521" s="84" t="s">
        <v>9357</v>
      </c>
      <c r="R5521" s="84"/>
      <c r="S5521" s="84"/>
    </row>
    <row r="5522" spans="1:19" x14ac:dyDescent="0.25">
      <c r="A5522" t="s">
        <v>6759</v>
      </c>
      <c r="B5522">
        <v>2</v>
      </c>
      <c r="C5522" t="s">
        <v>6635</v>
      </c>
      <c r="D5522" s="84"/>
      <c r="F5522" s="84"/>
      <c r="O5522" s="84" t="s">
        <v>17510</v>
      </c>
      <c r="P5522" s="84">
        <v>1</v>
      </c>
      <c r="Q5522" s="84" t="s">
        <v>9357</v>
      </c>
      <c r="R5522" s="84"/>
      <c r="S5522" s="84"/>
    </row>
    <row r="5523" spans="1:19" x14ac:dyDescent="0.25">
      <c r="A5523" t="s">
        <v>6760</v>
      </c>
      <c r="B5523">
        <v>2</v>
      </c>
      <c r="C5523" t="s">
        <v>6635</v>
      </c>
      <c r="D5523" s="84"/>
      <c r="F5523" s="84"/>
      <c r="O5523" s="84" t="s">
        <v>17511</v>
      </c>
      <c r="P5523" s="84">
        <v>1</v>
      </c>
      <c r="Q5523" s="84" t="s">
        <v>9357</v>
      </c>
      <c r="R5523" s="84"/>
      <c r="S5523" s="84"/>
    </row>
    <row r="5524" spans="1:19" x14ac:dyDescent="0.25">
      <c r="A5524" t="s">
        <v>6761</v>
      </c>
      <c r="B5524">
        <v>2</v>
      </c>
      <c r="C5524" t="s">
        <v>6635</v>
      </c>
      <c r="D5524" s="84"/>
      <c r="F5524" s="84"/>
      <c r="O5524" s="84" t="s">
        <v>17512</v>
      </c>
      <c r="P5524" s="84">
        <v>1</v>
      </c>
      <c r="Q5524" s="84" t="s">
        <v>9357</v>
      </c>
      <c r="R5524" s="84"/>
      <c r="S5524" s="84"/>
    </row>
    <row r="5525" spans="1:19" x14ac:dyDescent="0.25">
      <c r="A5525" t="s">
        <v>6762</v>
      </c>
      <c r="B5525">
        <v>2</v>
      </c>
      <c r="C5525" t="s">
        <v>6635</v>
      </c>
      <c r="D5525" s="84"/>
      <c r="F5525" s="84"/>
      <c r="O5525" s="84" t="s">
        <v>17514</v>
      </c>
      <c r="P5525" s="84">
        <v>1</v>
      </c>
      <c r="Q5525" s="84" t="s">
        <v>9357</v>
      </c>
      <c r="R5525" s="84"/>
      <c r="S5525" s="84"/>
    </row>
    <row r="5526" spans="1:19" x14ac:dyDescent="0.25">
      <c r="A5526" t="s">
        <v>6763</v>
      </c>
      <c r="B5526">
        <v>2</v>
      </c>
      <c r="C5526" t="s">
        <v>6635</v>
      </c>
      <c r="D5526" s="84"/>
      <c r="F5526" s="84"/>
      <c r="O5526" s="84" t="s">
        <v>17515</v>
      </c>
      <c r="P5526" s="84">
        <v>1</v>
      </c>
      <c r="Q5526" s="84" t="s">
        <v>9357</v>
      </c>
      <c r="R5526" s="84"/>
      <c r="S5526" s="84"/>
    </row>
    <row r="5527" spans="1:19" x14ac:dyDescent="0.25">
      <c r="A5527" t="s">
        <v>6764</v>
      </c>
      <c r="B5527">
        <v>2</v>
      </c>
      <c r="C5527" t="s">
        <v>6635</v>
      </c>
      <c r="D5527" s="84"/>
      <c r="F5527" s="84"/>
      <c r="O5527" s="84" t="s">
        <v>17516</v>
      </c>
      <c r="P5527" s="84">
        <v>1</v>
      </c>
      <c r="Q5527" s="84" t="s">
        <v>9357</v>
      </c>
      <c r="R5527" s="84"/>
      <c r="S5527" s="84"/>
    </row>
    <row r="5528" spans="1:19" x14ac:dyDescent="0.25">
      <c r="A5528" t="s">
        <v>6765</v>
      </c>
      <c r="B5528">
        <v>2</v>
      </c>
      <c r="C5528" t="s">
        <v>6635</v>
      </c>
      <c r="D5528" s="84"/>
      <c r="F5528" s="84"/>
      <c r="O5528" s="84" t="s">
        <v>17517</v>
      </c>
      <c r="P5528" s="84">
        <v>1</v>
      </c>
      <c r="Q5528" s="84" t="s">
        <v>9357</v>
      </c>
      <c r="R5528" s="84"/>
      <c r="S5528" s="84"/>
    </row>
    <row r="5529" spans="1:19" x14ac:dyDescent="0.25">
      <c r="A5529" t="s">
        <v>6766</v>
      </c>
      <c r="B5529">
        <v>2</v>
      </c>
      <c r="C5529" t="s">
        <v>6635</v>
      </c>
      <c r="D5529" s="84"/>
      <c r="F5529" s="84"/>
      <c r="O5529" s="84" t="s">
        <v>17518</v>
      </c>
      <c r="P5529" s="84">
        <v>1</v>
      </c>
      <c r="Q5529" s="84" t="s">
        <v>9357</v>
      </c>
      <c r="R5529" s="84"/>
      <c r="S5529" s="84"/>
    </row>
    <row r="5530" spans="1:19" x14ac:dyDescent="0.25">
      <c r="A5530" t="s">
        <v>6767</v>
      </c>
      <c r="B5530">
        <v>2</v>
      </c>
      <c r="C5530" t="s">
        <v>6635</v>
      </c>
      <c r="D5530" s="84"/>
      <c r="F5530" s="84"/>
      <c r="O5530" s="84" t="s">
        <v>17519</v>
      </c>
      <c r="P5530" s="84">
        <v>1</v>
      </c>
      <c r="Q5530" s="84" t="s">
        <v>9357</v>
      </c>
      <c r="R5530" s="84"/>
      <c r="S5530" s="84"/>
    </row>
    <row r="5531" spans="1:19" x14ac:dyDescent="0.25">
      <c r="A5531" t="s">
        <v>6768</v>
      </c>
      <c r="B5531">
        <v>2</v>
      </c>
      <c r="C5531" t="s">
        <v>6635</v>
      </c>
      <c r="D5531" s="84"/>
      <c r="F5531" s="84"/>
      <c r="O5531" s="84" t="s">
        <v>17521</v>
      </c>
      <c r="P5531" s="84">
        <v>1</v>
      </c>
      <c r="Q5531" s="84" t="s">
        <v>9357</v>
      </c>
      <c r="R5531" s="84"/>
      <c r="S5531" s="84"/>
    </row>
    <row r="5532" spans="1:19" x14ac:dyDescent="0.25">
      <c r="A5532" t="s">
        <v>6769</v>
      </c>
      <c r="B5532">
        <v>2</v>
      </c>
      <c r="C5532" t="s">
        <v>6635</v>
      </c>
      <c r="D5532" s="84"/>
      <c r="F5532" s="84"/>
      <c r="O5532" s="84" t="s">
        <v>17524</v>
      </c>
      <c r="P5532" s="84">
        <v>1</v>
      </c>
      <c r="Q5532" s="84" t="s">
        <v>9357</v>
      </c>
      <c r="R5532" s="84"/>
      <c r="S5532" s="84"/>
    </row>
    <row r="5533" spans="1:19" x14ac:dyDescent="0.25">
      <c r="A5533" t="s">
        <v>6770</v>
      </c>
      <c r="B5533">
        <v>2</v>
      </c>
      <c r="C5533" t="s">
        <v>6635</v>
      </c>
      <c r="D5533" s="84"/>
      <c r="F5533" s="84"/>
      <c r="O5533" s="84" t="s">
        <v>17525</v>
      </c>
      <c r="P5533" s="84">
        <v>1</v>
      </c>
      <c r="Q5533" s="84" t="s">
        <v>9357</v>
      </c>
      <c r="R5533" s="84"/>
      <c r="S5533" s="84"/>
    </row>
    <row r="5534" spans="1:19" x14ac:dyDescent="0.25">
      <c r="A5534" t="s">
        <v>6771</v>
      </c>
      <c r="B5534">
        <v>2</v>
      </c>
      <c r="C5534" t="s">
        <v>6635</v>
      </c>
      <c r="D5534" s="84"/>
      <c r="F5534" s="84"/>
      <c r="O5534" s="84" t="s">
        <v>17526</v>
      </c>
      <c r="P5534" s="84">
        <v>1</v>
      </c>
      <c r="Q5534" s="84" t="s">
        <v>9357</v>
      </c>
      <c r="R5534" s="84"/>
      <c r="S5534" s="84"/>
    </row>
    <row r="5535" spans="1:19" x14ac:dyDescent="0.25">
      <c r="A5535" t="s">
        <v>6772</v>
      </c>
      <c r="B5535">
        <v>2</v>
      </c>
      <c r="C5535" t="s">
        <v>6635</v>
      </c>
      <c r="D5535" s="84"/>
      <c r="F5535" s="84"/>
      <c r="O5535" s="84" t="s">
        <v>17527</v>
      </c>
      <c r="P5535" s="84">
        <v>1</v>
      </c>
      <c r="Q5535" s="84" t="s">
        <v>9357</v>
      </c>
      <c r="R5535" s="84"/>
      <c r="S5535" s="84"/>
    </row>
    <row r="5536" spans="1:19" x14ac:dyDescent="0.25">
      <c r="A5536" t="s">
        <v>6773</v>
      </c>
      <c r="B5536">
        <v>2</v>
      </c>
      <c r="C5536" t="s">
        <v>6635</v>
      </c>
      <c r="D5536" s="84"/>
      <c r="F5536" s="84"/>
      <c r="O5536" s="84" t="s">
        <v>17528</v>
      </c>
      <c r="P5536" s="84">
        <v>1</v>
      </c>
      <c r="Q5536" s="84" t="s">
        <v>9357</v>
      </c>
      <c r="R5536" s="84"/>
      <c r="S5536" s="84"/>
    </row>
    <row r="5537" spans="1:19" x14ac:dyDescent="0.25">
      <c r="A5537" t="s">
        <v>6774</v>
      </c>
      <c r="B5537">
        <v>2</v>
      </c>
      <c r="C5537" t="s">
        <v>6635</v>
      </c>
      <c r="D5537" s="84"/>
      <c r="F5537" s="84"/>
      <c r="O5537" s="84" t="s">
        <v>17529</v>
      </c>
      <c r="P5537" s="84">
        <v>1</v>
      </c>
      <c r="Q5537" s="84" t="s">
        <v>9357</v>
      </c>
      <c r="R5537" s="84"/>
      <c r="S5537" s="84"/>
    </row>
    <row r="5538" spans="1:19" x14ac:dyDescent="0.25">
      <c r="A5538" t="s">
        <v>6775</v>
      </c>
      <c r="B5538">
        <v>2</v>
      </c>
      <c r="C5538" t="s">
        <v>6635</v>
      </c>
      <c r="D5538" s="84"/>
      <c r="F5538" s="84"/>
      <c r="O5538" s="84" t="s">
        <v>17531</v>
      </c>
      <c r="P5538" s="84">
        <v>1</v>
      </c>
      <c r="Q5538" s="84" t="s">
        <v>9357</v>
      </c>
      <c r="R5538" s="84"/>
      <c r="S5538" s="84"/>
    </row>
    <row r="5539" spans="1:19" x14ac:dyDescent="0.25">
      <c r="A5539" t="s">
        <v>6776</v>
      </c>
      <c r="B5539">
        <v>2</v>
      </c>
      <c r="C5539" t="s">
        <v>6635</v>
      </c>
      <c r="D5539" s="84"/>
      <c r="F5539" s="84"/>
      <c r="O5539" s="84" t="s">
        <v>17532</v>
      </c>
      <c r="P5539" s="84">
        <v>1</v>
      </c>
      <c r="Q5539" s="84" t="s">
        <v>9357</v>
      </c>
      <c r="R5539" s="84"/>
      <c r="S5539" s="84"/>
    </row>
    <row r="5540" spans="1:19" x14ac:dyDescent="0.25">
      <c r="A5540" t="s">
        <v>6777</v>
      </c>
      <c r="B5540">
        <v>2</v>
      </c>
      <c r="C5540" t="s">
        <v>6635</v>
      </c>
      <c r="D5540" s="84"/>
      <c r="F5540" s="84"/>
      <c r="O5540" s="84" t="s">
        <v>17533</v>
      </c>
      <c r="P5540" s="84">
        <v>1</v>
      </c>
      <c r="Q5540" s="84" t="s">
        <v>9357</v>
      </c>
      <c r="R5540" s="84"/>
      <c r="S5540" s="84"/>
    </row>
    <row r="5541" spans="1:19" x14ac:dyDescent="0.25">
      <c r="A5541" t="s">
        <v>6778</v>
      </c>
      <c r="B5541">
        <v>2</v>
      </c>
      <c r="C5541" t="s">
        <v>6635</v>
      </c>
      <c r="D5541" s="84"/>
      <c r="F5541" s="84"/>
      <c r="O5541" s="84" t="s">
        <v>17536</v>
      </c>
      <c r="P5541" s="84">
        <v>1</v>
      </c>
      <c r="Q5541" s="84" t="s">
        <v>9357</v>
      </c>
      <c r="R5541" s="84"/>
      <c r="S5541" s="84"/>
    </row>
    <row r="5542" spans="1:19" x14ac:dyDescent="0.25">
      <c r="A5542" t="s">
        <v>6779</v>
      </c>
      <c r="B5542">
        <v>2</v>
      </c>
      <c r="C5542" t="s">
        <v>6635</v>
      </c>
      <c r="D5542" s="84"/>
      <c r="F5542" s="84"/>
      <c r="O5542" s="84" t="s">
        <v>17537</v>
      </c>
      <c r="P5542" s="84">
        <v>1</v>
      </c>
      <c r="Q5542" s="84" t="s">
        <v>9357</v>
      </c>
      <c r="R5542" s="84"/>
      <c r="S5542" s="84"/>
    </row>
    <row r="5543" spans="1:19" x14ac:dyDescent="0.25">
      <c r="A5543" t="s">
        <v>6780</v>
      </c>
      <c r="B5543">
        <v>2</v>
      </c>
      <c r="C5543" t="s">
        <v>6635</v>
      </c>
      <c r="D5543" s="84"/>
      <c r="F5543" s="84"/>
      <c r="O5543" s="84" t="s">
        <v>17538</v>
      </c>
      <c r="P5543" s="84">
        <v>1</v>
      </c>
      <c r="Q5543" s="84" t="s">
        <v>9357</v>
      </c>
      <c r="R5543" s="84"/>
      <c r="S5543" s="84"/>
    </row>
    <row r="5544" spans="1:19" x14ac:dyDescent="0.25">
      <c r="A5544" t="s">
        <v>6781</v>
      </c>
      <c r="B5544">
        <v>2</v>
      </c>
      <c r="C5544" t="s">
        <v>6635</v>
      </c>
      <c r="D5544" s="84"/>
      <c r="F5544" s="84"/>
      <c r="O5544" s="84" t="s">
        <v>17539</v>
      </c>
      <c r="P5544" s="84">
        <v>1</v>
      </c>
      <c r="Q5544" s="84" t="s">
        <v>9357</v>
      </c>
      <c r="R5544" s="84"/>
      <c r="S5544" s="84"/>
    </row>
    <row r="5545" spans="1:19" x14ac:dyDescent="0.25">
      <c r="A5545" t="s">
        <v>6782</v>
      </c>
      <c r="B5545">
        <v>2</v>
      </c>
      <c r="C5545" t="s">
        <v>6635</v>
      </c>
      <c r="D5545" s="84"/>
      <c r="F5545" s="84"/>
      <c r="O5545" s="84" t="s">
        <v>17540</v>
      </c>
      <c r="P5545" s="84">
        <v>1</v>
      </c>
      <c r="Q5545" s="84" t="s">
        <v>9357</v>
      </c>
      <c r="R5545" s="84"/>
      <c r="S5545" s="84"/>
    </row>
    <row r="5546" spans="1:19" x14ac:dyDescent="0.25">
      <c r="A5546" t="s">
        <v>6783</v>
      </c>
      <c r="B5546">
        <v>2</v>
      </c>
      <c r="C5546" t="s">
        <v>6635</v>
      </c>
      <c r="D5546" s="84"/>
      <c r="F5546" s="84"/>
      <c r="O5546" s="84" t="s">
        <v>17541</v>
      </c>
      <c r="P5546" s="84">
        <v>1</v>
      </c>
      <c r="Q5546" s="84" t="s">
        <v>9357</v>
      </c>
      <c r="R5546" s="84"/>
      <c r="S5546" s="84"/>
    </row>
    <row r="5547" spans="1:19" x14ac:dyDescent="0.25">
      <c r="A5547" t="s">
        <v>6784</v>
      </c>
      <c r="B5547">
        <v>2</v>
      </c>
      <c r="C5547" t="s">
        <v>6635</v>
      </c>
      <c r="D5547" s="84"/>
      <c r="F5547" s="84"/>
      <c r="O5547" s="84" t="s">
        <v>17542</v>
      </c>
      <c r="P5547" s="84">
        <v>1</v>
      </c>
      <c r="Q5547" s="84" t="s">
        <v>9357</v>
      </c>
      <c r="R5547" s="84"/>
      <c r="S5547" s="84"/>
    </row>
    <row r="5548" spans="1:19" x14ac:dyDescent="0.25">
      <c r="A5548" t="s">
        <v>6785</v>
      </c>
      <c r="B5548">
        <v>2</v>
      </c>
      <c r="C5548" t="s">
        <v>6635</v>
      </c>
      <c r="D5548" s="84"/>
      <c r="F5548" s="84"/>
      <c r="O5548" s="84" t="s">
        <v>17545</v>
      </c>
      <c r="P5548" s="84">
        <v>1</v>
      </c>
      <c r="Q5548" s="84" t="s">
        <v>9357</v>
      </c>
      <c r="R5548" s="84"/>
      <c r="S5548" s="84"/>
    </row>
    <row r="5549" spans="1:19" x14ac:dyDescent="0.25">
      <c r="A5549" t="s">
        <v>6786</v>
      </c>
      <c r="B5549">
        <v>2</v>
      </c>
      <c r="C5549" t="s">
        <v>6635</v>
      </c>
      <c r="D5549" s="84"/>
      <c r="F5549" s="84"/>
      <c r="O5549" s="84" t="s">
        <v>17547</v>
      </c>
      <c r="P5549" s="84">
        <v>1</v>
      </c>
      <c r="Q5549" s="84" t="s">
        <v>9357</v>
      </c>
      <c r="R5549" s="84"/>
      <c r="S5549" s="84"/>
    </row>
    <row r="5550" spans="1:19" x14ac:dyDescent="0.25">
      <c r="A5550" t="s">
        <v>6787</v>
      </c>
      <c r="B5550">
        <v>2</v>
      </c>
      <c r="C5550" t="s">
        <v>6635</v>
      </c>
      <c r="D5550" s="84"/>
      <c r="F5550" s="84"/>
      <c r="O5550" s="84" t="s">
        <v>17550</v>
      </c>
      <c r="P5550" s="84">
        <v>1</v>
      </c>
      <c r="Q5550" s="84" t="s">
        <v>9357</v>
      </c>
      <c r="R5550" s="84"/>
      <c r="S5550" s="84"/>
    </row>
    <row r="5551" spans="1:19" x14ac:dyDescent="0.25">
      <c r="A5551" t="s">
        <v>6788</v>
      </c>
      <c r="B5551">
        <v>2</v>
      </c>
      <c r="C5551" t="s">
        <v>6635</v>
      </c>
      <c r="D5551" s="84"/>
      <c r="F5551" s="84"/>
      <c r="O5551" s="84" t="s">
        <v>17551</v>
      </c>
      <c r="P5551" s="84">
        <v>1</v>
      </c>
      <c r="Q5551" s="84" t="s">
        <v>9357</v>
      </c>
      <c r="R5551" s="84"/>
      <c r="S5551" s="84"/>
    </row>
    <row r="5552" spans="1:19" x14ac:dyDescent="0.25">
      <c r="A5552" t="s">
        <v>6789</v>
      </c>
      <c r="B5552">
        <v>2</v>
      </c>
      <c r="C5552" t="s">
        <v>6635</v>
      </c>
      <c r="D5552" s="84"/>
      <c r="F5552" s="84"/>
      <c r="O5552" s="84" t="s">
        <v>17552</v>
      </c>
      <c r="P5552" s="84">
        <v>1</v>
      </c>
      <c r="Q5552" s="84" t="s">
        <v>9357</v>
      </c>
      <c r="R5552" s="84"/>
      <c r="S5552" s="84"/>
    </row>
    <row r="5553" spans="1:19" x14ac:dyDescent="0.25">
      <c r="A5553" t="s">
        <v>6790</v>
      </c>
      <c r="B5553">
        <v>2</v>
      </c>
      <c r="C5553" t="s">
        <v>6635</v>
      </c>
      <c r="D5553" s="84"/>
      <c r="F5553" s="84"/>
      <c r="O5553" s="84" t="s">
        <v>17556</v>
      </c>
      <c r="P5553" s="84">
        <v>1</v>
      </c>
      <c r="Q5553" s="84" t="s">
        <v>9357</v>
      </c>
      <c r="R5553" s="84"/>
      <c r="S5553" s="84"/>
    </row>
    <row r="5554" spans="1:19" x14ac:dyDescent="0.25">
      <c r="A5554" t="s">
        <v>6791</v>
      </c>
      <c r="B5554">
        <v>2</v>
      </c>
      <c r="C5554" t="s">
        <v>6635</v>
      </c>
      <c r="D5554" s="84"/>
      <c r="F5554" s="84"/>
      <c r="O5554" s="84" t="s">
        <v>17557</v>
      </c>
      <c r="P5554" s="84">
        <v>1</v>
      </c>
      <c r="Q5554" s="84" t="s">
        <v>9357</v>
      </c>
      <c r="R5554" s="84"/>
      <c r="S5554" s="84"/>
    </row>
    <row r="5555" spans="1:19" x14ac:dyDescent="0.25">
      <c r="A5555" t="s">
        <v>6792</v>
      </c>
      <c r="B5555">
        <v>2</v>
      </c>
      <c r="C5555" t="s">
        <v>6635</v>
      </c>
      <c r="D5555" s="84"/>
      <c r="F5555" s="84"/>
      <c r="O5555" s="84" t="s">
        <v>17560</v>
      </c>
      <c r="P5555" s="84">
        <v>1</v>
      </c>
      <c r="Q5555" s="84" t="s">
        <v>9357</v>
      </c>
      <c r="R5555" s="84"/>
      <c r="S5555" s="84"/>
    </row>
    <row r="5556" spans="1:19" x14ac:dyDescent="0.25">
      <c r="A5556" t="s">
        <v>6793</v>
      </c>
      <c r="B5556">
        <v>2</v>
      </c>
      <c r="C5556" t="s">
        <v>6635</v>
      </c>
      <c r="D5556" s="84"/>
      <c r="F5556" s="84"/>
      <c r="O5556" s="84" t="s">
        <v>17561</v>
      </c>
      <c r="P5556" s="84">
        <v>1</v>
      </c>
      <c r="Q5556" s="84" t="s">
        <v>9357</v>
      </c>
      <c r="R5556" s="84"/>
      <c r="S5556" s="84"/>
    </row>
    <row r="5557" spans="1:19" x14ac:dyDescent="0.25">
      <c r="A5557" t="s">
        <v>6794</v>
      </c>
      <c r="B5557">
        <v>2</v>
      </c>
      <c r="C5557" t="s">
        <v>6635</v>
      </c>
      <c r="D5557" s="84"/>
      <c r="F5557" s="84"/>
      <c r="O5557" s="84" t="s">
        <v>17562</v>
      </c>
      <c r="P5557" s="84">
        <v>1</v>
      </c>
      <c r="Q5557" s="84" t="s">
        <v>9357</v>
      </c>
      <c r="R5557" s="84"/>
      <c r="S5557" s="84"/>
    </row>
    <row r="5558" spans="1:19" x14ac:dyDescent="0.25">
      <c r="A5558" t="s">
        <v>6795</v>
      </c>
      <c r="B5558">
        <v>2</v>
      </c>
      <c r="C5558" t="s">
        <v>6635</v>
      </c>
      <c r="D5558" s="84"/>
      <c r="F5558" s="84"/>
      <c r="O5558" s="84" t="s">
        <v>17563</v>
      </c>
      <c r="P5558" s="84">
        <v>1</v>
      </c>
      <c r="Q5558" s="84" t="s">
        <v>9357</v>
      </c>
      <c r="R5558" s="84"/>
      <c r="S5558" s="84"/>
    </row>
    <row r="5559" spans="1:19" x14ac:dyDescent="0.25">
      <c r="A5559" t="s">
        <v>6796</v>
      </c>
      <c r="B5559">
        <v>2</v>
      </c>
      <c r="C5559" t="s">
        <v>6635</v>
      </c>
      <c r="D5559" s="84"/>
      <c r="F5559" s="84"/>
      <c r="O5559" s="84" t="s">
        <v>17565</v>
      </c>
      <c r="P5559" s="84">
        <v>1</v>
      </c>
      <c r="Q5559" s="84" t="s">
        <v>9357</v>
      </c>
      <c r="R5559" s="84"/>
      <c r="S5559" s="84"/>
    </row>
    <row r="5560" spans="1:19" x14ac:dyDescent="0.25">
      <c r="A5560" t="s">
        <v>6797</v>
      </c>
      <c r="B5560">
        <v>2</v>
      </c>
      <c r="C5560" t="s">
        <v>6635</v>
      </c>
      <c r="D5560" s="84"/>
      <c r="F5560" s="84"/>
      <c r="O5560" s="84" t="s">
        <v>17567</v>
      </c>
      <c r="P5560" s="84">
        <v>1</v>
      </c>
      <c r="Q5560" s="84" t="s">
        <v>9357</v>
      </c>
      <c r="R5560" s="84"/>
      <c r="S5560" s="84"/>
    </row>
    <row r="5561" spans="1:19" x14ac:dyDescent="0.25">
      <c r="A5561" t="s">
        <v>6798</v>
      </c>
      <c r="B5561">
        <v>2</v>
      </c>
      <c r="C5561" t="s">
        <v>6635</v>
      </c>
      <c r="D5561" s="84"/>
      <c r="F5561" s="84"/>
      <c r="O5561" s="84" t="s">
        <v>17568</v>
      </c>
      <c r="P5561" s="84">
        <v>1</v>
      </c>
      <c r="Q5561" s="84" t="s">
        <v>9357</v>
      </c>
      <c r="R5561" s="84"/>
      <c r="S5561" s="84"/>
    </row>
    <row r="5562" spans="1:19" x14ac:dyDescent="0.25">
      <c r="A5562" t="s">
        <v>6799</v>
      </c>
      <c r="B5562">
        <v>2</v>
      </c>
      <c r="C5562" t="s">
        <v>6635</v>
      </c>
      <c r="D5562" s="84"/>
      <c r="F5562" s="84"/>
      <c r="O5562" s="84" t="s">
        <v>17569</v>
      </c>
      <c r="P5562" s="84">
        <v>1</v>
      </c>
      <c r="Q5562" s="84" t="s">
        <v>9357</v>
      </c>
      <c r="R5562" s="84"/>
      <c r="S5562" s="84"/>
    </row>
    <row r="5563" spans="1:19" x14ac:dyDescent="0.25">
      <c r="A5563" t="s">
        <v>6800</v>
      </c>
      <c r="B5563">
        <v>2</v>
      </c>
      <c r="C5563" t="s">
        <v>6635</v>
      </c>
      <c r="D5563" s="84"/>
      <c r="F5563" s="84"/>
      <c r="O5563" s="84" t="s">
        <v>17573</v>
      </c>
      <c r="P5563" s="84">
        <v>1</v>
      </c>
      <c r="Q5563" s="84" t="s">
        <v>9357</v>
      </c>
      <c r="R5563" s="84"/>
      <c r="S5563" s="84"/>
    </row>
    <row r="5564" spans="1:19" x14ac:dyDescent="0.25">
      <c r="A5564" t="s">
        <v>6801</v>
      </c>
      <c r="B5564">
        <v>2</v>
      </c>
      <c r="C5564" t="s">
        <v>6635</v>
      </c>
      <c r="D5564" s="84"/>
      <c r="F5564" s="84"/>
      <c r="O5564" s="84" t="s">
        <v>17574</v>
      </c>
      <c r="P5564" s="84">
        <v>1</v>
      </c>
      <c r="Q5564" s="84" t="s">
        <v>9357</v>
      </c>
      <c r="R5564" s="84"/>
      <c r="S5564" s="84"/>
    </row>
    <row r="5565" spans="1:19" x14ac:dyDescent="0.25">
      <c r="A5565" t="s">
        <v>6802</v>
      </c>
      <c r="B5565">
        <v>2</v>
      </c>
      <c r="C5565" t="s">
        <v>6635</v>
      </c>
      <c r="D5565" s="84"/>
      <c r="F5565" s="84"/>
      <c r="O5565" s="84" t="s">
        <v>17587</v>
      </c>
      <c r="P5565" s="84">
        <v>1</v>
      </c>
      <c r="Q5565" s="84" t="s">
        <v>9357</v>
      </c>
      <c r="R5565" s="84"/>
      <c r="S5565" s="84"/>
    </row>
    <row r="5566" spans="1:19" x14ac:dyDescent="0.25">
      <c r="A5566" t="s">
        <v>6803</v>
      </c>
      <c r="B5566">
        <v>2</v>
      </c>
      <c r="C5566" t="s">
        <v>6635</v>
      </c>
      <c r="D5566" s="84"/>
      <c r="F5566" s="84"/>
      <c r="O5566" s="84" t="s">
        <v>17588</v>
      </c>
      <c r="P5566" s="84">
        <v>1</v>
      </c>
      <c r="Q5566" s="84" t="s">
        <v>9357</v>
      </c>
      <c r="R5566" s="84"/>
      <c r="S5566" s="84"/>
    </row>
    <row r="5567" spans="1:19" x14ac:dyDescent="0.25">
      <c r="A5567" t="s">
        <v>6804</v>
      </c>
      <c r="B5567">
        <v>2</v>
      </c>
      <c r="C5567" t="s">
        <v>6635</v>
      </c>
      <c r="D5567" s="84"/>
      <c r="F5567" s="84"/>
      <c r="O5567" s="84" t="s">
        <v>17589</v>
      </c>
      <c r="P5567" s="84">
        <v>1</v>
      </c>
      <c r="Q5567" s="84" t="s">
        <v>9357</v>
      </c>
      <c r="R5567" s="84"/>
      <c r="S5567" s="84"/>
    </row>
    <row r="5568" spans="1:19" x14ac:dyDescent="0.25">
      <c r="A5568" t="s">
        <v>6805</v>
      </c>
      <c r="B5568">
        <v>2</v>
      </c>
      <c r="C5568" t="s">
        <v>6635</v>
      </c>
      <c r="D5568" s="84"/>
      <c r="F5568" s="84"/>
      <c r="O5568" s="84" t="s">
        <v>17591</v>
      </c>
      <c r="P5568" s="84">
        <v>1</v>
      </c>
      <c r="Q5568" s="84" t="s">
        <v>9357</v>
      </c>
      <c r="R5568" s="84"/>
      <c r="S5568" s="84"/>
    </row>
    <row r="5569" spans="1:19" x14ac:dyDescent="0.25">
      <c r="A5569" t="s">
        <v>6806</v>
      </c>
      <c r="B5569">
        <v>2</v>
      </c>
      <c r="C5569" t="s">
        <v>6635</v>
      </c>
      <c r="D5569" s="84"/>
      <c r="F5569" s="84"/>
      <c r="O5569" s="84" t="s">
        <v>17592</v>
      </c>
      <c r="P5569" s="84">
        <v>1</v>
      </c>
      <c r="Q5569" s="84" t="s">
        <v>9357</v>
      </c>
      <c r="R5569" s="84"/>
      <c r="S5569" s="84"/>
    </row>
    <row r="5570" spans="1:19" x14ac:dyDescent="0.25">
      <c r="A5570" t="s">
        <v>6807</v>
      </c>
      <c r="B5570">
        <v>2</v>
      </c>
      <c r="C5570" t="s">
        <v>6635</v>
      </c>
      <c r="D5570" s="84"/>
      <c r="F5570" s="84"/>
      <c r="O5570" s="84" t="s">
        <v>17595</v>
      </c>
      <c r="P5570" s="84">
        <v>1</v>
      </c>
      <c r="Q5570" s="84" t="s">
        <v>9357</v>
      </c>
      <c r="R5570" s="84"/>
      <c r="S5570" s="84"/>
    </row>
    <row r="5571" spans="1:19" x14ac:dyDescent="0.25">
      <c r="A5571" t="s">
        <v>6808</v>
      </c>
      <c r="B5571">
        <v>2</v>
      </c>
      <c r="C5571" t="s">
        <v>6635</v>
      </c>
      <c r="D5571" s="84"/>
      <c r="F5571" s="84"/>
      <c r="O5571" s="84" t="s">
        <v>17600</v>
      </c>
      <c r="P5571" s="84">
        <v>1</v>
      </c>
      <c r="Q5571" s="84" t="s">
        <v>9357</v>
      </c>
      <c r="R5571" s="84"/>
      <c r="S5571" s="84"/>
    </row>
    <row r="5572" spans="1:19" x14ac:dyDescent="0.25">
      <c r="A5572" t="s">
        <v>6809</v>
      </c>
      <c r="B5572">
        <v>2</v>
      </c>
      <c r="C5572" t="s">
        <v>6635</v>
      </c>
      <c r="D5572" s="84"/>
      <c r="F5572" s="84"/>
      <c r="O5572" s="84" t="s">
        <v>17602</v>
      </c>
      <c r="P5572" s="84">
        <v>1</v>
      </c>
      <c r="Q5572" s="84" t="s">
        <v>9357</v>
      </c>
      <c r="R5572" s="84"/>
      <c r="S5572" s="84"/>
    </row>
    <row r="5573" spans="1:19" x14ac:dyDescent="0.25">
      <c r="A5573" t="s">
        <v>6810</v>
      </c>
      <c r="B5573">
        <v>2</v>
      </c>
      <c r="C5573" t="s">
        <v>6635</v>
      </c>
      <c r="D5573" s="84"/>
      <c r="F5573" s="84"/>
      <c r="O5573" s="84" t="s">
        <v>17603</v>
      </c>
      <c r="P5573" s="84">
        <v>1</v>
      </c>
      <c r="Q5573" s="84" t="s">
        <v>9357</v>
      </c>
      <c r="R5573" s="84"/>
      <c r="S5573" s="84"/>
    </row>
    <row r="5574" spans="1:19" x14ac:dyDescent="0.25">
      <c r="A5574" t="s">
        <v>6811</v>
      </c>
      <c r="B5574">
        <v>2</v>
      </c>
      <c r="C5574" t="s">
        <v>6635</v>
      </c>
      <c r="D5574" s="84"/>
      <c r="F5574" s="84"/>
      <c r="O5574" s="84" t="s">
        <v>17605</v>
      </c>
      <c r="P5574" s="84">
        <v>1</v>
      </c>
      <c r="Q5574" s="84" t="s">
        <v>9357</v>
      </c>
      <c r="R5574" s="84"/>
      <c r="S5574" s="84"/>
    </row>
    <row r="5575" spans="1:19" x14ac:dyDescent="0.25">
      <c r="A5575" t="s">
        <v>6812</v>
      </c>
      <c r="B5575">
        <v>2</v>
      </c>
      <c r="C5575" t="s">
        <v>6635</v>
      </c>
      <c r="D5575" s="84"/>
      <c r="F5575" s="84"/>
      <c r="O5575" s="84" t="s">
        <v>17606</v>
      </c>
      <c r="P5575" s="84">
        <v>1</v>
      </c>
      <c r="Q5575" s="84" t="s">
        <v>9357</v>
      </c>
      <c r="R5575" s="84"/>
      <c r="S5575" s="84"/>
    </row>
    <row r="5576" spans="1:19" x14ac:dyDescent="0.25">
      <c r="A5576" t="s">
        <v>6813</v>
      </c>
      <c r="B5576">
        <v>2</v>
      </c>
      <c r="C5576" t="s">
        <v>6635</v>
      </c>
      <c r="D5576" s="84"/>
      <c r="F5576" s="84"/>
      <c r="O5576" s="84" t="s">
        <v>17607</v>
      </c>
      <c r="P5576" s="84">
        <v>1</v>
      </c>
      <c r="Q5576" s="84" t="s">
        <v>9357</v>
      </c>
      <c r="R5576" s="84"/>
      <c r="S5576" s="84"/>
    </row>
    <row r="5577" spans="1:19" x14ac:dyDescent="0.25">
      <c r="A5577" t="s">
        <v>6814</v>
      </c>
      <c r="B5577">
        <v>2</v>
      </c>
      <c r="C5577" t="s">
        <v>6635</v>
      </c>
      <c r="D5577" s="84"/>
      <c r="F5577" s="84"/>
      <c r="O5577" s="84" t="s">
        <v>17608</v>
      </c>
      <c r="P5577" s="84">
        <v>1</v>
      </c>
      <c r="Q5577" s="84" t="s">
        <v>9357</v>
      </c>
      <c r="R5577" s="84"/>
      <c r="S5577" s="84"/>
    </row>
    <row r="5578" spans="1:19" x14ac:dyDescent="0.25">
      <c r="A5578" t="s">
        <v>6815</v>
      </c>
      <c r="B5578">
        <v>2</v>
      </c>
      <c r="C5578" t="s">
        <v>6635</v>
      </c>
      <c r="D5578" s="84"/>
      <c r="F5578" s="84"/>
      <c r="O5578" s="84" t="s">
        <v>17609</v>
      </c>
      <c r="P5578" s="84">
        <v>1</v>
      </c>
      <c r="Q5578" s="84" t="s">
        <v>9357</v>
      </c>
      <c r="R5578" s="84"/>
      <c r="S5578" s="84"/>
    </row>
    <row r="5579" spans="1:19" x14ac:dyDescent="0.25">
      <c r="A5579" t="s">
        <v>6816</v>
      </c>
      <c r="B5579">
        <v>2</v>
      </c>
      <c r="C5579" t="s">
        <v>6635</v>
      </c>
      <c r="D5579" s="84"/>
      <c r="F5579" s="84"/>
      <c r="O5579" s="84" t="s">
        <v>17611</v>
      </c>
      <c r="P5579" s="84">
        <v>1</v>
      </c>
      <c r="Q5579" s="84" t="s">
        <v>9357</v>
      </c>
      <c r="R5579" s="84"/>
      <c r="S5579" s="84"/>
    </row>
    <row r="5580" spans="1:19" x14ac:dyDescent="0.25">
      <c r="A5580" t="s">
        <v>6817</v>
      </c>
      <c r="B5580">
        <v>2</v>
      </c>
      <c r="C5580" t="s">
        <v>6635</v>
      </c>
      <c r="D5580" s="84"/>
      <c r="F5580" s="84"/>
      <c r="O5580" s="84" t="s">
        <v>17614</v>
      </c>
      <c r="P5580" s="84">
        <v>1</v>
      </c>
      <c r="Q5580" s="84" t="s">
        <v>9357</v>
      </c>
      <c r="R5580" s="84"/>
      <c r="S5580" s="84"/>
    </row>
    <row r="5581" spans="1:19" x14ac:dyDescent="0.25">
      <c r="A5581" t="s">
        <v>6818</v>
      </c>
      <c r="B5581">
        <v>2</v>
      </c>
      <c r="C5581" t="s">
        <v>6635</v>
      </c>
      <c r="D5581" s="84"/>
      <c r="F5581" s="84"/>
      <c r="O5581" s="84" t="s">
        <v>17615</v>
      </c>
      <c r="P5581" s="84">
        <v>1</v>
      </c>
      <c r="Q5581" s="84" t="s">
        <v>9357</v>
      </c>
      <c r="R5581" s="84"/>
      <c r="S5581" s="84"/>
    </row>
    <row r="5582" spans="1:19" x14ac:dyDescent="0.25">
      <c r="A5582" t="s">
        <v>6819</v>
      </c>
      <c r="B5582">
        <v>2</v>
      </c>
      <c r="C5582" t="s">
        <v>6635</v>
      </c>
      <c r="D5582" s="84"/>
      <c r="F5582" s="84"/>
      <c r="O5582" s="84" t="s">
        <v>17616</v>
      </c>
      <c r="P5582" s="84">
        <v>1</v>
      </c>
      <c r="Q5582" s="84" t="s">
        <v>9357</v>
      </c>
      <c r="R5582" s="84"/>
      <c r="S5582" s="84"/>
    </row>
    <row r="5583" spans="1:19" x14ac:dyDescent="0.25">
      <c r="A5583" t="s">
        <v>6820</v>
      </c>
      <c r="B5583">
        <v>2</v>
      </c>
      <c r="C5583" t="s">
        <v>6635</v>
      </c>
      <c r="D5583" s="84"/>
      <c r="F5583" s="84"/>
      <c r="O5583" s="84" t="s">
        <v>17617</v>
      </c>
      <c r="P5583" s="84">
        <v>1</v>
      </c>
      <c r="Q5583" s="84" t="s">
        <v>9357</v>
      </c>
      <c r="R5583" s="84"/>
      <c r="S5583" s="84"/>
    </row>
    <row r="5584" spans="1:19" x14ac:dyDescent="0.25">
      <c r="A5584" t="s">
        <v>6821</v>
      </c>
      <c r="B5584">
        <v>2</v>
      </c>
      <c r="C5584" t="s">
        <v>6635</v>
      </c>
      <c r="D5584" s="84"/>
      <c r="F5584" s="84"/>
      <c r="O5584" s="84" t="s">
        <v>17618</v>
      </c>
      <c r="P5584" s="84">
        <v>1</v>
      </c>
      <c r="Q5584" s="84" t="s">
        <v>9357</v>
      </c>
      <c r="R5584" s="84"/>
      <c r="S5584" s="84"/>
    </row>
    <row r="5585" spans="1:19" x14ac:dyDescent="0.25">
      <c r="A5585" t="s">
        <v>6822</v>
      </c>
      <c r="B5585">
        <v>2</v>
      </c>
      <c r="C5585" t="s">
        <v>6635</v>
      </c>
      <c r="D5585" s="84"/>
      <c r="F5585" s="84"/>
      <c r="O5585" s="84" t="s">
        <v>17621</v>
      </c>
      <c r="P5585" s="84">
        <v>1</v>
      </c>
      <c r="Q5585" s="84" t="s">
        <v>9357</v>
      </c>
      <c r="R5585" s="84"/>
      <c r="S5585" s="84"/>
    </row>
    <row r="5586" spans="1:19" x14ac:dyDescent="0.25">
      <c r="A5586" t="s">
        <v>6823</v>
      </c>
      <c r="B5586">
        <v>2</v>
      </c>
      <c r="C5586" t="s">
        <v>6635</v>
      </c>
      <c r="D5586" s="84"/>
      <c r="F5586" s="84"/>
      <c r="O5586" s="84" t="s">
        <v>17622</v>
      </c>
      <c r="P5586" s="84">
        <v>1</v>
      </c>
      <c r="Q5586" s="84" t="s">
        <v>9357</v>
      </c>
      <c r="R5586" s="84"/>
      <c r="S5586" s="84"/>
    </row>
    <row r="5587" spans="1:19" x14ac:dyDescent="0.25">
      <c r="A5587" t="s">
        <v>6824</v>
      </c>
      <c r="B5587">
        <v>2</v>
      </c>
      <c r="C5587" t="s">
        <v>6635</v>
      </c>
      <c r="D5587" s="84"/>
      <c r="F5587" s="84"/>
      <c r="O5587" s="84" t="s">
        <v>17627</v>
      </c>
      <c r="P5587" s="84">
        <v>1</v>
      </c>
      <c r="Q5587" s="84" t="s">
        <v>9357</v>
      </c>
      <c r="R5587" s="84"/>
      <c r="S5587" s="84"/>
    </row>
    <row r="5588" spans="1:19" x14ac:dyDescent="0.25">
      <c r="A5588" t="s">
        <v>6825</v>
      </c>
      <c r="B5588">
        <v>2</v>
      </c>
      <c r="C5588" t="s">
        <v>6635</v>
      </c>
      <c r="D5588" s="84"/>
      <c r="F5588" s="84"/>
      <c r="O5588" s="84" t="s">
        <v>17628</v>
      </c>
      <c r="P5588" s="84">
        <v>1</v>
      </c>
      <c r="Q5588" s="84" t="s">
        <v>9357</v>
      </c>
      <c r="R5588" s="84"/>
      <c r="S5588" s="84"/>
    </row>
    <row r="5589" spans="1:19" x14ac:dyDescent="0.25">
      <c r="A5589" t="s">
        <v>6826</v>
      </c>
      <c r="B5589">
        <v>2</v>
      </c>
      <c r="C5589" t="s">
        <v>6635</v>
      </c>
      <c r="D5589" s="84"/>
      <c r="F5589" s="84"/>
      <c r="O5589" s="84" t="s">
        <v>17630</v>
      </c>
      <c r="P5589" s="84">
        <v>1</v>
      </c>
      <c r="Q5589" s="84" t="s">
        <v>9357</v>
      </c>
      <c r="R5589" s="84"/>
      <c r="S5589" s="84"/>
    </row>
    <row r="5590" spans="1:19" x14ac:dyDescent="0.25">
      <c r="A5590" t="s">
        <v>6827</v>
      </c>
      <c r="B5590">
        <v>2</v>
      </c>
      <c r="C5590" t="s">
        <v>6635</v>
      </c>
      <c r="D5590" s="84"/>
      <c r="F5590" s="84"/>
      <c r="O5590" s="84" t="s">
        <v>17633</v>
      </c>
      <c r="P5590" s="84">
        <v>1</v>
      </c>
      <c r="Q5590" s="84" t="s">
        <v>9357</v>
      </c>
      <c r="R5590" s="84"/>
      <c r="S5590" s="84"/>
    </row>
    <row r="5591" spans="1:19" x14ac:dyDescent="0.25">
      <c r="A5591" t="s">
        <v>6828</v>
      </c>
      <c r="B5591">
        <v>2</v>
      </c>
      <c r="C5591" t="s">
        <v>6635</v>
      </c>
      <c r="D5591" s="84"/>
      <c r="F5591" s="84"/>
      <c r="O5591" s="84" t="s">
        <v>17634</v>
      </c>
      <c r="P5591" s="84">
        <v>1</v>
      </c>
      <c r="Q5591" s="84" t="s">
        <v>9357</v>
      </c>
      <c r="R5591" s="84"/>
      <c r="S5591" s="84"/>
    </row>
    <row r="5592" spans="1:19" x14ac:dyDescent="0.25">
      <c r="A5592" t="s">
        <v>6829</v>
      </c>
      <c r="B5592">
        <v>2</v>
      </c>
      <c r="C5592" t="s">
        <v>6635</v>
      </c>
      <c r="D5592" s="84"/>
      <c r="F5592" s="84"/>
      <c r="O5592" s="84" t="s">
        <v>17635</v>
      </c>
      <c r="P5592" s="84">
        <v>1</v>
      </c>
      <c r="Q5592" s="84" t="s">
        <v>9357</v>
      </c>
      <c r="R5592" s="84"/>
      <c r="S5592" s="84"/>
    </row>
    <row r="5593" spans="1:19" x14ac:dyDescent="0.25">
      <c r="A5593" t="s">
        <v>6830</v>
      </c>
      <c r="B5593">
        <v>2</v>
      </c>
      <c r="C5593" t="s">
        <v>6635</v>
      </c>
      <c r="D5593" s="84"/>
      <c r="F5593" s="84"/>
      <c r="O5593" s="84" t="s">
        <v>17636</v>
      </c>
      <c r="P5593" s="84">
        <v>1</v>
      </c>
      <c r="Q5593" s="84" t="s">
        <v>9357</v>
      </c>
      <c r="R5593" s="84"/>
      <c r="S5593" s="84"/>
    </row>
    <row r="5594" spans="1:19" x14ac:dyDescent="0.25">
      <c r="A5594" t="s">
        <v>6831</v>
      </c>
      <c r="B5594">
        <v>2</v>
      </c>
      <c r="C5594" t="s">
        <v>6635</v>
      </c>
      <c r="D5594" s="84"/>
      <c r="F5594" s="84"/>
      <c r="O5594" s="84" t="s">
        <v>17637</v>
      </c>
      <c r="P5594" s="84">
        <v>1</v>
      </c>
      <c r="Q5594" s="84" t="s">
        <v>9357</v>
      </c>
      <c r="R5594" s="84"/>
      <c r="S5594" s="84"/>
    </row>
    <row r="5595" spans="1:19" x14ac:dyDescent="0.25">
      <c r="A5595" t="s">
        <v>6832</v>
      </c>
      <c r="B5595">
        <v>2</v>
      </c>
      <c r="C5595" t="s">
        <v>6635</v>
      </c>
      <c r="D5595" s="84"/>
      <c r="F5595" s="84"/>
      <c r="O5595" s="84" t="s">
        <v>17638</v>
      </c>
      <c r="P5595" s="84">
        <v>1</v>
      </c>
      <c r="Q5595" s="84" t="s">
        <v>9357</v>
      </c>
      <c r="R5595" s="84"/>
      <c r="S5595" s="84"/>
    </row>
    <row r="5596" spans="1:19" x14ac:dyDescent="0.25">
      <c r="A5596" t="s">
        <v>6833</v>
      </c>
      <c r="B5596">
        <v>2</v>
      </c>
      <c r="C5596" t="s">
        <v>6635</v>
      </c>
      <c r="D5596" s="84"/>
      <c r="F5596" s="84"/>
      <c r="O5596" s="84" t="s">
        <v>17641</v>
      </c>
      <c r="P5596" s="84">
        <v>1</v>
      </c>
      <c r="Q5596" s="84" t="s">
        <v>9357</v>
      </c>
      <c r="R5596" s="84"/>
      <c r="S5596" s="84"/>
    </row>
    <row r="5597" spans="1:19" x14ac:dyDescent="0.25">
      <c r="A5597" t="s">
        <v>6834</v>
      </c>
      <c r="B5597">
        <v>2</v>
      </c>
      <c r="C5597" t="s">
        <v>6635</v>
      </c>
      <c r="D5597" s="84"/>
      <c r="F5597" s="84"/>
      <c r="O5597" s="84" t="s">
        <v>17642</v>
      </c>
      <c r="P5597" s="84">
        <v>1</v>
      </c>
      <c r="Q5597" s="84" t="s">
        <v>9357</v>
      </c>
      <c r="R5597" s="84"/>
      <c r="S5597" s="84"/>
    </row>
    <row r="5598" spans="1:19" x14ac:dyDescent="0.25">
      <c r="A5598" t="s">
        <v>6835</v>
      </c>
      <c r="B5598">
        <v>2</v>
      </c>
      <c r="C5598" t="s">
        <v>6635</v>
      </c>
      <c r="D5598" s="84"/>
      <c r="F5598" s="84"/>
      <c r="O5598" s="84" t="s">
        <v>17643</v>
      </c>
      <c r="P5598" s="84">
        <v>1</v>
      </c>
      <c r="Q5598" s="84" t="s">
        <v>9357</v>
      </c>
      <c r="R5598" s="84"/>
      <c r="S5598" s="84"/>
    </row>
    <row r="5599" spans="1:19" x14ac:dyDescent="0.25">
      <c r="A5599" t="s">
        <v>6836</v>
      </c>
      <c r="B5599">
        <v>2</v>
      </c>
      <c r="C5599" t="s">
        <v>6635</v>
      </c>
      <c r="D5599" s="84"/>
      <c r="F5599" s="84"/>
      <c r="O5599" s="84" t="s">
        <v>17646</v>
      </c>
      <c r="P5599" s="84">
        <v>1</v>
      </c>
      <c r="Q5599" s="84" t="s">
        <v>9357</v>
      </c>
      <c r="R5599" s="84"/>
      <c r="S5599" s="84"/>
    </row>
    <row r="5600" spans="1:19" x14ac:dyDescent="0.25">
      <c r="A5600" t="s">
        <v>6837</v>
      </c>
      <c r="B5600">
        <v>2</v>
      </c>
      <c r="C5600" t="s">
        <v>6635</v>
      </c>
      <c r="D5600" s="84"/>
      <c r="F5600" s="84"/>
      <c r="O5600" s="84" t="s">
        <v>17647</v>
      </c>
      <c r="P5600" s="84">
        <v>1</v>
      </c>
      <c r="Q5600" s="84" t="s">
        <v>9357</v>
      </c>
      <c r="R5600" s="84"/>
      <c r="S5600" s="84"/>
    </row>
    <row r="5601" spans="1:19" x14ac:dyDescent="0.25">
      <c r="A5601" t="s">
        <v>6838</v>
      </c>
      <c r="B5601">
        <v>2</v>
      </c>
      <c r="C5601" t="s">
        <v>6635</v>
      </c>
      <c r="D5601" s="84"/>
      <c r="F5601" s="84"/>
      <c r="O5601" s="84" t="s">
        <v>17648</v>
      </c>
      <c r="P5601" s="84">
        <v>1</v>
      </c>
      <c r="Q5601" s="84" t="s">
        <v>9357</v>
      </c>
      <c r="R5601" s="84"/>
      <c r="S5601" s="84"/>
    </row>
    <row r="5602" spans="1:19" x14ac:dyDescent="0.25">
      <c r="A5602" t="s">
        <v>6839</v>
      </c>
      <c r="B5602">
        <v>2</v>
      </c>
      <c r="C5602" t="s">
        <v>6635</v>
      </c>
      <c r="D5602" s="84"/>
      <c r="F5602" s="84"/>
      <c r="O5602" s="84" t="s">
        <v>17649</v>
      </c>
      <c r="P5602" s="84">
        <v>1</v>
      </c>
      <c r="Q5602" s="84" t="s">
        <v>9357</v>
      </c>
      <c r="R5602" s="84"/>
      <c r="S5602" s="84"/>
    </row>
    <row r="5603" spans="1:19" x14ac:dyDescent="0.25">
      <c r="A5603" t="s">
        <v>6840</v>
      </c>
      <c r="B5603">
        <v>2</v>
      </c>
      <c r="C5603" t="s">
        <v>6635</v>
      </c>
      <c r="D5603" s="84"/>
      <c r="F5603" s="84"/>
      <c r="O5603" s="84" t="s">
        <v>17650</v>
      </c>
      <c r="P5603" s="84">
        <v>1</v>
      </c>
      <c r="Q5603" s="84" t="s">
        <v>9357</v>
      </c>
      <c r="R5603" s="84"/>
      <c r="S5603" s="84"/>
    </row>
    <row r="5604" spans="1:19" x14ac:dyDescent="0.25">
      <c r="A5604" t="s">
        <v>6841</v>
      </c>
      <c r="B5604">
        <v>2</v>
      </c>
      <c r="C5604" t="s">
        <v>6635</v>
      </c>
      <c r="D5604" s="84"/>
      <c r="F5604" s="84"/>
      <c r="O5604" s="84" t="s">
        <v>17652</v>
      </c>
      <c r="P5604" s="84">
        <v>1</v>
      </c>
      <c r="Q5604" s="84" t="s">
        <v>9357</v>
      </c>
      <c r="R5604" s="84"/>
      <c r="S5604" s="84"/>
    </row>
    <row r="5605" spans="1:19" x14ac:dyDescent="0.25">
      <c r="A5605" t="s">
        <v>6842</v>
      </c>
      <c r="B5605">
        <v>2</v>
      </c>
      <c r="C5605" t="s">
        <v>6635</v>
      </c>
      <c r="D5605" s="84"/>
      <c r="F5605" s="84"/>
      <c r="O5605" s="84" t="s">
        <v>17653</v>
      </c>
      <c r="P5605" s="84">
        <v>1</v>
      </c>
      <c r="Q5605" s="84" t="s">
        <v>9357</v>
      </c>
      <c r="R5605" s="84"/>
      <c r="S5605" s="84"/>
    </row>
    <row r="5606" spans="1:19" x14ac:dyDescent="0.25">
      <c r="A5606" t="s">
        <v>6843</v>
      </c>
      <c r="B5606">
        <v>2</v>
      </c>
      <c r="C5606" t="s">
        <v>6635</v>
      </c>
      <c r="D5606" s="84"/>
      <c r="F5606" s="84"/>
      <c r="O5606" s="84" t="s">
        <v>17654</v>
      </c>
      <c r="P5606" s="84">
        <v>1</v>
      </c>
      <c r="Q5606" s="84" t="s">
        <v>9357</v>
      </c>
      <c r="R5606" s="84"/>
      <c r="S5606" s="84"/>
    </row>
    <row r="5607" spans="1:19" x14ac:dyDescent="0.25">
      <c r="A5607" t="s">
        <v>6844</v>
      </c>
      <c r="B5607">
        <v>2</v>
      </c>
      <c r="C5607" t="s">
        <v>6635</v>
      </c>
      <c r="D5607" s="84"/>
      <c r="F5607" s="84"/>
      <c r="O5607" s="84" t="s">
        <v>17655</v>
      </c>
      <c r="P5607" s="84">
        <v>1</v>
      </c>
      <c r="Q5607" s="84" t="s">
        <v>9357</v>
      </c>
      <c r="R5607" s="84"/>
      <c r="S5607" s="84"/>
    </row>
    <row r="5608" spans="1:19" x14ac:dyDescent="0.25">
      <c r="A5608" t="s">
        <v>6845</v>
      </c>
      <c r="B5608">
        <v>2</v>
      </c>
      <c r="C5608" t="s">
        <v>6635</v>
      </c>
      <c r="D5608" s="84"/>
      <c r="F5608" s="84"/>
      <c r="O5608" s="84" t="s">
        <v>17658</v>
      </c>
      <c r="P5608" s="84">
        <v>1</v>
      </c>
      <c r="Q5608" s="84" t="s">
        <v>9357</v>
      </c>
      <c r="R5608" s="84"/>
      <c r="S5608" s="84"/>
    </row>
    <row r="5609" spans="1:19" x14ac:dyDescent="0.25">
      <c r="A5609" t="s">
        <v>6846</v>
      </c>
      <c r="B5609">
        <v>2</v>
      </c>
      <c r="C5609" t="s">
        <v>6635</v>
      </c>
      <c r="D5609" s="84"/>
      <c r="F5609" s="84"/>
      <c r="O5609" s="84" t="s">
        <v>17659</v>
      </c>
      <c r="P5609" s="84">
        <v>1</v>
      </c>
      <c r="Q5609" s="84" t="s">
        <v>9357</v>
      </c>
      <c r="R5609" s="84"/>
      <c r="S5609" s="84"/>
    </row>
    <row r="5610" spans="1:19" x14ac:dyDescent="0.25">
      <c r="A5610" t="s">
        <v>6847</v>
      </c>
      <c r="B5610">
        <v>2</v>
      </c>
      <c r="C5610" t="s">
        <v>6635</v>
      </c>
      <c r="D5610" s="84"/>
      <c r="F5610" s="84"/>
      <c r="O5610" s="84" t="s">
        <v>17660</v>
      </c>
      <c r="P5610" s="84">
        <v>1</v>
      </c>
      <c r="Q5610" s="84" t="s">
        <v>9357</v>
      </c>
      <c r="R5610" s="84"/>
      <c r="S5610" s="84"/>
    </row>
    <row r="5611" spans="1:19" x14ac:dyDescent="0.25">
      <c r="A5611" t="s">
        <v>6848</v>
      </c>
      <c r="B5611">
        <v>2</v>
      </c>
      <c r="C5611" t="s">
        <v>6635</v>
      </c>
      <c r="D5611" s="84"/>
      <c r="F5611" s="84"/>
      <c r="O5611" s="84" t="s">
        <v>17661</v>
      </c>
      <c r="P5611" s="84">
        <v>1</v>
      </c>
      <c r="Q5611" s="84" t="s">
        <v>9357</v>
      </c>
      <c r="R5611" s="84"/>
      <c r="S5611" s="84"/>
    </row>
    <row r="5612" spans="1:19" x14ac:dyDescent="0.25">
      <c r="A5612" t="s">
        <v>6849</v>
      </c>
      <c r="B5612">
        <v>2</v>
      </c>
      <c r="C5612" t="s">
        <v>6635</v>
      </c>
      <c r="D5612" s="84"/>
      <c r="F5612" s="84"/>
      <c r="O5612" s="84" t="s">
        <v>17662</v>
      </c>
      <c r="P5612" s="84">
        <v>1</v>
      </c>
      <c r="Q5612" s="84" t="s">
        <v>9357</v>
      </c>
      <c r="R5612" s="84"/>
      <c r="S5612" s="84"/>
    </row>
    <row r="5613" spans="1:19" x14ac:dyDescent="0.25">
      <c r="A5613" t="s">
        <v>6850</v>
      </c>
      <c r="B5613">
        <v>2</v>
      </c>
      <c r="C5613" t="s">
        <v>6635</v>
      </c>
      <c r="D5613" s="84"/>
      <c r="F5613" s="84"/>
      <c r="O5613" s="84" t="s">
        <v>17666</v>
      </c>
      <c r="P5613" s="84">
        <v>1</v>
      </c>
      <c r="Q5613" s="84" t="s">
        <v>9357</v>
      </c>
      <c r="R5613" s="84"/>
      <c r="S5613" s="84"/>
    </row>
    <row r="5614" spans="1:19" x14ac:dyDescent="0.25">
      <c r="A5614" t="s">
        <v>6851</v>
      </c>
      <c r="B5614">
        <v>2</v>
      </c>
      <c r="C5614" t="s">
        <v>6635</v>
      </c>
      <c r="D5614" s="84"/>
      <c r="F5614" s="84"/>
      <c r="O5614" s="84" t="s">
        <v>17667</v>
      </c>
      <c r="P5614" s="84">
        <v>1</v>
      </c>
      <c r="Q5614" s="84" t="s">
        <v>9357</v>
      </c>
      <c r="R5614" s="84"/>
      <c r="S5614" s="84"/>
    </row>
    <row r="5615" spans="1:19" x14ac:dyDescent="0.25">
      <c r="A5615" t="s">
        <v>6852</v>
      </c>
      <c r="B5615">
        <v>2</v>
      </c>
      <c r="C5615" t="s">
        <v>6635</v>
      </c>
      <c r="D5615" s="84"/>
      <c r="F5615" s="84"/>
      <c r="O5615" s="84" t="s">
        <v>17669</v>
      </c>
      <c r="P5615" s="84">
        <v>1</v>
      </c>
      <c r="Q5615" s="84" t="s">
        <v>9357</v>
      </c>
      <c r="R5615" s="84"/>
      <c r="S5615" s="84"/>
    </row>
    <row r="5616" spans="1:19" x14ac:dyDescent="0.25">
      <c r="A5616" t="s">
        <v>6853</v>
      </c>
      <c r="B5616">
        <v>2</v>
      </c>
      <c r="C5616" t="s">
        <v>6635</v>
      </c>
      <c r="D5616" s="84"/>
      <c r="F5616" s="84"/>
      <c r="O5616" s="84" t="s">
        <v>17670</v>
      </c>
      <c r="P5616" s="84">
        <v>1</v>
      </c>
      <c r="Q5616" s="84" t="s">
        <v>9357</v>
      </c>
      <c r="R5616" s="84"/>
      <c r="S5616" s="84"/>
    </row>
    <row r="5617" spans="1:19" x14ac:dyDescent="0.25">
      <c r="A5617" t="s">
        <v>6854</v>
      </c>
      <c r="B5617">
        <v>2</v>
      </c>
      <c r="C5617" t="s">
        <v>6635</v>
      </c>
      <c r="D5617" s="84"/>
      <c r="F5617" s="84"/>
      <c r="O5617" s="84" t="s">
        <v>17671</v>
      </c>
      <c r="P5617" s="84">
        <v>1</v>
      </c>
      <c r="Q5617" s="84" t="s">
        <v>9357</v>
      </c>
      <c r="R5617" s="84"/>
      <c r="S5617" s="84"/>
    </row>
    <row r="5618" spans="1:19" x14ac:dyDescent="0.25">
      <c r="A5618" t="s">
        <v>6855</v>
      </c>
      <c r="B5618">
        <v>2</v>
      </c>
      <c r="C5618" t="s">
        <v>6635</v>
      </c>
      <c r="D5618" s="84"/>
      <c r="F5618" s="84"/>
      <c r="O5618" s="84" t="s">
        <v>17673</v>
      </c>
      <c r="P5618" s="84">
        <v>1</v>
      </c>
      <c r="Q5618" s="84" t="s">
        <v>9357</v>
      </c>
      <c r="R5618" s="84"/>
      <c r="S5618" s="84"/>
    </row>
    <row r="5619" spans="1:19" x14ac:dyDescent="0.25">
      <c r="A5619" t="s">
        <v>6856</v>
      </c>
      <c r="B5619">
        <v>2</v>
      </c>
      <c r="C5619" t="s">
        <v>6635</v>
      </c>
      <c r="D5619" s="84"/>
      <c r="F5619" s="84"/>
      <c r="O5619" s="84" t="s">
        <v>17675</v>
      </c>
      <c r="P5619" s="84">
        <v>1</v>
      </c>
      <c r="Q5619" s="84" t="s">
        <v>9357</v>
      </c>
      <c r="R5619" s="84"/>
      <c r="S5619" s="84"/>
    </row>
    <row r="5620" spans="1:19" x14ac:dyDescent="0.25">
      <c r="A5620" t="s">
        <v>6857</v>
      </c>
      <c r="B5620">
        <v>2</v>
      </c>
      <c r="C5620" t="s">
        <v>6635</v>
      </c>
      <c r="D5620" s="84"/>
      <c r="F5620" s="84"/>
      <c r="O5620" s="84" t="s">
        <v>17676</v>
      </c>
      <c r="P5620" s="84">
        <v>1</v>
      </c>
      <c r="Q5620" s="84" t="s">
        <v>9357</v>
      </c>
      <c r="R5620" s="84"/>
      <c r="S5620" s="84"/>
    </row>
    <row r="5621" spans="1:19" x14ac:dyDescent="0.25">
      <c r="A5621" t="s">
        <v>6858</v>
      </c>
      <c r="B5621">
        <v>2</v>
      </c>
      <c r="C5621" t="s">
        <v>6635</v>
      </c>
      <c r="D5621" s="84"/>
      <c r="F5621" s="84"/>
      <c r="O5621" s="84" t="s">
        <v>17677</v>
      </c>
      <c r="P5621" s="84">
        <v>1</v>
      </c>
      <c r="Q5621" s="84" t="s">
        <v>9357</v>
      </c>
      <c r="R5621" s="84"/>
      <c r="S5621" s="84"/>
    </row>
    <row r="5622" spans="1:19" x14ac:dyDescent="0.25">
      <c r="A5622" t="s">
        <v>6859</v>
      </c>
      <c r="B5622">
        <v>2</v>
      </c>
      <c r="C5622" t="s">
        <v>6635</v>
      </c>
      <c r="D5622" s="84"/>
      <c r="F5622" s="84"/>
      <c r="O5622" s="84" t="s">
        <v>17678</v>
      </c>
      <c r="P5622" s="84">
        <v>1</v>
      </c>
      <c r="Q5622" s="84" t="s">
        <v>9357</v>
      </c>
      <c r="R5622" s="84"/>
      <c r="S5622" s="84"/>
    </row>
    <row r="5623" spans="1:19" x14ac:dyDescent="0.25">
      <c r="A5623" t="s">
        <v>6860</v>
      </c>
      <c r="B5623">
        <v>2</v>
      </c>
      <c r="C5623" t="s">
        <v>6635</v>
      </c>
      <c r="D5623" s="84"/>
      <c r="F5623" s="84"/>
      <c r="O5623" s="84" t="s">
        <v>17679</v>
      </c>
      <c r="P5623" s="84">
        <v>1</v>
      </c>
      <c r="Q5623" s="84" t="s">
        <v>9357</v>
      </c>
      <c r="R5623" s="84"/>
      <c r="S5623" s="84"/>
    </row>
    <row r="5624" spans="1:19" x14ac:dyDescent="0.25">
      <c r="A5624" t="s">
        <v>6861</v>
      </c>
      <c r="B5624">
        <v>2</v>
      </c>
      <c r="C5624" t="s">
        <v>6635</v>
      </c>
      <c r="D5624" s="84"/>
      <c r="F5624" s="84"/>
      <c r="O5624" s="84" t="s">
        <v>17680</v>
      </c>
      <c r="P5624" s="84">
        <v>1</v>
      </c>
      <c r="Q5624" s="84" t="s">
        <v>9357</v>
      </c>
      <c r="R5624" s="84"/>
      <c r="S5624" s="84"/>
    </row>
    <row r="5625" spans="1:19" x14ac:dyDescent="0.25">
      <c r="A5625" t="s">
        <v>6862</v>
      </c>
      <c r="B5625">
        <v>2</v>
      </c>
      <c r="C5625" t="s">
        <v>6635</v>
      </c>
      <c r="D5625" s="84"/>
      <c r="F5625" s="84"/>
      <c r="O5625" s="84" t="s">
        <v>17681</v>
      </c>
      <c r="P5625" s="84">
        <v>1</v>
      </c>
      <c r="Q5625" s="84" t="s">
        <v>9357</v>
      </c>
      <c r="R5625" s="84"/>
      <c r="S5625" s="84"/>
    </row>
    <row r="5626" spans="1:19" x14ac:dyDescent="0.25">
      <c r="A5626" t="s">
        <v>6863</v>
      </c>
      <c r="B5626">
        <v>2</v>
      </c>
      <c r="C5626" t="s">
        <v>6635</v>
      </c>
      <c r="D5626" s="84"/>
      <c r="F5626" s="84"/>
      <c r="O5626" s="84" t="s">
        <v>17684</v>
      </c>
      <c r="P5626" s="84">
        <v>1</v>
      </c>
      <c r="Q5626" s="84" t="s">
        <v>9357</v>
      </c>
      <c r="R5626" s="84"/>
      <c r="S5626" s="84"/>
    </row>
    <row r="5627" spans="1:19" x14ac:dyDescent="0.25">
      <c r="A5627" t="s">
        <v>6864</v>
      </c>
      <c r="B5627">
        <v>2</v>
      </c>
      <c r="C5627" t="s">
        <v>6635</v>
      </c>
      <c r="D5627" s="84"/>
      <c r="F5627" s="84"/>
      <c r="O5627" s="84" t="s">
        <v>17685</v>
      </c>
      <c r="P5627" s="84">
        <v>1</v>
      </c>
      <c r="Q5627" s="84" t="s">
        <v>9357</v>
      </c>
      <c r="R5627" s="84"/>
      <c r="S5627" s="84"/>
    </row>
    <row r="5628" spans="1:19" x14ac:dyDescent="0.25">
      <c r="A5628" t="s">
        <v>6865</v>
      </c>
      <c r="B5628">
        <v>2</v>
      </c>
      <c r="C5628" t="s">
        <v>6635</v>
      </c>
      <c r="D5628" s="84"/>
      <c r="F5628" s="84"/>
      <c r="O5628" s="84" t="s">
        <v>17688</v>
      </c>
      <c r="P5628" s="84">
        <v>1</v>
      </c>
      <c r="Q5628" s="84" t="s">
        <v>9357</v>
      </c>
      <c r="R5628" s="84"/>
      <c r="S5628" s="84"/>
    </row>
    <row r="5629" spans="1:19" x14ac:dyDescent="0.25">
      <c r="A5629" t="s">
        <v>6866</v>
      </c>
      <c r="B5629">
        <v>2</v>
      </c>
      <c r="C5629" t="s">
        <v>6635</v>
      </c>
      <c r="D5629" s="84"/>
      <c r="F5629" s="84"/>
      <c r="O5629" s="84" t="s">
        <v>17689</v>
      </c>
      <c r="P5629" s="84">
        <v>1</v>
      </c>
      <c r="Q5629" s="84" t="s">
        <v>9357</v>
      </c>
      <c r="R5629" s="84"/>
      <c r="S5629" s="84"/>
    </row>
    <row r="5630" spans="1:19" x14ac:dyDescent="0.25">
      <c r="A5630" t="s">
        <v>6867</v>
      </c>
      <c r="B5630">
        <v>2</v>
      </c>
      <c r="C5630" t="s">
        <v>6635</v>
      </c>
      <c r="D5630" s="84"/>
      <c r="F5630" s="84"/>
      <c r="O5630" s="84" t="s">
        <v>17690</v>
      </c>
      <c r="P5630" s="84">
        <v>1</v>
      </c>
      <c r="Q5630" s="84" t="s">
        <v>9357</v>
      </c>
      <c r="R5630" s="84"/>
      <c r="S5630" s="84"/>
    </row>
    <row r="5631" spans="1:19" x14ac:dyDescent="0.25">
      <c r="A5631" t="s">
        <v>6868</v>
      </c>
      <c r="B5631">
        <v>2</v>
      </c>
      <c r="C5631" t="s">
        <v>6635</v>
      </c>
      <c r="D5631" s="84"/>
      <c r="F5631" s="84"/>
      <c r="O5631" s="84" t="s">
        <v>17691</v>
      </c>
      <c r="P5631" s="84">
        <v>1</v>
      </c>
      <c r="Q5631" s="84" t="s">
        <v>9357</v>
      </c>
      <c r="R5631" s="84"/>
      <c r="S5631" s="84"/>
    </row>
    <row r="5632" spans="1:19" x14ac:dyDescent="0.25">
      <c r="A5632" t="s">
        <v>6869</v>
      </c>
      <c r="B5632">
        <v>2</v>
      </c>
      <c r="C5632" t="s">
        <v>6635</v>
      </c>
      <c r="D5632" s="84"/>
      <c r="F5632" s="84"/>
      <c r="O5632" s="84" t="s">
        <v>17694</v>
      </c>
      <c r="P5632" s="84">
        <v>1</v>
      </c>
      <c r="Q5632" s="84" t="s">
        <v>9357</v>
      </c>
      <c r="R5632" s="84"/>
      <c r="S5632" s="84"/>
    </row>
    <row r="5633" spans="1:19" x14ac:dyDescent="0.25">
      <c r="A5633" t="s">
        <v>6870</v>
      </c>
      <c r="B5633">
        <v>2</v>
      </c>
      <c r="C5633" t="s">
        <v>6635</v>
      </c>
      <c r="D5633" s="84"/>
      <c r="F5633" s="84"/>
      <c r="O5633" s="84" t="s">
        <v>17695</v>
      </c>
      <c r="P5633" s="84">
        <v>1</v>
      </c>
      <c r="Q5633" s="84" t="s">
        <v>9357</v>
      </c>
      <c r="R5633" s="84"/>
      <c r="S5633" s="84"/>
    </row>
    <row r="5634" spans="1:19" x14ac:dyDescent="0.25">
      <c r="A5634" t="s">
        <v>6871</v>
      </c>
      <c r="B5634">
        <v>2</v>
      </c>
      <c r="C5634" t="s">
        <v>6635</v>
      </c>
      <c r="D5634" s="84"/>
      <c r="F5634" s="84"/>
      <c r="O5634" s="84" t="s">
        <v>17696</v>
      </c>
      <c r="P5634" s="84">
        <v>1</v>
      </c>
      <c r="Q5634" s="84" t="s">
        <v>9357</v>
      </c>
      <c r="R5634" s="84"/>
      <c r="S5634" s="84"/>
    </row>
    <row r="5635" spans="1:19" x14ac:dyDescent="0.25">
      <c r="A5635" t="s">
        <v>6872</v>
      </c>
      <c r="B5635">
        <v>2</v>
      </c>
      <c r="C5635" t="s">
        <v>6635</v>
      </c>
      <c r="D5635" s="84"/>
      <c r="F5635" s="84"/>
      <c r="O5635" s="84" t="s">
        <v>17698</v>
      </c>
      <c r="P5635" s="84">
        <v>1</v>
      </c>
      <c r="Q5635" s="84" t="s">
        <v>9357</v>
      </c>
      <c r="R5635" s="84"/>
      <c r="S5635" s="84"/>
    </row>
    <row r="5636" spans="1:19" x14ac:dyDescent="0.25">
      <c r="A5636" t="s">
        <v>6873</v>
      </c>
      <c r="B5636">
        <v>2</v>
      </c>
      <c r="C5636" t="s">
        <v>6635</v>
      </c>
      <c r="D5636" s="84"/>
      <c r="F5636" s="84"/>
      <c r="O5636" s="84" t="s">
        <v>17699</v>
      </c>
      <c r="P5636" s="84">
        <v>1</v>
      </c>
      <c r="Q5636" s="84" t="s">
        <v>9357</v>
      </c>
      <c r="R5636" s="84"/>
      <c r="S5636" s="84"/>
    </row>
    <row r="5637" spans="1:19" x14ac:dyDescent="0.25">
      <c r="A5637" t="s">
        <v>6874</v>
      </c>
      <c r="B5637">
        <v>2</v>
      </c>
      <c r="C5637" t="s">
        <v>6635</v>
      </c>
      <c r="D5637" s="84"/>
      <c r="F5637" s="84"/>
      <c r="O5637" s="84" t="s">
        <v>17701</v>
      </c>
      <c r="P5637" s="84">
        <v>1</v>
      </c>
      <c r="Q5637" s="84" t="s">
        <v>9357</v>
      </c>
      <c r="R5637" s="84"/>
      <c r="S5637" s="84"/>
    </row>
    <row r="5638" spans="1:19" x14ac:dyDescent="0.25">
      <c r="A5638" t="s">
        <v>6875</v>
      </c>
      <c r="B5638">
        <v>2</v>
      </c>
      <c r="C5638" t="s">
        <v>6635</v>
      </c>
      <c r="D5638" s="84"/>
      <c r="F5638" s="84"/>
      <c r="O5638" s="84" t="s">
        <v>17702</v>
      </c>
      <c r="P5638" s="84">
        <v>1</v>
      </c>
      <c r="Q5638" s="84" t="s">
        <v>9357</v>
      </c>
      <c r="R5638" s="84"/>
      <c r="S5638" s="84"/>
    </row>
    <row r="5639" spans="1:19" x14ac:dyDescent="0.25">
      <c r="A5639" t="s">
        <v>6876</v>
      </c>
      <c r="B5639">
        <v>2</v>
      </c>
      <c r="C5639" t="s">
        <v>6635</v>
      </c>
      <c r="D5639" s="84"/>
      <c r="F5639" s="84"/>
      <c r="O5639" s="84" t="s">
        <v>17705</v>
      </c>
      <c r="P5639" s="84">
        <v>1</v>
      </c>
      <c r="Q5639" s="84" t="s">
        <v>9357</v>
      </c>
      <c r="R5639" s="84"/>
      <c r="S5639" s="84"/>
    </row>
    <row r="5640" spans="1:19" x14ac:dyDescent="0.25">
      <c r="A5640" t="s">
        <v>6877</v>
      </c>
      <c r="B5640">
        <v>2</v>
      </c>
      <c r="C5640" t="s">
        <v>6635</v>
      </c>
      <c r="D5640" s="84"/>
      <c r="F5640" s="84"/>
      <c r="O5640" s="84" t="s">
        <v>17706</v>
      </c>
      <c r="P5640" s="84">
        <v>1</v>
      </c>
      <c r="Q5640" s="84" t="s">
        <v>9357</v>
      </c>
      <c r="R5640" s="84"/>
      <c r="S5640" s="84"/>
    </row>
    <row r="5641" spans="1:19" x14ac:dyDescent="0.25">
      <c r="A5641" t="s">
        <v>6878</v>
      </c>
      <c r="B5641">
        <v>2</v>
      </c>
      <c r="C5641" t="s">
        <v>6635</v>
      </c>
      <c r="D5641" s="84"/>
      <c r="F5641" s="84"/>
      <c r="O5641" s="84" t="s">
        <v>17709</v>
      </c>
      <c r="P5641" s="84">
        <v>1</v>
      </c>
      <c r="Q5641" s="84" t="s">
        <v>9357</v>
      </c>
      <c r="R5641" s="84"/>
      <c r="S5641" s="84"/>
    </row>
    <row r="5642" spans="1:19" x14ac:dyDescent="0.25">
      <c r="A5642" t="s">
        <v>6879</v>
      </c>
      <c r="B5642">
        <v>2</v>
      </c>
      <c r="C5642" t="s">
        <v>6635</v>
      </c>
      <c r="D5642" s="84"/>
      <c r="F5642" s="84"/>
      <c r="O5642" s="84" t="s">
        <v>17711</v>
      </c>
      <c r="P5642" s="84">
        <v>1</v>
      </c>
      <c r="Q5642" s="84" t="s">
        <v>9357</v>
      </c>
      <c r="R5642" s="84"/>
      <c r="S5642" s="84"/>
    </row>
    <row r="5643" spans="1:19" x14ac:dyDescent="0.25">
      <c r="A5643" t="s">
        <v>6880</v>
      </c>
      <c r="B5643">
        <v>2</v>
      </c>
      <c r="C5643" t="s">
        <v>6635</v>
      </c>
      <c r="D5643" s="84"/>
      <c r="F5643" s="84"/>
      <c r="O5643" s="84" t="s">
        <v>17713</v>
      </c>
      <c r="P5643" s="84">
        <v>1</v>
      </c>
      <c r="Q5643" s="84" t="s">
        <v>9357</v>
      </c>
      <c r="R5643" s="84"/>
      <c r="S5643" s="84"/>
    </row>
    <row r="5644" spans="1:19" x14ac:dyDescent="0.25">
      <c r="A5644" t="s">
        <v>6881</v>
      </c>
      <c r="B5644">
        <v>2</v>
      </c>
      <c r="C5644" t="s">
        <v>6635</v>
      </c>
      <c r="D5644" s="84"/>
      <c r="F5644" s="84"/>
      <c r="O5644" s="84" t="s">
        <v>17720</v>
      </c>
      <c r="P5644" s="84">
        <v>1</v>
      </c>
      <c r="Q5644" s="84" t="s">
        <v>9357</v>
      </c>
      <c r="R5644" s="84"/>
      <c r="S5644" s="84"/>
    </row>
    <row r="5645" spans="1:19" x14ac:dyDescent="0.25">
      <c r="A5645" t="s">
        <v>6882</v>
      </c>
      <c r="B5645">
        <v>2</v>
      </c>
      <c r="C5645" t="s">
        <v>6635</v>
      </c>
      <c r="D5645" s="84"/>
      <c r="F5645" s="84"/>
      <c r="O5645" s="84" t="s">
        <v>17721</v>
      </c>
      <c r="P5645" s="84">
        <v>1</v>
      </c>
      <c r="Q5645" s="84" t="s">
        <v>9357</v>
      </c>
      <c r="R5645" s="84"/>
      <c r="S5645" s="84"/>
    </row>
    <row r="5646" spans="1:19" x14ac:dyDescent="0.25">
      <c r="A5646" t="s">
        <v>6883</v>
      </c>
      <c r="B5646">
        <v>2</v>
      </c>
      <c r="C5646" t="s">
        <v>6635</v>
      </c>
      <c r="D5646" s="84"/>
      <c r="F5646" s="84"/>
      <c r="O5646" s="84" t="s">
        <v>17722</v>
      </c>
      <c r="P5646" s="84">
        <v>1</v>
      </c>
      <c r="Q5646" s="84" t="s">
        <v>9357</v>
      </c>
      <c r="R5646" s="84"/>
      <c r="S5646" s="84"/>
    </row>
    <row r="5647" spans="1:19" x14ac:dyDescent="0.25">
      <c r="A5647" t="s">
        <v>6884</v>
      </c>
      <c r="B5647">
        <v>2</v>
      </c>
      <c r="C5647" t="s">
        <v>6635</v>
      </c>
      <c r="D5647" s="84"/>
      <c r="F5647" s="84"/>
      <c r="O5647" s="84" t="s">
        <v>17723</v>
      </c>
      <c r="P5647" s="84">
        <v>1</v>
      </c>
      <c r="Q5647" s="84" t="s">
        <v>9357</v>
      </c>
      <c r="R5647" s="84"/>
      <c r="S5647" s="84"/>
    </row>
    <row r="5648" spans="1:19" x14ac:dyDescent="0.25">
      <c r="A5648" t="s">
        <v>6885</v>
      </c>
      <c r="B5648">
        <v>2</v>
      </c>
      <c r="C5648" t="s">
        <v>6635</v>
      </c>
      <c r="D5648" s="84"/>
      <c r="F5648" s="84"/>
      <c r="O5648" s="84" t="s">
        <v>17724</v>
      </c>
      <c r="P5648" s="84">
        <v>1</v>
      </c>
      <c r="Q5648" s="84" t="s">
        <v>9357</v>
      </c>
      <c r="R5648" s="84"/>
      <c r="S5648" s="84"/>
    </row>
    <row r="5649" spans="1:19" x14ac:dyDescent="0.25">
      <c r="A5649" t="s">
        <v>6886</v>
      </c>
      <c r="B5649">
        <v>2</v>
      </c>
      <c r="C5649" t="s">
        <v>6635</v>
      </c>
      <c r="D5649" s="84"/>
      <c r="F5649" s="84"/>
      <c r="O5649" s="84" t="s">
        <v>17725</v>
      </c>
      <c r="P5649" s="84">
        <v>1</v>
      </c>
      <c r="Q5649" s="84" t="s">
        <v>9357</v>
      </c>
      <c r="R5649" s="84"/>
      <c r="S5649" s="84"/>
    </row>
    <row r="5650" spans="1:19" x14ac:dyDescent="0.25">
      <c r="A5650" t="s">
        <v>6887</v>
      </c>
      <c r="B5650">
        <v>2</v>
      </c>
      <c r="C5650" t="s">
        <v>6635</v>
      </c>
      <c r="D5650" s="84"/>
      <c r="F5650" s="84"/>
      <c r="O5650" s="84" t="s">
        <v>17726</v>
      </c>
      <c r="P5650" s="84">
        <v>1</v>
      </c>
      <c r="Q5650" s="84" t="s">
        <v>9357</v>
      </c>
      <c r="R5650" s="84"/>
      <c r="S5650" s="84"/>
    </row>
    <row r="5651" spans="1:19" x14ac:dyDescent="0.25">
      <c r="A5651" t="s">
        <v>6888</v>
      </c>
      <c r="B5651">
        <v>2</v>
      </c>
      <c r="C5651" t="s">
        <v>6635</v>
      </c>
      <c r="D5651" s="84"/>
      <c r="F5651" s="84"/>
      <c r="O5651" s="84" t="s">
        <v>17727</v>
      </c>
      <c r="P5651" s="84">
        <v>1</v>
      </c>
      <c r="Q5651" s="84" t="s">
        <v>9357</v>
      </c>
      <c r="R5651" s="84"/>
      <c r="S5651" s="84"/>
    </row>
    <row r="5652" spans="1:19" x14ac:dyDescent="0.25">
      <c r="A5652" t="s">
        <v>6889</v>
      </c>
      <c r="B5652">
        <v>2</v>
      </c>
      <c r="C5652" t="s">
        <v>6635</v>
      </c>
      <c r="D5652" s="84"/>
      <c r="F5652" s="84"/>
      <c r="O5652" s="84" t="s">
        <v>17728</v>
      </c>
      <c r="P5652" s="84">
        <v>1</v>
      </c>
      <c r="Q5652" s="84" t="s">
        <v>9357</v>
      </c>
      <c r="R5652" s="84"/>
      <c r="S5652" s="84"/>
    </row>
    <row r="5653" spans="1:19" x14ac:dyDescent="0.25">
      <c r="A5653" t="s">
        <v>6890</v>
      </c>
      <c r="B5653">
        <v>2</v>
      </c>
      <c r="C5653" t="s">
        <v>6635</v>
      </c>
      <c r="D5653" s="84"/>
      <c r="F5653" s="84"/>
      <c r="O5653" s="84" t="s">
        <v>17729</v>
      </c>
      <c r="P5653" s="84">
        <v>1</v>
      </c>
      <c r="Q5653" s="84" t="s">
        <v>9357</v>
      </c>
      <c r="R5653" s="84"/>
      <c r="S5653" s="84"/>
    </row>
    <row r="5654" spans="1:19" x14ac:dyDescent="0.25">
      <c r="A5654" t="s">
        <v>6891</v>
      </c>
      <c r="B5654">
        <v>2</v>
      </c>
      <c r="C5654" t="s">
        <v>6635</v>
      </c>
      <c r="D5654" s="84"/>
      <c r="F5654" s="84"/>
      <c r="O5654" s="84" t="s">
        <v>17730</v>
      </c>
      <c r="P5654" s="84">
        <v>1</v>
      </c>
      <c r="Q5654" s="84" t="s">
        <v>9357</v>
      </c>
      <c r="R5654" s="84"/>
      <c r="S5654" s="84"/>
    </row>
    <row r="5655" spans="1:19" x14ac:dyDescent="0.25">
      <c r="A5655" t="s">
        <v>6892</v>
      </c>
      <c r="B5655">
        <v>2</v>
      </c>
      <c r="C5655" t="s">
        <v>6635</v>
      </c>
      <c r="D5655" s="84"/>
      <c r="F5655" s="84"/>
      <c r="O5655" s="84" t="s">
        <v>17731</v>
      </c>
      <c r="P5655" s="84">
        <v>1</v>
      </c>
      <c r="Q5655" s="84" t="s">
        <v>9357</v>
      </c>
      <c r="R5655" s="84"/>
      <c r="S5655" s="84"/>
    </row>
    <row r="5656" spans="1:19" x14ac:dyDescent="0.25">
      <c r="A5656" t="s">
        <v>6893</v>
      </c>
      <c r="B5656">
        <v>2</v>
      </c>
      <c r="C5656" t="s">
        <v>6635</v>
      </c>
      <c r="D5656" s="84"/>
      <c r="F5656" s="84"/>
      <c r="O5656" s="84" t="s">
        <v>17732</v>
      </c>
      <c r="P5656" s="84">
        <v>1</v>
      </c>
      <c r="Q5656" s="84" t="s">
        <v>9357</v>
      </c>
      <c r="R5656" s="84"/>
      <c r="S5656" s="84"/>
    </row>
    <row r="5657" spans="1:19" x14ac:dyDescent="0.25">
      <c r="A5657" t="s">
        <v>6894</v>
      </c>
      <c r="B5657">
        <v>2</v>
      </c>
      <c r="C5657" t="s">
        <v>6635</v>
      </c>
      <c r="D5657" s="84"/>
      <c r="F5657" s="84"/>
      <c r="O5657" s="84" t="s">
        <v>17733</v>
      </c>
      <c r="P5657" s="84">
        <v>1</v>
      </c>
      <c r="Q5657" s="84" t="s">
        <v>9357</v>
      </c>
      <c r="R5657" s="84"/>
      <c r="S5657" s="84"/>
    </row>
    <row r="5658" spans="1:19" x14ac:dyDescent="0.25">
      <c r="A5658" t="s">
        <v>6895</v>
      </c>
      <c r="B5658">
        <v>2</v>
      </c>
      <c r="C5658" t="s">
        <v>6635</v>
      </c>
      <c r="D5658" s="84"/>
      <c r="F5658" s="84"/>
      <c r="O5658" s="84" t="s">
        <v>17734</v>
      </c>
      <c r="P5658" s="84">
        <v>1</v>
      </c>
      <c r="Q5658" s="84" t="s">
        <v>9357</v>
      </c>
      <c r="R5658" s="84"/>
      <c r="S5658" s="84"/>
    </row>
    <row r="5659" spans="1:19" x14ac:dyDescent="0.25">
      <c r="A5659" t="s">
        <v>6896</v>
      </c>
      <c r="B5659">
        <v>2</v>
      </c>
      <c r="C5659" t="s">
        <v>6635</v>
      </c>
      <c r="D5659" s="84"/>
      <c r="F5659" s="84"/>
      <c r="O5659" s="84" t="s">
        <v>17735</v>
      </c>
      <c r="P5659" s="84">
        <v>1</v>
      </c>
      <c r="Q5659" s="84" t="s">
        <v>9357</v>
      </c>
      <c r="R5659" s="84"/>
      <c r="S5659" s="84"/>
    </row>
    <row r="5660" spans="1:19" x14ac:dyDescent="0.25">
      <c r="A5660" t="s">
        <v>6897</v>
      </c>
      <c r="B5660">
        <v>2</v>
      </c>
      <c r="C5660" t="s">
        <v>6635</v>
      </c>
      <c r="D5660" s="84"/>
      <c r="F5660" s="84"/>
      <c r="O5660" s="84" t="s">
        <v>17736</v>
      </c>
      <c r="P5660" s="84">
        <v>1</v>
      </c>
      <c r="Q5660" s="84" t="s">
        <v>9357</v>
      </c>
      <c r="R5660" s="84"/>
      <c r="S5660" s="84"/>
    </row>
    <row r="5661" spans="1:19" x14ac:dyDescent="0.25">
      <c r="A5661" t="s">
        <v>6898</v>
      </c>
      <c r="B5661">
        <v>2</v>
      </c>
      <c r="C5661" t="s">
        <v>6635</v>
      </c>
      <c r="D5661" s="84"/>
      <c r="F5661" s="84"/>
      <c r="O5661" s="84" t="s">
        <v>17737</v>
      </c>
      <c r="P5661" s="84">
        <v>1</v>
      </c>
      <c r="Q5661" s="84" t="s">
        <v>9357</v>
      </c>
      <c r="R5661" s="84"/>
      <c r="S5661" s="84"/>
    </row>
    <row r="5662" spans="1:19" x14ac:dyDescent="0.25">
      <c r="A5662" t="s">
        <v>6899</v>
      </c>
      <c r="B5662">
        <v>2</v>
      </c>
      <c r="C5662" t="s">
        <v>6635</v>
      </c>
      <c r="D5662" s="84"/>
      <c r="F5662" s="84"/>
      <c r="O5662" s="84" t="s">
        <v>17738</v>
      </c>
      <c r="P5662" s="84">
        <v>1</v>
      </c>
      <c r="Q5662" s="84" t="s">
        <v>9357</v>
      </c>
      <c r="R5662" s="84"/>
      <c r="S5662" s="84"/>
    </row>
    <row r="5663" spans="1:19" x14ac:dyDescent="0.25">
      <c r="A5663" t="s">
        <v>6900</v>
      </c>
      <c r="B5663">
        <v>2</v>
      </c>
      <c r="C5663" t="s">
        <v>6635</v>
      </c>
      <c r="D5663" s="84"/>
      <c r="F5663" s="84"/>
      <c r="O5663" s="84" t="s">
        <v>17740</v>
      </c>
      <c r="P5663" s="84">
        <v>1</v>
      </c>
      <c r="Q5663" s="84" t="s">
        <v>9357</v>
      </c>
      <c r="R5663" s="84"/>
      <c r="S5663" s="84"/>
    </row>
    <row r="5664" spans="1:19" x14ac:dyDescent="0.25">
      <c r="A5664" t="s">
        <v>6901</v>
      </c>
      <c r="B5664">
        <v>2</v>
      </c>
      <c r="C5664" t="s">
        <v>6635</v>
      </c>
      <c r="D5664" s="84"/>
      <c r="F5664" s="84"/>
      <c r="O5664" s="84" t="s">
        <v>17741</v>
      </c>
      <c r="P5664" s="84">
        <v>1</v>
      </c>
      <c r="Q5664" s="84" t="s">
        <v>9357</v>
      </c>
      <c r="R5664" s="84"/>
      <c r="S5664" s="84"/>
    </row>
    <row r="5665" spans="1:19" x14ac:dyDescent="0.25">
      <c r="A5665" t="s">
        <v>6902</v>
      </c>
      <c r="B5665">
        <v>2</v>
      </c>
      <c r="C5665" t="s">
        <v>6635</v>
      </c>
      <c r="D5665" s="84"/>
      <c r="F5665" s="84"/>
      <c r="O5665" s="84" t="s">
        <v>17742</v>
      </c>
      <c r="P5665" s="84">
        <v>1</v>
      </c>
      <c r="Q5665" s="84" t="s">
        <v>9357</v>
      </c>
      <c r="R5665" s="84"/>
      <c r="S5665" s="84"/>
    </row>
    <row r="5666" spans="1:19" x14ac:dyDescent="0.25">
      <c r="A5666" t="s">
        <v>6903</v>
      </c>
      <c r="B5666">
        <v>2</v>
      </c>
      <c r="C5666" t="s">
        <v>6635</v>
      </c>
      <c r="D5666" s="84"/>
      <c r="F5666" s="84"/>
      <c r="O5666" s="84" t="s">
        <v>17743</v>
      </c>
      <c r="P5666" s="84">
        <v>1</v>
      </c>
      <c r="Q5666" s="84" t="s">
        <v>9357</v>
      </c>
      <c r="R5666" s="84"/>
      <c r="S5666" s="84"/>
    </row>
    <row r="5667" spans="1:19" x14ac:dyDescent="0.25">
      <c r="A5667" t="s">
        <v>6904</v>
      </c>
      <c r="B5667">
        <v>2</v>
      </c>
      <c r="C5667" t="s">
        <v>6635</v>
      </c>
      <c r="D5667" s="84"/>
      <c r="F5667" s="84"/>
      <c r="O5667" s="84" t="s">
        <v>17745</v>
      </c>
      <c r="P5667" s="84">
        <v>1</v>
      </c>
      <c r="Q5667" s="84" t="s">
        <v>9357</v>
      </c>
      <c r="R5667" s="84"/>
      <c r="S5667" s="84"/>
    </row>
    <row r="5668" spans="1:19" x14ac:dyDescent="0.25">
      <c r="A5668" t="s">
        <v>6905</v>
      </c>
      <c r="B5668">
        <v>2</v>
      </c>
      <c r="C5668" t="s">
        <v>6635</v>
      </c>
      <c r="D5668" s="84"/>
      <c r="F5668" s="84"/>
      <c r="O5668" s="84" t="s">
        <v>17746</v>
      </c>
      <c r="P5668" s="84">
        <v>1</v>
      </c>
      <c r="Q5668" s="84" t="s">
        <v>9357</v>
      </c>
      <c r="R5668" s="84"/>
      <c r="S5668" s="84"/>
    </row>
    <row r="5669" spans="1:19" x14ac:dyDescent="0.25">
      <c r="A5669" t="s">
        <v>6906</v>
      </c>
      <c r="B5669">
        <v>2</v>
      </c>
      <c r="C5669" t="s">
        <v>6635</v>
      </c>
      <c r="D5669" s="84"/>
      <c r="F5669" s="84"/>
      <c r="O5669" s="84" t="s">
        <v>17747</v>
      </c>
      <c r="P5669" s="84">
        <v>1</v>
      </c>
      <c r="Q5669" s="84" t="s">
        <v>9357</v>
      </c>
      <c r="R5669" s="84"/>
      <c r="S5669" s="84"/>
    </row>
    <row r="5670" spans="1:19" x14ac:dyDescent="0.25">
      <c r="A5670" t="s">
        <v>6907</v>
      </c>
      <c r="B5670">
        <v>2</v>
      </c>
      <c r="C5670" t="s">
        <v>6635</v>
      </c>
      <c r="D5670" s="84"/>
      <c r="F5670" s="84"/>
      <c r="O5670" s="84" t="s">
        <v>17748</v>
      </c>
      <c r="P5670" s="84">
        <v>1</v>
      </c>
      <c r="Q5670" s="84" t="s">
        <v>9357</v>
      </c>
      <c r="R5670" s="84"/>
      <c r="S5670" s="84"/>
    </row>
    <row r="5671" spans="1:19" x14ac:dyDescent="0.25">
      <c r="A5671" t="s">
        <v>6908</v>
      </c>
      <c r="B5671">
        <v>2</v>
      </c>
      <c r="C5671" t="s">
        <v>6635</v>
      </c>
      <c r="D5671" s="84"/>
      <c r="F5671" s="84"/>
      <c r="O5671" s="84" t="s">
        <v>17749</v>
      </c>
      <c r="P5671" s="84">
        <v>1</v>
      </c>
      <c r="Q5671" s="84" t="s">
        <v>9357</v>
      </c>
      <c r="R5671" s="84"/>
      <c r="S5671" s="84"/>
    </row>
    <row r="5672" spans="1:19" x14ac:dyDescent="0.25">
      <c r="A5672" t="s">
        <v>6909</v>
      </c>
      <c r="B5672">
        <v>2</v>
      </c>
      <c r="C5672" t="s">
        <v>6635</v>
      </c>
      <c r="D5672" s="84"/>
      <c r="F5672" s="84"/>
      <c r="O5672" s="84" t="s">
        <v>17750</v>
      </c>
      <c r="P5672" s="84">
        <v>1</v>
      </c>
      <c r="Q5672" s="84" t="s">
        <v>9357</v>
      </c>
      <c r="R5672" s="84"/>
      <c r="S5672" s="84"/>
    </row>
    <row r="5673" spans="1:19" x14ac:dyDescent="0.25">
      <c r="A5673" t="s">
        <v>6910</v>
      </c>
      <c r="B5673">
        <v>2</v>
      </c>
      <c r="C5673" t="s">
        <v>6635</v>
      </c>
      <c r="D5673" s="84"/>
      <c r="F5673" s="84"/>
      <c r="O5673" s="84" t="s">
        <v>17751</v>
      </c>
      <c r="P5673" s="84">
        <v>1</v>
      </c>
      <c r="Q5673" s="84" t="s">
        <v>9357</v>
      </c>
      <c r="R5673" s="84"/>
      <c r="S5673" s="84"/>
    </row>
    <row r="5674" spans="1:19" x14ac:dyDescent="0.25">
      <c r="A5674" t="s">
        <v>6911</v>
      </c>
      <c r="B5674">
        <v>2</v>
      </c>
      <c r="C5674" t="s">
        <v>6635</v>
      </c>
      <c r="D5674" s="84"/>
      <c r="F5674" s="84"/>
      <c r="O5674" s="84" t="s">
        <v>17752</v>
      </c>
      <c r="P5674" s="84">
        <v>1</v>
      </c>
      <c r="Q5674" s="84" t="s">
        <v>9357</v>
      </c>
      <c r="R5674" s="84"/>
      <c r="S5674" s="84"/>
    </row>
    <row r="5675" spans="1:19" x14ac:dyDescent="0.25">
      <c r="A5675" t="s">
        <v>6912</v>
      </c>
      <c r="B5675">
        <v>2</v>
      </c>
      <c r="C5675" t="s">
        <v>6635</v>
      </c>
      <c r="D5675" s="84"/>
      <c r="F5675" s="84"/>
      <c r="O5675" s="84" t="s">
        <v>17754</v>
      </c>
      <c r="P5675" s="84">
        <v>1</v>
      </c>
      <c r="Q5675" s="84" t="s">
        <v>9357</v>
      </c>
      <c r="R5675" s="84"/>
      <c r="S5675" s="84"/>
    </row>
    <row r="5676" spans="1:19" x14ac:dyDescent="0.25">
      <c r="A5676" t="s">
        <v>6913</v>
      </c>
      <c r="B5676">
        <v>2</v>
      </c>
      <c r="C5676" t="s">
        <v>6635</v>
      </c>
      <c r="D5676" s="84"/>
      <c r="F5676" s="84"/>
      <c r="O5676" s="84" t="s">
        <v>17755</v>
      </c>
      <c r="P5676" s="84">
        <v>1</v>
      </c>
      <c r="Q5676" s="84" t="s">
        <v>9357</v>
      </c>
      <c r="R5676" s="84"/>
      <c r="S5676" s="84"/>
    </row>
    <row r="5677" spans="1:19" x14ac:dyDescent="0.25">
      <c r="A5677" t="s">
        <v>6914</v>
      </c>
      <c r="B5677">
        <v>2</v>
      </c>
      <c r="C5677" t="s">
        <v>6635</v>
      </c>
      <c r="D5677" s="84"/>
      <c r="F5677" s="84"/>
      <c r="O5677" s="84" t="s">
        <v>17756</v>
      </c>
      <c r="P5677" s="84">
        <v>1</v>
      </c>
      <c r="Q5677" s="84" t="s">
        <v>9357</v>
      </c>
      <c r="R5677" s="84"/>
      <c r="S5677" s="84"/>
    </row>
    <row r="5678" spans="1:19" x14ac:dyDescent="0.25">
      <c r="A5678" t="s">
        <v>6915</v>
      </c>
      <c r="B5678">
        <v>2</v>
      </c>
      <c r="C5678" t="s">
        <v>6635</v>
      </c>
      <c r="D5678" s="84"/>
      <c r="F5678" s="84"/>
      <c r="O5678" s="84" t="s">
        <v>17758</v>
      </c>
      <c r="P5678" s="84">
        <v>1</v>
      </c>
      <c r="Q5678" s="84" t="s">
        <v>9357</v>
      </c>
      <c r="R5678" s="84"/>
      <c r="S5678" s="84"/>
    </row>
    <row r="5679" spans="1:19" x14ac:dyDescent="0.25">
      <c r="A5679" t="s">
        <v>6916</v>
      </c>
      <c r="B5679">
        <v>2</v>
      </c>
      <c r="C5679" t="s">
        <v>6635</v>
      </c>
      <c r="D5679" s="84"/>
      <c r="F5679" s="84"/>
      <c r="O5679" s="84" t="s">
        <v>17762</v>
      </c>
      <c r="P5679" s="84">
        <v>1</v>
      </c>
      <c r="Q5679" s="84" t="s">
        <v>9357</v>
      </c>
      <c r="R5679" s="84"/>
      <c r="S5679" s="84"/>
    </row>
    <row r="5680" spans="1:19" x14ac:dyDescent="0.25">
      <c r="A5680" t="s">
        <v>6917</v>
      </c>
      <c r="B5680">
        <v>2</v>
      </c>
      <c r="C5680" t="s">
        <v>6635</v>
      </c>
      <c r="D5680" s="84"/>
      <c r="F5680" s="84"/>
      <c r="O5680" s="84" t="s">
        <v>17765</v>
      </c>
      <c r="P5680" s="84">
        <v>1</v>
      </c>
      <c r="Q5680" s="84" t="s">
        <v>9357</v>
      </c>
      <c r="R5680" s="84"/>
      <c r="S5680" s="84"/>
    </row>
    <row r="5681" spans="1:19" x14ac:dyDescent="0.25">
      <c r="A5681" t="s">
        <v>6918</v>
      </c>
      <c r="B5681">
        <v>2</v>
      </c>
      <c r="C5681" t="s">
        <v>6635</v>
      </c>
      <c r="D5681" s="84"/>
      <c r="F5681" s="84"/>
      <c r="O5681" s="84" t="s">
        <v>17766</v>
      </c>
      <c r="P5681" s="84">
        <v>1</v>
      </c>
      <c r="Q5681" s="84" t="s">
        <v>9357</v>
      </c>
      <c r="R5681" s="84"/>
      <c r="S5681" s="84"/>
    </row>
    <row r="5682" spans="1:19" x14ac:dyDescent="0.25">
      <c r="A5682" t="s">
        <v>6919</v>
      </c>
      <c r="B5682">
        <v>2</v>
      </c>
      <c r="C5682" t="s">
        <v>6635</v>
      </c>
      <c r="D5682" s="84"/>
      <c r="F5682" s="84"/>
      <c r="O5682" s="84" t="s">
        <v>17767</v>
      </c>
      <c r="P5682" s="84">
        <v>1</v>
      </c>
      <c r="Q5682" s="84" t="s">
        <v>9357</v>
      </c>
      <c r="R5682" s="84"/>
      <c r="S5682" s="84"/>
    </row>
    <row r="5683" spans="1:19" x14ac:dyDescent="0.25">
      <c r="A5683" t="s">
        <v>6920</v>
      </c>
      <c r="B5683">
        <v>2</v>
      </c>
      <c r="C5683" t="s">
        <v>6635</v>
      </c>
      <c r="D5683" s="84"/>
      <c r="F5683" s="84"/>
      <c r="O5683" s="84" t="s">
        <v>17768</v>
      </c>
      <c r="P5683" s="84">
        <v>1</v>
      </c>
      <c r="Q5683" s="84" t="s">
        <v>9357</v>
      </c>
      <c r="R5683" s="84"/>
      <c r="S5683" s="84"/>
    </row>
    <row r="5684" spans="1:19" x14ac:dyDescent="0.25">
      <c r="A5684" t="s">
        <v>6921</v>
      </c>
      <c r="B5684">
        <v>2</v>
      </c>
      <c r="C5684" t="s">
        <v>6635</v>
      </c>
      <c r="D5684" s="84"/>
      <c r="F5684" s="84"/>
      <c r="O5684" s="84" t="s">
        <v>17769</v>
      </c>
      <c r="P5684" s="84">
        <v>1</v>
      </c>
      <c r="Q5684" s="84" t="s">
        <v>9357</v>
      </c>
      <c r="R5684" s="84"/>
      <c r="S5684" s="84"/>
    </row>
    <row r="5685" spans="1:19" x14ac:dyDescent="0.25">
      <c r="A5685" t="s">
        <v>6922</v>
      </c>
      <c r="B5685">
        <v>2</v>
      </c>
      <c r="C5685" t="s">
        <v>6635</v>
      </c>
      <c r="D5685" s="84"/>
      <c r="F5685" s="84"/>
      <c r="O5685" s="84" t="s">
        <v>17771</v>
      </c>
      <c r="P5685" s="84">
        <v>1</v>
      </c>
      <c r="Q5685" s="84" t="s">
        <v>9357</v>
      </c>
      <c r="R5685" s="84"/>
      <c r="S5685" s="84"/>
    </row>
    <row r="5686" spans="1:19" x14ac:dyDescent="0.25">
      <c r="A5686" t="s">
        <v>6923</v>
      </c>
      <c r="B5686">
        <v>2</v>
      </c>
      <c r="C5686" t="s">
        <v>6635</v>
      </c>
      <c r="D5686" s="84"/>
      <c r="F5686" s="84"/>
      <c r="O5686" s="84" t="s">
        <v>17772</v>
      </c>
      <c r="P5686" s="84">
        <v>1</v>
      </c>
      <c r="Q5686" s="84" t="s">
        <v>9357</v>
      </c>
      <c r="R5686" s="84"/>
      <c r="S5686" s="84"/>
    </row>
    <row r="5687" spans="1:19" x14ac:dyDescent="0.25">
      <c r="A5687" t="s">
        <v>6924</v>
      </c>
      <c r="B5687">
        <v>2</v>
      </c>
      <c r="C5687" t="s">
        <v>6635</v>
      </c>
      <c r="D5687" s="84"/>
      <c r="F5687" s="84"/>
      <c r="O5687" s="84" t="s">
        <v>17773</v>
      </c>
      <c r="P5687" s="84">
        <v>1</v>
      </c>
      <c r="Q5687" s="84" t="s">
        <v>9357</v>
      </c>
      <c r="R5687" s="84"/>
      <c r="S5687" s="84"/>
    </row>
    <row r="5688" spans="1:19" x14ac:dyDescent="0.25">
      <c r="A5688" t="s">
        <v>6925</v>
      </c>
      <c r="B5688">
        <v>2</v>
      </c>
      <c r="C5688" t="s">
        <v>6635</v>
      </c>
      <c r="D5688" s="84"/>
      <c r="F5688" s="84"/>
      <c r="O5688" s="84" t="s">
        <v>17774</v>
      </c>
      <c r="P5688" s="84">
        <v>1</v>
      </c>
      <c r="Q5688" s="84" t="s">
        <v>9357</v>
      </c>
      <c r="R5688" s="84"/>
      <c r="S5688" s="84"/>
    </row>
    <row r="5689" spans="1:19" x14ac:dyDescent="0.25">
      <c r="A5689" t="s">
        <v>6926</v>
      </c>
      <c r="B5689">
        <v>2</v>
      </c>
      <c r="C5689" t="s">
        <v>6635</v>
      </c>
      <c r="D5689" s="84"/>
      <c r="F5689" s="84"/>
      <c r="O5689" s="84" t="s">
        <v>17775</v>
      </c>
      <c r="P5689" s="84">
        <v>1</v>
      </c>
      <c r="Q5689" s="84" t="s">
        <v>9357</v>
      </c>
      <c r="R5689" s="84"/>
      <c r="S5689" s="84"/>
    </row>
    <row r="5690" spans="1:19" x14ac:dyDescent="0.25">
      <c r="A5690" t="s">
        <v>6927</v>
      </c>
      <c r="B5690">
        <v>2</v>
      </c>
      <c r="C5690" t="s">
        <v>6635</v>
      </c>
      <c r="D5690" s="84"/>
      <c r="F5690" s="84"/>
      <c r="O5690" s="84" t="s">
        <v>17776</v>
      </c>
      <c r="P5690" s="84">
        <v>1</v>
      </c>
      <c r="Q5690" s="84" t="s">
        <v>9357</v>
      </c>
      <c r="R5690" s="84"/>
      <c r="S5690" s="84"/>
    </row>
    <row r="5691" spans="1:19" x14ac:dyDescent="0.25">
      <c r="A5691" t="s">
        <v>6928</v>
      </c>
      <c r="B5691">
        <v>2</v>
      </c>
      <c r="C5691" t="s">
        <v>6635</v>
      </c>
      <c r="D5691" s="84"/>
      <c r="F5691" s="84"/>
      <c r="O5691" s="84" t="s">
        <v>17777</v>
      </c>
      <c r="P5691" s="84">
        <v>1</v>
      </c>
      <c r="Q5691" s="84" t="s">
        <v>9357</v>
      </c>
      <c r="R5691" s="84"/>
      <c r="S5691" s="84"/>
    </row>
    <row r="5692" spans="1:19" x14ac:dyDescent="0.25">
      <c r="A5692" t="s">
        <v>6929</v>
      </c>
      <c r="B5692">
        <v>2</v>
      </c>
      <c r="C5692" t="s">
        <v>6635</v>
      </c>
      <c r="D5692" s="84"/>
      <c r="F5692" s="84"/>
      <c r="O5692" s="84" t="s">
        <v>17778</v>
      </c>
      <c r="P5692" s="84">
        <v>1</v>
      </c>
      <c r="Q5692" s="84" t="s">
        <v>9357</v>
      </c>
      <c r="R5692" s="84"/>
      <c r="S5692" s="84"/>
    </row>
    <row r="5693" spans="1:19" x14ac:dyDescent="0.25">
      <c r="A5693" t="s">
        <v>6930</v>
      </c>
      <c r="B5693">
        <v>2</v>
      </c>
      <c r="C5693" t="s">
        <v>6635</v>
      </c>
      <c r="D5693" s="84"/>
      <c r="F5693" s="84"/>
      <c r="O5693" s="84" t="s">
        <v>17779</v>
      </c>
      <c r="P5693" s="84">
        <v>1</v>
      </c>
      <c r="Q5693" s="84" t="s">
        <v>9357</v>
      </c>
      <c r="R5693" s="84"/>
      <c r="S5693" s="84"/>
    </row>
    <row r="5694" spans="1:19" x14ac:dyDescent="0.25">
      <c r="A5694" t="s">
        <v>6931</v>
      </c>
      <c r="B5694">
        <v>2</v>
      </c>
      <c r="C5694" t="s">
        <v>6635</v>
      </c>
      <c r="D5694" s="84"/>
      <c r="F5694" s="84"/>
      <c r="O5694" s="84" t="s">
        <v>17780</v>
      </c>
      <c r="P5694" s="84">
        <v>1</v>
      </c>
      <c r="Q5694" s="84" t="s">
        <v>9357</v>
      </c>
      <c r="R5694" s="84"/>
      <c r="S5694" s="84"/>
    </row>
    <row r="5695" spans="1:19" x14ac:dyDescent="0.25">
      <c r="A5695" t="s">
        <v>6932</v>
      </c>
      <c r="B5695">
        <v>2</v>
      </c>
      <c r="C5695" t="s">
        <v>6635</v>
      </c>
      <c r="D5695" s="84"/>
      <c r="F5695" s="84"/>
      <c r="O5695" s="84" t="s">
        <v>17781</v>
      </c>
      <c r="P5695" s="84">
        <v>1</v>
      </c>
      <c r="Q5695" s="84" t="s">
        <v>9357</v>
      </c>
      <c r="R5695" s="84"/>
      <c r="S5695" s="84"/>
    </row>
    <row r="5696" spans="1:19" x14ac:dyDescent="0.25">
      <c r="A5696" t="s">
        <v>6933</v>
      </c>
      <c r="B5696">
        <v>2</v>
      </c>
      <c r="C5696" t="s">
        <v>6635</v>
      </c>
      <c r="D5696" s="84"/>
      <c r="F5696" s="84"/>
      <c r="O5696" s="84" t="s">
        <v>17783</v>
      </c>
      <c r="P5696" s="84">
        <v>1</v>
      </c>
      <c r="Q5696" s="84" t="s">
        <v>9357</v>
      </c>
      <c r="R5696" s="84"/>
      <c r="S5696" s="84"/>
    </row>
    <row r="5697" spans="1:19" x14ac:dyDescent="0.25">
      <c r="A5697" t="s">
        <v>6934</v>
      </c>
      <c r="B5697">
        <v>2</v>
      </c>
      <c r="C5697" t="s">
        <v>6635</v>
      </c>
      <c r="D5697" s="84"/>
      <c r="F5697" s="84"/>
      <c r="O5697" s="84" t="s">
        <v>17784</v>
      </c>
      <c r="P5697" s="84">
        <v>1</v>
      </c>
      <c r="Q5697" s="84" t="s">
        <v>9357</v>
      </c>
      <c r="R5697" s="84"/>
      <c r="S5697" s="84"/>
    </row>
    <row r="5698" spans="1:19" x14ac:dyDescent="0.25">
      <c r="A5698" t="s">
        <v>6935</v>
      </c>
      <c r="B5698">
        <v>2</v>
      </c>
      <c r="C5698" t="s">
        <v>6635</v>
      </c>
      <c r="D5698" s="84"/>
      <c r="F5698" s="84"/>
      <c r="O5698" s="84" t="s">
        <v>17785</v>
      </c>
      <c r="P5698" s="84">
        <v>1</v>
      </c>
      <c r="Q5698" s="84" t="s">
        <v>9357</v>
      </c>
      <c r="R5698" s="84"/>
      <c r="S5698" s="84"/>
    </row>
    <row r="5699" spans="1:19" x14ac:dyDescent="0.25">
      <c r="A5699" t="s">
        <v>6936</v>
      </c>
      <c r="B5699">
        <v>2</v>
      </c>
      <c r="C5699" t="s">
        <v>6635</v>
      </c>
      <c r="D5699" s="84"/>
      <c r="F5699" s="84"/>
      <c r="O5699" s="84" t="s">
        <v>17787</v>
      </c>
      <c r="P5699" s="84">
        <v>1</v>
      </c>
      <c r="Q5699" s="84" t="s">
        <v>9357</v>
      </c>
      <c r="R5699" s="84"/>
      <c r="S5699" s="84"/>
    </row>
    <row r="5700" spans="1:19" x14ac:dyDescent="0.25">
      <c r="A5700" t="s">
        <v>6937</v>
      </c>
      <c r="B5700">
        <v>2</v>
      </c>
      <c r="C5700" t="s">
        <v>6635</v>
      </c>
      <c r="D5700" s="84"/>
      <c r="F5700" s="84"/>
      <c r="O5700" s="84" t="s">
        <v>17791</v>
      </c>
      <c r="P5700" s="84">
        <v>1</v>
      </c>
      <c r="Q5700" s="84" t="s">
        <v>9357</v>
      </c>
      <c r="R5700" s="84"/>
      <c r="S5700" s="84"/>
    </row>
    <row r="5701" spans="1:19" x14ac:dyDescent="0.25">
      <c r="A5701" t="s">
        <v>6938</v>
      </c>
      <c r="B5701">
        <v>2</v>
      </c>
      <c r="C5701" t="s">
        <v>6635</v>
      </c>
      <c r="D5701" s="84"/>
      <c r="F5701" s="84"/>
      <c r="O5701" s="84" t="s">
        <v>17792</v>
      </c>
      <c r="P5701" s="84">
        <v>1</v>
      </c>
      <c r="Q5701" s="84" t="s">
        <v>9357</v>
      </c>
      <c r="R5701" s="84"/>
      <c r="S5701" s="84"/>
    </row>
    <row r="5702" spans="1:19" x14ac:dyDescent="0.25">
      <c r="A5702" t="s">
        <v>6939</v>
      </c>
      <c r="B5702">
        <v>2</v>
      </c>
      <c r="C5702" t="s">
        <v>6635</v>
      </c>
      <c r="D5702" s="84"/>
      <c r="F5702" s="84"/>
      <c r="O5702" s="84" t="s">
        <v>17793</v>
      </c>
      <c r="P5702" s="84">
        <v>1</v>
      </c>
      <c r="Q5702" s="84" t="s">
        <v>9357</v>
      </c>
      <c r="R5702" s="84"/>
      <c r="S5702" s="84"/>
    </row>
    <row r="5703" spans="1:19" x14ac:dyDescent="0.25">
      <c r="A5703" t="s">
        <v>6940</v>
      </c>
      <c r="B5703">
        <v>2</v>
      </c>
      <c r="C5703" t="s">
        <v>6635</v>
      </c>
      <c r="D5703" s="84"/>
      <c r="F5703" s="84"/>
      <c r="O5703" s="84" t="s">
        <v>17794</v>
      </c>
      <c r="P5703" s="84">
        <v>1</v>
      </c>
      <c r="Q5703" s="84" t="s">
        <v>9357</v>
      </c>
      <c r="R5703" s="84"/>
      <c r="S5703" s="84"/>
    </row>
    <row r="5704" spans="1:19" x14ac:dyDescent="0.25">
      <c r="A5704" t="s">
        <v>6941</v>
      </c>
      <c r="B5704">
        <v>2</v>
      </c>
      <c r="C5704" t="s">
        <v>6635</v>
      </c>
      <c r="D5704" s="84"/>
      <c r="F5704" s="84"/>
      <c r="O5704" s="84" t="s">
        <v>17795</v>
      </c>
      <c r="P5704" s="84">
        <v>1</v>
      </c>
      <c r="Q5704" s="84" t="s">
        <v>9357</v>
      </c>
      <c r="R5704" s="84"/>
      <c r="S5704" s="84"/>
    </row>
    <row r="5705" spans="1:19" x14ac:dyDescent="0.25">
      <c r="A5705" t="s">
        <v>6942</v>
      </c>
      <c r="B5705">
        <v>2</v>
      </c>
      <c r="C5705" t="s">
        <v>6635</v>
      </c>
      <c r="D5705" s="84"/>
      <c r="F5705" s="84"/>
      <c r="O5705" s="84" t="s">
        <v>17798</v>
      </c>
      <c r="P5705" s="84">
        <v>1</v>
      </c>
      <c r="Q5705" s="84" t="s">
        <v>9357</v>
      </c>
      <c r="R5705" s="84"/>
      <c r="S5705" s="84"/>
    </row>
    <row r="5706" spans="1:19" x14ac:dyDescent="0.25">
      <c r="A5706" t="s">
        <v>6943</v>
      </c>
      <c r="B5706">
        <v>2</v>
      </c>
      <c r="C5706" t="s">
        <v>6635</v>
      </c>
      <c r="D5706" s="84"/>
      <c r="F5706" s="84"/>
      <c r="O5706" s="84" t="s">
        <v>17810</v>
      </c>
      <c r="P5706" s="84">
        <v>1</v>
      </c>
      <c r="Q5706" s="84" t="s">
        <v>9357</v>
      </c>
      <c r="R5706" s="84"/>
      <c r="S5706" s="84"/>
    </row>
    <row r="5707" spans="1:19" x14ac:dyDescent="0.25">
      <c r="A5707" t="s">
        <v>6944</v>
      </c>
      <c r="B5707">
        <v>2</v>
      </c>
      <c r="C5707" t="s">
        <v>6635</v>
      </c>
      <c r="D5707" s="84"/>
      <c r="F5707" s="84"/>
      <c r="O5707" s="84" t="s">
        <v>17811</v>
      </c>
      <c r="P5707" s="84">
        <v>1</v>
      </c>
      <c r="Q5707" s="84" t="s">
        <v>9357</v>
      </c>
      <c r="R5707" s="84"/>
      <c r="S5707" s="84"/>
    </row>
    <row r="5708" spans="1:19" x14ac:dyDescent="0.25">
      <c r="A5708" t="s">
        <v>6945</v>
      </c>
      <c r="B5708">
        <v>2</v>
      </c>
      <c r="C5708" t="s">
        <v>6635</v>
      </c>
      <c r="D5708" s="84"/>
      <c r="F5708" s="84"/>
      <c r="O5708" s="84" t="s">
        <v>17812</v>
      </c>
      <c r="P5708" s="84">
        <v>1</v>
      </c>
      <c r="Q5708" s="84" t="s">
        <v>9357</v>
      </c>
      <c r="R5708" s="84"/>
      <c r="S5708" s="84"/>
    </row>
    <row r="5709" spans="1:19" x14ac:dyDescent="0.25">
      <c r="A5709" t="s">
        <v>6946</v>
      </c>
      <c r="B5709">
        <v>2</v>
      </c>
      <c r="C5709" t="s">
        <v>6635</v>
      </c>
      <c r="D5709" s="84"/>
      <c r="F5709" s="84"/>
      <c r="O5709" s="84" t="s">
        <v>17814</v>
      </c>
      <c r="P5709" s="84">
        <v>1</v>
      </c>
      <c r="Q5709" s="84" t="s">
        <v>9357</v>
      </c>
      <c r="R5709" s="84"/>
      <c r="S5709" s="84"/>
    </row>
    <row r="5710" spans="1:19" x14ac:dyDescent="0.25">
      <c r="A5710" t="s">
        <v>6947</v>
      </c>
      <c r="B5710">
        <v>2</v>
      </c>
      <c r="C5710" t="s">
        <v>6635</v>
      </c>
      <c r="D5710" s="84"/>
      <c r="F5710" s="84"/>
      <c r="O5710" s="84" t="s">
        <v>17817</v>
      </c>
      <c r="P5710" s="84">
        <v>1</v>
      </c>
      <c r="Q5710" s="84" t="s">
        <v>9357</v>
      </c>
      <c r="R5710" s="84"/>
      <c r="S5710" s="84"/>
    </row>
    <row r="5711" spans="1:19" x14ac:dyDescent="0.25">
      <c r="A5711" t="s">
        <v>6948</v>
      </c>
      <c r="B5711">
        <v>2</v>
      </c>
      <c r="C5711" t="s">
        <v>6635</v>
      </c>
      <c r="D5711" s="84"/>
      <c r="F5711" s="84"/>
      <c r="O5711" s="84" t="s">
        <v>17823</v>
      </c>
      <c r="P5711" s="84">
        <v>1</v>
      </c>
      <c r="Q5711" s="84" t="s">
        <v>9357</v>
      </c>
      <c r="R5711" s="84"/>
      <c r="S5711" s="84"/>
    </row>
    <row r="5712" spans="1:19" x14ac:dyDescent="0.25">
      <c r="A5712" t="s">
        <v>6949</v>
      </c>
      <c r="B5712">
        <v>2</v>
      </c>
      <c r="C5712" t="s">
        <v>6635</v>
      </c>
      <c r="D5712" s="84"/>
      <c r="F5712" s="84"/>
      <c r="O5712" s="84" t="s">
        <v>17824</v>
      </c>
      <c r="P5712" s="84">
        <v>1</v>
      </c>
      <c r="Q5712" s="84" t="s">
        <v>9357</v>
      </c>
      <c r="R5712" s="84"/>
      <c r="S5712" s="84"/>
    </row>
    <row r="5713" spans="1:19" x14ac:dyDescent="0.25">
      <c r="A5713" t="s">
        <v>6950</v>
      </c>
      <c r="B5713">
        <v>2</v>
      </c>
      <c r="C5713" t="s">
        <v>6635</v>
      </c>
      <c r="D5713" s="84"/>
      <c r="F5713" s="84"/>
      <c r="O5713" s="84" t="s">
        <v>17825</v>
      </c>
      <c r="P5713" s="84">
        <v>1</v>
      </c>
      <c r="Q5713" s="84" t="s">
        <v>9357</v>
      </c>
      <c r="R5713" s="84"/>
      <c r="S5713" s="84"/>
    </row>
    <row r="5714" spans="1:19" x14ac:dyDescent="0.25">
      <c r="A5714" t="s">
        <v>6951</v>
      </c>
      <c r="B5714">
        <v>2</v>
      </c>
      <c r="C5714" t="s">
        <v>6635</v>
      </c>
      <c r="D5714" s="84"/>
      <c r="F5714" s="84"/>
      <c r="O5714" s="84" t="s">
        <v>17827</v>
      </c>
      <c r="P5714" s="84">
        <v>1</v>
      </c>
      <c r="Q5714" s="84" t="s">
        <v>9357</v>
      </c>
      <c r="R5714" s="84"/>
      <c r="S5714" s="84"/>
    </row>
    <row r="5715" spans="1:19" x14ac:dyDescent="0.25">
      <c r="A5715" t="s">
        <v>6952</v>
      </c>
      <c r="B5715">
        <v>2</v>
      </c>
      <c r="C5715" t="s">
        <v>6635</v>
      </c>
      <c r="D5715" s="84"/>
      <c r="F5715" s="84"/>
      <c r="O5715" s="84" t="s">
        <v>17828</v>
      </c>
      <c r="P5715" s="84">
        <v>1</v>
      </c>
      <c r="Q5715" s="84" t="s">
        <v>9357</v>
      </c>
      <c r="R5715" s="84"/>
      <c r="S5715" s="84"/>
    </row>
    <row r="5716" spans="1:19" x14ac:dyDescent="0.25">
      <c r="A5716" t="s">
        <v>6953</v>
      </c>
      <c r="B5716">
        <v>2</v>
      </c>
      <c r="C5716" t="s">
        <v>6635</v>
      </c>
      <c r="D5716" s="84"/>
      <c r="F5716" s="84"/>
      <c r="O5716" s="84" t="s">
        <v>17829</v>
      </c>
      <c r="P5716" s="84">
        <v>1</v>
      </c>
      <c r="Q5716" s="84" t="s">
        <v>9357</v>
      </c>
      <c r="R5716" s="84"/>
      <c r="S5716" s="84"/>
    </row>
    <row r="5717" spans="1:19" x14ac:dyDescent="0.25">
      <c r="A5717" t="s">
        <v>6954</v>
      </c>
      <c r="B5717">
        <v>2</v>
      </c>
      <c r="C5717" t="s">
        <v>6635</v>
      </c>
      <c r="D5717" s="84"/>
      <c r="F5717" s="84"/>
      <c r="O5717" s="84" t="s">
        <v>17831</v>
      </c>
      <c r="P5717" s="84">
        <v>1</v>
      </c>
      <c r="Q5717" s="84" t="s">
        <v>9357</v>
      </c>
      <c r="R5717" s="84"/>
      <c r="S5717" s="84"/>
    </row>
    <row r="5718" spans="1:19" x14ac:dyDescent="0.25">
      <c r="A5718" t="s">
        <v>6955</v>
      </c>
      <c r="B5718">
        <v>2</v>
      </c>
      <c r="C5718" t="s">
        <v>6635</v>
      </c>
      <c r="D5718" s="84"/>
      <c r="F5718" s="84"/>
      <c r="O5718" s="84" t="s">
        <v>17832</v>
      </c>
      <c r="P5718" s="84">
        <v>1</v>
      </c>
      <c r="Q5718" s="84" t="s">
        <v>9357</v>
      </c>
      <c r="R5718" s="84"/>
      <c r="S5718" s="84"/>
    </row>
    <row r="5719" spans="1:19" x14ac:dyDescent="0.25">
      <c r="A5719" t="s">
        <v>6956</v>
      </c>
      <c r="B5719">
        <v>2</v>
      </c>
      <c r="C5719" t="s">
        <v>6635</v>
      </c>
      <c r="D5719" s="84"/>
      <c r="F5719" s="84"/>
      <c r="O5719" s="84" t="s">
        <v>17833</v>
      </c>
      <c r="P5719" s="84">
        <v>1</v>
      </c>
      <c r="Q5719" s="84" t="s">
        <v>9357</v>
      </c>
      <c r="R5719" s="84"/>
      <c r="S5719" s="84"/>
    </row>
    <row r="5720" spans="1:19" x14ac:dyDescent="0.25">
      <c r="A5720" t="s">
        <v>6957</v>
      </c>
      <c r="B5720">
        <v>2</v>
      </c>
      <c r="C5720" t="s">
        <v>6635</v>
      </c>
      <c r="D5720" s="84"/>
      <c r="F5720" s="84"/>
      <c r="O5720" s="84" t="s">
        <v>17837</v>
      </c>
      <c r="P5720" s="84">
        <v>1</v>
      </c>
      <c r="Q5720" s="84" t="s">
        <v>9357</v>
      </c>
      <c r="R5720" s="84"/>
      <c r="S5720" s="84"/>
    </row>
    <row r="5721" spans="1:19" x14ac:dyDescent="0.25">
      <c r="A5721" t="s">
        <v>6958</v>
      </c>
      <c r="B5721">
        <v>2</v>
      </c>
      <c r="C5721" t="s">
        <v>6635</v>
      </c>
      <c r="D5721" s="84"/>
      <c r="F5721" s="84"/>
      <c r="O5721" s="84" t="s">
        <v>17839</v>
      </c>
      <c r="P5721" s="84">
        <v>1</v>
      </c>
      <c r="Q5721" s="84" t="s">
        <v>9357</v>
      </c>
      <c r="R5721" s="84"/>
      <c r="S5721" s="84"/>
    </row>
    <row r="5722" spans="1:19" x14ac:dyDescent="0.25">
      <c r="A5722" t="s">
        <v>6959</v>
      </c>
      <c r="B5722">
        <v>2</v>
      </c>
      <c r="C5722" t="s">
        <v>6635</v>
      </c>
      <c r="D5722" s="84"/>
      <c r="F5722" s="84"/>
      <c r="O5722" s="84" t="s">
        <v>17841</v>
      </c>
      <c r="P5722" s="84">
        <v>1</v>
      </c>
      <c r="Q5722" s="84" t="s">
        <v>9357</v>
      </c>
      <c r="R5722" s="84"/>
      <c r="S5722" s="84"/>
    </row>
    <row r="5723" spans="1:19" x14ac:dyDescent="0.25">
      <c r="A5723" t="s">
        <v>6960</v>
      </c>
      <c r="B5723">
        <v>2</v>
      </c>
      <c r="C5723" t="s">
        <v>6635</v>
      </c>
      <c r="D5723" s="84"/>
      <c r="F5723" s="84"/>
      <c r="O5723" s="84" t="s">
        <v>17845</v>
      </c>
      <c r="P5723" s="84">
        <v>1</v>
      </c>
      <c r="Q5723" s="84" t="s">
        <v>9357</v>
      </c>
      <c r="R5723" s="84"/>
      <c r="S5723" s="84"/>
    </row>
    <row r="5724" spans="1:19" x14ac:dyDescent="0.25">
      <c r="A5724" t="s">
        <v>6961</v>
      </c>
      <c r="B5724">
        <v>2</v>
      </c>
      <c r="C5724" t="s">
        <v>6635</v>
      </c>
      <c r="D5724" s="84"/>
      <c r="F5724" s="84"/>
      <c r="O5724" s="84" t="s">
        <v>17846</v>
      </c>
      <c r="P5724" s="84">
        <v>1</v>
      </c>
      <c r="Q5724" s="84" t="s">
        <v>9357</v>
      </c>
      <c r="R5724" s="84"/>
      <c r="S5724" s="84"/>
    </row>
    <row r="5725" spans="1:19" x14ac:dyDescent="0.25">
      <c r="A5725" t="s">
        <v>6962</v>
      </c>
      <c r="B5725">
        <v>2</v>
      </c>
      <c r="C5725" t="s">
        <v>6635</v>
      </c>
      <c r="D5725" s="84"/>
      <c r="F5725" s="84"/>
      <c r="O5725" s="84" t="s">
        <v>17847</v>
      </c>
      <c r="P5725" s="84">
        <v>1</v>
      </c>
      <c r="Q5725" s="84" t="s">
        <v>9357</v>
      </c>
      <c r="R5725" s="84"/>
      <c r="S5725" s="84"/>
    </row>
    <row r="5726" spans="1:19" x14ac:dyDescent="0.25">
      <c r="A5726" t="s">
        <v>6963</v>
      </c>
      <c r="B5726">
        <v>2</v>
      </c>
      <c r="C5726" t="s">
        <v>6635</v>
      </c>
      <c r="D5726" s="84"/>
      <c r="F5726" s="84"/>
      <c r="O5726" s="84" t="s">
        <v>17848</v>
      </c>
      <c r="P5726" s="84">
        <v>1</v>
      </c>
      <c r="Q5726" s="84" t="s">
        <v>9357</v>
      </c>
      <c r="R5726" s="84"/>
      <c r="S5726" s="84"/>
    </row>
    <row r="5727" spans="1:19" x14ac:dyDescent="0.25">
      <c r="A5727" t="s">
        <v>6964</v>
      </c>
      <c r="B5727">
        <v>2</v>
      </c>
      <c r="C5727" t="s">
        <v>6635</v>
      </c>
      <c r="D5727" s="84"/>
      <c r="F5727" s="84"/>
      <c r="O5727" s="84" t="s">
        <v>17852</v>
      </c>
      <c r="P5727" s="84">
        <v>1</v>
      </c>
      <c r="Q5727" s="84" t="s">
        <v>9357</v>
      </c>
      <c r="R5727" s="84"/>
      <c r="S5727" s="84"/>
    </row>
    <row r="5728" spans="1:19" x14ac:dyDescent="0.25">
      <c r="A5728" t="s">
        <v>6965</v>
      </c>
      <c r="B5728">
        <v>2</v>
      </c>
      <c r="C5728" t="s">
        <v>6635</v>
      </c>
      <c r="D5728" s="84"/>
      <c r="F5728" s="84"/>
      <c r="O5728" s="84" t="s">
        <v>17853</v>
      </c>
      <c r="P5728" s="84">
        <v>1</v>
      </c>
      <c r="Q5728" s="84" t="s">
        <v>9357</v>
      </c>
      <c r="R5728" s="84"/>
      <c r="S5728" s="84"/>
    </row>
    <row r="5729" spans="1:19" x14ac:dyDescent="0.25">
      <c r="A5729" t="s">
        <v>6966</v>
      </c>
      <c r="B5729">
        <v>2</v>
      </c>
      <c r="C5729" t="s">
        <v>6635</v>
      </c>
      <c r="D5729" s="84"/>
      <c r="F5729" s="84"/>
      <c r="O5729" s="84" t="s">
        <v>17854</v>
      </c>
      <c r="P5729" s="84">
        <v>1</v>
      </c>
      <c r="Q5729" s="84" t="s">
        <v>9357</v>
      </c>
      <c r="R5729" s="84"/>
      <c r="S5729" s="84"/>
    </row>
    <row r="5730" spans="1:19" x14ac:dyDescent="0.25">
      <c r="A5730" t="s">
        <v>6967</v>
      </c>
      <c r="B5730">
        <v>2</v>
      </c>
      <c r="C5730" t="s">
        <v>6635</v>
      </c>
      <c r="D5730" s="84"/>
      <c r="F5730" s="84"/>
      <c r="O5730" s="84" t="s">
        <v>17856</v>
      </c>
      <c r="P5730" s="84">
        <v>1</v>
      </c>
      <c r="Q5730" s="84" t="s">
        <v>9357</v>
      </c>
      <c r="R5730" s="84"/>
      <c r="S5730" s="84"/>
    </row>
    <row r="5731" spans="1:19" x14ac:dyDescent="0.25">
      <c r="A5731" t="s">
        <v>6968</v>
      </c>
      <c r="B5731">
        <v>2</v>
      </c>
      <c r="C5731" t="s">
        <v>6635</v>
      </c>
      <c r="D5731" s="84"/>
      <c r="F5731" s="84"/>
      <c r="O5731" s="84" t="s">
        <v>17857</v>
      </c>
      <c r="P5731" s="84">
        <v>1</v>
      </c>
      <c r="Q5731" s="84" t="s">
        <v>9357</v>
      </c>
      <c r="R5731" s="84"/>
      <c r="S5731" s="84"/>
    </row>
    <row r="5732" spans="1:19" x14ac:dyDescent="0.25">
      <c r="A5732" t="s">
        <v>6969</v>
      </c>
      <c r="B5732">
        <v>2</v>
      </c>
      <c r="C5732" t="s">
        <v>6635</v>
      </c>
      <c r="D5732" s="84"/>
      <c r="F5732" s="84"/>
      <c r="O5732" s="84" t="s">
        <v>17858</v>
      </c>
      <c r="P5732" s="84">
        <v>1</v>
      </c>
      <c r="Q5732" s="84" t="s">
        <v>9357</v>
      </c>
      <c r="R5732" s="84"/>
      <c r="S5732" s="84"/>
    </row>
    <row r="5733" spans="1:19" x14ac:dyDescent="0.25">
      <c r="A5733" t="s">
        <v>6970</v>
      </c>
      <c r="B5733">
        <v>2</v>
      </c>
      <c r="C5733" t="s">
        <v>6635</v>
      </c>
      <c r="D5733" s="84"/>
      <c r="F5733" s="84"/>
      <c r="O5733" s="84" t="s">
        <v>17859</v>
      </c>
      <c r="P5733" s="84">
        <v>1</v>
      </c>
      <c r="Q5733" s="84" t="s">
        <v>9357</v>
      </c>
      <c r="R5733" s="84"/>
      <c r="S5733" s="84"/>
    </row>
    <row r="5734" spans="1:19" x14ac:dyDescent="0.25">
      <c r="A5734" t="s">
        <v>6971</v>
      </c>
      <c r="B5734">
        <v>2</v>
      </c>
      <c r="C5734" t="s">
        <v>6635</v>
      </c>
      <c r="D5734" s="84"/>
      <c r="F5734" s="84"/>
      <c r="O5734" s="84" t="s">
        <v>17860</v>
      </c>
      <c r="P5734" s="84">
        <v>1</v>
      </c>
      <c r="Q5734" s="84" t="s">
        <v>9357</v>
      </c>
      <c r="R5734" s="84"/>
      <c r="S5734" s="84"/>
    </row>
    <row r="5735" spans="1:19" x14ac:dyDescent="0.25">
      <c r="A5735" t="s">
        <v>6972</v>
      </c>
      <c r="B5735">
        <v>2</v>
      </c>
      <c r="C5735" t="s">
        <v>6635</v>
      </c>
      <c r="D5735" s="84"/>
      <c r="F5735" s="84"/>
      <c r="O5735" s="84" t="s">
        <v>17861</v>
      </c>
      <c r="P5735" s="84">
        <v>1</v>
      </c>
      <c r="Q5735" s="84" t="s">
        <v>9357</v>
      </c>
      <c r="R5735" s="84"/>
      <c r="S5735" s="84"/>
    </row>
    <row r="5736" spans="1:19" x14ac:dyDescent="0.25">
      <c r="A5736" t="s">
        <v>6973</v>
      </c>
      <c r="B5736">
        <v>2</v>
      </c>
      <c r="C5736" t="s">
        <v>6635</v>
      </c>
      <c r="D5736" s="84"/>
      <c r="F5736" s="84"/>
      <c r="O5736" s="84" t="s">
        <v>17862</v>
      </c>
      <c r="P5736" s="84">
        <v>1</v>
      </c>
      <c r="Q5736" s="84" t="s">
        <v>9357</v>
      </c>
      <c r="R5736" s="84"/>
      <c r="S5736" s="84"/>
    </row>
    <row r="5737" spans="1:19" x14ac:dyDescent="0.25">
      <c r="A5737" t="s">
        <v>6974</v>
      </c>
      <c r="B5737">
        <v>2</v>
      </c>
      <c r="C5737" t="s">
        <v>6635</v>
      </c>
      <c r="D5737" s="84"/>
      <c r="F5737" s="84"/>
      <c r="O5737" s="84" t="s">
        <v>17863</v>
      </c>
      <c r="P5737" s="84">
        <v>1</v>
      </c>
      <c r="Q5737" s="84" t="s">
        <v>9357</v>
      </c>
      <c r="R5737" s="84"/>
      <c r="S5737" s="84"/>
    </row>
    <row r="5738" spans="1:19" x14ac:dyDescent="0.25">
      <c r="A5738" t="s">
        <v>6975</v>
      </c>
      <c r="B5738">
        <v>2</v>
      </c>
      <c r="C5738" t="s">
        <v>6635</v>
      </c>
      <c r="D5738" s="84"/>
      <c r="F5738" s="84"/>
      <c r="O5738" s="84" t="s">
        <v>17864</v>
      </c>
      <c r="P5738" s="84">
        <v>1</v>
      </c>
      <c r="Q5738" s="84" t="s">
        <v>9357</v>
      </c>
      <c r="R5738" s="84"/>
      <c r="S5738" s="84"/>
    </row>
    <row r="5739" spans="1:19" x14ac:dyDescent="0.25">
      <c r="A5739" t="s">
        <v>6976</v>
      </c>
      <c r="B5739">
        <v>2</v>
      </c>
      <c r="C5739" t="s">
        <v>6635</v>
      </c>
      <c r="D5739" s="84"/>
      <c r="F5739" s="84"/>
      <c r="O5739" s="84" t="s">
        <v>17868</v>
      </c>
      <c r="P5739" s="84">
        <v>1</v>
      </c>
      <c r="Q5739" s="84" t="s">
        <v>9357</v>
      </c>
      <c r="R5739" s="84"/>
      <c r="S5739" s="84"/>
    </row>
    <row r="5740" spans="1:19" x14ac:dyDescent="0.25">
      <c r="A5740" t="s">
        <v>6977</v>
      </c>
      <c r="B5740">
        <v>2</v>
      </c>
      <c r="C5740" t="s">
        <v>6635</v>
      </c>
      <c r="D5740" s="84"/>
      <c r="F5740" s="84"/>
      <c r="O5740" s="84" t="s">
        <v>17869</v>
      </c>
      <c r="P5740" s="84">
        <v>1</v>
      </c>
      <c r="Q5740" s="84" t="s">
        <v>9357</v>
      </c>
      <c r="R5740" s="84"/>
      <c r="S5740" s="84"/>
    </row>
    <row r="5741" spans="1:19" x14ac:dyDescent="0.25">
      <c r="A5741" t="s">
        <v>6978</v>
      </c>
      <c r="B5741">
        <v>2</v>
      </c>
      <c r="C5741" t="s">
        <v>6635</v>
      </c>
      <c r="D5741" s="84"/>
      <c r="F5741" s="84"/>
      <c r="O5741" s="84" t="s">
        <v>17870</v>
      </c>
      <c r="P5741" s="84">
        <v>1</v>
      </c>
      <c r="Q5741" s="84" t="s">
        <v>9357</v>
      </c>
      <c r="R5741" s="84"/>
      <c r="S5741" s="84"/>
    </row>
    <row r="5742" spans="1:19" x14ac:dyDescent="0.25">
      <c r="A5742" t="s">
        <v>6979</v>
      </c>
      <c r="B5742">
        <v>2</v>
      </c>
      <c r="C5742" t="s">
        <v>6635</v>
      </c>
      <c r="D5742" s="84"/>
      <c r="F5742" s="84"/>
      <c r="O5742" s="84" t="s">
        <v>17871</v>
      </c>
      <c r="P5742" s="84">
        <v>1</v>
      </c>
      <c r="Q5742" s="84" t="s">
        <v>9357</v>
      </c>
      <c r="R5742" s="84"/>
      <c r="S5742" s="84"/>
    </row>
    <row r="5743" spans="1:19" x14ac:dyDescent="0.25">
      <c r="A5743" t="s">
        <v>6980</v>
      </c>
      <c r="B5743">
        <v>2</v>
      </c>
      <c r="C5743" t="s">
        <v>6635</v>
      </c>
      <c r="D5743" s="84"/>
      <c r="F5743" s="84"/>
      <c r="O5743" s="84" t="s">
        <v>17872</v>
      </c>
      <c r="P5743" s="84">
        <v>1</v>
      </c>
      <c r="Q5743" s="84" t="s">
        <v>9357</v>
      </c>
      <c r="R5743" s="84"/>
      <c r="S5743" s="84"/>
    </row>
    <row r="5744" spans="1:19" x14ac:dyDescent="0.25">
      <c r="A5744" t="s">
        <v>6981</v>
      </c>
      <c r="B5744">
        <v>2</v>
      </c>
      <c r="C5744" t="s">
        <v>6635</v>
      </c>
      <c r="D5744" s="84"/>
      <c r="F5744" s="84"/>
      <c r="O5744" s="84" t="s">
        <v>17873</v>
      </c>
      <c r="P5744" s="84">
        <v>1</v>
      </c>
      <c r="Q5744" s="84" t="s">
        <v>9357</v>
      </c>
      <c r="R5744" s="84"/>
      <c r="S5744" s="84"/>
    </row>
    <row r="5745" spans="1:19" x14ac:dyDescent="0.25">
      <c r="A5745" t="s">
        <v>6982</v>
      </c>
      <c r="B5745">
        <v>2</v>
      </c>
      <c r="C5745" t="s">
        <v>6635</v>
      </c>
      <c r="D5745" s="84"/>
      <c r="F5745" s="84"/>
      <c r="O5745" s="84" t="s">
        <v>17874</v>
      </c>
      <c r="P5745" s="84">
        <v>1</v>
      </c>
      <c r="Q5745" s="84" t="s">
        <v>9357</v>
      </c>
      <c r="R5745" s="84"/>
      <c r="S5745" s="84"/>
    </row>
    <row r="5746" spans="1:19" x14ac:dyDescent="0.25">
      <c r="A5746" t="s">
        <v>6983</v>
      </c>
      <c r="B5746">
        <v>2</v>
      </c>
      <c r="C5746" t="s">
        <v>6635</v>
      </c>
      <c r="D5746" s="84"/>
      <c r="F5746" s="84"/>
      <c r="O5746" s="84" t="s">
        <v>17875</v>
      </c>
      <c r="P5746" s="84">
        <v>1</v>
      </c>
      <c r="Q5746" s="84" t="s">
        <v>9357</v>
      </c>
      <c r="R5746" s="84"/>
      <c r="S5746" s="84"/>
    </row>
    <row r="5747" spans="1:19" x14ac:dyDescent="0.25">
      <c r="A5747" t="s">
        <v>6984</v>
      </c>
      <c r="B5747">
        <v>2</v>
      </c>
      <c r="C5747" t="s">
        <v>6635</v>
      </c>
      <c r="D5747" s="84"/>
      <c r="F5747" s="84"/>
      <c r="O5747" s="84" t="s">
        <v>17887</v>
      </c>
      <c r="P5747" s="84">
        <v>1</v>
      </c>
      <c r="Q5747" s="84" t="s">
        <v>9357</v>
      </c>
      <c r="R5747" s="84"/>
      <c r="S5747" s="84"/>
    </row>
    <row r="5748" spans="1:19" x14ac:dyDescent="0.25">
      <c r="A5748" t="s">
        <v>6985</v>
      </c>
      <c r="B5748">
        <v>2</v>
      </c>
      <c r="C5748" t="s">
        <v>6635</v>
      </c>
      <c r="D5748" s="84"/>
      <c r="F5748" s="84"/>
      <c r="O5748" s="84" t="s">
        <v>17889</v>
      </c>
      <c r="P5748" s="84">
        <v>1</v>
      </c>
      <c r="Q5748" s="84" t="s">
        <v>9357</v>
      </c>
      <c r="R5748" s="84"/>
      <c r="S5748" s="84"/>
    </row>
    <row r="5749" spans="1:19" x14ac:dyDescent="0.25">
      <c r="A5749" t="s">
        <v>6986</v>
      </c>
      <c r="B5749">
        <v>2</v>
      </c>
      <c r="C5749" t="s">
        <v>6635</v>
      </c>
      <c r="D5749" s="84"/>
      <c r="F5749" s="84"/>
      <c r="O5749" s="84" t="s">
        <v>17891</v>
      </c>
      <c r="P5749" s="84">
        <v>1</v>
      </c>
      <c r="Q5749" s="84" t="s">
        <v>9357</v>
      </c>
      <c r="R5749" s="84"/>
      <c r="S5749" s="84"/>
    </row>
    <row r="5750" spans="1:19" x14ac:dyDescent="0.25">
      <c r="A5750" t="s">
        <v>6987</v>
      </c>
      <c r="B5750">
        <v>2</v>
      </c>
      <c r="C5750" t="s">
        <v>6635</v>
      </c>
      <c r="D5750" s="84"/>
      <c r="F5750" s="84"/>
      <c r="O5750" s="84" t="s">
        <v>17892</v>
      </c>
      <c r="P5750" s="84">
        <v>1</v>
      </c>
      <c r="Q5750" s="84" t="s">
        <v>9357</v>
      </c>
      <c r="R5750" s="84"/>
      <c r="S5750" s="84"/>
    </row>
    <row r="5751" spans="1:19" x14ac:dyDescent="0.25">
      <c r="A5751" t="s">
        <v>6988</v>
      </c>
      <c r="B5751">
        <v>2</v>
      </c>
      <c r="C5751" t="s">
        <v>6635</v>
      </c>
      <c r="D5751" s="84"/>
      <c r="F5751" s="84"/>
      <c r="O5751" s="84" t="s">
        <v>17893</v>
      </c>
      <c r="P5751" s="84">
        <v>1</v>
      </c>
      <c r="Q5751" s="84" t="s">
        <v>9357</v>
      </c>
      <c r="R5751" s="84"/>
      <c r="S5751" s="84"/>
    </row>
    <row r="5752" spans="1:19" x14ac:dyDescent="0.25">
      <c r="A5752" t="s">
        <v>6989</v>
      </c>
      <c r="B5752">
        <v>2</v>
      </c>
      <c r="C5752" t="s">
        <v>6635</v>
      </c>
      <c r="D5752" s="84"/>
      <c r="F5752" s="84"/>
      <c r="O5752" s="84" t="s">
        <v>17896</v>
      </c>
      <c r="P5752" s="84">
        <v>1</v>
      </c>
      <c r="Q5752" s="84" t="s">
        <v>9357</v>
      </c>
      <c r="R5752" s="84"/>
      <c r="S5752" s="84"/>
    </row>
    <row r="5753" spans="1:19" x14ac:dyDescent="0.25">
      <c r="A5753" t="s">
        <v>6990</v>
      </c>
      <c r="B5753">
        <v>2</v>
      </c>
      <c r="C5753" t="s">
        <v>6635</v>
      </c>
      <c r="D5753" s="84"/>
      <c r="F5753" s="84"/>
      <c r="O5753" s="84" t="s">
        <v>17897</v>
      </c>
      <c r="P5753" s="84">
        <v>1</v>
      </c>
      <c r="Q5753" s="84" t="s">
        <v>9357</v>
      </c>
      <c r="R5753" s="84"/>
      <c r="S5753" s="84"/>
    </row>
    <row r="5754" spans="1:19" x14ac:dyDescent="0.25">
      <c r="A5754" t="s">
        <v>6991</v>
      </c>
      <c r="B5754">
        <v>2</v>
      </c>
      <c r="C5754" t="s">
        <v>6635</v>
      </c>
      <c r="D5754" s="84"/>
      <c r="F5754" s="84"/>
      <c r="O5754" s="84" t="s">
        <v>17898</v>
      </c>
      <c r="P5754" s="84">
        <v>1</v>
      </c>
      <c r="Q5754" s="84" t="s">
        <v>9357</v>
      </c>
      <c r="R5754" s="84"/>
      <c r="S5754" s="84"/>
    </row>
    <row r="5755" spans="1:19" x14ac:dyDescent="0.25">
      <c r="A5755" t="s">
        <v>6992</v>
      </c>
      <c r="B5755">
        <v>2</v>
      </c>
      <c r="C5755" t="s">
        <v>6635</v>
      </c>
      <c r="D5755" s="84"/>
      <c r="F5755" s="84"/>
      <c r="O5755" s="84" t="s">
        <v>17900</v>
      </c>
      <c r="P5755" s="84">
        <v>1</v>
      </c>
      <c r="Q5755" s="84" t="s">
        <v>9357</v>
      </c>
      <c r="R5755" s="84"/>
      <c r="S5755" s="84"/>
    </row>
    <row r="5756" spans="1:19" x14ac:dyDescent="0.25">
      <c r="A5756" t="s">
        <v>6993</v>
      </c>
      <c r="B5756">
        <v>2</v>
      </c>
      <c r="C5756" t="s">
        <v>6635</v>
      </c>
      <c r="D5756" s="84"/>
      <c r="F5756" s="84"/>
      <c r="O5756" s="84" t="s">
        <v>17903</v>
      </c>
      <c r="P5756" s="84">
        <v>1</v>
      </c>
      <c r="Q5756" s="84" t="s">
        <v>9357</v>
      </c>
      <c r="R5756" s="84"/>
      <c r="S5756" s="84"/>
    </row>
    <row r="5757" spans="1:19" x14ac:dyDescent="0.25">
      <c r="A5757" t="s">
        <v>6994</v>
      </c>
      <c r="B5757">
        <v>2</v>
      </c>
      <c r="C5757" t="s">
        <v>6635</v>
      </c>
      <c r="D5757" s="84"/>
      <c r="F5757" s="84"/>
      <c r="O5757" s="84" t="s">
        <v>17904</v>
      </c>
      <c r="P5757" s="84">
        <v>1</v>
      </c>
      <c r="Q5757" s="84" t="s">
        <v>9357</v>
      </c>
      <c r="R5757" s="84"/>
      <c r="S5757" s="84"/>
    </row>
    <row r="5758" spans="1:19" x14ac:dyDescent="0.25">
      <c r="A5758" t="s">
        <v>6995</v>
      </c>
      <c r="B5758">
        <v>2</v>
      </c>
      <c r="C5758" t="s">
        <v>6635</v>
      </c>
      <c r="D5758" s="84"/>
      <c r="F5758" s="84"/>
      <c r="O5758" s="84" t="s">
        <v>17906</v>
      </c>
      <c r="P5758" s="84">
        <v>1</v>
      </c>
      <c r="Q5758" s="84" t="s">
        <v>9357</v>
      </c>
      <c r="R5758" s="84"/>
      <c r="S5758" s="84"/>
    </row>
    <row r="5759" spans="1:19" x14ac:dyDescent="0.25">
      <c r="A5759" t="s">
        <v>6996</v>
      </c>
      <c r="B5759">
        <v>2</v>
      </c>
      <c r="C5759" t="s">
        <v>6635</v>
      </c>
      <c r="D5759" s="84"/>
      <c r="F5759" s="84"/>
      <c r="O5759" s="84" t="s">
        <v>17909</v>
      </c>
      <c r="P5759" s="84">
        <v>1</v>
      </c>
      <c r="Q5759" s="84" t="s">
        <v>9357</v>
      </c>
      <c r="R5759" s="84"/>
      <c r="S5759" s="84"/>
    </row>
    <row r="5760" spans="1:19" x14ac:dyDescent="0.25">
      <c r="A5760" t="s">
        <v>6997</v>
      </c>
      <c r="B5760">
        <v>2</v>
      </c>
      <c r="C5760" t="s">
        <v>6635</v>
      </c>
      <c r="D5760" s="84"/>
      <c r="F5760" s="84"/>
      <c r="O5760" s="84" t="s">
        <v>17915</v>
      </c>
      <c r="P5760" s="84">
        <v>1</v>
      </c>
      <c r="Q5760" s="84" t="s">
        <v>9357</v>
      </c>
      <c r="R5760" s="84"/>
      <c r="S5760" s="84"/>
    </row>
    <row r="5761" spans="1:19" x14ac:dyDescent="0.25">
      <c r="A5761" t="s">
        <v>6998</v>
      </c>
      <c r="B5761">
        <v>2</v>
      </c>
      <c r="C5761" t="s">
        <v>6635</v>
      </c>
      <c r="D5761" s="84"/>
      <c r="F5761" s="84"/>
      <c r="O5761" s="84" t="s">
        <v>17917</v>
      </c>
      <c r="P5761" s="84">
        <v>1</v>
      </c>
      <c r="Q5761" s="84" t="s">
        <v>9357</v>
      </c>
      <c r="R5761" s="84"/>
      <c r="S5761" s="84"/>
    </row>
    <row r="5762" spans="1:19" x14ac:dyDescent="0.25">
      <c r="A5762" t="s">
        <v>6999</v>
      </c>
      <c r="B5762">
        <v>2</v>
      </c>
      <c r="C5762" t="s">
        <v>6635</v>
      </c>
      <c r="D5762" s="84"/>
      <c r="F5762" s="84"/>
      <c r="O5762" s="84" t="s">
        <v>17918</v>
      </c>
      <c r="P5762" s="84">
        <v>1</v>
      </c>
      <c r="Q5762" s="84" t="s">
        <v>9357</v>
      </c>
      <c r="R5762" s="84"/>
      <c r="S5762" s="84"/>
    </row>
    <row r="5763" spans="1:19" x14ac:dyDescent="0.25">
      <c r="A5763" t="s">
        <v>7000</v>
      </c>
      <c r="B5763">
        <v>2</v>
      </c>
      <c r="C5763" t="s">
        <v>6635</v>
      </c>
      <c r="D5763" s="84"/>
      <c r="F5763" s="84"/>
      <c r="O5763" s="84" t="s">
        <v>17922</v>
      </c>
      <c r="P5763" s="84">
        <v>1</v>
      </c>
      <c r="Q5763" s="84" t="s">
        <v>9357</v>
      </c>
      <c r="R5763" s="84"/>
      <c r="S5763" s="84"/>
    </row>
    <row r="5764" spans="1:19" x14ac:dyDescent="0.25">
      <c r="A5764" t="s">
        <v>7001</v>
      </c>
      <c r="B5764">
        <v>2</v>
      </c>
      <c r="C5764" t="s">
        <v>6635</v>
      </c>
      <c r="D5764" s="84"/>
      <c r="F5764" s="84"/>
      <c r="O5764" s="84" t="s">
        <v>17924</v>
      </c>
      <c r="P5764" s="84">
        <v>1</v>
      </c>
      <c r="Q5764" s="84" t="s">
        <v>9357</v>
      </c>
      <c r="R5764" s="84"/>
      <c r="S5764" s="84"/>
    </row>
    <row r="5765" spans="1:19" x14ac:dyDescent="0.25">
      <c r="A5765" t="s">
        <v>7002</v>
      </c>
      <c r="B5765">
        <v>2</v>
      </c>
      <c r="C5765" t="s">
        <v>6635</v>
      </c>
      <c r="D5765" s="84"/>
      <c r="F5765" s="84"/>
      <c r="O5765" s="84" t="s">
        <v>17926</v>
      </c>
      <c r="P5765" s="84">
        <v>1</v>
      </c>
      <c r="Q5765" s="84" t="s">
        <v>9357</v>
      </c>
      <c r="R5765" s="84"/>
      <c r="S5765" s="84"/>
    </row>
    <row r="5766" spans="1:19" x14ac:dyDescent="0.25">
      <c r="A5766" t="s">
        <v>7003</v>
      </c>
      <c r="B5766">
        <v>2</v>
      </c>
      <c r="C5766" t="s">
        <v>6635</v>
      </c>
      <c r="D5766" s="84"/>
      <c r="F5766" s="84"/>
      <c r="O5766" s="84" t="s">
        <v>17928</v>
      </c>
      <c r="P5766" s="84">
        <v>1</v>
      </c>
      <c r="Q5766" s="84" t="s">
        <v>9357</v>
      </c>
      <c r="R5766" s="84"/>
      <c r="S5766" s="84"/>
    </row>
    <row r="5767" spans="1:19" x14ac:dyDescent="0.25">
      <c r="A5767" t="s">
        <v>7004</v>
      </c>
      <c r="B5767">
        <v>2</v>
      </c>
      <c r="C5767" t="s">
        <v>6635</v>
      </c>
      <c r="D5767" s="84"/>
      <c r="F5767" s="84"/>
      <c r="O5767" s="84" t="s">
        <v>17929</v>
      </c>
      <c r="P5767" s="84">
        <v>1</v>
      </c>
      <c r="Q5767" s="84" t="s">
        <v>9357</v>
      </c>
      <c r="R5767" s="84"/>
      <c r="S5767" s="84"/>
    </row>
    <row r="5768" spans="1:19" x14ac:dyDescent="0.25">
      <c r="A5768" t="s">
        <v>7005</v>
      </c>
      <c r="B5768">
        <v>2</v>
      </c>
      <c r="C5768" t="s">
        <v>6635</v>
      </c>
      <c r="D5768" s="84"/>
      <c r="F5768" s="84"/>
      <c r="O5768" s="84" t="s">
        <v>17931</v>
      </c>
      <c r="P5768" s="84">
        <v>1</v>
      </c>
      <c r="Q5768" s="84" t="s">
        <v>9357</v>
      </c>
      <c r="R5768" s="84"/>
      <c r="S5768" s="84"/>
    </row>
    <row r="5769" spans="1:19" x14ac:dyDescent="0.25">
      <c r="A5769" t="s">
        <v>7006</v>
      </c>
      <c r="B5769">
        <v>2</v>
      </c>
      <c r="C5769" t="s">
        <v>6635</v>
      </c>
      <c r="D5769" s="84"/>
      <c r="F5769" s="84"/>
      <c r="O5769" s="84" t="s">
        <v>17933</v>
      </c>
      <c r="P5769" s="84">
        <v>1</v>
      </c>
      <c r="Q5769" s="84" t="s">
        <v>9357</v>
      </c>
      <c r="R5769" s="84"/>
      <c r="S5769" s="84"/>
    </row>
    <row r="5770" spans="1:19" x14ac:dyDescent="0.25">
      <c r="A5770" t="s">
        <v>7007</v>
      </c>
      <c r="B5770">
        <v>2</v>
      </c>
      <c r="C5770" t="s">
        <v>6635</v>
      </c>
      <c r="D5770" s="84"/>
      <c r="F5770" s="84"/>
      <c r="O5770" s="84" t="s">
        <v>17935</v>
      </c>
      <c r="P5770" s="84">
        <v>1</v>
      </c>
      <c r="Q5770" s="84" t="s">
        <v>9357</v>
      </c>
      <c r="R5770" s="84"/>
      <c r="S5770" s="84"/>
    </row>
    <row r="5771" spans="1:19" x14ac:dyDescent="0.25">
      <c r="A5771" t="s">
        <v>7008</v>
      </c>
      <c r="B5771">
        <v>2</v>
      </c>
      <c r="C5771" t="s">
        <v>6635</v>
      </c>
      <c r="D5771" s="84"/>
      <c r="F5771" s="84"/>
      <c r="O5771" s="84" t="s">
        <v>17936</v>
      </c>
      <c r="P5771" s="84">
        <v>1</v>
      </c>
      <c r="Q5771" s="84" t="s">
        <v>9357</v>
      </c>
      <c r="R5771" s="84"/>
      <c r="S5771" s="84"/>
    </row>
    <row r="5772" spans="1:19" x14ac:dyDescent="0.25">
      <c r="A5772" t="s">
        <v>7009</v>
      </c>
      <c r="B5772">
        <v>2</v>
      </c>
      <c r="C5772" t="s">
        <v>6635</v>
      </c>
      <c r="D5772" s="84"/>
      <c r="F5772" s="84"/>
      <c r="O5772" s="84" t="s">
        <v>17942</v>
      </c>
      <c r="P5772" s="84">
        <v>1</v>
      </c>
      <c r="Q5772" s="84" t="s">
        <v>9357</v>
      </c>
      <c r="R5772" s="84"/>
      <c r="S5772" s="84"/>
    </row>
    <row r="5773" spans="1:19" x14ac:dyDescent="0.25">
      <c r="A5773" t="s">
        <v>7010</v>
      </c>
      <c r="B5773">
        <v>2</v>
      </c>
      <c r="C5773" t="s">
        <v>6635</v>
      </c>
      <c r="D5773" s="84"/>
      <c r="F5773" s="84"/>
      <c r="O5773" s="84" t="s">
        <v>17944</v>
      </c>
      <c r="P5773" s="84">
        <v>1</v>
      </c>
      <c r="Q5773" s="84" t="s">
        <v>9357</v>
      </c>
      <c r="R5773" s="84"/>
      <c r="S5773" s="84"/>
    </row>
    <row r="5774" spans="1:19" x14ac:dyDescent="0.25">
      <c r="A5774" t="s">
        <v>7011</v>
      </c>
      <c r="B5774">
        <v>2</v>
      </c>
      <c r="C5774" t="s">
        <v>6635</v>
      </c>
      <c r="D5774" s="84"/>
      <c r="F5774" s="84"/>
      <c r="O5774" s="84" t="s">
        <v>17945</v>
      </c>
      <c r="P5774" s="84">
        <v>1</v>
      </c>
      <c r="Q5774" s="84" t="s">
        <v>9357</v>
      </c>
      <c r="R5774" s="84"/>
      <c r="S5774" s="84"/>
    </row>
    <row r="5775" spans="1:19" x14ac:dyDescent="0.25">
      <c r="A5775" t="s">
        <v>7012</v>
      </c>
      <c r="B5775">
        <v>2</v>
      </c>
      <c r="C5775" t="s">
        <v>6635</v>
      </c>
      <c r="D5775" s="84"/>
      <c r="F5775" s="84"/>
      <c r="O5775" s="84" t="s">
        <v>17946</v>
      </c>
      <c r="P5775" s="84">
        <v>1</v>
      </c>
      <c r="Q5775" s="84" t="s">
        <v>9357</v>
      </c>
      <c r="R5775" s="84"/>
      <c r="S5775" s="84"/>
    </row>
    <row r="5776" spans="1:19" x14ac:dyDescent="0.25">
      <c r="A5776" t="s">
        <v>7013</v>
      </c>
      <c r="B5776">
        <v>2</v>
      </c>
      <c r="C5776" t="s">
        <v>6635</v>
      </c>
      <c r="D5776" s="84"/>
      <c r="F5776" s="84"/>
      <c r="O5776" s="84" t="s">
        <v>17947</v>
      </c>
      <c r="P5776" s="84">
        <v>1</v>
      </c>
      <c r="Q5776" s="84" t="s">
        <v>9357</v>
      </c>
      <c r="R5776" s="84"/>
      <c r="S5776" s="84"/>
    </row>
    <row r="5777" spans="1:19" x14ac:dyDescent="0.25">
      <c r="A5777" t="s">
        <v>7014</v>
      </c>
      <c r="B5777">
        <v>2</v>
      </c>
      <c r="C5777" t="s">
        <v>6635</v>
      </c>
      <c r="D5777" s="84"/>
      <c r="F5777" s="84"/>
      <c r="O5777" s="84" t="s">
        <v>17948</v>
      </c>
      <c r="P5777" s="84">
        <v>1</v>
      </c>
      <c r="Q5777" s="84" t="s">
        <v>9357</v>
      </c>
      <c r="R5777" s="84"/>
      <c r="S5777" s="84"/>
    </row>
    <row r="5778" spans="1:19" x14ac:dyDescent="0.25">
      <c r="A5778" t="s">
        <v>7015</v>
      </c>
      <c r="B5778">
        <v>2</v>
      </c>
      <c r="C5778" t="s">
        <v>6635</v>
      </c>
      <c r="D5778" s="84"/>
      <c r="F5778" s="84"/>
      <c r="O5778" s="84" t="s">
        <v>17949</v>
      </c>
      <c r="P5778" s="84">
        <v>1</v>
      </c>
      <c r="Q5778" s="84" t="s">
        <v>9357</v>
      </c>
      <c r="R5778" s="84"/>
      <c r="S5778" s="84"/>
    </row>
    <row r="5779" spans="1:19" x14ac:dyDescent="0.25">
      <c r="A5779" t="s">
        <v>7016</v>
      </c>
      <c r="B5779">
        <v>2</v>
      </c>
      <c r="C5779" t="s">
        <v>6635</v>
      </c>
      <c r="D5779" s="84"/>
      <c r="F5779" s="84"/>
      <c r="O5779" s="84" t="s">
        <v>17950</v>
      </c>
      <c r="P5779" s="84">
        <v>1</v>
      </c>
      <c r="Q5779" s="84" t="s">
        <v>9357</v>
      </c>
      <c r="R5779" s="84"/>
      <c r="S5779" s="84"/>
    </row>
    <row r="5780" spans="1:19" x14ac:dyDescent="0.25">
      <c r="A5780" t="s">
        <v>7017</v>
      </c>
      <c r="B5780">
        <v>2</v>
      </c>
      <c r="C5780" t="s">
        <v>6635</v>
      </c>
      <c r="D5780" s="84"/>
      <c r="F5780" s="84"/>
      <c r="O5780" s="84" t="s">
        <v>17951</v>
      </c>
      <c r="P5780" s="84">
        <v>1</v>
      </c>
      <c r="Q5780" s="84" t="s">
        <v>9357</v>
      </c>
      <c r="R5780" s="84"/>
      <c r="S5780" s="84"/>
    </row>
    <row r="5781" spans="1:19" x14ac:dyDescent="0.25">
      <c r="A5781" t="s">
        <v>7018</v>
      </c>
      <c r="B5781">
        <v>2</v>
      </c>
      <c r="C5781" t="s">
        <v>6635</v>
      </c>
      <c r="D5781" s="84"/>
      <c r="F5781" s="84"/>
      <c r="O5781" s="84" t="s">
        <v>17954</v>
      </c>
      <c r="P5781" s="84">
        <v>1</v>
      </c>
      <c r="Q5781" s="84" t="s">
        <v>9357</v>
      </c>
      <c r="R5781" s="84"/>
      <c r="S5781" s="84"/>
    </row>
    <row r="5782" spans="1:19" x14ac:dyDescent="0.25">
      <c r="A5782" t="s">
        <v>7019</v>
      </c>
      <c r="B5782">
        <v>2</v>
      </c>
      <c r="C5782" t="s">
        <v>6635</v>
      </c>
      <c r="D5782" s="84"/>
      <c r="F5782" s="84"/>
      <c r="O5782" s="84" t="s">
        <v>17956</v>
      </c>
      <c r="P5782" s="84">
        <v>1</v>
      </c>
      <c r="Q5782" s="84" t="s">
        <v>9357</v>
      </c>
      <c r="R5782" s="84"/>
      <c r="S5782" s="84"/>
    </row>
    <row r="5783" spans="1:19" x14ac:dyDescent="0.25">
      <c r="A5783" t="s">
        <v>7020</v>
      </c>
      <c r="B5783">
        <v>2</v>
      </c>
      <c r="C5783" t="s">
        <v>6635</v>
      </c>
      <c r="D5783" s="84"/>
      <c r="F5783" s="84"/>
      <c r="O5783" s="84" t="s">
        <v>17957</v>
      </c>
      <c r="P5783" s="84">
        <v>1</v>
      </c>
      <c r="Q5783" s="84" t="s">
        <v>9357</v>
      </c>
      <c r="R5783" s="84"/>
      <c r="S5783" s="84"/>
    </row>
    <row r="5784" spans="1:19" x14ac:dyDescent="0.25">
      <c r="A5784" t="s">
        <v>7021</v>
      </c>
      <c r="B5784">
        <v>2</v>
      </c>
      <c r="C5784" t="s">
        <v>6635</v>
      </c>
      <c r="D5784" s="84"/>
      <c r="F5784" s="84"/>
      <c r="O5784" s="84" t="s">
        <v>17959</v>
      </c>
      <c r="P5784" s="84">
        <v>1</v>
      </c>
      <c r="Q5784" s="84" t="s">
        <v>9357</v>
      </c>
      <c r="R5784" s="84"/>
      <c r="S5784" s="84"/>
    </row>
    <row r="5785" spans="1:19" x14ac:dyDescent="0.25">
      <c r="A5785" t="s">
        <v>7022</v>
      </c>
      <c r="B5785">
        <v>2</v>
      </c>
      <c r="C5785" t="s">
        <v>6635</v>
      </c>
      <c r="D5785" s="84"/>
      <c r="F5785" s="84"/>
      <c r="O5785" s="84" t="s">
        <v>17960</v>
      </c>
      <c r="P5785" s="84">
        <v>1</v>
      </c>
      <c r="Q5785" s="84" t="s">
        <v>9357</v>
      </c>
      <c r="R5785" s="84"/>
      <c r="S5785" s="84"/>
    </row>
    <row r="5786" spans="1:19" x14ac:dyDescent="0.25">
      <c r="A5786" t="s">
        <v>7023</v>
      </c>
      <c r="B5786">
        <v>2</v>
      </c>
      <c r="C5786" t="s">
        <v>6635</v>
      </c>
      <c r="D5786" s="84"/>
      <c r="F5786" s="84"/>
      <c r="O5786" s="84" t="s">
        <v>17963</v>
      </c>
      <c r="P5786" s="84">
        <v>1</v>
      </c>
      <c r="Q5786" s="84" t="s">
        <v>9357</v>
      </c>
      <c r="R5786" s="84"/>
      <c r="S5786" s="84"/>
    </row>
    <row r="5787" spans="1:19" x14ac:dyDescent="0.25">
      <c r="A5787" t="s">
        <v>7024</v>
      </c>
      <c r="B5787">
        <v>2</v>
      </c>
      <c r="C5787" t="s">
        <v>6635</v>
      </c>
      <c r="D5787" s="84"/>
      <c r="F5787" s="84"/>
      <c r="O5787" s="84" t="s">
        <v>17964</v>
      </c>
      <c r="P5787" s="84">
        <v>1</v>
      </c>
      <c r="Q5787" s="84" t="s">
        <v>9357</v>
      </c>
      <c r="R5787" s="84"/>
      <c r="S5787" s="84"/>
    </row>
    <row r="5788" spans="1:19" x14ac:dyDescent="0.25">
      <c r="A5788" t="s">
        <v>7025</v>
      </c>
      <c r="B5788">
        <v>2</v>
      </c>
      <c r="C5788" t="s">
        <v>6635</v>
      </c>
      <c r="D5788" s="84"/>
      <c r="F5788" s="84"/>
      <c r="O5788" s="84" t="s">
        <v>17965</v>
      </c>
      <c r="P5788" s="84">
        <v>1</v>
      </c>
      <c r="Q5788" s="84" t="s">
        <v>9357</v>
      </c>
      <c r="R5788" s="84"/>
      <c r="S5788" s="84"/>
    </row>
    <row r="5789" spans="1:19" x14ac:dyDescent="0.25">
      <c r="A5789" t="s">
        <v>7026</v>
      </c>
      <c r="B5789">
        <v>2</v>
      </c>
      <c r="C5789" t="s">
        <v>6635</v>
      </c>
      <c r="D5789" s="84"/>
      <c r="F5789" s="84"/>
      <c r="O5789" s="84" t="s">
        <v>17967</v>
      </c>
      <c r="P5789" s="84">
        <v>1</v>
      </c>
      <c r="Q5789" s="84" t="s">
        <v>9357</v>
      </c>
      <c r="R5789" s="84"/>
      <c r="S5789" s="84"/>
    </row>
    <row r="5790" spans="1:19" x14ac:dyDescent="0.25">
      <c r="A5790" t="s">
        <v>7027</v>
      </c>
      <c r="B5790">
        <v>2</v>
      </c>
      <c r="C5790" t="s">
        <v>6635</v>
      </c>
      <c r="D5790" s="84"/>
      <c r="F5790" s="84"/>
      <c r="O5790" s="84" t="s">
        <v>17968</v>
      </c>
      <c r="P5790" s="84">
        <v>1</v>
      </c>
      <c r="Q5790" s="84" t="s">
        <v>9357</v>
      </c>
      <c r="R5790" s="84"/>
      <c r="S5790" s="84"/>
    </row>
    <row r="5791" spans="1:19" x14ac:dyDescent="0.25">
      <c r="A5791" t="s">
        <v>7028</v>
      </c>
      <c r="B5791">
        <v>2</v>
      </c>
      <c r="C5791" t="s">
        <v>6635</v>
      </c>
      <c r="D5791" s="84"/>
      <c r="F5791" s="84"/>
      <c r="O5791" s="84" t="s">
        <v>17969</v>
      </c>
      <c r="P5791" s="84">
        <v>1</v>
      </c>
      <c r="Q5791" s="84" t="s">
        <v>9357</v>
      </c>
      <c r="R5791" s="84"/>
      <c r="S5791" s="84"/>
    </row>
    <row r="5792" spans="1:19" x14ac:dyDescent="0.25">
      <c r="A5792" t="s">
        <v>7029</v>
      </c>
      <c r="B5792">
        <v>2</v>
      </c>
      <c r="C5792" t="s">
        <v>6635</v>
      </c>
      <c r="D5792" s="84"/>
      <c r="F5792" s="84"/>
      <c r="O5792" s="84" t="s">
        <v>17970</v>
      </c>
      <c r="P5792" s="84">
        <v>1</v>
      </c>
      <c r="Q5792" s="84" t="s">
        <v>9357</v>
      </c>
      <c r="R5792" s="84"/>
      <c r="S5792" s="84"/>
    </row>
    <row r="5793" spans="1:19" x14ac:dyDescent="0.25">
      <c r="A5793" t="s">
        <v>7030</v>
      </c>
      <c r="B5793">
        <v>2</v>
      </c>
      <c r="C5793" t="s">
        <v>6635</v>
      </c>
      <c r="D5793" s="84"/>
      <c r="F5793" s="84"/>
      <c r="O5793" s="84" t="s">
        <v>17971</v>
      </c>
      <c r="P5793" s="84">
        <v>1</v>
      </c>
      <c r="Q5793" s="84" t="s">
        <v>9357</v>
      </c>
      <c r="R5793" s="84"/>
      <c r="S5793" s="84"/>
    </row>
    <row r="5794" spans="1:19" x14ac:dyDescent="0.25">
      <c r="A5794" t="s">
        <v>7031</v>
      </c>
      <c r="B5794">
        <v>2</v>
      </c>
      <c r="C5794" t="s">
        <v>6635</v>
      </c>
      <c r="D5794" s="84"/>
      <c r="F5794" s="84"/>
      <c r="O5794" s="84" t="s">
        <v>17972</v>
      </c>
      <c r="P5794" s="84">
        <v>1</v>
      </c>
      <c r="Q5794" s="84" t="s">
        <v>9357</v>
      </c>
      <c r="R5794" s="84"/>
      <c r="S5794" s="84"/>
    </row>
    <row r="5795" spans="1:19" x14ac:dyDescent="0.25">
      <c r="A5795" t="s">
        <v>7032</v>
      </c>
      <c r="B5795">
        <v>2</v>
      </c>
      <c r="C5795" t="s">
        <v>6635</v>
      </c>
      <c r="D5795" s="84"/>
      <c r="F5795" s="84"/>
      <c r="O5795" s="84" t="s">
        <v>17973</v>
      </c>
      <c r="P5795" s="84">
        <v>1</v>
      </c>
      <c r="Q5795" s="84" t="s">
        <v>9357</v>
      </c>
      <c r="R5795" s="84"/>
      <c r="S5795" s="84"/>
    </row>
    <row r="5796" spans="1:19" x14ac:dyDescent="0.25">
      <c r="A5796" t="s">
        <v>7033</v>
      </c>
      <c r="B5796">
        <v>2</v>
      </c>
      <c r="C5796" t="s">
        <v>6635</v>
      </c>
      <c r="D5796" s="84"/>
      <c r="F5796" s="84"/>
      <c r="O5796" s="84" t="s">
        <v>17975</v>
      </c>
      <c r="P5796" s="84">
        <v>1</v>
      </c>
      <c r="Q5796" s="84" t="s">
        <v>9357</v>
      </c>
      <c r="R5796" s="84"/>
      <c r="S5796" s="84"/>
    </row>
    <row r="5797" spans="1:19" x14ac:dyDescent="0.25">
      <c r="A5797" t="s">
        <v>7034</v>
      </c>
      <c r="B5797">
        <v>2</v>
      </c>
      <c r="C5797" t="s">
        <v>6635</v>
      </c>
      <c r="D5797" s="84"/>
      <c r="F5797" s="84"/>
      <c r="O5797" s="84" t="s">
        <v>17976</v>
      </c>
      <c r="P5797" s="84">
        <v>1</v>
      </c>
      <c r="Q5797" s="84" t="s">
        <v>9357</v>
      </c>
      <c r="R5797" s="84"/>
      <c r="S5797" s="84"/>
    </row>
    <row r="5798" spans="1:19" x14ac:dyDescent="0.25">
      <c r="A5798" t="s">
        <v>7035</v>
      </c>
      <c r="B5798">
        <v>2</v>
      </c>
      <c r="C5798" t="s">
        <v>6635</v>
      </c>
      <c r="D5798" s="84"/>
      <c r="F5798" s="84"/>
      <c r="O5798" s="84" t="s">
        <v>17982</v>
      </c>
      <c r="P5798" s="84">
        <v>1</v>
      </c>
      <c r="Q5798" s="84" t="s">
        <v>9357</v>
      </c>
      <c r="R5798" s="84"/>
      <c r="S5798" s="84"/>
    </row>
    <row r="5799" spans="1:19" x14ac:dyDescent="0.25">
      <c r="A5799" t="s">
        <v>7036</v>
      </c>
      <c r="B5799">
        <v>2</v>
      </c>
      <c r="C5799" t="s">
        <v>6635</v>
      </c>
      <c r="D5799" s="84"/>
      <c r="F5799" s="84"/>
      <c r="O5799" s="84" t="s">
        <v>17983</v>
      </c>
      <c r="P5799" s="84">
        <v>1</v>
      </c>
      <c r="Q5799" s="84" t="s">
        <v>9357</v>
      </c>
      <c r="R5799" s="84"/>
      <c r="S5799" s="84"/>
    </row>
    <row r="5800" spans="1:19" x14ac:dyDescent="0.25">
      <c r="A5800" t="s">
        <v>7037</v>
      </c>
      <c r="B5800">
        <v>2</v>
      </c>
      <c r="C5800" t="s">
        <v>6635</v>
      </c>
      <c r="D5800" s="84"/>
      <c r="F5800" s="84"/>
      <c r="O5800" s="84" t="s">
        <v>17985</v>
      </c>
      <c r="P5800" s="84">
        <v>1</v>
      </c>
      <c r="Q5800" s="84" t="s">
        <v>9357</v>
      </c>
      <c r="R5800" s="84"/>
      <c r="S5800" s="84"/>
    </row>
    <row r="5801" spans="1:19" x14ac:dyDescent="0.25">
      <c r="A5801" t="s">
        <v>7038</v>
      </c>
      <c r="B5801">
        <v>2</v>
      </c>
      <c r="C5801" t="s">
        <v>6635</v>
      </c>
      <c r="D5801" s="84"/>
      <c r="F5801" s="84"/>
      <c r="O5801" s="84" t="s">
        <v>17986</v>
      </c>
      <c r="P5801" s="84">
        <v>1</v>
      </c>
      <c r="Q5801" s="84" t="s">
        <v>9357</v>
      </c>
      <c r="R5801" s="84"/>
      <c r="S5801" s="84"/>
    </row>
    <row r="5802" spans="1:19" x14ac:dyDescent="0.25">
      <c r="A5802" t="s">
        <v>7039</v>
      </c>
      <c r="B5802">
        <v>2</v>
      </c>
      <c r="C5802" t="s">
        <v>6635</v>
      </c>
      <c r="D5802" s="84"/>
      <c r="F5802" s="84"/>
      <c r="O5802" s="84" t="s">
        <v>17987</v>
      </c>
      <c r="P5802" s="84">
        <v>1</v>
      </c>
      <c r="Q5802" s="84" t="s">
        <v>9357</v>
      </c>
      <c r="R5802" s="84"/>
      <c r="S5802" s="84"/>
    </row>
    <row r="5803" spans="1:19" x14ac:dyDescent="0.25">
      <c r="A5803" t="s">
        <v>7040</v>
      </c>
      <c r="B5803">
        <v>2</v>
      </c>
      <c r="C5803" t="s">
        <v>6635</v>
      </c>
      <c r="D5803" s="84"/>
      <c r="F5803" s="84"/>
      <c r="O5803" s="84" t="s">
        <v>17990</v>
      </c>
      <c r="P5803" s="84">
        <v>1</v>
      </c>
      <c r="Q5803" s="84" t="s">
        <v>9357</v>
      </c>
      <c r="R5803" s="84"/>
      <c r="S5803" s="84"/>
    </row>
    <row r="5804" spans="1:19" x14ac:dyDescent="0.25">
      <c r="A5804" t="s">
        <v>7041</v>
      </c>
      <c r="B5804">
        <v>2</v>
      </c>
      <c r="C5804" t="s">
        <v>6635</v>
      </c>
      <c r="D5804" s="84"/>
      <c r="F5804" s="84"/>
      <c r="O5804" s="84" t="s">
        <v>17991</v>
      </c>
      <c r="P5804" s="84">
        <v>1</v>
      </c>
      <c r="Q5804" s="84" t="s">
        <v>9357</v>
      </c>
      <c r="R5804" s="84"/>
      <c r="S5804" s="84"/>
    </row>
    <row r="5805" spans="1:19" x14ac:dyDescent="0.25">
      <c r="A5805" t="s">
        <v>7042</v>
      </c>
      <c r="B5805">
        <v>2</v>
      </c>
      <c r="C5805" t="s">
        <v>6635</v>
      </c>
      <c r="D5805" s="84"/>
      <c r="F5805" s="84"/>
      <c r="O5805" s="84" t="s">
        <v>17992</v>
      </c>
      <c r="P5805" s="84">
        <v>1</v>
      </c>
      <c r="Q5805" s="84" t="s">
        <v>9357</v>
      </c>
      <c r="R5805" s="84"/>
      <c r="S5805" s="84"/>
    </row>
    <row r="5806" spans="1:19" x14ac:dyDescent="0.25">
      <c r="A5806" t="s">
        <v>7043</v>
      </c>
      <c r="B5806">
        <v>2</v>
      </c>
      <c r="C5806" t="s">
        <v>6635</v>
      </c>
      <c r="D5806" s="84"/>
      <c r="F5806" s="84"/>
      <c r="O5806" s="84" t="s">
        <v>17993</v>
      </c>
      <c r="P5806" s="84">
        <v>1</v>
      </c>
      <c r="Q5806" s="84" t="s">
        <v>9357</v>
      </c>
      <c r="R5806" s="84"/>
      <c r="S5806" s="84"/>
    </row>
    <row r="5807" spans="1:19" x14ac:dyDescent="0.25">
      <c r="A5807" t="s">
        <v>7044</v>
      </c>
      <c r="B5807">
        <v>2</v>
      </c>
      <c r="C5807" t="s">
        <v>6635</v>
      </c>
      <c r="D5807" s="84"/>
      <c r="F5807" s="84"/>
      <c r="O5807" s="84" t="s">
        <v>17994</v>
      </c>
      <c r="P5807" s="84">
        <v>1</v>
      </c>
      <c r="Q5807" s="84" t="s">
        <v>9357</v>
      </c>
      <c r="R5807" s="84"/>
      <c r="S5807" s="84"/>
    </row>
    <row r="5808" spans="1:19" x14ac:dyDescent="0.25">
      <c r="A5808" t="s">
        <v>7045</v>
      </c>
      <c r="B5808">
        <v>2</v>
      </c>
      <c r="C5808" t="s">
        <v>6635</v>
      </c>
      <c r="D5808" s="84"/>
      <c r="F5808" s="84"/>
      <c r="O5808" s="84" t="s">
        <v>17995</v>
      </c>
      <c r="P5808" s="84">
        <v>1</v>
      </c>
      <c r="Q5808" s="84" t="s">
        <v>9357</v>
      </c>
      <c r="R5808" s="84"/>
      <c r="S5808" s="84"/>
    </row>
    <row r="5809" spans="1:19" x14ac:dyDescent="0.25">
      <c r="A5809" t="s">
        <v>7046</v>
      </c>
      <c r="B5809">
        <v>2</v>
      </c>
      <c r="C5809" t="s">
        <v>6635</v>
      </c>
      <c r="D5809" s="84"/>
      <c r="F5809" s="84"/>
      <c r="O5809" s="84" t="s">
        <v>17996</v>
      </c>
      <c r="P5809" s="84">
        <v>1</v>
      </c>
      <c r="Q5809" s="84" t="s">
        <v>9357</v>
      </c>
      <c r="R5809" s="84"/>
      <c r="S5809" s="84"/>
    </row>
    <row r="5810" spans="1:19" x14ac:dyDescent="0.25">
      <c r="A5810" t="s">
        <v>7047</v>
      </c>
      <c r="B5810">
        <v>2</v>
      </c>
      <c r="C5810" t="s">
        <v>6635</v>
      </c>
      <c r="D5810" s="84"/>
      <c r="F5810" s="84"/>
      <c r="O5810" s="84" t="s">
        <v>17998</v>
      </c>
      <c r="P5810" s="84">
        <v>1</v>
      </c>
      <c r="Q5810" s="84" t="s">
        <v>9357</v>
      </c>
      <c r="R5810" s="84"/>
      <c r="S5810" s="84"/>
    </row>
    <row r="5811" spans="1:19" x14ac:dyDescent="0.25">
      <c r="A5811" t="s">
        <v>7048</v>
      </c>
      <c r="B5811">
        <v>2</v>
      </c>
      <c r="C5811" t="s">
        <v>6635</v>
      </c>
      <c r="D5811" s="84"/>
      <c r="F5811" s="84"/>
      <c r="O5811" s="84" t="s">
        <v>17999</v>
      </c>
      <c r="P5811" s="84">
        <v>1</v>
      </c>
      <c r="Q5811" s="84" t="s">
        <v>9357</v>
      </c>
      <c r="R5811" s="84"/>
      <c r="S5811" s="84"/>
    </row>
    <row r="5812" spans="1:19" x14ac:dyDescent="0.25">
      <c r="A5812" t="s">
        <v>7049</v>
      </c>
      <c r="B5812">
        <v>2</v>
      </c>
      <c r="C5812" t="s">
        <v>6635</v>
      </c>
      <c r="D5812" s="84"/>
      <c r="F5812" s="84"/>
      <c r="O5812" s="84" t="s">
        <v>18001</v>
      </c>
      <c r="P5812" s="84">
        <v>1</v>
      </c>
      <c r="Q5812" s="84" t="s">
        <v>9357</v>
      </c>
      <c r="R5812" s="84"/>
      <c r="S5812" s="84"/>
    </row>
    <row r="5813" spans="1:19" x14ac:dyDescent="0.25">
      <c r="A5813" t="s">
        <v>7050</v>
      </c>
      <c r="B5813">
        <v>2</v>
      </c>
      <c r="C5813" t="s">
        <v>6635</v>
      </c>
      <c r="D5813" s="84"/>
      <c r="F5813" s="84"/>
      <c r="O5813" s="84" t="s">
        <v>18002</v>
      </c>
      <c r="P5813" s="84">
        <v>1</v>
      </c>
      <c r="Q5813" s="84" t="s">
        <v>9357</v>
      </c>
      <c r="R5813" s="84"/>
      <c r="S5813" s="84"/>
    </row>
    <row r="5814" spans="1:19" x14ac:dyDescent="0.25">
      <c r="A5814" t="s">
        <v>7051</v>
      </c>
      <c r="B5814">
        <v>2</v>
      </c>
      <c r="C5814" t="s">
        <v>6635</v>
      </c>
      <c r="D5814" s="84"/>
      <c r="F5814" s="84"/>
      <c r="O5814" s="84" t="s">
        <v>18003</v>
      </c>
      <c r="P5814" s="84">
        <v>1</v>
      </c>
      <c r="Q5814" s="84" t="s">
        <v>9357</v>
      </c>
      <c r="R5814" s="84"/>
      <c r="S5814" s="84"/>
    </row>
    <row r="5815" spans="1:19" x14ac:dyDescent="0.25">
      <c r="A5815" t="s">
        <v>7052</v>
      </c>
      <c r="B5815">
        <v>2</v>
      </c>
      <c r="C5815" t="s">
        <v>6635</v>
      </c>
      <c r="D5815" s="84"/>
      <c r="F5815" s="84"/>
      <c r="O5815" s="84" t="s">
        <v>18004</v>
      </c>
      <c r="P5815" s="84">
        <v>1</v>
      </c>
      <c r="Q5815" s="84" t="s">
        <v>9357</v>
      </c>
      <c r="R5815" s="84"/>
      <c r="S5815" s="84"/>
    </row>
    <row r="5816" spans="1:19" x14ac:dyDescent="0.25">
      <c r="A5816" t="s">
        <v>7053</v>
      </c>
      <c r="B5816">
        <v>2</v>
      </c>
      <c r="C5816" t="s">
        <v>6635</v>
      </c>
      <c r="D5816" s="84"/>
      <c r="F5816" s="84"/>
      <c r="O5816" s="84" t="s">
        <v>18006</v>
      </c>
      <c r="P5816" s="84">
        <v>1</v>
      </c>
      <c r="Q5816" s="84" t="s">
        <v>9357</v>
      </c>
      <c r="R5816" s="84"/>
      <c r="S5816" s="84"/>
    </row>
    <row r="5817" spans="1:19" x14ac:dyDescent="0.25">
      <c r="A5817" t="s">
        <v>7054</v>
      </c>
      <c r="B5817">
        <v>2</v>
      </c>
      <c r="C5817" t="s">
        <v>6635</v>
      </c>
      <c r="D5817" s="84"/>
      <c r="F5817" s="84"/>
      <c r="O5817" s="84" t="s">
        <v>18009</v>
      </c>
      <c r="P5817" s="84">
        <v>1</v>
      </c>
      <c r="Q5817" s="84" t="s">
        <v>9357</v>
      </c>
      <c r="R5817" s="84"/>
      <c r="S5817" s="84"/>
    </row>
    <row r="5818" spans="1:19" x14ac:dyDescent="0.25">
      <c r="A5818" t="s">
        <v>7055</v>
      </c>
      <c r="B5818">
        <v>2</v>
      </c>
      <c r="C5818" t="s">
        <v>6635</v>
      </c>
      <c r="D5818" s="84"/>
      <c r="F5818" s="84"/>
      <c r="O5818" s="84" t="s">
        <v>18011</v>
      </c>
      <c r="P5818" s="84">
        <v>1</v>
      </c>
      <c r="Q5818" s="84" t="s">
        <v>9357</v>
      </c>
      <c r="R5818" s="84"/>
      <c r="S5818" s="84"/>
    </row>
    <row r="5819" spans="1:19" x14ac:dyDescent="0.25">
      <c r="A5819" t="s">
        <v>7056</v>
      </c>
      <c r="B5819">
        <v>2</v>
      </c>
      <c r="C5819" t="s">
        <v>6635</v>
      </c>
      <c r="D5819" s="84"/>
      <c r="F5819" s="84"/>
      <c r="O5819" s="84" t="s">
        <v>18012</v>
      </c>
      <c r="P5819" s="84">
        <v>1</v>
      </c>
      <c r="Q5819" s="84" t="s">
        <v>9357</v>
      </c>
      <c r="R5819" s="84"/>
      <c r="S5819" s="84"/>
    </row>
    <row r="5820" spans="1:19" x14ac:dyDescent="0.25">
      <c r="A5820" t="s">
        <v>7057</v>
      </c>
      <c r="B5820">
        <v>2</v>
      </c>
      <c r="C5820" t="s">
        <v>6635</v>
      </c>
      <c r="D5820" s="84"/>
      <c r="F5820" s="84"/>
      <c r="O5820" s="84" t="s">
        <v>18013</v>
      </c>
      <c r="P5820" s="84">
        <v>1</v>
      </c>
      <c r="Q5820" s="84" t="s">
        <v>9357</v>
      </c>
      <c r="R5820" s="84"/>
      <c r="S5820" s="84"/>
    </row>
    <row r="5821" spans="1:19" x14ac:dyDescent="0.25">
      <c r="A5821" t="s">
        <v>7058</v>
      </c>
      <c r="B5821">
        <v>2</v>
      </c>
      <c r="C5821" t="s">
        <v>6635</v>
      </c>
      <c r="D5821" s="84"/>
      <c r="F5821" s="84"/>
      <c r="O5821" s="84" t="s">
        <v>18014</v>
      </c>
      <c r="P5821" s="84">
        <v>1</v>
      </c>
      <c r="Q5821" s="84" t="s">
        <v>9357</v>
      </c>
      <c r="R5821" s="84"/>
      <c r="S5821" s="84"/>
    </row>
    <row r="5822" spans="1:19" x14ac:dyDescent="0.25">
      <c r="A5822" t="s">
        <v>7059</v>
      </c>
      <c r="B5822">
        <v>2</v>
      </c>
      <c r="C5822" t="s">
        <v>6635</v>
      </c>
      <c r="D5822" s="84"/>
      <c r="F5822" s="84"/>
      <c r="O5822" s="84" t="s">
        <v>18015</v>
      </c>
      <c r="P5822" s="84">
        <v>1</v>
      </c>
      <c r="Q5822" s="84" t="s">
        <v>9357</v>
      </c>
      <c r="R5822" s="84"/>
      <c r="S5822" s="84"/>
    </row>
    <row r="5823" spans="1:19" x14ac:dyDescent="0.25">
      <c r="A5823" t="s">
        <v>7060</v>
      </c>
      <c r="B5823">
        <v>2</v>
      </c>
      <c r="C5823" t="s">
        <v>6635</v>
      </c>
      <c r="D5823" s="84"/>
      <c r="F5823" s="84"/>
      <c r="O5823" s="84" t="s">
        <v>18017</v>
      </c>
      <c r="P5823" s="84">
        <v>1</v>
      </c>
      <c r="Q5823" s="84" t="s">
        <v>9357</v>
      </c>
      <c r="R5823" s="84"/>
      <c r="S5823" s="84"/>
    </row>
    <row r="5824" spans="1:19" x14ac:dyDescent="0.25">
      <c r="A5824" t="s">
        <v>7061</v>
      </c>
      <c r="B5824">
        <v>2</v>
      </c>
      <c r="C5824" t="s">
        <v>6635</v>
      </c>
      <c r="D5824" s="84"/>
      <c r="F5824" s="84"/>
      <c r="O5824" s="84" t="s">
        <v>18020</v>
      </c>
      <c r="P5824" s="84">
        <v>1</v>
      </c>
      <c r="Q5824" s="84" t="s">
        <v>9357</v>
      </c>
      <c r="R5824" s="84"/>
      <c r="S5824" s="84"/>
    </row>
    <row r="5825" spans="1:19" x14ac:dyDescent="0.25">
      <c r="A5825" t="s">
        <v>7062</v>
      </c>
      <c r="B5825">
        <v>2</v>
      </c>
      <c r="C5825" t="s">
        <v>6635</v>
      </c>
      <c r="D5825" s="84"/>
      <c r="F5825" s="84"/>
      <c r="O5825" s="84" t="s">
        <v>18022</v>
      </c>
      <c r="P5825" s="84">
        <v>1</v>
      </c>
      <c r="Q5825" s="84" t="s">
        <v>9357</v>
      </c>
      <c r="R5825" s="84"/>
      <c r="S5825" s="84"/>
    </row>
    <row r="5826" spans="1:19" x14ac:dyDescent="0.25">
      <c r="A5826" t="s">
        <v>7063</v>
      </c>
      <c r="B5826">
        <v>2</v>
      </c>
      <c r="C5826" t="s">
        <v>6635</v>
      </c>
      <c r="D5826" s="84"/>
      <c r="F5826" s="84"/>
      <c r="O5826" s="84" t="s">
        <v>18024</v>
      </c>
      <c r="P5826" s="84">
        <v>1</v>
      </c>
      <c r="Q5826" s="84" t="s">
        <v>9357</v>
      </c>
      <c r="R5826" s="84"/>
      <c r="S5826" s="84"/>
    </row>
    <row r="5827" spans="1:19" x14ac:dyDescent="0.25">
      <c r="A5827" t="s">
        <v>7064</v>
      </c>
      <c r="B5827">
        <v>2</v>
      </c>
      <c r="C5827" t="s">
        <v>6635</v>
      </c>
      <c r="D5827" s="84"/>
      <c r="F5827" s="84"/>
      <c r="O5827" s="84" t="s">
        <v>18025</v>
      </c>
      <c r="P5827" s="84">
        <v>1</v>
      </c>
      <c r="Q5827" s="84" t="s">
        <v>9357</v>
      </c>
      <c r="R5827" s="84"/>
      <c r="S5827" s="84"/>
    </row>
    <row r="5828" spans="1:19" x14ac:dyDescent="0.25">
      <c r="A5828" t="s">
        <v>7065</v>
      </c>
      <c r="B5828">
        <v>2</v>
      </c>
      <c r="C5828" t="s">
        <v>6635</v>
      </c>
      <c r="D5828" s="84"/>
      <c r="F5828" s="84"/>
      <c r="O5828" s="84" t="s">
        <v>18026</v>
      </c>
      <c r="P5828" s="84">
        <v>1</v>
      </c>
      <c r="Q5828" s="84" t="s">
        <v>9357</v>
      </c>
      <c r="R5828" s="84"/>
      <c r="S5828" s="84"/>
    </row>
    <row r="5829" spans="1:19" x14ac:dyDescent="0.25">
      <c r="A5829" t="s">
        <v>7066</v>
      </c>
      <c r="B5829">
        <v>2</v>
      </c>
      <c r="C5829" t="s">
        <v>6635</v>
      </c>
      <c r="D5829" s="84"/>
      <c r="F5829" s="84"/>
      <c r="O5829" s="84" t="s">
        <v>18027</v>
      </c>
      <c r="P5829" s="84">
        <v>1</v>
      </c>
      <c r="Q5829" s="84" t="s">
        <v>9357</v>
      </c>
      <c r="R5829" s="84"/>
      <c r="S5829" s="84"/>
    </row>
    <row r="5830" spans="1:19" x14ac:dyDescent="0.25">
      <c r="A5830" t="s">
        <v>7067</v>
      </c>
      <c r="B5830">
        <v>2</v>
      </c>
      <c r="C5830" t="s">
        <v>6635</v>
      </c>
      <c r="D5830" s="84"/>
      <c r="F5830" s="84"/>
      <c r="O5830" s="84" t="s">
        <v>18028</v>
      </c>
      <c r="P5830" s="84">
        <v>1</v>
      </c>
      <c r="Q5830" s="84" t="s">
        <v>9357</v>
      </c>
      <c r="R5830" s="84"/>
      <c r="S5830" s="84"/>
    </row>
    <row r="5831" spans="1:19" x14ac:dyDescent="0.25">
      <c r="A5831" t="s">
        <v>7068</v>
      </c>
      <c r="B5831">
        <v>2</v>
      </c>
      <c r="C5831" t="s">
        <v>6635</v>
      </c>
      <c r="D5831" s="84"/>
      <c r="F5831" s="84"/>
      <c r="O5831" s="84" t="s">
        <v>18042</v>
      </c>
      <c r="P5831" s="84">
        <v>1</v>
      </c>
      <c r="Q5831" s="84" t="s">
        <v>9357</v>
      </c>
      <c r="R5831" s="84"/>
      <c r="S5831" s="84"/>
    </row>
    <row r="5832" spans="1:19" x14ac:dyDescent="0.25">
      <c r="A5832" t="s">
        <v>7069</v>
      </c>
      <c r="B5832">
        <v>2</v>
      </c>
      <c r="C5832" t="s">
        <v>6635</v>
      </c>
      <c r="D5832" s="84"/>
      <c r="F5832" s="84"/>
      <c r="O5832" s="84" t="s">
        <v>18044</v>
      </c>
      <c r="P5832" s="84">
        <v>1</v>
      </c>
      <c r="Q5832" s="84" t="s">
        <v>9357</v>
      </c>
      <c r="R5832" s="84"/>
      <c r="S5832" s="84"/>
    </row>
    <row r="5833" spans="1:19" x14ac:dyDescent="0.25">
      <c r="A5833" t="s">
        <v>7070</v>
      </c>
      <c r="B5833">
        <v>2</v>
      </c>
      <c r="C5833" t="s">
        <v>6635</v>
      </c>
      <c r="D5833" s="84"/>
      <c r="F5833" s="84"/>
      <c r="O5833" s="84" t="s">
        <v>18045</v>
      </c>
      <c r="P5833" s="84">
        <v>1</v>
      </c>
      <c r="Q5833" s="84" t="s">
        <v>9357</v>
      </c>
      <c r="R5833" s="84"/>
      <c r="S5833" s="84"/>
    </row>
    <row r="5834" spans="1:19" x14ac:dyDescent="0.25">
      <c r="A5834" t="s">
        <v>7071</v>
      </c>
      <c r="B5834">
        <v>2</v>
      </c>
      <c r="C5834" t="s">
        <v>6635</v>
      </c>
      <c r="D5834" s="84"/>
      <c r="F5834" s="84"/>
      <c r="O5834" s="84" t="s">
        <v>18046</v>
      </c>
      <c r="P5834" s="84">
        <v>1</v>
      </c>
      <c r="Q5834" s="84" t="s">
        <v>9357</v>
      </c>
      <c r="R5834" s="84"/>
      <c r="S5834" s="84"/>
    </row>
    <row r="5835" spans="1:19" x14ac:dyDescent="0.25">
      <c r="A5835" t="s">
        <v>7072</v>
      </c>
      <c r="B5835">
        <v>2</v>
      </c>
      <c r="C5835" t="s">
        <v>6635</v>
      </c>
      <c r="D5835" s="84"/>
      <c r="F5835" s="84"/>
      <c r="O5835" s="84" t="s">
        <v>18048</v>
      </c>
      <c r="P5835" s="84">
        <v>1</v>
      </c>
      <c r="Q5835" s="84" t="s">
        <v>9357</v>
      </c>
      <c r="R5835" s="84"/>
      <c r="S5835" s="84"/>
    </row>
    <row r="5836" spans="1:19" x14ac:dyDescent="0.25">
      <c r="A5836" t="s">
        <v>7073</v>
      </c>
      <c r="B5836">
        <v>2</v>
      </c>
      <c r="C5836" t="s">
        <v>6635</v>
      </c>
      <c r="D5836" s="84"/>
      <c r="F5836" s="84"/>
      <c r="O5836" s="84" t="s">
        <v>18053</v>
      </c>
      <c r="P5836" s="84">
        <v>1</v>
      </c>
      <c r="Q5836" s="84" t="s">
        <v>9357</v>
      </c>
      <c r="R5836" s="84"/>
      <c r="S5836" s="84"/>
    </row>
    <row r="5837" spans="1:19" x14ac:dyDescent="0.25">
      <c r="A5837" t="s">
        <v>7074</v>
      </c>
      <c r="B5837">
        <v>2</v>
      </c>
      <c r="C5837" t="s">
        <v>6635</v>
      </c>
      <c r="D5837" s="84"/>
      <c r="F5837" s="84"/>
      <c r="O5837" s="84" t="s">
        <v>18056</v>
      </c>
      <c r="P5837" s="84">
        <v>1</v>
      </c>
      <c r="Q5837" s="84" t="s">
        <v>9357</v>
      </c>
      <c r="R5837" s="84"/>
      <c r="S5837" s="84"/>
    </row>
    <row r="5838" spans="1:19" x14ac:dyDescent="0.25">
      <c r="A5838" t="s">
        <v>7075</v>
      </c>
      <c r="B5838">
        <v>2</v>
      </c>
      <c r="C5838" t="s">
        <v>6635</v>
      </c>
      <c r="D5838" s="84"/>
      <c r="F5838" s="84"/>
      <c r="O5838" s="84" t="s">
        <v>18070</v>
      </c>
      <c r="P5838" s="84">
        <v>1</v>
      </c>
      <c r="Q5838" s="84" t="s">
        <v>9357</v>
      </c>
      <c r="R5838" s="84"/>
      <c r="S5838" s="84"/>
    </row>
    <row r="5839" spans="1:19" x14ac:dyDescent="0.25">
      <c r="A5839" t="s">
        <v>7076</v>
      </c>
      <c r="B5839">
        <v>2</v>
      </c>
      <c r="C5839" t="s">
        <v>6635</v>
      </c>
      <c r="D5839" s="84"/>
      <c r="F5839" s="84"/>
      <c r="O5839" s="84" t="s">
        <v>18073</v>
      </c>
      <c r="P5839" s="84">
        <v>1</v>
      </c>
      <c r="Q5839" s="84" t="s">
        <v>9357</v>
      </c>
      <c r="R5839" s="84"/>
      <c r="S5839" s="84"/>
    </row>
    <row r="5840" spans="1:19" x14ac:dyDescent="0.25">
      <c r="A5840" t="s">
        <v>7077</v>
      </c>
      <c r="B5840">
        <v>2</v>
      </c>
      <c r="C5840" t="s">
        <v>6635</v>
      </c>
      <c r="D5840" s="84"/>
      <c r="F5840" s="84"/>
      <c r="O5840" s="84" t="s">
        <v>18076</v>
      </c>
      <c r="P5840" s="84">
        <v>1</v>
      </c>
      <c r="Q5840" s="84" t="s">
        <v>9357</v>
      </c>
      <c r="R5840" s="84"/>
      <c r="S5840" s="84"/>
    </row>
    <row r="5841" spans="1:19" x14ac:dyDescent="0.25">
      <c r="A5841" t="s">
        <v>7078</v>
      </c>
      <c r="B5841">
        <v>2</v>
      </c>
      <c r="C5841" t="s">
        <v>6635</v>
      </c>
      <c r="D5841" s="84"/>
      <c r="F5841" s="84"/>
      <c r="O5841" s="84" t="s">
        <v>18077</v>
      </c>
      <c r="P5841" s="84">
        <v>1</v>
      </c>
      <c r="Q5841" s="84" t="s">
        <v>9357</v>
      </c>
      <c r="R5841" s="84"/>
      <c r="S5841" s="84"/>
    </row>
    <row r="5842" spans="1:19" x14ac:dyDescent="0.25">
      <c r="A5842" t="s">
        <v>7079</v>
      </c>
      <c r="B5842">
        <v>2</v>
      </c>
      <c r="C5842" t="s">
        <v>6635</v>
      </c>
      <c r="D5842" s="84"/>
      <c r="F5842" s="84"/>
      <c r="O5842" s="84" t="s">
        <v>18079</v>
      </c>
      <c r="P5842" s="84">
        <v>1</v>
      </c>
      <c r="Q5842" s="84" t="s">
        <v>9357</v>
      </c>
      <c r="R5842" s="84"/>
      <c r="S5842" s="84"/>
    </row>
    <row r="5843" spans="1:19" x14ac:dyDescent="0.25">
      <c r="A5843" t="s">
        <v>7080</v>
      </c>
      <c r="B5843">
        <v>2</v>
      </c>
      <c r="C5843" t="s">
        <v>6635</v>
      </c>
      <c r="D5843" s="84"/>
      <c r="F5843" s="84"/>
      <c r="O5843" s="84" t="s">
        <v>18082</v>
      </c>
      <c r="P5843" s="84">
        <v>1</v>
      </c>
      <c r="Q5843" s="84" t="s">
        <v>9357</v>
      </c>
      <c r="R5843" s="84"/>
      <c r="S5843" s="84"/>
    </row>
    <row r="5844" spans="1:19" x14ac:dyDescent="0.25">
      <c r="A5844" t="s">
        <v>7081</v>
      </c>
      <c r="B5844">
        <v>2</v>
      </c>
      <c r="C5844" t="s">
        <v>6635</v>
      </c>
      <c r="D5844" s="84"/>
      <c r="F5844" s="84"/>
      <c r="O5844" s="84" t="s">
        <v>18083</v>
      </c>
      <c r="P5844" s="84">
        <v>1</v>
      </c>
      <c r="Q5844" s="84" t="s">
        <v>9357</v>
      </c>
      <c r="R5844" s="84"/>
      <c r="S5844" s="84"/>
    </row>
    <row r="5845" spans="1:19" x14ac:dyDescent="0.25">
      <c r="A5845" t="s">
        <v>7082</v>
      </c>
      <c r="B5845">
        <v>2</v>
      </c>
      <c r="C5845" t="s">
        <v>6635</v>
      </c>
      <c r="D5845" s="84"/>
      <c r="F5845" s="84"/>
      <c r="O5845" s="84" t="s">
        <v>18084</v>
      </c>
      <c r="P5845" s="84">
        <v>1</v>
      </c>
      <c r="Q5845" s="84" t="s">
        <v>9357</v>
      </c>
      <c r="R5845" s="84"/>
      <c r="S5845" s="84"/>
    </row>
    <row r="5846" spans="1:19" x14ac:dyDescent="0.25">
      <c r="A5846" t="s">
        <v>7083</v>
      </c>
      <c r="B5846">
        <v>2</v>
      </c>
      <c r="C5846" t="s">
        <v>6635</v>
      </c>
      <c r="D5846" s="84"/>
      <c r="F5846" s="84"/>
      <c r="O5846" s="84" t="s">
        <v>18086</v>
      </c>
      <c r="P5846" s="84">
        <v>1</v>
      </c>
      <c r="Q5846" s="84" t="s">
        <v>9357</v>
      </c>
      <c r="R5846" s="84"/>
      <c r="S5846" s="84"/>
    </row>
    <row r="5847" spans="1:19" x14ac:dyDescent="0.25">
      <c r="A5847" t="s">
        <v>7084</v>
      </c>
      <c r="B5847">
        <v>2</v>
      </c>
      <c r="C5847" t="s">
        <v>6635</v>
      </c>
      <c r="D5847" s="84"/>
      <c r="F5847" s="84"/>
      <c r="O5847" s="84" t="s">
        <v>18089</v>
      </c>
      <c r="P5847" s="84">
        <v>1</v>
      </c>
      <c r="Q5847" s="84" t="s">
        <v>9357</v>
      </c>
      <c r="R5847" s="84"/>
      <c r="S5847" s="84"/>
    </row>
    <row r="5848" spans="1:19" x14ac:dyDescent="0.25">
      <c r="A5848" t="s">
        <v>7085</v>
      </c>
      <c r="B5848">
        <v>2</v>
      </c>
      <c r="C5848" t="s">
        <v>6635</v>
      </c>
      <c r="D5848" s="84"/>
      <c r="F5848" s="84"/>
      <c r="O5848" s="84" t="s">
        <v>18090</v>
      </c>
      <c r="P5848" s="84">
        <v>1</v>
      </c>
      <c r="Q5848" s="84" t="s">
        <v>9357</v>
      </c>
      <c r="R5848" s="84"/>
      <c r="S5848" s="84"/>
    </row>
    <row r="5849" spans="1:19" x14ac:dyDescent="0.25">
      <c r="A5849" t="s">
        <v>7086</v>
      </c>
      <c r="B5849">
        <v>2</v>
      </c>
      <c r="C5849" t="s">
        <v>6635</v>
      </c>
      <c r="D5849" s="84"/>
      <c r="F5849" s="84"/>
      <c r="O5849" s="84" t="s">
        <v>18091</v>
      </c>
      <c r="P5849" s="84">
        <v>1</v>
      </c>
      <c r="Q5849" s="84" t="s">
        <v>9357</v>
      </c>
      <c r="R5849" s="84"/>
      <c r="S5849" s="84"/>
    </row>
    <row r="5850" spans="1:19" x14ac:dyDescent="0.25">
      <c r="A5850" t="s">
        <v>7087</v>
      </c>
      <c r="B5850">
        <v>2</v>
      </c>
      <c r="C5850" t="s">
        <v>6635</v>
      </c>
      <c r="D5850" s="84"/>
      <c r="F5850" s="84"/>
      <c r="O5850" s="84" t="s">
        <v>18092</v>
      </c>
      <c r="P5850" s="84">
        <v>1</v>
      </c>
      <c r="Q5850" s="84" t="s">
        <v>9357</v>
      </c>
      <c r="R5850" s="84"/>
      <c r="S5850" s="84"/>
    </row>
    <row r="5851" spans="1:19" x14ac:dyDescent="0.25">
      <c r="A5851" t="s">
        <v>7088</v>
      </c>
      <c r="B5851">
        <v>2</v>
      </c>
      <c r="C5851" t="s">
        <v>6635</v>
      </c>
      <c r="D5851" s="84"/>
      <c r="F5851" s="84"/>
      <c r="O5851" s="84" t="s">
        <v>18095</v>
      </c>
      <c r="P5851" s="84">
        <v>1</v>
      </c>
      <c r="Q5851" s="84" t="s">
        <v>9357</v>
      </c>
      <c r="R5851" s="84"/>
      <c r="S5851" s="84"/>
    </row>
    <row r="5852" spans="1:19" x14ac:dyDescent="0.25">
      <c r="A5852" t="s">
        <v>7089</v>
      </c>
      <c r="B5852">
        <v>2</v>
      </c>
      <c r="C5852" t="s">
        <v>6635</v>
      </c>
      <c r="D5852" s="84"/>
      <c r="F5852" s="84"/>
      <c r="O5852" s="84" t="s">
        <v>18097</v>
      </c>
      <c r="P5852" s="84">
        <v>1</v>
      </c>
      <c r="Q5852" s="84" t="s">
        <v>9357</v>
      </c>
      <c r="R5852" s="84"/>
      <c r="S5852" s="84"/>
    </row>
    <row r="5853" spans="1:19" x14ac:dyDescent="0.25">
      <c r="A5853" t="s">
        <v>7090</v>
      </c>
      <c r="B5853">
        <v>2</v>
      </c>
      <c r="C5853" t="s">
        <v>6635</v>
      </c>
      <c r="D5853" s="84"/>
      <c r="F5853" s="84"/>
      <c r="O5853" s="84" t="s">
        <v>18098</v>
      </c>
      <c r="P5853" s="84">
        <v>1</v>
      </c>
      <c r="Q5853" s="84" t="s">
        <v>9357</v>
      </c>
      <c r="R5853" s="84"/>
      <c r="S5853" s="84"/>
    </row>
    <row r="5854" spans="1:19" x14ac:dyDescent="0.25">
      <c r="A5854" t="s">
        <v>7091</v>
      </c>
      <c r="B5854">
        <v>2</v>
      </c>
      <c r="C5854" t="s">
        <v>6635</v>
      </c>
      <c r="D5854" s="84"/>
      <c r="F5854" s="84"/>
      <c r="O5854" s="84" t="s">
        <v>18099</v>
      </c>
      <c r="P5854" s="84">
        <v>1</v>
      </c>
      <c r="Q5854" s="84" t="s">
        <v>9357</v>
      </c>
      <c r="R5854" s="84"/>
      <c r="S5854" s="84"/>
    </row>
    <row r="5855" spans="1:19" x14ac:dyDescent="0.25">
      <c r="A5855" t="s">
        <v>7092</v>
      </c>
      <c r="B5855">
        <v>2</v>
      </c>
      <c r="C5855" t="s">
        <v>6635</v>
      </c>
      <c r="D5855" s="84"/>
      <c r="F5855" s="84"/>
      <c r="O5855" s="84" t="s">
        <v>18100</v>
      </c>
      <c r="P5855" s="84">
        <v>1</v>
      </c>
      <c r="Q5855" s="84" t="s">
        <v>9357</v>
      </c>
      <c r="R5855" s="84"/>
      <c r="S5855" s="84"/>
    </row>
    <row r="5856" spans="1:19" x14ac:dyDescent="0.25">
      <c r="A5856" t="s">
        <v>7093</v>
      </c>
      <c r="B5856">
        <v>2</v>
      </c>
      <c r="C5856" t="s">
        <v>6635</v>
      </c>
      <c r="D5856" s="84"/>
      <c r="F5856" s="84"/>
      <c r="O5856" s="84" t="s">
        <v>18101</v>
      </c>
      <c r="P5856" s="84">
        <v>1</v>
      </c>
      <c r="Q5856" s="84" t="s">
        <v>9357</v>
      </c>
      <c r="R5856" s="84"/>
      <c r="S5856" s="84"/>
    </row>
    <row r="5857" spans="1:19" x14ac:dyDescent="0.25">
      <c r="A5857" t="s">
        <v>7094</v>
      </c>
      <c r="B5857">
        <v>2</v>
      </c>
      <c r="C5857" t="s">
        <v>6635</v>
      </c>
      <c r="D5857" s="84"/>
      <c r="F5857" s="84"/>
      <c r="O5857" s="84" t="s">
        <v>18105</v>
      </c>
      <c r="P5857" s="84">
        <v>1</v>
      </c>
      <c r="Q5857" s="84" t="s">
        <v>9357</v>
      </c>
      <c r="R5857" s="84"/>
      <c r="S5857" s="84"/>
    </row>
    <row r="5858" spans="1:19" x14ac:dyDescent="0.25">
      <c r="A5858" t="s">
        <v>7095</v>
      </c>
      <c r="B5858">
        <v>2</v>
      </c>
      <c r="C5858" t="s">
        <v>6635</v>
      </c>
      <c r="D5858" s="84"/>
      <c r="F5858" s="84"/>
      <c r="O5858" s="84" t="s">
        <v>18106</v>
      </c>
      <c r="P5858" s="84">
        <v>1</v>
      </c>
      <c r="Q5858" s="84" t="s">
        <v>9357</v>
      </c>
      <c r="R5858" s="84"/>
      <c r="S5858" s="84"/>
    </row>
    <row r="5859" spans="1:19" x14ac:dyDescent="0.25">
      <c r="A5859" t="s">
        <v>7096</v>
      </c>
      <c r="B5859">
        <v>2</v>
      </c>
      <c r="C5859" t="s">
        <v>6635</v>
      </c>
      <c r="D5859" s="84"/>
      <c r="F5859" s="84"/>
      <c r="O5859" s="84" t="s">
        <v>18107</v>
      </c>
      <c r="P5859" s="84">
        <v>1</v>
      </c>
      <c r="Q5859" s="84" t="s">
        <v>9357</v>
      </c>
      <c r="R5859" s="84"/>
      <c r="S5859" s="84"/>
    </row>
    <row r="5860" spans="1:19" x14ac:dyDescent="0.25">
      <c r="A5860" t="s">
        <v>7097</v>
      </c>
      <c r="B5860">
        <v>2</v>
      </c>
      <c r="C5860" t="s">
        <v>6635</v>
      </c>
      <c r="D5860" s="84"/>
      <c r="F5860" s="84"/>
      <c r="O5860" s="84" t="s">
        <v>18108</v>
      </c>
      <c r="P5860" s="84">
        <v>1</v>
      </c>
      <c r="Q5860" s="84" t="s">
        <v>9357</v>
      </c>
      <c r="R5860" s="84"/>
      <c r="S5860" s="84"/>
    </row>
    <row r="5861" spans="1:19" x14ac:dyDescent="0.25">
      <c r="A5861" t="s">
        <v>7098</v>
      </c>
      <c r="B5861">
        <v>2</v>
      </c>
      <c r="C5861" t="s">
        <v>6635</v>
      </c>
      <c r="D5861" s="84"/>
      <c r="F5861" s="84"/>
      <c r="O5861" s="84" t="s">
        <v>18110</v>
      </c>
      <c r="P5861" s="84">
        <v>1</v>
      </c>
      <c r="Q5861" s="84" t="s">
        <v>9357</v>
      </c>
      <c r="R5861" s="84"/>
      <c r="S5861" s="84"/>
    </row>
    <row r="5862" spans="1:19" x14ac:dyDescent="0.25">
      <c r="A5862" t="s">
        <v>7099</v>
      </c>
      <c r="B5862">
        <v>2</v>
      </c>
      <c r="C5862" t="s">
        <v>6635</v>
      </c>
      <c r="D5862" s="84"/>
      <c r="F5862" s="84"/>
      <c r="O5862" s="84" t="s">
        <v>18113</v>
      </c>
      <c r="P5862" s="84">
        <v>1</v>
      </c>
      <c r="Q5862" s="84" t="s">
        <v>9357</v>
      </c>
      <c r="R5862" s="84"/>
      <c r="S5862" s="84"/>
    </row>
    <row r="5863" spans="1:19" x14ac:dyDescent="0.25">
      <c r="A5863" t="s">
        <v>7100</v>
      </c>
      <c r="B5863">
        <v>2</v>
      </c>
      <c r="C5863" t="s">
        <v>6635</v>
      </c>
      <c r="D5863" s="84"/>
      <c r="F5863" s="84"/>
      <c r="O5863" s="84" t="s">
        <v>18114</v>
      </c>
      <c r="P5863" s="84">
        <v>1</v>
      </c>
      <c r="Q5863" s="84" t="s">
        <v>9357</v>
      </c>
      <c r="R5863" s="84"/>
      <c r="S5863" s="84"/>
    </row>
    <row r="5864" spans="1:19" x14ac:dyDescent="0.25">
      <c r="A5864" t="s">
        <v>7101</v>
      </c>
      <c r="B5864">
        <v>2</v>
      </c>
      <c r="C5864" t="s">
        <v>6635</v>
      </c>
      <c r="D5864" s="84"/>
      <c r="F5864" s="84"/>
      <c r="O5864" s="84" t="s">
        <v>18115</v>
      </c>
      <c r="P5864" s="84">
        <v>1</v>
      </c>
      <c r="Q5864" s="84" t="s">
        <v>9357</v>
      </c>
      <c r="R5864" s="84"/>
      <c r="S5864" s="84"/>
    </row>
    <row r="5865" spans="1:19" x14ac:dyDescent="0.25">
      <c r="A5865" t="s">
        <v>7102</v>
      </c>
      <c r="B5865">
        <v>2</v>
      </c>
      <c r="C5865" t="s">
        <v>6635</v>
      </c>
      <c r="D5865" s="84"/>
      <c r="F5865" s="84"/>
      <c r="O5865" s="84" t="s">
        <v>18120</v>
      </c>
      <c r="P5865" s="84">
        <v>1</v>
      </c>
      <c r="Q5865" s="84" t="s">
        <v>9357</v>
      </c>
      <c r="R5865" s="84"/>
      <c r="S5865" s="84"/>
    </row>
    <row r="5866" spans="1:19" x14ac:dyDescent="0.25">
      <c r="A5866" t="s">
        <v>7103</v>
      </c>
      <c r="B5866">
        <v>2</v>
      </c>
      <c r="C5866" t="s">
        <v>6635</v>
      </c>
      <c r="D5866" s="84"/>
      <c r="F5866" s="84"/>
      <c r="O5866" s="84" t="s">
        <v>18123</v>
      </c>
      <c r="P5866" s="84">
        <v>1</v>
      </c>
      <c r="Q5866" s="84" t="s">
        <v>9357</v>
      </c>
      <c r="R5866" s="84"/>
      <c r="S5866" s="84"/>
    </row>
    <row r="5867" spans="1:19" x14ac:dyDescent="0.25">
      <c r="A5867" t="s">
        <v>7104</v>
      </c>
      <c r="B5867">
        <v>2</v>
      </c>
      <c r="C5867" t="s">
        <v>6635</v>
      </c>
      <c r="D5867" s="84"/>
      <c r="F5867" s="84"/>
      <c r="O5867" s="84" t="s">
        <v>18124</v>
      </c>
      <c r="P5867" s="84">
        <v>1</v>
      </c>
      <c r="Q5867" s="84" t="s">
        <v>9357</v>
      </c>
      <c r="R5867" s="84"/>
      <c r="S5867" s="84"/>
    </row>
    <row r="5868" spans="1:19" x14ac:dyDescent="0.25">
      <c r="A5868" t="s">
        <v>7105</v>
      </c>
      <c r="B5868">
        <v>2</v>
      </c>
      <c r="C5868" t="s">
        <v>6635</v>
      </c>
      <c r="D5868" s="84"/>
      <c r="F5868" s="84"/>
      <c r="O5868" s="84" t="s">
        <v>18125</v>
      </c>
      <c r="P5868" s="84">
        <v>1</v>
      </c>
      <c r="Q5868" s="84" t="s">
        <v>9357</v>
      </c>
      <c r="R5868" s="84"/>
      <c r="S5868" s="84"/>
    </row>
    <row r="5869" spans="1:19" x14ac:dyDescent="0.25">
      <c r="A5869" t="s">
        <v>7106</v>
      </c>
      <c r="B5869">
        <v>2</v>
      </c>
      <c r="C5869" t="s">
        <v>6635</v>
      </c>
      <c r="D5869" s="84"/>
      <c r="F5869" s="84"/>
      <c r="O5869" s="84" t="s">
        <v>18126</v>
      </c>
      <c r="P5869" s="84">
        <v>1</v>
      </c>
      <c r="Q5869" s="84" t="s">
        <v>9357</v>
      </c>
      <c r="R5869" s="84"/>
      <c r="S5869" s="84"/>
    </row>
    <row r="5870" spans="1:19" x14ac:dyDescent="0.25">
      <c r="A5870" t="s">
        <v>7107</v>
      </c>
      <c r="B5870">
        <v>2</v>
      </c>
      <c r="C5870" t="s">
        <v>6635</v>
      </c>
      <c r="D5870" s="84"/>
      <c r="F5870" s="84"/>
      <c r="O5870" s="84" t="s">
        <v>18127</v>
      </c>
      <c r="P5870" s="84">
        <v>1</v>
      </c>
      <c r="Q5870" s="84" t="s">
        <v>9357</v>
      </c>
      <c r="R5870" s="84"/>
      <c r="S5870" s="84"/>
    </row>
    <row r="5871" spans="1:19" x14ac:dyDescent="0.25">
      <c r="A5871" t="s">
        <v>7108</v>
      </c>
      <c r="B5871">
        <v>2</v>
      </c>
      <c r="C5871" t="s">
        <v>6635</v>
      </c>
      <c r="D5871" s="84"/>
      <c r="F5871" s="84"/>
      <c r="O5871" s="84" t="s">
        <v>18128</v>
      </c>
      <c r="P5871" s="84">
        <v>1</v>
      </c>
      <c r="Q5871" s="84" t="s">
        <v>9357</v>
      </c>
      <c r="R5871" s="84"/>
      <c r="S5871" s="84"/>
    </row>
    <row r="5872" spans="1:19" x14ac:dyDescent="0.25">
      <c r="A5872" t="s">
        <v>7109</v>
      </c>
      <c r="B5872">
        <v>2</v>
      </c>
      <c r="C5872" t="s">
        <v>6635</v>
      </c>
      <c r="D5872" s="84"/>
      <c r="F5872" s="84"/>
      <c r="O5872" s="84" t="s">
        <v>18129</v>
      </c>
      <c r="P5872" s="84">
        <v>1</v>
      </c>
      <c r="Q5872" s="84" t="s">
        <v>9357</v>
      </c>
      <c r="R5872" s="84"/>
      <c r="S5872" s="84"/>
    </row>
    <row r="5873" spans="1:19" x14ac:dyDescent="0.25">
      <c r="A5873" t="s">
        <v>7110</v>
      </c>
      <c r="B5873">
        <v>2</v>
      </c>
      <c r="C5873" t="s">
        <v>6635</v>
      </c>
      <c r="D5873" s="84"/>
      <c r="F5873" s="84"/>
      <c r="O5873" s="84" t="s">
        <v>18130</v>
      </c>
      <c r="P5873" s="84">
        <v>1</v>
      </c>
      <c r="Q5873" s="84" t="s">
        <v>9357</v>
      </c>
      <c r="R5873" s="84"/>
      <c r="S5873" s="84"/>
    </row>
    <row r="5874" spans="1:19" x14ac:dyDescent="0.25">
      <c r="A5874" t="s">
        <v>7111</v>
      </c>
      <c r="B5874">
        <v>2</v>
      </c>
      <c r="C5874" t="s">
        <v>6635</v>
      </c>
      <c r="D5874" s="84"/>
      <c r="F5874" s="84"/>
      <c r="O5874" s="84" t="s">
        <v>18131</v>
      </c>
      <c r="P5874" s="84">
        <v>1</v>
      </c>
      <c r="Q5874" s="84" t="s">
        <v>9357</v>
      </c>
      <c r="R5874" s="84"/>
      <c r="S5874" s="84"/>
    </row>
    <row r="5875" spans="1:19" x14ac:dyDescent="0.25">
      <c r="A5875" t="s">
        <v>7112</v>
      </c>
      <c r="B5875">
        <v>2</v>
      </c>
      <c r="C5875" t="s">
        <v>6635</v>
      </c>
      <c r="D5875" s="84"/>
      <c r="F5875" s="84"/>
      <c r="O5875" s="84" t="s">
        <v>18135</v>
      </c>
      <c r="P5875" s="84">
        <v>1</v>
      </c>
      <c r="Q5875" s="84" t="s">
        <v>9357</v>
      </c>
      <c r="R5875" s="84"/>
      <c r="S5875" s="84"/>
    </row>
    <row r="5876" spans="1:19" x14ac:dyDescent="0.25">
      <c r="A5876" t="s">
        <v>7113</v>
      </c>
      <c r="B5876">
        <v>2</v>
      </c>
      <c r="C5876" t="s">
        <v>6635</v>
      </c>
      <c r="D5876" s="84"/>
      <c r="F5876" s="84"/>
      <c r="O5876" s="84" t="s">
        <v>18136</v>
      </c>
      <c r="P5876" s="84">
        <v>1</v>
      </c>
      <c r="Q5876" s="84" t="s">
        <v>9357</v>
      </c>
      <c r="R5876" s="84"/>
      <c r="S5876" s="84"/>
    </row>
    <row r="5877" spans="1:19" x14ac:dyDescent="0.25">
      <c r="A5877" t="s">
        <v>7114</v>
      </c>
      <c r="B5877">
        <v>2</v>
      </c>
      <c r="C5877" t="s">
        <v>6635</v>
      </c>
      <c r="D5877" s="84"/>
      <c r="F5877" s="84"/>
      <c r="O5877" s="84" t="s">
        <v>18137</v>
      </c>
      <c r="P5877" s="84">
        <v>1</v>
      </c>
      <c r="Q5877" s="84" t="s">
        <v>9357</v>
      </c>
      <c r="R5877" s="84"/>
      <c r="S5877" s="84"/>
    </row>
    <row r="5878" spans="1:19" x14ac:dyDescent="0.25">
      <c r="A5878" t="s">
        <v>7115</v>
      </c>
      <c r="B5878">
        <v>2</v>
      </c>
      <c r="C5878" t="s">
        <v>6635</v>
      </c>
      <c r="D5878" s="84"/>
      <c r="F5878" s="84"/>
      <c r="O5878" s="84" t="s">
        <v>18138</v>
      </c>
      <c r="P5878" s="84">
        <v>1</v>
      </c>
      <c r="Q5878" s="84" t="s">
        <v>9357</v>
      </c>
      <c r="R5878" s="84"/>
      <c r="S5878" s="84"/>
    </row>
    <row r="5879" spans="1:19" x14ac:dyDescent="0.25">
      <c r="A5879" t="s">
        <v>7116</v>
      </c>
      <c r="B5879">
        <v>2</v>
      </c>
      <c r="C5879" t="s">
        <v>6635</v>
      </c>
      <c r="D5879" s="84"/>
      <c r="F5879" s="84"/>
      <c r="O5879" s="84" t="s">
        <v>18139</v>
      </c>
      <c r="P5879" s="84">
        <v>1</v>
      </c>
      <c r="Q5879" s="84" t="s">
        <v>9357</v>
      </c>
      <c r="R5879" s="84"/>
      <c r="S5879" s="84"/>
    </row>
    <row r="5880" spans="1:19" x14ac:dyDescent="0.25">
      <c r="A5880" t="s">
        <v>7117</v>
      </c>
      <c r="B5880">
        <v>2</v>
      </c>
      <c r="C5880" t="s">
        <v>6635</v>
      </c>
      <c r="D5880" s="84"/>
      <c r="F5880" s="84"/>
      <c r="O5880" s="84" t="s">
        <v>18141</v>
      </c>
      <c r="P5880" s="84">
        <v>1</v>
      </c>
      <c r="Q5880" s="84" t="s">
        <v>9357</v>
      </c>
      <c r="R5880" s="84"/>
      <c r="S5880" s="84"/>
    </row>
    <row r="5881" spans="1:19" x14ac:dyDescent="0.25">
      <c r="A5881" t="s">
        <v>7118</v>
      </c>
      <c r="B5881">
        <v>2</v>
      </c>
      <c r="C5881" t="s">
        <v>6635</v>
      </c>
      <c r="D5881" s="84"/>
      <c r="F5881" s="84"/>
      <c r="O5881" s="84" t="s">
        <v>18142</v>
      </c>
      <c r="P5881" s="84">
        <v>1</v>
      </c>
      <c r="Q5881" s="84" t="s">
        <v>9357</v>
      </c>
      <c r="R5881" s="84"/>
      <c r="S5881" s="84"/>
    </row>
    <row r="5882" spans="1:19" x14ac:dyDescent="0.25">
      <c r="A5882" t="s">
        <v>7119</v>
      </c>
      <c r="B5882">
        <v>2</v>
      </c>
      <c r="C5882" t="s">
        <v>6635</v>
      </c>
      <c r="D5882" s="84"/>
      <c r="F5882" s="84"/>
      <c r="O5882" s="84" t="s">
        <v>18147</v>
      </c>
      <c r="P5882" s="84">
        <v>1</v>
      </c>
      <c r="Q5882" s="84" t="s">
        <v>9357</v>
      </c>
      <c r="R5882" s="84"/>
      <c r="S5882" s="84"/>
    </row>
    <row r="5883" spans="1:19" x14ac:dyDescent="0.25">
      <c r="A5883" t="s">
        <v>7120</v>
      </c>
      <c r="B5883">
        <v>2</v>
      </c>
      <c r="C5883" t="s">
        <v>6635</v>
      </c>
      <c r="D5883" s="84"/>
      <c r="F5883" s="84"/>
      <c r="O5883" s="84" t="s">
        <v>18149</v>
      </c>
      <c r="P5883" s="84">
        <v>1</v>
      </c>
      <c r="Q5883" s="84" t="s">
        <v>9357</v>
      </c>
      <c r="R5883" s="84"/>
      <c r="S5883" s="84"/>
    </row>
    <row r="5884" spans="1:19" x14ac:dyDescent="0.25">
      <c r="A5884" t="s">
        <v>7121</v>
      </c>
      <c r="B5884">
        <v>2</v>
      </c>
      <c r="C5884" t="s">
        <v>6635</v>
      </c>
      <c r="D5884" s="84"/>
      <c r="F5884" s="84"/>
      <c r="O5884" s="84" t="s">
        <v>18150</v>
      </c>
      <c r="P5884" s="84">
        <v>1</v>
      </c>
      <c r="Q5884" s="84" t="s">
        <v>9357</v>
      </c>
      <c r="R5884" s="84"/>
      <c r="S5884" s="84"/>
    </row>
    <row r="5885" spans="1:19" x14ac:dyDescent="0.25">
      <c r="A5885" t="s">
        <v>7122</v>
      </c>
      <c r="B5885">
        <v>2</v>
      </c>
      <c r="C5885" t="s">
        <v>6635</v>
      </c>
      <c r="D5885" s="84"/>
      <c r="F5885" s="84"/>
      <c r="O5885" s="84" t="s">
        <v>18151</v>
      </c>
      <c r="P5885" s="84">
        <v>1</v>
      </c>
      <c r="Q5885" s="84" t="s">
        <v>9357</v>
      </c>
      <c r="R5885" s="84"/>
      <c r="S5885" s="84"/>
    </row>
    <row r="5886" spans="1:19" x14ac:dyDescent="0.25">
      <c r="A5886" t="s">
        <v>7123</v>
      </c>
      <c r="B5886">
        <v>2</v>
      </c>
      <c r="C5886" t="s">
        <v>6635</v>
      </c>
      <c r="D5886" s="84"/>
      <c r="F5886" s="84"/>
      <c r="O5886" s="84" t="s">
        <v>18152</v>
      </c>
      <c r="P5886" s="84">
        <v>1</v>
      </c>
      <c r="Q5886" s="84" t="s">
        <v>9357</v>
      </c>
      <c r="R5886" s="84"/>
      <c r="S5886" s="84"/>
    </row>
    <row r="5887" spans="1:19" x14ac:dyDescent="0.25">
      <c r="A5887" t="s">
        <v>7124</v>
      </c>
      <c r="B5887">
        <v>2</v>
      </c>
      <c r="C5887" t="s">
        <v>6635</v>
      </c>
      <c r="D5887" s="84"/>
      <c r="F5887" s="84"/>
      <c r="O5887" s="84" t="s">
        <v>18153</v>
      </c>
      <c r="P5887" s="84">
        <v>1</v>
      </c>
      <c r="Q5887" s="84" t="s">
        <v>9357</v>
      </c>
      <c r="R5887" s="84"/>
      <c r="S5887" s="84"/>
    </row>
    <row r="5888" spans="1:19" x14ac:dyDescent="0.25">
      <c r="A5888" t="s">
        <v>7125</v>
      </c>
      <c r="B5888">
        <v>2</v>
      </c>
      <c r="C5888" t="s">
        <v>6635</v>
      </c>
      <c r="D5888" s="84"/>
      <c r="F5888" s="84"/>
      <c r="O5888" s="84" t="s">
        <v>18154</v>
      </c>
      <c r="P5888" s="84">
        <v>1</v>
      </c>
      <c r="Q5888" s="84" t="s">
        <v>9357</v>
      </c>
      <c r="R5888" s="84"/>
      <c r="S5888" s="84"/>
    </row>
    <row r="5889" spans="1:19" x14ac:dyDescent="0.25">
      <c r="A5889" t="s">
        <v>7126</v>
      </c>
      <c r="B5889">
        <v>2</v>
      </c>
      <c r="C5889" t="s">
        <v>6635</v>
      </c>
      <c r="D5889" s="84"/>
      <c r="F5889" s="84"/>
      <c r="O5889" s="84" t="s">
        <v>18155</v>
      </c>
      <c r="P5889" s="84">
        <v>1</v>
      </c>
      <c r="Q5889" s="84" t="s">
        <v>9357</v>
      </c>
      <c r="R5889" s="84"/>
      <c r="S5889" s="84"/>
    </row>
    <row r="5890" spans="1:19" x14ac:dyDescent="0.25">
      <c r="A5890" t="s">
        <v>7127</v>
      </c>
      <c r="B5890">
        <v>2</v>
      </c>
      <c r="C5890" t="s">
        <v>6635</v>
      </c>
      <c r="D5890" s="84"/>
      <c r="F5890" s="84"/>
      <c r="O5890" s="84" t="s">
        <v>18156</v>
      </c>
      <c r="P5890" s="84">
        <v>1</v>
      </c>
      <c r="Q5890" s="84" t="s">
        <v>9357</v>
      </c>
      <c r="R5890" s="84"/>
      <c r="S5890" s="84"/>
    </row>
    <row r="5891" spans="1:19" x14ac:dyDescent="0.25">
      <c r="A5891" t="s">
        <v>7128</v>
      </c>
      <c r="B5891">
        <v>2</v>
      </c>
      <c r="C5891" t="s">
        <v>6635</v>
      </c>
      <c r="D5891" s="84"/>
      <c r="F5891" s="84"/>
      <c r="O5891" s="84" t="s">
        <v>18157</v>
      </c>
      <c r="P5891" s="84">
        <v>1</v>
      </c>
      <c r="Q5891" s="84" t="s">
        <v>9357</v>
      </c>
      <c r="R5891" s="84"/>
      <c r="S5891" s="84"/>
    </row>
    <row r="5892" spans="1:19" x14ac:dyDescent="0.25">
      <c r="A5892" t="s">
        <v>7129</v>
      </c>
      <c r="B5892">
        <v>2</v>
      </c>
      <c r="C5892" t="s">
        <v>6635</v>
      </c>
      <c r="D5892" s="84"/>
      <c r="F5892" s="84"/>
      <c r="O5892" s="84" t="s">
        <v>18159</v>
      </c>
      <c r="P5892" s="84">
        <v>1</v>
      </c>
      <c r="Q5892" s="84" t="s">
        <v>9357</v>
      </c>
      <c r="R5892" s="84"/>
      <c r="S5892" s="84"/>
    </row>
    <row r="5893" spans="1:19" x14ac:dyDescent="0.25">
      <c r="A5893" t="s">
        <v>7130</v>
      </c>
      <c r="B5893">
        <v>2</v>
      </c>
      <c r="C5893" t="s">
        <v>6635</v>
      </c>
      <c r="D5893" s="84"/>
      <c r="F5893" s="84"/>
      <c r="O5893" s="84" t="s">
        <v>18161</v>
      </c>
      <c r="P5893" s="84">
        <v>1</v>
      </c>
      <c r="Q5893" s="84" t="s">
        <v>9357</v>
      </c>
      <c r="R5893" s="84"/>
      <c r="S5893" s="84"/>
    </row>
    <row r="5894" spans="1:19" x14ac:dyDescent="0.25">
      <c r="A5894" t="s">
        <v>7131</v>
      </c>
      <c r="B5894">
        <v>2</v>
      </c>
      <c r="C5894" t="s">
        <v>6635</v>
      </c>
      <c r="D5894" s="84"/>
      <c r="F5894" s="84"/>
      <c r="O5894" s="84" t="s">
        <v>18170</v>
      </c>
      <c r="P5894" s="84">
        <v>1</v>
      </c>
      <c r="Q5894" s="84" t="s">
        <v>9357</v>
      </c>
      <c r="R5894" s="84"/>
      <c r="S5894" s="84"/>
    </row>
    <row r="5895" spans="1:19" x14ac:dyDescent="0.25">
      <c r="A5895" t="s">
        <v>7132</v>
      </c>
      <c r="B5895">
        <v>2</v>
      </c>
      <c r="C5895" t="s">
        <v>6635</v>
      </c>
      <c r="D5895" s="84"/>
      <c r="F5895" s="84"/>
      <c r="O5895" s="84" t="s">
        <v>18176</v>
      </c>
      <c r="P5895" s="84">
        <v>1</v>
      </c>
      <c r="Q5895" s="84" t="s">
        <v>9357</v>
      </c>
      <c r="R5895" s="84"/>
      <c r="S5895" s="84"/>
    </row>
    <row r="5896" spans="1:19" x14ac:dyDescent="0.25">
      <c r="A5896" t="s">
        <v>7133</v>
      </c>
      <c r="B5896">
        <v>2</v>
      </c>
      <c r="C5896" t="s">
        <v>6635</v>
      </c>
      <c r="D5896" s="84"/>
      <c r="F5896" s="84"/>
      <c r="O5896" s="84" t="s">
        <v>18177</v>
      </c>
      <c r="P5896" s="84">
        <v>1</v>
      </c>
      <c r="Q5896" s="84" t="s">
        <v>9357</v>
      </c>
      <c r="R5896" s="84"/>
      <c r="S5896" s="84"/>
    </row>
    <row r="5897" spans="1:19" x14ac:dyDescent="0.25">
      <c r="A5897" t="s">
        <v>7134</v>
      </c>
      <c r="B5897">
        <v>2</v>
      </c>
      <c r="C5897" t="s">
        <v>6635</v>
      </c>
      <c r="D5897" s="84"/>
      <c r="F5897" s="84"/>
      <c r="O5897" s="84" t="s">
        <v>18178</v>
      </c>
      <c r="P5897" s="84">
        <v>1</v>
      </c>
      <c r="Q5897" s="84" t="s">
        <v>9357</v>
      </c>
      <c r="R5897" s="84"/>
      <c r="S5897" s="84"/>
    </row>
    <row r="5898" spans="1:19" x14ac:dyDescent="0.25">
      <c r="A5898" t="s">
        <v>7135</v>
      </c>
      <c r="B5898">
        <v>2</v>
      </c>
      <c r="C5898" t="s">
        <v>6635</v>
      </c>
      <c r="D5898" s="84"/>
      <c r="F5898" s="84"/>
      <c r="O5898" s="84" t="s">
        <v>18179</v>
      </c>
      <c r="P5898" s="84">
        <v>1</v>
      </c>
      <c r="Q5898" s="84" t="s">
        <v>9357</v>
      </c>
      <c r="R5898" s="84"/>
      <c r="S5898" s="84"/>
    </row>
    <row r="5899" spans="1:19" x14ac:dyDescent="0.25">
      <c r="A5899" t="s">
        <v>7136</v>
      </c>
      <c r="B5899">
        <v>2</v>
      </c>
      <c r="C5899" t="s">
        <v>6635</v>
      </c>
      <c r="D5899" s="84"/>
      <c r="F5899" s="84"/>
      <c r="O5899" s="84" t="s">
        <v>18180</v>
      </c>
      <c r="P5899" s="84">
        <v>1</v>
      </c>
      <c r="Q5899" s="84" t="s">
        <v>9357</v>
      </c>
      <c r="R5899" s="84"/>
      <c r="S5899" s="84"/>
    </row>
    <row r="5900" spans="1:19" x14ac:dyDescent="0.25">
      <c r="A5900" t="s">
        <v>7137</v>
      </c>
      <c r="B5900">
        <v>2</v>
      </c>
      <c r="C5900" t="s">
        <v>6635</v>
      </c>
      <c r="D5900" s="84"/>
      <c r="F5900" s="84"/>
      <c r="O5900" s="84" t="s">
        <v>18181</v>
      </c>
      <c r="P5900" s="84">
        <v>1</v>
      </c>
      <c r="Q5900" s="84" t="s">
        <v>9357</v>
      </c>
      <c r="R5900" s="84"/>
      <c r="S5900" s="84"/>
    </row>
    <row r="5901" spans="1:19" x14ac:dyDescent="0.25">
      <c r="A5901" t="s">
        <v>7138</v>
      </c>
      <c r="B5901">
        <v>2</v>
      </c>
      <c r="C5901" t="s">
        <v>6635</v>
      </c>
      <c r="D5901" s="84"/>
      <c r="F5901" s="84"/>
      <c r="O5901" s="84" t="s">
        <v>18182</v>
      </c>
      <c r="P5901" s="84">
        <v>1</v>
      </c>
      <c r="Q5901" s="84" t="s">
        <v>9357</v>
      </c>
      <c r="R5901" s="84"/>
      <c r="S5901" s="84"/>
    </row>
    <row r="5902" spans="1:19" x14ac:dyDescent="0.25">
      <c r="A5902" t="s">
        <v>7139</v>
      </c>
      <c r="B5902">
        <v>2</v>
      </c>
      <c r="C5902" t="s">
        <v>6635</v>
      </c>
      <c r="D5902" s="84"/>
      <c r="F5902" s="84"/>
      <c r="O5902" s="84" t="s">
        <v>18183</v>
      </c>
      <c r="P5902" s="84">
        <v>1</v>
      </c>
      <c r="Q5902" s="84" t="s">
        <v>9357</v>
      </c>
      <c r="R5902" s="84"/>
      <c r="S5902" s="84"/>
    </row>
    <row r="5903" spans="1:19" x14ac:dyDescent="0.25">
      <c r="A5903" t="s">
        <v>7140</v>
      </c>
      <c r="B5903">
        <v>2</v>
      </c>
      <c r="C5903" t="s">
        <v>6635</v>
      </c>
      <c r="D5903" s="84"/>
      <c r="F5903" s="84"/>
      <c r="O5903" s="84" t="s">
        <v>18187</v>
      </c>
      <c r="P5903" s="84">
        <v>1</v>
      </c>
      <c r="Q5903" s="84" t="s">
        <v>9357</v>
      </c>
      <c r="R5903" s="84"/>
      <c r="S5903" s="84"/>
    </row>
    <row r="5904" spans="1:19" x14ac:dyDescent="0.25">
      <c r="A5904" t="s">
        <v>7141</v>
      </c>
      <c r="B5904">
        <v>2</v>
      </c>
      <c r="C5904" t="s">
        <v>6635</v>
      </c>
      <c r="D5904" s="84"/>
      <c r="F5904" s="84"/>
      <c r="O5904" s="84" t="s">
        <v>18188</v>
      </c>
      <c r="P5904" s="84">
        <v>1</v>
      </c>
      <c r="Q5904" s="84" t="s">
        <v>9357</v>
      </c>
      <c r="R5904" s="84"/>
      <c r="S5904" s="84"/>
    </row>
    <row r="5905" spans="1:19" x14ac:dyDescent="0.25">
      <c r="A5905" t="s">
        <v>7142</v>
      </c>
      <c r="B5905">
        <v>2</v>
      </c>
      <c r="C5905" t="s">
        <v>6635</v>
      </c>
      <c r="D5905" s="84"/>
      <c r="F5905" s="84"/>
      <c r="O5905" s="84" t="s">
        <v>18190</v>
      </c>
      <c r="P5905" s="84">
        <v>1</v>
      </c>
      <c r="Q5905" s="84" t="s">
        <v>9357</v>
      </c>
      <c r="R5905" s="84"/>
      <c r="S5905" s="84"/>
    </row>
    <row r="5906" spans="1:19" x14ac:dyDescent="0.25">
      <c r="A5906" t="s">
        <v>7143</v>
      </c>
      <c r="B5906">
        <v>2</v>
      </c>
      <c r="C5906" t="s">
        <v>6635</v>
      </c>
      <c r="D5906" s="84"/>
      <c r="F5906" s="84"/>
      <c r="O5906" s="84" t="s">
        <v>18191</v>
      </c>
      <c r="P5906" s="84">
        <v>1</v>
      </c>
      <c r="Q5906" s="84" t="s">
        <v>9357</v>
      </c>
      <c r="R5906" s="84"/>
      <c r="S5906" s="84"/>
    </row>
    <row r="5907" spans="1:19" x14ac:dyDescent="0.25">
      <c r="A5907" t="s">
        <v>7144</v>
      </c>
      <c r="B5907">
        <v>2</v>
      </c>
      <c r="C5907" t="s">
        <v>6635</v>
      </c>
      <c r="D5907" s="84"/>
      <c r="F5907" s="84"/>
      <c r="O5907" s="84" t="s">
        <v>18192</v>
      </c>
      <c r="P5907" s="84">
        <v>1</v>
      </c>
      <c r="Q5907" s="84" t="s">
        <v>9357</v>
      </c>
      <c r="R5907" s="84"/>
      <c r="S5907" s="84"/>
    </row>
    <row r="5908" spans="1:19" x14ac:dyDescent="0.25">
      <c r="A5908" t="s">
        <v>7145</v>
      </c>
      <c r="B5908">
        <v>2</v>
      </c>
      <c r="C5908" t="s">
        <v>6635</v>
      </c>
      <c r="D5908" s="84"/>
      <c r="F5908" s="84"/>
      <c r="O5908" s="84" t="s">
        <v>18193</v>
      </c>
      <c r="P5908" s="84">
        <v>1</v>
      </c>
      <c r="Q5908" s="84" t="s">
        <v>9357</v>
      </c>
      <c r="R5908" s="84"/>
      <c r="S5908" s="84"/>
    </row>
    <row r="5909" spans="1:19" x14ac:dyDescent="0.25">
      <c r="A5909" t="s">
        <v>7146</v>
      </c>
      <c r="B5909">
        <v>2</v>
      </c>
      <c r="C5909" t="s">
        <v>6635</v>
      </c>
      <c r="D5909" s="84"/>
      <c r="F5909" s="84"/>
      <c r="O5909" s="84" t="s">
        <v>18194</v>
      </c>
      <c r="P5909" s="84">
        <v>1</v>
      </c>
      <c r="Q5909" s="84" t="s">
        <v>9357</v>
      </c>
      <c r="R5909" s="84"/>
      <c r="S5909" s="84"/>
    </row>
    <row r="5910" spans="1:19" x14ac:dyDescent="0.25">
      <c r="A5910" t="s">
        <v>7147</v>
      </c>
      <c r="B5910">
        <v>2</v>
      </c>
      <c r="C5910" t="s">
        <v>6635</v>
      </c>
      <c r="D5910" s="84"/>
      <c r="F5910" s="84"/>
      <c r="O5910" s="84" t="s">
        <v>18195</v>
      </c>
      <c r="P5910" s="84">
        <v>1</v>
      </c>
      <c r="Q5910" s="84" t="s">
        <v>9357</v>
      </c>
      <c r="R5910" s="84"/>
      <c r="S5910" s="84"/>
    </row>
    <row r="5911" spans="1:19" x14ac:dyDescent="0.25">
      <c r="A5911" t="s">
        <v>7148</v>
      </c>
      <c r="B5911">
        <v>2</v>
      </c>
      <c r="C5911" t="s">
        <v>6635</v>
      </c>
      <c r="D5911" s="84"/>
      <c r="F5911" s="84"/>
      <c r="O5911" s="84" t="s">
        <v>18196</v>
      </c>
      <c r="P5911" s="84">
        <v>1</v>
      </c>
      <c r="Q5911" s="84" t="s">
        <v>9357</v>
      </c>
      <c r="R5911" s="84"/>
      <c r="S5911" s="84"/>
    </row>
    <row r="5912" spans="1:19" x14ac:dyDescent="0.25">
      <c r="A5912" t="s">
        <v>7149</v>
      </c>
      <c r="B5912">
        <v>2</v>
      </c>
      <c r="C5912" t="s">
        <v>6635</v>
      </c>
      <c r="D5912" s="84"/>
      <c r="F5912" s="84"/>
      <c r="O5912" s="84" t="s">
        <v>18198</v>
      </c>
      <c r="P5912" s="84">
        <v>1</v>
      </c>
      <c r="Q5912" s="84" t="s">
        <v>9357</v>
      </c>
      <c r="R5912" s="84"/>
      <c r="S5912" s="84"/>
    </row>
    <row r="5913" spans="1:19" x14ac:dyDescent="0.25">
      <c r="A5913" t="s">
        <v>7150</v>
      </c>
      <c r="B5913">
        <v>2</v>
      </c>
      <c r="C5913" t="s">
        <v>6635</v>
      </c>
      <c r="D5913" s="84"/>
      <c r="F5913" s="84"/>
      <c r="O5913" s="84" t="s">
        <v>18199</v>
      </c>
      <c r="P5913" s="84">
        <v>1</v>
      </c>
      <c r="Q5913" s="84" t="s">
        <v>9357</v>
      </c>
      <c r="R5913" s="84"/>
      <c r="S5913" s="84"/>
    </row>
    <row r="5914" spans="1:19" x14ac:dyDescent="0.25">
      <c r="A5914" t="s">
        <v>7151</v>
      </c>
      <c r="B5914">
        <v>2</v>
      </c>
      <c r="C5914" t="s">
        <v>6635</v>
      </c>
      <c r="D5914" s="84"/>
      <c r="F5914" s="84"/>
      <c r="O5914" s="84" t="s">
        <v>18202</v>
      </c>
      <c r="P5914" s="84">
        <v>1</v>
      </c>
      <c r="Q5914" s="84" t="s">
        <v>9357</v>
      </c>
      <c r="R5914" s="84"/>
      <c r="S5914" s="84"/>
    </row>
    <row r="5915" spans="1:19" x14ac:dyDescent="0.25">
      <c r="A5915" t="s">
        <v>7152</v>
      </c>
      <c r="B5915">
        <v>2</v>
      </c>
      <c r="C5915" t="s">
        <v>6635</v>
      </c>
      <c r="D5915" s="84"/>
      <c r="F5915" s="84"/>
      <c r="O5915" s="84" t="s">
        <v>18206</v>
      </c>
      <c r="P5915" s="84">
        <v>1</v>
      </c>
      <c r="Q5915" s="84" t="s">
        <v>9357</v>
      </c>
      <c r="R5915" s="84"/>
      <c r="S5915" s="84"/>
    </row>
    <row r="5916" spans="1:19" x14ac:dyDescent="0.25">
      <c r="A5916" t="s">
        <v>7153</v>
      </c>
      <c r="B5916">
        <v>2</v>
      </c>
      <c r="C5916" t="s">
        <v>6635</v>
      </c>
      <c r="D5916" s="84"/>
      <c r="F5916" s="84"/>
      <c r="O5916" s="84" t="s">
        <v>18207</v>
      </c>
      <c r="P5916" s="84">
        <v>1</v>
      </c>
      <c r="Q5916" s="84" t="s">
        <v>9357</v>
      </c>
      <c r="R5916" s="84"/>
      <c r="S5916" s="84"/>
    </row>
    <row r="5917" spans="1:19" x14ac:dyDescent="0.25">
      <c r="A5917" t="s">
        <v>7154</v>
      </c>
      <c r="B5917">
        <v>2</v>
      </c>
      <c r="C5917" t="s">
        <v>6635</v>
      </c>
      <c r="D5917" s="84"/>
      <c r="F5917" s="84"/>
      <c r="O5917" s="84" t="s">
        <v>18212</v>
      </c>
      <c r="P5917" s="84">
        <v>1</v>
      </c>
      <c r="Q5917" s="84" t="s">
        <v>9357</v>
      </c>
      <c r="R5917" s="84"/>
      <c r="S5917" s="84"/>
    </row>
    <row r="5918" spans="1:19" x14ac:dyDescent="0.25">
      <c r="A5918" t="s">
        <v>7155</v>
      </c>
      <c r="B5918">
        <v>2</v>
      </c>
      <c r="C5918" t="s">
        <v>6635</v>
      </c>
      <c r="D5918" s="84"/>
      <c r="F5918" s="84"/>
      <c r="O5918" s="84" t="s">
        <v>18213</v>
      </c>
      <c r="P5918" s="84">
        <v>1</v>
      </c>
      <c r="Q5918" s="84" t="s">
        <v>9357</v>
      </c>
      <c r="R5918" s="84"/>
      <c r="S5918" s="84"/>
    </row>
    <row r="5919" spans="1:19" x14ac:dyDescent="0.25">
      <c r="A5919" t="s">
        <v>7156</v>
      </c>
      <c r="B5919">
        <v>2</v>
      </c>
      <c r="C5919" t="s">
        <v>6635</v>
      </c>
      <c r="D5919" s="84"/>
      <c r="F5919" s="84"/>
      <c r="O5919" s="84" t="s">
        <v>18214</v>
      </c>
      <c r="P5919" s="84">
        <v>1</v>
      </c>
      <c r="Q5919" s="84" t="s">
        <v>9357</v>
      </c>
      <c r="R5919" s="84"/>
      <c r="S5919" s="84"/>
    </row>
    <row r="5920" spans="1:19" x14ac:dyDescent="0.25">
      <c r="A5920" t="s">
        <v>7157</v>
      </c>
      <c r="B5920">
        <v>2</v>
      </c>
      <c r="C5920" t="s">
        <v>6635</v>
      </c>
      <c r="D5920" s="84"/>
      <c r="F5920" s="84"/>
      <c r="O5920" s="84" t="s">
        <v>18215</v>
      </c>
      <c r="P5920" s="84">
        <v>1</v>
      </c>
      <c r="Q5920" s="84" t="s">
        <v>9357</v>
      </c>
      <c r="R5920" s="84"/>
      <c r="S5920" s="84"/>
    </row>
    <row r="5921" spans="1:19" x14ac:dyDescent="0.25">
      <c r="A5921" t="s">
        <v>7158</v>
      </c>
      <c r="B5921">
        <v>2</v>
      </c>
      <c r="C5921" t="s">
        <v>6635</v>
      </c>
      <c r="D5921" s="84"/>
      <c r="F5921" s="84"/>
      <c r="O5921" s="84" t="s">
        <v>18217</v>
      </c>
      <c r="P5921" s="84">
        <v>1</v>
      </c>
      <c r="Q5921" s="84" t="s">
        <v>9357</v>
      </c>
      <c r="R5921" s="84"/>
      <c r="S5921" s="84"/>
    </row>
    <row r="5922" spans="1:19" x14ac:dyDescent="0.25">
      <c r="A5922" t="s">
        <v>7159</v>
      </c>
      <c r="B5922">
        <v>2</v>
      </c>
      <c r="C5922" t="s">
        <v>6635</v>
      </c>
      <c r="D5922" s="84"/>
      <c r="F5922" s="84"/>
      <c r="O5922" s="84" t="s">
        <v>18224</v>
      </c>
      <c r="P5922" s="84">
        <v>1</v>
      </c>
      <c r="Q5922" s="84" t="s">
        <v>9357</v>
      </c>
      <c r="R5922" s="84"/>
      <c r="S5922" s="84"/>
    </row>
    <row r="5923" spans="1:19" x14ac:dyDescent="0.25">
      <c r="A5923" t="s">
        <v>7160</v>
      </c>
      <c r="B5923">
        <v>2</v>
      </c>
      <c r="C5923" t="s">
        <v>6635</v>
      </c>
      <c r="D5923" s="84"/>
      <c r="F5923" s="84"/>
      <c r="O5923" s="84" t="s">
        <v>18225</v>
      </c>
      <c r="P5923" s="84">
        <v>1</v>
      </c>
      <c r="Q5923" s="84" t="s">
        <v>9357</v>
      </c>
      <c r="R5923" s="84"/>
      <c r="S5923" s="84"/>
    </row>
    <row r="5924" spans="1:19" x14ac:dyDescent="0.25">
      <c r="A5924" t="s">
        <v>7161</v>
      </c>
      <c r="B5924">
        <v>2</v>
      </c>
      <c r="C5924" t="s">
        <v>6635</v>
      </c>
      <c r="D5924" s="84"/>
      <c r="F5924" s="84"/>
      <c r="O5924" s="84" t="s">
        <v>18226</v>
      </c>
      <c r="P5924" s="84">
        <v>1</v>
      </c>
      <c r="Q5924" s="84" t="s">
        <v>9357</v>
      </c>
      <c r="R5924" s="84"/>
      <c r="S5924" s="84"/>
    </row>
    <row r="5925" spans="1:19" x14ac:dyDescent="0.25">
      <c r="A5925" t="s">
        <v>7162</v>
      </c>
      <c r="B5925">
        <v>2</v>
      </c>
      <c r="C5925" t="s">
        <v>6635</v>
      </c>
      <c r="D5925" s="84"/>
      <c r="F5925" s="84"/>
      <c r="O5925" s="84" t="s">
        <v>18227</v>
      </c>
      <c r="P5925" s="84">
        <v>1</v>
      </c>
      <c r="Q5925" s="84" t="s">
        <v>9357</v>
      </c>
      <c r="R5925" s="84"/>
      <c r="S5925" s="84"/>
    </row>
    <row r="5926" spans="1:19" x14ac:dyDescent="0.25">
      <c r="A5926" t="s">
        <v>7163</v>
      </c>
      <c r="B5926">
        <v>2</v>
      </c>
      <c r="C5926" t="s">
        <v>6635</v>
      </c>
      <c r="D5926" s="84"/>
      <c r="F5926" s="84"/>
      <c r="O5926" s="84" t="s">
        <v>18228</v>
      </c>
      <c r="P5926" s="84">
        <v>1</v>
      </c>
      <c r="Q5926" s="84" t="s">
        <v>9357</v>
      </c>
      <c r="R5926" s="84"/>
      <c r="S5926" s="84"/>
    </row>
    <row r="5927" spans="1:19" x14ac:dyDescent="0.25">
      <c r="A5927" t="s">
        <v>7164</v>
      </c>
      <c r="B5927">
        <v>2</v>
      </c>
      <c r="C5927" t="s">
        <v>6635</v>
      </c>
      <c r="D5927" s="84"/>
      <c r="F5927" s="84"/>
      <c r="O5927" s="84" t="s">
        <v>18229</v>
      </c>
      <c r="P5927" s="84">
        <v>1</v>
      </c>
      <c r="Q5927" s="84" t="s">
        <v>9357</v>
      </c>
      <c r="R5927" s="84"/>
      <c r="S5927" s="84"/>
    </row>
    <row r="5928" spans="1:19" x14ac:dyDescent="0.25">
      <c r="A5928" t="s">
        <v>7165</v>
      </c>
      <c r="B5928">
        <v>2</v>
      </c>
      <c r="C5928" t="s">
        <v>6635</v>
      </c>
      <c r="D5928" s="84"/>
      <c r="F5928" s="84"/>
      <c r="O5928" s="84" t="s">
        <v>18231</v>
      </c>
      <c r="P5928" s="84">
        <v>1</v>
      </c>
      <c r="Q5928" s="84" t="s">
        <v>9357</v>
      </c>
      <c r="R5928" s="84"/>
      <c r="S5928" s="84"/>
    </row>
    <row r="5929" spans="1:19" x14ac:dyDescent="0.25">
      <c r="A5929" t="s">
        <v>7166</v>
      </c>
      <c r="B5929">
        <v>2</v>
      </c>
      <c r="C5929" t="s">
        <v>6635</v>
      </c>
      <c r="D5929" s="84"/>
      <c r="F5929" s="84"/>
      <c r="O5929" s="84" t="s">
        <v>18233</v>
      </c>
      <c r="P5929" s="84">
        <v>1</v>
      </c>
      <c r="Q5929" s="84" t="s">
        <v>9357</v>
      </c>
      <c r="R5929" s="84"/>
      <c r="S5929" s="84"/>
    </row>
    <row r="5930" spans="1:19" x14ac:dyDescent="0.25">
      <c r="A5930" t="s">
        <v>7167</v>
      </c>
      <c r="B5930">
        <v>2</v>
      </c>
      <c r="C5930" t="s">
        <v>6635</v>
      </c>
      <c r="D5930" s="84"/>
      <c r="F5930" s="84"/>
      <c r="O5930" s="84" t="s">
        <v>18240</v>
      </c>
      <c r="P5930" s="84">
        <v>1</v>
      </c>
      <c r="Q5930" s="84" t="s">
        <v>9357</v>
      </c>
      <c r="R5930" s="84"/>
      <c r="S5930" s="84"/>
    </row>
    <row r="5931" spans="1:19" x14ac:dyDescent="0.25">
      <c r="A5931" t="s">
        <v>7168</v>
      </c>
      <c r="B5931">
        <v>2</v>
      </c>
      <c r="C5931" t="s">
        <v>6635</v>
      </c>
      <c r="D5931" s="84"/>
      <c r="F5931" s="84"/>
      <c r="O5931" s="84" t="s">
        <v>18244</v>
      </c>
      <c r="P5931" s="84">
        <v>1</v>
      </c>
      <c r="Q5931" s="84" t="s">
        <v>9357</v>
      </c>
      <c r="R5931" s="84"/>
      <c r="S5931" s="84"/>
    </row>
    <row r="5932" spans="1:19" x14ac:dyDescent="0.25">
      <c r="A5932" t="s">
        <v>7169</v>
      </c>
      <c r="B5932">
        <v>2</v>
      </c>
      <c r="C5932" t="s">
        <v>6635</v>
      </c>
      <c r="D5932" s="84"/>
      <c r="F5932" s="84"/>
      <c r="O5932" s="84" t="s">
        <v>18245</v>
      </c>
      <c r="P5932" s="84">
        <v>1</v>
      </c>
      <c r="Q5932" s="84" t="s">
        <v>9357</v>
      </c>
      <c r="R5932" s="84"/>
      <c r="S5932" s="84"/>
    </row>
    <row r="5933" spans="1:19" x14ac:dyDescent="0.25">
      <c r="A5933" t="s">
        <v>7170</v>
      </c>
      <c r="B5933">
        <v>2</v>
      </c>
      <c r="C5933" t="s">
        <v>6635</v>
      </c>
      <c r="D5933" s="84"/>
      <c r="F5933" s="84"/>
      <c r="O5933" s="84" t="s">
        <v>18247</v>
      </c>
      <c r="P5933" s="84">
        <v>1</v>
      </c>
      <c r="Q5933" s="84" t="s">
        <v>9357</v>
      </c>
      <c r="R5933" s="84"/>
      <c r="S5933" s="84"/>
    </row>
    <row r="5934" spans="1:19" x14ac:dyDescent="0.25">
      <c r="A5934" t="s">
        <v>7171</v>
      </c>
      <c r="B5934">
        <v>2</v>
      </c>
      <c r="C5934" t="s">
        <v>6635</v>
      </c>
      <c r="D5934" s="84"/>
      <c r="F5934" s="84"/>
      <c r="O5934" s="84" t="s">
        <v>18248</v>
      </c>
      <c r="P5934" s="84">
        <v>1</v>
      </c>
      <c r="Q5934" s="84" t="s">
        <v>9357</v>
      </c>
      <c r="R5934" s="84"/>
      <c r="S5934" s="84"/>
    </row>
    <row r="5935" spans="1:19" x14ac:dyDescent="0.25">
      <c r="A5935" t="s">
        <v>7172</v>
      </c>
      <c r="B5935">
        <v>2</v>
      </c>
      <c r="C5935" t="s">
        <v>6635</v>
      </c>
      <c r="D5935" s="84"/>
      <c r="F5935" s="84"/>
      <c r="O5935" s="84" t="s">
        <v>18249</v>
      </c>
      <c r="P5935" s="84">
        <v>1</v>
      </c>
      <c r="Q5935" s="84" t="s">
        <v>9357</v>
      </c>
      <c r="R5935" s="84"/>
      <c r="S5935" s="84"/>
    </row>
    <row r="5936" spans="1:19" x14ac:dyDescent="0.25">
      <c r="A5936" t="s">
        <v>7173</v>
      </c>
      <c r="B5936">
        <v>2</v>
      </c>
      <c r="C5936" t="s">
        <v>6635</v>
      </c>
      <c r="D5936" s="84"/>
      <c r="F5936" s="84"/>
      <c r="O5936" s="84" t="s">
        <v>18250</v>
      </c>
      <c r="P5936" s="84">
        <v>1</v>
      </c>
      <c r="Q5936" s="84" t="s">
        <v>9357</v>
      </c>
      <c r="R5936" s="84"/>
      <c r="S5936" s="84"/>
    </row>
    <row r="5937" spans="1:19" x14ac:dyDescent="0.25">
      <c r="A5937" t="s">
        <v>7174</v>
      </c>
      <c r="B5937">
        <v>2</v>
      </c>
      <c r="C5937" t="s">
        <v>6635</v>
      </c>
      <c r="D5937" s="84"/>
      <c r="F5937" s="84"/>
      <c r="O5937" s="84" t="s">
        <v>18251</v>
      </c>
      <c r="P5937" s="84">
        <v>1</v>
      </c>
      <c r="Q5937" s="84" t="s">
        <v>9357</v>
      </c>
      <c r="R5937" s="84"/>
      <c r="S5937" s="84"/>
    </row>
    <row r="5938" spans="1:19" x14ac:dyDescent="0.25">
      <c r="A5938" t="s">
        <v>7175</v>
      </c>
      <c r="B5938">
        <v>2</v>
      </c>
      <c r="C5938" t="s">
        <v>6635</v>
      </c>
      <c r="D5938" s="84"/>
      <c r="F5938" s="84"/>
      <c r="O5938" s="84" t="s">
        <v>18253</v>
      </c>
      <c r="P5938" s="84">
        <v>1</v>
      </c>
      <c r="Q5938" s="84" t="s">
        <v>9357</v>
      </c>
      <c r="R5938" s="84"/>
      <c r="S5938" s="84"/>
    </row>
    <row r="5939" spans="1:19" x14ac:dyDescent="0.25">
      <c r="A5939" t="s">
        <v>7176</v>
      </c>
      <c r="B5939">
        <v>2</v>
      </c>
      <c r="C5939" t="s">
        <v>6635</v>
      </c>
      <c r="D5939" s="84"/>
      <c r="F5939" s="84"/>
      <c r="O5939" s="84" t="s">
        <v>18257</v>
      </c>
      <c r="P5939" s="84">
        <v>1</v>
      </c>
      <c r="Q5939" s="84" t="s">
        <v>9357</v>
      </c>
      <c r="R5939" s="84"/>
      <c r="S5939" s="84"/>
    </row>
    <row r="5940" spans="1:19" x14ac:dyDescent="0.25">
      <c r="A5940" t="s">
        <v>7177</v>
      </c>
      <c r="B5940">
        <v>2</v>
      </c>
      <c r="C5940" t="s">
        <v>6635</v>
      </c>
      <c r="D5940" s="84"/>
      <c r="F5940" s="84"/>
      <c r="O5940" s="84" t="s">
        <v>18260</v>
      </c>
      <c r="P5940" s="84">
        <v>1</v>
      </c>
      <c r="Q5940" s="84" t="s">
        <v>9357</v>
      </c>
      <c r="R5940" s="84"/>
      <c r="S5940" s="84"/>
    </row>
    <row r="5941" spans="1:19" x14ac:dyDescent="0.25">
      <c r="A5941" t="s">
        <v>7178</v>
      </c>
      <c r="B5941">
        <v>2</v>
      </c>
      <c r="C5941" t="s">
        <v>6635</v>
      </c>
      <c r="D5941" s="84"/>
      <c r="F5941" s="84"/>
      <c r="O5941" s="84" t="s">
        <v>18261</v>
      </c>
      <c r="P5941" s="84">
        <v>1</v>
      </c>
      <c r="Q5941" s="84" t="s">
        <v>9357</v>
      </c>
      <c r="R5941" s="84"/>
      <c r="S5941" s="84"/>
    </row>
    <row r="5942" spans="1:19" x14ac:dyDescent="0.25">
      <c r="A5942" t="s">
        <v>7179</v>
      </c>
      <c r="B5942">
        <v>2</v>
      </c>
      <c r="C5942" t="s">
        <v>6635</v>
      </c>
      <c r="D5942" s="84"/>
      <c r="F5942" s="84"/>
      <c r="O5942" s="84" t="s">
        <v>18264</v>
      </c>
      <c r="P5942" s="84">
        <v>1</v>
      </c>
      <c r="Q5942" s="84" t="s">
        <v>9357</v>
      </c>
      <c r="R5942" s="84"/>
      <c r="S5942" s="84"/>
    </row>
    <row r="5943" spans="1:19" x14ac:dyDescent="0.25">
      <c r="A5943" t="s">
        <v>7180</v>
      </c>
      <c r="B5943">
        <v>2</v>
      </c>
      <c r="C5943" t="s">
        <v>6635</v>
      </c>
      <c r="D5943" s="84"/>
      <c r="F5943" s="84"/>
      <c r="O5943" s="84" t="s">
        <v>18266</v>
      </c>
      <c r="P5943" s="84">
        <v>1</v>
      </c>
      <c r="Q5943" s="84" t="s">
        <v>9357</v>
      </c>
      <c r="R5943" s="84"/>
      <c r="S5943" s="84"/>
    </row>
    <row r="5944" spans="1:19" x14ac:dyDescent="0.25">
      <c r="A5944" t="s">
        <v>7181</v>
      </c>
      <c r="B5944">
        <v>2</v>
      </c>
      <c r="C5944" t="s">
        <v>6635</v>
      </c>
      <c r="D5944" s="84"/>
      <c r="F5944" s="84"/>
      <c r="O5944" s="84" t="s">
        <v>18268</v>
      </c>
      <c r="P5944" s="84">
        <v>1</v>
      </c>
      <c r="Q5944" s="84" t="s">
        <v>9357</v>
      </c>
      <c r="R5944" s="84"/>
      <c r="S5944" s="84"/>
    </row>
    <row r="5945" spans="1:19" x14ac:dyDescent="0.25">
      <c r="A5945" t="s">
        <v>7182</v>
      </c>
      <c r="B5945">
        <v>2</v>
      </c>
      <c r="C5945" t="s">
        <v>6635</v>
      </c>
      <c r="D5945" s="84"/>
      <c r="F5945" s="84"/>
      <c r="O5945" s="84" t="s">
        <v>18269</v>
      </c>
      <c r="P5945" s="84">
        <v>1</v>
      </c>
      <c r="Q5945" s="84" t="s">
        <v>9357</v>
      </c>
      <c r="R5945" s="84"/>
      <c r="S5945" s="84"/>
    </row>
    <row r="5946" spans="1:19" x14ac:dyDescent="0.25">
      <c r="A5946" t="s">
        <v>7183</v>
      </c>
      <c r="B5946">
        <v>2</v>
      </c>
      <c r="C5946" t="s">
        <v>6635</v>
      </c>
      <c r="D5946" s="84"/>
      <c r="F5946" s="84"/>
      <c r="O5946" s="84" t="s">
        <v>18270</v>
      </c>
      <c r="P5946" s="84">
        <v>1</v>
      </c>
      <c r="Q5946" s="84" t="s">
        <v>9357</v>
      </c>
      <c r="R5946" s="84"/>
      <c r="S5946" s="84"/>
    </row>
    <row r="5947" spans="1:19" x14ac:dyDescent="0.25">
      <c r="A5947" t="s">
        <v>7184</v>
      </c>
      <c r="B5947">
        <v>2</v>
      </c>
      <c r="C5947" t="s">
        <v>6635</v>
      </c>
      <c r="D5947" s="84"/>
      <c r="F5947" s="84"/>
      <c r="O5947" s="84" t="s">
        <v>18271</v>
      </c>
      <c r="P5947" s="84">
        <v>1</v>
      </c>
      <c r="Q5947" s="84" t="s">
        <v>9357</v>
      </c>
      <c r="R5947" s="84"/>
      <c r="S5947" s="84"/>
    </row>
    <row r="5948" spans="1:19" x14ac:dyDescent="0.25">
      <c r="A5948" t="s">
        <v>7185</v>
      </c>
      <c r="B5948">
        <v>2</v>
      </c>
      <c r="C5948" t="s">
        <v>6635</v>
      </c>
      <c r="D5948" s="84"/>
      <c r="F5948" s="84"/>
      <c r="O5948" s="84" t="s">
        <v>18272</v>
      </c>
      <c r="P5948" s="84">
        <v>1</v>
      </c>
      <c r="Q5948" s="84" t="s">
        <v>9357</v>
      </c>
      <c r="R5948" s="84"/>
      <c r="S5948" s="84"/>
    </row>
    <row r="5949" spans="1:19" x14ac:dyDescent="0.25">
      <c r="A5949" t="s">
        <v>7186</v>
      </c>
      <c r="B5949">
        <v>2</v>
      </c>
      <c r="C5949" t="s">
        <v>6635</v>
      </c>
      <c r="D5949" s="84"/>
      <c r="F5949" s="84"/>
      <c r="O5949" s="84" t="s">
        <v>18273</v>
      </c>
      <c r="P5949" s="84">
        <v>1</v>
      </c>
      <c r="Q5949" s="84" t="s">
        <v>9357</v>
      </c>
      <c r="R5949" s="84"/>
      <c r="S5949" s="84"/>
    </row>
    <row r="5950" spans="1:19" x14ac:dyDescent="0.25">
      <c r="A5950" t="s">
        <v>7187</v>
      </c>
      <c r="B5950">
        <v>2</v>
      </c>
      <c r="C5950" t="s">
        <v>6635</v>
      </c>
      <c r="D5950" s="84"/>
      <c r="F5950" s="84"/>
      <c r="O5950" s="84" t="s">
        <v>18274</v>
      </c>
      <c r="P5950" s="84">
        <v>1</v>
      </c>
      <c r="Q5950" s="84" t="s">
        <v>9357</v>
      </c>
      <c r="R5950" s="84"/>
      <c r="S5950" s="84"/>
    </row>
    <row r="5951" spans="1:19" x14ac:dyDescent="0.25">
      <c r="A5951" t="s">
        <v>7188</v>
      </c>
      <c r="B5951">
        <v>2</v>
      </c>
      <c r="C5951" t="s">
        <v>6635</v>
      </c>
      <c r="D5951" s="84"/>
      <c r="F5951" s="84"/>
      <c r="O5951" s="84" t="s">
        <v>18275</v>
      </c>
      <c r="P5951" s="84">
        <v>1</v>
      </c>
      <c r="Q5951" s="84" t="s">
        <v>9357</v>
      </c>
      <c r="R5951" s="84"/>
      <c r="S5951" s="84"/>
    </row>
    <row r="5952" spans="1:19" x14ac:dyDescent="0.25">
      <c r="A5952" t="s">
        <v>7189</v>
      </c>
      <c r="B5952">
        <v>2</v>
      </c>
      <c r="C5952" t="s">
        <v>6635</v>
      </c>
      <c r="D5952" s="84"/>
      <c r="F5952" s="84"/>
      <c r="O5952" s="84" t="s">
        <v>18277</v>
      </c>
      <c r="P5952" s="84">
        <v>1</v>
      </c>
      <c r="Q5952" s="84" t="s">
        <v>9357</v>
      </c>
      <c r="R5952" s="84"/>
      <c r="S5952" s="84"/>
    </row>
    <row r="5953" spans="1:19" x14ac:dyDescent="0.25">
      <c r="A5953" t="s">
        <v>7190</v>
      </c>
      <c r="B5953">
        <v>2</v>
      </c>
      <c r="C5953" t="s">
        <v>6635</v>
      </c>
      <c r="D5953" s="84"/>
      <c r="F5953" s="84"/>
      <c r="O5953" s="84" t="s">
        <v>18282</v>
      </c>
      <c r="P5953" s="84">
        <v>1</v>
      </c>
      <c r="Q5953" s="84" t="s">
        <v>9357</v>
      </c>
      <c r="R5953" s="84"/>
      <c r="S5953" s="84"/>
    </row>
    <row r="5954" spans="1:19" x14ac:dyDescent="0.25">
      <c r="A5954" t="s">
        <v>7191</v>
      </c>
      <c r="B5954">
        <v>2</v>
      </c>
      <c r="C5954" t="s">
        <v>6635</v>
      </c>
      <c r="D5954" s="84"/>
      <c r="F5954" s="84"/>
      <c r="O5954" s="84" t="s">
        <v>18284</v>
      </c>
      <c r="P5954" s="84">
        <v>1</v>
      </c>
      <c r="Q5954" s="84" t="s">
        <v>9357</v>
      </c>
      <c r="R5954" s="84"/>
      <c r="S5954" s="84"/>
    </row>
    <row r="5955" spans="1:19" x14ac:dyDescent="0.25">
      <c r="A5955" t="s">
        <v>7192</v>
      </c>
      <c r="B5955">
        <v>2</v>
      </c>
      <c r="C5955" t="s">
        <v>6635</v>
      </c>
      <c r="D5955" s="84"/>
      <c r="F5955" s="84"/>
      <c r="O5955" s="84" t="s">
        <v>18285</v>
      </c>
      <c r="P5955" s="84">
        <v>1</v>
      </c>
      <c r="Q5955" s="84" t="s">
        <v>9357</v>
      </c>
      <c r="R5955" s="84"/>
      <c r="S5955" s="84"/>
    </row>
    <row r="5956" spans="1:19" x14ac:dyDescent="0.25">
      <c r="A5956" t="s">
        <v>7193</v>
      </c>
      <c r="B5956">
        <v>2</v>
      </c>
      <c r="C5956" t="s">
        <v>6635</v>
      </c>
      <c r="D5956" s="84"/>
      <c r="F5956" s="84"/>
      <c r="O5956" s="84" t="s">
        <v>18286</v>
      </c>
      <c r="P5956" s="84">
        <v>1</v>
      </c>
      <c r="Q5956" s="84" t="s">
        <v>9357</v>
      </c>
      <c r="R5956" s="84"/>
      <c r="S5956" s="84"/>
    </row>
    <row r="5957" spans="1:19" x14ac:dyDescent="0.25">
      <c r="A5957" t="s">
        <v>7194</v>
      </c>
      <c r="B5957">
        <v>2</v>
      </c>
      <c r="C5957" t="s">
        <v>6635</v>
      </c>
      <c r="D5957" s="84"/>
      <c r="F5957" s="84"/>
      <c r="O5957" s="84" t="s">
        <v>18288</v>
      </c>
      <c r="P5957" s="84">
        <v>1</v>
      </c>
      <c r="Q5957" s="84" t="s">
        <v>9357</v>
      </c>
      <c r="R5957" s="84"/>
      <c r="S5957" s="84"/>
    </row>
    <row r="5958" spans="1:19" x14ac:dyDescent="0.25">
      <c r="A5958" t="s">
        <v>7195</v>
      </c>
      <c r="B5958">
        <v>2</v>
      </c>
      <c r="C5958" t="s">
        <v>6635</v>
      </c>
      <c r="D5958" s="84"/>
      <c r="F5958" s="84"/>
      <c r="O5958" s="84" t="s">
        <v>18290</v>
      </c>
      <c r="P5958" s="84">
        <v>1</v>
      </c>
      <c r="Q5958" s="84" t="s">
        <v>9357</v>
      </c>
      <c r="R5958" s="84"/>
      <c r="S5958" s="84"/>
    </row>
    <row r="5959" spans="1:19" x14ac:dyDescent="0.25">
      <c r="A5959" t="s">
        <v>7196</v>
      </c>
      <c r="B5959">
        <v>2</v>
      </c>
      <c r="C5959" t="s">
        <v>6635</v>
      </c>
      <c r="D5959" s="84"/>
      <c r="F5959" s="84"/>
      <c r="O5959" s="84" t="s">
        <v>18297</v>
      </c>
      <c r="P5959" s="84">
        <v>1</v>
      </c>
      <c r="Q5959" s="84" t="s">
        <v>9357</v>
      </c>
      <c r="R5959" s="84"/>
      <c r="S5959" s="84"/>
    </row>
    <row r="5960" spans="1:19" x14ac:dyDescent="0.25">
      <c r="A5960" t="s">
        <v>7197</v>
      </c>
      <c r="B5960">
        <v>2</v>
      </c>
      <c r="C5960" t="s">
        <v>6635</v>
      </c>
      <c r="D5960" s="84"/>
      <c r="F5960" s="84"/>
      <c r="O5960" s="84" t="s">
        <v>18298</v>
      </c>
      <c r="P5960" s="84">
        <v>1</v>
      </c>
      <c r="Q5960" s="84" t="s">
        <v>9357</v>
      </c>
      <c r="R5960" s="84"/>
      <c r="S5960" s="84"/>
    </row>
    <row r="5961" spans="1:19" x14ac:dyDescent="0.25">
      <c r="A5961" t="s">
        <v>7198</v>
      </c>
      <c r="B5961">
        <v>2</v>
      </c>
      <c r="C5961" t="s">
        <v>6635</v>
      </c>
      <c r="D5961" s="84"/>
      <c r="F5961" s="84"/>
      <c r="O5961" s="84" t="s">
        <v>18301</v>
      </c>
      <c r="P5961" s="84">
        <v>1</v>
      </c>
      <c r="Q5961" s="84" t="s">
        <v>9357</v>
      </c>
      <c r="R5961" s="84"/>
      <c r="S5961" s="84"/>
    </row>
    <row r="5962" spans="1:19" x14ac:dyDescent="0.25">
      <c r="A5962" t="s">
        <v>7199</v>
      </c>
      <c r="B5962">
        <v>2</v>
      </c>
      <c r="C5962" t="s">
        <v>6635</v>
      </c>
      <c r="D5962" s="84"/>
      <c r="F5962" s="84"/>
      <c r="O5962" s="84" t="s">
        <v>18303</v>
      </c>
      <c r="P5962" s="84">
        <v>1</v>
      </c>
      <c r="Q5962" s="84" t="s">
        <v>9357</v>
      </c>
      <c r="R5962" s="84"/>
      <c r="S5962" s="84"/>
    </row>
    <row r="5963" spans="1:19" x14ac:dyDescent="0.25">
      <c r="A5963" t="s">
        <v>7200</v>
      </c>
      <c r="B5963">
        <v>2</v>
      </c>
      <c r="C5963" t="s">
        <v>6635</v>
      </c>
      <c r="D5963" s="84"/>
      <c r="F5963" s="84"/>
      <c r="O5963" s="84" t="s">
        <v>18304</v>
      </c>
      <c r="P5963" s="84">
        <v>1</v>
      </c>
      <c r="Q5963" s="84" t="s">
        <v>9357</v>
      </c>
      <c r="R5963" s="84"/>
      <c r="S5963" s="84"/>
    </row>
    <row r="5964" spans="1:19" x14ac:dyDescent="0.25">
      <c r="A5964" t="s">
        <v>7201</v>
      </c>
      <c r="B5964">
        <v>2</v>
      </c>
      <c r="C5964" t="s">
        <v>6635</v>
      </c>
      <c r="D5964" s="84"/>
      <c r="F5964" s="84"/>
      <c r="O5964" s="84" t="s">
        <v>18305</v>
      </c>
      <c r="P5964" s="84">
        <v>1</v>
      </c>
      <c r="Q5964" s="84" t="s">
        <v>9357</v>
      </c>
      <c r="R5964" s="84"/>
      <c r="S5964" s="84"/>
    </row>
    <row r="5965" spans="1:19" x14ac:dyDescent="0.25">
      <c r="A5965" t="s">
        <v>7202</v>
      </c>
      <c r="B5965">
        <v>2</v>
      </c>
      <c r="C5965" t="s">
        <v>6635</v>
      </c>
      <c r="D5965" s="84"/>
      <c r="F5965" s="84"/>
      <c r="O5965" s="84" t="s">
        <v>18306</v>
      </c>
      <c r="P5965" s="84">
        <v>1</v>
      </c>
      <c r="Q5965" s="84" t="s">
        <v>9357</v>
      </c>
      <c r="R5965" s="84"/>
      <c r="S5965" s="84"/>
    </row>
    <row r="5966" spans="1:19" x14ac:dyDescent="0.25">
      <c r="A5966" t="s">
        <v>7203</v>
      </c>
      <c r="B5966">
        <v>2</v>
      </c>
      <c r="C5966" t="s">
        <v>6635</v>
      </c>
      <c r="D5966" s="84"/>
      <c r="F5966" s="84"/>
      <c r="O5966" s="84" t="s">
        <v>18307</v>
      </c>
      <c r="P5966" s="84">
        <v>1</v>
      </c>
      <c r="Q5966" s="84" t="s">
        <v>9357</v>
      </c>
      <c r="R5966" s="84"/>
      <c r="S5966" s="84"/>
    </row>
    <row r="5967" spans="1:19" x14ac:dyDescent="0.25">
      <c r="A5967" t="s">
        <v>7204</v>
      </c>
      <c r="B5967">
        <v>2</v>
      </c>
      <c r="C5967" t="s">
        <v>6635</v>
      </c>
      <c r="D5967" s="84"/>
      <c r="F5967" s="84"/>
      <c r="O5967" s="84" t="s">
        <v>18308</v>
      </c>
      <c r="P5967" s="84">
        <v>1</v>
      </c>
      <c r="Q5967" s="84" t="s">
        <v>9357</v>
      </c>
      <c r="R5967" s="84"/>
      <c r="S5967" s="84"/>
    </row>
    <row r="5968" spans="1:19" x14ac:dyDescent="0.25">
      <c r="A5968" t="s">
        <v>7205</v>
      </c>
      <c r="B5968">
        <v>2</v>
      </c>
      <c r="C5968" t="s">
        <v>6635</v>
      </c>
      <c r="D5968" s="84"/>
      <c r="F5968" s="84"/>
      <c r="O5968" s="84" t="s">
        <v>18309</v>
      </c>
      <c r="P5968" s="84">
        <v>1</v>
      </c>
      <c r="Q5968" s="84" t="s">
        <v>9357</v>
      </c>
      <c r="R5968" s="84"/>
      <c r="S5968" s="84"/>
    </row>
    <row r="5969" spans="1:19" x14ac:dyDescent="0.25">
      <c r="A5969" t="s">
        <v>7206</v>
      </c>
      <c r="B5969">
        <v>2</v>
      </c>
      <c r="C5969" t="s">
        <v>6635</v>
      </c>
      <c r="D5969" s="84"/>
      <c r="F5969" s="84"/>
      <c r="O5969" s="84" t="s">
        <v>18310</v>
      </c>
      <c r="P5969" s="84">
        <v>1</v>
      </c>
      <c r="Q5969" s="84" t="s">
        <v>9357</v>
      </c>
      <c r="R5969" s="84"/>
      <c r="S5969" s="84"/>
    </row>
    <row r="5970" spans="1:19" x14ac:dyDescent="0.25">
      <c r="A5970" t="s">
        <v>7207</v>
      </c>
      <c r="B5970">
        <v>2</v>
      </c>
      <c r="C5970" t="s">
        <v>6635</v>
      </c>
      <c r="D5970" s="84"/>
      <c r="F5970" s="84"/>
      <c r="O5970" s="84" t="s">
        <v>18311</v>
      </c>
      <c r="P5970" s="84">
        <v>1</v>
      </c>
      <c r="Q5970" s="84" t="s">
        <v>9357</v>
      </c>
      <c r="R5970" s="84"/>
      <c r="S5970" s="84"/>
    </row>
    <row r="5971" spans="1:19" x14ac:dyDescent="0.25">
      <c r="A5971" t="s">
        <v>7208</v>
      </c>
      <c r="B5971">
        <v>2</v>
      </c>
      <c r="C5971" t="s">
        <v>6635</v>
      </c>
      <c r="D5971" s="84"/>
      <c r="F5971" s="84"/>
      <c r="O5971" s="84" t="s">
        <v>18313</v>
      </c>
      <c r="P5971" s="84">
        <v>1</v>
      </c>
      <c r="Q5971" s="84" t="s">
        <v>9357</v>
      </c>
      <c r="R5971" s="84"/>
      <c r="S5971" s="84"/>
    </row>
    <row r="5972" spans="1:19" x14ac:dyDescent="0.25">
      <c r="A5972" t="s">
        <v>7209</v>
      </c>
      <c r="B5972">
        <v>2</v>
      </c>
      <c r="C5972" t="s">
        <v>6635</v>
      </c>
      <c r="D5972" s="84"/>
      <c r="F5972" s="84"/>
      <c r="O5972" s="84" t="s">
        <v>18315</v>
      </c>
      <c r="P5972" s="84">
        <v>1</v>
      </c>
      <c r="Q5972" s="84" t="s">
        <v>9357</v>
      </c>
      <c r="R5972" s="84"/>
      <c r="S5972" s="84"/>
    </row>
    <row r="5973" spans="1:19" x14ac:dyDescent="0.25">
      <c r="A5973" t="s">
        <v>7210</v>
      </c>
      <c r="B5973">
        <v>2</v>
      </c>
      <c r="C5973" t="s">
        <v>6635</v>
      </c>
      <c r="D5973" s="84"/>
      <c r="F5973" s="84"/>
      <c r="O5973" s="84" t="s">
        <v>18316</v>
      </c>
      <c r="P5973" s="84">
        <v>1</v>
      </c>
      <c r="Q5973" s="84" t="s">
        <v>9357</v>
      </c>
      <c r="R5973" s="84"/>
      <c r="S5973" s="84"/>
    </row>
    <row r="5974" spans="1:19" x14ac:dyDescent="0.25">
      <c r="A5974" t="s">
        <v>7211</v>
      </c>
      <c r="B5974">
        <v>2</v>
      </c>
      <c r="C5974" t="s">
        <v>6635</v>
      </c>
      <c r="D5974" s="84"/>
      <c r="F5974" s="84"/>
      <c r="O5974" s="84" t="s">
        <v>18319</v>
      </c>
      <c r="P5974" s="84">
        <v>1</v>
      </c>
      <c r="Q5974" s="84" t="s">
        <v>9357</v>
      </c>
      <c r="R5974" s="84"/>
      <c r="S5974" s="84"/>
    </row>
    <row r="5975" spans="1:19" x14ac:dyDescent="0.25">
      <c r="A5975" t="s">
        <v>7212</v>
      </c>
      <c r="B5975">
        <v>2</v>
      </c>
      <c r="C5975" t="s">
        <v>6635</v>
      </c>
      <c r="D5975" s="84"/>
      <c r="F5975" s="84"/>
      <c r="O5975" s="84" t="s">
        <v>18321</v>
      </c>
      <c r="P5975" s="84">
        <v>1</v>
      </c>
      <c r="Q5975" s="84" t="s">
        <v>9357</v>
      </c>
      <c r="R5975" s="84"/>
      <c r="S5975" s="84"/>
    </row>
    <row r="5976" spans="1:19" x14ac:dyDescent="0.25">
      <c r="A5976" t="s">
        <v>7213</v>
      </c>
      <c r="B5976">
        <v>2</v>
      </c>
      <c r="C5976" t="s">
        <v>6635</v>
      </c>
      <c r="D5976" s="84"/>
      <c r="F5976" s="84"/>
      <c r="O5976" s="84" t="s">
        <v>18322</v>
      </c>
      <c r="P5976" s="84">
        <v>1</v>
      </c>
      <c r="Q5976" s="84" t="s">
        <v>9357</v>
      </c>
      <c r="R5976" s="84"/>
      <c r="S5976" s="84"/>
    </row>
    <row r="5977" spans="1:19" x14ac:dyDescent="0.25">
      <c r="A5977" t="s">
        <v>7214</v>
      </c>
      <c r="B5977">
        <v>2</v>
      </c>
      <c r="C5977" t="s">
        <v>6635</v>
      </c>
      <c r="D5977" s="84"/>
      <c r="F5977" s="84"/>
      <c r="O5977" s="84" t="s">
        <v>18328</v>
      </c>
      <c r="P5977" s="84">
        <v>1</v>
      </c>
      <c r="Q5977" s="84" t="s">
        <v>9357</v>
      </c>
      <c r="R5977" s="84"/>
      <c r="S5977" s="84"/>
    </row>
    <row r="5978" spans="1:19" x14ac:dyDescent="0.25">
      <c r="A5978" t="s">
        <v>7215</v>
      </c>
      <c r="B5978">
        <v>2</v>
      </c>
      <c r="C5978" t="s">
        <v>6635</v>
      </c>
      <c r="D5978" s="84"/>
      <c r="F5978" s="84"/>
      <c r="O5978" s="84" t="s">
        <v>18329</v>
      </c>
      <c r="P5978" s="84">
        <v>1</v>
      </c>
      <c r="Q5978" s="84" t="s">
        <v>9357</v>
      </c>
      <c r="R5978" s="84"/>
      <c r="S5978" s="84"/>
    </row>
    <row r="5979" spans="1:19" x14ac:dyDescent="0.25">
      <c r="A5979" t="s">
        <v>7216</v>
      </c>
      <c r="B5979">
        <v>2</v>
      </c>
      <c r="C5979" t="s">
        <v>6635</v>
      </c>
      <c r="D5979" s="84"/>
      <c r="F5979" s="84"/>
      <c r="O5979" s="84" t="s">
        <v>18331</v>
      </c>
      <c r="P5979" s="84">
        <v>1</v>
      </c>
      <c r="Q5979" s="84" t="s">
        <v>9357</v>
      </c>
      <c r="R5979" s="84"/>
      <c r="S5979" s="84"/>
    </row>
    <row r="5980" spans="1:19" x14ac:dyDescent="0.25">
      <c r="A5980" t="s">
        <v>7217</v>
      </c>
      <c r="B5980">
        <v>2</v>
      </c>
      <c r="C5980" t="s">
        <v>6635</v>
      </c>
      <c r="D5980" s="84"/>
      <c r="F5980" s="84"/>
      <c r="O5980" s="84" t="s">
        <v>18332</v>
      </c>
      <c r="P5980" s="84">
        <v>1</v>
      </c>
      <c r="Q5980" s="84" t="s">
        <v>9357</v>
      </c>
      <c r="R5980" s="84"/>
      <c r="S5980" s="84"/>
    </row>
    <row r="5981" spans="1:19" x14ac:dyDescent="0.25">
      <c r="A5981" t="s">
        <v>7218</v>
      </c>
      <c r="B5981">
        <v>2</v>
      </c>
      <c r="C5981" t="s">
        <v>6635</v>
      </c>
      <c r="D5981" s="84"/>
      <c r="F5981" s="84"/>
      <c r="O5981" s="84" t="s">
        <v>18333</v>
      </c>
      <c r="P5981" s="84">
        <v>1</v>
      </c>
      <c r="Q5981" s="84" t="s">
        <v>9357</v>
      </c>
      <c r="R5981" s="84"/>
      <c r="S5981" s="84"/>
    </row>
    <row r="5982" spans="1:19" x14ac:dyDescent="0.25">
      <c r="A5982" t="s">
        <v>7219</v>
      </c>
      <c r="B5982">
        <v>2</v>
      </c>
      <c r="C5982" t="s">
        <v>6635</v>
      </c>
      <c r="D5982" s="84"/>
      <c r="F5982" s="84"/>
      <c r="O5982" s="84" t="s">
        <v>18334</v>
      </c>
      <c r="P5982" s="84">
        <v>1</v>
      </c>
      <c r="Q5982" s="84" t="s">
        <v>9357</v>
      </c>
      <c r="R5982" s="84"/>
      <c r="S5982" s="84"/>
    </row>
    <row r="5983" spans="1:19" x14ac:dyDescent="0.25">
      <c r="A5983" t="s">
        <v>7220</v>
      </c>
      <c r="B5983">
        <v>2</v>
      </c>
      <c r="C5983" t="s">
        <v>6635</v>
      </c>
      <c r="D5983" s="84"/>
      <c r="F5983" s="84"/>
      <c r="O5983" s="84" t="s">
        <v>18340</v>
      </c>
      <c r="P5983" s="84">
        <v>1</v>
      </c>
      <c r="Q5983" s="84" t="s">
        <v>9357</v>
      </c>
      <c r="R5983" s="84"/>
      <c r="S5983" s="84"/>
    </row>
    <row r="5984" spans="1:19" x14ac:dyDescent="0.25">
      <c r="A5984" t="s">
        <v>7221</v>
      </c>
      <c r="B5984">
        <v>2</v>
      </c>
      <c r="C5984" t="s">
        <v>6635</v>
      </c>
      <c r="D5984" s="84"/>
      <c r="F5984" s="84"/>
      <c r="O5984" s="84" t="s">
        <v>18341</v>
      </c>
      <c r="P5984" s="84">
        <v>1</v>
      </c>
      <c r="Q5984" s="84" t="s">
        <v>9357</v>
      </c>
      <c r="R5984" s="84"/>
      <c r="S5984" s="84"/>
    </row>
    <row r="5985" spans="1:19" x14ac:dyDescent="0.25">
      <c r="A5985" t="s">
        <v>7222</v>
      </c>
      <c r="B5985">
        <v>2</v>
      </c>
      <c r="C5985" t="s">
        <v>6635</v>
      </c>
      <c r="D5985" s="84"/>
      <c r="F5985" s="84"/>
      <c r="O5985" s="84" t="s">
        <v>18343</v>
      </c>
      <c r="P5985" s="84">
        <v>1</v>
      </c>
      <c r="Q5985" s="84" t="s">
        <v>9357</v>
      </c>
      <c r="R5985" s="84"/>
      <c r="S5985" s="84"/>
    </row>
    <row r="5986" spans="1:19" x14ac:dyDescent="0.25">
      <c r="A5986" t="s">
        <v>7223</v>
      </c>
      <c r="B5986">
        <v>2</v>
      </c>
      <c r="C5986" t="s">
        <v>6635</v>
      </c>
      <c r="D5986" s="84"/>
      <c r="F5986" s="84"/>
      <c r="O5986" s="84" t="s">
        <v>18344</v>
      </c>
      <c r="P5986" s="84">
        <v>1</v>
      </c>
      <c r="Q5986" s="84" t="s">
        <v>9357</v>
      </c>
      <c r="R5986" s="84"/>
      <c r="S5986" s="84"/>
    </row>
    <row r="5987" spans="1:19" x14ac:dyDescent="0.25">
      <c r="A5987" t="s">
        <v>7224</v>
      </c>
      <c r="B5987">
        <v>2</v>
      </c>
      <c r="C5987" t="s">
        <v>6635</v>
      </c>
      <c r="D5987" s="84"/>
      <c r="F5987" s="84"/>
      <c r="O5987" s="84" t="s">
        <v>18345</v>
      </c>
      <c r="P5987" s="84">
        <v>1</v>
      </c>
      <c r="Q5987" s="84" t="s">
        <v>9357</v>
      </c>
      <c r="R5987" s="84"/>
      <c r="S5987" s="84"/>
    </row>
    <row r="5988" spans="1:19" x14ac:dyDescent="0.25">
      <c r="A5988" t="s">
        <v>7225</v>
      </c>
      <c r="B5988">
        <v>2</v>
      </c>
      <c r="C5988" t="s">
        <v>6635</v>
      </c>
      <c r="D5988" s="84"/>
      <c r="F5988" s="84"/>
      <c r="O5988" s="84" t="s">
        <v>18346</v>
      </c>
      <c r="P5988" s="84">
        <v>1</v>
      </c>
      <c r="Q5988" s="84" t="s">
        <v>9357</v>
      </c>
      <c r="R5988" s="84"/>
      <c r="S5988" s="84"/>
    </row>
    <row r="5989" spans="1:19" x14ac:dyDescent="0.25">
      <c r="A5989" t="s">
        <v>7226</v>
      </c>
      <c r="B5989">
        <v>2</v>
      </c>
      <c r="C5989" t="s">
        <v>6635</v>
      </c>
      <c r="D5989" s="84"/>
      <c r="F5989" s="84"/>
      <c r="O5989" s="84" t="s">
        <v>18348</v>
      </c>
      <c r="P5989" s="84">
        <v>1</v>
      </c>
      <c r="Q5989" s="84" t="s">
        <v>9357</v>
      </c>
      <c r="R5989" s="84"/>
      <c r="S5989" s="84"/>
    </row>
    <row r="5990" spans="1:19" x14ac:dyDescent="0.25">
      <c r="A5990" t="s">
        <v>7227</v>
      </c>
      <c r="B5990">
        <v>2</v>
      </c>
      <c r="C5990" t="s">
        <v>6635</v>
      </c>
      <c r="D5990" s="84"/>
      <c r="F5990" s="84"/>
      <c r="O5990" s="84" t="s">
        <v>18349</v>
      </c>
      <c r="P5990" s="84">
        <v>1</v>
      </c>
      <c r="Q5990" s="84" t="s">
        <v>9357</v>
      </c>
      <c r="R5990" s="84"/>
      <c r="S5990" s="84"/>
    </row>
    <row r="5991" spans="1:19" x14ac:dyDescent="0.25">
      <c r="A5991" t="s">
        <v>7228</v>
      </c>
      <c r="B5991">
        <v>2</v>
      </c>
      <c r="C5991" t="s">
        <v>6635</v>
      </c>
      <c r="D5991" s="84"/>
      <c r="F5991" s="84"/>
      <c r="O5991" s="84" t="s">
        <v>18351</v>
      </c>
      <c r="P5991" s="84">
        <v>1</v>
      </c>
      <c r="Q5991" s="84" t="s">
        <v>9357</v>
      </c>
      <c r="R5991" s="84"/>
      <c r="S5991" s="84"/>
    </row>
    <row r="5992" spans="1:19" x14ac:dyDescent="0.25">
      <c r="A5992" t="s">
        <v>7229</v>
      </c>
      <c r="B5992">
        <v>2</v>
      </c>
      <c r="C5992" t="s">
        <v>6635</v>
      </c>
      <c r="D5992" s="84"/>
      <c r="F5992" s="84"/>
      <c r="O5992" s="84" t="s">
        <v>18352</v>
      </c>
      <c r="P5992" s="84">
        <v>1</v>
      </c>
      <c r="Q5992" s="84" t="s">
        <v>9357</v>
      </c>
      <c r="R5992" s="84"/>
      <c r="S5992" s="84"/>
    </row>
    <row r="5993" spans="1:19" x14ac:dyDescent="0.25">
      <c r="A5993" t="s">
        <v>7230</v>
      </c>
      <c r="B5993">
        <v>2</v>
      </c>
      <c r="C5993" t="s">
        <v>6635</v>
      </c>
      <c r="D5993" s="84"/>
      <c r="F5993" s="84"/>
      <c r="O5993" s="84" t="s">
        <v>18353</v>
      </c>
      <c r="P5993" s="84">
        <v>1</v>
      </c>
      <c r="Q5993" s="84" t="s">
        <v>9357</v>
      </c>
      <c r="R5993" s="84"/>
      <c r="S5993" s="84"/>
    </row>
    <row r="5994" spans="1:19" x14ac:dyDescent="0.25">
      <c r="A5994" t="s">
        <v>7231</v>
      </c>
      <c r="B5994">
        <v>2</v>
      </c>
      <c r="C5994" t="s">
        <v>6635</v>
      </c>
      <c r="D5994" s="84"/>
      <c r="F5994" s="84"/>
      <c r="O5994" s="84" t="s">
        <v>18356</v>
      </c>
      <c r="P5994" s="84">
        <v>1</v>
      </c>
      <c r="Q5994" s="84" t="s">
        <v>9357</v>
      </c>
      <c r="R5994" s="84"/>
      <c r="S5994" s="84"/>
    </row>
    <row r="5995" spans="1:19" x14ac:dyDescent="0.25">
      <c r="A5995" t="s">
        <v>7232</v>
      </c>
      <c r="B5995">
        <v>2</v>
      </c>
      <c r="C5995" t="s">
        <v>6635</v>
      </c>
      <c r="D5995" s="84"/>
      <c r="F5995" s="84"/>
      <c r="O5995" s="84" t="s">
        <v>18357</v>
      </c>
      <c r="P5995" s="84">
        <v>1</v>
      </c>
      <c r="Q5995" s="84" t="s">
        <v>9357</v>
      </c>
      <c r="R5995" s="84"/>
      <c r="S5995" s="84"/>
    </row>
    <row r="5996" spans="1:19" x14ac:dyDescent="0.25">
      <c r="A5996" t="s">
        <v>7233</v>
      </c>
      <c r="B5996">
        <v>2</v>
      </c>
      <c r="C5996" t="s">
        <v>6635</v>
      </c>
      <c r="D5996" s="84"/>
      <c r="F5996" s="84"/>
      <c r="O5996" s="84" t="s">
        <v>18358</v>
      </c>
      <c r="P5996" s="84">
        <v>1</v>
      </c>
      <c r="Q5996" s="84" t="s">
        <v>9357</v>
      </c>
      <c r="R5996" s="84"/>
      <c r="S5996" s="84"/>
    </row>
    <row r="5997" spans="1:19" x14ac:dyDescent="0.25">
      <c r="A5997" t="s">
        <v>7234</v>
      </c>
      <c r="B5997">
        <v>2</v>
      </c>
      <c r="C5997" t="s">
        <v>6635</v>
      </c>
      <c r="D5997" s="84"/>
      <c r="F5997" s="84"/>
      <c r="O5997" s="84" t="s">
        <v>18359</v>
      </c>
      <c r="P5997" s="84">
        <v>1</v>
      </c>
      <c r="Q5997" s="84" t="s">
        <v>9357</v>
      </c>
      <c r="R5997" s="84"/>
      <c r="S5997" s="84"/>
    </row>
    <row r="5998" spans="1:19" x14ac:dyDescent="0.25">
      <c r="A5998" t="s">
        <v>7235</v>
      </c>
      <c r="B5998">
        <v>2</v>
      </c>
      <c r="C5998" t="s">
        <v>6635</v>
      </c>
      <c r="D5998" s="84"/>
      <c r="F5998" s="84"/>
      <c r="O5998" s="84" t="s">
        <v>18360</v>
      </c>
      <c r="P5998" s="84">
        <v>1</v>
      </c>
      <c r="Q5998" s="84" t="s">
        <v>9357</v>
      </c>
      <c r="R5998" s="84"/>
      <c r="S5998" s="84"/>
    </row>
    <row r="5999" spans="1:19" x14ac:dyDescent="0.25">
      <c r="A5999" t="s">
        <v>7236</v>
      </c>
      <c r="B5999">
        <v>2</v>
      </c>
      <c r="C5999" t="s">
        <v>6635</v>
      </c>
      <c r="D5999" s="84"/>
      <c r="F5999" s="84"/>
      <c r="O5999" s="84" t="s">
        <v>18361</v>
      </c>
      <c r="P5999" s="84">
        <v>1</v>
      </c>
      <c r="Q5999" s="84" t="s">
        <v>9357</v>
      </c>
      <c r="R5999" s="84"/>
      <c r="S5999" s="84"/>
    </row>
    <row r="6000" spans="1:19" x14ac:dyDescent="0.25">
      <c r="A6000" t="s">
        <v>7237</v>
      </c>
      <c r="B6000">
        <v>2</v>
      </c>
      <c r="C6000" t="s">
        <v>6635</v>
      </c>
      <c r="D6000" s="84"/>
      <c r="F6000" s="84"/>
      <c r="O6000" s="84" t="s">
        <v>18362</v>
      </c>
      <c r="P6000" s="84">
        <v>1</v>
      </c>
      <c r="Q6000" s="84" t="s">
        <v>9357</v>
      </c>
      <c r="R6000" s="84"/>
      <c r="S6000" s="84"/>
    </row>
    <row r="6001" spans="1:19" x14ac:dyDescent="0.25">
      <c r="A6001" t="s">
        <v>7238</v>
      </c>
      <c r="B6001">
        <v>2</v>
      </c>
      <c r="C6001" t="s">
        <v>6635</v>
      </c>
      <c r="D6001" s="84"/>
      <c r="F6001" s="84"/>
      <c r="O6001" s="84" t="s">
        <v>18363</v>
      </c>
      <c r="P6001" s="84">
        <v>1</v>
      </c>
      <c r="Q6001" s="84" t="s">
        <v>9357</v>
      </c>
      <c r="R6001" s="84"/>
      <c r="S6001" s="84"/>
    </row>
    <row r="6002" spans="1:19" x14ac:dyDescent="0.25">
      <c r="A6002" t="s">
        <v>7239</v>
      </c>
      <c r="B6002">
        <v>2</v>
      </c>
      <c r="C6002" t="s">
        <v>6635</v>
      </c>
      <c r="D6002" s="84"/>
      <c r="F6002" s="84"/>
      <c r="O6002" s="84" t="s">
        <v>18364</v>
      </c>
      <c r="P6002" s="84">
        <v>1</v>
      </c>
      <c r="Q6002" s="84" t="s">
        <v>9357</v>
      </c>
      <c r="R6002" s="84"/>
      <c r="S6002" s="84"/>
    </row>
    <row r="6003" spans="1:19" x14ac:dyDescent="0.25">
      <c r="A6003" t="s">
        <v>7240</v>
      </c>
      <c r="B6003">
        <v>2</v>
      </c>
      <c r="C6003" t="s">
        <v>6635</v>
      </c>
      <c r="D6003" s="84"/>
      <c r="F6003" s="84"/>
      <c r="O6003" s="84" t="s">
        <v>18365</v>
      </c>
      <c r="P6003" s="84">
        <v>1</v>
      </c>
      <c r="Q6003" s="84" t="s">
        <v>9357</v>
      </c>
      <c r="R6003" s="84"/>
      <c r="S6003" s="84"/>
    </row>
    <row r="6004" spans="1:19" x14ac:dyDescent="0.25">
      <c r="A6004" t="s">
        <v>7241</v>
      </c>
      <c r="B6004">
        <v>2</v>
      </c>
      <c r="C6004" t="s">
        <v>6635</v>
      </c>
      <c r="D6004" s="84"/>
      <c r="F6004" s="84"/>
      <c r="O6004" s="84" t="s">
        <v>18366</v>
      </c>
      <c r="P6004" s="84">
        <v>1</v>
      </c>
      <c r="Q6004" s="84" t="s">
        <v>9357</v>
      </c>
      <c r="R6004" s="84"/>
      <c r="S6004" s="84"/>
    </row>
    <row r="6005" spans="1:19" x14ac:dyDescent="0.25">
      <c r="A6005" t="s">
        <v>7242</v>
      </c>
      <c r="B6005">
        <v>2</v>
      </c>
      <c r="C6005" t="s">
        <v>6635</v>
      </c>
      <c r="D6005" s="84"/>
      <c r="F6005" s="84"/>
      <c r="O6005" s="84" t="s">
        <v>18367</v>
      </c>
      <c r="P6005" s="84">
        <v>1</v>
      </c>
      <c r="Q6005" s="84" t="s">
        <v>9357</v>
      </c>
      <c r="R6005" s="84"/>
      <c r="S6005" s="84"/>
    </row>
    <row r="6006" spans="1:19" x14ac:dyDescent="0.25">
      <c r="A6006" t="s">
        <v>7243</v>
      </c>
      <c r="B6006">
        <v>2</v>
      </c>
      <c r="C6006" t="s">
        <v>6635</v>
      </c>
      <c r="D6006" s="84"/>
      <c r="F6006" s="84"/>
      <c r="O6006" s="84" t="s">
        <v>18368</v>
      </c>
      <c r="P6006" s="84">
        <v>1</v>
      </c>
      <c r="Q6006" s="84" t="s">
        <v>9357</v>
      </c>
      <c r="R6006" s="84"/>
      <c r="S6006" s="84"/>
    </row>
    <row r="6007" spans="1:19" x14ac:dyDescent="0.25">
      <c r="A6007" t="s">
        <v>7244</v>
      </c>
      <c r="B6007">
        <v>2</v>
      </c>
      <c r="C6007" t="s">
        <v>6635</v>
      </c>
      <c r="D6007" s="84"/>
      <c r="F6007" s="84"/>
      <c r="O6007" s="84" t="s">
        <v>18369</v>
      </c>
      <c r="P6007" s="84">
        <v>1</v>
      </c>
      <c r="Q6007" s="84" t="s">
        <v>9357</v>
      </c>
      <c r="R6007" s="84"/>
      <c r="S6007" s="84"/>
    </row>
    <row r="6008" spans="1:19" x14ac:dyDescent="0.25">
      <c r="A6008" t="s">
        <v>7245</v>
      </c>
      <c r="B6008">
        <v>2</v>
      </c>
      <c r="C6008" t="s">
        <v>6635</v>
      </c>
      <c r="D6008" s="84"/>
      <c r="F6008" s="84"/>
      <c r="O6008" s="84" t="s">
        <v>18370</v>
      </c>
      <c r="P6008" s="84">
        <v>1</v>
      </c>
      <c r="Q6008" s="84" t="s">
        <v>9357</v>
      </c>
      <c r="R6008" s="84"/>
      <c r="S6008" s="84"/>
    </row>
    <row r="6009" spans="1:19" x14ac:dyDescent="0.25">
      <c r="A6009" t="s">
        <v>7246</v>
      </c>
      <c r="B6009">
        <v>2</v>
      </c>
      <c r="C6009" t="s">
        <v>6635</v>
      </c>
      <c r="D6009" s="84"/>
      <c r="F6009" s="84"/>
      <c r="O6009" s="84" t="s">
        <v>18371</v>
      </c>
      <c r="P6009" s="84">
        <v>1</v>
      </c>
      <c r="Q6009" s="84" t="s">
        <v>9357</v>
      </c>
      <c r="R6009" s="84"/>
      <c r="S6009" s="84"/>
    </row>
    <row r="6010" spans="1:19" x14ac:dyDescent="0.25">
      <c r="A6010" t="s">
        <v>7247</v>
      </c>
      <c r="B6010">
        <v>2</v>
      </c>
      <c r="C6010" t="s">
        <v>6635</v>
      </c>
      <c r="D6010" s="84"/>
      <c r="F6010" s="84"/>
      <c r="O6010" s="84" t="s">
        <v>18372</v>
      </c>
      <c r="P6010" s="84">
        <v>1</v>
      </c>
      <c r="Q6010" s="84" t="s">
        <v>9357</v>
      </c>
      <c r="R6010" s="84"/>
      <c r="S6010" s="84"/>
    </row>
    <row r="6011" spans="1:19" x14ac:dyDescent="0.25">
      <c r="A6011" t="s">
        <v>7248</v>
      </c>
      <c r="B6011">
        <v>2</v>
      </c>
      <c r="C6011" t="s">
        <v>6635</v>
      </c>
      <c r="D6011" s="84"/>
      <c r="F6011" s="84"/>
      <c r="O6011" s="84" t="s">
        <v>18373</v>
      </c>
      <c r="P6011" s="84">
        <v>1</v>
      </c>
      <c r="Q6011" s="84" t="s">
        <v>9357</v>
      </c>
      <c r="R6011" s="84"/>
      <c r="S6011" s="84"/>
    </row>
    <row r="6012" spans="1:19" x14ac:dyDescent="0.25">
      <c r="A6012" t="s">
        <v>7249</v>
      </c>
      <c r="B6012">
        <v>2</v>
      </c>
      <c r="C6012" t="s">
        <v>6635</v>
      </c>
      <c r="D6012" s="84"/>
      <c r="F6012" s="84"/>
      <c r="O6012" s="84" t="s">
        <v>18376</v>
      </c>
      <c r="P6012" s="84">
        <v>1</v>
      </c>
      <c r="Q6012" s="84" t="s">
        <v>9357</v>
      </c>
      <c r="R6012" s="84"/>
      <c r="S6012" s="84"/>
    </row>
    <row r="6013" spans="1:19" x14ac:dyDescent="0.25">
      <c r="A6013" t="s">
        <v>7250</v>
      </c>
      <c r="B6013">
        <v>2</v>
      </c>
      <c r="C6013" t="s">
        <v>6635</v>
      </c>
      <c r="D6013" s="84"/>
      <c r="F6013" s="84"/>
      <c r="O6013" s="84" t="s">
        <v>18377</v>
      </c>
      <c r="P6013" s="84">
        <v>1</v>
      </c>
      <c r="Q6013" s="84" t="s">
        <v>9357</v>
      </c>
      <c r="R6013" s="84"/>
      <c r="S6013" s="84"/>
    </row>
    <row r="6014" spans="1:19" x14ac:dyDescent="0.25">
      <c r="A6014" t="s">
        <v>7251</v>
      </c>
      <c r="B6014">
        <v>2</v>
      </c>
      <c r="C6014" t="s">
        <v>6635</v>
      </c>
      <c r="D6014" s="84"/>
      <c r="F6014" s="84"/>
      <c r="O6014" s="84" t="s">
        <v>18380</v>
      </c>
      <c r="P6014" s="84">
        <v>1</v>
      </c>
      <c r="Q6014" s="84" t="s">
        <v>9357</v>
      </c>
      <c r="R6014" s="84"/>
      <c r="S6014" s="84"/>
    </row>
    <row r="6015" spans="1:19" x14ac:dyDescent="0.25">
      <c r="A6015" t="s">
        <v>7252</v>
      </c>
      <c r="B6015">
        <v>2</v>
      </c>
      <c r="C6015" t="s">
        <v>6635</v>
      </c>
      <c r="D6015" s="84"/>
      <c r="F6015" s="84"/>
      <c r="O6015" s="84" t="s">
        <v>18381</v>
      </c>
      <c r="P6015" s="84">
        <v>1</v>
      </c>
      <c r="Q6015" s="84" t="s">
        <v>9357</v>
      </c>
      <c r="R6015" s="84"/>
      <c r="S6015" s="84"/>
    </row>
    <row r="6016" spans="1:19" x14ac:dyDescent="0.25">
      <c r="A6016" t="s">
        <v>7253</v>
      </c>
      <c r="B6016">
        <v>2</v>
      </c>
      <c r="C6016" t="s">
        <v>6635</v>
      </c>
      <c r="D6016" s="84"/>
      <c r="F6016" s="84"/>
      <c r="O6016" s="84" t="s">
        <v>18382</v>
      </c>
      <c r="P6016" s="84">
        <v>1</v>
      </c>
      <c r="Q6016" s="84" t="s">
        <v>9357</v>
      </c>
      <c r="R6016" s="84"/>
      <c r="S6016" s="84"/>
    </row>
    <row r="6017" spans="1:19" x14ac:dyDescent="0.25">
      <c r="A6017" t="s">
        <v>7254</v>
      </c>
      <c r="B6017">
        <v>2</v>
      </c>
      <c r="C6017" t="s">
        <v>6635</v>
      </c>
      <c r="D6017" s="84"/>
      <c r="F6017" s="84"/>
      <c r="O6017" s="84" t="s">
        <v>18383</v>
      </c>
      <c r="P6017" s="84">
        <v>1</v>
      </c>
      <c r="Q6017" s="84" t="s">
        <v>9357</v>
      </c>
      <c r="R6017" s="84"/>
      <c r="S6017" s="84"/>
    </row>
    <row r="6018" spans="1:19" x14ac:dyDescent="0.25">
      <c r="A6018" t="s">
        <v>7255</v>
      </c>
      <c r="B6018">
        <v>2</v>
      </c>
      <c r="C6018" t="s">
        <v>6635</v>
      </c>
      <c r="D6018" s="84"/>
      <c r="F6018" s="84"/>
      <c r="O6018" s="84" t="s">
        <v>18384</v>
      </c>
      <c r="P6018" s="84">
        <v>1</v>
      </c>
      <c r="Q6018" s="84" t="s">
        <v>9357</v>
      </c>
      <c r="R6018" s="84"/>
      <c r="S6018" s="84"/>
    </row>
    <row r="6019" spans="1:19" x14ac:dyDescent="0.25">
      <c r="A6019" t="s">
        <v>7256</v>
      </c>
      <c r="B6019">
        <v>2</v>
      </c>
      <c r="C6019" t="s">
        <v>6635</v>
      </c>
      <c r="D6019" s="84"/>
      <c r="F6019" s="84"/>
      <c r="O6019" s="84" t="s">
        <v>18385</v>
      </c>
      <c r="P6019" s="84">
        <v>1</v>
      </c>
      <c r="Q6019" s="84" t="s">
        <v>9357</v>
      </c>
      <c r="R6019" s="84"/>
      <c r="S6019" s="84"/>
    </row>
    <row r="6020" spans="1:19" x14ac:dyDescent="0.25">
      <c r="A6020" t="s">
        <v>7257</v>
      </c>
      <c r="B6020">
        <v>2</v>
      </c>
      <c r="C6020" t="s">
        <v>6635</v>
      </c>
      <c r="D6020" s="84"/>
      <c r="F6020" s="84"/>
      <c r="O6020" s="84" t="s">
        <v>18386</v>
      </c>
      <c r="P6020" s="84">
        <v>1</v>
      </c>
      <c r="Q6020" s="84" t="s">
        <v>9357</v>
      </c>
      <c r="R6020" s="84"/>
      <c r="S6020" s="84"/>
    </row>
    <row r="6021" spans="1:19" x14ac:dyDescent="0.25">
      <c r="A6021" t="s">
        <v>7258</v>
      </c>
      <c r="B6021">
        <v>2</v>
      </c>
      <c r="C6021" t="s">
        <v>6635</v>
      </c>
      <c r="D6021" s="84"/>
      <c r="F6021" s="84"/>
      <c r="O6021" s="84" t="s">
        <v>18388</v>
      </c>
      <c r="P6021" s="84">
        <v>1</v>
      </c>
      <c r="Q6021" s="84" t="s">
        <v>9357</v>
      </c>
      <c r="R6021" s="84"/>
      <c r="S6021" s="84"/>
    </row>
    <row r="6022" spans="1:19" x14ac:dyDescent="0.25">
      <c r="A6022" t="s">
        <v>7259</v>
      </c>
      <c r="B6022">
        <v>2</v>
      </c>
      <c r="C6022" t="s">
        <v>6635</v>
      </c>
      <c r="D6022" s="84"/>
      <c r="F6022" s="84"/>
      <c r="O6022" s="84" t="s">
        <v>18390</v>
      </c>
      <c r="P6022" s="84">
        <v>1</v>
      </c>
      <c r="Q6022" s="84" t="s">
        <v>9357</v>
      </c>
      <c r="R6022" s="84"/>
      <c r="S6022" s="84"/>
    </row>
    <row r="6023" spans="1:19" x14ac:dyDescent="0.25">
      <c r="A6023" t="s">
        <v>7260</v>
      </c>
      <c r="B6023">
        <v>2</v>
      </c>
      <c r="C6023" t="s">
        <v>6635</v>
      </c>
      <c r="D6023" s="84"/>
      <c r="F6023" s="84"/>
      <c r="O6023" s="84" t="s">
        <v>18391</v>
      </c>
      <c r="P6023" s="84">
        <v>1</v>
      </c>
      <c r="Q6023" s="84" t="s">
        <v>9357</v>
      </c>
      <c r="R6023" s="84"/>
      <c r="S6023" s="84"/>
    </row>
    <row r="6024" spans="1:19" x14ac:dyDescent="0.25">
      <c r="A6024" t="s">
        <v>7261</v>
      </c>
      <c r="B6024">
        <v>2</v>
      </c>
      <c r="C6024" t="s">
        <v>6635</v>
      </c>
      <c r="D6024" s="84"/>
      <c r="F6024" s="84"/>
      <c r="O6024" s="84" t="s">
        <v>18392</v>
      </c>
      <c r="P6024" s="84">
        <v>1</v>
      </c>
      <c r="Q6024" s="84" t="s">
        <v>9357</v>
      </c>
      <c r="R6024" s="84"/>
      <c r="S6024" s="84"/>
    </row>
    <row r="6025" spans="1:19" x14ac:dyDescent="0.25">
      <c r="A6025" t="s">
        <v>7262</v>
      </c>
      <c r="B6025">
        <v>2</v>
      </c>
      <c r="C6025" t="s">
        <v>6635</v>
      </c>
      <c r="D6025" s="84"/>
      <c r="F6025" s="84"/>
      <c r="O6025" s="84" t="s">
        <v>18393</v>
      </c>
      <c r="P6025" s="84">
        <v>1</v>
      </c>
      <c r="Q6025" s="84" t="s">
        <v>9357</v>
      </c>
      <c r="R6025" s="84"/>
      <c r="S6025" s="84"/>
    </row>
    <row r="6026" spans="1:19" x14ac:dyDescent="0.25">
      <c r="A6026" t="s">
        <v>7263</v>
      </c>
      <c r="B6026">
        <v>2</v>
      </c>
      <c r="C6026" t="s">
        <v>6635</v>
      </c>
      <c r="D6026" s="84"/>
      <c r="F6026" s="84"/>
      <c r="O6026" s="84" t="s">
        <v>18394</v>
      </c>
      <c r="P6026" s="84">
        <v>1</v>
      </c>
      <c r="Q6026" s="84" t="s">
        <v>9357</v>
      </c>
      <c r="R6026" s="84"/>
      <c r="S6026" s="84"/>
    </row>
    <row r="6027" spans="1:19" x14ac:dyDescent="0.25">
      <c r="A6027" t="s">
        <v>7264</v>
      </c>
      <c r="B6027">
        <v>2</v>
      </c>
      <c r="C6027" t="s">
        <v>6635</v>
      </c>
      <c r="D6027" s="84"/>
      <c r="F6027" s="84"/>
      <c r="O6027" s="84" t="s">
        <v>18395</v>
      </c>
      <c r="P6027" s="84">
        <v>1</v>
      </c>
      <c r="Q6027" s="84" t="s">
        <v>9357</v>
      </c>
      <c r="R6027" s="84"/>
      <c r="S6027" s="84"/>
    </row>
    <row r="6028" spans="1:19" x14ac:dyDescent="0.25">
      <c r="A6028" t="s">
        <v>7265</v>
      </c>
      <c r="B6028">
        <v>2</v>
      </c>
      <c r="C6028" t="s">
        <v>6635</v>
      </c>
      <c r="D6028" s="84"/>
      <c r="F6028" s="84"/>
      <c r="O6028" s="84" t="s">
        <v>18398</v>
      </c>
      <c r="P6028" s="84">
        <v>1</v>
      </c>
      <c r="Q6028" s="84" t="s">
        <v>9357</v>
      </c>
      <c r="R6028" s="84"/>
      <c r="S6028" s="84"/>
    </row>
    <row r="6029" spans="1:19" x14ac:dyDescent="0.25">
      <c r="A6029" t="s">
        <v>7266</v>
      </c>
      <c r="B6029">
        <v>2</v>
      </c>
      <c r="C6029" t="s">
        <v>6635</v>
      </c>
      <c r="D6029" s="84"/>
      <c r="F6029" s="84"/>
      <c r="O6029" s="84" t="s">
        <v>18399</v>
      </c>
      <c r="P6029" s="84">
        <v>1</v>
      </c>
      <c r="Q6029" s="84" t="s">
        <v>9357</v>
      </c>
      <c r="R6029" s="84"/>
      <c r="S6029" s="84"/>
    </row>
    <row r="6030" spans="1:19" x14ac:dyDescent="0.25">
      <c r="A6030" t="s">
        <v>7267</v>
      </c>
      <c r="B6030">
        <v>2</v>
      </c>
      <c r="C6030" t="s">
        <v>6635</v>
      </c>
      <c r="D6030" s="84"/>
      <c r="F6030" s="84"/>
      <c r="O6030" s="84" t="s">
        <v>18400</v>
      </c>
      <c r="P6030" s="84">
        <v>1</v>
      </c>
      <c r="Q6030" s="84" t="s">
        <v>9357</v>
      </c>
      <c r="R6030" s="84"/>
      <c r="S6030" s="84"/>
    </row>
    <row r="6031" spans="1:19" x14ac:dyDescent="0.25">
      <c r="A6031" t="s">
        <v>7268</v>
      </c>
      <c r="B6031">
        <v>2</v>
      </c>
      <c r="C6031" t="s">
        <v>6635</v>
      </c>
      <c r="D6031" s="84"/>
      <c r="F6031" s="84"/>
      <c r="O6031" s="84" t="s">
        <v>18401</v>
      </c>
      <c r="P6031" s="84">
        <v>1</v>
      </c>
      <c r="Q6031" s="84" t="s">
        <v>9357</v>
      </c>
      <c r="R6031" s="84"/>
      <c r="S6031" s="84"/>
    </row>
    <row r="6032" spans="1:19" x14ac:dyDescent="0.25">
      <c r="A6032" t="s">
        <v>7269</v>
      </c>
      <c r="B6032">
        <v>2</v>
      </c>
      <c r="C6032" t="s">
        <v>6635</v>
      </c>
      <c r="D6032" s="84"/>
      <c r="F6032" s="84"/>
      <c r="O6032" s="84" t="s">
        <v>18402</v>
      </c>
      <c r="P6032" s="84">
        <v>1</v>
      </c>
      <c r="Q6032" s="84" t="s">
        <v>9357</v>
      </c>
      <c r="R6032" s="84"/>
      <c r="S6032" s="84"/>
    </row>
    <row r="6033" spans="1:19" x14ac:dyDescent="0.25">
      <c r="A6033" t="s">
        <v>7270</v>
      </c>
      <c r="B6033">
        <v>2</v>
      </c>
      <c r="C6033" t="s">
        <v>6635</v>
      </c>
      <c r="D6033" s="84"/>
      <c r="F6033" s="84"/>
      <c r="O6033" s="84" t="s">
        <v>18403</v>
      </c>
      <c r="P6033" s="84">
        <v>1</v>
      </c>
      <c r="Q6033" s="84" t="s">
        <v>9357</v>
      </c>
      <c r="R6033" s="84"/>
      <c r="S6033" s="84"/>
    </row>
    <row r="6034" spans="1:19" x14ac:dyDescent="0.25">
      <c r="A6034" t="s">
        <v>7271</v>
      </c>
      <c r="B6034">
        <v>2</v>
      </c>
      <c r="C6034" t="s">
        <v>6635</v>
      </c>
      <c r="D6034" s="84"/>
      <c r="F6034" s="84"/>
      <c r="O6034" s="84" t="s">
        <v>18404</v>
      </c>
      <c r="P6034" s="84">
        <v>1</v>
      </c>
      <c r="Q6034" s="84" t="s">
        <v>9357</v>
      </c>
      <c r="R6034" s="84"/>
      <c r="S6034" s="84"/>
    </row>
    <row r="6035" spans="1:19" x14ac:dyDescent="0.25">
      <c r="A6035" t="s">
        <v>7272</v>
      </c>
      <c r="B6035">
        <v>2</v>
      </c>
      <c r="C6035" t="s">
        <v>6635</v>
      </c>
      <c r="D6035" s="84"/>
      <c r="F6035" s="84"/>
      <c r="O6035" s="84" t="s">
        <v>18405</v>
      </c>
      <c r="P6035" s="84">
        <v>1</v>
      </c>
      <c r="Q6035" s="84" t="s">
        <v>9357</v>
      </c>
      <c r="R6035" s="84"/>
      <c r="S6035" s="84"/>
    </row>
    <row r="6036" spans="1:19" x14ac:dyDescent="0.25">
      <c r="A6036" t="s">
        <v>7273</v>
      </c>
      <c r="B6036">
        <v>2</v>
      </c>
      <c r="C6036" t="s">
        <v>6635</v>
      </c>
      <c r="D6036" s="84"/>
      <c r="F6036" s="84"/>
      <c r="O6036" s="84" t="s">
        <v>18406</v>
      </c>
      <c r="P6036" s="84">
        <v>1</v>
      </c>
      <c r="Q6036" s="84" t="s">
        <v>9357</v>
      </c>
      <c r="R6036" s="84"/>
      <c r="S6036" s="84"/>
    </row>
    <row r="6037" spans="1:19" x14ac:dyDescent="0.25">
      <c r="A6037" t="s">
        <v>7274</v>
      </c>
      <c r="B6037">
        <v>2</v>
      </c>
      <c r="C6037" t="s">
        <v>6635</v>
      </c>
      <c r="D6037" s="84"/>
      <c r="F6037" s="84"/>
      <c r="O6037" s="84" t="s">
        <v>18408</v>
      </c>
      <c r="P6037" s="84">
        <v>1</v>
      </c>
      <c r="Q6037" s="84" t="s">
        <v>9357</v>
      </c>
      <c r="R6037" s="84"/>
      <c r="S6037" s="84"/>
    </row>
    <row r="6038" spans="1:19" x14ac:dyDescent="0.25">
      <c r="A6038" t="s">
        <v>7275</v>
      </c>
      <c r="B6038">
        <v>2</v>
      </c>
      <c r="C6038" t="s">
        <v>6635</v>
      </c>
      <c r="D6038" s="84"/>
      <c r="F6038" s="84"/>
      <c r="O6038" s="84" t="s">
        <v>18409</v>
      </c>
      <c r="P6038" s="84">
        <v>1</v>
      </c>
      <c r="Q6038" s="84" t="s">
        <v>9357</v>
      </c>
      <c r="R6038" s="84"/>
      <c r="S6038" s="84"/>
    </row>
    <row r="6039" spans="1:19" x14ac:dyDescent="0.25">
      <c r="A6039" t="s">
        <v>7276</v>
      </c>
      <c r="B6039">
        <v>2</v>
      </c>
      <c r="C6039" t="s">
        <v>6635</v>
      </c>
      <c r="D6039" s="84"/>
      <c r="F6039" s="84"/>
      <c r="O6039" s="84" t="s">
        <v>18410</v>
      </c>
      <c r="P6039" s="84">
        <v>1</v>
      </c>
      <c r="Q6039" s="84" t="s">
        <v>9357</v>
      </c>
      <c r="R6039" s="84"/>
      <c r="S6039" s="84"/>
    </row>
    <row r="6040" spans="1:19" x14ac:dyDescent="0.25">
      <c r="A6040" t="s">
        <v>7277</v>
      </c>
      <c r="B6040">
        <v>2</v>
      </c>
      <c r="C6040" t="s">
        <v>6635</v>
      </c>
      <c r="D6040" s="84"/>
      <c r="F6040" s="84"/>
      <c r="O6040" s="84" t="s">
        <v>18411</v>
      </c>
      <c r="P6040" s="84">
        <v>1</v>
      </c>
      <c r="Q6040" s="84" t="s">
        <v>9357</v>
      </c>
      <c r="R6040" s="84"/>
      <c r="S6040" s="84"/>
    </row>
    <row r="6041" spans="1:19" x14ac:dyDescent="0.25">
      <c r="A6041" t="s">
        <v>7278</v>
      </c>
      <c r="B6041">
        <v>2</v>
      </c>
      <c r="C6041" t="s">
        <v>6635</v>
      </c>
      <c r="D6041" s="84"/>
      <c r="F6041" s="84"/>
      <c r="O6041" s="84" t="s">
        <v>18412</v>
      </c>
      <c r="P6041" s="84">
        <v>1</v>
      </c>
      <c r="Q6041" s="84" t="s">
        <v>9357</v>
      </c>
      <c r="R6041" s="84"/>
      <c r="S6041" s="84"/>
    </row>
    <row r="6042" spans="1:19" x14ac:dyDescent="0.25">
      <c r="A6042" t="s">
        <v>7279</v>
      </c>
      <c r="B6042">
        <v>2</v>
      </c>
      <c r="C6042" t="s">
        <v>6635</v>
      </c>
      <c r="D6042" s="84"/>
      <c r="F6042" s="84"/>
      <c r="O6042" s="84" t="s">
        <v>18413</v>
      </c>
      <c r="P6042" s="84">
        <v>1</v>
      </c>
      <c r="Q6042" s="84" t="s">
        <v>9357</v>
      </c>
      <c r="R6042" s="84"/>
      <c r="S6042" s="84"/>
    </row>
    <row r="6043" spans="1:19" x14ac:dyDescent="0.25">
      <c r="A6043" t="s">
        <v>7280</v>
      </c>
      <c r="B6043">
        <v>2</v>
      </c>
      <c r="C6043" t="s">
        <v>6635</v>
      </c>
      <c r="D6043" s="84"/>
      <c r="F6043" s="84"/>
      <c r="O6043" s="84" t="s">
        <v>18414</v>
      </c>
      <c r="P6043" s="84">
        <v>1</v>
      </c>
      <c r="Q6043" s="84" t="s">
        <v>9357</v>
      </c>
      <c r="R6043" s="84"/>
      <c r="S6043" s="84"/>
    </row>
    <row r="6044" spans="1:19" x14ac:dyDescent="0.25">
      <c r="A6044" t="s">
        <v>7281</v>
      </c>
      <c r="B6044">
        <v>2</v>
      </c>
      <c r="C6044" t="s">
        <v>6635</v>
      </c>
      <c r="D6044" s="84"/>
      <c r="F6044" s="84"/>
      <c r="O6044" s="84" t="s">
        <v>18415</v>
      </c>
      <c r="P6044" s="84">
        <v>1</v>
      </c>
      <c r="Q6044" s="84" t="s">
        <v>9357</v>
      </c>
      <c r="R6044" s="84"/>
      <c r="S6044" s="84"/>
    </row>
    <row r="6045" spans="1:19" x14ac:dyDescent="0.25">
      <c r="A6045" t="s">
        <v>7282</v>
      </c>
      <c r="B6045">
        <v>2</v>
      </c>
      <c r="C6045" t="s">
        <v>6635</v>
      </c>
      <c r="D6045" s="84"/>
      <c r="F6045" s="84"/>
      <c r="O6045" s="84" t="s">
        <v>18416</v>
      </c>
      <c r="P6045" s="84">
        <v>1</v>
      </c>
      <c r="Q6045" s="84" t="s">
        <v>9357</v>
      </c>
      <c r="R6045" s="84"/>
      <c r="S6045" s="84"/>
    </row>
    <row r="6046" spans="1:19" x14ac:dyDescent="0.25">
      <c r="A6046" t="s">
        <v>7283</v>
      </c>
      <c r="B6046">
        <v>2</v>
      </c>
      <c r="C6046" t="s">
        <v>6635</v>
      </c>
      <c r="D6046" s="84"/>
      <c r="F6046" s="84"/>
      <c r="O6046" s="84" t="s">
        <v>18417</v>
      </c>
      <c r="P6046" s="84">
        <v>1</v>
      </c>
      <c r="Q6046" s="84" t="s">
        <v>9357</v>
      </c>
      <c r="R6046" s="84"/>
      <c r="S6046" s="84"/>
    </row>
    <row r="6047" spans="1:19" x14ac:dyDescent="0.25">
      <c r="A6047" t="s">
        <v>7284</v>
      </c>
      <c r="B6047">
        <v>2</v>
      </c>
      <c r="C6047" t="s">
        <v>6635</v>
      </c>
      <c r="D6047" s="84"/>
      <c r="F6047" s="84"/>
      <c r="O6047" s="84" t="s">
        <v>18419</v>
      </c>
      <c r="P6047" s="84">
        <v>1</v>
      </c>
      <c r="Q6047" s="84" t="s">
        <v>9357</v>
      </c>
      <c r="R6047" s="84"/>
      <c r="S6047" s="84"/>
    </row>
    <row r="6048" spans="1:19" x14ac:dyDescent="0.25">
      <c r="A6048" t="s">
        <v>7285</v>
      </c>
      <c r="B6048">
        <v>2</v>
      </c>
      <c r="C6048" t="s">
        <v>6635</v>
      </c>
      <c r="D6048" s="84"/>
      <c r="F6048" s="84"/>
      <c r="O6048" s="84" t="s">
        <v>18423</v>
      </c>
      <c r="P6048" s="84">
        <v>1</v>
      </c>
      <c r="Q6048" s="84" t="s">
        <v>9357</v>
      </c>
      <c r="R6048" s="84"/>
      <c r="S6048" s="84"/>
    </row>
    <row r="6049" spans="1:19" x14ac:dyDescent="0.25">
      <c r="A6049" t="s">
        <v>7286</v>
      </c>
      <c r="B6049">
        <v>2</v>
      </c>
      <c r="C6049" t="s">
        <v>6635</v>
      </c>
      <c r="D6049" s="84"/>
      <c r="F6049" s="84"/>
      <c r="O6049" s="84" t="s">
        <v>18424</v>
      </c>
      <c r="P6049" s="84">
        <v>1</v>
      </c>
      <c r="Q6049" s="84" t="s">
        <v>9357</v>
      </c>
      <c r="R6049" s="84"/>
      <c r="S6049" s="84"/>
    </row>
    <row r="6050" spans="1:19" x14ac:dyDescent="0.25">
      <c r="A6050" t="s">
        <v>7287</v>
      </c>
      <c r="B6050">
        <v>2</v>
      </c>
      <c r="C6050" t="s">
        <v>6635</v>
      </c>
      <c r="D6050" s="84"/>
      <c r="F6050" s="84"/>
      <c r="O6050" s="84" t="s">
        <v>18445</v>
      </c>
      <c r="P6050" s="84">
        <v>1</v>
      </c>
      <c r="Q6050" s="84" t="s">
        <v>9357</v>
      </c>
      <c r="R6050" s="84"/>
      <c r="S6050" s="84"/>
    </row>
    <row r="6051" spans="1:19" x14ac:dyDescent="0.25">
      <c r="A6051" t="s">
        <v>7288</v>
      </c>
      <c r="B6051">
        <v>2</v>
      </c>
      <c r="C6051" t="s">
        <v>6635</v>
      </c>
      <c r="D6051" s="84"/>
      <c r="F6051" s="84"/>
      <c r="O6051" s="84" t="s">
        <v>18446</v>
      </c>
      <c r="P6051" s="84">
        <v>1</v>
      </c>
      <c r="Q6051" s="84" t="s">
        <v>9357</v>
      </c>
      <c r="R6051" s="84"/>
      <c r="S6051" s="84"/>
    </row>
    <row r="6052" spans="1:19" x14ac:dyDescent="0.25">
      <c r="A6052" t="s">
        <v>7289</v>
      </c>
      <c r="B6052">
        <v>2</v>
      </c>
      <c r="C6052" t="s">
        <v>6635</v>
      </c>
      <c r="D6052" s="84"/>
      <c r="F6052" s="84"/>
      <c r="O6052" s="84" t="s">
        <v>18447</v>
      </c>
      <c r="P6052" s="84">
        <v>1</v>
      </c>
      <c r="Q6052" s="84" t="s">
        <v>9357</v>
      </c>
      <c r="R6052" s="84"/>
      <c r="S6052" s="84"/>
    </row>
    <row r="6053" spans="1:19" x14ac:dyDescent="0.25">
      <c r="A6053" t="s">
        <v>7290</v>
      </c>
      <c r="B6053">
        <v>2</v>
      </c>
      <c r="C6053" t="s">
        <v>6635</v>
      </c>
      <c r="D6053" s="84"/>
      <c r="F6053" s="84"/>
      <c r="O6053" s="84" t="s">
        <v>18448</v>
      </c>
      <c r="P6053" s="84">
        <v>1</v>
      </c>
      <c r="Q6053" s="84" t="s">
        <v>9357</v>
      </c>
      <c r="R6053" s="84"/>
      <c r="S6053" s="84"/>
    </row>
    <row r="6054" spans="1:19" x14ac:dyDescent="0.25">
      <c r="A6054" t="s">
        <v>7291</v>
      </c>
      <c r="B6054">
        <v>2</v>
      </c>
      <c r="C6054" t="s">
        <v>6635</v>
      </c>
      <c r="D6054" s="84"/>
      <c r="F6054" s="84"/>
      <c r="O6054" s="84" t="s">
        <v>18449</v>
      </c>
      <c r="P6054" s="84">
        <v>1</v>
      </c>
      <c r="Q6054" s="84" t="s">
        <v>9357</v>
      </c>
      <c r="R6054" s="84"/>
      <c r="S6054" s="84"/>
    </row>
    <row r="6055" spans="1:19" x14ac:dyDescent="0.25">
      <c r="A6055" t="s">
        <v>7292</v>
      </c>
      <c r="B6055">
        <v>2</v>
      </c>
      <c r="C6055" t="s">
        <v>6635</v>
      </c>
      <c r="D6055" s="84"/>
      <c r="F6055" s="84"/>
      <c r="O6055" s="84" t="s">
        <v>18450</v>
      </c>
      <c r="P6055" s="84">
        <v>1</v>
      </c>
      <c r="Q6055" s="84" t="s">
        <v>9357</v>
      </c>
      <c r="R6055" s="84"/>
      <c r="S6055" s="84"/>
    </row>
    <row r="6056" spans="1:19" x14ac:dyDescent="0.25">
      <c r="A6056" t="s">
        <v>7293</v>
      </c>
      <c r="B6056">
        <v>2</v>
      </c>
      <c r="C6056" t="s">
        <v>6635</v>
      </c>
      <c r="D6056" s="84"/>
      <c r="F6056" s="84"/>
      <c r="O6056" s="84" t="s">
        <v>18452</v>
      </c>
      <c r="P6056" s="84">
        <v>1</v>
      </c>
      <c r="Q6056" s="84" t="s">
        <v>9357</v>
      </c>
      <c r="R6056" s="84"/>
      <c r="S6056" s="84"/>
    </row>
    <row r="6057" spans="1:19" x14ac:dyDescent="0.25">
      <c r="A6057" t="s">
        <v>7294</v>
      </c>
      <c r="B6057">
        <v>2</v>
      </c>
      <c r="C6057" t="s">
        <v>6635</v>
      </c>
      <c r="D6057" s="84"/>
      <c r="F6057" s="84"/>
      <c r="O6057" s="84" t="s">
        <v>18453</v>
      </c>
      <c r="P6057" s="84">
        <v>1</v>
      </c>
      <c r="Q6057" s="84" t="s">
        <v>9357</v>
      </c>
      <c r="R6057" s="84"/>
      <c r="S6057" s="84"/>
    </row>
    <row r="6058" spans="1:19" x14ac:dyDescent="0.25">
      <c r="A6058" t="s">
        <v>7295</v>
      </c>
      <c r="B6058">
        <v>2</v>
      </c>
      <c r="C6058" t="s">
        <v>6635</v>
      </c>
      <c r="D6058" s="84"/>
      <c r="F6058" s="84"/>
      <c r="O6058" s="84" t="s">
        <v>18454</v>
      </c>
      <c r="P6058" s="84">
        <v>1</v>
      </c>
      <c r="Q6058" s="84" t="s">
        <v>9357</v>
      </c>
      <c r="R6058" s="84"/>
      <c r="S6058" s="84"/>
    </row>
    <row r="6059" spans="1:19" x14ac:dyDescent="0.25">
      <c r="A6059" t="s">
        <v>7296</v>
      </c>
      <c r="B6059">
        <v>2</v>
      </c>
      <c r="C6059" t="s">
        <v>6635</v>
      </c>
      <c r="D6059" s="84"/>
      <c r="F6059" s="84"/>
      <c r="O6059" s="84" t="s">
        <v>18455</v>
      </c>
      <c r="P6059" s="84">
        <v>1</v>
      </c>
      <c r="Q6059" s="84" t="s">
        <v>9357</v>
      </c>
      <c r="R6059" s="84"/>
      <c r="S6059" s="84"/>
    </row>
    <row r="6060" spans="1:19" x14ac:dyDescent="0.25">
      <c r="A6060" t="s">
        <v>7297</v>
      </c>
      <c r="B6060">
        <v>2</v>
      </c>
      <c r="C6060" t="s">
        <v>6635</v>
      </c>
      <c r="D6060" s="84"/>
      <c r="F6060" s="84"/>
      <c r="O6060" s="84" t="s">
        <v>18456</v>
      </c>
      <c r="P6060" s="84">
        <v>1</v>
      </c>
      <c r="Q6060" s="84" t="s">
        <v>9357</v>
      </c>
      <c r="R6060" s="84"/>
      <c r="S6060" s="84"/>
    </row>
    <row r="6061" spans="1:19" x14ac:dyDescent="0.25">
      <c r="A6061" t="s">
        <v>7298</v>
      </c>
      <c r="B6061">
        <v>2</v>
      </c>
      <c r="C6061" t="s">
        <v>6635</v>
      </c>
      <c r="D6061" s="84"/>
      <c r="F6061" s="84"/>
      <c r="O6061" s="84" t="s">
        <v>18457</v>
      </c>
      <c r="P6061" s="84">
        <v>1</v>
      </c>
      <c r="Q6061" s="84" t="s">
        <v>9357</v>
      </c>
      <c r="R6061" s="84"/>
      <c r="S6061" s="84"/>
    </row>
    <row r="6062" spans="1:19" x14ac:dyDescent="0.25">
      <c r="A6062" t="s">
        <v>7299</v>
      </c>
      <c r="B6062">
        <v>2</v>
      </c>
      <c r="C6062" t="s">
        <v>6635</v>
      </c>
      <c r="D6062" s="84"/>
      <c r="F6062" s="84"/>
      <c r="O6062" s="84" t="s">
        <v>18459</v>
      </c>
      <c r="P6062" s="84">
        <v>1</v>
      </c>
      <c r="Q6062" s="84" t="s">
        <v>9357</v>
      </c>
      <c r="R6062" s="84"/>
      <c r="S6062" s="84"/>
    </row>
    <row r="6063" spans="1:19" x14ac:dyDescent="0.25">
      <c r="A6063" t="s">
        <v>7300</v>
      </c>
      <c r="B6063">
        <v>2</v>
      </c>
      <c r="C6063" t="s">
        <v>6635</v>
      </c>
      <c r="D6063" s="84"/>
      <c r="F6063" s="84"/>
      <c r="O6063" s="84" t="s">
        <v>18461</v>
      </c>
      <c r="P6063" s="84">
        <v>1</v>
      </c>
      <c r="Q6063" s="84" t="s">
        <v>9357</v>
      </c>
      <c r="R6063" s="84"/>
      <c r="S6063" s="84"/>
    </row>
    <row r="6064" spans="1:19" x14ac:dyDescent="0.25">
      <c r="A6064" t="s">
        <v>7301</v>
      </c>
      <c r="B6064">
        <v>2</v>
      </c>
      <c r="C6064" t="s">
        <v>6635</v>
      </c>
      <c r="D6064" s="84"/>
      <c r="F6064" s="84"/>
      <c r="O6064" s="84" t="s">
        <v>18464</v>
      </c>
      <c r="P6064" s="84">
        <v>1</v>
      </c>
      <c r="Q6064" s="84" t="s">
        <v>9357</v>
      </c>
      <c r="R6064" s="84"/>
      <c r="S6064" s="84"/>
    </row>
    <row r="6065" spans="1:19" x14ac:dyDescent="0.25">
      <c r="A6065" t="s">
        <v>7302</v>
      </c>
      <c r="B6065">
        <v>2</v>
      </c>
      <c r="C6065" t="s">
        <v>6635</v>
      </c>
      <c r="D6065" s="84"/>
      <c r="F6065" s="84"/>
      <c r="O6065" s="84" t="s">
        <v>18465</v>
      </c>
      <c r="P6065" s="84">
        <v>1</v>
      </c>
      <c r="Q6065" s="84" t="s">
        <v>9357</v>
      </c>
      <c r="R6065" s="84"/>
      <c r="S6065" s="84"/>
    </row>
    <row r="6066" spans="1:19" x14ac:dyDescent="0.25">
      <c r="A6066" t="s">
        <v>7303</v>
      </c>
      <c r="B6066">
        <v>2</v>
      </c>
      <c r="C6066" t="s">
        <v>6635</v>
      </c>
      <c r="D6066" s="84"/>
      <c r="F6066" s="84"/>
      <c r="O6066" s="84" t="s">
        <v>18472</v>
      </c>
      <c r="P6066" s="84">
        <v>1</v>
      </c>
      <c r="Q6066" s="84" t="s">
        <v>9357</v>
      </c>
      <c r="R6066" s="84"/>
      <c r="S6066" s="84"/>
    </row>
    <row r="6067" spans="1:19" x14ac:dyDescent="0.25">
      <c r="A6067" t="s">
        <v>7304</v>
      </c>
      <c r="B6067">
        <v>2</v>
      </c>
      <c r="C6067" t="s">
        <v>6635</v>
      </c>
      <c r="D6067" s="84"/>
      <c r="F6067" s="84"/>
      <c r="O6067" s="84" t="s">
        <v>18474</v>
      </c>
      <c r="P6067" s="84">
        <v>1</v>
      </c>
      <c r="Q6067" s="84" t="s">
        <v>9357</v>
      </c>
      <c r="R6067" s="84"/>
      <c r="S6067" s="84"/>
    </row>
    <row r="6068" spans="1:19" x14ac:dyDescent="0.25">
      <c r="A6068" t="s">
        <v>7305</v>
      </c>
      <c r="B6068">
        <v>2</v>
      </c>
      <c r="C6068" t="s">
        <v>6635</v>
      </c>
      <c r="D6068" s="84"/>
      <c r="F6068" s="84"/>
      <c r="O6068" s="84" t="s">
        <v>18482</v>
      </c>
      <c r="P6068" s="84">
        <v>1</v>
      </c>
      <c r="Q6068" s="84" t="s">
        <v>9357</v>
      </c>
      <c r="R6068" s="84"/>
      <c r="S6068" s="84"/>
    </row>
    <row r="6069" spans="1:19" x14ac:dyDescent="0.25">
      <c r="A6069" t="s">
        <v>7306</v>
      </c>
      <c r="B6069">
        <v>2</v>
      </c>
      <c r="C6069" t="s">
        <v>6635</v>
      </c>
      <c r="D6069" s="84"/>
      <c r="F6069" s="84"/>
      <c r="O6069" s="84" t="s">
        <v>18492</v>
      </c>
      <c r="P6069" s="84">
        <v>1</v>
      </c>
      <c r="Q6069" s="84" t="s">
        <v>9357</v>
      </c>
      <c r="R6069" s="84"/>
      <c r="S6069" s="84"/>
    </row>
    <row r="6070" spans="1:19" x14ac:dyDescent="0.25">
      <c r="A6070" t="s">
        <v>7307</v>
      </c>
      <c r="B6070">
        <v>2</v>
      </c>
      <c r="C6070" t="s">
        <v>6635</v>
      </c>
      <c r="D6070" s="84"/>
      <c r="F6070" s="84"/>
      <c r="O6070" s="84" t="s">
        <v>18493</v>
      </c>
      <c r="P6070" s="84">
        <v>1</v>
      </c>
      <c r="Q6070" s="84" t="s">
        <v>9357</v>
      </c>
      <c r="R6070" s="84"/>
      <c r="S6070" s="84"/>
    </row>
    <row r="6071" spans="1:19" x14ac:dyDescent="0.25">
      <c r="A6071" t="s">
        <v>7308</v>
      </c>
      <c r="B6071">
        <v>2</v>
      </c>
      <c r="C6071" t="s">
        <v>6635</v>
      </c>
      <c r="D6071" s="84"/>
      <c r="F6071" s="84"/>
      <c r="O6071" s="84" t="s">
        <v>18494</v>
      </c>
      <c r="P6071" s="84">
        <v>1</v>
      </c>
      <c r="Q6071" s="84" t="s">
        <v>9357</v>
      </c>
      <c r="R6071" s="84"/>
      <c r="S6071" s="84"/>
    </row>
    <row r="6072" spans="1:19" x14ac:dyDescent="0.25">
      <c r="A6072" t="s">
        <v>7309</v>
      </c>
      <c r="B6072">
        <v>2</v>
      </c>
      <c r="C6072" t="s">
        <v>6635</v>
      </c>
      <c r="D6072" s="84"/>
      <c r="F6072" s="84"/>
      <c r="O6072" s="84" t="s">
        <v>18495</v>
      </c>
      <c r="P6072" s="84">
        <v>1</v>
      </c>
      <c r="Q6072" s="84" t="s">
        <v>9357</v>
      </c>
      <c r="R6072" s="84"/>
      <c r="S6072" s="84"/>
    </row>
    <row r="6073" spans="1:19" x14ac:dyDescent="0.25">
      <c r="A6073" t="s">
        <v>7310</v>
      </c>
      <c r="B6073">
        <v>2</v>
      </c>
      <c r="C6073" t="s">
        <v>6635</v>
      </c>
      <c r="D6073" s="84"/>
      <c r="F6073" s="84"/>
      <c r="O6073" s="84" t="s">
        <v>18498</v>
      </c>
      <c r="P6073" s="84">
        <v>1</v>
      </c>
      <c r="Q6073" s="84" t="s">
        <v>9357</v>
      </c>
      <c r="R6073" s="84"/>
      <c r="S6073" s="84"/>
    </row>
    <row r="6074" spans="1:19" x14ac:dyDescent="0.25">
      <c r="A6074" t="s">
        <v>7311</v>
      </c>
      <c r="B6074">
        <v>2</v>
      </c>
      <c r="C6074" t="s">
        <v>6635</v>
      </c>
      <c r="D6074" s="84"/>
      <c r="F6074" s="84"/>
      <c r="O6074" s="84" t="s">
        <v>18501</v>
      </c>
      <c r="P6074" s="84">
        <v>1</v>
      </c>
      <c r="Q6074" s="84" t="s">
        <v>9357</v>
      </c>
      <c r="R6074" s="84"/>
      <c r="S6074" s="84"/>
    </row>
    <row r="6075" spans="1:19" x14ac:dyDescent="0.25">
      <c r="A6075" t="s">
        <v>7312</v>
      </c>
      <c r="B6075">
        <v>2</v>
      </c>
      <c r="C6075" t="s">
        <v>6635</v>
      </c>
      <c r="D6075" s="84"/>
      <c r="F6075" s="84"/>
      <c r="O6075" s="84" t="s">
        <v>18503</v>
      </c>
      <c r="P6075" s="84">
        <v>1</v>
      </c>
      <c r="Q6075" s="84" t="s">
        <v>9357</v>
      </c>
      <c r="R6075" s="84"/>
      <c r="S6075" s="84"/>
    </row>
    <row r="6076" spans="1:19" x14ac:dyDescent="0.25">
      <c r="A6076" t="s">
        <v>7313</v>
      </c>
      <c r="B6076">
        <v>2</v>
      </c>
      <c r="C6076" t="s">
        <v>6635</v>
      </c>
      <c r="D6076" s="84"/>
      <c r="F6076" s="84"/>
      <c r="O6076" s="84" t="s">
        <v>18506</v>
      </c>
      <c r="P6076" s="84">
        <v>1</v>
      </c>
      <c r="Q6076" s="84" t="s">
        <v>9357</v>
      </c>
      <c r="R6076" s="84"/>
      <c r="S6076" s="84"/>
    </row>
    <row r="6077" spans="1:19" x14ac:dyDescent="0.25">
      <c r="A6077" t="s">
        <v>7314</v>
      </c>
      <c r="B6077">
        <v>2</v>
      </c>
      <c r="C6077" t="s">
        <v>6635</v>
      </c>
      <c r="D6077" s="84"/>
      <c r="F6077" s="84"/>
      <c r="O6077" s="84" t="s">
        <v>18509</v>
      </c>
      <c r="P6077" s="84">
        <v>1</v>
      </c>
      <c r="Q6077" s="84" t="s">
        <v>9357</v>
      </c>
      <c r="R6077" s="84"/>
      <c r="S6077" s="84"/>
    </row>
    <row r="6078" spans="1:19" x14ac:dyDescent="0.25">
      <c r="A6078" t="s">
        <v>7315</v>
      </c>
      <c r="B6078">
        <v>2</v>
      </c>
      <c r="C6078" t="s">
        <v>6635</v>
      </c>
      <c r="D6078" s="84"/>
      <c r="F6078" s="84"/>
      <c r="O6078" s="84" t="s">
        <v>18510</v>
      </c>
      <c r="P6078" s="84">
        <v>1</v>
      </c>
      <c r="Q6078" s="84" t="s">
        <v>9357</v>
      </c>
      <c r="R6078" s="84"/>
      <c r="S6078" s="84"/>
    </row>
    <row r="6079" spans="1:19" x14ac:dyDescent="0.25">
      <c r="A6079" t="s">
        <v>7316</v>
      </c>
      <c r="B6079">
        <v>2</v>
      </c>
      <c r="C6079" t="s">
        <v>6635</v>
      </c>
      <c r="D6079" s="84"/>
      <c r="F6079" s="84"/>
      <c r="O6079" s="84" t="s">
        <v>18511</v>
      </c>
      <c r="P6079" s="84">
        <v>1</v>
      </c>
      <c r="Q6079" s="84" t="s">
        <v>9357</v>
      </c>
      <c r="R6079" s="84"/>
      <c r="S6079" s="84"/>
    </row>
    <row r="6080" spans="1:19" x14ac:dyDescent="0.25">
      <c r="A6080" t="s">
        <v>7317</v>
      </c>
      <c r="B6080">
        <v>2</v>
      </c>
      <c r="C6080" t="s">
        <v>6635</v>
      </c>
      <c r="D6080" s="84"/>
      <c r="F6080" s="84"/>
      <c r="O6080" s="84" t="s">
        <v>18512</v>
      </c>
      <c r="P6080" s="84">
        <v>1</v>
      </c>
      <c r="Q6080" s="84" t="s">
        <v>9357</v>
      </c>
      <c r="R6080" s="84"/>
      <c r="S6080" s="84"/>
    </row>
    <row r="6081" spans="1:19" x14ac:dyDescent="0.25">
      <c r="A6081" t="s">
        <v>7318</v>
      </c>
      <c r="B6081">
        <v>2</v>
      </c>
      <c r="C6081" t="s">
        <v>6635</v>
      </c>
      <c r="D6081" s="84"/>
      <c r="F6081" s="84"/>
      <c r="O6081" s="84" t="s">
        <v>18514</v>
      </c>
      <c r="P6081" s="84">
        <v>1</v>
      </c>
      <c r="Q6081" s="84" t="s">
        <v>9357</v>
      </c>
      <c r="R6081" s="84"/>
      <c r="S6081" s="84"/>
    </row>
    <row r="6082" spans="1:19" x14ac:dyDescent="0.25">
      <c r="A6082" t="s">
        <v>7319</v>
      </c>
      <c r="B6082">
        <v>2</v>
      </c>
      <c r="C6082" t="s">
        <v>6635</v>
      </c>
      <c r="D6082" s="84"/>
      <c r="F6082" s="84"/>
      <c r="O6082" s="84" t="s">
        <v>18515</v>
      </c>
      <c r="P6082" s="84">
        <v>1</v>
      </c>
      <c r="Q6082" s="84" t="s">
        <v>9357</v>
      </c>
      <c r="R6082" s="84"/>
      <c r="S6082" s="84"/>
    </row>
    <row r="6083" spans="1:19" x14ac:dyDescent="0.25">
      <c r="A6083" t="s">
        <v>7320</v>
      </c>
      <c r="B6083">
        <v>2</v>
      </c>
      <c r="C6083" t="s">
        <v>6635</v>
      </c>
      <c r="D6083" s="84"/>
      <c r="F6083" s="84"/>
      <c r="O6083" s="84" t="s">
        <v>18516</v>
      </c>
      <c r="P6083" s="84">
        <v>1</v>
      </c>
      <c r="Q6083" s="84" t="s">
        <v>9357</v>
      </c>
      <c r="R6083" s="84"/>
      <c r="S6083" s="84"/>
    </row>
    <row r="6084" spans="1:19" x14ac:dyDescent="0.25">
      <c r="A6084" t="s">
        <v>7321</v>
      </c>
      <c r="B6084">
        <v>2</v>
      </c>
      <c r="C6084" t="s">
        <v>6635</v>
      </c>
      <c r="D6084" s="84"/>
      <c r="F6084" s="84"/>
      <c r="O6084" s="84" t="s">
        <v>18517</v>
      </c>
      <c r="P6084" s="84">
        <v>1</v>
      </c>
      <c r="Q6084" s="84" t="s">
        <v>9357</v>
      </c>
      <c r="R6084" s="84"/>
      <c r="S6084" s="84"/>
    </row>
    <row r="6085" spans="1:19" x14ac:dyDescent="0.25">
      <c r="A6085" t="s">
        <v>7322</v>
      </c>
      <c r="B6085">
        <v>2</v>
      </c>
      <c r="C6085" t="s">
        <v>6635</v>
      </c>
      <c r="D6085" s="84"/>
      <c r="F6085" s="84"/>
      <c r="O6085" s="84" t="s">
        <v>18518</v>
      </c>
      <c r="P6085" s="84">
        <v>1</v>
      </c>
      <c r="Q6085" s="84" t="s">
        <v>9357</v>
      </c>
      <c r="R6085" s="84"/>
      <c r="S6085" s="84"/>
    </row>
    <row r="6086" spans="1:19" x14ac:dyDescent="0.25">
      <c r="A6086" t="s">
        <v>7323</v>
      </c>
      <c r="B6086">
        <v>2</v>
      </c>
      <c r="C6086" t="s">
        <v>6635</v>
      </c>
      <c r="D6086" s="84"/>
      <c r="F6086" s="84"/>
      <c r="O6086" s="84" t="s">
        <v>18528</v>
      </c>
      <c r="P6086" s="84">
        <v>1</v>
      </c>
      <c r="Q6086" s="84" t="s">
        <v>9357</v>
      </c>
      <c r="R6086" s="84"/>
      <c r="S6086" s="84"/>
    </row>
    <row r="6087" spans="1:19" x14ac:dyDescent="0.25">
      <c r="A6087" t="s">
        <v>7324</v>
      </c>
      <c r="B6087">
        <v>2</v>
      </c>
      <c r="C6087" t="s">
        <v>6635</v>
      </c>
      <c r="D6087" s="84"/>
      <c r="F6087" s="84"/>
      <c r="O6087" s="84" t="s">
        <v>18529</v>
      </c>
      <c r="P6087" s="84">
        <v>1</v>
      </c>
      <c r="Q6087" s="84" t="s">
        <v>9357</v>
      </c>
      <c r="R6087" s="84"/>
      <c r="S6087" s="84"/>
    </row>
    <row r="6088" spans="1:19" x14ac:dyDescent="0.25">
      <c r="A6088" t="s">
        <v>7325</v>
      </c>
      <c r="B6088">
        <v>2</v>
      </c>
      <c r="C6088" t="s">
        <v>6635</v>
      </c>
      <c r="D6088" s="84"/>
      <c r="F6088" s="84"/>
      <c r="O6088" s="84" t="s">
        <v>18532</v>
      </c>
      <c r="P6088" s="84">
        <v>1</v>
      </c>
      <c r="Q6088" s="84" t="s">
        <v>9357</v>
      </c>
      <c r="R6088" s="84"/>
      <c r="S6088" s="84"/>
    </row>
    <row r="6089" spans="1:19" x14ac:dyDescent="0.25">
      <c r="A6089" t="s">
        <v>7326</v>
      </c>
      <c r="B6089">
        <v>2</v>
      </c>
      <c r="C6089" t="s">
        <v>6635</v>
      </c>
      <c r="D6089" s="84"/>
      <c r="F6089" s="84"/>
      <c r="O6089" s="84" t="s">
        <v>18533</v>
      </c>
      <c r="P6089" s="84">
        <v>1</v>
      </c>
      <c r="Q6089" s="84" t="s">
        <v>9357</v>
      </c>
      <c r="R6089" s="84"/>
      <c r="S6089" s="84"/>
    </row>
    <row r="6090" spans="1:19" x14ac:dyDescent="0.25">
      <c r="A6090" t="s">
        <v>7327</v>
      </c>
      <c r="B6090">
        <v>2</v>
      </c>
      <c r="C6090" t="s">
        <v>6635</v>
      </c>
      <c r="D6090" s="84"/>
      <c r="F6090" s="84"/>
      <c r="O6090" s="84" t="s">
        <v>18537</v>
      </c>
      <c r="P6090" s="84">
        <v>1</v>
      </c>
      <c r="Q6090" s="84" t="s">
        <v>9357</v>
      </c>
      <c r="R6090" s="84"/>
      <c r="S6090" s="84"/>
    </row>
    <row r="6091" spans="1:19" x14ac:dyDescent="0.25">
      <c r="A6091" t="s">
        <v>7328</v>
      </c>
      <c r="B6091">
        <v>2</v>
      </c>
      <c r="C6091" t="s">
        <v>6635</v>
      </c>
      <c r="D6091" s="84"/>
      <c r="F6091" s="84"/>
      <c r="O6091" s="84" t="s">
        <v>18539</v>
      </c>
      <c r="P6091" s="84">
        <v>1</v>
      </c>
      <c r="Q6091" s="84" t="s">
        <v>9357</v>
      </c>
      <c r="R6091" s="84"/>
      <c r="S6091" s="84"/>
    </row>
    <row r="6092" spans="1:19" x14ac:dyDescent="0.25">
      <c r="A6092" t="s">
        <v>7329</v>
      </c>
      <c r="B6092">
        <v>2</v>
      </c>
      <c r="C6092" t="s">
        <v>6635</v>
      </c>
      <c r="D6092" s="84"/>
      <c r="F6092" s="84"/>
      <c r="O6092" s="84" t="s">
        <v>18541</v>
      </c>
      <c r="P6092" s="84">
        <v>1</v>
      </c>
      <c r="Q6092" s="84" t="s">
        <v>9357</v>
      </c>
      <c r="R6092" s="84"/>
      <c r="S6092" s="84"/>
    </row>
    <row r="6093" spans="1:19" x14ac:dyDescent="0.25">
      <c r="A6093" t="s">
        <v>7330</v>
      </c>
      <c r="B6093">
        <v>2</v>
      </c>
      <c r="C6093" t="s">
        <v>6635</v>
      </c>
      <c r="D6093" s="84"/>
      <c r="F6093" s="84"/>
      <c r="O6093" s="84" t="s">
        <v>18578</v>
      </c>
      <c r="P6093" s="84">
        <v>1</v>
      </c>
      <c r="Q6093" s="84" t="s">
        <v>9357</v>
      </c>
      <c r="R6093" s="84"/>
      <c r="S6093" s="84"/>
    </row>
    <row r="6094" spans="1:19" x14ac:dyDescent="0.25">
      <c r="A6094" t="s">
        <v>7331</v>
      </c>
      <c r="B6094">
        <v>2</v>
      </c>
      <c r="C6094" t="s">
        <v>6635</v>
      </c>
      <c r="D6094" s="84"/>
      <c r="F6094" s="84"/>
      <c r="O6094" s="84" t="s">
        <v>18580</v>
      </c>
      <c r="P6094" s="84">
        <v>1</v>
      </c>
      <c r="Q6094" s="84" t="s">
        <v>9357</v>
      </c>
      <c r="R6094" s="84"/>
      <c r="S6094" s="84"/>
    </row>
    <row r="6095" spans="1:19" x14ac:dyDescent="0.25">
      <c r="A6095" t="s">
        <v>7332</v>
      </c>
      <c r="B6095">
        <v>2</v>
      </c>
      <c r="C6095" t="s">
        <v>6635</v>
      </c>
      <c r="D6095" s="84"/>
      <c r="F6095" s="84"/>
      <c r="O6095" s="84" t="s">
        <v>18581</v>
      </c>
      <c r="P6095" s="84">
        <v>1</v>
      </c>
      <c r="Q6095" s="84" t="s">
        <v>9357</v>
      </c>
      <c r="R6095" s="84"/>
      <c r="S6095" s="84"/>
    </row>
    <row r="6096" spans="1:19" x14ac:dyDescent="0.25">
      <c r="A6096" t="s">
        <v>7333</v>
      </c>
      <c r="B6096">
        <v>2</v>
      </c>
      <c r="C6096" t="s">
        <v>6635</v>
      </c>
      <c r="D6096" s="84"/>
      <c r="F6096" s="84"/>
      <c r="O6096" s="84" t="s">
        <v>18582</v>
      </c>
      <c r="P6096" s="84">
        <v>1</v>
      </c>
      <c r="Q6096" s="84" t="s">
        <v>9357</v>
      </c>
      <c r="R6096" s="84"/>
      <c r="S6096" s="84"/>
    </row>
    <row r="6097" spans="1:19" x14ac:dyDescent="0.25">
      <c r="A6097" t="s">
        <v>7334</v>
      </c>
      <c r="B6097">
        <v>2</v>
      </c>
      <c r="C6097" t="s">
        <v>6635</v>
      </c>
      <c r="D6097" s="84"/>
      <c r="F6097" s="84"/>
      <c r="O6097" s="84" t="s">
        <v>18583</v>
      </c>
      <c r="P6097" s="84">
        <v>1</v>
      </c>
      <c r="Q6097" s="84" t="s">
        <v>9357</v>
      </c>
      <c r="R6097" s="84"/>
      <c r="S6097" s="84"/>
    </row>
    <row r="6098" spans="1:19" x14ac:dyDescent="0.25">
      <c r="A6098" t="s">
        <v>7335</v>
      </c>
      <c r="B6098">
        <v>2</v>
      </c>
      <c r="C6098" t="s">
        <v>6635</v>
      </c>
      <c r="D6098" s="84"/>
      <c r="F6098" s="84"/>
      <c r="O6098" s="84" t="s">
        <v>18584</v>
      </c>
      <c r="P6098" s="84">
        <v>1</v>
      </c>
      <c r="Q6098" s="84" t="s">
        <v>9357</v>
      </c>
      <c r="R6098" s="84"/>
      <c r="S6098" s="84"/>
    </row>
    <row r="6099" spans="1:19" x14ac:dyDescent="0.25">
      <c r="A6099" t="s">
        <v>7336</v>
      </c>
      <c r="B6099">
        <v>2</v>
      </c>
      <c r="C6099" t="s">
        <v>6635</v>
      </c>
      <c r="D6099" s="84"/>
      <c r="F6099" s="84"/>
      <c r="O6099" s="84" t="s">
        <v>18586</v>
      </c>
      <c r="P6099" s="84">
        <v>1</v>
      </c>
      <c r="Q6099" s="84" t="s">
        <v>9357</v>
      </c>
      <c r="R6099" s="84"/>
      <c r="S6099" s="84"/>
    </row>
    <row r="6100" spans="1:19" x14ac:dyDescent="0.25">
      <c r="A6100" t="s">
        <v>7337</v>
      </c>
      <c r="B6100">
        <v>2</v>
      </c>
      <c r="C6100" t="s">
        <v>6635</v>
      </c>
      <c r="D6100" s="84"/>
      <c r="F6100" s="84"/>
      <c r="O6100" s="84" t="s">
        <v>18589</v>
      </c>
      <c r="P6100" s="84">
        <v>1</v>
      </c>
      <c r="Q6100" s="84" t="s">
        <v>9357</v>
      </c>
      <c r="R6100" s="84"/>
      <c r="S6100" s="84"/>
    </row>
    <row r="6101" spans="1:19" x14ac:dyDescent="0.25">
      <c r="A6101" t="s">
        <v>7338</v>
      </c>
      <c r="B6101">
        <v>2</v>
      </c>
      <c r="C6101" t="s">
        <v>6635</v>
      </c>
      <c r="D6101" s="84"/>
      <c r="F6101" s="84"/>
      <c r="O6101" s="84" t="s">
        <v>18590</v>
      </c>
      <c r="P6101" s="84">
        <v>1</v>
      </c>
      <c r="Q6101" s="84" t="s">
        <v>9357</v>
      </c>
      <c r="R6101" s="84"/>
      <c r="S6101" s="84"/>
    </row>
    <row r="6102" spans="1:19" x14ac:dyDescent="0.25">
      <c r="A6102" t="s">
        <v>7339</v>
      </c>
      <c r="B6102">
        <v>2</v>
      </c>
      <c r="C6102" t="s">
        <v>6635</v>
      </c>
      <c r="D6102" s="84"/>
      <c r="F6102" s="84"/>
      <c r="O6102" s="84" t="s">
        <v>18609</v>
      </c>
      <c r="P6102" s="84">
        <v>1</v>
      </c>
      <c r="Q6102" s="84" t="s">
        <v>9357</v>
      </c>
      <c r="R6102" s="84"/>
      <c r="S6102" s="84"/>
    </row>
    <row r="6103" spans="1:19" x14ac:dyDescent="0.25">
      <c r="A6103" t="s">
        <v>7340</v>
      </c>
      <c r="B6103">
        <v>2</v>
      </c>
      <c r="C6103" t="s">
        <v>6635</v>
      </c>
      <c r="D6103" s="84"/>
      <c r="F6103" s="84"/>
      <c r="O6103" s="84" t="s">
        <v>18623</v>
      </c>
      <c r="P6103" s="84">
        <v>1</v>
      </c>
      <c r="Q6103" s="84" t="s">
        <v>9357</v>
      </c>
      <c r="R6103" s="84"/>
      <c r="S6103" s="84"/>
    </row>
    <row r="6104" spans="1:19" x14ac:dyDescent="0.25">
      <c r="A6104" t="s">
        <v>7341</v>
      </c>
      <c r="B6104">
        <v>2</v>
      </c>
      <c r="C6104" t="s">
        <v>6635</v>
      </c>
      <c r="D6104" s="84"/>
      <c r="F6104" s="84"/>
      <c r="O6104" s="84" t="s">
        <v>18625</v>
      </c>
      <c r="P6104" s="84">
        <v>1</v>
      </c>
      <c r="Q6104" s="84" t="s">
        <v>9357</v>
      </c>
      <c r="R6104" s="84"/>
      <c r="S6104" s="84"/>
    </row>
    <row r="6105" spans="1:19" x14ac:dyDescent="0.25">
      <c r="A6105" t="s">
        <v>7342</v>
      </c>
      <c r="B6105">
        <v>2</v>
      </c>
      <c r="C6105" t="s">
        <v>6635</v>
      </c>
      <c r="D6105" s="84"/>
      <c r="F6105" s="84"/>
      <c r="O6105" s="84" t="s">
        <v>18627</v>
      </c>
      <c r="P6105" s="84">
        <v>1</v>
      </c>
      <c r="Q6105" s="84" t="s">
        <v>9357</v>
      </c>
      <c r="R6105" s="84"/>
      <c r="S6105" s="84"/>
    </row>
    <row r="6106" spans="1:19" x14ac:dyDescent="0.25">
      <c r="A6106" t="s">
        <v>7343</v>
      </c>
      <c r="B6106">
        <v>2</v>
      </c>
      <c r="C6106" t="s">
        <v>6635</v>
      </c>
      <c r="D6106" s="84"/>
      <c r="F6106" s="84"/>
      <c r="O6106" s="84" t="s">
        <v>18629</v>
      </c>
      <c r="P6106" s="84">
        <v>1</v>
      </c>
      <c r="Q6106" s="84" t="s">
        <v>9357</v>
      </c>
      <c r="R6106" s="84"/>
      <c r="S6106" s="84"/>
    </row>
    <row r="6107" spans="1:19" x14ac:dyDescent="0.25">
      <c r="A6107" t="s">
        <v>7344</v>
      </c>
      <c r="B6107">
        <v>2</v>
      </c>
      <c r="C6107" t="s">
        <v>6635</v>
      </c>
      <c r="D6107" s="84"/>
      <c r="F6107" s="84"/>
      <c r="O6107" s="84" t="s">
        <v>18633</v>
      </c>
      <c r="P6107" s="84">
        <v>1</v>
      </c>
      <c r="Q6107" s="84" t="s">
        <v>9357</v>
      </c>
      <c r="R6107" s="84"/>
      <c r="S6107" s="84"/>
    </row>
    <row r="6108" spans="1:19" x14ac:dyDescent="0.25">
      <c r="A6108" t="s">
        <v>7345</v>
      </c>
      <c r="B6108">
        <v>2</v>
      </c>
      <c r="C6108" t="s">
        <v>6635</v>
      </c>
      <c r="D6108" s="84"/>
      <c r="F6108" s="84"/>
      <c r="O6108" s="84" t="s">
        <v>18634</v>
      </c>
      <c r="P6108" s="84">
        <v>1</v>
      </c>
      <c r="Q6108" s="84" t="s">
        <v>9357</v>
      </c>
      <c r="R6108" s="84"/>
      <c r="S6108" s="84"/>
    </row>
    <row r="6109" spans="1:19" x14ac:dyDescent="0.25">
      <c r="A6109" t="s">
        <v>7346</v>
      </c>
      <c r="B6109">
        <v>2</v>
      </c>
      <c r="C6109" t="s">
        <v>6635</v>
      </c>
      <c r="D6109" s="84"/>
      <c r="F6109" s="84"/>
      <c r="O6109" s="84" t="s">
        <v>18636</v>
      </c>
      <c r="P6109" s="84">
        <v>1</v>
      </c>
      <c r="Q6109" s="84" t="s">
        <v>9357</v>
      </c>
      <c r="R6109" s="84"/>
      <c r="S6109" s="84"/>
    </row>
    <row r="6110" spans="1:19" x14ac:dyDescent="0.25">
      <c r="A6110" t="s">
        <v>7347</v>
      </c>
      <c r="B6110">
        <v>2</v>
      </c>
      <c r="C6110" t="s">
        <v>6635</v>
      </c>
      <c r="D6110" s="84"/>
      <c r="F6110" s="84"/>
      <c r="O6110" s="84" t="s">
        <v>18637</v>
      </c>
      <c r="P6110" s="84">
        <v>1</v>
      </c>
      <c r="Q6110" s="84" t="s">
        <v>9357</v>
      </c>
      <c r="R6110" s="84"/>
      <c r="S6110" s="84"/>
    </row>
    <row r="6111" spans="1:19" x14ac:dyDescent="0.25">
      <c r="A6111" t="s">
        <v>7348</v>
      </c>
      <c r="B6111">
        <v>2</v>
      </c>
      <c r="C6111" t="s">
        <v>6635</v>
      </c>
      <c r="D6111" s="84"/>
      <c r="F6111" s="84"/>
      <c r="O6111" s="84" t="s">
        <v>18638</v>
      </c>
      <c r="P6111" s="84">
        <v>1</v>
      </c>
      <c r="Q6111" s="84" t="s">
        <v>9357</v>
      </c>
      <c r="R6111" s="84"/>
      <c r="S6111" s="84"/>
    </row>
    <row r="6112" spans="1:19" x14ac:dyDescent="0.25">
      <c r="A6112" t="s">
        <v>7349</v>
      </c>
      <c r="B6112">
        <v>2</v>
      </c>
      <c r="C6112" t="s">
        <v>6635</v>
      </c>
      <c r="D6112" s="84"/>
      <c r="F6112" s="84"/>
      <c r="O6112" s="84" t="s">
        <v>18640</v>
      </c>
      <c r="P6112" s="84">
        <v>1</v>
      </c>
      <c r="Q6112" s="84" t="s">
        <v>9357</v>
      </c>
      <c r="R6112" s="84"/>
      <c r="S6112" s="84"/>
    </row>
    <row r="6113" spans="1:19" x14ac:dyDescent="0.25">
      <c r="A6113" t="s">
        <v>7350</v>
      </c>
      <c r="B6113">
        <v>2</v>
      </c>
      <c r="C6113" t="s">
        <v>6635</v>
      </c>
      <c r="D6113" s="84"/>
      <c r="F6113" s="84"/>
      <c r="O6113" s="84" t="s">
        <v>18641</v>
      </c>
      <c r="P6113" s="84">
        <v>1</v>
      </c>
      <c r="Q6113" s="84" t="s">
        <v>9357</v>
      </c>
      <c r="R6113" s="84"/>
      <c r="S6113" s="84"/>
    </row>
    <row r="6114" spans="1:19" x14ac:dyDescent="0.25">
      <c r="A6114" t="s">
        <v>7351</v>
      </c>
      <c r="B6114">
        <v>2</v>
      </c>
      <c r="C6114" t="s">
        <v>6635</v>
      </c>
      <c r="D6114" s="84"/>
      <c r="F6114" s="84"/>
      <c r="O6114" s="84" t="s">
        <v>18644</v>
      </c>
      <c r="P6114" s="84">
        <v>1</v>
      </c>
      <c r="Q6114" s="84" t="s">
        <v>9357</v>
      </c>
      <c r="R6114" s="84"/>
      <c r="S6114" s="84"/>
    </row>
    <row r="6115" spans="1:19" x14ac:dyDescent="0.25">
      <c r="A6115" t="s">
        <v>7352</v>
      </c>
      <c r="B6115">
        <v>2</v>
      </c>
      <c r="C6115" t="s">
        <v>6635</v>
      </c>
      <c r="D6115" s="84"/>
      <c r="F6115" s="84"/>
      <c r="O6115" s="84" t="s">
        <v>18645</v>
      </c>
      <c r="P6115" s="84">
        <v>1</v>
      </c>
      <c r="Q6115" s="84" t="s">
        <v>9357</v>
      </c>
      <c r="R6115" s="84"/>
      <c r="S6115" s="84"/>
    </row>
    <row r="6116" spans="1:19" x14ac:dyDescent="0.25">
      <c r="A6116" t="s">
        <v>7353</v>
      </c>
      <c r="B6116">
        <v>2</v>
      </c>
      <c r="C6116" t="s">
        <v>6635</v>
      </c>
      <c r="D6116" s="84"/>
      <c r="F6116" s="84"/>
      <c r="O6116" s="84" t="s">
        <v>18646</v>
      </c>
      <c r="P6116" s="84">
        <v>1</v>
      </c>
      <c r="Q6116" s="84" t="s">
        <v>9357</v>
      </c>
      <c r="R6116" s="84"/>
      <c r="S6116" s="84"/>
    </row>
    <row r="6117" spans="1:19" x14ac:dyDescent="0.25">
      <c r="A6117" t="s">
        <v>7354</v>
      </c>
      <c r="B6117">
        <v>2</v>
      </c>
      <c r="C6117" t="s">
        <v>6635</v>
      </c>
      <c r="D6117" s="84"/>
      <c r="F6117" s="84"/>
      <c r="O6117" s="84" t="s">
        <v>18647</v>
      </c>
      <c r="P6117" s="84">
        <v>1</v>
      </c>
      <c r="Q6117" s="84" t="s">
        <v>9357</v>
      </c>
      <c r="R6117" s="84"/>
      <c r="S6117" s="84"/>
    </row>
    <row r="6118" spans="1:19" x14ac:dyDescent="0.25">
      <c r="A6118" t="s">
        <v>7355</v>
      </c>
      <c r="B6118">
        <v>2</v>
      </c>
      <c r="C6118" t="s">
        <v>6635</v>
      </c>
      <c r="D6118" s="84"/>
      <c r="F6118" s="84"/>
      <c r="O6118" s="84" t="s">
        <v>18648</v>
      </c>
      <c r="P6118" s="84">
        <v>1</v>
      </c>
      <c r="Q6118" s="84" t="s">
        <v>9357</v>
      </c>
      <c r="R6118" s="84"/>
      <c r="S6118" s="84"/>
    </row>
    <row r="6119" spans="1:19" x14ac:dyDescent="0.25">
      <c r="A6119" t="s">
        <v>7356</v>
      </c>
      <c r="B6119">
        <v>2</v>
      </c>
      <c r="C6119" t="s">
        <v>6635</v>
      </c>
      <c r="D6119" s="84"/>
      <c r="F6119" s="84"/>
      <c r="O6119" s="84" t="s">
        <v>18652</v>
      </c>
      <c r="P6119" s="84">
        <v>1</v>
      </c>
      <c r="Q6119" s="84" t="s">
        <v>9357</v>
      </c>
      <c r="R6119" s="84"/>
      <c r="S6119" s="84"/>
    </row>
    <row r="6120" spans="1:19" x14ac:dyDescent="0.25">
      <c r="A6120" t="s">
        <v>7357</v>
      </c>
      <c r="B6120">
        <v>2</v>
      </c>
      <c r="C6120" t="s">
        <v>6635</v>
      </c>
      <c r="D6120" s="84"/>
      <c r="F6120" s="84"/>
      <c r="O6120" s="84" t="s">
        <v>18654</v>
      </c>
      <c r="P6120" s="84">
        <v>1</v>
      </c>
      <c r="Q6120" s="84" t="s">
        <v>9357</v>
      </c>
      <c r="R6120" s="84"/>
      <c r="S6120" s="84"/>
    </row>
    <row r="6121" spans="1:19" x14ac:dyDescent="0.25">
      <c r="A6121" t="s">
        <v>7358</v>
      </c>
      <c r="B6121">
        <v>2</v>
      </c>
      <c r="C6121" t="s">
        <v>6635</v>
      </c>
      <c r="D6121" s="84"/>
      <c r="F6121" s="84"/>
      <c r="O6121" s="84" t="s">
        <v>18666</v>
      </c>
      <c r="P6121" s="84">
        <v>1</v>
      </c>
      <c r="Q6121" s="84" t="s">
        <v>9357</v>
      </c>
      <c r="R6121" s="84"/>
      <c r="S6121" s="84"/>
    </row>
    <row r="6122" spans="1:19" x14ac:dyDescent="0.25">
      <c r="A6122" t="s">
        <v>7359</v>
      </c>
      <c r="B6122">
        <v>2</v>
      </c>
      <c r="C6122" t="s">
        <v>6635</v>
      </c>
      <c r="D6122" s="84"/>
      <c r="F6122" s="84"/>
      <c r="O6122" s="84" t="s">
        <v>18667</v>
      </c>
      <c r="P6122" s="84">
        <v>1</v>
      </c>
      <c r="Q6122" s="84" t="s">
        <v>9357</v>
      </c>
      <c r="R6122" s="84"/>
      <c r="S6122" s="84"/>
    </row>
    <row r="6123" spans="1:19" x14ac:dyDescent="0.25">
      <c r="A6123" t="s">
        <v>7360</v>
      </c>
      <c r="B6123">
        <v>2</v>
      </c>
      <c r="C6123" t="s">
        <v>6635</v>
      </c>
      <c r="D6123" s="84"/>
      <c r="F6123" s="84"/>
      <c r="O6123" s="84" t="s">
        <v>18668</v>
      </c>
      <c r="P6123" s="84">
        <v>1</v>
      </c>
      <c r="Q6123" s="84" t="s">
        <v>9357</v>
      </c>
      <c r="R6123" s="84"/>
      <c r="S6123" s="84"/>
    </row>
    <row r="6124" spans="1:19" x14ac:dyDescent="0.25">
      <c r="A6124" t="s">
        <v>7361</v>
      </c>
      <c r="B6124">
        <v>2</v>
      </c>
      <c r="C6124" t="s">
        <v>6635</v>
      </c>
      <c r="D6124" s="84"/>
      <c r="F6124" s="84"/>
      <c r="O6124" s="84" t="s">
        <v>18671</v>
      </c>
      <c r="P6124" s="84">
        <v>1</v>
      </c>
      <c r="Q6124" s="84" t="s">
        <v>9357</v>
      </c>
      <c r="R6124" s="84"/>
      <c r="S6124" s="84"/>
    </row>
    <row r="6125" spans="1:19" x14ac:dyDescent="0.25">
      <c r="A6125" t="s">
        <v>7362</v>
      </c>
      <c r="B6125">
        <v>2</v>
      </c>
      <c r="C6125" t="s">
        <v>6635</v>
      </c>
      <c r="D6125" s="84"/>
      <c r="F6125" s="84"/>
      <c r="O6125" s="84" t="s">
        <v>18672</v>
      </c>
      <c r="P6125" s="84">
        <v>1</v>
      </c>
      <c r="Q6125" s="84" t="s">
        <v>9357</v>
      </c>
      <c r="R6125" s="84"/>
      <c r="S6125" s="84"/>
    </row>
    <row r="6126" spans="1:19" x14ac:dyDescent="0.25">
      <c r="A6126" t="s">
        <v>7363</v>
      </c>
      <c r="B6126">
        <v>2</v>
      </c>
      <c r="C6126" t="s">
        <v>6635</v>
      </c>
      <c r="D6126" s="84"/>
      <c r="F6126" s="84"/>
      <c r="O6126" s="84" t="s">
        <v>18673</v>
      </c>
      <c r="P6126" s="84">
        <v>1</v>
      </c>
      <c r="Q6126" s="84" t="s">
        <v>9357</v>
      </c>
      <c r="R6126" s="84"/>
      <c r="S6126" s="84"/>
    </row>
    <row r="6127" spans="1:19" x14ac:dyDescent="0.25">
      <c r="A6127" t="s">
        <v>7364</v>
      </c>
      <c r="B6127">
        <v>2</v>
      </c>
      <c r="C6127" t="s">
        <v>6635</v>
      </c>
      <c r="D6127" s="84"/>
      <c r="F6127" s="84"/>
      <c r="O6127" s="84" t="s">
        <v>18678</v>
      </c>
      <c r="P6127" s="84">
        <v>1</v>
      </c>
      <c r="Q6127" s="84" t="s">
        <v>9357</v>
      </c>
      <c r="R6127" s="84"/>
      <c r="S6127" s="84"/>
    </row>
    <row r="6128" spans="1:19" x14ac:dyDescent="0.25">
      <c r="A6128" t="s">
        <v>7365</v>
      </c>
      <c r="B6128">
        <v>2</v>
      </c>
      <c r="C6128" t="s">
        <v>6635</v>
      </c>
      <c r="D6128" s="84"/>
      <c r="F6128" s="84"/>
      <c r="O6128" s="84" t="s">
        <v>18680</v>
      </c>
      <c r="P6128" s="84">
        <v>1</v>
      </c>
      <c r="Q6128" s="84" t="s">
        <v>9357</v>
      </c>
      <c r="R6128" s="84"/>
      <c r="S6128" s="84"/>
    </row>
    <row r="6129" spans="1:19" x14ac:dyDescent="0.25">
      <c r="A6129" t="s">
        <v>7366</v>
      </c>
      <c r="B6129">
        <v>2</v>
      </c>
      <c r="C6129" t="s">
        <v>6635</v>
      </c>
      <c r="D6129" s="84"/>
      <c r="F6129" s="84"/>
      <c r="O6129" s="84" t="s">
        <v>18695</v>
      </c>
      <c r="P6129" s="84">
        <v>1</v>
      </c>
      <c r="Q6129" s="84" t="s">
        <v>9357</v>
      </c>
      <c r="R6129" s="84"/>
      <c r="S6129" s="84"/>
    </row>
    <row r="6130" spans="1:19" x14ac:dyDescent="0.25">
      <c r="A6130" t="s">
        <v>7367</v>
      </c>
      <c r="B6130">
        <v>2</v>
      </c>
      <c r="C6130" t="s">
        <v>6635</v>
      </c>
      <c r="D6130" s="84"/>
      <c r="F6130" s="84"/>
      <c r="O6130" s="84" t="s">
        <v>18702</v>
      </c>
      <c r="P6130" s="84">
        <v>1</v>
      </c>
      <c r="Q6130" s="84" t="s">
        <v>9357</v>
      </c>
      <c r="R6130" s="84"/>
      <c r="S6130" s="84"/>
    </row>
    <row r="6131" spans="1:19" x14ac:dyDescent="0.25">
      <c r="A6131" t="s">
        <v>7368</v>
      </c>
      <c r="B6131">
        <v>2</v>
      </c>
      <c r="C6131" t="s">
        <v>6635</v>
      </c>
      <c r="D6131" s="84"/>
      <c r="F6131" s="84"/>
      <c r="O6131" s="84" t="s">
        <v>18703</v>
      </c>
      <c r="P6131" s="84">
        <v>1</v>
      </c>
      <c r="Q6131" s="84" t="s">
        <v>9357</v>
      </c>
      <c r="R6131" s="84"/>
      <c r="S6131" s="84"/>
    </row>
    <row r="6132" spans="1:19" x14ac:dyDescent="0.25">
      <c r="A6132" t="s">
        <v>7369</v>
      </c>
      <c r="B6132">
        <v>2</v>
      </c>
      <c r="C6132" t="s">
        <v>6635</v>
      </c>
      <c r="D6132" s="84"/>
      <c r="F6132" s="84"/>
      <c r="O6132" s="84" t="s">
        <v>18704</v>
      </c>
      <c r="P6132" s="84">
        <v>1</v>
      </c>
      <c r="Q6132" s="84" t="s">
        <v>9357</v>
      </c>
      <c r="R6132" s="84"/>
      <c r="S6132" s="84"/>
    </row>
    <row r="6133" spans="1:19" x14ac:dyDescent="0.25">
      <c r="A6133" t="s">
        <v>7370</v>
      </c>
      <c r="B6133">
        <v>2</v>
      </c>
      <c r="C6133" t="s">
        <v>6635</v>
      </c>
      <c r="D6133" s="84"/>
      <c r="F6133" s="84"/>
      <c r="O6133" s="84" t="s">
        <v>18705</v>
      </c>
      <c r="P6133" s="84">
        <v>1</v>
      </c>
      <c r="Q6133" s="84" t="s">
        <v>9357</v>
      </c>
      <c r="R6133" s="84"/>
      <c r="S6133" s="84"/>
    </row>
    <row r="6134" spans="1:19" x14ac:dyDescent="0.25">
      <c r="A6134" t="s">
        <v>7371</v>
      </c>
      <c r="B6134">
        <v>2</v>
      </c>
      <c r="C6134" t="s">
        <v>6635</v>
      </c>
      <c r="D6134" s="84"/>
      <c r="F6134" s="84"/>
      <c r="O6134" s="84" t="s">
        <v>18706</v>
      </c>
      <c r="P6134" s="84">
        <v>1</v>
      </c>
      <c r="Q6134" s="84" t="s">
        <v>9357</v>
      </c>
      <c r="R6134" s="84"/>
      <c r="S6134" s="84"/>
    </row>
    <row r="6135" spans="1:19" x14ac:dyDescent="0.25">
      <c r="A6135" t="s">
        <v>7372</v>
      </c>
      <c r="B6135">
        <v>2</v>
      </c>
      <c r="C6135" t="s">
        <v>6635</v>
      </c>
      <c r="D6135" s="84"/>
      <c r="F6135" s="84"/>
      <c r="O6135" s="84" t="s">
        <v>18707</v>
      </c>
      <c r="P6135" s="84">
        <v>1</v>
      </c>
      <c r="Q6135" s="84" t="s">
        <v>9357</v>
      </c>
      <c r="R6135" s="84"/>
      <c r="S6135" s="84"/>
    </row>
    <row r="6136" spans="1:19" x14ac:dyDescent="0.25">
      <c r="A6136" t="s">
        <v>7373</v>
      </c>
      <c r="B6136">
        <v>2</v>
      </c>
      <c r="C6136" t="s">
        <v>6635</v>
      </c>
      <c r="D6136" s="84"/>
      <c r="F6136" s="84"/>
      <c r="O6136" s="84" t="s">
        <v>18708</v>
      </c>
      <c r="P6136" s="84">
        <v>1</v>
      </c>
      <c r="Q6136" s="84" t="s">
        <v>9357</v>
      </c>
      <c r="R6136" s="84"/>
      <c r="S6136" s="84"/>
    </row>
    <row r="6137" spans="1:19" x14ac:dyDescent="0.25">
      <c r="A6137" t="s">
        <v>7374</v>
      </c>
      <c r="B6137">
        <v>2</v>
      </c>
      <c r="C6137" t="s">
        <v>6635</v>
      </c>
      <c r="D6137" s="84"/>
      <c r="F6137" s="84"/>
      <c r="O6137" s="84" t="s">
        <v>18712</v>
      </c>
      <c r="P6137" s="84">
        <v>1</v>
      </c>
      <c r="Q6137" s="84" t="s">
        <v>9357</v>
      </c>
      <c r="R6137" s="84"/>
      <c r="S6137" s="84"/>
    </row>
    <row r="6138" spans="1:19" x14ac:dyDescent="0.25">
      <c r="A6138" t="s">
        <v>7375</v>
      </c>
      <c r="B6138">
        <v>2</v>
      </c>
      <c r="C6138" t="s">
        <v>6635</v>
      </c>
      <c r="D6138" s="84"/>
      <c r="F6138" s="84"/>
      <c r="O6138" s="84" t="s">
        <v>18713</v>
      </c>
      <c r="P6138" s="84">
        <v>1</v>
      </c>
      <c r="Q6138" s="84" t="s">
        <v>9357</v>
      </c>
      <c r="R6138" s="84"/>
      <c r="S6138" s="84"/>
    </row>
    <row r="6139" spans="1:19" x14ac:dyDescent="0.25">
      <c r="A6139" t="s">
        <v>7376</v>
      </c>
      <c r="B6139">
        <v>2</v>
      </c>
      <c r="C6139" t="s">
        <v>6635</v>
      </c>
      <c r="D6139" s="84"/>
      <c r="F6139" s="84"/>
      <c r="O6139" s="84" t="s">
        <v>18714</v>
      </c>
      <c r="P6139" s="84">
        <v>1</v>
      </c>
      <c r="Q6139" s="84" t="s">
        <v>9357</v>
      </c>
      <c r="R6139" s="84"/>
      <c r="S6139" s="84"/>
    </row>
    <row r="6140" spans="1:19" x14ac:dyDescent="0.25">
      <c r="A6140" t="s">
        <v>7377</v>
      </c>
      <c r="B6140">
        <v>2</v>
      </c>
      <c r="C6140" t="s">
        <v>6635</v>
      </c>
      <c r="D6140" s="84"/>
      <c r="F6140" s="84"/>
      <c r="O6140" s="84" t="s">
        <v>18715</v>
      </c>
      <c r="P6140" s="84">
        <v>1</v>
      </c>
      <c r="Q6140" s="84" t="s">
        <v>9357</v>
      </c>
      <c r="R6140" s="84"/>
      <c r="S6140" s="84"/>
    </row>
    <row r="6141" spans="1:19" x14ac:dyDescent="0.25">
      <c r="A6141" t="s">
        <v>7378</v>
      </c>
      <c r="B6141">
        <v>2</v>
      </c>
      <c r="C6141" t="s">
        <v>6635</v>
      </c>
      <c r="D6141" s="84"/>
      <c r="F6141" s="84"/>
      <c r="O6141" s="84" t="s">
        <v>18721</v>
      </c>
      <c r="P6141" s="84">
        <v>1</v>
      </c>
      <c r="Q6141" s="84" t="s">
        <v>9357</v>
      </c>
      <c r="R6141" s="84"/>
      <c r="S6141" s="84"/>
    </row>
    <row r="6142" spans="1:19" x14ac:dyDescent="0.25">
      <c r="A6142" t="s">
        <v>7379</v>
      </c>
      <c r="B6142">
        <v>2</v>
      </c>
      <c r="C6142" t="s">
        <v>6635</v>
      </c>
      <c r="D6142" s="84"/>
      <c r="F6142" s="84"/>
      <c r="O6142" s="84" t="s">
        <v>18722</v>
      </c>
      <c r="P6142" s="84">
        <v>1</v>
      </c>
      <c r="Q6142" s="84" t="s">
        <v>9357</v>
      </c>
      <c r="R6142" s="84"/>
      <c r="S6142" s="84"/>
    </row>
    <row r="6143" spans="1:19" x14ac:dyDescent="0.25">
      <c r="A6143" t="s">
        <v>7380</v>
      </c>
      <c r="B6143">
        <v>2</v>
      </c>
      <c r="C6143" t="s">
        <v>6635</v>
      </c>
      <c r="D6143" s="84"/>
      <c r="F6143" s="84"/>
      <c r="O6143" s="84" t="s">
        <v>18723</v>
      </c>
      <c r="P6143" s="84">
        <v>1</v>
      </c>
      <c r="Q6143" s="84" t="s">
        <v>9357</v>
      </c>
      <c r="R6143" s="84"/>
      <c r="S6143" s="84"/>
    </row>
    <row r="6144" spans="1:19" x14ac:dyDescent="0.25">
      <c r="A6144" t="s">
        <v>7381</v>
      </c>
      <c r="B6144">
        <v>2</v>
      </c>
      <c r="C6144" t="s">
        <v>6635</v>
      </c>
      <c r="D6144" s="84"/>
      <c r="F6144" s="84"/>
      <c r="O6144" s="84" t="s">
        <v>18724</v>
      </c>
      <c r="P6144" s="84">
        <v>1</v>
      </c>
      <c r="Q6144" s="84" t="s">
        <v>9357</v>
      </c>
      <c r="R6144" s="84"/>
      <c r="S6144" s="84"/>
    </row>
    <row r="6145" spans="1:19" x14ac:dyDescent="0.25">
      <c r="A6145" t="s">
        <v>7382</v>
      </c>
      <c r="B6145">
        <v>2</v>
      </c>
      <c r="C6145" t="s">
        <v>6635</v>
      </c>
      <c r="D6145" s="84"/>
      <c r="F6145" s="84"/>
      <c r="O6145" s="84" t="s">
        <v>18725</v>
      </c>
      <c r="P6145" s="84">
        <v>1</v>
      </c>
      <c r="Q6145" s="84" t="s">
        <v>9357</v>
      </c>
      <c r="R6145" s="84"/>
      <c r="S6145" s="84"/>
    </row>
    <row r="6146" spans="1:19" x14ac:dyDescent="0.25">
      <c r="A6146" t="s">
        <v>7383</v>
      </c>
      <c r="B6146">
        <v>2</v>
      </c>
      <c r="C6146" t="s">
        <v>6635</v>
      </c>
      <c r="D6146" s="84"/>
      <c r="F6146" s="84"/>
      <c r="O6146" s="84" t="s">
        <v>18726</v>
      </c>
      <c r="P6146" s="84">
        <v>1</v>
      </c>
      <c r="Q6146" s="84" t="s">
        <v>9357</v>
      </c>
      <c r="R6146" s="84"/>
      <c r="S6146" s="84"/>
    </row>
    <row r="6147" spans="1:19" x14ac:dyDescent="0.25">
      <c r="A6147" t="s">
        <v>7384</v>
      </c>
      <c r="B6147">
        <v>2</v>
      </c>
      <c r="C6147" t="s">
        <v>6635</v>
      </c>
      <c r="D6147" s="84"/>
      <c r="F6147" s="84"/>
      <c r="O6147" s="84" t="s">
        <v>18727</v>
      </c>
      <c r="P6147" s="84">
        <v>1</v>
      </c>
      <c r="Q6147" s="84" t="s">
        <v>9357</v>
      </c>
      <c r="R6147" s="84"/>
      <c r="S6147" s="84"/>
    </row>
    <row r="6148" spans="1:19" x14ac:dyDescent="0.25">
      <c r="A6148" t="s">
        <v>7385</v>
      </c>
      <c r="B6148">
        <v>2</v>
      </c>
      <c r="C6148" t="s">
        <v>6635</v>
      </c>
      <c r="D6148" s="84"/>
      <c r="F6148" s="84"/>
      <c r="O6148" s="84" t="s">
        <v>18728</v>
      </c>
      <c r="P6148" s="84">
        <v>1</v>
      </c>
      <c r="Q6148" s="84" t="s">
        <v>9357</v>
      </c>
      <c r="R6148" s="84"/>
      <c r="S6148" s="84"/>
    </row>
    <row r="6149" spans="1:19" x14ac:dyDescent="0.25">
      <c r="A6149" t="s">
        <v>7386</v>
      </c>
      <c r="B6149">
        <v>2</v>
      </c>
      <c r="C6149" t="s">
        <v>6635</v>
      </c>
      <c r="D6149" s="84"/>
      <c r="F6149" s="84"/>
      <c r="O6149" s="84" t="s">
        <v>18732</v>
      </c>
      <c r="P6149" s="84">
        <v>1</v>
      </c>
      <c r="Q6149" s="84" t="s">
        <v>9357</v>
      </c>
      <c r="R6149" s="84"/>
      <c r="S6149" s="84"/>
    </row>
    <row r="6150" spans="1:19" x14ac:dyDescent="0.25">
      <c r="A6150" t="s">
        <v>7387</v>
      </c>
      <c r="B6150">
        <v>2</v>
      </c>
      <c r="C6150" t="s">
        <v>6635</v>
      </c>
      <c r="D6150" s="84"/>
      <c r="F6150" s="84"/>
      <c r="O6150" s="84" t="s">
        <v>18733</v>
      </c>
      <c r="P6150" s="84">
        <v>1</v>
      </c>
      <c r="Q6150" s="84" t="s">
        <v>9357</v>
      </c>
      <c r="R6150" s="84"/>
      <c r="S6150" s="84"/>
    </row>
    <row r="6151" spans="1:19" x14ac:dyDescent="0.25">
      <c r="A6151" t="s">
        <v>7388</v>
      </c>
      <c r="B6151">
        <v>2</v>
      </c>
      <c r="C6151" t="s">
        <v>6635</v>
      </c>
      <c r="D6151" s="84"/>
      <c r="F6151" s="84"/>
      <c r="O6151" s="84" t="s">
        <v>18734</v>
      </c>
      <c r="P6151" s="84">
        <v>1</v>
      </c>
      <c r="Q6151" s="84" t="s">
        <v>9357</v>
      </c>
      <c r="R6151" s="84"/>
      <c r="S6151" s="84"/>
    </row>
    <row r="6152" spans="1:19" x14ac:dyDescent="0.25">
      <c r="A6152" t="s">
        <v>7389</v>
      </c>
      <c r="B6152">
        <v>2</v>
      </c>
      <c r="C6152" t="s">
        <v>6635</v>
      </c>
      <c r="D6152" s="84"/>
      <c r="F6152" s="84"/>
      <c r="O6152" s="84" t="s">
        <v>18735</v>
      </c>
      <c r="P6152" s="84">
        <v>1</v>
      </c>
      <c r="Q6152" s="84" t="s">
        <v>9357</v>
      </c>
      <c r="R6152" s="84"/>
      <c r="S6152" s="84"/>
    </row>
    <row r="6153" spans="1:19" x14ac:dyDescent="0.25">
      <c r="A6153" t="s">
        <v>7390</v>
      </c>
      <c r="B6153">
        <v>2</v>
      </c>
      <c r="C6153" t="s">
        <v>6635</v>
      </c>
      <c r="D6153" s="84"/>
      <c r="F6153" s="84"/>
      <c r="O6153" s="84" t="s">
        <v>18744</v>
      </c>
      <c r="P6153" s="84">
        <v>1</v>
      </c>
      <c r="Q6153" s="84" t="s">
        <v>9357</v>
      </c>
      <c r="R6153" s="84"/>
      <c r="S6153" s="84"/>
    </row>
    <row r="6154" spans="1:19" x14ac:dyDescent="0.25">
      <c r="A6154" t="s">
        <v>7391</v>
      </c>
      <c r="B6154">
        <v>2</v>
      </c>
      <c r="C6154" t="s">
        <v>6635</v>
      </c>
      <c r="D6154" s="84"/>
      <c r="F6154" s="84"/>
      <c r="O6154" s="84" t="s">
        <v>18745</v>
      </c>
      <c r="P6154" s="84">
        <v>1</v>
      </c>
      <c r="Q6154" s="84" t="s">
        <v>9357</v>
      </c>
      <c r="R6154" s="84"/>
      <c r="S6154" s="84"/>
    </row>
    <row r="6155" spans="1:19" x14ac:dyDescent="0.25">
      <c r="A6155" t="s">
        <v>7392</v>
      </c>
      <c r="B6155">
        <v>2</v>
      </c>
      <c r="C6155" t="s">
        <v>6635</v>
      </c>
      <c r="D6155" s="84"/>
      <c r="F6155" s="84"/>
      <c r="O6155" s="84" t="s">
        <v>18750</v>
      </c>
      <c r="P6155" s="84">
        <v>1</v>
      </c>
      <c r="Q6155" s="84" t="s">
        <v>9357</v>
      </c>
      <c r="R6155" s="84"/>
      <c r="S6155" s="84"/>
    </row>
    <row r="6156" spans="1:19" x14ac:dyDescent="0.25">
      <c r="A6156" t="s">
        <v>7393</v>
      </c>
      <c r="B6156">
        <v>2</v>
      </c>
      <c r="C6156" t="s">
        <v>6635</v>
      </c>
      <c r="D6156" s="84"/>
      <c r="F6156" s="84"/>
      <c r="O6156" s="84" t="s">
        <v>18752</v>
      </c>
      <c r="P6156" s="84">
        <v>1</v>
      </c>
      <c r="Q6156" s="84" t="s">
        <v>9357</v>
      </c>
      <c r="R6156" s="84"/>
      <c r="S6156" s="84"/>
    </row>
    <row r="6157" spans="1:19" x14ac:dyDescent="0.25">
      <c r="A6157" t="s">
        <v>7394</v>
      </c>
      <c r="B6157">
        <v>2</v>
      </c>
      <c r="C6157" t="s">
        <v>6635</v>
      </c>
      <c r="D6157" s="84"/>
      <c r="F6157" s="84"/>
      <c r="O6157" s="84" t="s">
        <v>18754</v>
      </c>
      <c r="P6157" s="84">
        <v>1</v>
      </c>
      <c r="Q6157" s="84" t="s">
        <v>9357</v>
      </c>
      <c r="R6157" s="84"/>
      <c r="S6157" s="84"/>
    </row>
    <row r="6158" spans="1:19" x14ac:dyDescent="0.25">
      <c r="A6158" t="s">
        <v>7395</v>
      </c>
      <c r="B6158">
        <v>2</v>
      </c>
      <c r="C6158" t="s">
        <v>6635</v>
      </c>
      <c r="D6158" s="84"/>
      <c r="F6158" s="84"/>
      <c r="O6158" s="84" t="s">
        <v>18755</v>
      </c>
      <c r="P6158" s="84">
        <v>1</v>
      </c>
      <c r="Q6158" s="84" t="s">
        <v>9357</v>
      </c>
      <c r="R6158" s="84"/>
      <c r="S6158" s="84"/>
    </row>
    <row r="6159" spans="1:19" x14ac:dyDescent="0.25">
      <c r="A6159" t="s">
        <v>7396</v>
      </c>
      <c r="B6159">
        <v>2</v>
      </c>
      <c r="C6159" t="s">
        <v>6635</v>
      </c>
      <c r="D6159" s="84"/>
      <c r="F6159" s="84"/>
      <c r="O6159" s="84" t="s">
        <v>18757</v>
      </c>
      <c r="P6159" s="84">
        <v>1</v>
      </c>
      <c r="Q6159" s="84" t="s">
        <v>9357</v>
      </c>
      <c r="R6159" s="84"/>
      <c r="S6159" s="84"/>
    </row>
    <row r="6160" spans="1:19" x14ac:dyDescent="0.25">
      <c r="A6160" t="s">
        <v>7397</v>
      </c>
      <c r="B6160">
        <v>2</v>
      </c>
      <c r="C6160" t="s">
        <v>6635</v>
      </c>
      <c r="D6160" s="84"/>
      <c r="F6160" s="84"/>
      <c r="O6160" s="84" t="s">
        <v>18758</v>
      </c>
      <c r="P6160" s="84">
        <v>1</v>
      </c>
      <c r="Q6160" s="84" t="s">
        <v>9357</v>
      </c>
      <c r="R6160" s="84"/>
      <c r="S6160" s="84"/>
    </row>
    <row r="6161" spans="1:19" x14ac:dyDescent="0.25">
      <c r="A6161" t="s">
        <v>7398</v>
      </c>
      <c r="B6161">
        <v>2</v>
      </c>
      <c r="C6161" t="s">
        <v>6635</v>
      </c>
      <c r="D6161" s="84"/>
      <c r="F6161" s="84"/>
      <c r="O6161" s="84" t="s">
        <v>18759</v>
      </c>
      <c r="P6161" s="84">
        <v>1</v>
      </c>
      <c r="Q6161" s="84" t="s">
        <v>9357</v>
      </c>
      <c r="R6161" s="84"/>
      <c r="S6161" s="84"/>
    </row>
    <row r="6162" spans="1:19" x14ac:dyDescent="0.25">
      <c r="A6162" t="s">
        <v>7399</v>
      </c>
      <c r="B6162">
        <v>2</v>
      </c>
      <c r="C6162" t="s">
        <v>6635</v>
      </c>
      <c r="D6162" s="84"/>
      <c r="F6162" s="84"/>
      <c r="O6162" s="84" t="s">
        <v>18762</v>
      </c>
      <c r="P6162" s="84">
        <v>1</v>
      </c>
      <c r="Q6162" s="84" t="s">
        <v>9357</v>
      </c>
      <c r="R6162" s="84"/>
      <c r="S6162" s="84"/>
    </row>
    <row r="6163" spans="1:19" x14ac:dyDescent="0.25">
      <c r="A6163" t="s">
        <v>7400</v>
      </c>
      <c r="B6163">
        <v>2</v>
      </c>
      <c r="C6163" t="s">
        <v>6635</v>
      </c>
      <c r="D6163" s="84"/>
      <c r="F6163" s="84"/>
      <c r="O6163" s="84" t="s">
        <v>18763</v>
      </c>
      <c r="P6163" s="84">
        <v>1</v>
      </c>
      <c r="Q6163" s="84" t="s">
        <v>9357</v>
      </c>
      <c r="R6163" s="84"/>
      <c r="S6163" s="84"/>
    </row>
    <row r="6164" spans="1:19" x14ac:dyDescent="0.25">
      <c r="A6164" t="s">
        <v>7401</v>
      </c>
      <c r="B6164">
        <v>2</v>
      </c>
      <c r="C6164" t="s">
        <v>6635</v>
      </c>
      <c r="D6164" s="84"/>
      <c r="F6164" s="84"/>
      <c r="O6164" s="84" t="s">
        <v>18764</v>
      </c>
      <c r="P6164" s="84">
        <v>1</v>
      </c>
      <c r="Q6164" s="84" t="s">
        <v>9357</v>
      </c>
      <c r="R6164" s="84"/>
      <c r="S6164" s="84"/>
    </row>
    <row r="6165" spans="1:19" x14ac:dyDescent="0.25">
      <c r="A6165" t="s">
        <v>7402</v>
      </c>
      <c r="B6165">
        <v>2</v>
      </c>
      <c r="C6165" t="s">
        <v>6635</v>
      </c>
      <c r="D6165" s="84"/>
      <c r="F6165" s="84"/>
      <c r="O6165" s="84" t="s">
        <v>18766</v>
      </c>
      <c r="P6165" s="84">
        <v>1</v>
      </c>
      <c r="Q6165" s="84" t="s">
        <v>9357</v>
      </c>
      <c r="R6165" s="84"/>
      <c r="S6165" s="84"/>
    </row>
    <row r="6166" spans="1:19" x14ac:dyDescent="0.25">
      <c r="A6166" t="s">
        <v>7403</v>
      </c>
      <c r="B6166">
        <v>2</v>
      </c>
      <c r="C6166" t="s">
        <v>6635</v>
      </c>
      <c r="D6166" s="84"/>
      <c r="F6166" s="84"/>
      <c r="O6166" s="84" t="s">
        <v>18767</v>
      </c>
      <c r="P6166" s="84">
        <v>1</v>
      </c>
      <c r="Q6166" s="84" t="s">
        <v>9357</v>
      </c>
      <c r="R6166" s="84"/>
      <c r="S6166" s="84"/>
    </row>
    <row r="6167" spans="1:19" x14ac:dyDescent="0.25">
      <c r="A6167" t="s">
        <v>7404</v>
      </c>
      <c r="B6167">
        <v>2</v>
      </c>
      <c r="C6167" t="s">
        <v>6635</v>
      </c>
      <c r="D6167" s="84"/>
      <c r="F6167" s="84"/>
      <c r="O6167" s="84" t="s">
        <v>18768</v>
      </c>
      <c r="P6167" s="84">
        <v>1</v>
      </c>
      <c r="Q6167" s="84" t="s">
        <v>9357</v>
      </c>
      <c r="R6167" s="84"/>
      <c r="S6167" s="84"/>
    </row>
    <row r="6168" spans="1:19" x14ac:dyDescent="0.25">
      <c r="A6168" t="s">
        <v>7405</v>
      </c>
      <c r="B6168">
        <v>2</v>
      </c>
      <c r="C6168" t="s">
        <v>6635</v>
      </c>
      <c r="D6168" s="84"/>
      <c r="F6168" s="84"/>
      <c r="O6168" s="84" t="s">
        <v>18769</v>
      </c>
      <c r="P6168" s="84">
        <v>1</v>
      </c>
      <c r="Q6168" s="84" t="s">
        <v>9357</v>
      </c>
      <c r="R6168" s="84"/>
      <c r="S6168" s="84"/>
    </row>
    <row r="6169" spans="1:19" x14ac:dyDescent="0.25">
      <c r="A6169" t="s">
        <v>7406</v>
      </c>
      <c r="B6169">
        <v>2</v>
      </c>
      <c r="C6169" t="s">
        <v>6635</v>
      </c>
      <c r="D6169" s="84"/>
      <c r="F6169" s="84"/>
      <c r="O6169" s="84" t="s">
        <v>18770</v>
      </c>
      <c r="P6169" s="84">
        <v>1</v>
      </c>
      <c r="Q6169" s="84" t="s">
        <v>9357</v>
      </c>
      <c r="R6169" s="84"/>
      <c r="S6169" s="84"/>
    </row>
    <row r="6170" spans="1:19" x14ac:dyDescent="0.25">
      <c r="A6170" t="s">
        <v>7407</v>
      </c>
      <c r="B6170">
        <v>2</v>
      </c>
      <c r="C6170" t="s">
        <v>6635</v>
      </c>
      <c r="D6170" s="84"/>
      <c r="F6170" s="84"/>
      <c r="O6170" s="84" t="s">
        <v>18771</v>
      </c>
      <c r="P6170" s="84">
        <v>1</v>
      </c>
      <c r="Q6170" s="84" t="s">
        <v>9357</v>
      </c>
      <c r="R6170" s="84"/>
      <c r="S6170" s="84"/>
    </row>
    <row r="6171" spans="1:19" x14ac:dyDescent="0.25">
      <c r="A6171" t="s">
        <v>7408</v>
      </c>
      <c r="B6171">
        <v>2</v>
      </c>
      <c r="C6171" t="s">
        <v>6635</v>
      </c>
      <c r="D6171" s="84"/>
      <c r="F6171" s="84"/>
      <c r="O6171" s="84" t="s">
        <v>18772</v>
      </c>
      <c r="P6171" s="84">
        <v>1</v>
      </c>
      <c r="Q6171" s="84" t="s">
        <v>9357</v>
      </c>
      <c r="R6171" s="84"/>
      <c r="S6171" s="84"/>
    </row>
    <row r="6172" spans="1:19" x14ac:dyDescent="0.25">
      <c r="A6172" t="s">
        <v>7409</v>
      </c>
      <c r="B6172">
        <v>2</v>
      </c>
      <c r="C6172" t="s">
        <v>6635</v>
      </c>
      <c r="D6172" s="84"/>
      <c r="F6172" s="84"/>
      <c r="O6172" s="84" t="s">
        <v>18773</v>
      </c>
      <c r="P6172" s="84">
        <v>1</v>
      </c>
      <c r="Q6172" s="84" t="s">
        <v>9357</v>
      </c>
      <c r="R6172" s="84"/>
      <c r="S6172" s="84"/>
    </row>
    <row r="6173" spans="1:19" x14ac:dyDescent="0.25">
      <c r="A6173" t="s">
        <v>7410</v>
      </c>
      <c r="B6173">
        <v>2</v>
      </c>
      <c r="C6173" t="s">
        <v>6635</v>
      </c>
      <c r="D6173" s="84"/>
      <c r="F6173" s="84"/>
      <c r="O6173" s="84" t="s">
        <v>18774</v>
      </c>
      <c r="P6173" s="84">
        <v>1</v>
      </c>
      <c r="Q6173" s="84" t="s">
        <v>9357</v>
      </c>
      <c r="R6173" s="84"/>
      <c r="S6173" s="84"/>
    </row>
    <row r="6174" spans="1:19" x14ac:dyDescent="0.25">
      <c r="A6174" t="s">
        <v>7411</v>
      </c>
      <c r="B6174">
        <v>2</v>
      </c>
      <c r="C6174" t="s">
        <v>6635</v>
      </c>
      <c r="D6174" s="84"/>
      <c r="F6174" s="84"/>
      <c r="O6174" s="84" t="s">
        <v>18775</v>
      </c>
      <c r="P6174" s="84">
        <v>1</v>
      </c>
      <c r="Q6174" s="84" t="s">
        <v>9357</v>
      </c>
      <c r="R6174" s="84"/>
      <c r="S6174" s="84"/>
    </row>
    <row r="6175" spans="1:19" x14ac:dyDescent="0.25">
      <c r="A6175" t="s">
        <v>7412</v>
      </c>
      <c r="B6175">
        <v>2</v>
      </c>
      <c r="C6175" t="s">
        <v>6635</v>
      </c>
      <c r="D6175" s="84"/>
      <c r="F6175" s="84"/>
      <c r="O6175" s="84" t="s">
        <v>18776</v>
      </c>
      <c r="P6175" s="84">
        <v>1</v>
      </c>
      <c r="Q6175" s="84" t="s">
        <v>9357</v>
      </c>
      <c r="R6175" s="84"/>
      <c r="S6175" s="84"/>
    </row>
    <row r="6176" spans="1:19" x14ac:dyDescent="0.25">
      <c r="A6176" t="s">
        <v>7413</v>
      </c>
      <c r="B6176">
        <v>2</v>
      </c>
      <c r="C6176" t="s">
        <v>6635</v>
      </c>
      <c r="D6176" s="84"/>
      <c r="F6176" s="84"/>
      <c r="O6176" s="84" t="s">
        <v>18777</v>
      </c>
      <c r="P6176" s="84">
        <v>1</v>
      </c>
      <c r="Q6176" s="84" t="s">
        <v>9357</v>
      </c>
      <c r="R6176" s="84"/>
      <c r="S6176" s="84"/>
    </row>
    <row r="6177" spans="1:19" x14ac:dyDescent="0.25">
      <c r="A6177" t="s">
        <v>7414</v>
      </c>
      <c r="B6177">
        <v>2</v>
      </c>
      <c r="C6177" t="s">
        <v>6635</v>
      </c>
      <c r="D6177" s="84"/>
      <c r="F6177" s="84"/>
      <c r="O6177" s="84" t="s">
        <v>18778</v>
      </c>
      <c r="P6177" s="84">
        <v>1</v>
      </c>
      <c r="Q6177" s="84" t="s">
        <v>9357</v>
      </c>
      <c r="R6177" s="84"/>
      <c r="S6177" s="84"/>
    </row>
    <row r="6178" spans="1:19" x14ac:dyDescent="0.25">
      <c r="A6178" t="s">
        <v>7415</v>
      </c>
      <c r="B6178">
        <v>2</v>
      </c>
      <c r="C6178" t="s">
        <v>6635</v>
      </c>
      <c r="D6178" s="84"/>
      <c r="F6178" s="84"/>
      <c r="O6178" s="84" t="s">
        <v>18779</v>
      </c>
      <c r="P6178" s="84">
        <v>1</v>
      </c>
      <c r="Q6178" s="84" t="s">
        <v>9357</v>
      </c>
      <c r="R6178" s="84"/>
      <c r="S6178" s="84"/>
    </row>
    <row r="6179" spans="1:19" x14ac:dyDescent="0.25">
      <c r="A6179" t="s">
        <v>7416</v>
      </c>
      <c r="B6179">
        <v>2</v>
      </c>
      <c r="C6179" t="s">
        <v>6635</v>
      </c>
      <c r="D6179" s="84"/>
      <c r="F6179" s="84"/>
      <c r="O6179" s="84" t="s">
        <v>18780</v>
      </c>
      <c r="P6179" s="84">
        <v>1</v>
      </c>
      <c r="Q6179" s="84" t="s">
        <v>9357</v>
      </c>
      <c r="R6179" s="84"/>
      <c r="S6179" s="84"/>
    </row>
    <row r="6180" spans="1:19" x14ac:dyDescent="0.25">
      <c r="A6180" t="s">
        <v>7417</v>
      </c>
      <c r="B6180">
        <v>2</v>
      </c>
      <c r="C6180" t="s">
        <v>6635</v>
      </c>
      <c r="D6180" s="84"/>
      <c r="F6180" s="84"/>
      <c r="O6180" s="84" t="s">
        <v>18781</v>
      </c>
      <c r="P6180" s="84">
        <v>1</v>
      </c>
      <c r="Q6180" s="84" t="s">
        <v>9357</v>
      </c>
      <c r="R6180" s="84"/>
      <c r="S6180" s="84"/>
    </row>
    <row r="6181" spans="1:19" x14ac:dyDescent="0.25">
      <c r="A6181" t="s">
        <v>7418</v>
      </c>
      <c r="B6181">
        <v>2</v>
      </c>
      <c r="C6181" t="s">
        <v>6635</v>
      </c>
      <c r="D6181" s="84"/>
      <c r="F6181" s="84"/>
      <c r="O6181" s="84" t="s">
        <v>18782</v>
      </c>
      <c r="P6181" s="84">
        <v>1</v>
      </c>
      <c r="Q6181" s="84" t="s">
        <v>9357</v>
      </c>
      <c r="R6181" s="84"/>
      <c r="S6181" s="84"/>
    </row>
    <row r="6182" spans="1:19" x14ac:dyDescent="0.25">
      <c r="A6182" t="s">
        <v>7419</v>
      </c>
      <c r="B6182">
        <v>2</v>
      </c>
      <c r="C6182" t="s">
        <v>6635</v>
      </c>
      <c r="D6182" s="84"/>
      <c r="F6182" s="84"/>
      <c r="O6182" s="84" t="s">
        <v>18783</v>
      </c>
      <c r="P6182" s="84">
        <v>1</v>
      </c>
      <c r="Q6182" s="84" t="s">
        <v>9357</v>
      </c>
      <c r="R6182" s="84"/>
      <c r="S6182" s="84"/>
    </row>
    <row r="6183" spans="1:19" x14ac:dyDescent="0.25">
      <c r="A6183" t="s">
        <v>7420</v>
      </c>
      <c r="B6183">
        <v>2</v>
      </c>
      <c r="C6183" t="s">
        <v>6635</v>
      </c>
      <c r="D6183" s="84"/>
      <c r="F6183" s="84"/>
      <c r="O6183" s="84" t="s">
        <v>18784</v>
      </c>
      <c r="P6183" s="84">
        <v>1</v>
      </c>
      <c r="Q6183" s="84" t="s">
        <v>9357</v>
      </c>
      <c r="R6183" s="84"/>
      <c r="S6183" s="84"/>
    </row>
    <row r="6184" spans="1:19" x14ac:dyDescent="0.25">
      <c r="A6184" t="s">
        <v>7421</v>
      </c>
      <c r="B6184">
        <v>2</v>
      </c>
      <c r="C6184" t="s">
        <v>6635</v>
      </c>
      <c r="D6184" s="84"/>
      <c r="F6184" s="84"/>
      <c r="O6184" s="84" t="s">
        <v>18785</v>
      </c>
      <c r="P6184" s="84">
        <v>1</v>
      </c>
      <c r="Q6184" s="84" t="s">
        <v>9357</v>
      </c>
      <c r="R6184" s="84"/>
      <c r="S6184" s="84"/>
    </row>
    <row r="6185" spans="1:19" x14ac:dyDescent="0.25">
      <c r="A6185" t="s">
        <v>7422</v>
      </c>
      <c r="B6185">
        <v>2</v>
      </c>
      <c r="C6185" t="s">
        <v>6635</v>
      </c>
      <c r="D6185" s="84"/>
      <c r="F6185" s="84"/>
      <c r="O6185" s="84" t="s">
        <v>18787</v>
      </c>
      <c r="P6185" s="84">
        <v>1</v>
      </c>
      <c r="Q6185" s="84" t="s">
        <v>9357</v>
      </c>
      <c r="R6185" s="84"/>
      <c r="S6185" s="84"/>
    </row>
    <row r="6186" spans="1:19" x14ac:dyDescent="0.25">
      <c r="A6186" t="s">
        <v>7423</v>
      </c>
      <c r="B6186">
        <v>2</v>
      </c>
      <c r="C6186" t="s">
        <v>6635</v>
      </c>
      <c r="D6186" s="84"/>
      <c r="F6186" s="84"/>
      <c r="O6186" s="84" t="s">
        <v>18788</v>
      </c>
      <c r="P6186" s="84">
        <v>1</v>
      </c>
      <c r="Q6186" s="84" t="s">
        <v>9357</v>
      </c>
      <c r="R6186" s="84"/>
      <c r="S6186" s="84"/>
    </row>
    <row r="6187" spans="1:19" x14ac:dyDescent="0.25">
      <c r="A6187" t="s">
        <v>7424</v>
      </c>
      <c r="B6187">
        <v>2</v>
      </c>
      <c r="C6187" t="s">
        <v>6635</v>
      </c>
      <c r="D6187" s="84"/>
      <c r="F6187" s="84"/>
      <c r="O6187" s="84" t="s">
        <v>18789</v>
      </c>
      <c r="P6187" s="84">
        <v>1</v>
      </c>
      <c r="Q6187" s="84" t="s">
        <v>9357</v>
      </c>
      <c r="R6187" s="84"/>
      <c r="S6187" s="84"/>
    </row>
    <row r="6188" spans="1:19" x14ac:dyDescent="0.25">
      <c r="A6188" t="s">
        <v>7425</v>
      </c>
      <c r="B6188">
        <v>2</v>
      </c>
      <c r="C6188" t="s">
        <v>6635</v>
      </c>
      <c r="D6188" s="84"/>
      <c r="F6188" s="84"/>
      <c r="O6188" s="84" t="s">
        <v>18790</v>
      </c>
      <c r="P6188" s="84">
        <v>1</v>
      </c>
      <c r="Q6188" s="84" t="s">
        <v>9357</v>
      </c>
      <c r="R6188" s="84"/>
      <c r="S6188" s="84"/>
    </row>
    <row r="6189" spans="1:19" x14ac:dyDescent="0.25">
      <c r="A6189" t="s">
        <v>7426</v>
      </c>
      <c r="B6189">
        <v>2</v>
      </c>
      <c r="C6189" t="s">
        <v>6635</v>
      </c>
      <c r="D6189" s="84"/>
      <c r="F6189" s="84"/>
      <c r="O6189" s="84" t="s">
        <v>18791</v>
      </c>
      <c r="P6189" s="84">
        <v>1</v>
      </c>
      <c r="Q6189" s="84" t="s">
        <v>9357</v>
      </c>
      <c r="R6189" s="84"/>
      <c r="S6189" s="84"/>
    </row>
    <row r="6190" spans="1:19" x14ac:dyDescent="0.25">
      <c r="A6190" t="s">
        <v>7427</v>
      </c>
      <c r="B6190">
        <v>2</v>
      </c>
      <c r="C6190" t="s">
        <v>6635</v>
      </c>
      <c r="D6190" s="84"/>
      <c r="F6190" s="84"/>
      <c r="O6190" s="84" t="s">
        <v>18792</v>
      </c>
      <c r="P6190" s="84">
        <v>1</v>
      </c>
      <c r="Q6190" s="84" t="s">
        <v>9357</v>
      </c>
      <c r="R6190" s="84"/>
      <c r="S6190" s="84"/>
    </row>
    <row r="6191" spans="1:19" x14ac:dyDescent="0.25">
      <c r="A6191" t="s">
        <v>7428</v>
      </c>
      <c r="B6191">
        <v>2</v>
      </c>
      <c r="C6191" t="s">
        <v>6635</v>
      </c>
      <c r="D6191" s="84"/>
      <c r="F6191" s="84"/>
      <c r="O6191" s="84" t="s">
        <v>18794</v>
      </c>
      <c r="P6191" s="84">
        <v>1</v>
      </c>
      <c r="Q6191" s="84" t="s">
        <v>9357</v>
      </c>
      <c r="R6191" s="84"/>
      <c r="S6191" s="84"/>
    </row>
    <row r="6192" spans="1:19" x14ac:dyDescent="0.25">
      <c r="A6192" t="s">
        <v>7429</v>
      </c>
      <c r="B6192">
        <v>2</v>
      </c>
      <c r="C6192" t="s">
        <v>6635</v>
      </c>
      <c r="D6192" s="84"/>
      <c r="F6192" s="84"/>
      <c r="O6192" s="84" t="s">
        <v>18795</v>
      </c>
      <c r="P6192" s="84">
        <v>1</v>
      </c>
      <c r="Q6192" s="84" t="s">
        <v>9357</v>
      </c>
      <c r="R6192" s="84"/>
      <c r="S6192" s="84"/>
    </row>
    <row r="6193" spans="1:19" x14ac:dyDescent="0.25">
      <c r="A6193" t="s">
        <v>7430</v>
      </c>
      <c r="B6193">
        <v>2</v>
      </c>
      <c r="C6193" t="s">
        <v>6635</v>
      </c>
      <c r="D6193" s="84"/>
      <c r="F6193" s="84"/>
      <c r="O6193" s="84" t="s">
        <v>18796</v>
      </c>
      <c r="P6193" s="84">
        <v>1</v>
      </c>
      <c r="Q6193" s="84" t="s">
        <v>9357</v>
      </c>
      <c r="R6193" s="84"/>
      <c r="S6193" s="84"/>
    </row>
    <row r="6194" spans="1:19" x14ac:dyDescent="0.25">
      <c r="A6194" t="s">
        <v>7431</v>
      </c>
      <c r="B6194">
        <v>2</v>
      </c>
      <c r="C6194" t="s">
        <v>6635</v>
      </c>
      <c r="D6194" s="84"/>
      <c r="F6194" s="84"/>
      <c r="O6194" s="84" t="s">
        <v>18797</v>
      </c>
      <c r="P6194" s="84">
        <v>1</v>
      </c>
      <c r="Q6194" s="84" t="s">
        <v>9357</v>
      </c>
      <c r="R6194" s="84"/>
      <c r="S6194" s="84"/>
    </row>
    <row r="6195" spans="1:19" x14ac:dyDescent="0.25">
      <c r="A6195" t="s">
        <v>7432</v>
      </c>
      <c r="B6195">
        <v>2</v>
      </c>
      <c r="C6195" t="s">
        <v>6635</v>
      </c>
      <c r="D6195" s="84"/>
      <c r="F6195" s="84"/>
      <c r="O6195" s="84" t="s">
        <v>18799</v>
      </c>
      <c r="P6195" s="84">
        <v>1</v>
      </c>
      <c r="Q6195" s="84" t="s">
        <v>9357</v>
      </c>
      <c r="R6195" s="84"/>
      <c r="S6195" s="84"/>
    </row>
    <row r="6196" spans="1:19" x14ac:dyDescent="0.25">
      <c r="A6196" t="s">
        <v>7433</v>
      </c>
      <c r="B6196">
        <v>2</v>
      </c>
      <c r="C6196" t="s">
        <v>6635</v>
      </c>
      <c r="D6196" s="84"/>
      <c r="F6196" s="84"/>
      <c r="O6196" s="84" t="s">
        <v>18800</v>
      </c>
      <c r="P6196" s="84">
        <v>1</v>
      </c>
      <c r="Q6196" s="84" t="s">
        <v>9357</v>
      </c>
      <c r="R6196" s="84"/>
      <c r="S6196" s="84"/>
    </row>
    <row r="6197" spans="1:19" x14ac:dyDescent="0.25">
      <c r="A6197" t="s">
        <v>7434</v>
      </c>
      <c r="B6197">
        <v>2</v>
      </c>
      <c r="C6197" t="s">
        <v>6635</v>
      </c>
      <c r="D6197" s="84"/>
      <c r="F6197" s="84"/>
      <c r="O6197" s="84" t="s">
        <v>18803</v>
      </c>
      <c r="P6197" s="84">
        <v>1</v>
      </c>
      <c r="Q6197" s="84" t="s">
        <v>9357</v>
      </c>
      <c r="R6197" s="84"/>
      <c r="S6197" s="84"/>
    </row>
    <row r="6198" spans="1:19" x14ac:dyDescent="0.25">
      <c r="A6198" t="s">
        <v>7435</v>
      </c>
      <c r="B6198">
        <v>2</v>
      </c>
      <c r="C6198" t="s">
        <v>6635</v>
      </c>
      <c r="D6198" s="84"/>
      <c r="F6198" s="84"/>
      <c r="O6198" s="84" t="s">
        <v>18804</v>
      </c>
      <c r="P6198" s="84">
        <v>1</v>
      </c>
      <c r="Q6198" s="84" t="s">
        <v>9357</v>
      </c>
      <c r="R6198" s="84"/>
      <c r="S6198" s="84"/>
    </row>
    <row r="6199" spans="1:19" x14ac:dyDescent="0.25">
      <c r="A6199" t="s">
        <v>7436</v>
      </c>
      <c r="B6199">
        <v>2</v>
      </c>
      <c r="C6199" t="s">
        <v>6635</v>
      </c>
      <c r="D6199" s="84"/>
      <c r="F6199" s="84"/>
      <c r="O6199" s="84" t="s">
        <v>18805</v>
      </c>
      <c r="P6199" s="84">
        <v>1</v>
      </c>
      <c r="Q6199" s="84" t="s">
        <v>9357</v>
      </c>
      <c r="R6199" s="84"/>
      <c r="S6199" s="84"/>
    </row>
    <row r="6200" spans="1:19" x14ac:dyDescent="0.25">
      <c r="A6200" t="s">
        <v>7437</v>
      </c>
      <c r="B6200">
        <v>2</v>
      </c>
      <c r="C6200" t="s">
        <v>6635</v>
      </c>
      <c r="D6200" s="84"/>
      <c r="F6200" s="84"/>
      <c r="O6200" s="84" t="s">
        <v>18806</v>
      </c>
      <c r="P6200" s="84">
        <v>1</v>
      </c>
      <c r="Q6200" s="84" t="s">
        <v>9357</v>
      </c>
      <c r="R6200" s="84"/>
      <c r="S6200" s="84"/>
    </row>
    <row r="6201" spans="1:19" x14ac:dyDescent="0.25">
      <c r="A6201" t="s">
        <v>7438</v>
      </c>
      <c r="B6201">
        <v>2</v>
      </c>
      <c r="C6201" t="s">
        <v>6635</v>
      </c>
      <c r="D6201" s="84"/>
      <c r="F6201" s="84"/>
      <c r="O6201" s="84" t="s">
        <v>18813</v>
      </c>
      <c r="P6201" s="84">
        <v>1</v>
      </c>
      <c r="Q6201" s="84" t="s">
        <v>9357</v>
      </c>
      <c r="R6201" s="84"/>
      <c r="S6201" s="84"/>
    </row>
    <row r="6202" spans="1:19" x14ac:dyDescent="0.25">
      <c r="A6202" t="s">
        <v>7439</v>
      </c>
      <c r="B6202">
        <v>2</v>
      </c>
      <c r="C6202" t="s">
        <v>6635</v>
      </c>
      <c r="D6202" s="84"/>
      <c r="F6202" s="84"/>
      <c r="O6202" s="84" t="s">
        <v>18816</v>
      </c>
      <c r="P6202" s="84">
        <v>1</v>
      </c>
      <c r="Q6202" s="84" t="s">
        <v>9357</v>
      </c>
      <c r="R6202" s="84"/>
      <c r="S6202" s="84"/>
    </row>
    <row r="6203" spans="1:19" x14ac:dyDescent="0.25">
      <c r="A6203" t="s">
        <v>7440</v>
      </c>
      <c r="B6203">
        <v>2</v>
      </c>
      <c r="C6203" t="s">
        <v>6635</v>
      </c>
      <c r="D6203" s="84"/>
      <c r="F6203" s="84"/>
      <c r="O6203" s="84" t="s">
        <v>18817</v>
      </c>
      <c r="P6203" s="84">
        <v>1</v>
      </c>
      <c r="Q6203" s="84" t="s">
        <v>9357</v>
      </c>
      <c r="R6203" s="84"/>
      <c r="S6203" s="84"/>
    </row>
    <row r="6204" spans="1:19" x14ac:dyDescent="0.25">
      <c r="A6204" t="s">
        <v>7441</v>
      </c>
      <c r="B6204">
        <v>2</v>
      </c>
      <c r="C6204" t="s">
        <v>6635</v>
      </c>
      <c r="D6204" s="84"/>
      <c r="F6204" s="84"/>
      <c r="O6204" s="84" t="s">
        <v>18818</v>
      </c>
      <c r="P6204" s="84">
        <v>1</v>
      </c>
      <c r="Q6204" s="84" t="s">
        <v>9357</v>
      </c>
      <c r="R6204" s="84"/>
      <c r="S6204" s="84"/>
    </row>
    <row r="6205" spans="1:19" x14ac:dyDescent="0.25">
      <c r="A6205" t="s">
        <v>7442</v>
      </c>
      <c r="B6205">
        <v>2</v>
      </c>
      <c r="C6205" t="s">
        <v>6635</v>
      </c>
      <c r="D6205" s="84"/>
      <c r="F6205" s="84"/>
      <c r="O6205" s="84" t="s">
        <v>18819</v>
      </c>
      <c r="P6205" s="84">
        <v>1</v>
      </c>
      <c r="Q6205" s="84" t="s">
        <v>9357</v>
      </c>
      <c r="R6205" s="84"/>
      <c r="S6205" s="84"/>
    </row>
    <row r="6206" spans="1:19" x14ac:dyDescent="0.25">
      <c r="A6206" t="s">
        <v>7443</v>
      </c>
      <c r="B6206">
        <v>2</v>
      </c>
      <c r="C6206" t="s">
        <v>6635</v>
      </c>
      <c r="D6206" s="84"/>
      <c r="F6206" s="84"/>
      <c r="O6206" s="84" t="s">
        <v>18820</v>
      </c>
      <c r="P6206" s="84">
        <v>1</v>
      </c>
      <c r="Q6206" s="84" t="s">
        <v>9357</v>
      </c>
      <c r="R6206" s="84"/>
      <c r="S6206" s="84"/>
    </row>
    <row r="6207" spans="1:19" x14ac:dyDescent="0.25">
      <c r="A6207" t="s">
        <v>7444</v>
      </c>
      <c r="B6207">
        <v>2</v>
      </c>
      <c r="C6207" t="s">
        <v>6635</v>
      </c>
      <c r="D6207" s="84"/>
      <c r="F6207" s="84"/>
      <c r="O6207" s="84" t="s">
        <v>18821</v>
      </c>
      <c r="P6207" s="84">
        <v>1</v>
      </c>
      <c r="Q6207" s="84" t="s">
        <v>9357</v>
      </c>
      <c r="R6207" s="84"/>
      <c r="S6207" s="84"/>
    </row>
    <row r="6208" spans="1:19" x14ac:dyDescent="0.25">
      <c r="A6208" t="s">
        <v>7445</v>
      </c>
      <c r="B6208">
        <v>2</v>
      </c>
      <c r="C6208" t="s">
        <v>6635</v>
      </c>
      <c r="D6208" s="84"/>
      <c r="F6208" s="84"/>
      <c r="O6208" s="84" t="s">
        <v>18822</v>
      </c>
      <c r="P6208" s="84">
        <v>1</v>
      </c>
      <c r="Q6208" s="84" t="s">
        <v>9357</v>
      </c>
      <c r="R6208" s="84"/>
      <c r="S6208" s="84"/>
    </row>
    <row r="6209" spans="1:19" x14ac:dyDescent="0.25">
      <c r="A6209" t="s">
        <v>7446</v>
      </c>
      <c r="B6209">
        <v>2</v>
      </c>
      <c r="C6209" t="s">
        <v>6635</v>
      </c>
      <c r="D6209" s="84"/>
      <c r="F6209" s="84"/>
      <c r="O6209" s="84" t="s">
        <v>18823</v>
      </c>
      <c r="P6209" s="84">
        <v>1</v>
      </c>
      <c r="Q6209" s="84" t="s">
        <v>9357</v>
      </c>
      <c r="R6209" s="84"/>
      <c r="S6209" s="84"/>
    </row>
    <row r="6210" spans="1:19" x14ac:dyDescent="0.25">
      <c r="A6210" t="s">
        <v>7447</v>
      </c>
      <c r="B6210">
        <v>2</v>
      </c>
      <c r="C6210" t="s">
        <v>6635</v>
      </c>
      <c r="D6210" s="84"/>
      <c r="F6210" s="84"/>
      <c r="O6210" s="84" t="s">
        <v>18824</v>
      </c>
      <c r="P6210" s="84">
        <v>1</v>
      </c>
      <c r="Q6210" s="84" t="s">
        <v>9357</v>
      </c>
      <c r="R6210" s="84"/>
      <c r="S6210" s="84"/>
    </row>
    <row r="6211" spans="1:19" x14ac:dyDescent="0.25">
      <c r="A6211" t="s">
        <v>7448</v>
      </c>
      <c r="B6211">
        <v>2</v>
      </c>
      <c r="C6211" t="s">
        <v>6635</v>
      </c>
      <c r="D6211" s="84"/>
      <c r="F6211" s="84"/>
      <c r="O6211" s="84" t="s">
        <v>18825</v>
      </c>
      <c r="P6211" s="84">
        <v>1</v>
      </c>
      <c r="Q6211" s="84" t="s">
        <v>9357</v>
      </c>
      <c r="R6211" s="84"/>
      <c r="S6211" s="84"/>
    </row>
    <row r="6212" spans="1:19" x14ac:dyDescent="0.25">
      <c r="A6212" t="s">
        <v>7449</v>
      </c>
      <c r="B6212">
        <v>2</v>
      </c>
      <c r="C6212" t="s">
        <v>6635</v>
      </c>
      <c r="D6212" s="84"/>
      <c r="F6212" s="84"/>
      <c r="O6212" s="84" t="s">
        <v>18832</v>
      </c>
      <c r="P6212" s="84">
        <v>1</v>
      </c>
      <c r="Q6212" s="84" t="s">
        <v>9357</v>
      </c>
      <c r="R6212" s="84"/>
      <c r="S6212" s="84"/>
    </row>
    <row r="6213" spans="1:19" x14ac:dyDescent="0.25">
      <c r="A6213" t="s">
        <v>7450</v>
      </c>
      <c r="B6213">
        <v>2</v>
      </c>
      <c r="C6213" t="s">
        <v>6635</v>
      </c>
      <c r="D6213" s="84"/>
      <c r="F6213" s="84"/>
      <c r="O6213" s="84" t="s">
        <v>18833</v>
      </c>
      <c r="P6213" s="84">
        <v>1</v>
      </c>
      <c r="Q6213" s="84" t="s">
        <v>9357</v>
      </c>
      <c r="R6213" s="84"/>
      <c r="S6213" s="84"/>
    </row>
    <row r="6214" spans="1:19" x14ac:dyDescent="0.25">
      <c r="A6214" t="s">
        <v>7451</v>
      </c>
      <c r="B6214">
        <v>2</v>
      </c>
      <c r="C6214" t="s">
        <v>6635</v>
      </c>
      <c r="D6214" s="84"/>
      <c r="F6214" s="84"/>
      <c r="O6214" s="84" t="s">
        <v>18834</v>
      </c>
      <c r="P6214" s="84">
        <v>1</v>
      </c>
      <c r="Q6214" s="84" t="s">
        <v>9357</v>
      </c>
      <c r="R6214" s="84"/>
      <c r="S6214" s="84"/>
    </row>
    <row r="6215" spans="1:19" x14ac:dyDescent="0.25">
      <c r="A6215" t="s">
        <v>7452</v>
      </c>
      <c r="B6215">
        <v>2</v>
      </c>
      <c r="C6215" t="s">
        <v>6635</v>
      </c>
      <c r="D6215" s="84"/>
      <c r="F6215" s="84"/>
      <c r="O6215" s="84" t="s">
        <v>18840</v>
      </c>
      <c r="P6215" s="84">
        <v>1</v>
      </c>
      <c r="Q6215" s="84" t="s">
        <v>9357</v>
      </c>
      <c r="R6215" s="84"/>
      <c r="S6215" s="84"/>
    </row>
    <row r="6216" spans="1:19" x14ac:dyDescent="0.25">
      <c r="A6216" t="s">
        <v>7453</v>
      </c>
      <c r="B6216">
        <v>2</v>
      </c>
      <c r="C6216" t="s">
        <v>6635</v>
      </c>
      <c r="D6216" s="84"/>
      <c r="F6216" s="84"/>
      <c r="O6216" s="84" t="s">
        <v>18841</v>
      </c>
      <c r="P6216" s="84">
        <v>1</v>
      </c>
      <c r="Q6216" s="84" t="s">
        <v>9357</v>
      </c>
      <c r="R6216" s="84"/>
      <c r="S6216" s="84"/>
    </row>
    <row r="6217" spans="1:19" x14ac:dyDescent="0.25">
      <c r="A6217" t="s">
        <v>7454</v>
      </c>
      <c r="B6217">
        <v>2</v>
      </c>
      <c r="C6217" t="s">
        <v>6635</v>
      </c>
      <c r="D6217" s="84"/>
      <c r="F6217" s="84"/>
      <c r="O6217" s="84" t="s">
        <v>18843</v>
      </c>
      <c r="P6217" s="84">
        <v>1</v>
      </c>
      <c r="Q6217" s="84" t="s">
        <v>9357</v>
      </c>
      <c r="R6217" s="84"/>
      <c r="S6217" s="84"/>
    </row>
    <row r="6218" spans="1:19" x14ac:dyDescent="0.25">
      <c r="A6218" t="s">
        <v>7455</v>
      </c>
      <c r="B6218">
        <v>2</v>
      </c>
      <c r="C6218" t="s">
        <v>6635</v>
      </c>
      <c r="D6218" s="84"/>
      <c r="F6218" s="84"/>
      <c r="O6218" s="84" t="s">
        <v>18844</v>
      </c>
      <c r="P6218" s="84">
        <v>1</v>
      </c>
      <c r="Q6218" s="84" t="s">
        <v>9357</v>
      </c>
      <c r="R6218" s="84"/>
      <c r="S6218" s="84"/>
    </row>
    <row r="6219" spans="1:19" x14ac:dyDescent="0.25">
      <c r="A6219" t="s">
        <v>7456</v>
      </c>
      <c r="B6219">
        <v>2</v>
      </c>
      <c r="C6219" t="s">
        <v>6635</v>
      </c>
      <c r="D6219" s="84"/>
      <c r="F6219" s="84"/>
      <c r="O6219" s="84" t="s">
        <v>18845</v>
      </c>
      <c r="P6219" s="84">
        <v>1</v>
      </c>
      <c r="Q6219" s="84" t="s">
        <v>9357</v>
      </c>
      <c r="R6219" s="84"/>
      <c r="S6219" s="84"/>
    </row>
    <row r="6220" spans="1:19" x14ac:dyDescent="0.25">
      <c r="A6220" t="s">
        <v>7457</v>
      </c>
      <c r="B6220">
        <v>2</v>
      </c>
      <c r="C6220" t="s">
        <v>6635</v>
      </c>
      <c r="D6220" s="84"/>
      <c r="F6220" s="84"/>
      <c r="O6220" s="84" t="s">
        <v>18847</v>
      </c>
      <c r="P6220" s="84">
        <v>1</v>
      </c>
      <c r="Q6220" s="84" t="s">
        <v>9357</v>
      </c>
      <c r="R6220" s="84"/>
      <c r="S6220" s="84"/>
    </row>
    <row r="6221" spans="1:19" x14ac:dyDescent="0.25">
      <c r="A6221" t="s">
        <v>7458</v>
      </c>
      <c r="B6221">
        <v>2</v>
      </c>
      <c r="C6221" t="s">
        <v>6635</v>
      </c>
      <c r="D6221" s="84"/>
      <c r="F6221" s="84"/>
      <c r="O6221" s="84" t="s">
        <v>18848</v>
      </c>
      <c r="P6221" s="84">
        <v>1</v>
      </c>
      <c r="Q6221" s="84" t="s">
        <v>9357</v>
      </c>
      <c r="R6221" s="84"/>
      <c r="S6221" s="84"/>
    </row>
    <row r="6222" spans="1:19" x14ac:dyDescent="0.25">
      <c r="A6222" t="s">
        <v>7459</v>
      </c>
      <c r="B6222">
        <v>2</v>
      </c>
      <c r="C6222" t="s">
        <v>6635</v>
      </c>
      <c r="D6222" s="84"/>
      <c r="F6222" s="84"/>
      <c r="O6222" s="84" t="s">
        <v>18850</v>
      </c>
      <c r="P6222" s="84">
        <v>1</v>
      </c>
      <c r="Q6222" s="84" t="s">
        <v>9357</v>
      </c>
      <c r="R6222" s="84"/>
      <c r="S6222" s="84"/>
    </row>
    <row r="6223" spans="1:19" x14ac:dyDescent="0.25">
      <c r="A6223" t="s">
        <v>7460</v>
      </c>
      <c r="B6223">
        <v>2</v>
      </c>
      <c r="C6223" t="s">
        <v>6635</v>
      </c>
      <c r="D6223" s="84"/>
      <c r="F6223" s="84"/>
      <c r="O6223" s="84" t="s">
        <v>18851</v>
      </c>
      <c r="P6223" s="84">
        <v>1</v>
      </c>
      <c r="Q6223" s="84" t="s">
        <v>9357</v>
      </c>
      <c r="R6223" s="84"/>
      <c r="S6223" s="84"/>
    </row>
    <row r="6224" spans="1:19" x14ac:dyDescent="0.25">
      <c r="A6224" t="s">
        <v>7461</v>
      </c>
      <c r="B6224">
        <v>2</v>
      </c>
      <c r="C6224" t="s">
        <v>6635</v>
      </c>
      <c r="D6224" s="84"/>
      <c r="F6224" s="84"/>
      <c r="O6224" s="84" t="s">
        <v>18852</v>
      </c>
      <c r="P6224" s="84">
        <v>1</v>
      </c>
      <c r="Q6224" s="84" t="s">
        <v>9357</v>
      </c>
      <c r="R6224" s="84"/>
      <c r="S6224" s="84"/>
    </row>
    <row r="6225" spans="1:19" x14ac:dyDescent="0.25">
      <c r="A6225" t="s">
        <v>7462</v>
      </c>
      <c r="B6225">
        <v>2</v>
      </c>
      <c r="C6225" t="s">
        <v>6635</v>
      </c>
      <c r="D6225" s="84"/>
      <c r="F6225" s="84"/>
      <c r="O6225" s="84" t="s">
        <v>18853</v>
      </c>
      <c r="P6225" s="84">
        <v>1</v>
      </c>
      <c r="Q6225" s="84" t="s">
        <v>9357</v>
      </c>
      <c r="R6225" s="84"/>
      <c r="S6225" s="84"/>
    </row>
    <row r="6226" spans="1:19" x14ac:dyDescent="0.25">
      <c r="A6226" t="s">
        <v>7463</v>
      </c>
      <c r="B6226">
        <v>2</v>
      </c>
      <c r="C6226" t="s">
        <v>6635</v>
      </c>
      <c r="D6226" s="84"/>
      <c r="F6226" s="84"/>
      <c r="O6226" s="84" t="s">
        <v>18854</v>
      </c>
      <c r="P6226" s="84">
        <v>1</v>
      </c>
      <c r="Q6226" s="84" t="s">
        <v>9357</v>
      </c>
      <c r="R6226" s="84"/>
      <c r="S6226" s="84"/>
    </row>
    <row r="6227" spans="1:19" x14ac:dyDescent="0.25">
      <c r="A6227" t="s">
        <v>7464</v>
      </c>
      <c r="B6227">
        <v>2</v>
      </c>
      <c r="C6227" t="s">
        <v>6635</v>
      </c>
      <c r="D6227" s="84"/>
      <c r="F6227" s="84"/>
      <c r="O6227" s="84" t="s">
        <v>18855</v>
      </c>
      <c r="P6227" s="84">
        <v>1</v>
      </c>
      <c r="Q6227" s="84" t="s">
        <v>9357</v>
      </c>
      <c r="R6227" s="84"/>
      <c r="S6227" s="84"/>
    </row>
    <row r="6228" spans="1:19" x14ac:dyDescent="0.25">
      <c r="A6228" t="s">
        <v>7465</v>
      </c>
      <c r="B6228">
        <v>2</v>
      </c>
      <c r="C6228" t="s">
        <v>6635</v>
      </c>
      <c r="D6228" s="84"/>
      <c r="F6228" s="84"/>
      <c r="O6228" s="84" t="s">
        <v>18856</v>
      </c>
      <c r="P6228" s="84">
        <v>1</v>
      </c>
      <c r="Q6228" s="84" t="s">
        <v>9357</v>
      </c>
      <c r="R6228" s="84"/>
      <c r="S6228" s="84"/>
    </row>
    <row r="6229" spans="1:19" x14ac:dyDescent="0.25">
      <c r="A6229" t="s">
        <v>7466</v>
      </c>
      <c r="B6229">
        <v>2</v>
      </c>
      <c r="C6229" t="s">
        <v>6635</v>
      </c>
      <c r="D6229" s="84"/>
      <c r="F6229" s="84"/>
      <c r="O6229" s="84" t="s">
        <v>18857</v>
      </c>
      <c r="P6229" s="84">
        <v>1</v>
      </c>
      <c r="Q6229" s="84" t="s">
        <v>9357</v>
      </c>
      <c r="R6229" s="84"/>
      <c r="S6229" s="84"/>
    </row>
    <row r="6230" spans="1:19" x14ac:dyDescent="0.25">
      <c r="A6230" t="s">
        <v>7467</v>
      </c>
      <c r="B6230">
        <v>2</v>
      </c>
      <c r="C6230" t="s">
        <v>6635</v>
      </c>
      <c r="D6230" s="84"/>
      <c r="F6230" s="84"/>
      <c r="O6230" s="84" t="s">
        <v>18858</v>
      </c>
      <c r="P6230" s="84">
        <v>1</v>
      </c>
      <c r="Q6230" s="84" t="s">
        <v>9357</v>
      </c>
      <c r="R6230" s="84"/>
      <c r="S6230" s="84"/>
    </row>
    <row r="6231" spans="1:19" x14ac:dyDescent="0.25">
      <c r="A6231" t="s">
        <v>7468</v>
      </c>
      <c r="B6231">
        <v>2</v>
      </c>
      <c r="C6231" t="s">
        <v>6635</v>
      </c>
      <c r="D6231" s="84"/>
      <c r="F6231" s="84"/>
      <c r="O6231" s="84" t="s">
        <v>18862</v>
      </c>
      <c r="P6231" s="84">
        <v>1</v>
      </c>
      <c r="Q6231" s="84" t="s">
        <v>9357</v>
      </c>
      <c r="R6231" s="84"/>
      <c r="S6231" s="84"/>
    </row>
    <row r="6232" spans="1:19" x14ac:dyDescent="0.25">
      <c r="A6232" t="s">
        <v>7469</v>
      </c>
      <c r="B6232">
        <v>2</v>
      </c>
      <c r="C6232" t="s">
        <v>6635</v>
      </c>
      <c r="D6232" s="84"/>
      <c r="F6232" s="84"/>
      <c r="O6232" s="84" t="s">
        <v>18864</v>
      </c>
      <c r="P6232" s="84">
        <v>1</v>
      </c>
      <c r="Q6232" s="84" t="s">
        <v>9357</v>
      </c>
      <c r="R6232" s="84"/>
      <c r="S6232" s="84"/>
    </row>
    <row r="6233" spans="1:19" x14ac:dyDescent="0.25">
      <c r="A6233" t="s">
        <v>7470</v>
      </c>
      <c r="B6233">
        <v>2</v>
      </c>
      <c r="C6233" t="s">
        <v>6635</v>
      </c>
      <c r="D6233" s="84"/>
      <c r="F6233" s="84"/>
      <c r="O6233" s="84" t="s">
        <v>18865</v>
      </c>
      <c r="P6233" s="84">
        <v>1</v>
      </c>
      <c r="Q6233" s="84" t="s">
        <v>9357</v>
      </c>
      <c r="R6233" s="84"/>
      <c r="S6233" s="84"/>
    </row>
    <row r="6234" spans="1:19" x14ac:dyDescent="0.25">
      <c r="A6234" t="s">
        <v>7471</v>
      </c>
      <c r="B6234">
        <v>2</v>
      </c>
      <c r="C6234" t="s">
        <v>6635</v>
      </c>
      <c r="D6234" s="84"/>
      <c r="F6234" s="84"/>
      <c r="O6234" s="84" t="s">
        <v>18867</v>
      </c>
      <c r="P6234" s="84">
        <v>1</v>
      </c>
      <c r="Q6234" s="84" t="s">
        <v>9357</v>
      </c>
      <c r="R6234" s="84"/>
      <c r="S6234" s="84"/>
    </row>
    <row r="6235" spans="1:19" x14ac:dyDescent="0.25">
      <c r="A6235" t="s">
        <v>7472</v>
      </c>
      <c r="B6235">
        <v>2</v>
      </c>
      <c r="C6235" t="s">
        <v>6635</v>
      </c>
      <c r="D6235" s="84"/>
      <c r="F6235" s="84"/>
      <c r="O6235" s="84" t="s">
        <v>18871</v>
      </c>
      <c r="P6235" s="84">
        <v>1</v>
      </c>
      <c r="Q6235" s="84" t="s">
        <v>9357</v>
      </c>
      <c r="R6235" s="84"/>
      <c r="S6235" s="84"/>
    </row>
    <row r="6236" spans="1:19" x14ac:dyDescent="0.25">
      <c r="A6236" t="s">
        <v>7473</v>
      </c>
      <c r="B6236">
        <v>2</v>
      </c>
      <c r="C6236" t="s">
        <v>6635</v>
      </c>
      <c r="D6236" s="84"/>
      <c r="F6236" s="84"/>
      <c r="O6236" s="84" t="s">
        <v>18875</v>
      </c>
      <c r="P6236" s="84">
        <v>1</v>
      </c>
      <c r="Q6236" s="84" t="s">
        <v>9357</v>
      </c>
      <c r="R6236" s="84"/>
      <c r="S6236" s="84"/>
    </row>
    <row r="6237" spans="1:19" x14ac:dyDescent="0.25">
      <c r="A6237" t="s">
        <v>7474</v>
      </c>
      <c r="B6237">
        <v>2</v>
      </c>
      <c r="C6237" t="s">
        <v>6635</v>
      </c>
      <c r="D6237" s="84"/>
      <c r="F6237" s="84"/>
      <c r="O6237" s="84" t="s">
        <v>18877</v>
      </c>
      <c r="P6237" s="84">
        <v>1</v>
      </c>
      <c r="Q6237" s="84" t="s">
        <v>9357</v>
      </c>
      <c r="R6237" s="84"/>
      <c r="S6237" s="84"/>
    </row>
    <row r="6238" spans="1:19" x14ac:dyDescent="0.25">
      <c r="A6238" t="s">
        <v>7475</v>
      </c>
      <c r="B6238">
        <v>2</v>
      </c>
      <c r="C6238" t="s">
        <v>6635</v>
      </c>
      <c r="D6238" s="84"/>
      <c r="F6238" s="84"/>
      <c r="O6238" s="84" t="s">
        <v>18882</v>
      </c>
      <c r="P6238" s="84">
        <v>1</v>
      </c>
      <c r="Q6238" s="84" t="s">
        <v>9357</v>
      </c>
      <c r="R6238" s="84"/>
      <c r="S6238" s="84"/>
    </row>
    <row r="6239" spans="1:19" x14ac:dyDescent="0.25">
      <c r="A6239" t="s">
        <v>7476</v>
      </c>
      <c r="B6239">
        <v>2</v>
      </c>
      <c r="C6239" t="s">
        <v>6635</v>
      </c>
      <c r="D6239" s="84"/>
      <c r="F6239" s="84"/>
      <c r="O6239" s="84" t="s">
        <v>18885</v>
      </c>
      <c r="P6239" s="84">
        <v>1</v>
      </c>
      <c r="Q6239" s="84" t="s">
        <v>9357</v>
      </c>
      <c r="R6239" s="84"/>
      <c r="S6239" s="84"/>
    </row>
    <row r="6240" spans="1:19" x14ac:dyDescent="0.25">
      <c r="A6240" t="s">
        <v>7477</v>
      </c>
      <c r="B6240">
        <v>2</v>
      </c>
      <c r="C6240" t="s">
        <v>6635</v>
      </c>
      <c r="D6240" s="84"/>
      <c r="F6240" s="84"/>
      <c r="O6240" s="84" t="s">
        <v>18886</v>
      </c>
      <c r="P6240" s="84">
        <v>1</v>
      </c>
      <c r="Q6240" s="84" t="s">
        <v>9357</v>
      </c>
      <c r="R6240" s="84"/>
      <c r="S6240" s="84"/>
    </row>
    <row r="6241" spans="1:19" x14ac:dyDescent="0.25">
      <c r="A6241" t="s">
        <v>7478</v>
      </c>
      <c r="B6241">
        <v>2</v>
      </c>
      <c r="C6241" t="s">
        <v>6635</v>
      </c>
      <c r="D6241" s="84"/>
      <c r="F6241" s="84"/>
      <c r="O6241" s="84" t="s">
        <v>18887</v>
      </c>
      <c r="P6241" s="84">
        <v>1</v>
      </c>
      <c r="Q6241" s="84" t="s">
        <v>9357</v>
      </c>
      <c r="R6241" s="84"/>
      <c r="S6241" s="84"/>
    </row>
    <row r="6242" spans="1:19" x14ac:dyDescent="0.25">
      <c r="A6242" t="s">
        <v>7479</v>
      </c>
      <c r="B6242">
        <v>2</v>
      </c>
      <c r="C6242" t="s">
        <v>6635</v>
      </c>
      <c r="D6242" s="84"/>
      <c r="F6242" s="84"/>
      <c r="O6242" s="84" t="s">
        <v>18890</v>
      </c>
      <c r="P6242" s="84">
        <v>1</v>
      </c>
      <c r="Q6242" s="84" t="s">
        <v>9357</v>
      </c>
      <c r="R6242" s="84"/>
      <c r="S6242" s="84"/>
    </row>
    <row r="6243" spans="1:19" x14ac:dyDescent="0.25">
      <c r="A6243" t="s">
        <v>7480</v>
      </c>
      <c r="B6243">
        <v>2</v>
      </c>
      <c r="C6243" t="s">
        <v>6635</v>
      </c>
      <c r="D6243" s="84"/>
      <c r="F6243" s="84"/>
      <c r="O6243" s="84" t="s">
        <v>18891</v>
      </c>
      <c r="P6243" s="84">
        <v>1</v>
      </c>
      <c r="Q6243" s="84" t="s">
        <v>9357</v>
      </c>
      <c r="R6243" s="84"/>
      <c r="S6243" s="84"/>
    </row>
    <row r="6244" spans="1:19" x14ac:dyDescent="0.25">
      <c r="A6244" t="s">
        <v>7481</v>
      </c>
      <c r="B6244">
        <v>2</v>
      </c>
      <c r="C6244" t="s">
        <v>6635</v>
      </c>
      <c r="D6244" s="84"/>
      <c r="F6244" s="84"/>
      <c r="O6244" s="84" t="s">
        <v>18892</v>
      </c>
      <c r="P6244" s="84">
        <v>1</v>
      </c>
      <c r="Q6244" s="84" t="s">
        <v>9357</v>
      </c>
      <c r="R6244" s="84"/>
      <c r="S6244" s="84"/>
    </row>
    <row r="6245" spans="1:19" x14ac:dyDescent="0.25">
      <c r="A6245" t="s">
        <v>7482</v>
      </c>
      <c r="B6245">
        <v>2</v>
      </c>
      <c r="C6245" t="s">
        <v>6635</v>
      </c>
      <c r="D6245" s="84"/>
      <c r="F6245" s="84"/>
      <c r="O6245" s="84" t="s">
        <v>18893</v>
      </c>
      <c r="P6245" s="84">
        <v>1</v>
      </c>
      <c r="Q6245" s="84" t="s">
        <v>9357</v>
      </c>
      <c r="R6245" s="84"/>
      <c r="S6245" s="84"/>
    </row>
    <row r="6246" spans="1:19" x14ac:dyDescent="0.25">
      <c r="A6246" t="s">
        <v>7483</v>
      </c>
      <c r="B6246">
        <v>2</v>
      </c>
      <c r="C6246" t="s">
        <v>6635</v>
      </c>
      <c r="D6246" s="84"/>
      <c r="F6246" s="84"/>
      <c r="O6246" s="84" t="s">
        <v>18894</v>
      </c>
      <c r="P6246" s="84">
        <v>1</v>
      </c>
      <c r="Q6246" s="84" t="s">
        <v>9357</v>
      </c>
      <c r="R6246" s="84"/>
      <c r="S6246" s="84"/>
    </row>
    <row r="6247" spans="1:19" x14ac:dyDescent="0.25">
      <c r="A6247" t="s">
        <v>7484</v>
      </c>
      <c r="B6247">
        <v>2</v>
      </c>
      <c r="C6247" t="s">
        <v>6635</v>
      </c>
      <c r="D6247" s="84"/>
      <c r="F6247" s="84"/>
      <c r="O6247" s="84" t="s">
        <v>18895</v>
      </c>
      <c r="P6247" s="84">
        <v>1</v>
      </c>
      <c r="Q6247" s="84" t="s">
        <v>9357</v>
      </c>
      <c r="R6247" s="84"/>
      <c r="S6247" s="84"/>
    </row>
    <row r="6248" spans="1:19" x14ac:dyDescent="0.25">
      <c r="A6248" t="s">
        <v>7485</v>
      </c>
      <c r="B6248">
        <v>2</v>
      </c>
      <c r="C6248" t="s">
        <v>6635</v>
      </c>
      <c r="D6248" s="84"/>
      <c r="F6248" s="84"/>
      <c r="O6248" s="84" t="s">
        <v>18897</v>
      </c>
      <c r="P6248" s="84">
        <v>1</v>
      </c>
      <c r="Q6248" s="84" t="s">
        <v>9357</v>
      </c>
      <c r="R6248" s="84"/>
      <c r="S6248" s="84"/>
    </row>
    <row r="6249" spans="1:19" x14ac:dyDescent="0.25">
      <c r="A6249" t="s">
        <v>7486</v>
      </c>
      <c r="B6249">
        <v>2</v>
      </c>
      <c r="C6249" t="s">
        <v>6635</v>
      </c>
      <c r="D6249" s="84"/>
      <c r="F6249" s="84"/>
      <c r="O6249" s="84" t="s">
        <v>18898</v>
      </c>
      <c r="P6249" s="84">
        <v>1</v>
      </c>
      <c r="Q6249" s="84" t="s">
        <v>9357</v>
      </c>
      <c r="R6249" s="84"/>
      <c r="S6249" s="84"/>
    </row>
    <row r="6250" spans="1:19" x14ac:dyDescent="0.25">
      <c r="A6250" t="s">
        <v>7487</v>
      </c>
      <c r="B6250">
        <v>2</v>
      </c>
      <c r="C6250" t="s">
        <v>6635</v>
      </c>
      <c r="D6250" s="84"/>
      <c r="F6250" s="84"/>
      <c r="O6250" s="84" t="s">
        <v>18899</v>
      </c>
      <c r="P6250" s="84">
        <v>1</v>
      </c>
      <c r="Q6250" s="84" t="s">
        <v>9357</v>
      </c>
      <c r="R6250" s="84"/>
      <c r="S6250" s="84"/>
    </row>
    <row r="6251" spans="1:19" x14ac:dyDescent="0.25">
      <c r="A6251" t="s">
        <v>7488</v>
      </c>
      <c r="B6251">
        <v>2</v>
      </c>
      <c r="C6251" t="s">
        <v>6635</v>
      </c>
      <c r="D6251" s="84"/>
      <c r="F6251" s="84"/>
      <c r="O6251" s="84" t="s">
        <v>18900</v>
      </c>
      <c r="P6251" s="84">
        <v>1</v>
      </c>
      <c r="Q6251" s="84" t="s">
        <v>9357</v>
      </c>
      <c r="R6251" s="84"/>
      <c r="S6251" s="84"/>
    </row>
    <row r="6252" spans="1:19" x14ac:dyDescent="0.25">
      <c r="A6252" t="s">
        <v>7489</v>
      </c>
      <c r="B6252">
        <v>2</v>
      </c>
      <c r="C6252" t="s">
        <v>6635</v>
      </c>
      <c r="D6252" s="84"/>
      <c r="F6252" s="84"/>
      <c r="O6252" s="84" t="s">
        <v>18901</v>
      </c>
      <c r="P6252" s="84">
        <v>1</v>
      </c>
      <c r="Q6252" s="84" t="s">
        <v>9357</v>
      </c>
      <c r="R6252" s="84"/>
      <c r="S6252" s="84"/>
    </row>
    <row r="6253" spans="1:19" x14ac:dyDescent="0.25">
      <c r="A6253" t="s">
        <v>7490</v>
      </c>
      <c r="B6253">
        <v>2</v>
      </c>
      <c r="C6253" t="s">
        <v>6635</v>
      </c>
      <c r="D6253" s="84"/>
      <c r="F6253" s="84"/>
      <c r="O6253" s="84" t="s">
        <v>18902</v>
      </c>
      <c r="P6253" s="84">
        <v>1</v>
      </c>
      <c r="Q6253" s="84" t="s">
        <v>9357</v>
      </c>
      <c r="R6253" s="84"/>
      <c r="S6253" s="84"/>
    </row>
    <row r="6254" spans="1:19" x14ac:dyDescent="0.25">
      <c r="A6254" t="s">
        <v>7491</v>
      </c>
      <c r="B6254">
        <v>2</v>
      </c>
      <c r="C6254" t="s">
        <v>6635</v>
      </c>
      <c r="D6254" s="84"/>
      <c r="F6254" s="84"/>
      <c r="O6254" s="84" t="s">
        <v>18903</v>
      </c>
      <c r="P6254" s="84">
        <v>1</v>
      </c>
      <c r="Q6254" s="84" t="s">
        <v>9357</v>
      </c>
      <c r="R6254" s="84"/>
      <c r="S6254" s="84"/>
    </row>
    <row r="6255" spans="1:19" x14ac:dyDescent="0.25">
      <c r="A6255" t="s">
        <v>7492</v>
      </c>
      <c r="B6255">
        <v>2</v>
      </c>
      <c r="C6255" t="s">
        <v>6635</v>
      </c>
      <c r="D6255" s="84"/>
      <c r="F6255" s="84"/>
      <c r="O6255" s="84" t="s">
        <v>18907</v>
      </c>
      <c r="P6255" s="84">
        <v>1</v>
      </c>
      <c r="Q6255" s="84" t="s">
        <v>9357</v>
      </c>
      <c r="R6255" s="84"/>
      <c r="S6255" s="84"/>
    </row>
    <row r="6256" spans="1:19" x14ac:dyDescent="0.25">
      <c r="A6256" t="s">
        <v>7493</v>
      </c>
      <c r="B6256">
        <v>2</v>
      </c>
      <c r="C6256" t="s">
        <v>6635</v>
      </c>
      <c r="D6256" s="84"/>
      <c r="F6256" s="84"/>
      <c r="O6256" s="84" t="s">
        <v>18909</v>
      </c>
      <c r="P6256" s="84">
        <v>1</v>
      </c>
      <c r="Q6256" s="84" t="s">
        <v>9357</v>
      </c>
      <c r="R6256" s="84"/>
      <c r="S6256" s="84"/>
    </row>
    <row r="6257" spans="1:19" x14ac:dyDescent="0.25">
      <c r="A6257" t="s">
        <v>7494</v>
      </c>
      <c r="B6257">
        <v>2</v>
      </c>
      <c r="C6257" t="s">
        <v>6635</v>
      </c>
      <c r="D6257" s="84"/>
      <c r="F6257" s="84"/>
      <c r="O6257" s="84" t="s">
        <v>18910</v>
      </c>
      <c r="P6257" s="84">
        <v>1</v>
      </c>
      <c r="Q6257" s="84" t="s">
        <v>9357</v>
      </c>
      <c r="R6257" s="84"/>
      <c r="S6257" s="84"/>
    </row>
    <row r="6258" spans="1:19" x14ac:dyDescent="0.25">
      <c r="A6258" t="s">
        <v>7495</v>
      </c>
      <c r="B6258">
        <v>2</v>
      </c>
      <c r="C6258" t="s">
        <v>6635</v>
      </c>
      <c r="D6258" s="84"/>
      <c r="F6258" s="84"/>
      <c r="O6258" s="84" t="s">
        <v>18911</v>
      </c>
      <c r="P6258" s="84">
        <v>1</v>
      </c>
      <c r="Q6258" s="84" t="s">
        <v>9357</v>
      </c>
      <c r="R6258" s="84"/>
      <c r="S6258" s="84"/>
    </row>
    <row r="6259" spans="1:19" x14ac:dyDescent="0.25">
      <c r="A6259" t="s">
        <v>7496</v>
      </c>
      <c r="B6259">
        <v>2</v>
      </c>
      <c r="C6259" t="s">
        <v>6635</v>
      </c>
      <c r="D6259" s="84"/>
      <c r="F6259" s="84"/>
      <c r="O6259" s="84" t="s">
        <v>18913</v>
      </c>
      <c r="P6259" s="84">
        <v>1</v>
      </c>
      <c r="Q6259" s="84" t="s">
        <v>9357</v>
      </c>
      <c r="R6259" s="84"/>
      <c r="S6259" s="84"/>
    </row>
    <row r="6260" spans="1:19" x14ac:dyDescent="0.25">
      <c r="A6260" t="s">
        <v>7497</v>
      </c>
      <c r="B6260">
        <v>2</v>
      </c>
      <c r="C6260" t="s">
        <v>6635</v>
      </c>
      <c r="D6260" s="84"/>
      <c r="F6260" s="84"/>
      <c r="O6260" s="84" t="s">
        <v>18915</v>
      </c>
      <c r="P6260" s="84">
        <v>1</v>
      </c>
      <c r="Q6260" s="84" t="s">
        <v>9357</v>
      </c>
      <c r="R6260" s="84"/>
      <c r="S6260" s="84"/>
    </row>
    <row r="6261" spans="1:19" x14ac:dyDescent="0.25">
      <c r="A6261" t="s">
        <v>7498</v>
      </c>
      <c r="B6261">
        <v>2</v>
      </c>
      <c r="C6261" t="s">
        <v>6635</v>
      </c>
      <c r="D6261" s="84"/>
      <c r="F6261" s="84"/>
      <c r="O6261" s="84" t="s">
        <v>18918</v>
      </c>
      <c r="P6261" s="84">
        <v>1</v>
      </c>
      <c r="Q6261" s="84" t="s">
        <v>9357</v>
      </c>
      <c r="R6261" s="84"/>
      <c r="S6261" s="84"/>
    </row>
    <row r="6262" spans="1:19" x14ac:dyDescent="0.25">
      <c r="A6262" t="s">
        <v>7499</v>
      </c>
      <c r="B6262">
        <v>2</v>
      </c>
      <c r="C6262" t="s">
        <v>6635</v>
      </c>
      <c r="D6262" s="84"/>
      <c r="F6262" s="84"/>
      <c r="O6262" s="84" t="s">
        <v>18919</v>
      </c>
      <c r="P6262" s="84">
        <v>1</v>
      </c>
      <c r="Q6262" s="84" t="s">
        <v>9357</v>
      </c>
      <c r="R6262" s="84"/>
      <c r="S6262" s="84"/>
    </row>
    <row r="6263" spans="1:19" x14ac:dyDescent="0.25">
      <c r="A6263" t="s">
        <v>7500</v>
      </c>
      <c r="B6263">
        <v>2</v>
      </c>
      <c r="C6263" t="s">
        <v>6635</v>
      </c>
      <c r="D6263" s="84"/>
      <c r="F6263" s="84"/>
      <c r="O6263" s="84" t="s">
        <v>18921</v>
      </c>
      <c r="P6263" s="84">
        <v>1</v>
      </c>
      <c r="Q6263" s="84" t="s">
        <v>9357</v>
      </c>
      <c r="R6263" s="84"/>
      <c r="S6263" s="84"/>
    </row>
    <row r="6264" spans="1:19" x14ac:dyDescent="0.25">
      <c r="A6264" t="s">
        <v>7501</v>
      </c>
      <c r="B6264">
        <v>2</v>
      </c>
      <c r="C6264" t="s">
        <v>6635</v>
      </c>
      <c r="D6264" s="84"/>
      <c r="F6264" s="84"/>
      <c r="O6264" s="84" t="s">
        <v>18922</v>
      </c>
      <c r="P6264" s="84">
        <v>1</v>
      </c>
      <c r="Q6264" s="84" t="s">
        <v>9357</v>
      </c>
      <c r="R6264" s="84"/>
      <c r="S6264" s="84"/>
    </row>
    <row r="6265" spans="1:19" x14ac:dyDescent="0.25">
      <c r="A6265" t="s">
        <v>7502</v>
      </c>
      <c r="B6265">
        <v>2</v>
      </c>
      <c r="C6265" t="s">
        <v>6635</v>
      </c>
      <c r="D6265" s="84"/>
      <c r="F6265" s="84"/>
      <c r="O6265" s="84" t="s">
        <v>18923</v>
      </c>
      <c r="P6265" s="84">
        <v>1</v>
      </c>
      <c r="Q6265" s="84" t="s">
        <v>9357</v>
      </c>
      <c r="R6265" s="84"/>
      <c r="S6265" s="84"/>
    </row>
    <row r="6266" spans="1:19" x14ac:dyDescent="0.25">
      <c r="A6266" t="s">
        <v>7503</v>
      </c>
      <c r="B6266">
        <v>2</v>
      </c>
      <c r="C6266" t="s">
        <v>6635</v>
      </c>
      <c r="D6266" s="84"/>
      <c r="F6266" s="84"/>
      <c r="O6266" s="84" t="s">
        <v>18931</v>
      </c>
      <c r="P6266" s="84">
        <v>1</v>
      </c>
      <c r="Q6266" s="84" t="s">
        <v>9357</v>
      </c>
      <c r="R6266" s="84"/>
      <c r="S6266" s="84"/>
    </row>
    <row r="6267" spans="1:19" x14ac:dyDescent="0.25">
      <c r="A6267" t="s">
        <v>7504</v>
      </c>
      <c r="B6267">
        <v>2</v>
      </c>
      <c r="C6267" t="s">
        <v>6635</v>
      </c>
      <c r="D6267" s="84"/>
      <c r="F6267" s="84"/>
      <c r="O6267" s="84" t="s">
        <v>18933</v>
      </c>
      <c r="P6267" s="84">
        <v>1</v>
      </c>
      <c r="Q6267" s="84" t="s">
        <v>9357</v>
      </c>
      <c r="R6267" s="84"/>
      <c r="S6267" s="84"/>
    </row>
    <row r="6268" spans="1:19" x14ac:dyDescent="0.25">
      <c r="A6268" t="s">
        <v>7505</v>
      </c>
      <c r="B6268">
        <v>2</v>
      </c>
      <c r="C6268" t="s">
        <v>6635</v>
      </c>
      <c r="D6268" s="84"/>
      <c r="F6268" s="84"/>
      <c r="O6268" s="84" t="s">
        <v>18934</v>
      </c>
      <c r="P6268" s="84">
        <v>1</v>
      </c>
      <c r="Q6268" s="84" t="s">
        <v>9357</v>
      </c>
      <c r="R6268" s="84"/>
      <c r="S6268" s="84"/>
    </row>
    <row r="6269" spans="1:19" x14ac:dyDescent="0.25">
      <c r="A6269" t="s">
        <v>7506</v>
      </c>
      <c r="B6269">
        <v>2</v>
      </c>
      <c r="C6269" t="s">
        <v>6635</v>
      </c>
      <c r="D6269" s="84"/>
      <c r="F6269" s="84"/>
      <c r="O6269" s="84" t="s">
        <v>18940</v>
      </c>
      <c r="P6269" s="84">
        <v>1</v>
      </c>
      <c r="Q6269" s="84" t="s">
        <v>9357</v>
      </c>
      <c r="R6269" s="84"/>
      <c r="S6269" s="84"/>
    </row>
    <row r="6270" spans="1:19" x14ac:dyDescent="0.25">
      <c r="A6270" t="s">
        <v>7507</v>
      </c>
      <c r="B6270">
        <v>2</v>
      </c>
      <c r="C6270" t="s">
        <v>6635</v>
      </c>
      <c r="D6270" s="84"/>
      <c r="F6270" s="84"/>
      <c r="O6270" s="84" t="s">
        <v>18941</v>
      </c>
      <c r="P6270" s="84">
        <v>1</v>
      </c>
      <c r="Q6270" s="84" t="s">
        <v>9357</v>
      </c>
      <c r="R6270" s="84"/>
      <c r="S6270" s="84"/>
    </row>
    <row r="6271" spans="1:19" x14ac:dyDescent="0.25">
      <c r="A6271" t="s">
        <v>7508</v>
      </c>
      <c r="B6271">
        <v>2</v>
      </c>
      <c r="C6271" t="s">
        <v>6635</v>
      </c>
      <c r="D6271" s="84"/>
      <c r="F6271" s="84"/>
      <c r="O6271" s="84" t="s">
        <v>18954</v>
      </c>
      <c r="P6271" s="84">
        <v>1</v>
      </c>
      <c r="Q6271" s="84" t="s">
        <v>9357</v>
      </c>
      <c r="R6271" s="84"/>
      <c r="S6271" s="84"/>
    </row>
    <row r="6272" spans="1:19" x14ac:dyDescent="0.25">
      <c r="A6272" t="s">
        <v>7509</v>
      </c>
      <c r="B6272">
        <v>2</v>
      </c>
      <c r="C6272" t="s">
        <v>6635</v>
      </c>
      <c r="D6272" s="84"/>
      <c r="F6272" s="84"/>
      <c r="O6272" s="84" t="s">
        <v>18956</v>
      </c>
      <c r="P6272" s="84">
        <v>1</v>
      </c>
      <c r="Q6272" s="84" t="s">
        <v>9357</v>
      </c>
      <c r="R6272" s="84"/>
      <c r="S6272" s="84"/>
    </row>
    <row r="6273" spans="1:19" x14ac:dyDescent="0.25">
      <c r="A6273" t="s">
        <v>7510</v>
      </c>
      <c r="B6273">
        <v>2</v>
      </c>
      <c r="C6273" t="s">
        <v>6635</v>
      </c>
      <c r="D6273" s="84"/>
      <c r="F6273" s="84"/>
      <c r="O6273" s="84" t="s">
        <v>18957</v>
      </c>
      <c r="P6273" s="84">
        <v>1</v>
      </c>
      <c r="Q6273" s="84" t="s">
        <v>9357</v>
      </c>
      <c r="R6273" s="84"/>
      <c r="S6273" s="84"/>
    </row>
    <row r="6274" spans="1:19" x14ac:dyDescent="0.25">
      <c r="A6274" t="s">
        <v>7511</v>
      </c>
      <c r="B6274">
        <v>2</v>
      </c>
      <c r="C6274" t="s">
        <v>6635</v>
      </c>
      <c r="D6274" s="84"/>
      <c r="F6274" s="84"/>
      <c r="O6274" s="84" t="s">
        <v>18960</v>
      </c>
      <c r="P6274" s="84">
        <v>1</v>
      </c>
      <c r="Q6274" s="84" t="s">
        <v>9357</v>
      </c>
      <c r="R6274" s="84"/>
      <c r="S6274" s="84"/>
    </row>
    <row r="6275" spans="1:19" x14ac:dyDescent="0.25">
      <c r="A6275" t="s">
        <v>7512</v>
      </c>
      <c r="B6275">
        <v>2</v>
      </c>
      <c r="C6275" t="s">
        <v>6635</v>
      </c>
      <c r="D6275" s="84"/>
      <c r="F6275" s="84"/>
      <c r="O6275" s="84" t="s">
        <v>18962</v>
      </c>
      <c r="P6275" s="84">
        <v>1</v>
      </c>
      <c r="Q6275" s="84" t="s">
        <v>9357</v>
      </c>
      <c r="R6275" s="84"/>
      <c r="S6275" s="84"/>
    </row>
    <row r="6276" spans="1:19" x14ac:dyDescent="0.25">
      <c r="A6276" t="s">
        <v>7513</v>
      </c>
      <c r="B6276">
        <v>2</v>
      </c>
      <c r="C6276" t="s">
        <v>6635</v>
      </c>
      <c r="D6276" s="84"/>
      <c r="F6276" s="84"/>
      <c r="O6276" s="84" t="s">
        <v>18963</v>
      </c>
      <c r="P6276" s="84">
        <v>1</v>
      </c>
      <c r="Q6276" s="84" t="s">
        <v>9357</v>
      </c>
      <c r="R6276" s="84"/>
      <c r="S6276" s="84"/>
    </row>
    <row r="6277" spans="1:19" x14ac:dyDescent="0.25">
      <c r="A6277" t="s">
        <v>7514</v>
      </c>
      <c r="B6277">
        <v>2</v>
      </c>
      <c r="C6277" t="s">
        <v>6635</v>
      </c>
      <c r="D6277" s="84"/>
      <c r="F6277" s="84"/>
      <c r="O6277" s="84" t="s">
        <v>18975</v>
      </c>
      <c r="P6277" s="84">
        <v>1</v>
      </c>
      <c r="Q6277" s="84" t="s">
        <v>9357</v>
      </c>
      <c r="R6277" s="84"/>
      <c r="S6277" s="84"/>
    </row>
    <row r="6278" spans="1:19" x14ac:dyDescent="0.25">
      <c r="A6278" t="s">
        <v>7515</v>
      </c>
      <c r="B6278">
        <v>2</v>
      </c>
      <c r="C6278" t="s">
        <v>6635</v>
      </c>
      <c r="D6278" s="84"/>
      <c r="F6278" s="84"/>
      <c r="O6278" s="84" t="s">
        <v>18976</v>
      </c>
      <c r="P6278" s="84">
        <v>1</v>
      </c>
      <c r="Q6278" s="84" t="s">
        <v>9357</v>
      </c>
      <c r="R6278" s="84"/>
      <c r="S6278" s="84"/>
    </row>
    <row r="6279" spans="1:19" x14ac:dyDescent="0.25">
      <c r="A6279" t="s">
        <v>7516</v>
      </c>
      <c r="B6279">
        <v>2</v>
      </c>
      <c r="C6279" t="s">
        <v>6635</v>
      </c>
      <c r="D6279" s="84"/>
      <c r="F6279" s="84"/>
      <c r="O6279" s="84" t="s">
        <v>18982</v>
      </c>
      <c r="P6279" s="84">
        <v>1</v>
      </c>
      <c r="Q6279" s="84" t="s">
        <v>9357</v>
      </c>
      <c r="R6279" s="84"/>
      <c r="S6279" s="84"/>
    </row>
    <row r="6280" spans="1:19" x14ac:dyDescent="0.25">
      <c r="A6280" t="s">
        <v>7517</v>
      </c>
      <c r="B6280">
        <v>2</v>
      </c>
      <c r="C6280" t="s">
        <v>6635</v>
      </c>
      <c r="D6280" s="84"/>
      <c r="F6280" s="84"/>
      <c r="O6280" s="84" t="s">
        <v>18983</v>
      </c>
      <c r="P6280" s="84">
        <v>1</v>
      </c>
      <c r="Q6280" s="84" t="s">
        <v>9357</v>
      </c>
      <c r="R6280" s="84"/>
      <c r="S6280" s="84"/>
    </row>
    <row r="6281" spans="1:19" x14ac:dyDescent="0.25">
      <c r="A6281" t="s">
        <v>7518</v>
      </c>
      <c r="B6281">
        <v>2</v>
      </c>
      <c r="C6281" t="s">
        <v>6635</v>
      </c>
      <c r="D6281" s="84"/>
      <c r="F6281" s="84"/>
      <c r="O6281" s="84" t="s">
        <v>18989</v>
      </c>
      <c r="P6281" s="84">
        <v>1</v>
      </c>
      <c r="Q6281" s="84" t="s">
        <v>9357</v>
      </c>
      <c r="R6281" s="84"/>
      <c r="S6281" s="84"/>
    </row>
    <row r="6282" spans="1:19" x14ac:dyDescent="0.25">
      <c r="A6282" t="s">
        <v>7519</v>
      </c>
      <c r="B6282">
        <v>2</v>
      </c>
      <c r="C6282" t="s">
        <v>6635</v>
      </c>
      <c r="D6282" s="84"/>
      <c r="F6282" s="84"/>
      <c r="O6282" s="84" t="s">
        <v>18990</v>
      </c>
      <c r="P6282" s="84">
        <v>1</v>
      </c>
      <c r="Q6282" s="84" t="s">
        <v>9357</v>
      </c>
      <c r="R6282" s="84"/>
      <c r="S6282" s="84"/>
    </row>
    <row r="6283" spans="1:19" x14ac:dyDescent="0.25">
      <c r="A6283" t="s">
        <v>7520</v>
      </c>
      <c r="B6283">
        <v>2</v>
      </c>
      <c r="C6283" t="s">
        <v>6635</v>
      </c>
      <c r="D6283" s="84"/>
      <c r="F6283" s="84"/>
      <c r="O6283" s="84" t="s">
        <v>18992</v>
      </c>
      <c r="P6283" s="84">
        <v>1</v>
      </c>
      <c r="Q6283" s="84" t="s">
        <v>9357</v>
      </c>
      <c r="R6283" s="84"/>
      <c r="S6283" s="84"/>
    </row>
    <row r="6284" spans="1:19" x14ac:dyDescent="0.25">
      <c r="A6284" t="s">
        <v>7521</v>
      </c>
      <c r="B6284">
        <v>2</v>
      </c>
      <c r="C6284" t="s">
        <v>6635</v>
      </c>
      <c r="D6284" s="84"/>
      <c r="F6284" s="84"/>
      <c r="O6284" s="84" t="s">
        <v>18996</v>
      </c>
      <c r="P6284" s="84">
        <v>1</v>
      </c>
      <c r="Q6284" s="84" t="s">
        <v>9357</v>
      </c>
      <c r="R6284" s="84"/>
      <c r="S6284" s="84"/>
    </row>
    <row r="6285" spans="1:19" x14ac:dyDescent="0.25">
      <c r="A6285" t="s">
        <v>7522</v>
      </c>
      <c r="B6285">
        <v>2</v>
      </c>
      <c r="C6285" t="s">
        <v>6635</v>
      </c>
      <c r="D6285" s="84"/>
      <c r="F6285" s="84"/>
      <c r="O6285" s="84" t="s">
        <v>19003</v>
      </c>
      <c r="P6285" s="84">
        <v>1</v>
      </c>
      <c r="Q6285" s="84" t="s">
        <v>9357</v>
      </c>
      <c r="R6285" s="84"/>
      <c r="S6285" s="84"/>
    </row>
    <row r="6286" spans="1:19" x14ac:dyDescent="0.25">
      <c r="A6286" t="s">
        <v>7523</v>
      </c>
      <c r="B6286">
        <v>2</v>
      </c>
      <c r="C6286" t="s">
        <v>6635</v>
      </c>
      <c r="D6286" s="84"/>
      <c r="F6286" s="84"/>
      <c r="O6286" s="84" t="s">
        <v>19004</v>
      </c>
      <c r="P6286" s="84">
        <v>1</v>
      </c>
      <c r="Q6286" s="84" t="s">
        <v>9357</v>
      </c>
      <c r="R6286" s="84"/>
      <c r="S6286" s="84"/>
    </row>
    <row r="6287" spans="1:19" x14ac:dyDescent="0.25">
      <c r="A6287" t="s">
        <v>7524</v>
      </c>
      <c r="B6287">
        <v>2</v>
      </c>
      <c r="C6287" t="s">
        <v>6635</v>
      </c>
      <c r="D6287" s="84"/>
      <c r="F6287" s="84"/>
      <c r="O6287" s="84" t="s">
        <v>19005</v>
      </c>
      <c r="P6287" s="84">
        <v>1</v>
      </c>
      <c r="Q6287" s="84" t="s">
        <v>9357</v>
      </c>
      <c r="R6287" s="84"/>
      <c r="S6287" s="84"/>
    </row>
    <row r="6288" spans="1:19" x14ac:dyDescent="0.25">
      <c r="A6288" t="s">
        <v>7525</v>
      </c>
      <c r="B6288">
        <v>2</v>
      </c>
      <c r="C6288" t="s">
        <v>6635</v>
      </c>
      <c r="D6288" s="84"/>
      <c r="F6288" s="84"/>
      <c r="O6288" s="84" t="s">
        <v>19009</v>
      </c>
      <c r="P6288" s="84">
        <v>1</v>
      </c>
      <c r="Q6288" s="84" t="s">
        <v>9357</v>
      </c>
      <c r="R6288" s="84"/>
      <c r="S6288" s="84"/>
    </row>
    <row r="6289" spans="1:19" x14ac:dyDescent="0.25">
      <c r="A6289" t="s">
        <v>7526</v>
      </c>
      <c r="B6289">
        <v>2</v>
      </c>
      <c r="C6289" t="s">
        <v>6635</v>
      </c>
      <c r="D6289" s="84"/>
      <c r="F6289" s="84"/>
      <c r="O6289" s="84" t="s">
        <v>19012</v>
      </c>
      <c r="P6289" s="84">
        <v>1</v>
      </c>
      <c r="Q6289" s="84" t="s">
        <v>9357</v>
      </c>
      <c r="R6289" s="84"/>
      <c r="S6289" s="84"/>
    </row>
    <row r="6290" spans="1:19" x14ac:dyDescent="0.25">
      <c r="A6290" t="s">
        <v>7527</v>
      </c>
      <c r="B6290">
        <v>2</v>
      </c>
      <c r="C6290" t="s">
        <v>6635</v>
      </c>
      <c r="D6290" s="84"/>
      <c r="F6290" s="84"/>
      <c r="O6290" s="84" t="s">
        <v>19015</v>
      </c>
      <c r="P6290" s="84">
        <v>1</v>
      </c>
      <c r="Q6290" s="84" t="s">
        <v>9357</v>
      </c>
      <c r="R6290" s="84"/>
      <c r="S6290" s="84"/>
    </row>
    <row r="6291" spans="1:19" x14ac:dyDescent="0.25">
      <c r="A6291" t="s">
        <v>7528</v>
      </c>
      <c r="B6291">
        <v>2</v>
      </c>
      <c r="C6291" t="s">
        <v>6635</v>
      </c>
      <c r="D6291" s="84"/>
      <c r="F6291" s="84"/>
      <c r="O6291" s="84" t="s">
        <v>19018</v>
      </c>
      <c r="P6291" s="84">
        <v>1</v>
      </c>
      <c r="Q6291" s="84" t="s">
        <v>9357</v>
      </c>
      <c r="R6291" s="84"/>
      <c r="S6291" s="84"/>
    </row>
    <row r="6292" spans="1:19" x14ac:dyDescent="0.25">
      <c r="A6292" t="s">
        <v>7529</v>
      </c>
      <c r="B6292">
        <v>2</v>
      </c>
      <c r="C6292" t="s">
        <v>6635</v>
      </c>
      <c r="D6292" s="84"/>
      <c r="F6292" s="84"/>
      <c r="O6292" s="84" t="s">
        <v>19019</v>
      </c>
      <c r="P6292" s="84">
        <v>1</v>
      </c>
      <c r="Q6292" s="84" t="s">
        <v>9357</v>
      </c>
      <c r="R6292" s="84"/>
      <c r="S6292" s="84"/>
    </row>
    <row r="6293" spans="1:19" x14ac:dyDescent="0.25">
      <c r="A6293" t="s">
        <v>7530</v>
      </c>
      <c r="B6293">
        <v>2</v>
      </c>
      <c r="C6293" t="s">
        <v>6635</v>
      </c>
      <c r="D6293" s="84"/>
      <c r="F6293" s="84"/>
      <c r="O6293" s="84" t="s">
        <v>19020</v>
      </c>
      <c r="P6293" s="84">
        <v>1</v>
      </c>
      <c r="Q6293" s="84" t="s">
        <v>9357</v>
      </c>
      <c r="R6293" s="84"/>
      <c r="S6293" s="84"/>
    </row>
    <row r="6294" spans="1:19" x14ac:dyDescent="0.25">
      <c r="A6294" t="s">
        <v>7531</v>
      </c>
      <c r="B6294">
        <v>2</v>
      </c>
      <c r="C6294" t="s">
        <v>6635</v>
      </c>
      <c r="D6294" s="84"/>
      <c r="F6294" s="84"/>
      <c r="O6294" s="84" t="s">
        <v>19021</v>
      </c>
      <c r="P6294" s="84">
        <v>1</v>
      </c>
      <c r="Q6294" s="84" t="s">
        <v>9357</v>
      </c>
      <c r="R6294" s="84"/>
      <c r="S6294" s="84"/>
    </row>
    <row r="6295" spans="1:19" x14ac:dyDescent="0.25">
      <c r="A6295" t="s">
        <v>7532</v>
      </c>
      <c r="B6295">
        <v>2</v>
      </c>
      <c r="C6295" t="s">
        <v>6635</v>
      </c>
      <c r="D6295" s="84"/>
      <c r="F6295" s="84"/>
      <c r="O6295" s="84" t="s">
        <v>19023</v>
      </c>
      <c r="P6295" s="84">
        <v>1</v>
      </c>
      <c r="Q6295" s="84" t="s">
        <v>9357</v>
      </c>
      <c r="R6295" s="84"/>
      <c r="S6295" s="84"/>
    </row>
    <row r="6296" spans="1:19" x14ac:dyDescent="0.25">
      <c r="A6296" t="s">
        <v>7533</v>
      </c>
      <c r="B6296">
        <v>2</v>
      </c>
      <c r="C6296" t="s">
        <v>6635</v>
      </c>
      <c r="D6296" s="84"/>
      <c r="F6296" s="84"/>
      <c r="O6296" s="84" t="s">
        <v>19024</v>
      </c>
      <c r="P6296" s="84">
        <v>1</v>
      </c>
      <c r="Q6296" s="84" t="s">
        <v>9357</v>
      </c>
      <c r="R6296" s="84"/>
      <c r="S6296" s="84"/>
    </row>
    <row r="6297" spans="1:19" x14ac:dyDescent="0.25">
      <c r="A6297" t="s">
        <v>7534</v>
      </c>
      <c r="B6297">
        <v>2</v>
      </c>
      <c r="C6297" t="s">
        <v>6635</v>
      </c>
      <c r="D6297" s="84"/>
      <c r="F6297" s="84"/>
      <c r="O6297" s="84" t="s">
        <v>19026</v>
      </c>
      <c r="P6297" s="84">
        <v>1</v>
      </c>
      <c r="Q6297" s="84" t="s">
        <v>9357</v>
      </c>
      <c r="R6297" s="84"/>
      <c r="S6297" s="84"/>
    </row>
    <row r="6298" spans="1:19" x14ac:dyDescent="0.25">
      <c r="A6298" t="s">
        <v>7535</v>
      </c>
      <c r="B6298">
        <v>2</v>
      </c>
      <c r="C6298" t="s">
        <v>6635</v>
      </c>
      <c r="D6298" s="84"/>
      <c r="F6298" s="84"/>
      <c r="O6298" s="84" t="s">
        <v>19027</v>
      </c>
      <c r="P6298" s="84">
        <v>1</v>
      </c>
      <c r="Q6298" s="84" t="s">
        <v>9357</v>
      </c>
      <c r="R6298" s="84"/>
      <c r="S6298" s="84"/>
    </row>
    <row r="6299" spans="1:19" x14ac:dyDescent="0.25">
      <c r="A6299" t="s">
        <v>7536</v>
      </c>
      <c r="B6299">
        <v>2</v>
      </c>
      <c r="C6299" t="s">
        <v>6635</v>
      </c>
      <c r="D6299" s="84"/>
      <c r="F6299" s="84"/>
      <c r="O6299" s="84" t="s">
        <v>19029</v>
      </c>
      <c r="P6299" s="84">
        <v>1</v>
      </c>
      <c r="Q6299" s="84" t="s">
        <v>9357</v>
      </c>
      <c r="R6299" s="84"/>
      <c r="S6299" s="84"/>
    </row>
    <row r="6300" spans="1:19" x14ac:dyDescent="0.25">
      <c r="A6300" t="s">
        <v>7537</v>
      </c>
      <c r="B6300">
        <v>2</v>
      </c>
      <c r="C6300" t="s">
        <v>6635</v>
      </c>
      <c r="D6300" s="84"/>
      <c r="F6300" s="84"/>
      <c r="O6300" s="84" t="s">
        <v>19030</v>
      </c>
      <c r="P6300" s="84">
        <v>1</v>
      </c>
      <c r="Q6300" s="84" t="s">
        <v>9357</v>
      </c>
      <c r="R6300" s="84"/>
      <c r="S6300" s="84"/>
    </row>
    <row r="6301" spans="1:19" x14ac:dyDescent="0.25">
      <c r="A6301" t="s">
        <v>7538</v>
      </c>
      <c r="B6301">
        <v>2</v>
      </c>
      <c r="C6301" t="s">
        <v>6635</v>
      </c>
      <c r="D6301" s="84"/>
      <c r="F6301" s="84"/>
      <c r="O6301" s="84" t="s">
        <v>19031</v>
      </c>
      <c r="P6301" s="84">
        <v>1</v>
      </c>
      <c r="Q6301" s="84" t="s">
        <v>9357</v>
      </c>
      <c r="R6301" s="84"/>
      <c r="S6301" s="84"/>
    </row>
    <row r="6302" spans="1:19" x14ac:dyDescent="0.25">
      <c r="A6302" t="s">
        <v>7539</v>
      </c>
      <c r="B6302">
        <v>2</v>
      </c>
      <c r="C6302" t="s">
        <v>6635</v>
      </c>
      <c r="D6302" s="84"/>
      <c r="F6302" s="84"/>
      <c r="O6302" s="84" t="s">
        <v>19032</v>
      </c>
      <c r="P6302" s="84">
        <v>1</v>
      </c>
      <c r="Q6302" s="84" t="s">
        <v>9357</v>
      </c>
      <c r="R6302" s="84"/>
      <c r="S6302" s="84"/>
    </row>
    <row r="6303" spans="1:19" x14ac:dyDescent="0.25">
      <c r="A6303" t="s">
        <v>7540</v>
      </c>
      <c r="B6303">
        <v>2</v>
      </c>
      <c r="C6303" t="s">
        <v>6635</v>
      </c>
      <c r="D6303" s="84"/>
      <c r="F6303" s="84"/>
      <c r="O6303" s="84" t="s">
        <v>19034</v>
      </c>
      <c r="P6303" s="84">
        <v>1</v>
      </c>
      <c r="Q6303" s="84" t="s">
        <v>9357</v>
      </c>
      <c r="R6303" s="84"/>
      <c r="S6303" s="84"/>
    </row>
    <row r="6304" spans="1:19" x14ac:dyDescent="0.25">
      <c r="A6304" t="s">
        <v>7541</v>
      </c>
      <c r="B6304">
        <v>2</v>
      </c>
      <c r="C6304" t="s">
        <v>6635</v>
      </c>
      <c r="D6304" s="84"/>
      <c r="F6304" s="84"/>
      <c r="O6304" s="84" t="s">
        <v>19035</v>
      </c>
      <c r="P6304" s="84">
        <v>1</v>
      </c>
      <c r="Q6304" s="84" t="s">
        <v>9357</v>
      </c>
      <c r="R6304" s="84"/>
      <c r="S6304" s="84"/>
    </row>
    <row r="6305" spans="1:19" x14ac:dyDescent="0.25">
      <c r="A6305" t="s">
        <v>7542</v>
      </c>
      <c r="B6305">
        <v>2</v>
      </c>
      <c r="C6305" t="s">
        <v>6635</v>
      </c>
      <c r="D6305" s="84"/>
      <c r="F6305" s="84"/>
      <c r="O6305" s="84" t="s">
        <v>19036</v>
      </c>
      <c r="P6305" s="84">
        <v>1</v>
      </c>
      <c r="Q6305" s="84" t="s">
        <v>9357</v>
      </c>
      <c r="R6305" s="84"/>
      <c r="S6305" s="84"/>
    </row>
    <row r="6306" spans="1:19" x14ac:dyDescent="0.25">
      <c r="A6306" t="s">
        <v>7543</v>
      </c>
      <c r="B6306">
        <v>2</v>
      </c>
      <c r="C6306" t="s">
        <v>6635</v>
      </c>
      <c r="D6306" s="84"/>
      <c r="F6306" s="84"/>
      <c r="O6306" s="84" t="s">
        <v>19037</v>
      </c>
      <c r="P6306" s="84">
        <v>1</v>
      </c>
      <c r="Q6306" s="84" t="s">
        <v>9357</v>
      </c>
      <c r="R6306" s="84"/>
      <c r="S6306" s="84"/>
    </row>
    <row r="6307" spans="1:19" x14ac:dyDescent="0.25">
      <c r="A6307" t="s">
        <v>7544</v>
      </c>
      <c r="B6307">
        <v>2</v>
      </c>
      <c r="C6307" t="s">
        <v>6635</v>
      </c>
      <c r="D6307" s="84"/>
      <c r="F6307" s="84"/>
      <c r="O6307" s="84" t="s">
        <v>19038</v>
      </c>
      <c r="P6307" s="84">
        <v>1</v>
      </c>
      <c r="Q6307" s="84" t="s">
        <v>9357</v>
      </c>
      <c r="R6307" s="84"/>
      <c r="S6307" s="84"/>
    </row>
    <row r="6308" spans="1:19" x14ac:dyDescent="0.25">
      <c r="A6308" t="s">
        <v>7545</v>
      </c>
      <c r="B6308">
        <v>2</v>
      </c>
      <c r="C6308" t="s">
        <v>6635</v>
      </c>
      <c r="D6308" s="84"/>
      <c r="F6308" s="84"/>
      <c r="O6308" s="84" t="s">
        <v>19039</v>
      </c>
      <c r="P6308" s="84">
        <v>1</v>
      </c>
      <c r="Q6308" s="84" t="s">
        <v>9357</v>
      </c>
      <c r="R6308" s="84"/>
      <c r="S6308" s="84"/>
    </row>
    <row r="6309" spans="1:19" x14ac:dyDescent="0.25">
      <c r="A6309" t="s">
        <v>7546</v>
      </c>
      <c r="B6309">
        <v>2</v>
      </c>
      <c r="C6309" t="s">
        <v>6635</v>
      </c>
      <c r="D6309" s="84"/>
      <c r="F6309" s="84"/>
      <c r="O6309" s="84" t="s">
        <v>19043</v>
      </c>
      <c r="P6309" s="84">
        <v>1</v>
      </c>
      <c r="Q6309" s="84" t="s">
        <v>9357</v>
      </c>
      <c r="R6309" s="84"/>
      <c r="S6309" s="84"/>
    </row>
    <row r="6310" spans="1:19" x14ac:dyDescent="0.25">
      <c r="A6310" t="s">
        <v>7547</v>
      </c>
      <c r="B6310">
        <v>2</v>
      </c>
      <c r="C6310" t="s">
        <v>6635</v>
      </c>
      <c r="D6310" s="84"/>
      <c r="F6310" s="84"/>
      <c r="O6310" s="84" t="s">
        <v>19044</v>
      </c>
      <c r="P6310" s="84">
        <v>1</v>
      </c>
      <c r="Q6310" s="84" t="s">
        <v>9357</v>
      </c>
      <c r="R6310" s="84"/>
      <c r="S6310" s="84"/>
    </row>
    <row r="6311" spans="1:19" x14ac:dyDescent="0.25">
      <c r="A6311" t="s">
        <v>7548</v>
      </c>
      <c r="B6311">
        <v>2</v>
      </c>
      <c r="C6311" t="s">
        <v>6635</v>
      </c>
      <c r="D6311" s="84"/>
      <c r="F6311" s="84"/>
      <c r="O6311" s="84" t="s">
        <v>19049</v>
      </c>
      <c r="P6311" s="84">
        <v>1</v>
      </c>
      <c r="Q6311" s="84" t="s">
        <v>9357</v>
      </c>
      <c r="R6311" s="84"/>
      <c r="S6311" s="84"/>
    </row>
    <row r="6312" spans="1:19" x14ac:dyDescent="0.25">
      <c r="A6312" t="s">
        <v>7549</v>
      </c>
      <c r="B6312">
        <v>2</v>
      </c>
      <c r="C6312" t="s">
        <v>6635</v>
      </c>
      <c r="D6312" s="84"/>
      <c r="F6312" s="84"/>
      <c r="O6312" s="84" t="s">
        <v>19050</v>
      </c>
      <c r="P6312" s="84">
        <v>1</v>
      </c>
      <c r="Q6312" s="84" t="s">
        <v>9357</v>
      </c>
      <c r="R6312" s="84"/>
      <c r="S6312" s="84"/>
    </row>
    <row r="6313" spans="1:19" x14ac:dyDescent="0.25">
      <c r="A6313" t="s">
        <v>7550</v>
      </c>
      <c r="B6313">
        <v>2</v>
      </c>
      <c r="C6313" t="s">
        <v>6635</v>
      </c>
      <c r="D6313" s="84"/>
      <c r="F6313" s="84"/>
      <c r="O6313" s="84" t="s">
        <v>19051</v>
      </c>
      <c r="P6313" s="84">
        <v>1</v>
      </c>
      <c r="Q6313" s="84" t="s">
        <v>9357</v>
      </c>
      <c r="R6313" s="84"/>
      <c r="S6313" s="84"/>
    </row>
    <row r="6314" spans="1:19" x14ac:dyDescent="0.25">
      <c r="A6314" t="s">
        <v>7551</v>
      </c>
      <c r="B6314">
        <v>2</v>
      </c>
      <c r="C6314" t="s">
        <v>6635</v>
      </c>
      <c r="D6314" s="84"/>
      <c r="F6314" s="84"/>
      <c r="O6314" s="84" t="s">
        <v>19053</v>
      </c>
      <c r="P6314" s="84">
        <v>1</v>
      </c>
      <c r="Q6314" s="84" t="s">
        <v>9357</v>
      </c>
      <c r="R6314" s="84"/>
      <c r="S6314" s="84"/>
    </row>
    <row r="6315" spans="1:19" x14ac:dyDescent="0.25">
      <c r="A6315" t="s">
        <v>7552</v>
      </c>
      <c r="B6315">
        <v>2</v>
      </c>
      <c r="C6315" t="s">
        <v>6635</v>
      </c>
      <c r="D6315" s="84"/>
      <c r="F6315" s="84"/>
      <c r="O6315" s="84" t="s">
        <v>19054</v>
      </c>
      <c r="P6315" s="84">
        <v>1</v>
      </c>
      <c r="Q6315" s="84" t="s">
        <v>9357</v>
      </c>
      <c r="R6315" s="84"/>
      <c r="S6315" s="84"/>
    </row>
    <row r="6316" spans="1:19" x14ac:dyDescent="0.25">
      <c r="A6316" t="s">
        <v>7553</v>
      </c>
      <c r="B6316">
        <v>2</v>
      </c>
      <c r="C6316" t="s">
        <v>6635</v>
      </c>
      <c r="D6316" s="84"/>
      <c r="F6316" s="84"/>
      <c r="O6316" s="84" t="s">
        <v>19055</v>
      </c>
      <c r="P6316" s="84">
        <v>1</v>
      </c>
      <c r="Q6316" s="84" t="s">
        <v>9357</v>
      </c>
      <c r="R6316" s="84"/>
      <c r="S6316" s="84"/>
    </row>
    <row r="6317" spans="1:19" x14ac:dyDescent="0.25">
      <c r="A6317" t="s">
        <v>7554</v>
      </c>
      <c r="B6317">
        <v>2</v>
      </c>
      <c r="C6317" t="s">
        <v>6635</v>
      </c>
      <c r="D6317" s="84"/>
      <c r="F6317" s="84"/>
      <c r="O6317" s="84" t="s">
        <v>19056</v>
      </c>
      <c r="P6317" s="84">
        <v>1</v>
      </c>
      <c r="Q6317" s="84" t="s">
        <v>9357</v>
      </c>
      <c r="R6317" s="84"/>
      <c r="S6317" s="84"/>
    </row>
    <row r="6318" spans="1:19" x14ac:dyDescent="0.25">
      <c r="A6318" t="s">
        <v>7555</v>
      </c>
      <c r="B6318">
        <v>2</v>
      </c>
      <c r="C6318" t="s">
        <v>6635</v>
      </c>
      <c r="D6318" s="84"/>
      <c r="F6318" s="84"/>
      <c r="O6318" s="84" t="s">
        <v>19059</v>
      </c>
      <c r="P6318" s="84">
        <v>1</v>
      </c>
      <c r="Q6318" s="84" t="s">
        <v>9357</v>
      </c>
      <c r="R6318" s="84"/>
      <c r="S6318" s="84"/>
    </row>
    <row r="6319" spans="1:19" x14ac:dyDescent="0.25">
      <c r="A6319" t="s">
        <v>7556</v>
      </c>
      <c r="B6319">
        <v>2</v>
      </c>
      <c r="C6319" t="s">
        <v>6635</v>
      </c>
      <c r="D6319" s="84"/>
      <c r="F6319" s="84"/>
      <c r="O6319" s="84" t="s">
        <v>19060</v>
      </c>
      <c r="P6319" s="84">
        <v>1</v>
      </c>
      <c r="Q6319" s="84" t="s">
        <v>9357</v>
      </c>
      <c r="R6319" s="84"/>
      <c r="S6319" s="84"/>
    </row>
    <row r="6320" spans="1:19" x14ac:dyDescent="0.25">
      <c r="A6320" t="s">
        <v>7557</v>
      </c>
      <c r="B6320">
        <v>2</v>
      </c>
      <c r="C6320" t="s">
        <v>6635</v>
      </c>
      <c r="D6320" s="84"/>
      <c r="F6320" s="84"/>
      <c r="O6320" s="84" t="s">
        <v>19061</v>
      </c>
      <c r="P6320" s="84">
        <v>1</v>
      </c>
      <c r="Q6320" s="84" t="s">
        <v>9357</v>
      </c>
      <c r="R6320" s="84"/>
      <c r="S6320" s="84"/>
    </row>
    <row r="6321" spans="1:19" x14ac:dyDescent="0.25">
      <c r="A6321" t="s">
        <v>7558</v>
      </c>
      <c r="B6321">
        <v>2</v>
      </c>
      <c r="C6321" t="s">
        <v>6635</v>
      </c>
      <c r="D6321" s="84"/>
      <c r="F6321" s="84"/>
      <c r="O6321" s="84" t="s">
        <v>19062</v>
      </c>
      <c r="P6321" s="84">
        <v>1</v>
      </c>
      <c r="Q6321" s="84" t="s">
        <v>9357</v>
      </c>
      <c r="R6321" s="84"/>
      <c r="S6321" s="84"/>
    </row>
    <row r="6322" spans="1:19" x14ac:dyDescent="0.25">
      <c r="A6322" t="s">
        <v>7559</v>
      </c>
      <c r="B6322">
        <v>2</v>
      </c>
      <c r="C6322" t="s">
        <v>6635</v>
      </c>
      <c r="D6322" s="84"/>
      <c r="F6322" s="84"/>
      <c r="O6322" s="84" t="s">
        <v>19064</v>
      </c>
      <c r="P6322" s="84">
        <v>1</v>
      </c>
      <c r="Q6322" s="84" t="s">
        <v>9357</v>
      </c>
      <c r="R6322" s="84"/>
      <c r="S6322" s="84"/>
    </row>
    <row r="6323" spans="1:19" x14ac:dyDescent="0.25">
      <c r="A6323" t="s">
        <v>7560</v>
      </c>
      <c r="B6323">
        <v>2</v>
      </c>
      <c r="C6323" t="s">
        <v>6635</v>
      </c>
      <c r="D6323" s="84"/>
      <c r="F6323" s="84"/>
      <c r="O6323" s="84" t="s">
        <v>19065</v>
      </c>
      <c r="P6323" s="84">
        <v>1</v>
      </c>
      <c r="Q6323" s="84" t="s">
        <v>9357</v>
      </c>
      <c r="R6323" s="84"/>
      <c r="S6323" s="84"/>
    </row>
    <row r="6324" spans="1:19" x14ac:dyDescent="0.25">
      <c r="A6324" t="s">
        <v>7561</v>
      </c>
      <c r="B6324">
        <v>2</v>
      </c>
      <c r="C6324" t="s">
        <v>6635</v>
      </c>
      <c r="D6324" s="84"/>
      <c r="F6324" s="84"/>
      <c r="O6324" s="84" t="s">
        <v>19066</v>
      </c>
      <c r="P6324" s="84">
        <v>1</v>
      </c>
      <c r="Q6324" s="84" t="s">
        <v>9357</v>
      </c>
      <c r="R6324" s="84"/>
      <c r="S6324" s="84"/>
    </row>
    <row r="6325" spans="1:19" x14ac:dyDescent="0.25">
      <c r="A6325" t="s">
        <v>7562</v>
      </c>
      <c r="B6325">
        <v>2</v>
      </c>
      <c r="C6325" t="s">
        <v>6635</v>
      </c>
      <c r="D6325" s="84"/>
      <c r="F6325" s="84"/>
      <c r="O6325" s="84" t="s">
        <v>19067</v>
      </c>
      <c r="P6325" s="84">
        <v>1</v>
      </c>
      <c r="Q6325" s="84" t="s">
        <v>9357</v>
      </c>
      <c r="R6325" s="84"/>
      <c r="S6325" s="84"/>
    </row>
    <row r="6326" spans="1:19" x14ac:dyDescent="0.25">
      <c r="A6326" t="s">
        <v>7563</v>
      </c>
      <c r="B6326">
        <v>2</v>
      </c>
      <c r="C6326" t="s">
        <v>6635</v>
      </c>
      <c r="D6326" s="84"/>
      <c r="F6326" s="84"/>
      <c r="O6326" s="84" t="s">
        <v>19068</v>
      </c>
      <c r="P6326" s="84">
        <v>1</v>
      </c>
      <c r="Q6326" s="84" t="s">
        <v>9357</v>
      </c>
      <c r="R6326" s="84"/>
      <c r="S6326" s="84"/>
    </row>
    <row r="6327" spans="1:19" x14ac:dyDescent="0.25">
      <c r="A6327" t="s">
        <v>7564</v>
      </c>
      <c r="B6327">
        <v>2</v>
      </c>
      <c r="C6327" t="s">
        <v>6635</v>
      </c>
      <c r="D6327" s="84"/>
      <c r="F6327" s="84"/>
      <c r="O6327" s="84" t="s">
        <v>19069</v>
      </c>
      <c r="P6327" s="84">
        <v>1</v>
      </c>
      <c r="Q6327" s="84" t="s">
        <v>9357</v>
      </c>
      <c r="R6327" s="84"/>
      <c r="S6327" s="84"/>
    </row>
    <row r="6328" spans="1:19" x14ac:dyDescent="0.25">
      <c r="A6328" t="s">
        <v>7565</v>
      </c>
      <c r="B6328">
        <v>2</v>
      </c>
      <c r="C6328" t="s">
        <v>6635</v>
      </c>
      <c r="D6328" s="84"/>
      <c r="F6328" s="84"/>
      <c r="O6328" s="84" t="s">
        <v>19070</v>
      </c>
      <c r="P6328" s="84">
        <v>1</v>
      </c>
      <c r="Q6328" s="84" t="s">
        <v>9357</v>
      </c>
      <c r="R6328" s="84"/>
      <c r="S6328" s="84"/>
    </row>
    <row r="6329" spans="1:19" x14ac:dyDescent="0.25">
      <c r="A6329" t="s">
        <v>7566</v>
      </c>
      <c r="B6329">
        <v>2</v>
      </c>
      <c r="C6329" t="s">
        <v>6635</v>
      </c>
      <c r="D6329" s="84"/>
      <c r="F6329" s="84"/>
      <c r="O6329" s="84" t="s">
        <v>19071</v>
      </c>
      <c r="P6329" s="84">
        <v>1</v>
      </c>
      <c r="Q6329" s="84" t="s">
        <v>9357</v>
      </c>
      <c r="R6329" s="84"/>
      <c r="S6329" s="84"/>
    </row>
    <row r="6330" spans="1:19" x14ac:dyDescent="0.25">
      <c r="A6330" t="s">
        <v>7567</v>
      </c>
      <c r="B6330">
        <v>2</v>
      </c>
      <c r="C6330" t="s">
        <v>6635</v>
      </c>
      <c r="D6330" s="84"/>
      <c r="F6330" s="84"/>
      <c r="O6330" s="84" t="s">
        <v>19074</v>
      </c>
      <c r="P6330" s="84">
        <v>1</v>
      </c>
      <c r="Q6330" s="84" t="s">
        <v>9357</v>
      </c>
      <c r="R6330" s="84"/>
      <c r="S6330" s="84"/>
    </row>
    <row r="6331" spans="1:19" x14ac:dyDescent="0.25">
      <c r="A6331" t="s">
        <v>7568</v>
      </c>
      <c r="B6331">
        <v>2</v>
      </c>
      <c r="C6331" t="s">
        <v>6635</v>
      </c>
      <c r="D6331" s="84"/>
      <c r="F6331" s="84"/>
      <c r="O6331" s="84" t="s">
        <v>19075</v>
      </c>
      <c r="P6331" s="84">
        <v>1</v>
      </c>
      <c r="Q6331" s="84" t="s">
        <v>9357</v>
      </c>
      <c r="R6331" s="84"/>
      <c r="S6331" s="84"/>
    </row>
    <row r="6332" spans="1:19" x14ac:dyDescent="0.25">
      <c r="A6332" t="s">
        <v>7569</v>
      </c>
      <c r="B6332">
        <v>2</v>
      </c>
      <c r="C6332" t="s">
        <v>6635</v>
      </c>
      <c r="D6332" s="84"/>
      <c r="F6332" s="84"/>
      <c r="O6332" s="84" t="s">
        <v>19076</v>
      </c>
      <c r="P6332" s="84">
        <v>1</v>
      </c>
      <c r="Q6332" s="84" t="s">
        <v>9357</v>
      </c>
      <c r="R6332" s="84"/>
      <c r="S6332" s="84"/>
    </row>
    <row r="6333" spans="1:19" x14ac:dyDescent="0.25">
      <c r="A6333" t="s">
        <v>7570</v>
      </c>
      <c r="B6333">
        <v>2</v>
      </c>
      <c r="C6333" t="s">
        <v>6635</v>
      </c>
      <c r="D6333" s="84"/>
      <c r="F6333" s="84"/>
      <c r="O6333" s="84" t="s">
        <v>19077</v>
      </c>
      <c r="P6333" s="84">
        <v>1</v>
      </c>
      <c r="Q6333" s="84" t="s">
        <v>9357</v>
      </c>
      <c r="R6333" s="84"/>
      <c r="S6333" s="84"/>
    </row>
    <row r="6334" spans="1:19" x14ac:dyDescent="0.25">
      <c r="A6334" t="s">
        <v>7571</v>
      </c>
      <c r="B6334">
        <v>2</v>
      </c>
      <c r="C6334" t="s">
        <v>6635</v>
      </c>
      <c r="D6334" s="84"/>
      <c r="F6334" s="84"/>
      <c r="O6334" s="84" t="s">
        <v>19079</v>
      </c>
      <c r="P6334" s="84">
        <v>1</v>
      </c>
      <c r="Q6334" s="84" t="s">
        <v>9357</v>
      </c>
      <c r="R6334" s="84"/>
      <c r="S6334" s="84"/>
    </row>
    <row r="6335" spans="1:19" x14ac:dyDescent="0.25">
      <c r="A6335" t="s">
        <v>7572</v>
      </c>
      <c r="B6335">
        <v>2</v>
      </c>
      <c r="C6335" t="s">
        <v>6635</v>
      </c>
      <c r="D6335" s="84"/>
      <c r="F6335" s="84"/>
      <c r="O6335" s="84" t="s">
        <v>19083</v>
      </c>
      <c r="P6335" s="84">
        <v>1</v>
      </c>
      <c r="Q6335" s="84" t="s">
        <v>9357</v>
      </c>
      <c r="R6335" s="84"/>
      <c r="S6335" s="84"/>
    </row>
    <row r="6336" spans="1:19" x14ac:dyDescent="0.25">
      <c r="A6336" t="s">
        <v>7573</v>
      </c>
      <c r="B6336">
        <v>2</v>
      </c>
      <c r="C6336" t="s">
        <v>6635</v>
      </c>
      <c r="D6336" s="84"/>
      <c r="F6336" s="84"/>
      <c r="O6336" s="84" t="s">
        <v>19086</v>
      </c>
      <c r="P6336" s="84">
        <v>1</v>
      </c>
      <c r="Q6336" s="84" t="s">
        <v>9357</v>
      </c>
      <c r="R6336" s="84"/>
      <c r="S6336" s="84"/>
    </row>
    <row r="6337" spans="1:19" x14ac:dyDescent="0.25">
      <c r="A6337" t="s">
        <v>7574</v>
      </c>
      <c r="B6337">
        <v>2</v>
      </c>
      <c r="C6337" t="s">
        <v>6635</v>
      </c>
      <c r="D6337" s="84"/>
      <c r="F6337" s="84"/>
      <c r="O6337" s="84" t="s">
        <v>19089</v>
      </c>
      <c r="P6337" s="84">
        <v>1</v>
      </c>
      <c r="Q6337" s="84" t="s">
        <v>9357</v>
      </c>
      <c r="R6337" s="84"/>
      <c r="S6337" s="84"/>
    </row>
    <row r="6338" spans="1:19" x14ac:dyDescent="0.25">
      <c r="A6338" t="s">
        <v>7575</v>
      </c>
      <c r="B6338">
        <v>2</v>
      </c>
      <c r="C6338" t="s">
        <v>6635</v>
      </c>
      <c r="D6338" s="84"/>
      <c r="F6338" s="84"/>
      <c r="O6338" s="84" t="s">
        <v>19091</v>
      </c>
      <c r="P6338" s="84">
        <v>1</v>
      </c>
      <c r="Q6338" s="84" t="s">
        <v>9357</v>
      </c>
      <c r="R6338" s="84"/>
      <c r="S6338" s="84"/>
    </row>
    <row r="6339" spans="1:19" x14ac:dyDescent="0.25">
      <c r="A6339" t="s">
        <v>7576</v>
      </c>
      <c r="B6339">
        <v>2</v>
      </c>
      <c r="C6339" t="s">
        <v>6635</v>
      </c>
      <c r="D6339" s="84"/>
      <c r="F6339" s="84"/>
      <c r="O6339" s="84" t="s">
        <v>19092</v>
      </c>
      <c r="P6339" s="84">
        <v>1</v>
      </c>
      <c r="Q6339" s="84" t="s">
        <v>9357</v>
      </c>
      <c r="R6339" s="84"/>
      <c r="S6339" s="84"/>
    </row>
    <row r="6340" spans="1:19" x14ac:dyDescent="0.25">
      <c r="A6340" t="s">
        <v>7577</v>
      </c>
      <c r="B6340">
        <v>2</v>
      </c>
      <c r="C6340" t="s">
        <v>6635</v>
      </c>
      <c r="D6340" s="84"/>
      <c r="F6340" s="84"/>
      <c r="O6340" s="84" t="s">
        <v>19093</v>
      </c>
      <c r="P6340" s="84">
        <v>1</v>
      </c>
      <c r="Q6340" s="84" t="s">
        <v>9357</v>
      </c>
      <c r="R6340" s="84"/>
      <c r="S6340" s="84"/>
    </row>
    <row r="6341" spans="1:19" x14ac:dyDescent="0.25">
      <c r="A6341" t="s">
        <v>7578</v>
      </c>
      <c r="B6341">
        <v>2</v>
      </c>
      <c r="C6341" t="s">
        <v>6635</v>
      </c>
      <c r="D6341" s="84"/>
      <c r="F6341" s="84"/>
      <c r="O6341" s="84" t="s">
        <v>19094</v>
      </c>
      <c r="P6341" s="84">
        <v>1</v>
      </c>
      <c r="Q6341" s="84" t="s">
        <v>9357</v>
      </c>
      <c r="R6341" s="84"/>
      <c r="S6341" s="84"/>
    </row>
    <row r="6342" spans="1:19" x14ac:dyDescent="0.25">
      <c r="A6342" t="s">
        <v>7579</v>
      </c>
      <c r="B6342">
        <v>2</v>
      </c>
      <c r="C6342" t="s">
        <v>6635</v>
      </c>
      <c r="D6342" s="84"/>
      <c r="F6342" s="84"/>
      <c r="O6342" s="84" t="s">
        <v>19095</v>
      </c>
      <c r="P6342" s="84">
        <v>1</v>
      </c>
      <c r="Q6342" s="84" t="s">
        <v>9357</v>
      </c>
      <c r="R6342" s="84"/>
      <c r="S6342" s="84"/>
    </row>
    <row r="6343" spans="1:19" x14ac:dyDescent="0.25">
      <c r="A6343" t="s">
        <v>7580</v>
      </c>
      <c r="B6343">
        <v>2</v>
      </c>
      <c r="C6343" t="s">
        <v>6635</v>
      </c>
      <c r="D6343" s="84"/>
      <c r="F6343" s="84"/>
      <c r="O6343" s="84" t="s">
        <v>19097</v>
      </c>
      <c r="P6343" s="84">
        <v>1</v>
      </c>
      <c r="Q6343" s="84" t="s">
        <v>9357</v>
      </c>
      <c r="R6343" s="84"/>
      <c r="S6343" s="84"/>
    </row>
    <row r="6344" spans="1:19" x14ac:dyDescent="0.25">
      <c r="A6344" t="s">
        <v>7581</v>
      </c>
      <c r="B6344">
        <v>2</v>
      </c>
      <c r="C6344" t="s">
        <v>6635</v>
      </c>
      <c r="D6344" s="84"/>
      <c r="F6344" s="84"/>
      <c r="O6344" s="84" t="s">
        <v>19098</v>
      </c>
      <c r="P6344" s="84">
        <v>1</v>
      </c>
      <c r="Q6344" s="84" t="s">
        <v>9357</v>
      </c>
      <c r="R6344" s="84"/>
      <c r="S6344" s="84"/>
    </row>
    <row r="6345" spans="1:19" x14ac:dyDescent="0.25">
      <c r="A6345" t="s">
        <v>7582</v>
      </c>
      <c r="B6345">
        <v>2</v>
      </c>
      <c r="C6345" t="s">
        <v>6635</v>
      </c>
      <c r="D6345" s="84"/>
      <c r="F6345" s="84"/>
      <c r="O6345" s="84" t="s">
        <v>19099</v>
      </c>
      <c r="P6345" s="84">
        <v>1</v>
      </c>
      <c r="Q6345" s="84" t="s">
        <v>9357</v>
      </c>
      <c r="R6345" s="84"/>
      <c r="S6345" s="84"/>
    </row>
    <row r="6346" spans="1:19" x14ac:dyDescent="0.25">
      <c r="A6346" t="s">
        <v>7583</v>
      </c>
      <c r="B6346">
        <v>2</v>
      </c>
      <c r="C6346" t="s">
        <v>6635</v>
      </c>
      <c r="D6346" s="84"/>
      <c r="F6346" s="84"/>
      <c r="O6346" s="84" t="s">
        <v>19106</v>
      </c>
      <c r="P6346" s="84">
        <v>1</v>
      </c>
      <c r="Q6346" s="84" t="s">
        <v>9357</v>
      </c>
      <c r="R6346" s="84"/>
      <c r="S6346" s="84"/>
    </row>
    <row r="6347" spans="1:19" x14ac:dyDescent="0.25">
      <c r="A6347" t="s">
        <v>7584</v>
      </c>
      <c r="B6347">
        <v>2</v>
      </c>
      <c r="C6347" t="s">
        <v>6635</v>
      </c>
      <c r="D6347" s="84"/>
      <c r="F6347" s="84"/>
      <c r="O6347" s="84" t="s">
        <v>19107</v>
      </c>
      <c r="P6347" s="84">
        <v>1</v>
      </c>
      <c r="Q6347" s="84" t="s">
        <v>9357</v>
      </c>
      <c r="R6347" s="84"/>
      <c r="S6347" s="84"/>
    </row>
    <row r="6348" spans="1:19" x14ac:dyDescent="0.25">
      <c r="A6348" t="s">
        <v>7585</v>
      </c>
      <c r="B6348">
        <v>2</v>
      </c>
      <c r="C6348" t="s">
        <v>6635</v>
      </c>
      <c r="D6348" s="84"/>
      <c r="F6348" s="84"/>
      <c r="O6348" s="84" t="s">
        <v>19108</v>
      </c>
      <c r="P6348" s="84">
        <v>1</v>
      </c>
      <c r="Q6348" s="84" t="s">
        <v>9357</v>
      </c>
      <c r="R6348" s="84"/>
      <c r="S6348" s="84"/>
    </row>
    <row r="6349" spans="1:19" x14ac:dyDescent="0.25">
      <c r="A6349" t="s">
        <v>7586</v>
      </c>
      <c r="B6349">
        <v>2</v>
      </c>
      <c r="C6349" t="s">
        <v>6635</v>
      </c>
      <c r="D6349" s="84"/>
      <c r="F6349" s="84"/>
      <c r="O6349" s="84" t="s">
        <v>19109</v>
      </c>
      <c r="P6349" s="84">
        <v>1</v>
      </c>
      <c r="Q6349" s="84" t="s">
        <v>9357</v>
      </c>
      <c r="R6349" s="84"/>
      <c r="S6349" s="84"/>
    </row>
    <row r="6350" spans="1:19" x14ac:dyDescent="0.25">
      <c r="A6350" t="s">
        <v>7587</v>
      </c>
      <c r="B6350">
        <v>2</v>
      </c>
      <c r="C6350" t="s">
        <v>6635</v>
      </c>
      <c r="D6350" s="84"/>
      <c r="F6350" s="84"/>
      <c r="O6350" s="84" t="s">
        <v>19112</v>
      </c>
      <c r="P6350" s="84">
        <v>1</v>
      </c>
      <c r="Q6350" s="84" t="s">
        <v>9357</v>
      </c>
      <c r="R6350" s="84"/>
      <c r="S6350" s="84"/>
    </row>
    <row r="6351" spans="1:19" x14ac:dyDescent="0.25">
      <c r="A6351" t="s">
        <v>7588</v>
      </c>
      <c r="B6351">
        <v>2</v>
      </c>
      <c r="C6351" t="s">
        <v>6635</v>
      </c>
      <c r="D6351" s="84"/>
      <c r="F6351" s="84"/>
      <c r="O6351" s="84" t="s">
        <v>19113</v>
      </c>
      <c r="P6351" s="84">
        <v>1</v>
      </c>
      <c r="Q6351" s="84" t="s">
        <v>9357</v>
      </c>
      <c r="R6351" s="84"/>
      <c r="S6351" s="84"/>
    </row>
    <row r="6352" spans="1:19" x14ac:dyDescent="0.25">
      <c r="A6352" t="s">
        <v>7589</v>
      </c>
      <c r="B6352">
        <v>2</v>
      </c>
      <c r="C6352" t="s">
        <v>6635</v>
      </c>
      <c r="D6352" s="84"/>
      <c r="F6352" s="84"/>
      <c r="O6352" s="84" t="s">
        <v>19115</v>
      </c>
      <c r="P6352" s="84">
        <v>1</v>
      </c>
      <c r="Q6352" s="84" t="s">
        <v>9357</v>
      </c>
      <c r="R6352" s="84"/>
      <c r="S6352" s="84"/>
    </row>
    <row r="6353" spans="1:19" x14ac:dyDescent="0.25">
      <c r="A6353" t="s">
        <v>7590</v>
      </c>
      <c r="B6353">
        <v>2</v>
      </c>
      <c r="C6353" t="s">
        <v>6635</v>
      </c>
      <c r="D6353" s="84"/>
      <c r="F6353" s="84"/>
      <c r="O6353" s="84" t="s">
        <v>19116</v>
      </c>
      <c r="P6353" s="84">
        <v>1</v>
      </c>
      <c r="Q6353" s="84" t="s">
        <v>9357</v>
      </c>
      <c r="R6353" s="84"/>
      <c r="S6353" s="84"/>
    </row>
    <row r="6354" spans="1:19" x14ac:dyDescent="0.25">
      <c r="A6354" t="s">
        <v>7591</v>
      </c>
      <c r="B6354">
        <v>2</v>
      </c>
      <c r="C6354" t="s">
        <v>6635</v>
      </c>
      <c r="D6354" s="84"/>
      <c r="F6354" s="84"/>
      <c r="O6354" s="84" t="s">
        <v>19117</v>
      </c>
      <c r="P6354" s="84">
        <v>1</v>
      </c>
      <c r="Q6354" s="84" t="s">
        <v>9357</v>
      </c>
      <c r="R6354" s="84"/>
      <c r="S6354" s="84"/>
    </row>
    <row r="6355" spans="1:19" x14ac:dyDescent="0.25">
      <c r="A6355" t="s">
        <v>7592</v>
      </c>
      <c r="B6355">
        <v>2</v>
      </c>
      <c r="C6355" t="s">
        <v>6635</v>
      </c>
      <c r="D6355" s="84"/>
      <c r="F6355" s="84"/>
      <c r="O6355" s="84" t="s">
        <v>19120</v>
      </c>
      <c r="P6355" s="84">
        <v>1</v>
      </c>
      <c r="Q6355" s="84" t="s">
        <v>9357</v>
      </c>
      <c r="R6355" s="84"/>
      <c r="S6355" s="84"/>
    </row>
    <row r="6356" spans="1:19" x14ac:dyDescent="0.25">
      <c r="A6356" t="s">
        <v>7593</v>
      </c>
      <c r="B6356">
        <v>2</v>
      </c>
      <c r="C6356" t="s">
        <v>6635</v>
      </c>
      <c r="D6356" s="84"/>
      <c r="F6356" s="84"/>
      <c r="O6356" s="84" t="s">
        <v>19121</v>
      </c>
      <c r="P6356" s="84">
        <v>1</v>
      </c>
      <c r="Q6356" s="84" t="s">
        <v>9357</v>
      </c>
      <c r="R6356" s="84"/>
      <c r="S6356" s="84"/>
    </row>
    <row r="6357" spans="1:19" x14ac:dyDescent="0.25">
      <c r="A6357" t="s">
        <v>7594</v>
      </c>
      <c r="B6357">
        <v>2</v>
      </c>
      <c r="C6357" t="s">
        <v>6635</v>
      </c>
      <c r="D6357" s="84"/>
      <c r="F6357" s="84"/>
      <c r="O6357" s="84" t="s">
        <v>19122</v>
      </c>
      <c r="P6357" s="84">
        <v>1</v>
      </c>
      <c r="Q6357" s="84" t="s">
        <v>9357</v>
      </c>
      <c r="R6357" s="84"/>
      <c r="S6357" s="84"/>
    </row>
    <row r="6358" spans="1:19" x14ac:dyDescent="0.25">
      <c r="A6358" t="s">
        <v>7595</v>
      </c>
      <c r="B6358">
        <v>2</v>
      </c>
      <c r="C6358" t="s">
        <v>6635</v>
      </c>
      <c r="D6358" s="84"/>
      <c r="F6358" s="84"/>
      <c r="O6358" s="84" t="s">
        <v>19123</v>
      </c>
      <c r="P6358" s="84">
        <v>1</v>
      </c>
      <c r="Q6358" s="84" t="s">
        <v>9357</v>
      </c>
      <c r="R6358" s="84"/>
      <c r="S6358" s="84"/>
    </row>
    <row r="6359" spans="1:19" x14ac:dyDescent="0.25">
      <c r="A6359" t="s">
        <v>7596</v>
      </c>
      <c r="B6359">
        <v>2</v>
      </c>
      <c r="C6359" t="s">
        <v>6635</v>
      </c>
      <c r="D6359" s="84"/>
      <c r="F6359" s="84"/>
      <c r="O6359" s="84" t="s">
        <v>19124</v>
      </c>
      <c r="P6359" s="84">
        <v>1</v>
      </c>
      <c r="Q6359" s="84" t="s">
        <v>9357</v>
      </c>
      <c r="R6359" s="84"/>
      <c r="S6359" s="84"/>
    </row>
    <row r="6360" spans="1:19" x14ac:dyDescent="0.25">
      <c r="A6360" t="s">
        <v>7597</v>
      </c>
      <c r="B6360">
        <v>2</v>
      </c>
      <c r="C6360" t="s">
        <v>6635</v>
      </c>
      <c r="D6360" s="84"/>
      <c r="F6360" s="84"/>
      <c r="O6360" s="84" t="s">
        <v>19125</v>
      </c>
      <c r="P6360" s="84">
        <v>1</v>
      </c>
      <c r="Q6360" s="84" t="s">
        <v>9357</v>
      </c>
      <c r="R6360" s="84"/>
      <c r="S6360" s="84"/>
    </row>
    <row r="6361" spans="1:19" x14ac:dyDescent="0.25">
      <c r="A6361" t="s">
        <v>7598</v>
      </c>
      <c r="B6361">
        <v>2</v>
      </c>
      <c r="C6361" t="s">
        <v>6635</v>
      </c>
      <c r="D6361" s="84"/>
      <c r="F6361" s="84"/>
      <c r="O6361" s="84" t="s">
        <v>19126</v>
      </c>
      <c r="P6361" s="84">
        <v>1</v>
      </c>
      <c r="Q6361" s="84" t="s">
        <v>9357</v>
      </c>
      <c r="R6361" s="84"/>
      <c r="S6361" s="84"/>
    </row>
    <row r="6362" spans="1:19" x14ac:dyDescent="0.25">
      <c r="A6362" t="s">
        <v>7599</v>
      </c>
      <c r="B6362">
        <v>2</v>
      </c>
      <c r="C6362" t="s">
        <v>6635</v>
      </c>
      <c r="D6362" s="84"/>
      <c r="F6362" s="84"/>
      <c r="O6362" s="84" t="s">
        <v>19127</v>
      </c>
      <c r="P6362" s="84">
        <v>1</v>
      </c>
      <c r="Q6362" s="84" t="s">
        <v>9357</v>
      </c>
      <c r="R6362" s="84"/>
      <c r="S6362" s="84"/>
    </row>
    <row r="6363" spans="1:19" x14ac:dyDescent="0.25">
      <c r="A6363" t="s">
        <v>7600</v>
      </c>
      <c r="B6363">
        <v>2</v>
      </c>
      <c r="C6363" t="s">
        <v>6635</v>
      </c>
      <c r="D6363" s="84"/>
      <c r="F6363" s="84"/>
      <c r="O6363" s="84" t="s">
        <v>19128</v>
      </c>
      <c r="P6363" s="84">
        <v>1</v>
      </c>
      <c r="Q6363" s="84" t="s">
        <v>9357</v>
      </c>
      <c r="R6363" s="84"/>
      <c r="S6363" s="84"/>
    </row>
    <row r="6364" spans="1:19" x14ac:dyDescent="0.25">
      <c r="A6364" t="s">
        <v>7601</v>
      </c>
      <c r="B6364">
        <v>2</v>
      </c>
      <c r="C6364" t="s">
        <v>6635</v>
      </c>
      <c r="D6364" s="84"/>
      <c r="F6364" s="84"/>
      <c r="O6364" s="84" t="s">
        <v>19129</v>
      </c>
      <c r="P6364" s="84">
        <v>1</v>
      </c>
      <c r="Q6364" s="84" t="s">
        <v>9357</v>
      </c>
      <c r="R6364" s="84"/>
      <c r="S6364" s="84"/>
    </row>
    <row r="6365" spans="1:19" x14ac:dyDescent="0.25">
      <c r="A6365" t="s">
        <v>7602</v>
      </c>
      <c r="B6365">
        <v>2</v>
      </c>
      <c r="C6365" t="s">
        <v>6635</v>
      </c>
      <c r="D6365" s="84"/>
      <c r="F6365" s="84"/>
      <c r="O6365" s="84" t="s">
        <v>19130</v>
      </c>
      <c r="P6365" s="84">
        <v>1</v>
      </c>
      <c r="Q6365" s="84" t="s">
        <v>9357</v>
      </c>
      <c r="R6365" s="84"/>
      <c r="S6365" s="84"/>
    </row>
    <row r="6366" spans="1:19" x14ac:dyDescent="0.25">
      <c r="A6366" t="s">
        <v>7603</v>
      </c>
      <c r="B6366">
        <v>2</v>
      </c>
      <c r="C6366" t="s">
        <v>6635</v>
      </c>
      <c r="D6366" s="84"/>
      <c r="F6366" s="84"/>
      <c r="O6366" s="84" t="s">
        <v>19131</v>
      </c>
      <c r="P6366" s="84">
        <v>1</v>
      </c>
      <c r="Q6366" s="84" t="s">
        <v>9357</v>
      </c>
      <c r="R6366" s="84"/>
      <c r="S6366" s="84"/>
    </row>
    <row r="6367" spans="1:19" x14ac:dyDescent="0.25">
      <c r="A6367" t="s">
        <v>7604</v>
      </c>
      <c r="B6367">
        <v>2</v>
      </c>
      <c r="C6367" t="s">
        <v>6635</v>
      </c>
      <c r="D6367" s="84"/>
      <c r="F6367" s="84"/>
      <c r="O6367" s="84" t="s">
        <v>19132</v>
      </c>
      <c r="P6367" s="84">
        <v>1</v>
      </c>
      <c r="Q6367" s="84" t="s">
        <v>9357</v>
      </c>
      <c r="R6367" s="84"/>
      <c r="S6367" s="84"/>
    </row>
    <row r="6368" spans="1:19" x14ac:dyDescent="0.25">
      <c r="A6368" t="s">
        <v>7605</v>
      </c>
      <c r="B6368">
        <v>2</v>
      </c>
      <c r="C6368" t="s">
        <v>6635</v>
      </c>
      <c r="D6368" s="84"/>
      <c r="F6368" s="84"/>
      <c r="O6368" s="84" t="s">
        <v>19133</v>
      </c>
      <c r="P6368" s="84">
        <v>1</v>
      </c>
      <c r="Q6368" s="84" t="s">
        <v>9357</v>
      </c>
      <c r="R6368" s="84"/>
      <c r="S6368" s="84"/>
    </row>
    <row r="6369" spans="1:19" x14ac:dyDescent="0.25">
      <c r="A6369" t="s">
        <v>7606</v>
      </c>
      <c r="B6369">
        <v>2</v>
      </c>
      <c r="C6369" t="s">
        <v>6635</v>
      </c>
      <c r="D6369" s="84"/>
      <c r="F6369" s="84"/>
      <c r="O6369" s="84" t="s">
        <v>19134</v>
      </c>
      <c r="P6369" s="84">
        <v>1</v>
      </c>
      <c r="Q6369" s="84" t="s">
        <v>9357</v>
      </c>
      <c r="R6369" s="84"/>
      <c r="S6369" s="84"/>
    </row>
    <row r="6370" spans="1:19" x14ac:dyDescent="0.25">
      <c r="A6370" t="s">
        <v>7607</v>
      </c>
      <c r="B6370">
        <v>2</v>
      </c>
      <c r="C6370" t="s">
        <v>6635</v>
      </c>
      <c r="D6370" s="84"/>
      <c r="F6370" s="84"/>
      <c r="O6370" s="84" t="s">
        <v>19135</v>
      </c>
      <c r="P6370" s="84">
        <v>1</v>
      </c>
      <c r="Q6370" s="84" t="s">
        <v>9357</v>
      </c>
      <c r="R6370" s="84"/>
      <c r="S6370" s="84"/>
    </row>
    <row r="6371" spans="1:19" x14ac:dyDescent="0.25">
      <c r="A6371" t="s">
        <v>7608</v>
      </c>
      <c r="B6371">
        <v>2</v>
      </c>
      <c r="C6371" t="s">
        <v>6635</v>
      </c>
      <c r="D6371" s="84"/>
      <c r="F6371" s="84"/>
      <c r="O6371" s="84" t="s">
        <v>19137</v>
      </c>
      <c r="P6371" s="84">
        <v>1</v>
      </c>
      <c r="Q6371" s="84" t="s">
        <v>9357</v>
      </c>
      <c r="R6371" s="84"/>
      <c r="S6371" s="84"/>
    </row>
    <row r="6372" spans="1:19" x14ac:dyDescent="0.25">
      <c r="A6372" t="s">
        <v>7609</v>
      </c>
      <c r="B6372">
        <v>2</v>
      </c>
      <c r="C6372" t="s">
        <v>6635</v>
      </c>
      <c r="D6372" s="84"/>
      <c r="F6372" s="84"/>
      <c r="O6372" s="84" t="s">
        <v>19141</v>
      </c>
      <c r="P6372" s="84">
        <v>1</v>
      </c>
      <c r="Q6372" s="84" t="s">
        <v>9357</v>
      </c>
      <c r="R6372" s="84"/>
      <c r="S6372" s="84"/>
    </row>
    <row r="6373" spans="1:19" x14ac:dyDescent="0.25">
      <c r="A6373" t="s">
        <v>7610</v>
      </c>
      <c r="B6373">
        <v>2</v>
      </c>
      <c r="C6373" t="s">
        <v>6635</v>
      </c>
      <c r="D6373" s="84"/>
      <c r="F6373" s="84"/>
      <c r="O6373" s="84" t="s">
        <v>19142</v>
      </c>
      <c r="P6373" s="84">
        <v>1</v>
      </c>
      <c r="Q6373" s="84" t="s">
        <v>9357</v>
      </c>
      <c r="R6373" s="84"/>
      <c r="S6373" s="84"/>
    </row>
    <row r="6374" spans="1:19" x14ac:dyDescent="0.25">
      <c r="A6374" t="s">
        <v>7611</v>
      </c>
      <c r="B6374">
        <v>2</v>
      </c>
      <c r="C6374" t="s">
        <v>6635</v>
      </c>
      <c r="D6374" s="84"/>
      <c r="F6374" s="84"/>
      <c r="O6374" s="84" t="s">
        <v>19143</v>
      </c>
      <c r="P6374" s="84">
        <v>1</v>
      </c>
      <c r="Q6374" s="84" t="s">
        <v>9357</v>
      </c>
      <c r="R6374" s="84"/>
      <c r="S6374" s="84"/>
    </row>
    <row r="6375" spans="1:19" x14ac:dyDescent="0.25">
      <c r="A6375" t="s">
        <v>7612</v>
      </c>
      <c r="B6375">
        <v>2</v>
      </c>
      <c r="C6375" t="s">
        <v>6635</v>
      </c>
      <c r="D6375" s="84"/>
      <c r="F6375" s="84"/>
      <c r="O6375" s="84" t="s">
        <v>19146</v>
      </c>
      <c r="P6375" s="84">
        <v>1</v>
      </c>
      <c r="Q6375" s="84" t="s">
        <v>9357</v>
      </c>
      <c r="R6375" s="84"/>
      <c r="S6375" s="84"/>
    </row>
    <row r="6376" spans="1:19" x14ac:dyDescent="0.25">
      <c r="A6376" t="s">
        <v>7613</v>
      </c>
      <c r="B6376">
        <v>2</v>
      </c>
      <c r="C6376" t="s">
        <v>6635</v>
      </c>
      <c r="D6376" s="84"/>
      <c r="F6376" s="84"/>
      <c r="O6376" s="84" t="s">
        <v>19148</v>
      </c>
      <c r="P6376" s="84">
        <v>1</v>
      </c>
      <c r="Q6376" s="84" t="s">
        <v>9357</v>
      </c>
      <c r="R6376" s="84"/>
      <c r="S6376" s="84"/>
    </row>
    <row r="6377" spans="1:19" x14ac:dyDescent="0.25">
      <c r="A6377" t="s">
        <v>7614</v>
      </c>
      <c r="B6377">
        <v>2</v>
      </c>
      <c r="C6377" t="s">
        <v>6635</v>
      </c>
      <c r="D6377" s="84"/>
      <c r="F6377" s="84"/>
      <c r="O6377" s="84" t="s">
        <v>19149</v>
      </c>
      <c r="P6377" s="84">
        <v>1</v>
      </c>
      <c r="Q6377" s="84" t="s">
        <v>9357</v>
      </c>
      <c r="R6377" s="84"/>
      <c r="S6377" s="84"/>
    </row>
    <row r="6378" spans="1:19" x14ac:dyDescent="0.25">
      <c r="A6378" t="s">
        <v>7615</v>
      </c>
      <c r="B6378">
        <v>2</v>
      </c>
      <c r="C6378" t="s">
        <v>6635</v>
      </c>
      <c r="D6378" s="84"/>
      <c r="F6378" s="84"/>
      <c r="O6378" s="84" t="s">
        <v>19150</v>
      </c>
      <c r="P6378" s="84">
        <v>1</v>
      </c>
      <c r="Q6378" s="84" t="s">
        <v>9357</v>
      </c>
      <c r="R6378" s="84"/>
      <c r="S6378" s="84"/>
    </row>
    <row r="6379" spans="1:19" x14ac:dyDescent="0.25">
      <c r="A6379" t="s">
        <v>7616</v>
      </c>
      <c r="B6379">
        <v>2</v>
      </c>
      <c r="C6379" t="s">
        <v>6635</v>
      </c>
      <c r="D6379" s="84"/>
      <c r="F6379" s="84"/>
      <c r="O6379" s="84" t="s">
        <v>19151</v>
      </c>
      <c r="P6379" s="84">
        <v>1</v>
      </c>
      <c r="Q6379" s="84" t="s">
        <v>9357</v>
      </c>
      <c r="R6379" s="84"/>
      <c r="S6379" s="84"/>
    </row>
    <row r="6380" spans="1:19" x14ac:dyDescent="0.25">
      <c r="A6380" t="s">
        <v>7617</v>
      </c>
      <c r="B6380">
        <v>2</v>
      </c>
      <c r="C6380" t="s">
        <v>6635</v>
      </c>
      <c r="D6380" s="84"/>
      <c r="F6380" s="84"/>
      <c r="O6380" s="84" t="s">
        <v>19152</v>
      </c>
      <c r="P6380" s="84">
        <v>1</v>
      </c>
      <c r="Q6380" s="84" t="s">
        <v>9357</v>
      </c>
      <c r="R6380" s="84"/>
      <c r="S6380" s="84"/>
    </row>
    <row r="6381" spans="1:19" x14ac:dyDescent="0.25">
      <c r="A6381" t="s">
        <v>7618</v>
      </c>
      <c r="B6381">
        <v>2</v>
      </c>
      <c r="C6381" t="s">
        <v>6635</v>
      </c>
      <c r="D6381" s="84"/>
      <c r="F6381" s="84"/>
      <c r="O6381" s="84" t="s">
        <v>19153</v>
      </c>
      <c r="P6381" s="84">
        <v>1</v>
      </c>
      <c r="Q6381" s="84" t="s">
        <v>9357</v>
      </c>
      <c r="R6381" s="84"/>
      <c r="S6381" s="84"/>
    </row>
    <row r="6382" spans="1:19" x14ac:dyDescent="0.25">
      <c r="A6382" t="s">
        <v>7619</v>
      </c>
      <c r="B6382">
        <v>2</v>
      </c>
      <c r="C6382" t="s">
        <v>6635</v>
      </c>
      <c r="D6382" s="84"/>
      <c r="F6382" s="84"/>
      <c r="O6382" s="84" t="s">
        <v>19154</v>
      </c>
      <c r="P6382" s="84">
        <v>1</v>
      </c>
      <c r="Q6382" s="84" t="s">
        <v>9357</v>
      </c>
      <c r="R6382" s="84"/>
      <c r="S6382" s="84"/>
    </row>
    <row r="6383" spans="1:19" x14ac:dyDescent="0.25">
      <c r="A6383" t="s">
        <v>7620</v>
      </c>
      <c r="B6383">
        <v>2</v>
      </c>
      <c r="C6383" t="s">
        <v>6635</v>
      </c>
      <c r="D6383" s="84"/>
      <c r="F6383" s="84"/>
      <c r="O6383" s="84" t="s">
        <v>19158</v>
      </c>
      <c r="P6383" s="84">
        <v>1</v>
      </c>
      <c r="Q6383" s="84" t="s">
        <v>9357</v>
      </c>
      <c r="R6383" s="84"/>
      <c r="S6383" s="84"/>
    </row>
    <row r="6384" spans="1:19" x14ac:dyDescent="0.25">
      <c r="A6384" t="s">
        <v>7621</v>
      </c>
      <c r="B6384">
        <v>2</v>
      </c>
      <c r="C6384" t="s">
        <v>6635</v>
      </c>
      <c r="D6384" s="84"/>
      <c r="F6384" s="84"/>
      <c r="O6384" s="84" t="s">
        <v>19161</v>
      </c>
      <c r="P6384" s="84">
        <v>1</v>
      </c>
      <c r="Q6384" s="84" t="s">
        <v>9357</v>
      </c>
      <c r="R6384" s="84"/>
      <c r="S6384" s="84"/>
    </row>
    <row r="6385" spans="1:19" x14ac:dyDescent="0.25">
      <c r="A6385" t="s">
        <v>7622</v>
      </c>
      <c r="B6385">
        <v>2</v>
      </c>
      <c r="C6385" t="s">
        <v>6635</v>
      </c>
      <c r="D6385" s="84"/>
      <c r="F6385" s="84"/>
      <c r="O6385" s="84" t="s">
        <v>19164</v>
      </c>
      <c r="P6385" s="84">
        <v>1</v>
      </c>
      <c r="Q6385" s="84" t="s">
        <v>9357</v>
      </c>
      <c r="R6385" s="84"/>
      <c r="S6385" s="84"/>
    </row>
    <row r="6386" spans="1:19" x14ac:dyDescent="0.25">
      <c r="A6386" t="s">
        <v>7623</v>
      </c>
      <c r="B6386">
        <v>2</v>
      </c>
      <c r="C6386" t="s">
        <v>6635</v>
      </c>
      <c r="D6386" s="84"/>
      <c r="F6386" s="84"/>
      <c r="O6386" s="84" t="s">
        <v>19165</v>
      </c>
      <c r="P6386" s="84">
        <v>1</v>
      </c>
      <c r="Q6386" s="84" t="s">
        <v>9357</v>
      </c>
      <c r="R6386" s="84"/>
      <c r="S6386" s="84"/>
    </row>
    <row r="6387" spans="1:19" x14ac:dyDescent="0.25">
      <c r="A6387" t="s">
        <v>7624</v>
      </c>
      <c r="B6387">
        <v>2</v>
      </c>
      <c r="C6387" t="s">
        <v>6635</v>
      </c>
      <c r="D6387" s="84"/>
      <c r="F6387" s="84"/>
      <c r="O6387" s="84" t="s">
        <v>19166</v>
      </c>
      <c r="P6387" s="84">
        <v>1</v>
      </c>
      <c r="Q6387" s="84" t="s">
        <v>9357</v>
      </c>
      <c r="R6387" s="84"/>
      <c r="S6387" s="84"/>
    </row>
    <row r="6388" spans="1:19" x14ac:dyDescent="0.25">
      <c r="A6388" t="s">
        <v>7625</v>
      </c>
      <c r="B6388">
        <v>2</v>
      </c>
      <c r="C6388" t="s">
        <v>6635</v>
      </c>
      <c r="D6388" s="84"/>
      <c r="F6388" s="84"/>
      <c r="O6388" s="84" t="s">
        <v>19171</v>
      </c>
      <c r="P6388" s="84">
        <v>1</v>
      </c>
      <c r="Q6388" s="84" t="s">
        <v>9357</v>
      </c>
      <c r="R6388" s="84"/>
      <c r="S6388" s="84"/>
    </row>
    <row r="6389" spans="1:19" x14ac:dyDescent="0.25">
      <c r="A6389" t="s">
        <v>7626</v>
      </c>
      <c r="B6389">
        <v>2</v>
      </c>
      <c r="C6389" t="s">
        <v>6635</v>
      </c>
      <c r="D6389" s="84"/>
      <c r="F6389" s="84"/>
      <c r="O6389" s="84" t="s">
        <v>19189</v>
      </c>
      <c r="P6389" s="84">
        <v>1</v>
      </c>
      <c r="Q6389" s="84" t="s">
        <v>9357</v>
      </c>
      <c r="R6389" s="84"/>
      <c r="S6389" s="84"/>
    </row>
    <row r="6390" spans="1:19" x14ac:dyDescent="0.25">
      <c r="A6390" t="s">
        <v>7627</v>
      </c>
      <c r="B6390">
        <v>2</v>
      </c>
      <c r="C6390" t="s">
        <v>6635</v>
      </c>
      <c r="D6390" s="84"/>
      <c r="F6390" s="84"/>
      <c r="O6390" s="84" t="s">
        <v>19190</v>
      </c>
      <c r="P6390" s="84">
        <v>1</v>
      </c>
      <c r="Q6390" s="84" t="s">
        <v>9357</v>
      </c>
      <c r="R6390" s="84"/>
      <c r="S6390" s="84"/>
    </row>
    <row r="6391" spans="1:19" x14ac:dyDescent="0.25">
      <c r="A6391" t="s">
        <v>7628</v>
      </c>
      <c r="B6391">
        <v>2</v>
      </c>
      <c r="C6391" t="s">
        <v>6635</v>
      </c>
      <c r="D6391" s="84"/>
      <c r="F6391" s="84"/>
      <c r="O6391" s="84" t="s">
        <v>19197</v>
      </c>
      <c r="P6391" s="84">
        <v>1</v>
      </c>
      <c r="Q6391" s="84" t="s">
        <v>9357</v>
      </c>
      <c r="R6391" s="84"/>
      <c r="S6391" s="84"/>
    </row>
    <row r="6392" spans="1:19" x14ac:dyDescent="0.25">
      <c r="A6392" t="s">
        <v>7629</v>
      </c>
      <c r="B6392">
        <v>2</v>
      </c>
      <c r="C6392" t="s">
        <v>6635</v>
      </c>
      <c r="D6392" s="84"/>
      <c r="F6392" s="84"/>
      <c r="O6392" s="84" t="s">
        <v>19199</v>
      </c>
      <c r="P6392" s="84">
        <v>1</v>
      </c>
      <c r="Q6392" s="84" t="s">
        <v>9357</v>
      </c>
      <c r="R6392" s="84"/>
      <c r="S6392" s="84"/>
    </row>
    <row r="6393" spans="1:19" x14ac:dyDescent="0.25">
      <c r="A6393" t="s">
        <v>7630</v>
      </c>
      <c r="B6393">
        <v>2</v>
      </c>
      <c r="C6393" t="s">
        <v>6635</v>
      </c>
      <c r="D6393" s="84"/>
      <c r="F6393" s="84"/>
      <c r="O6393" s="84" t="s">
        <v>19205</v>
      </c>
      <c r="P6393" s="84">
        <v>1</v>
      </c>
      <c r="Q6393" s="84" t="s">
        <v>9357</v>
      </c>
      <c r="R6393" s="84"/>
      <c r="S6393" s="84"/>
    </row>
    <row r="6394" spans="1:19" x14ac:dyDescent="0.25">
      <c r="A6394" t="s">
        <v>7631</v>
      </c>
      <c r="B6394">
        <v>2</v>
      </c>
      <c r="C6394" t="s">
        <v>6635</v>
      </c>
      <c r="D6394" s="84"/>
      <c r="F6394" s="84"/>
      <c r="O6394" s="84" t="s">
        <v>19206</v>
      </c>
      <c r="P6394" s="84">
        <v>1</v>
      </c>
      <c r="Q6394" s="84" t="s">
        <v>9357</v>
      </c>
      <c r="R6394" s="84"/>
      <c r="S6394" s="84"/>
    </row>
    <row r="6395" spans="1:19" x14ac:dyDescent="0.25">
      <c r="A6395" t="s">
        <v>7632</v>
      </c>
      <c r="B6395">
        <v>2</v>
      </c>
      <c r="C6395" t="s">
        <v>6635</v>
      </c>
      <c r="D6395" s="84"/>
      <c r="F6395" s="84"/>
      <c r="O6395" s="84" t="s">
        <v>19208</v>
      </c>
      <c r="P6395" s="84">
        <v>1</v>
      </c>
      <c r="Q6395" s="84" t="s">
        <v>9357</v>
      </c>
      <c r="R6395" s="84"/>
      <c r="S6395" s="84"/>
    </row>
    <row r="6396" spans="1:19" x14ac:dyDescent="0.25">
      <c r="A6396" t="s">
        <v>7633</v>
      </c>
      <c r="B6396">
        <v>2</v>
      </c>
      <c r="C6396" t="s">
        <v>6635</v>
      </c>
      <c r="D6396" s="84"/>
      <c r="F6396" s="84"/>
      <c r="O6396" s="84" t="s">
        <v>19210</v>
      </c>
      <c r="P6396" s="84">
        <v>1</v>
      </c>
      <c r="Q6396" s="84" t="s">
        <v>9357</v>
      </c>
      <c r="R6396" s="84"/>
      <c r="S6396" s="84"/>
    </row>
    <row r="6397" spans="1:19" x14ac:dyDescent="0.25">
      <c r="A6397" t="s">
        <v>7634</v>
      </c>
      <c r="B6397">
        <v>2</v>
      </c>
      <c r="C6397" t="s">
        <v>6635</v>
      </c>
      <c r="D6397" s="84"/>
      <c r="F6397" s="84"/>
      <c r="O6397" s="84" t="s">
        <v>19212</v>
      </c>
      <c r="P6397" s="84">
        <v>1</v>
      </c>
      <c r="Q6397" s="84" t="s">
        <v>9357</v>
      </c>
      <c r="R6397" s="84"/>
      <c r="S6397" s="84"/>
    </row>
    <row r="6398" spans="1:19" x14ac:dyDescent="0.25">
      <c r="A6398" t="s">
        <v>7635</v>
      </c>
      <c r="B6398">
        <v>2</v>
      </c>
      <c r="C6398" t="s">
        <v>6635</v>
      </c>
      <c r="D6398" s="84"/>
      <c r="F6398" s="84"/>
      <c r="O6398" s="84" t="s">
        <v>19213</v>
      </c>
      <c r="P6398" s="84">
        <v>1</v>
      </c>
      <c r="Q6398" s="84" t="s">
        <v>9357</v>
      </c>
      <c r="R6398" s="84"/>
      <c r="S6398" s="84"/>
    </row>
    <row r="6399" spans="1:19" x14ac:dyDescent="0.25">
      <c r="A6399" t="s">
        <v>7636</v>
      </c>
      <c r="B6399">
        <v>2</v>
      </c>
      <c r="C6399" t="s">
        <v>6635</v>
      </c>
      <c r="D6399" s="84"/>
      <c r="F6399" s="84"/>
      <c r="O6399" s="84" t="s">
        <v>19220</v>
      </c>
      <c r="P6399" s="84">
        <v>1</v>
      </c>
      <c r="Q6399" s="84" t="s">
        <v>9357</v>
      </c>
      <c r="R6399" s="84"/>
      <c r="S6399" s="84"/>
    </row>
    <row r="6400" spans="1:19" x14ac:dyDescent="0.25">
      <c r="A6400" t="s">
        <v>7637</v>
      </c>
      <c r="B6400">
        <v>2</v>
      </c>
      <c r="C6400" t="s">
        <v>6635</v>
      </c>
      <c r="D6400" s="84"/>
      <c r="F6400" s="84"/>
      <c r="O6400" s="84" t="s">
        <v>19226</v>
      </c>
      <c r="P6400" s="84">
        <v>1</v>
      </c>
      <c r="Q6400" s="84" t="s">
        <v>9357</v>
      </c>
      <c r="R6400" s="84"/>
      <c r="S6400" s="84"/>
    </row>
    <row r="6401" spans="1:19" x14ac:dyDescent="0.25">
      <c r="A6401" t="s">
        <v>7638</v>
      </c>
      <c r="B6401">
        <v>2</v>
      </c>
      <c r="C6401" t="s">
        <v>6635</v>
      </c>
      <c r="D6401" s="84"/>
      <c r="F6401" s="84"/>
      <c r="O6401" s="84" t="s">
        <v>19227</v>
      </c>
      <c r="P6401" s="84">
        <v>1</v>
      </c>
      <c r="Q6401" s="84" t="s">
        <v>9357</v>
      </c>
      <c r="R6401" s="84"/>
      <c r="S6401" s="84"/>
    </row>
    <row r="6402" spans="1:19" x14ac:dyDescent="0.25">
      <c r="A6402" t="s">
        <v>7639</v>
      </c>
      <c r="B6402">
        <v>2</v>
      </c>
      <c r="C6402" t="s">
        <v>6635</v>
      </c>
      <c r="D6402" s="84"/>
      <c r="F6402" s="84"/>
      <c r="O6402" s="84" t="s">
        <v>19228</v>
      </c>
      <c r="P6402" s="84">
        <v>1</v>
      </c>
      <c r="Q6402" s="84" t="s">
        <v>9357</v>
      </c>
      <c r="R6402" s="84"/>
      <c r="S6402" s="84"/>
    </row>
    <row r="6403" spans="1:19" x14ac:dyDescent="0.25">
      <c r="A6403" t="s">
        <v>7640</v>
      </c>
      <c r="B6403">
        <v>2</v>
      </c>
      <c r="C6403" t="s">
        <v>6635</v>
      </c>
      <c r="D6403" s="84"/>
      <c r="F6403" s="84"/>
      <c r="O6403" s="84" t="s">
        <v>19229</v>
      </c>
      <c r="P6403" s="84">
        <v>1</v>
      </c>
      <c r="Q6403" s="84" t="s">
        <v>9357</v>
      </c>
      <c r="R6403" s="84"/>
      <c r="S6403" s="84"/>
    </row>
    <row r="6404" spans="1:19" x14ac:dyDescent="0.25">
      <c r="A6404" t="s">
        <v>7641</v>
      </c>
      <c r="B6404">
        <v>2</v>
      </c>
      <c r="C6404" t="s">
        <v>6635</v>
      </c>
      <c r="D6404" s="84"/>
      <c r="F6404" s="84"/>
      <c r="O6404" s="84" t="s">
        <v>19231</v>
      </c>
      <c r="P6404" s="84">
        <v>1</v>
      </c>
      <c r="Q6404" s="84" t="s">
        <v>9357</v>
      </c>
      <c r="R6404" s="84"/>
      <c r="S6404" s="84"/>
    </row>
    <row r="6405" spans="1:19" x14ac:dyDescent="0.25">
      <c r="A6405" t="s">
        <v>7642</v>
      </c>
      <c r="B6405">
        <v>2</v>
      </c>
      <c r="C6405" t="s">
        <v>6635</v>
      </c>
      <c r="D6405" s="84"/>
      <c r="F6405" s="84"/>
      <c r="O6405" s="84" t="s">
        <v>19232</v>
      </c>
      <c r="P6405" s="84">
        <v>1</v>
      </c>
      <c r="Q6405" s="84" t="s">
        <v>9357</v>
      </c>
      <c r="R6405" s="84"/>
      <c r="S6405" s="84"/>
    </row>
    <row r="6406" spans="1:19" x14ac:dyDescent="0.25">
      <c r="A6406" t="s">
        <v>7643</v>
      </c>
      <c r="B6406">
        <v>2</v>
      </c>
      <c r="C6406" t="s">
        <v>6635</v>
      </c>
      <c r="D6406" s="84"/>
      <c r="F6406" s="84"/>
      <c r="O6406" s="84" t="s">
        <v>19233</v>
      </c>
      <c r="P6406" s="84">
        <v>1</v>
      </c>
      <c r="Q6406" s="84" t="s">
        <v>9357</v>
      </c>
      <c r="R6406" s="84"/>
      <c r="S6406" s="84"/>
    </row>
    <row r="6407" spans="1:19" x14ac:dyDescent="0.25">
      <c r="A6407" t="s">
        <v>7644</v>
      </c>
      <c r="B6407">
        <v>2</v>
      </c>
      <c r="C6407" t="s">
        <v>6635</v>
      </c>
      <c r="D6407" s="84"/>
      <c r="F6407" s="84"/>
      <c r="O6407" s="84" t="s">
        <v>19234</v>
      </c>
      <c r="P6407" s="84">
        <v>1</v>
      </c>
      <c r="Q6407" s="84" t="s">
        <v>9357</v>
      </c>
      <c r="R6407" s="84"/>
      <c r="S6407" s="84"/>
    </row>
    <row r="6408" spans="1:19" x14ac:dyDescent="0.25">
      <c r="A6408" t="s">
        <v>7645</v>
      </c>
      <c r="B6408">
        <v>2</v>
      </c>
      <c r="C6408" t="s">
        <v>6635</v>
      </c>
      <c r="D6408" s="84"/>
      <c r="F6408" s="84"/>
      <c r="O6408" s="84" t="s">
        <v>19235</v>
      </c>
      <c r="P6408" s="84">
        <v>1</v>
      </c>
      <c r="Q6408" s="84" t="s">
        <v>9357</v>
      </c>
      <c r="R6408" s="84"/>
      <c r="S6408" s="84"/>
    </row>
    <row r="6409" spans="1:19" x14ac:dyDescent="0.25">
      <c r="A6409" t="s">
        <v>7646</v>
      </c>
      <c r="B6409">
        <v>2</v>
      </c>
      <c r="C6409" t="s">
        <v>6635</v>
      </c>
      <c r="D6409" s="84"/>
      <c r="F6409" s="84"/>
      <c r="O6409" s="84" t="s">
        <v>19236</v>
      </c>
      <c r="P6409" s="84">
        <v>1</v>
      </c>
      <c r="Q6409" s="84" t="s">
        <v>9357</v>
      </c>
      <c r="R6409" s="84"/>
      <c r="S6409" s="84"/>
    </row>
    <row r="6410" spans="1:19" x14ac:dyDescent="0.25">
      <c r="A6410" t="s">
        <v>7647</v>
      </c>
      <c r="B6410">
        <v>2</v>
      </c>
      <c r="C6410" t="s">
        <v>6635</v>
      </c>
      <c r="D6410" s="84"/>
      <c r="F6410" s="84"/>
      <c r="O6410" s="84" t="s">
        <v>19237</v>
      </c>
      <c r="P6410" s="84">
        <v>1</v>
      </c>
      <c r="Q6410" s="84" t="s">
        <v>9357</v>
      </c>
      <c r="R6410" s="84"/>
      <c r="S6410" s="84"/>
    </row>
    <row r="6411" spans="1:19" x14ac:dyDescent="0.25">
      <c r="A6411" t="s">
        <v>7648</v>
      </c>
      <c r="B6411">
        <v>2</v>
      </c>
      <c r="C6411" t="s">
        <v>6635</v>
      </c>
      <c r="D6411" s="84"/>
      <c r="F6411" s="84"/>
      <c r="O6411" s="84" t="s">
        <v>19238</v>
      </c>
      <c r="P6411" s="84">
        <v>1</v>
      </c>
      <c r="Q6411" s="84" t="s">
        <v>9357</v>
      </c>
      <c r="R6411" s="84"/>
      <c r="S6411" s="84"/>
    </row>
    <row r="6412" spans="1:19" x14ac:dyDescent="0.25">
      <c r="A6412" t="s">
        <v>7649</v>
      </c>
      <c r="B6412">
        <v>2</v>
      </c>
      <c r="C6412" t="s">
        <v>6635</v>
      </c>
      <c r="D6412" s="84"/>
      <c r="F6412" s="84"/>
      <c r="O6412" s="84" t="s">
        <v>19239</v>
      </c>
      <c r="P6412" s="84">
        <v>1</v>
      </c>
      <c r="Q6412" s="84" t="s">
        <v>9357</v>
      </c>
      <c r="R6412" s="84"/>
      <c r="S6412" s="84"/>
    </row>
    <row r="6413" spans="1:19" x14ac:dyDescent="0.25">
      <c r="A6413" t="s">
        <v>7650</v>
      </c>
      <c r="B6413">
        <v>2</v>
      </c>
      <c r="C6413" t="s">
        <v>6635</v>
      </c>
      <c r="D6413" s="84"/>
      <c r="F6413" s="84"/>
      <c r="O6413" s="84" t="s">
        <v>19240</v>
      </c>
      <c r="P6413" s="84">
        <v>1</v>
      </c>
      <c r="Q6413" s="84" t="s">
        <v>9357</v>
      </c>
      <c r="R6413" s="84"/>
      <c r="S6413" s="84"/>
    </row>
    <row r="6414" spans="1:19" x14ac:dyDescent="0.25">
      <c r="A6414" t="s">
        <v>7651</v>
      </c>
      <c r="B6414">
        <v>2</v>
      </c>
      <c r="C6414" t="s">
        <v>6635</v>
      </c>
      <c r="D6414" s="84"/>
      <c r="F6414" s="84"/>
      <c r="O6414" s="84" t="s">
        <v>19241</v>
      </c>
      <c r="P6414" s="84">
        <v>1</v>
      </c>
      <c r="Q6414" s="84" t="s">
        <v>9357</v>
      </c>
      <c r="R6414" s="84"/>
      <c r="S6414" s="84"/>
    </row>
    <row r="6415" spans="1:19" x14ac:dyDescent="0.25">
      <c r="A6415" t="s">
        <v>7652</v>
      </c>
      <c r="B6415">
        <v>2</v>
      </c>
      <c r="C6415" t="s">
        <v>6635</v>
      </c>
      <c r="D6415" s="84"/>
      <c r="F6415" s="84"/>
      <c r="O6415" s="84" t="s">
        <v>19242</v>
      </c>
      <c r="P6415" s="84">
        <v>1</v>
      </c>
      <c r="Q6415" s="84" t="s">
        <v>9357</v>
      </c>
      <c r="R6415" s="84"/>
      <c r="S6415" s="84"/>
    </row>
    <row r="6416" spans="1:19" x14ac:dyDescent="0.25">
      <c r="A6416" t="s">
        <v>7653</v>
      </c>
      <c r="B6416">
        <v>2</v>
      </c>
      <c r="C6416" t="s">
        <v>6635</v>
      </c>
      <c r="D6416" s="84"/>
      <c r="F6416" s="84"/>
      <c r="O6416" s="84" t="s">
        <v>19245</v>
      </c>
      <c r="P6416" s="84">
        <v>1</v>
      </c>
      <c r="Q6416" s="84" t="s">
        <v>9357</v>
      </c>
      <c r="R6416" s="84"/>
      <c r="S6416" s="84"/>
    </row>
    <row r="6417" spans="1:19" x14ac:dyDescent="0.25">
      <c r="A6417" t="s">
        <v>7654</v>
      </c>
      <c r="B6417">
        <v>2</v>
      </c>
      <c r="C6417" t="s">
        <v>6635</v>
      </c>
      <c r="D6417" s="84"/>
      <c r="F6417" s="84"/>
      <c r="O6417" s="84" t="s">
        <v>19246</v>
      </c>
      <c r="P6417" s="84">
        <v>1</v>
      </c>
      <c r="Q6417" s="84" t="s">
        <v>9357</v>
      </c>
      <c r="R6417" s="84"/>
      <c r="S6417" s="84"/>
    </row>
    <row r="6418" spans="1:19" x14ac:dyDescent="0.25">
      <c r="A6418" t="s">
        <v>7655</v>
      </c>
      <c r="B6418">
        <v>2</v>
      </c>
      <c r="C6418" t="s">
        <v>6635</v>
      </c>
      <c r="D6418" s="84"/>
      <c r="F6418" s="84"/>
      <c r="O6418" s="84" t="s">
        <v>19247</v>
      </c>
      <c r="P6418" s="84">
        <v>1</v>
      </c>
      <c r="Q6418" s="84" t="s">
        <v>9357</v>
      </c>
      <c r="R6418" s="84"/>
      <c r="S6418" s="84"/>
    </row>
    <row r="6419" spans="1:19" x14ac:dyDescent="0.25">
      <c r="A6419" t="s">
        <v>7656</v>
      </c>
      <c r="B6419">
        <v>2</v>
      </c>
      <c r="C6419" t="s">
        <v>6635</v>
      </c>
      <c r="D6419" s="84"/>
      <c r="F6419" s="84"/>
      <c r="O6419" s="84" t="s">
        <v>19249</v>
      </c>
      <c r="P6419" s="84">
        <v>1</v>
      </c>
      <c r="Q6419" s="84" t="s">
        <v>9357</v>
      </c>
      <c r="R6419" s="84"/>
      <c r="S6419" s="84"/>
    </row>
    <row r="6420" spans="1:19" x14ac:dyDescent="0.25">
      <c r="A6420" t="s">
        <v>7657</v>
      </c>
      <c r="B6420">
        <v>2</v>
      </c>
      <c r="C6420" t="s">
        <v>6635</v>
      </c>
      <c r="D6420" s="84"/>
      <c r="F6420" s="84"/>
      <c r="O6420" s="84" t="s">
        <v>19250</v>
      </c>
      <c r="P6420" s="84">
        <v>1</v>
      </c>
      <c r="Q6420" s="84" t="s">
        <v>9357</v>
      </c>
      <c r="R6420" s="84"/>
      <c r="S6420" s="84"/>
    </row>
    <row r="6421" spans="1:19" x14ac:dyDescent="0.25">
      <c r="A6421" t="s">
        <v>7658</v>
      </c>
      <c r="B6421">
        <v>2</v>
      </c>
      <c r="C6421" t="s">
        <v>6635</v>
      </c>
      <c r="D6421" s="84"/>
      <c r="F6421" s="84"/>
      <c r="O6421" s="84" t="s">
        <v>19252</v>
      </c>
      <c r="P6421" s="84">
        <v>1</v>
      </c>
      <c r="Q6421" s="84" t="s">
        <v>9357</v>
      </c>
      <c r="R6421" s="84"/>
      <c r="S6421" s="84"/>
    </row>
    <row r="6422" spans="1:19" x14ac:dyDescent="0.25">
      <c r="A6422" t="s">
        <v>7659</v>
      </c>
      <c r="B6422">
        <v>2</v>
      </c>
      <c r="C6422" t="s">
        <v>6635</v>
      </c>
      <c r="D6422" s="84"/>
      <c r="F6422" s="84"/>
      <c r="O6422" s="84" t="s">
        <v>19255</v>
      </c>
      <c r="P6422" s="84">
        <v>1</v>
      </c>
      <c r="Q6422" s="84" t="s">
        <v>9357</v>
      </c>
      <c r="R6422" s="84"/>
      <c r="S6422" s="84"/>
    </row>
    <row r="6423" spans="1:19" x14ac:dyDescent="0.25">
      <c r="A6423" t="s">
        <v>7660</v>
      </c>
      <c r="B6423">
        <v>2</v>
      </c>
      <c r="C6423" t="s">
        <v>6635</v>
      </c>
      <c r="D6423" s="84"/>
      <c r="F6423" s="84"/>
      <c r="O6423" s="84" t="s">
        <v>19260</v>
      </c>
      <c r="P6423" s="84">
        <v>1</v>
      </c>
      <c r="Q6423" s="84" t="s">
        <v>9357</v>
      </c>
      <c r="R6423" s="84"/>
      <c r="S6423" s="84"/>
    </row>
    <row r="6424" spans="1:19" x14ac:dyDescent="0.25">
      <c r="A6424" t="s">
        <v>7661</v>
      </c>
      <c r="B6424">
        <v>2</v>
      </c>
      <c r="C6424" t="s">
        <v>6635</v>
      </c>
      <c r="D6424" s="84"/>
      <c r="F6424" s="84"/>
      <c r="O6424" s="84" t="s">
        <v>19264</v>
      </c>
      <c r="P6424" s="84">
        <v>1</v>
      </c>
      <c r="Q6424" s="84" t="s">
        <v>9357</v>
      </c>
      <c r="R6424" s="84"/>
      <c r="S6424" s="84"/>
    </row>
    <row r="6425" spans="1:19" x14ac:dyDescent="0.25">
      <c r="A6425" t="s">
        <v>7662</v>
      </c>
      <c r="B6425">
        <v>2</v>
      </c>
      <c r="C6425" t="s">
        <v>6635</v>
      </c>
      <c r="D6425" s="84"/>
      <c r="F6425" s="84"/>
      <c r="O6425" s="84" t="s">
        <v>19268</v>
      </c>
      <c r="P6425" s="84">
        <v>1</v>
      </c>
      <c r="Q6425" s="84" t="s">
        <v>9357</v>
      </c>
      <c r="R6425" s="84"/>
      <c r="S6425" s="84"/>
    </row>
    <row r="6426" spans="1:19" x14ac:dyDescent="0.25">
      <c r="A6426" t="s">
        <v>7663</v>
      </c>
      <c r="B6426">
        <v>2</v>
      </c>
      <c r="C6426" t="s">
        <v>6635</v>
      </c>
      <c r="D6426" s="84"/>
      <c r="F6426" s="84"/>
      <c r="O6426" s="84" t="s">
        <v>19269</v>
      </c>
      <c r="P6426" s="84">
        <v>1</v>
      </c>
      <c r="Q6426" s="84" t="s">
        <v>9357</v>
      </c>
      <c r="R6426" s="84"/>
      <c r="S6426" s="84"/>
    </row>
    <row r="6427" spans="1:19" x14ac:dyDescent="0.25">
      <c r="A6427" t="s">
        <v>7664</v>
      </c>
      <c r="B6427">
        <v>2</v>
      </c>
      <c r="C6427" t="s">
        <v>6635</v>
      </c>
      <c r="D6427" s="84"/>
      <c r="F6427" s="84"/>
      <c r="O6427" s="84" t="s">
        <v>19274</v>
      </c>
      <c r="P6427" s="84">
        <v>1</v>
      </c>
      <c r="Q6427" s="84" t="s">
        <v>9357</v>
      </c>
      <c r="R6427" s="84"/>
      <c r="S6427" s="84"/>
    </row>
    <row r="6428" spans="1:19" x14ac:dyDescent="0.25">
      <c r="A6428" t="s">
        <v>7665</v>
      </c>
      <c r="B6428">
        <v>2</v>
      </c>
      <c r="C6428" t="s">
        <v>6635</v>
      </c>
      <c r="D6428" s="84"/>
      <c r="F6428" s="84"/>
      <c r="O6428" s="84" t="s">
        <v>19279</v>
      </c>
      <c r="P6428" s="84">
        <v>1</v>
      </c>
      <c r="Q6428" s="84" t="s">
        <v>9357</v>
      </c>
      <c r="R6428" s="84"/>
      <c r="S6428" s="84"/>
    </row>
    <row r="6429" spans="1:19" x14ac:dyDescent="0.25">
      <c r="A6429" t="s">
        <v>7666</v>
      </c>
      <c r="B6429">
        <v>2</v>
      </c>
      <c r="C6429" t="s">
        <v>6635</v>
      </c>
      <c r="D6429" s="84"/>
      <c r="F6429" s="84"/>
      <c r="O6429" s="84" t="s">
        <v>19281</v>
      </c>
      <c r="P6429" s="84">
        <v>1</v>
      </c>
      <c r="Q6429" s="84" t="s">
        <v>9357</v>
      </c>
      <c r="R6429" s="84"/>
      <c r="S6429" s="84"/>
    </row>
    <row r="6430" spans="1:19" x14ac:dyDescent="0.25">
      <c r="A6430" t="s">
        <v>7667</v>
      </c>
      <c r="B6430">
        <v>2</v>
      </c>
      <c r="C6430" t="s">
        <v>6635</v>
      </c>
      <c r="D6430" s="84"/>
      <c r="F6430" s="84"/>
      <c r="O6430" s="84" t="s">
        <v>19284</v>
      </c>
      <c r="P6430" s="84">
        <v>1</v>
      </c>
      <c r="Q6430" s="84" t="s">
        <v>9357</v>
      </c>
      <c r="R6430" s="84"/>
      <c r="S6430" s="84"/>
    </row>
    <row r="6431" spans="1:19" x14ac:dyDescent="0.25">
      <c r="A6431" t="s">
        <v>7668</v>
      </c>
      <c r="B6431">
        <v>2</v>
      </c>
      <c r="C6431" t="s">
        <v>6635</v>
      </c>
      <c r="D6431" s="84"/>
      <c r="F6431" s="84"/>
      <c r="O6431" s="84" t="s">
        <v>19300</v>
      </c>
      <c r="P6431" s="84">
        <v>1</v>
      </c>
      <c r="Q6431" s="84" t="s">
        <v>9357</v>
      </c>
      <c r="R6431" s="84"/>
      <c r="S6431" s="84"/>
    </row>
    <row r="6432" spans="1:19" x14ac:dyDescent="0.25">
      <c r="A6432" t="s">
        <v>7669</v>
      </c>
      <c r="B6432">
        <v>2</v>
      </c>
      <c r="C6432" t="s">
        <v>6635</v>
      </c>
      <c r="D6432" s="84"/>
      <c r="F6432" s="84"/>
      <c r="O6432" s="84" t="s">
        <v>19304</v>
      </c>
      <c r="P6432" s="84">
        <v>1</v>
      </c>
      <c r="Q6432" s="84" t="s">
        <v>9357</v>
      </c>
      <c r="R6432" s="84"/>
      <c r="S6432" s="84"/>
    </row>
    <row r="6433" spans="1:19" x14ac:dyDescent="0.25">
      <c r="A6433" t="s">
        <v>7670</v>
      </c>
      <c r="B6433">
        <v>2</v>
      </c>
      <c r="C6433" t="s">
        <v>6635</v>
      </c>
      <c r="D6433" s="84"/>
      <c r="F6433" s="84"/>
      <c r="O6433" s="84" t="s">
        <v>19310</v>
      </c>
      <c r="P6433" s="84">
        <v>1</v>
      </c>
      <c r="Q6433" s="84" t="s">
        <v>9357</v>
      </c>
      <c r="R6433" s="84"/>
      <c r="S6433" s="84"/>
    </row>
    <row r="6434" spans="1:19" x14ac:dyDescent="0.25">
      <c r="A6434" t="s">
        <v>7671</v>
      </c>
      <c r="B6434">
        <v>2</v>
      </c>
      <c r="C6434" t="s">
        <v>6635</v>
      </c>
      <c r="D6434" s="84"/>
      <c r="F6434" s="84"/>
      <c r="O6434" s="84" t="s">
        <v>19318</v>
      </c>
      <c r="P6434" s="84">
        <v>1</v>
      </c>
      <c r="Q6434" s="84" t="s">
        <v>9357</v>
      </c>
      <c r="R6434" s="84"/>
      <c r="S6434" s="84"/>
    </row>
    <row r="6435" spans="1:19" x14ac:dyDescent="0.25">
      <c r="A6435" t="s">
        <v>7672</v>
      </c>
      <c r="B6435">
        <v>2</v>
      </c>
      <c r="C6435" t="s">
        <v>6635</v>
      </c>
      <c r="D6435" s="84"/>
      <c r="F6435" s="84"/>
      <c r="O6435" s="84" t="s">
        <v>19326</v>
      </c>
      <c r="P6435" s="84">
        <v>1</v>
      </c>
      <c r="Q6435" s="84" t="s">
        <v>9357</v>
      </c>
      <c r="R6435" s="84"/>
      <c r="S6435" s="84"/>
    </row>
    <row r="6436" spans="1:19" x14ac:dyDescent="0.25">
      <c r="A6436" t="s">
        <v>7673</v>
      </c>
      <c r="B6436">
        <v>2</v>
      </c>
      <c r="C6436" t="s">
        <v>6635</v>
      </c>
      <c r="D6436" s="84"/>
      <c r="F6436" s="84"/>
      <c r="O6436" s="84" t="s">
        <v>19327</v>
      </c>
      <c r="P6436" s="84">
        <v>1</v>
      </c>
      <c r="Q6436" s="84" t="s">
        <v>9357</v>
      </c>
      <c r="R6436" s="84"/>
      <c r="S6436" s="84"/>
    </row>
    <row r="6437" spans="1:19" x14ac:dyDescent="0.25">
      <c r="A6437" t="s">
        <v>7674</v>
      </c>
      <c r="B6437">
        <v>2</v>
      </c>
      <c r="C6437" t="s">
        <v>6635</v>
      </c>
      <c r="D6437" s="84"/>
      <c r="F6437" s="84"/>
      <c r="O6437" s="84" t="s">
        <v>19330</v>
      </c>
      <c r="P6437" s="84">
        <v>1</v>
      </c>
      <c r="Q6437" s="84" t="s">
        <v>9357</v>
      </c>
      <c r="R6437" s="84"/>
      <c r="S6437" s="84"/>
    </row>
    <row r="6438" spans="1:19" x14ac:dyDescent="0.25">
      <c r="A6438" t="s">
        <v>7675</v>
      </c>
      <c r="B6438">
        <v>2</v>
      </c>
      <c r="C6438" t="s">
        <v>6635</v>
      </c>
      <c r="D6438" s="84"/>
      <c r="F6438" s="84"/>
      <c r="O6438" s="84" t="s">
        <v>19331</v>
      </c>
      <c r="P6438" s="84">
        <v>1</v>
      </c>
      <c r="Q6438" s="84" t="s">
        <v>9357</v>
      </c>
      <c r="R6438" s="84"/>
      <c r="S6438" s="84"/>
    </row>
    <row r="6439" spans="1:19" x14ac:dyDescent="0.25">
      <c r="A6439" t="s">
        <v>7676</v>
      </c>
      <c r="B6439">
        <v>2</v>
      </c>
      <c r="C6439" t="s">
        <v>6635</v>
      </c>
      <c r="D6439" s="84"/>
      <c r="F6439" s="84"/>
      <c r="O6439" s="84" t="s">
        <v>19332</v>
      </c>
      <c r="P6439" s="84">
        <v>1</v>
      </c>
      <c r="Q6439" s="84" t="s">
        <v>9357</v>
      </c>
      <c r="R6439" s="84"/>
      <c r="S6439" s="84"/>
    </row>
    <row r="6440" spans="1:19" x14ac:dyDescent="0.25">
      <c r="A6440" t="s">
        <v>7677</v>
      </c>
      <c r="B6440">
        <v>2</v>
      </c>
      <c r="C6440" t="s">
        <v>6635</v>
      </c>
      <c r="D6440" s="84"/>
      <c r="F6440" s="84"/>
      <c r="O6440" s="84" t="s">
        <v>19333</v>
      </c>
      <c r="P6440" s="84">
        <v>1</v>
      </c>
      <c r="Q6440" s="84" t="s">
        <v>9357</v>
      </c>
      <c r="R6440" s="84"/>
      <c r="S6440" s="84"/>
    </row>
    <row r="6441" spans="1:19" x14ac:dyDescent="0.25">
      <c r="A6441" t="s">
        <v>7678</v>
      </c>
      <c r="B6441">
        <v>2</v>
      </c>
      <c r="C6441" t="s">
        <v>6635</v>
      </c>
      <c r="D6441" s="84"/>
      <c r="F6441" s="84"/>
      <c r="O6441" s="84" t="s">
        <v>19334</v>
      </c>
      <c r="P6441" s="84">
        <v>1</v>
      </c>
      <c r="Q6441" s="84" t="s">
        <v>9357</v>
      </c>
      <c r="R6441" s="84"/>
      <c r="S6441" s="84"/>
    </row>
    <row r="6442" spans="1:19" x14ac:dyDescent="0.25">
      <c r="A6442" t="s">
        <v>7679</v>
      </c>
      <c r="B6442">
        <v>2</v>
      </c>
      <c r="C6442" t="s">
        <v>6635</v>
      </c>
      <c r="D6442" s="84"/>
      <c r="F6442" s="84"/>
      <c r="O6442" s="84" t="s">
        <v>19335</v>
      </c>
      <c r="P6442" s="84">
        <v>1</v>
      </c>
      <c r="Q6442" s="84" t="s">
        <v>9357</v>
      </c>
      <c r="R6442" s="84"/>
      <c r="S6442" s="84"/>
    </row>
    <row r="6443" spans="1:19" x14ac:dyDescent="0.25">
      <c r="A6443" t="s">
        <v>7680</v>
      </c>
      <c r="B6443">
        <v>2</v>
      </c>
      <c r="C6443" t="s">
        <v>6635</v>
      </c>
      <c r="D6443" s="84"/>
      <c r="F6443" s="84"/>
      <c r="O6443" s="84" t="s">
        <v>19344</v>
      </c>
      <c r="P6443" s="84">
        <v>1</v>
      </c>
      <c r="Q6443" s="84" t="s">
        <v>9357</v>
      </c>
      <c r="R6443" s="84"/>
      <c r="S6443" s="84"/>
    </row>
    <row r="6444" spans="1:19" x14ac:dyDescent="0.25">
      <c r="A6444" t="s">
        <v>7681</v>
      </c>
      <c r="B6444">
        <v>2</v>
      </c>
      <c r="C6444" t="s">
        <v>6635</v>
      </c>
      <c r="D6444" s="84"/>
      <c r="F6444" s="84"/>
      <c r="O6444" s="84" t="s">
        <v>19345</v>
      </c>
      <c r="P6444" s="84">
        <v>1</v>
      </c>
      <c r="Q6444" s="84" t="s">
        <v>9357</v>
      </c>
      <c r="R6444" s="84"/>
      <c r="S6444" s="84"/>
    </row>
    <row r="6445" spans="1:19" x14ac:dyDescent="0.25">
      <c r="A6445" t="s">
        <v>7682</v>
      </c>
      <c r="B6445">
        <v>2</v>
      </c>
      <c r="C6445" t="s">
        <v>6635</v>
      </c>
      <c r="D6445" s="84"/>
      <c r="F6445" s="84"/>
      <c r="O6445" s="84" t="s">
        <v>19346</v>
      </c>
      <c r="P6445" s="84">
        <v>1</v>
      </c>
      <c r="Q6445" s="84" t="s">
        <v>9357</v>
      </c>
      <c r="R6445" s="84"/>
      <c r="S6445" s="84"/>
    </row>
    <row r="6446" spans="1:19" x14ac:dyDescent="0.25">
      <c r="A6446" t="s">
        <v>7683</v>
      </c>
      <c r="B6446">
        <v>2</v>
      </c>
      <c r="C6446" t="s">
        <v>6635</v>
      </c>
      <c r="D6446" s="84"/>
      <c r="F6446" s="84"/>
      <c r="O6446" s="84" t="s">
        <v>19347</v>
      </c>
      <c r="P6446" s="84">
        <v>1</v>
      </c>
      <c r="Q6446" s="84" t="s">
        <v>9357</v>
      </c>
      <c r="R6446" s="84"/>
      <c r="S6446" s="84"/>
    </row>
    <row r="6447" spans="1:19" x14ac:dyDescent="0.25">
      <c r="A6447" t="s">
        <v>7684</v>
      </c>
      <c r="B6447">
        <v>2</v>
      </c>
      <c r="C6447" t="s">
        <v>6635</v>
      </c>
      <c r="D6447" s="84"/>
      <c r="F6447" s="84"/>
      <c r="O6447" s="84" t="s">
        <v>19348</v>
      </c>
      <c r="P6447" s="84">
        <v>1</v>
      </c>
      <c r="Q6447" s="84" t="s">
        <v>9357</v>
      </c>
      <c r="R6447" s="84"/>
      <c r="S6447" s="84"/>
    </row>
    <row r="6448" spans="1:19" x14ac:dyDescent="0.25">
      <c r="A6448" t="s">
        <v>7685</v>
      </c>
      <c r="B6448">
        <v>2</v>
      </c>
      <c r="C6448" t="s">
        <v>6635</v>
      </c>
      <c r="D6448" s="84"/>
      <c r="F6448" s="84"/>
      <c r="O6448" s="84" t="s">
        <v>19349</v>
      </c>
      <c r="P6448" s="84">
        <v>1</v>
      </c>
      <c r="Q6448" s="84" t="s">
        <v>9357</v>
      </c>
      <c r="R6448" s="84"/>
      <c r="S6448" s="84"/>
    </row>
    <row r="6449" spans="1:19" x14ac:dyDescent="0.25">
      <c r="A6449" t="s">
        <v>7686</v>
      </c>
      <c r="B6449">
        <v>2</v>
      </c>
      <c r="C6449" t="s">
        <v>6635</v>
      </c>
      <c r="D6449" s="84"/>
      <c r="F6449" s="84"/>
      <c r="O6449" s="84" t="s">
        <v>19413</v>
      </c>
      <c r="P6449" s="84">
        <v>1</v>
      </c>
      <c r="Q6449" s="84" t="s">
        <v>9357</v>
      </c>
      <c r="R6449" s="84"/>
      <c r="S6449" s="84"/>
    </row>
    <row r="6450" spans="1:19" x14ac:dyDescent="0.25">
      <c r="A6450" t="s">
        <v>7687</v>
      </c>
      <c r="B6450">
        <v>2</v>
      </c>
      <c r="C6450" t="s">
        <v>6635</v>
      </c>
      <c r="D6450" s="84"/>
      <c r="F6450" s="84"/>
      <c r="O6450" s="84" t="s">
        <v>19414</v>
      </c>
      <c r="P6450" s="84">
        <v>1</v>
      </c>
      <c r="Q6450" s="84" t="s">
        <v>9357</v>
      </c>
      <c r="R6450" s="84"/>
      <c r="S6450" s="84"/>
    </row>
    <row r="6451" spans="1:19" x14ac:dyDescent="0.25">
      <c r="A6451" t="s">
        <v>7688</v>
      </c>
      <c r="B6451">
        <v>2</v>
      </c>
      <c r="C6451" t="s">
        <v>6635</v>
      </c>
      <c r="D6451" s="84"/>
      <c r="F6451" s="84"/>
      <c r="O6451" s="84" t="s">
        <v>19415</v>
      </c>
      <c r="P6451" s="84">
        <v>1</v>
      </c>
      <c r="Q6451" s="84" t="s">
        <v>9357</v>
      </c>
      <c r="R6451" s="84"/>
      <c r="S6451" s="84"/>
    </row>
    <row r="6452" spans="1:19" x14ac:dyDescent="0.25">
      <c r="A6452" t="s">
        <v>7689</v>
      </c>
      <c r="B6452">
        <v>2</v>
      </c>
      <c r="C6452" t="s">
        <v>6635</v>
      </c>
      <c r="D6452" s="84"/>
      <c r="F6452" s="84"/>
      <c r="O6452" s="84" t="s">
        <v>19416</v>
      </c>
      <c r="P6452" s="84">
        <v>1</v>
      </c>
      <c r="Q6452" s="84" t="s">
        <v>9357</v>
      </c>
      <c r="R6452" s="84"/>
      <c r="S6452" s="84"/>
    </row>
    <row r="6453" spans="1:19" x14ac:dyDescent="0.25">
      <c r="A6453" t="s">
        <v>7690</v>
      </c>
      <c r="B6453">
        <v>2</v>
      </c>
      <c r="C6453" t="s">
        <v>6635</v>
      </c>
      <c r="D6453" s="84"/>
      <c r="F6453" s="84"/>
      <c r="O6453" s="84" t="s">
        <v>19417</v>
      </c>
      <c r="P6453" s="84">
        <v>1</v>
      </c>
      <c r="Q6453" s="84" t="s">
        <v>9357</v>
      </c>
      <c r="R6453" s="84"/>
      <c r="S6453" s="84"/>
    </row>
    <row r="6454" spans="1:19" x14ac:dyDescent="0.25">
      <c r="A6454" t="s">
        <v>7691</v>
      </c>
      <c r="B6454">
        <v>2</v>
      </c>
      <c r="C6454" t="s">
        <v>6635</v>
      </c>
      <c r="D6454" s="84"/>
      <c r="F6454" s="84"/>
      <c r="O6454" s="84" t="s">
        <v>19418</v>
      </c>
      <c r="P6454" s="84">
        <v>1</v>
      </c>
      <c r="Q6454" s="84" t="s">
        <v>9357</v>
      </c>
      <c r="R6454" s="84"/>
      <c r="S6454" s="84"/>
    </row>
    <row r="6455" spans="1:19" x14ac:dyDescent="0.25">
      <c r="A6455" t="s">
        <v>7692</v>
      </c>
      <c r="B6455">
        <v>2</v>
      </c>
      <c r="C6455" t="s">
        <v>6635</v>
      </c>
      <c r="D6455" s="84"/>
      <c r="F6455" s="84"/>
      <c r="O6455" s="84" t="s">
        <v>19419</v>
      </c>
      <c r="P6455" s="84">
        <v>1</v>
      </c>
      <c r="Q6455" s="84" t="s">
        <v>9357</v>
      </c>
      <c r="R6455" s="84"/>
      <c r="S6455" s="84"/>
    </row>
    <row r="6456" spans="1:19" x14ac:dyDescent="0.25">
      <c r="A6456" t="s">
        <v>7693</v>
      </c>
      <c r="B6456">
        <v>2</v>
      </c>
      <c r="C6456" t="s">
        <v>6635</v>
      </c>
      <c r="D6456" s="84"/>
      <c r="F6456" s="84"/>
      <c r="O6456" s="84" t="s">
        <v>19420</v>
      </c>
      <c r="P6456" s="84">
        <v>1</v>
      </c>
      <c r="Q6456" s="84" t="s">
        <v>9357</v>
      </c>
      <c r="R6456" s="84"/>
      <c r="S6456" s="84"/>
    </row>
    <row r="6457" spans="1:19" x14ac:dyDescent="0.25">
      <c r="A6457" t="s">
        <v>7694</v>
      </c>
      <c r="B6457">
        <v>2</v>
      </c>
      <c r="C6457" t="s">
        <v>6635</v>
      </c>
      <c r="D6457" s="84"/>
      <c r="F6457" s="84"/>
      <c r="O6457" s="84" t="s">
        <v>19424</v>
      </c>
      <c r="P6457" s="84">
        <v>1</v>
      </c>
      <c r="Q6457" s="84" t="s">
        <v>9357</v>
      </c>
      <c r="R6457" s="84"/>
      <c r="S6457" s="84"/>
    </row>
    <row r="6458" spans="1:19" x14ac:dyDescent="0.25">
      <c r="A6458" t="s">
        <v>7695</v>
      </c>
      <c r="B6458">
        <v>2</v>
      </c>
      <c r="C6458" t="s">
        <v>6635</v>
      </c>
      <c r="D6458" s="84"/>
      <c r="F6458" s="84"/>
      <c r="O6458" s="84" t="s">
        <v>19427</v>
      </c>
      <c r="P6458" s="84">
        <v>1</v>
      </c>
      <c r="Q6458" s="84" t="s">
        <v>9357</v>
      </c>
      <c r="R6458" s="84"/>
      <c r="S6458" s="84"/>
    </row>
    <row r="6459" spans="1:19" x14ac:dyDescent="0.25">
      <c r="A6459" t="s">
        <v>7696</v>
      </c>
      <c r="B6459">
        <v>2</v>
      </c>
      <c r="C6459" t="s">
        <v>6635</v>
      </c>
      <c r="D6459" s="84"/>
      <c r="F6459" s="84"/>
      <c r="O6459" s="84" t="s">
        <v>19428</v>
      </c>
      <c r="P6459" s="84">
        <v>1</v>
      </c>
      <c r="Q6459" s="84" t="s">
        <v>9357</v>
      </c>
      <c r="R6459" s="84"/>
      <c r="S6459" s="84"/>
    </row>
    <row r="6460" spans="1:19" x14ac:dyDescent="0.25">
      <c r="A6460" t="s">
        <v>7697</v>
      </c>
      <c r="B6460">
        <v>2</v>
      </c>
      <c r="C6460" t="s">
        <v>6635</v>
      </c>
      <c r="D6460" s="84"/>
      <c r="F6460" s="84"/>
      <c r="O6460" s="84" t="s">
        <v>19429</v>
      </c>
      <c r="P6460" s="84">
        <v>1</v>
      </c>
      <c r="Q6460" s="84" t="s">
        <v>9357</v>
      </c>
      <c r="R6460" s="84"/>
      <c r="S6460" s="84"/>
    </row>
    <row r="6461" spans="1:19" x14ac:dyDescent="0.25">
      <c r="A6461" t="s">
        <v>7698</v>
      </c>
      <c r="B6461">
        <v>2</v>
      </c>
      <c r="C6461" t="s">
        <v>6635</v>
      </c>
      <c r="D6461" s="84"/>
      <c r="F6461" s="84"/>
      <c r="O6461" s="84" t="s">
        <v>19430</v>
      </c>
      <c r="P6461" s="84">
        <v>1</v>
      </c>
      <c r="Q6461" s="84" t="s">
        <v>9357</v>
      </c>
      <c r="R6461" s="84"/>
      <c r="S6461" s="84"/>
    </row>
    <row r="6462" spans="1:19" x14ac:dyDescent="0.25">
      <c r="A6462" t="s">
        <v>7699</v>
      </c>
      <c r="B6462">
        <v>2</v>
      </c>
      <c r="C6462" t="s">
        <v>6635</v>
      </c>
      <c r="D6462" s="84"/>
      <c r="F6462" s="84"/>
      <c r="O6462" s="84" t="s">
        <v>19431</v>
      </c>
      <c r="P6462" s="84">
        <v>1</v>
      </c>
      <c r="Q6462" s="84" t="s">
        <v>9357</v>
      </c>
      <c r="R6462" s="84"/>
      <c r="S6462" s="84"/>
    </row>
    <row r="6463" spans="1:19" x14ac:dyDescent="0.25">
      <c r="A6463" t="s">
        <v>7700</v>
      </c>
      <c r="B6463">
        <v>2</v>
      </c>
      <c r="C6463" t="s">
        <v>6635</v>
      </c>
      <c r="D6463" s="84"/>
      <c r="F6463" s="84"/>
      <c r="O6463" s="84" t="s">
        <v>19434</v>
      </c>
      <c r="P6463" s="84">
        <v>1</v>
      </c>
      <c r="Q6463" s="84" t="s">
        <v>9357</v>
      </c>
      <c r="R6463" s="84"/>
      <c r="S6463" s="84"/>
    </row>
    <row r="6464" spans="1:19" x14ac:dyDescent="0.25">
      <c r="A6464" t="s">
        <v>7701</v>
      </c>
      <c r="B6464">
        <v>2</v>
      </c>
      <c r="C6464" t="s">
        <v>6635</v>
      </c>
      <c r="D6464" s="84"/>
      <c r="F6464" s="84"/>
      <c r="O6464" s="84" t="s">
        <v>19435</v>
      </c>
      <c r="P6464" s="84">
        <v>1</v>
      </c>
      <c r="Q6464" s="84" t="s">
        <v>9357</v>
      </c>
      <c r="R6464" s="84"/>
      <c r="S6464" s="84"/>
    </row>
    <row r="6465" spans="1:19" x14ac:dyDescent="0.25">
      <c r="A6465" t="s">
        <v>7702</v>
      </c>
      <c r="B6465">
        <v>2</v>
      </c>
      <c r="C6465" t="s">
        <v>6635</v>
      </c>
      <c r="D6465" s="84"/>
      <c r="F6465" s="84"/>
      <c r="O6465" s="84" t="s">
        <v>19436</v>
      </c>
      <c r="P6465" s="84">
        <v>1</v>
      </c>
      <c r="Q6465" s="84" t="s">
        <v>9357</v>
      </c>
      <c r="R6465" s="84"/>
      <c r="S6465" s="84"/>
    </row>
    <row r="6466" spans="1:19" x14ac:dyDescent="0.25">
      <c r="A6466" t="s">
        <v>7703</v>
      </c>
      <c r="B6466">
        <v>2</v>
      </c>
      <c r="C6466" t="s">
        <v>6635</v>
      </c>
      <c r="D6466" s="84"/>
      <c r="F6466" s="84"/>
      <c r="O6466" s="84" t="s">
        <v>19448</v>
      </c>
      <c r="P6466" s="84">
        <v>1</v>
      </c>
      <c r="Q6466" s="84" t="s">
        <v>9357</v>
      </c>
      <c r="R6466" s="84"/>
      <c r="S6466" s="84"/>
    </row>
    <row r="6467" spans="1:19" x14ac:dyDescent="0.25">
      <c r="A6467" t="s">
        <v>7704</v>
      </c>
      <c r="B6467">
        <v>2</v>
      </c>
      <c r="C6467" t="s">
        <v>6635</v>
      </c>
      <c r="D6467" s="84"/>
      <c r="F6467" s="84"/>
      <c r="O6467" s="84" t="s">
        <v>19449</v>
      </c>
      <c r="P6467" s="84">
        <v>1</v>
      </c>
      <c r="Q6467" s="84" t="s">
        <v>9357</v>
      </c>
      <c r="R6467" s="84"/>
      <c r="S6467" s="84"/>
    </row>
    <row r="6468" spans="1:19" x14ac:dyDescent="0.25">
      <c r="A6468" t="s">
        <v>7705</v>
      </c>
      <c r="B6468">
        <v>2</v>
      </c>
      <c r="C6468" t="s">
        <v>6635</v>
      </c>
      <c r="D6468" s="84"/>
      <c r="F6468" s="84"/>
      <c r="O6468" s="84" t="s">
        <v>19451</v>
      </c>
      <c r="P6468" s="84">
        <v>1</v>
      </c>
      <c r="Q6468" s="84" t="s">
        <v>9357</v>
      </c>
      <c r="R6468" s="84"/>
      <c r="S6468" s="84"/>
    </row>
    <row r="6469" spans="1:19" x14ac:dyDescent="0.25">
      <c r="A6469" t="s">
        <v>7706</v>
      </c>
      <c r="B6469">
        <v>2</v>
      </c>
      <c r="C6469" t="s">
        <v>6635</v>
      </c>
      <c r="D6469" s="84"/>
      <c r="F6469" s="84"/>
      <c r="O6469" s="84" t="s">
        <v>19454</v>
      </c>
      <c r="P6469" s="84">
        <v>1</v>
      </c>
      <c r="Q6469" s="84" t="s">
        <v>9357</v>
      </c>
      <c r="R6469" s="84"/>
      <c r="S6469" s="84"/>
    </row>
    <row r="6470" spans="1:19" x14ac:dyDescent="0.25">
      <c r="A6470" t="s">
        <v>7707</v>
      </c>
      <c r="B6470">
        <v>2</v>
      </c>
      <c r="C6470" t="s">
        <v>6635</v>
      </c>
      <c r="D6470" s="84"/>
      <c r="F6470" s="84"/>
      <c r="O6470" s="84" t="s">
        <v>19455</v>
      </c>
      <c r="P6470" s="84">
        <v>1</v>
      </c>
      <c r="Q6470" s="84" t="s">
        <v>9357</v>
      </c>
      <c r="R6470" s="84"/>
      <c r="S6470" s="84"/>
    </row>
    <row r="6471" spans="1:19" x14ac:dyDescent="0.25">
      <c r="A6471" t="s">
        <v>7708</v>
      </c>
      <c r="B6471">
        <v>2</v>
      </c>
      <c r="C6471" t="s">
        <v>6635</v>
      </c>
      <c r="D6471" s="84"/>
      <c r="F6471" s="84"/>
      <c r="O6471" s="84" t="s">
        <v>19456</v>
      </c>
      <c r="P6471" s="84">
        <v>1</v>
      </c>
      <c r="Q6471" s="84" t="s">
        <v>9357</v>
      </c>
      <c r="R6471" s="84"/>
      <c r="S6471" s="84"/>
    </row>
    <row r="6472" spans="1:19" x14ac:dyDescent="0.25">
      <c r="A6472" t="s">
        <v>7709</v>
      </c>
      <c r="B6472">
        <v>2</v>
      </c>
      <c r="C6472" t="s">
        <v>6635</v>
      </c>
      <c r="D6472" s="84"/>
      <c r="F6472" s="84"/>
      <c r="O6472" s="84" t="s">
        <v>19457</v>
      </c>
      <c r="P6472" s="84">
        <v>1</v>
      </c>
      <c r="Q6472" s="84" t="s">
        <v>9357</v>
      </c>
      <c r="R6472" s="84"/>
      <c r="S6472" s="84"/>
    </row>
    <row r="6473" spans="1:19" x14ac:dyDescent="0.25">
      <c r="A6473" t="s">
        <v>7710</v>
      </c>
      <c r="B6473">
        <v>2</v>
      </c>
      <c r="C6473" t="s">
        <v>6635</v>
      </c>
      <c r="D6473" s="84"/>
      <c r="F6473" s="84"/>
      <c r="O6473" s="84" t="s">
        <v>19458</v>
      </c>
      <c r="P6473" s="84">
        <v>1</v>
      </c>
      <c r="Q6473" s="84" t="s">
        <v>9357</v>
      </c>
      <c r="R6473" s="84"/>
      <c r="S6473" s="84"/>
    </row>
    <row r="6474" spans="1:19" x14ac:dyDescent="0.25">
      <c r="A6474" t="s">
        <v>7711</v>
      </c>
      <c r="B6474">
        <v>2</v>
      </c>
      <c r="C6474" t="s">
        <v>6635</v>
      </c>
      <c r="D6474" s="84"/>
      <c r="F6474" s="84"/>
      <c r="O6474" s="84" t="s">
        <v>19461</v>
      </c>
      <c r="P6474" s="84">
        <v>1</v>
      </c>
      <c r="Q6474" s="84" t="s">
        <v>9357</v>
      </c>
      <c r="R6474" s="84"/>
      <c r="S6474" s="84"/>
    </row>
    <row r="6475" spans="1:19" x14ac:dyDescent="0.25">
      <c r="A6475" t="s">
        <v>7712</v>
      </c>
      <c r="B6475">
        <v>2</v>
      </c>
      <c r="C6475" t="s">
        <v>6635</v>
      </c>
      <c r="D6475" s="84"/>
      <c r="F6475" s="84"/>
      <c r="O6475" s="84" t="s">
        <v>19463</v>
      </c>
      <c r="P6475" s="84">
        <v>1</v>
      </c>
      <c r="Q6475" s="84" t="s">
        <v>9357</v>
      </c>
      <c r="R6475" s="84"/>
      <c r="S6475" s="84"/>
    </row>
    <row r="6476" spans="1:19" x14ac:dyDescent="0.25">
      <c r="A6476" t="s">
        <v>7713</v>
      </c>
      <c r="B6476">
        <v>2</v>
      </c>
      <c r="C6476" t="s">
        <v>6635</v>
      </c>
      <c r="D6476" s="84"/>
      <c r="F6476" s="84"/>
      <c r="O6476" s="84" t="s">
        <v>19468</v>
      </c>
      <c r="P6476" s="84">
        <v>1</v>
      </c>
      <c r="Q6476" s="84" t="s">
        <v>9357</v>
      </c>
      <c r="R6476" s="84"/>
      <c r="S6476" s="84"/>
    </row>
    <row r="6477" spans="1:19" x14ac:dyDescent="0.25">
      <c r="A6477" t="s">
        <v>7714</v>
      </c>
      <c r="B6477">
        <v>2</v>
      </c>
      <c r="C6477" t="s">
        <v>6635</v>
      </c>
      <c r="D6477" s="84"/>
      <c r="F6477" s="84"/>
      <c r="O6477" s="84" t="s">
        <v>19471</v>
      </c>
      <c r="P6477" s="84">
        <v>1</v>
      </c>
      <c r="Q6477" s="84" t="s">
        <v>9357</v>
      </c>
      <c r="R6477" s="84"/>
      <c r="S6477" s="84"/>
    </row>
    <row r="6478" spans="1:19" x14ac:dyDescent="0.25">
      <c r="A6478" t="s">
        <v>7715</v>
      </c>
      <c r="B6478">
        <v>2</v>
      </c>
      <c r="C6478" t="s">
        <v>6635</v>
      </c>
      <c r="D6478" s="84"/>
      <c r="F6478" s="84"/>
      <c r="O6478" s="84" t="s">
        <v>19472</v>
      </c>
      <c r="P6478" s="84">
        <v>1</v>
      </c>
      <c r="Q6478" s="84" t="s">
        <v>9357</v>
      </c>
      <c r="R6478" s="84"/>
      <c r="S6478" s="84"/>
    </row>
    <row r="6479" spans="1:19" x14ac:dyDescent="0.25">
      <c r="A6479" t="s">
        <v>7716</v>
      </c>
      <c r="B6479">
        <v>2</v>
      </c>
      <c r="C6479" t="s">
        <v>6635</v>
      </c>
      <c r="D6479" s="84"/>
      <c r="F6479" s="84"/>
      <c r="O6479" s="84" t="s">
        <v>19474</v>
      </c>
      <c r="P6479" s="84">
        <v>1</v>
      </c>
      <c r="Q6479" s="84" t="s">
        <v>9357</v>
      </c>
      <c r="R6479" s="84"/>
      <c r="S6479" s="84"/>
    </row>
    <row r="6480" spans="1:19" x14ac:dyDescent="0.25">
      <c r="A6480" t="s">
        <v>7717</v>
      </c>
      <c r="B6480">
        <v>2</v>
      </c>
      <c r="C6480" t="s">
        <v>6635</v>
      </c>
      <c r="D6480" s="84"/>
      <c r="F6480" s="84"/>
      <c r="O6480" s="84" t="s">
        <v>19476</v>
      </c>
      <c r="P6480" s="84">
        <v>1</v>
      </c>
      <c r="Q6480" s="84" t="s">
        <v>9357</v>
      </c>
      <c r="R6480" s="84"/>
      <c r="S6480" s="84"/>
    </row>
    <row r="6481" spans="1:19" x14ac:dyDescent="0.25">
      <c r="A6481" t="s">
        <v>7718</v>
      </c>
      <c r="B6481">
        <v>2</v>
      </c>
      <c r="C6481" t="s">
        <v>6635</v>
      </c>
      <c r="D6481" s="84"/>
      <c r="F6481" s="84"/>
      <c r="O6481" s="84" t="s">
        <v>19477</v>
      </c>
      <c r="P6481" s="84">
        <v>1</v>
      </c>
      <c r="Q6481" s="84" t="s">
        <v>9357</v>
      </c>
      <c r="R6481" s="84"/>
      <c r="S6481" s="84"/>
    </row>
    <row r="6482" spans="1:19" x14ac:dyDescent="0.25">
      <c r="A6482" t="s">
        <v>7719</v>
      </c>
      <c r="B6482">
        <v>2</v>
      </c>
      <c r="C6482" t="s">
        <v>6635</v>
      </c>
      <c r="D6482" s="84"/>
      <c r="F6482" s="84"/>
      <c r="O6482" s="84" t="s">
        <v>19481</v>
      </c>
      <c r="P6482" s="84">
        <v>1</v>
      </c>
      <c r="Q6482" s="84" t="s">
        <v>9357</v>
      </c>
      <c r="R6482" s="84"/>
      <c r="S6482" s="84"/>
    </row>
    <row r="6483" spans="1:19" x14ac:dyDescent="0.25">
      <c r="A6483" t="s">
        <v>7720</v>
      </c>
      <c r="B6483">
        <v>2</v>
      </c>
      <c r="C6483" t="s">
        <v>6635</v>
      </c>
      <c r="D6483" s="84"/>
      <c r="F6483" s="84"/>
      <c r="O6483" s="84" t="s">
        <v>19482</v>
      </c>
      <c r="P6483" s="84">
        <v>1</v>
      </c>
      <c r="Q6483" s="84" t="s">
        <v>9357</v>
      </c>
      <c r="R6483" s="84"/>
      <c r="S6483" s="84"/>
    </row>
    <row r="6484" spans="1:19" x14ac:dyDescent="0.25">
      <c r="A6484" t="s">
        <v>7721</v>
      </c>
      <c r="B6484">
        <v>2</v>
      </c>
      <c r="C6484" t="s">
        <v>6635</v>
      </c>
      <c r="D6484" s="84"/>
      <c r="F6484" s="84"/>
      <c r="O6484" s="84" t="s">
        <v>19483</v>
      </c>
      <c r="P6484" s="84">
        <v>1</v>
      </c>
      <c r="Q6484" s="84" t="s">
        <v>9357</v>
      </c>
      <c r="R6484" s="84"/>
      <c r="S6484" s="84"/>
    </row>
    <row r="6485" spans="1:19" x14ac:dyDescent="0.25">
      <c r="A6485" t="s">
        <v>7722</v>
      </c>
      <c r="B6485">
        <v>2</v>
      </c>
      <c r="C6485" t="s">
        <v>6635</v>
      </c>
      <c r="D6485" s="84"/>
      <c r="F6485" s="84"/>
      <c r="O6485" s="84" t="s">
        <v>19485</v>
      </c>
      <c r="P6485" s="84">
        <v>1</v>
      </c>
      <c r="Q6485" s="84" t="s">
        <v>9357</v>
      </c>
      <c r="R6485" s="84"/>
      <c r="S6485" s="84"/>
    </row>
    <row r="6486" spans="1:19" x14ac:dyDescent="0.25">
      <c r="A6486" t="s">
        <v>7723</v>
      </c>
      <c r="B6486">
        <v>2</v>
      </c>
      <c r="C6486" t="s">
        <v>6635</v>
      </c>
      <c r="D6486" s="84"/>
      <c r="F6486" s="84"/>
      <c r="O6486" s="84" t="s">
        <v>19487</v>
      </c>
      <c r="P6486" s="84">
        <v>1</v>
      </c>
      <c r="Q6486" s="84" t="s">
        <v>9357</v>
      </c>
      <c r="R6486" s="84"/>
      <c r="S6486" s="84"/>
    </row>
    <row r="6487" spans="1:19" x14ac:dyDescent="0.25">
      <c r="A6487" t="s">
        <v>7724</v>
      </c>
      <c r="B6487">
        <v>2</v>
      </c>
      <c r="C6487" t="s">
        <v>6635</v>
      </c>
      <c r="D6487" s="84"/>
      <c r="F6487" s="84"/>
      <c r="O6487" s="84" t="s">
        <v>19490</v>
      </c>
      <c r="P6487" s="84">
        <v>1</v>
      </c>
      <c r="Q6487" s="84" t="s">
        <v>9357</v>
      </c>
      <c r="R6487" s="84"/>
      <c r="S6487" s="84"/>
    </row>
    <row r="6488" spans="1:19" x14ac:dyDescent="0.25">
      <c r="A6488" t="s">
        <v>7725</v>
      </c>
      <c r="B6488">
        <v>2</v>
      </c>
      <c r="C6488" t="s">
        <v>6635</v>
      </c>
      <c r="D6488" s="84"/>
      <c r="F6488" s="84"/>
      <c r="O6488" s="84" t="s">
        <v>19493</v>
      </c>
      <c r="P6488" s="84">
        <v>1</v>
      </c>
      <c r="Q6488" s="84" t="s">
        <v>9357</v>
      </c>
      <c r="R6488" s="84"/>
      <c r="S6488" s="84"/>
    </row>
    <row r="6489" spans="1:19" x14ac:dyDescent="0.25">
      <c r="A6489" t="s">
        <v>7726</v>
      </c>
      <c r="B6489">
        <v>2</v>
      </c>
      <c r="C6489" t="s">
        <v>6635</v>
      </c>
      <c r="D6489" s="84"/>
      <c r="F6489" s="84"/>
      <c r="O6489" s="84" t="s">
        <v>19494</v>
      </c>
      <c r="P6489" s="84">
        <v>1</v>
      </c>
      <c r="Q6489" s="84" t="s">
        <v>9357</v>
      </c>
      <c r="R6489" s="84"/>
      <c r="S6489" s="84"/>
    </row>
    <row r="6490" spans="1:19" x14ac:dyDescent="0.25">
      <c r="A6490" t="s">
        <v>7727</v>
      </c>
      <c r="B6490">
        <v>2</v>
      </c>
      <c r="C6490" t="s">
        <v>6635</v>
      </c>
      <c r="D6490" s="84"/>
      <c r="F6490" s="84"/>
      <c r="O6490" s="84" t="s">
        <v>19495</v>
      </c>
      <c r="P6490" s="84">
        <v>1</v>
      </c>
      <c r="Q6490" s="84" t="s">
        <v>9357</v>
      </c>
      <c r="R6490" s="84"/>
      <c r="S6490" s="84"/>
    </row>
    <row r="6491" spans="1:19" x14ac:dyDescent="0.25">
      <c r="A6491" t="s">
        <v>7728</v>
      </c>
      <c r="B6491">
        <v>2</v>
      </c>
      <c r="C6491" t="s">
        <v>6635</v>
      </c>
      <c r="D6491" s="84"/>
      <c r="F6491" s="84"/>
      <c r="O6491" s="84" t="s">
        <v>19496</v>
      </c>
      <c r="P6491" s="84">
        <v>1</v>
      </c>
      <c r="Q6491" s="84" t="s">
        <v>9357</v>
      </c>
      <c r="R6491" s="84"/>
      <c r="S6491" s="84"/>
    </row>
    <row r="6492" spans="1:19" x14ac:dyDescent="0.25">
      <c r="A6492" t="s">
        <v>7729</v>
      </c>
      <c r="B6492">
        <v>2</v>
      </c>
      <c r="C6492" t="s">
        <v>6635</v>
      </c>
      <c r="D6492" s="84"/>
      <c r="F6492" s="84"/>
      <c r="O6492" s="84" t="s">
        <v>19498</v>
      </c>
      <c r="P6492" s="84">
        <v>1</v>
      </c>
      <c r="Q6492" s="84" t="s">
        <v>9357</v>
      </c>
      <c r="R6492" s="84"/>
      <c r="S6492" s="84"/>
    </row>
    <row r="6493" spans="1:19" x14ac:dyDescent="0.25">
      <c r="A6493" t="s">
        <v>7730</v>
      </c>
      <c r="B6493">
        <v>2</v>
      </c>
      <c r="C6493" t="s">
        <v>6635</v>
      </c>
      <c r="D6493" s="84"/>
      <c r="F6493" s="84"/>
      <c r="O6493" s="84" t="s">
        <v>19499</v>
      </c>
      <c r="P6493" s="84">
        <v>1</v>
      </c>
      <c r="Q6493" s="84" t="s">
        <v>9357</v>
      </c>
      <c r="R6493" s="84"/>
      <c r="S6493" s="84"/>
    </row>
    <row r="6494" spans="1:19" x14ac:dyDescent="0.25">
      <c r="A6494" t="s">
        <v>7731</v>
      </c>
      <c r="B6494">
        <v>2</v>
      </c>
      <c r="C6494" t="s">
        <v>6635</v>
      </c>
      <c r="D6494" s="84"/>
      <c r="F6494" s="84"/>
      <c r="O6494" s="84" t="s">
        <v>19502</v>
      </c>
      <c r="P6494" s="84">
        <v>1</v>
      </c>
      <c r="Q6494" s="84" t="s">
        <v>9357</v>
      </c>
      <c r="R6494" s="84"/>
      <c r="S6494" s="84"/>
    </row>
    <row r="6495" spans="1:19" x14ac:dyDescent="0.25">
      <c r="A6495" t="s">
        <v>7732</v>
      </c>
      <c r="B6495">
        <v>2</v>
      </c>
      <c r="C6495" t="s">
        <v>6635</v>
      </c>
      <c r="D6495" s="84"/>
      <c r="F6495" s="84"/>
      <c r="O6495" s="84" t="s">
        <v>19526</v>
      </c>
      <c r="P6495" s="84">
        <v>1</v>
      </c>
      <c r="Q6495" s="84" t="s">
        <v>9357</v>
      </c>
      <c r="R6495" s="84"/>
      <c r="S6495" s="84"/>
    </row>
    <row r="6496" spans="1:19" x14ac:dyDescent="0.25">
      <c r="A6496" t="s">
        <v>7733</v>
      </c>
      <c r="B6496">
        <v>2</v>
      </c>
      <c r="C6496" t="s">
        <v>6635</v>
      </c>
      <c r="D6496" s="84"/>
      <c r="F6496" s="84"/>
      <c r="O6496" s="84" t="s">
        <v>19528</v>
      </c>
      <c r="P6496" s="84">
        <v>1</v>
      </c>
      <c r="Q6496" s="84" t="s">
        <v>9357</v>
      </c>
      <c r="R6496" s="84"/>
      <c r="S6496" s="84"/>
    </row>
    <row r="6497" spans="1:19" x14ac:dyDescent="0.25">
      <c r="A6497" t="s">
        <v>7734</v>
      </c>
      <c r="B6497">
        <v>2</v>
      </c>
      <c r="C6497" t="s">
        <v>6635</v>
      </c>
      <c r="D6497" s="84"/>
      <c r="F6497" s="84"/>
      <c r="O6497" s="84" t="s">
        <v>19529</v>
      </c>
      <c r="P6497" s="84">
        <v>1</v>
      </c>
      <c r="Q6497" s="84" t="s">
        <v>9357</v>
      </c>
      <c r="R6497" s="84"/>
      <c r="S6497" s="84"/>
    </row>
    <row r="6498" spans="1:19" x14ac:dyDescent="0.25">
      <c r="A6498" t="s">
        <v>7735</v>
      </c>
      <c r="B6498">
        <v>2</v>
      </c>
      <c r="C6498" t="s">
        <v>6635</v>
      </c>
      <c r="D6498" s="84"/>
      <c r="F6498" s="84"/>
      <c r="O6498" s="84" t="s">
        <v>19530</v>
      </c>
      <c r="P6498" s="84">
        <v>1</v>
      </c>
      <c r="Q6498" s="84" t="s">
        <v>9357</v>
      </c>
      <c r="R6498" s="84"/>
      <c r="S6498" s="84"/>
    </row>
    <row r="6499" spans="1:19" x14ac:dyDescent="0.25">
      <c r="A6499" t="s">
        <v>7736</v>
      </c>
      <c r="B6499">
        <v>2</v>
      </c>
      <c r="C6499" t="s">
        <v>6635</v>
      </c>
      <c r="D6499" s="84"/>
      <c r="F6499" s="84"/>
      <c r="O6499" s="84" t="s">
        <v>19531</v>
      </c>
      <c r="P6499" s="84">
        <v>1</v>
      </c>
      <c r="Q6499" s="84" t="s">
        <v>9357</v>
      </c>
      <c r="R6499" s="84"/>
      <c r="S6499" s="84"/>
    </row>
    <row r="6500" spans="1:19" x14ac:dyDescent="0.25">
      <c r="A6500" t="s">
        <v>7737</v>
      </c>
      <c r="B6500">
        <v>2</v>
      </c>
      <c r="C6500" t="s">
        <v>6635</v>
      </c>
      <c r="D6500" s="84"/>
      <c r="F6500" s="84"/>
      <c r="O6500" s="84" t="s">
        <v>19535</v>
      </c>
      <c r="P6500" s="84">
        <v>1</v>
      </c>
      <c r="Q6500" s="84" t="s">
        <v>9357</v>
      </c>
      <c r="R6500" s="84"/>
      <c r="S6500" s="84"/>
    </row>
    <row r="6501" spans="1:19" x14ac:dyDescent="0.25">
      <c r="A6501" t="s">
        <v>7738</v>
      </c>
      <c r="B6501">
        <v>2</v>
      </c>
      <c r="C6501" t="s">
        <v>6635</v>
      </c>
      <c r="D6501" s="84"/>
      <c r="F6501" s="84"/>
      <c r="O6501" s="84" t="s">
        <v>19536</v>
      </c>
      <c r="P6501" s="84">
        <v>1</v>
      </c>
      <c r="Q6501" s="84" t="s">
        <v>9357</v>
      </c>
      <c r="R6501" s="84"/>
      <c r="S6501" s="84"/>
    </row>
    <row r="6502" spans="1:19" x14ac:dyDescent="0.25">
      <c r="A6502" t="s">
        <v>7739</v>
      </c>
      <c r="B6502">
        <v>2</v>
      </c>
      <c r="C6502" t="s">
        <v>6635</v>
      </c>
      <c r="D6502" s="84"/>
      <c r="F6502" s="84"/>
      <c r="O6502" s="84" t="s">
        <v>19537</v>
      </c>
      <c r="P6502" s="84">
        <v>1</v>
      </c>
      <c r="Q6502" s="84" t="s">
        <v>9357</v>
      </c>
      <c r="R6502" s="84"/>
      <c r="S6502" s="84"/>
    </row>
    <row r="6503" spans="1:19" x14ac:dyDescent="0.25">
      <c r="A6503" t="s">
        <v>7740</v>
      </c>
      <c r="B6503">
        <v>2</v>
      </c>
      <c r="C6503" t="s">
        <v>6635</v>
      </c>
      <c r="D6503" s="84"/>
      <c r="F6503" s="84"/>
      <c r="O6503" s="84" t="s">
        <v>19538</v>
      </c>
      <c r="P6503" s="84">
        <v>1</v>
      </c>
      <c r="Q6503" s="84" t="s">
        <v>9357</v>
      </c>
      <c r="R6503" s="84"/>
      <c r="S6503" s="84"/>
    </row>
    <row r="6504" spans="1:19" x14ac:dyDescent="0.25">
      <c r="A6504" t="s">
        <v>7741</v>
      </c>
      <c r="B6504">
        <v>2</v>
      </c>
      <c r="C6504" t="s">
        <v>6635</v>
      </c>
      <c r="D6504" s="84"/>
      <c r="F6504" s="84"/>
      <c r="O6504" s="84" t="s">
        <v>19540</v>
      </c>
      <c r="P6504" s="84">
        <v>1</v>
      </c>
      <c r="Q6504" s="84" t="s">
        <v>9357</v>
      </c>
      <c r="R6504" s="84"/>
      <c r="S6504" s="84"/>
    </row>
    <row r="6505" spans="1:19" x14ac:dyDescent="0.25">
      <c r="A6505" t="s">
        <v>7742</v>
      </c>
      <c r="B6505">
        <v>2</v>
      </c>
      <c r="C6505" t="s">
        <v>6635</v>
      </c>
      <c r="D6505" s="84"/>
      <c r="F6505" s="84"/>
      <c r="O6505" s="84" t="s">
        <v>19541</v>
      </c>
      <c r="P6505" s="84">
        <v>1</v>
      </c>
      <c r="Q6505" s="84" t="s">
        <v>9357</v>
      </c>
      <c r="R6505" s="84"/>
      <c r="S6505" s="84"/>
    </row>
    <row r="6506" spans="1:19" x14ac:dyDescent="0.25">
      <c r="A6506" t="s">
        <v>7743</v>
      </c>
      <c r="B6506">
        <v>2</v>
      </c>
      <c r="C6506" t="s">
        <v>6635</v>
      </c>
      <c r="D6506" s="84"/>
      <c r="F6506" s="84"/>
      <c r="O6506" s="84" t="s">
        <v>19542</v>
      </c>
      <c r="P6506" s="84">
        <v>1</v>
      </c>
      <c r="Q6506" s="84" t="s">
        <v>9357</v>
      </c>
      <c r="R6506" s="84"/>
      <c r="S6506" s="84"/>
    </row>
    <row r="6507" spans="1:19" x14ac:dyDescent="0.25">
      <c r="A6507" t="s">
        <v>7744</v>
      </c>
      <c r="B6507">
        <v>2</v>
      </c>
      <c r="C6507" t="s">
        <v>6635</v>
      </c>
      <c r="D6507" s="84"/>
      <c r="F6507" s="84"/>
      <c r="O6507" s="84" t="s">
        <v>19544</v>
      </c>
      <c r="P6507" s="84">
        <v>1</v>
      </c>
      <c r="Q6507" s="84" t="s">
        <v>9357</v>
      </c>
      <c r="R6507" s="84"/>
      <c r="S6507" s="84"/>
    </row>
    <row r="6508" spans="1:19" x14ac:dyDescent="0.25">
      <c r="A6508" t="s">
        <v>7745</v>
      </c>
      <c r="B6508">
        <v>2</v>
      </c>
      <c r="C6508" t="s">
        <v>6635</v>
      </c>
      <c r="D6508" s="84"/>
      <c r="F6508" s="84"/>
      <c r="O6508" s="84" t="s">
        <v>19545</v>
      </c>
      <c r="P6508" s="84">
        <v>1</v>
      </c>
      <c r="Q6508" s="84" t="s">
        <v>9357</v>
      </c>
      <c r="R6508" s="84"/>
      <c r="S6508" s="84"/>
    </row>
    <row r="6509" spans="1:19" x14ac:dyDescent="0.25">
      <c r="A6509" t="s">
        <v>7746</v>
      </c>
      <c r="B6509">
        <v>2</v>
      </c>
      <c r="C6509" t="s">
        <v>6635</v>
      </c>
      <c r="D6509" s="84"/>
      <c r="F6509" s="84"/>
      <c r="O6509" s="84" t="s">
        <v>19546</v>
      </c>
      <c r="P6509" s="84">
        <v>1</v>
      </c>
      <c r="Q6509" s="84" t="s">
        <v>9357</v>
      </c>
      <c r="R6509" s="84"/>
      <c r="S6509" s="84"/>
    </row>
    <row r="6510" spans="1:19" x14ac:dyDescent="0.25">
      <c r="A6510" t="s">
        <v>7747</v>
      </c>
      <c r="B6510">
        <v>2</v>
      </c>
      <c r="C6510" t="s">
        <v>6635</v>
      </c>
      <c r="D6510" s="84"/>
      <c r="F6510" s="84"/>
      <c r="O6510" s="84" t="s">
        <v>19547</v>
      </c>
      <c r="P6510" s="84">
        <v>1</v>
      </c>
      <c r="Q6510" s="84" t="s">
        <v>9357</v>
      </c>
      <c r="R6510" s="84"/>
      <c r="S6510" s="84"/>
    </row>
    <row r="6511" spans="1:19" x14ac:dyDescent="0.25">
      <c r="A6511" t="s">
        <v>7748</v>
      </c>
      <c r="B6511">
        <v>2</v>
      </c>
      <c r="C6511" t="s">
        <v>6635</v>
      </c>
      <c r="D6511" s="84"/>
      <c r="F6511" s="84"/>
      <c r="O6511" s="84" t="s">
        <v>19548</v>
      </c>
      <c r="P6511" s="84">
        <v>1</v>
      </c>
      <c r="Q6511" s="84" t="s">
        <v>9357</v>
      </c>
      <c r="R6511" s="84"/>
      <c r="S6511" s="84"/>
    </row>
    <row r="6512" spans="1:19" x14ac:dyDescent="0.25">
      <c r="A6512" t="s">
        <v>7749</v>
      </c>
      <c r="B6512">
        <v>2</v>
      </c>
      <c r="C6512" t="s">
        <v>6635</v>
      </c>
      <c r="D6512" s="84"/>
      <c r="F6512" s="84"/>
      <c r="O6512" s="84" t="s">
        <v>19549</v>
      </c>
      <c r="P6512" s="84">
        <v>1</v>
      </c>
      <c r="Q6512" s="84" t="s">
        <v>9357</v>
      </c>
      <c r="R6512" s="84"/>
      <c r="S6512" s="84"/>
    </row>
    <row r="6513" spans="1:19" x14ac:dyDescent="0.25">
      <c r="A6513" t="s">
        <v>7750</v>
      </c>
      <c r="B6513">
        <v>2</v>
      </c>
      <c r="C6513" t="s">
        <v>6635</v>
      </c>
      <c r="D6513" s="84"/>
      <c r="F6513" s="84"/>
      <c r="O6513" s="84" t="s">
        <v>19550</v>
      </c>
      <c r="P6513" s="84">
        <v>1</v>
      </c>
      <c r="Q6513" s="84" t="s">
        <v>9357</v>
      </c>
      <c r="R6513" s="84"/>
      <c r="S6513" s="84"/>
    </row>
    <row r="6514" spans="1:19" x14ac:dyDescent="0.25">
      <c r="A6514" t="s">
        <v>7751</v>
      </c>
      <c r="B6514">
        <v>2</v>
      </c>
      <c r="C6514" t="s">
        <v>6635</v>
      </c>
      <c r="D6514" s="84"/>
      <c r="F6514" s="84"/>
      <c r="O6514" s="84" t="s">
        <v>19551</v>
      </c>
      <c r="P6514" s="84">
        <v>1</v>
      </c>
      <c r="Q6514" s="84" t="s">
        <v>9357</v>
      </c>
      <c r="R6514" s="84"/>
      <c r="S6514" s="84"/>
    </row>
    <row r="6515" spans="1:19" x14ac:dyDescent="0.25">
      <c r="A6515" t="s">
        <v>7752</v>
      </c>
      <c r="B6515">
        <v>2</v>
      </c>
      <c r="C6515" t="s">
        <v>6635</v>
      </c>
      <c r="D6515" s="84"/>
      <c r="F6515" s="84"/>
      <c r="O6515" s="84" t="s">
        <v>19556</v>
      </c>
      <c r="P6515" s="84">
        <v>1</v>
      </c>
      <c r="Q6515" s="84" t="s">
        <v>9357</v>
      </c>
      <c r="R6515" s="84"/>
      <c r="S6515" s="84"/>
    </row>
    <row r="6516" spans="1:19" x14ac:dyDescent="0.25">
      <c r="A6516" t="s">
        <v>7753</v>
      </c>
      <c r="B6516">
        <v>2</v>
      </c>
      <c r="C6516" t="s">
        <v>6635</v>
      </c>
      <c r="D6516" s="84"/>
      <c r="F6516" s="84"/>
      <c r="O6516" s="84" t="s">
        <v>19562</v>
      </c>
      <c r="P6516" s="84">
        <v>1</v>
      </c>
      <c r="Q6516" s="84" t="s">
        <v>9357</v>
      </c>
      <c r="R6516" s="84"/>
      <c r="S6516" s="84"/>
    </row>
    <row r="6517" spans="1:19" x14ac:dyDescent="0.25">
      <c r="A6517" t="s">
        <v>7754</v>
      </c>
      <c r="B6517">
        <v>2</v>
      </c>
      <c r="C6517" t="s">
        <v>6635</v>
      </c>
      <c r="D6517" s="84"/>
      <c r="F6517" s="84"/>
      <c r="O6517" s="84" t="s">
        <v>19563</v>
      </c>
      <c r="P6517" s="84">
        <v>1</v>
      </c>
      <c r="Q6517" s="84" t="s">
        <v>9357</v>
      </c>
      <c r="R6517" s="84"/>
      <c r="S6517" s="84"/>
    </row>
    <row r="6518" spans="1:19" x14ac:dyDescent="0.25">
      <c r="A6518" t="s">
        <v>7755</v>
      </c>
      <c r="B6518">
        <v>2</v>
      </c>
      <c r="C6518" t="s">
        <v>6635</v>
      </c>
      <c r="D6518" s="84"/>
      <c r="F6518" s="84"/>
      <c r="O6518" s="84" t="s">
        <v>19564</v>
      </c>
      <c r="P6518" s="84">
        <v>1</v>
      </c>
      <c r="Q6518" s="84" t="s">
        <v>9357</v>
      </c>
      <c r="R6518" s="84"/>
      <c r="S6518" s="84"/>
    </row>
    <row r="6519" spans="1:19" x14ac:dyDescent="0.25">
      <c r="A6519" t="s">
        <v>7756</v>
      </c>
      <c r="B6519">
        <v>2</v>
      </c>
      <c r="C6519" t="s">
        <v>6635</v>
      </c>
      <c r="D6519" s="84"/>
      <c r="F6519" s="84"/>
      <c r="O6519" s="84" t="s">
        <v>19568</v>
      </c>
      <c r="P6519" s="84">
        <v>1</v>
      </c>
      <c r="Q6519" s="84" t="s">
        <v>9357</v>
      </c>
      <c r="R6519" s="84"/>
      <c r="S6519" s="84"/>
    </row>
    <row r="6520" spans="1:19" x14ac:dyDescent="0.25">
      <c r="A6520" t="s">
        <v>7757</v>
      </c>
      <c r="B6520">
        <v>2</v>
      </c>
      <c r="C6520" t="s">
        <v>6635</v>
      </c>
      <c r="D6520" s="84"/>
      <c r="F6520" s="84"/>
      <c r="O6520" s="84" t="s">
        <v>19572</v>
      </c>
      <c r="P6520" s="84">
        <v>1</v>
      </c>
      <c r="Q6520" s="84" t="s">
        <v>9357</v>
      </c>
      <c r="R6520" s="84"/>
      <c r="S6520" s="84"/>
    </row>
    <row r="6521" spans="1:19" x14ac:dyDescent="0.25">
      <c r="A6521" t="s">
        <v>7758</v>
      </c>
      <c r="B6521">
        <v>2</v>
      </c>
      <c r="C6521" t="s">
        <v>6635</v>
      </c>
      <c r="D6521" s="84"/>
      <c r="F6521" s="84"/>
      <c r="O6521" s="84" t="s">
        <v>19573</v>
      </c>
      <c r="P6521" s="84">
        <v>1</v>
      </c>
      <c r="Q6521" s="84" t="s">
        <v>9357</v>
      </c>
      <c r="R6521" s="84"/>
      <c r="S6521" s="84"/>
    </row>
    <row r="6522" spans="1:19" x14ac:dyDescent="0.25">
      <c r="A6522" t="s">
        <v>7759</v>
      </c>
      <c r="B6522">
        <v>2</v>
      </c>
      <c r="C6522" t="s">
        <v>6635</v>
      </c>
      <c r="D6522" s="84"/>
      <c r="F6522" s="84"/>
      <c r="O6522" s="84" t="s">
        <v>19576</v>
      </c>
      <c r="P6522" s="84">
        <v>1</v>
      </c>
      <c r="Q6522" s="84" t="s">
        <v>9357</v>
      </c>
      <c r="R6522" s="84"/>
      <c r="S6522" s="84"/>
    </row>
    <row r="6523" spans="1:19" x14ac:dyDescent="0.25">
      <c r="A6523" t="s">
        <v>7760</v>
      </c>
      <c r="B6523">
        <v>2</v>
      </c>
      <c r="C6523" t="s">
        <v>6635</v>
      </c>
      <c r="D6523" s="84"/>
      <c r="F6523" s="84"/>
      <c r="O6523" s="84" t="s">
        <v>19577</v>
      </c>
      <c r="P6523" s="84">
        <v>1</v>
      </c>
      <c r="Q6523" s="84" t="s">
        <v>9357</v>
      </c>
      <c r="R6523" s="84"/>
      <c r="S6523" s="84"/>
    </row>
    <row r="6524" spans="1:19" x14ac:dyDescent="0.25">
      <c r="A6524" t="s">
        <v>7761</v>
      </c>
      <c r="B6524">
        <v>2</v>
      </c>
      <c r="C6524" t="s">
        <v>6635</v>
      </c>
      <c r="D6524" s="84"/>
      <c r="F6524" s="84"/>
      <c r="O6524" s="84" t="s">
        <v>19580</v>
      </c>
      <c r="P6524" s="84">
        <v>1</v>
      </c>
      <c r="Q6524" s="84" t="s">
        <v>9357</v>
      </c>
      <c r="R6524" s="84"/>
      <c r="S6524" s="84"/>
    </row>
    <row r="6525" spans="1:19" x14ac:dyDescent="0.25">
      <c r="A6525" t="s">
        <v>7762</v>
      </c>
      <c r="B6525">
        <v>2</v>
      </c>
      <c r="C6525" t="s">
        <v>6635</v>
      </c>
      <c r="D6525" s="84"/>
      <c r="F6525" s="84"/>
      <c r="O6525" s="84" t="s">
        <v>19581</v>
      </c>
      <c r="P6525" s="84">
        <v>1</v>
      </c>
      <c r="Q6525" s="84" t="s">
        <v>9357</v>
      </c>
      <c r="R6525" s="84"/>
      <c r="S6525" s="84"/>
    </row>
    <row r="6526" spans="1:19" x14ac:dyDescent="0.25">
      <c r="A6526" t="s">
        <v>7763</v>
      </c>
      <c r="B6526">
        <v>2</v>
      </c>
      <c r="C6526" t="s">
        <v>6635</v>
      </c>
      <c r="D6526" s="84"/>
      <c r="F6526" s="84"/>
      <c r="O6526" s="84" t="s">
        <v>19583</v>
      </c>
      <c r="P6526" s="84">
        <v>1</v>
      </c>
      <c r="Q6526" s="84" t="s">
        <v>9357</v>
      </c>
      <c r="R6526" s="84"/>
      <c r="S6526" s="84"/>
    </row>
    <row r="6527" spans="1:19" x14ac:dyDescent="0.25">
      <c r="A6527" t="s">
        <v>7764</v>
      </c>
      <c r="B6527">
        <v>2</v>
      </c>
      <c r="C6527" t="s">
        <v>6635</v>
      </c>
      <c r="D6527" s="84"/>
      <c r="F6527" s="84"/>
      <c r="O6527" s="84" t="s">
        <v>19592</v>
      </c>
      <c r="P6527" s="84">
        <v>1</v>
      </c>
      <c r="Q6527" s="84" t="s">
        <v>9357</v>
      </c>
      <c r="R6527" s="84"/>
      <c r="S6527" s="84"/>
    </row>
    <row r="6528" spans="1:19" x14ac:dyDescent="0.25">
      <c r="A6528" t="s">
        <v>7765</v>
      </c>
      <c r="B6528">
        <v>2</v>
      </c>
      <c r="C6528" t="s">
        <v>6635</v>
      </c>
      <c r="D6528" s="84"/>
      <c r="F6528" s="84"/>
      <c r="O6528" s="84" t="s">
        <v>19594</v>
      </c>
      <c r="P6528" s="84">
        <v>1</v>
      </c>
      <c r="Q6528" s="84" t="s">
        <v>9357</v>
      </c>
      <c r="R6528" s="84"/>
      <c r="S6528" s="84"/>
    </row>
    <row r="6529" spans="1:19" x14ac:dyDescent="0.25">
      <c r="A6529" t="s">
        <v>7766</v>
      </c>
      <c r="B6529">
        <v>2</v>
      </c>
      <c r="C6529" t="s">
        <v>6635</v>
      </c>
      <c r="D6529" s="84"/>
      <c r="F6529" s="84"/>
      <c r="O6529" s="84" t="s">
        <v>19626</v>
      </c>
      <c r="P6529" s="84">
        <v>1</v>
      </c>
      <c r="Q6529" s="84" t="s">
        <v>9357</v>
      </c>
      <c r="R6529" s="84"/>
      <c r="S6529" s="84"/>
    </row>
    <row r="6530" spans="1:19" x14ac:dyDescent="0.25">
      <c r="A6530" t="s">
        <v>7767</v>
      </c>
      <c r="B6530">
        <v>2</v>
      </c>
      <c r="C6530" t="s">
        <v>6635</v>
      </c>
      <c r="D6530" s="84"/>
      <c r="F6530" s="84"/>
      <c r="O6530" s="84" t="s">
        <v>19628</v>
      </c>
      <c r="P6530" s="84">
        <v>1</v>
      </c>
      <c r="Q6530" s="84" t="s">
        <v>9357</v>
      </c>
      <c r="R6530" s="84"/>
      <c r="S6530" s="84"/>
    </row>
    <row r="6531" spans="1:19" x14ac:dyDescent="0.25">
      <c r="A6531" t="s">
        <v>7768</v>
      </c>
      <c r="B6531">
        <v>2</v>
      </c>
      <c r="C6531" t="s">
        <v>6635</v>
      </c>
      <c r="D6531" s="84"/>
      <c r="F6531" s="84"/>
      <c r="O6531" s="84" t="s">
        <v>19641</v>
      </c>
      <c r="P6531" s="84">
        <v>1</v>
      </c>
      <c r="Q6531" s="84" t="s">
        <v>9357</v>
      </c>
      <c r="R6531" s="84"/>
      <c r="S6531" s="84"/>
    </row>
    <row r="6532" spans="1:19" x14ac:dyDescent="0.25">
      <c r="A6532" t="s">
        <v>7769</v>
      </c>
      <c r="B6532">
        <v>2</v>
      </c>
      <c r="C6532" t="s">
        <v>6635</v>
      </c>
      <c r="D6532" s="84"/>
      <c r="F6532" s="84"/>
      <c r="O6532" s="84" t="s">
        <v>19648</v>
      </c>
      <c r="P6532" s="84">
        <v>1</v>
      </c>
      <c r="Q6532" s="84" t="s">
        <v>9357</v>
      </c>
      <c r="R6532" s="84"/>
      <c r="S6532" s="84"/>
    </row>
    <row r="6533" spans="1:19" x14ac:dyDescent="0.25">
      <c r="A6533" t="s">
        <v>7770</v>
      </c>
      <c r="B6533">
        <v>2</v>
      </c>
      <c r="C6533" t="s">
        <v>6635</v>
      </c>
      <c r="D6533" s="84"/>
      <c r="F6533" s="84"/>
      <c r="O6533" s="84" t="s">
        <v>19653</v>
      </c>
      <c r="P6533" s="84">
        <v>1</v>
      </c>
      <c r="Q6533" s="84" t="s">
        <v>9357</v>
      </c>
      <c r="R6533" s="84"/>
      <c r="S6533" s="84"/>
    </row>
    <row r="6534" spans="1:19" x14ac:dyDescent="0.25">
      <c r="A6534" t="s">
        <v>7771</v>
      </c>
      <c r="B6534">
        <v>2</v>
      </c>
      <c r="C6534" t="s">
        <v>6635</v>
      </c>
      <c r="D6534" s="84"/>
      <c r="F6534" s="84"/>
      <c r="O6534" s="84" t="s">
        <v>19658</v>
      </c>
      <c r="P6534" s="84">
        <v>1</v>
      </c>
      <c r="Q6534" s="84" t="s">
        <v>9357</v>
      </c>
      <c r="R6534" s="84"/>
      <c r="S6534" s="84"/>
    </row>
    <row r="6535" spans="1:19" x14ac:dyDescent="0.25">
      <c r="A6535" t="s">
        <v>7772</v>
      </c>
      <c r="B6535">
        <v>2</v>
      </c>
      <c r="C6535" t="s">
        <v>6635</v>
      </c>
      <c r="D6535" s="84"/>
      <c r="F6535" s="84"/>
      <c r="O6535" s="84" t="s">
        <v>19659</v>
      </c>
      <c r="P6535" s="84">
        <v>1</v>
      </c>
      <c r="Q6535" s="84" t="s">
        <v>9357</v>
      </c>
      <c r="R6535" s="84"/>
      <c r="S6535" s="84"/>
    </row>
    <row r="6536" spans="1:19" x14ac:dyDescent="0.25">
      <c r="A6536" t="s">
        <v>7773</v>
      </c>
      <c r="B6536">
        <v>2</v>
      </c>
      <c r="C6536" t="s">
        <v>6635</v>
      </c>
      <c r="D6536" s="84"/>
      <c r="F6536" s="84"/>
      <c r="O6536" s="84" t="s">
        <v>19660</v>
      </c>
      <c r="P6536" s="84">
        <v>1</v>
      </c>
      <c r="Q6536" s="84" t="s">
        <v>9357</v>
      </c>
      <c r="R6536" s="84"/>
      <c r="S6536" s="84"/>
    </row>
    <row r="6537" spans="1:19" x14ac:dyDescent="0.25">
      <c r="A6537" t="s">
        <v>7774</v>
      </c>
      <c r="B6537">
        <v>2</v>
      </c>
      <c r="C6537" t="s">
        <v>6635</v>
      </c>
      <c r="D6537" s="84"/>
      <c r="F6537" s="84"/>
      <c r="O6537" s="84" t="s">
        <v>19663</v>
      </c>
      <c r="P6537" s="84">
        <v>1</v>
      </c>
      <c r="Q6537" s="84" t="s">
        <v>9357</v>
      </c>
      <c r="R6537" s="84"/>
      <c r="S6537" s="84"/>
    </row>
    <row r="6538" spans="1:19" x14ac:dyDescent="0.25">
      <c r="A6538" t="s">
        <v>7775</v>
      </c>
      <c r="B6538">
        <v>2</v>
      </c>
      <c r="C6538" t="s">
        <v>6635</v>
      </c>
      <c r="D6538" s="84"/>
      <c r="F6538" s="84"/>
      <c r="O6538" s="84" t="s">
        <v>19684</v>
      </c>
      <c r="P6538" s="84">
        <v>1</v>
      </c>
      <c r="Q6538" s="84" t="s">
        <v>9357</v>
      </c>
      <c r="R6538" s="84"/>
      <c r="S6538" s="84"/>
    </row>
    <row r="6539" spans="1:19" x14ac:dyDescent="0.25">
      <c r="A6539" t="s">
        <v>7776</v>
      </c>
      <c r="B6539">
        <v>2</v>
      </c>
      <c r="C6539" t="s">
        <v>6635</v>
      </c>
      <c r="D6539" s="84"/>
      <c r="F6539" s="84"/>
      <c r="O6539" s="84" t="s">
        <v>19687</v>
      </c>
      <c r="P6539" s="84">
        <v>1</v>
      </c>
      <c r="Q6539" s="84" t="s">
        <v>9357</v>
      </c>
      <c r="R6539" s="84"/>
      <c r="S6539" s="84"/>
    </row>
    <row r="6540" spans="1:19" x14ac:dyDescent="0.25">
      <c r="A6540" t="s">
        <v>7777</v>
      </c>
      <c r="B6540">
        <v>2</v>
      </c>
      <c r="C6540" t="s">
        <v>6635</v>
      </c>
      <c r="D6540" s="84"/>
      <c r="F6540" s="84"/>
      <c r="O6540" s="84" t="s">
        <v>19723</v>
      </c>
      <c r="P6540" s="84">
        <v>1</v>
      </c>
      <c r="Q6540" s="84" t="s">
        <v>9357</v>
      </c>
      <c r="R6540" s="84"/>
      <c r="S6540" s="84"/>
    </row>
    <row r="6541" spans="1:19" x14ac:dyDescent="0.25">
      <c r="A6541" t="s">
        <v>7778</v>
      </c>
      <c r="B6541">
        <v>2</v>
      </c>
      <c r="C6541" t="s">
        <v>6635</v>
      </c>
      <c r="D6541" s="84"/>
      <c r="F6541" s="84"/>
      <c r="O6541" s="84" t="s">
        <v>19725</v>
      </c>
      <c r="P6541" s="84">
        <v>1</v>
      </c>
      <c r="Q6541" s="84" t="s">
        <v>9357</v>
      </c>
      <c r="R6541" s="84"/>
      <c r="S6541" s="84"/>
    </row>
    <row r="6542" spans="1:19" x14ac:dyDescent="0.25">
      <c r="A6542" t="s">
        <v>7779</v>
      </c>
      <c r="B6542">
        <v>2</v>
      </c>
      <c r="C6542" t="s">
        <v>6635</v>
      </c>
      <c r="D6542" s="84"/>
      <c r="F6542" s="84"/>
      <c r="O6542" s="84" t="s">
        <v>19729</v>
      </c>
      <c r="P6542" s="84">
        <v>1</v>
      </c>
      <c r="Q6542" s="84" t="s">
        <v>9357</v>
      </c>
      <c r="R6542" s="84"/>
      <c r="S6542" s="84"/>
    </row>
    <row r="6543" spans="1:19" x14ac:dyDescent="0.25">
      <c r="A6543" t="s">
        <v>7780</v>
      </c>
      <c r="B6543">
        <v>2</v>
      </c>
      <c r="C6543" t="s">
        <v>6635</v>
      </c>
      <c r="D6543" s="84"/>
      <c r="F6543" s="84"/>
      <c r="O6543" s="84" t="s">
        <v>19730</v>
      </c>
      <c r="P6543" s="84">
        <v>1</v>
      </c>
      <c r="Q6543" s="84" t="s">
        <v>9357</v>
      </c>
      <c r="R6543" s="84"/>
      <c r="S6543" s="84"/>
    </row>
    <row r="6544" spans="1:19" x14ac:dyDescent="0.25">
      <c r="A6544" t="s">
        <v>7781</v>
      </c>
      <c r="B6544">
        <v>2</v>
      </c>
      <c r="C6544" t="s">
        <v>6635</v>
      </c>
      <c r="D6544" s="84"/>
      <c r="F6544" s="84"/>
      <c r="O6544" s="84" t="s">
        <v>19731</v>
      </c>
      <c r="P6544" s="84">
        <v>1</v>
      </c>
      <c r="Q6544" s="84" t="s">
        <v>9357</v>
      </c>
      <c r="R6544" s="84"/>
      <c r="S6544" s="84"/>
    </row>
    <row r="6545" spans="1:19" x14ac:dyDescent="0.25">
      <c r="A6545" t="s">
        <v>7782</v>
      </c>
      <c r="B6545">
        <v>2</v>
      </c>
      <c r="C6545" t="s">
        <v>6635</v>
      </c>
      <c r="D6545" s="84"/>
      <c r="F6545" s="84"/>
      <c r="O6545" s="84" t="s">
        <v>19732</v>
      </c>
      <c r="P6545" s="84">
        <v>1</v>
      </c>
      <c r="Q6545" s="84" t="s">
        <v>9357</v>
      </c>
      <c r="R6545" s="84"/>
      <c r="S6545" s="84"/>
    </row>
    <row r="6546" spans="1:19" x14ac:dyDescent="0.25">
      <c r="A6546" t="s">
        <v>7783</v>
      </c>
      <c r="B6546">
        <v>2</v>
      </c>
      <c r="C6546" t="s">
        <v>6635</v>
      </c>
      <c r="D6546" s="84"/>
      <c r="F6546" s="84"/>
      <c r="O6546" s="84" t="s">
        <v>19733</v>
      </c>
      <c r="P6546" s="84">
        <v>1</v>
      </c>
      <c r="Q6546" s="84" t="s">
        <v>9357</v>
      </c>
      <c r="R6546" s="84"/>
      <c r="S6546" s="84"/>
    </row>
    <row r="6547" spans="1:19" x14ac:dyDescent="0.25">
      <c r="A6547" t="s">
        <v>7784</v>
      </c>
      <c r="B6547">
        <v>2</v>
      </c>
      <c r="C6547" t="s">
        <v>6635</v>
      </c>
      <c r="D6547" s="84"/>
      <c r="F6547" s="84"/>
      <c r="O6547" s="84" t="s">
        <v>19737</v>
      </c>
      <c r="P6547" s="84">
        <v>1</v>
      </c>
      <c r="Q6547" s="84" t="s">
        <v>9357</v>
      </c>
      <c r="R6547" s="84"/>
      <c r="S6547" s="84"/>
    </row>
    <row r="6548" spans="1:19" x14ac:dyDescent="0.25">
      <c r="A6548" t="s">
        <v>7785</v>
      </c>
      <c r="B6548">
        <v>2</v>
      </c>
      <c r="C6548" t="s">
        <v>6635</v>
      </c>
      <c r="D6548" s="84"/>
      <c r="F6548" s="84"/>
      <c r="O6548" s="84" t="s">
        <v>19741</v>
      </c>
      <c r="P6548" s="84">
        <v>1</v>
      </c>
      <c r="Q6548" s="84" t="s">
        <v>9357</v>
      </c>
      <c r="R6548" s="84"/>
      <c r="S6548" s="84"/>
    </row>
    <row r="6549" spans="1:19" x14ac:dyDescent="0.25">
      <c r="A6549" t="s">
        <v>7786</v>
      </c>
      <c r="B6549">
        <v>2</v>
      </c>
      <c r="C6549" t="s">
        <v>6635</v>
      </c>
      <c r="D6549" s="84"/>
      <c r="F6549" s="84"/>
      <c r="O6549" s="84" t="s">
        <v>19742</v>
      </c>
      <c r="P6549" s="84">
        <v>1</v>
      </c>
      <c r="Q6549" s="84" t="s">
        <v>9357</v>
      </c>
      <c r="R6549" s="84"/>
      <c r="S6549" s="84"/>
    </row>
    <row r="6550" spans="1:19" x14ac:dyDescent="0.25">
      <c r="A6550" t="s">
        <v>7787</v>
      </c>
      <c r="B6550">
        <v>2</v>
      </c>
      <c r="C6550" t="s">
        <v>6635</v>
      </c>
      <c r="D6550" s="84"/>
      <c r="F6550" s="84"/>
      <c r="O6550" s="84" t="s">
        <v>19743</v>
      </c>
      <c r="P6550" s="84">
        <v>1</v>
      </c>
      <c r="Q6550" s="84" t="s">
        <v>9357</v>
      </c>
      <c r="R6550" s="84"/>
      <c r="S6550" s="84"/>
    </row>
    <row r="6551" spans="1:19" x14ac:dyDescent="0.25">
      <c r="A6551" t="s">
        <v>7788</v>
      </c>
      <c r="B6551">
        <v>2</v>
      </c>
      <c r="C6551" t="s">
        <v>6635</v>
      </c>
      <c r="D6551" s="84"/>
      <c r="F6551" s="84"/>
      <c r="O6551" s="84" t="s">
        <v>19744</v>
      </c>
      <c r="P6551" s="84">
        <v>1</v>
      </c>
      <c r="Q6551" s="84" t="s">
        <v>9357</v>
      </c>
      <c r="R6551" s="84"/>
      <c r="S6551" s="84"/>
    </row>
    <row r="6552" spans="1:19" x14ac:dyDescent="0.25">
      <c r="A6552" t="s">
        <v>7789</v>
      </c>
      <c r="B6552">
        <v>2</v>
      </c>
      <c r="C6552" t="s">
        <v>6635</v>
      </c>
      <c r="D6552" s="84"/>
      <c r="F6552" s="84"/>
      <c r="O6552" s="84" t="s">
        <v>19746</v>
      </c>
      <c r="P6552" s="84">
        <v>1</v>
      </c>
      <c r="Q6552" s="84" t="s">
        <v>9357</v>
      </c>
      <c r="R6552" s="84"/>
      <c r="S6552" s="84"/>
    </row>
    <row r="6553" spans="1:19" x14ac:dyDescent="0.25">
      <c r="A6553" t="s">
        <v>7790</v>
      </c>
      <c r="B6553">
        <v>2</v>
      </c>
      <c r="C6553" t="s">
        <v>6635</v>
      </c>
      <c r="D6553" s="84"/>
      <c r="F6553" s="84"/>
      <c r="O6553" s="84" t="s">
        <v>19747</v>
      </c>
      <c r="P6553" s="84">
        <v>1</v>
      </c>
      <c r="Q6553" s="84" t="s">
        <v>9357</v>
      </c>
      <c r="R6553" s="84"/>
      <c r="S6553" s="84"/>
    </row>
    <row r="6554" spans="1:19" x14ac:dyDescent="0.25">
      <c r="A6554" t="s">
        <v>7791</v>
      </c>
      <c r="B6554">
        <v>2</v>
      </c>
      <c r="C6554" t="s">
        <v>6635</v>
      </c>
      <c r="D6554" s="84"/>
      <c r="F6554" s="84"/>
      <c r="O6554" s="84" t="s">
        <v>19748</v>
      </c>
      <c r="P6554" s="84">
        <v>1</v>
      </c>
      <c r="Q6554" s="84" t="s">
        <v>9357</v>
      </c>
      <c r="R6554" s="84"/>
      <c r="S6554" s="84"/>
    </row>
    <row r="6555" spans="1:19" x14ac:dyDescent="0.25">
      <c r="A6555" t="s">
        <v>7792</v>
      </c>
      <c r="B6555">
        <v>2</v>
      </c>
      <c r="C6555" t="s">
        <v>6635</v>
      </c>
      <c r="D6555" s="84"/>
      <c r="F6555" s="84"/>
      <c r="O6555" s="84" t="s">
        <v>19750</v>
      </c>
      <c r="P6555" s="84">
        <v>1</v>
      </c>
      <c r="Q6555" s="84" t="s">
        <v>9357</v>
      </c>
      <c r="R6555" s="84"/>
      <c r="S6555" s="84"/>
    </row>
    <row r="6556" spans="1:19" x14ac:dyDescent="0.25">
      <c r="A6556" t="s">
        <v>7793</v>
      </c>
      <c r="B6556">
        <v>2</v>
      </c>
      <c r="C6556" t="s">
        <v>6635</v>
      </c>
      <c r="D6556" s="84"/>
      <c r="F6556" s="84"/>
      <c r="O6556" s="84" t="s">
        <v>19751</v>
      </c>
      <c r="P6556" s="84">
        <v>1</v>
      </c>
      <c r="Q6556" s="84" t="s">
        <v>9357</v>
      </c>
      <c r="R6556" s="84"/>
      <c r="S6556" s="84"/>
    </row>
    <row r="6557" spans="1:19" x14ac:dyDescent="0.25">
      <c r="A6557" t="s">
        <v>7794</v>
      </c>
      <c r="B6557">
        <v>2</v>
      </c>
      <c r="C6557" t="s">
        <v>6635</v>
      </c>
      <c r="D6557" s="84"/>
      <c r="F6557" s="84"/>
      <c r="O6557" s="84" t="s">
        <v>19767</v>
      </c>
      <c r="P6557" s="84">
        <v>1</v>
      </c>
      <c r="Q6557" s="84" t="s">
        <v>9357</v>
      </c>
      <c r="R6557" s="84"/>
      <c r="S6557" s="84"/>
    </row>
    <row r="6558" spans="1:19" x14ac:dyDescent="0.25">
      <c r="A6558" t="s">
        <v>7795</v>
      </c>
      <c r="B6558">
        <v>2</v>
      </c>
      <c r="C6558" t="s">
        <v>6635</v>
      </c>
      <c r="D6558" s="84"/>
      <c r="F6558" s="84"/>
      <c r="O6558" s="84" t="s">
        <v>19768</v>
      </c>
      <c r="P6558" s="84">
        <v>1</v>
      </c>
      <c r="Q6558" s="84" t="s">
        <v>9357</v>
      </c>
      <c r="R6558" s="84"/>
      <c r="S6558" s="84"/>
    </row>
    <row r="6559" spans="1:19" x14ac:dyDescent="0.25">
      <c r="A6559" t="s">
        <v>7796</v>
      </c>
      <c r="B6559">
        <v>2</v>
      </c>
      <c r="C6559" t="s">
        <v>6635</v>
      </c>
      <c r="D6559" s="84"/>
      <c r="F6559" s="84"/>
      <c r="O6559" s="84" t="s">
        <v>19777</v>
      </c>
      <c r="P6559" s="84">
        <v>1</v>
      </c>
      <c r="Q6559" s="84" t="s">
        <v>9357</v>
      </c>
      <c r="R6559" s="84"/>
      <c r="S6559" s="84"/>
    </row>
    <row r="6560" spans="1:19" x14ac:dyDescent="0.25">
      <c r="A6560" t="s">
        <v>7797</v>
      </c>
      <c r="B6560">
        <v>2</v>
      </c>
      <c r="C6560" t="s">
        <v>6635</v>
      </c>
      <c r="D6560" s="84"/>
      <c r="F6560" s="84"/>
      <c r="O6560" s="84" t="s">
        <v>19778</v>
      </c>
      <c r="P6560" s="84">
        <v>1</v>
      </c>
      <c r="Q6560" s="84" t="s">
        <v>9357</v>
      </c>
      <c r="R6560" s="84"/>
      <c r="S6560" s="84"/>
    </row>
    <row r="6561" spans="1:19" x14ac:dyDescent="0.25">
      <c r="A6561" t="s">
        <v>7798</v>
      </c>
      <c r="B6561">
        <v>2</v>
      </c>
      <c r="C6561" t="s">
        <v>6635</v>
      </c>
      <c r="D6561" s="84"/>
      <c r="F6561" s="84"/>
      <c r="O6561" s="84" t="s">
        <v>19779</v>
      </c>
      <c r="P6561" s="84">
        <v>1</v>
      </c>
      <c r="Q6561" s="84" t="s">
        <v>9357</v>
      </c>
      <c r="R6561" s="84"/>
      <c r="S6561" s="84"/>
    </row>
    <row r="6562" spans="1:19" x14ac:dyDescent="0.25">
      <c r="A6562" t="s">
        <v>7799</v>
      </c>
      <c r="B6562">
        <v>2</v>
      </c>
      <c r="C6562" t="s">
        <v>6635</v>
      </c>
      <c r="D6562" s="84"/>
      <c r="F6562" s="84"/>
      <c r="O6562" s="84" t="s">
        <v>19780</v>
      </c>
      <c r="P6562" s="84">
        <v>1</v>
      </c>
      <c r="Q6562" s="84" t="s">
        <v>9357</v>
      </c>
      <c r="R6562" s="84"/>
      <c r="S6562" s="84"/>
    </row>
    <row r="6563" spans="1:19" x14ac:dyDescent="0.25">
      <c r="A6563" t="s">
        <v>7800</v>
      </c>
      <c r="B6563">
        <v>2</v>
      </c>
      <c r="C6563" t="s">
        <v>6635</v>
      </c>
      <c r="D6563" s="84"/>
      <c r="F6563" s="84"/>
      <c r="O6563" s="84" t="s">
        <v>19781</v>
      </c>
      <c r="P6563" s="84">
        <v>1</v>
      </c>
      <c r="Q6563" s="84" t="s">
        <v>9357</v>
      </c>
      <c r="R6563" s="84"/>
      <c r="S6563" s="84"/>
    </row>
    <row r="6564" spans="1:19" x14ac:dyDescent="0.25">
      <c r="A6564" t="s">
        <v>7801</v>
      </c>
      <c r="B6564">
        <v>2</v>
      </c>
      <c r="C6564" t="s">
        <v>6635</v>
      </c>
      <c r="D6564" s="84"/>
      <c r="F6564" s="84"/>
      <c r="O6564" s="84" t="s">
        <v>19782</v>
      </c>
      <c r="P6564" s="84">
        <v>1</v>
      </c>
      <c r="Q6564" s="84" t="s">
        <v>9357</v>
      </c>
      <c r="R6564" s="84"/>
      <c r="S6564" s="84"/>
    </row>
    <row r="6565" spans="1:19" x14ac:dyDescent="0.25">
      <c r="A6565" t="s">
        <v>7802</v>
      </c>
      <c r="B6565">
        <v>2</v>
      </c>
      <c r="C6565" t="s">
        <v>6635</v>
      </c>
      <c r="D6565" s="84"/>
      <c r="F6565" s="84"/>
      <c r="O6565" s="84" t="s">
        <v>19783</v>
      </c>
      <c r="P6565" s="84">
        <v>1</v>
      </c>
      <c r="Q6565" s="84" t="s">
        <v>9357</v>
      </c>
      <c r="R6565" s="84"/>
      <c r="S6565" s="84"/>
    </row>
    <row r="6566" spans="1:19" x14ac:dyDescent="0.25">
      <c r="A6566" t="s">
        <v>7803</v>
      </c>
      <c r="B6566">
        <v>2</v>
      </c>
      <c r="C6566" t="s">
        <v>6635</v>
      </c>
      <c r="D6566" s="84"/>
      <c r="F6566" s="84"/>
      <c r="O6566" s="84" t="s">
        <v>19785</v>
      </c>
      <c r="P6566" s="84">
        <v>1</v>
      </c>
      <c r="Q6566" s="84" t="s">
        <v>9357</v>
      </c>
      <c r="R6566" s="84"/>
      <c r="S6566" s="84"/>
    </row>
    <row r="6567" spans="1:19" x14ac:dyDescent="0.25">
      <c r="A6567" t="s">
        <v>7804</v>
      </c>
      <c r="B6567">
        <v>2</v>
      </c>
      <c r="C6567" t="s">
        <v>6635</v>
      </c>
      <c r="D6567" s="84"/>
      <c r="F6567" s="84"/>
      <c r="O6567" s="84" t="s">
        <v>19789</v>
      </c>
      <c r="P6567" s="84">
        <v>1</v>
      </c>
      <c r="Q6567" s="84" t="s">
        <v>9357</v>
      </c>
      <c r="R6567" s="84"/>
      <c r="S6567" s="84"/>
    </row>
    <row r="6568" spans="1:19" x14ac:dyDescent="0.25">
      <c r="A6568" t="s">
        <v>7805</v>
      </c>
      <c r="B6568">
        <v>2</v>
      </c>
      <c r="C6568" t="s">
        <v>6635</v>
      </c>
      <c r="D6568" s="84"/>
      <c r="F6568" s="84"/>
      <c r="O6568" s="84" t="s">
        <v>19790</v>
      </c>
      <c r="P6568" s="84">
        <v>1</v>
      </c>
      <c r="Q6568" s="84" t="s">
        <v>9357</v>
      </c>
      <c r="R6568" s="84"/>
      <c r="S6568" s="84"/>
    </row>
    <row r="6569" spans="1:19" x14ac:dyDescent="0.25">
      <c r="A6569" t="s">
        <v>7806</v>
      </c>
      <c r="B6569">
        <v>2</v>
      </c>
      <c r="C6569" t="s">
        <v>6635</v>
      </c>
      <c r="D6569" s="84"/>
      <c r="F6569" s="84"/>
      <c r="O6569" s="84" t="s">
        <v>19791</v>
      </c>
      <c r="P6569" s="84">
        <v>1</v>
      </c>
      <c r="Q6569" s="84" t="s">
        <v>9357</v>
      </c>
      <c r="R6569" s="84"/>
      <c r="S6569" s="84"/>
    </row>
    <row r="6570" spans="1:19" x14ac:dyDescent="0.25">
      <c r="A6570" t="s">
        <v>7807</v>
      </c>
      <c r="B6570">
        <v>2</v>
      </c>
      <c r="C6570" t="s">
        <v>6635</v>
      </c>
      <c r="D6570" s="84"/>
      <c r="F6570" s="84"/>
      <c r="O6570" s="84" t="s">
        <v>19794</v>
      </c>
      <c r="P6570" s="84">
        <v>1</v>
      </c>
      <c r="Q6570" s="84" t="s">
        <v>9357</v>
      </c>
      <c r="R6570" s="84"/>
      <c r="S6570" s="84"/>
    </row>
    <row r="6571" spans="1:19" x14ac:dyDescent="0.25">
      <c r="A6571" t="s">
        <v>7808</v>
      </c>
      <c r="B6571">
        <v>2</v>
      </c>
      <c r="C6571" t="s">
        <v>6635</v>
      </c>
      <c r="D6571" s="84"/>
      <c r="F6571" s="84"/>
      <c r="O6571" s="84" t="s">
        <v>19795</v>
      </c>
      <c r="P6571" s="84">
        <v>1</v>
      </c>
      <c r="Q6571" s="84" t="s">
        <v>9357</v>
      </c>
      <c r="R6571" s="84"/>
      <c r="S6571" s="84"/>
    </row>
    <row r="6572" spans="1:19" x14ac:dyDescent="0.25">
      <c r="A6572" t="s">
        <v>7809</v>
      </c>
      <c r="B6572">
        <v>2</v>
      </c>
      <c r="C6572" t="s">
        <v>6635</v>
      </c>
      <c r="D6572" s="84"/>
      <c r="F6572" s="84"/>
      <c r="O6572" s="84" t="s">
        <v>19796</v>
      </c>
      <c r="P6572" s="84">
        <v>1</v>
      </c>
      <c r="Q6572" s="84" t="s">
        <v>9357</v>
      </c>
      <c r="R6572" s="84"/>
      <c r="S6572" s="84"/>
    </row>
    <row r="6573" spans="1:19" x14ac:dyDescent="0.25">
      <c r="A6573" t="s">
        <v>7810</v>
      </c>
      <c r="B6573">
        <v>2</v>
      </c>
      <c r="C6573" t="s">
        <v>6635</v>
      </c>
      <c r="D6573" s="84"/>
      <c r="F6573" s="84"/>
      <c r="O6573" s="84" t="s">
        <v>19798</v>
      </c>
      <c r="P6573" s="84">
        <v>1</v>
      </c>
      <c r="Q6573" s="84" t="s">
        <v>9357</v>
      </c>
      <c r="R6573" s="84"/>
      <c r="S6573" s="84"/>
    </row>
    <row r="6574" spans="1:19" x14ac:dyDescent="0.25">
      <c r="A6574" t="s">
        <v>7811</v>
      </c>
      <c r="B6574">
        <v>2</v>
      </c>
      <c r="C6574" t="s">
        <v>6635</v>
      </c>
      <c r="D6574" s="84"/>
      <c r="F6574" s="84"/>
      <c r="O6574" s="84" t="s">
        <v>19803</v>
      </c>
      <c r="P6574" s="84">
        <v>1</v>
      </c>
      <c r="Q6574" s="84" t="s">
        <v>9357</v>
      </c>
      <c r="R6574" s="84"/>
      <c r="S6574" s="84"/>
    </row>
    <row r="6575" spans="1:19" x14ac:dyDescent="0.25">
      <c r="A6575" t="s">
        <v>7812</v>
      </c>
      <c r="B6575">
        <v>2</v>
      </c>
      <c r="C6575" t="s">
        <v>6635</v>
      </c>
      <c r="D6575" s="84"/>
      <c r="F6575" s="84"/>
      <c r="O6575" s="84" t="s">
        <v>19804</v>
      </c>
      <c r="P6575" s="84">
        <v>1</v>
      </c>
      <c r="Q6575" s="84" t="s">
        <v>9357</v>
      </c>
      <c r="R6575" s="84"/>
      <c r="S6575" s="84"/>
    </row>
    <row r="6576" spans="1:19" x14ac:dyDescent="0.25">
      <c r="A6576" t="s">
        <v>7813</v>
      </c>
      <c r="B6576">
        <v>2</v>
      </c>
      <c r="C6576" t="s">
        <v>6635</v>
      </c>
      <c r="D6576" s="84"/>
      <c r="F6576" s="84"/>
      <c r="O6576" s="84" t="s">
        <v>19805</v>
      </c>
      <c r="P6576" s="84">
        <v>1</v>
      </c>
      <c r="Q6576" s="84" t="s">
        <v>9357</v>
      </c>
      <c r="R6576" s="84"/>
      <c r="S6576" s="84"/>
    </row>
    <row r="6577" spans="1:19" x14ac:dyDescent="0.25">
      <c r="A6577" t="s">
        <v>7814</v>
      </c>
      <c r="B6577">
        <v>2</v>
      </c>
      <c r="C6577" t="s">
        <v>6635</v>
      </c>
      <c r="D6577" s="84"/>
      <c r="F6577" s="84"/>
      <c r="O6577" s="84" t="s">
        <v>19807</v>
      </c>
      <c r="P6577" s="84">
        <v>1</v>
      </c>
      <c r="Q6577" s="84" t="s">
        <v>9357</v>
      </c>
      <c r="R6577" s="84"/>
      <c r="S6577" s="84"/>
    </row>
    <row r="6578" spans="1:19" x14ac:dyDescent="0.25">
      <c r="A6578" t="s">
        <v>7815</v>
      </c>
      <c r="B6578">
        <v>2</v>
      </c>
      <c r="C6578" t="s">
        <v>6635</v>
      </c>
      <c r="D6578" s="84"/>
      <c r="F6578" s="84"/>
      <c r="O6578" s="84" t="s">
        <v>19808</v>
      </c>
      <c r="P6578" s="84">
        <v>1</v>
      </c>
      <c r="Q6578" s="84" t="s">
        <v>9357</v>
      </c>
      <c r="R6578" s="84"/>
      <c r="S6578" s="84"/>
    </row>
    <row r="6579" spans="1:19" x14ac:dyDescent="0.25">
      <c r="A6579" t="s">
        <v>7816</v>
      </c>
      <c r="B6579">
        <v>2</v>
      </c>
      <c r="C6579" t="s">
        <v>6635</v>
      </c>
      <c r="D6579" s="84"/>
      <c r="F6579" s="84"/>
      <c r="O6579" s="84" t="s">
        <v>19809</v>
      </c>
      <c r="P6579" s="84">
        <v>1</v>
      </c>
      <c r="Q6579" s="84" t="s">
        <v>9357</v>
      </c>
      <c r="R6579" s="84"/>
      <c r="S6579" s="84"/>
    </row>
    <row r="6580" spans="1:19" x14ac:dyDescent="0.25">
      <c r="A6580" t="s">
        <v>7817</v>
      </c>
      <c r="B6580">
        <v>2</v>
      </c>
      <c r="C6580" t="s">
        <v>6635</v>
      </c>
      <c r="D6580" s="84"/>
      <c r="F6580" s="84"/>
      <c r="O6580" s="84" t="s">
        <v>19811</v>
      </c>
      <c r="P6580" s="84">
        <v>1</v>
      </c>
      <c r="Q6580" s="84" t="s">
        <v>9357</v>
      </c>
      <c r="R6580" s="84"/>
      <c r="S6580" s="84"/>
    </row>
    <row r="6581" spans="1:19" x14ac:dyDescent="0.25">
      <c r="A6581" t="s">
        <v>7818</v>
      </c>
      <c r="B6581">
        <v>2</v>
      </c>
      <c r="C6581" t="s">
        <v>6635</v>
      </c>
      <c r="D6581" s="84"/>
      <c r="F6581" s="84"/>
      <c r="O6581" s="84" t="s">
        <v>19812</v>
      </c>
      <c r="P6581" s="84">
        <v>1</v>
      </c>
      <c r="Q6581" s="84" t="s">
        <v>9357</v>
      </c>
      <c r="R6581" s="84"/>
      <c r="S6581" s="84"/>
    </row>
    <row r="6582" spans="1:19" x14ac:dyDescent="0.25">
      <c r="A6582" t="s">
        <v>7819</v>
      </c>
      <c r="B6582">
        <v>2</v>
      </c>
      <c r="C6582" t="s">
        <v>6635</v>
      </c>
      <c r="D6582" s="84"/>
      <c r="F6582" s="84"/>
      <c r="O6582" s="84" t="s">
        <v>19813</v>
      </c>
      <c r="P6582" s="84">
        <v>1</v>
      </c>
      <c r="Q6582" s="84" t="s">
        <v>9357</v>
      </c>
      <c r="R6582" s="84"/>
      <c r="S6582" s="84"/>
    </row>
    <row r="6583" spans="1:19" x14ac:dyDescent="0.25">
      <c r="A6583" t="s">
        <v>7820</v>
      </c>
      <c r="B6583">
        <v>2</v>
      </c>
      <c r="C6583" t="s">
        <v>6635</v>
      </c>
      <c r="D6583" s="84"/>
      <c r="F6583" s="84"/>
      <c r="O6583" s="84" t="s">
        <v>19814</v>
      </c>
      <c r="P6583" s="84">
        <v>1</v>
      </c>
      <c r="Q6583" s="84" t="s">
        <v>9357</v>
      </c>
      <c r="R6583" s="84"/>
      <c r="S6583" s="84"/>
    </row>
    <row r="6584" spans="1:19" x14ac:dyDescent="0.25">
      <c r="A6584" t="s">
        <v>7821</v>
      </c>
      <c r="B6584">
        <v>2</v>
      </c>
      <c r="C6584" t="s">
        <v>6635</v>
      </c>
      <c r="D6584" s="84"/>
      <c r="F6584" s="84"/>
      <c r="O6584" s="84" t="s">
        <v>19815</v>
      </c>
      <c r="P6584" s="84">
        <v>1</v>
      </c>
      <c r="Q6584" s="84" t="s">
        <v>9357</v>
      </c>
      <c r="R6584" s="84"/>
      <c r="S6584" s="84"/>
    </row>
    <row r="6585" spans="1:19" x14ac:dyDescent="0.25">
      <c r="A6585" t="s">
        <v>7822</v>
      </c>
      <c r="B6585">
        <v>2</v>
      </c>
      <c r="C6585" t="s">
        <v>6635</v>
      </c>
      <c r="D6585" s="84"/>
      <c r="F6585" s="84"/>
      <c r="O6585" s="84" t="s">
        <v>19822</v>
      </c>
      <c r="P6585" s="84">
        <v>1</v>
      </c>
      <c r="Q6585" s="84" t="s">
        <v>9357</v>
      </c>
      <c r="R6585" s="84"/>
      <c r="S6585" s="84"/>
    </row>
    <row r="6586" spans="1:19" x14ac:dyDescent="0.25">
      <c r="A6586" t="s">
        <v>7823</v>
      </c>
      <c r="B6586">
        <v>2</v>
      </c>
      <c r="C6586" t="s">
        <v>6635</v>
      </c>
      <c r="D6586" s="84"/>
      <c r="F6586" s="84"/>
      <c r="O6586" s="84" t="s">
        <v>19824</v>
      </c>
      <c r="P6586" s="84">
        <v>1</v>
      </c>
      <c r="Q6586" s="84" t="s">
        <v>9357</v>
      </c>
      <c r="R6586" s="84"/>
      <c r="S6586" s="84"/>
    </row>
    <row r="6587" spans="1:19" x14ac:dyDescent="0.25">
      <c r="A6587" t="s">
        <v>7824</v>
      </c>
      <c r="B6587">
        <v>2</v>
      </c>
      <c r="C6587" t="s">
        <v>6635</v>
      </c>
      <c r="D6587" s="84"/>
      <c r="F6587" s="84"/>
      <c r="O6587" s="84" t="s">
        <v>19826</v>
      </c>
      <c r="P6587" s="84">
        <v>1</v>
      </c>
      <c r="Q6587" s="84" t="s">
        <v>9357</v>
      </c>
      <c r="R6587" s="84"/>
      <c r="S6587" s="84"/>
    </row>
    <row r="6588" spans="1:19" x14ac:dyDescent="0.25">
      <c r="A6588" t="s">
        <v>7825</v>
      </c>
      <c r="B6588">
        <v>2</v>
      </c>
      <c r="C6588" t="s">
        <v>6635</v>
      </c>
      <c r="D6588" s="84"/>
      <c r="F6588" s="84"/>
      <c r="O6588" s="84" t="s">
        <v>19828</v>
      </c>
      <c r="P6588" s="84">
        <v>1</v>
      </c>
      <c r="Q6588" s="84" t="s">
        <v>9357</v>
      </c>
      <c r="R6588" s="84"/>
      <c r="S6588" s="84"/>
    </row>
    <row r="6589" spans="1:19" x14ac:dyDescent="0.25">
      <c r="A6589" t="s">
        <v>7826</v>
      </c>
      <c r="B6589">
        <v>2</v>
      </c>
      <c r="C6589" t="s">
        <v>6635</v>
      </c>
      <c r="D6589" s="84"/>
      <c r="F6589" s="84"/>
      <c r="O6589" s="84" t="s">
        <v>19829</v>
      </c>
      <c r="P6589" s="84">
        <v>1</v>
      </c>
      <c r="Q6589" s="84" t="s">
        <v>9357</v>
      </c>
      <c r="R6589" s="84"/>
      <c r="S6589" s="84"/>
    </row>
    <row r="6590" spans="1:19" x14ac:dyDescent="0.25">
      <c r="A6590" t="s">
        <v>7827</v>
      </c>
      <c r="B6590">
        <v>2</v>
      </c>
      <c r="C6590" t="s">
        <v>6635</v>
      </c>
      <c r="D6590" s="84"/>
      <c r="F6590" s="84"/>
      <c r="O6590" s="84" t="s">
        <v>19830</v>
      </c>
      <c r="P6590" s="84">
        <v>1</v>
      </c>
      <c r="Q6590" s="84" t="s">
        <v>9357</v>
      </c>
      <c r="R6590" s="84"/>
      <c r="S6590" s="84"/>
    </row>
    <row r="6591" spans="1:19" x14ac:dyDescent="0.25">
      <c r="A6591" t="s">
        <v>7828</v>
      </c>
      <c r="B6591">
        <v>2</v>
      </c>
      <c r="C6591" t="s">
        <v>6635</v>
      </c>
      <c r="D6591" s="84"/>
      <c r="F6591" s="84"/>
      <c r="O6591" s="84" t="s">
        <v>19831</v>
      </c>
      <c r="P6591" s="84">
        <v>1</v>
      </c>
      <c r="Q6591" s="84" t="s">
        <v>9357</v>
      </c>
      <c r="R6591" s="84"/>
      <c r="S6591" s="84"/>
    </row>
    <row r="6592" spans="1:19" x14ac:dyDescent="0.25">
      <c r="A6592" t="s">
        <v>7829</v>
      </c>
      <c r="B6592">
        <v>2</v>
      </c>
      <c r="C6592" t="s">
        <v>6635</v>
      </c>
      <c r="D6592" s="84"/>
      <c r="F6592" s="84"/>
      <c r="O6592" s="84" t="s">
        <v>19833</v>
      </c>
      <c r="P6592" s="84">
        <v>1</v>
      </c>
      <c r="Q6592" s="84" t="s">
        <v>9357</v>
      </c>
      <c r="R6592" s="84"/>
      <c r="S6592" s="84"/>
    </row>
    <row r="6593" spans="1:19" x14ac:dyDescent="0.25">
      <c r="A6593" t="s">
        <v>7830</v>
      </c>
      <c r="B6593">
        <v>2</v>
      </c>
      <c r="C6593" t="s">
        <v>6635</v>
      </c>
      <c r="D6593" s="84"/>
      <c r="F6593" s="84"/>
      <c r="O6593" s="84" t="s">
        <v>19835</v>
      </c>
      <c r="P6593" s="84">
        <v>1</v>
      </c>
      <c r="Q6593" s="84" t="s">
        <v>9357</v>
      </c>
      <c r="R6593" s="84"/>
      <c r="S6593" s="84"/>
    </row>
    <row r="6594" spans="1:19" x14ac:dyDescent="0.25">
      <c r="A6594" t="s">
        <v>7831</v>
      </c>
      <c r="B6594">
        <v>2</v>
      </c>
      <c r="C6594" t="s">
        <v>6635</v>
      </c>
      <c r="D6594" s="84"/>
      <c r="F6594" s="84"/>
      <c r="O6594" s="84" t="s">
        <v>19837</v>
      </c>
      <c r="P6594" s="84">
        <v>1</v>
      </c>
      <c r="Q6594" s="84" t="s">
        <v>9357</v>
      </c>
      <c r="R6594" s="84"/>
      <c r="S6594" s="84"/>
    </row>
    <row r="6595" spans="1:19" x14ac:dyDescent="0.25">
      <c r="A6595" t="s">
        <v>7832</v>
      </c>
      <c r="B6595">
        <v>2</v>
      </c>
      <c r="C6595" t="s">
        <v>6635</v>
      </c>
      <c r="D6595" s="84"/>
      <c r="F6595" s="84"/>
      <c r="O6595" s="84" t="s">
        <v>19844</v>
      </c>
      <c r="P6595" s="84">
        <v>1</v>
      </c>
      <c r="Q6595" s="84" t="s">
        <v>9357</v>
      </c>
      <c r="R6595" s="84"/>
      <c r="S6595" s="84"/>
    </row>
    <row r="6596" spans="1:19" x14ac:dyDescent="0.25">
      <c r="A6596" t="s">
        <v>7833</v>
      </c>
      <c r="B6596">
        <v>2</v>
      </c>
      <c r="C6596" t="s">
        <v>6635</v>
      </c>
      <c r="D6596" s="84"/>
      <c r="F6596" s="84"/>
      <c r="O6596" s="84" t="s">
        <v>19845</v>
      </c>
      <c r="P6596" s="84">
        <v>1</v>
      </c>
      <c r="Q6596" s="84" t="s">
        <v>9357</v>
      </c>
      <c r="R6596" s="84"/>
      <c r="S6596" s="84"/>
    </row>
    <row r="6597" spans="1:19" x14ac:dyDescent="0.25">
      <c r="A6597" t="s">
        <v>7834</v>
      </c>
      <c r="B6597">
        <v>2</v>
      </c>
      <c r="C6597" t="s">
        <v>6635</v>
      </c>
      <c r="D6597" s="84"/>
      <c r="F6597" s="84"/>
      <c r="O6597" s="84" t="s">
        <v>19850</v>
      </c>
      <c r="P6597" s="84">
        <v>1</v>
      </c>
      <c r="Q6597" s="84" t="s">
        <v>9357</v>
      </c>
      <c r="R6597" s="84"/>
      <c r="S6597" s="84"/>
    </row>
    <row r="6598" spans="1:19" x14ac:dyDescent="0.25">
      <c r="A6598" t="s">
        <v>7835</v>
      </c>
      <c r="B6598">
        <v>2</v>
      </c>
      <c r="C6598" t="s">
        <v>6635</v>
      </c>
      <c r="D6598" s="84"/>
      <c r="F6598" s="84"/>
      <c r="O6598" s="84" t="s">
        <v>19851</v>
      </c>
      <c r="P6598" s="84">
        <v>1</v>
      </c>
      <c r="Q6598" s="84" t="s">
        <v>9357</v>
      </c>
      <c r="R6598" s="84"/>
      <c r="S6598" s="84"/>
    </row>
    <row r="6599" spans="1:19" x14ac:dyDescent="0.25">
      <c r="A6599" t="s">
        <v>7836</v>
      </c>
      <c r="B6599">
        <v>2</v>
      </c>
      <c r="C6599" t="s">
        <v>6635</v>
      </c>
      <c r="D6599" s="84"/>
      <c r="F6599" s="84"/>
      <c r="O6599" s="84" t="s">
        <v>19853</v>
      </c>
      <c r="P6599" s="84">
        <v>1</v>
      </c>
      <c r="Q6599" s="84" t="s">
        <v>9357</v>
      </c>
      <c r="R6599" s="84"/>
      <c r="S6599" s="84"/>
    </row>
    <row r="6600" spans="1:19" x14ac:dyDescent="0.25">
      <c r="A6600" t="s">
        <v>7837</v>
      </c>
      <c r="B6600">
        <v>2</v>
      </c>
      <c r="C6600" t="s">
        <v>6635</v>
      </c>
      <c r="D6600" s="84"/>
      <c r="F6600" s="84"/>
      <c r="O6600" s="84" t="s">
        <v>19854</v>
      </c>
      <c r="P6600" s="84">
        <v>1</v>
      </c>
      <c r="Q6600" s="84" t="s">
        <v>9357</v>
      </c>
      <c r="R6600" s="84"/>
      <c r="S6600" s="84"/>
    </row>
    <row r="6601" spans="1:19" x14ac:dyDescent="0.25">
      <c r="A6601" t="s">
        <v>7838</v>
      </c>
      <c r="B6601">
        <v>2</v>
      </c>
      <c r="C6601" t="s">
        <v>6635</v>
      </c>
      <c r="D6601" s="84"/>
      <c r="F6601" s="84"/>
      <c r="O6601" s="84" t="s">
        <v>19855</v>
      </c>
      <c r="P6601" s="84">
        <v>1</v>
      </c>
      <c r="Q6601" s="84" t="s">
        <v>9357</v>
      </c>
      <c r="R6601" s="84"/>
      <c r="S6601" s="84"/>
    </row>
    <row r="6602" spans="1:19" x14ac:dyDescent="0.25">
      <c r="A6602" t="s">
        <v>7839</v>
      </c>
      <c r="B6602">
        <v>2</v>
      </c>
      <c r="C6602" t="s">
        <v>6635</v>
      </c>
      <c r="D6602" s="84"/>
      <c r="F6602" s="84"/>
      <c r="O6602" s="84" t="s">
        <v>19858</v>
      </c>
      <c r="P6602" s="84">
        <v>1</v>
      </c>
      <c r="Q6602" s="84" t="s">
        <v>9357</v>
      </c>
      <c r="R6602" s="84"/>
      <c r="S6602" s="84"/>
    </row>
    <row r="6603" spans="1:19" x14ac:dyDescent="0.25">
      <c r="A6603" t="s">
        <v>7840</v>
      </c>
      <c r="B6603">
        <v>2</v>
      </c>
      <c r="C6603" t="s">
        <v>6635</v>
      </c>
      <c r="D6603" s="84"/>
      <c r="F6603" s="84"/>
      <c r="O6603" s="84" t="s">
        <v>19860</v>
      </c>
      <c r="P6603" s="84">
        <v>1</v>
      </c>
      <c r="Q6603" s="84" t="s">
        <v>9357</v>
      </c>
      <c r="R6603" s="84"/>
      <c r="S6603" s="84"/>
    </row>
    <row r="6604" spans="1:19" x14ac:dyDescent="0.25">
      <c r="A6604" t="s">
        <v>7841</v>
      </c>
      <c r="B6604">
        <v>2</v>
      </c>
      <c r="C6604" t="s">
        <v>6635</v>
      </c>
      <c r="D6604" s="84"/>
      <c r="F6604" s="84"/>
      <c r="O6604" s="84" t="s">
        <v>19862</v>
      </c>
      <c r="P6604" s="84">
        <v>1</v>
      </c>
      <c r="Q6604" s="84" t="s">
        <v>9357</v>
      </c>
      <c r="R6604" s="84"/>
      <c r="S6604" s="84"/>
    </row>
    <row r="6605" spans="1:19" x14ac:dyDescent="0.25">
      <c r="A6605" t="s">
        <v>7842</v>
      </c>
      <c r="B6605">
        <v>2</v>
      </c>
      <c r="C6605" t="s">
        <v>6635</v>
      </c>
      <c r="D6605" s="84"/>
      <c r="F6605" s="84"/>
      <c r="O6605" s="84" t="s">
        <v>19864</v>
      </c>
      <c r="P6605" s="84">
        <v>1</v>
      </c>
      <c r="Q6605" s="84" t="s">
        <v>9357</v>
      </c>
      <c r="R6605" s="84"/>
      <c r="S6605" s="84"/>
    </row>
    <row r="6606" spans="1:19" x14ac:dyDescent="0.25">
      <c r="A6606" t="s">
        <v>7843</v>
      </c>
      <c r="B6606">
        <v>2</v>
      </c>
      <c r="C6606" t="s">
        <v>6635</v>
      </c>
      <c r="D6606" s="84"/>
      <c r="F6606" s="84"/>
      <c r="O6606" s="84" t="s">
        <v>19866</v>
      </c>
      <c r="P6606" s="84">
        <v>1</v>
      </c>
      <c r="Q6606" s="84" t="s">
        <v>9357</v>
      </c>
      <c r="R6606" s="84"/>
      <c r="S6606" s="84"/>
    </row>
    <row r="6607" spans="1:19" x14ac:dyDescent="0.25">
      <c r="A6607" t="s">
        <v>7844</v>
      </c>
      <c r="B6607">
        <v>2</v>
      </c>
      <c r="C6607" t="s">
        <v>6635</v>
      </c>
      <c r="D6607" s="84"/>
      <c r="F6607" s="84"/>
      <c r="O6607" s="84" t="s">
        <v>19867</v>
      </c>
      <c r="P6607" s="84">
        <v>1</v>
      </c>
      <c r="Q6607" s="84" t="s">
        <v>9357</v>
      </c>
      <c r="R6607" s="84"/>
      <c r="S6607" s="84"/>
    </row>
    <row r="6608" spans="1:19" x14ac:dyDescent="0.25">
      <c r="A6608" t="s">
        <v>7845</v>
      </c>
      <c r="B6608">
        <v>2</v>
      </c>
      <c r="C6608" t="s">
        <v>6635</v>
      </c>
      <c r="D6608" s="84"/>
      <c r="F6608" s="84"/>
      <c r="O6608" s="84" t="s">
        <v>19871</v>
      </c>
      <c r="P6608" s="84">
        <v>1</v>
      </c>
      <c r="Q6608" s="84" t="s">
        <v>9357</v>
      </c>
      <c r="R6608" s="84"/>
      <c r="S6608" s="84"/>
    </row>
    <row r="6609" spans="1:19" x14ac:dyDescent="0.25">
      <c r="A6609" t="s">
        <v>7846</v>
      </c>
      <c r="B6609">
        <v>2</v>
      </c>
      <c r="C6609" t="s">
        <v>6635</v>
      </c>
      <c r="D6609" s="84"/>
      <c r="F6609" s="84"/>
      <c r="O6609" s="84" t="s">
        <v>19876</v>
      </c>
      <c r="P6609" s="84">
        <v>1</v>
      </c>
      <c r="Q6609" s="84" t="s">
        <v>9357</v>
      </c>
      <c r="R6609" s="84"/>
      <c r="S6609" s="84"/>
    </row>
    <row r="6610" spans="1:19" x14ac:dyDescent="0.25">
      <c r="A6610" t="s">
        <v>7847</v>
      </c>
      <c r="B6610">
        <v>2</v>
      </c>
      <c r="C6610" t="s">
        <v>6635</v>
      </c>
      <c r="D6610" s="84"/>
      <c r="F6610" s="84"/>
      <c r="O6610" s="84" t="s">
        <v>19877</v>
      </c>
      <c r="P6610" s="84">
        <v>1</v>
      </c>
      <c r="Q6610" s="84" t="s">
        <v>9357</v>
      </c>
      <c r="R6610" s="84"/>
      <c r="S6610" s="84"/>
    </row>
    <row r="6611" spans="1:19" x14ac:dyDescent="0.25">
      <c r="A6611" t="s">
        <v>7848</v>
      </c>
      <c r="B6611">
        <v>2</v>
      </c>
      <c r="C6611" t="s">
        <v>6635</v>
      </c>
      <c r="D6611" s="84"/>
      <c r="F6611" s="84"/>
      <c r="O6611" s="84" t="s">
        <v>19879</v>
      </c>
      <c r="P6611" s="84">
        <v>1</v>
      </c>
      <c r="Q6611" s="84" t="s">
        <v>9357</v>
      </c>
      <c r="R6611" s="84"/>
      <c r="S6611" s="84"/>
    </row>
    <row r="6612" spans="1:19" x14ac:dyDescent="0.25">
      <c r="A6612" t="s">
        <v>7849</v>
      </c>
      <c r="B6612">
        <v>2</v>
      </c>
      <c r="C6612" t="s">
        <v>6635</v>
      </c>
      <c r="D6612" s="84"/>
      <c r="F6612" s="84"/>
      <c r="O6612" s="84" t="s">
        <v>19880</v>
      </c>
      <c r="P6612" s="84">
        <v>1</v>
      </c>
      <c r="Q6612" s="84" t="s">
        <v>9357</v>
      </c>
      <c r="R6612" s="84"/>
      <c r="S6612" s="84"/>
    </row>
    <row r="6613" spans="1:19" x14ac:dyDescent="0.25">
      <c r="A6613" t="s">
        <v>7850</v>
      </c>
      <c r="B6613">
        <v>2</v>
      </c>
      <c r="C6613" t="s">
        <v>6635</v>
      </c>
      <c r="D6613" s="84"/>
      <c r="F6613" s="84"/>
      <c r="O6613" s="84" t="s">
        <v>19881</v>
      </c>
      <c r="P6613" s="84">
        <v>1</v>
      </c>
      <c r="Q6613" s="84" t="s">
        <v>9357</v>
      </c>
      <c r="R6613" s="84"/>
      <c r="S6613" s="84"/>
    </row>
    <row r="6614" spans="1:19" x14ac:dyDescent="0.25">
      <c r="A6614" t="s">
        <v>7851</v>
      </c>
      <c r="B6614">
        <v>2</v>
      </c>
      <c r="C6614" t="s">
        <v>6635</v>
      </c>
      <c r="D6614" s="84"/>
      <c r="F6614" s="84"/>
      <c r="O6614" s="84" t="s">
        <v>19882</v>
      </c>
      <c r="P6614" s="84">
        <v>1</v>
      </c>
      <c r="Q6614" s="84" t="s">
        <v>9357</v>
      </c>
      <c r="R6614" s="84"/>
      <c r="S6614" s="84"/>
    </row>
    <row r="6615" spans="1:19" x14ac:dyDescent="0.25">
      <c r="A6615" t="s">
        <v>7852</v>
      </c>
      <c r="B6615">
        <v>2</v>
      </c>
      <c r="C6615" t="s">
        <v>6635</v>
      </c>
      <c r="D6615" s="84"/>
      <c r="F6615" s="84"/>
      <c r="O6615" s="84" t="s">
        <v>19886</v>
      </c>
      <c r="P6615" s="84">
        <v>1</v>
      </c>
      <c r="Q6615" s="84" t="s">
        <v>9357</v>
      </c>
      <c r="R6615" s="84"/>
      <c r="S6615" s="84"/>
    </row>
    <row r="6616" spans="1:19" x14ac:dyDescent="0.25">
      <c r="A6616" t="s">
        <v>7853</v>
      </c>
      <c r="B6616">
        <v>2</v>
      </c>
      <c r="C6616" t="s">
        <v>6635</v>
      </c>
      <c r="D6616" s="84"/>
      <c r="F6616" s="84"/>
      <c r="O6616" s="84" t="s">
        <v>19892</v>
      </c>
      <c r="P6616" s="84">
        <v>1</v>
      </c>
      <c r="Q6616" s="84" t="s">
        <v>9357</v>
      </c>
      <c r="R6616" s="84"/>
      <c r="S6616" s="84"/>
    </row>
    <row r="6617" spans="1:19" x14ac:dyDescent="0.25">
      <c r="A6617" t="s">
        <v>7854</v>
      </c>
      <c r="B6617">
        <v>2</v>
      </c>
      <c r="C6617" t="s">
        <v>6635</v>
      </c>
      <c r="D6617" s="84"/>
      <c r="F6617" s="84"/>
      <c r="O6617" s="84" t="s">
        <v>19893</v>
      </c>
      <c r="P6617" s="84">
        <v>1</v>
      </c>
      <c r="Q6617" s="84" t="s">
        <v>9357</v>
      </c>
      <c r="R6617" s="84"/>
      <c r="S6617" s="84"/>
    </row>
    <row r="6618" spans="1:19" x14ac:dyDescent="0.25">
      <c r="A6618" t="s">
        <v>7855</v>
      </c>
      <c r="B6618">
        <v>2</v>
      </c>
      <c r="C6618" t="s">
        <v>6635</v>
      </c>
      <c r="D6618" s="84"/>
      <c r="F6618" s="84"/>
      <c r="O6618" s="84" t="s">
        <v>19897</v>
      </c>
      <c r="P6618" s="84">
        <v>1</v>
      </c>
      <c r="Q6618" s="84" t="s">
        <v>9357</v>
      </c>
      <c r="R6618" s="84"/>
      <c r="S6618" s="84"/>
    </row>
    <row r="6619" spans="1:19" x14ac:dyDescent="0.25">
      <c r="A6619" t="s">
        <v>7856</v>
      </c>
      <c r="B6619">
        <v>2</v>
      </c>
      <c r="C6619" t="s">
        <v>6635</v>
      </c>
      <c r="D6619" s="84"/>
      <c r="F6619" s="84"/>
      <c r="O6619" s="84" t="s">
        <v>19900</v>
      </c>
      <c r="P6619" s="84">
        <v>1</v>
      </c>
      <c r="Q6619" s="84" t="s">
        <v>9357</v>
      </c>
      <c r="R6619" s="84"/>
      <c r="S6619" s="84"/>
    </row>
    <row r="6620" spans="1:19" x14ac:dyDescent="0.25">
      <c r="A6620" t="s">
        <v>7857</v>
      </c>
      <c r="B6620">
        <v>2</v>
      </c>
      <c r="C6620" t="s">
        <v>6635</v>
      </c>
      <c r="D6620" s="84"/>
      <c r="F6620" s="84"/>
      <c r="O6620" s="84" t="s">
        <v>19902</v>
      </c>
      <c r="P6620" s="84">
        <v>1</v>
      </c>
      <c r="Q6620" s="84" t="s">
        <v>9357</v>
      </c>
      <c r="R6620" s="84"/>
      <c r="S6620" s="84"/>
    </row>
    <row r="6621" spans="1:19" x14ac:dyDescent="0.25">
      <c r="A6621" t="s">
        <v>7858</v>
      </c>
      <c r="B6621">
        <v>2</v>
      </c>
      <c r="C6621" t="s">
        <v>6635</v>
      </c>
      <c r="D6621" s="84"/>
      <c r="F6621" s="84"/>
      <c r="O6621" s="84" t="s">
        <v>19906</v>
      </c>
      <c r="P6621" s="84">
        <v>1</v>
      </c>
      <c r="Q6621" s="84" t="s">
        <v>9357</v>
      </c>
      <c r="R6621" s="84"/>
      <c r="S6621" s="84"/>
    </row>
    <row r="6622" spans="1:19" x14ac:dyDescent="0.25">
      <c r="A6622" t="s">
        <v>7859</v>
      </c>
      <c r="B6622">
        <v>2</v>
      </c>
      <c r="C6622" t="s">
        <v>6635</v>
      </c>
      <c r="D6622" s="84"/>
      <c r="F6622" s="84"/>
      <c r="O6622" s="84" t="s">
        <v>19911</v>
      </c>
      <c r="P6622" s="84">
        <v>1</v>
      </c>
      <c r="Q6622" s="84" t="s">
        <v>9357</v>
      </c>
      <c r="R6622" s="84"/>
      <c r="S6622" s="84"/>
    </row>
    <row r="6623" spans="1:19" x14ac:dyDescent="0.25">
      <c r="A6623" t="s">
        <v>7860</v>
      </c>
      <c r="B6623">
        <v>2</v>
      </c>
      <c r="C6623" t="s">
        <v>6635</v>
      </c>
      <c r="D6623" s="84"/>
      <c r="F6623" s="84"/>
      <c r="O6623" s="84" t="s">
        <v>19912</v>
      </c>
      <c r="P6623" s="84">
        <v>1</v>
      </c>
      <c r="Q6623" s="84" t="s">
        <v>9357</v>
      </c>
      <c r="R6623" s="84"/>
      <c r="S6623" s="84"/>
    </row>
    <row r="6624" spans="1:19" x14ac:dyDescent="0.25">
      <c r="A6624" t="s">
        <v>7861</v>
      </c>
      <c r="B6624">
        <v>2</v>
      </c>
      <c r="C6624" t="s">
        <v>6635</v>
      </c>
      <c r="D6624" s="84"/>
      <c r="F6624" s="84"/>
      <c r="O6624" s="84" t="s">
        <v>19913</v>
      </c>
      <c r="P6624" s="84">
        <v>1</v>
      </c>
      <c r="Q6624" s="84" t="s">
        <v>9357</v>
      </c>
      <c r="R6624" s="84"/>
      <c r="S6624" s="84"/>
    </row>
    <row r="6625" spans="1:19" x14ac:dyDescent="0.25">
      <c r="A6625" t="s">
        <v>7862</v>
      </c>
      <c r="B6625">
        <v>2</v>
      </c>
      <c r="C6625" t="s">
        <v>6635</v>
      </c>
      <c r="D6625" s="84"/>
      <c r="F6625" s="84"/>
      <c r="O6625" s="84" t="s">
        <v>19919</v>
      </c>
      <c r="P6625" s="84">
        <v>1</v>
      </c>
      <c r="Q6625" s="84" t="s">
        <v>9357</v>
      </c>
      <c r="R6625" s="84"/>
      <c r="S6625" s="84"/>
    </row>
    <row r="6626" spans="1:19" x14ac:dyDescent="0.25">
      <c r="A6626" t="s">
        <v>7863</v>
      </c>
      <c r="B6626">
        <v>2</v>
      </c>
      <c r="C6626" t="s">
        <v>6635</v>
      </c>
      <c r="D6626" s="84"/>
      <c r="F6626" s="84"/>
      <c r="O6626" s="84" t="s">
        <v>19922</v>
      </c>
      <c r="P6626" s="84">
        <v>1</v>
      </c>
      <c r="Q6626" s="84" t="s">
        <v>9357</v>
      </c>
      <c r="R6626" s="84"/>
      <c r="S6626" s="84"/>
    </row>
    <row r="6627" spans="1:19" x14ac:dyDescent="0.25">
      <c r="A6627" t="s">
        <v>7864</v>
      </c>
      <c r="B6627">
        <v>2</v>
      </c>
      <c r="C6627" t="s">
        <v>6635</v>
      </c>
      <c r="D6627" s="84"/>
      <c r="F6627" s="84"/>
      <c r="O6627" s="84" t="s">
        <v>19923</v>
      </c>
      <c r="P6627" s="84">
        <v>1</v>
      </c>
      <c r="Q6627" s="84" t="s">
        <v>9357</v>
      </c>
      <c r="R6627" s="84"/>
      <c r="S6627" s="84"/>
    </row>
    <row r="6628" spans="1:19" x14ac:dyDescent="0.25">
      <c r="A6628" t="s">
        <v>7865</v>
      </c>
      <c r="B6628">
        <v>2</v>
      </c>
      <c r="C6628" t="s">
        <v>6635</v>
      </c>
      <c r="D6628" s="84"/>
      <c r="F6628" s="84"/>
      <c r="O6628" s="84" t="s">
        <v>19924</v>
      </c>
      <c r="P6628" s="84">
        <v>1</v>
      </c>
      <c r="Q6628" s="84" t="s">
        <v>9357</v>
      </c>
      <c r="R6628" s="84"/>
      <c r="S6628" s="84"/>
    </row>
    <row r="6629" spans="1:19" x14ac:dyDescent="0.25">
      <c r="A6629" t="s">
        <v>7866</v>
      </c>
      <c r="B6629">
        <v>2</v>
      </c>
      <c r="C6629" t="s">
        <v>6635</v>
      </c>
      <c r="D6629" s="84"/>
      <c r="F6629" s="84"/>
      <c r="O6629" s="84" t="s">
        <v>19925</v>
      </c>
      <c r="P6629" s="84">
        <v>1</v>
      </c>
      <c r="Q6629" s="84" t="s">
        <v>9357</v>
      </c>
      <c r="R6629" s="84"/>
      <c r="S6629" s="84"/>
    </row>
    <row r="6630" spans="1:19" x14ac:dyDescent="0.25">
      <c r="A6630" t="s">
        <v>7867</v>
      </c>
      <c r="B6630">
        <v>2</v>
      </c>
      <c r="C6630" t="s">
        <v>6635</v>
      </c>
      <c r="D6630" s="84"/>
      <c r="F6630" s="84"/>
      <c r="O6630" s="84" t="s">
        <v>19927</v>
      </c>
      <c r="P6630" s="84">
        <v>1</v>
      </c>
      <c r="Q6630" s="84" t="s">
        <v>9357</v>
      </c>
      <c r="R6630" s="84"/>
      <c r="S6630" s="84"/>
    </row>
    <row r="6631" spans="1:19" x14ac:dyDescent="0.25">
      <c r="A6631" t="s">
        <v>7868</v>
      </c>
      <c r="B6631">
        <v>2</v>
      </c>
      <c r="C6631" t="s">
        <v>6635</v>
      </c>
      <c r="D6631" s="84"/>
      <c r="F6631" s="84"/>
      <c r="O6631" s="84" t="s">
        <v>19928</v>
      </c>
      <c r="P6631" s="84">
        <v>1</v>
      </c>
      <c r="Q6631" s="84" t="s">
        <v>9357</v>
      </c>
      <c r="R6631" s="84"/>
      <c r="S6631" s="84"/>
    </row>
    <row r="6632" spans="1:19" x14ac:dyDescent="0.25">
      <c r="A6632" t="s">
        <v>7869</v>
      </c>
      <c r="B6632">
        <v>2</v>
      </c>
      <c r="C6632" t="s">
        <v>6635</v>
      </c>
      <c r="D6632" s="84"/>
      <c r="F6632" s="84"/>
      <c r="O6632" s="84" t="s">
        <v>19929</v>
      </c>
      <c r="P6632" s="84">
        <v>1</v>
      </c>
      <c r="Q6632" s="84" t="s">
        <v>9357</v>
      </c>
      <c r="R6632" s="84"/>
      <c r="S6632" s="84"/>
    </row>
    <row r="6633" spans="1:19" x14ac:dyDescent="0.25">
      <c r="A6633" t="s">
        <v>7870</v>
      </c>
      <c r="B6633">
        <v>2</v>
      </c>
      <c r="C6633" t="s">
        <v>6635</v>
      </c>
      <c r="D6633" s="84"/>
      <c r="F6633" s="84"/>
      <c r="O6633" s="84" t="s">
        <v>19932</v>
      </c>
      <c r="P6633" s="84">
        <v>1</v>
      </c>
      <c r="Q6633" s="84" t="s">
        <v>9357</v>
      </c>
      <c r="R6633" s="84"/>
      <c r="S6633" s="84"/>
    </row>
    <row r="6634" spans="1:19" x14ac:dyDescent="0.25">
      <c r="A6634" t="s">
        <v>7871</v>
      </c>
      <c r="B6634">
        <v>2</v>
      </c>
      <c r="C6634" t="s">
        <v>6635</v>
      </c>
      <c r="D6634" s="84"/>
      <c r="F6634" s="84"/>
      <c r="O6634" s="84" t="s">
        <v>19936</v>
      </c>
      <c r="P6634" s="84">
        <v>1</v>
      </c>
      <c r="Q6634" s="84" t="s">
        <v>9357</v>
      </c>
      <c r="R6634" s="84"/>
      <c r="S6634" s="84"/>
    </row>
    <row r="6635" spans="1:19" x14ac:dyDescent="0.25">
      <c r="A6635" t="s">
        <v>7872</v>
      </c>
      <c r="B6635">
        <v>2</v>
      </c>
      <c r="C6635" t="s">
        <v>6635</v>
      </c>
      <c r="D6635" s="84"/>
      <c r="F6635" s="84"/>
      <c r="O6635" s="84" t="s">
        <v>19939</v>
      </c>
      <c r="P6635" s="84">
        <v>1</v>
      </c>
      <c r="Q6635" s="84" t="s">
        <v>9357</v>
      </c>
      <c r="R6635" s="84"/>
      <c r="S6635" s="84"/>
    </row>
    <row r="6636" spans="1:19" x14ac:dyDescent="0.25">
      <c r="A6636" t="s">
        <v>7873</v>
      </c>
      <c r="B6636">
        <v>2</v>
      </c>
      <c r="C6636" t="s">
        <v>6635</v>
      </c>
      <c r="D6636" s="84"/>
      <c r="F6636" s="84"/>
      <c r="O6636" s="84" t="s">
        <v>19940</v>
      </c>
      <c r="P6636" s="84">
        <v>1</v>
      </c>
      <c r="Q6636" s="84" t="s">
        <v>9357</v>
      </c>
      <c r="R6636" s="84"/>
      <c r="S6636" s="84"/>
    </row>
    <row r="6637" spans="1:19" x14ac:dyDescent="0.25">
      <c r="A6637" t="s">
        <v>7874</v>
      </c>
      <c r="B6637">
        <v>2</v>
      </c>
      <c r="C6637" t="s">
        <v>6635</v>
      </c>
      <c r="D6637" s="84"/>
      <c r="F6637" s="84"/>
      <c r="O6637" s="84" t="s">
        <v>19943</v>
      </c>
      <c r="P6637" s="84">
        <v>1</v>
      </c>
      <c r="Q6637" s="84" t="s">
        <v>9357</v>
      </c>
      <c r="R6637" s="84"/>
      <c r="S6637" s="84"/>
    </row>
    <row r="6638" spans="1:19" x14ac:dyDescent="0.25">
      <c r="A6638" t="s">
        <v>7875</v>
      </c>
      <c r="B6638">
        <v>2</v>
      </c>
      <c r="C6638" t="s">
        <v>6635</v>
      </c>
      <c r="D6638" s="84"/>
      <c r="F6638" s="84"/>
      <c r="O6638" s="84" t="s">
        <v>19944</v>
      </c>
      <c r="P6638" s="84">
        <v>1</v>
      </c>
      <c r="Q6638" s="84" t="s">
        <v>9357</v>
      </c>
      <c r="R6638" s="84"/>
      <c r="S6638" s="84"/>
    </row>
    <row r="6639" spans="1:19" x14ac:dyDescent="0.25">
      <c r="A6639" t="s">
        <v>7876</v>
      </c>
      <c r="B6639">
        <v>2</v>
      </c>
      <c r="C6639" t="s">
        <v>6635</v>
      </c>
      <c r="D6639" s="84"/>
      <c r="F6639" s="84"/>
      <c r="O6639" s="84" t="s">
        <v>19945</v>
      </c>
      <c r="P6639" s="84">
        <v>1</v>
      </c>
      <c r="Q6639" s="84" t="s">
        <v>9357</v>
      </c>
      <c r="R6639" s="84"/>
      <c r="S6639" s="84"/>
    </row>
    <row r="6640" spans="1:19" x14ac:dyDescent="0.25">
      <c r="A6640" t="s">
        <v>7877</v>
      </c>
      <c r="B6640">
        <v>2</v>
      </c>
      <c r="C6640" t="s">
        <v>6635</v>
      </c>
      <c r="D6640" s="84"/>
      <c r="F6640" s="84"/>
      <c r="O6640" s="84" t="s">
        <v>19947</v>
      </c>
      <c r="P6640" s="84">
        <v>1</v>
      </c>
      <c r="Q6640" s="84" t="s">
        <v>9357</v>
      </c>
      <c r="R6640" s="84"/>
      <c r="S6640" s="84"/>
    </row>
    <row r="6641" spans="1:19" x14ac:dyDescent="0.25">
      <c r="A6641" t="s">
        <v>7878</v>
      </c>
      <c r="B6641">
        <v>2</v>
      </c>
      <c r="C6641" t="s">
        <v>6635</v>
      </c>
      <c r="D6641" s="84"/>
      <c r="F6641" s="84"/>
      <c r="O6641" s="84" t="s">
        <v>19948</v>
      </c>
      <c r="P6641" s="84">
        <v>1</v>
      </c>
      <c r="Q6641" s="84" t="s">
        <v>9357</v>
      </c>
      <c r="R6641" s="84"/>
      <c r="S6641" s="84"/>
    </row>
    <row r="6642" spans="1:19" x14ac:dyDescent="0.25">
      <c r="A6642" t="s">
        <v>7879</v>
      </c>
      <c r="B6642">
        <v>2</v>
      </c>
      <c r="C6642" t="s">
        <v>6635</v>
      </c>
      <c r="D6642" s="84"/>
      <c r="F6642" s="84"/>
      <c r="O6642" s="84" t="s">
        <v>19949</v>
      </c>
      <c r="P6642" s="84">
        <v>1</v>
      </c>
      <c r="Q6642" s="84" t="s">
        <v>9357</v>
      </c>
      <c r="R6642" s="84"/>
      <c r="S6642" s="84"/>
    </row>
    <row r="6643" spans="1:19" x14ac:dyDescent="0.25">
      <c r="A6643" t="s">
        <v>7880</v>
      </c>
      <c r="B6643">
        <v>2</v>
      </c>
      <c r="C6643" t="s">
        <v>6635</v>
      </c>
      <c r="D6643" s="84"/>
      <c r="F6643" s="84"/>
      <c r="O6643" s="84" t="s">
        <v>19952</v>
      </c>
      <c r="P6643" s="84">
        <v>1</v>
      </c>
      <c r="Q6643" s="84" t="s">
        <v>9357</v>
      </c>
      <c r="R6643" s="84"/>
      <c r="S6643" s="84"/>
    </row>
    <row r="6644" spans="1:19" x14ac:dyDescent="0.25">
      <c r="A6644" t="s">
        <v>7881</v>
      </c>
      <c r="B6644">
        <v>2</v>
      </c>
      <c r="C6644" t="s">
        <v>6635</v>
      </c>
      <c r="D6644" s="84"/>
      <c r="F6644" s="84"/>
      <c r="O6644" s="84" t="s">
        <v>19953</v>
      </c>
      <c r="P6644" s="84">
        <v>1</v>
      </c>
      <c r="Q6644" s="84" t="s">
        <v>9357</v>
      </c>
      <c r="R6644" s="84"/>
      <c r="S6644" s="84"/>
    </row>
    <row r="6645" spans="1:19" x14ac:dyDescent="0.25">
      <c r="A6645" t="s">
        <v>7882</v>
      </c>
      <c r="B6645">
        <v>2</v>
      </c>
      <c r="C6645" t="s">
        <v>6635</v>
      </c>
      <c r="D6645" s="84"/>
      <c r="F6645" s="84"/>
      <c r="O6645" s="84" t="s">
        <v>19954</v>
      </c>
      <c r="P6645" s="84">
        <v>1</v>
      </c>
      <c r="Q6645" s="84" t="s">
        <v>9357</v>
      </c>
      <c r="R6645" s="84"/>
      <c r="S6645" s="84"/>
    </row>
    <row r="6646" spans="1:19" x14ac:dyDescent="0.25">
      <c r="A6646" t="s">
        <v>7883</v>
      </c>
      <c r="B6646">
        <v>2</v>
      </c>
      <c r="C6646" t="s">
        <v>6635</v>
      </c>
      <c r="D6646" s="84"/>
      <c r="F6646" s="84"/>
      <c r="O6646" s="84" t="s">
        <v>19963</v>
      </c>
      <c r="P6646" s="84">
        <v>1</v>
      </c>
      <c r="Q6646" s="84" t="s">
        <v>9357</v>
      </c>
      <c r="R6646" s="84"/>
      <c r="S6646" s="84"/>
    </row>
    <row r="6647" spans="1:19" x14ac:dyDescent="0.25">
      <c r="A6647" t="s">
        <v>7884</v>
      </c>
      <c r="B6647">
        <v>2</v>
      </c>
      <c r="C6647" t="s">
        <v>6635</v>
      </c>
      <c r="D6647" s="84"/>
      <c r="F6647" s="84"/>
      <c r="O6647" s="84" t="s">
        <v>19964</v>
      </c>
      <c r="P6647" s="84">
        <v>1</v>
      </c>
      <c r="Q6647" s="84" t="s">
        <v>9357</v>
      </c>
      <c r="R6647" s="84"/>
      <c r="S6647" s="84"/>
    </row>
    <row r="6648" spans="1:19" x14ac:dyDescent="0.25">
      <c r="A6648" t="s">
        <v>7885</v>
      </c>
      <c r="B6648">
        <v>2</v>
      </c>
      <c r="C6648" t="s">
        <v>6635</v>
      </c>
      <c r="D6648" s="84"/>
      <c r="F6648" s="84"/>
      <c r="O6648" s="84" t="s">
        <v>19965</v>
      </c>
      <c r="P6648" s="84">
        <v>1</v>
      </c>
      <c r="Q6648" s="84" t="s">
        <v>9357</v>
      </c>
      <c r="R6648" s="84"/>
      <c r="S6648" s="84"/>
    </row>
    <row r="6649" spans="1:19" x14ac:dyDescent="0.25">
      <c r="A6649" t="s">
        <v>7886</v>
      </c>
      <c r="B6649">
        <v>2</v>
      </c>
      <c r="C6649" t="s">
        <v>6635</v>
      </c>
      <c r="D6649" s="84"/>
      <c r="F6649" s="84"/>
      <c r="O6649" s="84" t="s">
        <v>19966</v>
      </c>
      <c r="P6649" s="84">
        <v>1</v>
      </c>
      <c r="Q6649" s="84" t="s">
        <v>9357</v>
      </c>
      <c r="R6649" s="84"/>
      <c r="S6649" s="84"/>
    </row>
    <row r="6650" spans="1:19" x14ac:dyDescent="0.25">
      <c r="A6650" t="s">
        <v>7887</v>
      </c>
      <c r="B6650">
        <v>2</v>
      </c>
      <c r="C6650" t="s">
        <v>6635</v>
      </c>
      <c r="D6650" s="84"/>
      <c r="F6650" s="84"/>
      <c r="O6650" s="84" t="s">
        <v>19969</v>
      </c>
      <c r="P6650" s="84">
        <v>1</v>
      </c>
      <c r="Q6650" s="84" t="s">
        <v>9357</v>
      </c>
      <c r="R6650" s="84"/>
      <c r="S6650" s="84"/>
    </row>
    <row r="6651" spans="1:19" x14ac:dyDescent="0.25">
      <c r="A6651" t="s">
        <v>7888</v>
      </c>
      <c r="B6651">
        <v>2</v>
      </c>
      <c r="C6651" t="s">
        <v>6635</v>
      </c>
      <c r="D6651" s="84"/>
      <c r="F6651" s="84"/>
      <c r="O6651" s="84" t="s">
        <v>19970</v>
      </c>
      <c r="P6651" s="84">
        <v>1</v>
      </c>
      <c r="Q6651" s="84" t="s">
        <v>9357</v>
      </c>
      <c r="R6651" s="84"/>
      <c r="S6651" s="84"/>
    </row>
    <row r="6652" spans="1:19" x14ac:dyDescent="0.25">
      <c r="A6652" t="s">
        <v>7889</v>
      </c>
      <c r="B6652">
        <v>2</v>
      </c>
      <c r="C6652" t="s">
        <v>6635</v>
      </c>
      <c r="D6652" s="84"/>
      <c r="F6652" s="84"/>
      <c r="O6652" s="84" t="s">
        <v>19972</v>
      </c>
      <c r="P6652" s="84">
        <v>1</v>
      </c>
      <c r="Q6652" s="84" t="s">
        <v>9357</v>
      </c>
      <c r="R6652" s="84"/>
      <c r="S6652" s="84"/>
    </row>
    <row r="6653" spans="1:19" x14ac:dyDescent="0.25">
      <c r="A6653" t="s">
        <v>7890</v>
      </c>
      <c r="B6653">
        <v>2</v>
      </c>
      <c r="C6653" t="s">
        <v>6635</v>
      </c>
      <c r="D6653" s="84"/>
      <c r="F6653" s="84"/>
      <c r="O6653" s="84" t="s">
        <v>19973</v>
      </c>
      <c r="P6653" s="84">
        <v>1</v>
      </c>
      <c r="Q6653" s="84" t="s">
        <v>9357</v>
      </c>
      <c r="R6653" s="84"/>
      <c r="S6653" s="84"/>
    </row>
    <row r="6654" spans="1:19" x14ac:dyDescent="0.25">
      <c r="A6654" t="s">
        <v>7891</v>
      </c>
      <c r="B6654">
        <v>2</v>
      </c>
      <c r="C6654" t="s">
        <v>6635</v>
      </c>
      <c r="D6654" s="84"/>
      <c r="F6654" s="84"/>
      <c r="O6654" s="84" t="s">
        <v>19975</v>
      </c>
      <c r="P6654" s="84">
        <v>1</v>
      </c>
      <c r="Q6654" s="84" t="s">
        <v>9357</v>
      </c>
      <c r="R6654" s="84"/>
      <c r="S6654" s="84"/>
    </row>
    <row r="6655" spans="1:19" x14ac:dyDescent="0.25">
      <c r="A6655" t="s">
        <v>7892</v>
      </c>
      <c r="B6655">
        <v>2</v>
      </c>
      <c r="C6655" t="s">
        <v>6635</v>
      </c>
      <c r="D6655" s="84"/>
      <c r="F6655" s="84"/>
      <c r="O6655" s="84" t="s">
        <v>19976</v>
      </c>
      <c r="P6655" s="84">
        <v>1</v>
      </c>
      <c r="Q6655" s="84" t="s">
        <v>9357</v>
      </c>
      <c r="R6655" s="84"/>
      <c r="S6655" s="84"/>
    </row>
    <row r="6656" spans="1:19" x14ac:dyDescent="0.25">
      <c r="A6656" t="s">
        <v>7893</v>
      </c>
      <c r="B6656">
        <v>2</v>
      </c>
      <c r="C6656" t="s">
        <v>6635</v>
      </c>
      <c r="D6656" s="84"/>
      <c r="F6656" s="84"/>
      <c r="O6656" s="84" t="s">
        <v>19977</v>
      </c>
      <c r="P6656" s="84">
        <v>1</v>
      </c>
      <c r="Q6656" s="84" t="s">
        <v>9357</v>
      </c>
      <c r="R6656" s="84"/>
      <c r="S6656" s="84"/>
    </row>
    <row r="6657" spans="1:19" x14ac:dyDescent="0.25">
      <c r="A6657" t="s">
        <v>7894</v>
      </c>
      <c r="B6657">
        <v>2</v>
      </c>
      <c r="C6657" t="s">
        <v>6635</v>
      </c>
      <c r="D6657" s="84"/>
      <c r="F6657" s="84"/>
      <c r="O6657" s="84" t="s">
        <v>19978</v>
      </c>
      <c r="P6657" s="84">
        <v>1</v>
      </c>
      <c r="Q6657" s="84" t="s">
        <v>9357</v>
      </c>
      <c r="R6657" s="84"/>
      <c r="S6657" s="84"/>
    </row>
    <row r="6658" spans="1:19" x14ac:dyDescent="0.25">
      <c r="A6658" t="s">
        <v>7895</v>
      </c>
      <c r="B6658">
        <v>2</v>
      </c>
      <c r="C6658" t="s">
        <v>6635</v>
      </c>
      <c r="D6658" s="84"/>
      <c r="F6658" s="84"/>
      <c r="O6658" s="84" t="s">
        <v>19979</v>
      </c>
      <c r="P6658" s="84">
        <v>1</v>
      </c>
      <c r="Q6658" s="84" t="s">
        <v>9357</v>
      </c>
      <c r="R6658" s="84"/>
      <c r="S6658" s="84"/>
    </row>
    <row r="6659" spans="1:19" x14ac:dyDescent="0.25">
      <c r="A6659" t="s">
        <v>7896</v>
      </c>
      <c r="B6659">
        <v>2</v>
      </c>
      <c r="C6659" t="s">
        <v>6635</v>
      </c>
      <c r="D6659" s="84"/>
      <c r="F6659" s="84"/>
      <c r="O6659" s="84" t="s">
        <v>19980</v>
      </c>
      <c r="P6659" s="84">
        <v>1</v>
      </c>
      <c r="Q6659" s="84" t="s">
        <v>9357</v>
      </c>
      <c r="R6659" s="84"/>
      <c r="S6659" s="84"/>
    </row>
    <row r="6660" spans="1:19" x14ac:dyDescent="0.25">
      <c r="A6660" t="s">
        <v>7897</v>
      </c>
      <c r="B6660">
        <v>2</v>
      </c>
      <c r="C6660" t="s">
        <v>6635</v>
      </c>
      <c r="D6660" s="84"/>
      <c r="F6660" s="84"/>
      <c r="O6660" s="84" t="s">
        <v>19981</v>
      </c>
      <c r="P6660" s="84">
        <v>1</v>
      </c>
      <c r="Q6660" s="84" t="s">
        <v>9357</v>
      </c>
      <c r="R6660" s="84"/>
      <c r="S6660" s="84"/>
    </row>
    <row r="6661" spans="1:19" x14ac:dyDescent="0.25">
      <c r="A6661" t="s">
        <v>7898</v>
      </c>
      <c r="B6661">
        <v>2</v>
      </c>
      <c r="C6661" t="s">
        <v>6635</v>
      </c>
      <c r="D6661" s="84"/>
      <c r="F6661" s="84"/>
      <c r="O6661" s="84" t="s">
        <v>19982</v>
      </c>
      <c r="P6661" s="84">
        <v>1</v>
      </c>
      <c r="Q6661" s="84" t="s">
        <v>9357</v>
      </c>
      <c r="R6661" s="84"/>
      <c r="S6661" s="84"/>
    </row>
    <row r="6662" spans="1:19" x14ac:dyDescent="0.25">
      <c r="A6662" t="s">
        <v>7899</v>
      </c>
      <c r="B6662">
        <v>2</v>
      </c>
      <c r="C6662" t="s">
        <v>6635</v>
      </c>
      <c r="D6662" s="84"/>
      <c r="F6662" s="84"/>
      <c r="O6662" s="84" t="s">
        <v>19983</v>
      </c>
      <c r="P6662" s="84">
        <v>1</v>
      </c>
      <c r="Q6662" s="84" t="s">
        <v>9357</v>
      </c>
      <c r="R6662" s="84"/>
      <c r="S6662" s="84"/>
    </row>
    <row r="6663" spans="1:19" x14ac:dyDescent="0.25">
      <c r="A6663" t="s">
        <v>7900</v>
      </c>
      <c r="B6663">
        <v>2</v>
      </c>
      <c r="C6663" t="s">
        <v>6635</v>
      </c>
      <c r="D6663" s="84"/>
      <c r="F6663" s="84"/>
      <c r="O6663" s="84" t="s">
        <v>19984</v>
      </c>
      <c r="P6663" s="84">
        <v>1</v>
      </c>
      <c r="Q6663" s="84" t="s">
        <v>9357</v>
      </c>
      <c r="R6663" s="84"/>
      <c r="S6663" s="84"/>
    </row>
    <row r="6664" spans="1:19" x14ac:dyDescent="0.25">
      <c r="A6664" t="s">
        <v>7901</v>
      </c>
      <c r="B6664">
        <v>2</v>
      </c>
      <c r="C6664" t="s">
        <v>6635</v>
      </c>
      <c r="D6664" s="84"/>
      <c r="F6664" s="84"/>
      <c r="O6664" s="84" t="s">
        <v>19985</v>
      </c>
      <c r="P6664" s="84">
        <v>1</v>
      </c>
      <c r="Q6664" s="84" t="s">
        <v>9357</v>
      </c>
      <c r="R6664" s="84"/>
      <c r="S6664" s="84"/>
    </row>
    <row r="6665" spans="1:19" x14ac:dyDescent="0.25">
      <c r="A6665" t="s">
        <v>7902</v>
      </c>
      <c r="B6665">
        <v>2</v>
      </c>
      <c r="C6665" t="s">
        <v>6635</v>
      </c>
      <c r="D6665" s="84"/>
      <c r="F6665" s="84"/>
      <c r="O6665" s="84" t="s">
        <v>19986</v>
      </c>
      <c r="P6665" s="84">
        <v>1</v>
      </c>
      <c r="Q6665" s="84" t="s">
        <v>9357</v>
      </c>
      <c r="R6665" s="84"/>
      <c r="S6665" s="84"/>
    </row>
    <row r="6666" spans="1:19" x14ac:dyDescent="0.25">
      <c r="A6666" t="s">
        <v>7903</v>
      </c>
      <c r="B6666">
        <v>2</v>
      </c>
      <c r="C6666" t="s">
        <v>6635</v>
      </c>
      <c r="D6666" s="84"/>
      <c r="F6666" s="84"/>
      <c r="O6666" s="84" t="s">
        <v>19987</v>
      </c>
      <c r="P6666" s="84">
        <v>1</v>
      </c>
      <c r="Q6666" s="84" t="s">
        <v>9357</v>
      </c>
      <c r="R6666" s="84"/>
      <c r="S6666" s="84"/>
    </row>
    <row r="6667" spans="1:19" x14ac:dyDescent="0.25">
      <c r="A6667" t="s">
        <v>7904</v>
      </c>
      <c r="B6667">
        <v>2</v>
      </c>
      <c r="C6667" t="s">
        <v>6635</v>
      </c>
      <c r="D6667" s="84"/>
      <c r="F6667" s="84"/>
      <c r="O6667" s="84" t="s">
        <v>20007</v>
      </c>
      <c r="P6667" s="84">
        <v>1</v>
      </c>
      <c r="Q6667" s="84" t="s">
        <v>9357</v>
      </c>
      <c r="R6667" s="84"/>
      <c r="S6667" s="84"/>
    </row>
    <row r="6668" spans="1:19" x14ac:dyDescent="0.25">
      <c r="A6668" t="s">
        <v>7905</v>
      </c>
      <c r="B6668">
        <v>2</v>
      </c>
      <c r="C6668" t="s">
        <v>6635</v>
      </c>
      <c r="D6668" s="84"/>
      <c r="F6668" s="84"/>
      <c r="O6668" s="84" t="s">
        <v>20009</v>
      </c>
      <c r="P6668" s="84">
        <v>1</v>
      </c>
      <c r="Q6668" s="84" t="s">
        <v>9357</v>
      </c>
      <c r="R6668" s="84"/>
      <c r="S6668" s="84"/>
    </row>
    <row r="6669" spans="1:19" x14ac:dyDescent="0.25">
      <c r="A6669" t="s">
        <v>7906</v>
      </c>
      <c r="B6669">
        <v>2</v>
      </c>
      <c r="C6669" t="s">
        <v>6635</v>
      </c>
      <c r="D6669" s="84"/>
      <c r="F6669" s="84"/>
      <c r="O6669" s="84" t="s">
        <v>20010</v>
      </c>
      <c r="P6669" s="84">
        <v>1</v>
      </c>
      <c r="Q6669" s="84" t="s">
        <v>9357</v>
      </c>
      <c r="R6669" s="84"/>
      <c r="S6669" s="84"/>
    </row>
    <row r="6670" spans="1:19" x14ac:dyDescent="0.25">
      <c r="A6670" t="s">
        <v>7907</v>
      </c>
      <c r="B6670">
        <v>2</v>
      </c>
      <c r="C6670" t="s">
        <v>6635</v>
      </c>
      <c r="D6670" s="84"/>
      <c r="F6670" s="84"/>
      <c r="O6670" s="84" t="s">
        <v>20012</v>
      </c>
      <c r="P6670" s="84">
        <v>1</v>
      </c>
      <c r="Q6670" s="84" t="s">
        <v>9357</v>
      </c>
      <c r="R6670" s="84"/>
      <c r="S6670" s="84"/>
    </row>
    <row r="6671" spans="1:19" x14ac:dyDescent="0.25">
      <c r="A6671" t="s">
        <v>7908</v>
      </c>
      <c r="B6671">
        <v>2</v>
      </c>
      <c r="C6671" t="s">
        <v>6635</v>
      </c>
      <c r="D6671" s="84"/>
      <c r="F6671" s="84"/>
      <c r="O6671" s="84" t="s">
        <v>20013</v>
      </c>
      <c r="P6671" s="84">
        <v>1</v>
      </c>
      <c r="Q6671" s="84" t="s">
        <v>9357</v>
      </c>
      <c r="R6671" s="84"/>
      <c r="S6671" s="84"/>
    </row>
    <row r="6672" spans="1:19" x14ac:dyDescent="0.25">
      <c r="A6672" t="s">
        <v>7909</v>
      </c>
      <c r="B6672">
        <v>2</v>
      </c>
      <c r="C6672" t="s">
        <v>6635</v>
      </c>
      <c r="D6672" s="84"/>
      <c r="F6672" s="84"/>
      <c r="O6672" s="84" t="s">
        <v>20015</v>
      </c>
      <c r="P6672" s="84">
        <v>1</v>
      </c>
      <c r="Q6672" s="84" t="s">
        <v>9357</v>
      </c>
      <c r="R6672" s="84"/>
      <c r="S6672" s="84"/>
    </row>
    <row r="6673" spans="1:19" x14ac:dyDescent="0.25">
      <c r="A6673" t="s">
        <v>7910</v>
      </c>
      <c r="B6673">
        <v>2</v>
      </c>
      <c r="C6673" t="s">
        <v>6635</v>
      </c>
      <c r="D6673" s="84"/>
      <c r="F6673" s="84"/>
      <c r="O6673" s="84" t="s">
        <v>20016</v>
      </c>
      <c r="P6673" s="84">
        <v>1</v>
      </c>
      <c r="Q6673" s="84" t="s">
        <v>9357</v>
      </c>
      <c r="R6673" s="84"/>
      <c r="S6673" s="84"/>
    </row>
    <row r="6674" spans="1:19" x14ac:dyDescent="0.25">
      <c r="A6674" t="s">
        <v>7911</v>
      </c>
      <c r="B6674">
        <v>2</v>
      </c>
      <c r="C6674" t="s">
        <v>6635</v>
      </c>
      <c r="D6674" s="84"/>
      <c r="F6674" s="84"/>
      <c r="O6674" s="84" t="s">
        <v>20017</v>
      </c>
      <c r="P6674" s="84">
        <v>1</v>
      </c>
      <c r="Q6674" s="84" t="s">
        <v>9357</v>
      </c>
      <c r="R6674" s="84"/>
      <c r="S6674" s="84"/>
    </row>
    <row r="6675" spans="1:19" x14ac:dyDescent="0.25">
      <c r="A6675" t="s">
        <v>7912</v>
      </c>
      <c r="B6675">
        <v>2</v>
      </c>
      <c r="C6675" t="s">
        <v>6635</v>
      </c>
      <c r="D6675" s="84"/>
      <c r="F6675" s="84"/>
      <c r="O6675" s="84" t="s">
        <v>20018</v>
      </c>
      <c r="P6675" s="84">
        <v>1</v>
      </c>
      <c r="Q6675" s="84" t="s">
        <v>9357</v>
      </c>
      <c r="R6675" s="84"/>
      <c r="S6675" s="84"/>
    </row>
    <row r="6676" spans="1:19" x14ac:dyDescent="0.25">
      <c r="A6676" t="s">
        <v>7913</v>
      </c>
      <c r="B6676">
        <v>2</v>
      </c>
      <c r="C6676" t="s">
        <v>6635</v>
      </c>
      <c r="D6676" s="84"/>
      <c r="F6676" s="84"/>
      <c r="O6676" s="84" t="s">
        <v>20020</v>
      </c>
      <c r="P6676" s="84">
        <v>1</v>
      </c>
      <c r="Q6676" s="84" t="s">
        <v>9357</v>
      </c>
      <c r="R6676" s="84"/>
      <c r="S6676" s="84"/>
    </row>
    <row r="6677" spans="1:19" x14ac:dyDescent="0.25">
      <c r="A6677" t="s">
        <v>7914</v>
      </c>
      <c r="B6677">
        <v>2</v>
      </c>
      <c r="C6677" t="s">
        <v>6635</v>
      </c>
      <c r="D6677" s="84"/>
      <c r="F6677" s="84"/>
      <c r="O6677" s="84" t="s">
        <v>20021</v>
      </c>
      <c r="P6677" s="84">
        <v>1</v>
      </c>
      <c r="Q6677" s="84" t="s">
        <v>9357</v>
      </c>
      <c r="R6677" s="84"/>
      <c r="S6677" s="84"/>
    </row>
    <row r="6678" spans="1:19" x14ac:dyDescent="0.25">
      <c r="A6678" t="s">
        <v>7915</v>
      </c>
      <c r="B6678">
        <v>2</v>
      </c>
      <c r="C6678" t="s">
        <v>6635</v>
      </c>
      <c r="D6678" s="84"/>
      <c r="F6678" s="84"/>
      <c r="O6678" s="84" t="s">
        <v>20022</v>
      </c>
      <c r="P6678" s="84">
        <v>1</v>
      </c>
      <c r="Q6678" s="84" t="s">
        <v>9357</v>
      </c>
      <c r="R6678" s="84"/>
      <c r="S6678" s="84"/>
    </row>
    <row r="6679" spans="1:19" x14ac:dyDescent="0.25">
      <c r="A6679" t="s">
        <v>7916</v>
      </c>
      <c r="B6679">
        <v>2</v>
      </c>
      <c r="C6679" t="s">
        <v>6635</v>
      </c>
      <c r="D6679" s="84"/>
      <c r="F6679" s="84"/>
      <c r="O6679" s="84" t="s">
        <v>20023</v>
      </c>
      <c r="P6679" s="84">
        <v>1</v>
      </c>
      <c r="Q6679" s="84" t="s">
        <v>9357</v>
      </c>
      <c r="R6679" s="84"/>
      <c r="S6679" s="84"/>
    </row>
    <row r="6680" spans="1:19" x14ac:dyDescent="0.25">
      <c r="A6680" t="s">
        <v>7917</v>
      </c>
      <c r="B6680">
        <v>2</v>
      </c>
      <c r="C6680" t="s">
        <v>6635</v>
      </c>
      <c r="D6680" s="84"/>
      <c r="F6680" s="84"/>
      <c r="O6680" s="84" t="s">
        <v>20024</v>
      </c>
      <c r="P6680" s="84">
        <v>1</v>
      </c>
      <c r="Q6680" s="84" t="s">
        <v>9357</v>
      </c>
      <c r="R6680" s="84"/>
      <c r="S6680" s="84"/>
    </row>
    <row r="6681" spans="1:19" x14ac:dyDescent="0.25">
      <c r="A6681" t="s">
        <v>7918</v>
      </c>
      <c r="B6681">
        <v>2</v>
      </c>
      <c r="C6681" t="s">
        <v>6635</v>
      </c>
      <c r="D6681" s="84"/>
      <c r="F6681" s="84"/>
      <c r="O6681" s="84" t="s">
        <v>20027</v>
      </c>
      <c r="P6681" s="84">
        <v>1</v>
      </c>
      <c r="Q6681" s="84" t="s">
        <v>9357</v>
      </c>
      <c r="R6681" s="84"/>
      <c r="S6681" s="84"/>
    </row>
    <row r="6682" spans="1:19" x14ac:dyDescent="0.25">
      <c r="A6682" t="s">
        <v>7919</v>
      </c>
      <c r="B6682">
        <v>2</v>
      </c>
      <c r="C6682" t="s">
        <v>6635</v>
      </c>
      <c r="D6682" s="84"/>
      <c r="F6682" s="84"/>
      <c r="O6682" s="84" t="s">
        <v>20028</v>
      </c>
      <c r="P6682" s="84">
        <v>1</v>
      </c>
      <c r="Q6682" s="84" t="s">
        <v>9357</v>
      </c>
      <c r="R6682" s="84"/>
      <c r="S6682" s="84"/>
    </row>
    <row r="6683" spans="1:19" x14ac:dyDescent="0.25">
      <c r="A6683" t="s">
        <v>7920</v>
      </c>
      <c r="B6683">
        <v>2</v>
      </c>
      <c r="C6683" t="s">
        <v>6635</v>
      </c>
      <c r="D6683" s="84"/>
      <c r="F6683" s="84"/>
      <c r="O6683" s="84" t="s">
        <v>20030</v>
      </c>
      <c r="P6683" s="84">
        <v>1</v>
      </c>
      <c r="Q6683" s="84" t="s">
        <v>9357</v>
      </c>
      <c r="R6683" s="84"/>
      <c r="S6683" s="84"/>
    </row>
    <row r="6684" spans="1:19" x14ac:dyDescent="0.25">
      <c r="A6684" t="s">
        <v>7921</v>
      </c>
      <c r="B6684">
        <v>2</v>
      </c>
      <c r="C6684" t="s">
        <v>6635</v>
      </c>
      <c r="D6684" s="84"/>
      <c r="F6684" s="84"/>
      <c r="O6684" s="84" t="s">
        <v>20031</v>
      </c>
      <c r="P6684" s="84">
        <v>1</v>
      </c>
      <c r="Q6684" s="84" t="s">
        <v>9357</v>
      </c>
      <c r="R6684" s="84"/>
      <c r="S6684" s="84"/>
    </row>
    <row r="6685" spans="1:19" x14ac:dyDescent="0.25">
      <c r="A6685" t="s">
        <v>7922</v>
      </c>
      <c r="B6685">
        <v>2</v>
      </c>
      <c r="C6685" t="s">
        <v>6635</v>
      </c>
      <c r="D6685" s="84"/>
      <c r="F6685" s="84"/>
      <c r="O6685" s="84" t="s">
        <v>20032</v>
      </c>
      <c r="P6685" s="84">
        <v>1</v>
      </c>
      <c r="Q6685" s="84" t="s">
        <v>9357</v>
      </c>
      <c r="R6685" s="84"/>
      <c r="S6685" s="84"/>
    </row>
    <row r="6686" spans="1:19" x14ac:dyDescent="0.25">
      <c r="A6686" t="s">
        <v>7923</v>
      </c>
      <c r="B6686">
        <v>2</v>
      </c>
      <c r="C6686" t="s">
        <v>6635</v>
      </c>
      <c r="D6686" s="84"/>
      <c r="F6686" s="84"/>
      <c r="O6686" s="84" t="s">
        <v>20033</v>
      </c>
      <c r="P6686" s="84">
        <v>1</v>
      </c>
      <c r="Q6686" s="84" t="s">
        <v>9357</v>
      </c>
      <c r="R6686" s="84"/>
      <c r="S6686" s="84"/>
    </row>
    <row r="6687" spans="1:19" x14ac:dyDescent="0.25">
      <c r="A6687" t="s">
        <v>7924</v>
      </c>
      <c r="B6687">
        <v>2</v>
      </c>
      <c r="C6687" t="s">
        <v>6635</v>
      </c>
      <c r="D6687" s="84"/>
      <c r="F6687" s="84"/>
      <c r="O6687" s="84" t="s">
        <v>20035</v>
      </c>
      <c r="P6687" s="84">
        <v>1</v>
      </c>
      <c r="Q6687" s="84" t="s">
        <v>9357</v>
      </c>
      <c r="R6687" s="84"/>
      <c r="S6687" s="84"/>
    </row>
    <row r="6688" spans="1:19" x14ac:dyDescent="0.25">
      <c r="A6688" t="s">
        <v>7925</v>
      </c>
      <c r="B6688">
        <v>2</v>
      </c>
      <c r="C6688" t="s">
        <v>6635</v>
      </c>
      <c r="D6688" s="84"/>
      <c r="F6688" s="84"/>
      <c r="O6688" s="84" t="s">
        <v>20039</v>
      </c>
      <c r="P6688" s="84">
        <v>1</v>
      </c>
      <c r="Q6688" s="84" t="s">
        <v>9357</v>
      </c>
      <c r="R6688" s="84"/>
      <c r="S6688" s="84"/>
    </row>
    <row r="6689" spans="1:19" x14ac:dyDescent="0.25">
      <c r="A6689" t="s">
        <v>7926</v>
      </c>
      <c r="B6689">
        <v>2</v>
      </c>
      <c r="C6689" t="s">
        <v>6635</v>
      </c>
      <c r="D6689" s="84"/>
      <c r="F6689" s="84"/>
      <c r="O6689" s="84" t="s">
        <v>20043</v>
      </c>
      <c r="P6689" s="84">
        <v>1</v>
      </c>
      <c r="Q6689" s="84" t="s">
        <v>9357</v>
      </c>
      <c r="R6689" s="84"/>
      <c r="S6689" s="84"/>
    </row>
    <row r="6690" spans="1:19" x14ac:dyDescent="0.25">
      <c r="A6690" t="s">
        <v>7927</v>
      </c>
      <c r="B6690">
        <v>2</v>
      </c>
      <c r="C6690" t="s">
        <v>6635</v>
      </c>
      <c r="D6690" s="84"/>
      <c r="F6690" s="84"/>
      <c r="O6690" s="84" t="s">
        <v>20045</v>
      </c>
      <c r="P6690" s="84">
        <v>1</v>
      </c>
      <c r="Q6690" s="84" t="s">
        <v>9357</v>
      </c>
      <c r="R6690" s="84"/>
      <c r="S6690" s="84"/>
    </row>
    <row r="6691" spans="1:19" x14ac:dyDescent="0.25">
      <c r="A6691" t="s">
        <v>7928</v>
      </c>
      <c r="B6691">
        <v>2</v>
      </c>
      <c r="C6691" t="s">
        <v>6635</v>
      </c>
      <c r="D6691" s="84"/>
      <c r="F6691" s="84"/>
      <c r="O6691" s="84" t="s">
        <v>20046</v>
      </c>
      <c r="P6691" s="84">
        <v>1</v>
      </c>
      <c r="Q6691" s="84" t="s">
        <v>9357</v>
      </c>
      <c r="R6691" s="84"/>
      <c r="S6691" s="84"/>
    </row>
    <row r="6692" spans="1:19" x14ac:dyDescent="0.25">
      <c r="A6692" t="s">
        <v>7929</v>
      </c>
      <c r="B6692">
        <v>2</v>
      </c>
      <c r="C6692" t="s">
        <v>6635</v>
      </c>
      <c r="D6692" s="84"/>
      <c r="F6692" s="84"/>
      <c r="O6692" s="84" t="s">
        <v>20048</v>
      </c>
      <c r="P6692" s="84">
        <v>1</v>
      </c>
      <c r="Q6692" s="84" t="s">
        <v>9357</v>
      </c>
      <c r="R6692" s="84"/>
      <c r="S6692" s="84"/>
    </row>
    <row r="6693" spans="1:19" x14ac:dyDescent="0.25">
      <c r="A6693" t="s">
        <v>7930</v>
      </c>
      <c r="B6693">
        <v>2</v>
      </c>
      <c r="C6693" t="s">
        <v>6635</v>
      </c>
      <c r="D6693" s="84"/>
      <c r="F6693" s="84"/>
      <c r="O6693" s="84" t="s">
        <v>20050</v>
      </c>
      <c r="P6693" s="84">
        <v>1</v>
      </c>
      <c r="Q6693" s="84" t="s">
        <v>9357</v>
      </c>
      <c r="R6693" s="84"/>
      <c r="S6693" s="84"/>
    </row>
    <row r="6694" spans="1:19" x14ac:dyDescent="0.25">
      <c r="A6694" t="s">
        <v>7931</v>
      </c>
      <c r="B6694">
        <v>2</v>
      </c>
      <c r="C6694" t="s">
        <v>6635</v>
      </c>
      <c r="D6694" s="84"/>
      <c r="F6694" s="84"/>
      <c r="O6694" s="84" t="s">
        <v>20051</v>
      </c>
      <c r="P6694" s="84">
        <v>1</v>
      </c>
      <c r="Q6694" s="84" t="s">
        <v>9357</v>
      </c>
      <c r="R6694" s="84"/>
      <c r="S6694" s="84"/>
    </row>
    <row r="6695" spans="1:19" x14ac:dyDescent="0.25">
      <c r="A6695" t="s">
        <v>7932</v>
      </c>
      <c r="B6695">
        <v>2</v>
      </c>
      <c r="C6695" t="s">
        <v>6635</v>
      </c>
      <c r="D6695" s="84"/>
      <c r="F6695" s="84"/>
      <c r="O6695" s="84" t="s">
        <v>20053</v>
      </c>
      <c r="P6695" s="84">
        <v>1</v>
      </c>
      <c r="Q6695" s="84" t="s">
        <v>9357</v>
      </c>
      <c r="R6695" s="84"/>
      <c r="S6695" s="84"/>
    </row>
    <row r="6696" spans="1:19" x14ac:dyDescent="0.25">
      <c r="A6696" t="s">
        <v>7933</v>
      </c>
      <c r="B6696">
        <v>2</v>
      </c>
      <c r="C6696" t="s">
        <v>6635</v>
      </c>
      <c r="D6696" s="84"/>
      <c r="F6696" s="84"/>
      <c r="O6696" s="84" t="s">
        <v>20055</v>
      </c>
      <c r="P6696" s="84">
        <v>1</v>
      </c>
      <c r="Q6696" s="84" t="s">
        <v>9357</v>
      </c>
      <c r="R6696" s="84"/>
      <c r="S6696" s="84"/>
    </row>
    <row r="6697" spans="1:19" x14ac:dyDescent="0.25">
      <c r="A6697" t="s">
        <v>7934</v>
      </c>
      <c r="B6697">
        <v>2</v>
      </c>
      <c r="C6697" t="s">
        <v>6635</v>
      </c>
      <c r="D6697" s="84"/>
      <c r="F6697" s="84"/>
      <c r="O6697" s="84" t="s">
        <v>20058</v>
      </c>
      <c r="P6697" s="84">
        <v>1</v>
      </c>
      <c r="Q6697" s="84" t="s">
        <v>9357</v>
      </c>
      <c r="R6697" s="84"/>
      <c r="S6697" s="84"/>
    </row>
    <row r="6698" spans="1:19" x14ac:dyDescent="0.25">
      <c r="A6698" t="s">
        <v>7935</v>
      </c>
      <c r="B6698">
        <v>2</v>
      </c>
      <c r="C6698" t="s">
        <v>6635</v>
      </c>
      <c r="D6698" s="84"/>
      <c r="F6698" s="84"/>
      <c r="O6698" s="84" t="s">
        <v>20059</v>
      </c>
      <c r="P6698" s="84">
        <v>1</v>
      </c>
      <c r="Q6698" s="84" t="s">
        <v>9357</v>
      </c>
      <c r="R6698" s="84"/>
      <c r="S6698" s="84"/>
    </row>
    <row r="6699" spans="1:19" x14ac:dyDescent="0.25">
      <c r="A6699" t="s">
        <v>7936</v>
      </c>
      <c r="B6699">
        <v>2</v>
      </c>
      <c r="C6699" t="s">
        <v>6635</v>
      </c>
      <c r="D6699" s="84"/>
      <c r="F6699" s="84"/>
      <c r="O6699" s="84" t="s">
        <v>20061</v>
      </c>
      <c r="P6699" s="84">
        <v>1</v>
      </c>
      <c r="Q6699" s="84" t="s">
        <v>9357</v>
      </c>
      <c r="R6699" s="84"/>
      <c r="S6699" s="84"/>
    </row>
    <row r="6700" spans="1:19" x14ac:dyDescent="0.25">
      <c r="A6700" t="s">
        <v>7937</v>
      </c>
      <c r="B6700">
        <v>2</v>
      </c>
      <c r="C6700" t="s">
        <v>6635</v>
      </c>
      <c r="D6700" s="84"/>
      <c r="F6700" s="84"/>
      <c r="O6700" s="84" t="s">
        <v>20062</v>
      </c>
      <c r="P6700" s="84">
        <v>1</v>
      </c>
      <c r="Q6700" s="84" t="s">
        <v>9357</v>
      </c>
      <c r="R6700" s="84"/>
      <c r="S6700" s="84"/>
    </row>
    <row r="6701" spans="1:19" x14ac:dyDescent="0.25">
      <c r="A6701" t="s">
        <v>7938</v>
      </c>
      <c r="B6701">
        <v>2</v>
      </c>
      <c r="C6701" t="s">
        <v>6635</v>
      </c>
      <c r="D6701" s="84"/>
      <c r="F6701" s="84"/>
      <c r="O6701" s="84" t="s">
        <v>20063</v>
      </c>
      <c r="P6701" s="84">
        <v>1</v>
      </c>
      <c r="Q6701" s="84" t="s">
        <v>9357</v>
      </c>
      <c r="R6701" s="84"/>
      <c r="S6701" s="84"/>
    </row>
    <row r="6702" spans="1:19" x14ac:dyDescent="0.25">
      <c r="A6702" t="s">
        <v>7939</v>
      </c>
      <c r="B6702">
        <v>2</v>
      </c>
      <c r="C6702" t="s">
        <v>6635</v>
      </c>
      <c r="D6702" s="84"/>
      <c r="F6702" s="84"/>
      <c r="O6702" s="84" t="s">
        <v>20064</v>
      </c>
      <c r="P6702" s="84">
        <v>1</v>
      </c>
      <c r="Q6702" s="84" t="s">
        <v>9357</v>
      </c>
      <c r="R6702" s="84"/>
      <c r="S6702" s="84"/>
    </row>
    <row r="6703" spans="1:19" x14ac:dyDescent="0.25">
      <c r="A6703" t="s">
        <v>7940</v>
      </c>
      <c r="B6703">
        <v>2</v>
      </c>
      <c r="C6703" t="s">
        <v>6635</v>
      </c>
      <c r="D6703" s="84"/>
      <c r="F6703" s="84"/>
      <c r="O6703" s="84" t="s">
        <v>20065</v>
      </c>
      <c r="P6703" s="84">
        <v>1</v>
      </c>
      <c r="Q6703" s="84" t="s">
        <v>9357</v>
      </c>
      <c r="R6703" s="84"/>
      <c r="S6703" s="84"/>
    </row>
    <row r="6704" spans="1:19" x14ac:dyDescent="0.25">
      <c r="A6704" t="s">
        <v>7941</v>
      </c>
      <c r="B6704">
        <v>2</v>
      </c>
      <c r="C6704" t="s">
        <v>6635</v>
      </c>
      <c r="D6704" s="84"/>
      <c r="F6704" s="84"/>
      <c r="O6704" s="84" t="s">
        <v>20066</v>
      </c>
      <c r="P6704" s="84">
        <v>1</v>
      </c>
      <c r="Q6704" s="84" t="s">
        <v>9357</v>
      </c>
      <c r="R6704" s="84"/>
      <c r="S6704" s="84"/>
    </row>
    <row r="6705" spans="1:19" x14ac:dyDescent="0.25">
      <c r="A6705" t="s">
        <v>7942</v>
      </c>
      <c r="B6705">
        <v>2</v>
      </c>
      <c r="C6705" t="s">
        <v>6635</v>
      </c>
      <c r="D6705" s="84"/>
      <c r="F6705" s="84"/>
      <c r="O6705" s="84" t="s">
        <v>20067</v>
      </c>
      <c r="P6705" s="84">
        <v>1</v>
      </c>
      <c r="Q6705" s="84" t="s">
        <v>9357</v>
      </c>
      <c r="R6705" s="84"/>
      <c r="S6705" s="84"/>
    </row>
    <row r="6706" spans="1:19" x14ac:dyDescent="0.25">
      <c r="A6706" t="s">
        <v>7943</v>
      </c>
      <c r="B6706">
        <v>2</v>
      </c>
      <c r="C6706" t="s">
        <v>6635</v>
      </c>
      <c r="D6706" s="84"/>
      <c r="F6706" s="84"/>
      <c r="O6706" s="84" t="s">
        <v>20068</v>
      </c>
      <c r="P6706" s="84">
        <v>1</v>
      </c>
      <c r="Q6706" s="84" t="s">
        <v>9357</v>
      </c>
      <c r="R6706" s="84"/>
      <c r="S6706" s="84"/>
    </row>
    <row r="6707" spans="1:19" x14ac:dyDescent="0.25">
      <c r="A6707" t="s">
        <v>7944</v>
      </c>
      <c r="B6707">
        <v>2</v>
      </c>
      <c r="C6707" t="s">
        <v>6635</v>
      </c>
      <c r="D6707" s="84"/>
      <c r="F6707" s="84"/>
      <c r="O6707" s="84" t="s">
        <v>20069</v>
      </c>
      <c r="P6707" s="84">
        <v>1</v>
      </c>
      <c r="Q6707" s="84" t="s">
        <v>9357</v>
      </c>
      <c r="R6707" s="84"/>
      <c r="S6707" s="84"/>
    </row>
    <row r="6708" spans="1:19" x14ac:dyDescent="0.25">
      <c r="A6708" t="s">
        <v>7945</v>
      </c>
      <c r="B6708">
        <v>2</v>
      </c>
      <c r="C6708" t="s">
        <v>6635</v>
      </c>
      <c r="D6708" s="84"/>
      <c r="F6708" s="84"/>
      <c r="O6708" s="84" t="s">
        <v>20070</v>
      </c>
      <c r="P6708" s="84">
        <v>1</v>
      </c>
      <c r="Q6708" s="84" t="s">
        <v>9357</v>
      </c>
      <c r="R6708" s="84"/>
      <c r="S6708" s="84"/>
    </row>
    <row r="6709" spans="1:19" x14ac:dyDescent="0.25">
      <c r="A6709" t="s">
        <v>7946</v>
      </c>
      <c r="B6709">
        <v>2</v>
      </c>
      <c r="C6709" t="s">
        <v>6635</v>
      </c>
      <c r="D6709" s="84"/>
      <c r="F6709" s="84"/>
      <c r="O6709" s="84" t="s">
        <v>20071</v>
      </c>
      <c r="P6709" s="84">
        <v>1</v>
      </c>
      <c r="Q6709" s="84" t="s">
        <v>9357</v>
      </c>
      <c r="R6709" s="84"/>
      <c r="S6709" s="84"/>
    </row>
    <row r="6710" spans="1:19" x14ac:dyDescent="0.25">
      <c r="A6710" t="s">
        <v>7947</v>
      </c>
      <c r="B6710">
        <v>2</v>
      </c>
      <c r="C6710" t="s">
        <v>6635</v>
      </c>
      <c r="D6710" s="84"/>
      <c r="F6710" s="84"/>
      <c r="O6710" s="84" t="s">
        <v>20072</v>
      </c>
      <c r="P6710" s="84">
        <v>1</v>
      </c>
      <c r="Q6710" s="84" t="s">
        <v>9357</v>
      </c>
      <c r="R6710" s="84"/>
      <c r="S6710" s="84"/>
    </row>
    <row r="6711" spans="1:19" x14ac:dyDescent="0.25">
      <c r="A6711" t="s">
        <v>7948</v>
      </c>
      <c r="B6711">
        <v>2</v>
      </c>
      <c r="C6711" t="s">
        <v>6635</v>
      </c>
      <c r="D6711" s="84"/>
      <c r="F6711" s="84"/>
      <c r="O6711" s="84" t="s">
        <v>20073</v>
      </c>
      <c r="P6711" s="84">
        <v>1</v>
      </c>
      <c r="Q6711" s="84" t="s">
        <v>9357</v>
      </c>
      <c r="R6711" s="84"/>
      <c r="S6711" s="84"/>
    </row>
    <row r="6712" spans="1:19" x14ac:dyDescent="0.25">
      <c r="A6712" t="s">
        <v>7949</v>
      </c>
      <c r="B6712">
        <v>2</v>
      </c>
      <c r="C6712" t="s">
        <v>6635</v>
      </c>
      <c r="D6712" s="84"/>
      <c r="F6712" s="84"/>
      <c r="O6712" s="84" t="s">
        <v>20074</v>
      </c>
      <c r="P6712" s="84">
        <v>1</v>
      </c>
      <c r="Q6712" s="84" t="s">
        <v>9357</v>
      </c>
      <c r="R6712" s="84"/>
      <c r="S6712" s="84"/>
    </row>
    <row r="6713" spans="1:19" x14ac:dyDescent="0.25">
      <c r="A6713" t="s">
        <v>7950</v>
      </c>
      <c r="B6713">
        <v>2</v>
      </c>
      <c r="C6713" t="s">
        <v>6635</v>
      </c>
      <c r="D6713" s="84"/>
      <c r="F6713" s="84"/>
      <c r="O6713" s="84" t="s">
        <v>20075</v>
      </c>
      <c r="P6713" s="84">
        <v>1</v>
      </c>
      <c r="Q6713" s="84" t="s">
        <v>9357</v>
      </c>
      <c r="R6713" s="84"/>
      <c r="S6713" s="84"/>
    </row>
    <row r="6714" spans="1:19" x14ac:dyDescent="0.25">
      <c r="A6714" t="s">
        <v>7951</v>
      </c>
      <c r="B6714">
        <v>2</v>
      </c>
      <c r="C6714" t="s">
        <v>6635</v>
      </c>
      <c r="D6714" s="84"/>
      <c r="F6714" s="84"/>
      <c r="O6714" s="84" t="s">
        <v>20076</v>
      </c>
      <c r="P6714" s="84">
        <v>1</v>
      </c>
      <c r="Q6714" s="84" t="s">
        <v>9357</v>
      </c>
      <c r="R6714" s="84"/>
      <c r="S6714" s="84"/>
    </row>
    <row r="6715" spans="1:19" x14ac:dyDescent="0.25">
      <c r="A6715" t="s">
        <v>7952</v>
      </c>
      <c r="B6715">
        <v>2</v>
      </c>
      <c r="C6715" t="s">
        <v>6635</v>
      </c>
      <c r="D6715" s="84"/>
      <c r="F6715" s="84"/>
      <c r="O6715" s="84" t="s">
        <v>20077</v>
      </c>
      <c r="P6715" s="84">
        <v>1</v>
      </c>
      <c r="Q6715" s="84" t="s">
        <v>9357</v>
      </c>
      <c r="R6715" s="84"/>
      <c r="S6715" s="84"/>
    </row>
    <row r="6716" spans="1:19" x14ac:dyDescent="0.25">
      <c r="A6716" t="s">
        <v>7953</v>
      </c>
      <c r="B6716">
        <v>2</v>
      </c>
      <c r="C6716" t="s">
        <v>6635</v>
      </c>
      <c r="D6716" s="84"/>
      <c r="F6716" s="84"/>
      <c r="O6716" s="84" t="s">
        <v>20078</v>
      </c>
      <c r="P6716" s="84">
        <v>1</v>
      </c>
      <c r="Q6716" s="84" t="s">
        <v>9357</v>
      </c>
      <c r="R6716" s="84"/>
      <c r="S6716" s="84"/>
    </row>
    <row r="6717" spans="1:19" x14ac:dyDescent="0.25">
      <c r="A6717" t="s">
        <v>7954</v>
      </c>
      <c r="B6717">
        <v>2</v>
      </c>
      <c r="C6717" t="s">
        <v>6635</v>
      </c>
      <c r="D6717" s="84"/>
      <c r="F6717" s="84"/>
      <c r="O6717" s="84" t="s">
        <v>20080</v>
      </c>
      <c r="P6717" s="84">
        <v>1</v>
      </c>
      <c r="Q6717" s="84" t="s">
        <v>9357</v>
      </c>
      <c r="R6717" s="84"/>
      <c r="S6717" s="84"/>
    </row>
    <row r="6718" spans="1:19" x14ac:dyDescent="0.25">
      <c r="A6718" t="s">
        <v>7955</v>
      </c>
      <c r="B6718">
        <v>2</v>
      </c>
      <c r="C6718" t="s">
        <v>6635</v>
      </c>
      <c r="D6718" s="84"/>
      <c r="F6718" s="84"/>
      <c r="O6718" s="84" t="s">
        <v>20081</v>
      </c>
      <c r="P6718" s="84">
        <v>1</v>
      </c>
      <c r="Q6718" s="84" t="s">
        <v>9357</v>
      </c>
      <c r="R6718" s="84"/>
      <c r="S6718" s="84"/>
    </row>
    <row r="6719" spans="1:19" x14ac:dyDescent="0.25">
      <c r="A6719" t="s">
        <v>7956</v>
      </c>
      <c r="B6719">
        <v>2</v>
      </c>
      <c r="C6719" t="s">
        <v>6635</v>
      </c>
      <c r="D6719" s="84"/>
      <c r="F6719" s="84"/>
      <c r="O6719" s="84" t="s">
        <v>20082</v>
      </c>
      <c r="P6719" s="84">
        <v>1</v>
      </c>
      <c r="Q6719" s="84" t="s">
        <v>9357</v>
      </c>
      <c r="R6719" s="84"/>
      <c r="S6719" s="84"/>
    </row>
    <row r="6720" spans="1:19" x14ac:dyDescent="0.25">
      <c r="A6720" t="s">
        <v>7957</v>
      </c>
      <c r="B6720">
        <v>2</v>
      </c>
      <c r="C6720" t="s">
        <v>6635</v>
      </c>
      <c r="D6720" s="84"/>
      <c r="F6720" s="84"/>
      <c r="O6720" s="84" t="s">
        <v>20084</v>
      </c>
      <c r="P6720" s="84">
        <v>1</v>
      </c>
      <c r="Q6720" s="84" t="s">
        <v>9357</v>
      </c>
      <c r="R6720" s="84"/>
      <c r="S6720" s="84"/>
    </row>
    <row r="6721" spans="1:19" x14ac:dyDescent="0.25">
      <c r="A6721" t="s">
        <v>7958</v>
      </c>
      <c r="B6721">
        <v>2</v>
      </c>
      <c r="C6721" t="s">
        <v>6635</v>
      </c>
      <c r="D6721" s="84"/>
      <c r="F6721" s="84"/>
      <c r="O6721" s="84" t="s">
        <v>20085</v>
      </c>
      <c r="P6721" s="84">
        <v>1</v>
      </c>
      <c r="Q6721" s="84" t="s">
        <v>9357</v>
      </c>
      <c r="R6721" s="84"/>
      <c r="S6721" s="84"/>
    </row>
    <row r="6722" spans="1:19" x14ac:dyDescent="0.25">
      <c r="A6722" t="s">
        <v>7959</v>
      </c>
      <c r="B6722">
        <v>2</v>
      </c>
      <c r="C6722" t="s">
        <v>6635</v>
      </c>
      <c r="D6722" s="84"/>
      <c r="F6722" s="84"/>
      <c r="O6722" s="84" t="s">
        <v>20086</v>
      </c>
      <c r="P6722" s="84">
        <v>1</v>
      </c>
      <c r="Q6722" s="84" t="s">
        <v>9357</v>
      </c>
      <c r="R6722" s="84"/>
      <c r="S6722" s="84"/>
    </row>
    <row r="6723" spans="1:19" x14ac:dyDescent="0.25">
      <c r="A6723" t="s">
        <v>7960</v>
      </c>
      <c r="B6723">
        <v>2</v>
      </c>
      <c r="C6723" t="s">
        <v>6635</v>
      </c>
      <c r="D6723" s="84"/>
      <c r="F6723" s="84"/>
      <c r="O6723" s="84" t="s">
        <v>20087</v>
      </c>
      <c r="P6723" s="84">
        <v>1</v>
      </c>
      <c r="Q6723" s="84" t="s">
        <v>9357</v>
      </c>
      <c r="R6723" s="84"/>
      <c r="S6723" s="84"/>
    </row>
    <row r="6724" spans="1:19" x14ac:dyDescent="0.25">
      <c r="A6724" t="s">
        <v>7961</v>
      </c>
      <c r="B6724">
        <v>2</v>
      </c>
      <c r="C6724" t="s">
        <v>6635</v>
      </c>
      <c r="D6724" s="84"/>
      <c r="F6724" s="84"/>
      <c r="O6724" s="84" t="s">
        <v>20088</v>
      </c>
      <c r="P6724" s="84">
        <v>1</v>
      </c>
      <c r="Q6724" s="84" t="s">
        <v>9357</v>
      </c>
      <c r="R6724" s="84"/>
      <c r="S6724" s="84"/>
    </row>
    <row r="6725" spans="1:19" x14ac:dyDescent="0.25">
      <c r="A6725" t="s">
        <v>7962</v>
      </c>
      <c r="B6725">
        <v>2</v>
      </c>
      <c r="C6725" t="s">
        <v>6635</v>
      </c>
      <c r="D6725" s="84"/>
      <c r="F6725" s="84"/>
      <c r="O6725" s="84" t="s">
        <v>20089</v>
      </c>
      <c r="P6725" s="84">
        <v>1</v>
      </c>
      <c r="Q6725" s="84" t="s">
        <v>9357</v>
      </c>
      <c r="R6725" s="84"/>
      <c r="S6725" s="84"/>
    </row>
    <row r="6726" spans="1:19" x14ac:dyDescent="0.25">
      <c r="A6726" t="s">
        <v>7963</v>
      </c>
      <c r="B6726">
        <v>2</v>
      </c>
      <c r="C6726" t="s">
        <v>6635</v>
      </c>
      <c r="D6726" s="84"/>
      <c r="F6726" s="84"/>
      <c r="O6726" s="84" t="s">
        <v>20090</v>
      </c>
      <c r="P6726" s="84">
        <v>1</v>
      </c>
      <c r="Q6726" s="84" t="s">
        <v>9357</v>
      </c>
      <c r="R6726" s="84"/>
      <c r="S6726" s="84"/>
    </row>
    <row r="6727" spans="1:19" x14ac:dyDescent="0.25">
      <c r="A6727" t="s">
        <v>7964</v>
      </c>
      <c r="B6727">
        <v>2</v>
      </c>
      <c r="C6727" t="s">
        <v>6635</v>
      </c>
      <c r="D6727" s="84"/>
      <c r="F6727" s="84"/>
      <c r="O6727" s="84" t="s">
        <v>20091</v>
      </c>
      <c r="P6727" s="84">
        <v>1</v>
      </c>
      <c r="Q6727" s="84" t="s">
        <v>9357</v>
      </c>
      <c r="R6727" s="84"/>
      <c r="S6727" s="84"/>
    </row>
    <row r="6728" spans="1:19" x14ac:dyDescent="0.25">
      <c r="A6728" t="s">
        <v>7965</v>
      </c>
      <c r="B6728">
        <v>2</v>
      </c>
      <c r="C6728" t="s">
        <v>6635</v>
      </c>
      <c r="D6728" s="84"/>
      <c r="F6728" s="84"/>
      <c r="O6728" s="84" t="s">
        <v>20092</v>
      </c>
      <c r="P6728" s="84">
        <v>1</v>
      </c>
      <c r="Q6728" s="84" t="s">
        <v>9357</v>
      </c>
      <c r="R6728" s="84"/>
      <c r="S6728" s="84"/>
    </row>
    <row r="6729" spans="1:19" x14ac:dyDescent="0.25">
      <c r="A6729" t="s">
        <v>7966</v>
      </c>
      <c r="B6729">
        <v>2</v>
      </c>
      <c r="C6729" t="s">
        <v>6635</v>
      </c>
      <c r="D6729" s="84"/>
      <c r="F6729" s="84"/>
      <c r="O6729" s="84" t="s">
        <v>20093</v>
      </c>
      <c r="P6729" s="84">
        <v>1</v>
      </c>
      <c r="Q6729" s="84" t="s">
        <v>9357</v>
      </c>
      <c r="R6729" s="84"/>
      <c r="S6729" s="84"/>
    </row>
    <row r="6730" spans="1:19" x14ac:dyDescent="0.25">
      <c r="A6730" t="s">
        <v>7967</v>
      </c>
      <c r="B6730">
        <v>2</v>
      </c>
      <c r="C6730" t="s">
        <v>6635</v>
      </c>
      <c r="D6730" s="84"/>
      <c r="F6730" s="84"/>
      <c r="O6730" s="84" t="s">
        <v>20094</v>
      </c>
      <c r="P6730" s="84">
        <v>1</v>
      </c>
      <c r="Q6730" s="84" t="s">
        <v>9357</v>
      </c>
      <c r="R6730" s="84"/>
      <c r="S6730" s="84"/>
    </row>
    <row r="6731" spans="1:19" x14ac:dyDescent="0.25">
      <c r="A6731" t="s">
        <v>7968</v>
      </c>
      <c r="B6731">
        <v>2</v>
      </c>
      <c r="C6731" t="s">
        <v>6635</v>
      </c>
      <c r="D6731" s="84"/>
      <c r="F6731" s="84"/>
      <c r="O6731" s="84" t="s">
        <v>20095</v>
      </c>
      <c r="P6731" s="84">
        <v>1</v>
      </c>
      <c r="Q6731" s="84" t="s">
        <v>9357</v>
      </c>
      <c r="R6731" s="84"/>
      <c r="S6731" s="84"/>
    </row>
    <row r="6732" spans="1:19" x14ac:dyDescent="0.25">
      <c r="A6732" t="s">
        <v>7969</v>
      </c>
      <c r="B6732">
        <v>2</v>
      </c>
      <c r="C6732" t="s">
        <v>6635</v>
      </c>
      <c r="D6732" s="84"/>
      <c r="F6732" s="84"/>
      <c r="O6732" s="84" t="s">
        <v>20097</v>
      </c>
      <c r="P6732" s="84">
        <v>1</v>
      </c>
      <c r="Q6732" s="84" t="s">
        <v>9357</v>
      </c>
      <c r="R6732" s="84"/>
      <c r="S6732" s="84"/>
    </row>
    <row r="6733" spans="1:19" x14ac:dyDescent="0.25">
      <c r="A6733" t="s">
        <v>7970</v>
      </c>
      <c r="B6733">
        <v>2</v>
      </c>
      <c r="C6733" t="s">
        <v>6635</v>
      </c>
      <c r="D6733" s="84"/>
      <c r="F6733" s="84"/>
      <c r="O6733" s="84" t="s">
        <v>20098</v>
      </c>
      <c r="P6733" s="84">
        <v>1</v>
      </c>
      <c r="Q6733" s="84" t="s">
        <v>9357</v>
      </c>
      <c r="R6733" s="84"/>
      <c r="S6733" s="84"/>
    </row>
    <row r="6734" spans="1:19" x14ac:dyDescent="0.25">
      <c r="A6734" t="s">
        <v>7971</v>
      </c>
      <c r="B6734">
        <v>2</v>
      </c>
      <c r="C6734" t="s">
        <v>6635</v>
      </c>
      <c r="D6734" s="84"/>
      <c r="F6734" s="84"/>
      <c r="O6734" s="84" t="s">
        <v>20099</v>
      </c>
      <c r="P6734" s="84">
        <v>1</v>
      </c>
      <c r="Q6734" s="84" t="s">
        <v>9357</v>
      </c>
      <c r="R6734" s="84"/>
      <c r="S6734" s="84"/>
    </row>
    <row r="6735" spans="1:19" x14ac:dyDescent="0.25">
      <c r="A6735" t="s">
        <v>7972</v>
      </c>
      <c r="B6735">
        <v>2</v>
      </c>
      <c r="C6735" t="s">
        <v>6635</v>
      </c>
      <c r="D6735" s="84"/>
      <c r="F6735" s="84"/>
      <c r="O6735" s="84" t="s">
        <v>20100</v>
      </c>
      <c r="P6735" s="84">
        <v>1</v>
      </c>
      <c r="Q6735" s="84" t="s">
        <v>9357</v>
      </c>
      <c r="R6735" s="84"/>
      <c r="S6735" s="84"/>
    </row>
    <row r="6736" spans="1:19" x14ac:dyDescent="0.25">
      <c r="A6736" t="s">
        <v>7973</v>
      </c>
      <c r="B6736">
        <v>2</v>
      </c>
      <c r="C6736" t="s">
        <v>6635</v>
      </c>
      <c r="D6736" s="84"/>
      <c r="F6736" s="84"/>
      <c r="O6736" s="84" t="s">
        <v>20101</v>
      </c>
      <c r="P6736" s="84">
        <v>1</v>
      </c>
      <c r="Q6736" s="84" t="s">
        <v>9357</v>
      </c>
      <c r="R6736" s="84"/>
      <c r="S6736" s="84"/>
    </row>
    <row r="6737" spans="1:19" x14ac:dyDescent="0.25">
      <c r="A6737" t="s">
        <v>7974</v>
      </c>
      <c r="B6737">
        <v>2</v>
      </c>
      <c r="C6737" t="s">
        <v>6635</v>
      </c>
      <c r="D6737" s="84"/>
      <c r="F6737" s="84"/>
      <c r="O6737" s="84" t="s">
        <v>20102</v>
      </c>
      <c r="P6737" s="84">
        <v>1</v>
      </c>
      <c r="Q6737" s="84" t="s">
        <v>9357</v>
      </c>
      <c r="R6737" s="84"/>
      <c r="S6737" s="84"/>
    </row>
    <row r="6738" spans="1:19" x14ac:dyDescent="0.25">
      <c r="A6738" t="s">
        <v>7975</v>
      </c>
      <c r="B6738">
        <v>2</v>
      </c>
      <c r="C6738" t="s">
        <v>6635</v>
      </c>
      <c r="D6738" s="84"/>
      <c r="F6738" s="84"/>
      <c r="O6738" s="84" t="s">
        <v>20104</v>
      </c>
      <c r="P6738" s="84">
        <v>1</v>
      </c>
      <c r="Q6738" s="84" t="s">
        <v>9357</v>
      </c>
      <c r="R6738" s="84"/>
      <c r="S6738" s="84"/>
    </row>
    <row r="6739" spans="1:19" x14ac:dyDescent="0.25">
      <c r="A6739" t="s">
        <v>7976</v>
      </c>
      <c r="B6739">
        <v>2</v>
      </c>
      <c r="C6739" t="s">
        <v>6635</v>
      </c>
      <c r="D6739" s="84"/>
      <c r="F6739" s="84"/>
      <c r="O6739" s="84" t="s">
        <v>20105</v>
      </c>
      <c r="P6739" s="84">
        <v>1</v>
      </c>
      <c r="Q6739" s="84" t="s">
        <v>9357</v>
      </c>
      <c r="R6739" s="84"/>
      <c r="S6739" s="84"/>
    </row>
    <row r="6740" spans="1:19" x14ac:dyDescent="0.25">
      <c r="A6740" t="s">
        <v>7977</v>
      </c>
      <c r="B6740">
        <v>2</v>
      </c>
      <c r="C6740" t="s">
        <v>6635</v>
      </c>
      <c r="D6740" s="84"/>
      <c r="F6740" s="84"/>
      <c r="O6740" s="84" t="s">
        <v>20106</v>
      </c>
      <c r="P6740" s="84">
        <v>1</v>
      </c>
      <c r="Q6740" s="84" t="s">
        <v>9357</v>
      </c>
      <c r="R6740" s="84"/>
      <c r="S6740" s="84"/>
    </row>
    <row r="6741" spans="1:19" x14ac:dyDescent="0.25">
      <c r="A6741" t="s">
        <v>7978</v>
      </c>
      <c r="B6741">
        <v>2</v>
      </c>
      <c r="C6741" t="s">
        <v>6635</v>
      </c>
      <c r="D6741" s="84"/>
      <c r="F6741" s="84"/>
      <c r="O6741" s="84" t="s">
        <v>20107</v>
      </c>
      <c r="P6741" s="84">
        <v>1</v>
      </c>
      <c r="Q6741" s="84" t="s">
        <v>9357</v>
      </c>
      <c r="R6741" s="84"/>
      <c r="S6741" s="84"/>
    </row>
    <row r="6742" spans="1:19" x14ac:dyDescent="0.25">
      <c r="A6742" t="s">
        <v>7979</v>
      </c>
      <c r="B6742">
        <v>2</v>
      </c>
      <c r="C6742" t="s">
        <v>6635</v>
      </c>
      <c r="D6742" s="84"/>
      <c r="F6742" s="84"/>
      <c r="O6742" s="84" t="s">
        <v>20108</v>
      </c>
      <c r="P6742" s="84">
        <v>1</v>
      </c>
      <c r="Q6742" s="84" t="s">
        <v>9357</v>
      </c>
      <c r="R6742" s="84"/>
      <c r="S6742" s="84"/>
    </row>
    <row r="6743" spans="1:19" x14ac:dyDescent="0.25">
      <c r="A6743" t="s">
        <v>7980</v>
      </c>
      <c r="B6743">
        <v>2</v>
      </c>
      <c r="C6743" t="s">
        <v>6635</v>
      </c>
      <c r="D6743" s="84"/>
      <c r="F6743" s="84"/>
      <c r="O6743" s="84" t="s">
        <v>20109</v>
      </c>
      <c r="P6743" s="84">
        <v>1</v>
      </c>
      <c r="Q6743" s="84" t="s">
        <v>9357</v>
      </c>
      <c r="R6743" s="84"/>
      <c r="S6743" s="84"/>
    </row>
    <row r="6744" spans="1:19" x14ac:dyDescent="0.25">
      <c r="A6744" t="s">
        <v>7981</v>
      </c>
      <c r="B6744">
        <v>2</v>
      </c>
      <c r="C6744" t="s">
        <v>6635</v>
      </c>
      <c r="D6744" s="84"/>
      <c r="F6744" s="84"/>
      <c r="O6744" s="84" t="s">
        <v>20111</v>
      </c>
      <c r="P6744" s="84">
        <v>1</v>
      </c>
      <c r="Q6744" s="84" t="s">
        <v>9357</v>
      </c>
      <c r="R6744" s="84"/>
      <c r="S6744" s="84"/>
    </row>
    <row r="6745" spans="1:19" x14ac:dyDescent="0.25">
      <c r="A6745" t="s">
        <v>7982</v>
      </c>
      <c r="B6745">
        <v>2</v>
      </c>
      <c r="C6745" t="s">
        <v>6635</v>
      </c>
      <c r="D6745" s="84"/>
      <c r="F6745" s="84"/>
      <c r="O6745" s="84" t="s">
        <v>20113</v>
      </c>
      <c r="P6745" s="84">
        <v>1</v>
      </c>
      <c r="Q6745" s="84" t="s">
        <v>9357</v>
      </c>
      <c r="R6745" s="84"/>
      <c r="S6745" s="84"/>
    </row>
    <row r="6746" spans="1:19" x14ac:dyDescent="0.25">
      <c r="A6746" t="s">
        <v>7983</v>
      </c>
      <c r="B6746">
        <v>2</v>
      </c>
      <c r="C6746" t="s">
        <v>6635</v>
      </c>
      <c r="D6746" s="84"/>
      <c r="F6746" s="84"/>
      <c r="O6746" s="84" t="s">
        <v>20115</v>
      </c>
      <c r="P6746" s="84">
        <v>1</v>
      </c>
      <c r="Q6746" s="84" t="s">
        <v>9357</v>
      </c>
      <c r="R6746" s="84"/>
      <c r="S6746" s="84"/>
    </row>
    <row r="6747" spans="1:19" x14ac:dyDescent="0.25">
      <c r="A6747" t="s">
        <v>7984</v>
      </c>
      <c r="B6747">
        <v>2</v>
      </c>
      <c r="C6747" t="s">
        <v>6635</v>
      </c>
      <c r="D6747" s="84"/>
      <c r="F6747" s="84"/>
      <c r="O6747" s="84" t="s">
        <v>20116</v>
      </c>
      <c r="P6747" s="84">
        <v>1</v>
      </c>
      <c r="Q6747" s="84" t="s">
        <v>9357</v>
      </c>
      <c r="R6747" s="84"/>
      <c r="S6747" s="84"/>
    </row>
    <row r="6748" spans="1:19" x14ac:dyDescent="0.25">
      <c r="A6748" t="s">
        <v>7985</v>
      </c>
      <c r="B6748">
        <v>2</v>
      </c>
      <c r="C6748" t="s">
        <v>6635</v>
      </c>
      <c r="D6748" s="84"/>
      <c r="F6748" s="84"/>
      <c r="O6748" s="84" t="s">
        <v>20117</v>
      </c>
      <c r="P6748" s="84">
        <v>1</v>
      </c>
      <c r="Q6748" s="84" t="s">
        <v>9357</v>
      </c>
      <c r="R6748" s="84"/>
      <c r="S6748" s="84"/>
    </row>
    <row r="6749" spans="1:19" x14ac:dyDescent="0.25">
      <c r="A6749" t="s">
        <v>7986</v>
      </c>
      <c r="B6749">
        <v>2</v>
      </c>
      <c r="C6749" t="s">
        <v>6635</v>
      </c>
      <c r="D6749" s="84"/>
      <c r="F6749" s="84"/>
      <c r="O6749" s="84" t="s">
        <v>20118</v>
      </c>
      <c r="P6749" s="84">
        <v>1</v>
      </c>
      <c r="Q6749" s="84" t="s">
        <v>9357</v>
      </c>
      <c r="R6749" s="84"/>
      <c r="S6749" s="84"/>
    </row>
    <row r="6750" spans="1:19" x14ac:dyDescent="0.25">
      <c r="A6750" t="s">
        <v>7987</v>
      </c>
      <c r="B6750">
        <v>2</v>
      </c>
      <c r="C6750" t="s">
        <v>6635</v>
      </c>
      <c r="D6750" s="84"/>
      <c r="F6750" s="84"/>
      <c r="O6750" s="84" t="s">
        <v>20119</v>
      </c>
      <c r="P6750" s="84">
        <v>1</v>
      </c>
      <c r="Q6750" s="84" t="s">
        <v>9357</v>
      </c>
      <c r="R6750" s="84"/>
      <c r="S6750" s="84"/>
    </row>
    <row r="6751" spans="1:19" x14ac:dyDescent="0.25">
      <c r="A6751" t="s">
        <v>7988</v>
      </c>
      <c r="B6751">
        <v>2</v>
      </c>
      <c r="C6751" t="s">
        <v>6635</v>
      </c>
      <c r="D6751" s="84"/>
      <c r="F6751" s="84"/>
      <c r="O6751" s="84" t="s">
        <v>20120</v>
      </c>
      <c r="P6751" s="84">
        <v>1</v>
      </c>
      <c r="Q6751" s="84" t="s">
        <v>9357</v>
      </c>
      <c r="R6751" s="84"/>
      <c r="S6751" s="84"/>
    </row>
    <row r="6752" spans="1:19" x14ac:dyDescent="0.25">
      <c r="A6752" t="s">
        <v>7989</v>
      </c>
      <c r="B6752">
        <v>2</v>
      </c>
      <c r="C6752" t="s">
        <v>6635</v>
      </c>
      <c r="D6752" s="84"/>
      <c r="F6752" s="84"/>
      <c r="O6752" s="84" t="s">
        <v>20121</v>
      </c>
      <c r="P6752" s="84">
        <v>1</v>
      </c>
      <c r="Q6752" s="84" t="s">
        <v>9357</v>
      </c>
      <c r="R6752" s="84"/>
      <c r="S6752" s="84"/>
    </row>
    <row r="6753" spans="1:19" x14ac:dyDescent="0.25">
      <c r="A6753" t="s">
        <v>7990</v>
      </c>
      <c r="B6753">
        <v>2</v>
      </c>
      <c r="C6753" t="s">
        <v>6635</v>
      </c>
      <c r="D6753" s="84"/>
      <c r="F6753" s="84"/>
      <c r="O6753" s="84" t="s">
        <v>20122</v>
      </c>
      <c r="P6753" s="84">
        <v>1</v>
      </c>
      <c r="Q6753" s="84" t="s">
        <v>9357</v>
      </c>
      <c r="R6753" s="84"/>
      <c r="S6753" s="84"/>
    </row>
    <row r="6754" spans="1:19" x14ac:dyDescent="0.25">
      <c r="A6754" t="s">
        <v>7991</v>
      </c>
      <c r="B6754">
        <v>2</v>
      </c>
      <c r="C6754" t="s">
        <v>6635</v>
      </c>
      <c r="D6754" s="84"/>
      <c r="F6754" s="84"/>
      <c r="O6754" s="84" t="s">
        <v>20124</v>
      </c>
      <c r="P6754" s="84">
        <v>1</v>
      </c>
      <c r="Q6754" s="84" t="s">
        <v>9357</v>
      </c>
      <c r="R6754" s="84"/>
      <c r="S6754" s="84"/>
    </row>
    <row r="6755" spans="1:19" x14ac:dyDescent="0.25">
      <c r="A6755" t="s">
        <v>7992</v>
      </c>
      <c r="B6755">
        <v>2</v>
      </c>
      <c r="C6755" t="s">
        <v>6635</v>
      </c>
      <c r="D6755" s="84"/>
      <c r="F6755" s="84"/>
      <c r="O6755" s="84" t="s">
        <v>20125</v>
      </c>
      <c r="P6755" s="84">
        <v>1</v>
      </c>
      <c r="Q6755" s="84" t="s">
        <v>9357</v>
      </c>
      <c r="R6755" s="84"/>
      <c r="S6755" s="84"/>
    </row>
    <row r="6756" spans="1:19" x14ac:dyDescent="0.25">
      <c r="A6756" t="s">
        <v>7993</v>
      </c>
      <c r="B6756">
        <v>2</v>
      </c>
      <c r="C6756" t="s">
        <v>6635</v>
      </c>
      <c r="D6756" s="84"/>
      <c r="F6756" s="84"/>
      <c r="O6756" s="84" t="s">
        <v>20126</v>
      </c>
      <c r="P6756" s="84">
        <v>1</v>
      </c>
      <c r="Q6756" s="84" t="s">
        <v>9357</v>
      </c>
      <c r="R6756" s="84"/>
      <c r="S6756" s="84"/>
    </row>
    <row r="6757" spans="1:19" x14ac:dyDescent="0.25">
      <c r="A6757" t="s">
        <v>7994</v>
      </c>
      <c r="B6757">
        <v>2</v>
      </c>
      <c r="C6757" t="s">
        <v>6635</v>
      </c>
      <c r="D6757" s="84"/>
      <c r="F6757" s="84"/>
      <c r="O6757" s="84" t="s">
        <v>20127</v>
      </c>
      <c r="P6757" s="84">
        <v>1</v>
      </c>
      <c r="Q6757" s="84" t="s">
        <v>9357</v>
      </c>
      <c r="R6757" s="84"/>
      <c r="S6757" s="84"/>
    </row>
    <row r="6758" spans="1:19" x14ac:dyDescent="0.25">
      <c r="A6758" t="s">
        <v>7995</v>
      </c>
      <c r="B6758">
        <v>2</v>
      </c>
      <c r="C6758" t="s">
        <v>6635</v>
      </c>
      <c r="D6758" s="84"/>
      <c r="F6758" s="84"/>
      <c r="O6758" s="84" t="s">
        <v>20128</v>
      </c>
      <c r="P6758" s="84">
        <v>1</v>
      </c>
      <c r="Q6758" s="84" t="s">
        <v>9357</v>
      </c>
      <c r="R6758" s="84"/>
      <c r="S6758" s="84"/>
    </row>
    <row r="6759" spans="1:19" x14ac:dyDescent="0.25">
      <c r="A6759" t="s">
        <v>7996</v>
      </c>
      <c r="B6759">
        <v>2</v>
      </c>
      <c r="C6759" t="s">
        <v>6635</v>
      </c>
      <c r="D6759" s="84"/>
      <c r="F6759" s="84"/>
      <c r="O6759" s="84" t="s">
        <v>20132</v>
      </c>
      <c r="P6759" s="84">
        <v>1</v>
      </c>
      <c r="Q6759" s="84" t="s">
        <v>9357</v>
      </c>
      <c r="R6759" s="84"/>
      <c r="S6759" s="84"/>
    </row>
    <row r="6760" spans="1:19" x14ac:dyDescent="0.25">
      <c r="A6760" t="s">
        <v>7997</v>
      </c>
      <c r="B6760">
        <v>2</v>
      </c>
      <c r="C6760" t="s">
        <v>6635</v>
      </c>
      <c r="D6760" s="84"/>
      <c r="F6760" s="84"/>
      <c r="O6760" s="84" t="s">
        <v>20133</v>
      </c>
      <c r="P6760" s="84">
        <v>1</v>
      </c>
      <c r="Q6760" s="84" t="s">
        <v>9357</v>
      </c>
      <c r="R6760" s="84"/>
      <c r="S6760" s="84"/>
    </row>
    <row r="6761" spans="1:19" x14ac:dyDescent="0.25">
      <c r="A6761" t="s">
        <v>7998</v>
      </c>
      <c r="B6761">
        <v>2</v>
      </c>
      <c r="C6761" t="s">
        <v>6635</v>
      </c>
      <c r="D6761" s="84"/>
      <c r="F6761" s="84"/>
      <c r="O6761" s="84" t="s">
        <v>20954</v>
      </c>
      <c r="P6761" s="84">
        <v>1</v>
      </c>
      <c r="Q6761" s="84" t="s">
        <v>9357</v>
      </c>
      <c r="R6761" s="84"/>
      <c r="S6761" s="84"/>
    </row>
    <row r="6762" spans="1:19" x14ac:dyDescent="0.25">
      <c r="A6762" t="s">
        <v>7999</v>
      </c>
      <c r="B6762">
        <v>2</v>
      </c>
      <c r="C6762" t="s">
        <v>6635</v>
      </c>
      <c r="D6762" s="84"/>
      <c r="F6762" s="84"/>
      <c r="O6762" s="84" t="s">
        <v>20955</v>
      </c>
      <c r="P6762" s="84">
        <v>1</v>
      </c>
      <c r="Q6762" s="84" t="s">
        <v>9357</v>
      </c>
      <c r="R6762" s="84"/>
      <c r="S6762" s="84"/>
    </row>
    <row r="6763" spans="1:19" x14ac:dyDescent="0.25">
      <c r="A6763" t="s">
        <v>8000</v>
      </c>
      <c r="B6763">
        <v>2</v>
      </c>
      <c r="C6763" t="s">
        <v>6635</v>
      </c>
      <c r="D6763" s="84"/>
      <c r="F6763" s="84"/>
      <c r="O6763" s="84" t="s">
        <v>20956</v>
      </c>
      <c r="P6763" s="84">
        <v>1</v>
      </c>
      <c r="Q6763" s="84" t="s">
        <v>9357</v>
      </c>
      <c r="R6763" s="84"/>
      <c r="S6763" s="84"/>
    </row>
    <row r="6764" spans="1:19" x14ac:dyDescent="0.25">
      <c r="A6764" t="s">
        <v>8001</v>
      </c>
      <c r="B6764">
        <v>2</v>
      </c>
      <c r="C6764" t="s">
        <v>6635</v>
      </c>
      <c r="D6764" s="84"/>
      <c r="F6764" s="84"/>
      <c r="O6764" s="84" t="s">
        <v>20957</v>
      </c>
      <c r="P6764" s="84">
        <v>1</v>
      </c>
      <c r="Q6764" s="84" t="s">
        <v>9357</v>
      </c>
      <c r="R6764" s="84"/>
      <c r="S6764" s="84"/>
    </row>
    <row r="6765" spans="1:19" x14ac:dyDescent="0.25">
      <c r="A6765" t="s">
        <v>8002</v>
      </c>
      <c r="B6765">
        <v>2</v>
      </c>
      <c r="C6765" t="s">
        <v>6635</v>
      </c>
      <c r="D6765" s="84"/>
      <c r="F6765" s="84"/>
      <c r="O6765" s="84" t="s">
        <v>20958</v>
      </c>
      <c r="P6765" s="84">
        <v>1</v>
      </c>
      <c r="Q6765" s="84" t="s">
        <v>9357</v>
      </c>
      <c r="R6765" s="84"/>
      <c r="S6765" s="84"/>
    </row>
    <row r="6766" spans="1:19" x14ac:dyDescent="0.25">
      <c r="A6766" t="s">
        <v>8003</v>
      </c>
      <c r="B6766">
        <v>2</v>
      </c>
      <c r="C6766" t="s">
        <v>6635</v>
      </c>
      <c r="D6766" s="84"/>
      <c r="F6766" s="84"/>
      <c r="O6766" s="84" t="s">
        <v>20959</v>
      </c>
      <c r="P6766" s="84">
        <v>1</v>
      </c>
      <c r="Q6766" s="84" t="s">
        <v>9357</v>
      </c>
      <c r="R6766" s="84"/>
      <c r="S6766" s="84"/>
    </row>
    <row r="6767" spans="1:19" x14ac:dyDescent="0.25">
      <c r="A6767" t="s">
        <v>8004</v>
      </c>
      <c r="B6767">
        <v>2</v>
      </c>
      <c r="C6767" t="s">
        <v>6635</v>
      </c>
      <c r="D6767" s="84"/>
      <c r="F6767" s="84"/>
      <c r="O6767" s="84" t="s">
        <v>20960</v>
      </c>
      <c r="P6767" s="84">
        <v>1</v>
      </c>
      <c r="Q6767" s="84" t="s">
        <v>9357</v>
      </c>
      <c r="R6767" s="84"/>
      <c r="S6767" s="84"/>
    </row>
    <row r="6768" spans="1:19" x14ac:dyDescent="0.25">
      <c r="A6768" t="s">
        <v>8005</v>
      </c>
      <c r="B6768">
        <v>2</v>
      </c>
      <c r="C6768" t="s">
        <v>6635</v>
      </c>
      <c r="D6768" s="84"/>
      <c r="F6768" s="84"/>
      <c r="O6768" s="84" t="s">
        <v>20961</v>
      </c>
      <c r="P6768" s="84">
        <v>1</v>
      </c>
      <c r="Q6768" s="84" t="s">
        <v>9357</v>
      </c>
      <c r="R6768" s="84"/>
      <c r="S6768" s="84"/>
    </row>
    <row r="6769" spans="1:19" x14ac:dyDescent="0.25">
      <c r="A6769" t="s">
        <v>8006</v>
      </c>
      <c r="B6769">
        <v>2</v>
      </c>
      <c r="C6769" t="s">
        <v>6635</v>
      </c>
      <c r="D6769" s="84"/>
      <c r="F6769" s="84"/>
      <c r="O6769" s="84" t="s">
        <v>20962</v>
      </c>
      <c r="P6769" s="84">
        <v>1</v>
      </c>
      <c r="Q6769" s="84" t="s">
        <v>9357</v>
      </c>
      <c r="R6769" s="84"/>
      <c r="S6769" s="84"/>
    </row>
    <row r="6770" spans="1:19" x14ac:dyDescent="0.25">
      <c r="A6770" t="s">
        <v>8007</v>
      </c>
      <c r="B6770">
        <v>2</v>
      </c>
      <c r="C6770" t="s">
        <v>6635</v>
      </c>
      <c r="D6770" s="84"/>
      <c r="F6770" s="84"/>
      <c r="O6770" s="84" t="s">
        <v>20963</v>
      </c>
      <c r="P6770" s="84">
        <v>1</v>
      </c>
      <c r="Q6770" s="84" t="s">
        <v>9357</v>
      </c>
      <c r="R6770" s="84"/>
      <c r="S6770" s="84"/>
    </row>
    <row r="6771" spans="1:19" x14ac:dyDescent="0.25">
      <c r="A6771" t="s">
        <v>8008</v>
      </c>
      <c r="B6771">
        <v>2</v>
      </c>
      <c r="C6771" t="s">
        <v>6635</v>
      </c>
      <c r="D6771" s="84"/>
      <c r="F6771" s="84"/>
      <c r="O6771" s="84" t="s">
        <v>20964</v>
      </c>
      <c r="P6771" s="84">
        <v>1</v>
      </c>
      <c r="Q6771" s="84" t="s">
        <v>9357</v>
      </c>
      <c r="R6771" s="84"/>
      <c r="S6771" s="84"/>
    </row>
    <row r="6772" spans="1:19" x14ac:dyDescent="0.25">
      <c r="A6772" t="s">
        <v>8009</v>
      </c>
      <c r="B6772">
        <v>2</v>
      </c>
      <c r="C6772" t="s">
        <v>6635</v>
      </c>
      <c r="D6772" s="84"/>
      <c r="F6772" s="84"/>
      <c r="O6772" s="84" t="s">
        <v>20965</v>
      </c>
      <c r="P6772" s="84">
        <v>1</v>
      </c>
      <c r="Q6772" s="84" t="s">
        <v>9357</v>
      </c>
      <c r="R6772" s="84"/>
      <c r="S6772" s="84"/>
    </row>
    <row r="6773" spans="1:19" x14ac:dyDescent="0.25">
      <c r="A6773" t="s">
        <v>8010</v>
      </c>
      <c r="B6773">
        <v>2</v>
      </c>
      <c r="C6773" t="s">
        <v>6635</v>
      </c>
      <c r="D6773" s="84"/>
      <c r="F6773" s="84"/>
      <c r="O6773" s="84" t="s">
        <v>20966</v>
      </c>
      <c r="P6773" s="84">
        <v>1</v>
      </c>
      <c r="Q6773" s="84" t="s">
        <v>9357</v>
      </c>
      <c r="R6773" s="84"/>
      <c r="S6773" s="84"/>
    </row>
    <row r="6774" spans="1:19" x14ac:dyDescent="0.25">
      <c r="A6774" t="s">
        <v>8011</v>
      </c>
      <c r="B6774">
        <v>2</v>
      </c>
      <c r="C6774" t="s">
        <v>6635</v>
      </c>
      <c r="D6774" s="84"/>
      <c r="F6774" s="84"/>
      <c r="O6774" s="84" t="s">
        <v>20967</v>
      </c>
      <c r="P6774" s="84">
        <v>1</v>
      </c>
      <c r="Q6774" s="84" t="s">
        <v>9357</v>
      </c>
      <c r="R6774" s="84"/>
      <c r="S6774" s="84"/>
    </row>
    <row r="6775" spans="1:19" x14ac:dyDescent="0.25">
      <c r="A6775" t="s">
        <v>8012</v>
      </c>
      <c r="B6775">
        <v>2</v>
      </c>
      <c r="C6775" t="s">
        <v>6635</v>
      </c>
      <c r="D6775" s="84"/>
      <c r="F6775" s="84"/>
      <c r="O6775" s="84" t="s">
        <v>20968</v>
      </c>
      <c r="P6775" s="84">
        <v>1</v>
      </c>
      <c r="Q6775" s="84" t="s">
        <v>9357</v>
      </c>
      <c r="R6775" s="84"/>
      <c r="S6775" s="84"/>
    </row>
    <row r="6776" spans="1:19" x14ac:dyDescent="0.25">
      <c r="A6776" t="s">
        <v>8013</v>
      </c>
      <c r="B6776">
        <v>2</v>
      </c>
      <c r="C6776" t="s">
        <v>6635</v>
      </c>
      <c r="D6776" s="84"/>
      <c r="F6776" s="84"/>
      <c r="O6776" s="84" t="s">
        <v>20969</v>
      </c>
      <c r="P6776" s="84">
        <v>1</v>
      </c>
      <c r="Q6776" s="84" t="s">
        <v>9357</v>
      </c>
      <c r="R6776" s="84"/>
      <c r="S6776" s="84"/>
    </row>
    <row r="6777" spans="1:19" x14ac:dyDescent="0.25">
      <c r="A6777" t="s">
        <v>8014</v>
      </c>
      <c r="B6777">
        <v>2</v>
      </c>
      <c r="C6777" t="s">
        <v>6635</v>
      </c>
      <c r="D6777" s="84"/>
      <c r="F6777" s="84"/>
      <c r="O6777" s="84" t="s">
        <v>20970</v>
      </c>
      <c r="P6777" s="84">
        <v>1</v>
      </c>
      <c r="Q6777" s="84" t="s">
        <v>9357</v>
      </c>
      <c r="R6777" s="84"/>
      <c r="S6777" s="84"/>
    </row>
    <row r="6778" spans="1:19" x14ac:dyDescent="0.25">
      <c r="A6778" t="s">
        <v>8015</v>
      </c>
      <c r="B6778">
        <v>2</v>
      </c>
      <c r="C6778" t="s">
        <v>6635</v>
      </c>
      <c r="D6778" s="84"/>
      <c r="F6778" s="84"/>
      <c r="O6778" s="84" t="s">
        <v>20973</v>
      </c>
      <c r="P6778" s="84">
        <v>1</v>
      </c>
      <c r="Q6778" s="84" t="s">
        <v>9357</v>
      </c>
      <c r="R6778" s="84"/>
      <c r="S6778" s="84"/>
    </row>
    <row r="6779" spans="1:19" x14ac:dyDescent="0.25">
      <c r="A6779" t="s">
        <v>8016</v>
      </c>
      <c r="B6779">
        <v>2</v>
      </c>
      <c r="C6779" t="s">
        <v>6635</v>
      </c>
      <c r="D6779" s="84"/>
      <c r="F6779" s="84"/>
      <c r="O6779" s="84" t="s">
        <v>20974</v>
      </c>
      <c r="P6779" s="84">
        <v>1</v>
      </c>
      <c r="Q6779" s="84" t="s">
        <v>9357</v>
      </c>
      <c r="R6779" s="84"/>
      <c r="S6779" s="84"/>
    </row>
    <row r="6780" spans="1:19" x14ac:dyDescent="0.25">
      <c r="A6780" t="s">
        <v>8017</v>
      </c>
      <c r="B6780">
        <v>2</v>
      </c>
      <c r="C6780" t="s">
        <v>6635</v>
      </c>
      <c r="D6780" s="84"/>
      <c r="F6780" s="84"/>
      <c r="O6780" s="84" t="s">
        <v>20975</v>
      </c>
      <c r="P6780" s="84">
        <v>1</v>
      </c>
      <c r="Q6780" s="84" t="s">
        <v>9357</v>
      </c>
      <c r="R6780" s="84"/>
      <c r="S6780" s="84"/>
    </row>
    <row r="6781" spans="1:19" x14ac:dyDescent="0.25">
      <c r="A6781" t="s">
        <v>8018</v>
      </c>
      <c r="B6781">
        <v>2</v>
      </c>
      <c r="C6781" t="s">
        <v>6635</v>
      </c>
      <c r="D6781" s="84"/>
      <c r="F6781" s="84"/>
      <c r="O6781" s="84" t="s">
        <v>20976</v>
      </c>
      <c r="P6781" s="84">
        <v>1</v>
      </c>
      <c r="Q6781" s="84" t="s">
        <v>9357</v>
      </c>
      <c r="R6781" s="84"/>
      <c r="S6781" s="84"/>
    </row>
    <row r="6782" spans="1:19" x14ac:dyDescent="0.25">
      <c r="A6782" t="s">
        <v>8019</v>
      </c>
      <c r="B6782">
        <v>2</v>
      </c>
      <c r="C6782" t="s">
        <v>6635</v>
      </c>
      <c r="D6782" s="84"/>
      <c r="F6782" s="84"/>
      <c r="O6782" s="84" t="s">
        <v>20977</v>
      </c>
      <c r="P6782" s="84">
        <v>1</v>
      </c>
      <c r="Q6782" s="84" t="s">
        <v>9357</v>
      </c>
      <c r="R6782" s="84"/>
      <c r="S6782" s="84"/>
    </row>
    <row r="6783" spans="1:19" x14ac:dyDescent="0.25">
      <c r="A6783" t="s">
        <v>8020</v>
      </c>
      <c r="B6783">
        <v>2</v>
      </c>
      <c r="C6783" t="s">
        <v>6635</v>
      </c>
      <c r="D6783" s="84"/>
      <c r="F6783" s="84"/>
      <c r="O6783" s="84" t="s">
        <v>20981</v>
      </c>
      <c r="P6783" s="84">
        <v>1</v>
      </c>
      <c r="Q6783" s="84" t="s">
        <v>9357</v>
      </c>
      <c r="R6783" s="84"/>
      <c r="S6783" s="84"/>
    </row>
    <row r="6784" spans="1:19" x14ac:dyDescent="0.25">
      <c r="A6784" t="s">
        <v>8021</v>
      </c>
      <c r="B6784">
        <v>2</v>
      </c>
      <c r="C6784" t="s">
        <v>6635</v>
      </c>
      <c r="D6784" s="84"/>
      <c r="F6784" s="84"/>
      <c r="O6784" s="84" t="s">
        <v>20982</v>
      </c>
      <c r="P6784" s="84">
        <v>1</v>
      </c>
      <c r="Q6784" s="84" t="s">
        <v>9357</v>
      </c>
      <c r="R6784" s="84"/>
      <c r="S6784" s="84"/>
    </row>
    <row r="6785" spans="1:19" x14ac:dyDescent="0.25">
      <c r="A6785" t="s">
        <v>8022</v>
      </c>
      <c r="B6785">
        <v>2</v>
      </c>
      <c r="C6785" t="s">
        <v>6635</v>
      </c>
      <c r="D6785" s="84"/>
      <c r="F6785" s="84"/>
      <c r="O6785" s="84" t="s">
        <v>20984</v>
      </c>
      <c r="P6785" s="84">
        <v>1</v>
      </c>
      <c r="Q6785" s="84" t="s">
        <v>9357</v>
      </c>
      <c r="R6785" s="84"/>
      <c r="S6785" s="84"/>
    </row>
    <row r="6786" spans="1:19" x14ac:dyDescent="0.25">
      <c r="A6786" t="s">
        <v>8023</v>
      </c>
      <c r="B6786">
        <v>2</v>
      </c>
      <c r="C6786" t="s">
        <v>6635</v>
      </c>
      <c r="D6786" s="84"/>
      <c r="F6786" s="84"/>
      <c r="O6786" s="84" t="s">
        <v>20992</v>
      </c>
      <c r="P6786" s="84">
        <v>1</v>
      </c>
      <c r="Q6786" s="84" t="s">
        <v>9357</v>
      </c>
      <c r="R6786" s="84"/>
      <c r="S6786" s="84"/>
    </row>
    <row r="6787" spans="1:19" x14ac:dyDescent="0.25">
      <c r="A6787" t="s">
        <v>8024</v>
      </c>
      <c r="B6787">
        <v>2</v>
      </c>
      <c r="C6787" t="s">
        <v>6635</v>
      </c>
      <c r="D6787" s="84"/>
      <c r="F6787" s="84"/>
      <c r="O6787" s="84" t="s">
        <v>20993</v>
      </c>
      <c r="P6787" s="84">
        <v>1</v>
      </c>
      <c r="Q6787" s="84" t="s">
        <v>9357</v>
      </c>
      <c r="R6787" s="84"/>
      <c r="S6787" s="84"/>
    </row>
    <row r="6788" spans="1:19" x14ac:dyDescent="0.25">
      <c r="A6788" t="s">
        <v>8025</v>
      </c>
      <c r="B6788">
        <v>2</v>
      </c>
      <c r="C6788" t="s">
        <v>6635</v>
      </c>
      <c r="D6788" s="84"/>
      <c r="F6788" s="84"/>
      <c r="O6788" s="84" t="s">
        <v>20994</v>
      </c>
      <c r="P6788" s="84">
        <v>1</v>
      </c>
      <c r="Q6788" s="84" t="s">
        <v>9357</v>
      </c>
      <c r="R6788" s="84"/>
      <c r="S6788" s="84"/>
    </row>
    <row r="6789" spans="1:19" x14ac:dyDescent="0.25">
      <c r="A6789" t="s">
        <v>8026</v>
      </c>
      <c r="B6789">
        <v>2</v>
      </c>
      <c r="C6789" t="s">
        <v>6635</v>
      </c>
      <c r="D6789" s="84"/>
      <c r="F6789" s="84"/>
      <c r="O6789" s="84" t="s">
        <v>20996</v>
      </c>
      <c r="P6789" s="84">
        <v>1</v>
      </c>
      <c r="Q6789" s="84" t="s">
        <v>9357</v>
      </c>
      <c r="R6789" s="84"/>
      <c r="S6789" s="84"/>
    </row>
    <row r="6790" spans="1:19" x14ac:dyDescent="0.25">
      <c r="A6790" t="s">
        <v>8027</v>
      </c>
      <c r="B6790">
        <v>2</v>
      </c>
      <c r="C6790" t="s">
        <v>6635</v>
      </c>
      <c r="D6790" s="84"/>
      <c r="F6790" s="84"/>
      <c r="O6790" s="84" t="s">
        <v>20997</v>
      </c>
      <c r="P6790" s="84">
        <v>1</v>
      </c>
      <c r="Q6790" s="84" t="s">
        <v>9357</v>
      </c>
      <c r="R6790" s="84"/>
      <c r="S6790" s="84"/>
    </row>
    <row r="6791" spans="1:19" x14ac:dyDescent="0.25">
      <c r="A6791" t="s">
        <v>8028</v>
      </c>
      <c r="B6791">
        <v>2</v>
      </c>
      <c r="C6791" t="s">
        <v>6635</v>
      </c>
      <c r="D6791" s="84"/>
      <c r="F6791" s="84"/>
      <c r="O6791" s="84" t="s">
        <v>20998</v>
      </c>
      <c r="P6791" s="84">
        <v>1</v>
      </c>
      <c r="Q6791" s="84" t="s">
        <v>9357</v>
      </c>
      <c r="R6791" s="84"/>
      <c r="S6791" s="84"/>
    </row>
    <row r="6792" spans="1:19" x14ac:dyDescent="0.25">
      <c r="A6792" t="s">
        <v>8029</v>
      </c>
      <c r="B6792">
        <v>2</v>
      </c>
      <c r="C6792" t="s">
        <v>6635</v>
      </c>
      <c r="D6792" s="84"/>
      <c r="F6792" s="84"/>
      <c r="O6792" s="84" t="s">
        <v>21002</v>
      </c>
      <c r="P6792" s="84">
        <v>1</v>
      </c>
      <c r="Q6792" s="84" t="s">
        <v>9357</v>
      </c>
      <c r="R6792" s="84"/>
      <c r="S6792" s="84"/>
    </row>
    <row r="6793" spans="1:19" x14ac:dyDescent="0.25">
      <c r="A6793" t="s">
        <v>8030</v>
      </c>
      <c r="B6793">
        <v>2</v>
      </c>
      <c r="C6793" t="s">
        <v>6635</v>
      </c>
      <c r="D6793" s="84"/>
      <c r="F6793" s="84"/>
      <c r="O6793" s="84" t="s">
        <v>21004</v>
      </c>
      <c r="P6793" s="84">
        <v>1</v>
      </c>
      <c r="Q6793" s="84" t="s">
        <v>9357</v>
      </c>
      <c r="R6793" s="84"/>
      <c r="S6793" s="84"/>
    </row>
    <row r="6794" spans="1:19" x14ac:dyDescent="0.25">
      <c r="A6794" t="s">
        <v>8031</v>
      </c>
      <c r="B6794">
        <v>2</v>
      </c>
      <c r="C6794" t="s">
        <v>6635</v>
      </c>
      <c r="D6794" s="84"/>
      <c r="F6794" s="84"/>
      <c r="O6794" s="84" t="s">
        <v>21005</v>
      </c>
      <c r="P6794" s="84">
        <v>1</v>
      </c>
      <c r="Q6794" s="84" t="s">
        <v>9357</v>
      </c>
      <c r="R6794" s="84"/>
      <c r="S6794" s="84"/>
    </row>
    <row r="6795" spans="1:19" x14ac:dyDescent="0.25">
      <c r="A6795" t="s">
        <v>8032</v>
      </c>
      <c r="B6795">
        <v>2</v>
      </c>
      <c r="C6795" t="s">
        <v>6635</v>
      </c>
      <c r="D6795" s="84"/>
      <c r="F6795" s="84"/>
      <c r="O6795" s="84" t="s">
        <v>21006</v>
      </c>
      <c r="P6795" s="84">
        <v>1</v>
      </c>
      <c r="Q6795" s="84" t="s">
        <v>9357</v>
      </c>
      <c r="R6795" s="84"/>
      <c r="S6795" s="84"/>
    </row>
    <row r="6796" spans="1:19" x14ac:dyDescent="0.25">
      <c r="A6796" t="s">
        <v>8033</v>
      </c>
      <c r="B6796">
        <v>2</v>
      </c>
      <c r="C6796" t="s">
        <v>6635</v>
      </c>
      <c r="D6796" s="84"/>
      <c r="F6796" s="84"/>
      <c r="O6796" s="84" t="s">
        <v>21007</v>
      </c>
      <c r="P6796" s="84">
        <v>1</v>
      </c>
      <c r="Q6796" s="84" t="s">
        <v>9357</v>
      </c>
      <c r="R6796" s="84"/>
      <c r="S6796" s="84"/>
    </row>
    <row r="6797" spans="1:19" x14ac:dyDescent="0.25">
      <c r="A6797" t="s">
        <v>8034</v>
      </c>
      <c r="B6797">
        <v>2</v>
      </c>
      <c r="C6797" t="s">
        <v>6635</v>
      </c>
      <c r="D6797" s="84"/>
      <c r="F6797" s="84"/>
      <c r="O6797" s="84" t="s">
        <v>21008</v>
      </c>
      <c r="P6797" s="84">
        <v>1</v>
      </c>
      <c r="Q6797" s="84" t="s">
        <v>9357</v>
      </c>
      <c r="R6797" s="84"/>
      <c r="S6797" s="84"/>
    </row>
    <row r="6798" spans="1:19" x14ac:dyDescent="0.25">
      <c r="A6798" t="s">
        <v>8035</v>
      </c>
      <c r="B6798">
        <v>2</v>
      </c>
      <c r="C6798" t="s">
        <v>6635</v>
      </c>
      <c r="D6798" s="84"/>
      <c r="F6798" s="84"/>
      <c r="O6798" s="84" t="s">
        <v>21025</v>
      </c>
      <c r="P6798" s="84">
        <v>1</v>
      </c>
      <c r="Q6798" s="84" t="s">
        <v>9357</v>
      </c>
      <c r="R6798" s="84"/>
      <c r="S6798" s="84"/>
    </row>
    <row r="6799" spans="1:19" x14ac:dyDescent="0.25">
      <c r="A6799" t="s">
        <v>8036</v>
      </c>
      <c r="B6799">
        <v>2</v>
      </c>
      <c r="C6799" t="s">
        <v>6635</v>
      </c>
      <c r="D6799" s="84"/>
      <c r="F6799" s="84"/>
      <c r="O6799" s="84" t="s">
        <v>21026</v>
      </c>
      <c r="P6799" s="84">
        <v>1</v>
      </c>
      <c r="Q6799" s="84" t="s">
        <v>9357</v>
      </c>
      <c r="R6799" s="84"/>
      <c r="S6799" s="84"/>
    </row>
    <row r="6800" spans="1:19" x14ac:dyDescent="0.25">
      <c r="A6800" t="s">
        <v>8037</v>
      </c>
      <c r="B6800">
        <v>2</v>
      </c>
      <c r="C6800" t="s">
        <v>6635</v>
      </c>
      <c r="D6800" s="84"/>
      <c r="F6800" s="84"/>
      <c r="O6800" s="84" t="s">
        <v>21027</v>
      </c>
      <c r="P6800" s="84">
        <v>1</v>
      </c>
      <c r="Q6800" s="84" t="s">
        <v>9357</v>
      </c>
      <c r="R6800" s="84"/>
      <c r="S6800" s="84"/>
    </row>
    <row r="6801" spans="1:19" x14ac:dyDescent="0.25">
      <c r="A6801" t="s">
        <v>8038</v>
      </c>
      <c r="B6801">
        <v>2</v>
      </c>
      <c r="C6801" t="s">
        <v>6635</v>
      </c>
      <c r="D6801" s="84"/>
      <c r="F6801" s="84"/>
      <c r="O6801" s="84" t="s">
        <v>21028</v>
      </c>
      <c r="P6801" s="84">
        <v>1</v>
      </c>
      <c r="Q6801" s="84" t="s">
        <v>9357</v>
      </c>
      <c r="R6801" s="84"/>
      <c r="S6801" s="84"/>
    </row>
    <row r="6802" spans="1:19" x14ac:dyDescent="0.25">
      <c r="A6802" t="s">
        <v>8039</v>
      </c>
      <c r="B6802">
        <v>2</v>
      </c>
      <c r="C6802" t="s">
        <v>6635</v>
      </c>
      <c r="D6802" s="84"/>
      <c r="F6802" s="84"/>
      <c r="O6802" s="84" t="s">
        <v>21029</v>
      </c>
      <c r="P6802" s="84">
        <v>1</v>
      </c>
      <c r="Q6802" s="84" t="s">
        <v>9357</v>
      </c>
      <c r="R6802" s="84"/>
      <c r="S6802" s="84"/>
    </row>
    <row r="6803" spans="1:19" x14ac:dyDescent="0.25">
      <c r="A6803" t="s">
        <v>8040</v>
      </c>
      <c r="B6803">
        <v>2</v>
      </c>
      <c r="C6803" t="s">
        <v>6635</v>
      </c>
      <c r="D6803" s="84"/>
      <c r="F6803" s="84"/>
      <c r="O6803" s="84" t="s">
        <v>21030</v>
      </c>
      <c r="P6803" s="84">
        <v>1</v>
      </c>
      <c r="Q6803" s="84" t="s">
        <v>9357</v>
      </c>
      <c r="R6803" s="84"/>
      <c r="S6803" s="84"/>
    </row>
    <row r="6804" spans="1:19" x14ac:dyDescent="0.25">
      <c r="A6804" t="s">
        <v>8041</v>
      </c>
      <c r="B6804">
        <v>2</v>
      </c>
      <c r="C6804" t="s">
        <v>6635</v>
      </c>
      <c r="D6804" s="84"/>
      <c r="F6804" s="84"/>
      <c r="O6804" s="84" t="s">
        <v>21031</v>
      </c>
      <c r="P6804" s="84">
        <v>1</v>
      </c>
      <c r="Q6804" s="84" t="s">
        <v>9357</v>
      </c>
      <c r="R6804" s="84"/>
      <c r="S6804" s="84"/>
    </row>
    <row r="6805" spans="1:19" x14ac:dyDescent="0.25">
      <c r="A6805" t="s">
        <v>8042</v>
      </c>
      <c r="B6805">
        <v>2</v>
      </c>
      <c r="C6805" t="s">
        <v>6635</v>
      </c>
      <c r="D6805" s="84"/>
      <c r="F6805" s="84"/>
      <c r="O6805" s="84" t="s">
        <v>21032</v>
      </c>
      <c r="P6805" s="84">
        <v>1</v>
      </c>
      <c r="Q6805" s="84" t="s">
        <v>9357</v>
      </c>
      <c r="R6805" s="84"/>
      <c r="S6805" s="84"/>
    </row>
    <row r="6806" spans="1:19" x14ac:dyDescent="0.25">
      <c r="A6806" t="s">
        <v>8043</v>
      </c>
      <c r="B6806">
        <v>2</v>
      </c>
      <c r="C6806" t="s">
        <v>6635</v>
      </c>
      <c r="D6806" s="84"/>
      <c r="F6806" s="84"/>
      <c r="O6806" s="84" t="s">
        <v>21033</v>
      </c>
      <c r="P6806" s="84">
        <v>1</v>
      </c>
      <c r="Q6806" s="84" t="s">
        <v>9357</v>
      </c>
      <c r="R6806" s="84"/>
      <c r="S6806" s="84"/>
    </row>
    <row r="6807" spans="1:19" x14ac:dyDescent="0.25">
      <c r="A6807" t="s">
        <v>8044</v>
      </c>
      <c r="B6807">
        <v>2</v>
      </c>
      <c r="C6807" t="s">
        <v>6635</v>
      </c>
      <c r="D6807" s="84"/>
      <c r="F6807" s="84"/>
      <c r="O6807" s="84" t="s">
        <v>21036</v>
      </c>
      <c r="P6807" s="84">
        <v>1</v>
      </c>
      <c r="Q6807" s="84" t="s">
        <v>9357</v>
      </c>
      <c r="R6807" s="84"/>
      <c r="S6807" s="84"/>
    </row>
    <row r="6808" spans="1:19" x14ac:dyDescent="0.25">
      <c r="A6808" t="s">
        <v>8045</v>
      </c>
      <c r="B6808">
        <v>2</v>
      </c>
      <c r="C6808" t="s">
        <v>6635</v>
      </c>
      <c r="D6808" s="84"/>
      <c r="F6808" s="84"/>
      <c r="O6808" s="84" t="s">
        <v>21037</v>
      </c>
      <c r="P6808" s="84">
        <v>1</v>
      </c>
      <c r="Q6808" s="84" t="s">
        <v>9357</v>
      </c>
      <c r="R6808" s="84"/>
      <c r="S6808" s="84"/>
    </row>
    <row r="6809" spans="1:19" x14ac:dyDescent="0.25">
      <c r="A6809" t="s">
        <v>8046</v>
      </c>
      <c r="B6809">
        <v>2</v>
      </c>
      <c r="C6809" t="s">
        <v>6635</v>
      </c>
      <c r="D6809" s="84"/>
      <c r="F6809" s="84"/>
      <c r="O6809" s="84" t="s">
        <v>21038</v>
      </c>
      <c r="P6809" s="84">
        <v>1</v>
      </c>
      <c r="Q6809" s="84" t="s">
        <v>9357</v>
      </c>
      <c r="R6809" s="84"/>
      <c r="S6809" s="84"/>
    </row>
    <row r="6810" spans="1:19" x14ac:dyDescent="0.25">
      <c r="A6810" t="s">
        <v>8047</v>
      </c>
      <c r="B6810">
        <v>2</v>
      </c>
      <c r="C6810" t="s">
        <v>6635</v>
      </c>
      <c r="D6810" s="84"/>
      <c r="F6810" s="84"/>
      <c r="O6810" s="84" t="s">
        <v>21039</v>
      </c>
      <c r="P6810" s="84">
        <v>1</v>
      </c>
      <c r="Q6810" s="84" t="s">
        <v>9357</v>
      </c>
      <c r="R6810" s="84"/>
      <c r="S6810" s="84"/>
    </row>
    <row r="6811" spans="1:19" x14ac:dyDescent="0.25">
      <c r="A6811" t="s">
        <v>8048</v>
      </c>
      <c r="B6811">
        <v>2</v>
      </c>
      <c r="C6811" t="s">
        <v>6635</v>
      </c>
      <c r="D6811" s="84"/>
      <c r="F6811" s="84"/>
      <c r="O6811" s="84" t="s">
        <v>21040</v>
      </c>
      <c r="P6811" s="84">
        <v>1</v>
      </c>
      <c r="Q6811" s="84" t="s">
        <v>9357</v>
      </c>
      <c r="R6811" s="84"/>
      <c r="S6811" s="84"/>
    </row>
    <row r="6812" spans="1:19" x14ac:dyDescent="0.25">
      <c r="A6812" t="s">
        <v>8049</v>
      </c>
      <c r="B6812">
        <v>2</v>
      </c>
      <c r="C6812" t="s">
        <v>6635</v>
      </c>
      <c r="D6812" s="84"/>
      <c r="F6812" s="84"/>
      <c r="O6812" s="84" t="s">
        <v>21042</v>
      </c>
      <c r="P6812" s="84">
        <v>1</v>
      </c>
      <c r="Q6812" s="84" t="s">
        <v>9357</v>
      </c>
      <c r="R6812" s="84"/>
      <c r="S6812" s="84"/>
    </row>
    <row r="6813" spans="1:19" x14ac:dyDescent="0.25">
      <c r="A6813" t="s">
        <v>8050</v>
      </c>
      <c r="B6813">
        <v>2</v>
      </c>
      <c r="C6813" t="s">
        <v>6635</v>
      </c>
      <c r="D6813" s="84"/>
      <c r="F6813" s="84"/>
      <c r="O6813" s="84" t="s">
        <v>21043</v>
      </c>
      <c r="P6813" s="84">
        <v>1</v>
      </c>
      <c r="Q6813" s="84" t="s">
        <v>9357</v>
      </c>
      <c r="R6813" s="84"/>
      <c r="S6813" s="84"/>
    </row>
    <row r="6814" spans="1:19" x14ac:dyDescent="0.25">
      <c r="A6814" t="s">
        <v>8051</v>
      </c>
      <c r="B6814">
        <v>2</v>
      </c>
      <c r="C6814" t="s">
        <v>6635</v>
      </c>
      <c r="D6814" s="84"/>
      <c r="F6814" s="84"/>
      <c r="O6814" s="84" t="s">
        <v>21044</v>
      </c>
      <c r="P6814" s="84">
        <v>1</v>
      </c>
      <c r="Q6814" s="84" t="s">
        <v>9357</v>
      </c>
      <c r="R6814" s="84"/>
      <c r="S6814" s="84"/>
    </row>
    <row r="6815" spans="1:19" x14ac:dyDescent="0.25">
      <c r="A6815" t="s">
        <v>8052</v>
      </c>
      <c r="B6815">
        <v>2</v>
      </c>
      <c r="C6815" t="s">
        <v>6635</v>
      </c>
      <c r="D6815" s="84"/>
      <c r="F6815" s="84"/>
      <c r="O6815" s="84" t="s">
        <v>21047</v>
      </c>
      <c r="P6815" s="84">
        <v>1</v>
      </c>
      <c r="Q6815" s="84" t="s">
        <v>9357</v>
      </c>
      <c r="R6815" s="84"/>
      <c r="S6815" s="84"/>
    </row>
    <row r="6816" spans="1:19" x14ac:dyDescent="0.25">
      <c r="A6816" t="s">
        <v>8053</v>
      </c>
      <c r="B6816">
        <v>2</v>
      </c>
      <c r="C6816" t="s">
        <v>6635</v>
      </c>
      <c r="D6816" s="84"/>
      <c r="F6816" s="84"/>
      <c r="O6816" s="84" t="s">
        <v>21048</v>
      </c>
      <c r="P6816" s="84">
        <v>1</v>
      </c>
      <c r="Q6816" s="84" t="s">
        <v>9357</v>
      </c>
      <c r="R6816" s="84"/>
      <c r="S6816" s="84"/>
    </row>
    <row r="6817" spans="1:19" x14ac:dyDescent="0.25">
      <c r="A6817" t="s">
        <v>8054</v>
      </c>
      <c r="B6817">
        <v>2</v>
      </c>
      <c r="C6817" t="s">
        <v>6635</v>
      </c>
      <c r="D6817" s="84"/>
      <c r="F6817" s="84"/>
      <c r="O6817" s="84" t="s">
        <v>21049</v>
      </c>
      <c r="P6817" s="84">
        <v>1</v>
      </c>
      <c r="Q6817" s="84" t="s">
        <v>9357</v>
      </c>
      <c r="R6817" s="84"/>
      <c r="S6817" s="84"/>
    </row>
    <row r="6818" spans="1:19" x14ac:dyDescent="0.25">
      <c r="A6818" t="s">
        <v>8055</v>
      </c>
      <c r="B6818">
        <v>2</v>
      </c>
      <c r="C6818" t="s">
        <v>6635</v>
      </c>
      <c r="D6818" s="84"/>
      <c r="F6818" s="84"/>
      <c r="O6818" s="84" t="s">
        <v>21050</v>
      </c>
      <c r="P6818" s="84">
        <v>1</v>
      </c>
      <c r="Q6818" s="84" t="s">
        <v>9357</v>
      </c>
      <c r="R6818" s="84"/>
      <c r="S6818" s="84"/>
    </row>
    <row r="6819" spans="1:19" x14ac:dyDescent="0.25">
      <c r="A6819" t="s">
        <v>8056</v>
      </c>
      <c r="B6819">
        <v>2</v>
      </c>
      <c r="C6819" t="s">
        <v>6635</v>
      </c>
      <c r="D6819" s="84"/>
      <c r="F6819" s="84"/>
      <c r="O6819" s="84" t="s">
        <v>21051</v>
      </c>
      <c r="P6819" s="84">
        <v>1</v>
      </c>
      <c r="Q6819" s="84" t="s">
        <v>9357</v>
      </c>
      <c r="R6819" s="84"/>
      <c r="S6819" s="84"/>
    </row>
    <row r="6820" spans="1:19" x14ac:dyDescent="0.25">
      <c r="A6820" t="s">
        <v>8057</v>
      </c>
      <c r="B6820">
        <v>2</v>
      </c>
      <c r="C6820" t="s">
        <v>6635</v>
      </c>
      <c r="D6820" s="84"/>
      <c r="F6820" s="84"/>
      <c r="O6820" s="84" t="s">
        <v>21052</v>
      </c>
      <c r="P6820" s="84">
        <v>1</v>
      </c>
      <c r="Q6820" s="84" t="s">
        <v>9357</v>
      </c>
      <c r="R6820" s="84"/>
      <c r="S6820" s="84"/>
    </row>
    <row r="6821" spans="1:19" x14ac:dyDescent="0.25">
      <c r="A6821" t="s">
        <v>8058</v>
      </c>
      <c r="B6821">
        <v>2</v>
      </c>
      <c r="C6821" t="s">
        <v>6635</v>
      </c>
      <c r="D6821" s="84"/>
      <c r="F6821" s="84"/>
      <c r="O6821" s="84" t="s">
        <v>21055</v>
      </c>
      <c r="P6821" s="84">
        <v>1</v>
      </c>
      <c r="Q6821" s="84" t="s">
        <v>9357</v>
      </c>
      <c r="R6821" s="84"/>
      <c r="S6821" s="84"/>
    </row>
    <row r="6822" spans="1:19" x14ac:dyDescent="0.25">
      <c r="A6822" t="s">
        <v>8059</v>
      </c>
      <c r="B6822">
        <v>2</v>
      </c>
      <c r="C6822" t="s">
        <v>6635</v>
      </c>
      <c r="D6822" s="84"/>
      <c r="F6822" s="84"/>
      <c r="O6822" s="84" t="s">
        <v>21057</v>
      </c>
      <c r="P6822" s="84">
        <v>1</v>
      </c>
      <c r="Q6822" s="84" t="s">
        <v>9357</v>
      </c>
      <c r="R6822" s="84"/>
      <c r="S6822" s="84"/>
    </row>
    <row r="6823" spans="1:19" x14ac:dyDescent="0.25">
      <c r="A6823" t="s">
        <v>8060</v>
      </c>
      <c r="B6823">
        <v>2</v>
      </c>
      <c r="C6823" t="s">
        <v>6635</v>
      </c>
      <c r="D6823" s="84"/>
      <c r="F6823" s="84"/>
      <c r="O6823" s="84" t="s">
        <v>21058</v>
      </c>
      <c r="P6823" s="84">
        <v>1</v>
      </c>
      <c r="Q6823" s="84" t="s">
        <v>9357</v>
      </c>
      <c r="R6823" s="84"/>
      <c r="S6823" s="84"/>
    </row>
    <row r="6824" spans="1:19" x14ac:dyDescent="0.25">
      <c r="A6824" t="s">
        <v>8061</v>
      </c>
      <c r="B6824">
        <v>2</v>
      </c>
      <c r="C6824" t="s">
        <v>6635</v>
      </c>
      <c r="D6824" s="84"/>
      <c r="F6824" s="84"/>
      <c r="O6824" s="84" t="s">
        <v>21059</v>
      </c>
      <c r="P6824" s="84">
        <v>1</v>
      </c>
      <c r="Q6824" s="84" t="s">
        <v>9357</v>
      </c>
      <c r="R6824" s="84"/>
      <c r="S6824" s="84"/>
    </row>
    <row r="6825" spans="1:19" x14ac:dyDescent="0.25">
      <c r="A6825" t="s">
        <v>8062</v>
      </c>
      <c r="B6825">
        <v>2</v>
      </c>
      <c r="C6825" t="s">
        <v>6635</v>
      </c>
      <c r="D6825" s="84"/>
      <c r="F6825" s="84"/>
      <c r="O6825" s="84" t="s">
        <v>21061</v>
      </c>
      <c r="P6825" s="84">
        <v>1</v>
      </c>
      <c r="Q6825" s="84" t="s">
        <v>9357</v>
      </c>
      <c r="R6825" s="84"/>
      <c r="S6825" s="84"/>
    </row>
    <row r="6826" spans="1:19" x14ac:dyDescent="0.25">
      <c r="A6826" t="s">
        <v>8063</v>
      </c>
      <c r="B6826">
        <v>2</v>
      </c>
      <c r="C6826" t="s">
        <v>6635</v>
      </c>
      <c r="D6826" s="84"/>
      <c r="F6826" s="84"/>
      <c r="O6826" s="84" t="s">
        <v>21062</v>
      </c>
      <c r="P6826" s="84">
        <v>1</v>
      </c>
      <c r="Q6826" s="84" t="s">
        <v>9357</v>
      </c>
      <c r="R6826" s="84"/>
      <c r="S6826" s="84"/>
    </row>
    <row r="6827" spans="1:19" x14ac:dyDescent="0.25">
      <c r="A6827" t="s">
        <v>8064</v>
      </c>
      <c r="B6827">
        <v>2</v>
      </c>
      <c r="C6827" t="s">
        <v>6635</v>
      </c>
      <c r="D6827" s="84"/>
      <c r="F6827" s="84"/>
      <c r="O6827" s="84" t="s">
        <v>21063</v>
      </c>
      <c r="P6827" s="84">
        <v>1</v>
      </c>
      <c r="Q6827" s="84" t="s">
        <v>9357</v>
      </c>
      <c r="R6827" s="84"/>
      <c r="S6827" s="84"/>
    </row>
    <row r="6828" spans="1:19" x14ac:dyDescent="0.25">
      <c r="A6828" t="s">
        <v>8065</v>
      </c>
      <c r="B6828">
        <v>2</v>
      </c>
      <c r="C6828" t="s">
        <v>6635</v>
      </c>
      <c r="D6828" s="84"/>
      <c r="F6828" s="84"/>
      <c r="O6828" s="84" t="s">
        <v>21064</v>
      </c>
      <c r="P6828" s="84">
        <v>1</v>
      </c>
      <c r="Q6828" s="84" t="s">
        <v>9357</v>
      </c>
      <c r="R6828" s="84"/>
      <c r="S6828" s="84"/>
    </row>
    <row r="6829" spans="1:19" x14ac:dyDescent="0.25">
      <c r="A6829" t="s">
        <v>8066</v>
      </c>
      <c r="B6829">
        <v>2</v>
      </c>
      <c r="C6829" t="s">
        <v>6635</v>
      </c>
      <c r="D6829" s="84"/>
      <c r="F6829" s="84"/>
      <c r="O6829" s="84" t="s">
        <v>21065</v>
      </c>
      <c r="P6829" s="84">
        <v>1</v>
      </c>
      <c r="Q6829" s="84" t="s">
        <v>9357</v>
      </c>
      <c r="R6829" s="84"/>
      <c r="S6829" s="84"/>
    </row>
    <row r="6830" spans="1:19" x14ac:dyDescent="0.25">
      <c r="A6830" t="s">
        <v>8067</v>
      </c>
      <c r="B6830">
        <v>2</v>
      </c>
      <c r="C6830" t="s">
        <v>6635</v>
      </c>
      <c r="D6830" s="84"/>
      <c r="F6830" s="84"/>
      <c r="O6830" s="84" t="s">
        <v>21066</v>
      </c>
      <c r="P6830" s="84">
        <v>1</v>
      </c>
      <c r="Q6830" s="84" t="s">
        <v>9357</v>
      </c>
      <c r="R6830" s="84"/>
      <c r="S6830" s="84"/>
    </row>
    <row r="6831" spans="1:19" x14ac:dyDescent="0.25">
      <c r="A6831" t="s">
        <v>8068</v>
      </c>
      <c r="B6831">
        <v>2</v>
      </c>
      <c r="C6831" t="s">
        <v>6635</v>
      </c>
      <c r="D6831" s="84"/>
      <c r="F6831" s="84"/>
      <c r="O6831" s="84" t="s">
        <v>21068</v>
      </c>
      <c r="P6831" s="84">
        <v>1</v>
      </c>
      <c r="Q6831" s="84" t="s">
        <v>9357</v>
      </c>
      <c r="R6831" s="84"/>
      <c r="S6831" s="84"/>
    </row>
    <row r="6832" spans="1:19" x14ac:dyDescent="0.25">
      <c r="A6832" t="s">
        <v>8069</v>
      </c>
      <c r="B6832">
        <v>2</v>
      </c>
      <c r="C6832" t="s">
        <v>6635</v>
      </c>
      <c r="D6832" s="84"/>
      <c r="F6832" s="84"/>
      <c r="O6832" s="84" t="s">
        <v>21075</v>
      </c>
      <c r="P6832" s="84">
        <v>1</v>
      </c>
      <c r="Q6832" s="84" t="s">
        <v>9357</v>
      </c>
      <c r="R6832" s="84"/>
      <c r="S6832" s="84"/>
    </row>
    <row r="6833" spans="1:19" x14ac:dyDescent="0.25">
      <c r="A6833" t="s">
        <v>8070</v>
      </c>
      <c r="B6833">
        <v>2</v>
      </c>
      <c r="C6833" t="s">
        <v>6635</v>
      </c>
      <c r="D6833" s="84"/>
      <c r="F6833" s="84"/>
      <c r="O6833" s="84" t="s">
        <v>21076</v>
      </c>
      <c r="P6833" s="84">
        <v>1</v>
      </c>
      <c r="Q6833" s="84" t="s">
        <v>9357</v>
      </c>
      <c r="R6833" s="84"/>
      <c r="S6833" s="84"/>
    </row>
    <row r="6834" spans="1:19" x14ac:dyDescent="0.25">
      <c r="A6834" t="s">
        <v>8071</v>
      </c>
      <c r="B6834">
        <v>2</v>
      </c>
      <c r="C6834" t="s">
        <v>6635</v>
      </c>
      <c r="D6834" s="84"/>
      <c r="F6834" s="84"/>
      <c r="O6834" s="84" t="s">
        <v>21079</v>
      </c>
      <c r="P6834" s="84">
        <v>1</v>
      </c>
      <c r="Q6834" s="84" t="s">
        <v>9357</v>
      </c>
      <c r="R6834" s="84"/>
      <c r="S6834" s="84"/>
    </row>
    <row r="6835" spans="1:19" x14ac:dyDescent="0.25">
      <c r="A6835" t="s">
        <v>8072</v>
      </c>
      <c r="B6835">
        <v>2</v>
      </c>
      <c r="C6835" t="s">
        <v>6635</v>
      </c>
      <c r="D6835" s="84"/>
      <c r="F6835" s="84"/>
      <c r="O6835" s="84" t="s">
        <v>21080</v>
      </c>
      <c r="P6835" s="84">
        <v>1</v>
      </c>
      <c r="Q6835" s="84" t="s">
        <v>9357</v>
      </c>
      <c r="R6835" s="84"/>
      <c r="S6835" s="84"/>
    </row>
    <row r="6836" spans="1:19" x14ac:dyDescent="0.25">
      <c r="A6836" t="s">
        <v>8073</v>
      </c>
      <c r="B6836">
        <v>2</v>
      </c>
      <c r="C6836" t="s">
        <v>6635</v>
      </c>
      <c r="D6836" s="84"/>
      <c r="F6836" s="84"/>
      <c r="O6836" s="84" t="s">
        <v>21087</v>
      </c>
      <c r="P6836" s="84">
        <v>1</v>
      </c>
      <c r="Q6836" s="84" t="s">
        <v>9357</v>
      </c>
      <c r="R6836" s="84"/>
      <c r="S6836" s="84"/>
    </row>
    <row r="6837" spans="1:19" x14ac:dyDescent="0.25">
      <c r="A6837" t="s">
        <v>8074</v>
      </c>
      <c r="B6837">
        <v>2</v>
      </c>
      <c r="C6837" t="s">
        <v>6635</v>
      </c>
      <c r="D6837" s="84"/>
      <c r="F6837" s="84"/>
      <c r="O6837" s="84" t="s">
        <v>21090</v>
      </c>
      <c r="P6837" s="84">
        <v>1</v>
      </c>
      <c r="Q6837" s="84" t="s">
        <v>9357</v>
      </c>
      <c r="R6837" s="84"/>
      <c r="S6837" s="84"/>
    </row>
    <row r="6838" spans="1:19" x14ac:dyDescent="0.25">
      <c r="A6838" t="s">
        <v>8075</v>
      </c>
      <c r="B6838">
        <v>2</v>
      </c>
      <c r="C6838" t="s">
        <v>6635</v>
      </c>
      <c r="D6838" s="84"/>
      <c r="F6838" s="84"/>
      <c r="O6838" s="84" t="s">
        <v>21091</v>
      </c>
      <c r="P6838" s="84">
        <v>1</v>
      </c>
      <c r="Q6838" s="84" t="s">
        <v>9357</v>
      </c>
      <c r="R6838" s="84"/>
      <c r="S6838" s="84"/>
    </row>
    <row r="6839" spans="1:19" x14ac:dyDescent="0.25">
      <c r="A6839" t="s">
        <v>8076</v>
      </c>
      <c r="B6839">
        <v>2</v>
      </c>
      <c r="C6839" t="s">
        <v>6635</v>
      </c>
      <c r="D6839" s="84"/>
      <c r="F6839" s="84"/>
      <c r="O6839" s="84" t="s">
        <v>21097</v>
      </c>
      <c r="P6839" s="84">
        <v>1</v>
      </c>
      <c r="Q6839" s="84" t="s">
        <v>9357</v>
      </c>
      <c r="R6839" s="84"/>
      <c r="S6839" s="84"/>
    </row>
    <row r="6840" spans="1:19" x14ac:dyDescent="0.25">
      <c r="A6840" t="s">
        <v>8077</v>
      </c>
      <c r="B6840">
        <v>2</v>
      </c>
      <c r="C6840" t="s">
        <v>6635</v>
      </c>
      <c r="D6840" s="84"/>
      <c r="F6840" s="84"/>
      <c r="O6840" s="84" t="s">
        <v>21099</v>
      </c>
      <c r="P6840" s="84">
        <v>1</v>
      </c>
      <c r="Q6840" s="84" t="s">
        <v>9357</v>
      </c>
      <c r="R6840" s="84"/>
      <c r="S6840" s="84"/>
    </row>
    <row r="6841" spans="1:19" x14ac:dyDescent="0.25">
      <c r="A6841" t="s">
        <v>8078</v>
      </c>
      <c r="B6841">
        <v>2</v>
      </c>
      <c r="C6841" t="s">
        <v>6635</v>
      </c>
      <c r="D6841" s="84"/>
      <c r="F6841" s="84"/>
      <c r="O6841" s="84" t="s">
        <v>21102</v>
      </c>
      <c r="P6841" s="84">
        <v>1</v>
      </c>
      <c r="Q6841" s="84" t="s">
        <v>9357</v>
      </c>
      <c r="R6841" s="84"/>
      <c r="S6841" s="84"/>
    </row>
    <row r="6842" spans="1:19" x14ac:dyDescent="0.25">
      <c r="A6842" t="s">
        <v>8079</v>
      </c>
      <c r="B6842">
        <v>2</v>
      </c>
      <c r="C6842" t="s">
        <v>6635</v>
      </c>
      <c r="D6842" s="84"/>
      <c r="F6842" s="84"/>
      <c r="O6842" s="84" t="s">
        <v>21103</v>
      </c>
      <c r="P6842" s="84">
        <v>1</v>
      </c>
      <c r="Q6842" s="84" t="s">
        <v>9357</v>
      </c>
      <c r="R6842" s="84"/>
      <c r="S6842" s="84"/>
    </row>
    <row r="6843" spans="1:19" x14ac:dyDescent="0.25">
      <c r="A6843" t="s">
        <v>8080</v>
      </c>
      <c r="B6843">
        <v>2</v>
      </c>
      <c r="C6843" t="s">
        <v>6635</v>
      </c>
      <c r="D6843" s="84"/>
      <c r="F6843" s="84"/>
      <c r="O6843" s="84" t="s">
        <v>21104</v>
      </c>
      <c r="P6843" s="84">
        <v>1</v>
      </c>
      <c r="Q6843" s="84" t="s">
        <v>9357</v>
      </c>
      <c r="R6843" s="84"/>
      <c r="S6843" s="84"/>
    </row>
    <row r="6844" spans="1:19" x14ac:dyDescent="0.25">
      <c r="A6844" t="s">
        <v>8081</v>
      </c>
      <c r="B6844">
        <v>2</v>
      </c>
      <c r="C6844" t="s">
        <v>6635</v>
      </c>
      <c r="D6844" s="84"/>
      <c r="F6844" s="84"/>
      <c r="O6844" s="84" t="s">
        <v>21109</v>
      </c>
      <c r="P6844" s="84">
        <v>1</v>
      </c>
      <c r="Q6844" s="84" t="s">
        <v>9357</v>
      </c>
      <c r="R6844" s="84"/>
      <c r="S6844" s="84"/>
    </row>
    <row r="6845" spans="1:19" x14ac:dyDescent="0.25">
      <c r="A6845" t="s">
        <v>8082</v>
      </c>
      <c r="B6845">
        <v>2</v>
      </c>
      <c r="C6845" t="s">
        <v>6635</v>
      </c>
      <c r="D6845" s="84"/>
      <c r="F6845" s="84"/>
      <c r="O6845" s="84" t="s">
        <v>21113</v>
      </c>
      <c r="P6845" s="84">
        <v>1</v>
      </c>
      <c r="Q6845" s="84" t="s">
        <v>9357</v>
      </c>
      <c r="R6845" s="84"/>
      <c r="S6845" s="84"/>
    </row>
    <row r="6846" spans="1:19" x14ac:dyDescent="0.25">
      <c r="A6846" t="s">
        <v>8083</v>
      </c>
      <c r="B6846">
        <v>2</v>
      </c>
      <c r="C6846" t="s">
        <v>6635</v>
      </c>
      <c r="D6846" s="84"/>
      <c r="F6846" s="84"/>
      <c r="O6846" s="84" t="s">
        <v>21116</v>
      </c>
      <c r="P6846" s="84">
        <v>1</v>
      </c>
      <c r="Q6846" s="84" t="s">
        <v>9357</v>
      </c>
      <c r="R6846" s="84"/>
      <c r="S6846" s="84"/>
    </row>
    <row r="6847" spans="1:19" x14ac:dyDescent="0.25">
      <c r="A6847" t="s">
        <v>8084</v>
      </c>
      <c r="B6847">
        <v>2</v>
      </c>
      <c r="C6847" t="s">
        <v>6635</v>
      </c>
      <c r="D6847" s="84"/>
      <c r="F6847" s="84"/>
      <c r="O6847" s="84" t="s">
        <v>21118</v>
      </c>
      <c r="P6847" s="84">
        <v>1</v>
      </c>
      <c r="Q6847" s="84" t="s">
        <v>9357</v>
      </c>
      <c r="R6847" s="84"/>
      <c r="S6847" s="84"/>
    </row>
    <row r="6848" spans="1:19" x14ac:dyDescent="0.25">
      <c r="A6848" t="s">
        <v>8085</v>
      </c>
      <c r="B6848">
        <v>2</v>
      </c>
      <c r="C6848" t="s">
        <v>6635</v>
      </c>
      <c r="D6848" s="84"/>
      <c r="F6848" s="84"/>
      <c r="O6848" s="84" t="s">
        <v>21119</v>
      </c>
      <c r="P6848" s="84">
        <v>1</v>
      </c>
      <c r="Q6848" s="84" t="s">
        <v>9357</v>
      </c>
      <c r="R6848" s="84"/>
      <c r="S6848" s="84"/>
    </row>
    <row r="6849" spans="1:19" x14ac:dyDescent="0.25">
      <c r="A6849" t="s">
        <v>8086</v>
      </c>
      <c r="B6849">
        <v>2</v>
      </c>
      <c r="C6849" t="s">
        <v>6635</v>
      </c>
      <c r="D6849" s="84"/>
      <c r="F6849" s="84"/>
      <c r="O6849" s="84" t="s">
        <v>21120</v>
      </c>
      <c r="P6849" s="84">
        <v>1</v>
      </c>
      <c r="Q6849" s="84" t="s">
        <v>9357</v>
      </c>
      <c r="R6849" s="84"/>
      <c r="S6849" s="84"/>
    </row>
    <row r="6850" spans="1:19" x14ac:dyDescent="0.25">
      <c r="A6850" t="s">
        <v>8087</v>
      </c>
      <c r="B6850">
        <v>2</v>
      </c>
      <c r="C6850" t="s">
        <v>6635</v>
      </c>
      <c r="D6850" s="84"/>
      <c r="F6850" s="84"/>
      <c r="O6850" s="84" t="s">
        <v>21121</v>
      </c>
      <c r="P6850" s="84">
        <v>1</v>
      </c>
      <c r="Q6850" s="84" t="s">
        <v>9357</v>
      </c>
      <c r="R6850" s="84"/>
      <c r="S6850" s="84"/>
    </row>
    <row r="6851" spans="1:19" x14ac:dyDescent="0.25">
      <c r="A6851" t="s">
        <v>8088</v>
      </c>
      <c r="B6851">
        <v>2</v>
      </c>
      <c r="C6851" t="s">
        <v>6635</v>
      </c>
      <c r="D6851" s="84"/>
      <c r="F6851" s="84"/>
      <c r="O6851" s="84" t="s">
        <v>21122</v>
      </c>
      <c r="P6851" s="84">
        <v>1</v>
      </c>
      <c r="Q6851" s="84" t="s">
        <v>9357</v>
      </c>
      <c r="R6851" s="84"/>
      <c r="S6851" s="84"/>
    </row>
    <row r="6852" spans="1:19" x14ac:dyDescent="0.25">
      <c r="A6852" t="s">
        <v>8089</v>
      </c>
      <c r="B6852">
        <v>2</v>
      </c>
      <c r="C6852" t="s">
        <v>6635</v>
      </c>
      <c r="D6852" s="84"/>
      <c r="F6852" s="84"/>
      <c r="O6852" s="84" t="s">
        <v>21124</v>
      </c>
      <c r="P6852" s="84">
        <v>1</v>
      </c>
      <c r="Q6852" s="84" t="s">
        <v>9357</v>
      </c>
      <c r="R6852" s="84"/>
      <c r="S6852" s="84"/>
    </row>
    <row r="6853" spans="1:19" x14ac:dyDescent="0.25">
      <c r="A6853" t="s">
        <v>8090</v>
      </c>
      <c r="B6853">
        <v>2</v>
      </c>
      <c r="C6853" t="s">
        <v>6635</v>
      </c>
      <c r="D6853" s="84"/>
      <c r="F6853" s="84"/>
      <c r="O6853" s="84" t="s">
        <v>21125</v>
      </c>
      <c r="P6853" s="84">
        <v>1</v>
      </c>
      <c r="Q6853" s="84" t="s">
        <v>9357</v>
      </c>
      <c r="R6853" s="84"/>
      <c r="S6853" s="84"/>
    </row>
    <row r="6854" spans="1:19" x14ac:dyDescent="0.25">
      <c r="A6854" t="s">
        <v>8091</v>
      </c>
      <c r="B6854">
        <v>2</v>
      </c>
      <c r="C6854" t="s">
        <v>6635</v>
      </c>
      <c r="D6854" s="84"/>
      <c r="F6854" s="84"/>
      <c r="O6854" s="84" t="s">
        <v>21126</v>
      </c>
      <c r="P6854" s="84">
        <v>1</v>
      </c>
      <c r="Q6854" s="84" t="s">
        <v>9357</v>
      </c>
      <c r="R6854" s="84"/>
      <c r="S6854" s="84"/>
    </row>
    <row r="6855" spans="1:19" x14ac:dyDescent="0.25">
      <c r="A6855" t="s">
        <v>8092</v>
      </c>
      <c r="B6855">
        <v>2</v>
      </c>
      <c r="C6855" t="s">
        <v>6635</v>
      </c>
      <c r="D6855" s="84"/>
      <c r="F6855" s="84"/>
      <c r="O6855" s="84" t="s">
        <v>21127</v>
      </c>
      <c r="P6855" s="84">
        <v>1</v>
      </c>
      <c r="Q6855" s="84" t="s">
        <v>9357</v>
      </c>
      <c r="R6855" s="84"/>
      <c r="S6855" s="84"/>
    </row>
    <row r="6856" spans="1:19" x14ac:dyDescent="0.25">
      <c r="A6856" t="s">
        <v>8093</v>
      </c>
      <c r="B6856">
        <v>2</v>
      </c>
      <c r="C6856" t="s">
        <v>6635</v>
      </c>
      <c r="D6856" s="84"/>
      <c r="F6856" s="84"/>
      <c r="O6856" s="84" t="s">
        <v>21129</v>
      </c>
      <c r="P6856" s="84">
        <v>1</v>
      </c>
      <c r="Q6856" s="84" t="s">
        <v>9357</v>
      </c>
      <c r="R6856" s="84"/>
      <c r="S6856" s="84"/>
    </row>
    <row r="6857" spans="1:19" x14ac:dyDescent="0.25">
      <c r="A6857" t="s">
        <v>8094</v>
      </c>
      <c r="B6857">
        <v>2</v>
      </c>
      <c r="C6857" t="s">
        <v>6635</v>
      </c>
      <c r="D6857" s="84"/>
      <c r="F6857" s="84"/>
      <c r="O6857" s="84" t="s">
        <v>21131</v>
      </c>
      <c r="P6857" s="84">
        <v>1</v>
      </c>
      <c r="Q6857" s="84" t="s">
        <v>9357</v>
      </c>
      <c r="R6857" s="84"/>
      <c r="S6857" s="84"/>
    </row>
    <row r="6858" spans="1:19" x14ac:dyDescent="0.25">
      <c r="A6858" t="s">
        <v>8095</v>
      </c>
      <c r="B6858">
        <v>2</v>
      </c>
      <c r="C6858" t="s">
        <v>6635</v>
      </c>
      <c r="D6858" s="84"/>
      <c r="F6858" s="84"/>
      <c r="O6858" s="84" t="s">
        <v>21132</v>
      </c>
      <c r="P6858" s="84">
        <v>1</v>
      </c>
      <c r="Q6858" s="84" t="s">
        <v>9357</v>
      </c>
      <c r="R6858" s="84"/>
      <c r="S6858" s="84"/>
    </row>
    <row r="6859" spans="1:19" x14ac:dyDescent="0.25">
      <c r="A6859" t="s">
        <v>8096</v>
      </c>
      <c r="B6859">
        <v>2</v>
      </c>
      <c r="C6859" t="s">
        <v>6635</v>
      </c>
      <c r="D6859" s="84"/>
      <c r="F6859" s="84"/>
      <c r="O6859" s="84" t="s">
        <v>21134</v>
      </c>
      <c r="P6859" s="84">
        <v>1</v>
      </c>
      <c r="Q6859" s="84" t="s">
        <v>9357</v>
      </c>
      <c r="R6859" s="84"/>
      <c r="S6859" s="84"/>
    </row>
    <row r="6860" spans="1:19" x14ac:dyDescent="0.25">
      <c r="A6860" t="s">
        <v>8097</v>
      </c>
      <c r="B6860">
        <v>2</v>
      </c>
      <c r="C6860" t="s">
        <v>6635</v>
      </c>
      <c r="D6860" s="84"/>
      <c r="F6860" s="84"/>
      <c r="O6860" s="84" t="s">
        <v>21135</v>
      </c>
      <c r="P6860" s="84">
        <v>1</v>
      </c>
      <c r="Q6860" s="84" t="s">
        <v>9357</v>
      </c>
      <c r="R6860" s="84"/>
      <c r="S6860" s="84"/>
    </row>
    <row r="6861" spans="1:19" x14ac:dyDescent="0.25">
      <c r="A6861" t="s">
        <v>8098</v>
      </c>
      <c r="B6861">
        <v>2</v>
      </c>
      <c r="C6861" t="s">
        <v>6635</v>
      </c>
      <c r="D6861" s="84"/>
      <c r="F6861" s="84"/>
      <c r="O6861" s="84" t="s">
        <v>21137</v>
      </c>
      <c r="P6861" s="84">
        <v>1</v>
      </c>
      <c r="Q6861" s="84" t="s">
        <v>9357</v>
      </c>
      <c r="R6861" s="84"/>
      <c r="S6861" s="84"/>
    </row>
    <row r="6862" spans="1:19" x14ac:dyDescent="0.25">
      <c r="A6862" t="s">
        <v>8099</v>
      </c>
      <c r="B6862">
        <v>2</v>
      </c>
      <c r="C6862" t="s">
        <v>6635</v>
      </c>
      <c r="D6862" s="84"/>
      <c r="F6862" s="84"/>
      <c r="O6862" s="84" t="s">
        <v>21142</v>
      </c>
      <c r="P6862" s="84">
        <v>1</v>
      </c>
      <c r="Q6862" s="84" t="s">
        <v>9357</v>
      </c>
      <c r="R6862" s="84"/>
      <c r="S6862" s="84"/>
    </row>
    <row r="6863" spans="1:19" x14ac:dyDescent="0.25">
      <c r="A6863" t="s">
        <v>8100</v>
      </c>
      <c r="B6863">
        <v>2</v>
      </c>
      <c r="C6863" t="s">
        <v>6635</v>
      </c>
      <c r="D6863" s="84"/>
      <c r="F6863" s="84"/>
      <c r="O6863" s="84" t="s">
        <v>21143</v>
      </c>
      <c r="P6863" s="84">
        <v>1</v>
      </c>
      <c r="Q6863" s="84" t="s">
        <v>9357</v>
      </c>
      <c r="R6863" s="84"/>
      <c r="S6863" s="84"/>
    </row>
    <row r="6864" spans="1:19" x14ac:dyDescent="0.25">
      <c r="A6864" t="s">
        <v>8101</v>
      </c>
      <c r="B6864">
        <v>2</v>
      </c>
      <c r="C6864" t="s">
        <v>6635</v>
      </c>
      <c r="D6864" s="84"/>
      <c r="F6864" s="84"/>
      <c r="O6864" s="84" t="s">
        <v>21149</v>
      </c>
      <c r="P6864" s="84">
        <v>1</v>
      </c>
      <c r="Q6864" s="84" t="s">
        <v>9357</v>
      </c>
      <c r="R6864" s="84"/>
      <c r="S6864" s="84"/>
    </row>
    <row r="6865" spans="1:19" x14ac:dyDescent="0.25">
      <c r="A6865" t="s">
        <v>8102</v>
      </c>
      <c r="B6865">
        <v>2</v>
      </c>
      <c r="C6865" t="s">
        <v>6635</v>
      </c>
      <c r="D6865" s="84"/>
      <c r="F6865" s="84"/>
      <c r="O6865" s="84" t="s">
        <v>21150</v>
      </c>
      <c r="P6865" s="84">
        <v>1</v>
      </c>
      <c r="Q6865" s="84" t="s">
        <v>9357</v>
      </c>
      <c r="R6865" s="84"/>
      <c r="S6865" s="84"/>
    </row>
    <row r="6866" spans="1:19" x14ac:dyDescent="0.25">
      <c r="A6866" t="s">
        <v>8103</v>
      </c>
      <c r="B6866">
        <v>2</v>
      </c>
      <c r="C6866" t="s">
        <v>6635</v>
      </c>
      <c r="D6866" s="84"/>
      <c r="F6866" s="84"/>
      <c r="O6866" s="84" t="s">
        <v>21153</v>
      </c>
      <c r="P6866" s="84">
        <v>1</v>
      </c>
      <c r="Q6866" s="84" t="s">
        <v>9357</v>
      </c>
      <c r="R6866" s="84"/>
      <c r="S6866" s="84"/>
    </row>
    <row r="6867" spans="1:19" x14ac:dyDescent="0.25">
      <c r="A6867" t="s">
        <v>8104</v>
      </c>
      <c r="B6867">
        <v>2</v>
      </c>
      <c r="C6867" t="s">
        <v>6635</v>
      </c>
      <c r="D6867" s="84"/>
      <c r="F6867" s="84"/>
      <c r="O6867" s="84" t="s">
        <v>21154</v>
      </c>
      <c r="P6867" s="84">
        <v>1</v>
      </c>
      <c r="Q6867" s="84" t="s">
        <v>9357</v>
      </c>
      <c r="R6867" s="84"/>
      <c r="S6867" s="84"/>
    </row>
    <row r="6868" spans="1:19" x14ac:dyDescent="0.25">
      <c r="A6868" t="s">
        <v>8105</v>
      </c>
      <c r="B6868">
        <v>2</v>
      </c>
      <c r="C6868" t="s">
        <v>6635</v>
      </c>
      <c r="D6868" s="84"/>
      <c r="F6868" s="84"/>
      <c r="O6868" s="84" t="s">
        <v>21155</v>
      </c>
      <c r="P6868" s="84">
        <v>1</v>
      </c>
      <c r="Q6868" s="84" t="s">
        <v>9357</v>
      </c>
      <c r="R6868" s="84"/>
      <c r="S6868" s="84"/>
    </row>
    <row r="6869" spans="1:19" x14ac:dyDescent="0.25">
      <c r="A6869" t="s">
        <v>8106</v>
      </c>
      <c r="B6869">
        <v>2</v>
      </c>
      <c r="C6869" t="s">
        <v>6635</v>
      </c>
      <c r="D6869" s="84"/>
      <c r="F6869" s="84"/>
      <c r="O6869" s="84" t="s">
        <v>21173</v>
      </c>
      <c r="P6869" s="84">
        <v>1</v>
      </c>
      <c r="Q6869" s="84" t="s">
        <v>9357</v>
      </c>
      <c r="R6869" s="84"/>
      <c r="S6869" s="84"/>
    </row>
    <row r="6870" spans="1:19" x14ac:dyDescent="0.25">
      <c r="A6870" t="s">
        <v>8107</v>
      </c>
      <c r="B6870">
        <v>2</v>
      </c>
      <c r="C6870" t="s">
        <v>6635</v>
      </c>
      <c r="D6870" s="84"/>
      <c r="F6870" s="84"/>
      <c r="O6870" s="84" t="s">
        <v>21174</v>
      </c>
      <c r="P6870" s="84">
        <v>1</v>
      </c>
      <c r="Q6870" s="84" t="s">
        <v>9357</v>
      </c>
      <c r="R6870" s="84"/>
      <c r="S6870" s="84"/>
    </row>
    <row r="6871" spans="1:19" x14ac:dyDescent="0.25">
      <c r="A6871" t="s">
        <v>8108</v>
      </c>
      <c r="B6871">
        <v>2</v>
      </c>
      <c r="C6871" t="s">
        <v>6635</v>
      </c>
      <c r="D6871" s="84"/>
      <c r="F6871" s="84"/>
      <c r="O6871" s="84" t="s">
        <v>21178</v>
      </c>
      <c r="P6871" s="84">
        <v>1</v>
      </c>
      <c r="Q6871" s="84" t="s">
        <v>9357</v>
      </c>
      <c r="R6871" s="84"/>
      <c r="S6871" s="84"/>
    </row>
    <row r="6872" spans="1:19" x14ac:dyDescent="0.25">
      <c r="A6872" t="s">
        <v>8109</v>
      </c>
      <c r="B6872">
        <v>2</v>
      </c>
      <c r="C6872" t="s">
        <v>6635</v>
      </c>
      <c r="D6872" s="84"/>
      <c r="F6872" s="84"/>
      <c r="O6872" s="84" t="s">
        <v>21179</v>
      </c>
      <c r="P6872" s="84">
        <v>1</v>
      </c>
      <c r="Q6872" s="84" t="s">
        <v>9357</v>
      </c>
      <c r="R6872" s="84"/>
      <c r="S6872" s="84"/>
    </row>
    <row r="6873" spans="1:19" x14ac:dyDescent="0.25">
      <c r="A6873" t="s">
        <v>8110</v>
      </c>
      <c r="B6873">
        <v>2</v>
      </c>
      <c r="C6873" t="s">
        <v>6635</v>
      </c>
      <c r="D6873" s="84"/>
      <c r="F6873" s="84"/>
      <c r="O6873" s="84" t="s">
        <v>21180</v>
      </c>
      <c r="P6873" s="84">
        <v>1</v>
      </c>
      <c r="Q6873" s="84" t="s">
        <v>9357</v>
      </c>
      <c r="R6873" s="84"/>
      <c r="S6873" s="84"/>
    </row>
    <row r="6874" spans="1:19" x14ac:dyDescent="0.25">
      <c r="A6874" t="s">
        <v>8111</v>
      </c>
      <c r="B6874">
        <v>2</v>
      </c>
      <c r="C6874" t="s">
        <v>6635</v>
      </c>
      <c r="D6874" s="84"/>
      <c r="F6874" s="84"/>
      <c r="O6874" s="84" t="s">
        <v>21181</v>
      </c>
      <c r="P6874" s="84">
        <v>1</v>
      </c>
      <c r="Q6874" s="84" t="s">
        <v>9357</v>
      </c>
      <c r="R6874" s="84"/>
      <c r="S6874" s="84"/>
    </row>
    <row r="6875" spans="1:19" x14ac:dyDescent="0.25">
      <c r="A6875" t="s">
        <v>8112</v>
      </c>
      <c r="B6875">
        <v>2</v>
      </c>
      <c r="C6875" t="s">
        <v>6635</v>
      </c>
      <c r="D6875" s="84"/>
      <c r="F6875" s="84"/>
      <c r="O6875" s="84" t="s">
        <v>21182</v>
      </c>
      <c r="P6875" s="84">
        <v>1</v>
      </c>
      <c r="Q6875" s="84" t="s">
        <v>9357</v>
      </c>
      <c r="R6875" s="84"/>
      <c r="S6875" s="84"/>
    </row>
    <row r="6876" spans="1:19" x14ac:dyDescent="0.25">
      <c r="A6876" t="s">
        <v>8113</v>
      </c>
      <c r="B6876">
        <v>2</v>
      </c>
      <c r="C6876" t="s">
        <v>6635</v>
      </c>
      <c r="D6876" s="84"/>
      <c r="F6876" s="84"/>
      <c r="O6876" s="84" t="s">
        <v>21183</v>
      </c>
      <c r="P6876" s="84">
        <v>1</v>
      </c>
      <c r="Q6876" s="84" t="s">
        <v>9357</v>
      </c>
      <c r="R6876" s="84"/>
      <c r="S6876" s="84"/>
    </row>
    <row r="6877" spans="1:19" x14ac:dyDescent="0.25">
      <c r="A6877" t="s">
        <v>8114</v>
      </c>
      <c r="B6877">
        <v>2</v>
      </c>
      <c r="C6877" t="s">
        <v>6635</v>
      </c>
      <c r="D6877" s="84"/>
      <c r="F6877" s="84"/>
      <c r="O6877" s="84" t="s">
        <v>21184</v>
      </c>
      <c r="P6877" s="84">
        <v>1</v>
      </c>
      <c r="Q6877" s="84" t="s">
        <v>9357</v>
      </c>
      <c r="R6877" s="84"/>
      <c r="S6877" s="84"/>
    </row>
    <row r="6878" spans="1:19" x14ac:dyDescent="0.25">
      <c r="A6878" t="s">
        <v>8115</v>
      </c>
      <c r="B6878">
        <v>2</v>
      </c>
      <c r="C6878" t="s">
        <v>6635</v>
      </c>
      <c r="D6878" s="84"/>
      <c r="F6878" s="84"/>
      <c r="O6878" s="84" t="s">
        <v>21185</v>
      </c>
      <c r="P6878" s="84">
        <v>1</v>
      </c>
      <c r="Q6878" s="84" t="s">
        <v>9357</v>
      </c>
      <c r="R6878" s="84"/>
      <c r="S6878" s="84"/>
    </row>
    <row r="6879" spans="1:19" x14ac:dyDescent="0.25">
      <c r="A6879" t="s">
        <v>8116</v>
      </c>
      <c r="B6879">
        <v>2</v>
      </c>
      <c r="C6879" t="s">
        <v>6635</v>
      </c>
      <c r="D6879" s="84"/>
      <c r="F6879" s="84"/>
      <c r="O6879" s="84" t="s">
        <v>21186</v>
      </c>
      <c r="P6879" s="84">
        <v>1</v>
      </c>
      <c r="Q6879" s="84" t="s">
        <v>9357</v>
      </c>
      <c r="R6879" s="84"/>
      <c r="S6879" s="84"/>
    </row>
    <row r="6880" spans="1:19" x14ac:dyDescent="0.25">
      <c r="A6880" t="s">
        <v>8117</v>
      </c>
      <c r="B6880">
        <v>2</v>
      </c>
      <c r="C6880" t="s">
        <v>6635</v>
      </c>
      <c r="D6880" s="84"/>
      <c r="F6880" s="84"/>
      <c r="O6880" s="84" t="s">
        <v>21187</v>
      </c>
      <c r="P6880" s="84">
        <v>1</v>
      </c>
      <c r="Q6880" s="84" t="s">
        <v>9357</v>
      </c>
      <c r="R6880" s="84"/>
      <c r="S6880" s="84"/>
    </row>
    <row r="6881" spans="1:19" x14ac:dyDescent="0.25">
      <c r="A6881" t="s">
        <v>8118</v>
      </c>
      <c r="B6881">
        <v>2</v>
      </c>
      <c r="C6881" t="s">
        <v>6635</v>
      </c>
      <c r="D6881" s="84"/>
      <c r="F6881" s="84"/>
      <c r="O6881" s="84" t="s">
        <v>21188</v>
      </c>
      <c r="P6881" s="84">
        <v>1</v>
      </c>
      <c r="Q6881" s="84" t="s">
        <v>9357</v>
      </c>
      <c r="R6881" s="84"/>
      <c r="S6881" s="84"/>
    </row>
    <row r="6882" spans="1:19" x14ac:dyDescent="0.25">
      <c r="A6882" t="s">
        <v>8119</v>
      </c>
      <c r="B6882">
        <v>2</v>
      </c>
      <c r="C6882" t="s">
        <v>6635</v>
      </c>
      <c r="D6882" s="84"/>
      <c r="F6882" s="84"/>
      <c r="O6882" s="84" t="s">
        <v>21189</v>
      </c>
      <c r="P6882" s="84">
        <v>1</v>
      </c>
      <c r="Q6882" s="84" t="s">
        <v>9357</v>
      </c>
      <c r="R6882" s="84"/>
      <c r="S6882" s="84"/>
    </row>
    <row r="6883" spans="1:19" x14ac:dyDescent="0.25">
      <c r="A6883" t="s">
        <v>8120</v>
      </c>
      <c r="B6883">
        <v>2</v>
      </c>
      <c r="C6883" t="s">
        <v>6635</v>
      </c>
      <c r="D6883" s="84"/>
      <c r="F6883" s="84"/>
      <c r="O6883" s="84" t="s">
        <v>21190</v>
      </c>
      <c r="P6883" s="84">
        <v>1</v>
      </c>
      <c r="Q6883" s="84" t="s">
        <v>9357</v>
      </c>
      <c r="R6883" s="84"/>
      <c r="S6883" s="84"/>
    </row>
    <row r="6884" spans="1:19" x14ac:dyDescent="0.25">
      <c r="A6884" t="s">
        <v>8121</v>
      </c>
      <c r="B6884">
        <v>2</v>
      </c>
      <c r="C6884" t="s">
        <v>6635</v>
      </c>
      <c r="D6884" s="84"/>
      <c r="F6884" s="84"/>
      <c r="O6884" s="84" t="s">
        <v>21191</v>
      </c>
      <c r="P6884" s="84">
        <v>1</v>
      </c>
      <c r="Q6884" s="84" t="s">
        <v>9357</v>
      </c>
      <c r="R6884" s="84"/>
      <c r="S6884" s="84"/>
    </row>
    <row r="6885" spans="1:19" x14ac:dyDescent="0.25">
      <c r="A6885" t="s">
        <v>8122</v>
      </c>
      <c r="B6885">
        <v>2</v>
      </c>
      <c r="C6885" t="s">
        <v>6635</v>
      </c>
      <c r="D6885" s="84"/>
      <c r="F6885" s="84"/>
      <c r="O6885" s="84" t="s">
        <v>21194</v>
      </c>
      <c r="P6885" s="84">
        <v>1</v>
      </c>
      <c r="Q6885" s="84" t="s">
        <v>9357</v>
      </c>
      <c r="R6885" s="84"/>
      <c r="S6885" s="84"/>
    </row>
    <row r="6886" spans="1:19" x14ac:dyDescent="0.25">
      <c r="A6886" t="s">
        <v>8123</v>
      </c>
      <c r="B6886">
        <v>2</v>
      </c>
      <c r="C6886" t="s">
        <v>6635</v>
      </c>
      <c r="D6886" s="84"/>
      <c r="F6886" s="84"/>
      <c r="O6886" s="84" t="s">
        <v>21195</v>
      </c>
      <c r="P6886" s="84">
        <v>1</v>
      </c>
      <c r="Q6886" s="84" t="s">
        <v>9357</v>
      </c>
      <c r="R6886" s="84"/>
      <c r="S6886" s="84"/>
    </row>
    <row r="6887" spans="1:19" x14ac:dyDescent="0.25">
      <c r="A6887" t="s">
        <v>8124</v>
      </c>
      <c r="B6887">
        <v>2</v>
      </c>
      <c r="C6887" t="s">
        <v>6635</v>
      </c>
      <c r="D6887" s="84"/>
      <c r="F6887" s="84"/>
      <c r="O6887" s="84" t="s">
        <v>21196</v>
      </c>
      <c r="P6887" s="84">
        <v>1</v>
      </c>
      <c r="Q6887" s="84" t="s">
        <v>9357</v>
      </c>
      <c r="R6887" s="84"/>
      <c r="S6887" s="84"/>
    </row>
    <row r="6888" spans="1:19" x14ac:dyDescent="0.25">
      <c r="A6888" t="s">
        <v>8125</v>
      </c>
      <c r="B6888">
        <v>2</v>
      </c>
      <c r="C6888" t="s">
        <v>6635</v>
      </c>
      <c r="D6888" s="84"/>
      <c r="F6888" s="84"/>
      <c r="O6888" s="84" t="s">
        <v>21197</v>
      </c>
      <c r="P6888" s="84">
        <v>1</v>
      </c>
      <c r="Q6888" s="84" t="s">
        <v>9357</v>
      </c>
      <c r="R6888" s="84"/>
      <c r="S6888" s="84"/>
    </row>
    <row r="6889" spans="1:19" x14ac:dyDescent="0.25">
      <c r="A6889" t="s">
        <v>8126</v>
      </c>
      <c r="B6889">
        <v>2</v>
      </c>
      <c r="C6889" t="s">
        <v>6635</v>
      </c>
      <c r="D6889" s="84"/>
      <c r="F6889" s="84"/>
      <c r="O6889" s="84" t="s">
        <v>21198</v>
      </c>
      <c r="P6889" s="84">
        <v>1</v>
      </c>
      <c r="Q6889" s="84" t="s">
        <v>9357</v>
      </c>
      <c r="R6889" s="84"/>
      <c r="S6889" s="84"/>
    </row>
    <row r="6890" spans="1:19" x14ac:dyDescent="0.25">
      <c r="A6890" t="s">
        <v>8127</v>
      </c>
      <c r="B6890">
        <v>2</v>
      </c>
      <c r="C6890" t="s">
        <v>6635</v>
      </c>
      <c r="D6890" s="84"/>
      <c r="F6890" s="84"/>
      <c r="O6890" s="84" t="s">
        <v>21200</v>
      </c>
      <c r="P6890" s="84">
        <v>1</v>
      </c>
      <c r="Q6890" s="84" t="s">
        <v>9357</v>
      </c>
      <c r="R6890" s="84"/>
      <c r="S6890" s="84"/>
    </row>
    <row r="6891" spans="1:19" x14ac:dyDescent="0.25">
      <c r="A6891" t="s">
        <v>8128</v>
      </c>
      <c r="B6891">
        <v>2</v>
      </c>
      <c r="C6891" t="s">
        <v>6635</v>
      </c>
      <c r="D6891" s="84"/>
      <c r="F6891" s="84"/>
      <c r="O6891" s="84" t="s">
        <v>21202</v>
      </c>
      <c r="P6891" s="84">
        <v>1</v>
      </c>
      <c r="Q6891" s="84" t="s">
        <v>9357</v>
      </c>
      <c r="R6891" s="84"/>
      <c r="S6891" s="84"/>
    </row>
    <row r="6892" spans="1:19" x14ac:dyDescent="0.25">
      <c r="A6892" t="s">
        <v>8129</v>
      </c>
      <c r="B6892">
        <v>2</v>
      </c>
      <c r="C6892" t="s">
        <v>6635</v>
      </c>
      <c r="D6892" s="84"/>
      <c r="F6892" s="84"/>
      <c r="O6892" s="84" t="s">
        <v>21203</v>
      </c>
      <c r="P6892" s="84">
        <v>1</v>
      </c>
      <c r="Q6892" s="84" t="s">
        <v>9357</v>
      </c>
      <c r="R6892" s="84"/>
      <c r="S6892" s="84"/>
    </row>
    <row r="6893" spans="1:19" x14ac:dyDescent="0.25">
      <c r="A6893" t="s">
        <v>8130</v>
      </c>
      <c r="B6893">
        <v>2</v>
      </c>
      <c r="C6893" t="s">
        <v>6635</v>
      </c>
      <c r="D6893" s="84"/>
      <c r="F6893" s="84"/>
      <c r="O6893" s="84" t="s">
        <v>21206</v>
      </c>
      <c r="P6893" s="84">
        <v>1</v>
      </c>
      <c r="Q6893" s="84" t="s">
        <v>9357</v>
      </c>
      <c r="R6893" s="84"/>
      <c r="S6893" s="84"/>
    </row>
    <row r="6894" spans="1:19" x14ac:dyDescent="0.25">
      <c r="A6894" t="s">
        <v>8131</v>
      </c>
      <c r="B6894">
        <v>2</v>
      </c>
      <c r="C6894" t="s">
        <v>6635</v>
      </c>
      <c r="D6894" s="84"/>
      <c r="F6894" s="84"/>
      <c r="O6894" s="84" t="s">
        <v>21208</v>
      </c>
      <c r="P6894" s="84">
        <v>1</v>
      </c>
      <c r="Q6894" s="84" t="s">
        <v>9357</v>
      </c>
      <c r="R6894" s="84"/>
      <c r="S6894" s="84"/>
    </row>
    <row r="6895" spans="1:19" x14ac:dyDescent="0.25">
      <c r="A6895" t="s">
        <v>8132</v>
      </c>
      <c r="B6895">
        <v>2</v>
      </c>
      <c r="C6895" t="s">
        <v>6635</v>
      </c>
      <c r="D6895" s="84"/>
      <c r="F6895" s="84"/>
      <c r="O6895" s="84" t="s">
        <v>21209</v>
      </c>
      <c r="P6895" s="84">
        <v>1</v>
      </c>
      <c r="Q6895" s="84" t="s">
        <v>9357</v>
      </c>
      <c r="R6895" s="84"/>
      <c r="S6895" s="84"/>
    </row>
    <row r="6896" spans="1:19" x14ac:dyDescent="0.25">
      <c r="A6896" t="s">
        <v>8133</v>
      </c>
      <c r="B6896">
        <v>2</v>
      </c>
      <c r="C6896" t="s">
        <v>6635</v>
      </c>
      <c r="D6896" s="84"/>
      <c r="F6896" s="84"/>
      <c r="O6896" s="84" t="s">
        <v>21212</v>
      </c>
      <c r="P6896" s="84">
        <v>1</v>
      </c>
      <c r="Q6896" s="84" t="s">
        <v>9357</v>
      </c>
      <c r="R6896" s="84"/>
      <c r="S6896" s="84"/>
    </row>
    <row r="6897" spans="1:19" x14ac:dyDescent="0.25">
      <c r="A6897" t="s">
        <v>8134</v>
      </c>
      <c r="B6897">
        <v>2</v>
      </c>
      <c r="C6897" t="s">
        <v>6635</v>
      </c>
      <c r="D6897" s="84"/>
      <c r="F6897" s="84"/>
      <c r="O6897" s="84" t="s">
        <v>21216</v>
      </c>
      <c r="P6897" s="84">
        <v>1</v>
      </c>
      <c r="Q6897" s="84" t="s">
        <v>9357</v>
      </c>
      <c r="R6897" s="84"/>
      <c r="S6897" s="84"/>
    </row>
    <row r="6898" spans="1:19" x14ac:dyDescent="0.25">
      <c r="A6898" t="s">
        <v>8135</v>
      </c>
      <c r="B6898">
        <v>2</v>
      </c>
      <c r="C6898" t="s">
        <v>6635</v>
      </c>
      <c r="D6898" s="84"/>
      <c r="F6898" s="84"/>
      <c r="O6898" s="84" t="s">
        <v>21224</v>
      </c>
      <c r="P6898" s="84">
        <v>1</v>
      </c>
      <c r="Q6898" s="84" t="s">
        <v>9357</v>
      </c>
      <c r="R6898" s="84"/>
      <c r="S6898" s="84"/>
    </row>
    <row r="6899" spans="1:19" x14ac:dyDescent="0.25">
      <c r="A6899" t="s">
        <v>8136</v>
      </c>
      <c r="B6899">
        <v>2</v>
      </c>
      <c r="C6899" t="s">
        <v>6635</v>
      </c>
      <c r="D6899" s="84"/>
      <c r="F6899" s="84"/>
      <c r="O6899" s="84" t="s">
        <v>21226</v>
      </c>
      <c r="P6899" s="84">
        <v>1</v>
      </c>
      <c r="Q6899" s="84" t="s">
        <v>9357</v>
      </c>
      <c r="R6899" s="84"/>
      <c r="S6899" s="84"/>
    </row>
    <row r="6900" spans="1:19" x14ac:dyDescent="0.25">
      <c r="A6900" t="s">
        <v>8137</v>
      </c>
      <c r="B6900">
        <v>2</v>
      </c>
      <c r="C6900" t="s">
        <v>6635</v>
      </c>
      <c r="D6900" s="84"/>
      <c r="F6900" s="84"/>
      <c r="O6900" s="84" t="s">
        <v>21228</v>
      </c>
      <c r="P6900" s="84">
        <v>1</v>
      </c>
      <c r="Q6900" s="84" t="s">
        <v>9357</v>
      </c>
      <c r="R6900" s="84"/>
      <c r="S6900" s="84"/>
    </row>
    <row r="6901" spans="1:19" x14ac:dyDescent="0.25">
      <c r="A6901" t="s">
        <v>8138</v>
      </c>
      <c r="B6901">
        <v>2</v>
      </c>
      <c r="C6901" t="s">
        <v>6635</v>
      </c>
      <c r="D6901" s="84"/>
      <c r="F6901" s="84"/>
      <c r="O6901" s="84" t="s">
        <v>21229</v>
      </c>
      <c r="P6901" s="84">
        <v>1</v>
      </c>
      <c r="Q6901" s="84" t="s">
        <v>9357</v>
      </c>
      <c r="R6901" s="84"/>
      <c r="S6901" s="84"/>
    </row>
    <row r="6902" spans="1:19" x14ac:dyDescent="0.25">
      <c r="A6902" t="s">
        <v>8139</v>
      </c>
      <c r="B6902">
        <v>2</v>
      </c>
      <c r="C6902" t="s">
        <v>6635</v>
      </c>
      <c r="D6902" s="84"/>
      <c r="F6902" s="84"/>
      <c r="O6902" s="84" t="s">
        <v>21230</v>
      </c>
      <c r="P6902" s="84">
        <v>1</v>
      </c>
      <c r="Q6902" s="84" t="s">
        <v>9357</v>
      </c>
      <c r="R6902" s="84"/>
      <c r="S6902" s="84"/>
    </row>
    <row r="6903" spans="1:19" x14ac:dyDescent="0.25">
      <c r="A6903" t="s">
        <v>8140</v>
      </c>
      <c r="B6903">
        <v>2</v>
      </c>
      <c r="C6903" t="s">
        <v>6635</v>
      </c>
      <c r="D6903" s="84"/>
      <c r="F6903" s="84"/>
      <c r="O6903" s="84" t="s">
        <v>21244</v>
      </c>
      <c r="P6903" s="84">
        <v>1</v>
      </c>
      <c r="Q6903" s="84" t="s">
        <v>9357</v>
      </c>
      <c r="R6903" s="84"/>
      <c r="S6903" s="84"/>
    </row>
    <row r="6904" spans="1:19" x14ac:dyDescent="0.25">
      <c r="A6904" t="s">
        <v>8141</v>
      </c>
      <c r="B6904">
        <v>2</v>
      </c>
      <c r="C6904" t="s">
        <v>6635</v>
      </c>
      <c r="D6904" s="84"/>
      <c r="F6904" s="84"/>
      <c r="O6904" s="84" t="s">
        <v>21279</v>
      </c>
      <c r="P6904" s="84">
        <v>1</v>
      </c>
      <c r="Q6904" s="84" t="s">
        <v>9357</v>
      </c>
      <c r="R6904" s="84"/>
      <c r="S6904" s="84"/>
    </row>
    <row r="6905" spans="1:19" x14ac:dyDescent="0.25">
      <c r="A6905" t="s">
        <v>8142</v>
      </c>
      <c r="B6905">
        <v>2</v>
      </c>
      <c r="C6905" t="s">
        <v>6635</v>
      </c>
      <c r="D6905" s="84"/>
      <c r="F6905" s="84"/>
      <c r="O6905" s="84" t="s">
        <v>21280</v>
      </c>
      <c r="P6905" s="84">
        <v>1</v>
      </c>
      <c r="Q6905" s="84" t="s">
        <v>9357</v>
      </c>
      <c r="R6905" s="84"/>
      <c r="S6905" s="84"/>
    </row>
    <row r="6906" spans="1:19" x14ac:dyDescent="0.25">
      <c r="A6906" t="s">
        <v>8143</v>
      </c>
      <c r="B6906">
        <v>2</v>
      </c>
      <c r="C6906" t="s">
        <v>6635</v>
      </c>
      <c r="D6906" s="84"/>
      <c r="F6906" s="84"/>
      <c r="O6906" s="84" t="s">
        <v>21283</v>
      </c>
      <c r="P6906" s="84">
        <v>1</v>
      </c>
      <c r="Q6906" s="84" t="s">
        <v>9357</v>
      </c>
      <c r="R6906" s="84"/>
      <c r="S6906" s="84"/>
    </row>
    <row r="6907" spans="1:19" x14ac:dyDescent="0.25">
      <c r="A6907" t="s">
        <v>8144</v>
      </c>
      <c r="B6907">
        <v>2</v>
      </c>
      <c r="C6907" t="s">
        <v>6635</v>
      </c>
      <c r="D6907" s="84"/>
      <c r="F6907" s="84"/>
      <c r="O6907" s="84" t="s">
        <v>21287</v>
      </c>
      <c r="P6907" s="84">
        <v>1</v>
      </c>
      <c r="Q6907" s="84" t="s">
        <v>9357</v>
      </c>
      <c r="R6907" s="84"/>
      <c r="S6907" s="84"/>
    </row>
    <row r="6908" spans="1:19" x14ac:dyDescent="0.25">
      <c r="A6908" t="s">
        <v>8145</v>
      </c>
      <c r="B6908">
        <v>2</v>
      </c>
      <c r="C6908" t="s">
        <v>6635</v>
      </c>
      <c r="D6908" s="84"/>
      <c r="F6908" s="84"/>
      <c r="O6908" s="84" t="s">
        <v>21288</v>
      </c>
      <c r="P6908" s="84">
        <v>1</v>
      </c>
      <c r="Q6908" s="84" t="s">
        <v>9357</v>
      </c>
      <c r="R6908" s="84"/>
      <c r="S6908" s="84"/>
    </row>
    <row r="6909" spans="1:19" x14ac:dyDescent="0.25">
      <c r="A6909" t="s">
        <v>8146</v>
      </c>
      <c r="B6909">
        <v>2</v>
      </c>
      <c r="C6909" t="s">
        <v>6635</v>
      </c>
      <c r="D6909" s="84"/>
      <c r="F6909" s="84"/>
      <c r="O6909" s="84" t="s">
        <v>21291</v>
      </c>
      <c r="P6909" s="84">
        <v>1</v>
      </c>
      <c r="Q6909" s="84" t="s">
        <v>9357</v>
      </c>
      <c r="R6909" s="84"/>
      <c r="S6909" s="84"/>
    </row>
    <row r="6910" spans="1:19" x14ac:dyDescent="0.25">
      <c r="A6910" t="s">
        <v>8147</v>
      </c>
      <c r="B6910">
        <v>2</v>
      </c>
      <c r="C6910" t="s">
        <v>6635</v>
      </c>
      <c r="D6910" s="84"/>
      <c r="F6910" s="84"/>
      <c r="O6910" s="84" t="s">
        <v>21294</v>
      </c>
      <c r="P6910" s="84">
        <v>1</v>
      </c>
      <c r="Q6910" s="84" t="s">
        <v>9357</v>
      </c>
      <c r="R6910" s="84"/>
      <c r="S6910" s="84"/>
    </row>
    <row r="6911" spans="1:19" x14ac:dyDescent="0.25">
      <c r="A6911" t="s">
        <v>8148</v>
      </c>
      <c r="B6911">
        <v>2</v>
      </c>
      <c r="C6911" t="s">
        <v>6635</v>
      </c>
      <c r="D6911" s="84"/>
      <c r="F6911" s="84"/>
      <c r="O6911" s="84" t="s">
        <v>21295</v>
      </c>
      <c r="P6911" s="84">
        <v>1</v>
      </c>
      <c r="Q6911" s="84" t="s">
        <v>9357</v>
      </c>
      <c r="R6911" s="84"/>
      <c r="S6911" s="84"/>
    </row>
    <row r="6912" spans="1:19" x14ac:dyDescent="0.25">
      <c r="A6912" t="s">
        <v>8149</v>
      </c>
      <c r="B6912">
        <v>2</v>
      </c>
      <c r="C6912" t="s">
        <v>6635</v>
      </c>
      <c r="D6912" s="84"/>
      <c r="F6912" s="84"/>
      <c r="O6912" s="84" t="s">
        <v>21297</v>
      </c>
      <c r="P6912" s="84">
        <v>1</v>
      </c>
      <c r="Q6912" s="84" t="s">
        <v>9357</v>
      </c>
      <c r="R6912" s="84"/>
      <c r="S6912" s="84"/>
    </row>
    <row r="6913" spans="1:19" x14ac:dyDescent="0.25">
      <c r="A6913" t="s">
        <v>8150</v>
      </c>
      <c r="B6913">
        <v>2</v>
      </c>
      <c r="C6913" t="s">
        <v>6635</v>
      </c>
      <c r="D6913" s="84"/>
      <c r="F6913" s="84"/>
      <c r="O6913" s="84" t="s">
        <v>21304</v>
      </c>
      <c r="P6913" s="84">
        <v>1</v>
      </c>
      <c r="Q6913" s="84" t="s">
        <v>9357</v>
      </c>
      <c r="R6913" s="84"/>
      <c r="S6913" s="84"/>
    </row>
    <row r="6914" spans="1:19" x14ac:dyDescent="0.25">
      <c r="A6914" t="s">
        <v>8151</v>
      </c>
      <c r="B6914">
        <v>2</v>
      </c>
      <c r="C6914" t="s">
        <v>6635</v>
      </c>
      <c r="D6914" s="84"/>
      <c r="F6914" s="84"/>
      <c r="O6914" s="84" t="s">
        <v>21306</v>
      </c>
      <c r="P6914" s="84">
        <v>1</v>
      </c>
      <c r="Q6914" s="84" t="s">
        <v>9357</v>
      </c>
      <c r="R6914" s="84"/>
      <c r="S6914" s="84"/>
    </row>
    <row r="6915" spans="1:19" x14ac:dyDescent="0.25">
      <c r="A6915" t="s">
        <v>8152</v>
      </c>
      <c r="B6915">
        <v>2</v>
      </c>
      <c r="C6915" t="s">
        <v>6635</v>
      </c>
      <c r="D6915" s="84"/>
      <c r="F6915" s="84"/>
      <c r="O6915" s="84" t="s">
        <v>21313</v>
      </c>
      <c r="P6915" s="84">
        <v>1</v>
      </c>
      <c r="Q6915" s="84" t="s">
        <v>9357</v>
      </c>
      <c r="R6915" s="84"/>
      <c r="S6915" s="84"/>
    </row>
    <row r="6916" spans="1:19" x14ac:dyDescent="0.25">
      <c r="A6916" t="s">
        <v>8153</v>
      </c>
      <c r="B6916">
        <v>2</v>
      </c>
      <c r="C6916" t="s">
        <v>6635</v>
      </c>
      <c r="D6916" s="84"/>
      <c r="F6916" s="84"/>
      <c r="O6916" s="84" t="s">
        <v>21319</v>
      </c>
      <c r="P6916" s="84">
        <v>1</v>
      </c>
      <c r="Q6916" s="84" t="s">
        <v>9357</v>
      </c>
      <c r="R6916" s="84"/>
      <c r="S6916" s="84"/>
    </row>
    <row r="6917" spans="1:19" x14ac:dyDescent="0.25">
      <c r="A6917" t="s">
        <v>8154</v>
      </c>
      <c r="B6917">
        <v>2</v>
      </c>
      <c r="C6917" t="s">
        <v>6635</v>
      </c>
      <c r="D6917" s="84"/>
      <c r="F6917" s="84"/>
      <c r="O6917" s="84" t="s">
        <v>21327</v>
      </c>
      <c r="P6917" s="84">
        <v>1</v>
      </c>
      <c r="Q6917" s="84" t="s">
        <v>9357</v>
      </c>
      <c r="R6917" s="84"/>
      <c r="S6917" s="84"/>
    </row>
    <row r="6918" spans="1:19" x14ac:dyDescent="0.25">
      <c r="A6918" t="s">
        <v>8155</v>
      </c>
      <c r="B6918">
        <v>2</v>
      </c>
      <c r="C6918" t="s">
        <v>6635</v>
      </c>
      <c r="D6918" s="84"/>
      <c r="F6918" s="84"/>
      <c r="O6918" s="84" t="s">
        <v>21329</v>
      </c>
      <c r="P6918" s="84">
        <v>1</v>
      </c>
      <c r="Q6918" s="84" t="s">
        <v>9357</v>
      </c>
      <c r="R6918" s="84"/>
      <c r="S6918" s="84"/>
    </row>
    <row r="6919" spans="1:19" x14ac:dyDescent="0.25">
      <c r="A6919" t="s">
        <v>8156</v>
      </c>
      <c r="B6919">
        <v>2</v>
      </c>
      <c r="C6919" t="s">
        <v>6635</v>
      </c>
      <c r="D6919" s="84"/>
      <c r="F6919" s="84"/>
      <c r="O6919" s="84" t="s">
        <v>21330</v>
      </c>
      <c r="P6919" s="84">
        <v>1</v>
      </c>
      <c r="Q6919" s="84" t="s">
        <v>9357</v>
      </c>
      <c r="R6919" s="84"/>
      <c r="S6919" s="84"/>
    </row>
    <row r="6920" spans="1:19" x14ac:dyDescent="0.25">
      <c r="A6920" t="s">
        <v>8157</v>
      </c>
      <c r="B6920">
        <v>2</v>
      </c>
      <c r="C6920" t="s">
        <v>6635</v>
      </c>
      <c r="D6920" s="84"/>
      <c r="F6920" s="84"/>
      <c r="O6920" s="84" t="s">
        <v>21332</v>
      </c>
      <c r="P6920" s="84">
        <v>1</v>
      </c>
      <c r="Q6920" s="84" t="s">
        <v>9357</v>
      </c>
      <c r="R6920" s="84"/>
      <c r="S6920" s="84"/>
    </row>
    <row r="6921" spans="1:19" x14ac:dyDescent="0.25">
      <c r="A6921" t="s">
        <v>8158</v>
      </c>
      <c r="B6921">
        <v>2</v>
      </c>
      <c r="C6921" t="s">
        <v>6635</v>
      </c>
      <c r="D6921" s="84"/>
      <c r="F6921" s="84"/>
      <c r="O6921" s="84" t="s">
        <v>21345</v>
      </c>
      <c r="P6921" s="84">
        <v>1</v>
      </c>
      <c r="Q6921" s="84" t="s">
        <v>9357</v>
      </c>
      <c r="R6921" s="84"/>
      <c r="S6921" s="84"/>
    </row>
    <row r="6922" spans="1:19" x14ac:dyDescent="0.25">
      <c r="A6922" t="s">
        <v>8159</v>
      </c>
      <c r="B6922">
        <v>2</v>
      </c>
      <c r="C6922" t="s">
        <v>6635</v>
      </c>
      <c r="D6922" s="84"/>
      <c r="F6922" s="84"/>
      <c r="O6922" s="84" t="s">
        <v>21346</v>
      </c>
      <c r="P6922" s="84">
        <v>1</v>
      </c>
      <c r="Q6922" s="84" t="s">
        <v>9357</v>
      </c>
      <c r="R6922" s="84"/>
      <c r="S6922" s="84"/>
    </row>
    <row r="6923" spans="1:19" x14ac:dyDescent="0.25">
      <c r="A6923" t="s">
        <v>8160</v>
      </c>
      <c r="B6923">
        <v>2</v>
      </c>
      <c r="C6923" t="s">
        <v>6635</v>
      </c>
      <c r="D6923" s="84"/>
      <c r="F6923" s="84"/>
      <c r="O6923" s="84" t="s">
        <v>21348</v>
      </c>
      <c r="P6923" s="84">
        <v>1</v>
      </c>
      <c r="Q6923" s="84" t="s">
        <v>9357</v>
      </c>
      <c r="R6923" s="84"/>
      <c r="S6923" s="84"/>
    </row>
    <row r="6924" spans="1:19" x14ac:dyDescent="0.25">
      <c r="A6924" t="s">
        <v>8161</v>
      </c>
      <c r="B6924">
        <v>2</v>
      </c>
      <c r="C6924" t="s">
        <v>6635</v>
      </c>
      <c r="D6924" s="84"/>
      <c r="F6924" s="84"/>
      <c r="O6924" s="84" t="s">
        <v>21355</v>
      </c>
      <c r="P6924" s="84">
        <v>1</v>
      </c>
      <c r="Q6924" s="84" t="s">
        <v>9357</v>
      </c>
      <c r="R6924" s="84"/>
      <c r="S6924" s="84"/>
    </row>
    <row r="6925" spans="1:19" x14ac:dyDescent="0.25">
      <c r="A6925" t="s">
        <v>8162</v>
      </c>
      <c r="B6925">
        <v>2</v>
      </c>
      <c r="C6925" t="s">
        <v>6635</v>
      </c>
      <c r="D6925" s="84"/>
      <c r="F6925" s="84"/>
      <c r="O6925" s="84" t="s">
        <v>21356</v>
      </c>
      <c r="P6925" s="84">
        <v>1</v>
      </c>
      <c r="Q6925" s="84" t="s">
        <v>9357</v>
      </c>
      <c r="R6925" s="84"/>
      <c r="S6925" s="84"/>
    </row>
    <row r="6926" spans="1:19" x14ac:dyDescent="0.25">
      <c r="A6926" t="s">
        <v>8163</v>
      </c>
      <c r="B6926">
        <v>2</v>
      </c>
      <c r="C6926" t="s">
        <v>6635</v>
      </c>
      <c r="D6926" s="84"/>
      <c r="F6926" s="84"/>
      <c r="O6926" s="84" t="s">
        <v>21358</v>
      </c>
      <c r="P6926" s="84">
        <v>1</v>
      </c>
      <c r="Q6926" s="84" t="s">
        <v>9357</v>
      </c>
      <c r="R6926" s="84"/>
      <c r="S6926" s="84"/>
    </row>
    <row r="6927" spans="1:19" x14ac:dyDescent="0.25">
      <c r="A6927" t="s">
        <v>8164</v>
      </c>
      <c r="B6927">
        <v>2</v>
      </c>
      <c r="C6927" t="s">
        <v>6635</v>
      </c>
      <c r="D6927" s="84"/>
      <c r="F6927" s="84"/>
      <c r="O6927" s="84" t="s">
        <v>21359</v>
      </c>
      <c r="P6927" s="84">
        <v>1</v>
      </c>
      <c r="Q6927" s="84" t="s">
        <v>9357</v>
      </c>
      <c r="R6927" s="84"/>
      <c r="S6927" s="84"/>
    </row>
    <row r="6928" spans="1:19" x14ac:dyDescent="0.25">
      <c r="A6928" t="s">
        <v>8165</v>
      </c>
      <c r="B6928">
        <v>2</v>
      </c>
      <c r="C6928" t="s">
        <v>6635</v>
      </c>
      <c r="D6928" s="84"/>
      <c r="F6928" s="84"/>
      <c r="O6928" s="84" t="s">
        <v>21360</v>
      </c>
      <c r="P6928" s="84">
        <v>1</v>
      </c>
      <c r="Q6928" s="84" t="s">
        <v>9357</v>
      </c>
      <c r="R6928" s="84"/>
      <c r="S6928" s="84"/>
    </row>
    <row r="6929" spans="1:19" x14ac:dyDescent="0.25">
      <c r="A6929" t="s">
        <v>8166</v>
      </c>
      <c r="B6929">
        <v>2</v>
      </c>
      <c r="C6929" t="s">
        <v>6635</v>
      </c>
      <c r="D6929" s="84"/>
      <c r="F6929" s="84"/>
      <c r="O6929" s="84" t="s">
        <v>21361</v>
      </c>
      <c r="P6929" s="84">
        <v>1</v>
      </c>
      <c r="Q6929" s="84" t="s">
        <v>9357</v>
      </c>
      <c r="R6929" s="84"/>
      <c r="S6929" s="84"/>
    </row>
    <row r="6930" spans="1:19" x14ac:dyDescent="0.25">
      <c r="A6930" t="s">
        <v>8167</v>
      </c>
      <c r="B6930">
        <v>2</v>
      </c>
      <c r="C6930" t="s">
        <v>6635</v>
      </c>
      <c r="D6930" s="84"/>
      <c r="F6930" s="84"/>
      <c r="O6930" s="84" t="s">
        <v>21363</v>
      </c>
      <c r="P6930" s="84">
        <v>1</v>
      </c>
      <c r="Q6930" s="84" t="s">
        <v>9357</v>
      </c>
      <c r="R6930" s="84"/>
      <c r="S6930" s="84"/>
    </row>
    <row r="6931" spans="1:19" x14ac:dyDescent="0.25">
      <c r="A6931" t="s">
        <v>8168</v>
      </c>
      <c r="B6931">
        <v>2</v>
      </c>
      <c r="C6931" t="s">
        <v>6635</v>
      </c>
      <c r="D6931" s="84"/>
      <c r="F6931" s="84"/>
      <c r="O6931" s="84" t="s">
        <v>21365</v>
      </c>
      <c r="P6931" s="84">
        <v>1</v>
      </c>
      <c r="Q6931" s="84" t="s">
        <v>9357</v>
      </c>
      <c r="R6931" s="84"/>
      <c r="S6931" s="84"/>
    </row>
    <row r="6932" spans="1:19" x14ac:dyDescent="0.25">
      <c r="A6932" t="s">
        <v>8169</v>
      </c>
      <c r="B6932">
        <v>2</v>
      </c>
      <c r="C6932" t="s">
        <v>6635</v>
      </c>
      <c r="D6932" s="84"/>
      <c r="F6932" s="84"/>
      <c r="O6932" s="84" t="s">
        <v>21367</v>
      </c>
      <c r="P6932" s="84">
        <v>1</v>
      </c>
      <c r="Q6932" s="84" t="s">
        <v>9357</v>
      </c>
      <c r="R6932" s="84"/>
      <c r="S6932" s="84"/>
    </row>
    <row r="6933" spans="1:19" x14ac:dyDescent="0.25">
      <c r="A6933" t="s">
        <v>8170</v>
      </c>
      <c r="B6933">
        <v>2</v>
      </c>
      <c r="C6933" t="s">
        <v>6635</v>
      </c>
      <c r="D6933" s="84"/>
      <c r="F6933" s="84"/>
      <c r="O6933" s="84" t="s">
        <v>21368</v>
      </c>
      <c r="P6933" s="84">
        <v>1</v>
      </c>
      <c r="Q6933" s="84" t="s">
        <v>9357</v>
      </c>
      <c r="R6933" s="84"/>
      <c r="S6933" s="84"/>
    </row>
    <row r="6934" spans="1:19" x14ac:dyDescent="0.25">
      <c r="A6934" t="s">
        <v>8171</v>
      </c>
      <c r="B6934">
        <v>2</v>
      </c>
      <c r="C6934" t="s">
        <v>6635</v>
      </c>
      <c r="D6934" s="84"/>
      <c r="F6934" s="84"/>
      <c r="O6934" s="84" t="s">
        <v>21369</v>
      </c>
      <c r="P6934" s="84">
        <v>1</v>
      </c>
      <c r="Q6934" s="84" t="s">
        <v>9357</v>
      </c>
      <c r="R6934" s="84"/>
      <c r="S6934" s="84"/>
    </row>
    <row r="6935" spans="1:19" x14ac:dyDescent="0.25">
      <c r="A6935" t="s">
        <v>8172</v>
      </c>
      <c r="B6935">
        <v>2</v>
      </c>
      <c r="C6935" t="s">
        <v>6635</v>
      </c>
      <c r="D6935" s="84"/>
      <c r="F6935" s="84"/>
      <c r="O6935" s="84" t="s">
        <v>21370</v>
      </c>
      <c r="P6935" s="84">
        <v>1</v>
      </c>
      <c r="Q6935" s="84" t="s">
        <v>9357</v>
      </c>
      <c r="R6935" s="84"/>
      <c r="S6935" s="84"/>
    </row>
    <row r="6936" spans="1:19" x14ac:dyDescent="0.25">
      <c r="A6936" t="s">
        <v>8173</v>
      </c>
      <c r="B6936">
        <v>2</v>
      </c>
      <c r="C6936" t="s">
        <v>6635</v>
      </c>
      <c r="D6936" s="84"/>
      <c r="F6936" s="84"/>
      <c r="O6936" s="84" t="s">
        <v>21381</v>
      </c>
      <c r="P6936" s="84">
        <v>1</v>
      </c>
      <c r="Q6936" s="84" t="s">
        <v>9357</v>
      </c>
      <c r="R6936" s="84"/>
      <c r="S6936" s="84"/>
    </row>
    <row r="6937" spans="1:19" x14ac:dyDescent="0.25">
      <c r="A6937" t="s">
        <v>8174</v>
      </c>
      <c r="B6937">
        <v>2</v>
      </c>
      <c r="C6937" t="s">
        <v>6635</v>
      </c>
      <c r="D6937" s="84"/>
      <c r="F6937" s="84"/>
      <c r="O6937" s="84" t="s">
        <v>21387</v>
      </c>
      <c r="P6937" s="84">
        <v>1</v>
      </c>
      <c r="Q6937" s="84" t="s">
        <v>9357</v>
      </c>
      <c r="R6937" s="84"/>
      <c r="S6937" s="84"/>
    </row>
    <row r="6938" spans="1:19" x14ac:dyDescent="0.25">
      <c r="A6938" t="s">
        <v>8175</v>
      </c>
      <c r="B6938">
        <v>2</v>
      </c>
      <c r="C6938" t="s">
        <v>6635</v>
      </c>
      <c r="D6938" s="84"/>
      <c r="F6938" s="84"/>
      <c r="O6938" s="84" t="s">
        <v>21388</v>
      </c>
      <c r="P6938" s="84">
        <v>1</v>
      </c>
      <c r="Q6938" s="84" t="s">
        <v>9357</v>
      </c>
      <c r="R6938" s="84"/>
      <c r="S6938" s="84"/>
    </row>
    <row r="6939" spans="1:19" x14ac:dyDescent="0.25">
      <c r="A6939" t="s">
        <v>8176</v>
      </c>
      <c r="B6939">
        <v>2</v>
      </c>
      <c r="C6939" t="s">
        <v>6635</v>
      </c>
      <c r="D6939" s="84"/>
      <c r="F6939" s="84"/>
      <c r="O6939" s="84" t="s">
        <v>21389</v>
      </c>
      <c r="P6939" s="84">
        <v>1</v>
      </c>
      <c r="Q6939" s="84" t="s">
        <v>9357</v>
      </c>
      <c r="R6939" s="84"/>
      <c r="S6939" s="84"/>
    </row>
    <row r="6940" spans="1:19" x14ac:dyDescent="0.25">
      <c r="A6940" t="s">
        <v>8177</v>
      </c>
      <c r="B6940">
        <v>2</v>
      </c>
      <c r="C6940" t="s">
        <v>6635</v>
      </c>
      <c r="D6940" s="84"/>
      <c r="F6940" s="84"/>
      <c r="O6940" s="84" t="s">
        <v>21390</v>
      </c>
      <c r="P6940" s="84">
        <v>1</v>
      </c>
      <c r="Q6940" s="84" t="s">
        <v>9357</v>
      </c>
      <c r="R6940" s="84"/>
      <c r="S6940" s="84"/>
    </row>
    <row r="6941" spans="1:19" x14ac:dyDescent="0.25">
      <c r="A6941" t="s">
        <v>8178</v>
      </c>
      <c r="B6941">
        <v>2</v>
      </c>
      <c r="C6941" t="s">
        <v>6635</v>
      </c>
      <c r="D6941" s="84"/>
      <c r="F6941" s="84"/>
      <c r="O6941" s="84" t="s">
        <v>21392</v>
      </c>
      <c r="P6941" s="84">
        <v>1</v>
      </c>
      <c r="Q6941" s="84" t="s">
        <v>9357</v>
      </c>
      <c r="R6941" s="84"/>
      <c r="S6941" s="84"/>
    </row>
    <row r="6942" spans="1:19" x14ac:dyDescent="0.25">
      <c r="A6942" t="s">
        <v>8179</v>
      </c>
      <c r="B6942">
        <v>2</v>
      </c>
      <c r="C6942" t="s">
        <v>6635</v>
      </c>
      <c r="D6942" s="84"/>
      <c r="F6942" s="84"/>
      <c r="O6942" s="84" t="s">
        <v>21393</v>
      </c>
      <c r="P6942" s="84">
        <v>1</v>
      </c>
      <c r="Q6942" s="84" t="s">
        <v>9357</v>
      </c>
      <c r="R6942" s="84"/>
      <c r="S6942" s="84"/>
    </row>
    <row r="6943" spans="1:19" x14ac:dyDescent="0.25">
      <c r="A6943" t="s">
        <v>8180</v>
      </c>
      <c r="B6943">
        <v>2</v>
      </c>
      <c r="C6943" t="s">
        <v>6635</v>
      </c>
      <c r="D6943" s="84"/>
      <c r="F6943" s="84"/>
      <c r="O6943" s="84" t="s">
        <v>21394</v>
      </c>
      <c r="P6943" s="84">
        <v>1</v>
      </c>
      <c r="Q6943" s="84" t="s">
        <v>9357</v>
      </c>
      <c r="R6943" s="84"/>
      <c r="S6943" s="84"/>
    </row>
    <row r="6944" spans="1:19" x14ac:dyDescent="0.25">
      <c r="A6944" t="s">
        <v>8181</v>
      </c>
      <c r="B6944">
        <v>2</v>
      </c>
      <c r="C6944" t="s">
        <v>6635</v>
      </c>
      <c r="D6944" s="84"/>
      <c r="F6944" s="84"/>
      <c r="O6944" s="84" t="s">
        <v>21398</v>
      </c>
      <c r="P6944" s="84">
        <v>1</v>
      </c>
      <c r="Q6944" s="84" t="s">
        <v>9357</v>
      </c>
      <c r="R6944" s="84"/>
      <c r="S6944" s="84"/>
    </row>
    <row r="6945" spans="1:19" x14ac:dyDescent="0.25">
      <c r="A6945" t="s">
        <v>8182</v>
      </c>
      <c r="B6945">
        <v>2</v>
      </c>
      <c r="C6945" t="s">
        <v>6635</v>
      </c>
      <c r="D6945" s="84"/>
      <c r="F6945" s="84"/>
      <c r="O6945" s="84" t="s">
        <v>21401</v>
      </c>
      <c r="P6945" s="84">
        <v>1</v>
      </c>
      <c r="Q6945" s="84" t="s">
        <v>9357</v>
      </c>
      <c r="R6945" s="84"/>
      <c r="S6945" s="84"/>
    </row>
    <row r="6946" spans="1:19" x14ac:dyDescent="0.25">
      <c r="A6946" t="s">
        <v>8183</v>
      </c>
      <c r="B6946">
        <v>2</v>
      </c>
      <c r="C6946" t="s">
        <v>6635</v>
      </c>
      <c r="D6946" s="84"/>
      <c r="F6946" s="84"/>
      <c r="O6946" s="84" t="s">
        <v>21402</v>
      </c>
      <c r="P6946" s="84">
        <v>1</v>
      </c>
      <c r="Q6946" s="84" t="s">
        <v>9357</v>
      </c>
      <c r="R6946" s="84"/>
      <c r="S6946" s="84"/>
    </row>
    <row r="6947" spans="1:19" x14ac:dyDescent="0.25">
      <c r="A6947" t="s">
        <v>8184</v>
      </c>
      <c r="B6947">
        <v>2</v>
      </c>
      <c r="C6947" t="s">
        <v>6635</v>
      </c>
      <c r="D6947" s="84"/>
      <c r="F6947" s="84"/>
      <c r="O6947" s="84" t="s">
        <v>21403</v>
      </c>
      <c r="P6947" s="84">
        <v>1</v>
      </c>
      <c r="Q6947" s="84" t="s">
        <v>9357</v>
      </c>
      <c r="R6947" s="84"/>
      <c r="S6947" s="84"/>
    </row>
    <row r="6948" spans="1:19" x14ac:dyDescent="0.25">
      <c r="A6948" t="s">
        <v>8185</v>
      </c>
      <c r="B6948">
        <v>2</v>
      </c>
      <c r="C6948" t="s">
        <v>6635</v>
      </c>
      <c r="D6948" s="84"/>
      <c r="F6948" s="84"/>
      <c r="O6948" s="84" t="s">
        <v>21413</v>
      </c>
      <c r="P6948" s="84">
        <v>1</v>
      </c>
      <c r="Q6948" s="84" t="s">
        <v>9357</v>
      </c>
      <c r="R6948" s="84"/>
      <c r="S6948" s="84"/>
    </row>
    <row r="6949" spans="1:19" x14ac:dyDescent="0.25">
      <c r="A6949" t="s">
        <v>8186</v>
      </c>
      <c r="B6949">
        <v>2</v>
      </c>
      <c r="C6949" t="s">
        <v>6635</v>
      </c>
      <c r="D6949" s="84"/>
      <c r="F6949" s="84"/>
      <c r="O6949" s="84" t="s">
        <v>21415</v>
      </c>
      <c r="P6949" s="84">
        <v>1</v>
      </c>
      <c r="Q6949" s="84" t="s">
        <v>9357</v>
      </c>
      <c r="R6949" s="84"/>
      <c r="S6949" s="84"/>
    </row>
    <row r="6950" spans="1:19" x14ac:dyDescent="0.25">
      <c r="A6950" t="s">
        <v>8187</v>
      </c>
      <c r="B6950">
        <v>2</v>
      </c>
      <c r="C6950" t="s">
        <v>6635</v>
      </c>
      <c r="D6950" s="84"/>
      <c r="F6950" s="84"/>
      <c r="O6950" s="84" t="s">
        <v>21419</v>
      </c>
      <c r="P6950" s="84">
        <v>1</v>
      </c>
      <c r="Q6950" s="84" t="s">
        <v>9357</v>
      </c>
      <c r="R6950" s="84"/>
      <c r="S6950" s="84"/>
    </row>
    <row r="6951" spans="1:19" x14ac:dyDescent="0.25">
      <c r="A6951" t="s">
        <v>8188</v>
      </c>
      <c r="B6951">
        <v>2</v>
      </c>
      <c r="C6951" t="s">
        <v>6635</v>
      </c>
      <c r="D6951" s="84"/>
      <c r="F6951" s="84"/>
      <c r="O6951" s="84" t="s">
        <v>21421</v>
      </c>
      <c r="P6951" s="84">
        <v>1</v>
      </c>
      <c r="Q6951" s="84" t="s">
        <v>9357</v>
      </c>
      <c r="R6951" s="84"/>
      <c r="S6951" s="84"/>
    </row>
    <row r="6952" spans="1:19" x14ac:dyDescent="0.25">
      <c r="A6952" t="s">
        <v>8189</v>
      </c>
      <c r="B6952">
        <v>2</v>
      </c>
      <c r="C6952" t="s">
        <v>6635</v>
      </c>
      <c r="D6952" s="84"/>
      <c r="F6952" s="84"/>
      <c r="O6952" s="84" t="s">
        <v>21422</v>
      </c>
      <c r="P6952" s="84">
        <v>1</v>
      </c>
      <c r="Q6952" s="84" t="s">
        <v>9357</v>
      </c>
      <c r="R6952" s="84"/>
      <c r="S6952" s="84"/>
    </row>
    <row r="6953" spans="1:19" x14ac:dyDescent="0.25">
      <c r="A6953" t="s">
        <v>8190</v>
      </c>
      <c r="B6953">
        <v>2</v>
      </c>
      <c r="C6953" t="s">
        <v>6635</v>
      </c>
      <c r="D6953" s="84"/>
      <c r="F6953" s="84"/>
      <c r="O6953" s="84" t="s">
        <v>21427</v>
      </c>
      <c r="P6953" s="84">
        <v>1</v>
      </c>
      <c r="Q6953" s="84" t="s">
        <v>9357</v>
      </c>
      <c r="R6953" s="84"/>
      <c r="S6953" s="84"/>
    </row>
    <row r="6954" spans="1:19" x14ac:dyDescent="0.25">
      <c r="A6954" t="s">
        <v>8191</v>
      </c>
      <c r="B6954">
        <v>2</v>
      </c>
      <c r="C6954" t="s">
        <v>6635</v>
      </c>
      <c r="D6954" s="84"/>
      <c r="F6954" s="84"/>
      <c r="O6954" s="84" t="s">
        <v>21428</v>
      </c>
      <c r="P6954" s="84">
        <v>1</v>
      </c>
      <c r="Q6954" s="84" t="s">
        <v>9357</v>
      </c>
      <c r="R6954" s="84"/>
      <c r="S6954" s="84"/>
    </row>
    <row r="6955" spans="1:19" x14ac:dyDescent="0.25">
      <c r="A6955" t="s">
        <v>8192</v>
      </c>
      <c r="B6955">
        <v>2</v>
      </c>
      <c r="C6955" t="s">
        <v>6635</v>
      </c>
      <c r="D6955" s="84"/>
      <c r="F6955" s="84"/>
      <c r="O6955" s="84" t="s">
        <v>21430</v>
      </c>
      <c r="P6955" s="84">
        <v>1</v>
      </c>
      <c r="Q6955" s="84" t="s">
        <v>9357</v>
      </c>
      <c r="R6955" s="84"/>
      <c r="S6955" s="84"/>
    </row>
    <row r="6956" spans="1:19" x14ac:dyDescent="0.25">
      <c r="A6956" t="s">
        <v>8193</v>
      </c>
      <c r="B6956">
        <v>2</v>
      </c>
      <c r="C6956" t="s">
        <v>6635</v>
      </c>
      <c r="D6956" s="84"/>
      <c r="F6956" s="84"/>
      <c r="O6956" s="84" t="s">
        <v>21432</v>
      </c>
      <c r="P6956" s="84">
        <v>1</v>
      </c>
      <c r="Q6956" s="84" t="s">
        <v>9357</v>
      </c>
      <c r="R6956" s="84"/>
      <c r="S6956" s="84"/>
    </row>
    <row r="6957" spans="1:19" x14ac:dyDescent="0.25">
      <c r="A6957" t="s">
        <v>8194</v>
      </c>
      <c r="B6957">
        <v>2</v>
      </c>
      <c r="C6957" t="s">
        <v>6635</v>
      </c>
      <c r="D6957" s="84"/>
      <c r="F6957" s="84"/>
      <c r="O6957" s="84" t="s">
        <v>21434</v>
      </c>
      <c r="P6957" s="84">
        <v>1</v>
      </c>
      <c r="Q6957" s="84" t="s">
        <v>9357</v>
      </c>
      <c r="R6957" s="84"/>
      <c r="S6957" s="84"/>
    </row>
    <row r="6958" spans="1:19" x14ac:dyDescent="0.25">
      <c r="A6958" t="s">
        <v>8195</v>
      </c>
      <c r="B6958">
        <v>2</v>
      </c>
      <c r="C6958" t="s">
        <v>6635</v>
      </c>
      <c r="D6958" s="84"/>
      <c r="F6958" s="84"/>
      <c r="O6958" s="84" t="s">
        <v>21435</v>
      </c>
      <c r="P6958" s="84">
        <v>1</v>
      </c>
      <c r="Q6958" s="84" t="s">
        <v>9357</v>
      </c>
      <c r="R6958" s="84"/>
      <c r="S6958" s="84"/>
    </row>
    <row r="6959" spans="1:19" x14ac:dyDescent="0.25">
      <c r="A6959" t="s">
        <v>8196</v>
      </c>
      <c r="B6959">
        <v>2</v>
      </c>
      <c r="C6959" t="s">
        <v>6635</v>
      </c>
      <c r="D6959" s="84"/>
      <c r="F6959" s="84"/>
      <c r="O6959" s="84" t="s">
        <v>21437</v>
      </c>
      <c r="P6959" s="84">
        <v>1</v>
      </c>
      <c r="Q6959" s="84" t="s">
        <v>9357</v>
      </c>
      <c r="R6959" s="84"/>
      <c r="S6959" s="84"/>
    </row>
    <row r="6960" spans="1:19" x14ac:dyDescent="0.25">
      <c r="A6960" t="s">
        <v>8197</v>
      </c>
      <c r="B6960">
        <v>2</v>
      </c>
      <c r="C6960" t="s">
        <v>6635</v>
      </c>
      <c r="D6960" s="84"/>
      <c r="F6960" s="84"/>
      <c r="O6960" s="84" t="s">
        <v>21441</v>
      </c>
      <c r="P6960" s="84">
        <v>1</v>
      </c>
      <c r="Q6960" s="84" t="s">
        <v>9357</v>
      </c>
      <c r="R6960" s="84"/>
      <c r="S6960" s="84"/>
    </row>
    <row r="6961" spans="1:19" x14ac:dyDescent="0.25">
      <c r="A6961" t="s">
        <v>8198</v>
      </c>
      <c r="B6961">
        <v>2</v>
      </c>
      <c r="C6961" t="s">
        <v>6635</v>
      </c>
      <c r="D6961" s="84"/>
      <c r="F6961" s="84"/>
      <c r="O6961" s="84" t="s">
        <v>21442</v>
      </c>
      <c r="P6961" s="84">
        <v>1</v>
      </c>
      <c r="Q6961" s="84" t="s">
        <v>9357</v>
      </c>
      <c r="R6961" s="84"/>
      <c r="S6961" s="84"/>
    </row>
    <row r="6962" spans="1:19" x14ac:dyDescent="0.25">
      <c r="A6962" t="s">
        <v>8199</v>
      </c>
      <c r="B6962">
        <v>2</v>
      </c>
      <c r="C6962" t="s">
        <v>6635</v>
      </c>
      <c r="D6962" s="84"/>
      <c r="F6962" s="84"/>
      <c r="O6962" s="84" t="s">
        <v>21443</v>
      </c>
      <c r="P6962" s="84">
        <v>1</v>
      </c>
      <c r="Q6962" s="84" t="s">
        <v>9357</v>
      </c>
      <c r="R6962" s="84"/>
      <c r="S6962" s="84"/>
    </row>
    <row r="6963" spans="1:19" x14ac:dyDescent="0.25">
      <c r="A6963" t="s">
        <v>8200</v>
      </c>
      <c r="B6963">
        <v>2</v>
      </c>
      <c r="C6963" t="s">
        <v>6635</v>
      </c>
      <c r="D6963" s="84"/>
      <c r="F6963" s="84"/>
      <c r="O6963" s="84" t="s">
        <v>21449</v>
      </c>
      <c r="P6963" s="84">
        <v>1</v>
      </c>
      <c r="Q6963" s="84" t="s">
        <v>9357</v>
      </c>
      <c r="R6963" s="84"/>
      <c r="S6963" s="84"/>
    </row>
    <row r="6964" spans="1:19" x14ac:dyDescent="0.25">
      <c r="A6964" t="s">
        <v>8201</v>
      </c>
      <c r="B6964">
        <v>2</v>
      </c>
      <c r="C6964" t="s">
        <v>6635</v>
      </c>
      <c r="D6964" s="84"/>
      <c r="F6964" s="84"/>
      <c r="O6964" s="84" t="s">
        <v>21460</v>
      </c>
      <c r="P6964" s="84">
        <v>1</v>
      </c>
      <c r="Q6964" s="84" t="s">
        <v>9357</v>
      </c>
      <c r="R6964" s="84"/>
      <c r="S6964" s="84"/>
    </row>
    <row r="6965" spans="1:19" x14ac:dyDescent="0.25">
      <c r="A6965" t="s">
        <v>8202</v>
      </c>
      <c r="B6965">
        <v>2</v>
      </c>
      <c r="C6965" t="s">
        <v>6635</v>
      </c>
      <c r="D6965" s="84"/>
      <c r="F6965" s="84"/>
      <c r="O6965" s="84" t="s">
        <v>21462</v>
      </c>
      <c r="P6965" s="84">
        <v>1</v>
      </c>
      <c r="Q6965" s="84" t="s">
        <v>9357</v>
      </c>
      <c r="R6965" s="84"/>
      <c r="S6965" s="84"/>
    </row>
    <row r="6966" spans="1:19" x14ac:dyDescent="0.25">
      <c r="A6966" t="s">
        <v>8203</v>
      </c>
      <c r="B6966">
        <v>2</v>
      </c>
      <c r="C6966" t="s">
        <v>6635</v>
      </c>
      <c r="D6966" s="84"/>
      <c r="F6966" s="84"/>
      <c r="O6966" s="84" t="s">
        <v>21463</v>
      </c>
      <c r="P6966" s="84">
        <v>1</v>
      </c>
      <c r="Q6966" s="84" t="s">
        <v>9357</v>
      </c>
      <c r="R6966" s="84"/>
      <c r="S6966" s="84"/>
    </row>
    <row r="6967" spans="1:19" x14ac:dyDescent="0.25">
      <c r="A6967" t="s">
        <v>8204</v>
      </c>
      <c r="B6967">
        <v>2</v>
      </c>
      <c r="C6967" t="s">
        <v>6635</v>
      </c>
      <c r="D6967" s="84"/>
      <c r="F6967" s="84"/>
      <c r="O6967" s="84" t="s">
        <v>21467</v>
      </c>
      <c r="P6967" s="84">
        <v>1</v>
      </c>
      <c r="Q6967" s="84" t="s">
        <v>9357</v>
      </c>
      <c r="R6967" s="84"/>
      <c r="S6967" s="84"/>
    </row>
    <row r="6968" spans="1:19" x14ac:dyDescent="0.25">
      <c r="A6968" t="s">
        <v>8205</v>
      </c>
      <c r="B6968">
        <v>2</v>
      </c>
      <c r="C6968" t="s">
        <v>6635</v>
      </c>
      <c r="D6968" s="84"/>
      <c r="F6968" s="84"/>
      <c r="O6968" s="84" t="s">
        <v>21470</v>
      </c>
      <c r="P6968" s="84">
        <v>1</v>
      </c>
      <c r="Q6968" s="84" t="s">
        <v>9357</v>
      </c>
      <c r="R6968" s="84"/>
      <c r="S6968" s="84"/>
    </row>
    <row r="6969" spans="1:19" x14ac:dyDescent="0.25">
      <c r="A6969" t="s">
        <v>8206</v>
      </c>
      <c r="B6969">
        <v>2</v>
      </c>
      <c r="C6969" t="s">
        <v>6635</v>
      </c>
      <c r="D6969" s="84"/>
      <c r="F6969" s="84"/>
      <c r="O6969" s="84" t="s">
        <v>21471</v>
      </c>
      <c r="P6969" s="84">
        <v>1</v>
      </c>
      <c r="Q6969" s="84" t="s">
        <v>9357</v>
      </c>
      <c r="R6969" s="84"/>
      <c r="S6969" s="84"/>
    </row>
    <row r="6970" spans="1:19" x14ac:dyDescent="0.25">
      <c r="A6970" t="s">
        <v>8207</v>
      </c>
      <c r="B6970">
        <v>2</v>
      </c>
      <c r="C6970" t="s">
        <v>6635</v>
      </c>
      <c r="D6970" s="84"/>
      <c r="F6970" s="84"/>
      <c r="O6970" s="84" t="s">
        <v>21473</v>
      </c>
      <c r="P6970" s="84">
        <v>1</v>
      </c>
      <c r="Q6970" s="84" t="s">
        <v>9357</v>
      </c>
      <c r="R6970" s="84"/>
      <c r="S6970" s="84"/>
    </row>
    <row r="6971" spans="1:19" x14ac:dyDescent="0.25">
      <c r="A6971" t="s">
        <v>8208</v>
      </c>
      <c r="B6971">
        <v>2</v>
      </c>
      <c r="C6971" t="s">
        <v>6635</v>
      </c>
      <c r="D6971" s="84"/>
      <c r="F6971" s="84"/>
      <c r="O6971" s="84" t="s">
        <v>21480</v>
      </c>
      <c r="P6971" s="84">
        <v>1</v>
      </c>
      <c r="Q6971" s="84" t="s">
        <v>9357</v>
      </c>
      <c r="R6971" s="84"/>
      <c r="S6971" s="84"/>
    </row>
    <row r="6972" spans="1:19" x14ac:dyDescent="0.25">
      <c r="A6972" t="s">
        <v>8209</v>
      </c>
      <c r="B6972">
        <v>2</v>
      </c>
      <c r="C6972" t="s">
        <v>6635</v>
      </c>
      <c r="D6972" s="84"/>
      <c r="F6972" s="84"/>
      <c r="O6972" s="84" t="s">
        <v>21483</v>
      </c>
      <c r="P6972" s="84">
        <v>1</v>
      </c>
      <c r="Q6972" s="84" t="s">
        <v>9357</v>
      </c>
      <c r="R6972" s="84"/>
      <c r="S6972" s="84"/>
    </row>
    <row r="6973" spans="1:19" x14ac:dyDescent="0.25">
      <c r="A6973" t="s">
        <v>8210</v>
      </c>
      <c r="B6973">
        <v>2</v>
      </c>
      <c r="C6973" t="s">
        <v>6635</v>
      </c>
      <c r="D6973" s="84"/>
      <c r="F6973" s="84"/>
      <c r="O6973" s="84" t="s">
        <v>21484</v>
      </c>
      <c r="P6973" s="84">
        <v>1</v>
      </c>
      <c r="Q6973" s="84" t="s">
        <v>9357</v>
      </c>
      <c r="R6973" s="84"/>
      <c r="S6973" s="84"/>
    </row>
    <row r="6974" spans="1:19" x14ac:dyDescent="0.25">
      <c r="A6974" t="s">
        <v>8211</v>
      </c>
      <c r="B6974">
        <v>2</v>
      </c>
      <c r="C6974" t="s">
        <v>6635</v>
      </c>
      <c r="D6974" s="84"/>
      <c r="F6974" s="84"/>
      <c r="O6974" s="84" t="s">
        <v>21485</v>
      </c>
      <c r="P6974" s="84">
        <v>1</v>
      </c>
      <c r="Q6974" s="84" t="s">
        <v>9357</v>
      </c>
      <c r="R6974" s="84"/>
      <c r="S6974" s="84"/>
    </row>
    <row r="6975" spans="1:19" x14ac:dyDescent="0.25">
      <c r="A6975" t="s">
        <v>8212</v>
      </c>
      <c r="B6975">
        <v>2</v>
      </c>
      <c r="C6975" t="s">
        <v>6635</v>
      </c>
      <c r="D6975" s="84"/>
      <c r="F6975" s="84"/>
      <c r="O6975" s="84" t="s">
        <v>21486</v>
      </c>
      <c r="P6975" s="84">
        <v>1</v>
      </c>
      <c r="Q6975" s="84" t="s">
        <v>9357</v>
      </c>
      <c r="R6975" s="84"/>
      <c r="S6975" s="84"/>
    </row>
    <row r="6976" spans="1:19" x14ac:dyDescent="0.25">
      <c r="A6976" t="s">
        <v>8213</v>
      </c>
      <c r="B6976">
        <v>2</v>
      </c>
      <c r="C6976" t="s">
        <v>6635</v>
      </c>
      <c r="D6976" s="84"/>
      <c r="F6976" s="84"/>
      <c r="O6976" s="84" t="s">
        <v>21487</v>
      </c>
      <c r="P6976" s="84">
        <v>1</v>
      </c>
      <c r="Q6976" s="84" t="s">
        <v>9357</v>
      </c>
      <c r="R6976" s="84"/>
      <c r="S6976" s="84"/>
    </row>
    <row r="6977" spans="1:19" x14ac:dyDescent="0.25">
      <c r="A6977" t="s">
        <v>8214</v>
      </c>
      <c r="B6977">
        <v>2</v>
      </c>
      <c r="C6977" t="s">
        <v>6635</v>
      </c>
      <c r="D6977" s="84"/>
      <c r="F6977" s="84"/>
      <c r="O6977" s="84" t="s">
        <v>21492</v>
      </c>
      <c r="P6977" s="84">
        <v>1</v>
      </c>
      <c r="Q6977" s="84" t="s">
        <v>9357</v>
      </c>
      <c r="R6977" s="84"/>
      <c r="S6977" s="84"/>
    </row>
    <row r="6978" spans="1:19" x14ac:dyDescent="0.25">
      <c r="A6978" t="s">
        <v>8215</v>
      </c>
      <c r="B6978">
        <v>2</v>
      </c>
      <c r="C6978" t="s">
        <v>6635</v>
      </c>
      <c r="D6978" s="84"/>
      <c r="F6978" s="84"/>
      <c r="O6978" s="84" t="s">
        <v>21495</v>
      </c>
      <c r="P6978" s="84">
        <v>1</v>
      </c>
      <c r="Q6978" s="84" t="s">
        <v>9357</v>
      </c>
      <c r="R6978" s="84"/>
      <c r="S6978" s="84"/>
    </row>
    <row r="6979" spans="1:19" x14ac:dyDescent="0.25">
      <c r="A6979" t="s">
        <v>8216</v>
      </c>
      <c r="B6979">
        <v>2</v>
      </c>
      <c r="C6979" t="s">
        <v>6635</v>
      </c>
      <c r="D6979" s="84"/>
      <c r="F6979" s="84"/>
      <c r="O6979" s="84" t="s">
        <v>21501</v>
      </c>
      <c r="P6979" s="84">
        <v>1</v>
      </c>
      <c r="Q6979" s="84" t="s">
        <v>9357</v>
      </c>
      <c r="R6979" s="84"/>
      <c r="S6979" s="84"/>
    </row>
    <row r="6980" spans="1:19" x14ac:dyDescent="0.25">
      <c r="A6980" t="s">
        <v>8217</v>
      </c>
      <c r="B6980">
        <v>2</v>
      </c>
      <c r="C6980" t="s">
        <v>6635</v>
      </c>
      <c r="D6980" s="84"/>
      <c r="F6980" s="84"/>
      <c r="O6980" s="84" t="s">
        <v>21503</v>
      </c>
      <c r="P6980" s="84">
        <v>1</v>
      </c>
      <c r="Q6980" s="84" t="s">
        <v>9357</v>
      </c>
      <c r="R6980" s="84"/>
      <c r="S6980" s="84"/>
    </row>
    <row r="6981" spans="1:19" x14ac:dyDescent="0.25">
      <c r="A6981" t="s">
        <v>8218</v>
      </c>
      <c r="B6981">
        <v>2</v>
      </c>
      <c r="C6981" t="s">
        <v>6635</v>
      </c>
      <c r="D6981" s="84"/>
      <c r="F6981" s="84"/>
      <c r="O6981" s="84" t="s">
        <v>21504</v>
      </c>
      <c r="P6981" s="84">
        <v>1</v>
      </c>
      <c r="Q6981" s="84" t="s">
        <v>9357</v>
      </c>
      <c r="R6981" s="84"/>
      <c r="S6981" s="84"/>
    </row>
    <row r="6982" spans="1:19" x14ac:dyDescent="0.25">
      <c r="A6982" t="s">
        <v>8219</v>
      </c>
      <c r="B6982">
        <v>2</v>
      </c>
      <c r="C6982" t="s">
        <v>6635</v>
      </c>
      <c r="D6982" s="84"/>
      <c r="F6982" s="84"/>
      <c r="O6982" s="84" t="s">
        <v>21505</v>
      </c>
      <c r="P6982" s="84">
        <v>1</v>
      </c>
      <c r="Q6982" s="84" t="s">
        <v>9357</v>
      </c>
      <c r="R6982" s="84"/>
      <c r="S6982" s="84"/>
    </row>
    <row r="6983" spans="1:19" x14ac:dyDescent="0.25">
      <c r="A6983" t="s">
        <v>8220</v>
      </c>
      <c r="B6983">
        <v>2</v>
      </c>
      <c r="C6983" t="s">
        <v>6635</v>
      </c>
      <c r="D6983" s="84"/>
      <c r="F6983" s="84"/>
      <c r="O6983" s="84" t="s">
        <v>21506</v>
      </c>
      <c r="P6983" s="84">
        <v>1</v>
      </c>
      <c r="Q6983" s="84" t="s">
        <v>9357</v>
      </c>
      <c r="R6983" s="84"/>
      <c r="S6983" s="84"/>
    </row>
    <row r="6984" spans="1:19" x14ac:dyDescent="0.25">
      <c r="A6984" t="s">
        <v>8221</v>
      </c>
      <c r="B6984">
        <v>2</v>
      </c>
      <c r="C6984" t="s">
        <v>6635</v>
      </c>
      <c r="D6984" s="84"/>
      <c r="F6984" s="84"/>
      <c r="O6984" s="84" t="s">
        <v>21507</v>
      </c>
      <c r="P6984" s="84">
        <v>1</v>
      </c>
      <c r="Q6984" s="84" t="s">
        <v>9357</v>
      </c>
      <c r="R6984" s="84"/>
      <c r="S6984" s="84"/>
    </row>
    <row r="6985" spans="1:19" x14ac:dyDescent="0.25">
      <c r="A6985" t="s">
        <v>8222</v>
      </c>
      <c r="B6985">
        <v>2</v>
      </c>
      <c r="C6985" t="s">
        <v>6635</v>
      </c>
      <c r="D6985" s="84"/>
      <c r="F6985" s="84"/>
      <c r="O6985" s="84" t="s">
        <v>21510</v>
      </c>
      <c r="P6985" s="84">
        <v>1</v>
      </c>
      <c r="Q6985" s="84" t="s">
        <v>9357</v>
      </c>
      <c r="R6985" s="84"/>
      <c r="S6985" s="84"/>
    </row>
    <row r="6986" spans="1:19" x14ac:dyDescent="0.25">
      <c r="A6986" t="s">
        <v>8223</v>
      </c>
      <c r="B6986">
        <v>2</v>
      </c>
      <c r="C6986" t="s">
        <v>6635</v>
      </c>
      <c r="D6986" s="84"/>
      <c r="F6986" s="84"/>
      <c r="O6986" s="84" t="s">
        <v>21517</v>
      </c>
      <c r="P6986" s="84"/>
      <c r="Q6986" s="84"/>
      <c r="R6986" s="84"/>
      <c r="S6986" s="84"/>
    </row>
    <row r="6987" spans="1:19" x14ac:dyDescent="0.25">
      <c r="A6987" t="s">
        <v>8224</v>
      </c>
      <c r="B6987">
        <v>2</v>
      </c>
      <c r="C6987" t="s">
        <v>6635</v>
      </c>
      <c r="D6987" s="84"/>
      <c r="F6987" s="84"/>
      <c r="O6987" s="84" t="s">
        <v>21518</v>
      </c>
      <c r="P6987" s="84"/>
      <c r="Q6987" s="84"/>
      <c r="R6987" s="84"/>
      <c r="S6987" s="84"/>
    </row>
    <row r="6988" spans="1:19" x14ac:dyDescent="0.25">
      <c r="A6988" t="s">
        <v>8225</v>
      </c>
      <c r="B6988">
        <v>2</v>
      </c>
      <c r="C6988" t="s">
        <v>6635</v>
      </c>
      <c r="D6988" s="84"/>
      <c r="F6988" s="84"/>
    </row>
    <row r="6989" spans="1:19" x14ac:dyDescent="0.25">
      <c r="A6989" t="s">
        <v>8226</v>
      </c>
      <c r="B6989">
        <v>2</v>
      </c>
      <c r="C6989" t="s">
        <v>6635</v>
      </c>
      <c r="D6989" s="84"/>
      <c r="F6989" s="84"/>
    </row>
    <row r="6990" spans="1:19" x14ac:dyDescent="0.25">
      <c r="A6990" t="s">
        <v>8227</v>
      </c>
      <c r="B6990">
        <v>2</v>
      </c>
      <c r="C6990" t="s">
        <v>6635</v>
      </c>
      <c r="D6990" s="84"/>
      <c r="F6990" s="84"/>
    </row>
    <row r="6991" spans="1:19" x14ac:dyDescent="0.25">
      <c r="A6991" t="s">
        <v>8228</v>
      </c>
      <c r="B6991">
        <v>2</v>
      </c>
      <c r="C6991" t="s">
        <v>6635</v>
      </c>
      <c r="D6991" s="84"/>
      <c r="F6991" s="84"/>
    </row>
    <row r="6992" spans="1:19" x14ac:dyDescent="0.25">
      <c r="A6992" t="s">
        <v>8229</v>
      </c>
      <c r="B6992">
        <v>2</v>
      </c>
      <c r="C6992" t="s">
        <v>6635</v>
      </c>
      <c r="D6992" s="84"/>
      <c r="F6992" s="84"/>
    </row>
    <row r="6993" spans="1:6" x14ac:dyDescent="0.25">
      <c r="A6993" t="s">
        <v>8230</v>
      </c>
      <c r="B6993">
        <v>2</v>
      </c>
      <c r="C6993" t="s">
        <v>6635</v>
      </c>
      <c r="D6993" s="84"/>
      <c r="F6993" s="84"/>
    </row>
    <row r="6994" spans="1:6" x14ac:dyDescent="0.25">
      <c r="A6994" t="s">
        <v>8231</v>
      </c>
      <c r="B6994">
        <v>2</v>
      </c>
      <c r="C6994" t="s">
        <v>6635</v>
      </c>
      <c r="D6994" s="84"/>
      <c r="F6994" s="84"/>
    </row>
    <row r="6995" spans="1:6" x14ac:dyDescent="0.25">
      <c r="A6995" t="s">
        <v>8232</v>
      </c>
      <c r="B6995">
        <v>2</v>
      </c>
      <c r="C6995" t="s">
        <v>6635</v>
      </c>
      <c r="D6995" s="84"/>
      <c r="F6995" s="84"/>
    </row>
    <row r="6996" spans="1:6" x14ac:dyDescent="0.25">
      <c r="A6996" t="s">
        <v>8233</v>
      </c>
      <c r="B6996">
        <v>2</v>
      </c>
      <c r="C6996" t="s">
        <v>6635</v>
      </c>
      <c r="D6996" s="84"/>
      <c r="F6996" s="84"/>
    </row>
    <row r="6997" spans="1:6" x14ac:dyDescent="0.25">
      <c r="A6997" t="s">
        <v>8234</v>
      </c>
      <c r="B6997">
        <v>2</v>
      </c>
      <c r="C6997" t="s">
        <v>6635</v>
      </c>
      <c r="D6997" s="84"/>
      <c r="F6997" s="84"/>
    </row>
    <row r="6998" spans="1:6" x14ac:dyDescent="0.25">
      <c r="A6998" t="s">
        <v>8235</v>
      </c>
      <c r="B6998">
        <v>2</v>
      </c>
      <c r="C6998" t="s">
        <v>6635</v>
      </c>
      <c r="D6998" s="84"/>
      <c r="F6998" s="84"/>
    </row>
    <row r="6999" spans="1:6" x14ac:dyDescent="0.25">
      <c r="A6999" t="s">
        <v>8236</v>
      </c>
      <c r="B6999">
        <v>2</v>
      </c>
      <c r="C6999" t="s">
        <v>6635</v>
      </c>
      <c r="D6999" s="84"/>
      <c r="F6999" s="84"/>
    </row>
    <row r="7000" spans="1:6" x14ac:dyDescent="0.25">
      <c r="A7000" t="s">
        <v>8237</v>
      </c>
      <c r="B7000">
        <v>2</v>
      </c>
      <c r="C7000" t="s">
        <v>6635</v>
      </c>
      <c r="D7000" s="84"/>
      <c r="F7000" s="84"/>
    </row>
    <row r="7001" spans="1:6" x14ac:dyDescent="0.25">
      <c r="A7001" t="s">
        <v>8238</v>
      </c>
      <c r="B7001">
        <v>2</v>
      </c>
      <c r="C7001" t="s">
        <v>6635</v>
      </c>
      <c r="D7001" s="84"/>
      <c r="F7001" s="84"/>
    </row>
    <row r="7002" spans="1:6" x14ac:dyDescent="0.25">
      <c r="A7002" t="s">
        <v>8239</v>
      </c>
      <c r="B7002">
        <v>2</v>
      </c>
      <c r="C7002" t="s">
        <v>6635</v>
      </c>
      <c r="D7002" s="84"/>
      <c r="F7002" s="84"/>
    </row>
    <row r="7003" spans="1:6" x14ac:dyDescent="0.25">
      <c r="A7003" t="s">
        <v>8240</v>
      </c>
      <c r="B7003">
        <v>2</v>
      </c>
      <c r="C7003" t="s">
        <v>6635</v>
      </c>
      <c r="D7003" s="84"/>
      <c r="F7003" s="84"/>
    </row>
    <row r="7004" spans="1:6" x14ac:dyDescent="0.25">
      <c r="A7004" t="s">
        <v>8241</v>
      </c>
      <c r="B7004">
        <v>2</v>
      </c>
      <c r="C7004" t="s">
        <v>6635</v>
      </c>
      <c r="D7004" s="84"/>
      <c r="F7004" s="84"/>
    </row>
    <row r="7005" spans="1:6" x14ac:dyDescent="0.25">
      <c r="A7005" t="s">
        <v>8242</v>
      </c>
      <c r="B7005">
        <v>2</v>
      </c>
      <c r="C7005" t="s">
        <v>6635</v>
      </c>
      <c r="D7005" s="84"/>
      <c r="F7005" s="84"/>
    </row>
    <row r="7006" spans="1:6" x14ac:dyDescent="0.25">
      <c r="A7006" t="s">
        <v>8243</v>
      </c>
      <c r="B7006">
        <v>2</v>
      </c>
      <c r="C7006" t="s">
        <v>6635</v>
      </c>
      <c r="D7006" s="84"/>
      <c r="F7006" s="84"/>
    </row>
    <row r="7007" spans="1:6" x14ac:dyDescent="0.25">
      <c r="A7007" t="s">
        <v>8244</v>
      </c>
      <c r="B7007">
        <v>2</v>
      </c>
      <c r="C7007" t="s">
        <v>6635</v>
      </c>
      <c r="D7007" s="84"/>
      <c r="F7007" s="84"/>
    </row>
    <row r="7008" spans="1:6" x14ac:dyDescent="0.25">
      <c r="A7008" t="s">
        <v>8245</v>
      </c>
      <c r="B7008">
        <v>2</v>
      </c>
      <c r="C7008" t="s">
        <v>6635</v>
      </c>
      <c r="D7008" s="84"/>
      <c r="F7008" s="84"/>
    </row>
    <row r="7009" spans="1:6" x14ac:dyDescent="0.25">
      <c r="A7009" t="s">
        <v>8246</v>
      </c>
      <c r="B7009">
        <v>2</v>
      </c>
      <c r="C7009" t="s">
        <v>6635</v>
      </c>
      <c r="D7009" s="84"/>
      <c r="F7009" s="84"/>
    </row>
    <row r="7010" spans="1:6" x14ac:dyDescent="0.25">
      <c r="A7010" t="s">
        <v>8247</v>
      </c>
      <c r="B7010">
        <v>2</v>
      </c>
      <c r="C7010" t="s">
        <v>6635</v>
      </c>
      <c r="D7010" s="84"/>
      <c r="F7010" s="84"/>
    </row>
    <row r="7011" spans="1:6" x14ac:dyDescent="0.25">
      <c r="A7011" t="s">
        <v>8248</v>
      </c>
      <c r="B7011">
        <v>2</v>
      </c>
      <c r="C7011" t="s">
        <v>6635</v>
      </c>
      <c r="D7011" s="84"/>
      <c r="F7011" s="84"/>
    </row>
    <row r="7012" spans="1:6" x14ac:dyDescent="0.25">
      <c r="A7012" t="s">
        <v>8249</v>
      </c>
      <c r="B7012">
        <v>2</v>
      </c>
      <c r="C7012" t="s">
        <v>6635</v>
      </c>
      <c r="D7012" s="84"/>
      <c r="F7012" s="84"/>
    </row>
    <row r="7013" spans="1:6" x14ac:dyDescent="0.25">
      <c r="A7013" t="s">
        <v>8250</v>
      </c>
      <c r="B7013">
        <v>2</v>
      </c>
      <c r="C7013" t="s">
        <v>6635</v>
      </c>
      <c r="D7013" s="84"/>
      <c r="F7013" s="84"/>
    </row>
    <row r="7014" spans="1:6" x14ac:dyDescent="0.25">
      <c r="A7014" t="s">
        <v>8251</v>
      </c>
      <c r="B7014">
        <v>2</v>
      </c>
      <c r="C7014" t="s">
        <v>6635</v>
      </c>
      <c r="D7014" s="84"/>
      <c r="F7014" s="84"/>
    </row>
    <row r="7015" spans="1:6" x14ac:dyDescent="0.25">
      <c r="A7015" t="s">
        <v>8252</v>
      </c>
      <c r="B7015">
        <v>2</v>
      </c>
      <c r="C7015" t="s">
        <v>6635</v>
      </c>
      <c r="D7015" s="84"/>
      <c r="F7015" s="84"/>
    </row>
    <row r="7016" spans="1:6" x14ac:dyDescent="0.25">
      <c r="A7016" t="s">
        <v>8253</v>
      </c>
      <c r="B7016">
        <v>2</v>
      </c>
      <c r="C7016" t="s">
        <v>6635</v>
      </c>
      <c r="D7016" s="84"/>
      <c r="F7016" s="84"/>
    </row>
    <row r="7017" spans="1:6" x14ac:dyDescent="0.25">
      <c r="A7017" t="s">
        <v>8254</v>
      </c>
      <c r="B7017">
        <v>2</v>
      </c>
      <c r="C7017" t="s">
        <v>6635</v>
      </c>
      <c r="D7017" s="84"/>
      <c r="F7017" s="84"/>
    </row>
    <row r="7018" spans="1:6" x14ac:dyDescent="0.25">
      <c r="A7018" t="s">
        <v>8255</v>
      </c>
      <c r="B7018">
        <v>2</v>
      </c>
      <c r="C7018" t="s">
        <v>6635</v>
      </c>
      <c r="D7018" s="84"/>
      <c r="F7018" s="84"/>
    </row>
    <row r="7019" spans="1:6" x14ac:dyDescent="0.25">
      <c r="A7019" t="s">
        <v>8256</v>
      </c>
      <c r="B7019">
        <v>2</v>
      </c>
      <c r="C7019" t="s">
        <v>6635</v>
      </c>
      <c r="D7019" s="84"/>
      <c r="F7019" s="84"/>
    </row>
    <row r="7020" spans="1:6" x14ac:dyDescent="0.25">
      <c r="A7020" t="s">
        <v>8257</v>
      </c>
      <c r="B7020">
        <v>2</v>
      </c>
      <c r="C7020" t="s">
        <v>6635</v>
      </c>
      <c r="D7020" s="84"/>
      <c r="F7020" s="84"/>
    </row>
    <row r="7021" spans="1:6" x14ac:dyDescent="0.25">
      <c r="A7021" t="s">
        <v>8258</v>
      </c>
      <c r="B7021">
        <v>2</v>
      </c>
      <c r="C7021" t="s">
        <v>6635</v>
      </c>
      <c r="D7021" s="84"/>
      <c r="F7021" s="84"/>
    </row>
    <row r="7022" spans="1:6" x14ac:dyDescent="0.25">
      <c r="A7022" t="s">
        <v>8259</v>
      </c>
      <c r="B7022">
        <v>2</v>
      </c>
      <c r="C7022" t="s">
        <v>6635</v>
      </c>
      <c r="D7022" s="84"/>
      <c r="F7022" s="84"/>
    </row>
    <row r="7023" spans="1:6" x14ac:dyDescent="0.25">
      <c r="A7023" t="s">
        <v>8260</v>
      </c>
      <c r="B7023">
        <v>2</v>
      </c>
      <c r="C7023" t="s">
        <v>6635</v>
      </c>
      <c r="D7023" s="84"/>
      <c r="F7023" s="84"/>
    </row>
    <row r="7024" spans="1:6" x14ac:dyDescent="0.25">
      <c r="A7024" t="s">
        <v>8261</v>
      </c>
      <c r="B7024">
        <v>2</v>
      </c>
      <c r="C7024" t="s">
        <v>6635</v>
      </c>
      <c r="D7024" s="84"/>
      <c r="F7024" s="84"/>
    </row>
    <row r="7025" spans="1:6" x14ac:dyDescent="0.25">
      <c r="A7025" t="s">
        <v>8262</v>
      </c>
      <c r="B7025">
        <v>2</v>
      </c>
      <c r="C7025" t="s">
        <v>6635</v>
      </c>
      <c r="D7025" s="84"/>
      <c r="F7025" s="84"/>
    </row>
    <row r="7026" spans="1:6" x14ac:dyDescent="0.25">
      <c r="A7026" t="s">
        <v>8263</v>
      </c>
      <c r="B7026">
        <v>2</v>
      </c>
      <c r="C7026" t="s">
        <v>6635</v>
      </c>
      <c r="D7026" s="84"/>
      <c r="F7026" s="84"/>
    </row>
    <row r="7027" spans="1:6" x14ac:dyDescent="0.25">
      <c r="A7027" t="s">
        <v>8264</v>
      </c>
      <c r="B7027">
        <v>2</v>
      </c>
      <c r="C7027" t="s">
        <v>6635</v>
      </c>
      <c r="D7027" s="84"/>
      <c r="F7027" s="84"/>
    </row>
    <row r="7028" spans="1:6" x14ac:dyDescent="0.25">
      <c r="A7028" t="s">
        <v>8265</v>
      </c>
      <c r="B7028">
        <v>2</v>
      </c>
      <c r="C7028" t="s">
        <v>6635</v>
      </c>
      <c r="D7028" s="84"/>
      <c r="F7028" s="84"/>
    </row>
    <row r="7029" spans="1:6" x14ac:dyDescent="0.25">
      <c r="A7029" t="s">
        <v>8266</v>
      </c>
      <c r="B7029">
        <v>2</v>
      </c>
      <c r="C7029" t="s">
        <v>6635</v>
      </c>
      <c r="D7029" s="84"/>
      <c r="F7029" s="84"/>
    </row>
    <row r="7030" spans="1:6" x14ac:dyDescent="0.25">
      <c r="A7030" t="s">
        <v>8267</v>
      </c>
      <c r="B7030">
        <v>2</v>
      </c>
      <c r="C7030" t="s">
        <v>6635</v>
      </c>
      <c r="D7030" s="84"/>
      <c r="F7030" s="84"/>
    </row>
    <row r="7031" spans="1:6" x14ac:dyDescent="0.25">
      <c r="A7031" t="s">
        <v>8268</v>
      </c>
      <c r="B7031">
        <v>2</v>
      </c>
      <c r="C7031" t="s">
        <v>6635</v>
      </c>
      <c r="D7031" s="84"/>
      <c r="F7031" s="84"/>
    </row>
    <row r="7032" spans="1:6" x14ac:dyDescent="0.25">
      <c r="A7032" t="s">
        <v>8269</v>
      </c>
      <c r="B7032">
        <v>2</v>
      </c>
      <c r="C7032" t="s">
        <v>6635</v>
      </c>
      <c r="D7032" s="84"/>
      <c r="F7032" s="84"/>
    </row>
    <row r="7033" spans="1:6" x14ac:dyDescent="0.25">
      <c r="A7033" t="s">
        <v>8270</v>
      </c>
      <c r="B7033">
        <v>2</v>
      </c>
      <c r="C7033" t="s">
        <v>6635</v>
      </c>
      <c r="D7033" s="84"/>
      <c r="F7033" s="84"/>
    </row>
    <row r="7034" spans="1:6" x14ac:dyDescent="0.25">
      <c r="A7034" t="s">
        <v>8271</v>
      </c>
      <c r="B7034">
        <v>2</v>
      </c>
      <c r="C7034" t="s">
        <v>6635</v>
      </c>
      <c r="D7034" s="84"/>
      <c r="F7034" s="84"/>
    </row>
    <row r="7035" spans="1:6" x14ac:dyDescent="0.25">
      <c r="A7035" t="s">
        <v>8272</v>
      </c>
      <c r="B7035">
        <v>2</v>
      </c>
      <c r="C7035" t="s">
        <v>6635</v>
      </c>
      <c r="D7035" s="84"/>
      <c r="F7035" s="84"/>
    </row>
    <row r="7036" spans="1:6" x14ac:dyDescent="0.25">
      <c r="A7036" t="s">
        <v>8273</v>
      </c>
      <c r="B7036">
        <v>2</v>
      </c>
      <c r="C7036" t="s">
        <v>6635</v>
      </c>
      <c r="D7036" s="84"/>
      <c r="F7036" s="84"/>
    </row>
    <row r="7037" spans="1:6" x14ac:dyDescent="0.25">
      <c r="A7037" t="s">
        <v>8274</v>
      </c>
      <c r="B7037">
        <v>2</v>
      </c>
      <c r="C7037" t="s">
        <v>6635</v>
      </c>
      <c r="D7037" s="84"/>
      <c r="F7037" s="84"/>
    </row>
    <row r="7038" spans="1:6" x14ac:dyDescent="0.25">
      <c r="A7038" t="s">
        <v>8275</v>
      </c>
      <c r="B7038">
        <v>2</v>
      </c>
      <c r="C7038" t="s">
        <v>6635</v>
      </c>
      <c r="D7038" s="84"/>
      <c r="F7038" s="84"/>
    </row>
    <row r="7039" spans="1:6" x14ac:dyDescent="0.25">
      <c r="A7039" t="s">
        <v>8276</v>
      </c>
      <c r="B7039">
        <v>2</v>
      </c>
      <c r="C7039" t="s">
        <v>6635</v>
      </c>
      <c r="D7039" s="84"/>
      <c r="F7039" s="84"/>
    </row>
    <row r="7040" spans="1:6" x14ac:dyDescent="0.25">
      <c r="A7040" t="s">
        <v>8277</v>
      </c>
      <c r="B7040">
        <v>2</v>
      </c>
      <c r="C7040" t="s">
        <v>6635</v>
      </c>
      <c r="D7040" s="84"/>
      <c r="F7040" s="84"/>
    </row>
    <row r="7041" spans="1:6" x14ac:dyDescent="0.25">
      <c r="A7041" t="s">
        <v>8278</v>
      </c>
      <c r="B7041">
        <v>2</v>
      </c>
      <c r="C7041" t="s">
        <v>6635</v>
      </c>
      <c r="D7041" s="84"/>
      <c r="F7041" s="84"/>
    </row>
    <row r="7042" spans="1:6" x14ac:dyDescent="0.25">
      <c r="A7042" t="s">
        <v>8279</v>
      </c>
      <c r="B7042">
        <v>2</v>
      </c>
      <c r="C7042" t="s">
        <v>6635</v>
      </c>
      <c r="D7042" s="84"/>
      <c r="F7042" s="84"/>
    </row>
    <row r="7043" spans="1:6" x14ac:dyDescent="0.25">
      <c r="A7043" t="s">
        <v>8280</v>
      </c>
      <c r="B7043">
        <v>2</v>
      </c>
      <c r="C7043" t="s">
        <v>6635</v>
      </c>
      <c r="D7043" s="84"/>
      <c r="F7043" s="84"/>
    </row>
    <row r="7044" spans="1:6" x14ac:dyDescent="0.25">
      <c r="A7044" t="s">
        <v>8281</v>
      </c>
      <c r="B7044">
        <v>2</v>
      </c>
      <c r="C7044" t="s">
        <v>6635</v>
      </c>
      <c r="D7044" s="84"/>
      <c r="F7044" s="84"/>
    </row>
    <row r="7045" spans="1:6" x14ac:dyDescent="0.25">
      <c r="A7045" t="s">
        <v>8282</v>
      </c>
      <c r="B7045">
        <v>2</v>
      </c>
      <c r="C7045" t="s">
        <v>6635</v>
      </c>
      <c r="D7045" s="84"/>
      <c r="F7045" s="84"/>
    </row>
    <row r="7046" spans="1:6" x14ac:dyDescent="0.25">
      <c r="A7046" t="s">
        <v>8283</v>
      </c>
      <c r="B7046">
        <v>2</v>
      </c>
      <c r="C7046" t="s">
        <v>6635</v>
      </c>
      <c r="D7046" s="84"/>
      <c r="F7046" s="84"/>
    </row>
    <row r="7047" spans="1:6" x14ac:dyDescent="0.25">
      <c r="A7047" t="s">
        <v>8284</v>
      </c>
      <c r="B7047">
        <v>2</v>
      </c>
      <c r="C7047" t="s">
        <v>6635</v>
      </c>
      <c r="D7047" s="84"/>
      <c r="F7047" s="84"/>
    </row>
    <row r="7048" spans="1:6" x14ac:dyDescent="0.25">
      <c r="A7048" t="s">
        <v>8285</v>
      </c>
      <c r="B7048">
        <v>2</v>
      </c>
      <c r="C7048" t="s">
        <v>6635</v>
      </c>
      <c r="D7048" s="84"/>
      <c r="F7048" s="84"/>
    </row>
    <row r="7049" spans="1:6" x14ac:dyDescent="0.25">
      <c r="A7049" t="s">
        <v>8286</v>
      </c>
      <c r="B7049">
        <v>2</v>
      </c>
      <c r="C7049" t="s">
        <v>6635</v>
      </c>
      <c r="D7049" s="84"/>
      <c r="F7049" s="84"/>
    </row>
    <row r="7050" spans="1:6" x14ac:dyDescent="0.25">
      <c r="A7050" t="s">
        <v>8287</v>
      </c>
      <c r="B7050">
        <v>2</v>
      </c>
      <c r="C7050" t="s">
        <v>6635</v>
      </c>
      <c r="D7050" s="84"/>
      <c r="F7050" s="84"/>
    </row>
    <row r="7051" spans="1:6" x14ac:dyDescent="0.25">
      <c r="A7051" t="s">
        <v>8288</v>
      </c>
      <c r="B7051">
        <v>2</v>
      </c>
      <c r="C7051" t="s">
        <v>6635</v>
      </c>
      <c r="D7051" s="84"/>
      <c r="F7051" s="84"/>
    </row>
    <row r="7052" spans="1:6" x14ac:dyDescent="0.25">
      <c r="A7052" t="s">
        <v>8289</v>
      </c>
      <c r="B7052">
        <v>2</v>
      </c>
      <c r="C7052" t="s">
        <v>6635</v>
      </c>
      <c r="D7052" s="84"/>
      <c r="F7052" s="84"/>
    </row>
    <row r="7053" spans="1:6" x14ac:dyDescent="0.25">
      <c r="A7053" t="s">
        <v>8290</v>
      </c>
      <c r="B7053">
        <v>2</v>
      </c>
      <c r="C7053" t="s">
        <v>6635</v>
      </c>
      <c r="D7053" s="84"/>
      <c r="F7053" s="84"/>
    </row>
    <row r="7054" spans="1:6" x14ac:dyDescent="0.25">
      <c r="A7054" t="s">
        <v>8291</v>
      </c>
      <c r="B7054">
        <v>2</v>
      </c>
      <c r="C7054" t="s">
        <v>6635</v>
      </c>
      <c r="D7054" s="84"/>
      <c r="F7054" s="84"/>
    </row>
    <row r="7055" spans="1:6" x14ac:dyDescent="0.25">
      <c r="A7055" t="s">
        <v>8292</v>
      </c>
      <c r="B7055">
        <v>2</v>
      </c>
      <c r="C7055" t="s">
        <v>6635</v>
      </c>
      <c r="D7055" s="84"/>
      <c r="F7055" s="84"/>
    </row>
    <row r="7056" spans="1:6" x14ac:dyDescent="0.25">
      <c r="A7056" t="s">
        <v>8293</v>
      </c>
      <c r="B7056">
        <v>2</v>
      </c>
      <c r="C7056" t="s">
        <v>6635</v>
      </c>
      <c r="D7056" s="84"/>
      <c r="F7056" s="84"/>
    </row>
    <row r="7057" spans="1:6" x14ac:dyDescent="0.25">
      <c r="A7057" t="s">
        <v>8294</v>
      </c>
      <c r="B7057">
        <v>2</v>
      </c>
      <c r="C7057" t="s">
        <v>6635</v>
      </c>
      <c r="D7057" s="84"/>
      <c r="F7057" s="84"/>
    </row>
    <row r="7058" spans="1:6" x14ac:dyDescent="0.25">
      <c r="A7058" t="s">
        <v>8295</v>
      </c>
      <c r="B7058">
        <v>2</v>
      </c>
      <c r="C7058" t="s">
        <v>6635</v>
      </c>
      <c r="D7058" s="84"/>
      <c r="F7058" s="84"/>
    </row>
    <row r="7059" spans="1:6" x14ac:dyDescent="0.25">
      <c r="A7059" t="s">
        <v>8296</v>
      </c>
      <c r="B7059">
        <v>2</v>
      </c>
      <c r="C7059" t="s">
        <v>6635</v>
      </c>
      <c r="D7059" s="84"/>
      <c r="F7059" s="84"/>
    </row>
    <row r="7060" spans="1:6" x14ac:dyDescent="0.25">
      <c r="A7060" t="s">
        <v>8297</v>
      </c>
      <c r="B7060">
        <v>2</v>
      </c>
      <c r="C7060" t="s">
        <v>6635</v>
      </c>
      <c r="D7060" s="84"/>
      <c r="F7060" s="84"/>
    </row>
    <row r="7061" spans="1:6" x14ac:dyDescent="0.25">
      <c r="A7061" t="s">
        <v>8298</v>
      </c>
      <c r="B7061">
        <v>2</v>
      </c>
      <c r="C7061" t="s">
        <v>6635</v>
      </c>
      <c r="D7061" s="84"/>
      <c r="F7061" s="84"/>
    </row>
    <row r="7062" spans="1:6" x14ac:dyDescent="0.25">
      <c r="A7062" t="s">
        <v>8299</v>
      </c>
      <c r="B7062">
        <v>2</v>
      </c>
      <c r="C7062" t="s">
        <v>6635</v>
      </c>
      <c r="D7062" s="84"/>
      <c r="F7062" s="84"/>
    </row>
    <row r="7063" spans="1:6" x14ac:dyDescent="0.25">
      <c r="A7063" t="s">
        <v>8300</v>
      </c>
      <c r="B7063">
        <v>2</v>
      </c>
      <c r="C7063" t="s">
        <v>6635</v>
      </c>
      <c r="D7063" s="84"/>
      <c r="F7063" s="84"/>
    </row>
    <row r="7064" spans="1:6" x14ac:dyDescent="0.25">
      <c r="A7064" t="s">
        <v>8301</v>
      </c>
      <c r="B7064">
        <v>2</v>
      </c>
      <c r="C7064" t="s">
        <v>6635</v>
      </c>
      <c r="D7064" s="84"/>
      <c r="F7064" s="84"/>
    </row>
    <row r="7065" spans="1:6" x14ac:dyDescent="0.25">
      <c r="A7065" t="s">
        <v>8302</v>
      </c>
      <c r="B7065">
        <v>2</v>
      </c>
      <c r="C7065" t="s">
        <v>6635</v>
      </c>
      <c r="D7065" s="84"/>
      <c r="F7065" s="84"/>
    </row>
    <row r="7066" spans="1:6" x14ac:dyDescent="0.25">
      <c r="A7066" t="s">
        <v>8303</v>
      </c>
      <c r="B7066">
        <v>2</v>
      </c>
      <c r="C7066" t="s">
        <v>6635</v>
      </c>
      <c r="D7066" s="84"/>
      <c r="F7066" s="84"/>
    </row>
    <row r="7067" spans="1:6" x14ac:dyDescent="0.25">
      <c r="A7067" t="s">
        <v>8304</v>
      </c>
      <c r="B7067">
        <v>2</v>
      </c>
      <c r="C7067" t="s">
        <v>6635</v>
      </c>
      <c r="D7067" s="84"/>
      <c r="F7067" s="84"/>
    </row>
    <row r="7068" spans="1:6" x14ac:dyDescent="0.25">
      <c r="A7068" t="s">
        <v>8305</v>
      </c>
      <c r="B7068">
        <v>2</v>
      </c>
      <c r="C7068" t="s">
        <v>6635</v>
      </c>
      <c r="D7068" s="84"/>
      <c r="F7068" s="84"/>
    </row>
    <row r="7069" spans="1:6" x14ac:dyDescent="0.25">
      <c r="A7069" t="s">
        <v>8306</v>
      </c>
      <c r="B7069">
        <v>2</v>
      </c>
      <c r="C7069" t="s">
        <v>6635</v>
      </c>
      <c r="D7069" s="84"/>
      <c r="F7069" s="84"/>
    </row>
    <row r="7070" spans="1:6" x14ac:dyDescent="0.25">
      <c r="A7070" t="s">
        <v>8307</v>
      </c>
      <c r="B7070">
        <v>2</v>
      </c>
      <c r="C7070" t="s">
        <v>6635</v>
      </c>
      <c r="D7070" s="84"/>
      <c r="F7070" s="84"/>
    </row>
    <row r="7071" spans="1:6" x14ac:dyDescent="0.25">
      <c r="A7071" t="s">
        <v>8308</v>
      </c>
      <c r="B7071">
        <v>2</v>
      </c>
      <c r="C7071" t="s">
        <v>6635</v>
      </c>
      <c r="D7071" s="84"/>
      <c r="F7071" s="84"/>
    </row>
    <row r="7072" spans="1:6" x14ac:dyDescent="0.25">
      <c r="A7072" t="s">
        <v>8309</v>
      </c>
      <c r="B7072">
        <v>2</v>
      </c>
      <c r="C7072" t="s">
        <v>6635</v>
      </c>
      <c r="D7072" s="84"/>
      <c r="F7072" s="84"/>
    </row>
    <row r="7073" spans="1:6" x14ac:dyDescent="0.25">
      <c r="A7073" t="s">
        <v>8310</v>
      </c>
      <c r="B7073">
        <v>2</v>
      </c>
      <c r="C7073" t="s">
        <v>6635</v>
      </c>
      <c r="D7073" s="84"/>
      <c r="F7073" s="84"/>
    </row>
    <row r="7074" spans="1:6" x14ac:dyDescent="0.25">
      <c r="A7074" t="s">
        <v>8311</v>
      </c>
      <c r="B7074">
        <v>2</v>
      </c>
      <c r="C7074" t="s">
        <v>6635</v>
      </c>
      <c r="D7074" s="84"/>
      <c r="F7074" s="84"/>
    </row>
    <row r="7075" spans="1:6" x14ac:dyDescent="0.25">
      <c r="A7075" t="s">
        <v>8312</v>
      </c>
      <c r="B7075">
        <v>2</v>
      </c>
      <c r="C7075" t="s">
        <v>6635</v>
      </c>
      <c r="D7075" s="84"/>
      <c r="F7075" s="84"/>
    </row>
    <row r="7076" spans="1:6" x14ac:dyDescent="0.25">
      <c r="A7076" t="s">
        <v>8313</v>
      </c>
      <c r="B7076">
        <v>2</v>
      </c>
      <c r="C7076" t="s">
        <v>6635</v>
      </c>
      <c r="D7076" s="84"/>
      <c r="F7076" s="84"/>
    </row>
    <row r="7077" spans="1:6" x14ac:dyDescent="0.25">
      <c r="A7077" t="s">
        <v>8314</v>
      </c>
      <c r="B7077">
        <v>2</v>
      </c>
      <c r="C7077" t="s">
        <v>6635</v>
      </c>
      <c r="D7077" s="84"/>
      <c r="F7077" s="84"/>
    </row>
    <row r="7078" spans="1:6" x14ac:dyDescent="0.25">
      <c r="A7078" t="s">
        <v>8315</v>
      </c>
      <c r="B7078">
        <v>2</v>
      </c>
      <c r="C7078" t="s">
        <v>6635</v>
      </c>
      <c r="D7078" s="84"/>
      <c r="F7078" s="84"/>
    </row>
    <row r="7079" spans="1:6" x14ac:dyDescent="0.25">
      <c r="A7079" t="s">
        <v>8316</v>
      </c>
      <c r="B7079">
        <v>2</v>
      </c>
      <c r="C7079" t="s">
        <v>6635</v>
      </c>
      <c r="D7079" s="84"/>
      <c r="F7079" s="84"/>
    </row>
    <row r="7080" spans="1:6" x14ac:dyDescent="0.25">
      <c r="A7080" t="s">
        <v>8317</v>
      </c>
      <c r="B7080">
        <v>2</v>
      </c>
      <c r="C7080" t="s">
        <v>6635</v>
      </c>
      <c r="D7080" s="84"/>
      <c r="F7080" s="84"/>
    </row>
    <row r="7081" spans="1:6" x14ac:dyDescent="0.25">
      <c r="A7081" t="s">
        <v>8318</v>
      </c>
      <c r="B7081">
        <v>2</v>
      </c>
      <c r="C7081" t="s">
        <v>6635</v>
      </c>
      <c r="D7081" s="84"/>
      <c r="F7081" s="84"/>
    </row>
    <row r="7082" spans="1:6" x14ac:dyDescent="0.25">
      <c r="A7082" t="s">
        <v>8319</v>
      </c>
      <c r="B7082">
        <v>2</v>
      </c>
      <c r="C7082" t="s">
        <v>6635</v>
      </c>
      <c r="D7082" s="84"/>
      <c r="F7082" s="84"/>
    </row>
    <row r="7083" spans="1:6" x14ac:dyDescent="0.25">
      <c r="A7083" t="s">
        <v>8320</v>
      </c>
      <c r="B7083">
        <v>2</v>
      </c>
      <c r="C7083" t="s">
        <v>6635</v>
      </c>
      <c r="D7083" s="84"/>
      <c r="F7083" s="84"/>
    </row>
    <row r="7084" spans="1:6" x14ac:dyDescent="0.25">
      <c r="A7084" t="s">
        <v>8321</v>
      </c>
      <c r="B7084">
        <v>2</v>
      </c>
      <c r="C7084" t="s">
        <v>6635</v>
      </c>
      <c r="D7084" s="84"/>
      <c r="F7084" s="84"/>
    </row>
    <row r="7085" spans="1:6" x14ac:dyDescent="0.25">
      <c r="A7085" t="s">
        <v>8322</v>
      </c>
      <c r="B7085">
        <v>2</v>
      </c>
      <c r="C7085" t="s">
        <v>6635</v>
      </c>
      <c r="D7085" s="84"/>
      <c r="F7085" s="84"/>
    </row>
    <row r="7086" spans="1:6" x14ac:dyDescent="0.25">
      <c r="A7086" t="s">
        <v>8323</v>
      </c>
      <c r="B7086">
        <v>2</v>
      </c>
      <c r="C7086" t="s">
        <v>6635</v>
      </c>
      <c r="D7086" s="84"/>
      <c r="F7086" s="84"/>
    </row>
    <row r="7087" spans="1:6" x14ac:dyDescent="0.25">
      <c r="A7087" t="s">
        <v>8324</v>
      </c>
      <c r="B7087">
        <v>2</v>
      </c>
      <c r="C7087" t="s">
        <v>6635</v>
      </c>
      <c r="D7087" s="84"/>
      <c r="F7087" s="84"/>
    </row>
    <row r="7088" spans="1:6" x14ac:dyDescent="0.25">
      <c r="A7088" t="s">
        <v>8325</v>
      </c>
      <c r="B7088">
        <v>2</v>
      </c>
      <c r="C7088" t="s">
        <v>6635</v>
      </c>
      <c r="D7088" s="84"/>
      <c r="F7088" s="84"/>
    </row>
    <row r="7089" spans="1:6" x14ac:dyDescent="0.25">
      <c r="A7089" t="s">
        <v>8326</v>
      </c>
      <c r="B7089">
        <v>2</v>
      </c>
      <c r="C7089" t="s">
        <v>6635</v>
      </c>
      <c r="D7089" s="84"/>
      <c r="F7089" s="84"/>
    </row>
    <row r="7090" spans="1:6" x14ac:dyDescent="0.25">
      <c r="A7090" t="s">
        <v>8327</v>
      </c>
      <c r="B7090">
        <v>2</v>
      </c>
      <c r="C7090" t="s">
        <v>6635</v>
      </c>
      <c r="D7090" s="84"/>
      <c r="F7090" s="84"/>
    </row>
    <row r="7091" spans="1:6" x14ac:dyDescent="0.25">
      <c r="A7091" t="s">
        <v>8328</v>
      </c>
      <c r="B7091">
        <v>2</v>
      </c>
      <c r="C7091" t="s">
        <v>6635</v>
      </c>
      <c r="D7091" s="84"/>
      <c r="F7091" s="84"/>
    </row>
    <row r="7092" spans="1:6" x14ac:dyDescent="0.25">
      <c r="A7092" t="s">
        <v>8329</v>
      </c>
      <c r="B7092">
        <v>2</v>
      </c>
      <c r="C7092" t="s">
        <v>6635</v>
      </c>
      <c r="D7092" s="84"/>
      <c r="F7092" s="84"/>
    </row>
    <row r="7093" spans="1:6" x14ac:dyDescent="0.25">
      <c r="A7093" t="s">
        <v>8330</v>
      </c>
      <c r="B7093">
        <v>2</v>
      </c>
      <c r="C7093" t="s">
        <v>6635</v>
      </c>
      <c r="D7093" s="84"/>
      <c r="F7093" s="84"/>
    </row>
    <row r="7094" spans="1:6" x14ac:dyDescent="0.25">
      <c r="A7094" t="s">
        <v>8331</v>
      </c>
      <c r="B7094">
        <v>2</v>
      </c>
      <c r="C7094" t="s">
        <v>6635</v>
      </c>
      <c r="D7094" s="84"/>
      <c r="F7094" s="84"/>
    </row>
    <row r="7095" spans="1:6" x14ac:dyDescent="0.25">
      <c r="A7095" t="s">
        <v>8332</v>
      </c>
      <c r="B7095">
        <v>2</v>
      </c>
      <c r="C7095" t="s">
        <v>6635</v>
      </c>
      <c r="D7095" s="84"/>
      <c r="F7095" s="84"/>
    </row>
    <row r="7096" spans="1:6" x14ac:dyDescent="0.25">
      <c r="A7096" t="s">
        <v>8333</v>
      </c>
      <c r="B7096">
        <v>2</v>
      </c>
      <c r="C7096" t="s">
        <v>6635</v>
      </c>
      <c r="D7096" s="84"/>
      <c r="F7096" s="84"/>
    </row>
    <row r="7097" spans="1:6" x14ac:dyDescent="0.25">
      <c r="A7097" t="s">
        <v>8334</v>
      </c>
      <c r="B7097">
        <v>2</v>
      </c>
      <c r="C7097" t="s">
        <v>6635</v>
      </c>
      <c r="D7097" s="84"/>
      <c r="F7097" s="84"/>
    </row>
    <row r="7098" spans="1:6" x14ac:dyDescent="0.25">
      <c r="A7098" t="s">
        <v>8335</v>
      </c>
      <c r="B7098">
        <v>2</v>
      </c>
      <c r="C7098" t="s">
        <v>6635</v>
      </c>
      <c r="D7098" s="84"/>
      <c r="F7098" s="84"/>
    </row>
    <row r="7099" spans="1:6" x14ac:dyDescent="0.25">
      <c r="A7099" t="s">
        <v>8336</v>
      </c>
      <c r="B7099">
        <v>2</v>
      </c>
      <c r="C7099" t="s">
        <v>6635</v>
      </c>
      <c r="D7099" s="84"/>
      <c r="F7099" s="84"/>
    </row>
    <row r="7100" spans="1:6" x14ac:dyDescent="0.25">
      <c r="A7100" t="s">
        <v>8337</v>
      </c>
      <c r="B7100">
        <v>2</v>
      </c>
      <c r="C7100" t="s">
        <v>6635</v>
      </c>
      <c r="D7100" s="84"/>
      <c r="F7100" s="84"/>
    </row>
    <row r="7101" spans="1:6" x14ac:dyDescent="0.25">
      <c r="A7101" t="s">
        <v>8338</v>
      </c>
      <c r="B7101">
        <v>2</v>
      </c>
      <c r="C7101" t="s">
        <v>6635</v>
      </c>
      <c r="D7101" s="84"/>
      <c r="F7101" s="84"/>
    </row>
    <row r="7102" spans="1:6" x14ac:dyDescent="0.25">
      <c r="A7102" t="s">
        <v>8339</v>
      </c>
      <c r="B7102">
        <v>2</v>
      </c>
      <c r="C7102" t="s">
        <v>6635</v>
      </c>
      <c r="D7102" s="84"/>
      <c r="F7102" s="84"/>
    </row>
    <row r="7103" spans="1:6" x14ac:dyDescent="0.25">
      <c r="A7103" t="s">
        <v>8340</v>
      </c>
      <c r="B7103">
        <v>2</v>
      </c>
      <c r="C7103" t="s">
        <v>6635</v>
      </c>
      <c r="D7103" s="84"/>
      <c r="F7103" s="84"/>
    </row>
    <row r="7104" spans="1:6" x14ac:dyDescent="0.25">
      <c r="A7104" t="s">
        <v>8341</v>
      </c>
      <c r="B7104">
        <v>2</v>
      </c>
      <c r="C7104" t="s">
        <v>6635</v>
      </c>
      <c r="D7104" s="84"/>
      <c r="F7104" s="84"/>
    </row>
    <row r="7105" spans="1:6" x14ac:dyDescent="0.25">
      <c r="A7105" t="s">
        <v>8342</v>
      </c>
      <c r="B7105">
        <v>2</v>
      </c>
      <c r="C7105" t="s">
        <v>6635</v>
      </c>
      <c r="D7105" s="84"/>
      <c r="F7105" s="84"/>
    </row>
    <row r="7106" spans="1:6" x14ac:dyDescent="0.25">
      <c r="A7106" t="s">
        <v>8343</v>
      </c>
      <c r="B7106">
        <v>2</v>
      </c>
      <c r="C7106" t="s">
        <v>6635</v>
      </c>
      <c r="D7106" s="84"/>
      <c r="F7106" s="84"/>
    </row>
    <row r="7107" spans="1:6" x14ac:dyDescent="0.25">
      <c r="A7107" t="s">
        <v>8344</v>
      </c>
      <c r="B7107">
        <v>2</v>
      </c>
      <c r="C7107" t="s">
        <v>6635</v>
      </c>
      <c r="D7107" s="84"/>
      <c r="F7107" s="84"/>
    </row>
    <row r="7108" spans="1:6" x14ac:dyDescent="0.25">
      <c r="A7108" t="s">
        <v>8345</v>
      </c>
      <c r="B7108">
        <v>2</v>
      </c>
      <c r="C7108" t="s">
        <v>6635</v>
      </c>
      <c r="D7108" s="84"/>
      <c r="F7108" s="84"/>
    </row>
    <row r="7109" spans="1:6" x14ac:dyDescent="0.25">
      <c r="A7109" t="s">
        <v>8346</v>
      </c>
      <c r="B7109">
        <v>2</v>
      </c>
      <c r="C7109" t="s">
        <v>6635</v>
      </c>
      <c r="D7109" s="84"/>
      <c r="F7109" s="84"/>
    </row>
    <row r="7110" spans="1:6" x14ac:dyDescent="0.25">
      <c r="A7110" t="s">
        <v>8347</v>
      </c>
      <c r="B7110">
        <v>2</v>
      </c>
      <c r="C7110" t="s">
        <v>6635</v>
      </c>
      <c r="D7110" s="84"/>
      <c r="F7110" s="84"/>
    </row>
    <row r="7111" spans="1:6" x14ac:dyDescent="0.25">
      <c r="A7111" t="s">
        <v>8348</v>
      </c>
      <c r="B7111">
        <v>2</v>
      </c>
      <c r="C7111" t="s">
        <v>6635</v>
      </c>
      <c r="D7111" s="84"/>
      <c r="F7111" s="84"/>
    </row>
    <row r="7112" spans="1:6" x14ac:dyDescent="0.25">
      <c r="A7112" t="s">
        <v>8349</v>
      </c>
      <c r="B7112">
        <v>2</v>
      </c>
      <c r="C7112" t="s">
        <v>6635</v>
      </c>
      <c r="D7112" s="84"/>
      <c r="F7112" s="84"/>
    </row>
    <row r="7113" spans="1:6" x14ac:dyDescent="0.25">
      <c r="A7113" t="s">
        <v>8350</v>
      </c>
      <c r="B7113">
        <v>2</v>
      </c>
      <c r="C7113" t="s">
        <v>6635</v>
      </c>
      <c r="D7113" s="84"/>
      <c r="F7113" s="84"/>
    </row>
    <row r="7114" spans="1:6" x14ac:dyDescent="0.25">
      <c r="A7114" t="s">
        <v>8351</v>
      </c>
      <c r="B7114">
        <v>2</v>
      </c>
      <c r="C7114" t="s">
        <v>6635</v>
      </c>
      <c r="D7114" s="84"/>
      <c r="F7114" s="84"/>
    </row>
    <row r="7115" spans="1:6" x14ac:dyDescent="0.25">
      <c r="A7115" t="s">
        <v>8352</v>
      </c>
      <c r="B7115">
        <v>2</v>
      </c>
      <c r="C7115" t="s">
        <v>6635</v>
      </c>
      <c r="D7115" s="84"/>
      <c r="F7115" s="84"/>
    </row>
    <row r="7116" spans="1:6" x14ac:dyDescent="0.25">
      <c r="A7116" t="s">
        <v>8353</v>
      </c>
      <c r="B7116">
        <v>2</v>
      </c>
      <c r="C7116" t="s">
        <v>6635</v>
      </c>
      <c r="D7116" s="84"/>
      <c r="F7116" s="84"/>
    </row>
    <row r="7117" spans="1:6" x14ac:dyDescent="0.25">
      <c r="A7117" t="s">
        <v>8354</v>
      </c>
      <c r="B7117">
        <v>2</v>
      </c>
      <c r="C7117" t="s">
        <v>6635</v>
      </c>
      <c r="D7117" s="84"/>
      <c r="F7117" s="84"/>
    </row>
    <row r="7118" spans="1:6" x14ac:dyDescent="0.25">
      <c r="A7118" t="s">
        <v>8355</v>
      </c>
      <c r="B7118">
        <v>2</v>
      </c>
      <c r="C7118" t="s">
        <v>6635</v>
      </c>
      <c r="D7118" s="84"/>
      <c r="F7118" s="84"/>
    </row>
    <row r="7119" spans="1:6" x14ac:dyDescent="0.25">
      <c r="A7119" t="s">
        <v>8356</v>
      </c>
      <c r="B7119">
        <v>2</v>
      </c>
      <c r="C7119" t="s">
        <v>6635</v>
      </c>
      <c r="D7119" s="84"/>
      <c r="F7119" s="84"/>
    </row>
    <row r="7120" spans="1:6" x14ac:dyDescent="0.25">
      <c r="A7120" t="s">
        <v>8357</v>
      </c>
      <c r="B7120">
        <v>2</v>
      </c>
      <c r="C7120" t="s">
        <v>6635</v>
      </c>
      <c r="D7120" s="84"/>
      <c r="F7120" s="84"/>
    </row>
    <row r="7121" spans="1:6" x14ac:dyDescent="0.25">
      <c r="A7121" t="s">
        <v>8358</v>
      </c>
      <c r="B7121">
        <v>2</v>
      </c>
      <c r="C7121" t="s">
        <v>6635</v>
      </c>
      <c r="D7121" s="84"/>
      <c r="F7121" s="84"/>
    </row>
    <row r="7122" spans="1:6" x14ac:dyDescent="0.25">
      <c r="A7122" t="s">
        <v>8359</v>
      </c>
      <c r="B7122">
        <v>2</v>
      </c>
      <c r="C7122" t="s">
        <v>6635</v>
      </c>
      <c r="D7122" s="84"/>
      <c r="F7122" s="84"/>
    </row>
    <row r="7123" spans="1:6" x14ac:dyDescent="0.25">
      <c r="A7123" t="s">
        <v>8360</v>
      </c>
      <c r="B7123">
        <v>2</v>
      </c>
      <c r="C7123" t="s">
        <v>6635</v>
      </c>
      <c r="D7123" s="84"/>
      <c r="F7123" s="84"/>
    </row>
    <row r="7124" spans="1:6" x14ac:dyDescent="0.25">
      <c r="A7124" t="s">
        <v>8361</v>
      </c>
      <c r="B7124">
        <v>2</v>
      </c>
      <c r="C7124" t="s">
        <v>6635</v>
      </c>
      <c r="D7124" s="84"/>
      <c r="F7124" s="84"/>
    </row>
    <row r="7125" spans="1:6" x14ac:dyDescent="0.25">
      <c r="A7125" t="s">
        <v>8362</v>
      </c>
      <c r="B7125">
        <v>2</v>
      </c>
      <c r="C7125" t="s">
        <v>6635</v>
      </c>
      <c r="D7125" s="84"/>
      <c r="F7125" s="84"/>
    </row>
    <row r="7126" spans="1:6" x14ac:dyDescent="0.25">
      <c r="A7126" t="s">
        <v>8363</v>
      </c>
      <c r="B7126">
        <v>2</v>
      </c>
      <c r="C7126" t="s">
        <v>6635</v>
      </c>
      <c r="D7126" s="84"/>
      <c r="F7126" s="84"/>
    </row>
    <row r="7127" spans="1:6" x14ac:dyDescent="0.25">
      <c r="A7127" t="s">
        <v>8364</v>
      </c>
      <c r="B7127">
        <v>2</v>
      </c>
      <c r="C7127" t="s">
        <v>6635</v>
      </c>
      <c r="D7127" s="84"/>
      <c r="F7127" s="84"/>
    </row>
    <row r="7128" spans="1:6" x14ac:dyDescent="0.25">
      <c r="A7128" t="s">
        <v>8365</v>
      </c>
      <c r="B7128">
        <v>2</v>
      </c>
      <c r="C7128" t="s">
        <v>6635</v>
      </c>
      <c r="D7128" s="84"/>
      <c r="F7128" s="84"/>
    </row>
    <row r="7129" spans="1:6" x14ac:dyDescent="0.25">
      <c r="A7129" t="s">
        <v>8366</v>
      </c>
      <c r="B7129">
        <v>2</v>
      </c>
      <c r="C7129" t="s">
        <v>6635</v>
      </c>
      <c r="D7129" s="84"/>
      <c r="F7129" s="84"/>
    </row>
    <row r="7130" spans="1:6" x14ac:dyDescent="0.25">
      <c r="A7130" t="s">
        <v>8367</v>
      </c>
      <c r="B7130">
        <v>2</v>
      </c>
      <c r="C7130" t="s">
        <v>6635</v>
      </c>
      <c r="D7130" s="84"/>
      <c r="F7130" s="84"/>
    </row>
    <row r="7131" spans="1:6" x14ac:dyDescent="0.25">
      <c r="A7131" t="s">
        <v>8368</v>
      </c>
      <c r="B7131">
        <v>2</v>
      </c>
      <c r="C7131" t="s">
        <v>6635</v>
      </c>
      <c r="D7131" s="84"/>
      <c r="F7131" s="84"/>
    </row>
    <row r="7132" spans="1:6" x14ac:dyDescent="0.25">
      <c r="A7132" t="s">
        <v>8369</v>
      </c>
      <c r="B7132">
        <v>2</v>
      </c>
      <c r="C7132" t="s">
        <v>6635</v>
      </c>
      <c r="D7132" s="84"/>
      <c r="F7132" s="84"/>
    </row>
    <row r="7133" spans="1:6" x14ac:dyDescent="0.25">
      <c r="A7133" t="s">
        <v>8370</v>
      </c>
      <c r="B7133">
        <v>2</v>
      </c>
      <c r="C7133" t="s">
        <v>6635</v>
      </c>
      <c r="D7133" s="84"/>
      <c r="F7133" s="84"/>
    </row>
    <row r="7134" spans="1:6" x14ac:dyDescent="0.25">
      <c r="A7134" t="s">
        <v>8371</v>
      </c>
      <c r="B7134">
        <v>2</v>
      </c>
      <c r="C7134" t="s">
        <v>6635</v>
      </c>
      <c r="D7134" s="84"/>
      <c r="F7134" s="84"/>
    </row>
    <row r="7135" spans="1:6" x14ac:dyDescent="0.25">
      <c r="A7135" t="s">
        <v>8372</v>
      </c>
      <c r="B7135">
        <v>2</v>
      </c>
      <c r="C7135" t="s">
        <v>6635</v>
      </c>
      <c r="D7135" s="84"/>
      <c r="F7135" s="84"/>
    </row>
    <row r="7136" spans="1:6" x14ac:dyDescent="0.25">
      <c r="A7136" t="s">
        <v>8373</v>
      </c>
      <c r="B7136">
        <v>2</v>
      </c>
      <c r="C7136" t="s">
        <v>6635</v>
      </c>
      <c r="D7136" s="84"/>
      <c r="F7136" s="84"/>
    </row>
    <row r="7137" spans="1:6" x14ac:dyDescent="0.25">
      <c r="A7137" t="s">
        <v>8374</v>
      </c>
      <c r="B7137">
        <v>2</v>
      </c>
      <c r="C7137" t="s">
        <v>6635</v>
      </c>
      <c r="D7137" s="84"/>
      <c r="F7137" s="84"/>
    </row>
    <row r="7138" spans="1:6" x14ac:dyDescent="0.25">
      <c r="A7138" t="s">
        <v>8375</v>
      </c>
      <c r="B7138">
        <v>2</v>
      </c>
      <c r="C7138" t="s">
        <v>6635</v>
      </c>
      <c r="D7138" s="84"/>
      <c r="F7138" s="84"/>
    </row>
    <row r="7139" spans="1:6" x14ac:dyDescent="0.25">
      <c r="A7139" t="s">
        <v>8376</v>
      </c>
      <c r="B7139">
        <v>2</v>
      </c>
      <c r="C7139" t="s">
        <v>6635</v>
      </c>
      <c r="D7139" s="84"/>
      <c r="F7139" s="84"/>
    </row>
    <row r="7140" spans="1:6" x14ac:dyDescent="0.25">
      <c r="A7140" t="s">
        <v>8377</v>
      </c>
      <c r="B7140">
        <v>2</v>
      </c>
      <c r="C7140" t="s">
        <v>6635</v>
      </c>
      <c r="D7140" s="84"/>
      <c r="F7140" s="84"/>
    </row>
    <row r="7141" spans="1:6" x14ac:dyDescent="0.25">
      <c r="A7141" t="s">
        <v>8378</v>
      </c>
      <c r="B7141">
        <v>2</v>
      </c>
      <c r="C7141" t="s">
        <v>6635</v>
      </c>
      <c r="D7141" s="84"/>
      <c r="F7141" s="84"/>
    </row>
    <row r="7142" spans="1:6" x14ac:dyDescent="0.25">
      <c r="A7142" t="s">
        <v>8379</v>
      </c>
      <c r="B7142">
        <v>2</v>
      </c>
      <c r="C7142" t="s">
        <v>6635</v>
      </c>
      <c r="D7142" s="84"/>
      <c r="F7142" s="84"/>
    </row>
    <row r="7143" spans="1:6" x14ac:dyDescent="0.25">
      <c r="A7143" t="s">
        <v>8380</v>
      </c>
      <c r="B7143">
        <v>2</v>
      </c>
      <c r="C7143" t="s">
        <v>6635</v>
      </c>
      <c r="D7143" s="84"/>
      <c r="F7143" s="84"/>
    </row>
    <row r="7144" spans="1:6" x14ac:dyDescent="0.25">
      <c r="A7144" t="s">
        <v>8381</v>
      </c>
      <c r="B7144">
        <v>2</v>
      </c>
      <c r="C7144" t="s">
        <v>6635</v>
      </c>
      <c r="D7144" s="84"/>
      <c r="F7144" s="84"/>
    </row>
    <row r="7145" spans="1:6" x14ac:dyDescent="0.25">
      <c r="A7145" t="s">
        <v>8382</v>
      </c>
      <c r="B7145">
        <v>2</v>
      </c>
      <c r="C7145" t="s">
        <v>6635</v>
      </c>
      <c r="D7145" s="84"/>
      <c r="F7145" s="84"/>
    </row>
    <row r="7146" spans="1:6" x14ac:dyDescent="0.25">
      <c r="A7146" t="s">
        <v>8383</v>
      </c>
      <c r="B7146">
        <v>2</v>
      </c>
      <c r="C7146" t="s">
        <v>6635</v>
      </c>
      <c r="D7146" s="84"/>
      <c r="F7146" s="84"/>
    </row>
    <row r="7147" spans="1:6" x14ac:dyDescent="0.25">
      <c r="A7147" t="s">
        <v>8384</v>
      </c>
      <c r="B7147">
        <v>2</v>
      </c>
      <c r="C7147" t="s">
        <v>6635</v>
      </c>
      <c r="D7147" s="84"/>
      <c r="F7147" s="84"/>
    </row>
    <row r="7148" spans="1:6" x14ac:dyDescent="0.25">
      <c r="A7148" t="s">
        <v>8385</v>
      </c>
      <c r="B7148">
        <v>2</v>
      </c>
      <c r="C7148" t="s">
        <v>6635</v>
      </c>
      <c r="D7148" s="84"/>
      <c r="F7148" s="84"/>
    </row>
    <row r="7149" spans="1:6" x14ac:dyDescent="0.25">
      <c r="A7149" t="s">
        <v>8386</v>
      </c>
      <c r="B7149">
        <v>2</v>
      </c>
      <c r="C7149" t="s">
        <v>6635</v>
      </c>
      <c r="D7149" s="84"/>
      <c r="F7149" s="84"/>
    </row>
    <row r="7150" spans="1:6" x14ac:dyDescent="0.25">
      <c r="A7150" t="s">
        <v>8387</v>
      </c>
      <c r="B7150">
        <v>2</v>
      </c>
      <c r="C7150" t="s">
        <v>6635</v>
      </c>
      <c r="D7150" s="84"/>
      <c r="F7150" s="84"/>
    </row>
    <row r="7151" spans="1:6" x14ac:dyDescent="0.25">
      <c r="A7151" t="s">
        <v>8388</v>
      </c>
      <c r="B7151">
        <v>2</v>
      </c>
      <c r="C7151" t="s">
        <v>6635</v>
      </c>
      <c r="D7151" s="84"/>
      <c r="F7151" s="84"/>
    </row>
    <row r="7152" spans="1:6" x14ac:dyDescent="0.25">
      <c r="A7152" t="s">
        <v>8389</v>
      </c>
      <c r="B7152">
        <v>2</v>
      </c>
      <c r="C7152" t="s">
        <v>6635</v>
      </c>
      <c r="D7152" s="84"/>
      <c r="F7152" s="84"/>
    </row>
    <row r="7153" spans="1:6" x14ac:dyDescent="0.25">
      <c r="A7153" t="s">
        <v>8390</v>
      </c>
      <c r="B7153">
        <v>2</v>
      </c>
      <c r="C7153" t="s">
        <v>6635</v>
      </c>
      <c r="D7153" s="84"/>
      <c r="F7153" s="84"/>
    </row>
    <row r="7154" spans="1:6" x14ac:dyDescent="0.25">
      <c r="A7154" t="s">
        <v>8391</v>
      </c>
      <c r="B7154">
        <v>2</v>
      </c>
      <c r="C7154" t="s">
        <v>6635</v>
      </c>
      <c r="D7154" s="84"/>
      <c r="F7154" s="84"/>
    </row>
    <row r="7155" spans="1:6" x14ac:dyDescent="0.25">
      <c r="A7155" t="s">
        <v>8392</v>
      </c>
      <c r="B7155">
        <v>2</v>
      </c>
      <c r="C7155" t="s">
        <v>6635</v>
      </c>
      <c r="D7155" s="84"/>
      <c r="F7155" s="84"/>
    </row>
    <row r="7156" spans="1:6" x14ac:dyDescent="0.25">
      <c r="A7156" t="s">
        <v>8393</v>
      </c>
      <c r="B7156">
        <v>2</v>
      </c>
      <c r="C7156" t="s">
        <v>6635</v>
      </c>
      <c r="D7156" s="84"/>
      <c r="F7156" s="84"/>
    </row>
    <row r="7157" spans="1:6" x14ac:dyDescent="0.25">
      <c r="A7157" t="s">
        <v>8394</v>
      </c>
      <c r="B7157">
        <v>2</v>
      </c>
      <c r="C7157" t="s">
        <v>6635</v>
      </c>
      <c r="D7157" s="84"/>
      <c r="F7157" s="84"/>
    </row>
    <row r="7158" spans="1:6" x14ac:dyDescent="0.25">
      <c r="A7158" t="s">
        <v>8395</v>
      </c>
      <c r="B7158">
        <v>2</v>
      </c>
      <c r="C7158" t="s">
        <v>6635</v>
      </c>
      <c r="D7158" s="84"/>
      <c r="F7158" s="84"/>
    </row>
    <row r="7159" spans="1:6" x14ac:dyDescent="0.25">
      <c r="A7159" t="s">
        <v>8396</v>
      </c>
      <c r="B7159">
        <v>2</v>
      </c>
      <c r="C7159" t="s">
        <v>6635</v>
      </c>
      <c r="D7159" s="84"/>
      <c r="F7159" s="84"/>
    </row>
    <row r="7160" spans="1:6" x14ac:dyDescent="0.25">
      <c r="A7160" t="s">
        <v>8397</v>
      </c>
      <c r="B7160">
        <v>2</v>
      </c>
      <c r="C7160" t="s">
        <v>6635</v>
      </c>
      <c r="D7160" s="84"/>
      <c r="F7160" s="84"/>
    </row>
    <row r="7161" spans="1:6" x14ac:dyDescent="0.25">
      <c r="A7161" t="s">
        <v>8398</v>
      </c>
      <c r="B7161">
        <v>2</v>
      </c>
      <c r="C7161" t="s">
        <v>6635</v>
      </c>
      <c r="D7161" s="84"/>
      <c r="F7161" s="84"/>
    </row>
    <row r="7162" spans="1:6" x14ac:dyDescent="0.25">
      <c r="A7162" t="s">
        <v>8399</v>
      </c>
      <c r="B7162">
        <v>2</v>
      </c>
      <c r="C7162" t="s">
        <v>6635</v>
      </c>
      <c r="D7162" s="84"/>
      <c r="F7162" s="84"/>
    </row>
    <row r="7163" spans="1:6" x14ac:dyDescent="0.25">
      <c r="A7163" t="s">
        <v>8400</v>
      </c>
      <c r="B7163">
        <v>2</v>
      </c>
      <c r="C7163" t="s">
        <v>6635</v>
      </c>
      <c r="D7163" s="84"/>
      <c r="F7163" s="84"/>
    </row>
    <row r="7164" spans="1:6" x14ac:dyDescent="0.25">
      <c r="A7164" t="s">
        <v>8401</v>
      </c>
      <c r="B7164">
        <v>2</v>
      </c>
      <c r="C7164" t="s">
        <v>6635</v>
      </c>
      <c r="D7164" s="84"/>
      <c r="F7164" s="84"/>
    </row>
    <row r="7165" spans="1:6" x14ac:dyDescent="0.25">
      <c r="A7165" t="s">
        <v>8402</v>
      </c>
      <c r="B7165">
        <v>2</v>
      </c>
      <c r="C7165" t="s">
        <v>6635</v>
      </c>
      <c r="D7165" s="84"/>
      <c r="F7165" s="84"/>
    </row>
    <row r="7166" spans="1:6" x14ac:dyDescent="0.25">
      <c r="A7166" t="s">
        <v>8403</v>
      </c>
      <c r="B7166">
        <v>2</v>
      </c>
      <c r="C7166" t="s">
        <v>6635</v>
      </c>
      <c r="D7166" s="84"/>
      <c r="F7166" s="84"/>
    </row>
    <row r="7167" spans="1:6" x14ac:dyDescent="0.25">
      <c r="A7167" t="s">
        <v>8404</v>
      </c>
      <c r="B7167">
        <v>2</v>
      </c>
      <c r="C7167" t="s">
        <v>6635</v>
      </c>
      <c r="D7167" s="84"/>
      <c r="F7167" s="84"/>
    </row>
    <row r="7168" spans="1:6" x14ac:dyDescent="0.25">
      <c r="A7168" t="s">
        <v>8405</v>
      </c>
      <c r="B7168">
        <v>2</v>
      </c>
      <c r="C7168" t="s">
        <v>6635</v>
      </c>
      <c r="D7168" s="84"/>
      <c r="F7168" s="84"/>
    </row>
    <row r="7169" spans="1:6" x14ac:dyDescent="0.25">
      <c r="A7169" t="s">
        <v>8406</v>
      </c>
      <c r="B7169">
        <v>2</v>
      </c>
      <c r="C7169" t="s">
        <v>6635</v>
      </c>
      <c r="D7169" s="84"/>
      <c r="F7169" s="84"/>
    </row>
    <row r="7170" spans="1:6" x14ac:dyDescent="0.25">
      <c r="A7170" t="s">
        <v>8407</v>
      </c>
      <c r="B7170">
        <v>2</v>
      </c>
      <c r="C7170" t="s">
        <v>6635</v>
      </c>
      <c r="D7170" s="84"/>
      <c r="F7170" s="84"/>
    </row>
    <row r="7171" spans="1:6" x14ac:dyDescent="0.25">
      <c r="A7171" t="s">
        <v>8408</v>
      </c>
      <c r="B7171">
        <v>2</v>
      </c>
      <c r="C7171" t="s">
        <v>6635</v>
      </c>
      <c r="D7171" s="84"/>
      <c r="F7171" s="84"/>
    </row>
    <row r="7172" spans="1:6" x14ac:dyDescent="0.25">
      <c r="A7172" t="s">
        <v>8409</v>
      </c>
      <c r="B7172">
        <v>2</v>
      </c>
      <c r="C7172" t="s">
        <v>6635</v>
      </c>
      <c r="D7172" s="84"/>
      <c r="F7172" s="84"/>
    </row>
    <row r="7173" spans="1:6" x14ac:dyDescent="0.25">
      <c r="A7173" t="s">
        <v>8410</v>
      </c>
      <c r="B7173">
        <v>2</v>
      </c>
      <c r="C7173" t="s">
        <v>6635</v>
      </c>
      <c r="D7173" s="84"/>
      <c r="F7173" s="84"/>
    </row>
    <row r="7174" spans="1:6" x14ac:dyDescent="0.25">
      <c r="A7174" t="s">
        <v>8411</v>
      </c>
      <c r="B7174">
        <v>2</v>
      </c>
      <c r="C7174" t="s">
        <v>6635</v>
      </c>
      <c r="D7174" s="84"/>
      <c r="F7174" s="84"/>
    </row>
    <row r="7175" spans="1:6" x14ac:dyDescent="0.25">
      <c r="A7175" t="s">
        <v>8412</v>
      </c>
      <c r="B7175">
        <v>2</v>
      </c>
      <c r="C7175" t="s">
        <v>6635</v>
      </c>
      <c r="D7175" s="84"/>
      <c r="F7175" s="84"/>
    </row>
    <row r="7176" spans="1:6" x14ac:dyDescent="0.25">
      <c r="A7176" t="s">
        <v>8413</v>
      </c>
      <c r="B7176">
        <v>2</v>
      </c>
      <c r="C7176" t="s">
        <v>6635</v>
      </c>
      <c r="D7176" s="84"/>
      <c r="F7176" s="84"/>
    </row>
    <row r="7177" spans="1:6" x14ac:dyDescent="0.25">
      <c r="A7177" t="s">
        <v>8414</v>
      </c>
      <c r="B7177">
        <v>2</v>
      </c>
      <c r="C7177" t="s">
        <v>6635</v>
      </c>
      <c r="D7177" s="84"/>
      <c r="F7177" s="84"/>
    </row>
    <row r="7178" spans="1:6" x14ac:dyDescent="0.25">
      <c r="A7178" t="s">
        <v>8415</v>
      </c>
      <c r="B7178">
        <v>2</v>
      </c>
      <c r="C7178" t="s">
        <v>6635</v>
      </c>
      <c r="D7178" s="84"/>
      <c r="F7178" s="84"/>
    </row>
    <row r="7179" spans="1:6" x14ac:dyDescent="0.25">
      <c r="A7179" t="s">
        <v>8416</v>
      </c>
      <c r="B7179">
        <v>2</v>
      </c>
      <c r="C7179" t="s">
        <v>6635</v>
      </c>
      <c r="D7179" s="84"/>
      <c r="F7179" s="84"/>
    </row>
    <row r="7180" spans="1:6" x14ac:dyDescent="0.25">
      <c r="A7180" t="s">
        <v>8417</v>
      </c>
      <c r="B7180">
        <v>2</v>
      </c>
      <c r="C7180" t="s">
        <v>6635</v>
      </c>
      <c r="D7180" s="84"/>
      <c r="F7180" s="84"/>
    </row>
    <row r="7181" spans="1:6" x14ac:dyDescent="0.25">
      <c r="A7181" t="s">
        <v>8418</v>
      </c>
      <c r="B7181">
        <v>2</v>
      </c>
      <c r="C7181" t="s">
        <v>6635</v>
      </c>
      <c r="D7181" s="84"/>
      <c r="F7181" s="84"/>
    </row>
    <row r="7182" spans="1:6" x14ac:dyDescent="0.25">
      <c r="A7182" t="s">
        <v>8419</v>
      </c>
      <c r="B7182">
        <v>2</v>
      </c>
      <c r="C7182" t="s">
        <v>6635</v>
      </c>
      <c r="D7182" s="84"/>
      <c r="F7182" s="84"/>
    </row>
    <row r="7183" spans="1:6" x14ac:dyDescent="0.25">
      <c r="A7183" t="s">
        <v>8420</v>
      </c>
      <c r="B7183">
        <v>2</v>
      </c>
      <c r="C7183" t="s">
        <v>6635</v>
      </c>
      <c r="D7183" s="84"/>
      <c r="F7183" s="84"/>
    </row>
    <row r="7184" spans="1:6" x14ac:dyDescent="0.25">
      <c r="A7184" t="s">
        <v>8421</v>
      </c>
      <c r="B7184">
        <v>2</v>
      </c>
      <c r="C7184" t="s">
        <v>6635</v>
      </c>
      <c r="D7184" s="84"/>
      <c r="F7184" s="84"/>
    </row>
    <row r="7185" spans="1:6" x14ac:dyDescent="0.25">
      <c r="A7185" t="s">
        <v>8422</v>
      </c>
      <c r="B7185">
        <v>2</v>
      </c>
      <c r="C7185" t="s">
        <v>6635</v>
      </c>
      <c r="D7185" s="84"/>
      <c r="F7185" s="84"/>
    </row>
    <row r="7186" spans="1:6" x14ac:dyDescent="0.25">
      <c r="A7186" t="s">
        <v>8423</v>
      </c>
      <c r="B7186">
        <v>2</v>
      </c>
      <c r="C7186" t="s">
        <v>6635</v>
      </c>
      <c r="D7186" s="84"/>
      <c r="F7186" s="84"/>
    </row>
    <row r="7187" spans="1:6" x14ac:dyDescent="0.25">
      <c r="A7187" t="s">
        <v>8424</v>
      </c>
      <c r="B7187">
        <v>2</v>
      </c>
      <c r="C7187" t="s">
        <v>6635</v>
      </c>
      <c r="D7187" s="84"/>
      <c r="F7187" s="84"/>
    </row>
    <row r="7188" spans="1:6" x14ac:dyDescent="0.25">
      <c r="A7188" t="s">
        <v>8425</v>
      </c>
      <c r="B7188">
        <v>2</v>
      </c>
      <c r="C7188" t="s">
        <v>6635</v>
      </c>
      <c r="D7188" s="84"/>
      <c r="F7188" s="84"/>
    </row>
    <row r="7189" spans="1:6" x14ac:dyDescent="0.25">
      <c r="A7189" t="s">
        <v>8426</v>
      </c>
      <c r="B7189">
        <v>2</v>
      </c>
      <c r="C7189" t="s">
        <v>6635</v>
      </c>
      <c r="D7189" s="84"/>
      <c r="F7189" s="84"/>
    </row>
    <row r="7190" spans="1:6" x14ac:dyDescent="0.25">
      <c r="A7190" t="s">
        <v>8427</v>
      </c>
      <c r="B7190">
        <v>2</v>
      </c>
      <c r="C7190" t="s">
        <v>6635</v>
      </c>
      <c r="D7190" s="84"/>
      <c r="F7190" s="84"/>
    </row>
    <row r="7191" spans="1:6" x14ac:dyDescent="0.25">
      <c r="A7191" t="s">
        <v>8428</v>
      </c>
      <c r="B7191">
        <v>2</v>
      </c>
      <c r="C7191" t="s">
        <v>6635</v>
      </c>
      <c r="D7191" s="84"/>
      <c r="F7191" s="84"/>
    </row>
    <row r="7192" spans="1:6" x14ac:dyDescent="0.25">
      <c r="A7192" t="s">
        <v>8429</v>
      </c>
      <c r="B7192">
        <v>2</v>
      </c>
      <c r="C7192" t="s">
        <v>6635</v>
      </c>
      <c r="D7192" s="84"/>
      <c r="F7192" s="84"/>
    </row>
    <row r="7193" spans="1:6" x14ac:dyDescent="0.25">
      <c r="A7193" t="s">
        <v>8430</v>
      </c>
      <c r="B7193">
        <v>2</v>
      </c>
      <c r="C7193" t="s">
        <v>6635</v>
      </c>
      <c r="D7193" s="84"/>
      <c r="F7193" s="84"/>
    </row>
    <row r="7194" spans="1:6" x14ac:dyDescent="0.25">
      <c r="A7194" t="s">
        <v>8431</v>
      </c>
      <c r="B7194">
        <v>2</v>
      </c>
      <c r="C7194" t="s">
        <v>6635</v>
      </c>
      <c r="D7194" s="84"/>
      <c r="F7194" s="84"/>
    </row>
    <row r="7195" spans="1:6" x14ac:dyDescent="0.25">
      <c r="A7195" t="s">
        <v>8432</v>
      </c>
      <c r="B7195">
        <v>2</v>
      </c>
      <c r="C7195" t="s">
        <v>6635</v>
      </c>
      <c r="D7195" s="84"/>
      <c r="F7195" s="84"/>
    </row>
    <row r="7196" spans="1:6" x14ac:dyDescent="0.25">
      <c r="A7196" t="s">
        <v>8433</v>
      </c>
      <c r="B7196">
        <v>2</v>
      </c>
      <c r="C7196" t="s">
        <v>6635</v>
      </c>
      <c r="D7196" s="84"/>
      <c r="F7196" s="84"/>
    </row>
    <row r="7197" spans="1:6" x14ac:dyDescent="0.25">
      <c r="A7197" t="s">
        <v>8434</v>
      </c>
      <c r="B7197">
        <v>2</v>
      </c>
      <c r="C7197" t="s">
        <v>6635</v>
      </c>
      <c r="D7197" s="84"/>
      <c r="F7197" s="84"/>
    </row>
    <row r="7198" spans="1:6" x14ac:dyDescent="0.25">
      <c r="A7198" t="s">
        <v>8435</v>
      </c>
      <c r="B7198">
        <v>2</v>
      </c>
      <c r="C7198" t="s">
        <v>6635</v>
      </c>
      <c r="D7198" s="84"/>
      <c r="F7198" s="84"/>
    </row>
    <row r="7199" spans="1:6" x14ac:dyDescent="0.25">
      <c r="A7199" t="s">
        <v>8436</v>
      </c>
      <c r="B7199">
        <v>2</v>
      </c>
      <c r="C7199" t="s">
        <v>6635</v>
      </c>
      <c r="D7199" s="84"/>
      <c r="F7199" s="84"/>
    </row>
    <row r="7200" spans="1:6" x14ac:dyDescent="0.25">
      <c r="A7200" t="s">
        <v>8437</v>
      </c>
      <c r="B7200">
        <v>2</v>
      </c>
      <c r="C7200" t="s">
        <v>6635</v>
      </c>
      <c r="D7200" s="84"/>
      <c r="F7200" s="84"/>
    </row>
    <row r="7201" spans="1:6" x14ac:dyDescent="0.25">
      <c r="A7201" t="s">
        <v>8438</v>
      </c>
      <c r="B7201">
        <v>2</v>
      </c>
      <c r="C7201" t="s">
        <v>6635</v>
      </c>
      <c r="D7201" s="84"/>
      <c r="F7201" s="84"/>
    </row>
    <row r="7202" spans="1:6" x14ac:dyDescent="0.25">
      <c r="A7202" t="s">
        <v>8439</v>
      </c>
      <c r="B7202">
        <v>2</v>
      </c>
      <c r="C7202" t="s">
        <v>6635</v>
      </c>
      <c r="D7202" s="84"/>
      <c r="F7202" s="84"/>
    </row>
    <row r="7203" spans="1:6" x14ac:dyDescent="0.25">
      <c r="A7203" t="s">
        <v>8440</v>
      </c>
      <c r="B7203">
        <v>2</v>
      </c>
      <c r="C7203" t="s">
        <v>6635</v>
      </c>
      <c r="D7203" s="84"/>
      <c r="F7203" s="84"/>
    </row>
    <row r="7204" spans="1:6" x14ac:dyDescent="0.25">
      <c r="A7204" t="s">
        <v>8441</v>
      </c>
      <c r="B7204">
        <v>2</v>
      </c>
      <c r="C7204" t="s">
        <v>6635</v>
      </c>
      <c r="D7204" s="84"/>
      <c r="F7204" s="84"/>
    </row>
    <row r="7205" spans="1:6" x14ac:dyDescent="0.25">
      <c r="A7205" t="s">
        <v>8442</v>
      </c>
      <c r="B7205">
        <v>2</v>
      </c>
      <c r="C7205" t="s">
        <v>6635</v>
      </c>
      <c r="D7205" s="84"/>
      <c r="F7205" s="84"/>
    </row>
    <row r="7206" spans="1:6" x14ac:dyDescent="0.25">
      <c r="A7206" t="s">
        <v>8443</v>
      </c>
      <c r="B7206">
        <v>2</v>
      </c>
      <c r="C7206" t="s">
        <v>6635</v>
      </c>
      <c r="D7206" s="84"/>
      <c r="F7206" s="84"/>
    </row>
    <row r="7207" spans="1:6" x14ac:dyDescent="0.25">
      <c r="A7207" t="s">
        <v>8444</v>
      </c>
      <c r="B7207">
        <v>2</v>
      </c>
      <c r="C7207" t="s">
        <v>6635</v>
      </c>
      <c r="D7207" s="84"/>
      <c r="F7207" s="84"/>
    </row>
    <row r="7208" spans="1:6" x14ac:dyDescent="0.25">
      <c r="A7208" t="s">
        <v>8445</v>
      </c>
      <c r="B7208">
        <v>2</v>
      </c>
      <c r="C7208" t="s">
        <v>6635</v>
      </c>
      <c r="D7208" s="84"/>
      <c r="F7208" s="84"/>
    </row>
    <row r="7209" spans="1:6" x14ac:dyDescent="0.25">
      <c r="A7209" t="s">
        <v>8446</v>
      </c>
      <c r="B7209">
        <v>2</v>
      </c>
      <c r="C7209" t="s">
        <v>6635</v>
      </c>
      <c r="D7209" s="84"/>
      <c r="F7209" s="84"/>
    </row>
    <row r="7210" spans="1:6" x14ac:dyDescent="0.25">
      <c r="A7210" t="s">
        <v>8447</v>
      </c>
      <c r="B7210">
        <v>2</v>
      </c>
      <c r="C7210" t="s">
        <v>6635</v>
      </c>
      <c r="D7210" s="84"/>
      <c r="F7210" s="84"/>
    </row>
    <row r="7211" spans="1:6" x14ac:dyDescent="0.25">
      <c r="A7211" t="s">
        <v>8448</v>
      </c>
      <c r="B7211">
        <v>2</v>
      </c>
      <c r="C7211" t="s">
        <v>6635</v>
      </c>
      <c r="D7211" s="84"/>
      <c r="F7211" s="84"/>
    </row>
    <row r="7212" spans="1:6" x14ac:dyDescent="0.25">
      <c r="A7212" t="s">
        <v>8449</v>
      </c>
      <c r="B7212">
        <v>2</v>
      </c>
      <c r="C7212" t="s">
        <v>6635</v>
      </c>
      <c r="D7212" s="84"/>
      <c r="F7212" s="84"/>
    </row>
    <row r="7213" spans="1:6" x14ac:dyDescent="0.25">
      <c r="A7213" t="s">
        <v>8450</v>
      </c>
      <c r="B7213">
        <v>2</v>
      </c>
      <c r="C7213" t="s">
        <v>6635</v>
      </c>
      <c r="D7213" s="84"/>
      <c r="F7213" s="84"/>
    </row>
    <row r="7214" spans="1:6" x14ac:dyDescent="0.25">
      <c r="A7214" t="s">
        <v>8451</v>
      </c>
      <c r="B7214">
        <v>2</v>
      </c>
      <c r="C7214" t="s">
        <v>6635</v>
      </c>
      <c r="D7214" s="84"/>
      <c r="F7214" s="84"/>
    </row>
    <row r="7215" spans="1:6" x14ac:dyDescent="0.25">
      <c r="A7215" t="s">
        <v>8452</v>
      </c>
      <c r="B7215">
        <v>2</v>
      </c>
      <c r="C7215" t="s">
        <v>6635</v>
      </c>
      <c r="D7215" s="84"/>
      <c r="F7215" s="84"/>
    </row>
    <row r="7216" spans="1:6" x14ac:dyDescent="0.25">
      <c r="A7216" t="s">
        <v>8453</v>
      </c>
      <c r="B7216">
        <v>2</v>
      </c>
      <c r="C7216" t="s">
        <v>6635</v>
      </c>
      <c r="D7216" s="84"/>
      <c r="F7216" s="84"/>
    </row>
    <row r="7217" spans="1:6" x14ac:dyDescent="0.25">
      <c r="A7217" t="s">
        <v>8454</v>
      </c>
      <c r="B7217">
        <v>2</v>
      </c>
      <c r="C7217" t="s">
        <v>6635</v>
      </c>
      <c r="D7217" s="84"/>
      <c r="F7217" s="84"/>
    </row>
    <row r="7218" spans="1:6" x14ac:dyDescent="0.25">
      <c r="A7218" t="s">
        <v>8455</v>
      </c>
      <c r="B7218">
        <v>2</v>
      </c>
      <c r="C7218" t="s">
        <v>6635</v>
      </c>
      <c r="D7218" s="84"/>
      <c r="F7218" s="84"/>
    </row>
    <row r="7219" spans="1:6" x14ac:dyDescent="0.25">
      <c r="A7219" t="s">
        <v>8456</v>
      </c>
      <c r="B7219">
        <v>2</v>
      </c>
      <c r="C7219" t="s">
        <v>6635</v>
      </c>
      <c r="D7219" s="84"/>
      <c r="F7219" s="84"/>
    </row>
    <row r="7220" spans="1:6" x14ac:dyDescent="0.25">
      <c r="A7220" t="s">
        <v>8457</v>
      </c>
      <c r="B7220">
        <v>2</v>
      </c>
      <c r="C7220" t="s">
        <v>6635</v>
      </c>
      <c r="D7220" s="84"/>
      <c r="F7220" s="84"/>
    </row>
    <row r="7221" spans="1:6" x14ac:dyDescent="0.25">
      <c r="A7221" t="s">
        <v>8458</v>
      </c>
      <c r="B7221">
        <v>2</v>
      </c>
      <c r="C7221" t="s">
        <v>6635</v>
      </c>
      <c r="D7221" s="84"/>
      <c r="F7221" s="84"/>
    </row>
    <row r="7222" spans="1:6" x14ac:dyDescent="0.25">
      <c r="A7222" t="s">
        <v>8459</v>
      </c>
      <c r="B7222">
        <v>2</v>
      </c>
      <c r="C7222" t="s">
        <v>6635</v>
      </c>
      <c r="D7222" s="84"/>
      <c r="F7222" s="84"/>
    </row>
    <row r="7223" spans="1:6" x14ac:dyDescent="0.25">
      <c r="A7223" t="s">
        <v>8460</v>
      </c>
      <c r="B7223">
        <v>2</v>
      </c>
      <c r="C7223" t="s">
        <v>6635</v>
      </c>
      <c r="D7223" s="84"/>
      <c r="F7223" s="84"/>
    </row>
    <row r="7224" spans="1:6" x14ac:dyDescent="0.25">
      <c r="A7224" t="s">
        <v>8461</v>
      </c>
      <c r="B7224">
        <v>2</v>
      </c>
      <c r="C7224" t="s">
        <v>6635</v>
      </c>
      <c r="D7224" s="84"/>
      <c r="F7224" s="84"/>
    </row>
    <row r="7225" spans="1:6" x14ac:dyDescent="0.25">
      <c r="A7225" t="s">
        <v>8462</v>
      </c>
      <c r="B7225">
        <v>2</v>
      </c>
      <c r="C7225" t="s">
        <v>6635</v>
      </c>
      <c r="D7225" s="84"/>
      <c r="F7225" s="84"/>
    </row>
    <row r="7226" spans="1:6" x14ac:dyDescent="0.25">
      <c r="A7226" t="s">
        <v>8463</v>
      </c>
      <c r="B7226">
        <v>2</v>
      </c>
      <c r="C7226" t="s">
        <v>6635</v>
      </c>
      <c r="D7226" s="84"/>
      <c r="F7226" s="84"/>
    </row>
    <row r="7227" spans="1:6" x14ac:dyDescent="0.25">
      <c r="A7227" t="s">
        <v>8464</v>
      </c>
      <c r="B7227">
        <v>2</v>
      </c>
      <c r="C7227" t="s">
        <v>6635</v>
      </c>
      <c r="D7227" s="84"/>
      <c r="F7227" s="84"/>
    </row>
    <row r="7228" spans="1:6" x14ac:dyDescent="0.25">
      <c r="A7228" t="s">
        <v>8465</v>
      </c>
      <c r="B7228">
        <v>2</v>
      </c>
      <c r="C7228" t="s">
        <v>6635</v>
      </c>
      <c r="D7228" s="84"/>
      <c r="F7228" s="84"/>
    </row>
    <row r="7229" spans="1:6" x14ac:dyDescent="0.25">
      <c r="A7229" t="s">
        <v>8466</v>
      </c>
      <c r="B7229">
        <v>2</v>
      </c>
      <c r="C7229" t="s">
        <v>6635</v>
      </c>
      <c r="D7229" s="84"/>
      <c r="F7229" s="84"/>
    </row>
    <row r="7230" spans="1:6" x14ac:dyDescent="0.25">
      <c r="A7230" t="s">
        <v>8467</v>
      </c>
      <c r="B7230">
        <v>2</v>
      </c>
      <c r="C7230" t="s">
        <v>6635</v>
      </c>
      <c r="D7230" s="84"/>
      <c r="F7230" s="84"/>
    </row>
    <row r="7231" spans="1:6" x14ac:dyDescent="0.25">
      <c r="A7231" t="s">
        <v>8468</v>
      </c>
      <c r="B7231">
        <v>2</v>
      </c>
      <c r="C7231" t="s">
        <v>6635</v>
      </c>
      <c r="D7231" s="84"/>
      <c r="F7231" s="84"/>
    </row>
    <row r="7232" spans="1:6" x14ac:dyDescent="0.25">
      <c r="A7232" t="s">
        <v>8469</v>
      </c>
      <c r="B7232">
        <v>2</v>
      </c>
      <c r="C7232" t="s">
        <v>6635</v>
      </c>
      <c r="D7232" s="84"/>
      <c r="F7232" s="84"/>
    </row>
    <row r="7233" spans="1:6" x14ac:dyDescent="0.25">
      <c r="A7233" t="s">
        <v>8470</v>
      </c>
      <c r="B7233">
        <v>2</v>
      </c>
      <c r="C7233" t="s">
        <v>6635</v>
      </c>
      <c r="D7233" s="84"/>
      <c r="F7233" s="84"/>
    </row>
    <row r="7234" spans="1:6" x14ac:dyDescent="0.25">
      <c r="A7234" t="s">
        <v>8471</v>
      </c>
      <c r="B7234">
        <v>2</v>
      </c>
      <c r="C7234" t="s">
        <v>6635</v>
      </c>
      <c r="D7234" s="84"/>
      <c r="F7234" s="84"/>
    </row>
    <row r="7235" spans="1:6" x14ac:dyDescent="0.25">
      <c r="A7235" t="s">
        <v>8472</v>
      </c>
      <c r="B7235">
        <v>2</v>
      </c>
      <c r="C7235" t="s">
        <v>6635</v>
      </c>
      <c r="D7235" s="84"/>
      <c r="F7235" s="84"/>
    </row>
    <row r="7236" spans="1:6" x14ac:dyDescent="0.25">
      <c r="A7236" t="s">
        <v>8473</v>
      </c>
      <c r="B7236">
        <v>2</v>
      </c>
      <c r="C7236" t="s">
        <v>6635</v>
      </c>
      <c r="D7236" s="84"/>
      <c r="F7236" s="84"/>
    </row>
    <row r="7237" spans="1:6" x14ac:dyDescent="0.25">
      <c r="A7237" t="s">
        <v>8474</v>
      </c>
      <c r="B7237">
        <v>2</v>
      </c>
      <c r="C7237" t="s">
        <v>6635</v>
      </c>
      <c r="D7237" s="84"/>
      <c r="F7237" s="84"/>
    </row>
    <row r="7238" spans="1:6" x14ac:dyDescent="0.25">
      <c r="A7238" t="s">
        <v>8475</v>
      </c>
      <c r="B7238">
        <v>2</v>
      </c>
      <c r="C7238" t="s">
        <v>6635</v>
      </c>
      <c r="D7238" s="84"/>
      <c r="F7238" s="84"/>
    </row>
    <row r="7239" spans="1:6" x14ac:dyDescent="0.25">
      <c r="A7239" t="s">
        <v>8476</v>
      </c>
      <c r="B7239">
        <v>2</v>
      </c>
      <c r="C7239" t="s">
        <v>6635</v>
      </c>
      <c r="D7239" s="84"/>
      <c r="F7239" s="84"/>
    </row>
    <row r="7240" spans="1:6" x14ac:dyDescent="0.25">
      <c r="A7240" t="s">
        <v>8477</v>
      </c>
      <c r="B7240">
        <v>2</v>
      </c>
      <c r="C7240" t="s">
        <v>6635</v>
      </c>
      <c r="D7240" s="84"/>
      <c r="F7240" s="84"/>
    </row>
    <row r="7241" spans="1:6" x14ac:dyDescent="0.25">
      <c r="A7241" t="s">
        <v>8478</v>
      </c>
      <c r="B7241">
        <v>2</v>
      </c>
      <c r="C7241" t="s">
        <v>6635</v>
      </c>
      <c r="D7241" s="84"/>
      <c r="F7241" s="84"/>
    </row>
    <row r="7242" spans="1:6" x14ac:dyDescent="0.25">
      <c r="A7242" t="s">
        <v>8479</v>
      </c>
      <c r="B7242">
        <v>2</v>
      </c>
      <c r="C7242" t="s">
        <v>6635</v>
      </c>
      <c r="D7242" s="84"/>
      <c r="F7242" s="84"/>
    </row>
    <row r="7243" spans="1:6" x14ac:dyDescent="0.25">
      <c r="A7243" t="s">
        <v>8480</v>
      </c>
      <c r="B7243">
        <v>2</v>
      </c>
      <c r="C7243" t="s">
        <v>6635</v>
      </c>
      <c r="D7243" s="84"/>
      <c r="F7243" s="84"/>
    </row>
    <row r="7244" spans="1:6" x14ac:dyDescent="0.25">
      <c r="A7244" t="s">
        <v>8481</v>
      </c>
      <c r="B7244">
        <v>2</v>
      </c>
      <c r="C7244" t="s">
        <v>6635</v>
      </c>
      <c r="D7244" s="84"/>
      <c r="F7244" s="84"/>
    </row>
    <row r="7245" spans="1:6" x14ac:dyDescent="0.25">
      <c r="A7245" t="s">
        <v>8482</v>
      </c>
      <c r="B7245">
        <v>2</v>
      </c>
      <c r="C7245" t="s">
        <v>6635</v>
      </c>
      <c r="D7245" s="84"/>
      <c r="F7245" s="84"/>
    </row>
    <row r="7246" spans="1:6" x14ac:dyDescent="0.25">
      <c r="A7246" t="s">
        <v>8483</v>
      </c>
      <c r="B7246">
        <v>2</v>
      </c>
      <c r="C7246" t="s">
        <v>6635</v>
      </c>
      <c r="D7246" s="84"/>
      <c r="F7246" s="84"/>
    </row>
    <row r="7247" spans="1:6" x14ac:dyDescent="0.25">
      <c r="A7247" t="s">
        <v>8484</v>
      </c>
      <c r="B7247">
        <v>2</v>
      </c>
      <c r="C7247" t="s">
        <v>6635</v>
      </c>
      <c r="D7247" s="84"/>
      <c r="F7247" s="84"/>
    </row>
    <row r="7248" spans="1:6" x14ac:dyDescent="0.25">
      <c r="A7248" t="s">
        <v>8485</v>
      </c>
      <c r="B7248">
        <v>2</v>
      </c>
      <c r="C7248" t="s">
        <v>6635</v>
      </c>
      <c r="D7248" s="84"/>
      <c r="F7248" s="84"/>
    </row>
    <row r="7249" spans="1:6" x14ac:dyDescent="0.25">
      <c r="A7249" t="s">
        <v>8486</v>
      </c>
      <c r="B7249">
        <v>2</v>
      </c>
      <c r="C7249" t="s">
        <v>6635</v>
      </c>
      <c r="D7249" s="84"/>
      <c r="F7249" s="84"/>
    </row>
    <row r="7250" spans="1:6" x14ac:dyDescent="0.25">
      <c r="A7250" t="s">
        <v>8487</v>
      </c>
      <c r="B7250">
        <v>2</v>
      </c>
      <c r="C7250" t="s">
        <v>6635</v>
      </c>
      <c r="D7250" s="84"/>
      <c r="F7250" s="84"/>
    </row>
    <row r="7251" spans="1:6" x14ac:dyDescent="0.25">
      <c r="A7251" t="s">
        <v>8488</v>
      </c>
      <c r="B7251">
        <v>2</v>
      </c>
      <c r="C7251" t="s">
        <v>6635</v>
      </c>
      <c r="D7251" s="84"/>
      <c r="F7251" s="84"/>
    </row>
    <row r="7252" spans="1:6" x14ac:dyDescent="0.25">
      <c r="A7252" t="s">
        <v>8489</v>
      </c>
      <c r="B7252">
        <v>2</v>
      </c>
      <c r="C7252" t="s">
        <v>6635</v>
      </c>
      <c r="D7252" s="84"/>
      <c r="F7252" s="84"/>
    </row>
    <row r="7253" spans="1:6" x14ac:dyDescent="0.25">
      <c r="A7253" t="s">
        <v>8490</v>
      </c>
      <c r="B7253">
        <v>2</v>
      </c>
      <c r="C7253" t="s">
        <v>6635</v>
      </c>
      <c r="D7253" s="84"/>
      <c r="F7253" s="84"/>
    </row>
    <row r="7254" spans="1:6" x14ac:dyDescent="0.25">
      <c r="A7254" t="s">
        <v>8491</v>
      </c>
      <c r="B7254">
        <v>2</v>
      </c>
      <c r="C7254" t="s">
        <v>6635</v>
      </c>
      <c r="D7254" s="84"/>
      <c r="F7254" s="84"/>
    </row>
    <row r="7255" spans="1:6" x14ac:dyDescent="0.25">
      <c r="A7255" t="s">
        <v>8492</v>
      </c>
      <c r="B7255">
        <v>2</v>
      </c>
      <c r="C7255" t="s">
        <v>6635</v>
      </c>
      <c r="D7255" s="84"/>
      <c r="F7255" s="84"/>
    </row>
    <row r="7256" spans="1:6" x14ac:dyDescent="0.25">
      <c r="A7256" t="s">
        <v>8493</v>
      </c>
      <c r="B7256">
        <v>2</v>
      </c>
      <c r="C7256" t="s">
        <v>6635</v>
      </c>
      <c r="D7256" s="84"/>
      <c r="F7256" s="84"/>
    </row>
    <row r="7257" spans="1:6" x14ac:dyDescent="0.25">
      <c r="A7257" t="s">
        <v>8494</v>
      </c>
      <c r="B7257">
        <v>2</v>
      </c>
      <c r="C7257" t="s">
        <v>6635</v>
      </c>
      <c r="D7257" s="84"/>
      <c r="F7257" s="84"/>
    </row>
    <row r="7258" spans="1:6" x14ac:dyDescent="0.25">
      <c r="A7258" t="s">
        <v>8495</v>
      </c>
      <c r="B7258">
        <v>2</v>
      </c>
      <c r="C7258" t="s">
        <v>6635</v>
      </c>
      <c r="D7258" s="84"/>
      <c r="F7258" s="84"/>
    </row>
    <row r="7259" spans="1:6" x14ac:dyDescent="0.25">
      <c r="A7259" t="s">
        <v>8496</v>
      </c>
      <c r="B7259">
        <v>2</v>
      </c>
      <c r="C7259" t="s">
        <v>6635</v>
      </c>
      <c r="D7259" s="84"/>
      <c r="F7259" s="84"/>
    </row>
    <row r="7260" spans="1:6" x14ac:dyDescent="0.25">
      <c r="A7260" t="s">
        <v>8497</v>
      </c>
      <c r="B7260">
        <v>2</v>
      </c>
      <c r="C7260" t="s">
        <v>6635</v>
      </c>
      <c r="D7260" s="84"/>
      <c r="F7260" s="84"/>
    </row>
    <row r="7261" spans="1:6" x14ac:dyDescent="0.25">
      <c r="A7261" t="s">
        <v>8498</v>
      </c>
      <c r="B7261">
        <v>2</v>
      </c>
      <c r="C7261" t="s">
        <v>6635</v>
      </c>
      <c r="D7261" s="84"/>
      <c r="F7261" s="84"/>
    </row>
    <row r="7262" spans="1:6" x14ac:dyDescent="0.25">
      <c r="A7262" t="s">
        <v>8499</v>
      </c>
      <c r="B7262">
        <v>2</v>
      </c>
      <c r="C7262" t="s">
        <v>6635</v>
      </c>
      <c r="D7262" s="84"/>
      <c r="F7262" s="84"/>
    </row>
    <row r="7263" spans="1:6" x14ac:dyDescent="0.25">
      <c r="A7263" t="s">
        <v>8500</v>
      </c>
      <c r="B7263">
        <v>2</v>
      </c>
      <c r="C7263" t="s">
        <v>6635</v>
      </c>
      <c r="D7263" s="84"/>
      <c r="F7263" s="84"/>
    </row>
    <row r="7264" spans="1:6" x14ac:dyDescent="0.25">
      <c r="A7264" t="s">
        <v>8501</v>
      </c>
      <c r="B7264">
        <v>2</v>
      </c>
      <c r="C7264" t="s">
        <v>6635</v>
      </c>
      <c r="D7264" s="84"/>
      <c r="F7264" s="84"/>
    </row>
    <row r="7265" spans="1:6" x14ac:dyDescent="0.25">
      <c r="A7265" t="s">
        <v>8502</v>
      </c>
      <c r="B7265">
        <v>2</v>
      </c>
      <c r="C7265" t="s">
        <v>6635</v>
      </c>
      <c r="D7265" s="84"/>
      <c r="F7265" s="84"/>
    </row>
    <row r="7266" spans="1:6" x14ac:dyDescent="0.25">
      <c r="A7266" t="s">
        <v>8503</v>
      </c>
      <c r="B7266">
        <v>2</v>
      </c>
      <c r="C7266" t="s">
        <v>6635</v>
      </c>
      <c r="D7266" s="84"/>
      <c r="F7266" s="84"/>
    </row>
    <row r="7267" spans="1:6" x14ac:dyDescent="0.25">
      <c r="A7267" t="s">
        <v>8504</v>
      </c>
      <c r="B7267">
        <v>2</v>
      </c>
      <c r="C7267" t="s">
        <v>6635</v>
      </c>
      <c r="D7267" s="84"/>
      <c r="F7267" s="84"/>
    </row>
    <row r="7268" spans="1:6" x14ac:dyDescent="0.25">
      <c r="A7268" t="s">
        <v>8505</v>
      </c>
      <c r="B7268">
        <v>2</v>
      </c>
      <c r="C7268" t="s">
        <v>6635</v>
      </c>
      <c r="D7268" s="84"/>
      <c r="F7268" s="84"/>
    </row>
    <row r="7269" spans="1:6" x14ac:dyDescent="0.25">
      <c r="A7269" t="s">
        <v>8506</v>
      </c>
      <c r="B7269">
        <v>2</v>
      </c>
      <c r="C7269" t="s">
        <v>6635</v>
      </c>
      <c r="D7269" s="84"/>
      <c r="F7269" s="84"/>
    </row>
    <row r="7270" spans="1:6" x14ac:dyDescent="0.25">
      <c r="A7270" t="s">
        <v>8507</v>
      </c>
      <c r="B7270">
        <v>2</v>
      </c>
      <c r="C7270" t="s">
        <v>6635</v>
      </c>
      <c r="D7270" s="84"/>
      <c r="F7270" s="84"/>
    </row>
    <row r="7271" spans="1:6" x14ac:dyDescent="0.25">
      <c r="A7271" t="s">
        <v>8508</v>
      </c>
      <c r="B7271">
        <v>2</v>
      </c>
      <c r="C7271" t="s">
        <v>6635</v>
      </c>
      <c r="D7271" s="84"/>
      <c r="F7271" s="84"/>
    </row>
    <row r="7272" spans="1:6" x14ac:dyDescent="0.25">
      <c r="A7272" t="s">
        <v>8509</v>
      </c>
      <c r="B7272">
        <v>2</v>
      </c>
      <c r="C7272" t="s">
        <v>6635</v>
      </c>
      <c r="D7272" s="84"/>
      <c r="F7272" s="84"/>
    </row>
    <row r="7273" spans="1:6" x14ac:dyDescent="0.25">
      <c r="A7273" t="s">
        <v>8510</v>
      </c>
      <c r="B7273">
        <v>2</v>
      </c>
      <c r="C7273" t="s">
        <v>6635</v>
      </c>
      <c r="D7273" s="84"/>
      <c r="F7273" s="84"/>
    </row>
    <row r="7274" spans="1:6" x14ac:dyDescent="0.25">
      <c r="A7274" t="s">
        <v>8511</v>
      </c>
      <c r="B7274">
        <v>2</v>
      </c>
      <c r="C7274" t="s">
        <v>6635</v>
      </c>
      <c r="D7274" s="84"/>
      <c r="F7274" s="84"/>
    </row>
    <row r="7275" spans="1:6" x14ac:dyDescent="0.25">
      <c r="A7275" t="s">
        <v>8512</v>
      </c>
      <c r="B7275">
        <v>2</v>
      </c>
      <c r="C7275" t="s">
        <v>6635</v>
      </c>
      <c r="D7275" s="84"/>
      <c r="F7275" s="84"/>
    </row>
    <row r="7276" spans="1:6" x14ac:dyDescent="0.25">
      <c r="A7276" t="s">
        <v>8513</v>
      </c>
      <c r="B7276">
        <v>2</v>
      </c>
      <c r="C7276" t="s">
        <v>6635</v>
      </c>
      <c r="D7276" s="84"/>
      <c r="F7276" s="84"/>
    </row>
    <row r="7277" spans="1:6" x14ac:dyDescent="0.25">
      <c r="A7277" t="s">
        <v>8514</v>
      </c>
      <c r="B7277">
        <v>2</v>
      </c>
      <c r="C7277" t="s">
        <v>6635</v>
      </c>
      <c r="D7277" s="84"/>
      <c r="F7277" s="84"/>
    </row>
    <row r="7278" spans="1:6" x14ac:dyDescent="0.25">
      <c r="A7278" t="s">
        <v>8515</v>
      </c>
      <c r="B7278">
        <v>2</v>
      </c>
      <c r="C7278" t="s">
        <v>6635</v>
      </c>
      <c r="D7278" s="84"/>
      <c r="F7278" s="84"/>
    </row>
    <row r="7279" spans="1:6" x14ac:dyDescent="0.25">
      <c r="A7279" t="s">
        <v>8516</v>
      </c>
      <c r="B7279">
        <v>2</v>
      </c>
      <c r="C7279" t="s">
        <v>6635</v>
      </c>
      <c r="D7279" s="84"/>
      <c r="F7279" s="84"/>
    </row>
    <row r="7280" spans="1:6" x14ac:dyDescent="0.25">
      <c r="A7280" t="s">
        <v>8517</v>
      </c>
      <c r="B7280">
        <v>2</v>
      </c>
      <c r="C7280" t="s">
        <v>6635</v>
      </c>
      <c r="D7280" s="84"/>
      <c r="F7280" s="84"/>
    </row>
    <row r="7281" spans="1:6" x14ac:dyDescent="0.25">
      <c r="A7281" t="s">
        <v>8518</v>
      </c>
      <c r="B7281">
        <v>2</v>
      </c>
      <c r="C7281" t="s">
        <v>6635</v>
      </c>
      <c r="D7281" s="84"/>
      <c r="F7281" s="84"/>
    </row>
    <row r="7282" spans="1:6" x14ac:dyDescent="0.25">
      <c r="A7282" t="s">
        <v>8519</v>
      </c>
      <c r="B7282">
        <v>2</v>
      </c>
      <c r="C7282" t="s">
        <v>6635</v>
      </c>
      <c r="D7282" s="84"/>
      <c r="F7282" s="84"/>
    </row>
    <row r="7283" spans="1:6" x14ac:dyDescent="0.25">
      <c r="A7283" t="s">
        <v>8520</v>
      </c>
      <c r="B7283">
        <v>2</v>
      </c>
      <c r="C7283" t="s">
        <v>6635</v>
      </c>
      <c r="D7283" s="84"/>
      <c r="F7283" s="84"/>
    </row>
    <row r="7284" spans="1:6" x14ac:dyDescent="0.25">
      <c r="A7284" t="s">
        <v>8521</v>
      </c>
      <c r="B7284">
        <v>2</v>
      </c>
      <c r="C7284" t="s">
        <v>6635</v>
      </c>
      <c r="D7284" s="84"/>
      <c r="F7284" s="84"/>
    </row>
    <row r="7285" spans="1:6" x14ac:dyDescent="0.25">
      <c r="A7285" t="s">
        <v>8522</v>
      </c>
      <c r="B7285">
        <v>2</v>
      </c>
      <c r="C7285" t="s">
        <v>6635</v>
      </c>
      <c r="D7285" s="84"/>
      <c r="F7285" s="84"/>
    </row>
    <row r="7286" spans="1:6" x14ac:dyDescent="0.25">
      <c r="A7286" t="s">
        <v>8523</v>
      </c>
      <c r="B7286">
        <v>2</v>
      </c>
      <c r="C7286" t="s">
        <v>6635</v>
      </c>
      <c r="D7286" s="84"/>
      <c r="F7286" s="84"/>
    </row>
    <row r="7287" spans="1:6" x14ac:dyDescent="0.25">
      <c r="A7287" t="s">
        <v>8524</v>
      </c>
      <c r="B7287">
        <v>2</v>
      </c>
      <c r="C7287" t="s">
        <v>6635</v>
      </c>
      <c r="D7287" s="84"/>
      <c r="F7287" s="84"/>
    </row>
    <row r="7288" spans="1:6" x14ac:dyDescent="0.25">
      <c r="A7288" t="s">
        <v>8525</v>
      </c>
      <c r="B7288">
        <v>2</v>
      </c>
      <c r="C7288" t="s">
        <v>6635</v>
      </c>
      <c r="D7288" s="84"/>
      <c r="F7288" s="84"/>
    </row>
    <row r="7289" spans="1:6" x14ac:dyDescent="0.25">
      <c r="A7289" t="s">
        <v>8526</v>
      </c>
      <c r="B7289">
        <v>2</v>
      </c>
      <c r="C7289" t="s">
        <v>6635</v>
      </c>
      <c r="D7289" s="84"/>
      <c r="F7289" s="84"/>
    </row>
    <row r="7290" spans="1:6" x14ac:dyDescent="0.25">
      <c r="A7290" t="s">
        <v>8527</v>
      </c>
      <c r="B7290">
        <v>2</v>
      </c>
      <c r="C7290" t="s">
        <v>6635</v>
      </c>
      <c r="D7290" s="84"/>
      <c r="F7290" s="84"/>
    </row>
    <row r="7291" spans="1:6" x14ac:dyDescent="0.25">
      <c r="A7291" t="s">
        <v>8528</v>
      </c>
      <c r="B7291">
        <v>2</v>
      </c>
      <c r="C7291" t="s">
        <v>6635</v>
      </c>
      <c r="D7291" s="84"/>
      <c r="F7291" s="84"/>
    </row>
    <row r="7292" spans="1:6" x14ac:dyDescent="0.25">
      <c r="A7292" t="s">
        <v>8529</v>
      </c>
      <c r="B7292">
        <v>2</v>
      </c>
      <c r="C7292" t="s">
        <v>6635</v>
      </c>
      <c r="D7292" s="84"/>
      <c r="F7292" s="84"/>
    </row>
    <row r="7293" spans="1:6" x14ac:dyDescent="0.25">
      <c r="A7293" t="s">
        <v>8530</v>
      </c>
      <c r="B7293">
        <v>2</v>
      </c>
      <c r="C7293" t="s">
        <v>6635</v>
      </c>
      <c r="D7293" s="84"/>
      <c r="F7293" s="84"/>
    </row>
    <row r="7294" spans="1:6" x14ac:dyDescent="0.25">
      <c r="A7294" t="s">
        <v>8531</v>
      </c>
      <c r="B7294">
        <v>2</v>
      </c>
      <c r="C7294" t="s">
        <v>6635</v>
      </c>
      <c r="D7294" s="84"/>
      <c r="F7294" s="84"/>
    </row>
    <row r="7295" spans="1:6" x14ac:dyDescent="0.25">
      <c r="A7295" t="s">
        <v>8532</v>
      </c>
      <c r="B7295">
        <v>2</v>
      </c>
      <c r="C7295" t="s">
        <v>6635</v>
      </c>
      <c r="D7295" s="84"/>
      <c r="F7295" s="84"/>
    </row>
    <row r="7296" spans="1:6" x14ac:dyDescent="0.25">
      <c r="A7296" t="s">
        <v>8533</v>
      </c>
      <c r="B7296">
        <v>2</v>
      </c>
      <c r="C7296" t="s">
        <v>6635</v>
      </c>
      <c r="D7296" s="84"/>
      <c r="F7296" s="84"/>
    </row>
    <row r="7297" spans="1:6" x14ac:dyDescent="0.25">
      <c r="A7297" t="s">
        <v>8534</v>
      </c>
      <c r="B7297">
        <v>2</v>
      </c>
      <c r="C7297" t="s">
        <v>6635</v>
      </c>
      <c r="D7297" s="84"/>
      <c r="F7297" s="84"/>
    </row>
    <row r="7298" spans="1:6" x14ac:dyDescent="0.25">
      <c r="A7298" t="s">
        <v>8535</v>
      </c>
      <c r="B7298">
        <v>2</v>
      </c>
      <c r="C7298" t="s">
        <v>6635</v>
      </c>
      <c r="D7298" s="84"/>
      <c r="F7298" s="84"/>
    </row>
    <row r="7299" spans="1:6" x14ac:dyDescent="0.25">
      <c r="A7299" t="s">
        <v>8536</v>
      </c>
      <c r="B7299">
        <v>2</v>
      </c>
      <c r="C7299" t="s">
        <v>6635</v>
      </c>
      <c r="D7299" s="84"/>
      <c r="F7299" s="84"/>
    </row>
    <row r="7300" spans="1:6" x14ac:dyDescent="0.25">
      <c r="A7300" t="s">
        <v>8537</v>
      </c>
      <c r="B7300">
        <v>2</v>
      </c>
      <c r="C7300" t="s">
        <v>6635</v>
      </c>
      <c r="D7300" s="84"/>
      <c r="F7300" s="84"/>
    </row>
    <row r="7301" spans="1:6" x14ac:dyDescent="0.25">
      <c r="A7301" t="s">
        <v>8538</v>
      </c>
      <c r="B7301">
        <v>2</v>
      </c>
      <c r="C7301" t="s">
        <v>6635</v>
      </c>
      <c r="D7301" s="84"/>
      <c r="F7301" s="84"/>
    </row>
    <row r="7302" spans="1:6" x14ac:dyDescent="0.25">
      <c r="A7302" t="s">
        <v>8539</v>
      </c>
      <c r="B7302">
        <v>2</v>
      </c>
      <c r="C7302" t="s">
        <v>6635</v>
      </c>
      <c r="D7302" s="84"/>
      <c r="F7302" s="84"/>
    </row>
    <row r="7303" spans="1:6" x14ac:dyDescent="0.25">
      <c r="A7303" t="s">
        <v>8540</v>
      </c>
      <c r="B7303">
        <v>2</v>
      </c>
      <c r="C7303" t="s">
        <v>6635</v>
      </c>
      <c r="D7303" s="84"/>
      <c r="F7303" s="84"/>
    </row>
    <row r="7304" spans="1:6" x14ac:dyDescent="0.25">
      <c r="A7304" t="s">
        <v>8541</v>
      </c>
      <c r="B7304">
        <v>2</v>
      </c>
      <c r="C7304" t="s">
        <v>6635</v>
      </c>
      <c r="D7304" s="84"/>
      <c r="F7304" s="84"/>
    </row>
    <row r="7305" spans="1:6" x14ac:dyDescent="0.25">
      <c r="A7305" t="s">
        <v>8542</v>
      </c>
      <c r="B7305">
        <v>2</v>
      </c>
      <c r="C7305" t="s">
        <v>6635</v>
      </c>
      <c r="D7305" s="84"/>
      <c r="F7305" s="84"/>
    </row>
    <row r="7306" spans="1:6" x14ac:dyDescent="0.25">
      <c r="A7306" t="s">
        <v>8543</v>
      </c>
      <c r="B7306">
        <v>2</v>
      </c>
      <c r="C7306" t="s">
        <v>6635</v>
      </c>
      <c r="D7306" s="84"/>
      <c r="F7306" s="84"/>
    </row>
    <row r="7307" spans="1:6" x14ac:dyDescent="0.25">
      <c r="A7307" t="s">
        <v>8544</v>
      </c>
      <c r="B7307">
        <v>2</v>
      </c>
      <c r="C7307" t="s">
        <v>6635</v>
      </c>
      <c r="D7307" s="84"/>
      <c r="F7307" s="84"/>
    </row>
    <row r="7308" spans="1:6" x14ac:dyDescent="0.25">
      <c r="A7308" t="s">
        <v>8545</v>
      </c>
      <c r="B7308">
        <v>2</v>
      </c>
      <c r="C7308" t="s">
        <v>6635</v>
      </c>
      <c r="D7308" s="84"/>
      <c r="F7308" s="84"/>
    </row>
    <row r="7309" spans="1:6" x14ac:dyDescent="0.25">
      <c r="A7309" t="s">
        <v>8546</v>
      </c>
      <c r="B7309">
        <v>2</v>
      </c>
      <c r="C7309" t="s">
        <v>6635</v>
      </c>
      <c r="D7309" s="84"/>
      <c r="F7309" s="84"/>
    </row>
    <row r="7310" spans="1:6" x14ac:dyDescent="0.25">
      <c r="A7310" t="s">
        <v>8547</v>
      </c>
      <c r="B7310">
        <v>2</v>
      </c>
      <c r="C7310" t="s">
        <v>6635</v>
      </c>
      <c r="D7310" s="84"/>
      <c r="F7310" s="84"/>
    </row>
    <row r="7311" spans="1:6" x14ac:dyDescent="0.25">
      <c r="A7311" t="s">
        <v>8548</v>
      </c>
      <c r="B7311">
        <v>2</v>
      </c>
      <c r="C7311" t="s">
        <v>6635</v>
      </c>
      <c r="D7311" s="84"/>
      <c r="F7311" s="84"/>
    </row>
    <row r="7312" spans="1:6" x14ac:dyDescent="0.25">
      <c r="A7312" t="s">
        <v>8549</v>
      </c>
      <c r="B7312">
        <v>2</v>
      </c>
      <c r="C7312" t="s">
        <v>6635</v>
      </c>
      <c r="D7312" s="84"/>
      <c r="F7312" s="84"/>
    </row>
    <row r="7313" spans="1:6" x14ac:dyDescent="0.25">
      <c r="A7313" t="s">
        <v>8550</v>
      </c>
      <c r="B7313">
        <v>2</v>
      </c>
      <c r="C7313" t="s">
        <v>6635</v>
      </c>
      <c r="D7313" s="84"/>
      <c r="F7313" s="84"/>
    </row>
    <row r="7314" spans="1:6" x14ac:dyDescent="0.25">
      <c r="A7314" t="s">
        <v>8551</v>
      </c>
      <c r="B7314">
        <v>2</v>
      </c>
      <c r="C7314" t="s">
        <v>6635</v>
      </c>
      <c r="D7314" s="84"/>
      <c r="F7314" s="84"/>
    </row>
    <row r="7315" spans="1:6" x14ac:dyDescent="0.25">
      <c r="A7315" t="s">
        <v>8552</v>
      </c>
      <c r="B7315">
        <v>2</v>
      </c>
      <c r="C7315" t="s">
        <v>6635</v>
      </c>
      <c r="D7315" s="84"/>
      <c r="F7315" s="84"/>
    </row>
    <row r="7316" spans="1:6" x14ac:dyDescent="0.25">
      <c r="A7316" t="s">
        <v>8553</v>
      </c>
      <c r="B7316">
        <v>2</v>
      </c>
      <c r="C7316" t="s">
        <v>6635</v>
      </c>
      <c r="D7316" s="84"/>
      <c r="F7316" s="84"/>
    </row>
    <row r="7317" spans="1:6" x14ac:dyDescent="0.25">
      <c r="A7317" t="s">
        <v>8554</v>
      </c>
      <c r="B7317">
        <v>2</v>
      </c>
      <c r="C7317" t="s">
        <v>6635</v>
      </c>
      <c r="D7317" s="84"/>
      <c r="F7317" s="84"/>
    </row>
    <row r="7318" spans="1:6" x14ac:dyDescent="0.25">
      <c r="A7318" t="s">
        <v>8555</v>
      </c>
      <c r="B7318">
        <v>2</v>
      </c>
      <c r="C7318" t="s">
        <v>6635</v>
      </c>
      <c r="D7318" s="84"/>
      <c r="F7318" s="84"/>
    </row>
    <row r="7319" spans="1:6" x14ac:dyDescent="0.25">
      <c r="A7319" t="s">
        <v>8556</v>
      </c>
      <c r="B7319">
        <v>2</v>
      </c>
      <c r="C7319" t="s">
        <v>6635</v>
      </c>
      <c r="D7319" s="84"/>
      <c r="F7319" s="84"/>
    </row>
    <row r="7320" spans="1:6" x14ac:dyDescent="0.25">
      <c r="A7320" t="s">
        <v>8557</v>
      </c>
      <c r="B7320">
        <v>2</v>
      </c>
      <c r="C7320" t="s">
        <v>6635</v>
      </c>
      <c r="D7320" s="84"/>
      <c r="F7320" s="84"/>
    </row>
    <row r="7321" spans="1:6" x14ac:dyDescent="0.25">
      <c r="A7321" t="s">
        <v>8558</v>
      </c>
      <c r="B7321">
        <v>2</v>
      </c>
      <c r="C7321" t="s">
        <v>6635</v>
      </c>
      <c r="D7321" s="84"/>
      <c r="F7321" s="84"/>
    </row>
    <row r="7322" spans="1:6" x14ac:dyDescent="0.25">
      <c r="A7322" t="s">
        <v>8559</v>
      </c>
      <c r="B7322">
        <v>2</v>
      </c>
      <c r="C7322" t="s">
        <v>6635</v>
      </c>
      <c r="D7322" s="84"/>
      <c r="F7322" s="84"/>
    </row>
    <row r="7323" spans="1:6" x14ac:dyDescent="0.25">
      <c r="A7323" t="s">
        <v>8560</v>
      </c>
      <c r="B7323">
        <v>2</v>
      </c>
      <c r="C7323" t="s">
        <v>6635</v>
      </c>
      <c r="D7323" s="84"/>
      <c r="F7323" s="84"/>
    </row>
    <row r="7324" spans="1:6" x14ac:dyDescent="0.25">
      <c r="A7324" t="s">
        <v>8561</v>
      </c>
      <c r="B7324">
        <v>2</v>
      </c>
      <c r="C7324" t="s">
        <v>6635</v>
      </c>
      <c r="D7324" s="84"/>
      <c r="F7324" s="84"/>
    </row>
    <row r="7325" spans="1:6" x14ac:dyDescent="0.25">
      <c r="A7325" t="s">
        <v>8562</v>
      </c>
      <c r="B7325">
        <v>2</v>
      </c>
      <c r="C7325" t="s">
        <v>6635</v>
      </c>
      <c r="D7325" s="84"/>
      <c r="F7325" s="84"/>
    </row>
    <row r="7326" spans="1:6" x14ac:dyDescent="0.25">
      <c r="A7326" t="s">
        <v>8563</v>
      </c>
      <c r="B7326">
        <v>2</v>
      </c>
      <c r="C7326" t="s">
        <v>6635</v>
      </c>
      <c r="D7326" s="84"/>
      <c r="F7326" s="84"/>
    </row>
    <row r="7327" spans="1:6" x14ac:dyDescent="0.25">
      <c r="A7327" t="s">
        <v>8564</v>
      </c>
      <c r="B7327">
        <v>2</v>
      </c>
      <c r="C7327" t="s">
        <v>6635</v>
      </c>
      <c r="D7327" s="84"/>
      <c r="F7327" s="84"/>
    </row>
    <row r="7328" spans="1:6" x14ac:dyDescent="0.25">
      <c r="A7328" t="s">
        <v>8565</v>
      </c>
      <c r="B7328">
        <v>2</v>
      </c>
      <c r="C7328" t="s">
        <v>6635</v>
      </c>
      <c r="D7328" s="84"/>
      <c r="F7328" s="84"/>
    </row>
    <row r="7329" spans="1:6" x14ac:dyDescent="0.25">
      <c r="A7329" t="s">
        <v>8566</v>
      </c>
      <c r="B7329">
        <v>2</v>
      </c>
      <c r="C7329" t="s">
        <v>6635</v>
      </c>
      <c r="D7329" s="84"/>
      <c r="F7329" s="84"/>
    </row>
    <row r="7330" spans="1:6" x14ac:dyDescent="0.25">
      <c r="A7330" t="s">
        <v>8567</v>
      </c>
      <c r="B7330">
        <v>2</v>
      </c>
      <c r="C7330" t="s">
        <v>6635</v>
      </c>
      <c r="D7330" s="84"/>
      <c r="F7330" s="84"/>
    </row>
    <row r="7331" spans="1:6" x14ac:dyDescent="0.25">
      <c r="A7331" t="s">
        <v>8568</v>
      </c>
      <c r="B7331">
        <v>2</v>
      </c>
      <c r="C7331" t="s">
        <v>6635</v>
      </c>
      <c r="D7331" s="84"/>
      <c r="F7331" s="84"/>
    </row>
    <row r="7332" spans="1:6" x14ac:dyDescent="0.25">
      <c r="A7332" t="s">
        <v>8569</v>
      </c>
      <c r="B7332">
        <v>2</v>
      </c>
      <c r="C7332" t="s">
        <v>6635</v>
      </c>
      <c r="D7332" s="84"/>
      <c r="F7332" s="84"/>
    </row>
    <row r="7333" spans="1:6" x14ac:dyDescent="0.25">
      <c r="A7333" t="s">
        <v>8570</v>
      </c>
      <c r="B7333">
        <v>2</v>
      </c>
      <c r="C7333" t="s">
        <v>6635</v>
      </c>
      <c r="D7333" s="84"/>
      <c r="F7333" s="84"/>
    </row>
    <row r="7334" spans="1:6" x14ac:dyDescent="0.25">
      <c r="A7334" t="s">
        <v>8571</v>
      </c>
      <c r="B7334">
        <v>2</v>
      </c>
      <c r="C7334" t="s">
        <v>6635</v>
      </c>
      <c r="D7334" s="84"/>
      <c r="F7334" s="84"/>
    </row>
    <row r="7335" spans="1:6" x14ac:dyDescent="0.25">
      <c r="A7335" t="s">
        <v>8572</v>
      </c>
      <c r="B7335">
        <v>2</v>
      </c>
      <c r="C7335" t="s">
        <v>6635</v>
      </c>
      <c r="D7335" s="84"/>
      <c r="F7335" s="84"/>
    </row>
    <row r="7336" spans="1:6" x14ac:dyDescent="0.25">
      <c r="A7336" t="s">
        <v>8573</v>
      </c>
      <c r="B7336">
        <v>2</v>
      </c>
      <c r="C7336" t="s">
        <v>6635</v>
      </c>
      <c r="D7336" s="84"/>
      <c r="F7336" s="84"/>
    </row>
    <row r="7337" spans="1:6" x14ac:dyDescent="0.25">
      <c r="A7337" t="s">
        <v>8574</v>
      </c>
      <c r="B7337">
        <v>2</v>
      </c>
      <c r="C7337" t="s">
        <v>6635</v>
      </c>
      <c r="D7337" s="84"/>
      <c r="F7337" s="84"/>
    </row>
    <row r="7338" spans="1:6" x14ac:dyDescent="0.25">
      <c r="A7338" t="s">
        <v>8575</v>
      </c>
      <c r="B7338">
        <v>2</v>
      </c>
      <c r="C7338" t="s">
        <v>6635</v>
      </c>
      <c r="D7338" s="84"/>
      <c r="F7338" s="84"/>
    </row>
    <row r="7339" spans="1:6" x14ac:dyDescent="0.25">
      <c r="A7339" t="s">
        <v>8576</v>
      </c>
      <c r="B7339">
        <v>2</v>
      </c>
      <c r="C7339" t="s">
        <v>6635</v>
      </c>
      <c r="D7339" s="84"/>
      <c r="F7339" s="84"/>
    </row>
    <row r="7340" spans="1:6" x14ac:dyDescent="0.25">
      <c r="A7340" t="s">
        <v>8577</v>
      </c>
      <c r="B7340">
        <v>2</v>
      </c>
      <c r="C7340" t="s">
        <v>6635</v>
      </c>
      <c r="D7340" s="84"/>
      <c r="F7340" s="84"/>
    </row>
    <row r="7341" spans="1:6" x14ac:dyDescent="0.25">
      <c r="A7341" t="s">
        <v>8578</v>
      </c>
      <c r="B7341">
        <v>2</v>
      </c>
      <c r="C7341" t="s">
        <v>6635</v>
      </c>
      <c r="D7341" s="84"/>
      <c r="F7341" s="84"/>
    </row>
    <row r="7342" spans="1:6" x14ac:dyDescent="0.25">
      <c r="A7342" t="s">
        <v>8579</v>
      </c>
      <c r="B7342">
        <v>2</v>
      </c>
      <c r="C7342" t="s">
        <v>6635</v>
      </c>
      <c r="D7342" s="84"/>
      <c r="F7342" s="84"/>
    </row>
    <row r="7343" spans="1:6" x14ac:dyDescent="0.25">
      <c r="A7343" t="s">
        <v>8580</v>
      </c>
      <c r="B7343">
        <v>2</v>
      </c>
      <c r="C7343" t="s">
        <v>6635</v>
      </c>
      <c r="D7343" s="84"/>
      <c r="F7343" s="84"/>
    </row>
    <row r="7344" spans="1:6" x14ac:dyDescent="0.25">
      <c r="A7344" t="s">
        <v>8581</v>
      </c>
      <c r="B7344">
        <v>2</v>
      </c>
      <c r="C7344" t="s">
        <v>6635</v>
      </c>
      <c r="D7344" s="84"/>
      <c r="F7344" s="84"/>
    </row>
    <row r="7345" spans="1:6" x14ac:dyDescent="0.25">
      <c r="A7345" t="s">
        <v>8582</v>
      </c>
      <c r="B7345">
        <v>2</v>
      </c>
      <c r="C7345" t="s">
        <v>6635</v>
      </c>
      <c r="D7345" s="84"/>
      <c r="F7345" s="84"/>
    </row>
    <row r="7346" spans="1:6" x14ac:dyDescent="0.25">
      <c r="A7346" t="s">
        <v>8583</v>
      </c>
      <c r="B7346">
        <v>2</v>
      </c>
      <c r="C7346" t="s">
        <v>6635</v>
      </c>
      <c r="D7346" s="84"/>
      <c r="F7346" s="84"/>
    </row>
    <row r="7347" spans="1:6" x14ac:dyDescent="0.25">
      <c r="A7347" t="s">
        <v>8584</v>
      </c>
      <c r="B7347">
        <v>2</v>
      </c>
      <c r="C7347" t="s">
        <v>6635</v>
      </c>
      <c r="D7347" s="84"/>
      <c r="F7347" s="84"/>
    </row>
    <row r="7348" spans="1:6" x14ac:dyDescent="0.25">
      <c r="A7348" t="s">
        <v>8585</v>
      </c>
      <c r="B7348">
        <v>2</v>
      </c>
      <c r="C7348" t="s">
        <v>6635</v>
      </c>
      <c r="D7348" s="84"/>
      <c r="F7348" s="84"/>
    </row>
    <row r="7349" spans="1:6" x14ac:dyDescent="0.25">
      <c r="A7349" t="s">
        <v>8586</v>
      </c>
      <c r="B7349">
        <v>2</v>
      </c>
      <c r="C7349" t="s">
        <v>6635</v>
      </c>
      <c r="D7349" s="84"/>
      <c r="F7349" s="84"/>
    </row>
    <row r="7350" spans="1:6" x14ac:dyDescent="0.25">
      <c r="A7350" t="s">
        <v>8587</v>
      </c>
      <c r="B7350">
        <v>2</v>
      </c>
      <c r="C7350" t="s">
        <v>6635</v>
      </c>
      <c r="D7350" s="84"/>
      <c r="F7350" s="84"/>
    </row>
    <row r="7351" spans="1:6" x14ac:dyDescent="0.25">
      <c r="A7351" t="s">
        <v>8588</v>
      </c>
      <c r="B7351">
        <v>2</v>
      </c>
      <c r="C7351" t="s">
        <v>6635</v>
      </c>
      <c r="D7351" s="84"/>
      <c r="F7351" s="84"/>
    </row>
    <row r="7352" spans="1:6" x14ac:dyDescent="0.25">
      <c r="A7352" t="s">
        <v>8589</v>
      </c>
      <c r="B7352">
        <v>2</v>
      </c>
      <c r="C7352" t="s">
        <v>6635</v>
      </c>
      <c r="D7352" s="84"/>
      <c r="F7352" s="84"/>
    </row>
    <row r="7353" spans="1:6" x14ac:dyDescent="0.25">
      <c r="A7353" t="s">
        <v>8590</v>
      </c>
      <c r="B7353">
        <v>2</v>
      </c>
      <c r="C7353" t="s">
        <v>6635</v>
      </c>
      <c r="D7353" s="84"/>
      <c r="F7353" s="84"/>
    </row>
    <row r="7354" spans="1:6" x14ac:dyDescent="0.25">
      <c r="A7354" t="s">
        <v>8591</v>
      </c>
      <c r="B7354">
        <v>2</v>
      </c>
      <c r="C7354" t="s">
        <v>6635</v>
      </c>
      <c r="D7354" s="84"/>
      <c r="F7354" s="84"/>
    </row>
    <row r="7355" spans="1:6" x14ac:dyDescent="0.25">
      <c r="A7355" t="s">
        <v>8592</v>
      </c>
      <c r="B7355">
        <v>2</v>
      </c>
      <c r="C7355" t="s">
        <v>6635</v>
      </c>
      <c r="D7355" s="84"/>
      <c r="F7355" s="84"/>
    </row>
    <row r="7356" spans="1:6" x14ac:dyDescent="0.25">
      <c r="A7356" t="s">
        <v>8593</v>
      </c>
      <c r="B7356">
        <v>2</v>
      </c>
      <c r="C7356" t="s">
        <v>6635</v>
      </c>
      <c r="D7356" s="84"/>
      <c r="F7356" s="84"/>
    </row>
    <row r="7357" spans="1:6" x14ac:dyDescent="0.25">
      <c r="A7357" t="s">
        <v>8594</v>
      </c>
      <c r="B7357">
        <v>2</v>
      </c>
      <c r="C7357" t="s">
        <v>6635</v>
      </c>
      <c r="D7357" s="84"/>
      <c r="F7357" s="84"/>
    </row>
    <row r="7358" spans="1:6" x14ac:dyDescent="0.25">
      <c r="A7358" t="s">
        <v>8595</v>
      </c>
      <c r="B7358">
        <v>2</v>
      </c>
      <c r="C7358" t="s">
        <v>6635</v>
      </c>
      <c r="D7358" s="84"/>
      <c r="F7358" s="84"/>
    </row>
    <row r="7359" spans="1:6" x14ac:dyDescent="0.25">
      <c r="A7359" t="s">
        <v>8596</v>
      </c>
      <c r="B7359">
        <v>2</v>
      </c>
      <c r="C7359" t="s">
        <v>6635</v>
      </c>
      <c r="D7359" s="84"/>
      <c r="F7359" s="84"/>
    </row>
    <row r="7360" spans="1:6" x14ac:dyDescent="0.25">
      <c r="A7360" t="s">
        <v>8597</v>
      </c>
      <c r="B7360">
        <v>2</v>
      </c>
      <c r="C7360" t="s">
        <v>6635</v>
      </c>
      <c r="D7360" s="84"/>
      <c r="F7360" s="84"/>
    </row>
    <row r="7361" spans="1:6" x14ac:dyDescent="0.25">
      <c r="A7361" t="s">
        <v>8598</v>
      </c>
      <c r="B7361">
        <v>2</v>
      </c>
      <c r="C7361" t="s">
        <v>6635</v>
      </c>
      <c r="D7361" s="84"/>
      <c r="F7361" s="84"/>
    </row>
    <row r="7362" spans="1:6" x14ac:dyDescent="0.25">
      <c r="A7362" t="s">
        <v>8599</v>
      </c>
      <c r="B7362">
        <v>2</v>
      </c>
      <c r="C7362" t="s">
        <v>6635</v>
      </c>
      <c r="D7362" s="84"/>
      <c r="F7362" s="84"/>
    </row>
    <row r="7363" spans="1:6" x14ac:dyDescent="0.25">
      <c r="A7363" t="s">
        <v>8600</v>
      </c>
      <c r="B7363">
        <v>2</v>
      </c>
      <c r="C7363" t="s">
        <v>6635</v>
      </c>
      <c r="D7363" s="84"/>
      <c r="F7363" s="84"/>
    </row>
    <row r="7364" spans="1:6" x14ac:dyDescent="0.25">
      <c r="A7364" t="s">
        <v>8601</v>
      </c>
      <c r="B7364">
        <v>2</v>
      </c>
      <c r="C7364" t="s">
        <v>6635</v>
      </c>
      <c r="D7364" s="84"/>
      <c r="F7364" s="84"/>
    </row>
    <row r="7365" spans="1:6" x14ac:dyDescent="0.25">
      <c r="A7365" t="s">
        <v>8602</v>
      </c>
      <c r="B7365">
        <v>2</v>
      </c>
      <c r="C7365" t="s">
        <v>6635</v>
      </c>
      <c r="D7365" s="84"/>
      <c r="F7365" s="84"/>
    </row>
    <row r="7366" spans="1:6" x14ac:dyDescent="0.25">
      <c r="A7366" t="s">
        <v>8603</v>
      </c>
      <c r="B7366">
        <v>2</v>
      </c>
      <c r="C7366" t="s">
        <v>6635</v>
      </c>
      <c r="D7366" s="84"/>
      <c r="F7366" s="84"/>
    </row>
    <row r="7367" spans="1:6" x14ac:dyDescent="0.25">
      <c r="A7367" t="s">
        <v>8604</v>
      </c>
      <c r="B7367">
        <v>2</v>
      </c>
      <c r="C7367" t="s">
        <v>6635</v>
      </c>
      <c r="D7367" s="84"/>
      <c r="F7367" s="84"/>
    </row>
    <row r="7368" spans="1:6" x14ac:dyDescent="0.25">
      <c r="A7368" t="s">
        <v>8605</v>
      </c>
      <c r="B7368">
        <v>2</v>
      </c>
      <c r="C7368" t="s">
        <v>6635</v>
      </c>
      <c r="D7368" s="84"/>
      <c r="F7368" s="84"/>
    </row>
    <row r="7369" spans="1:6" x14ac:dyDescent="0.25">
      <c r="A7369" t="s">
        <v>8606</v>
      </c>
      <c r="B7369">
        <v>2</v>
      </c>
      <c r="C7369" t="s">
        <v>6635</v>
      </c>
      <c r="D7369" s="84"/>
      <c r="F7369" s="84"/>
    </row>
    <row r="7370" spans="1:6" x14ac:dyDescent="0.25">
      <c r="A7370" t="s">
        <v>8607</v>
      </c>
      <c r="B7370">
        <v>2</v>
      </c>
      <c r="C7370" t="s">
        <v>6635</v>
      </c>
      <c r="D7370" s="84"/>
      <c r="F7370" s="84"/>
    </row>
    <row r="7371" spans="1:6" x14ac:dyDescent="0.25">
      <c r="A7371" t="s">
        <v>8608</v>
      </c>
      <c r="B7371">
        <v>2</v>
      </c>
      <c r="C7371" t="s">
        <v>6635</v>
      </c>
      <c r="D7371" s="84"/>
      <c r="F7371" s="84"/>
    </row>
    <row r="7372" spans="1:6" x14ac:dyDescent="0.25">
      <c r="A7372" t="s">
        <v>8609</v>
      </c>
      <c r="B7372">
        <v>2</v>
      </c>
      <c r="C7372" t="s">
        <v>6635</v>
      </c>
      <c r="D7372" s="84"/>
      <c r="F7372" s="84"/>
    </row>
    <row r="7373" spans="1:6" x14ac:dyDescent="0.25">
      <c r="A7373" t="s">
        <v>8610</v>
      </c>
      <c r="B7373">
        <v>2</v>
      </c>
      <c r="C7373" t="s">
        <v>6635</v>
      </c>
      <c r="D7373" s="84"/>
      <c r="F7373" s="84"/>
    </row>
    <row r="7374" spans="1:6" x14ac:dyDescent="0.25">
      <c r="A7374" t="s">
        <v>8611</v>
      </c>
      <c r="B7374">
        <v>2</v>
      </c>
      <c r="C7374" t="s">
        <v>6635</v>
      </c>
      <c r="D7374" s="84"/>
      <c r="F7374" s="84"/>
    </row>
    <row r="7375" spans="1:6" x14ac:dyDescent="0.25">
      <c r="A7375" t="s">
        <v>8612</v>
      </c>
      <c r="B7375">
        <v>2</v>
      </c>
      <c r="C7375" t="s">
        <v>6635</v>
      </c>
      <c r="D7375" s="84"/>
      <c r="F7375" s="84"/>
    </row>
    <row r="7376" spans="1:6" x14ac:dyDescent="0.25">
      <c r="A7376" t="s">
        <v>8613</v>
      </c>
      <c r="B7376">
        <v>2</v>
      </c>
      <c r="C7376" t="s">
        <v>6635</v>
      </c>
      <c r="D7376" s="84"/>
      <c r="F7376" s="84"/>
    </row>
    <row r="7377" spans="1:6" x14ac:dyDescent="0.25">
      <c r="A7377" t="s">
        <v>8614</v>
      </c>
      <c r="B7377">
        <v>2</v>
      </c>
      <c r="C7377" t="s">
        <v>6635</v>
      </c>
      <c r="D7377" s="84"/>
      <c r="F7377" s="84"/>
    </row>
    <row r="7378" spans="1:6" x14ac:dyDescent="0.25">
      <c r="A7378" t="s">
        <v>8615</v>
      </c>
      <c r="B7378">
        <v>2</v>
      </c>
      <c r="C7378" t="s">
        <v>6635</v>
      </c>
      <c r="D7378" s="84"/>
      <c r="F7378" s="84"/>
    </row>
    <row r="7379" spans="1:6" x14ac:dyDescent="0.25">
      <c r="A7379" t="s">
        <v>8616</v>
      </c>
      <c r="B7379">
        <v>2</v>
      </c>
      <c r="C7379" t="s">
        <v>6635</v>
      </c>
      <c r="D7379" s="84"/>
      <c r="F7379" s="84"/>
    </row>
    <row r="7380" spans="1:6" x14ac:dyDescent="0.25">
      <c r="A7380" t="s">
        <v>8617</v>
      </c>
      <c r="B7380">
        <v>2</v>
      </c>
      <c r="C7380" t="s">
        <v>6635</v>
      </c>
      <c r="D7380" s="84"/>
      <c r="F7380" s="84"/>
    </row>
    <row r="7381" spans="1:6" x14ac:dyDescent="0.25">
      <c r="A7381" t="s">
        <v>8618</v>
      </c>
      <c r="B7381">
        <v>2</v>
      </c>
      <c r="C7381" t="s">
        <v>6635</v>
      </c>
      <c r="D7381" s="84"/>
      <c r="F7381" s="84"/>
    </row>
    <row r="7382" spans="1:6" x14ac:dyDescent="0.25">
      <c r="A7382" t="s">
        <v>8619</v>
      </c>
      <c r="B7382">
        <v>2</v>
      </c>
      <c r="C7382" t="s">
        <v>6635</v>
      </c>
      <c r="D7382" s="84"/>
      <c r="F7382" s="84"/>
    </row>
    <row r="7383" spans="1:6" x14ac:dyDescent="0.25">
      <c r="A7383" t="s">
        <v>8620</v>
      </c>
      <c r="B7383">
        <v>2</v>
      </c>
      <c r="C7383" t="s">
        <v>6635</v>
      </c>
      <c r="D7383" s="84"/>
      <c r="F7383" s="84"/>
    </row>
    <row r="7384" spans="1:6" x14ac:dyDescent="0.25">
      <c r="A7384" t="s">
        <v>8621</v>
      </c>
      <c r="B7384">
        <v>2</v>
      </c>
      <c r="C7384" t="s">
        <v>6635</v>
      </c>
      <c r="D7384" s="84"/>
      <c r="F7384" s="84"/>
    </row>
    <row r="7385" spans="1:6" x14ac:dyDescent="0.25">
      <c r="A7385" t="s">
        <v>8622</v>
      </c>
      <c r="B7385">
        <v>2</v>
      </c>
      <c r="C7385" t="s">
        <v>6635</v>
      </c>
      <c r="D7385" s="84"/>
      <c r="F7385" s="84"/>
    </row>
    <row r="7386" spans="1:6" x14ac:dyDescent="0.25">
      <c r="A7386" t="s">
        <v>8623</v>
      </c>
      <c r="B7386">
        <v>2</v>
      </c>
      <c r="C7386" t="s">
        <v>6635</v>
      </c>
      <c r="D7386" s="84"/>
      <c r="F7386" s="84"/>
    </row>
    <row r="7387" spans="1:6" x14ac:dyDescent="0.25">
      <c r="A7387" t="s">
        <v>8624</v>
      </c>
      <c r="B7387">
        <v>2</v>
      </c>
      <c r="C7387" t="s">
        <v>6635</v>
      </c>
      <c r="D7387" s="84"/>
      <c r="F7387" s="84"/>
    </row>
    <row r="7388" spans="1:6" x14ac:dyDescent="0.25">
      <c r="A7388" t="s">
        <v>8625</v>
      </c>
      <c r="B7388">
        <v>2</v>
      </c>
      <c r="C7388" t="s">
        <v>6635</v>
      </c>
      <c r="D7388" s="84"/>
      <c r="F7388" s="84"/>
    </row>
    <row r="7389" spans="1:6" x14ac:dyDescent="0.25">
      <c r="A7389" t="s">
        <v>8626</v>
      </c>
      <c r="B7389">
        <v>2</v>
      </c>
      <c r="C7389" t="s">
        <v>6635</v>
      </c>
      <c r="D7389" s="84"/>
      <c r="F7389" s="84"/>
    </row>
    <row r="7390" spans="1:6" x14ac:dyDescent="0.25">
      <c r="A7390" t="s">
        <v>8627</v>
      </c>
      <c r="B7390">
        <v>2</v>
      </c>
      <c r="C7390" t="s">
        <v>6635</v>
      </c>
      <c r="D7390" s="84"/>
      <c r="F7390" s="84"/>
    </row>
    <row r="7391" spans="1:6" x14ac:dyDescent="0.25">
      <c r="A7391" t="s">
        <v>8628</v>
      </c>
      <c r="B7391">
        <v>2</v>
      </c>
      <c r="C7391" t="s">
        <v>6635</v>
      </c>
      <c r="D7391" s="84"/>
      <c r="F7391" s="84"/>
    </row>
    <row r="7392" spans="1:6" x14ac:dyDescent="0.25">
      <c r="A7392" t="s">
        <v>8629</v>
      </c>
      <c r="B7392">
        <v>2</v>
      </c>
      <c r="C7392" t="s">
        <v>6635</v>
      </c>
      <c r="D7392" s="84"/>
      <c r="F7392" s="84"/>
    </row>
    <row r="7393" spans="1:6" x14ac:dyDescent="0.25">
      <c r="A7393" t="s">
        <v>8630</v>
      </c>
      <c r="B7393">
        <v>2</v>
      </c>
      <c r="C7393" t="s">
        <v>6635</v>
      </c>
      <c r="D7393" s="84"/>
      <c r="F7393" s="84"/>
    </row>
    <row r="7394" spans="1:6" x14ac:dyDescent="0.25">
      <c r="A7394" t="s">
        <v>8631</v>
      </c>
      <c r="B7394">
        <v>2</v>
      </c>
      <c r="C7394" t="s">
        <v>6635</v>
      </c>
      <c r="D7394" s="84"/>
      <c r="F7394" s="84"/>
    </row>
    <row r="7395" spans="1:6" x14ac:dyDescent="0.25">
      <c r="A7395" t="s">
        <v>8632</v>
      </c>
      <c r="B7395">
        <v>2</v>
      </c>
      <c r="C7395" t="s">
        <v>6635</v>
      </c>
      <c r="D7395" s="84"/>
      <c r="F7395" s="84"/>
    </row>
    <row r="7396" spans="1:6" x14ac:dyDescent="0.25">
      <c r="A7396" t="s">
        <v>8633</v>
      </c>
      <c r="B7396">
        <v>2</v>
      </c>
      <c r="C7396" t="s">
        <v>6635</v>
      </c>
      <c r="D7396" s="84"/>
      <c r="F7396" s="84"/>
    </row>
    <row r="7397" spans="1:6" x14ac:dyDescent="0.25">
      <c r="A7397" t="s">
        <v>8634</v>
      </c>
      <c r="B7397">
        <v>2</v>
      </c>
      <c r="C7397" t="s">
        <v>6635</v>
      </c>
      <c r="D7397" s="84"/>
      <c r="F7397" s="84"/>
    </row>
    <row r="7398" spans="1:6" x14ac:dyDescent="0.25">
      <c r="A7398" t="s">
        <v>8635</v>
      </c>
      <c r="B7398">
        <v>2</v>
      </c>
      <c r="C7398" t="s">
        <v>6635</v>
      </c>
      <c r="D7398" s="84"/>
      <c r="F7398" s="84"/>
    </row>
    <row r="7399" spans="1:6" x14ac:dyDescent="0.25">
      <c r="A7399" t="s">
        <v>8636</v>
      </c>
      <c r="B7399">
        <v>2</v>
      </c>
      <c r="C7399" t="s">
        <v>6635</v>
      </c>
      <c r="D7399" s="84"/>
      <c r="F7399" s="84"/>
    </row>
    <row r="7400" spans="1:6" x14ac:dyDescent="0.25">
      <c r="A7400" t="s">
        <v>8637</v>
      </c>
      <c r="B7400">
        <v>2</v>
      </c>
      <c r="C7400" t="s">
        <v>6635</v>
      </c>
      <c r="D7400" s="84"/>
      <c r="F7400" s="84"/>
    </row>
    <row r="7401" spans="1:6" x14ac:dyDescent="0.25">
      <c r="A7401" t="s">
        <v>8638</v>
      </c>
      <c r="B7401">
        <v>2</v>
      </c>
      <c r="C7401" t="s">
        <v>6635</v>
      </c>
      <c r="D7401" s="84"/>
      <c r="F7401" s="84"/>
    </row>
    <row r="7402" spans="1:6" x14ac:dyDescent="0.25">
      <c r="A7402" t="s">
        <v>8639</v>
      </c>
      <c r="B7402">
        <v>2</v>
      </c>
      <c r="C7402" t="s">
        <v>6635</v>
      </c>
      <c r="D7402" s="84"/>
      <c r="F7402" s="84"/>
    </row>
    <row r="7403" spans="1:6" x14ac:dyDescent="0.25">
      <c r="A7403" t="s">
        <v>8640</v>
      </c>
      <c r="B7403">
        <v>2</v>
      </c>
      <c r="C7403" t="s">
        <v>6635</v>
      </c>
      <c r="D7403" s="84"/>
      <c r="F7403" s="84"/>
    </row>
    <row r="7404" spans="1:6" x14ac:dyDescent="0.25">
      <c r="A7404" t="s">
        <v>8641</v>
      </c>
      <c r="B7404">
        <v>2</v>
      </c>
      <c r="C7404" t="s">
        <v>6635</v>
      </c>
      <c r="D7404" s="84"/>
      <c r="F7404" s="84"/>
    </row>
    <row r="7405" spans="1:6" x14ac:dyDescent="0.25">
      <c r="A7405" t="s">
        <v>8642</v>
      </c>
      <c r="B7405">
        <v>2</v>
      </c>
      <c r="C7405" t="s">
        <v>6635</v>
      </c>
      <c r="D7405" s="84"/>
      <c r="F7405" s="84"/>
    </row>
    <row r="7406" spans="1:6" x14ac:dyDescent="0.25">
      <c r="A7406" t="s">
        <v>8643</v>
      </c>
      <c r="B7406">
        <v>2</v>
      </c>
      <c r="C7406" t="s">
        <v>6635</v>
      </c>
      <c r="D7406" s="84"/>
      <c r="F7406" s="84"/>
    </row>
    <row r="7407" spans="1:6" x14ac:dyDescent="0.25">
      <c r="A7407" t="s">
        <v>8644</v>
      </c>
      <c r="B7407">
        <v>2</v>
      </c>
      <c r="C7407" t="s">
        <v>6635</v>
      </c>
      <c r="D7407" s="84"/>
      <c r="F7407" s="84"/>
    </row>
    <row r="7408" spans="1:6" x14ac:dyDescent="0.25">
      <c r="A7408" t="s">
        <v>8645</v>
      </c>
      <c r="B7408">
        <v>2</v>
      </c>
      <c r="C7408" t="s">
        <v>6635</v>
      </c>
      <c r="D7408" s="84"/>
      <c r="F7408" s="84"/>
    </row>
    <row r="7409" spans="1:6" x14ac:dyDescent="0.25">
      <c r="A7409" t="s">
        <v>8646</v>
      </c>
      <c r="B7409">
        <v>2</v>
      </c>
      <c r="C7409" t="s">
        <v>6635</v>
      </c>
      <c r="D7409" s="84"/>
      <c r="F7409" s="84"/>
    </row>
    <row r="7410" spans="1:6" x14ac:dyDescent="0.25">
      <c r="A7410" t="s">
        <v>8647</v>
      </c>
      <c r="B7410">
        <v>2</v>
      </c>
      <c r="C7410" t="s">
        <v>6635</v>
      </c>
      <c r="D7410" s="84"/>
      <c r="F7410" s="84"/>
    </row>
    <row r="7411" spans="1:6" x14ac:dyDescent="0.25">
      <c r="A7411" t="s">
        <v>8648</v>
      </c>
      <c r="B7411">
        <v>2</v>
      </c>
      <c r="C7411" t="s">
        <v>6635</v>
      </c>
      <c r="D7411" s="84"/>
      <c r="F7411" s="84"/>
    </row>
    <row r="7412" spans="1:6" x14ac:dyDescent="0.25">
      <c r="A7412" t="s">
        <v>8649</v>
      </c>
      <c r="B7412">
        <v>2</v>
      </c>
      <c r="C7412" t="s">
        <v>6635</v>
      </c>
      <c r="D7412" s="84"/>
      <c r="F7412" s="84"/>
    </row>
    <row r="7413" spans="1:6" x14ac:dyDescent="0.25">
      <c r="A7413" t="s">
        <v>8650</v>
      </c>
      <c r="B7413">
        <v>2</v>
      </c>
      <c r="C7413" t="s">
        <v>6635</v>
      </c>
      <c r="D7413" s="84"/>
      <c r="F7413" s="84"/>
    </row>
    <row r="7414" spans="1:6" x14ac:dyDescent="0.25">
      <c r="A7414" t="s">
        <v>8651</v>
      </c>
      <c r="B7414">
        <v>2</v>
      </c>
      <c r="C7414" t="s">
        <v>6635</v>
      </c>
      <c r="D7414" s="84"/>
      <c r="F7414" s="84"/>
    </row>
    <row r="7415" spans="1:6" x14ac:dyDescent="0.25">
      <c r="A7415" t="s">
        <v>8652</v>
      </c>
      <c r="B7415">
        <v>2</v>
      </c>
      <c r="C7415" t="s">
        <v>6635</v>
      </c>
      <c r="D7415" s="84"/>
      <c r="F7415" s="84"/>
    </row>
    <row r="7416" spans="1:6" x14ac:dyDescent="0.25">
      <c r="A7416" t="s">
        <v>8653</v>
      </c>
      <c r="B7416">
        <v>2</v>
      </c>
      <c r="C7416" t="s">
        <v>6635</v>
      </c>
      <c r="D7416" s="84"/>
      <c r="F7416" s="84"/>
    </row>
    <row r="7417" spans="1:6" x14ac:dyDescent="0.25">
      <c r="A7417" t="s">
        <v>8654</v>
      </c>
      <c r="B7417">
        <v>2</v>
      </c>
      <c r="C7417" t="s">
        <v>6635</v>
      </c>
      <c r="D7417" s="84"/>
      <c r="F7417" s="84"/>
    </row>
    <row r="7418" spans="1:6" x14ac:dyDescent="0.25">
      <c r="A7418" t="s">
        <v>8655</v>
      </c>
      <c r="B7418">
        <v>2</v>
      </c>
      <c r="C7418" t="s">
        <v>6635</v>
      </c>
      <c r="D7418" s="84"/>
      <c r="F7418" s="84"/>
    </row>
    <row r="7419" spans="1:6" x14ac:dyDescent="0.25">
      <c r="A7419" t="s">
        <v>8656</v>
      </c>
      <c r="B7419">
        <v>2</v>
      </c>
      <c r="C7419" t="s">
        <v>6635</v>
      </c>
      <c r="D7419" s="84"/>
      <c r="F7419" s="84"/>
    </row>
    <row r="7420" spans="1:6" x14ac:dyDescent="0.25">
      <c r="A7420" t="s">
        <v>8657</v>
      </c>
      <c r="B7420">
        <v>2</v>
      </c>
      <c r="C7420" t="s">
        <v>6635</v>
      </c>
      <c r="D7420" s="84"/>
      <c r="F7420" s="84"/>
    </row>
    <row r="7421" spans="1:6" x14ac:dyDescent="0.25">
      <c r="A7421" t="s">
        <v>8658</v>
      </c>
      <c r="B7421">
        <v>2</v>
      </c>
      <c r="C7421" t="s">
        <v>6635</v>
      </c>
      <c r="D7421" s="84"/>
      <c r="F7421" s="84"/>
    </row>
    <row r="7422" spans="1:6" x14ac:dyDescent="0.25">
      <c r="A7422" t="s">
        <v>8659</v>
      </c>
      <c r="B7422">
        <v>2</v>
      </c>
      <c r="C7422" t="s">
        <v>6635</v>
      </c>
      <c r="D7422" s="84"/>
      <c r="F7422" s="84"/>
    </row>
    <row r="7423" spans="1:6" x14ac:dyDescent="0.25">
      <c r="A7423" t="s">
        <v>8660</v>
      </c>
      <c r="B7423">
        <v>2</v>
      </c>
      <c r="C7423" t="s">
        <v>6635</v>
      </c>
      <c r="D7423" s="84"/>
      <c r="F7423" s="84"/>
    </row>
    <row r="7424" spans="1:6" x14ac:dyDescent="0.25">
      <c r="A7424" t="s">
        <v>8661</v>
      </c>
      <c r="B7424">
        <v>2</v>
      </c>
      <c r="C7424" t="s">
        <v>6635</v>
      </c>
      <c r="D7424" s="84"/>
      <c r="F7424" s="84"/>
    </row>
    <row r="7425" spans="1:6" x14ac:dyDescent="0.25">
      <c r="A7425" t="s">
        <v>8662</v>
      </c>
      <c r="B7425">
        <v>2</v>
      </c>
      <c r="C7425" t="s">
        <v>6635</v>
      </c>
      <c r="D7425" s="84"/>
      <c r="F7425" s="84"/>
    </row>
    <row r="7426" spans="1:6" x14ac:dyDescent="0.25">
      <c r="A7426" t="s">
        <v>8663</v>
      </c>
      <c r="B7426">
        <v>2</v>
      </c>
      <c r="C7426" t="s">
        <v>6635</v>
      </c>
      <c r="D7426" s="84"/>
      <c r="F7426" s="84"/>
    </row>
    <row r="7427" spans="1:6" x14ac:dyDescent="0.25">
      <c r="A7427" t="s">
        <v>8664</v>
      </c>
      <c r="B7427">
        <v>2</v>
      </c>
      <c r="C7427" t="s">
        <v>6635</v>
      </c>
      <c r="D7427" s="84"/>
      <c r="F7427" s="84"/>
    </row>
    <row r="7428" spans="1:6" x14ac:dyDescent="0.25">
      <c r="A7428" t="s">
        <v>8665</v>
      </c>
      <c r="B7428">
        <v>2</v>
      </c>
      <c r="C7428" t="s">
        <v>6635</v>
      </c>
      <c r="D7428" s="84"/>
      <c r="F7428" s="84"/>
    </row>
    <row r="7429" spans="1:6" x14ac:dyDescent="0.25">
      <c r="A7429" t="s">
        <v>8666</v>
      </c>
      <c r="B7429">
        <v>2</v>
      </c>
      <c r="C7429" t="s">
        <v>6635</v>
      </c>
      <c r="D7429" s="84"/>
      <c r="F7429" s="84"/>
    </row>
    <row r="7430" spans="1:6" x14ac:dyDescent="0.25">
      <c r="A7430" t="s">
        <v>8667</v>
      </c>
      <c r="B7430">
        <v>2</v>
      </c>
      <c r="C7430" t="s">
        <v>6635</v>
      </c>
      <c r="D7430" s="84"/>
      <c r="F7430" s="84"/>
    </row>
    <row r="7431" spans="1:6" x14ac:dyDescent="0.25">
      <c r="A7431" t="s">
        <v>8668</v>
      </c>
      <c r="B7431">
        <v>2</v>
      </c>
      <c r="C7431" t="s">
        <v>6635</v>
      </c>
      <c r="D7431" s="84"/>
      <c r="F7431" s="84"/>
    </row>
    <row r="7432" spans="1:6" x14ac:dyDescent="0.25">
      <c r="A7432" t="s">
        <v>8669</v>
      </c>
      <c r="B7432">
        <v>2</v>
      </c>
      <c r="C7432" t="s">
        <v>6635</v>
      </c>
      <c r="D7432" s="84"/>
      <c r="F7432" s="84"/>
    </row>
    <row r="7433" spans="1:6" x14ac:dyDescent="0.25">
      <c r="A7433" t="s">
        <v>8670</v>
      </c>
      <c r="B7433">
        <v>2</v>
      </c>
      <c r="C7433" t="s">
        <v>6635</v>
      </c>
      <c r="D7433" s="84"/>
      <c r="F7433" s="84"/>
    </row>
    <row r="7434" spans="1:6" x14ac:dyDescent="0.25">
      <c r="A7434" t="s">
        <v>8671</v>
      </c>
      <c r="B7434">
        <v>2</v>
      </c>
      <c r="C7434" t="s">
        <v>6635</v>
      </c>
      <c r="D7434" s="84"/>
      <c r="F7434" s="84"/>
    </row>
    <row r="7435" spans="1:6" x14ac:dyDescent="0.25">
      <c r="A7435" t="s">
        <v>8672</v>
      </c>
      <c r="B7435">
        <v>2</v>
      </c>
      <c r="C7435" t="s">
        <v>6635</v>
      </c>
      <c r="D7435" s="84"/>
      <c r="F7435" s="84"/>
    </row>
    <row r="7436" spans="1:6" x14ac:dyDescent="0.25">
      <c r="A7436" t="s">
        <v>8673</v>
      </c>
      <c r="B7436">
        <v>2</v>
      </c>
      <c r="C7436" t="s">
        <v>6635</v>
      </c>
      <c r="D7436" s="84"/>
      <c r="F7436" s="84"/>
    </row>
    <row r="7437" spans="1:6" x14ac:dyDescent="0.25">
      <c r="A7437" t="s">
        <v>8674</v>
      </c>
      <c r="B7437">
        <v>2</v>
      </c>
      <c r="C7437" t="s">
        <v>6635</v>
      </c>
      <c r="D7437" s="84"/>
      <c r="F7437" s="84"/>
    </row>
    <row r="7438" spans="1:6" x14ac:dyDescent="0.25">
      <c r="A7438" t="s">
        <v>8675</v>
      </c>
      <c r="B7438">
        <v>2</v>
      </c>
      <c r="C7438" t="s">
        <v>6635</v>
      </c>
      <c r="D7438" s="84"/>
      <c r="F7438" s="84"/>
    </row>
    <row r="7439" spans="1:6" x14ac:dyDescent="0.25">
      <c r="A7439" t="s">
        <v>8676</v>
      </c>
      <c r="B7439">
        <v>2</v>
      </c>
      <c r="C7439" t="s">
        <v>6635</v>
      </c>
      <c r="D7439" s="84"/>
      <c r="F7439" s="84"/>
    </row>
    <row r="7440" spans="1:6" x14ac:dyDescent="0.25">
      <c r="A7440" t="s">
        <v>8677</v>
      </c>
      <c r="B7440">
        <v>2</v>
      </c>
      <c r="C7440" t="s">
        <v>6635</v>
      </c>
      <c r="D7440" s="84"/>
      <c r="F7440" s="84"/>
    </row>
    <row r="7441" spans="1:6" x14ac:dyDescent="0.25">
      <c r="A7441" t="s">
        <v>8678</v>
      </c>
      <c r="B7441">
        <v>2</v>
      </c>
      <c r="C7441" t="s">
        <v>6635</v>
      </c>
      <c r="D7441" s="84"/>
      <c r="F7441" s="84"/>
    </row>
    <row r="7442" spans="1:6" x14ac:dyDescent="0.25">
      <c r="A7442" t="s">
        <v>8679</v>
      </c>
      <c r="B7442">
        <v>2</v>
      </c>
      <c r="C7442" t="s">
        <v>6635</v>
      </c>
      <c r="D7442" s="84"/>
      <c r="F7442" s="84"/>
    </row>
    <row r="7443" spans="1:6" x14ac:dyDescent="0.25">
      <c r="A7443" t="s">
        <v>8680</v>
      </c>
      <c r="B7443">
        <v>2</v>
      </c>
      <c r="C7443" t="s">
        <v>6635</v>
      </c>
      <c r="D7443" s="84"/>
      <c r="F7443" s="84"/>
    </row>
    <row r="7444" spans="1:6" x14ac:dyDescent="0.25">
      <c r="A7444" t="s">
        <v>8681</v>
      </c>
      <c r="B7444">
        <v>2</v>
      </c>
      <c r="C7444" t="s">
        <v>6635</v>
      </c>
      <c r="D7444" s="84"/>
      <c r="F7444" s="84"/>
    </row>
    <row r="7445" spans="1:6" x14ac:dyDescent="0.25">
      <c r="A7445" t="s">
        <v>8682</v>
      </c>
      <c r="B7445">
        <v>2</v>
      </c>
      <c r="C7445" t="s">
        <v>6635</v>
      </c>
      <c r="D7445" s="84"/>
      <c r="F7445" s="84"/>
    </row>
    <row r="7446" spans="1:6" x14ac:dyDescent="0.25">
      <c r="A7446" t="s">
        <v>8683</v>
      </c>
      <c r="B7446">
        <v>2</v>
      </c>
      <c r="C7446" t="s">
        <v>6635</v>
      </c>
      <c r="D7446" s="84"/>
      <c r="F7446" s="84"/>
    </row>
    <row r="7447" spans="1:6" x14ac:dyDescent="0.25">
      <c r="A7447" t="s">
        <v>8684</v>
      </c>
      <c r="B7447">
        <v>2</v>
      </c>
      <c r="C7447" t="s">
        <v>6635</v>
      </c>
      <c r="D7447" s="84"/>
      <c r="F7447" s="84"/>
    </row>
    <row r="7448" spans="1:6" x14ac:dyDescent="0.25">
      <c r="A7448" t="s">
        <v>8685</v>
      </c>
      <c r="B7448">
        <v>2</v>
      </c>
      <c r="C7448" t="s">
        <v>6635</v>
      </c>
      <c r="D7448" s="84"/>
      <c r="F7448" s="84"/>
    </row>
    <row r="7449" spans="1:6" x14ac:dyDescent="0.25">
      <c r="A7449" t="s">
        <v>8686</v>
      </c>
      <c r="B7449">
        <v>2</v>
      </c>
      <c r="C7449" t="s">
        <v>6635</v>
      </c>
      <c r="D7449" s="84"/>
      <c r="F7449" s="84"/>
    </row>
    <row r="7450" spans="1:6" x14ac:dyDescent="0.25">
      <c r="A7450" t="s">
        <v>8687</v>
      </c>
      <c r="B7450">
        <v>2</v>
      </c>
      <c r="C7450" t="s">
        <v>6635</v>
      </c>
      <c r="D7450" s="84"/>
      <c r="F7450" s="84"/>
    </row>
    <row r="7451" spans="1:6" x14ac:dyDescent="0.25">
      <c r="A7451" t="s">
        <v>8688</v>
      </c>
      <c r="B7451">
        <v>2</v>
      </c>
      <c r="C7451" t="s">
        <v>6635</v>
      </c>
      <c r="D7451" s="84"/>
      <c r="F7451" s="84"/>
    </row>
    <row r="7452" spans="1:6" x14ac:dyDescent="0.25">
      <c r="A7452" t="s">
        <v>8689</v>
      </c>
      <c r="B7452">
        <v>2</v>
      </c>
      <c r="C7452" t="s">
        <v>6635</v>
      </c>
      <c r="D7452" s="84"/>
      <c r="F7452" s="84"/>
    </row>
    <row r="7453" spans="1:6" x14ac:dyDescent="0.25">
      <c r="A7453" t="s">
        <v>8690</v>
      </c>
      <c r="B7453">
        <v>2</v>
      </c>
      <c r="C7453" t="s">
        <v>6635</v>
      </c>
      <c r="D7453" s="84"/>
      <c r="F7453" s="84"/>
    </row>
    <row r="7454" spans="1:6" x14ac:dyDescent="0.25">
      <c r="A7454" t="s">
        <v>8691</v>
      </c>
      <c r="B7454">
        <v>2</v>
      </c>
      <c r="C7454" t="s">
        <v>6635</v>
      </c>
      <c r="D7454" s="84"/>
      <c r="F7454" s="84"/>
    </row>
    <row r="7455" spans="1:6" x14ac:dyDescent="0.25">
      <c r="A7455" t="s">
        <v>8692</v>
      </c>
      <c r="B7455">
        <v>2</v>
      </c>
      <c r="C7455" t="s">
        <v>6635</v>
      </c>
      <c r="D7455" s="84"/>
      <c r="F7455" s="84"/>
    </row>
    <row r="7456" spans="1:6" x14ac:dyDescent="0.25">
      <c r="A7456" t="s">
        <v>8693</v>
      </c>
      <c r="B7456">
        <v>2</v>
      </c>
      <c r="C7456" t="s">
        <v>6635</v>
      </c>
      <c r="D7456" s="84"/>
      <c r="F7456" s="84"/>
    </row>
    <row r="7457" spans="1:6" x14ac:dyDescent="0.25">
      <c r="A7457" t="s">
        <v>8694</v>
      </c>
      <c r="B7457">
        <v>2</v>
      </c>
      <c r="C7457" t="s">
        <v>6635</v>
      </c>
      <c r="D7457" s="84"/>
      <c r="F7457" s="84"/>
    </row>
    <row r="7458" spans="1:6" x14ac:dyDescent="0.25">
      <c r="A7458" t="s">
        <v>8695</v>
      </c>
      <c r="B7458">
        <v>2</v>
      </c>
      <c r="C7458" t="s">
        <v>6635</v>
      </c>
      <c r="D7458" s="84"/>
      <c r="F7458" s="84"/>
    </row>
    <row r="7459" spans="1:6" x14ac:dyDescent="0.25">
      <c r="A7459" t="s">
        <v>8696</v>
      </c>
      <c r="B7459">
        <v>2</v>
      </c>
      <c r="C7459" t="s">
        <v>6635</v>
      </c>
      <c r="D7459" s="84"/>
      <c r="F7459" s="84"/>
    </row>
    <row r="7460" spans="1:6" x14ac:dyDescent="0.25">
      <c r="A7460" t="s">
        <v>8697</v>
      </c>
      <c r="B7460">
        <v>2</v>
      </c>
      <c r="C7460" t="s">
        <v>6635</v>
      </c>
      <c r="D7460" s="84"/>
      <c r="F7460" s="84"/>
    </row>
    <row r="7461" spans="1:6" x14ac:dyDescent="0.25">
      <c r="A7461" t="s">
        <v>8698</v>
      </c>
      <c r="B7461">
        <v>2</v>
      </c>
      <c r="C7461" t="s">
        <v>6635</v>
      </c>
      <c r="D7461" s="84"/>
      <c r="F7461" s="84"/>
    </row>
    <row r="7462" spans="1:6" x14ac:dyDescent="0.25">
      <c r="A7462" t="s">
        <v>8699</v>
      </c>
      <c r="B7462">
        <v>2</v>
      </c>
      <c r="C7462" t="s">
        <v>6635</v>
      </c>
      <c r="D7462" s="84"/>
      <c r="F7462" s="84"/>
    </row>
    <row r="7463" spans="1:6" x14ac:dyDescent="0.25">
      <c r="A7463" t="s">
        <v>8700</v>
      </c>
      <c r="B7463">
        <v>2</v>
      </c>
      <c r="C7463" t="s">
        <v>6635</v>
      </c>
      <c r="D7463" s="84"/>
      <c r="F7463" s="84"/>
    </row>
    <row r="7464" spans="1:6" x14ac:dyDescent="0.25">
      <c r="A7464" t="s">
        <v>8701</v>
      </c>
      <c r="B7464">
        <v>2</v>
      </c>
      <c r="C7464" t="s">
        <v>6635</v>
      </c>
      <c r="D7464" s="84"/>
      <c r="F7464" s="84"/>
    </row>
    <row r="7465" spans="1:6" x14ac:dyDescent="0.25">
      <c r="A7465" t="s">
        <v>8702</v>
      </c>
      <c r="B7465">
        <v>2</v>
      </c>
      <c r="C7465" t="s">
        <v>6635</v>
      </c>
      <c r="D7465" s="84"/>
      <c r="F7465" s="84"/>
    </row>
    <row r="7466" spans="1:6" x14ac:dyDescent="0.25">
      <c r="A7466" t="s">
        <v>8703</v>
      </c>
      <c r="B7466">
        <v>2</v>
      </c>
      <c r="C7466" t="s">
        <v>6635</v>
      </c>
      <c r="D7466" s="84"/>
      <c r="F7466" s="84"/>
    </row>
    <row r="7467" spans="1:6" x14ac:dyDescent="0.25">
      <c r="A7467" t="s">
        <v>8704</v>
      </c>
      <c r="B7467">
        <v>2</v>
      </c>
      <c r="C7467" t="s">
        <v>6635</v>
      </c>
      <c r="D7467" s="84"/>
      <c r="F7467" s="84"/>
    </row>
    <row r="7468" spans="1:6" x14ac:dyDescent="0.25">
      <c r="A7468" t="s">
        <v>8705</v>
      </c>
      <c r="B7468">
        <v>2</v>
      </c>
      <c r="C7468" t="s">
        <v>6635</v>
      </c>
      <c r="D7468" s="84"/>
      <c r="F7468" s="84"/>
    </row>
    <row r="7469" spans="1:6" x14ac:dyDescent="0.25">
      <c r="A7469" t="s">
        <v>8706</v>
      </c>
      <c r="B7469">
        <v>2</v>
      </c>
      <c r="C7469" t="s">
        <v>6635</v>
      </c>
      <c r="D7469" s="84"/>
      <c r="F7469" s="84"/>
    </row>
    <row r="7470" spans="1:6" x14ac:dyDescent="0.25">
      <c r="A7470" t="s">
        <v>8707</v>
      </c>
      <c r="B7470">
        <v>2</v>
      </c>
      <c r="C7470" t="s">
        <v>6635</v>
      </c>
      <c r="D7470" s="84"/>
      <c r="F7470" s="84"/>
    </row>
    <row r="7471" spans="1:6" x14ac:dyDescent="0.25">
      <c r="A7471" t="s">
        <v>8708</v>
      </c>
      <c r="B7471">
        <v>2</v>
      </c>
      <c r="C7471" t="s">
        <v>6635</v>
      </c>
      <c r="D7471" s="84"/>
      <c r="F7471" s="84"/>
    </row>
    <row r="7472" spans="1:6" x14ac:dyDescent="0.25">
      <c r="A7472" t="s">
        <v>8709</v>
      </c>
      <c r="B7472">
        <v>2</v>
      </c>
      <c r="C7472" t="s">
        <v>6635</v>
      </c>
      <c r="D7472" s="84"/>
      <c r="F7472" s="84"/>
    </row>
    <row r="7473" spans="1:6" x14ac:dyDescent="0.25">
      <c r="A7473" t="s">
        <v>8710</v>
      </c>
      <c r="B7473">
        <v>2</v>
      </c>
      <c r="C7473" t="s">
        <v>6635</v>
      </c>
      <c r="D7473" s="84"/>
      <c r="F7473" s="84"/>
    </row>
    <row r="7474" spans="1:6" x14ac:dyDescent="0.25">
      <c r="A7474" t="s">
        <v>8711</v>
      </c>
      <c r="B7474">
        <v>2</v>
      </c>
      <c r="C7474" t="s">
        <v>6635</v>
      </c>
      <c r="D7474" s="84"/>
      <c r="F7474" s="84"/>
    </row>
    <row r="7475" spans="1:6" x14ac:dyDescent="0.25">
      <c r="A7475" t="s">
        <v>8712</v>
      </c>
      <c r="B7475">
        <v>2</v>
      </c>
      <c r="C7475" t="s">
        <v>6635</v>
      </c>
      <c r="D7475" s="84"/>
      <c r="F7475" s="84"/>
    </row>
    <row r="7476" spans="1:6" x14ac:dyDescent="0.25">
      <c r="A7476" t="s">
        <v>8713</v>
      </c>
      <c r="B7476">
        <v>2</v>
      </c>
      <c r="C7476" t="s">
        <v>6635</v>
      </c>
      <c r="D7476" s="84"/>
      <c r="F7476" s="84"/>
    </row>
    <row r="7477" spans="1:6" x14ac:dyDescent="0.25">
      <c r="A7477" t="s">
        <v>8714</v>
      </c>
      <c r="B7477">
        <v>2</v>
      </c>
      <c r="C7477" t="s">
        <v>6635</v>
      </c>
      <c r="D7477" s="84"/>
      <c r="F7477" s="84"/>
    </row>
    <row r="7478" spans="1:6" x14ac:dyDescent="0.25">
      <c r="A7478" t="s">
        <v>8715</v>
      </c>
      <c r="B7478">
        <v>2</v>
      </c>
      <c r="C7478" t="s">
        <v>6635</v>
      </c>
      <c r="D7478" s="84"/>
      <c r="F7478" s="84"/>
    </row>
    <row r="7479" spans="1:6" x14ac:dyDescent="0.25">
      <c r="A7479" t="s">
        <v>8716</v>
      </c>
      <c r="B7479">
        <v>2</v>
      </c>
      <c r="C7479" t="s">
        <v>6635</v>
      </c>
      <c r="D7479" s="84"/>
      <c r="F7479" s="84"/>
    </row>
    <row r="7480" spans="1:6" x14ac:dyDescent="0.25">
      <c r="A7480" t="s">
        <v>8717</v>
      </c>
      <c r="B7480">
        <v>2</v>
      </c>
      <c r="C7480" t="s">
        <v>6635</v>
      </c>
      <c r="D7480" s="84"/>
      <c r="F7480" s="84"/>
    </row>
    <row r="7481" spans="1:6" x14ac:dyDescent="0.25">
      <c r="A7481" t="s">
        <v>8718</v>
      </c>
      <c r="B7481">
        <v>2</v>
      </c>
      <c r="C7481" t="s">
        <v>6635</v>
      </c>
      <c r="D7481" s="84"/>
      <c r="F7481" s="84"/>
    </row>
    <row r="7482" spans="1:6" x14ac:dyDescent="0.25">
      <c r="A7482" t="s">
        <v>8719</v>
      </c>
      <c r="B7482">
        <v>2</v>
      </c>
      <c r="C7482" t="s">
        <v>6635</v>
      </c>
      <c r="D7482" s="84"/>
      <c r="F7482" s="84"/>
    </row>
    <row r="7483" spans="1:6" x14ac:dyDescent="0.25">
      <c r="A7483" t="s">
        <v>8720</v>
      </c>
      <c r="B7483">
        <v>2</v>
      </c>
      <c r="C7483" t="s">
        <v>6635</v>
      </c>
      <c r="D7483" s="84"/>
      <c r="F7483" s="84"/>
    </row>
    <row r="7484" spans="1:6" x14ac:dyDescent="0.25">
      <c r="A7484" t="s">
        <v>8721</v>
      </c>
      <c r="B7484">
        <v>2</v>
      </c>
      <c r="C7484" t="s">
        <v>6635</v>
      </c>
      <c r="D7484" s="84"/>
      <c r="F7484" s="84"/>
    </row>
    <row r="7485" spans="1:6" x14ac:dyDescent="0.25">
      <c r="A7485" t="s">
        <v>8722</v>
      </c>
      <c r="B7485">
        <v>2</v>
      </c>
      <c r="C7485" t="s">
        <v>6635</v>
      </c>
      <c r="D7485" s="84"/>
      <c r="F7485" s="84"/>
    </row>
    <row r="7486" spans="1:6" x14ac:dyDescent="0.25">
      <c r="A7486" t="s">
        <v>8723</v>
      </c>
      <c r="B7486">
        <v>2</v>
      </c>
      <c r="C7486" t="s">
        <v>6635</v>
      </c>
      <c r="D7486" s="84"/>
      <c r="F7486" s="84"/>
    </row>
    <row r="7487" spans="1:6" x14ac:dyDescent="0.25">
      <c r="A7487" t="s">
        <v>8724</v>
      </c>
      <c r="B7487">
        <v>2</v>
      </c>
      <c r="C7487" t="s">
        <v>6635</v>
      </c>
      <c r="D7487" s="84"/>
      <c r="F7487" s="84"/>
    </row>
    <row r="7488" spans="1:6" x14ac:dyDescent="0.25">
      <c r="A7488" t="s">
        <v>8725</v>
      </c>
      <c r="B7488">
        <v>2</v>
      </c>
      <c r="C7488" t="s">
        <v>6635</v>
      </c>
      <c r="D7488" s="84"/>
      <c r="F7488" s="84"/>
    </row>
    <row r="7489" spans="1:6" x14ac:dyDescent="0.25">
      <c r="A7489" t="s">
        <v>8726</v>
      </c>
      <c r="B7489">
        <v>2</v>
      </c>
      <c r="C7489" t="s">
        <v>6635</v>
      </c>
      <c r="D7489" s="84"/>
      <c r="F7489" s="84"/>
    </row>
    <row r="7490" spans="1:6" x14ac:dyDescent="0.25">
      <c r="A7490" t="s">
        <v>8727</v>
      </c>
      <c r="B7490">
        <v>2</v>
      </c>
      <c r="C7490" t="s">
        <v>6635</v>
      </c>
      <c r="D7490" s="84"/>
      <c r="F7490" s="84"/>
    </row>
    <row r="7491" spans="1:6" x14ac:dyDescent="0.25">
      <c r="A7491" t="s">
        <v>8728</v>
      </c>
      <c r="B7491">
        <v>2</v>
      </c>
      <c r="C7491" t="s">
        <v>6635</v>
      </c>
      <c r="D7491" s="84"/>
      <c r="F7491" s="84"/>
    </row>
    <row r="7492" spans="1:6" x14ac:dyDescent="0.25">
      <c r="A7492" t="s">
        <v>8729</v>
      </c>
      <c r="B7492">
        <v>2</v>
      </c>
      <c r="C7492" t="s">
        <v>6635</v>
      </c>
      <c r="D7492" s="84"/>
      <c r="F7492" s="84"/>
    </row>
    <row r="7493" spans="1:6" x14ac:dyDescent="0.25">
      <c r="A7493" t="s">
        <v>8730</v>
      </c>
      <c r="B7493">
        <v>2</v>
      </c>
      <c r="C7493" t="s">
        <v>6635</v>
      </c>
      <c r="D7493" s="84"/>
      <c r="F7493" s="84"/>
    </row>
    <row r="7494" spans="1:6" x14ac:dyDescent="0.25">
      <c r="A7494" t="s">
        <v>8731</v>
      </c>
      <c r="B7494">
        <v>2</v>
      </c>
      <c r="C7494" t="s">
        <v>6635</v>
      </c>
      <c r="D7494" s="84"/>
      <c r="F7494" s="84"/>
    </row>
    <row r="7495" spans="1:6" x14ac:dyDescent="0.25">
      <c r="A7495" t="s">
        <v>8732</v>
      </c>
      <c r="B7495">
        <v>2</v>
      </c>
      <c r="C7495" t="s">
        <v>6635</v>
      </c>
      <c r="D7495" s="84"/>
      <c r="F7495" s="84"/>
    </row>
    <row r="7496" spans="1:6" x14ac:dyDescent="0.25">
      <c r="A7496" t="s">
        <v>8733</v>
      </c>
      <c r="B7496">
        <v>2</v>
      </c>
      <c r="C7496" t="s">
        <v>6635</v>
      </c>
      <c r="D7496" s="84"/>
      <c r="F7496" s="84"/>
    </row>
    <row r="7497" spans="1:6" x14ac:dyDescent="0.25">
      <c r="A7497" t="s">
        <v>8734</v>
      </c>
      <c r="B7497">
        <v>2</v>
      </c>
      <c r="C7497" t="s">
        <v>6635</v>
      </c>
      <c r="D7497" s="84"/>
      <c r="F7497" s="84"/>
    </row>
    <row r="7498" spans="1:6" x14ac:dyDescent="0.25">
      <c r="A7498" t="s">
        <v>8735</v>
      </c>
      <c r="B7498">
        <v>2</v>
      </c>
      <c r="C7498" t="s">
        <v>6635</v>
      </c>
      <c r="D7498" s="84"/>
      <c r="F7498" s="84"/>
    </row>
    <row r="7499" spans="1:6" x14ac:dyDescent="0.25">
      <c r="A7499" t="s">
        <v>8736</v>
      </c>
      <c r="B7499">
        <v>2</v>
      </c>
      <c r="C7499" t="s">
        <v>6635</v>
      </c>
      <c r="D7499" s="84"/>
      <c r="F7499" s="84"/>
    </row>
    <row r="7500" spans="1:6" x14ac:dyDescent="0.25">
      <c r="A7500" t="s">
        <v>8737</v>
      </c>
      <c r="B7500">
        <v>2</v>
      </c>
      <c r="C7500" t="s">
        <v>6635</v>
      </c>
      <c r="D7500" s="84"/>
      <c r="F7500" s="84"/>
    </row>
    <row r="7501" spans="1:6" x14ac:dyDescent="0.25">
      <c r="A7501" t="s">
        <v>8738</v>
      </c>
      <c r="B7501">
        <v>2</v>
      </c>
      <c r="C7501" t="s">
        <v>6635</v>
      </c>
      <c r="D7501" s="84"/>
      <c r="F7501" s="84"/>
    </row>
    <row r="7502" spans="1:6" x14ac:dyDescent="0.25">
      <c r="A7502" t="s">
        <v>8739</v>
      </c>
      <c r="B7502">
        <v>2</v>
      </c>
      <c r="C7502" t="s">
        <v>6635</v>
      </c>
      <c r="D7502" s="84"/>
      <c r="F7502" s="84"/>
    </row>
    <row r="7503" spans="1:6" x14ac:dyDescent="0.25">
      <c r="A7503" t="s">
        <v>8740</v>
      </c>
      <c r="B7503">
        <v>2</v>
      </c>
      <c r="C7503" t="s">
        <v>6635</v>
      </c>
      <c r="D7503" s="84"/>
      <c r="F7503" s="84"/>
    </row>
    <row r="7504" spans="1:6" x14ac:dyDescent="0.25">
      <c r="A7504" t="s">
        <v>8741</v>
      </c>
      <c r="B7504">
        <v>2</v>
      </c>
      <c r="C7504" t="s">
        <v>6635</v>
      </c>
      <c r="D7504" s="84"/>
      <c r="F7504" s="84"/>
    </row>
    <row r="7505" spans="1:6" x14ac:dyDescent="0.25">
      <c r="A7505" t="s">
        <v>8742</v>
      </c>
      <c r="B7505">
        <v>2</v>
      </c>
      <c r="C7505" t="s">
        <v>6635</v>
      </c>
      <c r="D7505" s="84"/>
      <c r="F7505" s="84"/>
    </row>
    <row r="7506" spans="1:6" x14ac:dyDescent="0.25">
      <c r="A7506" t="s">
        <v>8743</v>
      </c>
      <c r="B7506">
        <v>2</v>
      </c>
      <c r="C7506" t="s">
        <v>6635</v>
      </c>
      <c r="D7506" s="84"/>
      <c r="F7506" s="84"/>
    </row>
    <row r="7507" spans="1:6" x14ac:dyDescent="0.25">
      <c r="A7507" t="s">
        <v>8744</v>
      </c>
      <c r="B7507">
        <v>2</v>
      </c>
      <c r="C7507" t="s">
        <v>6635</v>
      </c>
      <c r="D7507" s="84"/>
      <c r="F7507" s="84"/>
    </row>
    <row r="7508" spans="1:6" x14ac:dyDescent="0.25">
      <c r="A7508" t="s">
        <v>8745</v>
      </c>
      <c r="B7508">
        <v>2</v>
      </c>
      <c r="C7508" t="s">
        <v>6635</v>
      </c>
      <c r="D7508" s="84"/>
      <c r="F7508" s="84"/>
    </row>
    <row r="7509" spans="1:6" x14ac:dyDescent="0.25">
      <c r="A7509" t="s">
        <v>8746</v>
      </c>
      <c r="B7509">
        <v>2</v>
      </c>
      <c r="C7509" t="s">
        <v>6635</v>
      </c>
      <c r="D7509" s="84"/>
      <c r="F7509" s="84"/>
    </row>
    <row r="7510" spans="1:6" x14ac:dyDescent="0.25">
      <c r="A7510" t="s">
        <v>8747</v>
      </c>
      <c r="B7510">
        <v>2</v>
      </c>
      <c r="C7510" t="s">
        <v>6635</v>
      </c>
      <c r="D7510" s="84"/>
      <c r="F7510" s="84"/>
    </row>
    <row r="7511" spans="1:6" x14ac:dyDescent="0.25">
      <c r="A7511" t="s">
        <v>8748</v>
      </c>
      <c r="B7511">
        <v>2</v>
      </c>
      <c r="C7511" t="s">
        <v>6635</v>
      </c>
      <c r="D7511" s="84"/>
      <c r="F7511" s="84"/>
    </row>
    <row r="7512" spans="1:6" x14ac:dyDescent="0.25">
      <c r="A7512" t="s">
        <v>8749</v>
      </c>
      <c r="B7512">
        <v>2</v>
      </c>
      <c r="C7512" t="s">
        <v>6635</v>
      </c>
      <c r="D7512" s="84"/>
      <c r="F7512" s="84"/>
    </row>
    <row r="7513" spans="1:6" x14ac:dyDescent="0.25">
      <c r="A7513" t="s">
        <v>8750</v>
      </c>
      <c r="B7513">
        <v>2</v>
      </c>
      <c r="C7513" t="s">
        <v>6635</v>
      </c>
      <c r="D7513" s="84"/>
      <c r="F7513" s="84"/>
    </row>
    <row r="7514" spans="1:6" x14ac:dyDescent="0.25">
      <c r="A7514" t="s">
        <v>8751</v>
      </c>
      <c r="B7514">
        <v>2</v>
      </c>
      <c r="C7514" t="s">
        <v>6635</v>
      </c>
      <c r="D7514" s="84"/>
      <c r="F7514" s="84"/>
    </row>
    <row r="7515" spans="1:6" x14ac:dyDescent="0.25">
      <c r="A7515" t="s">
        <v>8752</v>
      </c>
      <c r="B7515">
        <v>2</v>
      </c>
      <c r="C7515" t="s">
        <v>6635</v>
      </c>
      <c r="D7515" s="84"/>
      <c r="F7515" s="84"/>
    </row>
    <row r="7516" spans="1:6" x14ac:dyDescent="0.25">
      <c r="A7516" t="s">
        <v>8753</v>
      </c>
      <c r="B7516">
        <v>2</v>
      </c>
      <c r="C7516" t="s">
        <v>6635</v>
      </c>
      <c r="D7516" s="84"/>
      <c r="F7516" s="84"/>
    </row>
    <row r="7517" spans="1:6" x14ac:dyDescent="0.25">
      <c r="A7517" t="s">
        <v>8754</v>
      </c>
      <c r="B7517">
        <v>2</v>
      </c>
      <c r="C7517" t="s">
        <v>6635</v>
      </c>
      <c r="D7517" s="84"/>
      <c r="F7517" s="84"/>
    </row>
    <row r="7518" spans="1:6" x14ac:dyDescent="0.25">
      <c r="A7518" t="s">
        <v>8755</v>
      </c>
      <c r="B7518">
        <v>2</v>
      </c>
      <c r="C7518" t="s">
        <v>6635</v>
      </c>
      <c r="D7518" s="84"/>
      <c r="F7518" s="84"/>
    </row>
    <row r="7519" spans="1:6" x14ac:dyDescent="0.25">
      <c r="A7519" t="s">
        <v>8756</v>
      </c>
      <c r="B7519">
        <v>2</v>
      </c>
      <c r="C7519" t="s">
        <v>6635</v>
      </c>
      <c r="D7519" s="84"/>
      <c r="F7519" s="84"/>
    </row>
    <row r="7520" spans="1:6" x14ac:dyDescent="0.25">
      <c r="A7520" t="s">
        <v>8757</v>
      </c>
      <c r="B7520">
        <v>2</v>
      </c>
      <c r="C7520" t="s">
        <v>6635</v>
      </c>
      <c r="D7520" s="84"/>
      <c r="F7520" s="84"/>
    </row>
    <row r="7521" spans="1:6" x14ac:dyDescent="0.25">
      <c r="A7521" t="s">
        <v>8758</v>
      </c>
      <c r="B7521">
        <v>2</v>
      </c>
      <c r="C7521" t="s">
        <v>6635</v>
      </c>
      <c r="D7521" s="84"/>
      <c r="F7521" s="84"/>
    </row>
    <row r="7522" spans="1:6" x14ac:dyDescent="0.25">
      <c r="A7522" t="s">
        <v>8759</v>
      </c>
      <c r="B7522">
        <v>2</v>
      </c>
      <c r="C7522" t="s">
        <v>6635</v>
      </c>
      <c r="D7522" s="84"/>
      <c r="F7522" s="84"/>
    </row>
    <row r="7523" spans="1:6" x14ac:dyDescent="0.25">
      <c r="A7523" t="s">
        <v>8760</v>
      </c>
      <c r="B7523">
        <v>2</v>
      </c>
      <c r="C7523" t="s">
        <v>6635</v>
      </c>
      <c r="D7523" s="84"/>
      <c r="F7523" s="84"/>
    </row>
    <row r="7524" spans="1:6" x14ac:dyDescent="0.25">
      <c r="A7524" t="s">
        <v>8761</v>
      </c>
      <c r="B7524">
        <v>2</v>
      </c>
      <c r="C7524" t="s">
        <v>6635</v>
      </c>
      <c r="D7524" s="84"/>
      <c r="F7524" s="84"/>
    </row>
    <row r="7525" spans="1:6" x14ac:dyDescent="0.25">
      <c r="A7525" t="s">
        <v>8762</v>
      </c>
      <c r="B7525">
        <v>2</v>
      </c>
      <c r="C7525" t="s">
        <v>6635</v>
      </c>
      <c r="D7525" s="84"/>
      <c r="F7525" s="84"/>
    </row>
    <row r="7526" spans="1:6" x14ac:dyDescent="0.25">
      <c r="A7526" t="s">
        <v>8763</v>
      </c>
      <c r="B7526">
        <v>2</v>
      </c>
      <c r="C7526" t="s">
        <v>6635</v>
      </c>
      <c r="D7526" s="84"/>
      <c r="F7526" s="84"/>
    </row>
    <row r="7527" spans="1:6" x14ac:dyDescent="0.25">
      <c r="A7527" t="s">
        <v>8764</v>
      </c>
      <c r="B7527">
        <v>2</v>
      </c>
      <c r="C7527" t="s">
        <v>6635</v>
      </c>
      <c r="D7527" s="84"/>
      <c r="F7527" s="84"/>
    </row>
    <row r="7528" spans="1:6" x14ac:dyDescent="0.25">
      <c r="A7528" t="s">
        <v>8765</v>
      </c>
      <c r="B7528">
        <v>2</v>
      </c>
      <c r="C7528" t="s">
        <v>6635</v>
      </c>
      <c r="D7528" s="84"/>
      <c r="F7528" s="84"/>
    </row>
    <row r="7529" spans="1:6" x14ac:dyDescent="0.25">
      <c r="A7529" t="s">
        <v>8766</v>
      </c>
      <c r="B7529">
        <v>2</v>
      </c>
      <c r="C7529" t="s">
        <v>6635</v>
      </c>
      <c r="D7529" s="84"/>
      <c r="F7529" s="84"/>
    </row>
    <row r="7530" spans="1:6" x14ac:dyDescent="0.25">
      <c r="A7530" t="s">
        <v>8767</v>
      </c>
      <c r="B7530">
        <v>2</v>
      </c>
      <c r="C7530" t="s">
        <v>6635</v>
      </c>
      <c r="D7530" s="84"/>
      <c r="F7530" s="84"/>
    </row>
    <row r="7531" spans="1:6" x14ac:dyDescent="0.25">
      <c r="A7531" t="s">
        <v>8768</v>
      </c>
      <c r="B7531">
        <v>2</v>
      </c>
      <c r="C7531" t="s">
        <v>6635</v>
      </c>
      <c r="D7531" s="84"/>
      <c r="F7531" s="84"/>
    </row>
    <row r="7532" spans="1:6" x14ac:dyDescent="0.25">
      <c r="A7532" t="s">
        <v>8769</v>
      </c>
      <c r="B7532">
        <v>2</v>
      </c>
      <c r="C7532" t="s">
        <v>6635</v>
      </c>
      <c r="D7532" s="84"/>
      <c r="F7532" s="84"/>
    </row>
    <row r="7533" spans="1:6" x14ac:dyDescent="0.25">
      <c r="A7533" t="s">
        <v>8770</v>
      </c>
      <c r="B7533">
        <v>2</v>
      </c>
      <c r="C7533" t="s">
        <v>6635</v>
      </c>
      <c r="D7533" s="84"/>
      <c r="F7533" s="84"/>
    </row>
    <row r="7534" spans="1:6" x14ac:dyDescent="0.25">
      <c r="A7534" t="s">
        <v>8771</v>
      </c>
      <c r="B7534">
        <v>2</v>
      </c>
      <c r="C7534" t="s">
        <v>6635</v>
      </c>
      <c r="D7534" s="84"/>
      <c r="F7534" s="84"/>
    </row>
    <row r="7535" spans="1:6" x14ac:dyDescent="0.25">
      <c r="A7535" t="s">
        <v>8772</v>
      </c>
      <c r="B7535">
        <v>2</v>
      </c>
      <c r="C7535" t="s">
        <v>6635</v>
      </c>
      <c r="D7535" s="84"/>
      <c r="F7535" s="84"/>
    </row>
    <row r="7536" spans="1:6" x14ac:dyDescent="0.25">
      <c r="A7536" t="s">
        <v>8773</v>
      </c>
      <c r="B7536">
        <v>2</v>
      </c>
      <c r="C7536" t="s">
        <v>6635</v>
      </c>
      <c r="D7536" s="84"/>
      <c r="F7536" s="84"/>
    </row>
    <row r="7537" spans="1:6" x14ac:dyDescent="0.25">
      <c r="A7537" t="s">
        <v>8774</v>
      </c>
      <c r="B7537">
        <v>2</v>
      </c>
      <c r="C7537" t="s">
        <v>6635</v>
      </c>
      <c r="D7537" s="84"/>
      <c r="F7537" s="84"/>
    </row>
    <row r="7538" spans="1:6" x14ac:dyDescent="0.25">
      <c r="A7538" t="s">
        <v>8775</v>
      </c>
      <c r="B7538">
        <v>2</v>
      </c>
      <c r="C7538" t="s">
        <v>6635</v>
      </c>
      <c r="D7538" s="84"/>
      <c r="F7538" s="84"/>
    </row>
    <row r="7539" spans="1:6" x14ac:dyDescent="0.25">
      <c r="A7539" t="s">
        <v>8776</v>
      </c>
      <c r="B7539">
        <v>2</v>
      </c>
      <c r="C7539" t="s">
        <v>6635</v>
      </c>
      <c r="D7539" s="84"/>
      <c r="F7539" s="84"/>
    </row>
    <row r="7540" spans="1:6" x14ac:dyDescent="0.25">
      <c r="A7540" t="s">
        <v>8777</v>
      </c>
      <c r="B7540">
        <v>2</v>
      </c>
      <c r="C7540" t="s">
        <v>6635</v>
      </c>
      <c r="D7540" s="84"/>
      <c r="F7540" s="84"/>
    </row>
    <row r="7541" spans="1:6" x14ac:dyDescent="0.25">
      <c r="A7541" t="s">
        <v>8778</v>
      </c>
      <c r="B7541">
        <v>2</v>
      </c>
      <c r="C7541" t="s">
        <v>6635</v>
      </c>
      <c r="D7541" s="84"/>
      <c r="F7541" s="84"/>
    </row>
    <row r="7542" spans="1:6" x14ac:dyDescent="0.25">
      <c r="A7542" t="s">
        <v>8779</v>
      </c>
      <c r="B7542">
        <v>2</v>
      </c>
      <c r="C7542" t="s">
        <v>6635</v>
      </c>
      <c r="D7542" s="84"/>
      <c r="F7542" s="84"/>
    </row>
    <row r="7543" spans="1:6" x14ac:dyDescent="0.25">
      <c r="A7543" t="s">
        <v>8780</v>
      </c>
      <c r="B7543">
        <v>2</v>
      </c>
      <c r="C7543" t="s">
        <v>6635</v>
      </c>
      <c r="D7543" s="84"/>
      <c r="F7543" s="84"/>
    </row>
    <row r="7544" spans="1:6" x14ac:dyDescent="0.25">
      <c r="A7544" t="s">
        <v>8781</v>
      </c>
      <c r="B7544">
        <v>2</v>
      </c>
      <c r="C7544" t="s">
        <v>6635</v>
      </c>
      <c r="D7544" s="84"/>
      <c r="F7544" s="84"/>
    </row>
    <row r="7545" spans="1:6" x14ac:dyDescent="0.25">
      <c r="A7545" t="s">
        <v>8782</v>
      </c>
      <c r="B7545">
        <v>2</v>
      </c>
      <c r="C7545" t="s">
        <v>6635</v>
      </c>
      <c r="D7545" s="84"/>
      <c r="F7545" s="84"/>
    </row>
    <row r="7546" spans="1:6" x14ac:dyDescent="0.25">
      <c r="A7546" t="s">
        <v>8783</v>
      </c>
      <c r="B7546">
        <v>2</v>
      </c>
      <c r="C7546" t="s">
        <v>6635</v>
      </c>
      <c r="D7546" s="84"/>
      <c r="F7546" s="84"/>
    </row>
    <row r="7547" spans="1:6" x14ac:dyDescent="0.25">
      <c r="A7547" t="s">
        <v>8784</v>
      </c>
      <c r="B7547">
        <v>2</v>
      </c>
      <c r="C7547" t="s">
        <v>6635</v>
      </c>
      <c r="D7547" s="84"/>
      <c r="F7547" s="84"/>
    </row>
    <row r="7548" spans="1:6" x14ac:dyDescent="0.25">
      <c r="A7548" t="s">
        <v>8785</v>
      </c>
      <c r="B7548">
        <v>2</v>
      </c>
      <c r="C7548" t="s">
        <v>6635</v>
      </c>
      <c r="D7548" s="84"/>
      <c r="F7548" s="84"/>
    </row>
    <row r="7549" spans="1:6" x14ac:dyDescent="0.25">
      <c r="A7549" t="s">
        <v>8786</v>
      </c>
      <c r="B7549">
        <v>2</v>
      </c>
      <c r="C7549" t="s">
        <v>6635</v>
      </c>
      <c r="D7549" s="84"/>
      <c r="F7549" s="84"/>
    </row>
    <row r="7550" spans="1:6" x14ac:dyDescent="0.25">
      <c r="A7550" t="s">
        <v>8787</v>
      </c>
      <c r="B7550">
        <v>2</v>
      </c>
      <c r="C7550" t="s">
        <v>6635</v>
      </c>
      <c r="D7550" s="84"/>
      <c r="F7550" s="84"/>
    </row>
    <row r="7551" spans="1:6" x14ac:dyDescent="0.25">
      <c r="A7551" t="s">
        <v>8788</v>
      </c>
      <c r="B7551">
        <v>2</v>
      </c>
      <c r="C7551" t="s">
        <v>6635</v>
      </c>
      <c r="D7551" s="84"/>
      <c r="F7551" s="84"/>
    </row>
    <row r="7552" spans="1:6" x14ac:dyDescent="0.25">
      <c r="A7552" t="s">
        <v>8789</v>
      </c>
      <c r="B7552">
        <v>2</v>
      </c>
      <c r="C7552" t="s">
        <v>6635</v>
      </c>
      <c r="D7552" s="84"/>
      <c r="F7552" s="84"/>
    </row>
    <row r="7553" spans="1:6" x14ac:dyDescent="0.25">
      <c r="A7553" t="s">
        <v>8790</v>
      </c>
      <c r="B7553">
        <v>2</v>
      </c>
      <c r="C7553" t="s">
        <v>6635</v>
      </c>
      <c r="D7553" s="84"/>
      <c r="F7553" s="84"/>
    </row>
    <row r="7554" spans="1:6" x14ac:dyDescent="0.25">
      <c r="A7554" t="s">
        <v>8791</v>
      </c>
      <c r="B7554">
        <v>2</v>
      </c>
      <c r="C7554" t="s">
        <v>6635</v>
      </c>
      <c r="D7554" s="84"/>
      <c r="F7554" s="84"/>
    </row>
    <row r="7555" spans="1:6" x14ac:dyDescent="0.25">
      <c r="A7555" t="s">
        <v>8792</v>
      </c>
      <c r="B7555">
        <v>2</v>
      </c>
      <c r="C7555" t="s">
        <v>6635</v>
      </c>
      <c r="D7555" s="84"/>
      <c r="F7555" s="84"/>
    </row>
    <row r="7556" spans="1:6" x14ac:dyDescent="0.25">
      <c r="A7556" t="s">
        <v>8793</v>
      </c>
      <c r="B7556">
        <v>2</v>
      </c>
      <c r="C7556" t="s">
        <v>6635</v>
      </c>
      <c r="D7556" s="84"/>
      <c r="F7556" s="84"/>
    </row>
    <row r="7557" spans="1:6" x14ac:dyDescent="0.25">
      <c r="A7557" t="s">
        <v>8794</v>
      </c>
      <c r="B7557">
        <v>2</v>
      </c>
      <c r="C7557" t="s">
        <v>6635</v>
      </c>
      <c r="D7557" s="84"/>
      <c r="F7557" s="84"/>
    </row>
    <row r="7558" spans="1:6" x14ac:dyDescent="0.25">
      <c r="A7558" t="s">
        <v>8795</v>
      </c>
      <c r="B7558">
        <v>2</v>
      </c>
      <c r="C7558" t="s">
        <v>6635</v>
      </c>
      <c r="D7558" s="84"/>
      <c r="F7558" s="84"/>
    </row>
    <row r="7559" spans="1:6" x14ac:dyDescent="0.25">
      <c r="A7559" t="s">
        <v>8796</v>
      </c>
      <c r="B7559">
        <v>2</v>
      </c>
      <c r="C7559" t="s">
        <v>6635</v>
      </c>
      <c r="D7559" s="84"/>
      <c r="F7559" s="84"/>
    </row>
    <row r="7560" spans="1:6" x14ac:dyDescent="0.25">
      <c r="A7560" t="s">
        <v>8797</v>
      </c>
      <c r="B7560">
        <v>2</v>
      </c>
      <c r="C7560" t="s">
        <v>6635</v>
      </c>
      <c r="D7560" s="84"/>
      <c r="F7560" s="84"/>
    </row>
    <row r="7561" spans="1:6" x14ac:dyDescent="0.25">
      <c r="A7561" t="s">
        <v>8798</v>
      </c>
      <c r="B7561">
        <v>2</v>
      </c>
      <c r="C7561" t="s">
        <v>6635</v>
      </c>
      <c r="D7561" s="84"/>
      <c r="F7561" s="84"/>
    </row>
    <row r="7562" spans="1:6" x14ac:dyDescent="0.25">
      <c r="A7562" t="s">
        <v>8799</v>
      </c>
      <c r="B7562">
        <v>2</v>
      </c>
      <c r="C7562" t="s">
        <v>6635</v>
      </c>
      <c r="D7562" s="84"/>
      <c r="F7562" s="84"/>
    </row>
    <row r="7563" spans="1:6" x14ac:dyDescent="0.25">
      <c r="A7563" t="s">
        <v>8800</v>
      </c>
      <c r="B7563">
        <v>2</v>
      </c>
      <c r="C7563" t="s">
        <v>6635</v>
      </c>
      <c r="D7563" s="84"/>
      <c r="F7563" s="84"/>
    </row>
    <row r="7564" spans="1:6" x14ac:dyDescent="0.25">
      <c r="A7564" t="s">
        <v>8801</v>
      </c>
      <c r="B7564">
        <v>2</v>
      </c>
      <c r="C7564" t="s">
        <v>6635</v>
      </c>
      <c r="D7564" s="84"/>
      <c r="F7564" s="84"/>
    </row>
    <row r="7565" spans="1:6" x14ac:dyDescent="0.25">
      <c r="A7565" t="s">
        <v>8802</v>
      </c>
      <c r="B7565">
        <v>2</v>
      </c>
      <c r="C7565" t="s">
        <v>6635</v>
      </c>
      <c r="D7565" s="84"/>
      <c r="F7565" s="84"/>
    </row>
    <row r="7566" spans="1:6" x14ac:dyDescent="0.25">
      <c r="A7566" t="s">
        <v>8803</v>
      </c>
      <c r="B7566">
        <v>2</v>
      </c>
      <c r="C7566" t="s">
        <v>6635</v>
      </c>
      <c r="D7566" s="84"/>
      <c r="F7566" s="84"/>
    </row>
    <row r="7567" spans="1:6" x14ac:dyDescent="0.25">
      <c r="A7567" t="s">
        <v>8804</v>
      </c>
      <c r="B7567">
        <v>2</v>
      </c>
      <c r="C7567" t="s">
        <v>6635</v>
      </c>
      <c r="D7567" s="84"/>
      <c r="F7567" s="84"/>
    </row>
    <row r="7568" spans="1:6" x14ac:dyDescent="0.25">
      <c r="A7568" t="s">
        <v>8805</v>
      </c>
      <c r="B7568">
        <v>2</v>
      </c>
      <c r="C7568" t="s">
        <v>6635</v>
      </c>
      <c r="D7568" s="84"/>
      <c r="F7568" s="84"/>
    </row>
    <row r="7569" spans="1:6" x14ac:dyDescent="0.25">
      <c r="A7569" t="s">
        <v>8806</v>
      </c>
      <c r="B7569">
        <v>2</v>
      </c>
      <c r="C7569" t="s">
        <v>6635</v>
      </c>
      <c r="D7569" s="84"/>
      <c r="F7569" s="84"/>
    </row>
    <row r="7570" spans="1:6" x14ac:dyDescent="0.25">
      <c r="A7570" t="s">
        <v>8807</v>
      </c>
      <c r="B7570">
        <v>2</v>
      </c>
      <c r="C7570" t="s">
        <v>6635</v>
      </c>
      <c r="D7570" s="84"/>
      <c r="F7570" s="84"/>
    </row>
    <row r="7571" spans="1:6" x14ac:dyDescent="0.25">
      <c r="A7571" t="s">
        <v>8808</v>
      </c>
      <c r="B7571">
        <v>2</v>
      </c>
      <c r="C7571" t="s">
        <v>6635</v>
      </c>
      <c r="D7571" s="84"/>
      <c r="F7571" s="84"/>
    </row>
    <row r="7572" spans="1:6" x14ac:dyDescent="0.25">
      <c r="A7572" t="s">
        <v>8809</v>
      </c>
      <c r="B7572">
        <v>2</v>
      </c>
      <c r="C7572" t="s">
        <v>6635</v>
      </c>
      <c r="D7572" s="84"/>
      <c r="F7572" s="84"/>
    </row>
    <row r="7573" spans="1:6" x14ac:dyDescent="0.25">
      <c r="A7573" t="s">
        <v>8810</v>
      </c>
      <c r="B7573">
        <v>2</v>
      </c>
      <c r="C7573" t="s">
        <v>6635</v>
      </c>
      <c r="D7573" s="84"/>
      <c r="F7573" s="84"/>
    </row>
    <row r="7574" spans="1:6" x14ac:dyDescent="0.25">
      <c r="A7574" t="s">
        <v>8811</v>
      </c>
      <c r="B7574">
        <v>2</v>
      </c>
      <c r="C7574" t="s">
        <v>6635</v>
      </c>
      <c r="D7574" s="84"/>
      <c r="F7574" s="84"/>
    </row>
    <row r="7575" spans="1:6" x14ac:dyDescent="0.25">
      <c r="A7575" t="s">
        <v>8812</v>
      </c>
      <c r="B7575">
        <v>2</v>
      </c>
      <c r="C7575" t="s">
        <v>6635</v>
      </c>
      <c r="D7575" s="84"/>
      <c r="F7575" s="84"/>
    </row>
    <row r="7576" spans="1:6" x14ac:dyDescent="0.25">
      <c r="A7576" t="s">
        <v>8813</v>
      </c>
      <c r="B7576">
        <v>2</v>
      </c>
      <c r="C7576" t="s">
        <v>6635</v>
      </c>
      <c r="D7576" s="84"/>
      <c r="F7576" s="84"/>
    </row>
    <row r="7577" spans="1:6" x14ac:dyDescent="0.25">
      <c r="A7577" t="s">
        <v>8814</v>
      </c>
      <c r="B7577">
        <v>2</v>
      </c>
      <c r="C7577" t="s">
        <v>6635</v>
      </c>
      <c r="D7577" s="84"/>
      <c r="F7577" s="84"/>
    </row>
    <row r="7578" spans="1:6" x14ac:dyDescent="0.25">
      <c r="A7578" t="s">
        <v>8815</v>
      </c>
      <c r="B7578">
        <v>2</v>
      </c>
      <c r="C7578" t="s">
        <v>6635</v>
      </c>
      <c r="D7578" s="84"/>
      <c r="F7578" s="84"/>
    </row>
    <row r="7579" spans="1:6" x14ac:dyDescent="0.25">
      <c r="A7579" t="s">
        <v>8816</v>
      </c>
      <c r="B7579">
        <v>2</v>
      </c>
      <c r="C7579" t="s">
        <v>6635</v>
      </c>
      <c r="D7579" s="84"/>
      <c r="F7579" s="84"/>
    </row>
    <row r="7580" spans="1:6" x14ac:dyDescent="0.25">
      <c r="A7580" t="s">
        <v>8817</v>
      </c>
      <c r="B7580">
        <v>2</v>
      </c>
      <c r="C7580" t="s">
        <v>6635</v>
      </c>
      <c r="D7580" s="84"/>
      <c r="F7580" s="84"/>
    </row>
    <row r="7581" spans="1:6" x14ac:dyDescent="0.25">
      <c r="A7581" t="s">
        <v>8818</v>
      </c>
      <c r="B7581">
        <v>2</v>
      </c>
      <c r="C7581" t="s">
        <v>6635</v>
      </c>
      <c r="D7581" s="84"/>
      <c r="F7581" s="84"/>
    </row>
    <row r="7582" spans="1:6" x14ac:dyDescent="0.25">
      <c r="A7582" t="s">
        <v>8819</v>
      </c>
      <c r="B7582">
        <v>2</v>
      </c>
      <c r="C7582" t="s">
        <v>6635</v>
      </c>
      <c r="D7582" s="84"/>
      <c r="F7582" s="84"/>
    </row>
    <row r="7583" spans="1:6" x14ac:dyDescent="0.25">
      <c r="A7583" t="s">
        <v>8820</v>
      </c>
      <c r="B7583">
        <v>2</v>
      </c>
      <c r="C7583" t="s">
        <v>6635</v>
      </c>
      <c r="D7583" s="84"/>
      <c r="F7583" s="84"/>
    </row>
    <row r="7584" spans="1:6" x14ac:dyDescent="0.25">
      <c r="A7584" t="s">
        <v>8821</v>
      </c>
      <c r="B7584">
        <v>2</v>
      </c>
      <c r="C7584" t="s">
        <v>6635</v>
      </c>
      <c r="D7584" s="84"/>
      <c r="F7584" s="84"/>
    </row>
    <row r="7585" spans="1:6" x14ac:dyDescent="0.25">
      <c r="A7585" t="s">
        <v>8822</v>
      </c>
      <c r="B7585">
        <v>2</v>
      </c>
      <c r="C7585" t="s">
        <v>6635</v>
      </c>
      <c r="D7585" s="84"/>
      <c r="F7585" s="84"/>
    </row>
    <row r="7586" spans="1:6" x14ac:dyDescent="0.25">
      <c r="A7586" t="s">
        <v>8823</v>
      </c>
      <c r="B7586">
        <v>2</v>
      </c>
      <c r="C7586" t="s">
        <v>6635</v>
      </c>
      <c r="D7586" s="84"/>
      <c r="F7586" s="84"/>
    </row>
    <row r="7587" spans="1:6" x14ac:dyDescent="0.25">
      <c r="A7587" t="s">
        <v>8824</v>
      </c>
      <c r="B7587">
        <v>2</v>
      </c>
      <c r="C7587" t="s">
        <v>6635</v>
      </c>
      <c r="D7587" s="84"/>
      <c r="F7587" s="84"/>
    </row>
    <row r="7588" spans="1:6" x14ac:dyDescent="0.25">
      <c r="A7588" t="s">
        <v>8825</v>
      </c>
      <c r="B7588">
        <v>2</v>
      </c>
      <c r="C7588" t="s">
        <v>6635</v>
      </c>
      <c r="D7588" s="84"/>
      <c r="F7588" s="84"/>
    </row>
    <row r="7589" spans="1:6" x14ac:dyDescent="0.25">
      <c r="A7589" t="s">
        <v>8826</v>
      </c>
      <c r="B7589">
        <v>2</v>
      </c>
      <c r="C7589" t="s">
        <v>6635</v>
      </c>
      <c r="D7589" s="84"/>
      <c r="F7589" s="84"/>
    </row>
    <row r="7590" spans="1:6" x14ac:dyDescent="0.25">
      <c r="A7590" t="s">
        <v>8827</v>
      </c>
      <c r="B7590">
        <v>2</v>
      </c>
      <c r="C7590" t="s">
        <v>6635</v>
      </c>
      <c r="D7590" s="84"/>
      <c r="F7590" s="84"/>
    </row>
    <row r="7591" spans="1:6" x14ac:dyDescent="0.25">
      <c r="A7591" t="s">
        <v>8828</v>
      </c>
      <c r="B7591">
        <v>2</v>
      </c>
      <c r="C7591" t="s">
        <v>6635</v>
      </c>
      <c r="D7591" s="84"/>
      <c r="F7591" s="84"/>
    </row>
    <row r="7592" spans="1:6" x14ac:dyDescent="0.25">
      <c r="A7592" t="s">
        <v>8829</v>
      </c>
      <c r="B7592">
        <v>2</v>
      </c>
      <c r="C7592" t="s">
        <v>6635</v>
      </c>
      <c r="D7592" s="84"/>
      <c r="F7592" s="84"/>
    </row>
    <row r="7593" spans="1:6" x14ac:dyDescent="0.25">
      <c r="A7593" t="s">
        <v>8830</v>
      </c>
      <c r="B7593">
        <v>2</v>
      </c>
      <c r="C7593" t="s">
        <v>6635</v>
      </c>
      <c r="D7593" s="84"/>
      <c r="F7593" s="84"/>
    </row>
    <row r="7594" spans="1:6" x14ac:dyDescent="0.25">
      <c r="A7594" t="s">
        <v>8831</v>
      </c>
      <c r="B7594">
        <v>2</v>
      </c>
      <c r="C7594" t="s">
        <v>6635</v>
      </c>
      <c r="D7594" s="84"/>
      <c r="F7594" s="84"/>
    </row>
    <row r="7595" spans="1:6" x14ac:dyDescent="0.25">
      <c r="A7595" t="s">
        <v>8832</v>
      </c>
      <c r="B7595">
        <v>2</v>
      </c>
      <c r="C7595" t="s">
        <v>6635</v>
      </c>
      <c r="D7595" s="84"/>
      <c r="F7595" s="84"/>
    </row>
    <row r="7596" spans="1:6" x14ac:dyDescent="0.25">
      <c r="A7596" t="s">
        <v>8833</v>
      </c>
      <c r="B7596">
        <v>2</v>
      </c>
      <c r="C7596" t="s">
        <v>6635</v>
      </c>
      <c r="D7596" s="84"/>
      <c r="F7596" s="84"/>
    </row>
    <row r="7597" spans="1:6" x14ac:dyDescent="0.25">
      <c r="A7597" t="s">
        <v>8834</v>
      </c>
      <c r="B7597">
        <v>2</v>
      </c>
      <c r="C7597" t="s">
        <v>6635</v>
      </c>
      <c r="D7597" s="84"/>
      <c r="F7597" s="84"/>
    </row>
    <row r="7598" spans="1:6" x14ac:dyDescent="0.25">
      <c r="A7598" t="s">
        <v>8835</v>
      </c>
      <c r="B7598">
        <v>2</v>
      </c>
      <c r="C7598" t="s">
        <v>6635</v>
      </c>
      <c r="D7598" s="84"/>
      <c r="F7598" s="84"/>
    </row>
    <row r="7599" spans="1:6" x14ac:dyDescent="0.25">
      <c r="A7599" t="s">
        <v>8836</v>
      </c>
      <c r="B7599">
        <v>2</v>
      </c>
      <c r="C7599" t="s">
        <v>6635</v>
      </c>
      <c r="D7599" s="84"/>
      <c r="F7599" s="84"/>
    </row>
    <row r="7600" spans="1:6" x14ac:dyDescent="0.25">
      <c r="A7600" t="s">
        <v>8837</v>
      </c>
      <c r="B7600">
        <v>2</v>
      </c>
      <c r="C7600" t="s">
        <v>6635</v>
      </c>
      <c r="D7600" s="84"/>
      <c r="F7600" s="84"/>
    </row>
    <row r="7601" spans="1:6" x14ac:dyDescent="0.25">
      <c r="A7601" t="s">
        <v>8838</v>
      </c>
      <c r="B7601">
        <v>2</v>
      </c>
      <c r="C7601" t="s">
        <v>6635</v>
      </c>
      <c r="D7601" s="84"/>
      <c r="F7601" s="84"/>
    </row>
    <row r="7602" spans="1:6" x14ac:dyDescent="0.25">
      <c r="A7602" t="s">
        <v>8839</v>
      </c>
      <c r="B7602">
        <v>2</v>
      </c>
      <c r="C7602" t="s">
        <v>6635</v>
      </c>
      <c r="D7602" s="84"/>
      <c r="F7602" s="84"/>
    </row>
    <row r="7603" spans="1:6" x14ac:dyDescent="0.25">
      <c r="A7603" t="s">
        <v>8840</v>
      </c>
      <c r="B7603">
        <v>2</v>
      </c>
      <c r="C7603" t="s">
        <v>6635</v>
      </c>
      <c r="D7603" s="84"/>
      <c r="F7603" s="84"/>
    </row>
    <row r="7604" spans="1:6" x14ac:dyDescent="0.25">
      <c r="A7604" t="s">
        <v>8841</v>
      </c>
      <c r="B7604">
        <v>2</v>
      </c>
      <c r="C7604" t="s">
        <v>6635</v>
      </c>
      <c r="D7604" s="84"/>
      <c r="F7604" s="84"/>
    </row>
    <row r="7605" spans="1:6" x14ac:dyDescent="0.25">
      <c r="A7605" t="s">
        <v>8842</v>
      </c>
      <c r="B7605">
        <v>2</v>
      </c>
      <c r="C7605" t="s">
        <v>6635</v>
      </c>
      <c r="D7605" s="84"/>
      <c r="F7605" s="84"/>
    </row>
    <row r="7606" spans="1:6" x14ac:dyDescent="0.25">
      <c r="A7606" t="s">
        <v>8843</v>
      </c>
      <c r="B7606">
        <v>2</v>
      </c>
      <c r="C7606" t="s">
        <v>6635</v>
      </c>
      <c r="D7606" s="84"/>
      <c r="F7606" s="84"/>
    </row>
    <row r="7607" spans="1:6" x14ac:dyDescent="0.25">
      <c r="A7607" t="s">
        <v>8844</v>
      </c>
      <c r="B7607">
        <v>2</v>
      </c>
      <c r="C7607" t="s">
        <v>6635</v>
      </c>
      <c r="D7607" s="84"/>
      <c r="F7607" s="84"/>
    </row>
    <row r="7608" spans="1:6" x14ac:dyDescent="0.25">
      <c r="A7608" t="s">
        <v>8845</v>
      </c>
      <c r="B7608">
        <v>2</v>
      </c>
      <c r="C7608" t="s">
        <v>6635</v>
      </c>
      <c r="D7608" s="84"/>
      <c r="F7608" s="84"/>
    </row>
    <row r="7609" spans="1:6" x14ac:dyDescent="0.25">
      <c r="A7609" t="s">
        <v>8846</v>
      </c>
      <c r="B7609">
        <v>2</v>
      </c>
      <c r="C7609" t="s">
        <v>6635</v>
      </c>
      <c r="D7609" s="84"/>
      <c r="F7609" s="84"/>
    </row>
    <row r="7610" spans="1:6" x14ac:dyDescent="0.25">
      <c r="A7610" t="s">
        <v>8847</v>
      </c>
      <c r="B7610">
        <v>2</v>
      </c>
      <c r="C7610" t="s">
        <v>6635</v>
      </c>
      <c r="D7610" s="84"/>
      <c r="F7610" s="84"/>
    </row>
    <row r="7611" spans="1:6" x14ac:dyDescent="0.25">
      <c r="A7611" t="s">
        <v>8848</v>
      </c>
      <c r="B7611">
        <v>2</v>
      </c>
      <c r="C7611" t="s">
        <v>6635</v>
      </c>
      <c r="D7611" s="84"/>
      <c r="F7611" s="84"/>
    </row>
    <row r="7612" spans="1:6" x14ac:dyDescent="0.25">
      <c r="A7612" t="s">
        <v>8849</v>
      </c>
      <c r="B7612">
        <v>2</v>
      </c>
      <c r="C7612" t="s">
        <v>6635</v>
      </c>
      <c r="D7612" s="84"/>
      <c r="F7612" s="84"/>
    </row>
    <row r="7613" spans="1:6" x14ac:dyDescent="0.25">
      <c r="A7613" t="s">
        <v>8850</v>
      </c>
      <c r="B7613">
        <v>2</v>
      </c>
      <c r="C7613" t="s">
        <v>6635</v>
      </c>
      <c r="D7613" s="84"/>
      <c r="F7613" s="84"/>
    </row>
    <row r="7614" spans="1:6" x14ac:dyDescent="0.25">
      <c r="A7614" t="s">
        <v>8851</v>
      </c>
      <c r="B7614">
        <v>2</v>
      </c>
      <c r="C7614" t="s">
        <v>6635</v>
      </c>
      <c r="D7614" s="84"/>
      <c r="F7614" s="84"/>
    </row>
    <row r="7615" spans="1:6" x14ac:dyDescent="0.25">
      <c r="A7615" t="s">
        <v>8852</v>
      </c>
      <c r="B7615">
        <v>2</v>
      </c>
      <c r="C7615" t="s">
        <v>6635</v>
      </c>
      <c r="D7615" s="84"/>
      <c r="F7615" s="84"/>
    </row>
    <row r="7616" spans="1:6" x14ac:dyDescent="0.25">
      <c r="A7616" t="s">
        <v>8853</v>
      </c>
      <c r="B7616">
        <v>2</v>
      </c>
      <c r="C7616" t="s">
        <v>6635</v>
      </c>
      <c r="D7616" s="84"/>
      <c r="F7616" s="84"/>
    </row>
    <row r="7617" spans="1:6" x14ac:dyDescent="0.25">
      <c r="A7617" t="s">
        <v>8854</v>
      </c>
      <c r="B7617">
        <v>2</v>
      </c>
      <c r="C7617" t="s">
        <v>6635</v>
      </c>
      <c r="D7617" s="84"/>
      <c r="F7617" s="84"/>
    </row>
    <row r="7618" spans="1:6" x14ac:dyDescent="0.25">
      <c r="A7618" t="s">
        <v>8855</v>
      </c>
      <c r="B7618">
        <v>2</v>
      </c>
      <c r="C7618" t="s">
        <v>6635</v>
      </c>
      <c r="D7618" s="84"/>
      <c r="F7618" s="84"/>
    </row>
    <row r="7619" spans="1:6" x14ac:dyDescent="0.25">
      <c r="A7619" t="s">
        <v>8856</v>
      </c>
      <c r="B7619">
        <v>2</v>
      </c>
      <c r="C7619" t="s">
        <v>6635</v>
      </c>
      <c r="D7619" s="84"/>
      <c r="F7619" s="84"/>
    </row>
    <row r="7620" spans="1:6" x14ac:dyDescent="0.25">
      <c r="A7620" t="s">
        <v>8857</v>
      </c>
      <c r="B7620">
        <v>2</v>
      </c>
      <c r="C7620" t="s">
        <v>6635</v>
      </c>
      <c r="D7620" s="84"/>
      <c r="F7620" s="84"/>
    </row>
    <row r="7621" spans="1:6" x14ac:dyDescent="0.25">
      <c r="A7621" t="s">
        <v>8858</v>
      </c>
      <c r="B7621">
        <v>2</v>
      </c>
      <c r="C7621" t="s">
        <v>6635</v>
      </c>
      <c r="D7621" s="84"/>
      <c r="F7621" s="84"/>
    </row>
    <row r="7622" spans="1:6" x14ac:dyDescent="0.25">
      <c r="A7622" t="s">
        <v>8859</v>
      </c>
      <c r="B7622">
        <v>2</v>
      </c>
      <c r="C7622" t="s">
        <v>6635</v>
      </c>
      <c r="D7622" s="84"/>
      <c r="F7622" s="84"/>
    </row>
    <row r="7623" spans="1:6" x14ac:dyDescent="0.25">
      <c r="A7623" t="s">
        <v>8860</v>
      </c>
      <c r="B7623">
        <v>2</v>
      </c>
      <c r="C7623" t="s">
        <v>6635</v>
      </c>
      <c r="D7623" s="84"/>
      <c r="F7623" s="84"/>
    </row>
    <row r="7624" spans="1:6" x14ac:dyDescent="0.25">
      <c r="A7624" t="s">
        <v>8861</v>
      </c>
      <c r="B7624">
        <v>2</v>
      </c>
      <c r="C7624" t="s">
        <v>6635</v>
      </c>
      <c r="D7624" s="84"/>
      <c r="F7624" s="84"/>
    </row>
    <row r="7625" spans="1:6" x14ac:dyDescent="0.25">
      <c r="A7625" t="s">
        <v>8862</v>
      </c>
      <c r="B7625">
        <v>2</v>
      </c>
      <c r="C7625" t="s">
        <v>6635</v>
      </c>
      <c r="D7625" s="84"/>
      <c r="F7625" s="84"/>
    </row>
    <row r="7626" spans="1:6" x14ac:dyDescent="0.25">
      <c r="A7626" t="s">
        <v>8863</v>
      </c>
      <c r="B7626">
        <v>2</v>
      </c>
      <c r="C7626" t="s">
        <v>6635</v>
      </c>
      <c r="D7626" s="84"/>
      <c r="F7626" s="84"/>
    </row>
    <row r="7627" spans="1:6" x14ac:dyDescent="0.25">
      <c r="A7627" t="s">
        <v>8864</v>
      </c>
      <c r="B7627">
        <v>2</v>
      </c>
      <c r="C7627" t="s">
        <v>6635</v>
      </c>
      <c r="D7627" s="84"/>
      <c r="F7627" s="84"/>
    </row>
    <row r="7628" spans="1:6" x14ac:dyDescent="0.25">
      <c r="A7628" t="s">
        <v>8865</v>
      </c>
      <c r="B7628">
        <v>2</v>
      </c>
      <c r="C7628" t="s">
        <v>6635</v>
      </c>
      <c r="D7628" s="84"/>
      <c r="F7628" s="84"/>
    </row>
    <row r="7629" spans="1:6" x14ac:dyDescent="0.25">
      <c r="A7629" t="s">
        <v>8866</v>
      </c>
      <c r="B7629">
        <v>2</v>
      </c>
      <c r="C7629" t="s">
        <v>6635</v>
      </c>
      <c r="D7629" s="84"/>
      <c r="F7629" s="84"/>
    </row>
    <row r="7630" spans="1:6" x14ac:dyDescent="0.25">
      <c r="A7630" t="s">
        <v>8867</v>
      </c>
      <c r="B7630">
        <v>2</v>
      </c>
      <c r="C7630" t="s">
        <v>6635</v>
      </c>
      <c r="D7630" s="84"/>
      <c r="F7630" s="84"/>
    </row>
    <row r="7631" spans="1:6" x14ac:dyDescent="0.25">
      <c r="A7631" t="s">
        <v>8868</v>
      </c>
      <c r="B7631">
        <v>2</v>
      </c>
      <c r="C7631" t="s">
        <v>6635</v>
      </c>
      <c r="D7631" s="84"/>
      <c r="F7631" s="84"/>
    </row>
    <row r="7632" spans="1:6" x14ac:dyDescent="0.25">
      <c r="A7632" t="s">
        <v>8869</v>
      </c>
      <c r="B7632">
        <v>2</v>
      </c>
      <c r="C7632" t="s">
        <v>6635</v>
      </c>
      <c r="D7632" s="84"/>
      <c r="F7632" s="84"/>
    </row>
    <row r="7633" spans="1:6" x14ac:dyDescent="0.25">
      <c r="A7633" t="s">
        <v>8870</v>
      </c>
      <c r="B7633">
        <v>2</v>
      </c>
      <c r="C7633" t="s">
        <v>6635</v>
      </c>
      <c r="D7633" s="84"/>
      <c r="F7633" s="84"/>
    </row>
    <row r="7634" spans="1:6" x14ac:dyDescent="0.25">
      <c r="A7634" t="s">
        <v>8871</v>
      </c>
      <c r="B7634">
        <v>2</v>
      </c>
      <c r="C7634" t="s">
        <v>6635</v>
      </c>
      <c r="D7634" s="84"/>
      <c r="F7634" s="84"/>
    </row>
    <row r="7635" spans="1:6" x14ac:dyDescent="0.25">
      <c r="A7635" t="s">
        <v>8872</v>
      </c>
      <c r="B7635">
        <v>2</v>
      </c>
      <c r="C7635" t="s">
        <v>6635</v>
      </c>
      <c r="D7635" s="84"/>
      <c r="F7635" s="84"/>
    </row>
    <row r="7636" spans="1:6" x14ac:dyDescent="0.25">
      <c r="A7636" t="s">
        <v>8873</v>
      </c>
      <c r="B7636">
        <v>2</v>
      </c>
      <c r="C7636" t="s">
        <v>6635</v>
      </c>
      <c r="D7636" s="84"/>
      <c r="F7636" s="84"/>
    </row>
    <row r="7637" spans="1:6" x14ac:dyDescent="0.25">
      <c r="A7637" t="s">
        <v>8874</v>
      </c>
      <c r="B7637">
        <v>2</v>
      </c>
      <c r="C7637" t="s">
        <v>6635</v>
      </c>
      <c r="D7637" s="84"/>
      <c r="F7637" s="84"/>
    </row>
    <row r="7638" spans="1:6" x14ac:dyDescent="0.25">
      <c r="A7638" t="s">
        <v>8875</v>
      </c>
      <c r="B7638">
        <v>2</v>
      </c>
      <c r="C7638" t="s">
        <v>6635</v>
      </c>
      <c r="D7638" s="84"/>
      <c r="F7638" s="84"/>
    </row>
    <row r="7639" spans="1:6" x14ac:dyDescent="0.25">
      <c r="A7639" t="s">
        <v>8876</v>
      </c>
      <c r="B7639">
        <v>2</v>
      </c>
      <c r="C7639" t="s">
        <v>6635</v>
      </c>
      <c r="D7639" s="84"/>
      <c r="F7639" s="84"/>
    </row>
    <row r="7640" spans="1:6" x14ac:dyDescent="0.25">
      <c r="A7640" t="s">
        <v>8877</v>
      </c>
      <c r="B7640">
        <v>2</v>
      </c>
      <c r="C7640" t="s">
        <v>6635</v>
      </c>
      <c r="D7640" s="84"/>
      <c r="F7640" s="84"/>
    </row>
    <row r="7641" spans="1:6" x14ac:dyDescent="0.25">
      <c r="A7641" t="s">
        <v>8878</v>
      </c>
      <c r="B7641">
        <v>2</v>
      </c>
      <c r="C7641" t="s">
        <v>6635</v>
      </c>
      <c r="D7641" s="84"/>
      <c r="F7641" s="84"/>
    </row>
    <row r="7642" spans="1:6" x14ac:dyDescent="0.25">
      <c r="A7642" t="s">
        <v>8879</v>
      </c>
      <c r="B7642">
        <v>2</v>
      </c>
      <c r="C7642" t="s">
        <v>6635</v>
      </c>
      <c r="D7642" s="84"/>
      <c r="F7642" s="84"/>
    </row>
    <row r="7643" spans="1:6" x14ac:dyDescent="0.25">
      <c r="A7643" t="s">
        <v>8880</v>
      </c>
      <c r="B7643">
        <v>2</v>
      </c>
      <c r="C7643" t="s">
        <v>6635</v>
      </c>
      <c r="D7643" s="84"/>
      <c r="F7643" s="84"/>
    </row>
    <row r="7644" spans="1:6" x14ac:dyDescent="0.25">
      <c r="A7644" t="s">
        <v>8881</v>
      </c>
      <c r="B7644">
        <v>2</v>
      </c>
      <c r="C7644" t="s">
        <v>6635</v>
      </c>
      <c r="D7644" s="84"/>
      <c r="F7644" s="84"/>
    </row>
    <row r="7645" spans="1:6" x14ac:dyDescent="0.25">
      <c r="A7645" t="s">
        <v>8882</v>
      </c>
      <c r="B7645">
        <v>2</v>
      </c>
      <c r="C7645" t="s">
        <v>6635</v>
      </c>
      <c r="D7645" s="84"/>
      <c r="F7645" s="84"/>
    </row>
    <row r="7646" spans="1:6" x14ac:dyDescent="0.25">
      <c r="A7646" t="s">
        <v>8883</v>
      </c>
      <c r="B7646">
        <v>2</v>
      </c>
      <c r="C7646" t="s">
        <v>6635</v>
      </c>
      <c r="D7646" s="84"/>
      <c r="F7646" s="84"/>
    </row>
    <row r="7647" spans="1:6" x14ac:dyDescent="0.25">
      <c r="A7647" t="s">
        <v>8884</v>
      </c>
      <c r="B7647">
        <v>2</v>
      </c>
      <c r="C7647" t="s">
        <v>6635</v>
      </c>
      <c r="D7647" s="84"/>
      <c r="F7647" s="84"/>
    </row>
    <row r="7648" spans="1:6" x14ac:dyDescent="0.25">
      <c r="A7648" t="s">
        <v>8885</v>
      </c>
      <c r="B7648">
        <v>2</v>
      </c>
      <c r="C7648" t="s">
        <v>6635</v>
      </c>
      <c r="D7648" s="84"/>
      <c r="F7648" s="84"/>
    </row>
    <row r="7649" spans="1:6" x14ac:dyDescent="0.25">
      <c r="A7649" t="s">
        <v>8886</v>
      </c>
      <c r="B7649">
        <v>2</v>
      </c>
      <c r="C7649" t="s">
        <v>6635</v>
      </c>
      <c r="D7649" s="84"/>
      <c r="F7649" s="84"/>
    </row>
    <row r="7650" spans="1:6" x14ac:dyDescent="0.25">
      <c r="A7650" t="s">
        <v>8887</v>
      </c>
      <c r="B7650">
        <v>2</v>
      </c>
      <c r="C7650" t="s">
        <v>6635</v>
      </c>
      <c r="D7650" s="84"/>
      <c r="F7650" s="84"/>
    </row>
    <row r="7651" spans="1:6" x14ac:dyDescent="0.25">
      <c r="A7651" t="s">
        <v>8888</v>
      </c>
      <c r="B7651">
        <v>2</v>
      </c>
      <c r="C7651" t="s">
        <v>6635</v>
      </c>
      <c r="D7651" s="84"/>
      <c r="F7651" s="84"/>
    </row>
    <row r="7652" spans="1:6" x14ac:dyDescent="0.25">
      <c r="A7652" t="s">
        <v>8889</v>
      </c>
      <c r="B7652">
        <v>2</v>
      </c>
      <c r="C7652" t="s">
        <v>6635</v>
      </c>
      <c r="D7652" s="84"/>
      <c r="F7652" s="84"/>
    </row>
    <row r="7653" spans="1:6" x14ac:dyDescent="0.25">
      <c r="A7653" t="s">
        <v>8890</v>
      </c>
      <c r="B7653">
        <v>2</v>
      </c>
      <c r="C7653" t="s">
        <v>6635</v>
      </c>
      <c r="D7653" s="84"/>
      <c r="F7653" s="84"/>
    </row>
    <row r="7654" spans="1:6" x14ac:dyDescent="0.25">
      <c r="A7654" t="s">
        <v>8891</v>
      </c>
      <c r="B7654">
        <v>2</v>
      </c>
      <c r="C7654" t="s">
        <v>6635</v>
      </c>
      <c r="D7654" s="84"/>
      <c r="F7654" s="84"/>
    </row>
    <row r="7655" spans="1:6" x14ac:dyDescent="0.25">
      <c r="A7655" t="s">
        <v>8892</v>
      </c>
      <c r="B7655">
        <v>2</v>
      </c>
      <c r="C7655" t="s">
        <v>6635</v>
      </c>
      <c r="D7655" s="84"/>
      <c r="F7655" s="84"/>
    </row>
    <row r="7656" spans="1:6" x14ac:dyDescent="0.25">
      <c r="A7656" t="s">
        <v>8893</v>
      </c>
      <c r="B7656">
        <v>2</v>
      </c>
      <c r="C7656" t="s">
        <v>6635</v>
      </c>
      <c r="D7656" s="84"/>
      <c r="F7656" s="84"/>
    </row>
    <row r="7657" spans="1:6" x14ac:dyDescent="0.25">
      <c r="A7657" t="s">
        <v>8894</v>
      </c>
      <c r="B7657">
        <v>2</v>
      </c>
      <c r="C7657" t="s">
        <v>6635</v>
      </c>
      <c r="D7657" s="84"/>
      <c r="F7657" s="84"/>
    </row>
    <row r="7658" spans="1:6" x14ac:dyDescent="0.25">
      <c r="A7658" t="s">
        <v>8895</v>
      </c>
      <c r="B7658">
        <v>2</v>
      </c>
      <c r="C7658" t="s">
        <v>6635</v>
      </c>
      <c r="D7658" s="84"/>
      <c r="F7658" s="84"/>
    </row>
    <row r="7659" spans="1:6" x14ac:dyDescent="0.25">
      <c r="A7659" t="s">
        <v>8896</v>
      </c>
      <c r="B7659">
        <v>2</v>
      </c>
      <c r="C7659" t="s">
        <v>6635</v>
      </c>
      <c r="D7659" s="84"/>
      <c r="F7659" s="84"/>
    </row>
    <row r="7660" spans="1:6" x14ac:dyDescent="0.25">
      <c r="A7660" t="s">
        <v>8897</v>
      </c>
      <c r="B7660">
        <v>2</v>
      </c>
      <c r="C7660" t="s">
        <v>6635</v>
      </c>
      <c r="D7660" s="84"/>
      <c r="F7660" s="84"/>
    </row>
    <row r="7661" spans="1:6" x14ac:dyDescent="0.25">
      <c r="A7661" t="s">
        <v>8898</v>
      </c>
      <c r="B7661">
        <v>2</v>
      </c>
      <c r="C7661" t="s">
        <v>6635</v>
      </c>
      <c r="D7661" s="84"/>
      <c r="F7661" s="84"/>
    </row>
    <row r="7662" spans="1:6" x14ac:dyDescent="0.25">
      <c r="A7662" t="s">
        <v>8899</v>
      </c>
      <c r="B7662">
        <v>2</v>
      </c>
      <c r="C7662" t="s">
        <v>6635</v>
      </c>
      <c r="D7662" s="84"/>
      <c r="F7662" s="84"/>
    </row>
    <row r="7663" spans="1:6" x14ac:dyDescent="0.25">
      <c r="A7663" t="s">
        <v>8900</v>
      </c>
      <c r="B7663">
        <v>2</v>
      </c>
      <c r="C7663" t="s">
        <v>6635</v>
      </c>
      <c r="D7663" s="84"/>
      <c r="F7663" s="84"/>
    </row>
    <row r="7664" spans="1:6" x14ac:dyDescent="0.25">
      <c r="A7664" t="s">
        <v>8901</v>
      </c>
      <c r="B7664">
        <v>2</v>
      </c>
      <c r="C7664" t="s">
        <v>6635</v>
      </c>
      <c r="D7664" s="84"/>
      <c r="F7664" s="84"/>
    </row>
    <row r="7665" spans="1:6" x14ac:dyDescent="0.25">
      <c r="A7665" t="s">
        <v>8902</v>
      </c>
      <c r="B7665">
        <v>2</v>
      </c>
      <c r="C7665" t="s">
        <v>6635</v>
      </c>
      <c r="D7665" s="84"/>
      <c r="F7665" s="84"/>
    </row>
    <row r="7666" spans="1:6" x14ac:dyDescent="0.25">
      <c r="A7666" t="s">
        <v>8903</v>
      </c>
      <c r="B7666">
        <v>2</v>
      </c>
      <c r="C7666" t="s">
        <v>6635</v>
      </c>
      <c r="D7666" s="84"/>
      <c r="F7666" s="84"/>
    </row>
    <row r="7667" spans="1:6" x14ac:dyDescent="0.25">
      <c r="A7667" t="s">
        <v>8904</v>
      </c>
      <c r="B7667">
        <v>2</v>
      </c>
      <c r="C7667" t="s">
        <v>6635</v>
      </c>
      <c r="D7667" s="84"/>
      <c r="F7667" s="84"/>
    </row>
    <row r="7668" spans="1:6" x14ac:dyDescent="0.25">
      <c r="A7668" t="s">
        <v>8905</v>
      </c>
      <c r="B7668">
        <v>2</v>
      </c>
      <c r="C7668" t="s">
        <v>6635</v>
      </c>
      <c r="D7668" s="84"/>
      <c r="F7668" s="84"/>
    </row>
    <row r="7669" spans="1:6" x14ac:dyDescent="0.25">
      <c r="A7669" t="s">
        <v>8906</v>
      </c>
      <c r="B7669">
        <v>2</v>
      </c>
      <c r="C7669" t="s">
        <v>6635</v>
      </c>
      <c r="D7669" s="84"/>
      <c r="F7669" s="84"/>
    </row>
    <row r="7670" spans="1:6" x14ac:dyDescent="0.25">
      <c r="A7670" t="s">
        <v>8907</v>
      </c>
      <c r="B7670">
        <v>2</v>
      </c>
      <c r="C7670" t="s">
        <v>6635</v>
      </c>
      <c r="D7670" s="84"/>
      <c r="F7670" s="84"/>
    </row>
    <row r="7671" spans="1:6" x14ac:dyDescent="0.25">
      <c r="A7671" t="s">
        <v>8908</v>
      </c>
      <c r="B7671">
        <v>2</v>
      </c>
      <c r="C7671" t="s">
        <v>6635</v>
      </c>
      <c r="D7671" s="84"/>
      <c r="F7671" s="84"/>
    </row>
    <row r="7672" spans="1:6" x14ac:dyDescent="0.25">
      <c r="A7672" t="s">
        <v>8909</v>
      </c>
      <c r="B7672">
        <v>2</v>
      </c>
      <c r="C7672" t="s">
        <v>6635</v>
      </c>
      <c r="D7672" s="84"/>
      <c r="F7672" s="84"/>
    </row>
    <row r="7673" spans="1:6" x14ac:dyDescent="0.25">
      <c r="A7673" t="s">
        <v>8910</v>
      </c>
      <c r="B7673">
        <v>2</v>
      </c>
      <c r="C7673" t="s">
        <v>6635</v>
      </c>
      <c r="D7673" s="84"/>
      <c r="F7673" s="84"/>
    </row>
    <row r="7674" spans="1:6" x14ac:dyDescent="0.25">
      <c r="A7674" t="s">
        <v>8911</v>
      </c>
      <c r="B7674">
        <v>2</v>
      </c>
      <c r="C7674" t="s">
        <v>6635</v>
      </c>
      <c r="D7674" s="84"/>
      <c r="F7674" s="84"/>
    </row>
    <row r="7675" spans="1:6" x14ac:dyDescent="0.25">
      <c r="A7675" t="s">
        <v>8912</v>
      </c>
      <c r="B7675">
        <v>2</v>
      </c>
      <c r="C7675" t="s">
        <v>6635</v>
      </c>
      <c r="D7675" s="84"/>
      <c r="F7675" s="84"/>
    </row>
    <row r="7676" spans="1:6" x14ac:dyDescent="0.25">
      <c r="A7676" t="s">
        <v>8913</v>
      </c>
      <c r="B7676">
        <v>2</v>
      </c>
      <c r="C7676" t="s">
        <v>6635</v>
      </c>
      <c r="D7676" s="84"/>
      <c r="F7676" s="84"/>
    </row>
    <row r="7677" spans="1:6" x14ac:dyDescent="0.25">
      <c r="A7677" t="s">
        <v>8914</v>
      </c>
      <c r="B7677">
        <v>2</v>
      </c>
      <c r="C7677" t="s">
        <v>6635</v>
      </c>
      <c r="D7677" s="84"/>
      <c r="F7677" s="84"/>
    </row>
    <row r="7678" spans="1:6" x14ac:dyDescent="0.25">
      <c r="A7678" t="s">
        <v>8915</v>
      </c>
      <c r="B7678">
        <v>2</v>
      </c>
      <c r="C7678" t="s">
        <v>6635</v>
      </c>
      <c r="D7678" s="84"/>
      <c r="F7678" s="84"/>
    </row>
    <row r="7679" spans="1:6" x14ac:dyDescent="0.25">
      <c r="A7679" t="s">
        <v>8916</v>
      </c>
      <c r="B7679">
        <v>2</v>
      </c>
      <c r="C7679" t="s">
        <v>6635</v>
      </c>
      <c r="D7679" s="84"/>
      <c r="F7679" s="84"/>
    </row>
    <row r="7680" spans="1:6" x14ac:dyDescent="0.25">
      <c r="A7680" t="s">
        <v>8917</v>
      </c>
      <c r="B7680">
        <v>2</v>
      </c>
      <c r="C7680" t="s">
        <v>6635</v>
      </c>
      <c r="D7680" s="84"/>
      <c r="F7680" s="84"/>
    </row>
    <row r="7681" spans="1:6" x14ac:dyDescent="0.25">
      <c r="A7681" t="s">
        <v>8918</v>
      </c>
      <c r="B7681">
        <v>2</v>
      </c>
      <c r="C7681" t="s">
        <v>6635</v>
      </c>
      <c r="D7681" s="84"/>
      <c r="F7681" s="84"/>
    </row>
    <row r="7682" spans="1:6" x14ac:dyDescent="0.25">
      <c r="A7682" t="s">
        <v>8919</v>
      </c>
      <c r="B7682">
        <v>2</v>
      </c>
      <c r="C7682" t="s">
        <v>6635</v>
      </c>
      <c r="D7682" s="84"/>
      <c r="F7682" s="84"/>
    </row>
    <row r="7683" spans="1:6" x14ac:dyDescent="0.25">
      <c r="A7683" t="s">
        <v>8920</v>
      </c>
      <c r="B7683">
        <v>2</v>
      </c>
      <c r="C7683" t="s">
        <v>6635</v>
      </c>
      <c r="D7683" s="84"/>
      <c r="F7683" s="84"/>
    </row>
    <row r="7684" spans="1:6" x14ac:dyDescent="0.25">
      <c r="A7684" t="s">
        <v>8921</v>
      </c>
      <c r="B7684">
        <v>2</v>
      </c>
      <c r="C7684" t="s">
        <v>6635</v>
      </c>
      <c r="D7684" s="84"/>
      <c r="F7684" s="84"/>
    </row>
    <row r="7685" spans="1:6" x14ac:dyDescent="0.25">
      <c r="A7685" t="s">
        <v>8922</v>
      </c>
      <c r="B7685">
        <v>2</v>
      </c>
      <c r="C7685" t="s">
        <v>6635</v>
      </c>
      <c r="D7685" s="84"/>
      <c r="F7685" s="84"/>
    </row>
    <row r="7686" spans="1:6" x14ac:dyDescent="0.25">
      <c r="A7686" t="s">
        <v>8923</v>
      </c>
      <c r="B7686">
        <v>2</v>
      </c>
      <c r="C7686" t="s">
        <v>6635</v>
      </c>
      <c r="D7686" s="84"/>
      <c r="F7686" s="84"/>
    </row>
    <row r="7687" spans="1:6" x14ac:dyDescent="0.25">
      <c r="A7687" t="s">
        <v>8924</v>
      </c>
      <c r="B7687">
        <v>2</v>
      </c>
      <c r="C7687" t="s">
        <v>6635</v>
      </c>
      <c r="D7687" s="84"/>
      <c r="F7687" s="84"/>
    </row>
    <row r="7688" spans="1:6" x14ac:dyDescent="0.25">
      <c r="A7688" t="s">
        <v>8925</v>
      </c>
      <c r="B7688">
        <v>2</v>
      </c>
      <c r="C7688" t="s">
        <v>6635</v>
      </c>
      <c r="D7688" s="84"/>
      <c r="F7688" s="84"/>
    </row>
    <row r="7689" spans="1:6" x14ac:dyDescent="0.25">
      <c r="A7689" t="s">
        <v>8926</v>
      </c>
      <c r="B7689">
        <v>2</v>
      </c>
      <c r="C7689" t="s">
        <v>6635</v>
      </c>
      <c r="D7689" s="84"/>
      <c r="F7689" s="84"/>
    </row>
    <row r="7690" spans="1:6" x14ac:dyDescent="0.25">
      <c r="A7690" t="s">
        <v>8927</v>
      </c>
      <c r="B7690">
        <v>2</v>
      </c>
      <c r="C7690" t="s">
        <v>6635</v>
      </c>
      <c r="D7690" s="84"/>
      <c r="F7690" s="84"/>
    </row>
    <row r="7691" spans="1:6" x14ac:dyDescent="0.25">
      <c r="A7691" t="s">
        <v>8928</v>
      </c>
      <c r="B7691">
        <v>2</v>
      </c>
      <c r="C7691" t="s">
        <v>6635</v>
      </c>
      <c r="D7691" s="84"/>
      <c r="F7691" s="84"/>
    </row>
    <row r="7692" spans="1:6" x14ac:dyDescent="0.25">
      <c r="A7692" t="s">
        <v>8929</v>
      </c>
      <c r="B7692">
        <v>2</v>
      </c>
      <c r="C7692" t="s">
        <v>6635</v>
      </c>
      <c r="D7692" s="84"/>
      <c r="F7692" s="84"/>
    </row>
    <row r="7693" spans="1:6" x14ac:dyDescent="0.25">
      <c r="A7693" t="s">
        <v>8930</v>
      </c>
      <c r="B7693">
        <v>2</v>
      </c>
      <c r="C7693" t="s">
        <v>6635</v>
      </c>
      <c r="D7693" s="84"/>
      <c r="F7693" s="84"/>
    </row>
    <row r="7694" spans="1:6" x14ac:dyDescent="0.25">
      <c r="A7694" t="s">
        <v>8931</v>
      </c>
      <c r="B7694">
        <v>2</v>
      </c>
      <c r="C7694" t="s">
        <v>6635</v>
      </c>
      <c r="D7694" s="84"/>
      <c r="F7694" s="84"/>
    </row>
    <row r="7695" spans="1:6" x14ac:dyDescent="0.25">
      <c r="A7695" t="s">
        <v>8932</v>
      </c>
      <c r="B7695">
        <v>2</v>
      </c>
      <c r="C7695" t="s">
        <v>6635</v>
      </c>
      <c r="D7695" s="84"/>
      <c r="F7695" s="84"/>
    </row>
    <row r="7696" spans="1:6" x14ac:dyDescent="0.25">
      <c r="A7696" t="s">
        <v>8933</v>
      </c>
      <c r="B7696">
        <v>2</v>
      </c>
      <c r="C7696" t="s">
        <v>6635</v>
      </c>
      <c r="D7696" s="84"/>
      <c r="F7696" s="84"/>
    </row>
    <row r="7697" spans="1:6" x14ac:dyDescent="0.25">
      <c r="A7697" t="s">
        <v>8934</v>
      </c>
      <c r="B7697">
        <v>2</v>
      </c>
      <c r="C7697" t="s">
        <v>6635</v>
      </c>
      <c r="D7697" s="84"/>
      <c r="F7697" s="84"/>
    </row>
    <row r="7698" spans="1:6" x14ac:dyDescent="0.25">
      <c r="A7698" t="s">
        <v>8935</v>
      </c>
      <c r="B7698">
        <v>2</v>
      </c>
      <c r="C7698" t="s">
        <v>6635</v>
      </c>
      <c r="D7698" s="84"/>
      <c r="F7698" s="84"/>
    </row>
    <row r="7699" spans="1:6" x14ac:dyDescent="0.25">
      <c r="A7699" t="s">
        <v>8936</v>
      </c>
      <c r="B7699">
        <v>2</v>
      </c>
      <c r="C7699" t="s">
        <v>6635</v>
      </c>
      <c r="D7699" s="84"/>
      <c r="F7699" s="84"/>
    </row>
    <row r="7700" spans="1:6" x14ac:dyDescent="0.25">
      <c r="A7700" t="s">
        <v>8937</v>
      </c>
      <c r="B7700">
        <v>2</v>
      </c>
      <c r="C7700" t="s">
        <v>6635</v>
      </c>
      <c r="D7700" s="84"/>
      <c r="F7700" s="84"/>
    </row>
    <row r="7701" spans="1:6" x14ac:dyDescent="0.25">
      <c r="A7701" t="s">
        <v>8938</v>
      </c>
      <c r="B7701">
        <v>2</v>
      </c>
      <c r="C7701" t="s">
        <v>6635</v>
      </c>
      <c r="D7701" s="84"/>
      <c r="F7701" s="84"/>
    </row>
    <row r="7702" spans="1:6" x14ac:dyDescent="0.25">
      <c r="A7702" t="s">
        <v>8939</v>
      </c>
      <c r="B7702">
        <v>2</v>
      </c>
      <c r="C7702" t="s">
        <v>6635</v>
      </c>
      <c r="D7702" s="84"/>
      <c r="F7702" s="84"/>
    </row>
    <row r="7703" spans="1:6" x14ac:dyDescent="0.25">
      <c r="A7703" t="s">
        <v>8940</v>
      </c>
      <c r="B7703">
        <v>2</v>
      </c>
      <c r="C7703" t="s">
        <v>6635</v>
      </c>
      <c r="D7703" s="84"/>
      <c r="F7703" s="84"/>
    </row>
    <row r="7704" spans="1:6" x14ac:dyDescent="0.25">
      <c r="A7704" t="s">
        <v>8941</v>
      </c>
      <c r="B7704">
        <v>2</v>
      </c>
      <c r="C7704" t="s">
        <v>6635</v>
      </c>
      <c r="D7704" s="84"/>
      <c r="F7704" s="84"/>
    </row>
    <row r="7705" spans="1:6" x14ac:dyDescent="0.25">
      <c r="A7705" t="s">
        <v>8942</v>
      </c>
      <c r="B7705">
        <v>2</v>
      </c>
      <c r="C7705" t="s">
        <v>6635</v>
      </c>
      <c r="D7705" s="84"/>
      <c r="F7705" s="84"/>
    </row>
    <row r="7706" spans="1:6" x14ac:dyDescent="0.25">
      <c r="A7706" t="s">
        <v>8943</v>
      </c>
      <c r="B7706">
        <v>2</v>
      </c>
      <c r="C7706" t="s">
        <v>6635</v>
      </c>
      <c r="D7706" s="84"/>
      <c r="F7706" s="84"/>
    </row>
    <row r="7707" spans="1:6" x14ac:dyDescent="0.25">
      <c r="A7707" t="s">
        <v>8944</v>
      </c>
      <c r="B7707">
        <v>2</v>
      </c>
      <c r="C7707" t="s">
        <v>6635</v>
      </c>
      <c r="D7707" s="84"/>
      <c r="F7707" s="84"/>
    </row>
    <row r="7708" spans="1:6" x14ac:dyDescent="0.25">
      <c r="A7708" t="s">
        <v>8945</v>
      </c>
      <c r="B7708">
        <v>2</v>
      </c>
      <c r="C7708" t="s">
        <v>6635</v>
      </c>
      <c r="D7708" s="84"/>
      <c r="F7708" s="84"/>
    </row>
    <row r="7709" spans="1:6" x14ac:dyDescent="0.25">
      <c r="A7709" t="s">
        <v>8946</v>
      </c>
      <c r="B7709">
        <v>2</v>
      </c>
      <c r="C7709" t="s">
        <v>6635</v>
      </c>
      <c r="D7709" s="84"/>
      <c r="F7709" s="84"/>
    </row>
    <row r="7710" spans="1:6" x14ac:dyDescent="0.25">
      <c r="A7710" t="s">
        <v>8947</v>
      </c>
      <c r="B7710">
        <v>2</v>
      </c>
      <c r="C7710" t="s">
        <v>6635</v>
      </c>
      <c r="D7710" s="84"/>
      <c r="F7710" s="84"/>
    </row>
    <row r="7711" spans="1:6" x14ac:dyDescent="0.25">
      <c r="A7711" t="s">
        <v>8948</v>
      </c>
      <c r="B7711">
        <v>2</v>
      </c>
      <c r="C7711" t="s">
        <v>6635</v>
      </c>
      <c r="D7711" s="84"/>
      <c r="F7711" s="84"/>
    </row>
    <row r="7712" spans="1:6" x14ac:dyDescent="0.25">
      <c r="A7712" t="s">
        <v>8949</v>
      </c>
      <c r="B7712">
        <v>2</v>
      </c>
      <c r="C7712" t="s">
        <v>6635</v>
      </c>
      <c r="D7712" s="84"/>
      <c r="F7712" s="84"/>
    </row>
    <row r="7713" spans="1:6" x14ac:dyDescent="0.25">
      <c r="A7713" t="s">
        <v>8950</v>
      </c>
      <c r="B7713">
        <v>2</v>
      </c>
      <c r="C7713" t="s">
        <v>6635</v>
      </c>
      <c r="D7713" s="84"/>
      <c r="F7713" s="84"/>
    </row>
    <row r="7714" spans="1:6" x14ac:dyDescent="0.25">
      <c r="A7714" t="s">
        <v>8951</v>
      </c>
      <c r="B7714">
        <v>2</v>
      </c>
      <c r="C7714" t="s">
        <v>6635</v>
      </c>
      <c r="D7714" s="84"/>
      <c r="F7714" s="84"/>
    </row>
    <row r="7715" spans="1:6" x14ac:dyDescent="0.25">
      <c r="A7715" t="s">
        <v>8952</v>
      </c>
      <c r="B7715">
        <v>2</v>
      </c>
      <c r="C7715" t="s">
        <v>6635</v>
      </c>
      <c r="D7715" s="84"/>
      <c r="F7715" s="84"/>
    </row>
    <row r="7716" spans="1:6" x14ac:dyDescent="0.25">
      <c r="A7716" t="s">
        <v>8953</v>
      </c>
      <c r="B7716">
        <v>2</v>
      </c>
      <c r="C7716" t="s">
        <v>6635</v>
      </c>
      <c r="D7716" s="84"/>
      <c r="F7716" s="84"/>
    </row>
    <row r="7717" spans="1:6" x14ac:dyDescent="0.25">
      <c r="A7717" t="s">
        <v>8954</v>
      </c>
      <c r="B7717">
        <v>2</v>
      </c>
      <c r="C7717" t="s">
        <v>6635</v>
      </c>
      <c r="D7717" s="84"/>
      <c r="F7717" s="84"/>
    </row>
    <row r="7718" spans="1:6" x14ac:dyDescent="0.25">
      <c r="A7718" t="s">
        <v>8955</v>
      </c>
      <c r="B7718">
        <v>2</v>
      </c>
      <c r="C7718" t="s">
        <v>6635</v>
      </c>
      <c r="D7718" s="84"/>
      <c r="F7718" s="84"/>
    </row>
    <row r="7719" spans="1:6" x14ac:dyDescent="0.25">
      <c r="A7719" t="s">
        <v>8956</v>
      </c>
      <c r="B7719">
        <v>2</v>
      </c>
      <c r="C7719" t="s">
        <v>6635</v>
      </c>
      <c r="D7719" s="84"/>
      <c r="F7719" s="84"/>
    </row>
    <row r="7720" spans="1:6" x14ac:dyDescent="0.25">
      <c r="A7720" t="s">
        <v>8957</v>
      </c>
      <c r="B7720">
        <v>2</v>
      </c>
      <c r="C7720" t="s">
        <v>6635</v>
      </c>
      <c r="D7720" s="84"/>
      <c r="F7720" s="84"/>
    </row>
    <row r="7721" spans="1:6" x14ac:dyDescent="0.25">
      <c r="A7721" t="s">
        <v>8958</v>
      </c>
      <c r="B7721">
        <v>2</v>
      </c>
      <c r="C7721" t="s">
        <v>6635</v>
      </c>
      <c r="D7721" s="84"/>
      <c r="F7721" s="84"/>
    </row>
    <row r="7722" spans="1:6" x14ac:dyDescent="0.25">
      <c r="A7722" t="s">
        <v>8959</v>
      </c>
      <c r="B7722">
        <v>2</v>
      </c>
      <c r="C7722" t="s">
        <v>6635</v>
      </c>
      <c r="D7722" s="84"/>
      <c r="F7722" s="84"/>
    </row>
    <row r="7723" spans="1:6" x14ac:dyDescent="0.25">
      <c r="A7723" t="s">
        <v>8960</v>
      </c>
      <c r="B7723">
        <v>2</v>
      </c>
      <c r="C7723" t="s">
        <v>6635</v>
      </c>
      <c r="D7723" s="84"/>
      <c r="F7723" s="84"/>
    </row>
    <row r="7724" spans="1:6" x14ac:dyDescent="0.25">
      <c r="A7724" t="s">
        <v>8961</v>
      </c>
      <c r="B7724">
        <v>2</v>
      </c>
      <c r="C7724" t="s">
        <v>6635</v>
      </c>
      <c r="D7724" s="84"/>
      <c r="F7724" s="84"/>
    </row>
    <row r="7725" spans="1:6" x14ac:dyDescent="0.25">
      <c r="A7725" t="s">
        <v>8962</v>
      </c>
      <c r="B7725">
        <v>2</v>
      </c>
      <c r="C7725" t="s">
        <v>6635</v>
      </c>
      <c r="D7725" s="84"/>
      <c r="F7725" s="84"/>
    </row>
    <row r="7726" spans="1:6" x14ac:dyDescent="0.25">
      <c r="A7726" t="s">
        <v>8963</v>
      </c>
      <c r="B7726">
        <v>2</v>
      </c>
      <c r="C7726" t="s">
        <v>6635</v>
      </c>
      <c r="D7726" s="84"/>
      <c r="F7726" s="84"/>
    </row>
    <row r="7727" spans="1:6" x14ac:dyDescent="0.25">
      <c r="A7727" t="s">
        <v>8964</v>
      </c>
      <c r="B7727">
        <v>2</v>
      </c>
      <c r="C7727" t="s">
        <v>6635</v>
      </c>
      <c r="D7727" s="84"/>
      <c r="F7727" s="84"/>
    </row>
    <row r="7728" spans="1:6" x14ac:dyDescent="0.25">
      <c r="A7728" t="s">
        <v>8965</v>
      </c>
      <c r="B7728">
        <v>2</v>
      </c>
      <c r="C7728" t="s">
        <v>6635</v>
      </c>
      <c r="D7728" s="84"/>
      <c r="F7728" s="84"/>
    </row>
    <row r="7729" spans="1:6" x14ac:dyDescent="0.25">
      <c r="A7729" t="s">
        <v>8966</v>
      </c>
      <c r="B7729">
        <v>2</v>
      </c>
      <c r="C7729" t="s">
        <v>6635</v>
      </c>
      <c r="D7729" s="84"/>
      <c r="F7729" s="84"/>
    </row>
    <row r="7730" spans="1:6" x14ac:dyDescent="0.25">
      <c r="A7730" t="s">
        <v>8967</v>
      </c>
      <c r="B7730">
        <v>2</v>
      </c>
      <c r="C7730" t="s">
        <v>6635</v>
      </c>
      <c r="D7730" s="84"/>
      <c r="F7730" s="84"/>
    </row>
    <row r="7731" spans="1:6" x14ac:dyDescent="0.25">
      <c r="A7731" t="s">
        <v>8968</v>
      </c>
      <c r="B7731">
        <v>2</v>
      </c>
      <c r="C7731" t="s">
        <v>6635</v>
      </c>
      <c r="D7731" s="84"/>
      <c r="F7731" s="84"/>
    </row>
    <row r="7732" spans="1:6" x14ac:dyDescent="0.25">
      <c r="A7732" t="s">
        <v>8969</v>
      </c>
      <c r="B7732">
        <v>2</v>
      </c>
      <c r="C7732" t="s">
        <v>6635</v>
      </c>
      <c r="D7732" s="84"/>
      <c r="F7732" s="84"/>
    </row>
    <row r="7733" spans="1:6" x14ac:dyDescent="0.25">
      <c r="A7733" t="s">
        <v>8970</v>
      </c>
      <c r="B7733">
        <v>2</v>
      </c>
      <c r="C7733" t="s">
        <v>6635</v>
      </c>
      <c r="D7733" s="84"/>
      <c r="F7733" s="84"/>
    </row>
    <row r="7734" spans="1:6" x14ac:dyDescent="0.25">
      <c r="A7734" t="s">
        <v>8971</v>
      </c>
      <c r="B7734">
        <v>2</v>
      </c>
      <c r="C7734" t="s">
        <v>6635</v>
      </c>
      <c r="D7734" s="84"/>
      <c r="F7734" s="84"/>
    </row>
    <row r="7735" spans="1:6" x14ac:dyDescent="0.25">
      <c r="A7735" t="s">
        <v>8972</v>
      </c>
      <c r="B7735">
        <v>2</v>
      </c>
      <c r="C7735" t="s">
        <v>6635</v>
      </c>
      <c r="D7735" s="84"/>
      <c r="F7735" s="84"/>
    </row>
    <row r="7736" spans="1:6" x14ac:dyDescent="0.25">
      <c r="A7736" t="s">
        <v>8973</v>
      </c>
      <c r="B7736">
        <v>2</v>
      </c>
      <c r="C7736" t="s">
        <v>6635</v>
      </c>
      <c r="D7736" s="84"/>
      <c r="F7736" s="84"/>
    </row>
    <row r="7737" spans="1:6" x14ac:dyDescent="0.25">
      <c r="A7737" t="s">
        <v>8974</v>
      </c>
      <c r="B7737">
        <v>2</v>
      </c>
      <c r="C7737" t="s">
        <v>6635</v>
      </c>
      <c r="D7737" s="84"/>
      <c r="F7737" s="84"/>
    </row>
    <row r="7738" spans="1:6" x14ac:dyDescent="0.25">
      <c r="A7738" t="s">
        <v>8975</v>
      </c>
      <c r="B7738">
        <v>2</v>
      </c>
      <c r="C7738" t="s">
        <v>6635</v>
      </c>
      <c r="D7738" s="84"/>
      <c r="F7738" s="84"/>
    </row>
    <row r="7739" spans="1:6" x14ac:dyDescent="0.25">
      <c r="A7739" t="s">
        <v>8976</v>
      </c>
      <c r="B7739">
        <v>2</v>
      </c>
      <c r="C7739" t="s">
        <v>6635</v>
      </c>
      <c r="D7739" s="84"/>
      <c r="F7739" s="84"/>
    </row>
    <row r="7740" spans="1:6" x14ac:dyDescent="0.25">
      <c r="A7740" t="s">
        <v>8977</v>
      </c>
      <c r="B7740">
        <v>2</v>
      </c>
      <c r="C7740" t="s">
        <v>6635</v>
      </c>
      <c r="D7740" s="84"/>
      <c r="F7740" s="84"/>
    </row>
    <row r="7741" spans="1:6" x14ac:dyDescent="0.25">
      <c r="A7741" t="s">
        <v>8978</v>
      </c>
      <c r="B7741">
        <v>2</v>
      </c>
      <c r="C7741" t="s">
        <v>6635</v>
      </c>
      <c r="D7741" s="84"/>
      <c r="F7741" s="84"/>
    </row>
    <row r="7742" spans="1:6" x14ac:dyDescent="0.25">
      <c r="A7742" t="s">
        <v>8979</v>
      </c>
      <c r="B7742">
        <v>2</v>
      </c>
      <c r="C7742" t="s">
        <v>6635</v>
      </c>
      <c r="D7742" s="84"/>
      <c r="F7742" s="84"/>
    </row>
    <row r="7743" spans="1:6" x14ac:dyDescent="0.25">
      <c r="A7743" t="s">
        <v>8980</v>
      </c>
      <c r="B7743">
        <v>2</v>
      </c>
      <c r="C7743" t="s">
        <v>6635</v>
      </c>
      <c r="D7743" s="84"/>
      <c r="F7743" s="84"/>
    </row>
    <row r="7744" spans="1:6" x14ac:dyDescent="0.25">
      <c r="A7744" t="s">
        <v>8981</v>
      </c>
      <c r="B7744">
        <v>2</v>
      </c>
      <c r="C7744" t="s">
        <v>6635</v>
      </c>
      <c r="D7744" s="84"/>
      <c r="F7744" s="84"/>
    </row>
    <row r="7745" spans="1:6" x14ac:dyDescent="0.25">
      <c r="A7745" t="s">
        <v>8982</v>
      </c>
      <c r="B7745">
        <v>2</v>
      </c>
      <c r="C7745" t="s">
        <v>6635</v>
      </c>
      <c r="D7745" s="84"/>
      <c r="F7745" s="84"/>
    </row>
    <row r="7746" spans="1:6" x14ac:dyDescent="0.25">
      <c r="A7746" t="s">
        <v>8983</v>
      </c>
      <c r="B7746">
        <v>2</v>
      </c>
      <c r="C7746" t="s">
        <v>6635</v>
      </c>
      <c r="D7746" s="84"/>
      <c r="F7746" s="84"/>
    </row>
    <row r="7747" spans="1:6" x14ac:dyDescent="0.25">
      <c r="A7747" t="s">
        <v>8984</v>
      </c>
      <c r="B7747">
        <v>2</v>
      </c>
      <c r="C7747" t="s">
        <v>6635</v>
      </c>
      <c r="D7747" s="84"/>
      <c r="F7747" s="84"/>
    </row>
    <row r="7748" spans="1:6" x14ac:dyDescent="0.25">
      <c r="A7748" t="s">
        <v>8985</v>
      </c>
      <c r="B7748">
        <v>2</v>
      </c>
      <c r="C7748" t="s">
        <v>6635</v>
      </c>
      <c r="D7748" s="84"/>
      <c r="F7748" s="84"/>
    </row>
    <row r="7749" spans="1:6" x14ac:dyDescent="0.25">
      <c r="A7749" t="s">
        <v>8986</v>
      </c>
      <c r="B7749">
        <v>2</v>
      </c>
      <c r="C7749" t="s">
        <v>6635</v>
      </c>
      <c r="D7749" s="84"/>
      <c r="F7749" s="84"/>
    </row>
    <row r="7750" spans="1:6" x14ac:dyDescent="0.25">
      <c r="A7750" t="s">
        <v>8987</v>
      </c>
      <c r="B7750">
        <v>2</v>
      </c>
      <c r="C7750" t="s">
        <v>6635</v>
      </c>
      <c r="D7750" s="84"/>
      <c r="F7750" s="84"/>
    </row>
    <row r="7751" spans="1:6" x14ac:dyDescent="0.25">
      <c r="A7751" t="s">
        <v>8988</v>
      </c>
      <c r="B7751">
        <v>2</v>
      </c>
      <c r="C7751" t="s">
        <v>6635</v>
      </c>
      <c r="D7751" s="84"/>
      <c r="F7751" s="84"/>
    </row>
    <row r="7752" spans="1:6" x14ac:dyDescent="0.25">
      <c r="A7752" t="s">
        <v>8989</v>
      </c>
      <c r="B7752">
        <v>2</v>
      </c>
      <c r="C7752" t="s">
        <v>6635</v>
      </c>
      <c r="D7752" s="84"/>
      <c r="F7752" s="84"/>
    </row>
    <row r="7753" spans="1:6" x14ac:dyDescent="0.25">
      <c r="A7753" t="s">
        <v>8990</v>
      </c>
      <c r="B7753">
        <v>2</v>
      </c>
      <c r="C7753" t="s">
        <v>6635</v>
      </c>
      <c r="D7753" s="84"/>
      <c r="F7753" s="84"/>
    </row>
    <row r="7754" spans="1:6" x14ac:dyDescent="0.25">
      <c r="A7754" t="s">
        <v>8991</v>
      </c>
      <c r="B7754">
        <v>2</v>
      </c>
      <c r="C7754" t="s">
        <v>6635</v>
      </c>
      <c r="D7754" s="84"/>
      <c r="F7754" s="84"/>
    </row>
    <row r="7755" spans="1:6" x14ac:dyDescent="0.25">
      <c r="A7755" t="s">
        <v>8992</v>
      </c>
      <c r="B7755">
        <v>2</v>
      </c>
      <c r="C7755" t="s">
        <v>6635</v>
      </c>
      <c r="D7755" s="84"/>
      <c r="F7755" s="84"/>
    </row>
    <row r="7756" spans="1:6" x14ac:dyDescent="0.25">
      <c r="A7756" t="s">
        <v>8993</v>
      </c>
      <c r="B7756">
        <v>2</v>
      </c>
      <c r="C7756" t="s">
        <v>6635</v>
      </c>
      <c r="D7756" s="84"/>
      <c r="F7756" s="84"/>
    </row>
    <row r="7757" spans="1:6" x14ac:dyDescent="0.25">
      <c r="A7757" t="s">
        <v>8994</v>
      </c>
      <c r="B7757">
        <v>2</v>
      </c>
      <c r="C7757" t="s">
        <v>6635</v>
      </c>
      <c r="D7757" s="84"/>
      <c r="F7757" s="84"/>
    </row>
    <row r="7758" spans="1:6" x14ac:dyDescent="0.25">
      <c r="A7758" t="s">
        <v>8995</v>
      </c>
      <c r="B7758">
        <v>2</v>
      </c>
      <c r="C7758" t="s">
        <v>6635</v>
      </c>
      <c r="D7758" s="84"/>
      <c r="F7758" s="84"/>
    </row>
    <row r="7759" spans="1:6" x14ac:dyDescent="0.25">
      <c r="A7759" t="s">
        <v>8996</v>
      </c>
      <c r="B7759">
        <v>2</v>
      </c>
      <c r="C7759" t="s">
        <v>6635</v>
      </c>
      <c r="D7759" s="84"/>
      <c r="F7759" s="84"/>
    </row>
    <row r="7760" spans="1:6" x14ac:dyDescent="0.25">
      <c r="A7760" t="s">
        <v>8997</v>
      </c>
      <c r="B7760">
        <v>2</v>
      </c>
      <c r="C7760" t="s">
        <v>6635</v>
      </c>
      <c r="D7760" s="84"/>
      <c r="F7760" s="84"/>
    </row>
    <row r="7761" spans="1:6" x14ac:dyDescent="0.25">
      <c r="A7761" t="s">
        <v>8998</v>
      </c>
      <c r="B7761">
        <v>2</v>
      </c>
      <c r="C7761" t="s">
        <v>6635</v>
      </c>
      <c r="D7761" s="84"/>
      <c r="F7761" s="84"/>
    </row>
    <row r="7762" spans="1:6" x14ac:dyDescent="0.25">
      <c r="A7762" t="s">
        <v>8999</v>
      </c>
      <c r="B7762">
        <v>2</v>
      </c>
      <c r="C7762" t="s">
        <v>6635</v>
      </c>
      <c r="D7762" s="84"/>
      <c r="F7762" s="84"/>
    </row>
    <row r="7763" spans="1:6" x14ac:dyDescent="0.25">
      <c r="A7763" t="s">
        <v>9000</v>
      </c>
      <c r="B7763">
        <v>2</v>
      </c>
      <c r="C7763" t="s">
        <v>6635</v>
      </c>
      <c r="D7763" s="84"/>
      <c r="F7763" s="84"/>
    </row>
    <row r="7764" spans="1:6" x14ac:dyDescent="0.25">
      <c r="A7764" t="s">
        <v>9001</v>
      </c>
      <c r="B7764">
        <v>2</v>
      </c>
      <c r="C7764" t="s">
        <v>6635</v>
      </c>
      <c r="D7764" s="84"/>
      <c r="F7764" s="84"/>
    </row>
    <row r="7765" spans="1:6" x14ac:dyDescent="0.25">
      <c r="A7765" t="s">
        <v>9002</v>
      </c>
      <c r="B7765">
        <v>2</v>
      </c>
      <c r="C7765" t="s">
        <v>6635</v>
      </c>
      <c r="D7765" s="84"/>
      <c r="F7765" s="84"/>
    </row>
    <row r="7766" spans="1:6" x14ac:dyDescent="0.25">
      <c r="A7766" t="s">
        <v>9003</v>
      </c>
      <c r="B7766">
        <v>2</v>
      </c>
      <c r="C7766" t="s">
        <v>6635</v>
      </c>
      <c r="D7766" s="84"/>
      <c r="F7766" s="84"/>
    </row>
    <row r="7767" spans="1:6" x14ac:dyDescent="0.25">
      <c r="A7767" t="s">
        <v>9004</v>
      </c>
      <c r="B7767">
        <v>2</v>
      </c>
      <c r="C7767" t="s">
        <v>6635</v>
      </c>
      <c r="D7767" s="84"/>
      <c r="F7767" s="84"/>
    </row>
    <row r="7768" spans="1:6" x14ac:dyDescent="0.25">
      <c r="A7768" t="s">
        <v>9005</v>
      </c>
      <c r="B7768">
        <v>2</v>
      </c>
      <c r="C7768" t="s">
        <v>6635</v>
      </c>
      <c r="D7768" s="84"/>
      <c r="F7768" s="84"/>
    </row>
    <row r="7769" spans="1:6" x14ac:dyDescent="0.25">
      <c r="A7769" t="s">
        <v>9006</v>
      </c>
      <c r="B7769">
        <v>2</v>
      </c>
      <c r="C7769" t="s">
        <v>6635</v>
      </c>
      <c r="D7769" s="84"/>
      <c r="F7769" s="84"/>
    </row>
    <row r="7770" spans="1:6" x14ac:dyDescent="0.25">
      <c r="A7770" t="s">
        <v>9007</v>
      </c>
      <c r="B7770">
        <v>2</v>
      </c>
      <c r="C7770" t="s">
        <v>6635</v>
      </c>
      <c r="D7770" s="84"/>
      <c r="F7770" s="84"/>
    </row>
    <row r="7771" spans="1:6" x14ac:dyDescent="0.25">
      <c r="A7771" t="s">
        <v>9008</v>
      </c>
      <c r="B7771">
        <v>2</v>
      </c>
      <c r="C7771" t="s">
        <v>6635</v>
      </c>
      <c r="D7771" s="84"/>
      <c r="F7771" s="84"/>
    </row>
    <row r="7772" spans="1:6" x14ac:dyDescent="0.25">
      <c r="A7772" t="s">
        <v>9009</v>
      </c>
      <c r="B7772">
        <v>2</v>
      </c>
      <c r="C7772" t="s">
        <v>6635</v>
      </c>
      <c r="D7772" s="84"/>
      <c r="F7772" s="84"/>
    </row>
    <row r="7773" spans="1:6" x14ac:dyDescent="0.25">
      <c r="A7773" t="s">
        <v>9010</v>
      </c>
      <c r="B7773">
        <v>2</v>
      </c>
      <c r="C7773" t="s">
        <v>6635</v>
      </c>
      <c r="D7773" s="84"/>
      <c r="F7773" s="84"/>
    </row>
    <row r="7774" spans="1:6" x14ac:dyDescent="0.25">
      <c r="A7774" t="s">
        <v>9011</v>
      </c>
      <c r="B7774">
        <v>2</v>
      </c>
      <c r="C7774" t="s">
        <v>6635</v>
      </c>
      <c r="D7774" s="84"/>
      <c r="F7774" s="84"/>
    </row>
    <row r="7775" spans="1:6" x14ac:dyDescent="0.25">
      <c r="A7775" t="s">
        <v>9012</v>
      </c>
      <c r="B7775">
        <v>2</v>
      </c>
      <c r="C7775" t="s">
        <v>6635</v>
      </c>
      <c r="D7775" s="84"/>
      <c r="F7775" s="84"/>
    </row>
    <row r="7776" spans="1:6" x14ac:dyDescent="0.25">
      <c r="A7776" t="s">
        <v>9013</v>
      </c>
      <c r="B7776">
        <v>2</v>
      </c>
      <c r="C7776" t="s">
        <v>6635</v>
      </c>
      <c r="D7776" s="84"/>
      <c r="F7776" s="84"/>
    </row>
    <row r="7777" spans="1:6" x14ac:dyDescent="0.25">
      <c r="A7777" t="s">
        <v>9014</v>
      </c>
      <c r="B7777">
        <v>2</v>
      </c>
      <c r="C7777" t="s">
        <v>6635</v>
      </c>
      <c r="D7777" s="84"/>
      <c r="F7777" s="84"/>
    </row>
    <row r="7778" spans="1:6" x14ac:dyDescent="0.25">
      <c r="A7778" t="s">
        <v>9015</v>
      </c>
      <c r="B7778">
        <v>2</v>
      </c>
      <c r="C7778" t="s">
        <v>6635</v>
      </c>
      <c r="D7778" s="84"/>
      <c r="F7778" s="84"/>
    </row>
    <row r="7779" spans="1:6" x14ac:dyDescent="0.25">
      <c r="A7779" t="s">
        <v>9016</v>
      </c>
      <c r="B7779">
        <v>2</v>
      </c>
      <c r="C7779" t="s">
        <v>6635</v>
      </c>
      <c r="D7779" s="84"/>
      <c r="F7779" s="84"/>
    </row>
    <row r="7780" spans="1:6" x14ac:dyDescent="0.25">
      <c r="A7780" t="s">
        <v>9017</v>
      </c>
      <c r="B7780">
        <v>2</v>
      </c>
      <c r="C7780" t="s">
        <v>6635</v>
      </c>
      <c r="D7780" s="84"/>
      <c r="F7780" s="84"/>
    </row>
    <row r="7781" spans="1:6" x14ac:dyDescent="0.25">
      <c r="A7781" t="s">
        <v>9018</v>
      </c>
      <c r="B7781">
        <v>2</v>
      </c>
      <c r="C7781" t="s">
        <v>6635</v>
      </c>
      <c r="D7781" s="84"/>
      <c r="F7781" s="84"/>
    </row>
    <row r="7782" spans="1:6" x14ac:dyDescent="0.25">
      <c r="A7782" t="s">
        <v>9019</v>
      </c>
      <c r="B7782">
        <v>2</v>
      </c>
      <c r="C7782" t="s">
        <v>6635</v>
      </c>
      <c r="D7782" s="84"/>
      <c r="F7782" s="84"/>
    </row>
    <row r="7783" spans="1:6" x14ac:dyDescent="0.25">
      <c r="A7783" t="s">
        <v>9020</v>
      </c>
      <c r="B7783">
        <v>2</v>
      </c>
      <c r="C7783" t="s">
        <v>6635</v>
      </c>
      <c r="D7783" s="84"/>
      <c r="F7783" s="84"/>
    </row>
    <row r="7784" spans="1:6" x14ac:dyDescent="0.25">
      <c r="A7784" t="s">
        <v>9021</v>
      </c>
      <c r="B7784">
        <v>2</v>
      </c>
      <c r="C7784" t="s">
        <v>6635</v>
      </c>
      <c r="D7784" s="84"/>
      <c r="F7784" s="84"/>
    </row>
    <row r="7785" spans="1:6" x14ac:dyDescent="0.25">
      <c r="A7785" t="s">
        <v>9022</v>
      </c>
      <c r="B7785">
        <v>2</v>
      </c>
      <c r="C7785" t="s">
        <v>6635</v>
      </c>
      <c r="D7785" s="84"/>
      <c r="F7785" s="84"/>
    </row>
    <row r="7786" spans="1:6" x14ac:dyDescent="0.25">
      <c r="A7786" t="s">
        <v>9023</v>
      </c>
      <c r="B7786">
        <v>2</v>
      </c>
      <c r="C7786" t="s">
        <v>6635</v>
      </c>
      <c r="D7786" s="84"/>
      <c r="F7786" s="84"/>
    </row>
    <row r="7787" spans="1:6" x14ac:dyDescent="0.25">
      <c r="A7787" t="s">
        <v>9024</v>
      </c>
      <c r="B7787">
        <v>2</v>
      </c>
      <c r="C7787" t="s">
        <v>6635</v>
      </c>
      <c r="D7787" s="84"/>
      <c r="F7787" s="84"/>
    </row>
    <row r="7788" spans="1:6" x14ac:dyDescent="0.25">
      <c r="A7788" t="s">
        <v>9025</v>
      </c>
      <c r="B7788">
        <v>2</v>
      </c>
      <c r="C7788" t="s">
        <v>6635</v>
      </c>
      <c r="D7788" s="84"/>
      <c r="F7788" s="84"/>
    </row>
    <row r="7789" spans="1:6" x14ac:dyDescent="0.25">
      <c r="A7789" t="s">
        <v>9026</v>
      </c>
      <c r="B7789">
        <v>2</v>
      </c>
      <c r="C7789" t="s">
        <v>6635</v>
      </c>
      <c r="D7789" s="84"/>
      <c r="F7789" s="84"/>
    </row>
    <row r="7790" spans="1:6" x14ac:dyDescent="0.25">
      <c r="A7790" t="s">
        <v>9027</v>
      </c>
      <c r="B7790">
        <v>2</v>
      </c>
      <c r="C7790" t="s">
        <v>6635</v>
      </c>
      <c r="D7790" s="84"/>
      <c r="F7790" s="84"/>
    </row>
    <row r="7791" spans="1:6" x14ac:dyDescent="0.25">
      <c r="A7791" t="s">
        <v>9028</v>
      </c>
      <c r="B7791">
        <v>2</v>
      </c>
      <c r="C7791" t="s">
        <v>6635</v>
      </c>
      <c r="D7791" s="84"/>
      <c r="F7791" s="84"/>
    </row>
    <row r="7792" spans="1:6" x14ac:dyDescent="0.25">
      <c r="A7792" t="s">
        <v>9029</v>
      </c>
      <c r="B7792">
        <v>2</v>
      </c>
      <c r="C7792" t="s">
        <v>6635</v>
      </c>
      <c r="D7792" s="84"/>
      <c r="F7792" s="84"/>
    </row>
    <row r="7793" spans="1:6" x14ac:dyDescent="0.25">
      <c r="A7793" t="s">
        <v>9030</v>
      </c>
      <c r="B7793">
        <v>2</v>
      </c>
      <c r="C7793" t="s">
        <v>6635</v>
      </c>
      <c r="D7793" s="84"/>
      <c r="F7793" s="84"/>
    </row>
    <row r="7794" spans="1:6" x14ac:dyDescent="0.25">
      <c r="A7794" t="s">
        <v>9031</v>
      </c>
      <c r="B7794">
        <v>2</v>
      </c>
      <c r="C7794" t="s">
        <v>6635</v>
      </c>
      <c r="D7794" s="84"/>
      <c r="F7794" s="84"/>
    </row>
    <row r="7795" spans="1:6" x14ac:dyDescent="0.25">
      <c r="A7795" t="s">
        <v>9032</v>
      </c>
      <c r="B7795">
        <v>2</v>
      </c>
      <c r="C7795" t="s">
        <v>6635</v>
      </c>
      <c r="D7795" s="84"/>
      <c r="F7795" s="84"/>
    </row>
    <row r="7796" spans="1:6" x14ac:dyDescent="0.25">
      <c r="A7796" t="s">
        <v>9033</v>
      </c>
      <c r="B7796">
        <v>2</v>
      </c>
      <c r="C7796" t="s">
        <v>6635</v>
      </c>
      <c r="D7796" s="84"/>
      <c r="F7796" s="84"/>
    </row>
    <row r="7797" spans="1:6" x14ac:dyDescent="0.25">
      <c r="A7797" t="s">
        <v>9034</v>
      </c>
      <c r="B7797">
        <v>2</v>
      </c>
      <c r="C7797" t="s">
        <v>6635</v>
      </c>
      <c r="D7797" s="84"/>
      <c r="F7797" s="84"/>
    </row>
    <row r="7798" spans="1:6" x14ac:dyDescent="0.25">
      <c r="A7798" t="s">
        <v>9035</v>
      </c>
      <c r="B7798">
        <v>2</v>
      </c>
      <c r="C7798" t="s">
        <v>6635</v>
      </c>
      <c r="D7798" s="84"/>
      <c r="F7798" s="84"/>
    </row>
    <row r="7799" spans="1:6" x14ac:dyDescent="0.25">
      <c r="A7799" t="s">
        <v>9036</v>
      </c>
      <c r="B7799">
        <v>2</v>
      </c>
      <c r="C7799" t="s">
        <v>6635</v>
      </c>
      <c r="D7799" s="84"/>
      <c r="F7799" s="84"/>
    </row>
    <row r="7800" spans="1:6" x14ac:dyDescent="0.25">
      <c r="A7800" t="s">
        <v>9037</v>
      </c>
      <c r="B7800">
        <v>2</v>
      </c>
      <c r="C7800" t="s">
        <v>6635</v>
      </c>
      <c r="D7800" s="84"/>
      <c r="F7800" s="84"/>
    </row>
    <row r="7801" spans="1:6" x14ac:dyDescent="0.25">
      <c r="A7801" t="s">
        <v>9038</v>
      </c>
      <c r="B7801">
        <v>2</v>
      </c>
      <c r="C7801" t="s">
        <v>6635</v>
      </c>
      <c r="D7801" s="84"/>
      <c r="F7801" s="84"/>
    </row>
    <row r="7802" spans="1:6" x14ac:dyDescent="0.25">
      <c r="A7802" t="s">
        <v>9039</v>
      </c>
      <c r="B7802">
        <v>2</v>
      </c>
      <c r="C7802" t="s">
        <v>6635</v>
      </c>
      <c r="D7802" s="84"/>
      <c r="F7802" s="84"/>
    </row>
    <row r="7803" spans="1:6" x14ac:dyDescent="0.25">
      <c r="A7803" t="s">
        <v>9040</v>
      </c>
      <c r="B7803">
        <v>2</v>
      </c>
      <c r="C7803" t="s">
        <v>6635</v>
      </c>
      <c r="D7803" s="84"/>
      <c r="F7803" s="84"/>
    </row>
    <row r="7804" spans="1:6" x14ac:dyDescent="0.25">
      <c r="A7804" t="s">
        <v>9041</v>
      </c>
      <c r="B7804">
        <v>2</v>
      </c>
      <c r="C7804" t="s">
        <v>6635</v>
      </c>
      <c r="D7804" s="84"/>
      <c r="F7804" s="84"/>
    </row>
    <row r="7805" spans="1:6" x14ac:dyDescent="0.25">
      <c r="A7805" t="s">
        <v>9042</v>
      </c>
      <c r="B7805">
        <v>2</v>
      </c>
      <c r="C7805" t="s">
        <v>6635</v>
      </c>
      <c r="D7805" s="84"/>
      <c r="F7805" s="84"/>
    </row>
    <row r="7806" spans="1:6" x14ac:dyDescent="0.25">
      <c r="A7806" t="s">
        <v>9043</v>
      </c>
      <c r="B7806">
        <v>2</v>
      </c>
      <c r="C7806" t="s">
        <v>6635</v>
      </c>
      <c r="D7806" s="84"/>
      <c r="F7806" s="84"/>
    </row>
    <row r="7807" spans="1:6" x14ac:dyDescent="0.25">
      <c r="A7807" t="s">
        <v>9044</v>
      </c>
      <c r="B7807">
        <v>2</v>
      </c>
      <c r="C7807" t="s">
        <v>6635</v>
      </c>
      <c r="D7807" s="84"/>
      <c r="F7807" s="84"/>
    </row>
    <row r="7808" spans="1:6" x14ac:dyDescent="0.25">
      <c r="A7808" t="s">
        <v>9045</v>
      </c>
      <c r="B7808">
        <v>2</v>
      </c>
      <c r="C7808" t="s">
        <v>6635</v>
      </c>
      <c r="D7808" s="84"/>
      <c r="F7808" s="84"/>
    </row>
    <row r="7809" spans="1:6" x14ac:dyDescent="0.25">
      <c r="A7809" t="s">
        <v>9046</v>
      </c>
      <c r="B7809">
        <v>2</v>
      </c>
      <c r="C7809" t="s">
        <v>6635</v>
      </c>
      <c r="D7809" s="84"/>
      <c r="F7809" s="84"/>
    </row>
    <row r="7810" spans="1:6" x14ac:dyDescent="0.25">
      <c r="A7810" t="s">
        <v>9047</v>
      </c>
      <c r="B7810">
        <v>2</v>
      </c>
      <c r="C7810" t="s">
        <v>6635</v>
      </c>
      <c r="D7810" s="84"/>
      <c r="F7810" s="84"/>
    </row>
    <row r="7811" spans="1:6" x14ac:dyDescent="0.25">
      <c r="A7811" t="s">
        <v>9048</v>
      </c>
      <c r="B7811">
        <v>2</v>
      </c>
      <c r="C7811" t="s">
        <v>6635</v>
      </c>
      <c r="D7811" s="84"/>
      <c r="F7811" s="84"/>
    </row>
    <row r="7812" spans="1:6" x14ac:dyDescent="0.25">
      <c r="A7812" t="s">
        <v>9049</v>
      </c>
      <c r="B7812">
        <v>2</v>
      </c>
      <c r="C7812" t="s">
        <v>6635</v>
      </c>
      <c r="D7812" s="84"/>
      <c r="F7812" s="84"/>
    </row>
    <row r="7813" spans="1:6" x14ac:dyDescent="0.25">
      <c r="A7813" t="s">
        <v>9050</v>
      </c>
      <c r="B7813">
        <v>2</v>
      </c>
      <c r="C7813" t="s">
        <v>6635</v>
      </c>
      <c r="D7813" s="84"/>
      <c r="F7813" s="84"/>
    </row>
    <row r="7814" spans="1:6" x14ac:dyDescent="0.25">
      <c r="A7814" t="s">
        <v>9051</v>
      </c>
      <c r="B7814">
        <v>2</v>
      </c>
      <c r="C7814" t="s">
        <v>6635</v>
      </c>
      <c r="D7814" s="84"/>
      <c r="F7814" s="84"/>
    </row>
    <row r="7815" spans="1:6" x14ac:dyDescent="0.25">
      <c r="A7815" t="s">
        <v>9052</v>
      </c>
      <c r="B7815">
        <v>2</v>
      </c>
      <c r="C7815" t="s">
        <v>6635</v>
      </c>
      <c r="D7815" s="84"/>
      <c r="F7815" s="84"/>
    </row>
    <row r="7816" spans="1:6" x14ac:dyDescent="0.25">
      <c r="A7816" t="s">
        <v>9053</v>
      </c>
      <c r="B7816">
        <v>2</v>
      </c>
      <c r="C7816" t="s">
        <v>6635</v>
      </c>
      <c r="D7816" s="84"/>
      <c r="F7816" s="84"/>
    </row>
    <row r="7817" spans="1:6" x14ac:dyDescent="0.25">
      <c r="A7817" t="s">
        <v>9054</v>
      </c>
      <c r="B7817">
        <v>2</v>
      </c>
      <c r="C7817" t="s">
        <v>6635</v>
      </c>
      <c r="D7817" s="84"/>
      <c r="F7817" s="84"/>
    </row>
    <row r="7818" spans="1:6" x14ac:dyDescent="0.25">
      <c r="A7818" t="s">
        <v>9055</v>
      </c>
      <c r="B7818">
        <v>2</v>
      </c>
      <c r="C7818" t="s">
        <v>6635</v>
      </c>
      <c r="D7818" s="84"/>
      <c r="F7818" s="84"/>
    </row>
    <row r="7819" spans="1:6" x14ac:dyDescent="0.25">
      <c r="A7819" t="s">
        <v>9056</v>
      </c>
      <c r="B7819">
        <v>2</v>
      </c>
      <c r="C7819" t="s">
        <v>6635</v>
      </c>
      <c r="D7819" s="84"/>
      <c r="F7819" s="84"/>
    </row>
    <row r="7820" spans="1:6" x14ac:dyDescent="0.25">
      <c r="A7820" t="s">
        <v>9057</v>
      </c>
      <c r="B7820">
        <v>2</v>
      </c>
      <c r="C7820" t="s">
        <v>6635</v>
      </c>
      <c r="D7820" s="84"/>
      <c r="F7820" s="84"/>
    </row>
    <row r="7821" spans="1:6" x14ac:dyDescent="0.25">
      <c r="A7821" t="s">
        <v>9058</v>
      </c>
      <c r="B7821">
        <v>2</v>
      </c>
      <c r="C7821" t="s">
        <v>6635</v>
      </c>
      <c r="D7821" s="84"/>
      <c r="F7821" s="84"/>
    </row>
    <row r="7822" spans="1:6" x14ac:dyDescent="0.25">
      <c r="A7822" t="s">
        <v>9059</v>
      </c>
      <c r="B7822">
        <v>2</v>
      </c>
      <c r="C7822" t="s">
        <v>6635</v>
      </c>
      <c r="D7822" s="84"/>
      <c r="F7822" s="84"/>
    </row>
    <row r="7823" spans="1:6" x14ac:dyDescent="0.25">
      <c r="A7823" t="s">
        <v>9060</v>
      </c>
      <c r="B7823">
        <v>2</v>
      </c>
      <c r="C7823" t="s">
        <v>6635</v>
      </c>
      <c r="D7823" s="84"/>
      <c r="F7823" s="84"/>
    </row>
    <row r="7824" spans="1:6" x14ac:dyDescent="0.25">
      <c r="A7824" t="s">
        <v>9061</v>
      </c>
      <c r="B7824">
        <v>2</v>
      </c>
      <c r="C7824" t="s">
        <v>6635</v>
      </c>
      <c r="D7824" s="84"/>
      <c r="F7824" s="84"/>
    </row>
    <row r="7825" spans="1:6" x14ac:dyDescent="0.25">
      <c r="A7825" t="s">
        <v>9062</v>
      </c>
      <c r="B7825">
        <v>2</v>
      </c>
      <c r="C7825" t="s">
        <v>6635</v>
      </c>
      <c r="D7825" s="84"/>
      <c r="F7825" s="84"/>
    </row>
    <row r="7826" spans="1:6" x14ac:dyDescent="0.25">
      <c r="A7826" t="s">
        <v>9063</v>
      </c>
      <c r="B7826">
        <v>2</v>
      </c>
      <c r="C7826" t="s">
        <v>6635</v>
      </c>
      <c r="D7826" s="84"/>
      <c r="F7826" s="84"/>
    </row>
    <row r="7827" spans="1:6" x14ac:dyDescent="0.25">
      <c r="A7827" t="s">
        <v>9064</v>
      </c>
      <c r="B7827">
        <v>2</v>
      </c>
      <c r="C7827" t="s">
        <v>6635</v>
      </c>
      <c r="D7827" s="84"/>
      <c r="F7827" s="84"/>
    </row>
    <row r="7828" spans="1:6" x14ac:dyDescent="0.25">
      <c r="A7828" t="s">
        <v>9065</v>
      </c>
      <c r="B7828">
        <v>2</v>
      </c>
      <c r="C7828" t="s">
        <v>6635</v>
      </c>
      <c r="D7828" s="84"/>
      <c r="F7828" s="84"/>
    </row>
    <row r="7829" spans="1:6" x14ac:dyDescent="0.25">
      <c r="A7829" t="s">
        <v>9066</v>
      </c>
      <c r="B7829">
        <v>2</v>
      </c>
      <c r="C7829" t="s">
        <v>6635</v>
      </c>
      <c r="D7829" s="84"/>
      <c r="F7829" s="84"/>
    </row>
    <row r="7830" spans="1:6" x14ac:dyDescent="0.25">
      <c r="A7830" t="s">
        <v>9067</v>
      </c>
      <c r="B7830">
        <v>2</v>
      </c>
      <c r="C7830" t="s">
        <v>6635</v>
      </c>
      <c r="D7830" s="84"/>
      <c r="F7830" s="84"/>
    </row>
    <row r="7831" spans="1:6" x14ac:dyDescent="0.25">
      <c r="A7831" t="s">
        <v>9068</v>
      </c>
      <c r="B7831">
        <v>2</v>
      </c>
      <c r="C7831" t="s">
        <v>6635</v>
      </c>
      <c r="D7831" s="84"/>
      <c r="F7831" s="84"/>
    </row>
    <row r="7832" spans="1:6" x14ac:dyDescent="0.25">
      <c r="A7832" t="s">
        <v>9069</v>
      </c>
      <c r="B7832">
        <v>2</v>
      </c>
      <c r="C7832" t="s">
        <v>6635</v>
      </c>
      <c r="D7832" s="84"/>
      <c r="F7832" s="84"/>
    </row>
    <row r="7833" spans="1:6" x14ac:dyDescent="0.25">
      <c r="A7833" t="s">
        <v>9070</v>
      </c>
      <c r="B7833">
        <v>2</v>
      </c>
      <c r="C7833" t="s">
        <v>6635</v>
      </c>
      <c r="D7833" s="84"/>
      <c r="F7833" s="84"/>
    </row>
    <row r="7834" spans="1:6" x14ac:dyDescent="0.25">
      <c r="A7834" t="s">
        <v>9071</v>
      </c>
      <c r="B7834">
        <v>2</v>
      </c>
      <c r="C7834" t="s">
        <v>6635</v>
      </c>
      <c r="D7834" s="84"/>
      <c r="F7834" s="84"/>
    </row>
    <row r="7835" spans="1:6" x14ac:dyDescent="0.25">
      <c r="A7835" t="s">
        <v>9072</v>
      </c>
      <c r="B7835">
        <v>2</v>
      </c>
      <c r="C7835" t="s">
        <v>6635</v>
      </c>
      <c r="D7835" s="84"/>
      <c r="F7835" s="84"/>
    </row>
    <row r="7836" spans="1:6" x14ac:dyDescent="0.25">
      <c r="A7836" t="s">
        <v>9073</v>
      </c>
      <c r="B7836">
        <v>2</v>
      </c>
      <c r="C7836" t="s">
        <v>6635</v>
      </c>
      <c r="D7836" s="84"/>
      <c r="F7836" s="84"/>
    </row>
    <row r="7837" spans="1:6" x14ac:dyDescent="0.25">
      <c r="A7837" t="s">
        <v>9074</v>
      </c>
      <c r="B7837">
        <v>2</v>
      </c>
      <c r="C7837" t="s">
        <v>6635</v>
      </c>
      <c r="D7837" s="84"/>
      <c r="F7837" s="84"/>
    </row>
    <row r="7838" spans="1:6" x14ac:dyDescent="0.25">
      <c r="A7838" t="s">
        <v>9075</v>
      </c>
      <c r="B7838">
        <v>2</v>
      </c>
      <c r="C7838" t="s">
        <v>6635</v>
      </c>
      <c r="D7838" s="84"/>
      <c r="F7838" s="84"/>
    </row>
    <row r="7839" spans="1:6" x14ac:dyDescent="0.25">
      <c r="A7839" t="s">
        <v>9076</v>
      </c>
      <c r="B7839">
        <v>2</v>
      </c>
      <c r="C7839" t="s">
        <v>6635</v>
      </c>
      <c r="D7839" s="84"/>
      <c r="F7839" s="84"/>
    </row>
    <row r="7840" spans="1:6" x14ac:dyDescent="0.25">
      <c r="A7840" t="s">
        <v>9077</v>
      </c>
      <c r="B7840">
        <v>2</v>
      </c>
      <c r="C7840" t="s">
        <v>6635</v>
      </c>
      <c r="D7840" s="84"/>
      <c r="F7840" s="84"/>
    </row>
    <row r="7841" spans="1:6" x14ac:dyDescent="0.25">
      <c r="A7841" t="s">
        <v>9078</v>
      </c>
      <c r="B7841">
        <v>2</v>
      </c>
      <c r="C7841" t="s">
        <v>6635</v>
      </c>
      <c r="D7841" s="84"/>
      <c r="F7841" s="84"/>
    </row>
    <row r="7842" spans="1:6" x14ac:dyDescent="0.25">
      <c r="A7842" t="s">
        <v>9079</v>
      </c>
      <c r="B7842">
        <v>2</v>
      </c>
      <c r="C7842" t="s">
        <v>6635</v>
      </c>
      <c r="D7842" s="84"/>
      <c r="F7842" s="84"/>
    </row>
    <row r="7843" spans="1:6" x14ac:dyDescent="0.25">
      <c r="A7843" t="s">
        <v>9080</v>
      </c>
      <c r="B7843">
        <v>2</v>
      </c>
      <c r="C7843" t="s">
        <v>6635</v>
      </c>
      <c r="D7843" s="84"/>
      <c r="F7843" s="84"/>
    </row>
    <row r="7844" spans="1:6" x14ac:dyDescent="0.25">
      <c r="A7844" t="s">
        <v>9081</v>
      </c>
      <c r="B7844">
        <v>2</v>
      </c>
      <c r="C7844" t="s">
        <v>6635</v>
      </c>
      <c r="D7844" s="84"/>
      <c r="F7844" s="84"/>
    </row>
    <row r="7845" spans="1:6" x14ac:dyDescent="0.25">
      <c r="A7845" t="s">
        <v>9082</v>
      </c>
      <c r="B7845">
        <v>2</v>
      </c>
      <c r="C7845" t="s">
        <v>6635</v>
      </c>
      <c r="D7845" s="84"/>
      <c r="F7845" s="84"/>
    </row>
    <row r="7846" spans="1:6" x14ac:dyDescent="0.25">
      <c r="A7846" t="s">
        <v>9083</v>
      </c>
      <c r="B7846">
        <v>2</v>
      </c>
      <c r="C7846" t="s">
        <v>6635</v>
      </c>
      <c r="D7846" s="84"/>
      <c r="F7846" s="84"/>
    </row>
    <row r="7847" spans="1:6" x14ac:dyDescent="0.25">
      <c r="A7847" t="s">
        <v>9084</v>
      </c>
      <c r="B7847">
        <v>2</v>
      </c>
      <c r="C7847" t="s">
        <v>6635</v>
      </c>
      <c r="D7847" s="84"/>
      <c r="F7847" s="84"/>
    </row>
    <row r="7848" spans="1:6" x14ac:dyDescent="0.25">
      <c r="A7848" t="s">
        <v>9085</v>
      </c>
      <c r="B7848">
        <v>2</v>
      </c>
      <c r="C7848" t="s">
        <v>6635</v>
      </c>
      <c r="D7848" s="84"/>
      <c r="F7848" s="84"/>
    </row>
    <row r="7849" spans="1:6" x14ac:dyDescent="0.25">
      <c r="A7849" t="s">
        <v>9086</v>
      </c>
      <c r="B7849">
        <v>2</v>
      </c>
      <c r="C7849" t="s">
        <v>6635</v>
      </c>
      <c r="D7849" s="84"/>
      <c r="F7849" s="84"/>
    </row>
    <row r="7850" spans="1:6" x14ac:dyDescent="0.25">
      <c r="A7850" t="s">
        <v>9087</v>
      </c>
      <c r="B7850">
        <v>2</v>
      </c>
      <c r="C7850" t="s">
        <v>6635</v>
      </c>
      <c r="D7850" s="84"/>
      <c r="F7850" s="84"/>
    </row>
    <row r="7851" spans="1:6" x14ac:dyDescent="0.25">
      <c r="A7851" t="s">
        <v>9088</v>
      </c>
      <c r="B7851">
        <v>2</v>
      </c>
      <c r="C7851" t="s">
        <v>6635</v>
      </c>
      <c r="D7851" s="84"/>
      <c r="F7851" s="84"/>
    </row>
    <row r="7852" spans="1:6" x14ac:dyDescent="0.25">
      <c r="A7852" t="s">
        <v>9089</v>
      </c>
      <c r="B7852">
        <v>2</v>
      </c>
      <c r="C7852" t="s">
        <v>6635</v>
      </c>
      <c r="D7852" s="84"/>
      <c r="F7852" s="84"/>
    </row>
    <row r="7853" spans="1:6" x14ac:dyDescent="0.25">
      <c r="A7853" t="s">
        <v>9090</v>
      </c>
      <c r="B7853">
        <v>2</v>
      </c>
      <c r="C7853" t="s">
        <v>6635</v>
      </c>
      <c r="D7853" s="84"/>
      <c r="F7853" s="84"/>
    </row>
    <row r="7854" spans="1:6" x14ac:dyDescent="0.25">
      <c r="A7854" t="s">
        <v>9091</v>
      </c>
      <c r="B7854">
        <v>2</v>
      </c>
      <c r="C7854" t="s">
        <v>6635</v>
      </c>
      <c r="D7854" s="84"/>
      <c r="F7854" s="84"/>
    </row>
    <row r="7855" spans="1:6" x14ac:dyDescent="0.25">
      <c r="A7855" t="s">
        <v>9092</v>
      </c>
      <c r="B7855">
        <v>2</v>
      </c>
      <c r="C7855" t="s">
        <v>6635</v>
      </c>
      <c r="D7855" s="84"/>
      <c r="F7855" s="84"/>
    </row>
    <row r="7856" spans="1:6" x14ac:dyDescent="0.25">
      <c r="A7856" t="s">
        <v>9093</v>
      </c>
      <c r="B7856">
        <v>2</v>
      </c>
      <c r="C7856" t="s">
        <v>6635</v>
      </c>
      <c r="D7856" s="84"/>
      <c r="F7856" s="84"/>
    </row>
    <row r="7857" spans="1:6" x14ac:dyDescent="0.25">
      <c r="A7857" t="s">
        <v>9094</v>
      </c>
      <c r="B7857">
        <v>2</v>
      </c>
      <c r="C7857" t="s">
        <v>6635</v>
      </c>
      <c r="D7857" s="84"/>
      <c r="F7857" s="84"/>
    </row>
    <row r="7858" spans="1:6" x14ac:dyDescent="0.25">
      <c r="A7858" t="s">
        <v>9095</v>
      </c>
      <c r="B7858">
        <v>2</v>
      </c>
      <c r="C7858" t="s">
        <v>6635</v>
      </c>
      <c r="D7858" s="84"/>
      <c r="F7858" s="84"/>
    </row>
    <row r="7859" spans="1:6" x14ac:dyDescent="0.25">
      <c r="A7859" t="s">
        <v>9096</v>
      </c>
      <c r="B7859">
        <v>2</v>
      </c>
      <c r="C7859" t="s">
        <v>6635</v>
      </c>
      <c r="D7859" s="84"/>
      <c r="F7859" s="84"/>
    </row>
    <row r="7860" spans="1:6" x14ac:dyDescent="0.25">
      <c r="A7860" t="s">
        <v>9097</v>
      </c>
      <c r="B7860">
        <v>2</v>
      </c>
      <c r="C7860" t="s">
        <v>6635</v>
      </c>
      <c r="D7860" s="84"/>
      <c r="F7860" s="84"/>
    </row>
    <row r="7861" spans="1:6" x14ac:dyDescent="0.25">
      <c r="A7861" t="s">
        <v>9098</v>
      </c>
      <c r="B7861">
        <v>2</v>
      </c>
      <c r="C7861" t="s">
        <v>6635</v>
      </c>
      <c r="D7861" s="84"/>
      <c r="F7861" s="84"/>
    </row>
    <row r="7862" spans="1:6" x14ac:dyDescent="0.25">
      <c r="A7862" t="s">
        <v>9099</v>
      </c>
      <c r="B7862">
        <v>2</v>
      </c>
      <c r="C7862" t="s">
        <v>6635</v>
      </c>
      <c r="D7862" s="84"/>
      <c r="F7862" s="84"/>
    </row>
    <row r="7863" spans="1:6" x14ac:dyDescent="0.25">
      <c r="A7863" t="s">
        <v>9100</v>
      </c>
      <c r="B7863">
        <v>2</v>
      </c>
      <c r="C7863" t="s">
        <v>6635</v>
      </c>
      <c r="D7863" s="84"/>
      <c r="F7863" s="84"/>
    </row>
    <row r="7864" spans="1:6" x14ac:dyDescent="0.25">
      <c r="A7864" t="s">
        <v>9101</v>
      </c>
      <c r="B7864">
        <v>2</v>
      </c>
      <c r="C7864" t="s">
        <v>6635</v>
      </c>
      <c r="D7864" s="84"/>
      <c r="F7864" s="84"/>
    </row>
    <row r="7865" spans="1:6" x14ac:dyDescent="0.25">
      <c r="A7865" t="s">
        <v>9102</v>
      </c>
      <c r="B7865">
        <v>2</v>
      </c>
      <c r="C7865" t="s">
        <v>6635</v>
      </c>
      <c r="D7865" s="84"/>
      <c r="F7865" s="84"/>
    </row>
    <row r="7866" spans="1:6" x14ac:dyDescent="0.25">
      <c r="A7866" t="s">
        <v>9103</v>
      </c>
      <c r="B7866">
        <v>2</v>
      </c>
      <c r="C7866" t="s">
        <v>6635</v>
      </c>
      <c r="D7866" s="84"/>
      <c r="F7866" s="84"/>
    </row>
    <row r="7867" spans="1:6" x14ac:dyDescent="0.25">
      <c r="A7867" t="s">
        <v>9104</v>
      </c>
      <c r="B7867">
        <v>2</v>
      </c>
      <c r="C7867" t="s">
        <v>6635</v>
      </c>
      <c r="D7867" s="84"/>
      <c r="F7867" s="84"/>
    </row>
    <row r="7868" spans="1:6" x14ac:dyDescent="0.25">
      <c r="A7868" t="s">
        <v>9105</v>
      </c>
      <c r="B7868">
        <v>2</v>
      </c>
      <c r="C7868" t="s">
        <v>6635</v>
      </c>
      <c r="D7868" s="84"/>
      <c r="F7868" s="84"/>
    </row>
    <row r="7869" spans="1:6" x14ac:dyDescent="0.25">
      <c r="A7869" t="s">
        <v>9106</v>
      </c>
      <c r="B7869">
        <v>2</v>
      </c>
      <c r="C7869" t="s">
        <v>6635</v>
      </c>
      <c r="D7869" s="84"/>
      <c r="F7869" s="84"/>
    </row>
    <row r="7870" spans="1:6" x14ac:dyDescent="0.25">
      <c r="A7870" t="s">
        <v>9107</v>
      </c>
      <c r="B7870">
        <v>2</v>
      </c>
      <c r="C7870" t="s">
        <v>6635</v>
      </c>
      <c r="D7870" s="84"/>
      <c r="F7870" s="84"/>
    </row>
    <row r="7871" spans="1:6" x14ac:dyDescent="0.25">
      <c r="A7871" t="s">
        <v>9108</v>
      </c>
      <c r="B7871">
        <v>2</v>
      </c>
      <c r="C7871" t="s">
        <v>6635</v>
      </c>
      <c r="D7871" s="84"/>
      <c r="F7871" s="84"/>
    </row>
    <row r="7872" spans="1:6" x14ac:dyDescent="0.25">
      <c r="A7872" t="s">
        <v>9109</v>
      </c>
      <c r="B7872">
        <v>2</v>
      </c>
      <c r="C7872" t="s">
        <v>6635</v>
      </c>
      <c r="D7872" s="84"/>
      <c r="F7872" s="84"/>
    </row>
    <row r="7873" spans="1:6" x14ac:dyDescent="0.25">
      <c r="A7873" t="s">
        <v>9110</v>
      </c>
      <c r="B7873">
        <v>2</v>
      </c>
      <c r="C7873" t="s">
        <v>6635</v>
      </c>
      <c r="D7873" s="84"/>
      <c r="F7873" s="84"/>
    </row>
    <row r="7874" spans="1:6" x14ac:dyDescent="0.25">
      <c r="A7874" t="s">
        <v>9111</v>
      </c>
      <c r="B7874">
        <v>2</v>
      </c>
      <c r="C7874" t="s">
        <v>6635</v>
      </c>
      <c r="D7874" s="84"/>
      <c r="F7874" s="84"/>
    </row>
    <row r="7875" spans="1:6" x14ac:dyDescent="0.25">
      <c r="A7875" t="s">
        <v>9112</v>
      </c>
      <c r="B7875">
        <v>2</v>
      </c>
      <c r="C7875" t="s">
        <v>6635</v>
      </c>
      <c r="D7875" s="84"/>
      <c r="F7875" s="84"/>
    </row>
    <row r="7876" spans="1:6" x14ac:dyDescent="0.25">
      <c r="A7876" t="s">
        <v>9113</v>
      </c>
      <c r="B7876">
        <v>2</v>
      </c>
      <c r="C7876" t="s">
        <v>6635</v>
      </c>
      <c r="D7876" s="84"/>
      <c r="F7876" s="84"/>
    </row>
    <row r="7877" spans="1:6" x14ac:dyDescent="0.25">
      <c r="A7877" t="s">
        <v>9114</v>
      </c>
      <c r="B7877">
        <v>2</v>
      </c>
      <c r="C7877" t="s">
        <v>6635</v>
      </c>
      <c r="D7877" s="84"/>
      <c r="F7877" s="84"/>
    </row>
    <row r="7878" spans="1:6" x14ac:dyDescent="0.25">
      <c r="A7878" t="s">
        <v>9115</v>
      </c>
      <c r="B7878">
        <v>2</v>
      </c>
      <c r="C7878" t="s">
        <v>6635</v>
      </c>
      <c r="D7878" s="84"/>
      <c r="F7878" s="84"/>
    </row>
    <row r="7879" spans="1:6" x14ac:dyDescent="0.25">
      <c r="A7879" t="s">
        <v>9116</v>
      </c>
      <c r="B7879">
        <v>2</v>
      </c>
      <c r="C7879" t="s">
        <v>6635</v>
      </c>
      <c r="D7879" s="84"/>
      <c r="F7879" s="84"/>
    </row>
    <row r="7880" spans="1:6" x14ac:dyDescent="0.25">
      <c r="A7880" t="s">
        <v>9117</v>
      </c>
      <c r="B7880">
        <v>2</v>
      </c>
      <c r="C7880" t="s">
        <v>6635</v>
      </c>
      <c r="D7880" s="84"/>
      <c r="F7880" s="84"/>
    </row>
    <row r="7881" spans="1:6" x14ac:dyDescent="0.25">
      <c r="A7881" t="s">
        <v>9118</v>
      </c>
      <c r="B7881">
        <v>2</v>
      </c>
      <c r="C7881" t="s">
        <v>6635</v>
      </c>
      <c r="D7881" s="84"/>
      <c r="F7881" s="84"/>
    </row>
    <row r="7882" spans="1:6" x14ac:dyDescent="0.25">
      <c r="A7882" t="s">
        <v>9119</v>
      </c>
      <c r="B7882">
        <v>2</v>
      </c>
      <c r="C7882" t="s">
        <v>6635</v>
      </c>
      <c r="D7882" s="84"/>
      <c r="F7882" s="84"/>
    </row>
    <row r="7883" spans="1:6" x14ac:dyDescent="0.25">
      <c r="A7883" t="s">
        <v>9120</v>
      </c>
      <c r="B7883">
        <v>2</v>
      </c>
      <c r="C7883" t="s">
        <v>6635</v>
      </c>
      <c r="D7883" s="84"/>
      <c r="F7883" s="84"/>
    </row>
    <row r="7884" spans="1:6" x14ac:dyDescent="0.25">
      <c r="A7884" t="s">
        <v>9121</v>
      </c>
      <c r="B7884">
        <v>2</v>
      </c>
      <c r="C7884" t="s">
        <v>6635</v>
      </c>
      <c r="D7884" s="84"/>
      <c r="F7884" s="84"/>
    </row>
    <row r="7885" spans="1:6" x14ac:dyDescent="0.25">
      <c r="A7885" t="s">
        <v>9122</v>
      </c>
      <c r="B7885">
        <v>2</v>
      </c>
      <c r="C7885" t="s">
        <v>6635</v>
      </c>
      <c r="D7885" s="84"/>
      <c r="F7885" s="84"/>
    </row>
    <row r="7886" spans="1:6" x14ac:dyDescent="0.25">
      <c r="A7886" t="s">
        <v>9123</v>
      </c>
      <c r="B7886">
        <v>2</v>
      </c>
      <c r="C7886" t="s">
        <v>6635</v>
      </c>
      <c r="D7886" s="84"/>
      <c r="F7886" s="84"/>
    </row>
    <row r="7887" spans="1:6" x14ac:dyDescent="0.25">
      <c r="A7887" t="s">
        <v>9124</v>
      </c>
      <c r="B7887">
        <v>2</v>
      </c>
      <c r="C7887" t="s">
        <v>6635</v>
      </c>
      <c r="D7887" s="84"/>
      <c r="F7887" s="84"/>
    </row>
    <row r="7888" spans="1:6" x14ac:dyDescent="0.25">
      <c r="A7888" t="s">
        <v>9125</v>
      </c>
      <c r="B7888">
        <v>2</v>
      </c>
      <c r="C7888" t="s">
        <v>6635</v>
      </c>
      <c r="D7888" s="84"/>
      <c r="F7888" s="84"/>
    </row>
    <row r="7889" spans="1:6" x14ac:dyDescent="0.25">
      <c r="A7889" t="s">
        <v>9126</v>
      </c>
      <c r="B7889">
        <v>2</v>
      </c>
      <c r="C7889" t="s">
        <v>6635</v>
      </c>
      <c r="D7889" s="84"/>
      <c r="F7889" s="84"/>
    </row>
    <row r="7890" spans="1:6" x14ac:dyDescent="0.25">
      <c r="A7890" t="s">
        <v>9127</v>
      </c>
      <c r="B7890">
        <v>2</v>
      </c>
      <c r="C7890" t="s">
        <v>6635</v>
      </c>
      <c r="D7890" s="84"/>
      <c r="F7890" s="84"/>
    </row>
    <row r="7891" spans="1:6" x14ac:dyDescent="0.25">
      <c r="A7891" t="s">
        <v>9128</v>
      </c>
      <c r="B7891">
        <v>2</v>
      </c>
      <c r="C7891" t="s">
        <v>6635</v>
      </c>
      <c r="D7891" s="84"/>
      <c r="F7891" s="84"/>
    </row>
    <row r="7892" spans="1:6" x14ac:dyDescent="0.25">
      <c r="A7892" t="s">
        <v>9129</v>
      </c>
      <c r="B7892">
        <v>2</v>
      </c>
      <c r="C7892" t="s">
        <v>6635</v>
      </c>
      <c r="D7892" s="84"/>
      <c r="F7892" s="84"/>
    </row>
    <row r="7893" spans="1:6" x14ac:dyDescent="0.25">
      <c r="A7893" t="s">
        <v>9130</v>
      </c>
      <c r="B7893">
        <v>2</v>
      </c>
      <c r="C7893" t="s">
        <v>6635</v>
      </c>
      <c r="D7893" s="84"/>
      <c r="F7893" s="84"/>
    </row>
    <row r="7894" spans="1:6" x14ac:dyDescent="0.25">
      <c r="A7894" t="s">
        <v>9131</v>
      </c>
      <c r="B7894">
        <v>2</v>
      </c>
      <c r="C7894" t="s">
        <v>6635</v>
      </c>
      <c r="D7894" s="84"/>
      <c r="F7894" s="84"/>
    </row>
    <row r="7895" spans="1:6" x14ac:dyDescent="0.25">
      <c r="A7895" t="s">
        <v>9132</v>
      </c>
      <c r="B7895">
        <v>2</v>
      </c>
      <c r="C7895" t="s">
        <v>6635</v>
      </c>
      <c r="D7895" s="84"/>
      <c r="F7895" s="84"/>
    </row>
    <row r="7896" spans="1:6" x14ac:dyDescent="0.25">
      <c r="A7896" t="s">
        <v>9133</v>
      </c>
      <c r="B7896">
        <v>2</v>
      </c>
      <c r="C7896" t="s">
        <v>6635</v>
      </c>
      <c r="D7896" s="84"/>
      <c r="F7896" s="84"/>
    </row>
    <row r="7897" spans="1:6" x14ac:dyDescent="0.25">
      <c r="A7897" t="s">
        <v>9134</v>
      </c>
      <c r="B7897">
        <v>2</v>
      </c>
      <c r="C7897" t="s">
        <v>6635</v>
      </c>
      <c r="D7897" s="84"/>
      <c r="F7897" s="84"/>
    </row>
    <row r="7898" spans="1:6" x14ac:dyDescent="0.25">
      <c r="A7898" t="s">
        <v>9135</v>
      </c>
      <c r="B7898">
        <v>2</v>
      </c>
      <c r="C7898" t="s">
        <v>6635</v>
      </c>
      <c r="D7898" s="84"/>
      <c r="F7898" s="84"/>
    </row>
    <row r="7899" spans="1:6" x14ac:dyDescent="0.25">
      <c r="A7899" t="s">
        <v>9136</v>
      </c>
      <c r="B7899">
        <v>2</v>
      </c>
      <c r="C7899" t="s">
        <v>6635</v>
      </c>
      <c r="D7899" s="84"/>
      <c r="F7899" s="84"/>
    </row>
    <row r="7900" spans="1:6" x14ac:dyDescent="0.25">
      <c r="A7900" t="s">
        <v>9137</v>
      </c>
      <c r="B7900">
        <v>2</v>
      </c>
      <c r="C7900" t="s">
        <v>6635</v>
      </c>
      <c r="D7900" s="84"/>
      <c r="F7900" s="84"/>
    </row>
    <row r="7901" spans="1:6" x14ac:dyDescent="0.25">
      <c r="A7901" t="s">
        <v>9138</v>
      </c>
      <c r="B7901">
        <v>2</v>
      </c>
      <c r="C7901" t="s">
        <v>6635</v>
      </c>
      <c r="D7901" s="84"/>
      <c r="F7901" s="84"/>
    </row>
    <row r="7902" spans="1:6" x14ac:dyDescent="0.25">
      <c r="A7902" t="s">
        <v>9139</v>
      </c>
      <c r="B7902">
        <v>2</v>
      </c>
      <c r="C7902" t="s">
        <v>6635</v>
      </c>
      <c r="D7902" s="84"/>
      <c r="F7902" s="84"/>
    </row>
    <row r="7903" spans="1:6" x14ac:dyDescent="0.25">
      <c r="A7903" t="s">
        <v>9140</v>
      </c>
      <c r="B7903">
        <v>2</v>
      </c>
      <c r="C7903" t="s">
        <v>6635</v>
      </c>
      <c r="D7903" s="84"/>
      <c r="F7903" s="84"/>
    </row>
    <row r="7904" spans="1:6" x14ac:dyDescent="0.25">
      <c r="A7904" t="s">
        <v>9141</v>
      </c>
      <c r="B7904">
        <v>2</v>
      </c>
      <c r="C7904" t="s">
        <v>6635</v>
      </c>
      <c r="D7904" s="84"/>
      <c r="F7904" s="84"/>
    </row>
    <row r="7905" spans="1:6" x14ac:dyDescent="0.25">
      <c r="A7905" t="s">
        <v>9142</v>
      </c>
      <c r="B7905">
        <v>2</v>
      </c>
      <c r="C7905" t="s">
        <v>6635</v>
      </c>
      <c r="D7905" s="84"/>
      <c r="F7905" s="84"/>
    </row>
    <row r="7906" spans="1:6" x14ac:dyDescent="0.25">
      <c r="A7906" t="s">
        <v>9143</v>
      </c>
      <c r="B7906">
        <v>2</v>
      </c>
      <c r="C7906" t="s">
        <v>6635</v>
      </c>
      <c r="D7906" s="84"/>
      <c r="F7906" s="84"/>
    </row>
    <row r="7907" spans="1:6" x14ac:dyDescent="0.25">
      <c r="A7907" t="s">
        <v>9144</v>
      </c>
      <c r="B7907">
        <v>2</v>
      </c>
      <c r="C7907" t="s">
        <v>6635</v>
      </c>
      <c r="D7907" s="84"/>
      <c r="F7907" s="84"/>
    </row>
    <row r="7908" spans="1:6" x14ac:dyDescent="0.25">
      <c r="A7908" t="s">
        <v>9145</v>
      </c>
      <c r="B7908">
        <v>2</v>
      </c>
      <c r="C7908" t="s">
        <v>6635</v>
      </c>
      <c r="D7908" s="84"/>
      <c r="F7908" s="84"/>
    </row>
    <row r="7909" spans="1:6" x14ac:dyDescent="0.25">
      <c r="A7909" t="s">
        <v>9146</v>
      </c>
      <c r="B7909">
        <v>2</v>
      </c>
      <c r="C7909" t="s">
        <v>6635</v>
      </c>
      <c r="D7909" s="84"/>
      <c r="F7909" s="84"/>
    </row>
    <row r="7910" spans="1:6" x14ac:dyDescent="0.25">
      <c r="A7910" t="s">
        <v>9147</v>
      </c>
      <c r="B7910">
        <v>2</v>
      </c>
      <c r="C7910" t="s">
        <v>6635</v>
      </c>
      <c r="D7910" s="84"/>
      <c r="F7910" s="84"/>
    </row>
    <row r="7911" spans="1:6" x14ac:dyDescent="0.25">
      <c r="A7911" t="s">
        <v>9148</v>
      </c>
      <c r="B7911">
        <v>2</v>
      </c>
      <c r="C7911" t="s">
        <v>6635</v>
      </c>
      <c r="D7911" s="84"/>
      <c r="F7911" s="84"/>
    </row>
    <row r="7912" spans="1:6" x14ac:dyDescent="0.25">
      <c r="A7912" t="s">
        <v>9149</v>
      </c>
      <c r="B7912">
        <v>2</v>
      </c>
      <c r="C7912" t="s">
        <v>6635</v>
      </c>
      <c r="D7912" s="84"/>
      <c r="F7912" s="84"/>
    </row>
    <row r="7913" spans="1:6" x14ac:dyDescent="0.25">
      <c r="A7913" t="s">
        <v>9150</v>
      </c>
      <c r="B7913">
        <v>2</v>
      </c>
      <c r="C7913" t="s">
        <v>6635</v>
      </c>
      <c r="D7913" s="84"/>
      <c r="F7913" s="84"/>
    </row>
    <row r="7914" spans="1:6" x14ac:dyDescent="0.25">
      <c r="A7914" t="s">
        <v>9151</v>
      </c>
      <c r="B7914">
        <v>2</v>
      </c>
      <c r="C7914" t="s">
        <v>6635</v>
      </c>
      <c r="D7914" s="84"/>
      <c r="F7914" s="84"/>
    </row>
    <row r="7915" spans="1:6" x14ac:dyDescent="0.25">
      <c r="A7915" t="s">
        <v>9152</v>
      </c>
      <c r="B7915">
        <v>2</v>
      </c>
      <c r="C7915" t="s">
        <v>6635</v>
      </c>
      <c r="D7915" s="84"/>
      <c r="F7915" s="84"/>
    </row>
    <row r="7916" spans="1:6" x14ac:dyDescent="0.25">
      <c r="A7916" t="s">
        <v>9153</v>
      </c>
      <c r="B7916">
        <v>2</v>
      </c>
      <c r="C7916" t="s">
        <v>6635</v>
      </c>
      <c r="D7916" s="84"/>
      <c r="F7916" s="84"/>
    </row>
    <row r="7917" spans="1:6" x14ac:dyDescent="0.25">
      <c r="A7917" t="s">
        <v>9154</v>
      </c>
      <c r="B7917">
        <v>2</v>
      </c>
      <c r="C7917" t="s">
        <v>6635</v>
      </c>
      <c r="D7917" s="84"/>
      <c r="F7917" s="84"/>
    </row>
    <row r="7918" spans="1:6" x14ac:dyDescent="0.25">
      <c r="A7918" t="s">
        <v>9155</v>
      </c>
      <c r="B7918">
        <v>2</v>
      </c>
      <c r="C7918" t="s">
        <v>6635</v>
      </c>
      <c r="D7918" s="84"/>
      <c r="F7918" s="84"/>
    </row>
    <row r="7919" spans="1:6" x14ac:dyDescent="0.25">
      <c r="A7919" t="s">
        <v>9156</v>
      </c>
      <c r="B7919">
        <v>2</v>
      </c>
      <c r="C7919" t="s">
        <v>6635</v>
      </c>
      <c r="D7919" s="84"/>
      <c r="F7919" s="84"/>
    </row>
    <row r="7920" spans="1:6" x14ac:dyDescent="0.25">
      <c r="A7920" t="s">
        <v>9157</v>
      </c>
      <c r="B7920">
        <v>2</v>
      </c>
      <c r="C7920" t="s">
        <v>6635</v>
      </c>
      <c r="D7920" s="84"/>
      <c r="F7920" s="84"/>
    </row>
    <row r="7921" spans="1:6" x14ac:dyDescent="0.25">
      <c r="A7921" t="s">
        <v>9158</v>
      </c>
      <c r="B7921">
        <v>2</v>
      </c>
      <c r="C7921" t="s">
        <v>6635</v>
      </c>
      <c r="D7921" s="84"/>
      <c r="F7921" s="84"/>
    </row>
    <row r="7922" spans="1:6" x14ac:dyDescent="0.25">
      <c r="A7922" t="s">
        <v>9159</v>
      </c>
      <c r="B7922">
        <v>2</v>
      </c>
      <c r="C7922" t="s">
        <v>6635</v>
      </c>
      <c r="D7922" s="84"/>
      <c r="F7922" s="84"/>
    </row>
    <row r="7923" spans="1:6" x14ac:dyDescent="0.25">
      <c r="A7923" t="s">
        <v>9160</v>
      </c>
      <c r="B7923">
        <v>2</v>
      </c>
      <c r="C7923" t="s">
        <v>6635</v>
      </c>
      <c r="D7923" s="84"/>
      <c r="F7923" s="84"/>
    </row>
    <row r="7924" spans="1:6" x14ac:dyDescent="0.25">
      <c r="A7924" t="s">
        <v>9161</v>
      </c>
      <c r="B7924">
        <v>2</v>
      </c>
      <c r="C7924" t="s">
        <v>6635</v>
      </c>
      <c r="D7924" s="84"/>
      <c r="F7924" s="84"/>
    </row>
    <row r="7925" spans="1:6" x14ac:dyDescent="0.25">
      <c r="A7925" t="s">
        <v>9162</v>
      </c>
      <c r="B7925">
        <v>2</v>
      </c>
      <c r="C7925" t="s">
        <v>6635</v>
      </c>
      <c r="D7925" s="84"/>
      <c r="F7925" s="84"/>
    </row>
    <row r="7926" spans="1:6" x14ac:dyDescent="0.25">
      <c r="A7926" t="s">
        <v>9163</v>
      </c>
      <c r="B7926">
        <v>2</v>
      </c>
      <c r="C7926" t="s">
        <v>6635</v>
      </c>
      <c r="D7926" s="84"/>
      <c r="F7926" s="84"/>
    </row>
    <row r="7927" spans="1:6" x14ac:dyDescent="0.25">
      <c r="A7927" t="s">
        <v>9164</v>
      </c>
      <c r="B7927">
        <v>2</v>
      </c>
      <c r="C7927" t="s">
        <v>6635</v>
      </c>
      <c r="D7927" s="84"/>
      <c r="F7927" s="84"/>
    </row>
    <row r="7928" spans="1:6" x14ac:dyDescent="0.25">
      <c r="A7928" t="s">
        <v>9165</v>
      </c>
      <c r="B7928">
        <v>2</v>
      </c>
      <c r="C7928" t="s">
        <v>6635</v>
      </c>
      <c r="D7928" s="84"/>
      <c r="F7928" s="84"/>
    </row>
    <row r="7929" spans="1:6" x14ac:dyDescent="0.25">
      <c r="A7929" t="s">
        <v>9166</v>
      </c>
      <c r="B7929">
        <v>2</v>
      </c>
      <c r="C7929" t="s">
        <v>6635</v>
      </c>
      <c r="D7929" s="84"/>
      <c r="F7929" s="84"/>
    </row>
    <row r="7930" spans="1:6" x14ac:dyDescent="0.25">
      <c r="A7930" t="s">
        <v>9167</v>
      </c>
      <c r="B7930">
        <v>2</v>
      </c>
      <c r="C7930" t="s">
        <v>6635</v>
      </c>
      <c r="D7930" s="84"/>
      <c r="F7930" s="84"/>
    </row>
    <row r="7931" spans="1:6" x14ac:dyDescent="0.25">
      <c r="A7931" t="s">
        <v>9168</v>
      </c>
      <c r="B7931">
        <v>2</v>
      </c>
      <c r="C7931" t="s">
        <v>6635</v>
      </c>
      <c r="D7931" s="84"/>
      <c r="F7931" s="84"/>
    </row>
    <row r="7932" spans="1:6" x14ac:dyDescent="0.25">
      <c r="A7932" t="s">
        <v>9169</v>
      </c>
      <c r="B7932">
        <v>2</v>
      </c>
      <c r="C7932" t="s">
        <v>6635</v>
      </c>
      <c r="D7932" s="84"/>
      <c r="F7932" s="84"/>
    </row>
    <row r="7933" spans="1:6" x14ac:dyDescent="0.25">
      <c r="A7933" t="s">
        <v>9170</v>
      </c>
      <c r="B7933">
        <v>2</v>
      </c>
      <c r="C7933" t="s">
        <v>6635</v>
      </c>
      <c r="D7933" s="84"/>
      <c r="F7933" s="84"/>
    </row>
    <row r="7934" spans="1:6" x14ac:dyDescent="0.25">
      <c r="A7934" t="s">
        <v>9171</v>
      </c>
      <c r="B7934">
        <v>2</v>
      </c>
      <c r="C7934" t="s">
        <v>6635</v>
      </c>
      <c r="D7934" s="84"/>
      <c r="F7934" s="84"/>
    </row>
    <row r="7935" spans="1:6" x14ac:dyDescent="0.25">
      <c r="A7935" t="s">
        <v>9172</v>
      </c>
      <c r="B7935">
        <v>2</v>
      </c>
      <c r="C7935" t="s">
        <v>6635</v>
      </c>
      <c r="D7935" s="84"/>
      <c r="F7935" s="84"/>
    </row>
    <row r="7936" spans="1:6" x14ac:dyDescent="0.25">
      <c r="A7936" t="s">
        <v>9173</v>
      </c>
      <c r="B7936">
        <v>2</v>
      </c>
      <c r="C7936" t="s">
        <v>6635</v>
      </c>
      <c r="D7936" s="84"/>
      <c r="F7936" s="84"/>
    </row>
    <row r="7937" spans="1:6" x14ac:dyDescent="0.25">
      <c r="A7937" t="s">
        <v>9174</v>
      </c>
      <c r="B7937">
        <v>2</v>
      </c>
      <c r="C7937" t="s">
        <v>6635</v>
      </c>
      <c r="D7937" s="84"/>
      <c r="F7937" s="84"/>
    </row>
    <row r="7938" spans="1:6" x14ac:dyDescent="0.25">
      <c r="A7938" t="s">
        <v>9175</v>
      </c>
      <c r="B7938">
        <v>2</v>
      </c>
      <c r="C7938" t="s">
        <v>6635</v>
      </c>
      <c r="D7938" s="84"/>
      <c r="F7938" s="84"/>
    </row>
    <row r="7939" spans="1:6" x14ac:dyDescent="0.25">
      <c r="A7939" t="s">
        <v>9176</v>
      </c>
      <c r="B7939">
        <v>2</v>
      </c>
      <c r="C7939" t="s">
        <v>6635</v>
      </c>
      <c r="D7939" s="84"/>
      <c r="F7939" s="84"/>
    </row>
    <row r="7940" spans="1:6" x14ac:dyDescent="0.25">
      <c r="A7940" t="s">
        <v>9177</v>
      </c>
      <c r="B7940">
        <v>2</v>
      </c>
      <c r="C7940" t="s">
        <v>6635</v>
      </c>
      <c r="D7940" s="84"/>
      <c r="F7940" s="84"/>
    </row>
    <row r="7941" spans="1:6" x14ac:dyDescent="0.25">
      <c r="A7941" t="s">
        <v>9178</v>
      </c>
      <c r="B7941">
        <v>2</v>
      </c>
      <c r="C7941" t="s">
        <v>6635</v>
      </c>
      <c r="D7941" s="84"/>
      <c r="F7941" s="84"/>
    </row>
    <row r="7942" spans="1:6" x14ac:dyDescent="0.25">
      <c r="A7942" t="s">
        <v>9179</v>
      </c>
      <c r="B7942">
        <v>2</v>
      </c>
      <c r="C7942" t="s">
        <v>6635</v>
      </c>
      <c r="D7942" s="84"/>
      <c r="F7942" s="84"/>
    </row>
    <row r="7943" spans="1:6" x14ac:dyDescent="0.25">
      <c r="A7943" t="s">
        <v>9180</v>
      </c>
      <c r="B7943">
        <v>2</v>
      </c>
      <c r="C7943" t="s">
        <v>6635</v>
      </c>
      <c r="D7943" s="84"/>
      <c r="F7943" s="84"/>
    </row>
    <row r="7944" spans="1:6" x14ac:dyDescent="0.25">
      <c r="A7944" t="s">
        <v>9181</v>
      </c>
      <c r="B7944">
        <v>2</v>
      </c>
      <c r="C7944" t="s">
        <v>6635</v>
      </c>
      <c r="D7944" s="84"/>
      <c r="F7944" s="84"/>
    </row>
    <row r="7945" spans="1:6" x14ac:dyDescent="0.25">
      <c r="A7945" t="s">
        <v>9182</v>
      </c>
      <c r="B7945">
        <v>2</v>
      </c>
      <c r="C7945" t="s">
        <v>6635</v>
      </c>
      <c r="D7945" s="84"/>
      <c r="F7945" s="84"/>
    </row>
    <row r="7946" spans="1:6" x14ac:dyDescent="0.25">
      <c r="A7946" t="s">
        <v>9183</v>
      </c>
      <c r="B7946">
        <v>2</v>
      </c>
      <c r="C7946" t="s">
        <v>6635</v>
      </c>
      <c r="D7946" s="84"/>
      <c r="F7946" s="84"/>
    </row>
    <row r="7947" spans="1:6" x14ac:dyDescent="0.25">
      <c r="A7947" t="s">
        <v>9184</v>
      </c>
      <c r="B7947">
        <v>2</v>
      </c>
      <c r="C7947" t="s">
        <v>6635</v>
      </c>
      <c r="D7947" s="84"/>
      <c r="F7947" s="84"/>
    </row>
    <row r="7948" spans="1:6" x14ac:dyDescent="0.25">
      <c r="A7948" t="s">
        <v>9185</v>
      </c>
      <c r="B7948">
        <v>2</v>
      </c>
      <c r="C7948" t="s">
        <v>6635</v>
      </c>
      <c r="D7948" s="84"/>
      <c r="F7948" s="84"/>
    </row>
    <row r="7949" spans="1:6" x14ac:dyDescent="0.25">
      <c r="A7949" t="s">
        <v>9186</v>
      </c>
      <c r="B7949">
        <v>2</v>
      </c>
      <c r="C7949" t="s">
        <v>6635</v>
      </c>
      <c r="D7949" s="84"/>
      <c r="F7949" s="84"/>
    </row>
    <row r="7950" spans="1:6" x14ac:dyDescent="0.25">
      <c r="A7950" t="s">
        <v>9187</v>
      </c>
      <c r="B7950">
        <v>2</v>
      </c>
      <c r="C7950" t="s">
        <v>6635</v>
      </c>
      <c r="D7950" s="84"/>
      <c r="F7950" s="84"/>
    </row>
    <row r="7951" spans="1:6" x14ac:dyDescent="0.25">
      <c r="A7951" t="s">
        <v>9188</v>
      </c>
      <c r="B7951">
        <v>2</v>
      </c>
      <c r="C7951" t="s">
        <v>6635</v>
      </c>
      <c r="D7951" s="84"/>
      <c r="F7951" s="84"/>
    </row>
    <row r="7952" spans="1:6" x14ac:dyDescent="0.25">
      <c r="A7952" t="s">
        <v>9189</v>
      </c>
      <c r="B7952">
        <v>2</v>
      </c>
      <c r="C7952" t="s">
        <v>6635</v>
      </c>
      <c r="D7952" s="84"/>
      <c r="F7952" s="84"/>
    </row>
    <row r="7953" spans="1:6" x14ac:dyDescent="0.25">
      <c r="A7953" t="s">
        <v>9190</v>
      </c>
      <c r="B7953">
        <v>2</v>
      </c>
      <c r="C7953" t="s">
        <v>6635</v>
      </c>
      <c r="D7953" s="84"/>
      <c r="F7953" s="84"/>
    </row>
    <row r="7954" spans="1:6" x14ac:dyDescent="0.25">
      <c r="A7954" t="s">
        <v>9191</v>
      </c>
      <c r="B7954">
        <v>2</v>
      </c>
      <c r="C7954" t="s">
        <v>6635</v>
      </c>
      <c r="D7954" s="84"/>
      <c r="F7954" s="84"/>
    </row>
    <row r="7955" spans="1:6" x14ac:dyDescent="0.25">
      <c r="A7955" t="s">
        <v>9192</v>
      </c>
      <c r="B7955">
        <v>2</v>
      </c>
      <c r="C7955" t="s">
        <v>6635</v>
      </c>
      <c r="D7955" s="84"/>
      <c r="F7955" s="84"/>
    </row>
    <row r="7956" spans="1:6" x14ac:dyDescent="0.25">
      <c r="A7956" t="s">
        <v>9193</v>
      </c>
      <c r="B7956">
        <v>2</v>
      </c>
      <c r="C7956" t="s">
        <v>6635</v>
      </c>
      <c r="D7956" s="84"/>
      <c r="F7956" s="84"/>
    </row>
    <row r="7957" spans="1:6" x14ac:dyDescent="0.25">
      <c r="A7957" t="s">
        <v>9194</v>
      </c>
      <c r="B7957">
        <v>2</v>
      </c>
      <c r="C7957" t="s">
        <v>6635</v>
      </c>
      <c r="D7957" s="84"/>
      <c r="F7957" s="84"/>
    </row>
    <row r="7958" spans="1:6" x14ac:dyDescent="0.25">
      <c r="A7958" t="s">
        <v>9195</v>
      </c>
      <c r="B7958">
        <v>2</v>
      </c>
      <c r="C7958" t="s">
        <v>6635</v>
      </c>
      <c r="D7958" s="84"/>
      <c r="F7958" s="84"/>
    </row>
    <row r="7959" spans="1:6" x14ac:dyDescent="0.25">
      <c r="A7959" t="s">
        <v>9196</v>
      </c>
      <c r="B7959">
        <v>2</v>
      </c>
      <c r="C7959" t="s">
        <v>6635</v>
      </c>
      <c r="D7959" s="84"/>
      <c r="F7959" s="84"/>
    </row>
    <row r="7960" spans="1:6" x14ac:dyDescent="0.25">
      <c r="A7960" t="s">
        <v>9197</v>
      </c>
      <c r="B7960">
        <v>2</v>
      </c>
      <c r="C7960" t="s">
        <v>6635</v>
      </c>
      <c r="D7960" s="84"/>
      <c r="F7960" s="84"/>
    </row>
    <row r="7961" spans="1:6" x14ac:dyDescent="0.25">
      <c r="A7961" t="s">
        <v>9198</v>
      </c>
      <c r="B7961">
        <v>2</v>
      </c>
      <c r="C7961" t="s">
        <v>6635</v>
      </c>
      <c r="D7961" s="84"/>
      <c r="F7961" s="84"/>
    </row>
    <row r="7962" spans="1:6" x14ac:dyDescent="0.25">
      <c r="A7962" t="s">
        <v>9199</v>
      </c>
      <c r="B7962">
        <v>2</v>
      </c>
      <c r="C7962" t="s">
        <v>6635</v>
      </c>
      <c r="D7962" s="84"/>
      <c r="F7962" s="84"/>
    </row>
    <row r="7963" spans="1:6" x14ac:dyDescent="0.25">
      <c r="A7963" t="s">
        <v>9200</v>
      </c>
      <c r="B7963">
        <v>2</v>
      </c>
      <c r="C7963" t="s">
        <v>6635</v>
      </c>
      <c r="D7963" s="84"/>
      <c r="F7963" s="84"/>
    </row>
    <row r="7964" spans="1:6" x14ac:dyDescent="0.25">
      <c r="A7964" t="s">
        <v>9201</v>
      </c>
      <c r="B7964">
        <v>2</v>
      </c>
      <c r="C7964" t="s">
        <v>6635</v>
      </c>
      <c r="D7964" s="84"/>
      <c r="F7964" s="84"/>
    </row>
    <row r="7965" spans="1:6" x14ac:dyDescent="0.25">
      <c r="A7965" t="s">
        <v>9202</v>
      </c>
      <c r="B7965">
        <v>2</v>
      </c>
      <c r="C7965" t="s">
        <v>6635</v>
      </c>
      <c r="D7965" s="84"/>
      <c r="F7965" s="84"/>
    </row>
    <row r="7966" spans="1:6" x14ac:dyDescent="0.25">
      <c r="A7966" t="s">
        <v>9203</v>
      </c>
      <c r="B7966">
        <v>2</v>
      </c>
      <c r="C7966" t="s">
        <v>6635</v>
      </c>
      <c r="D7966" s="84"/>
      <c r="F7966" s="84"/>
    </row>
    <row r="7967" spans="1:6" x14ac:dyDescent="0.25">
      <c r="A7967" t="s">
        <v>9204</v>
      </c>
      <c r="B7967">
        <v>2</v>
      </c>
      <c r="C7967" t="s">
        <v>6635</v>
      </c>
      <c r="D7967" s="84"/>
      <c r="F7967" s="84"/>
    </row>
    <row r="7968" spans="1:6" x14ac:dyDescent="0.25">
      <c r="A7968" t="s">
        <v>9205</v>
      </c>
      <c r="B7968">
        <v>2</v>
      </c>
      <c r="C7968" t="s">
        <v>6635</v>
      </c>
      <c r="D7968" s="84"/>
      <c r="F7968" s="84"/>
    </row>
    <row r="7969" spans="1:6" x14ac:dyDescent="0.25">
      <c r="A7969" t="s">
        <v>9206</v>
      </c>
      <c r="B7969">
        <v>2</v>
      </c>
      <c r="C7969" t="s">
        <v>6635</v>
      </c>
      <c r="D7969" s="84"/>
      <c r="F7969" s="84"/>
    </row>
    <row r="7970" spans="1:6" x14ac:dyDescent="0.25">
      <c r="A7970" t="s">
        <v>9207</v>
      </c>
      <c r="B7970">
        <v>2</v>
      </c>
      <c r="C7970" t="s">
        <v>6635</v>
      </c>
      <c r="D7970" s="84"/>
      <c r="F7970" s="84"/>
    </row>
    <row r="7971" spans="1:6" x14ac:dyDescent="0.25">
      <c r="A7971" t="s">
        <v>9208</v>
      </c>
      <c r="B7971">
        <v>2</v>
      </c>
      <c r="C7971" t="s">
        <v>6635</v>
      </c>
      <c r="D7971" s="84"/>
      <c r="F7971" s="84"/>
    </row>
    <row r="7972" spans="1:6" x14ac:dyDescent="0.25">
      <c r="A7972" t="s">
        <v>9209</v>
      </c>
      <c r="B7972">
        <v>2</v>
      </c>
      <c r="C7972" t="s">
        <v>6635</v>
      </c>
      <c r="D7972" s="84"/>
      <c r="F7972" s="84"/>
    </row>
    <row r="7973" spans="1:6" x14ac:dyDescent="0.25">
      <c r="A7973" t="s">
        <v>9210</v>
      </c>
      <c r="B7973">
        <v>2</v>
      </c>
      <c r="C7973" t="s">
        <v>6635</v>
      </c>
      <c r="D7973" s="84"/>
      <c r="F7973" s="84"/>
    </row>
    <row r="7974" spans="1:6" x14ac:dyDescent="0.25">
      <c r="A7974" t="s">
        <v>9211</v>
      </c>
      <c r="B7974">
        <v>2</v>
      </c>
      <c r="C7974" t="s">
        <v>6635</v>
      </c>
      <c r="D7974" s="84"/>
      <c r="F7974" s="84"/>
    </row>
    <row r="7975" spans="1:6" x14ac:dyDescent="0.25">
      <c r="A7975" t="s">
        <v>9212</v>
      </c>
      <c r="B7975">
        <v>2</v>
      </c>
      <c r="C7975" t="s">
        <v>6635</v>
      </c>
      <c r="D7975" s="84"/>
      <c r="F7975" s="84"/>
    </row>
    <row r="7976" spans="1:6" x14ac:dyDescent="0.25">
      <c r="A7976" t="s">
        <v>9213</v>
      </c>
      <c r="B7976">
        <v>2</v>
      </c>
      <c r="C7976" t="s">
        <v>6635</v>
      </c>
      <c r="D7976" s="84"/>
      <c r="F7976" s="84"/>
    </row>
    <row r="7977" spans="1:6" x14ac:dyDescent="0.25">
      <c r="A7977" t="s">
        <v>9214</v>
      </c>
      <c r="B7977">
        <v>2</v>
      </c>
      <c r="C7977" t="s">
        <v>6635</v>
      </c>
      <c r="D7977" s="84"/>
      <c r="F7977" s="84"/>
    </row>
    <row r="7978" spans="1:6" x14ac:dyDescent="0.25">
      <c r="A7978" t="s">
        <v>9215</v>
      </c>
      <c r="B7978">
        <v>2</v>
      </c>
      <c r="C7978" t="s">
        <v>6635</v>
      </c>
      <c r="D7978" s="84"/>
      <c r="F7978" s="84"/>
    </row>
    <row r="7979" spans="1:6" x14ac:dyDescent="0.25">
      <c r="A7979" t="s">
        <v>9216</v>
      </c>
      <c r="B7979">
        <v>2</v>
      </c>
      <c r="C7979" t="s">
        <v>6635</v>
      </c>
      <c r="D7979" s="84"/>
      <c r="F7979" s="84"/>
    </row>
    <row r="7980" spans="1:6" x14ac:dyDescent="0.25">
      <c r="A7980" t="s">
        <v>9217</v>
      </c>
      <c r="B7980">
        <v>2</v>
      </c>
      <c r="C7980" t="s">
        <v>6635</v>
      </c>
      <c r="D7980" s="84"/>
      <c r="F7980" s="84"/>
    </row>
    <row r="7981" spans="1:6" x14ac:dyDescent="0.25">
      <c r="A7981" t="s">
        <v>9218</v>
      </c>
      <c r="B7981">
        <v>2</v>
      </c>
      <c r="C7981" t="s">
        <v>6635</v>
      </c>
      <c r="D7981" s="84"/>
      <c r="F7981" s="84"/>
    </row>
    <row r="7982" spans="1:6" x14ac:dyDescent="0.25">
      <c r="A7982" t="s">
        <v>9219</v>
      </c>
      <c r="B7982">
        <v>2</v>
      </c>
      <c r="C7982" t="s">
        <v>6635</v>
      </c>
      <c r="D7982" s="84"/>
      <c r="F7982" s="84"/>
    </row>
    <row r="7983" spans="1:6" x14ac:dyDescent="0.25">
      <c r="A7983" t="s">
        <v>9220</v>
      </c>
      <c r="B7983">
        <v>2</v>
      </c>
      <c r="C7983" t="s">
        <v>6635</v>
      </c>
      <c r="D7983" s="84"/>
      <c r="F7983" s="84"/>
    </row>
    <row r="7984" spans="1:6" x14ac:dyDescent="0.25">
      <c r="A7984" t="s">
        <v>9221</v>
      </c>
      <c r="B7984">
        <v>2</v>
      </c>
      <c r="C7984" t="s">
        <v>6635</v>
      </c>
      <c r="D7984" s="84"/>
      <c r="F7984" s="84"/>
    </row>
    <row r="7985" spans="1:6" x14ac:dyDescent="0.25">
      <c r="A7985" t="s">
        <v>9222</v>
      </c>
      <c r="B7985">
        <v>2</v>
      </c>
      <c r="C7985" t="s">
        <v>6635</v>
      </c>
      <c r="D7985" s="84"/>
      <c r="F7985" s="84"/>
    </row>
    <row r="7986" spans="1:6" x14ac:dyDescent="0.25">
      <c r="A7986" t="s">
        <v>9223</v>
      </c>
      <c r="B7986">
        <v>2</v>
      </c>
      <c r="C7986" t="s">
        <v>6635</v>
      </c>
      <c r="D7986" s="84"/>
      <c r="F7986" s="84"/>
    </row>
    <row r="7987" spans="1:6" x14ac:dyDescent="0.25">
      <c r="A7987" t="s">
        <v>9224</v>
      </c>
      <c r="B7987">
        <v>2</v>
      </c>
      <c r="C7987" t="s">
        <v>6635</v>
      </c>
      <c r="D7987" s="84"/>
      <c r="F7987" s="84"/>
    </row>
    <row r="7988" spans="1:6" x14ac:dyDescent="0.25">
      <c r="A7988" t="s">
        <v>9225</v>
      </c>
      <c r="B7988">
        <v>2</v>
      </c>
      <c r="C7988" t="s">
        <v>6635</v>
      </c>
      <c r="D7988" s="84"/>
      <c r="F7988" s="84"/>
    </row>
    <row r="7989" spans="1:6" x14ac:dyDescent="0.25">
      <c r="A7989" t="s">
        <v>9226</v>
      </c>
      <c r="B7989">
        <v>2</v>
      </c>
      <c r="C7989" t="s">
        <v>6635</v>
      </c>
      <c r="D7989" s="84"/>
      <c r="F7989" s="84"/>
    </row>
    <row r="7990" spans="1:6" x14ac:dyDescent="0.25">
      <c r="A7990" t="s">
        <v>9227</v>
      </c>
      <c r="B7990">
        <v>2</v>
      </c>
      <c r="C7990" t="s">
        <v>6635</v>
      </c>
      <c r="D7990" s="84"/>
      <c r="F7990" s="84"/>
    </row>
    <row r="7991" spans="1:6" x14ac:dyDescent="0.25">
      <c r="A7991" t="s">
        <v>9228</v>
      </c>
      <c r="B7991">
        <v>2</v>
      </c>
      <c r="C7991" t="s">
        <v>6635</v>
      </c>
      <c r="D7991" s="84"/>
      <c r="F7991" s="84"/>
    </row>
    <row r="7992" spans="1:6" x14ac:dyDescent="0.25">
      <c r="A7992" t="s">
        <v>9229</v>
      </c>
      <c r="B7992">
        <v>2</v>
      </c>
      <c r="C7992" t="s">
        <v>6635</v>
      </c>
      <c r="D7992" s="84"/>
      <c r="F7992" s="84"/>
    </row>
    <row r="7993" spans="1:6" x14ac:dyDescent="0.25">
      <c r="A7993" t="s">
        <v>9230</v>
      </c>
      <c r="B7993">
        <v>2</v>
      </c>
      <c r="C7993" t="s">
        <v>6635</v>
      </c>
      <c r="D7993" s="84"/>
      <c r="F7993" s="84"/>
    </row>
    <row r="7994" spans="1:6" x14ac:dyDescent="0.25">
      <c r="A7994" t="s">
        <v>9231</v>
      </c>
      <c r="B7994">
        <v>2</v>
      </c>
      <c r="C7994" t="s">
        <v>6635</v>
      </c>
      <c r="D7994" s="84"/>
      <c r="F7994" s="84"/>
    </row>
    <row r="7995" spans="1:6" x14ac:dyDescent="0.25">
      <c r="A7995" t="s">
        <v>9232</v>
      </c>
      <c r="B7995">
        <v>2</v>
      </c>
      <c r="C7995" t="s">
        <v>6635</v>
      </c>
      <c r="D7995" s="84"/>
      <c r="F7995" s="84"/>
    </row>
    <row r="7996" spans="1:6" x14ac:dyDescent="0.25">
      <c r="A7996" t="s">
        <v>9233</v>
      </c>
      <c r="B7996">
        <v>2</v>
      </c>
      <c r="C7996" t="s">
        <v>6635</v>
      </c>
      <c r="D7996" s="84"/>
      <c r="F7996" s="84"/>
    </row>
    <row r="7997" spans="1:6" x14ac:dyDescent="0.25">
      <c r="A7997" t="s">
        <v>9234</v>
      </c>
      <c r="B7997">
        <v>2</v>
      </c>
      <c r="C7997" t="s">
        <v>6635</v>
      </c>
      <c r="D7997" s="84"/>
      <c r="F7997" s="84"/>
    </row>
    <row r="7998" spans="1:6" x14ac:dyDescent="0.25">
      <c r="A7998" t="s">
        <v>9235</v>
      </c>
      <c r="B7998">
        <v>2</v>
      </c>
      <c r="C7998" t="s">
        <v>6635</v>
      </c>
      <c r="D7998" s="84"/>
      <c r="F7998" s="84"/>
    </row>
    <row r="7999" spans="1:6" x14ac:dyDescent="0.25">
      <c r="A7999" t="s">
        <v>9236</v>
      </c>
      <c r="B7999">
        <v>2</v>
      </c>
      <c r="C7999" t="s">
        <v>6635</v>
      </c>
      <c r="D7999" s="84"/>
      <c r="F7999" s="84"/>
    </row>
    <row r="8000" spans="1:6" x14ac:dyDescent="0.25">
      <c r="A8000" t="s">
        <v>9237</v>
      </c>
      <c r="B8000">
        <v>2</v>
      </c>
      <c r="C8000" t="s">
        <v>6635</v>
      </c>
      <c r="D8000" s="84"/>
      <c r="F8000" s="84"/>
    </row>
    <row r="8001" spans="1:6" x14ac:dyDescent="0.25">
      <c r="A8001" t="s">
        <v>9238</v>
      </c>
      <c r="B8001">
        <v>2</v>
      </c>
      <c r="C8001" t="s">
        <v>6635</v>
      </c>
      <c r="D8001" s="84"/>
      <c r="F8001" s="84"/>
    </row>
    <row r="8002" spans="1:6" x14ac:dyDescent="0.25">
      <c r="A8002" t="s">
        <v>9239</v>
      </c>
      <c r="B8002">
        <v>2</v>
      </c>
      <c r="C8002" t="s">
        <v>6635</v>
      </c>
      <c r="D8002" s="84"/>
      <c r="F8002" s="84"/>
    </row>
    <row r="8003" spans="1:6" x14ac:dyDescent="0.25">
      <c r="A8003" t="s">
        <v>9240</v>
      </c>
      <c r="B8003">
        <v>2</v>
      </c>
      <c r="C8003" t="s">
        <v>6635</v>
      </c>
      <c r="D8003" s="84"/>
      <c r="F8003" s="84"/>
    </row>
    <row r="8004" spans="1:6" x14ac:dyDescent="0.25">
      <c r="A8004" t="s">
        <v>9241</v>
      </c>
      <c r="B8004">
        <v>2</v>
      </c>
      <c r="C8004" t="s">
        <v>6635</v>
      </c>
      <c r="D8004" s="84"/>
      <c r="F8004" s="84"/>
    </row>
    <row r="8005" spans="1:6" x14ac:dyDescent="0.25">
      <c r="A8005" t="s">
        <v>9242</v>
      </c>
      <c r="B8005">
        <v>2</v>
      </c>
      <c r="C8005" t="s">
        <v>6635</v>
      </c>
      <c r="D8005" s="84"/>
      <c r="F8005" s="84"/>
    </row>
    <row r="8006" spans="1:6" x14ac:dyDescent="0.25">
      <c r="A8006" t="s">
        <v>9243</v>
      </c>
      <c r="B8006">
        <v>2</v>
      </c>
      <c r="C8006" t="s">
        <v>6635</v>
      </c>
      <c r="D8006" s="84"/>
      <c r="F8006" s="84"/>
    </row>
    <row r="8007" spans="1:6" x14ac:dyDescent="0.25">
      <c r="A8007" t="s">
        <v>9244</v>
      </c>
      <c r="B8007">
        <v>2</v>
      </c>
      <c r="C8007" t="s">
        <v>6635</v>
      </c>
      <c r="D8007" s="84"/>
      <c r="F8007" s="84"/>
    </row>
    <row r="8008" spans="1:6" x14ac:dyDescent="0.25">
      <c r="A8008" t="s">
        <v>9245</v>
      </c>
      <c r="B8008">
        <v>2</v>
      </c>
      <c r="C8008" t="s">
        <v>6635</v>
      </c>
      <c r="D8008" s="84"/>
      <c r="F8008" s="84"/>
    </row>
    <row r="8009" spans="1:6" x14ac:dyDescent="0.25">
      <c r="A8009" t="s">
        <v>9246</v>
      </c>
      <c r="B8009">
        <v>2</v>
      </c>
      <c r="C8009" t="s">
        <v>6635</v>
      </c>
      <c r="D8009" s="84"/>
      <c r="F8009" s="84"/>
    </row>
    <row r="8010" spans="1:6" x14ac:dyDescent="0.25">
      <c r="A8010" t="s">
        <v>9247</v>
      </c>
      <c r="B8010">
        <v>2</v>
      </c>
      <c r="C8010" t="s">
        <v>6635</v>
      </c>
      <c r="D8010" s="84"/>
      <c r="F8010" s="84"/>
    </row>
    <row r="8011" spans="1:6" x14ac:dyDescent="0.25">
      <c r="A8011" t="s">
        <v>9248</v>
      </c>
      <c r="B8011">
        <v>2</v>
      </c>
      <c r="C8011" t="s">
        <v>6635</v>
      </c>
      <c r="D8011" s="84"/>
      <c r="F8011" s="84"/>
    </row>
    <row r="8012" spans="1:6" x14ac:dyDescent="0.25">
      <c r="A8012" t="s">
        <v>9249</v>
      </c>
      <c r="B8012">
        <v>2</v>
      </c>
      <c r="C8012" t="s">
        <v>6635</v>
      </c>
      <c r="D8012" s="84"/>
      <c r="F8012" s="84"/>
    </row>
    <row r="8013" spans="1:6" x14ac:dyDescent="0.25">
      <c r="A8013" t="s">
        <v>9250</v>
      </c>
      <c r="B8013">
        <v>2</v>
      </c>
      <c r="C8013" t="s">
        <v>6635</v>
      </c>
      <c r="D8013" s="84"/>
      <c r="F8013" s="84"/>
    </row>
    <row r="8014" spans="1:6" x14ac:dyDescent="0.25">
      <c r="A8014" t="s">
        <v>9251</v>
      </c>
      <c r="B8014">
        <v>2</v>
      </c>
      <c r="C8014" t="s">
        <v>6635</v>
      </c>
      <c r="D8014" s="84"/>
      <c r="F8014" s="84"/>
    </row>
    <row r="8015" spans="1:6" x14ac:dyDescent="0.25">
      <c r="A8015" t="s">
        <v>9252</v>
      </c>
      <c r="B8015">
        <v>2</v>
      </c>
      <c r="C8015" t="s">
        <v>6635</v>
      </c>
      <c r="D8015" s="84"/>
      <c r="F8015" s="84"/>
    </row>
    <row r="8016" spans="1:6" x14ac:dyDescent="0.25">
      <c r="A8016" t="s">
        <v>9253</v>
      </c>
      <c r="B8016">
        <v>2</v>
      </c>
      <c r="C8016" t="s">
        <v>6635</v>
      </c>
      <c r="D8016" s="84"/>
      <c r="F8016" s="84"/>
    </row>
    <row r="8017" spans="1:6" x14ac:dyDescent="0.25">
      <c r="A8017" t="s">
        <v>9254</v>
      </c>
      <c r="B8017">
        <v>2</v>
      </c>
      <c r="C8017" t="s">
        <v>6635</v>
      </c>
      <c r="D8017" s="84"/>
      <c r="F8017" s="84"/>
    </row>
    <row r="8018" spans="1:6" x14ac:dyDescent="0.25">
      <c r="A8018" t="s">
        <v>9255</v>
      </c>
      <c r="B8018">
        <v>2</v>
      </c>
      <c r="C8018" t="s">
        <v>6635</v>
      </c>
      <c r="D8018" s="84"/>
      <c r="F8018" s="84"/>
    </row>
    <row r="8019" spans="1:6" x14ac:dyDescent="0.25">
      <c r="A8019" t="s">
        <v>9256</v>
      </c>
      <c r="B8019">
        <v>2</v>
      </c>
      <c r="C8019" t="s">
        <v>6635</v>
      </c>
      <c r="D8019" s="84"/>
      <c r="F8019" s="84"/>
    </row>
    <row r="8020" spans="1:6" x14ac:dyDescent="0.25">
      <c r="A8020" t="s">
        <v>9257</v>
      </c>
      <c r="B8020">
        <v>2</v>
      </c>
      <c r="C8020" t="s">
        <v>6635</v>
      </c>
      <c r="D8020" s="84"/>
      <c r="F8020" s="84"/>
    </row>
    <row r="8021" spans="1:6" x14ac:dyDescent="0.25">
      <c r="A8021" t="s">
        <v>9258</v>
      </c>
      <c r="B8021">
        <v>2</v>
      </c>
      <c r="C8021" t="s">
        <v>6635</v>
      </c>
      <c r="D8021" s="84"/>
      <c r="F8021" s="84"/>
    </row>
    <row r="8022" spans="1:6" x14ac:dyDescent="0.25">
      <c r="A8022" t="s">
        <v>9259</v>
      </c>
      <c r="B8022">
        <v>2</v>
      </c>
      <c r="C8022" t="s">
        <v>6635</v>
      </c>
      <c r="D8022" s="84"/>
      <c r="F8022" s="84"/>
    </row>
    <row r="8023" spans="1:6" x14ac:dyDescent="0.25">
      <c r="A8023" t="s">
        <v>9260</v>
      </c>
      <c r="B8023">
        <v>2</v>
      </c>
      <c r="C8023" t="s">
        <v>6635</v>
      </c>
      <c r="D8023" s="84"/>
      <c r="F8023" s="84"/>
    </row>
    <row r="8024" spans="1:6" x14ac:dyDescent="0.25">
      <c r="A8024" t="s">
        <v>9261</v>
      </c>
      <c r="B8024">
        <v>2</v>
      </c>
      <c r="C8024" t="s">
        <v>6635</v>
      </c>
      <c r="D8024" s="84"/>
      <c r="F8024" s="84"/>
    </row>
    <row r="8025" spans="1:6" x14ac:dyDescent="0.25">
      <c r="A8025" t="s">
        <v>9262</v>
      </c>
      <c r="B8025">
        <v>2</v>
      </c>
      <c r="C8025" t="s">
        <v>6635</v>
      </c>
      <c r="D8025" s="84"/>
      <c r="F8025" s="84"/>
    </row>
    <row r="8026" spans="1:6" x14ac:dyDescent="0.25">
      <c r="A8026" t="s">
        <v>9263</v>
      </c>
      <c r="B8026">
        <v>2</v>
      </c>
      <c r="C8026" t="s">
        <v>6635</v>
      </c>
      <c r="D8026" s="84"/>
      <c r="F8026" s="84"/>
    </row>
    <row r="8027" spans="1:6" x14ac:dyDescent="0.25">
      <c r="A8027" t="s">
        <v>9264</v>
      </c>
      <c r="B8027">
        <v>2</v>
      </c>
      <c r="C8027" t="s">
        <v>6635</v>
      </c>
      <c r="D8027" s="84"/>
      <c r="F8027" s="84"/>
    </row>
    <row r="8028" spans="1:6" x14ac:dyDescent="0.25">
      <c r="A8028" t="s">
        <v>9265</v>
      </c>
      <c r="B8028">
        <v>2</v>
      </c>
      <c r="C8028" t="s">
        <v>6635</v>
      </c>
      <c r="D8028" s="84"/>
      <c r="F8028" s="84"/>
    </row>
    <row r="8029" spans="1:6" x14ac:dyDescent="0.25">
      <c r="A8029" t="s">
        <v>9266</v>
      </c>
      <c r="B8029">
        <v>2</v>
      </c>
      <c r="C8029" t="s">
        <v>6635</v>
      </c>
      <c r="D8029" s="84"/>
      <c r="F8029" s="84"/>
    </row>
    <row r="8030" spans="1:6" x14ac:dyDescent="0.25">
      <c r="A8030" t="s">
        <v>9267</v>
      </c>
      <c r="B8030">
        <v>2</v>
      </c>
      <c r="C8030" t="s">
        <v>6635</v>
      </c>
      <c r="D8030" s="84"/>
      <c r="F8030" s="84"/>
    </row>
    <row r="8031" spans="1:6" x14ac:dyDescent="0.25">
      <c r="A8031" t="s">
        <v>9268</v>
      </c>
      <c r="B8031">
        <v>2</v>
      </c>
      <c r="C8031" t="s">
        <v>6635</v>
      </c>
      <c r="D8031" s="84"/>
      <c r="F8031" s="84"/>
    </row>
    <row r="8032" spans="1:6" x14ac:dyDescent="0.25">
      <c r="A8032" t="s">
        <v>9269</v>
      </c>
      <c r="B8032">
        <v>2</v>
      </c>
      <c r="C8032" t="s">
        <v>6635</v>
      </c>
      <c r="D8032" s="84"/>
      <c r="F8032" s="84"/>
    </row>
    <row r="8033" spans="1:6" x14ac:dyDescent="0.25">
      <c r="A8033" t="s">
        <v>9270</v>
      </c>
      <c r="B8033">
        <v>2</v>
      </c>
      <c r="C8033" t="s">
        <v>6635</v>
      </c>
      <c r="D8033" s="84"/>
      <c r="F8033" s="84"/>
    </row>
    <row r="8034" spans="1:6" x14ac:dyDescent="0.25">
      <c r="A8034" t="s">
        <v>9271</v>
      </c>
      <c r="B8034">
        <v>2</v>
      </c>
      <c r="C8034" t="s">
        <v>6635</v>
      </c>
      <c r="D8034" s="84"/>
      <c r="F8034" s="84"/>
    </row>
    <row r="8035" spans="1:6" x14ac:dyDescent="0.25">
      <c r="A8035" t="s">
        <v>9272</v>
      </c>
      <c r="B8035">
        <v>2</v>
      </c>
      <c r="C8035" t="s">
        <v>6635</v>
      </c>
      <c r="D8035" s="84"/>
      <c r="F8035" s="84"/>
    </row>
    <row r="8036" spans="1:6" x14ac:dyDescent="0.25">
      <c r="A8036" t="s">
        <v>9273</v>
      </c>
      <c r="B8036">
        <v>2</v>
      </c>
      <c r="C8036" t="s">
        <v>6635</v>
      </c>
      <c r="D8036" s="84"/>
      <c r="F8036" s="84"/>
    </row>
    <row r="8037" spans="1:6" x14ac:dyDescent="0.25">
      <c r="A8037" t="s">
        <v>9274</v>
      </c>
      <c r="B8037">
        <v>2</v>
      </c>
      <c r="C8037" t="s">
        <v>6635</v>
      </c>
      <c r="D8037" s="84"/>
      <c r="F8037" s="84"/>
    </row>
    <row r="8038" spans="1:6" x14ac:dyDescent="0.25">
      <c r="A8038" t="s">
        <v>9275</v>
      </c>
      <c r="B8038">
        <v>2</v>
      </c>
      <c r="C8038" t="s">
        <v>6635</v>
      </c>
      <c r="D8038" s="84"/>
      <c r="F8038" s="84"/>
    </row>
    <row r="8039" spans="1:6" x14ac:dyDescent="0.25">
      <c r="A8039" t="s">
        <v>9276</v>
      </c>
      <c r="B8039">
        <v>2</v>
      </c>
      <c r="C8039" t="s">
        <v>6635</v>
      </c>
      <c r="D8039" s="84"/>
      <c r="F8039" s="84"/>
    </row>
    <row r="8040" spans="1:6" x14ac:dyDescent="0.25">
      <c r="A8040" t="s">
        <v>9277</v>
      </c>
      <c r="B8040">
        <v>2</v>
      </c>
      <c r="C8040" t="s">
        <v>6635</v>
      </c>
      <c r="D8040" s="84"/>
      <c r="F8040" s="84"/>
    </row>
    <row r="8041" spans="1:6" x14ac:dyDescent="0.25">
      <c r="A8041" t="s">
        <v>9278</v>
      </c>
      <c r="B8041">
        <v>2</v>
      </c>
      <c r="C8041" t="s">
        <v>6635</v>
      </c>
      <c r="D8041" s="84"/>
      <c r="F8041" s="84"/>
    </row>
    <row r="8042" spans="1:6" x14ac:dyDescent="0.25">
      <c r="A8042" t="s">
        <v>9279</v>
      </c>
      <c r="B8042">
        <v>2</v>
      </c>
      <c r="C8042" t="s">
        <v>6635</v>
      </c>
      <c r="D8042" s="84"/>
      <c r="F8042" s="84"/>
    </row>
    <row r="8043" spans="1:6" x14ac:dyDescent="0.25">
      <c r="A8043" t="s">
        <v>9280</v>
      </c>
      <c r="B8043">
        <v>2</v>
      </c>
      <c r="C8043" t="s">
        <v>6635</v>
      </c>
      <c r="D8043" s="84"/>
      <c r="F8043" s="84"/>
    </row>
    <row r="8044" spans="1:6" x14ac:dyDescent="0.25">
      <c r="A8044" t="s">
        <v>9281</v>
      </c>
      <c r="B8044">
        <v>2</v>
      </c>
      <c r="C8044" t="s">
        <v>6635</v>
      </c>
      <c r="D8044" s="84"/>
      <c r="F8044" s="84"/>
    </row>
    <row r="8045" spans="1:6" x14ac:dyDescent="0.25">
      <c r="A8045" t="s">
        <v>9282</v>
      </c>
      <c r="B8045">
        <v>2</v>
      </c>
      <c r="C8045" t="s">
        <v>6635</v>
      </c>
      <c r="D8045" s="84"/>
      <c r="F8045" s="84"/>
    </row>
    <row r="8046" spans="1:6" x14ac:dyDescent="0.25">
      <c r="A8046" t="s">
        <v>9283</v>
      </c>
      <c r="B8046">
        <v>2</v>
      </c>
      <c r="C8046" t="s">
        <v>6635</v>
      </c>
      <c r="D8046" s="84"/>
      <c r="F8046" s="84"/>
    </row>
    <row r="8047" spans="1:6" x14ac:dyDescent="0.25">
      <c r="A8047" t="s">
        <v>9284</v>
      </c>
      <c r="B8047">
        <v>2</v>
      </c>
      <c r="C8047" t="s">
        <v>6635</v>
      </c>
      <c r="D8047" s="84"/>
      <c r="F8047" s="84"/>
    </row>
    <row r="8048" spans="1:6" x14ac:dyDescent="0.25">
      <c r="A8048" t="s">
        <v>9285</v>
      </c>
      <c r="B8048">
        <v>2</v>
      </c>
      <c r="C8048" t="s">
        <v>6635</v>
      </c>
      <c r="D8048" s="84"/>
      <c r="F8048" s="84"/>
    </row>
    <row r="8049" spans="1:6" x14ac:dyDescent="0.25">
      <c r="A8049" t="s">
        <v>9286</v>
      </c>
      <c r="B8049">
        <v>2</v>
      </c>
      <c r="C8049" t="s">
        <v>6635</v>
      </c>
      <c r="D8049" s="84"/>
      <c r="F8049" s="84"/>
    </row>
    <row r="8050" spans="1:6" x14ac:dyDescent="0.25">
      <c r="A8050" t="s">
        <v>9287</v>
      </c>
      <c r="B8050">
        <v>2</v>
      </c>
      <c r="C8050" t="s">
        <v>6635</v>
      </c>
      <c r="D8050" s="84"/>
      <c r="F8050" s="84"/>
    </row>
    <row r="8051" spans="1:6" x14ac:dyDescent="0.25">
      <c r="A8051" t="s">
        <v>9288</v>
      </c>
      <c r="B8051">
        <v>2</v>
      </c>
      <c r="C8051" t="s">
        <v>6635</v>
      </c>
      <c r="D8051" s="84"/>
      <c r="F8051" s="84"/>
    </row>
    <row r="8052" spans="1:6" x14ac:dyDescent="0.25">
      <c r="A8052" t="s">
        <v>9289</v>
      </c>
      <c r="B8052">
        <v>2</v>
      </c>
      <c r="C8052" t="s">
        <v>6635</v>
      </c>
      <c r="D8052" s="84"/>
      <c r="F8052" s="84"/>
    </row>
    <row r="8053" spans="1:6" x14ac:dyDescent="0.25">
      <c r="A8053" t="s">
        <v>9290</v>
      </c>
      <c r="B8053">
        <v>2</v>
      </c>
      <c r="C8053" t="s">
        <v>6635</v>
      </c>
      <c r="D8053" s="84"/>
      <c r="F8053" s="84"/>
    </row>
    <row r="8054" spans="1:6" x14ac:dyDescent="0.25">
      <c r="A8054" t="s">
        <v>9291</v>
      </c>
      <c r="B8054">
        <v>2</v>
      </c>
      <c r="C8054" t="s">
        <v>6635</v>
      </c>
      <c r="D8054" s="84"/>
      <c r="F8054" s="84"/>
    </row>
    <row r="8055" spans="1:6" x14ac:dyDescent="0.25">
      <c r="A8055" t="s">
        <v>9292</v>
      </c>
      <c r="B8055">
        <v>2</v>
      </c>
      <c r="C8055" t="s">
        <v>6635</v>
      </c>
      <c r="D8055" s="84"/>
      <c r="F8055" s="84"/>
    </row>
    <row r="8056" spans="1:6" x14ac:dyDescent="0.25">
      <c r="A8056" t="s">
        <v>9293</v>
      </c>
      <c r="B8056">
        <v>2</v>
      </c>
      <c r="C8056" t="s">
        <v>6635</v>
      </c>
      <c r="D8056" s="84"/>
      <c r="F8056" s="84"/>
    </row>
    <row r="8057" spans="1:6" x14ac:dyDescent="0.25">
      <c r="A8057" t="s">
        <v>9294</v>
      </c>
      <c r="B8057">
        <v>2</v>
      </c>
      <c r="C8057" t="s">
        <v>6635</v>
      </c>
      <c r="D8057" s="84"/>
      <c r="F8057" s="84"/>
    </row>
    <row r="8058" spans="1:6" x14ac:dyDescent="0.25">
      <c r="A8058" t="s">
        <v>9295</v>
      </c>
      <c r="B8058">
        <v>2</v>
      </c>
      <c r="C8058" t="s">
        <v>6635</v>
      </c>
      <c r="D8058" s="84"/>
      <c r="F8058" s="84"/>
    </row>
    <row r="8059" spans="1:6" x14ac:dyDescent="0.25">
      <c r="A8059" t="s">
        <v>9296</v>
      </c>
      <c r="B8059">
        <v>2</v>
      </c>
      <c r="C8059" t="s">
        <v>6635</v>
      </c>
      <c r="D8059" s="84"/>
      <c r="F8059" s="84"/>
    </row>
    <row r="8060" spans="1:6" x14ac:dyDescent="0.25">
      <c r="A8060" t="s">
        <v>9297</v>
      </c>
      <c r="B8060">
        <v>2</v>
      </c>
      <c r="C8060" t="s">
        <v>6635</v>
      </c>
      <c r="D8060" s="84"/>
      <c r="F8060" s="84"/>
    </row>
    <row r="8061" spans="1:6" x14ac:dyDescent="0.25">
      <c r="A8061" t="s">
        <v>9298</v>
      </c>
      <c r="B8061">
        <v>2</v>
      </c>
      <c r="C8061" t="s">
        <v>6635</v>
      </c>
      <c r="D8061" s="84"/>
      <c r="F8061" s="84"/>
    </row>
    <row r="8062" spans="1:6" x14ac:dyDescent="0.25">
      <c r="A8062" t="s">
        <v>9299</v>
      </c>
      <c r="B8062">
        <v>2</v>
      </c>
      <c r="C8062" t="s">
        <v>6635</v>
      </c>
      <c r="D8062" s="84"/>
      <c r="F8062" s="84"/>
    </row>
    <row r="8063" spans="1:6" x14ac:dyDescent="0.25">
      <c r="A8063" t="s">
        <v>9300</v>
      </c>
      <c r="B8063">
        <v>2</v>
      </c>
      <c r="C8063" t="s">
        <v>6635</v>
      </c>
      <c r="D8063" s="84"/>
      <c r="F8063" s="84"/>
    </row>
    <row r="8064" spans="1:6" x14ac:dyDescent="0.25">
      <c r="A8064" t="s">
        <v>9301</v>
      </c>
      <c r="B8064">
        <v>2</v>
      </c>
      <c r="C8064" t="s">
        <v>6635</v>
      </c>
      <c r="D8064" s="84"/>
      <c r="F8064" s="84"/>
    </row>
    <row r="8065" spans="1:6" x14ac:dyDescent="0.25">
      <c r="A8065" t="s">
        <v>9302</v>
      </c>
      <c r="B8065">
        <v>2</v>
      </c>
      <c r="C8065" t="s">
        <v>6635</v>
      </c>
      <c r="D8065" s="84"/>
      <c r="F8065" s="84"/>
    </row>
    <row r="8066" spans="1:6" x14ac:dyDescent="0.25">
      <c r="A8066" t="s">
        <v>9303</v>
      </c>
      <c r="B8066">
        <v>2</v>
      </c>
      <c r="C8066" t="s">
        <v>6635</v>
      </c>
      <c r="D8066" s="84"/>
      <c r="F8066" s="84"/>
    </row>
    <row r="8067" spans="1:6" x14ac:dyDescent="0.25">
      <c r="A8067" t="s">
        <v>9304</v>
      </c>
      <c r="B8067">
        <v>2</v>
      </c>
      <c r="C8067" t="s">
        <v>6635</v>
      </c>
      <c r="D8067" s="84"/>
      <c r="F8067" s="84"/>
    </row>
    <row r="8068" spans="1:6" x14ac:dyDescent="0.25">
      <c r="A8068" t="s">
        <v>9305</v>
      </c>
      <c r="B8068">
        <v>2</v>
      </c>
      <c r="C8068" t="s">
        <v>6635</v>
      </c>
      <c r="D8068" s="84"/>
      <c r="F8068" s="84"/>
    </row>
    <row r="8069" spans="1:6" x14ac:dyDescent="0.25">
      <c r="A8069" t="s">
        <v>9306</v>
      </c>
      <c r="B8069">
        <v>2</v>
      </c>
      <c r="C8069" t="s">
        <v>6635</v>
      </c>
      <c r="D8069" s="84"/>
      <c r="F8069" s="84"/>
    </row>
    <row r="8070" spans="1:6" x14ac:dyDescent="0.25">
      <c r="A8070" t="s">
        <v>9307</v>
      </c>
      <c r="B8070">
        <v>2</v>
      </c>
      <c r="C8070" t="s">
        <v>6635</v>
      </c>
      <c r="D8070" s="84"/>
      <c r="F8070" s="84"/>
    </row>
    <row r="8071" spans="1:6" x14ac:dyDescent="0.25">
      <c r="A8071" t="s">
        <v>9308</v>
      </c>
      <c r="B8071">
        <v>2</v>
      </c>
      <c r="C8071" t="s">
        <v>6635</v>
      </c>
      <c r="D8071" s="84"/>
      <c r="F8071" s="84"/>
    </row>
    <row r="8072" spans="1:6" x14ac:dyDescent="0.25">
      <c r="A8072" t="s">
        <v>9309</v>
      </c>
      <c r="B8072">
        <v>2</v>
      </c>
      <c r="C8072" t="s">
        <v>6635</v>
      </c>
      <c r="D8072" s="84"/>
      <c r="F8072" s="84"/>
    </row>
    <row r="8073" spans="1:6" x14ac:dyDescent="0.25">
      <c r="A8073" t="s">
        <v>9310</v>
      </c>
      <c r="B8073">
        <v>2</v>
      </c>
      <c r="C8073" t="s">
        <v>6635</v>
      </c>
      <c r="D8073" s="84"/>
      <c r="F8073" s="84"/>
    </row>
    <row r="8074" spans="1:6" x14ac:dyDescent="0.25">
      <c r="A8074" t="s">
        <v>9311</v>
      </c>
      <c r="B8074">
        <v>2</v>
      </c>
      <c r="C8074" t="s">
        <v>6635</v>
      </c>
      <c r="D8074" s="84"/>
      <c r="F8074" s="84"/>
    </row>
    <row r="8075" spans="1:6" x14ac:dyDescent="0.25">
      <c r="A8075" t="s">
        <v>9312</v>
      </c>
      <c r="B8075">
        <v>2</v>
      </c>
      <c r="C8075" t="s">
        <v>6635</v>
      </c>
      <c r="D8075" s="84"/>
      <c r="F8075" s="84"/>
    </row>
    <row r="8076" spans="1:6" x14ac:dyDescent="0.25">
      <c r="A8076" t="s">
        <v>9313</v>
      </c>
      <c r="B8076">
        <v>2</v>
      </c>
      <c r="C8076" t="s">
        <v>6635</v>
      </c>
      <c r="D8076" s="84"/>
      <c r="F8076" s="84"/>
    </row>
    <row r="8077" spans="1:6" x14ac:dyDescent="0.25">
      <c r="A8077" t="s">
        <v>9314</v>
      </c>
      <c r="B8077">
        <v>2</v>
      </c>
      <c r="C8077" t="s">
        <v>6635</v>
      </c>
      <c r="D8077" s="84"/>
      <c r="F8077" s="84"/>
    </row>
    <row r="8078" spans="1:6" x14ac:dyDescent="0.25">
      <c r="A8078" t="s">
        <v>9315</v>
      </c>
      <c r="B8078">
        <v>2</v>
      </c>
      <c r="C8078" t="s">
        <v>6635</v>
      </c>
      <c r="D8078" s="84"/>
      <c r="F8078" s="84"/>
    </row>
    <row r="8079" spans="1:6" x14ac:dyDescent="0.25">
      <c r="A8079" t="s">
        <v>9316</v>
      </c>
      <c r="B8079">
        <v>2</v>
      </c>
      <c r="C8079" t="s">
        <v>6635</v>
      </c>
      <c r="D8079" s="84"/>
      <c r="F8079" s="84"/>
    </row>
    <row r="8080" spans="1:6" x14ac:dyDescent="0.25">
      <c r="A8080" t="s">
        <v>9317</v>
      </c>
      <c r="B8080">
        <v>2</v>
      </c>
      <c r="C8080" t="s">
        <v>6635</v>
      </c>
      <c r="D8080" s="84"/>
      <c r="F8080" s="84"/>
    </row>
    <row r="8081" spans="1:6" x14ac:dyDescent="0.25">
      <c r="A8081" t="s">
        <v>9318</v>
      </c>
      <c r="B8081">
        <v>2</v>
      </c>
      <c r="C8081" t="s">
        <v>6635</v>
      </c>
      <c r="D8081" s="84"/>
      <c r="F8081" s="84"/>
    </row>
    <row r="8082" spans="1:6" x14ac:dyDescent="0.25">
      <c r="A8082" t="s">
        <v>9319</v>
      </c>
      <c r="B8082">
        <v>2</v>
      </c>
      <c r="C8082" t="s">
        <v>6635</v>
      </c>
      <c r="D8082" s="84"/>
      <c r="F8082" s="84"/>
    </row>
    <row r="8083" spans="1:6" x14ac:dyDescent="0.25">
      <c r="A8083" t="s">
        <v>9320</v>
      </c>
      <c r="B8083">
        <v>2</v>
      </c>
      <c r="C8083" t="s">
        <v>6635</v>
      </c>
      <c r="D8083" s="84"/>
      <c r="F8083" s="84"/>
    </row>
    <row r="8084" spans="1:6" x14ac:dyDescent="0.25">
      <c r="A8084" t="s">
        <v>9321</v>
      </c>
      <c r="B8084">
        <v>2</v>
      </c>
      <c r="C8084" t="s">
        <v>6635</v>
      </c>
      <c r="D8084" s="84"/>
      <c r="F8084" s="84"/>
    </row>
    <row r="8085" spans="1:6" x14ac:dyDescent="0.25">
      <c r="A8085" t="s">
        <v>9322</v>
      </c>
      <c r="B8085">
        <v>2</v>
      </c>
      <c r="C8085" t="s">
        <v>6635</v>
      </c>
      <c r="D8085" s="84"/>
      <c r="F8085" s="84"/>
    </row>
    <row r="8086" spans="1:6" x14ac:dyDescent="0.25">
      <c r="A8086" t="s">
        <v>9323</v>
      </c>
      <c r="B8086">
        <v>2</v>
      </c>
      <c r="C8086" t="s">
        <v>6635</v>
      </c>
      <c r="D8086" s="84"/>
      <c r="F8086" s="84"/>
    </row>
    <row r="8087" spans="1:6" x14ac:dyDescent="0.25">
      <c r="A8087" t="s">
        <v>9324</v>
      </c>
      <c r="B8087">
        <v>2</v>
      </c>
      <c r="C8087" t="s">
        <v>6635</v>
      </c>
      <c r="D8087" s="84"/>
      <c r="F8087" s="84"/>
    </row>
    <row r="8088" spans="1:6" x14ac:dyDescent="0.25">
      <c r="A8088" t="s">
        <v>9325</v>
      </c>
      <c r="B8088">
        <v>2</v>
      </c>
      <c r="C8088" t="s">
        <v>6635</v>
      </c>
      <c r="D8088" s="84"/>
      <c r="F8088" s="84"/>
    </row>
    <row r="8089" spans="1:6" x14ac:dyDescent="0.25">
      <c r="A8089" t="s">
        <v>9326</v>
      </c>
      <c r="B8089">
        <v>2</v>
      </c>
      <c r="C8089" t="s">
        <v>6635</v>
      </c>
      <c r="D8089" s="84"/>
      <c r="F8089" s="84"/>
    </row>
    <row r="8090" spans="1:6" x14ac:dyDescent="0.25">
      <c r="A8090" t="s">
        <v>9327</v>
      </c>
      <c r="B8090">
        <v>2</v>
      </c>
      <c r="C8090" t="s">
        <v>6635</v>
      </c>
      <c r="D8090" s="84"/>
      <c r="F8090" s="84"/>
    </row>
    <row r="8091" spans="1:6" x14ac:dyDescent="0.25">
      <c r="A8091" t="s">
        <v>9328</v>
      </c>
      <c r="B8091">
        <v>2</v>
      </c>
      <c r="C8091" t="s">
        <v>6635</v>
      </c>
      <c r="D8091" s="84"/>
      <c r="F8091" s="84"/>
    </row>
    <row r="8092" spans="1:6" x14ac:dyDescent="0.25">
      <c r="A8092" t="s">
        <v>9329</v>
      </c>
      <c r="B8092">
        <v>2</v>
      </c>
      <c r="C8092" t="s">
        <v>6635</v>
      </c>
      <c r="D8092" s="84"/>
      <c r="F8092" s="84"/>
    </row>
    <row r="8093" spans="1:6" x14ac:dyDescent="0.25">
      <c r="A8093" t="s">
        <v>9330</v>
      </c>
      <c r="B8093">
        <v>2</v>
      </c>
      <c r="C8093" t="s">
        <v>6635</v>
      </c>
      <c r="D8093" s="84"/>
      <c r="F8093" s="84"/>
    </row>
    <row r="8094" spans="1:6" x14ac:dyDescent="0.25">
      <c r="A8094" t="s">
        <v>9331</v>
      </c>
      <c r="B8094">
        <v>2</v>
      </c>
      <c r="C8094" t="s">
        <v>6635</v>
      </c>
      <c r="D8094" s="84"/>
      <c r="F8094" s="84"/>
    </row>
    <row r="8095" spans="1:6" x14ac:dyDescent="0.25">
      <c r="A8095" t="s">
        <v>9332</v>
      </c>
      <c r="B8095">
        <v>2</v>
      </c>
      <c r="C8095" t="s">
        <v>6635</v>
      </c>
      <c r="D8095" s="84"/>
      <c r="F8095" s="84"/>
    </row>
    <row r="8096" spans="1:6" x14ac:dyDescent="0.25">
      <c r="A8096" t="s">
        <v>9333</v>
      </c>
      <c r="B8096">
        <v>2</v>
      </c>
      <c r="C8096" t="s">
        <v>6635</v>
      </c>
      <c r="D8096" s="84"/>
      <c r="F8096" s="84"/>
    </row>
    <row r="8097" spans="1:6" x14ac:dyDescent="0.25">
      <c r="A8097" t="s">
        <v>9334</v>
      </c>
      <c r="B8097">
        <v>2</v>
      </c>
      <c r="C8097" t="s">
        <v>6635</v>
      </c>
      <c r="D8097" s="84"/>
      <c r="F8097" s="84"/>
    </row>
    <row r="8098" spans="1:6" x14ac:dyDescent="0.25">
      <c r="A8098" t="s">
        <v>9335</v>
      </c>
      <c r="B8098">
        <v>2</v>
      </c>
      <c r="C8098" t="s">
        <v>6635</v>
      </c>
      <c r="D8098" s="84"/>
      <c r="F8098" s="84"/>
    </row>
    <row r="8099" spans="1:6" x14ac:dyDescent="0.25">
      <c r="A8099" t="s">
        <v>9336</v>
      </c>
      <c r="B8099">
        <v>2</v>
      </c>
      <c r="C8099" t="s">
        <v>6635</v>
      </c>
      <c r="D8099" s="84"/>
      <c r="F8099" s="84"/>
    </row>
    <row r="8100" spans="1:6" x14ac:dyDescent="0.25">
      <c r="A8100" t="s">
        <v>9337</v>
      </c>
      <c r="B8100">
        <v>2</v>
      </c>
      <c r="C8100" t="s">
        <v>6635</v>
      </c>
      <c r="D8100" s="84"/>
      <c r="F8100" s="84"/>
    </row>
    <row r="8101" spans="1:6" x14ac:dyDescent="0.25">
      <c r="A8101" t="s">
        <v>9338</v>
      </c>
      <c r="B8101">
        <v>2</v>
      </c>
      <c r="C8101" t="s">
        <v>6635</v>
      </c>
      <c r="D8101" s="84"/>
      <c r="F8101" s="84"/>
    </row>
    <row r="8102" spans="1:6" x14ac:dyDescent="0.25">
      <c r="A8102" t="s">
        <v>9339</v>
      </c>
      <c r="B8102">
        <v>2</v>
      </c>
      <c r="C8102" t="s">
        <v>6635</v>
      </c>
      <c r="D8102" s="84"/>
      <c r="F8102" s="84"/>
    </row>
    <row r="8103" spans="1:6" x14ac:dyDescent="0.25">
      <c r="A8103" t="s">
        <v>9340</v>
      </c>
      <c r="B8103">
        <v>2</v>
      </c>
      <c r="C8103" t="s">
        <v>6635</v>
      </c>
      <c r="D8103" s="84"/>
      <c r="F8103" s="84"/>
    </row>
    <row r="8104" spans="1:6" x14ac:dyDescent="0.25">
      <c r="A8104" t="s">
        <v>9341</v>
      </c>
      <c r="B8104">
        <v>2</v>
      </c>
      <c r="C8104" t="s">
        <v>6635</v>
      </c>
      <c r="D8104" s="84"/>
      <c r="F8104" s="84"/>
    </row>
    <row r="8105" spans="1:6" x14ac:dyDescent="0.25">
      <c r="A8105" t="s">
        <v>9342</v>
      </c>
      <c r="B8105">
        <v>2</v>
      </c>
      <c r="C8105" t="s">
        <v>6635</v>
      </c>
      <c r="D8105" s="84"/>
      <c r="F8105" s="84"/>
    </row>
    <row r="8106" spans="1:6" x14ac:dyDescent="0.25">
      <c r="A8106" t="s">
        <v>9343</v>
      </c>
      <c r="B8106">
        <v>2</v>
      </c>
      <c r="C8106" t="s">
        <v>6635</v>
      </c>
      <c r="D8106" s="84"/>
      <c r="F8106" s="84"/>
    </row>
    <row r="8107" spans="1:6" x14ac:dyDescent="0.25">
      <c r="A8107" t="s">
        <v>9344</v>
      </c>
      <c r="B8107">
        <v>2</v>
      </c>
      <c r="C8107" t="s">
        <v>6635</v>
      </c>
      <c r="D8107" s="84"/>
      <c r="F8107" s="84"/>
    </row>
    <row r="8108" spans="1:6" x14ac:dyDescent="0.25">
      <c r="A8108" t="s">
        <v>9345</v>
      </c>
      <c r="B8108">
        <v>2</v>
      </c>
      <c r="C8108" t="s">
        <v>6635</v>
      </c>
      <c r="D8108" s="84"/>
      <c r="F8108" s="84"/>
    </row>
    <row r="8109" spans="1:6" x14ac:dyDescent="0.25">
      <c r="A8109" t="s">
        <v>9346</v>
      </c>
      <c r="B8109">
        <v>2</v>
      </c>
      <c r="C8109" t="s">
        <v>6635</v>
      </c>
      <c r="D8109" s="84"/>
      <c r="F8109" s="84"/>
    </row>
    <row r="8110" spans="1:6" x14ac:dyDescent="0.25">
      <c r="A8110" t="s">
        <v>9347</v>
      </c>
      <c r="B8110">
        <v>2</v>
      </c>
      <c r="C8110" t="s">
        <v>6635</v>
      </c>
      <c r="D8110" s="84"/>
      <c r="F8110" s="84"/>
    </row>
    <row r="8111" spans="1:6" x14ac:dyDescent="0.25">
      <c r="A8111" t="s">
        <v>9348</v>
      </c>
      <c r="B8111">
        <v>2</v>
      </c>
      <c r="C8111" t="s">
        <v>6635</v>
      </c>
      <c r="D8111" s="84"/>
      <c r="F8111" s="84"/>
    </row>
    <row r="8112" spans="1:6" x14ac:dyDescent="0.25">
      <c r="A8112" t="s">
        <v>9349</v>
      </c>
      <c r="B8112">
        <v>2</v>
      </c>
      <c r="C8112" t="s">
        <v>6635</v>
      </c>
      <c r="D8112" s="84"/>
      <c r="F8112" s="84"/>
    </row>
    <row r="8113" spans="1:6" x14ac:dyDescent="0.25">
      <c r="A8113" t="s">
        <v>9350</v>
      </c>
      <c r="B8113">
        <v>2</v>
      </c>
      <c r="C8113" t="s">
        <v>6635</v>
      </c>
      <c r="D8113" s="84"/>
      <c r="F8113" s="84"/>
    </row>
    <row r="8114" spans="1:6" x14ac:dyDescent="0.25">
      <c r="A8114" t="s">
        <v>9351</v>
      </c>
      <c r="B8114">
        <v>2</v>
      </c>
      <c r="C8114" t="s">
        <v>6635</v>
      </c>
      <c r="D8114" s="84"/>
      <c r="F8114" s="84"/>
    </row>
    <row r="8115" spans="1:6" x14ac:dyDescent="0.25">
      <c r="A8115" t="s">
        <v>9352</v>
      </c>
      <c r="B8115">
        <v>2</v>
      </c>
      <c r="C8115" t="s">
        <v>6635</v>
      </c>
      <c r="D8115" s="84"/>
      <c r="F8115" s="84"/>
    </row>
    <row r="8116" spans="1:6" x14ac:dyDescent="0.25">
      <c r="A8116" t="s">
        <v>9353</v>
      </c>
      <c r="B8116">
        <v>2</v>
      </c>
      <c r="C8116" t="s">
        <v>6635</v>
      </c>
      <c r="D8116" s="84"/>
      <c r="F8116" s="84"/>
    </row>
    <row r="8117" spans="1:6" x14ac:dyDescent="0.25">
      <c r="A8117" t="s">
        <v>9354</v>
      </c>
      <c r="B8117">
        <v>2</v>
      </c>
      <c r="C8117" t="s">
        <v>6635</v>
      </c>
      <c r="D8117" s="84"/>
      <c r="F8117" s="84"/>
    </row>
    <row r="8118" spans="1:6" x14ac:dyDescent="0.25">
      <c r="A8118" t="s">
        <v>9355</v>
      </c>
      <c r="B8118">
        <v>2</v>
      </c>
      <c r="C8118" t="s">
        <v>6635</v>
      </c>
      <c r="D8118" s="84"/>
      <c r="F8118" s="84"/>
    </row>
    <row r="8119" spans="1:6" x14ac:dyDescent="0.25">
      <c r="A8119" t="s">
        <v>9356</v>
      </c>
      <c r="B8119">
        <v>1</v>
      </c>
      <c r="C8119" t="s">
        <v>9357</v>
      </c>
      <c r="D8119" s="84"/>
      <c r="F8119" s="84"/>
    </row>
    <row r="8120" spans="1:6" x14ac:dyDescent="0.25">
      <c r="A8120" t="s">
        <v>9358</v>
      </c>
      <c r="B8120">
        <v>1</v>
      </c>
      <c r="C8120" t="s">
        <v>9357</v>
      </c>
      <c r="D8120" s="84"/>
      <c r="F8120" s="84"/>
    </row>
    <row r="8121" spans="1:6" x14ac:dyDescent="0.25">
      <c r="A8121" t="s">
        <v>9359</v>
      </c>
      <c r="B8121">
        <v>1</v>
      </c>
      <c r="C8121" t="s">
        <v>9357</v>
      </c>
      <c r="D8121" s="84"/>
      <c r="F8121" s="84"/>
    </row>
    <row r="8122" spans="1:6" x14ac:dyDescent="0.25">
      <c r="A8122" t="s">
        <v>9360</v>
      </c>
      <c r="B8122">
        <v>1</v>
      </c>
      <c r="C8122" t="s">
        <v>9357</v>
      </c>
      <c r="D8122" s="84"/>
      <c r="F8122" s="84"/>
    </row>
    <row r="8123" spans="1:6" x14ac:dyDescent="0.25">
      <c r="A8123" t="s">
        <v>9361</v>
      </c>
      <c r="B8123">
        <v>1</v>
      </c>
      <c r="C8123" t="s">
        <v>9357</v>
      </c>
      <c r="D8123" s="84"/>
      <c r="F8123" s="84"/>
    </row>
    <row r="8124" spans="1:6" x14ac:dyDescent="0.25">
      <c r="A8124" t="s">
        <v>9362</v>
      </c>
      <c r="B8124">
        <v>1</v>
      </c>
      <c r="C8124" t="s">
        <v>9357</v>
      </c>
      <c r="D8124" s="84"/>
      <c r="F8124" s="84"/>
    </row>
    <row r="8125" spans="1:6" x14ac:dyDescent="0.25">
      <c r="A8125" t="s">
        <v>9363</v>
      </c>
      <c r="B8125">
        <v>1</v>
      </c>
      <c r="C8125" t="s">
        <v>9357</v>
      </c>
      <c r="D8125" s="84"/>
      <c r="F8125" s="84"/>
    </row>
    <row r="8126" spans="1:6" x14ac:dyDescent="0.25">
      <c r="A8126" t="s">
        <v>9364</v>
      </c>
      <c r="B8126">
        <v>1</v>
      </c>
      <c r="C8126" t="s">
        <v>9357</v>
      </c>
      <c r="D8126" s="84"/>
      <c r="F8126" s="84"/>
    </row>
    <row r="8127" spans="1:6" x14ac:dyDescent="0.25">
      <c r="A8127" t="s">
        <v>9365</v>
      </c>
      <c r="B8127">
        <v>1</v>
      </c>
      <c r="C8127" t="s">
        <v>9357</v>
      </c>
      <c r="D8127" s="84"/>
      <c r="F8127" s="84"/>
    </row>
    <row r="8128" spans="1:6" x14ac:dyDescent="0.25">
      <c r="A8128" t="s">
        <v>9366</v>
      </c>
      <c r="B8128">
        <v>1</v>
      </c>
      <c r="C8128" t="s">
        <v>9357</v>
      </c>
      <c r="D8128" s="84"/>
      <c r="F8128" s="84"/>
    </row>
    <row r="8129" spans="1:6" x14ac:dyDescent="0.25">
      <c r="A8129" t="s">
        <v>9367</v>
      </c>
      <c r="B8129">
        <v>1</v>
      </c>
      <c r="C8129" t="s">
        <v>9357</v>
      </c>
      <c r="D8129" s="84"/>
      <c r="F8129" s="84"/>
    </row>
    <row r="8130" spans="1:6" x14ac:dyDescent="0.25">
      <c r="A8130" t="s">
        <v>9368</v>
      </c>
      <c r="B8130">
        <v>1</v>
      </c>
      <c r="C8130" t="s">
        <v>9357</v>
      </c>
      <c r="D8130" s="84"/>
      <c r="F8130" s="84"/>
    </row>
    <row r="8131" spans="1:6" x14ac:dyDescent="0.25">
      <c r="A8131" t="s">
        <v>9369</v>
      </c>
      <c r="B8131">
        <v>1</v>
      </c>
      <c r="C8131" t="s">
        <v>9357</v>
      </c>
      <c r="D8131" s="84"/>
      <c r="F8131" s="84"/>
    </row>
    <row r="8132" spans="1:6" x14ac:dyDescent="0.25">
      <c r="A8132" t="s">
        <v>9370</v>
      </c>
      <c r="B8132">
        <v>1</v>
      </c>
      <c r="C8132" t="s">
        <v>9357</v>
      </c>
      <c r="D8132" s="84"/>
      <c r="F8132" s="84"/>
    </row>
    <row r="8133" spans="1:6" x14ac:dyDescent="0.25">
      <c r="A8133" t="s">
        <v>9371</v>
      </c>
      <c r="B8133">
        <v>1</v>
      </c>
      <c r="C8133" t="s">
        <v>9357</v>
      </c>
      <c r="D8133" s="84"/>
      <c r="F8133" s="84"/>
    </row>
    <row r="8134" spans="1:6" x14ac:dyDescent="0.25">
      <c r="A8134" t="s">
        <v>9372</v>
      </c>
      <c r="B8134">
        <v>1</v>
      </c>
      <c r="C8134" t="s">
        <v>9357</v>
      </c>
      <c r="D8134" s="84"/>
      <c r="F8134" s="84"/>
    </row>
    <row r="8135" spans="1:6" x14ac:dyDescent="0.25">
      <c r="A8135" t="s">
        <v>9373</v>
      </c>
      <c r="B8135">
        <v>1</v>
      </c>
      <c r="C8135" t="s">
        <v>9357</v>
      </c>
      <c r="D8135" s="84"/>
      <c r="F8135" s="84"/>
    </row>
    <row r="8136" spans="1:6" x14ac:dyDescent="0.25">
      <c r="A8136" t="s">
        <v>9374</v>
      </c>
      <c r="B8136">
        <v>1</v>
      </c>
      <c r="C8136" t="s">
        <v>9357</v>
      </c>
      <c r="D8136" s="84"/>
      <c r="F8136" s="84"/>
    </row>
    <row r="8137" spans="1:6" x14ac:dyDescent="0.25">
      <c r="A8137" t="s">
        <v>9375</v>
      </c>
      <c r="B8137">
        <v>1</v>
      </c>
      <c r="C8137" t="s">
        <v>9357</v>
      </c>
      <c r="D8137" s="84"/>
      <c r="F8137" s="84"/>
    </row>
    <row r="8138" spans="1:6" x14ac:dyDescent="0.25">
      <c r="A8138" t="s">
        <v>9376</v>
      </c>
      <c r="B8138">
        <v>1</v>
      </c>
      <c r="C8138" t="s">
        <v>9357</v>
      </c>
      <c r="D8138" s="84"/>
      <c r="F8138" s="84"/>
    </row>
    <row r="8139" spans="1:6" x14ac:dyDescent="0.25">
      <c r="A8139" t="s">
        <v>9377</v>
      </c>
      <c r="B8139">
        <v>1</v>
      </c>
      <c r="C8139" t="s">
        <v>9357</v>
      </c>
      <c r="D8139" s="84"/>
      <c r="F8139" s="84"/>
    </row>
    <row r="8140" spans="1:6" x14ac:dyDescent="0.25">
      <c r="A8140" t="s">
        <v>9378</v>
      </c>
      <c r="B8140">
        <v>1</v>
      </c>
      <c r="C8140" t="s">
        <v>9357</v>
      </c>
      <c r="D8140" s="84"/>
      <c r="F8140" s="84"/>
    </row>
    <row r="8141" spans="1:6" x14ac:dyDescent="0.25">
      <c r="A8141" t="s">
        <v>9379</v>
      </c>
      <c r="B8141">
        <v>1</v>
      </c>
      <c r="C8141" t="s">
        <v>9357</v>
      </c>
      <c r="D8141" s="84"/>
      <c r="F8141" s="84"/>
    </row>
    <row r="8142" spans="1:6" x14ac:dyDescent="0.25">
      <c r="A8142" t="s">
        <v>9380</v>
      </c>
      <c r="B8142">
        <v>1</v>
      </c>
      <c r="C8142" t="s">
        <v>9357</v>
      </c>
      <c r="D8142" s="84"/>
      <c r="F8142" s="84"/>
    </row>
    <row r="8143" spans="1:6" x14ac:dyDescent="0.25">
      <c r="A8143" t="s">
        <v>9381</v>
      </c>
      <c r="B8143">
        <v>1</v>
      </c>
      <c r="C8143" t="s">
        <v>9357</v>
      </c>
      <c r="D8143" s="84"/>
      <c r="F8143" s="84"/>
    </row>
    <row r="8144" spans="1:6" x14ac:dyDescent="0.25">
      <c r="A8144" t="s">
        <v>9382</v>
      </c>
      <c r="B8144">
        <v>1</v>
      </c>
      <c r="C8144" t="s">
        <v>9357</v>
      </c>
      <c r="D8144" s="84"/>
      <c r="F8144" s="84"/>
    </row>
    <row r="8145" spans="1:6" x14ac:dyDescent="0.25">
      <c r="A8145" t="s">
        <v>9383</v>
      </c>
      <c r="B8145">
        <v>1</v>
      </c>
      <c r="C8145" t="s">
        <v>9357</v>
      </c>
      <c r="D8145" s="84"/>
      <c r="F8145" s="84"/>
    </row>
    <row r="8146" spans="1:6" x14ac:dyDescent="0.25">
      <c r="A8146" t="s">
        <v>9384</v>
      </c>
      <c r="B8146">
        <v>1</v>
      </c>
      <c r="C8146" t="s">
        <v>9357</v>
      </c>
      <c r="D8146" s="84"/>
      <c r="F8146" s="84"/>
    </row>
    <row r="8147" spans="1:6" x14ac:dyDescent="0.25">
      <c r="A8147" t="s">
        <v>9385</v>
      </c>
      <c r="B8147">
        <v>1</v>
      </c>
      <c r="C8147" t="s">
        <v>9357</v>
      </c>
      <c r="D8147" s="84"/>
      <c r="F8147" s="84"/>
    </row>
    <row r="8148" spans="1:6" x14ac:dyDescent="0.25">
      <c r="A8148" t="s">
        <v>9386</v>
      </c>
      <c r="B8148">
        <v>1</v>
      </c>
      <c r="C8148" t="s">
        <v>9357</v>
      </c>
      <c r="D8148" s="84"/>
      <c r="F8148" s="84"/>
    </row>
    <row r="8149" spans="1:6" x14ac:dyDescent="0.25">
      <c r="A8149" t="s">
        <v>9387</v>
      </c>
      <c r="B8149">
        <v>1</v>
      </c>
      <c r="C8149" t="s">
        <v>9357</v>
      </c>
      <c r="D8149" s="84"/>
      <c r="F8149" s="84"/>
    </row>
    <row r="8150" spans="1:6" x14ac:dyDescent="0.25">
      <c r="A8150" t="s">
        <v>9388</v>
      </c>
      <c r="B8150">
        <v>1</v>
      </c>
      <c r="C8150" t="s">
        <v>9357</v>
      </c>
      <c r="D8150" s="84"/>
      <c r="F8150" s="84"/>
    </row>
    <row r="8151" spans="1:6" x14ac:dyDescent="0.25">
      <c r="A8151" t="s">
        <v>9389</v>
      </c>
      <c r="B8151">
        <v>1</v>
      </c>
      <c r="C8151" t="s">
        <v>9357</v>
      </c>
      <c r="D8151" s="84"/>
      <c r="F8151" s="84"/>
    </row>
    <row r="8152" spans="1:6" x14ac:dyDescent="0.25">
      <c r="A8152" t="s">
        <v>9390</v>
      </c>
      <c r="B8152">
        <v>1</v>
      </c>
      <c r="C8152" t="s">
        <v>9357</v>
      </c>
      <c r="D8152" s="84"/>
      <c r="F8152" s="84"/>
    </row>
    <row r="8153" spans="1:6" x14ac:dyDescent="0.25">
      <c r="A8153" t="s">
        <v>9391</v>
      </c>
      <c r="B8153">
        <v>1</v>
      </c>
      <c r="C8153" t="s">
        <v>9357</v>
      </c>
      <c r="D8153" s="84"/>
      <c r="F8153" s="84"/>
    </row>
    <row r="8154" spans="1:6" x14ac:dyDescent="0.25">
      <c r="A8154" t="s">
        <v>9392</v>
      </c>
      <c r="B8154">
        <v>1</v>
      </c>
      <c r="C8154" t="s">
        <v>9357</v>
      </c>
      <c r="D8154" s="84"/>
      <c r="F8154" s="84"/>
    </row>
    <row r="8155" spans="1:6" x14ac:dyDescent="0.25">
      <c r="A8155" t="s">
        <v>9393</v>
      </c>
      <c r="B8155">
        <v>1</v>
      </c>
      <c r="C8155" t="s">
        <v>9357</v>
      </c>
      <c r="D8155" s="84"/>
      <c r="F8155" s="84"/>
    </row>
    <row r="8156" spans="1:6" x14ac:dyDescent="0.25">
      <c r="A8156" t="s">
        <v>9394</v>
      </c>
      <c r="B8156">
        <v>1</v>
      </c>
      <c r="C8156" t="s">
        <v>9357</v>
      </c>
      <c r="D8156" s="84"/>
      <c r="F8156" s="84"/>
    </row>
    <row r="8157" spans="1:6" x14ac:dyDescent="0.25">
      <c r="A8157" t="s">
        <v>9395</v>
      </c>
      <c r="B8157">
        <v>1</v>
      </c>
      <c r="C8157" t="s">
        <v>9357</v>
      </c>
      <c r="D8157" s="84"/>
      <c r="F8157" s="84"/>
    </row>
    <row r="8158" spans="1:6" x14ac:dyDescent="0.25">
      <c r="A8158" t="s">
        <v>9396</v>
      </c>
      <c r="B8158">
        <v>1</v>
      </c>
      <c r="C8158" t="s">
        <v>9357</v>
      </c>
      <c r="D8158" s="84"/>
      <c r="F8158" s="84"/>
    </row>
    <row r="8159" spans="1:6" x14ac:dyDescent="0.25">
      <c r="A8159" t="s">
        <v>9397</v>
      </c>
      <c r="B8159">
        <v>1</v>
      </c>
      <c r="C8159" t="s">
        <v>9357</v>
      </c>
      <c r="D8159" s="84"/>
      <c r="F8159" s="84"/>
    </row>
    <row r="8160" spans="1:6" x14ac:dyDescent="0.25">
      <c r="A8160" t="s">
        <v>9398</v>
      </c>
      <c r="B8160">
        <v>1</v>
      </c>
      <c r="C8160" t="s">
        <v>9357</v>
      </c>
      <c r="D8160" s="84"/>
      <c r="F8160" s="84"/>
    </row>
    <row r="8161" spans="1:6" x14ac:dyDescent="0.25">
      <c r="A8161" t="s">
        <v>9399</v>
      </c>
      <c r="B8161">
        <v>1</v>
      </c>
      <c r="C8161" t="s">
        <v>9357</v>
      </c>
      <c r="D8161" s="84"/>
      <c r="F8161" s="84"/>
    </row>
    <row r="8162" spans="1:6" x14ac:dyDescent="0.25">
      <c r="A8162" t="s">
        <v>9400</v>
      </c>
      <c r="B8162">
        <v>1</v>
      </c>
      <c r="C8162" t="s">
        <v>9357</v>
      </c>
      <c r="D8162" s="84"/>
      <c r="F8162" s="84"/>
    </row>
    <row r="8163" spans="1:6" x14ac:dyDescent="0.25">
      <c r="A8163" t="s">
        <v>9401</v>
      </c>
      <c r="B8163">
        <v>1</v>
      </c>
      <c r="C8163" t="s">
        <v>9357</v>
      </c>
      <c r="D8163" s="84"/>
      <c r="F8163" s="84"/>
    </row>
    <row r="8164" spans="1:6" x14ac:dyDescent="0.25">
      <c r="A8164" t="s">
        <v>9402</v>
      </c>
      <c r="B8164">
        <v>1</v>
      </c>
      <c r="C8164" t="s">
        <v>9357</v>
      </c>
      <c r="D8164" s="84"/>
      <c r="F8164" s="84"/>
    </row>
    <row r="8165" spans="1:6" x14ac:dyDescent="0.25">
      <c r="A8165" t="s">
        <v>9403</v>
      </c>
      <c r="B8165">
        <v>1</v>
      </c>
      <c r="C8165" t="s">
        <v>9357</v>
      </c>
      <c r="D8165" s="84"/>
      <c r="F8165" s="84"/>
    </row>
    <row r="8166" spans="1:6" x14ac:dyDescent="0.25">
      <c r="A8166" t="s">
        <v>9404</v>
      </c>
      <c r="B8166">
        <v>1</v>
      </c>
      <c r="C8166" t="s">
        <v>9357</v>
      </c>
      <c r="D8166" s="84"/>
      <c r="F8166" s="84"/>
    </row>
    <row r="8167" spans="1:6" x14ac:dyDescent="0.25">
      <c r="A8167" t="s">
        <v>9405</v>
      </c>
      <c r="B8167">
        <v>1</v>
      </c>
      <c r="C8167" t="s">
        <v>9357</v>
      </c>
      <c r="D8167" s="84"/>
      <c r="F8167" s="84"/>
    </row>
    <row r="8168" spans="1:6" x14ac:dyDescent="0.25">
      <c r="A8168" t="s">
        <v>9406</v>
      </c>
      <c r="B8168">
        <v>1</v>
      </c>
      <c r="C8168" t="s">
        <v>9357</v>
      </c>
      <c r="D8168" s="84"/>
      <c r="F8168" s="84"/>
    </row>
    <row r="8169" spans="1:6" x14ac:dyDescent="0.25">
      <c r="A8169" t="s">
        <v>9407</v>
      </c>
      <c r="B8169">
        <v>1</v>
      </c>
      <c r="C8169" t="s">
        <v>9357</v>
      </c>
      <c r="D8169" s="84"/>
      <c r="F8169" s="84"/>
    </row>
    <row r="8170" spans="1:6" x14ac:dyDescent="0.25">
      <c r="A8170" t="s">
        <v>9408</v>
      </c>
      <c r="B8170">
        <v>1</v>
      </c>
      <c r="C8170" t="s">
        <v>9357</v>
      </c>
      <c r="D8170" s="84"/>
      <c r="F8170" s="84"/>
    </row>
    <row r="8171" spans="1:6" x14ac:dyDescent="0.25">
      <c r="A8171" t="s">
        <v>9409</v>
      </c>
      <c r="B8171">
        <v>1</v>
      </c>
      <c r="C8171" t="s">
        <v>9357</v>
      </c>
      <c r="D8171" s="84"/>
      <c r="F8171" s="84"/>
    </row>
    <row r="8172" spans="1:6" x14ac:dyDescent="0.25">
      <c r="A8172" t="s">
        <v>9410</v>
      </c>
      <c r="B8172">
        <v>1</v>
      </c>
      <c r="C8172" t="s">
        <v>9357</v>
      </c>
      <c r="D8172" s="84"/>
      <c r="F8172" s="84"/>
    </row>
    <row r="8173" spans="1:6" x14ac:dyDescent="0.25">
      <c r="A8173" t="s">
        <v>9411</v>
      </c>
      <c r="B8173">
        <v>1</v>
      </c>
      <c r="C8173" t="s">
        <v>9357</v>
      </c>
      <c r="D8173" s="84"/>
      <c r="F8173" s="84"/>
    </row>
    <row r="8174" spans="1:6" x14ac:dyDescent="0.25">
      <c r="A8174" t="s">
        <v>9412</v>
      </c>
      <c r="B8174">
        <v>1</v>
      </c>
      <c r="C8174" t="s">
        <v>9357</v>
      </c>
      <c r="D8174" s="84"/>
      <c r="F8174" s="84"/>
    </row>
    <row r="8175" spans="1:6" x14ac:dyDescent="0.25">
      <c r="A8175" t="s">
        <v>9413</v>
      </c>
      <c r="B8175">
        <v>1</v>
      </c>
      <c r="C8175" t="s">
        <v>9357</v>
      </c>
      <c r="D8175" s="84"/>
      <c r="F8175" s="84"/>
    </row>
    <row r="8176" spans="1:6" x14ac:dyDescent="0.25">
      <c r="A8176" t="s">
        <v>9414</v>
      </c>
      <c r="B8176">
        <v>1</v>
      </c>
      <c r="C8176" t="s">
        <v>9357</v>
      </c>
      <c r="D8176" s="84"/>
      <c r="F8176" s="84"/>
    </row>
    <row r="8177" spans="1:6" x14ac:dyDescent="0.25">
      <c r="A8177" t="s">
        <v>9415</v>
      </c>
      <c r="B8177">
        <v>1</v>
      </c>
      <c r="C8177" t="s">
        <v>9357</v>
      </c>
      <c r="D8177" s="84"/>
      <c r="F8177" s="84"/>
    </row>
    <row r="8178" spans="1:6" x14ac:dyDescent="0.25">
      <c r="A8178" t="s">
        <v>9416</v>
      </c>
      <c r="B8178">
        <v>1</v>
      </c>
      <c r="C8178" t="s">
        <v>9357</v>
      </c>
      <c r="D8178" s="84"/>
      <c r="F8178" s="84"/>
    </row>
    <row r="8179" spans="1:6" x14ac:dyDescent="0.25">
      <c r="A8179" t="s">
        <v>9417</v>
      </c>
      <c r="B8179">
        <v>1</v>
      </c>
      <c r="C8179" t="s">
        <v>9357</v>
      </c>
      <c r="D8179" s="84"/>
      <c r="F8179" s="84"/>
    </row>
    <row r="8180" spans="1:6" x14ac:dyDescent="0.25">
      <c r="A8180" t="s">
        <v>9418</v>
      </c>
      <c r="B8180">
        <v>1</v>
      </c>
      <c r="C8180" t="s">
        <v>9357</v>
      </c>
      <c r="D8180" s="84"/>
      <c r="F8180" s="84"/>
    </row>
    <row r="8181" spans="1:6" x14ac:dyDescent="0.25">
      <c r="A8181" t="s">
        <v>9419</v>
      </c>
      <c r="B8181">
        <v>1</v>
      </c>
      <c r="C8181" t="s">
        <v>9357</v>
      </c>
      <c r="D8181" s="84"/>
      <c r="F8181" s="84"/>
    </row>
    <row r="8182" spans="1:6" x14ac:dyDescent="0.25">
      <c r="A8182" t="s">
        <v>9420</v>
      </c>
      <c r="B8182">
        <v>1</v>
      </c>
      <c r="C8182" t="s">
        <v>9357</v>
      </c>
      <c r="D8182" s="84"/>
      <c r="F8182" s="84"/>
    </row>
    <row r="8183" spans="1:6" x14ac:dyDescent="0.25">
      <c r="A8183" t="s">
        <v>9421</v>
      </c>
      <c r="B8183">
        <v>1</v>
      </c>
      <c r="C8183" t="s">
        <v>9357</v>
      </c>
      <c r="D8183" s="84"/>
      <c r="F8183" s="84"/>
    </row>
    <row r="8184" spans="1:6" x14ac:dyDescent="0.25">
      <c r="A8184" t="s">
        <v>9422</v>
      </c>
      <c r="B8184">
        <v>1</v>
      </c>
      <c r="C8184" t="s">
        <v>9357</v>
      </c>
      <c r="D8184" s="84"/>
      <c r="F8184" s="84"/>
    </row>
    <row r="8185" spans="1:6" x14ac:dyDescent="0.25">
      <c r="A8185" t="s">
        <v>9423</v>
      </c>
      <c r="B8185">
        <v>1</v>
      </c>
      <c r="C8185" t="s">
        <v>9357</v>
      </c>
      <c r="D8185" s="84"/>
      <c r="F8185" s="84"/>
    </row>
    <row r="8186" spans="1:6" x14ac:dyDescent="0.25">
      <c r="A8186" t="s">
        <v>9424</v>
      </c>
      <c r="B8186">
        <v>1</v>
      </c>
      <c r="C8186" t="s">
        <v>9357</v>
      </c>
      <c r="D8186" s="84"/>
      <c r="F8186" s="84"/>
    </row>
    <row r="8187" spans="1:6" x14ac:dyDescent="0.25">
      <c r="A8187" t="s">
        <v>9425</v>
      </c>
      <c r="B8187">
        <v>1</v>
      </c>
      <c r="C8187" t="s">
        <v>9357</v>
      </c>
      <c r="D8187" s="84"/>
      <c r="F8187" s="84"/>
    </row>
    <row r="8188" spans="1:6" x14ac:dyDescent="0.25">
      <c r="A8188" t="s">
        <v>9426</v>
      </c>
      <c r="B8188">
        <v>1</v>
      </c>
      <c r="C8188" t="s">
        <v>9357</v>
      </c>
      <c r="D8188" s="84"/>
      <c r="F8188" s="84"/>
    </row>
    <row r="8189" spans="1:6" x14ac:dyDescent="0.25">
      <c r="A8189" t="s">
        <v>9427</v>
      </c>
      <c r="B8189">
        <v>1</v>
      </c>
      <c r="C8189" t="s">
        <v>9357</v>
      </c>
      <c r="D8189" s="84"/>
      <c r="F8189" s="84"/>
    </row>
    <row r="8190" spans="1:6" x14ac:dyDescent="0.25">
      <c r="A8190" t="s">
        <v>9428</v>
      </c>
      <c r="B8190">
        <v>1</v>
      </c>
      <c r="C8190" t="s">
        <v>9357</v>
      </c>
      <c r="D8190" s="84"/>
      <c r="F8190" s="84"/>
    </row>
    <row r="8191" spans="1:6" x14ac:dyDescent="0.25">
      <c r="A8191" t="s">
        <v>9429</v>
      </c>
      <c r="B8191">
        <v>1</v>
      </c>
      <c r="C8191" t="s">
        <v>9357</v>
      </c>
      <c r="D8191" s="84"/>
      <c r="F8191" s="84"/>
    </row>
    <row r="8192" spans="1:6" x14ac:dyDescent="0.25">
      <c r="A8192" t="s">
        <v>9430</v>
      </c>
      <c r="B8192">
        <v>1</v>
      </c>
      <c r="C8192" t="s">
        <v>9357</v>
      </c>
      <c r="D8192" s="84"/>
      <c r="F8192" s="84"/>
    </row>
    <row r="8193" spans="1:6" x14ac:dyDescent="0.25">
      <c r="A8193" t="s">
        <v>9431</v>
      </c>
      <c r="B8193">
        <v>1</v>
      </c>
      <c r="C8193" t="s">
        <v>9357</v>
      </c>
      <c r="D8193" s="84"/>
      <c r="F8193" s="84"/>
    </row>
    <row r="8194" spans="1:6" x14ac:dyDescent="0.25">
      <c r="A8194" t="s">
        <v>9432</v>
      </c>
      <c r="B8194">
        <v>1</v>
      </c>
      <c r="C8194" t="s">
        <v>9357</v>
      </c>
      <c r="D8194" s="84"/>
      <c r="F8194" s="84"/>
    </row>
    <row r="8195" spans="1:6" x14ac:dyDescent="0.25">
      <c r="A8195" t="s">
        <v>9433</v>
      </c>
      <c r="B8195">
        <v>1</v>
      </c>
      <c r="C8195" t="s">
        <v>9357</v>
      </c>
      <c r="D8195" s="84"/>
      <c r="F8195" s="84"/>
    </row>
    <row r="8196" spans="1:6" x14ac:dyDescent="0.25">
      <c r="A8196" t="s">
        <v>9434</v>
      </c>
      <c r="B8196">
        <v>1</v>
      </c>
      <c r="C8196" t="s">
        <v>9357</v>
      </c>
      <c r="D8196" s="84"/>
      <c r="F8196" s="84"/>
    </row>
    <row r="8197" spans="1:6" x14ac:dyDescent="0.25">
      <c r="A8197" t="s">
        <v>9435</v>
      </c>
      <c r="B8197">
        <v>1</v>
      </c>
      <c r="C8197" t="s">
        <v>9357</v>
      </c>
      <c r="D8197" s="84"/>
      <c r="F8197" s="84"/>
    </row>
    <row r="8198" spans="1:6" x14ac:dyDescent="0.25">
      <c r="A8198" t="s">
        <v>9436</v>
      </c>
      <c r="B8198">
        <v>1</v>
      </c>
      <c r="C8198" t="s">
        <v>9357</v>
      </c>
      <c r="D8198" s="84"/>
      <c r="F8198" s="84"/>
    </row>
    <row r="8199" spans="1:6" x14ac:dyDescent="0.25">
      <c r="A8199" t="s">
        <v>9437</v>
      </c>
      <c r="B8199">
        <v>1</v>
      </c>
      <c r="C8199" t="s">
        <v>9357</v>
      </c>
      <c r="D8199" s="84"/>
      <c r="F8199" s="84"/>
    </row>
    <row r="8200" spans="1:6" x14ac:dyDescent="0.25">
      <c r="A8200" t="s">
        <v>9438</v>
      </c>
      <c r="B8200">
        <v>1</v>
      </c>
      <c r="C8200" t="s">
        <v>9357</v>
      </c>
      <c r="D8200" s="84"/>
      <c r="F8200" s="84"/>
    </row>
    <row r="8201" spans="1:6" x14ac:dyDescent="0.25">
      <c r="A8201" t="s">
        <v>9439</v>
      </c>
      <c r="B8201">
        <v>1</v>
      </c>
      <c r="C8201" t="s">
        <v>9357</v>
      </c>
      <c r="D8201" s="84"/>
      <c r="F8201" s="84"/>
    </row>
    <row r="8202" spans="1:6" x14ac:dyDescent="0.25">
      <c r="A8202" t="s">
        <v>9440</v>
      </c>
      <c r="B8202">
        <v>1</v>
      </c>
      <c r="C8202" t="s">
        <v>9357</v>
      </c>
      <c r="D8202" s="84"/>
      <c r="F8202" s="84"/>
    </row>
    <row r="8203" spans="1:6" x14ac:dyDescent="0.25">
      <c r="A8203" t="s">
        <v>9441</v>
      </c>
      <c r="B8203">
        <v>1</v>
      </c>
      <c r="C8203" t="s">
        <v>9357</v>
      </c>
      <c r="D8203" s="84"/>
      <c r="F8203" s="84"/>
    </row>
    <row r="8204" spans="1:6" x14ac:dyDescent="0.25">
      <c r="A8204" t="s">
        <v>9442</v>
      </c>
      <c r="B8204">
        <v>1</v>
      </c>
      <c r="C8204" t="s">
        <v>9357</v>
      </c>
      <c r="D8204" s="84"/>
      <c r="F8204" s="84"/>
    </row>
    <row r="8205" spans="1:6" x14ac:dyDescent="0.25">
      <c r="A8205" t="s">
        <v>9443</v>
      </c>
      <c r="B8205">
        <v>1</v>
      </c>
      <c r="C8205" t="s">
        <v>9357</v>
      </c>
      <c r="D8205" s="84"/>
      <c r="F8205" s="84"/>
    </row>
    <row r="8206" spans="1:6" x14ac:dyDescent="0.25">
      <c r="A8206" t="s">
        <v>9444</v>
      </c>
      <c r="B8206">
        <v>1</v>
      </c>
      <c r="C8206" t="s">
        <v>9357</v>
      </c>
      <c r="D8206" s="84"/>
      <c r="F8206" s="84"/>
    </row>
    <row r="8207" spans="1:6" x14ac:dyDescent="0.25">
      <c r="A8207" t="s">
        <v>9445</v>
      </c>
      <c r="B8207">
        <v>1</v>
      </c>
      <c r="C8207" t="s">
        <v>9357</v>
      </c>
      <c r="D8207" s="84"/>
      <c r="F8207" s="84"/>
    </row>
    <row r="8208" spans="1:6" x14ac:dyDescent="0.25">
      <c r="A8208" t="s">
        <v>9446</v>
      </c>
      <c r="B8208">
        <v>1</v>
      </c>
      <c r="C8208" t="s">
        <v>9357</v>
      </c>
      <c r="D8208" s="84"/>
      <c r="F8208" s="84"/>
    </row>
    <row r="8209" spans="1:6" x14ac:dyDescent="0.25">
      <c r="A8209" t="s">
        <v>9447</v>
      </c>
      <c r="B8209">
        <v>1</v>
      </c>
      <c r="C8209" t="s">
        <v>9357</v>
      </c>
      <c r="D8209" s="84"/>
      <c r="F8209" s="84"/>
    </row>
    <row r="8210" spans="1:6" x14ac:dyDescent="0.25">
      <c r="A8210" t="s">
        <v>9448</v>
      </c>
      <c r="B8210">
        <v>1</v>
      </c>
      <c r="C8210" t="s">
        <v>9357</v>
      </c>
      <c r="D8210" s="84"/>
      <c r="F8210" s="84"/>
    </row>
    <row r="8211" spans="1:6" x14ac:dyDescent="0.25">
      <c r="A8211" t="s">
        <v>9449</v>
      </c>
      <c r="B8211">
        <v>1</v>
      </c>
      <c r="C8211" t="s">
        <v>9357</v>
      </c>
      <c r="D8211" s="84"/>
      <c r="F8211" s="84"/>
    </row>
    <row r="8212" spans="1:6" x14ac:dyDescent="0.25">
      <c r="A8212" t="s">
        <v>9450</v>
      </c>
      <c r="B8212">
        <v>1</v>
      </c>
      <c r="C8212" t="s">
        <v>9357</v>
      </c>
      <c r="D8212" s="84"/>
      <c r="F8212" s="84"/>
    </row>
    <row r="8213" spans="1:6" x14ac:dyDescent="0.25">
      <c r="A8213" t="s">
        <v>9451</v>
      </c>
      <c r="B8213">
        <v>1</v>
      </c>
      <c r="C8213" t="s">
        <v>9357</v>
      </c>
      <c r="D8213" s="84"/>
      <c r="F8213" s="84"/>
    </row>
    <row r="8214" spans="1:6" x14ac:dyDescent="0.25">
      <c r="A8214" t="s">
        <v>9452</v>
      </c>
      <c r="B8214">
        <v>1</v>
      </c>
      <c r="C8214" t="s">
        <v>9357</v>
      </c>
      <c r="D8214" s="84"/>
      <c r="F8214" s="84"/>
    </row>
    <row r="8215" spans="1:6" x14ac:dyDescent="0.25">
      <c r="A8215" t="s">
        <v>9453</v>
      </c>
      <c r="B8215">
        <v>1</v>
      </c>
      <c r="C8215" t="s">
        <v>9357</v>
      </c>
      <c r="D8215" s="84"/>
      <c r="F8215" s="84"/>
    </row>
    <row r="8216" spans="1:6" x14ac:dyDescent="0.25">
      <c r="A8216" t="s">
        <v>9454</v>
      </c>
      <c r="B8216">
        <v>1</v>
      </c>
      <c r="C8216" t="s">
        <v>9357</v>
      </c>
      <c r="D8216" s="84"/>
      <c r="F8216" s="84"/>
    </row>
    <row r="8217" spans="1:6" x14ac:dyDescent="0.25">
      <c r="A8217" t="s">
        <v>9455</v>
      </c>
      <c r="B8217">
        <v>1</v>
      </c>
      <c r="C8217" t="s">
        <v>9357</v>
      </c>
      <c r="D8217" s="84"/>
      <c r="F8217" s="84"/>
    </row>
    <row r="8218" spans="1:6" x14ac:dyDescent="0.25">
      <c r="A8218" t="s">
        <v>9456</v>
      </c>
      <c r="B8218">
        <v>1</v>
      </c>
      <c r="C8218" t="s">
        <v>9357</v>
      </c>
      <c r="D8218" s="84"/>
      <c r="F8218" s="84"/>
    </row>
    <row r="8219" spans="1:6" x14ac:dyDescent="0.25">
      <c r="A8219" t="s">
        <v>9457</v>
      </c>
      <c r="B8219">
        <v>1</v>
      </c>
      <c r="C8219" t="s">
        <v>9357</v>
      </c>
      <c r="D8219" s="84"/>
      <c r="F8219" s="84"/>
    </row>
    <row r="8220" spans="1:6" x14ac:dyDescent="0.25">
      <c r="A8220" t="s">
        <v>9458</v>
      </c>
      <c r="B8220">
        <v>1</v>
      </c>
      <c r="C8220" t="s">
        <v>9357</v>
      </c>
      <c r="D8220" s="84"/>
      <c r="F8220" s="84"/>
    </row>
    <row r="8221" spans="1:6" x14ac:dyDescent="0.25">
      <c r="A8221" t="s">
        <v>9459</v>
      </c>
      <c r="B8221">
        <v>1</v>
      </c>
      <c r="C8221" t="s">
        <v>9357</v>
      </c>
      <c r="D8221" s="84"/>
      <c r="F8221" s="84"/>
    </row>
    <row r="8222" spans="1:6" x14ac:dyDescent="0.25">
      <c r="A8222" t="s">
        <v>9460</v>
      </c>
      <c r="B8222">
        <v>1</v>
      </c>
      <c r="C8222" t="s">
        <v>9357</v>
      </c>
      <c r="D8222" s="84"/>
      <c r="F8222" s="84"/>
    </row>
    <row r="8223" spans="1:6" x14ac:dyDescent="0.25">
      <c r="A8223" t="s">
        <v>9461</v>
      </c>
      <c r="B8223">
        <v>1</v>
      </c>
      <c r="C8223" t="s">
        <v>9357</v>
      </c>
      <c r="D8223" s="84"/>
      <c r="F8223" s="84"/>
    </row>
    <row r="8224" spans="1:6" x14ac:dyDescent="0.25">
      <c r="A8224" t="s">
        <v>9462</v>
      </c>
      <c r="B8224">
        <v>1</v>
      </c>
      <c r="C8224" t="s">
        <v>9357</v>
      </c>
      <c r="D8224" s="84"/>
      <c r="F8224" s="84"/>
    </row>
    <row r="8225" spans="1:6" x14ac:dyDescent="0.25">
      <c r="A8225" t="s">
        <v>9463</v>
      </c>
      <c r="B8225">
        <v>1</v>
      </c>
      <c r="C8225" t="s">
        <v>9357</v>
      </c>
      <c r="D8225" s="84"/>
      <c r="F8225" s="84"/>
    </row>
    <row r="8226" spans="1:6" x14ac:dyDescent="0.25">
      <c r="A8226" t="s">
        <v>9464</v>
      </c>
      <c r="B8226">
        <v>1</v>
      </c>
      <c r="C8226" t="s">
        <v>9357</v>
      </c>
      <c r="D8226" s="84"/>
      <c r="F8226" s="84"/>
    </row>
    <row r="8227" spans="1:6" x14ac:dyDescent="0.25">
      <c r="A8227" t="s">
        <v>9465</v>
      </c>
      <c r="B8227">
        <v>1</v>
      </c>
      <c r="C8227" t="s">
        <v>9357</v>
      </c>
      <c r="D8227" s="84"/>
      <c r="F8227" s="84"/>
    </row>
    <row r="8228" spans="1:6" x14ac:dyDescent="0.25">
      <c r="A8228" t="s">
        <v>9466</v>
      </c>
      <c r="B8228">
        <v>1</v>
      </c>
      <c r="C8228" t="s">
        <v>9357</v>
      </c>
      <c r="D8228" s="84"/>
      <c r="F8228" s="84"/>
    </row>
    <row r="8229" spans="1:6" x14ac:dyDescent="0.25">
      <c r="A8229" t="s">
        <v>9467</v>
      </c>
      <c r="B8229">
        <v>1</v>
      </c>
      <c r="C8229" t="s">
        <v>9357</v>
      </c>
      <c r="D8229" s="84"/>
      <c r="F8229" s="84"/>
    </row>
    <row r="8230" spans="1:6" x14ac:dyDescent="0.25">
      <c r="A8230" t="s">
        <v>9468</v>
      </c>
      <c r="B8230">
        <v>1</v>
      </c>
      <c r="C8230" t="s">
        <v>9357</v>
      </c>
      <c r="D8230" s="84"/>
      <c r="F8230" s="84"/>
    </row>
    <row r="8231" spans="1:6" x14ac:dyDescent="0.25">
      <c r="A8231" t="s">
        <v>9469</v>
      </c>
      <c r="B8231">
        <v>1</v>
      </c>
      <c r="C8231" t="s">
        <v>9357</v>
      </c>
      <c r="D8231" s="84"/>
      <c r="F8231" s="84"/>
    </row>
    <row r="8232" spans="1:6" x14ac:dyDescent="0.25">
      <c r="A8232" t="s">
        <v>9470</v>
      </c>
      <c r="B8232">
        <v>1</v>
      </c>
      <c r="C8232" t="s">
        <v>9357</v>
      </c>
      <c r="D8232" s="84"/>
      <c r="F8232" s="84"/>
    </row>
    <row r="8233" spans="1:6" x14ac:dyDescent="0.25">
      <c r="A8233" t="s">
        <v>9471</v>
      </c>
      <c r="B8233">
        <v>1</v>
      </c>
      <c r="C8233" t="s">
        <v>9357</v>
      </c>
      <c r="D8233" s="84"/>
      <c r="F8233" s="84"/>
    </row>
    <row r="8234" spans="1:6" x14ac:dyDescent="0.25">
      <c r="A8234" t="s">
        <v>9472</v>
      </c>
      <c r="B8234">
        <v>1</v>
      </c>
      <c r="C8234" t="s">
        <v>9357</v>
      </c>
      <c r="D8234" s="84"/>
      <c r="F8234" s="84"/>
    </row>
    <row r="8235" spans="1:6" x14ac:dyDescent="0.25">
      <c r="A8235" t="s">
        <v>9473</v>
      </c>
      <c r="B8235">
        <v>1</v>
      </c>
      <c r="C8235" t="s">
        <v>9357</v>
      </c>
      <c r="D8235" s="84"/>
      <c r="F8235" s="84"/>
    </row>
    <row r="8236" spans="1:6" x14ac:dyDescent="0.25">
      <c r="A8236" t="s">
        <v>9474</v>
      </c>
      <c r="B8236">
        <v>1</v>
      </c>
      <c r="C8236" t="s">
        <v>9357</v>
      </c>
      <c r="D8236" s="84"/>
      <c r="F8236" s="84"/>
    </row>
    <row r="8237" spans="1:6" x14ac:dyDescent="0.25">
      <c r="A8237" t="s">
        <v>9475</v>
      </c>
      <c r="B8237">
        <v>1</v>
      </c>
      <c r="C8237" t="s">
        <v>9357</v>
      </c>
      <c r="D8237" s="84"/>
      <c r="F8237" s="84"/>
    </row>
    <row r="8238" spans="1:6" x14ac:dyDescent="0.25">
      <c r="A8238" t="s">
        <v>9476</v>
      </c>
      <c r="B8238">
        <v>1</v>
      </c>
      <c r="C8238" t="s">
        <v>9357</v>
      </c>
      <c r="D8238" s="84"/>
      <c r="F8238" s="84"/>
    </row>
    <row r="8239" spans="1:6" x14ac:dyDescent="0.25">
      <c r="A8239" t="s">
        <v>9477</v>
      </c>
      <c r="B8239">
        <v>1</v>
      </c>
      <c r="C8239" t="s">
        <v>9357</v>
      </c>
      <c r="D8239" s="84"/>
      <c r="F8239" s="84"/>
    </row>
    <row r="8240" spans="1:6" x14ac:dyDescent="0.25">
      <c r="A8240" t="s">
        <v>9478</v>
      </c>
      <c r="B8240">
        <v>1</v>
      </c>
      <c r="C8240" t="s">
        <v>9357</v>
      </c>
      <c r="D8240" s="84"/>
      <c r="F8240" s="84"/>
    </row>
    <row r="8241" spans="1:6" x14ac:dyDescent="0.25">
      <c r="A8241" t="s">
        <v>9479</v>
      </c>
      <c r="B8241">
        <v>1</v>
      </c>
      <c r="C8241" t="s">
        <v>9357</v>
      </c>
      <c r="D8241" s="84"/>
      <c r="F8241" s="84"/>
    </row>
    <row r="8242" spans="1:6" x14ac:dyDescent="0.25">
      <c r="A8242" t="s">
        <v>9480</v>
      </c>
      <c r="B8242">
        <v>1</v>
      </c>
      <c r="C8242" t="s">
        <v>9357</v>
      </c>
      <c r="D8242" s="84"/>
      <c r="F8242" s="84"/>
    </row>
    <row r="8243" spans="1:6" x14ac:dyDescent="0.25">
      <c r="A8243" t="s">
        <v>9481</v>
      </c>
      <c r="B8243">
        <v>1</v>
      </c>
      <c r="C8243" t="s">
        <v>9357</v>
      </c>
      <c r="D8243" s="84"/>
      <c r="F8243" s="84"/>
    </row>
    <row r="8244" spans="1:6" x14ac:dyDescent="0.25">
      <c r="A8244" t="s">
        <v>9482</v>
      </c>
      <c r="B8244">
        <v>1</v>
      </c>
      <c r="C8244" t="s">
        <v>9357</v>
      </c>
      <c r="D8244" s="84"/>
      <c r="F8244" s="84"/>
    </row>
    <row r="8245" spans="1:6" x14ac:dyDescent="0.25">
      <c r="A8245" t="s">
        <v>9483</v>
      </c>
      <c r="B8245">
        <v>1</v>
      </c>
      <c r="C8245" t="s">
        <v>9357</v>
      </c>
      <c r="D8245" s="84"/>
      <c r="F8245" s="84"/>
    </row>
    <row r="8246" spans="1:6" x14ac:dyDescent="0.25">
      <c r="A8246" t="s">
        <v>9484</v>
      </c>
      <c r="B8246">
        <v>1</v>
      </c>
      <c r="C8246" t="s">
        <v>9357</v>
      </c>
      <c r="D8246" s="84"/>
      <c r="F8246" s="84"/>
    </row>
    <row r="8247" spans="1:6" x14ac:dyDescent="0.25">
      <c r="A8247" t="s">
        <v>9485</v>
      </c>
      <c r="B8247">
        <v>1</v>
      </c>
      <c r="C8247" t="s">
        <v>9357</v>
      </c>
      <c r="D8247" s="84"/>
      <c r="F8247" s="84"/>
    </row>
    <row r="8248" spans="1:6" x14ac:dyDescent="0.25">
      <c r="A8248" t="s">
        <v>9486</v>
      </c>
      <c r="B8248">
        <v>1</v>
      </c>
      <c r="C8248" t="s">
        <v>9357</v>
      </c>
      <c r="D8248" s="84"/>
      <c r="F8248" s="84"/>
    </row>
    <row r="8249" spans="1:6" x14ac:dyDescent="0.25">
      <c r="A8249" t="s">
        <v>9487</v>
      </c>
      <c r="B8249">
        <v>1</v>
      </c>
      <c r="C8249" t="s">
        <v>9357</v>
      </c>
      <c r="D8249" s="84"/>
      <c r="F8249" s="84"/>
    </row>
    <row r="8250" spans="1:6" x14ac:dyDescent="0.25">
      <c r="A8250" t="s">
        <v>9488</v>
      </c>
      <c r="B8250">
        <v>1</v>
      </c>
      <c r="C8250" t="s">
        <v>9357</v>
      </c>
      <c r="D8250" s="84"/>
      <c r="F8250" s="84"/>
    </row>
    <row r="8251" spans="1:6" x14ac:dyDescent="0.25">
      <c r="A8251" t="s">
        <v>9489</v>
      </c>
      <c r="B8251">
        <v>1</v>
      </c>
      <c r="C8251" t="s">
        <v>9357</v>
      </c>
      <c r="D8251" s="84"/>
      <c r="F8251" s="84"/>
    </row>
    <row r="8252" spans="1:6" x14ac:dyDescent="0.25">
      <c r="A8252" t="s">
        <v>9490</v>
      </c>
      <c r="B8252">
        <v>1</v>
      </c>
      <c r="C8252" t="s">
        <v>9357</v>
      </c>
      <c r="D8252" s="84"/>
      <c r="F8252" s="84"/>
    </row>
    <row r="8253" spans="1:6" x14ac:dyDescent="0.25">
      <c r="A8253" t="s">
        <v>9491</v>
      </c>
      <c r="B8253">
        <v>1</v>
      </c>
      <c r="C8253" t="s">
        <v>9357</v>
      </c>
      <c r="D8253" s="84"/>
      <c r="F8253" s="84"/>
    </row>
    <row r="8254" spans="1:6" x14ac:dyDescent="0.25">
      <c r="A8254" t="s">
        <v>9492</v>
      </c>
      <c r="B8254">
        <v>1</v>
      </c>
      <c r="C8254" t="s">
        <v>9357</v>
      </c>
      <c r="D8254" s="84"/>
      <c r="F8254" s="84"/>
    </row>
    <row r="8255" spans="1:6" x14ac:dyDescent="0.25">
      <c r="A8255" t="s">
        <v>9493</v>
      </c>
      <c r="B8255">
        <v>1</v>
      </c>
      <c r="C8255" t="s">
        <v>9357</v>
      </c>
      <c r="D8255" s="84"/>
      <c r="F8255" s="84"/>
    </row>
    <row r="8256" spans="1:6" x14ac:dyDescent="0.25">
      <c r="A8256" t="s">
        <v>9494</v>
      </c>
      <c r="B8256">
        <v>1</v>
      </c>
      <c r="C8256" t="s">
        <v>9357</v>
      </c>
      <c r="D8256" s="84"/>
      <c r="F8256" s="84"/>
    </row>
    <row r="8257" spans="1:6" x14ac:dyDescent="0.25">
      <c r="A8257" t="s">
        <v>9495</v>
      </c>
      <c r="B8257">
        <v>1</v>
      </c>
      <c r="C8257" t="s">
        <v>9357</v>
      </c>
      <c r="D8257" s="84"/>
      <c r="F8257" s="84"/>
    </row>
    <row r="8258" spans="1:6" x14ac:dyDescent="0.25">
      <c r="A8258" t="s">
        <v>9496</v>
      </c>
      <c r="B8258">
        <v>1</v>
      </c>
      <c r="C8258" t="s">
        <v>9357</v>
      </c>
      <c r="D8258" s="84"/>
      <c r="F8258" s="84"/>
    </row>
    <row r="8259" spans="1:6" x14ac:dyDescent="0.25">
      <c r="A8259" t="s">
        <v>9497</v>
      </c>
      <c r="B8259">
        <v>1</v>
      </c>
      <c r="C8259" t="s">
        <v>9357</v>
      </c>
      <c r="D8259" s="84"/>
      <c r="F8259" s="84"/>
    </row>
    <row r="8260" spans="1:6" x14ac:dyDescent="0.25">
      <c r="A8260" t="s">
        <v>9498</v>
      </c>
      <c r="B8260">
        <v>1</v>
      </c>
      <c r="C8260" t="s">
        <v>9357</v>
      </c>
      <c r="D8260" s="84"/>
      <c r="F8260" s="84"/>
    </row>
    <row r="8261" spans="1:6" x14ac:dyDescent="0.25">
      <c r="A8261" t="s">
        <v>9499</v>
      </c>
      <c r="B8261">
        <v>1</v>
      </c>
      <c r="C8261" t="s">
        <v>9357</v>
      </c>
      <c r="D8261" s="84"/>
      <c r="F8261" s="84"/>
    </row>
    <row r="8262" spans="1:6" x14ac:dyDescent="0.25">
      <c r="A8262" t="s">
        <v>9500</v>
      </c>
      <c r="B8262">
        <v>1</v>
      </c>
      <c r="C8262" t="s">
        <v>9357</v>
      </c>
      <c r="D8262" s="84"/>
      <c r="F8262" s="84"/>
    </row>
    <row r="8263" spans="1:6" x14ac:dyDescent="0.25">
      <c r="A8263" t="s">
        <v>9501</v>
      </c>
      <c r="B8263">
        <v>1</v>
      </c>
      <c r="C8263" t="s">
        <v>9357</v>
      </c>
      <c r="D8263" s="84"/>
      <c r="F8263" s="84"/>
    </row>
    <row r="8264" spans="1:6" x14ac:dyDescent="0.25">
      <c r="A8264" t="s">
        <v>9502</v>
      </c>
      <c r="B8264">
        <v>1</v>
      </c>
      <c r="C8264" t="s">
        <v>9357</v>
      </c>
      <c r="D8264" s="84"/>
      <c r="F8264" s="84"/>
    </row>
    <row r="8265" spans="1:6" x14ac:dyDescent="0.25">
      <c r="A8265" t="s">
        <v>9503</v>
      </c>
      <c r="B8265">
        <v>1</v>
      </c>
      <c r="C8265" t="s">
        <v>9357</v>
      </c>
      <c r="D8265" s="84"/>
      <c r="F8265" s="84"/>
    </row>
    <row r="8266" spans="1:6" x14ac:dyDescent="0.25">
      <c r="A8266" t="s">
        <v>9504</v>
      </c>
      <c r="B8266">
        <v>1</v>
      </c>
      <c r="C8266" t="s">
        <v>9357</v>
      </c>
      <c r="D8266" s="84"/>
      <c r="F8266" s="84"/>
    </row>
    <row r="8267" spans="1:6" x14ac:dyDescent="0.25">
      <c r="A8267" t="s">
        <v>9505</v>
      </c>
      <c r="B8267">
        <v>1</v>
      </c>
      <c r="C8267" t="s">
        <v>9357</v>
      </c>
      <c r="D8267" s="84"/>
      <c r="F8267" s="84"/>
    </row>
    <row r="8268" spans="1:6" x14ac:dyDescent="0.25">
      <c r="A8268" t="s">
        <v>9506</v>
      </c>
      <c r="B8268">
        <v>1</v>
      </c>
      <c r="C8268" t="s">
        <v>9357</v>
      </c>
      <c r="D8268" s="84"/>
      <c r="F8268" s="84"/>
    </row>
    <row r="8269" spans="1:6" x14ac:dyDescent="0.25">
      <c r="A8269" t="s">
        <v>9507</v>
      </c>
      <c r="B8269">
        <v>1</v>
      </c>
      <c r="C8269" t="s">
        <v>9357</v>
      </c>
      <c r="D8269" s="84"/>
      <c r="F8269" s="84"/>
    </row>
    <row r="8270" spans="1:6" x14ac:dyDescent="0.25">
      <c r="A8270" t="s">
        <v>9508</v>
      </c>
      <c r="B8270">
        <v>1</v>
      </c>
      <c r="C8270" t="s">
        <v>9357</v>
      </c>
      <c r="D8270" s="84"/>
      <c r="F8270" s="84"/>
    </row>
    <row r="8271" spans="1:6" x14ac:dyDescent="0.25">
      <c r="A8271" t="s">
        <v>9509</v>
      </c>
      <c r="B8271">
        <v>1</v>
      </c>
      <c r="C8271" t="s">
        <v>9357</v>
      </c>
      <c r="D8271" s="84"/>
      <c r="F8271" s="84"/>
    </row>
    <row r="8272" spans="1:6" x14ac:dyDescent="0.25">
      <c r="A8272" t="s">
        <v>9510</v>
      </c>
      <c r="B8272">
        <v>1</v>
      </c>
      <c r="C8272" t="s">
        <v>9357</v>
      </c>
      <c r="D8272" s="84"/>
      <c r="F8272" s="84"/>
    </row>
    <row r="8273" spans="1:6" x14ac:dyDescent="0.25">
      <c r="A8273" t="s">
        <v>9511</v>
      </c>
      <c r="B8273">
        <v>1</v>
      </c>
      <c r="C8273" t="s">
        <v>9357</v>
      </c>
      <c r="D8273" s="84"/>
      <c r="F8273" s="84"/>
    </row>
    <row r="8274" spans="1:6" x14ac:dyDescent="0.25">
      <c r="A8274" t="s">
        <v>9512</v>
      </c>
      <c r="B8274">
        <v>1</v>
      </c>
      <c r="C8274" t="s">
        <v>9357</v>
      </c>
      <c r="D8274" s="84"/>
      <c r="F8274" s="84"/>
    </row>
    <row r="8275" spans="1:6" x14ac:dyDescent="0.25">
      <c r="A8275" t="s">
        <v>9513</v>
      </c>
      <c r="B8275">
        <v>1</v>
      </c>
      <c r="C8275" t="s">
        <v>9357</v>
      </c>
      <c r="D8275" s="84"/>
      <c r="F8275" s="84"/>
    </row>
    <row r="8276" spans="1:6" x14ac:dyDescent="0.25">
      <c r="A8276" t="s">
        <v>9514</v>
      </c>
      <c r="B8276">
        <v>1</v>
      </c>
      <c r="C8276" t="s">
        <v>9357</v>
      </c>
      <c r="D8276" s="84"/>
      <c r="F8276" s="84"/>
    </row>
    <row r="8277" spans="1:6" x14ac:dyDescent="0.25">
      <c r="A8277" t="s">
        <v>9515</v>
      </c>
      <c r="B8277">
        <v>1</v>
      </c>
      <c r="C8277" t="s">
        <v>9357</v>
      </c>
      <c r="D8277" s="84"/>
      <c r="F8277" s="84"/>
    </row>
    <row r="8278" spans="1:6" x14ac:dyDescent="0.25">
      <c r="A8278" t="s">
        <v>9516</v>
      </c>
      <c r="B8278">
        <v>1</v>
      </c>
      <c r="C8278" t="s">
        <v>9357</v>
      </c>
      <c r="D8278" s="84"/>
      <c r="F8278" s="84"/>
    </row>
    <row r="8279" spans="1:6" x14ac:dyDescent="0.25">
      <c r="A8279" t="s">
        <v>9517</v>
      </c>
      <c r="B8279">
        <v>1</v>
      </c>
      <c r="C8279" t="s">
        <v>9357</v>
      </c>
      <c r="D8279" s="84"/>
      <c r="F8279" s="84"/>
    </row>
    <row r="8280" spans="1:6" x14ac:dyDescent="0.25">
      <c r="A8280" t="s">
        <v>9518</v>
      </c>
      <c r="B8280">
        <v>1</v>
      </c>
      <c r="C8280" t="s">
        <v>9357</v>
      </c>
      <c r="D8280" s="84"/>
      <c r="F8280" s="84"/>
    </row>
    <row r="8281" spans="1:6" x14ac:dyDescent="0.25">
      <c r="A8281" t="s">
        <v>9519</v>
      </c>
      <c r="B8281">
        <v>1</v>
      </c>
      <c r="C8281" t="s">
        <v>9357</v>
      </c>
      <c r="D8281" s="84"/>
      <c r="F8281" s="84"/>
    </row>
    <row r="8282" spans="1:6" x14ac:dyDescent="0.25">
      <c r="A8282" t="s">
        <v>9520</v>
      </c>
      <c r="B8282">
        <v>1</v>
      </c>
      <c r="C8282" t="s">
        <v>9357</v>
      </c>
      <c r="D8282" s="84"/>
      <c r="F8282" s="84"/>
    </row>
    <row r="8283" spans="1:6" x14ac:dyDescent="0.25">
      <c r="A8283" t="s">
        <v>9521</v>
      </c>
      <c r="B8283">
        <v>1</v>
      </c>
      <c r="C8283" t="s">
        <v>9357</v>
      </c>
      <c r="D8283" s="84"/>
      <c r="F8283" s="84"/>
    </row>
    <row r="8284" spans="1:6" x14ac:dyDescent="0.25">
      <c r="A8284" t="s">
        <v>9522</v>
      </c>
      <c r="B8284">
        <v>1</v>
      </c>
      <c r="C8284" t="s">
        <v>9357</v>
      </c>
      <c r="D8284" s="84"/>
      <c r="F8284" s="84"/>
    </row>
    <row r="8285" spans="1:6" x14ac:dyDescent="0.25">
      <c r="A8285" t="s">
        <v>9523</v>
      </c>
      <c r="B8285">
        <v>1</v>
      </c>
      <c r="C8285" t="s">
        <v>9357</v>
      </c>
      <c r="D8285" s="84"/>
      <c r="F8285" s="84"/>
    </row>
    <row r="8286" spans="1:6" x14ac:dyDescent="0.25">
      <c r="A8286" t="s">
        <v>9524</v>
      </c>
      <c r="B8286">
        <v>1</v>
      </c>
      <c r="C8286" t="s">
        <v>9357</v>
      </c>
      <c r="D8286" s="84"/>
      <c r="F8286" s="84"/>
    </row>
    <row r="8287" spans="1:6" x14ac:dyDescent="0.25">
      <c r="A8287" t="s">
        <v>9525</v>
      </c>
      <c r="B8287">
        <v>1</v>
      </c>
      <c r="C8287" t="s">
        <v>9357</v>
      </c>
      <c r="D8287" s="84"/>
      <c r="F8287" s="84"/>
    </row>
    <row r="8288" spans="1:6" x14ac:dyDescent="0.25">
      <c r="A8288" t="s">
        <v>9526</v>
      </c>
      <c r="B8288">
        <v>1</v>
      </c>
      <c r="C8288" t="s">
        <v>9357</v>
      </c>
      <c r="D8288" s="84"/>
      <c r="F8288" s="84"/>
    </row>
    <row r="8289" spans="1:6" x14ac:dyDescent="0.25">
      <c r="A8289" t="s">
        <v>9527</v>
      </c>
      <c r="B8289">
        <v>1</v>
      </c>
      <c r="C8289" t="s">
        <v>9357</v>
      </c>
      <c r="D8289" s="84"/>
      <c r="F8289" s="84"/>
    </row>
    <row r="8290" spans="1:6" x14ac:dyDescent="0.25">
      <c r="A8290" t="s">
        <v>9528</v>
      </c>
      <c r="B8290">
        <v>1</v>
      </c>
      <c r="C8290" t="s">
        <v>9357</v>
      </c>
      <c r="D8290" s="84"/>
      <c r="F8290" s="84"/>
    </row>
    <row r="8291" spans="1:6" x14ac:dyDescent="0.25">
      <c r="A8291" t="s">
        <v>9529</v>
      </c>
      <c r="B8291">
        <v>1</v>
      </c>
      <c r="C8291" t="s">
        <v>9357</v>
      </c>
      <c r="D8291" s="84"/>
      <c r="F8291" s="84"/>
    </row>
    <row r="8292" spans="1:6" x14ac:dyDescent="0.25">
      <c r="A8292" t="s">
        <v>9530</v>
      </c>
      <c r="B8292">
        <v>1</v>
      </c>
      <c r="C8292" t="s">
        <v>9357</v>
      </c>
      <c r="D8292" s="84"/>
      <c r="F8292" s="84"/>
    </row>
    <row r="8293" spans="1:6" x14ac:dyDescent="0.25">
      <c r="A8293" t="s">
        <v>9531</v>
      </c>
      <c r="B8293">
        <v>1</v>
      </c>
      <c r="C8293" t="s">
        <v>9357</v>
      </c>
      <c r="D8293" s="84"/>
      <c r="F8293" s="84"/>
    </row>
    <row r="8294" spans="1:6" x14ac:dyDescent="0.25">
      <c r="A8294" t="s">
        <v>9532</v>
      </c>
      <c r="B8294">
        <v>1</v>
      </c>
      <c r="C8294" t="s">
        <v>9357</v>
      </c>
      <c r="D8294" s="84"/>
      <c r="F8294" s="84"/>
    </row>
    <row r="8295" spans="1:6" x14ac:dyDescent="0.25">
      <c r="A8295" t="s">
        <v>9533</v>
      </c>
      <c r="B8295">
        <v>1</v>
      </c>
      <c r="C8295" t="s">
        <v>9357</v>
      </c>
      <c r="D8295" s="84"/>
      <c r="F8295" s="84"/>
    </row>
    <row r="8296" spans="1:6" x14ac:dyDescent="0.25">
      <c r="A8296" t="s">
        <v>9534</v>
      </c>
      <c r="B8296">
        <v>1</v>
      </c>
      <c r="C8296" t="s">
        <v>9357</v>
      </c>
      <c r="D8296" s="84"/>
      <c r="F8296" s="84"/>
    </row>
    <row r="8297" spans="1:6" x14ac:dyDescent="0.25">
      <c r="A8297" t="s">
        <v>9535</v>
      </c>
      <c r="B8297">
        <v>1</v>
      </c>
      <c r="C8297" t="s">
        <v>9357</v>
      </c>
      <c r="D8297" s="84"/>
      <c r="F8297" s="84"/>
    </row>
    <row r="8298" spans="1:6" x14ac:dyDescent="0.25">
      <c r="A8298" t="s">
        <v>9536</v>
      </c>
      <c r="B8298">
        <v>1</v>
      </c>
      <c r="C8298" t="s">
        <v>9357</v>
      </c>
      <c r="D8298" s="84"/>
      <c r="F8298" s="84"/>
    </row>
    <row r="8299" spans="1:6" x14ac:dyDescent="0.25">
      <c r="A8299" t="s">
        <v>9537</v>
      </c>
      <c r="B8299">
        <v>1</v>
      </c>
      <c r="C8299" t="s">
        <v>9357</v>
      </c>
      <c r="D8299" s="84"/>
      <c r="F8299" s="84"/>
    </row>
    <row r="8300" spans="1:6" x14ac:dyDescent="0.25">
      <c r="A8300" t="s">
        <v>9538</v>
      </c>
      <c r="B8300">
        <v>1</v>
      </c>
      <c r="C8300" t="s">
        <v>9357</v>
      </c>
      <c r="D8300" s="84"/>
      <c r="F8300" s="84"/>
    </row>
    <row r="8301" spans="1:6" x14ac:dyDescent="0.25">
      <c r="A8301" t="s">
        <v>9539</v>
      </c>
      <c r="B8301">
        <v>1</v>
      </c>
      <c r="C8301" t="s">
        <v>9357</v>
      </c>
      <c r="D8301" s="84"/>
      <c r="F8301" s="84"/>
    </row>
    <row r="8302" spans="1:6" x14ac:dyDescent="0.25">
      <c r="A8302" t="s">
        <v>9540</v>
      </c>
      <c r="B8302">
        <v>1</v>
      </c>
      <c r="C8302" t="s">
        <v>9357</v>
      </c>
      <c r="D8302" s="84"/>
      <c r="F8302" s="84"/>
    </row>
    <row r="8303" spans="1:6" x14ac:dyDescent="0.25">
      <c r="A8303" t="s">
        <v>9541</v>
      </c>
      <c r="B8303">
        <v>1</v>
      </c>
      <c r="C8303" t="s">
        <v>9357</v>
      </c>
      <c r="D8303" s="84"/>
      <c r="F8303" s="84"/>
    </row>
    <row r="8304" spans="1:6" x14ac:dyDescent="0.25">
      <c r="A8304" t="s">
        <v>9542</v>
      </c>
      <c r="B8304">
        <v>1</v>
      </c>
      <c r="C8304" t="s">
        <v>9357</v>
      </c>
      <c r="D8304" s="84"/>
      <c r="F8304" s="84"/>
    </row>
    <row r="8305" spans="1:6" x14ac:dyDescent="0.25">
      <c r="A8305" t="s">
        <v>9543</v>
      </c>
      <c r="B8305">
        <v>1</v>
      </c>
      <c r="C8305" t="s">
        <v>9357</v>
      </c>
      <c r="D8305" s="84"/>
      <c r="F8305" s="84"/>
    </row>
    <row r="8306" spans="1:6" x14ac:dyDescent="0.25">
      <c r="A8306" t="s">
        <v>9544</v>
      </c>
      <c r="B8306">
        <v>1</v>
      </c>
      <c r="C8306" t="s">
        <v>9357</v>
      </c>
      <c r="D8306" s="84"/>
      <c r="F8306" s="84"/>
    </row>
    <row r="8307" spans="1:6" x14ac:dyDescent="0.25">
      <c r="A8307" t="s">
        <v>9545</v>
      </c>
      <c r="B8307">
        <v>1</v>
      </c>
      <c r="C8307" t="s">
        <v>9357</v>
      </c>
      <c r="D8307" s="84"/>
      <c r="F8307" s="84"/>
    </row>
    <row r="8308" spans="1:6" x14ac:dyDescent="0.25">
      <c r="A8308" t="s">
        <v>9546</v>
      </c>
      <c r="B8308">
        <v>1</v>
      </c>
      <c r="C8308" t="s">
        <v>9357</v>
      </c>
      <c r="D8308" s="84"/>
      <c r="F8308" s="84"/>
    </row>
    <row r="8309" spans="1:6" x14ac:dyDescent="0.25">
      <c r="A8309" t="s">
        <v>9547</v>
      </c>
      <c r="B8309">
        <v>1</v>
      </c>
      <c r="C8309" t="s">
        <v>9357</v>
      </c>
      <c r="D8309" s="84"/>
      <c r="F8309" s="84"/>
    </row>
    <row r="8310" spans="1:6" x14ac:dyDescent="0.25">
      <c r="A8310" t="s">
        <v>9548</v>
      </c>
      <c r="B8310">
        <v>1</v>
      </c>
      <c r="C8310" t="s">
        <v>9357</v>
      </c>
      <c r="D8310" s="84"/>
      <c r="F8310" s="84"/>
    </row>
    <row r="8311" spans="1:6" x14ac:dyDescent="0.25">
      <c r="A8311" t="s">
        <v>9549</v>
      </c>
      <c r="B8311">
        <v>1</v>
      </c>
      <c r="C8311" t="s">
        <v>9357</v>
      </c>
      <c r="D8311" s="84"/>
      <c r="F8311" s="84"/>
    </row>
    <row r="8312" spans="1:6" x14ac:dyDescent="0.25">
      <c r="A8312" t="s">
        <v>9550</v>
      </c>
      <c r="B8312">
        <v>1</v>
      </c>
      <c r="C8312" t="s">
        <v>9357</v>
      </c>
      <c r="D8312" s="84"/>
      <c r="F8312" s="84"/>
    </row>
    <row r="8313" spans="1:6" x14ac:dyDescent="0.25">
      <c r="A8313" t="s">
        <v>9551</v>
      </c>
      <c r="B8313">
        <v>1</v>
      </c>
      <c r="C8313" t="s">
        <v>9357</v>
      </c>
      <c r="D8313" s="84"/>
      <c r="F8313" s="84"/>
    </row>
    <row r="8314" spans="1:6" x14ac:dyDescent="0.25">
      <c r="A8314" t="s">
        <v>9552</v>
      </c>
      <c r="B8314">
        <v>1</v>
      </c>
      <c r="C8314" t="s">
        <v>9357</v>
      </c>
      <c r="D8314" s="84"/>
      <c r="F8314" s="84"/>
    </row>
    <row r="8315" spans="1:6" x14ac:dyDescent="0.25">
      <c r="A8315" t="s">
        <v>9553</v>
      </c>
      <c r="B8315">
        <v>1</v>
      </c>
      <c r="C8315" t="s">
        <v>9357</v>
      </c>
      <c r="D8315" s="84"/>
      <c r="F8315" s="84"/>
    </row>
    <row r="8316" spans="1:6" x14ac:dyDescent="0.25">
      <c r="A8316" t="s">
        <v>9554</v>
      </c>
      <c r="B8316">
        <v>1</v>
      </c>
      <c r="C8316" t="s">
        <v>9357</v>
      </c>
      <c r="D8316" s="84"/>
      <c r="F8316" s="84"/>
    </row>
    <row r="8317" spans="1:6" x14ac:dyDescent="0.25">
      <c r="A8317" t="s">
        <v>9555</v>
      </c>
      <c r="B8317">
        <v>1</v>
      </c>
      <c r="C8317" t="s">
        <v>9357</v>
      </c>
      <c r="D8317" s="84"/>
      <c r="F8317" s="84"/>
    </row>
    <row r="8318" spans="1:6" x14ac:dyDescent="0.25">
      <c r="A8318" t="s">
        <v>9556</v>
      </c>
      <c r="B8318">
        <v>1</v>
      </c>
      <c r="C8318" t="s">
        <v>9357</v>
      </c>
      <c r="D8318" s="84"/>
      <c r="F8318" s="84"/>
    </row>
    <row r="8319" spans="1:6" x14ac:dyDescent="0.25">
      <c r="A8319" t="s">
        <v>9557</v>
      </c>
      <c r="B8319">
        <v>1</v>
      </c>
      <c r="C8319" t="s">
        <v>9357</v>
      </c>
      <c r="D8319" s="84"/>
      <c r="F8319" s="84"/>
    </row>
    <row r="8320" spans="1:6" x14ac:dyDescent="0.25">
      <c r="A8320" t="s">
        <v>9558</v>
      </c>
      <c r="B8320">
        <v>1</v>
      </c>
      <c r="C8320" t="s">
        <v>9357</v>
      </c>
      <c r="D8320" s="84"/>
      <c r="F8320" s="84"/>
    </row>
    <row r="8321" spans="1:6" x14ac:dyDescent="0.25">
      <c r="A8321" t="s">
        <v>9559</v>
      </c>
      <c r="B8321">
        <v>1</v>
      </c>
      <c r="C8321" t="s">
        <v>9357</v>
      </c>
      <c r="D8321" s="84"/>
      <c r="F8321" s="84"/>
    </row>
    <row r="8322" spans="1:6" x14ac:dyDescent="0.25">
      <c r="A8322" t="s">
        <v>9560</v>
      </c>
      <c r="B8322">
        <v>1</v>
      </c>
      <c r="C8322" t="s">
        <v>9357</v>
      </c>
      <c r="D8322" s="84"/>
      <c r="F8322" s="84"/>
    </row>
    <row r="8323" spans="1:6" x14ac:dyDescent="0.25">
      <c r="A8323" t="s">
        <v>9561</v>
      </c>
      <c r="B8323">
        <v>1</v>
      </c>
      <c r="C8323" t="s">
        <v>9357</v>
      </c>
      <c r="D8323" s="84"/>
      <c r="F8323" s="84"/>
    </row>
    <row r="8324" spans="1:6" x14ac:dyDescent="0.25">
      <c r="A8324" t="s">
        <v>9562</v>
      </c>
      <c r="B8324">
        <v>1</v>
      </c>
      <c r="C8324" t="s">
        <v>9357</v>
      </c>
      <c r="D8324" s="84"/>
      <c r="F8324" s="84"/>
    </row>
    <row r="8325" spans="1:6" x14ac:dyDescent="0.25">
      <c r="A8325" t="s">
        <v>9563</v>
      </c>
      <c r="B8325">
        <v>1</v>
      </c>
      <c r="C8325" t="s">
        <v>9357</v>
      </c>
      <c r="D8325" s="84"/>
      <c r="F8325" s="84"/>
    </row>
    <row r="8326" spans="1:6" x14ac:dyDescent="0.25">
      <c r="A8326" t="s">
        <v>9564</v>
      </c>
      <c r="B8326">
        <v>1</v>
      </c>
      <c r="C8326" t="s">
        <v>9357</v>
      </c>
      <c r="D8326" s="84"/>
      <c r="F8326" s="84"/>
    </row>
    <row r="8327" spans="1:6" x14ac:dyDescent="0.25">
      <c r="A8327" t="s">
        <v>9565</v>
      </c>
      <c r="B8327">
        <v>1</v>
      </c>
      <c r="C8327" t="s">
        <v>9357</v>
      </c>
      <c r="D8327" s="84"/>
      <c r="F8327" s="84"/>
    </row>
    <row r="8328" spans="1:6" x14ac:dyDescent="0.25">
      <c r="A8328" t="s">
        <v>9566</v>
      </c>
      <c r="B8328">
        <v>1</v>
      </c>
      <c r="C8328" t="s">
        <v>9357</v>
      </c>
      <c r="D8328" s="84"/>
      <c r="F8328" s="84"/>
    </row>
    <row r="8329" spans="1:6" x14ac:dyDescent="0.25">
      <c r="A8329" t="s">
        <v>9567</v>
      </c>
      <c r="B8329">
        <v>1</v>
      </c>
      <c r="C8329" t="s">
        <v>9357</v>
      </c>
      <c r="D8329" s="84"/>
      <c r="F8329" s="84"/>
    </row>
    <row r="8330" spans="1:6" x14ac:dyDescent="0.25">
      <c r="A8330" t="s">
        <v>9568</v>
      </c>
      <c r="B8330">
        <v>1</v>
      </c>
      <c r="C8330" t="s">
        <v>9357</v>
      </c>
      <c r="D8330" s="84"/>
      <c r="F8330" s="84"/>
    </row>
    <row r="8331" spans="1:6" x14ac:dyDescent="0.25">
      <c r="A8331" t="s">
        <v>9569</v>
      </c>
      <c r="B8331">
        <v>1</v>
      </c>
      <c r="C8331" t="s">
        <v>9357</v>
      </c>
      <c r="D8331" s="84"/>
      <c r="F8331" s="84"/>
    </row>
    <row r="8332" spans="1:6" x14ac:dyDescent="0.25">
      <c r="A8332" t="s">
        <v>9570</v>
      </c>
      <c r="B8332">
        <v>1</v>
      </c>
      <c r="C8332" t="s">
        <v>9357</v>
      </c>
      <c r="D8332" s="84"/>
      <c r="F8332" s="84"/>
    </row>
    <row r="8333" spans="1:6" x14ac:dyDescent="0.25">
      <c r="A8333" t="s">
        <v>9571</v>
      </c>
      <c r="B8333">
        <v>1</v>
      </c>
      <c r="C8333" t="s">
        <v>9357</v>
      </c>
      <c r="D8333" s="84"/>
      <c r="F8333" s="84"/>
    </row>
    <row r="8334" spans="1:6" x14ac:dyDescent="0.25">
      <c r="A8334" t="s">
        <v>9572</v>
      </c>
      <c r="B8334">
        <v>1</v>
      </c>
      <c r="C8334" t="s">
        <v>9357</v>
      </c>
      <c r="D8334" s="84"/>
      <c r="F8334" s="84"/>
    </row>
    <row r="8335" spans="1:6" x14ac:dyDescent="0.25">
      <c r="A8335" t="s">
        <v>9573</v>
      </c>
      <c r="B8335">
        <v>1</v>
      </c>
      <c r="C8335" t="s">
        <v>9357</v>
      </c>
      <c r="D8335" s="84"/>
      <c r="F8335" s="84"/>
    </row>
    <row r="8336" spans="1:6" x14ac:dyDescent="0.25">
      <c r="A8336" t="s">
        <v>9574</v>
      </c>
      <c r="B8336">
        <v>1</v>
      </c>
      <c r="C8336" t="s">
        <v>9357</v>
      </c>
      <c r="D8336" s="84"/>
      <c r="F8336" s="84"/>
    </row>
    <row r="8337" spans="1:6" x14ac:dyDescent="0.25">
      <c r="A8337" t="s">
        <v>9575</v>
      </c>
      <c r="B8337">
        <v>1</v>
      </c>
      <c r="C8337" t="s">
        <v>9357</v>
      </c>
      <c r="D8337" s="84"/>
      <c r="F8337" s="84"/>
    </row>
    <row r="8338" spans="1:6" x14ac:dyDescent="0.25">
      <c r="A8338" t="s">
        <v>9576</v>
      </c>
      <c r="B8338">
        <v>1</v>
      </c>
      <c r="C8338" t="s">
        <v>9357</v>
      </c>
      <c r="D8338" s="84"/>
      <c r="F8338" s="84"/>
    </row>
    <row r="8339" spans="1:6" x14ac:dyDescent="0.25">
      <c r="A8339" t="s">
        <v>9577</v>
      </c>
      <c r="B8339">
        <v>1</v>
      </c>
      <c r="C8339" t="s">
        <v>9357</v>
      </c>
      <c r="D8339" s="84"/>
      <c r="F8339" s="84"/>
    </row>
    <row r="8340" spans="1:6" x14ac:dyDescent="0.25">
      <c r="A8340" t="s">
        <v>9578</v>
      </c>
      <c r="B8340">
        <v>1</v>
      </c>
      <c r="C8340" t="s">
        <v>9357</v>
      </c>
      <c r="D8340" s="84"/>
      <c r="F8340" s="84"/>
    </row>
    <row r="8341" spans="1:6" x14ac:dyDescent="0.25">
      <c r="A8341" t="s">
        <v>9579</v>
      </c>
      <c r="B8341">
        <v>1</v>
      </c>
      <c r="C8341" t="s">
        <v>9357</v>
      </c>
      <c r="D8341" s="84"/>
      <c r="F8341" s="84"/>
    </row>
    <row r="8342" spans="1:6" x14ac:dyDescent="0.25">
      <c r="A8342" t="s">
        <v>9580</v>
      </c>
      <c r="B8342">
        <v>1</v>
      </c>
      <c r="C8342" t="s">
        <v>9357</v>
      </c>
      <c r="D8342" s="84"/>
      <c r="F8342" s="84"/>
    </row>
    <row r="8343" spans="1:6" x14ac:dyDescent="0.25">
      <c r="A8343" t="s">
        <v>9581</v>
      </c>
      <c r="B8343">
        <v>1</v>
      </c>
      <c r="C8343" t="s">
        <v>9357</v>
      </c>
      <c r="D8343" s="84"/>
      <c r="F8343" s="84"/>
    </row>
    <row r="8344" spans="1:6" x14ac:dyDescent="0.25">
      <c r="A8344" t="s">
        <v>9582</v>
      </c>
      <c r="B8344">
        <v>1</v>
      </c>
      <c r="C8344" t="s">
        <v>9357</v>
      </c>
      <c r="D8344" s="84"/>
      <c r="F8344" s="84"/>
    </row>
    <row r="8345" spans="1:6" x14ac:dyDescent="0.25">
      <c r="A8345" t="s">
        <v>9583</v>
      </c>
      <c r="B8345">
        <v>1</v>
      </c>
      <c r="C8345" t="s">
        <v>9357</v>
      </c>
      <c r="D8345" s="84"/>
      <c r="F8345" s="84"/>
    </row>
    <row r="8346" spans="1:6" x14ac:dyDescent="0.25">
      <c r="A8346" t="s">
        <v>9584</v>
      </c>
      <c r="B8346">
        <v>1</v>
      </c>
      <c r="C8346" t="s">
        <v>9357</v>
      </c>
      <c r="D8346" s="84"/>
      <c r="F8346" s="84"/>
    </row>
    <row r="8347" spans="1:6" x14ac:dyDescent="0.25">
      <c r="A8347" t="s">
        <v>9585</v>
      </c>
      <c r="B8347">
        <v>1</v>
      </c>
      <c r="C8347" t="s">
        <v>9357</v>
      </c>
      <c r="D8347" s="84"/>
      <c r="F8347" s="84"/>
    </row>
    <row r="8348" spans="1:6" x14ac:dyDescent="0.25">
      <c r="A8348" t="s">
        <v>9586</v>
      </c>
      <c r="B8348">
        <v>1</v>
      </c>
      <c r="C8348" t="s">
        <v>9357</v>
      </c>
      <c r="D8348" s="84"/>
      <c r="F8348" s="84"/>
    </row>
    <row r="8349" spans="1:6" x14ac:dyDescent="0.25">
      <c r="A8349" t="s">
        <v>9587</v>
      </c>
      <c r="B8349">
        <v>1</v>
      </c>
      <c r="C8349" t="s">
        <v>9357</v>
      </c>
      <c r="D8349" s="84"/>
      <c r="F8349" s="84"/>
    </row>
    <row r="8350" spans="1:6" x14ac:dyDescent="0.25">
      <c r="A8350" t="s">
        <v>9588</v>
      </c>
      <c r="B8350">
        <v>1</v>
      </c>
      <c r="C8350" t="s">
        <v>9357</v>
      </c>
      <c r="D8350" s="84"/>
      <c r="F8350" s="84"/>
    </row>
    <row r="8351" spans="1:6" x14ac:dyDescent="0.25">
      <c r="A8351" t="s">
        <v>9589</v>
      </c>
      <c r="B8351">
        <v>1</v>
      </c>
      <c r="C8351" t="s">
        <v>9357</v>
      </c>
      <c r="D8351" s="84"/>
      <c r="F8351" s="84"/>
    </row>
    <row r="8352" spans="1:6" x14ac:dyDescent="0.25">
      <c r="A8352" t="s">
        <v>9590</v>
      </c>
      <c r="B8352">
        <v>1</v>
      </c>
      <c r="C8352" t="s">
        <v>9357</v>
      </c>
      <c r="D8352" s="84"/>
      <c r="F8352" s="84"/>
    </row>
    <row r="8353" spans="1:6" x14ac:dyDescent="0.25">
      <c r="A8353" t="s">
        <v>9591</v>
      </c>
      <c r="B8353">
        <v>1</v>
      </c>
      <c r="C8353" t="s">
        <v>9357</v>
      </c>
      <c r="D8353" s="84"/>
      <c r="F8353" s="84"/>
    </row>
    <row r="8354" spans="1:6" x14ac:dyDescent="0.25">
      <c r="A8354" t="s">
        <v>9592</v>
      </c>
      <c r="B8354">
        <v>1</v>
      </c>
      <c r="C8354" t="s">
        <v>9357</v>
      </c>
      <c r="D8354" s="84"/>
      <c r="F8354" s="84"/>
    </row>
    <row r="8355" spans="1:6" x14ac:dyDescent="0.25">
      <c r="A8355" t="s">
        <v>9593</v>
      </c>
      <c r="B8355">
        <v>1</v>
      </c>
      <c r="C8355" t="s">
        <v>9357</v>
      </c>
      <c r="D8355" s="84"/>
      <c r="F8355" s="84"/>
    </row>
    <row r="8356" spans="1:6" x14ac:dyDescent="0.25">
      <c r="A8356" t="s">
        <v>9594</v>
      </c>
      <c r="B8356">
        <v>1</v>
      </c>
      <c r="C8356" t="s">
        <v>9357</v>
      </c>
      <c r="D8356" s="84"/>
      <c r="F8356" s="84"/>
    </row>
    <row r="8357" spans="1:6" x14ac:dyDescent="0.25">
      <c r="A8357" t="s">
        <v>9595</v>
      </c>
      <c r="B8357">
        <v>1</v>
      </c>
      <c r="C8357" t="s">
        <v>9357</v>
      </c>
      <c r="D8357" s="84"/>
      <c r="F8357" s="84"/>
    </row>
    <row r="8358" spans="1:6" x14ac:dyDescent="0.25">
      <c r="A8358" t="s">
        <v>9596</v>
      </c>
      <c r="B8358">
        <v>1</v>
      </c>
      <c r="C8358" t="s">
        <v>9357</v>
      </c>
      <c r="D8358" s="84"/>
      <c r="F8358" s="84"/>
    </row>
    <row r="8359" spans="1:6" x14ac:dyDescent="0.25">
      <c r="A8359" t="s">
        <v>9597</v>
      </c>
      <c r="B8359">
        <v>1</v>
      </c>
      <c r="C8359" t="s">
        <v>9357</v>
      </c>
      <c r="D8359" s="84"/>
      <c r="F8359" s="84"/>
    </row>
    <row r="8360" spans="1:6" x14ac:dyDescent="0.25">
      <c r="A8360" t="s">
        <v>9598</v>
      </c>
      <c r="B8360">
        <v>1</v>
      </c>
      <c r="C8360" t="s">
        <v>9357</v>
      </c>
      <c r="D8360" s="84"/>
      <c r="F8360" s="84"/>
    </row>
    <row r="8361" spans="1:6" x14ac:dyDescent="0.25">
      <c r="A8361" t="s">
        <v>9599</v>
      </c>
      <c r="B8361">
        <v>1</v>
      </c>
      <c r="C8361" t="s">
        <v>9357</v>
      </c>
      <c r="D8361" s="84"/>
      <c r="F8361" s="84"/>
    </row>
    <row r="8362" spans="1:6" x14ac:dyDescent="0.25">
      <c r="A8362" t="s">
        <v>9600</v>
      </c>
      <c r="B8362">
        <v>1</v>
      </c>
      <c r="C8362" t="s">
        <v>9357</v>
      </c>
      <c r="D8362" s="84"/>
      <c r="F8362" s="84"/>
    </row>
    <row r="8363" spans="1:6" x14ac:dyDescent="0.25">
      <c r="A8363" t="s">
        <v>9601</v>
      </c>
      <c r="B8363">
        <v>1</v>
      </c>
      <c r="C8363" t="s">
        <v>9357</v>
      </c>
      <c r="D8363" s="84"/>
      <c r="F8363" s="84"/>
    </row>
    <row r="8364" spans="1:6" x14ac:dyDescent="0.25">
      <c r="A8364" t="s">
        <v>9602</v>
      </c>
      <c r="B8364">
        <v>1</v>
      </c>
      <c r="C8364" t="s">
        <v>9357</v>
      </c>
      <c r="D8364" s="84"/>
      <c r="F8364" s="84"/>
    </row>
    <row r="8365" spans="1:6" x14ac:dyDescent="0.25">
      <c r="A8365" t="s">
        <v>9603</v>
      </c>
      <c r="B8365">
        <v>1</v>
      </c>
      <c r="C8365" t="s">
        <v>9357</v>
      </c>
      <c r="D8365" s="84"/>
      <c r="F8365" s="84"/>
    </row>
    <row r="8366" spans="1:6" x14ac:dyDescent="0.25">
      <c r="A8366" t="s">
        <v>9604</v>
      </c>
      <c r="B8366">
        <v>1</v>
      </c>
      <c r="C8366" t="s">
        <v>9357</v>
      </c>
      <c r="D8366" s="84"/>
      <c r="F8366" s="84"/>
    </row>
    <row r="8367" spans="1:6" x14ac:dyDescent="0.25">
      <c r="A8367" t="s">
        <v>9605</v>
      </c>
      <c r="B8367">
        <v>1</v>
      </c>
      <c r="C8367" t="s">
        <v>9357</v>
      </c>
      <c r="D8367" s="84"/>
      <c r="F8367" s="84"/>
    </row>
    <row r="8368" spans="1:6" x14ac:dyDescent="0.25">
      <c r="A8368" t="s">
        <v>9606</v>
      </c>
      <c r="B8368">
        <v>1</v>
      </c>
      <c r="C8368" t="s">
        <v>9357</v>
      </c>
      <c r="D8368" s="84"/>
      <c r="F8368" s="84"/>
    </row>
    <row r="8369" spans="1:6" x14ac:dyDescent="0.25">
      <c r="A8369" t="s">
        <v>9607</v>
      </c>
      <c r="B8369">
        <v>1</v>
      </c>
      <c r="C8369" t="s">
        <v>9357</v>
      </c>
      <c r="D8369" s="84"/>
      <c r="F8369" s="84"/>
    </row>
    <row r="8370" spans="1:6" x14ac:dyDescent="0.25">
      <c r="A8370" t="s">
        <v>9608</v>
      </c>
      <c r="B8370">
        <v>1</v>
      </c>
      <c r="C8370" t="s">
        <v>9357</v>
      </c>
      <c r="D8370" s="84"/>
      <c r="F8370" s="84"/>
    </row>
    <row r="8371" spans="1:6" x14ac:dyDescent="0.25">
      <c r="A8371" t="s">
        <v>9609</v>
      </c>
      <c r="B8371">
        <v>1</v>
      </c>
      <c r="C8371" t="s">
        <v>9357</v>
      </c>
      <c r="D8371" s="84"/>
      <c r="F8371" s="84"/>
    </row>
    <row r="8372" spans="1:6" x14ac:dyDescent="0.25">
      <c r="A8372" t="s">
        <v>9610</v>
      </c>
      <c r="B8372">
        <v>1</v>
      </c>
      <c r="C8372" t="s">
        <v>9357</v>
      </c>
      <c r="D8372" s="84"/>
      <c r="F8372" s="84"/>
    </row>
    <row r="8373" spans="1:6" x14ac:dyDescent="0.25">
      <c r="A8373" t="s">
        <v>9611</v>
      </c>
      <c r="B8373">
        <v>1</v>
      </c>
      <c r="C8373" t="s">
        <v>9357</v>
      </c>
      <c r="D8373" s="84"/>
      <c r="F8373" s="84"/>
    </row>
    <row r="8374" spans="1:6" x14ac:dyDescent="0.25">
      <c r="A8374" t="s">
        <v>9612</v>
      </c>
      <c r="B8374">
        <v>1</v>
      </c>
      <c r="C8374" t="s">
        <v>9357</v>
      </c>
      <c r="D8374" s="84"/>
      <c r="F8374" s="84"/>
    </row>
    <row r="8375" spans="1:6" x14ac:dyDescent="0.25">
      <c r="A8375" t="s">
        <v>9613</v>
      </c>
      <c r="B8375">
        <v>1</v>
      </c>
      <c r="C8375" t="s">
        <v>9357</v>
      </c>
      <c r="D8375" s="84"/>
      <c r="F8375" s="84"/>
    </row>
    <row r="8376" spans="1:6" x14ac:dyDescent="0.25">
      <c r="A8376" t="s">
        <v>9614</v>
      </c>
      <c r="B8376">
        <v>1</v>
      </c>
      <c r="C8376" t="s">
        <v>9357</v>
      </c>
      <c r="D8376" s="84"/>
      <c r="F8376" s="84"/>
    </row>
    <row r="8377" spans="1:6" x14ac:dyDescent="0.25">
      <c r="A8377" t="s">
        <v>9615</v>
      </c>
      <c r="B8377">
        <v>1</v>
      </c>
      <c r="C8377" t="s">
        <v>9357</v>
      </c>
      <c r="D8377" s="84"/>
      <c r="F8377" s="84"/>
    </row>
    <row r="8378" spans="1:6" x14ac:dyDescent="0.25">
      <c r="A8378" t="s">
        <v>9616</v>
      </c>
      <c r="B8378">
        <v>1</v>
      </c>
      <c r="C8378" t="s">
        <v>9357</v>
      </c>
      <c r="D8378" s="84"/>
      <c r="F8378" s="84"/>
    </row>
    <row r="8379" spans="1:6" x14ac:dyDescent="0.25">
      <c r="A8379" t="s">
        <v>9617</v>
      </c>
      <c r="B8379">
        <v>1</v>
      </c>
      <c r="C8379" t="s">
        <v>9357</v>
      </c>
      <c r="D8379" s="84"/>
      <c r="F8379" s="84"/>
    </row>
    <row r="8380" spans="1:6" x14ac:dyDescent="0.25">
      <c r="A8380" t="s">
        <v>9618</v>
      </c>
      <c r="B8380">
        <v>1</v>
      </c>
      <c r="C8380" t="s">
        <v>9357</v>
      </c>
      <c r="D8380" s="84"/>
      <c r="F8380" s="84"/>
    </row>
    <row r="8381" spans="1:6" x14ac:dyDescent="0.25">
      <c r="A8381" t="s">
        <v>9619</v>
      </c>
      <c r="B8381">
        <v>1</v>
      </c>
      <c r="C8381" t="s">
        <v>9357</v>
      </c>
      <c r="D8381" s="84"/>
      <c r="F8381" s="84"/>
    </row>
    <row r="8382" spans="1:6" x14ac:dyDescent="0.25">
      <c r="A8382" t="s">
        <v>9620</v>
      </c>
      <c r="B8382">
        <v>1</v>
      </c>
      <c r="C8382" t="s">
        <v>9357</v>
      </c>
      <c r="D8382" s="84"/>
      <c r="F8382" s="84"/>
    </row>
    <row r="8383" spans="1:6" x14ac:dyDescent="0.25">
      <c r="A8383" t="s">
        <v>9621</v>
      </c>
      <c r="B8383">
        <v>1</v>
      </c>
      <c r="C8383" t="s">
        <v>9357</v>
      </c>
      <c r="D8383" s="84"/>
      <c r="F8383" s="84"/>
    </row>
    <row r="8384" spans="1:6" x14ac:dyDescent="0.25">
      <c r="A8384" t="s">
        <v>9622</v>
      </c>
      <c r="B8384">
        <v>1</v>
      </c>
      <c r="C8384" t="s">
        <v>9357</v>
      </c>
      <c r="D8384" s="84"/>
      <c r="F8384" s="84"/>
    </row>
    <row r="8385" spans="1:6" x14ac:dyDescent="0.25">
      <c r="A8385" t="s">
        <v>9623</v>
      </c>
      <c r="B8385">
        <v>1</v>
      </c>
      <c r="C8385" t="s">
        <v>9357</v>
      </c>
      <c r="D8385" s="84"/>
      <c r="F8385" s="84"/>
    </row>
    <row r="8386" spans="1:6" x14ac:dyDescent="0.25">
      <c r="A8386" t="s">
        <v>9624</v>
      </c>
      <c r="B8386">
        <v>1</v>
      </c>
      <c r="C8386" t="s">
        <v>9357</v>
      </c>
      <c r="D8386" s="84"/>
      <c r="F8386" s="84"/>
    </row>
    <row r="8387" spans="1:6" x14ac:dyDescent="0.25">
      <c r="A8387" t="s">
        <v>9625</v>
      </c>
      <c r="B8387">
        <v>1</v>
      </c>
      <c r="C8387" t="s">
        <v>9357</v>
      </c>
      <c r="D8387" s="84"/>
      <c r="F8387" s="84"/>
    </row>
    <row r="8388" spans="1:6" x14ac:dyDescent="0.25">
      <c r="A8388" t="s">
        <v>9626</v>
      </c>
      <c r="B8388">
        <v>1</v>
      </c>
      <c r="C8388" t="s">
        <v>9357</v>
      </c>
      <c r="D8388" s="84"/>
      <c r="F8388" s="84"/>
    </row>
    <row r="8389" spans="1:6" x14ac:dyDescent="0.25">
      <c r="A8389" t="s">
        <v>9627</v>
      </c>
      <c r="B8389">
        <v>1</v>
      </c>
      <c r="C8389" t="s">
        <v>9357</v>
      </c>
      <c r="D8389" s="84"/>
      <c r="F8389" s="84"/>
    </row>
    <row r="8390" spans="1:6" x14ac:dyDescent="0.25">
      <c r="A8390" t="s">
        <v>9628</v>
      </c>
      <c r="B8390">
        <v>1</v>
      </c>
      <c r="C8390" t="s">
        <v>9357</v>
      </c>
      <c r="D8390" s="84"/>
      <c r="F8390" s="84"/>
    </row>
    <row r="8391" spans="1:6" x14ac:dyDescent="0.25">
      <c r="A8391" t="s">
        <v>9629</v>
      </c>
      <c r="B8391">
        <v>1</v>
      </c>
      <c r="C8391" t="s">
        <v>9357</v>
      </c>
      <c r="D8391" s="84"/>
      <c r="F8391" s="84"/>
    </row>
    <row r="8392" spans="1:6" x14ac:dyDescent="0.25">
      <c r="A8392" t="s">
        <v>9630</v>
      </c>
      <c r="B8392">
        <v>1</v>
      </c>
      <c r="C8392" t="s">
        <v>9357</v>
      </c>
      <c r="D8392" s="84"/>
      <c r="F8392" s="84"/>
    </row>
    <row r="8393" spans="1:6" x14ac:dyDescent="0.25">
      <c r="A8393" t="s">
        <v>9631</v>
      </c>
      <c r="B8393">
        <v>1</v>
      </c>
      <c r="C8393" t="s">
        <v>9357</v>
      </c>
      <c r="D8393" s="84"/>
      <c r="F8393" s="84"/>
    </row>
    <row r="8394" spans="1:6" x14ac:dyDescent="0.25">
      <c r="A8394" t="s">
        <v>9632</v>
      </c>
      <c r="B8394">
        <v>1</v>
      </c>
      <c r="C8394" t="s">
        <v>9357</v>
      </c>
      <c r="D8394" s="84"/>
      <c r="F8394" s="84"/>
    </row>
    <row r="8395" spans="1:6" x14ac:dyDescent="0.25">
      <c r="A8395" t="s">
        <v>9633</v>
      </c>
      <c r="B8395">
        <v>1</v>
      </c>
      <c r="C8395" t="s">
        <v>9357</v>
      </c>
      <c r="D8395" s="84"/>
      <c r="F8395" s="84"/>
    </row>
    <row r="8396" spans="1:6" x14ac:dyDescent="0.25">
      <c r="A8396" t="s">
        <v>9634</v>
      </c>
      <c r="B8396">
        <v>1</v>
      </c>
      <c r="C8396" t="s">
        <v>9357</v>
      </c>
      <c r="D8396" s="84"/>
      <c r="F8396" s="84"/>
    </row>
    <row r="8397" spans="1:6" x14ac:dyDescent="0.25">
      <c r="A8397" t="s">
        <v>9635</v>
      </c>
      <c r="B8397">
        <v>1</v>
      </c>
      <c r="C8397" t="s">
        <v>9357</v>
      </c>
      <c r="D8397" s="84"/>
      <c r="F8397" s="84"/>
    </row>
    <row r="8398" spans="1:6" x14ac:dyDescent="0.25">
      <c r="A8398" t="s">
        <v>9636</v>
      </c>
      <c r="B8398">
        <v>1</v>
      </c>
      <c r="C8398" t="s">
        <v>9357</v>
      </c>
      <c r="D8398" s="84"/>
      <c r="F8398" s="84"/>
    </row>
    <row r="8399" spans="1:6" x14ac:dyDescent="0.25">
      <c r="A8399" t="s">
        <v>9637</v>
      </c>
      <c r="B8399">
        <v>1</v>
      </c>
      <c r="C8399" t="s">
        <v>9357</v>
      </c>
      <c r="D8399" s="84"/>
      <c r="F8399" s="84"/>
    </row>
    <row r="8400" spans="1:6" x14ac:dyDescent="0.25">
      <c r="A8400" t="s">
        <v>9638</v>
      </c>
      <c r="B8400">
        <v>1</v>
      </c>
      <c r="C8400" t="s">
        <v>9357</v>
      </c>
      <c r="D8400" s="84"/>
      <c r="F8400" s="84"/>
    </row>
    <row r="8401" spans="1:6" x14ac:dyDescent="0.25">
      <c r="A8401" t="s">
        <v>9639</v>
      </c>
      <c r="B8401">
        <v>1</v>
      </c>
      <c r="C8401" t="s">
        <v>9357</v>
      </c>
      <c r="D8401" s="84"/>
      <c r="F8401" s="84"/>
    </row>
    <row r="8402" spans="1:6" x14ac:dyDescent="0.25">
      <c r="A8402" t="s">
        <v>9640</v>
      </c>
      <c r="B8402">
        <v>1</v>
      </c>
      <c r="C8402" t="s">
        <v>9357</v>
      </c>
      <c r="D8402" s="84"/>
      <c r="F8402" s="84"/>
    </row>
    <row r="8403" spans="1:6" x14ac:dyDescent="0.25">
      <c r="A8403" t="s">
        <v>9641</v>
      </c>
      <c r="B8403">
        <v>1</v>
      </c>
      <c r="C8403" t="s">
        <v>9357</v>
      </c>
      <c r="D8403" s="84"/>
      <c r="F8403" s="84"/>
    </row>
    <row r="8404" spans="1:6" x14ac:dyDescent="0.25">
      <c r="A8404" t="s">
        <v>9642</v>
      </c>
      <c r="B8404">
        <v>1</v>
      </c>
      <c r="C8404" t="s">
        <v>9357</v>
      </c>
      <c r="D8404" s="84"/>
      <c r="F8404" s="84"/>
    </row>
    <row r="8405" spans="1:6" x14ac:dyDescent="0.25">
      <c r="A8405" t="s">
        <v>9643</v>
      </c>
      <c r="B8405">
        <v>1</v>
      </c>
      <c r="C8405" t="s">
        <v>9357</v>
      </c>
      <c r="D8405" s="84"/>
      <c r="F8405" s="84"/>
    </row>
    <row r="8406" spans="1:6" x14ac:dyDescent="0.25">
      <c r="A8406" t="s">
        <v>9644</v>
      </c>
      <c r="B8406">
        <v>1</v>
      </c>
      <c r="C8406" t="s">
        <v>9357</v>
      </c>
      <c r="D8406" s="84"/>
      <c r="F8406" s="84"/>
    </row>
    <row r="8407" spans="1:6" x14ac:dyDescent="0.25">
      <c r="A8407" t="s">
        <v>9645</v>
      </c>
      <c r="B8407">
        <v>1</v>
      </c>
      <c r="C8407" t="s">
        <v>9357</v>
      </c>
      <c r="D8407" s="84"/>
      <c r="F8407" s="84"/>
    </row>
    <row r="8408" spans="1:6" x14ac:dyDescent="0.25">
      <c r="A8408" t="s">
        <v>9646</v>
      </c>
      <c r="B8408">
        <v>1</v>
      </c>
      <c r="C8408" t="s">
        <v>9357</v>
      </c>
      <c r="D8408" s="84"/>
      <c r="F8408" s="84"/>
    </row>
    <row r="8409" spans="1:6" x14ac:dyDescent="0.25">
      <c r="A8409" t="s">
        <v>9647</v>
      </c>
      <c r="B8409">
        <v>1</v>
      </c>
      <c r="C8409" t="s">
        <v>9357</v>
      </c>
      <c r="D8409" s="84"/>
      <c r="F8409" s="84"/>
    </row>
    <row r="8410" spans="1:6" x14ac:dyDescent="0.25">
      <c r="A8410" t="s">
        <v>9648</v>
      </c>
      <c r="B8410">
        <v>1</v>
      </c>
      <c r="C8410" t="s">
        <v>9357</v>
      </c>
      <c r="D8410" s="84"/>
      <c r="F8410" s="84"/>
    </row>
    <row r="8411" spans="1:6" x14ac:dyDescent="0.25">
      <c r="A8411" t="s">
        <v>9649</v>
      </c>
      <c r="B8411">
        <v>1</v>
      </c>
      <c r="C8411" t="s">
        <v>9357</v>
      </c>
      <c r="D8411" s="84"/>
      <c r="F8411" s="84"/>
    </row>
    <row r="8412" spans="1:6" x14ac:dyDescent="0.25">
      <c r="A8412" t="s">
        <v>9650</v>
      </c>
      <c r="B8412">
        <v>1</v>
      </c>
      <c r="C8412" t="s">
        <v>9357</v>
      </c>
      <c r="D8412" s="84"/>
      <c r="F8412" s="84"/>
    </row>
    <row r="8413" spans="1:6" x14ac:dyDescent="0.25">
      <c r="A8413" t="s">
        <v>9651</v>
      </c>
      <c r="B8413">
        <v>1</v>
      </c>
      <c r="C8413" t="s">
        <v>9357</v>
      </c>
      <c r="D8413" s="84"/>
      <c r="F8413" s="84"/>
    </row>
    <row r="8414" spans="1:6" x14ac:dyDescent="0.25">
      <c r="A8414" t="s">
        <v>9652</v>
      </c>
      <c r="B8414">
        <v>1</v>
      </c>
      <c r="C8414" t="s">
        <v>9357</v>
      </c>
      <c r="D8414" s="84"/>
      <c r="F8414" s="84"/>
    </row>
    <row r="8415" spans="1:6" x14ac:dyDescent="0.25">
      <c r="A8415" t="s">
        <v>9653</v>
      </c>
      <c r="B8415">
        <v>1</v>
      </c>
      <c r="C8415" t="s">
        <v>9357</v>
      </c>
      <c r="D8415" s="84"/>
      <c r="F8415" s="84"/>
    </row>
    <row r="8416" spans="1:6" x14ac:dyDescent="0.25">
      <c r="A8416" t="s">
        <v>9654</v>
      </c>
      <c r="B8416">
        <v>1</v>
      </c>
      <c r="C8416" t="s">
        <v>9357</v>
      </c>
      <c r="D8416" s="84"/>
      <c r="F8416" s="84"/>
    </row>
    <row r="8417" spans="1:6" x14ac:dyDescent="0.25">
      <c r="A8417" t="s">
        <v>9655</v>
      </c>
      <c r="B8417">
        <v>1</v>
      </c>
      <c r="C8417" t="s">
        <v>9357</v>
      </c>
      <c r="D8417" s="84"/>
      <c r="F8417" s="84"/>
    </row>
    <row r="8418" spans="1:6" x14ac:dyDescent="0.25">
      <c r="A8418" t="s">
        <v>9656</v>
      </c>
      <c r="B8418">
        <v>1</v>
      </c>
      <c r="C8418" t="s">
        <v>9357</v>
      </c>
      <c r="D8418" s="84"/>
      <c r="F8418" s="84"/>
    </row>
    <row r="8419" spans="1:6" x14ac:dyDescent="0.25">
      <c r="A8419" t="s">
        <v>9657</v>
      </c>
      <c r="B8419">
        <v>1</v>
      </c>
      <c r="C8419" t="s">
        <v>9357</v>
      </c>
      <c r="D8419" s="84"/>
      <c r="F8419" s="84"/>
    </row>
    <row r="8420" spans="1:6" x14ac:dyDescent="0.25">
      <c r="A8420" t="s">
        <v>9658</v>
      </c>
      <c r="B8420">
        <v>1</v>
      </c>
      <c r="C8420" t="s">
        <v>9357</v>
      </c>
      <c r="D8420" s="84"/>
      <c r="F8420" s="84"/>
    </row>
    <row r="8421" spans="1:6" x14ac:dyDescent="0.25">
      <c r="A8421" t="s">
        <v>9659</v>
      </c>
      <c r="B8421">
        <v>1</v>
      </c>
      <c r="C8421" t="s">
        <v>9357</v>
      </c>
      <c r="D8421" s="84"/>
      <c r="F8421" s="84"/>
    </row>
    <row r="8422" spans="1:6" x14ac:dyDescent="0.25">
      <c r="A8422" t="s">
        <v>9660</v>
      </c>
      <c r="B8422">
        <v>1</v>
      </c>
      <c r="C8422" t="s">
        <v>9357</v>
      </c>
      <c r="D8422" s="84"/>
      <c r="F8422" s="84"/>
    </row>
    <row r="8423" spans="1:6" x14ac:dyDescent="0.25">
      <c r="A8423" t="s">
        <v>9661</v>
      </c>
      <c r="B8423">
        <v>1</v>
      </c>
      <c r="C8423" t="s">
        <v>9357</v>
      </c>
      <c r="D8423" s="84"/>
      <c r="F8423" s="84"/>
    </row>
    <row r="8424" spans="1:6" x14ac:dyDescent="0.25">
      <c r="A8424" t="s">
        <v>9662</v>
      </c>
      <c r="B8424">
        <v>1</v>
      </c>
      <c r="C8424" t="s">
        <v>9357</v>
      </c>
      <c r="D8424" s="84"/>
      <c r="F8424" s="84"/>
    </row>
    <row r="8425" spans="1:6" x14ac:dyDescent="0.25">
      <c r="A8425" t="s">
        <v>9663</v>
      </c>
      <c r="B8425">
        <v>1</v>
      </c>
      <c r="C8425" t="s">
        <v>9357</v>
      </c>
      <c r="D8425" s="84"/>
      <c r="F8425" s="84"/>
    </row>
    <row r="8426" spans="1:6" x14ac:dyDescent="0.25">
      <c r="A8426" t="s">
        <v>9664</v>
      </c>
      <c r="B8426">
        <v>1</v>
      </c>
      <c r="C8426" t="s">
        <v>9357</v>
      </c>
      <c r="D8426" s="84"/>
      <c r="F8426" s="84"/>
    </row>
    <row r="8427" spans="1:6" x14ac:dyDescent="0.25">
      <c r="A8427" t="s">
        <v>9665</v>
      </c>
      <c r="B8427">
        <v>1</v>
      </c>
      <c r="C8427" t="s">
        <v>9357</v>
      </c>
      <c r="D8427" s="84"/>
      <c r="F8427" s="84"/>
    </row>
    <row r="8428" spans="1:6" x14ac:dyDescent="0.25">
      <c r="A8428" t="s">
        <v>9666</v>
      </c>
      <c r="B8428">
        <v>1</v>
      </c>
      <c r="C8428" t="s">
        <v>9357</v>
      </c>
      <c r="D8428" s="84"/>
      <c r="F8428" s="84"/>
    </row>
    <row r="8429" spans="1:6" x14ac:dyDescent="0.25">
      <c r="A8429" t="s">
        <v>9667</v>
      </c>
      <c r="B8429">
        <v>1</v>
      </c>
      <c r="C8429" t="s">
        <v>9357</v>
      </c>
      <c r="D8429" s="84"/>
      <c r="F8429" s="84"/>
    </row>
    <row r="8430" spans="1:6" x14ac:dyDescent="0.25">
      <c r="A8430" t="s">
        <v>9668</v>
      </c>
      <c r="B8430">
        <v>1</v>
      </c>
      <c r="C8430" t="s">
        <v>9357</v>
      </c>
      <c r="D8430" s="84"/>
      <c r="F8430" s="84"/>
    </row>
    <row r="8431" spans="1:6" x14ac:dyDescent="0.25">
      <c r="A8431" t="s">
        <v>9669</v>
      </c>
      <c r="B8431">
        <v>1</v>
      </c>
      <c r="C8431" t="s">
        <v>9357</v>
      </c>
      <c r="D8431" s="84"/>
      <c r="F8431" s="84"/>
    </row>
    <row r="8432" spans="1:6" x14ac:dyDescent="0.25">
      <c r="A8432" t="s">
        <v>9670</v>
      </c>
      <c r="B8432">
        <v>1</v>
      </c>
      <c r="C8432" t="s">
        <v>9357</v>
      </c>
      <c r="D8432" s="84"/>
      <c r="F8432" s="84"/>
    </row>
    <row r="8433" spans="1:6" x14ac:dyDescent="0.25">
      <c r="A8433" t="s">
        <v>9671</v>
      </c>
      <c r="B8433">
        <v>1</v>
      </c>
      <c r="C8433" t="s">
        <v>9357</v>
      </c>
      <c r="D8433" s="84"/>
      <c r="F8433" s="84"/>
    </row>
    <row r="8434" spans="1:6" x14ac:dyDescent="0.25">
      <c r="A8434" t="s">
        <v>9672</v>
      </c>
      <c r="B8434">
        <v>1</v>
      </c>
      <c r="C8434" t="s">
        <v>9357</v>
      </c>
      <c r="D8434" s="84"/>
      <c r="F8434" s="84"/>
    </row>
    <row r="8435" spans="1:6" x14ac:dyDescent="0.25">
      <c r="A8435" t="s">
        <v>9673</v>
      </c>
      <c r="B8435">
        <v>1</v>
      </c>
      <c r="C8435" t="s">
        <v>9357</v>
      </c>
      <c r="D8435" s="84"/>
      <c r="F8435" s="84"/>
    </row>
    <row r="8436" spans="1:6" x14ac:dyDescent="0.25">
      <c r="A8436" t="s">
        <v>9674</v>
      </c>
      <c r="B8436">
        <v>1</v>
      </c>
      <c r="C8436" t="s">
        <v>9357</v>
      </c>
      <c r="D8436" s="84"/>
      <c r="F8436" s="84"/>
    </row>
    <row r="8437" spans="1:6" x14ac:dyDescent="0.25">
      <c r="A8437" t="s">
        <v>9675</v>
      </c>
      <c r="B8437">
        <v>1</v>
      </c>
      <c r="C8437" t="s">
        <v>9357</v>
      </c>
      <c r="D8437" s="84"/>
      <c r="F8437" s="84"/>
    </row>
    <row r="8438" spans="1:6" x14ac:dyDescent="0.25">
      <c r="A8438" t="s">
        <v>9676</v>
      </c>
      <c r="B8438">
        <v>1</v>
      </c>
      <c r="C8438" t="s">
        <v>9357</v>
      </c>
      <c r="D8438" s="84"/>
      <c r="F8438" s="84"/>
    </row>
    <row r="8439" spans="1:6" x14ac:dyDescent="0.25">
      <c r="A8439" t="s">
        <v>9677</v>
      </c>
      <c r="B8439">
        <v>1</v>
      </c>
      <c r="C8439" t="s">
        <v>9357</v>
      </c>
      <c r="D8439" s="84"/>
      <c r="F8439" s="84"/>
    </row>
    <row r="8440" spans="1:6" x14ac:dyDescent="0.25">
      <c r="A8440" t="s">
        <v>9678</v>
      </c>
      <c r="B8440">
        <v>1</v>
      </c>
      <c r="C8440" t="s">
        <v>9357</v>
      </c>
      <c r="D8440" s="84"/>
      <c r="F8440" s="84"/>
    </row>
    <row r="8441" spans="1:6" x14ac:dyDescent="0.25">
      <c r="A8441" t="s">
        <v>9679</v>
      </c>
      <c r="B8441">
        <v>1</v>
      </c>
      <c r="C8441" t="s">
        <v>9357</v>
      </c>
      <c r="D8441" s="84"/>
      <c r="F8441" s="84"/>
    </row>
    <row r="8442" spans="1:6" x14ac:dyDescent="0.25">
      <c r="A8442" t="s">
        <v>9680</v>
      </c>
      <c r="B8442">
        <v>1</v>
      </c>
      <c r="C8442" t="s">
        <v>9357</v>
      </c>
      <c r="D8442" s="84"/>
      <c r="F8442" s="84"/>
    </row>
    <row r="8443" spans="1:6" x14ac:dyDescent="0.25">
      <c r="A8443" t="s">
        <v>9681</v>
      </c>
      <c r="B8443">
        <v>1</v>
      </c>
      <c r="C8443" t="s">
        <v>9357</v>
      </c>
      <c r="D8443" s="84"/>
      <c r="F8443" s="84"/>
    </row>
    <row r="8444" spans="1:6" x14ac:dyDescent="0.25">
      <c r="A8444" t="s">
        <v>9682</v>
      </c>
      <c r="B8444">
        <v>1</v>
      </c>
      <c r="C8444" t="s">
        <v>9357</v>
      </c>
      <c r="D8444" s="84"/>
      <c r="F8444" s="84"/>
    </row>
    <row r="8445" spans="1:6" x14ac:dyDescent="0.25">
      <c r="A8445" t="s">
        <v>9683</v>
      </c>
      <c r="B8445">
        <v>1</v>
      </c>
      <c r="C8445" t="s">
        <v>9357</v>
      </c>
      <c r="D8445" s="84"/>
      <c r="F8445" s="84"/>
    </row>
    <row r="8446" spans="1:6" x14ac:dyDescent="0.25">
      <c r="A8446" t="s">
        <v>9684</v>
      </c>
      <c r="B8446">
        <v>1</v>
      </c>
      <c r="C8446" t="s">
        <v>9357</v>
      </c>
      <c r="D8446" s="84"/>
      <c r="F8446" s="84"/>
    </row>
    <row r="8447" spans="1:6" x14ac:dyDescent="0.25">
      <c r="A8447" t="s">
        <v>9685</v>
      </c>
      <c r="B8447">
        <v>1</v>
      </c>
      <c r="C8447" t="s">
        <v>9357</v>
      </c>
      <c r="D8447" s="84"/>
      <c r="F8447" s="84"/>
    </row>
    <row r="8448" spans="1:6" x14ac:dyDescent="0.25">
      <c r="A8448" t="s">
        <v>9686</v>
      </c>
      <c r="B8448">
        <v>1</v>
      </c>
      <c r="C8448" t="s">
        <v>9357</v>
      </c>
      <c r="D8448" s="84"/>
      <c r="F8448" s="84"/>
    </row>
    <row r="8449" spans="1:6" x14ac:dyDescent="0.25">
      <c r="A8449" t="s">
        <v>9687</v>
      </c>
      <c r="B8449">
        <v>1</v>
      </c>
      <c r="C8449" t="s">
        <v>9357</v>
      </c>
      <c r="D8449" s="84"/>
      <c r="F8449" s="84"/>
    </row>
    <row r="8450" spans="1:6" x14ac:dyDescent="0.25">
      <c r="A8450" t="s">
        <v>9688</v>
      </c>
      <c r="B8450">
        <v>1</v>
      </c>
      <c r="C8450" t="s">
        <v>9357</v>
      </c>
      <c r="D8450" s="84"/>
      <c r="F8450" s="84"/>
    </row>
    <row r="8451" spans="1:6" x14ac:dyDescent="0.25">
      <c r="A8451" t="s">
        <v>9689</v>
      </c>
      <c r="B8451">
        <v>1</v>
      </c>
      <c r="C8451" t="s">
        <v>9357</v>
      </c>
      <c r="D8451" s="84"/>
      <c r="F8451" s="84"/>
    </row>
    <row r="8452" spans="1:6" x14ac:dyDescent="0.25">
      <c r="A8452" t="s">
        <v>9690</v>
      </c>
      <c r="B8452">
        <v>1</v>
      </c>
      <c r="C8452" t="s">
        <v>9357</v>
      </c>
      <c r="D8452" s="84"/>
      <c r="F8452" s="84"/>
    </row>
    <row r="8453" spans="1:6" x14ac:dyDescent="0.25">
      <c r="A8453" t="s">
        <v>9691</v>
      </c>
      <c r="B8453">
        <v>1</v>
      </c>
      <c r="C8453" t="s">
        <v>9357</v>
      </c>
      <c r="D8453" s="84"/>
      <c r="F8453" s="84"/>
    </row>
    <row r="8454" spans="1:6" x14ac:dyDescent="0.25">
      <c r="A8454" t="s">
        <v>9692</v>
      </c>
      <c r="B8454">
        <v>1</v>
      </c>
      <c r="C8454" t="s">
        <v>9357</v>
      </c>
      <c r="D8454" s="84"/>
      <c r="F8454" s="84"/>
    </row>
    <row r="8455" spans="1:6" x14ac:dyDescent="0.25">
      <c r="A8455" t="s">
        <v>9693</v>
      </c>
      <c r="B8455">
        <v>1</v>
      </c>
      <c r="C8455" t="s">
        <v>9357</v>
      </c>
      <c r="D8455" s="84"/>
      <c r="F8455" s="84"/>
    </row>
    <row r="8456" spans="1:6" x14ac:dyDescent="0.25">
      <c r="A8456" t="s">
        <v>9694</v>
      </c>
      <c r="B8456">
        <v>1</v>
      </c>
      <c r="C8456" t="s">
        <v>9357</v>
      </c>
      <c r="D8456" s="84"/>
      <c r="F8456" s="84"/>
    </row>
    <row r="8457" spans="1:6" x14ac:dyDescent="0.25">
      <c r="A8457" t="s">
        <v>9695</v>
      </c>
      <c r="B8457">
        <v>1</v>
      </c>
      <c r="C8457" t="s">
        <v>9357</v>
      </c>
      <c r="D8457" s="84"/>
      <c r="F8457" s="84"/>
    </row>
    <row r="8458" spans="1:6" x14ac:dyDescent="0.25">
      <c r="A8458" t="s">
        <v>9696</v>
      </c>
      <c r="B8458">
        <v>1</v>
      </c>
      <c r="C8458" t="s">
        <v>9357</v>
      </c>
      <c r="D8458" s="84"/>
      <c r="F8458" s="84"/>
    </row>
    <row r="8459" spans="1:6" x14ac:dyDescent="0.25">
      <c r="A8459" t="s">
        <v>9697</v>
      </c>
      <c r="B8459">
        <v>1</v>
      </c>
      <c r="C8459" t="s">
        <v>9357</v>
      </c>
      <c r="D8459" s="84"/>
      <c r="F8459" s="84"/>
    </row>
    <row r="8460" spans="1:6" x14ac:dyDescent="0.25">
      <c r="A8460" t="s">
        <v>9698</v>
      </c>
      <c r="B8460">
        <v>1</v>
      </c>
      <c r="C8460" t="s">
        <v>9357</v>
      </c>
      <c r="D8460" s="84"/>
      <c r="F8460" s="84"/>
    </row>
    <row r="8461" spans="1:6" x14ac:dyDescent="0.25">
      <c r="A8461" t="s">
        <v>9699</v>
      </c>
      <c r="B8461">
        <v>1</v>
      </c>
      <c r="C8461" t="s">
        <v>9357</v>
      </c>
      <c r="D8461" s="84"/>
      <c r="F8461" s="84"/>
    </row>
    <row r="8462" spans="1:6" x14ac:dyDescent="0.25">
      <c r="A8462" t="s">
        <v>9700</v>
      </c>
      <c r="B8462">
        <v>1</v>
      </c>
      <c r="C8462" t="s">
        <v>9357</v>
      </c>
      <c r="D8462" s="84"/>
      <c r="F8462" s="84"/>
    </row>
    <row r="8463" spans="1:6" x14ac:dyDescent="0.25">
      <c r="A8463" t="s">
        <v>9701</v>
      </c>
      <c r="B8463">
        <v>1</v>
      </c>
      <c r="C8463" t="s">
        <v>9357</v>
      </c>
      <c r="D8463" s="84"/>
      <c r="F8463" s="84"/>
    </row>
    <row r="8464" spans="1:6" x14ac:dyDescent="0.25">
      <c r="A8464" t="s">
        <v>9702</v>
      </c>
      <c r="B8464">
        <v>1</v>
      </c>
      <c r="C8464" t="s">
        <v>9357</v>
      </c>
      <c r="D8464" s="84"/>
      <c r="F8464" s="84"/>
    </row>
    <row r="8465" spans="1:6" x14ac:dyDescent="0.25">
      <c r="A8465" t="s">
        <v>9703</v>
      </c>
      <c r="B8465">
        <v>1</v>
      </c>
      <c r="C8465" t="s">
        <v>9357</v>
      </c>
      <c r="D8465" s="84"/>
      <c r="F8465" s="84"/>
    </row>
    <row r="8466" spans="1:6" x14ac:dyDescent="0.25">
      <c r="A8466" t="s">
        <v>9704</v>
      </c>
      <c r="B8466">
        <v>1</v>
      </c>
      <c r="C8466" t="s">
        <v>9357</v>
      </c>
      <c r="D8466" s="84"/>
      <c r="F8466" s="84"/>
    </row>
    <row r="8467" spans="1:6" x14ac:dyDescent="0.25">
      <c r="A8467" t="s">
        <v>9705</v>
      </c>
      <c r="B8467">
        <v>1</v>
      </c>
      <c r="C8467" t="s">
        <v>9357</v>
      </c>
      <c r="D8467" s="84"/>
      <c r="F8467" s="84"/>
    </row>
    <row r="8468" spans="1:6" x14ac:dyDescent="0.25">
      <c r="A8468" t="s">
        <v>9706</v>
      </c>
      <c r="B8468">
        <v>1</v>
      </c>
      <c r="C8468" t="s">
        <v>9357</v>
      </c>
      <c r="D8468" s="84"/>
      <c r="F8468" s="84"/>
    </row>
    <row r="8469" spans="1:6" x14ac:dyDescent="0.25">
      <c r="A8469" t="s">
        <v>9707</v>
      </c>
      <c r="B8469">
        <v>1</v>
      </c>
      <c r="C8469" t="s">
        <v>9357</v>
      </c>
      <c r="D8469" s="84"/>
      <c r="F8469" s="84"/>
    </row>
    <row r="8470" spans="1:6" x14ac:dyDescent="0.25">
      <c r="A8470" t="s">
        <v>9708</v>
      </c>
      <c r="B8470">
        <v>1</v>
      </c>
      <c r="C8470" t="s">
        <v>9357</v>
      </c>
      <c r="D8470" s="84"/>
      <c r="F8470" s="84"/>
    </row>
    <row r="8471" spans="1:6" x14ac:dyDescent="0.25">
      <c r="A8471" t="s">
        <v>9709</v>
      </c>
      <c r="B8471">
        <v>1</v>
      </c>
      <c r="C8471" t="s">
        <v>9357</v>
      </c>
      <c r="D8471" s="84"/>
      <c r="F8471" s="84"/>
    </row>
    <row r="8472" spans="1:6" x14ac:dyDescent="0.25">
      <c r="A8472" t="s">
        <v>9710</v>
      </c>
      <c r="B8472">
        <v>1</v>
      </c>
      <c r="C8472" t="s">
        <v>9357</v>
      </c>
      <c r="D8472" s="84"/>
      <c r="F8472" s="84"/>
    </row>
    <row r="8473" spans="1:6" x14ac:dyDescent="0.25">
      <c r="A8473" t="s">
        <v>9711</v>
      </c>
      <c r="B8473">
        <v>1</v>
      </c>
      <c r="C8473" t="s">
        <v>9357</v>
      </c>
      <c r="D8473" s="84"/>
      <c r="F8473" s="84"/>
    </row>
    <row r="8474" spans="1:6" x14ac:dyDescent="0.25">
      <c r="A8474" t="s">
        <v>9712</v>
      </c>
      <c r="B8474">
        <v>1</v>
      </c>
      <c r="C8474" t="s">
        <v>9357</v>
      </c>
      <c r="D8474" s="84"/>
      <c r="F8474" s="84"/>
    </row>
    <row r="8475" spans="1:6" x14ac:dyDescent="0.25">
      <c r="A8475" t="s">
        <v>9713</v>
      </c>
      <c r="B8475">
        <v>1</v>
      </c>
      <c r="C8475" t="s">
        <v>9357</v>
      </c>
      <c r="D8475" s="84"/>
      <c r="F8475" s="84"/>
    </row>
    <row r="8476" spans="1:6" x14ac:dyDescent="0.25">
      <c r="A8476" t="s">
        <v>9714</v>
      </c>
      <c r="B8476">
        <v>1</v>
      </c>
      <c r="C8476" t="s">
        <v>9357</v>
      </c>
      <c r="D8476" s="84"/>
      <c r="F8476" s="84"/>
    </row>
    <row r="8477" spans="1:6" x14ac:dyDescent="0.25">
      <c r="A8477" t="s">
        <v>9715</v>
      </c>
      <c r="B8477">
        <v>1</v>
      </c>
      <c r="C8477" t="s">
        <v>9357</v>
      </c>
      <c r="D8477" s="84"/>
      <c r="F8477" s="84"/>
    </row>
    <row r="8478" spans="1:6" x14ac:dyDescent="0.25">
      <c r="A8478" t="s">
        <v>9716</v>
      </c>
      <c r="B8478">
        <v>1</v>
      </c>
      <c r="C8478" t="s">
        <v>9357</v>
      </c>
      <c r="D8478" s="84"/>
      <c r="F8478" s="84"/>
    </row>
    <row r="8479" spans="1:6" x14ac:dyDescent="0.25">
      <c r="A8479" t="s">
        <v>9717</v>
      </c>
      <c r="B8479">
        <v>1</v>
      </c>
      <c r="C8479" t="s">
        <v>9357</v>
      </c>
      <c r="D8479" s="84"/>
      <c r="F8479" s="84"/>
    </row>
    <row r="8480" spans="1:6" x14ac:dyDescent="0.25">
      <c r="A8480" t="s">
        <v>9718</v>
      </c>
      <c r="B8480">
        <v>1</v>
      </c>
      <c r="C8480" t="s">
        <v>9357</v>
      </c>
      <c r="D8480" s="84"/>
      <c r="F8480" s="84"/>
    </row>
    <row r="8481" spans="1:6" x14ac:dyDescent="0.25">
      <c r="A8481" t="s">
        <v>9719</v>
      </c>
      <c r="B8481">
        <v>1</v>
      </c>
      <c r="C8481" t="s">
        <v>9357</v>
      </c>
      <c r="D8481" s="84"/>
      <c r="F8481" s="84"/>
    </row>
    <row r="8482" spans="1:6" x14ac:dyDescent="0.25">
      <c r="A8482" t="s">
        <v>9720</v>
      </c>
      <c r="B8482">
        <v>1</v>
      </c>
      <c r="C8482" t="s">
        <v>9357</v>
      </c>
      <c r="D8482" s="84"/>
      <c r="F8482" s="84"/>
    </row>
    <row r="8483" spans="1:6" x14ac:dyDescent="0.25">
      <c r="A8483" t="s">
        <v>9721</v>
      </c>
      <c r="B8483">
        <v>1</v>
      </c>
      <c r="C8483" t="s">
        <v>9357</v>
      </c>
      <c r="D8483" s="84"/>
      <c r="F8483" s="84"/>
    </row>
    <row r="8484" spans="1:6" x14ac:dyDescent="0.25">
      <c r="A8484" t="s">
        <v>9722</v>
      </c>
      <c r="B8484">
        <v>1</v>
      </c>
      <c r="C8484" t="s">
        <v>9357</v>
      </c>
      <c r="D8484" s="84"/>
      <c r="F8484" s="84"/>
    </row>
    <row r="8485" spans="1:6" x14ac:dyDescent="0.25">
      <c r="A8485" t="s">
        <v>9723</v>
      </c>
      <c r="B8485">
        <v>1</v>
      </c>
      <c r="C8485" t="s">
        <v>9357</v>
      </c>
      <c r="D8485" s="84"/>
      <c r="F8485" s="84"/>
    </row>
    <row r="8486" spans="1:6" x14ac:dyDescent="0.25">
      <c r="A8486" t="s">
        <v>9724</v>
      </c>
      <c r="B8486">
        <v>1</v>
      </c>
      <c r="C8486" t="s">
        <v>9357</v>
      </c>
      <c r="D8486" s="84"/>
      <c r="F8486" s="84"/>
    </row>
    <row r="8487" spans="1:6" x14ac:dyDescent="0.25">
      <c r="A8487" t="s">
        <v>9725</v>
      </c>
      <c r="B8487">
        <v>1</v>
      </c>
      <c r="C8487" t="s">
        <v>9357</v>
      </c>
      <c r="D8487" s="84"/>
      <c r="F8487" s="84"/>
    </row>
    <row r="8488" spans="1:6" x14ac:dyDescent="0.25">
      <c r="A8488" t="s">
        <v>9726</v>
      </c>
      <c r="B8488">
        <v>1</v>
      </c>
      <c r="C8488" t="s">
        <v>9357</v>
      </c>
      <c r="D8488" s="84"/>
      <c r="F8488" s="84"/>
    </row>
    <row r="8489" spans="1:6" x14ac:dyDescent="0.25">
      <c r="A8489" t="s">
        <v>9727</v>
      </c>
      <c r="B8489">
        <v>1</v>
      </c>
      <c r="C8489" t="s">
        <v>9357</v>
      </c>
      <c r="D8489" s="84"/>
      <c r="F8489" s="84"/>
    </row>
    <row r="8490" spans="1:6" x14ac:dyDescent="0.25">
      <c r="A8490" t="s">
        <v>9728</v>
      </c>
      <c r="B8490">
        <v>1</v>
      </c>
      <c r="C8490" t="s">
        <v>9357</v>
      </c>
      <c r="D8490" s="84"/>
      <c r="F8490" s="84"/>
    </row>
    <row r="8491" spans="1:6" x14ac:dyDescent="0.25">
      <c r="A8491" t="s">
        <v>9729</v>
      </c>
      <c r="B8491">
        <v>1</v>
      </c>
      <c r="C8491" t="s">
        <v>9357</v>
      </c>
      <c r="D8491" s="84"/>
      <c r="F8491" s="84"/>
    </row>
    <row r="8492" spans="1:6" x14ac:dyDescent="0.25">
      <c r="A8492" t="s">
        <v>9730</v>
      </c>
      <c r="B8492">
        <v>1</v>
      </c>
      <c r="C8492" t="s">
        <v>9357</v>
      </c>
      <c r="D8492" s="84"/>
      <c r="F8492" s="84"/>
    </row>
    <row r="8493" spans="1:6" x14ac:dyDescent="0.25">
      <c r="A8493" t="s">
        <v>9731</v>
      </c>
      <c r="B8493">
        <v>1</v>
      </c>
      <c r="C8493" t="s">
        <v>9357</v>
      </c>
      <c r="D8493" s="84"/>
      <c r="F8493" s="84"/>
    </row>
    <row r="8494" spans="1:6" x14ac:dyDescent="0.25">
      <c r="A8494" t="s">
        <v>9732</v>
      </c>
      <c r="B8494">
        <v>1</v>
      </c>
      <c r="C8494" t="s">
        <v>9357</v>
      </c>
      <c r="D8494" s="84"/>
      <c r="F8494" s="84"/>
    </row>
    <row r="8495" spans="1:6" x14ac:dyDescent="0.25">
      <c r="A8495" t="s">
        <v>9733</v>
      </c>
      <c r="B8495">
        <v>1</v>
      </c>
      <c r="C8495" t="s">
        <v>9357</v>
      </c>
      <c r="D8495" s="84"/>
      <c r="F8495" s="84"/>
    </row>
    <row r="8496" spans="1:6" x14ac:dyDescent="0.25">
      <c r="A8496" t="s">
        <v>9734</v>
      </c>
      <c r="B8496">
        <v>1</v>
      </c>
      <c r="C8496" t="s">
        <v>9357</v>
      </c>
      <c r="D8496" s="84"/>
      <c r="F8496" s="84"/>
    </row>
    <row r="8497" spans="1:6" x14ac:dyDescent="0.25">
      <c r="A8497" t="s">
        <v>9735</v>
      </c>
      <c r="B8497">
        <v>1</v>
      </c>
      <c r="C8497" t="s">
        <v>9357</v>
      </c>
      <c r="D8497" s="84"/>
      <c r="F8497" s="84"/>
    </row>
    <row r="8498" spans="1:6" x14ac:dyDescent="0.25">
      <c r="A8498" t="s">
        <v>9736</v>
      </c>
      <c r="B8498">
        <v>1</v>
      </c>
      <c r="C8498" t="s">
        <v>9357</v>
      </c>
      <c r="D8498" s="84"/>
      <c r="F8498" s="84"/>
    </row>
    <row r="8499" spans="1:6" x14ac:dyDescent="0.25">
      <c r="A8499" t="s">
        <v>9737</v>
      </c>
      <c r="B8499">
        <v>1</v>
      </c>
      <c r="C8499" t="s">
        <v>9357</v>
      </c>
      <c r="D8499" s="84"/>
      <c r="F8499" s="84"/>
    </row>
    <row r="8500" spans="1:6" x14ac:dyDescent="0.25">
      <c r="A8500" t="s">
        <v>9738</v>
      </c>
      <c r="B8500">
        <v>1</v>
      </c>
      <c r="C8500" t="s">
        <v>9357</v>
      </c>
      <c r="D8500" s="84"/>
      <c r="F8500" s="84"/>
    </row>
    <row r="8501" spans="1:6" x14ac:dyDescent="0.25">
      <c r="A8501" t="s">
        <v>9739</v>
      </c>
      <c r="B8501">
        <v>1</v>
      </c>
      <c r="C8501" t="s">
        <v>9357</v>
      </c>
      <c r="D8501" s="84"/>
      <c r="F8501" s="84"/>
    </row>
    <row r="8502" spans="1:6" x14ac:dyDescent="0.25">
      <c r="A8502" t="s">
        <v>9740</v>
      </c>
      <c r="B8502">
        <v>1</v>
      </c>
      <c r="C8502" t="s">
        <v>9357</v>
      </c>
      <c r="D8502" s="84"/>
      <c r="F8502" s="84"/>
    </row>
    <row r="8503" spans="1:6" x14ac:dyDescent="0.25">
      <c r="A8503" t="s">
        <v>9741</v>
      </c>
      <c r="B8503">
        <v>1</v>
      </c>
      <c r="C8503" t="s">
        <v>9357</v>
      </c>
      <c r="D8503" s="84"/>
      <c r="F8503" s="84"/>
    </row>
    <row r="8504" spans="1:6" x14ac:dyDescent="0.25">
      <c r="A8504" t="s">
        <v>9742</v>
      </c>
      <c r="B8504">
        <v>1</v>
      </c>
      <c r="C8504" t="s">
        <v>9357</v>
      </c>
      <c r="D8504" s="84"/>
      <c r="F8504" s="84"/>
    </row>
    <row r="8505" spans="1:6" x14ac:dyDescent="0.25">
      <c r="A8505" t="s">
        <v>9743</v>
      </c>
      <c r="B8505">
        <v>1</v>
      </c>
      <c r="C8505" t="s">
        <v>9357</v>
      </c>
      <c r="D8505" s="84"/>
      <c r="F8505" s="84"/>
    </row>
    <row r="8506" spans="1:6" x14ac:dyDescent="0.25">
      <c r="A8506" t="s">
        <v>9744</v>
      </c>
      <c r="B8506">
        <v>1</v>
      </c>
      <c r="C8506" t="s">
        <v>9357</v>
      </c>
      <c r="D8506" s="84"/>
      <c r="F8506" s="84"/>
    </row>
    <row r="8507" spans="1:6" x14ac:dyDescent="0.25">
      <c r="A8507" t="s">
        <v>9745</v>
      </c>
      <c r="B8507">
        <v>1</v>
      </c>
      <c r="C8507" t="s">
        <v>9357</v>
      </c>
      <c r="D8507" s="84"/>
      <c r="F8507" s="84"/>
    </row>
    <row r="8508" spans="1:6" x14ac:dyDescent="0.25">
      <c r="A8508" t="s">
        <v>9746</v>
      </c>
      <c r="B8508">
        <v>1</v>
      </c>
      <c r="C8508" t="s">
        <v>9357</v>
      </c>
      <c r="D8508" s="84"/>
      <c r="F8508" s="84"/>
    </row>
    <row r="8509" spans="1:6" x14ac:dyDescent="0.25">
      <c r="A8509" t="s">
        <v>9747</v>
      </c>
      <c r="B8509">
        <v>1</v>
      </c>
      <c r="C8509" t="s">
        <v>9357</v>
      </c>
      <c r="D8509" s="84"/>
      <c r="F8509" s="84"/>
    </row>
    <row r="8510" spans="1:6" x14ac:dyDescent="0.25">
      <c r="A8510" t="s">
        <v>9748</v>
      </c>
      <c r="B8510">
        <v>1</v>
      </c>
      <c r="C8510" t="s">
        <v>9357</v>
      </c>
      <c r="D8510" s="84"/>
      <c r="F8510" s="84"/>
    </row>
    <row r="8511" spans="1:6" x14ac:dyDescent="0.25">
      <c r="A8511" t="s">
        <v>9749</v>
      </c>
      <c r="B8511">
        <v>1</v>
      </c>
      <c r="C8511" t="s">
        <v>9357</v>
      </c>
      <c r="D8511" s="84"/>
      <c r="F8511" s="84"/>
    </row>
    <row r="8512" spans="1:6" x14ac:dyDescent="0.25">
      <c r="A8512" t="s">
        <v>9750</v>
      </c>
      <c r="B8512">
        <v>1</v>
      </c>
      <c r="C8512" t="s">
        <v>9357</v>
      </c>
      <c r="D8512" s="84"/>
      <c r="F8512" s="84"/>
    </row>
    <row r="8513" spans="1:6" x14ac:dyDescent="0.25">
      <c r="A8513" t="s">
        <v>9751</v>
      </c>
      <c r="B8513">
        <v>1</v>
      </c>
      <c r="C8513" t="s">
        <v>9357</v>
      </c>
      <c r="D8513" s="84"/>
      <c r="F8513" s="84"/>
    </row>
    <row r="8514" spans="1:6" x14ac:dyDescent="0.25">
      <c r="A8514" t="s">
        <v>9752</v>
      </c>
      <c r="B8514">
        <v>1</v>
      </c>
      <c r="C8514" t="s">
        <v>9357</v>
      </c>
      <c r="D8514" s="84"/>
      <c r="F8514" s="84"/>
    </row>
    <row r="8515" spans="1:6" x14ac:dyDescent="0.25">
      <c r="A8515" t="s">
        <v>9753</v>
      </c>
      <c r="B8515">
        <v>1</v>
      </c>
      <c r="C8515" t="s">
        <v>9357</v>
      </c>
      <c r="D8515" s="84"/>
      <c r="F8515" s="84"/>
    </row>
    <row r="8516" spans="1:6" x14ac:dyDescent="0.25">
      <c r="A8516" t="s">
        <v>9754</v>
      </c>
      <c r="B8516">
        <v>1</v>
      </c>
      <c r="C8516" t="s">
        <v>9357</v>
      </c>
      <c r="D8516" s="84"/>
      <c r="F8516" s="84"/>
    </row>
    <row r="8517" spans="1:6" x14ac:dyDescent="0.25">
      <c r="A8517" t="s">
        <v>9755</v>
      </c>
      <c r="B8517">
        <v>1</v>
      </c>
      <c r="C8517" t="s">
        <v>9357</v>
      </c>
      <c r="D8517" s="84"/>
      <c r="F8517" s="84"/>
    </row>
    <row r="8518" spans="1:6" x14ac:dyDescent="0.25">
      <c r="A8518" t="s">
        <v>9756</v>
      </c>
      <c r="B8518">
        <v>1</v>
      </c>
      <c r="C8518" t="s">
        <v>9357</v>
      </c>
      <c r="D8518" s="84"/>
      <c r="F8518" s="84"/>
    </row>
    <row r="8519" spans="1:6" x14ac:dyDescent="0.25">
      <c r="A8519" t="s">
        <v>9757</v>
      </c>
      <c r="B8519">
        <v>1</v>
      </c>
      <c r="C8519" t="s">
        <v>9357</v>
      </c>
      <c r="D8519" s="84"/>
      <c r="F8519" s="84"/>
    </row>
    <row r="8520" spans="1:6" x14ac:dyDescent="0.25">
      <c r="A8520" t="s">
        <v>9758</v>
      </c>
      <c r="B8520">
        <v>1</v>
      </c>
      <c r="C8520" t="s">
        <v>9357</v>
      </c>
      <c r="D8520" s="84"/>
      <c r="F8520" s="84"/>
    </row>
    <row r="8521" spans="1:6" x14ac:dyDescent="0.25">
      <c r="A8521" t="s">
        <v>9759</v>
      </c>
      <c r="B8521">
        <v>1</v>
      </c>
      <c r="C8521" t="s">
        <v>9357</v>
      </c>
      <c r="D8521" s="84"/>
      <c r="F8521" s="84"/>
    </row>
    <row r="8522" spans="1:6" x14ac:dyDescent="0.25">
      <c r="A8522" t="s">
        <v>9760</v>
      </c>
      <c r="B8522">
        <v>1</v>
      </c>
      <c r="C8522" t="s">
        <v>9357</v>
      </c>
      <c r="D8522" s="84"/>
      <c r="F8522" s="84"/>
    </row>
    <row r="8523" spans="1:6" x14ac:dyDescent="0.25">
      <c r="A8523" t="s">
        <v>9761</v>
      </c>
      <c r="B8523">
        <v>1</v>
      </c>
      <c r="C8523" t="s">
        <v>9357</v>
      </c>
      <c r="D8523" s="84"/>
      <c r="F8523" s="84"/>
    </row>
    <row r="8524" spans="1:6" x14ac:dyDescent="0.25">
      <c r="A8524" t="s">
        <v>9762</v>
      </c>
      <c r="B8524">
        <v>1</v>
      </c>
      <c r="C8524" t="s">
        <v>9357</v>
      </c>
      <c r="D8524" s="84"/>
      <c r="F8524" s="84"/>
    </row>
    <row r="8525" spans="1:6" x14ac:dyDescent="0.25">
      <c r="A8525" t="s">
        <v>9763</v>
      </c>
      <c r="B8525">
        <v>1</v>
      </c>
      <c r="C8525" t="s">
        <v>9357</v>
      </c>
      <c r="D8525" s="84"/>
      <c r="F8525" s="84"/>
    </row>
    <row r="8526" spans="1:6" x14ac:dyDescent="0.25">
      <c r="A8526" t="s">
        <v>9764</v>
      </c>
      <c r="B8526">
        <v>1</v>
      </c>
      <c r="C8526" t="s">
        <v>9357</v>
      </c>
      <c r="D8526" s="84"/>
      <c r="F8526" s="84"/>
    </row>
    <row r="8527" spans="1:6" x14ac:dyDescent="0.25">
      <c r="A8527" t="s">
        <v>9765</v>
      </c>
      <c r="B8527">
        <v>1</v>
      </c>
      <c r="C8527" t="s">
        <v>9357</v>
      </c>
      <c r="D8527" s="84"/>
      <c r="F8527" s="84"/>
    </row>
    <row r="8528" spans="1:6" x14ac:dyDescent="0.25">
      <c r="A8528" t="s">
        <v>9766</v>
      </c>
      <c r="B8528">
        <v>1</v>
      </c>
      <c r="C8528" t="s">
        <v>9357</v>
      </c>
      <c r="D8528" s="84"/>
      <c r="F8528" s="84"/>
    </row>
    <row r="8529" spans="1:6" x14ac:dyDescent="0.25">
      <c r="A8529" t="s">
        <v>9767</v>
      </c>
      <c r="B8529">
        <v>1</v>
      </c>
      <c r="C8529" t="s">
        <v>9357</v>
      </c>
      <c r="D8529" s="84"/>
      <c r="F8529" s="84"/>
    </row>
    <row r="8530" spans="1:6" x14ac:dyDescent="0.25">
      <c r="A8530" t="s">
        <v>9768</v>
      </c>
      <c r="B8530">
        <v>1</v>
      </c>
      <c r="C8530" t="s">
        <v>9357</v>
      </c>
      <c r="D8530" s="84"/>
      <c r="F8530" s="84"/>
    </row>
    <row r="8531" spans="1:6" x14ac:dyDescent="0.25">
      <c r="A8531" t="s">
        <v>9769</v>
      </c>
      <c r="B8531">
        <v>1</v>
      </c>
      <c r="C8531" t="s">
        <v>9357</v>
      </c>
      <c r="D8531" s="84"/>
      <c r="F8531" s="84"/>
    </row>
    <row r="8532" spans="1:6" x14ac:dyDescent="0.25">
      <c r="A8532" t="s">
        <v>9770</v>
      </c>
      <c r="B8532">
        <v>1</v>
      </c>
      <c r="C8532" t="s">
        <v>9357</v>
      </c>
      <c r="D8532" s="84"/>
      <c r="F8532" s="84"/>
    </row>
    <row r="8533" spans="1:6" x14ac:dyDescent="0.25">
      <c r="A8533" t="s">
        <v>9771</v>
      </c>
      <c r="B8533">
        <v>1</v>
      </c>
      <c r="C8533" t="s">
        <v>9357</v>
      </c>
      <c r="D8533" s="84"/>
      <c r="F8533" s="84"/>
    </row>
    <row r="8534" spans="1:6" x14ac:dyDescent="0.25">
      <c r="A8534" t="s">
        <v>9772</v>
      </c>
      <c r="B8534">
        <v>1</v>
      </c>
      <c r="C8534" t="s">
        <v>9357</v>
      </c>
      <c r="D8534" s="84"/>
      <c r="F8534" s="84"/>
    </row>
    <row r="8535" spans="1:6" x14ac:dyDescent="0.25">
      <c r="A8535" t="s">
        <v>9773</v>
      </c>
      <c r="B8535">
        <v>1</v>
      </c>
      <c r="C8535" t="s">
        <v>9357</v>
      </c>
      <c r="D8535" s="84"/>
      <c r="F8535" s="84"/>
    </row>
    <row r="8536" spans="1:6" x14ac:dyDescent="0.25">
      <c r="A8536" t="s">
        <v>9774</v>
      </c>
      <c r="B8536">
        <v>1</v>
      </c>
      <c r="C8536" t="s">
        <v>9357</v>
      </c>
      <c r="D8536" s="84"/>
      <c r="F8536" s="84"/>
    </row>
    <row r="8537" spans="1:6" x14ac:dyDescent="0.25">
      <c r="A8537" t="s">
        <v>9775</v>
      </c>
      <c r="B8537">
        <v>1</v>
      </c>
      <c r="C8537" t="s">
        <v>9357</v>
      </c>
      <c r="D8537" s="84"/>
      <c r="F8537" s="84"/>
    </row>
    <row r="8538" spans="1:6" x14ac:dyDescent="0.25">
      <c r="A8538" t="s">
        <v>9776</v>
      </c>
      <c r="B8538">
        <v>1</v>
      </c>
      <c r="C8538" t="s">
        <v>9357</v>
      </c>
      <c r="D8538" s="84"/>
      <c r="F8538" s="84"/>
    </row>
    <row r="8539" spans="1:6" x14ac:dyDescent="0.25">
      <c r="A8539" t="s">
        <v>9777</v>
      </c>
      <c r="B8539">
        <v>1</v>
      </c>
      <c r="C8539" t="s">
        <v>9357</v>
      </c>
      <c r="D8539" s="84"/>
      <c r="F8539" s="84"/>
    </row>
    <row r="8540" spans="1:6" x14ac:dyDescent="0.25">
      <c r="A8540" t="s">
        <v>9778</v>
      </c>
      <c r="B8540">
        <v>1</v>
      </c>
      <c r="C8540" t="s">
        <v>9357</v>
      </c>
      <c r="D8540" s="84"/>
      <c r="F8540" s="84"/>
    </row>
    <row r="8541" spans="1:6" x14ac:dyDescent="0.25">
      <c r="A8541" t="s">
        <v>9779</v>
      </c>
      <c r="B8541">
        <v>1</v>
      </c>
      <c r="C8541" t="s">
        <v>9357</v>
      </c>
      <c r="D8541" s="84"/>
      <c r="F8541" s="84"/>
    </row>
    <row r="8542" spans="1:6" x14ac:dyDescent="0.25">
      <c r="A8542" t="s">
        <v>9780</v>
      </c>
      <c r="B8542">
        <v>1</v>
      </c>
      <c r="C8542" t="s">
        <v>9357</v>
      </c>
      <c r="D8542" s="84"/>
      <c r="F8542" s="84"/>
    </row>
    <row r="8543" spans="1:6" x14ac:dyDescent="0.25">
      <c r="A8543" t="s">
        <v>9781</v>
      </c>
      <c r="B8543">
        <v>1</v>
      </c>
      <c r="C8543" t="s">
        <v>9357</v>
      </c>
      <c r="D8543" s="84"/>
      <c r="F8543" s="84"/>
    </row>
    <row r="8544" spans="1:6" x14ac:dyDescent="0.25">
      <c r="A8544" t="s">
        <v>9782</v>
      </c>
      <c r="B8544">
        <v>1</v>
      </c>
      <c r="C8544" t="s">
        <v>9357</v>
      </c>
      <c r="D8544" s="84"/>
      <c r="F8544" s="84"/>
    </row>
    <row r="8545" spans="1:6" x14ac:dyDescent="0.25">
      <c r="A8545" t="s">
        <v>9783</v>
      </c>
      <c r="B8545">
        <v>1</v>
      </c>
      <c r="C8545" t="s">
        <v>9357</v>
      </c>
      <c r="D8545" s="84"/>
      <c r="F8545" s="84"/>
    </row>
    <row r="8546" spans="1:6" x14ac:dyDescent="0.25">
      <c r="A8546" t="s">
        <v>9784</v>
      </c>
      <c r="B8546">
        <v>1</v>
      </c>
      <c r="C8546" t="s">
        <v>9357</v>
      </c>
      <c r="D8546" s="84"/>
      <c r="F8546" s="84"/>
    </row>
    <row r="8547" spans="1:6" x14ac:dyDescent="0.25">
      <c r="A8547" t="s">
        <v>9785</v>
      </c>
      <c r="B8547">
        <v>1</v>
      </c>
      <c r="C8547" t="s">
        <v>9357</v>
      </c>
      <c r="D8547" s="84"/>
      <c r="F8547" s="84"/>
    </row>
    <row r="8548" spans="1:6" x14ac:dyDescent="0.25">
      <c r="A8548" t="s">
        <v>9786</v>
      </c>
      <c r="B8548">
        <v>1</v>
      </c>
      <c r="C8548" t="s">
        <v>9357</v>
      </c>
      <c r="D8548" s="84"/>
      <c r="F8548" s="84"/>
    </row>
    <row r="8549" spans="1:6" x14ac:dyDescent="0.25">
      <c r="A8549" t="s">
        <v>9787</v>
      </c>
      <c r="B8549">
        <v>1</v>
      </c>
      <c r="C8549" t="s">
        <v>9357</v>
      </c>
      <c r="D8549" s="84"/>
      <c r="F8549" s="84"/>
    </row>
    <row r="8550" spans="1:6" x14ac:dyDescent="0.25">
      <c r="A8550" t="s">
        <v>9788</v>
      </c>
      <c r="B8550">
        <v>1</v>
      </c>
      <c r="C8550" t="s">
        <v>9357</v>
      </c>
      <c r="D8550" s="84"/>
      <c r="F8550" s="84"/>
    </row>
    <row r="8551" spans="1:6" x14ac:dyDescent="0.25">
      <c r="A8551" t="s">
        <v>9789</v>
      </c>
      <c r="B8551">
        <v>1</v>
      </c>
      <c r="C8551" t="s">
        <v>9357</v>
      </c>
      <c r="D8551" s="84"/>
      <c r="F8551" s="84"/>
    </row>
    <row r="8552" spans="1:6" x14ac:dyDescent="0.25">
      <c r="A8552" t="s">
        <v>9790</v>
      </c>
      <c r="B8552">
        <v>1</v>
      </c>
      <c r="C8552" t="s">
        <v>9357</v>
      </c>
      <c r="D8552" s="84"/>
      <c r="F8552" s="84"/>
    </row>
    <row r="8553" spans="1:6" x14ac:dyDescent="0.25">
      <c r="A8553" t="s">
        <v>9791</v>
      </c>
      <c r="B8553">
        <v>1</v>
      </c>
      <c r="C8553" t="s">
        <v>9357</v>
      </c>
      <c r="D8553" s="84"/>
      <c r="F8553" s="84"/>
    </row>
    <row r="8554" spans="1:6" x14ac:dyDescent="0.25">
      <c r="A8554" t="s">
        <v>9792</v>
      </c>
      <c r="B8554">
        <v>1</v>
      </c>
      <c r="C8554" t="s">
        <v>9357</v>
      </c>
      <c r="D8554" s="84"/>
      <c r="F8554" s="84"/>
    </row>
    <row r="8555" spans="1:6" x14ac:dyDescent="0.25">
      <c r="A8555" t="s">
        <v>9793</v>
      </c>
      <c r="B8555">
        <v>1</v>
      </c>
      <c r="C8555" t="s">
        <v>9357</v>
      </c>
      <c r="D8555" s="84"/>
      <c r="F8555" s="84"/>
    </row>
    <row r="8556" spans="1:6" x14ac:dyDescent="0.25">
      <c r="A8556" t="s">
        <v>9794</v>
      </c>
      <c r="B8556">
        <v>1</v>
      </c>
      <c r="C8556" t="s">
        <v>9357</v>
      </c>
      <c r="D8556" s="84"/>
      <c r="F8556" s="84"/>
    </row>
    <row r="8557" spans="1:6" x14ac:dyDescent="0.25">
      <c r="A8557" t="s">
        <v>9795</v>
      </c>
      <c r="B8557">
        <v>1</v>
      </c>
      <c r="C8557" t="s">
        <v>9357</v>
      </c>
      <c r="D8557" s="84"/>
      <c r="F8557" s="84"/>
    </row>
    <row r="8558" spans="1:6" x14ac:dyDescent="0.25">
      <c r="A8558" t="s">
        <v>9796</v>
      </c>
      <c r="B8558">
        <v>1</v>
      </c>
      <c r="C8558" t="s">
        <v>9357</v>
      </c>
      <c r="D8558" s="84"/>
      <c r="F8558" s="84"/>
    </row>
    <row r="8559" spans="1:6" x14ac:dyDescent="0.25">
      <c r="A8559" t="s">
        <v>9797</v>
      </c>
      <c r="B8559">
        <v>1</v>
      </c>
      <c r="C8559" t="s">
        <v>9357</v>
      </c>
      <c r="D8559" s="84"/>
      <c r="F8559" s="84"/>
    </row>
    <row r="8560" spans="1:6" x14ac:dyDescent="0.25">
      <c r="A8560" t="s">
        <v>9798</v>
      </c>
      <c r="B8560">
        <v>1</v>
      </c>
      <c r="C8560" t="s">
        <v>9357</v>
      </c>
      <c r="D8560" s="84"/>
      <c r="F8560" s="84"/>
    </row>
    <row r="8561" spans="1:6" x14ac:dyDescent="0.25">
      <c r="A8561" t="s">
        <v>9799</v>
      </c>
      <c r="B8561">
        <v>1</v>
      </c>
      <c r="C8561" t="s">
        <v>9357</v>
      </c>
      <c r="D8561" s="84"/>
      <c r="F8561" s="84"/>
    </row>
    <row r="8562" spans="1:6" x14ac:dyDescent="0.25">
      <c r="A8562" t="s">
        <v>9800</v>
      </c>
      <c r="B8562">
        <v>1</v>
      </c>
      <c r="C8562" t="s">
        <v>9357</v>
      </c>
      <c r="D8562" s="84"/>
      <c r="F8562" s="84"/>
    </row>
    <row r="8563" spans="1:6" x14ac:dyDescent="0.25">
      <c r="A8563" t="s">
        <v>9801</v>
      </c>
      <c r="B8563">
        <v>1</v>
      </c>
      <c r="C8563" t="s">
        <v>9357</v>
      </c>
      <c r="D8563" s="84"/>
      <c r="F8563" s="84"/>
    </row>
    <row r="8564" spans="1:6" x14ac:dyDescent="0.25">
      <c r="A8564" t="s">
        <v>9802</v>
      </c>
      <c r="B8564">
        <v>1</v>
      </c>
      <c r="C8564" t="s">
        <v>9357</v>
      </c>
      <c r="D8564" s="84"/>
      <c r="F8564" s="84"/>
    </row>
    <row r="8565" spans="1:6" x14ac:dyDescent="0.25">
      <c r="A8565" t="s">
        <v>9803</v>
      </c>
      <c r="B8565">
        <v>1</v>
      </c>
      <c r="C8565" t="s">
        <v>9357</v>
      </c>
      <c r="D8565" s="84"/>
      <c r="F8565" s="84"/>
    </row>
    <row r="8566" spans="1:6" x14ac:dyDescent="0.25">
      <c r="A8566" t="s">
        <v>9804</v>
      </c>
      <c r="B8566">
        <v>1</v>
      </c>
      <c r="C8566" t="s">
        <v>9357</v>
      </c>
      <c r="D8566" s="84"/>
      <c r="F8566" s="84"/>
    </row>
    <row r="8567" spans="1:6" x14ac:dyDescent="0.25">
      <c r="A8567" t="s">
        <v>9805</v>
      </c>
      <c r="B8567">
        <v>1</v>
      </c>
      <c r="C8567" t="s">
        <v>9357</v>
      </c>
      <c r="D8567" s="84"/>
      <c r="F8567" s="84"/>
    </row>
    <row r="8568" spans="1:6" x14ac:dyDescent="0.25">
      <c r="A8568" t="s">
        <v>9806</v>
      </c>
      <c r="B8568">
        <v>1</v>
      </c>
      <c r="C8568" t="s">
        <v>9357</v>
      </c>
      <c r="D8568" s="84"/>
      <c r="F8568" s="84"/>
    </row>
    <row r="8569" spans="1:6" x14ac:dyDescent="0.25">
      <c r="A8569" t="s">
        <v>9807</v>
      </c>
      <c r="B8569">
        <v>1</v>
      </c>
      <c r="C8569" t="s">
        <v>9357</v>
      </c>
      <c r="D8569" s="84"/>
      <c r="F8569" s="84"/>
    </row>
    <row r="8570" spans="1:6" x14ac:dyDescent="0.25">
      <c r="A8570" t="s">
        <v>9808</v>
      </c>
      <c r="B8570">
        <v>1</v>
      </c>
      <c r="C8570" t="s">
        <v>9357</v>
      </c>
      <c r="D8570" s="84"/>
      <c r="F8570" s="84"/>
    </row>
    <row r="8571" spans="1:6" x14ac:dyDescent="0.25">
      <c r="A8571" t="s">
        <v>9809</v>
      </c>
      <c r="B8571">
        <v>1</v>
      </c>
      <c r="C8571" t="s">
        <v>9357</v>
      </c>
      <c r="D8571" s="84"/>
      <c r="F8571" s="84"/>
    </row>
    <row r="8572" spans="1:6" x14ac:dyDescent="0.25">
      <c r="A8572" t="s">
        <v>9810</v>
      </c>
      <c r="B8572">
        <v>1</v>
      </c>
      <c r="C8572" t="s">
        <v>9357</v>
      </c>
      <c r="D8572" s="84"/>
      <c r="F8572" s="84"/>
    </row>
    <row r="8573" spans="1:6" x14ac:dyDescent="0.25">
      <c r="A8573" t="s">
        <v>9811</v>
      </c>
      <c r="B8573">
        <v>1</v>
      </c>
      <c r="C8573" t="s">
        <v>9357</v>
      </c>
      <c r="D8573" s="84"/>
      <c r="F8573" s="84"/>
    </row>
    <row r="8574" spans="1:6" x14ac:dyDescent="0.25">
      <c r="A8574" t="s">
        <v>9812</v>
      </c>
      <c r="B8574">
        <v>1</v>
      </c>
      <c r="C8574" t="s">
        <v>9357</v>
      </c>
      <c r="D8574" s="84"/>
      <c r="F8574" s="84"/>
    </row>
    <row r="8575" spans="1:6" x14ac:dyDescent="0.25">
      <c r="A8575" t="s">
        <v>9813</v>
      </c>
      <c r="B8575">
        <v>1</v>
      </c>
      <c r="C8575" t="s">
        <v>9357</v>
      </c>
      <c r="D8575" s="84"/>
      <c r="F8575" s="84"/>
    </row>
    <row r="8576" spans="1:6" x14ac:dyDescent="0.25">
      <c r="A8576" t="s">
        <v>9814</v>
      </c>
      <c r="B8576">
        <v>1</v>
      </c>
      <c r="C8576" t="s">
        <v>9357</v>
      </c>
      <c r="D8576" s="84"/>
      <c r="F8576" s="84"/>
    </row>
    <row r="8577" spans="1:6" x14ac:dyDescent="0.25">
      <c r="A8577" t="s">
        <v>9815</v>
      </c>
      <c r="B8577">
        <v>1</v>
      </c>
      <c r="C8577" t="s">
        <v>9357</v>
      </c>
      <c r="D8577" s="84"/>
      <c r="F8577" s="84"/>
    </row>
    <row r="8578" spans="1:6" x14ac:dyDescent="0.25">
      <c r="A8578" t="s">
        <v>9816</v>
      </c>
      <c r="B8578">
        <v>1</v>
      </c>
      <c r="C8578" t="s">
        <v>9357</v>
      </c>
      <c r="D8578" s="84"/>
      <c r="F8578" s="84"/>
    </row>
    <row r="8579" spans="1:6" x14ac:dyDescent="0.25">
      <c r="A8579" t="s">
        <v>9817</v>
      </c>
      <c r="B8579">
        <v>1</v>
      </c>
      <c r="C8579" t="s">
        <v>9357</v>
      </c>
      <c r="D8579" s="84"/>
      <c r="F8579" s="84"/>
    </row>
    <row r="8580" spans="1:6" x14ac:dyDescent="0.25">
      <c r="A8580" t="s">
        <v>9818</v>
      </c>
      <c r="B8580">
        <v>1</v>
      </c>
      <c r="C8580" t="s">
        <v>9357</v>
      </c>
      <c r="D8580" s="84"/>
      <c r="F8580" s="84"/>
    </row>
    <row r="8581" spans="1:6" x14ac:dyDescent="0.25">
      <c r="A8581" t="s">
        <v>9819</v>
      </c>
      <c r="B8581">
        <v>1</v>
      </c>
      <c r="C8581" t="s">
        <v>9357</v>
      </c>
      <c r="D8581" s="84"/>
      <c r="F8581" s="84"/>
    </row>
    <row r="8582" spans="1:6" x14ac:dyDescent="0.25">
      <c r="A8582" t="s">
        <v>9820</v>
      </c>
      <c r="B8582">
        <v>1</v>
      </c>
      <c r="C8582" t="s">
        <v>9357</v>
      </c>
      <c r="D8582" s="84"/>
      <c r="F8582" s="84"/>
    </row>
    <row r="8583" spans="1:6" x14ac:dyDescent="0.25">
      <c r="A8583" t="s">
        <v>9821</v>
      </c>
      <c r="B8583">
        <v>1</v>
      </c>
      <c r="C8583" t="s">
        <v>9357</v>
      </c>
      <c r="D8583" s="84"/>
      <c r="F8583" s="84"/>
    </row>
    <row r="8584" spans="1:6" x14ac:dyDescent="0.25">
      <c r="A8584" t="s">
        <v>9822</v>
      </c>
      <c r="B8584">
        <v>1</v>
      </c>
      <c r="C8584" t="s">
        <v>9357</v>
      </c>
      <c r="D8584" s="84"/>
      <c r="F8584" s="84"/>
    </row>
    <row r="8585" spans="1:6" x14ac:dyDescent="0.25">
      <c r="A8585" t="s">
        <v>9823</v>
      </c>
      <c r="B8585">
        <v>1</v>
      </c>
      <c r="C8585" t="s">
        <v>9357</v>
      </c>
      <c r="D8585" s="84"/>
      <c r="F8585" s="84"/>
    </row>
    <row r="8586" spans="1:6" x14ac:dyDescent="0.25">
      <c r="A8586" t="s">
        <v>9824</v>
      </c>
      <c r="B8586">
        <v>1</v>
      </c>
      <c r="C8586" t="s">
        <v>9357</v>
      </c>
      <c r="D8586" s="84"/>
      <c r="F8586" s="84"/>
    </row>
    <row r="8587" spans="1:6" x14ac:dyDescent="0.25">
      <c r="A8587" t="s">
        <v>9825</v>
      </c>
      <c r="B8587">
        <v>1</v>
      </c>
      <c r="C8587" t="s">
        <v>9357</v>
      </c>
      <c r="D8587" s="84"/>
      <c r="F8587" s="84"/>
    </row>
    <row r="8588" spans="1:6" x14ac:dyDescent="0.25">
      <c r="A8588" t="s">
        <v>9826</v>
      </c>
      <c r="B8588">
        <v>1</v>
      </c>
      <c r="C8588" t="s">
        <v>9357</v>
      </c>
      <c r="D8588" s="84"/>
      <c r="F8588" s="84"/>
    </row>
    <row r="8589" spans="1:6" x14ac:dyDescent="0.25">
      <c r="A8589" t="s">
        <v>9827</v>
      </c>
      <c r="B8589">
        <v>1</v>
      </c>
      <c r="C8589" t="s">
        <v>9357</v>
      </c>
      <c r="D8589" s="84"/>
      <c r="F8589" s="84"/>
    </row>
    <row r="8590" spans="1:6" x14ac:dyDescent="0.25">
      <c r="A8590" t="s">
        <v>9828</v>
      </c>
      <c r="B8590">
        <v>1</v>
      </c>
      <c r="C8590" t="s">
        <v>9357</v>
      </c>
      <c r="D8590" s="84"/>
      <c r="F8590" s="84"/>
    </row>
    <row r="8591" spans="1:6" x14ac:dyDescent="0.25">
      <c r="A8591" t="s">
        <v>9829</v>
      </c>
      <c r="B8591">
        <v>1</v>
      </c>
      <c r="C8591" t="s">
        <v>9357</v>
      </c>
      <c r="D8591" s="84"/>
      <c r="F8591" s="84"/>
    </row>
    <row r="8592" spans="1:6" x14ac:dyDescent="0.25">
      <c r="A8592" t="s">
        <v>9830</v>
      </c>
      <c r="B8592">
        <v>1</v>
      </c>
      <c r="C8592" t="s">
        <v>9357</v>
      </c>
      <c r="D8592" s="84"/>
      <c r="F8592" s="84"/>
    </row>
    <row r="8593" spans="1:6" x14ac:dyDescent="0.25">
      <c r="A8593" t="s">
        <v>9831</v>
      </c>
      <c r="B8593">
        <v>1</v>
      </c>
      <c r="C8593" t="s">
        <v>9357</v>
      </c>
      <c r="D8593" s="84"/>
      <c r="F8593" s="84"/>
    </row>
    <row r="8594" spans="1:6" x14ac:dyDescent="0.25">
      <c r="A8594" t="s">
        <v>9832</v>
      </c>
      <c r="B8594">
        <v>1</v>
      </c>
      <c r="C8594" t="s">
        <v>9357</v>
      </c>
      <c r="D8594" s="84"/>
      <c r="F8594" s="84"/>
    </row>
    <row r="8595" spans="1:6" x14ac:dyDescent="0.25">
      <c r="A8595" t="s">
        <v>9833</v>
      </c>
      <c r="B8595">
        <v>1</v>
      </c>
      <c r="C8595" t="s">
        <v>9357</v>
      </c>
      <c r="D8595" s="84"/>
      <c r="F8595" s="84"/>
    </row>
    <row r="8596" spans="1:6" x14ac:dyDescent="0.25">
      <c r="A8596" t="s">
        <v>9834</v>
      </c>
      <c r="B8596">
        <v>1</v>
      </c>
      <c r="C8596" t="s">
        <v>9357</v>
      </c>
      <c r="D8596" s="84"/>
      <c r="F8596" s="84"/>
    </row>
    <row r="8597" spans="1:6" x14ac:dyDescent="0.25">
      <c r="A8597" t="s">
        <v>9835</v>
      </c>
      <c r="B8597">
        <v>1</v>
      </c>
      <c r="C8597" t="s">
        <v>9357</v>
      </c>
      <c r="D8597" s="84"/>
      <c r="F8597" s="84"/>
    </row>
    <row r="8598" spans="1:6" x14ac:dyDescent="0.25">
      <c r="A8598" t="s">
        <v>9836</v>
      </c>
      <c r="B8598">
        <v>1</v>
      </c>
      <c r="C8598" t="s">
        <v>9357</v>
      </c>
      <c r="D8598" s="84"/>
      <c r="F8598" s="84"/>
    </row>
    <row r="8599" spans="1:6" x14ac:dyDescent="0.25">
      <c r="A8599" t="s">
        <v>9837</v>
      </c>
      <c r="B8599">
        <v>1</v>
      </c>
      <c r="C8599" t="s">
        <v>9357</v>
      </c>
      <c r="D8599" s="84"/>
      <c r="F8599" s="84"/>
    </row>
    <row r="8600" spans="1:6" x14ac:dyDescent="0.25">
      <c r="A8600" t="s">
        <v>9838</v>
      </c>
      <c r="B8600">
        <v>1</v>
      </c>
      <c r="C8600" t="s">
        <v>9357</v>
      </c>
      <c r="D8600" s="84"/>
      <c r="F8600" s="84"/>
    </row>
    <row r="8601" spans="1:6" x14ac:dyDescent="0.25">
      <c r="A8601" t="s">
        <v>9839</v>
      </c>
      <c r="B8601">
        <v>1</v>
      </c>
      <c r="C8601" t="s">
        <v>9357</v>
      </c>
      <c r="D8601" s="84"/>
      <c r="F8601" s="84"/>
    </row>
    <row r="8602" spans="1:6" x14ac:dyDescent="0.25">
      <c r="A8602" t="s">
        <v>9840</v>
      </c>
      <c r="B8602">
        <v>1</v>
      </c>
      <c r="C8602" t="s">
        <v>9357</v>
      </c>
      <c r="D8602" s="84"/>
      <c r="F8602" s="84"/>
    </row>
    <row r="8603" spans="1:6" x14ac:dyDescent="0.25">
      <c r="A8603" t="s">
        <v>9841</v>
      </c>
      <c r="B8603">
        <v>1</v>
      </c>
      <c r="C8603" t="s">
        <v>9357</v>
      </c>
      <c r="D8603" s="84"/>
      <c r="F8603" s="84"/>
    </row>
    <row r="8604" spans="1:6" x14ac:dyDescent="0.25">
      <c r="A8604" t="s">
        <v>9842</v>
      </c>
      <c r="B8604">
        <v>1</v>
      </c>
      <c r="C8604" t="s">
        <v>9357</v>
      </c>
      <c r="D8604" s="84"/>
      <c r="F8604" s="84"/>
    </row>
    <row r="8605" spans="1:6" x14ac:dyDescent="0.25">
      <c r="A8605" t="s">
        <v>9843</v>
      </c>
      <c r="B8605">
        <v>1</v>
      </c>
      <c r="C8605" t="s">
        <v>9357</v>
      </c>
      <c r="D8605" s="84"/>
      <c r="F8605" s="84"/>
    </row>
    <row r="8606" spans="1:6" x14ac:dyDescent="0.25">
      <c r="A8606" t="s">
        <v>9844</v>
      </c>
      <c r="B8606">
        <v>1</v>
      </c>
      <c r="C8606" t="s">
        <v>9357</v>
      </c>
      <c r="D8606" s="84"/>
      <c r="F8606" s="84"/>
    </row>
    <row r="8607" spans="1:6" x14ac:dyDescent="0.25">
      <c r="A8607" t="s">
        <v>9845</v>
      </c>
      <c r="B8607">
        <v>1</v>
      </c>
      <c r="C8607" t="s">
        <v>9357</v>
      </c>
      <c r="D8607" s="84"/>
      <c r="F8607" s="84"/>
    </row>
    <row r="8608" spans="1:6" x14ac:dyDescent="0.25">
      <c r="A8608" t="s">
        <v>9846</v>
      </c>
      <c r="B8608">
        <v>1</v>
      </c>
      <c r="C8608" t="s">
        <v>9357</v>
      </c>
      <c r="D8608" s="84"/>
      <c r="F8608" s="84"/>
    </row>
    <row r="8609" spans="1:6" x14ac:dyDescent="0.25">
      <c r="A8609" t="s">
        <v>9847</v>
      </c>
      <c r="B8609">
        <v>1</v>
      </c>
      <c r="C8609" t="s">
        <v>9357</v>
      </c>
      <c r="D8609" s="84"/>
      <c r="F8609" s="84"/>
    </row>
    <row r="8610" spans="1:6" x14ac:dyDescent="0.25">
      <c r="A8610" t="s">
        <v>9848</v>
      </c>
      <c r="B8610">
        <v>1</v>
      </c>
      <c r="C8610" t="s">
        <v>9357</v>
      </c>
      <c r="D8610" s="84"/>
      <c r="F8610" s="84"/>
    </row>
    <row r="8611" spans="1:6" x14ac:dyDescent="0.25">
      <c r="A8611" t="s">
        <v>9849</v>
      </c>
      <c r="B8611">
        <v>1</v>
      </c>
      <c r="C8611" t="s">
        <v>9357</v>
      </c>
      <c r="D8611" s="84"/>
      <c r="F8611" s="84"/>
    </row>
    <row r="8612" spans="1:6" x14ac:dyDescent="0.25">
      <c r="A8612" t="s">
        <v>9850</v>
      </c>
      <c r="B8612">
        <v>1</v>
      </c>
      <c r="C8612" t="s">
        <v>9357</v>
      </c>
      <c r="D8612" s="84"/>
      <c r="F8612" s="84"/>
    </row>
    <row r="8613" spans="1:6" x14ac:dyDescent="0.25">
      <c r="A8613" t="s">
        <v>9851</v>
      </c>
      <c r="B8613">
        <v>1</v>
      </c>
      <c r="C8613" t="s">
        <v>9357</v>
      </c>
      <c r="D8613" s="84"/>
      <c r="F8613" s="84"/>
    </row>
    <row r="8614" spans="1:6" x14ac:dyDescent="0.25">
      <c r="A8614" t="s">
        <v>9852</v>
      </c>
      <c r="B8614">
        <v>1</v>
      </c>
      <c r="C8614" t="s">
        <v>9357</v>
      </c>
      <c r="D8614" s="84"/>
      <c r="F8614" s="84"/>
    </row>
    <row r="8615" spans="1:6" x14ac:dyDescent="0.25">
      <c r="A8615" t="s">
        <v>9853</v>
      </c>
      <c r="B8615">
        <v>1</v>
      </c>
      <c r="C8615" t="s">
        <v>9357</v>
      </c>
      <c r="D8615" s="84"/>
      <c r="F8615" s="84"/>
    </row>
    <row r="8616" spans="1:6" x14ac:dyDescent="0.25">
      <c r="A8616" t="s">
        <v>9854</v>
      </c>
      <c r="B8616">
        <v>1</v>
      </c>
      <c r="C8616" t="s">
        <v>9357</v>
      </c>
      <c r="D8616" s="84"/>
      <c r="F8616" s="84"/>
    </row>
    <row r="8617" spans="1:6" x14ac:dyDescent="0.25">
      <c r="A8617" t="s">
        <v>9855</v>
      </c>
      <c r="B8617">
        <v>1</v>
      </c>
      <c r="C8617" t="s">
        <v>9357</v>
      </c>
      <c r="D8617" s="84"/>
      <c r="F8617" s="84"/>
    </row>
    <row r="8618" spans="1:6" x14ac:dyDescent="0.25">
      <c r="A8618" t="s">
        <v>9856</v>
      </c>
      <c r="B8618">
        <v>1</v>
      </c>
      <c r="C8618" t="s">
        <v>9357</v>
      </c>
      <c r="D8618" s="84"/>
      <c r="F8618" s="84"/>
    </row>
    <row r="8619" spans="1:6" x14ac:dyDescent="0.25">
      <c r="A8619" t="s">
        <v>9857</v>
      </c>
      <c r="B8619">
        <v>1</v>
      </c>
      <c r="C8619" t="s">
        <v>9357</v>
      </c>
      <c r="D8619" s="84"/>
      <c r="F8619" s="84"/>
    </row>
    <row r="8620" spans="1:6" x14ac:dyDescent="0.25">
      <c r="A8620" t="s">
        <v>9858</v>
      </c>
      <c r="B8620">
        <v>1</v>
      </c>
      <c r="C8620" t="s">
        <v>9357</v>
      </c>
      <c r="D8620" s="84"/>
      <c r="F8620" s="84"/>
    </row>
    <row r="8621" spans="1:6" x14ac:dyDescent="0.25">
      <c r="A8621" t="s">
        <v>9859</v>
      </c>
      <c r="B8621">
        <v>1</v>
      </c>
      <c r="C8621" t="s">
        <v>9357</v>
      </c>
      <c r="D8621" s="84"/>
      <c r="F8621" s="84"/>
    </row>
    <row r="8622" spans="1:6" x14ac:dyDescent="0.25">
      <c r="A8622" t="s">
        <v>9860</v>
      </c>
      <c r="B8622">
        <v>1</v>
      </c>
      <c r="C8622" t="s">
        <v>9357</v>
      </c>
      <c r="D8622" s="84"/>
      <c r="F8622" s="84"/>
    </row>
    <row r="8623" spans="1:6" x14ac:dyDescent="0.25">
      <c r="A8623" t="s">
        <v>9861</v>
      </c>
      <c r="B8623">
        <v>1</v>
      </c>
      <c r="C8623" t="s">
        <v>9357</v>
      </c>
      <c r="D8623" s="84"/>
      <c r="F8623" s="84"/>
    </row>
    <row r="8624" spans="1:6" x14ac:dyDescent="0.25">
      <c r="A8624" t="s">
        <v>9862</v>
      </c>
      <c r="B8624">
        <v>1</v>
      </c>
      <c r="C8624" t="s">
        <v>9357</v>
      </c>
      <c r="D8624" s="84"/>
      <c r="F8624" s="84"/>
    </row>
    <row r="8625" spans="1:6" x14ac:dyDescent="0.25">
      <c r="A8625" t="s">
        <v>9863</v>
      </c>
      <c r="B8625">
        <v>1</v>
      </c>
      <c r="C8625" t="s">
        <v>9357</v>
      </c>
      <c r="D8625" s="84"/>
      <c r="F8625" s="84"/>
    </row>
    <row r="8626" spans="1:6" x14ac:dyDescent="0.25">
      <c r="A8626" t="s">
        <v>9864</v>
      </c>
      <c r="B8626">
        <v>1</v>
      </c>
      <c r="C8626" t="s">
        <v>9357</v>
      </c>
      <c r="D8626" s="84"/>
      <c r="F8626" s="84"/>
    </row>
    <row r="8627" spans="1:6" x14ac:dyDescent="0.25">
      <c r="A8627" t="s">
        <v>9865</v>
      </c>
      <c r="B8627">
        <v>1</v>
      </c>
      <c r="C8627" t="s">
        <v>9357</v>
      </c>
      <c r="D8627" s="84"/>
      <c r="F8627" s="84"/>
    </row>
    <row r="8628" spans="1:6" x14ac:dyDescent="0.25">
      <c r="A8628" t="s">
        <v>9866</v>
      </c>
      <c r="B8628">
        <v>1</v>
      </c>
      <c r="C8628" t="s">
        <v>9357</v>
      </c>
      <c r="D8628" s="84"/>
      <c r="F8628" s="84"/>
    </row>
    <row r="8629" spans="1:6" x14ac:dyDescent="0.25">
      <c r="A8629" t="s">
        <v>9867</v>
      </c>
      <c r="B8629">
        <v>1</v>
      </c>
      <c r="C8629" t="s">
        <v>9357</v>
      </c>
      <c r="D8629" s="84"/>
      <c r="F8629" s="84"/>
    </row>
    <row r="8630" spans="1:6" x14ac:dyDescent="0.25">
      <c r="A8630" t="s">
        <v>9868</v>
      </c>
      <c r="B8630">
        <v>1</v>
      </c>
      <c r="C8630" t="s">
        <v>9357</v>
      </c>
      <c r="D8630" s="84"/>
      <c r="F8630" s="84"/>
    </row>
    <row r="8631" spans="1:6" x14ac:dyDescent="0.25">
      <c r="A8631" t="s">
        <v>9869</v>
      </c>
      <c r="B8631">
        <v>1</v>
      </c>
      <c r="C8631" t="s">
        <v>9357</v>
      </c>
      <c r="D8631" s="84"/>
      <c r="F8631" s="84"/>
    </row>
    <row r="8632" spans="1:6" x14ac:dyDescent="0.25">
      <c r="A8632" t="s">
        <v>9870</v>
      </c>
      <c r="B8632">
        <v>1</v>
      </c>
      <c r="C8632" t="s">
        <v>9357</v>
      </c>
      <c r="D8632" s="84"/>
      <c r="F8632" s="84"/>
    </row>
    <row r="8633" spans="1:6" x14ac:dyDescent="0.25">
      <c r="A8633" t="s">
        <v>9871</v>
      </c>
      <c r="B8633">
        <v>1</v>
      </c>
      <c r="C8633" t="s">
        <v>9357</v>
      </c>
      <c r="D8633" s="84"/>
      <c r="F8633" s="84"/>
    </row>
    <row r="8634" spans="1:6" x14ac:dyDescent="0.25">
      <c r="A8634" t="s">
        <v>9872</v>
      </c>
      <c r="B8634">
        <v>1</v>
      </c>
      <c r="C8634" t="s">
        <v>9357</v>
      </c>
      <c r="D8634" s="84"/>
      <c r="F8634" s="84"/>
    </row>
    <row r="8635" spans="1:6" x14ac:dyDescent="0.25">
      <c r="A8635" t="s">
        <v>9873</v>
      </c>
      <c r="B8635">
        <v>1</v>
      </c>
      <c r="C8635" t="s">
        <v>9357</v>
      </c>
      <c r="D8635" s="84"/>
      <c r="F8635" s="84"/>
    </row>
    <row r="8636" spans="1:6" x14ac:dyDescent="0.25">
      <c r="A8636" t="s">
        <v>9874</v>
      </c>
      <c r="B8636">
        <v>1</v>
      </c>
      <c r="C8636" t="s">
        <v>9357</v>
      </c>
      <c r="D8636" s="84"/>
      <c r="F8636" s="84"/>
    </row>
    <row r="8637" spans="1:6" x14ac:dyDescent="0.25">
      <c r="A8637" t="s">
        <v>9875</v>
      </c>
      <c r="B8637">
        <v>1</v>
      </c>
      <c r="C8637" t="s">
        <v>9357</v>
      </c>
      <c r="D8637" s="84"/>
      <c r="F8637" s="84"/>
    </row>
    <row r="8638" spans="1:6" x14ac:dyDescent="0.25">
      <c r="A8638" t="s">
        <v>9876</v>
      </c>
      <c r="B8638">
        <v>1</v>
      </c>
      <c r="C8638" t="s">
        <v>9357</v>
      </c>
      <c r="D8638" s="84"/>
      <c r="F8638" s="84"/>
    </row>
    <row r="8639" spans="1:6" x14ac:dyDescent="0.25">
      <c r="A8639" t="s">
        <v>9877</v>
      </c>
      <c r="B8639">
        <v>1</v>
      </c>
      <c r="C8639" t="s">
        <v>9357</v>
      </c>
      <c r="D8639" s="84"/>
      <c r="F8639" s="84"/>
    </row>
    <row r="8640" spans="1:6" x14ac:dyDescent="0.25">
      <c r="A8640" t="s">
        <v>9878</v>
      </c>
      <c r="B8640">
        <v>1</v>
      </c>
      <c r="C8640" t="s">
        <v>9357</v>
      </c>
      <c r="D8640" s="84"/>
      <c r="F8640" s="84"/>
    </row>
    <row r="8641" spans="1:6" x14ac:dyDescent="0.25">
      <c r="A8641" t="s">
        <v>9879</v>
      </c>
      <c r="B8641">
        <v>1</v>
      </c>
      <c r="C8641" t="s">
        <v>9357</v>
      </c>
      <c r="D8641" s="84"/>
      <c r="F8641" s="84"/>
    </row>
    <row r="8642" spans="1:6" x14ac:dyDescent="0.25">
      <c r="A8642" t="s">
        <v>9880</v>
      </c>
      <c r="B8642">
        <v>1</v>
      </c>
      <c r="C8642" t="s">
        <v>9357</v>
      </c>
      <c r="D8642" s="84"/>
      <c r="F8642" s="84"/>
    </row>
    <row r="8643" spans="1:6" x14ac:dyDescent="0.25">
      <c r="A8643" t="s">
        <v>9881</v>
      </c>
      <c r="B8643">
        <v>1</v>
      </c>
      <c r="C8643" t="s">
        <v>9357</v>
      </c>
      <c r="D8643" s="84"/>
      <c r="F8643" s="84"/>
    </row>
    <row r="8644" spans="1:6" x14ac:dyDescent="0.25">
      <c r="A8644" t="s">
        <v>9882</v>
      </c>
      <c r="B8644">
        <v>1</v>
      </c>
      <c r="C8644" t="s">
        <v>9357</v>
      </c>
      <c r="D8644" s="84"/>
      <c r="F8644" s="84"/>
    </row>
    <row r="8645" spans="1:6" x14ac:dyDescent="0.25">
      <c r="A8645" t="s">
        <v>9883</v>
      </c>
      <c r="B8645">
        <v>1</v>
      </c>
      <c r="C8645" t="s">
        <v>9357</v>
      </c>
      <c r="D8645" s="84"/>
      <c r="F8645" s="84"/>
    </row>
    <row r="8646" spans="1:6" x14ac:dyDescent="0.25">
      <c r="A8646" t="s">
        <v>9884</v>
      </c>
      <c r="B8646">
        <v>1</v>
      </c>
      <c r="C8646" t="s">
        <v>9357</v>
      </c>
      <c r="D8646" s="84"/>
      <c r="F8646" s="84"/>
    </row>
    <row r="8647" spans="1:6" x14ac:dyDescent="0.25">
      <c r="A8647" t="s">
        <v>9885</v>
      </c>
      <c r="B8647">
        <v>1</v>
      </c>
      <c r="C8647" t="s">
        <v>9357</v>
      </c>
      <c r="D8647" s="84"/>
      <c r="F8647" s="84"/>
    </row>
    <row r="8648" spans="1:6" x14ac:dyDescent="0.25">
      <c r="A8648" t="s">
        <v>9886</v>
      </c>
      <c r="B8648">
        <v>1</v>
      </c>
      <c r="C8648" t="s">
        <v>9357</v>
      </c>
      <c r="D8648" s="84"/>
      <c r="F8648" s="84"/>
    </row>
    <row r="8649" spans="1:6" x14ac:dyDescent="0.25">
      <c r="A8649" t="s">
        <v>9887</v>
      </c>
      <c r="B8649">
        <v>1</v>
      </c>
      <c r="C8649" t="s">
        <v>9357</v>
      </c>
      <c r="D8649" s="84"/>
      <c r="F8649" s="84"/>
    </row>
    <row r="8650" spans="1:6" x14ac:dyDescent="0.25">
      <c r="A8650" t="s">
        <v>9888</v>
      </c>
      <c r="B8650">
        <v>1</v>
      </c>
      <c r="C8650" t="s">
        <v>9357</v>
      </c>
      <c r="D8650" s="84"/>
      <c r="F8650" s="84"/>
    </row>
    <row r="8651" spans="1:6" x14ac:dyDescent="0.25">
      <c r="A8651" t="s">
        <v>9889</v>
      </c>
      <c r="B8651">
        <v>1</v>
      </c>
      <c r="C8651" t="s">
        <v>9357</v>
      </c>
      <c r="D8651" s="84"/>
      <c r="F8651" s="84"/>
    </row>
    <row r="8652" spans="1:6" x14ac:dyDescent="0.25">
      <c r="A8652" t="s">
        <v>9890</v>
      </c>
      <c r="B8652">
        <v>1</v>
      </c>
      <c r="C8652" t="s">
        <v>9357</v>
      </c>
      <c r="D8652" s="84"/>
      <c r="F8652" s="84"/>
    </row>
    <row r="8653" spans="1:6" x14ac:dyDescent="0.25">
      <c r="A8653" t="s">
        <v>9891</v>
      </c>
      <c r="B8653">
        <v>1</v>
      </c>
      <c r="C8653" t="s">
        <v>9357</v>
      </c>
      <c r="D8653" s="84"/>
      <c r="F8653" s="84"/>
    </row>
    <row r="8654" spans="1:6" x14ac:dyDescent="0.25">
      <c r="A8654" t="s">
        <v>9892</v>
      </c>
      <c r="B8654">
        <v>1</v>
      </c>
      <c r="C8654" t="s">
        <v>9357</v>
      </c>
      <c r="D8654" s="84"/>
      <c r="F8654" s="84"/>
    </row>
    <row r="8655" spans="1:6" x14ac:dyDescent="0.25">
      <c r="A8655" t="s">
        <v>9893</v>
      </c>
      <c r="B8655">
        <v>1</v>
      </c>
      <c r="C8655" t="s">
        <v>9357</v>
      </c>
      <c r="D8655" s="84"/>
      <c r="F8655" s="84"/>
    </row>
    <row r="8656" spans="1:6" x14ac:dyDescent="0.25">
      <c r="A8656" t="s">
        <v>9894</v>
      </c>
      <c r="B8656">
        <v>1</v>
      </c>
      <c r="C8656" t="s">
        <v>9357</v>
      </c>
      <c r="D8656" s="84"/>
      <c r="F8656" s="84"/>
    </row>
    <row r="8657" spans="1:6" x14ac:dyDescent="0.25">
      <c r="A8657" t="s">
        <v>9895</v>
      </c>
      <c r="B8657">
        <v>1</v>
      </c>
      <c r="C8657" t="s">
        <v>9357</v>
      </c>
      <c r="D8657" s="84"/>
      <c r="F8657" s="84"/>
    </row>
    <row r="8658" spans="1:6" x14ac:dyDescent="0.25">
      <c r="A8658" t="s">
        <v>9896</v>
      </c>
      <c r="B8658">
        <v>1</v>
      </c>
      <c r="C8658" t="s">
        <v>9357</v>
      </c>
      <c r="D8658" s="84"/>
      <c r="F8658" s="84"/>
    </row>
    <row r="8659" spans="1:6" x14ac:dyDescent="0.25">
      <c r="A8659" t="s">
        <v>9897</v>
      </c>
      <c r="B8659">
        <v>1</v>
      </c>
      <c r="C8659" t="s">
        <v>9357</v>
      </c>
      <c r="D8659" s="84"/>
      <c r="F8659" s="84"/>
    </row>
    <row r="8660" spans="1:6" x14ac:dyDescent="0.25">
      <c r="A8660" t="s">
        <v>9898</v>
      </c>
      <c r="B8660">
        <v>1</v>
      </c>
      <c r="C8660" t="s">
        <v>9357</v>
      </c>
      <c r="D8660" s="84"/>
      <c r="F8660" s="84"/>
    </row>
    <row r="8661" spans="1:6" x14ac:dyDescent="0.25">
      <c r="A8661" t="s">
        <v>9899</v>
      </c>
      <c r="B8661">
        <v>1</v>
      </c>
      <c r="C8661" t="s">
        <v>9357</v>
      </c>
      <c r="D8661" s="84"/>
      <c r="F8661" s="84"/>
    </row>
    <row r="8662" spans="1:6" x14ac:dyDescent="0.25">
      <c r="A8662" t="s">
        <v>9900</v>
      </c>
      <c r="B8662">
        <v>1</v>
      </c>
      <c r="C8662" t="s">
        <v>9357</v>
      </c>
      <c r="D8662" s="84"/>
      <c r="F8662" s="84"/>
    </row>
    <row r="8663" spans="1:6" x14ac:dyDescent="0.25">
      <c r="A8663" t="s">
        <v>9901</v>
      </c>
      <c r="B8663">
        <v>1</v>
      </c>
      <c r="C8663" t="s">
        <v>9357</v>
      </c>
      <c r="D8663" s="84"/>
      <c r="F8663" s="84"/>
    </row>
    <row r="8664" spans="1:6" x14ac:dyDescent="0.25">
      <c r="A8664" t="s">
        <v>9902</v>
      </c>
      <c r="B8664">
        <v>1</v>
      </c>
      <c r="C8664" t="s">
        <v>9357</v>
      </c>
      <c r="D8664" s="84"/>
      <c r="F8664" s="84"/>
    </row>
    <row r="8665" spans="1:6" x14ac:dyDescent="0.25">
      <c r="A8665" t="s">
        <v>9903</v>
      </c>
      <c r="B8665">
        <v>1</v>
      </c>
      <c r="C8665" t="s">
        <v>9357</v>
      </c>
      <c r="D8665" s="84"/>
      <c r="F8665" s="84"/>
    </row>
    <row r="8666" spans="1:6" x14ac:dyDescent="0.25">
      <c r="A8666" t="s">
        <v>9904</v>
      </c>
      <c r="B8666">
        <v>1</v>
      </c>
      <c r="C8666" t="s">
        <v>9357</v>
      </c>
      <c r="D8666" s="84"/>
      <c r="F8666" s="84"/>
    </row>
    <row r="8667" spans="1:6" x14ac:dyDescent="0.25">
      <c r="A8667" t="s">
        <v>9905</v>
      </c>
      <c r="B8667">
        <v>1</v>
      </c>
      <c r="C8667" t="s">
        <v>9357</v>
      </c>
      <c r="D8667" s="84"/>
      <c r="F8667" s="84"/>
    </row>
    <row r="8668" spans="1:6" x14ac:dyDescent="0.25">
      <c r="A8668" t="s">
        <v>9906</v>
      </c>
      <c r="B8668">
        <v>1</v>
      </c>
      <c r="C8668" t="s">
        <v>9357</v>
      </c>
      <c r="D8668" s="84"/>
      <c r="F8668" s="84"/>
    </row>
    <row r="8669" spans="1:6" x14ac:dyDescent="0.25">
      <c r="A8669" t="s">
        <v>9907</v>
      </c>
      <c r="B8669">
        <v>1</v>
      </c>
      <c r="C8669" t="s">
        <v>9357</v>
      </c>
      <c r="D8669" s="84"/>
      <c r="F8669" s="84"/>
    </row>
    <row r="8670" spans="1:6" x14ac:dyDescent="0.25">
      <c r="A8670" t="s">
        <v>9908</v>
      </c>
      <c r="B8670">
        <v>1</v>
      </c>
      <c r="C8670" t="s">
        <v>9357</v>
      </c>
      <c r="D8670" s="84"/>
      <c r="F8670" s="84"/>
    </row>
    <row r="8671" spans="1:6" x14ac:dyDescent="0.25">
      <c r="A8671" t="s">
        <v>9909</v>
      </c>
      <c r="B8671">
        <v>1</v>
      </c>
      <c r="C8671" t="s">
        <v>9357</v>
      </c>
      <c r="D8671" s="84"/>
      <c r="F8671" s="84"/>
    </row>
    <row r="8672" spans="1:6" x14ac:dyDescent="0.25">
      <c r="A8672" t="s">
        <v>9910</v>
      </c>
      <c r="B8672">
        <v>1</v>
      </c>
      <c r="C8672" t="s">
        <v>9357</v>
      </c>
      <c r="D8672" s="84"/>
      <c r="F8672" s="84"/>
    </row>
    <row r="8673" spans="1:6" x14ac:dyDescent="0.25">
      <c r="A8673" t="s">
        <v>9911</v>
      </c>
      <c r="B8673">
        <v>1</v>
      </c>
      <c r="C8673" t="s">
        <v>9357</v>
      </c>
      <c r="D8673" s="84"/>
      <c r="F8673" s="84"/>
    </row>
    <row r="8674" spans="1:6" x14ac:dyDescent="0.25">
      <c r="A8674" t="s">
        <v>9912</v>
      </c>
      <c r="B8674">
        <v>1</v>
      </c>
      <c r="C8674" t="s">
        <v>9357</v>
      </c>
      <c r="D8674" s="84"/>
      <c r="F8674" s="84"/>
    </row>
    <row r="8675" spans="1:6" x14ac:dyDescent="0.25">
      <c r="A8675" t="s">
        <v>9913</v>
      </c>
      <c r="B8675">
        <v>1</v>
      </c>
      <c r="C8675" t="s">
        <v>9357</v>
      </c>
      <c r="D8675" s="84"/>
      <c r="F8675" s="84"/>
    </row>
    <row r="8676" spans="1:6" x14ac:dyDescent="0.25">
      <c r="A8676" t="s">
        <v>9914</v>
      </c>
      <c r="B8676">
        <v>1</v>
      </c>
      <c r="C8676" t="s">
        <v>9357</v>
      </c>
      <c r="D8676" s="84"/>
      <c r="F8676" s="84"/>
    </row>
    <row r="8677" spans="1:6" x14ac:dyDescent="0.25">
      <c r="A8677" t="s">
        <v>9915</v>
      </c>
      <c r="B8677">
        <v>1</v>
      </c>
      <c r="C8677" t="s">
        <v>9357</v>
      </c>
      <c r="D8677" s="84"/>
      <c r="F8677" s="84"/>
    </row>
    <row r="8678" spans="1:6" x14ac:dyDescent="0.25">
      <c r="A8678" t="s">
        <v>9916</v>
      </c>
      <c r="B8678">
        <v>1</v>
      </c>
      <c r="C8678" t="s">
        <v>9357</v>
      </c>
      <c r="D8678" s="84"/>
      <c r="F8678" s="84"/>
    </row>
    <row r="8679" spans="1:6" x14ac:dyDescent="0.25">
      <c r="A8679" t="s">
        <v>9917</v>
      </c>
      <c r="B8679">
        <v>1</v>
      </c>
      <c r="C8679" t="s">
        <v>9357</v>
      </c>
      <c r="D8679" s="84"/>
      <c r="F8679" s="84"/>
    </row>
    <row r="8680" spans="1:6" x14ac:dyDescent="0.25">
      <c r="A8680" t="s">
        <v>9918</v>
      </c>
      <c r="B8680">
        <v>1</v>
      </c>
      <c r="C8680" t="s">
        <v>9357</v>
      </c>
      <c r="D8680" s="84"/>
      <c r="F8680" s="84"/>
    </row>
    <row r="8681" spans="1:6" x14ac:dyDescent="0.25">
      <c r="A8681" t="s">
        <v>9919</v>
      </c>
      <c r="B8681">
        <v>1</v>
      </c>
      <c r="C8681" t="s">
        <v>9357</v>
      </c>
      <c r="D8681" s="84"/>
      <c r="F8681" s="84"/>
    </row>
    <row r="8682" spans="1:6" x14ac:dyDescent="0.25">
      <c r="A8682" t="s">
        <v>9920</v>
      </c>
      <c r="B8682">
        <v>1</v>
      </c>
      <c r="C8682" t="s">
        <v>9357</v>
      </c>
      <c r="D8682" s="84"/>
      <c r="F8682" s="84"/>
    </row>
    <row r="8683" spans="1:6" x14ac:dyDescent="0.25">
      <c r="A8683" t="s">
        <v>9921</v>
      </c>
      <c r="B8683">
        <v>1</v>
      </c>
      <c r="C8683" t="s">
        <v>9357</v>
      </c>
      <c r="D8683" s="84"/>
      <c r="F8683" s="84"/>
    </row>
    <row r="8684" spans="1:6" x14ac:dyDescent="0.25">
      <c r="A8684" t="s">
        <v>9922</v>
      </c>
      <c r="B8684">
        <v>1</v>
      </c>
      <c r="C8684" t="s">
        <v>9357</v>
      </c>
      <c r="D8684" s="84"/>
      <c r="F8684" s="84"/>
    </row>
    <row r="8685" spans="1:6" x14ac:dyDescent="0.25">
      <c r="A8685" t="s">
        <v>9923</v>
      </c>
      <c r="B8685">
        <v>1</v>
      </c>
      <c r="C8685" t="s">
        <v>9357</v>
      </c>
      <c r="D8685" s="84"/>
      <c r="F8685" s="84"/>
    </row>
    <row r="8686" spans="1:6" x14ac:dyDescent="0.25">
      <c r="A8686" t="s">
        <v>9924</v>
      </c>
      <c r="B8686">
        <v>1</v>
      </c>
      <c r="C8686" t="s">
        <v>9357</v>
      </c>
      <c r="D8686" s="84"/>
      <c r="F8686" s="84"/>
    </row>
    <row r="8687" spans="1:6" x14ac:dyDescent="0.25">
      <c r="A8687" t="s">
        <v>9925</v>
      </c>
      <c r="B8687">
        <v>1</v>
      </c>
      <c r="C8687" t="s">
        <v>9357</v>
      </c>
      <c r="D8687" s="84"/>
      <c r="F8687" s="84"/>
    </row>
    <row r="8688" spans="1:6" x14ac:dyDescent="0.25">
      <c r="A8688" t="s">
        <v>9926</v>
      </c>
      <c r="B8688">
        <v>1</v>
      </c>
      <c r="C8688" t="s">
        <v>9357</v>
      </c>
      <c r="D8688" s="84"/>
      <c r="F8688" s="84"/>
    </row>
    <row r="8689" spans="1:6" x14ac:dyDescent="0.25">
      <c r="A8689" t="s">
        <v>9927</v>
      </c>
      <c r="B8689">
        <v>1</v>
      </c>
      <c r="C8689" t="s">
        <v>9357</v>
      </c>
      <c r="D8689" s="84"/>
      <c r="F8689" s="84"/>
    </row>
    <row r="8690" spans="1:6" x14ac:dyDescent="0.25">
      <c r="A8690" t="s">
        <v>9928</v>
      </c>
      <c r="B8690">
        <v>1</v>
      </c>
      <c r="C8690" t="s">
        <v>9357</v>
      </c>
      <c r="D8690" s="84"/>
      <c r="F8690" s="84"/>
    </row>
    <row r="8691" spans="1:6" x14ac:dyDescent="0.25">
      <c r="A8691" t="s">
        <v>9929</v>
      </c>
      <c r="B8691">
        <v>1</v>
      </c>
      <c r="C8691" t="s">
        <v>9357</v>
      </c>
      <c r="D8691" s="84"/>
      <c r="F8691" s="84"/>
    </row>
    <row r="8692" spans="1:6" x14ac:dyDescent="0.25">
      <c r="A8692" t="s">
        <v>9930</v>
      </c>
      <c r="B8692">
        <v>1</v>
      </c>
      <c r="C8692" t="s">
        <v>9357</v>
      </c>
      <c r="D8692" s="84"/>
      <c r="F8692" s="84"/>
    </row>
    <row r="8693" spans="1:6" x14ac:dyDescent="0.25">
      <c r="A8693" t="s">
        <v>9931</v>
      </c>
      <c r="B8693">
        <v>1</v>
      </c>
      <c r="C8693" t="s">
        <v>9357</v>
      </c>
      <c r="D8693" s="84"/>
      <c r="F8693" s="84"/>
    </row>
    <row r="8694" spans="1:6" x14ac:dyDescent="0.25">
      <c r="A8694" t="s">
        <v>9932</v>
      </c>
      <c r="B8694">
        <v>1</v>
      </c>
      <c r="C8694" t="s">
        <v>9357</v>
      </c>
      <c r="D8694" s="84"/>
      <c r="F8694" s="84"/>
    </row>
    <row r="8695" spans="1:6" x14ac:dyDescent="0.25">
      <c r="A8695" t="s">
        <v>9933</v>
      </c>
      <c r="B8695">
        <v>1</v>
      </c>
      <c r="C8695" t="s">
        <v>9357</v>
      </c>
      <c r="D8695" s="84"/>
      <c r="F8695" s="84"/>
    </row>
    <row r="8696" spans="1:6" x14ac:dyDescent="0.25">
      <c r="A8696" t="s">
        <v>9934</v>
      </c>
      <c r="B8696">
        <v>1</v>
      </c>
      <c r="C8696" t="s">
        <v>9357</v>
      </c>
      <c r="D8696" s="84"/>
      <c r="F8696" s="84"/>
    </row>
    <row r="8697" spans="1:6" x14ac:dyDescent="0.25">
      <c r="A8697" t="s">
        <v>9935</v>
      </c>
      <c r="B8697">
        <v>1</v>
      </c>
      <c r="C8697" t="s">
        <v>9357</v>
      </c>
      <c r="D8697" s="84"/>
      <c r="F8697" s="84"/>
    </row>
    <row r="8698" spans="1:6" x14ac:dyDescent="0.25">
      <c r="A8698" t="s">
        <v>9936</v>
      </c>
      <c r="B8698">
        <v>1</v>
      </c>
      <c r="C8698" t="s">
        <v>9357</v>
      </c>
      <c r="D8698" s="84"/>
      <c r="F8698" s="84"/>
    </row>
    <row r="8699" spans="1:6" x14ac:dyDescent="0.25">
      <c r="A8699" t="s">
        <v>9937</v>
      </c>
      <c r="B8699">
        <v>1</v>
      </c>
      <c r="C8699" t="s">
        <v>9357</v>
      </c>
      <c r="D8699" s="84"/>
      <c r="F8699" s="84"/>
    </row>
    <row r="8700" spans="1:6" x14ac:dyDescent="0.25">
      <c r="A8700" t="s">
        <v>9938</v>
      </c>
      <c r="B8700">
        <v>1</v>
      </c>
      <c r="C8700" t="s">
        <v>9357</v>
      </c>
      <c r="D8700" s="84"/>
      <c r="F8700" s="84"/>
    </row>
    <row r="8701" spans="1:6" x14ac:dyDescent="0.25">
      <c r="A8701" t="s">
        <v>9939</v>
      </c>
      <c r="B8701">
        <v>1</v>
      </c>
      <c r="C8701" t="s">
        <v>9357</v>
      </c>
      <c r="D8701" s="84"/>
      <c r="F8701" s="84"/>
    </row>
    <row r="8702" spans="1:6" x14ac:dyDescent="0.25">
      <c r="A8702" t="s">
        <v>9940</v>
      </c>
      <c r="B8702">
        <v>1</v>
      </c>
      <c r="C8702" t="s">
        <v>9357</v>
      </c>
      <c r="D8702" s="84"/>
      <c r="F8702" s="84"/>
    </row>
    <row r="8703" spans="1:6" x14ac:dyDescent="0.25">
      <c r="A8703" t="s">
        <v>9941</v>
      </c>
      <c r="B8703">
        <v>1</v>
      </c>
      <c r="C8703" t="s">
        <v>9357</v>
      </c>
      <c r="D8703" s="84"/>
      <c r="F8703" s="84"/>
    </row>
    <row r="8704" spans="1:6" x14ac:dyDescent="0.25">
      <c r="A8704" t="s">
        <v>9942</v>
      </c>
      <c r="B8704">
        <v>1</v>
      </c>
      <c r="C8704" t="s">
        <v>9357</v>
      </c>
      <c r="D8704" s="84"/>
      <c r="F8704" s="84"/>
    </row>
    <row r="8705" spans="1:6" x14ac:dyDescent="0.25">
      <c r="A8705" t="s">
        <v>9943</v>
      </c>
      <c r="B8705">
        <v>1</v>
      </c>
      <c r="C8705" t="s">
        <v>9357</v>
      </c>
      <c r="D8705" s="84"/>
      <c r="F8705" s="84"/>
    </row>
    <row r="8706" spans="1:6" x14ac:dyDescent="0.25">
      <c r="A8706" t="s">
        <v>9944</v>
      </c>
      <c r="B8706">
        <v>1</v>
      </c>
      <c r="C8706" t="s">
        <v>9357</v>
      </c>
      <c r="D8706" s="84"/>
      <c r="F8706" s="84"/>
    </row>
    <row r="8707" spans="1:6" x14ac:dyDescent="0.25">
      <c r="A8707" t="s">
        <v>9945</v>
      </c>
      <c r="B8707">
        <v>1</v>
      </c>
      <c r="C8707" t="s">
        <v>9357</v>
      </c>
      <c r="D8707" s="84"/>
      <c r="F8707" s="84"/>
    </row>
    <row r="8708" spans="1:6" x14ac:dyDescent="0.25">
      <c r="A8708" t="s">
        <v>9946</v>
      </c>
      <c r="B8708">
        <v>1</v>
      </c>
      <c r="C8708" t="s">
        <v>9357</v>
      </c>
      <c r="D8708" s="84"/>
      <c r="F8708" s="84"/>
    </row>
    <row r="8709" spans="1:6" x14ac:dyDescent="0.25">
      <c r="A8709" t="s">
        <v>9947</v>
      </c>
      <c r="B8709">
        <v>1</v>
      </c>
      <c r="C8709" t="s">
        <v>9357</v>
      </c>
      <c r="D8709" s="84"/>
      <c r="F8709" s="84"/>
    </row>
    <row r="8710" spans="1:6" x14ac:dyDescent="0.25">
      <c r="A8710" t="s">
        <v>9948</v>
      </c>
      <c r="B8710">
        <v>1</v>
      </c>
      <c r="C8710" t="s">
        <v>9357</v>
      </c>
      <c r="D8710" s="84"/>
      <c r="F8710" s="84"/>
    </row>
    <row r="8711" spans="1:6" x14ac:dyDescent="0.25">
      <c r="A8711" t="s">
        <v>9949</v>
      </c>
      <c r="B8711">
        <v>1</v>
      </c>
      <c r="C8711" t="s">
        <v>9357</v>
      </c>
      <c r="D8711" s="84"/>
      <c r="F8711" s="84"/>
    </row>
    <row r="8712" spans="1:6" x14ac:dyDescent="0.25">
      <c r="A8712" t="s">
        <v>9950</v>
      </c>
      <c r="B8712">
        <v>1</v>
      </c>
      <c r="C8712" t="s">
        <v>9357</v>
      </c>
      <c r="D8712" s="84"/>
      <c r="F8712" s="84"/>
    </row>
    <row r="8713" spans="1:6" x14ac:dyDescent="0.25">
      <c r="A8713" t="s">
        <v>9951</v>
      </c>
      <c r="B8713">
        <v>1</v>
      </c>
      <c r="C8713" t="s">
        <v>9357</v>
      </c>
      <c r="D8713" s="84"/>
      <c r="F8713" s="84"/>
    </row>
    <row r="8714" spans="1:6" x14ac:dyDescent="0.25">
      <c r="A8714" t="s">
        <v>9952</v>
      </c>
      <c r="B8714">
        <v>1</v>
      </c>
      <c r="C8714" t="s">
        <v>9357</v>
      </c>
      <c r="D8714" s="84"/>
      <c r="F8714" s="84"/>
    </row>
    <row r="8715" spans="1:6" x14ac:dyDescent="0.25">
      <c r="A8715" t="s">
        <v>9953</v>
      </c>
      <c r="B8715">
        <v>1</v>
      </c>
      <c r="C8715" t="s">
        <v>9357</v>
      </c>
      <c r="D8715" s="84"/>
      <c r="F8715" s="84"/>
    </row>
    <row r="8716" spans="1:6" x14ac:dyDescent="0.25">
      <c r="A8716" t="s">
        <v>9954</v>
      </c>
      <c r="B8716">
        <v>1</v>
      </c>
      <c r="C8716" t="s">
        <v>9357</v>
      </c>
      <c r="D8716" s="84"/>
      <c r="F8716" s="84"/>
    </row>
    <row r="8717" spans="1:6" x14ac:dyDescent="0.25">
      <c r="A8717" t="s">
        <v>9955</v>
      </c>
      <c r="B8717">
        <v>1</v>
      </c>
      <c r="C8717" t="s">
        <v>9357</v>
      </c>
      <c r="D8717" s="84"/>
      <c r="F8717" s="84"/>
    </row>
    <row r="8718" spans="1:6" x14ac:dyDescent="0.25">
      <c r="A8718" t="s">
        <v>9956</v>
      </c>
      <c r="B8718">
        <v>1</v>
      </c>
      <c r="C8718" t="s">
        <v>9357</v>
      </c>
      <c r="D8718" s="84"/>
      <c r="F8718" s="84"/>
    </row>
    <row r="8719" spans="1:6" x14ac:dyDescent="0.25">
      <c r="A8719" t="s">
        <v>9957</v>
      </c>
      <c r="B8719">
        <v>1</v>
      </c>
      <c r="C8719" t="s">
        <v>9357</v>
      </c>
      <c r="D8719" s="84"/>
      <c r="F8719" s="84"/>
    </row>
    <row r="8720" spans="1:6" x14ac:dyDescent="0.25">
      <c r="A8720" t="s">
        <v>9958</v>
      </c>
      <c r="B8720">
        <v>1</v>
      </c>
      <c r="C8720" t="s">
        <v>9357</v>
      </c>
      <c r="D8720" s="84"/>
      <c r="F8720" s="84"/>
    </row>
    <row r="8721" spans="1:6" x14ac:dyDescent="0.25">
      <c r="A8721" t="s">
        <v>9959</v>
      </c>
      <c r="B8721">
        <v>1</v>
      </c>
      <c r="C8721" t="s">
        <v>9357</v>
      </c>
      <c r="D8721" s="84"/>
      <c r="F8721" s="84"/>
    </row>
    <row r="8722" spans="1:6" x14ac:dyDescent="0.25">
      <c r="A8722" t="s">
        <v>9960</v>
      </c>
      <c r="B8722">
        <v>1</v>
      </c>
      <c r="C8722" t="s">
        <v>9357</v>
      </c>
      <c r="D8722" s="84"/>
      <c r="F8722" s="84"/>
    </row>
    <row r="8723" spans="1:6" x14ac:dyDescent="0.25">
      <c r="A8723" t="s">
        <v>9961</v>
      </c>
      <c r="B8723">
        <v>1</v>
      </c>
      <c r="C8723" t="s">
        <v>9357</v>
      </c>
      <c r="D8723" s="84"/>
      <c r="F8723" s="84"/>
    </row>
    <row r="8724" spans="1:6" x14ac:dyDescent="0.25">
      <c r="A8724" t="s">
        <v>9962</v>
      </c>
      <c r="B8724">
        <v>1</v>
      </c>
      <c r="C8724" t="s">
        <v>9357</v>
      </c>
      <c r="D8724" s="84"/>
      <c r="F8724" s="84"/>
    </row>
    <row r="8725" spans="1:6" x14ac:dyDescent="0.25">
      <c r="A8725" t="s">
        <v>9963</v>
      </c>
      <c r="B8725">
        <v>1</v>
      </c>
      <c r="C8725" t="s">
        <v>9357</v>
      </c>
      <c r="D8725" s="84"/>
      <c r="F8725" s="84"/>
    </row>
    <row r="8726" spans="1:6" x14ac:dyDescent="0.25">
      <c r="A8726" t="s">
        <v>9964</v>
      </c>
      <c r="B8726">
        <v>1</v>
      </c>
      <c r="C8726" t="s">
        <v>9357</v>
      </c>
      <c r="D8726" s="84"/>
      <c r="F8726" s="84"/>
    </row>
    <row r="8727" spans="1:6" x14ac:dyDescent="0.25">
      <c r="A8727" t="s">
        <v>9965</v>
      </c>
      <c r="B8727">
        <v>1</v>
      </c>
      <c r="C8727" t="s">
        <v>9357</v>
      </c>
      <c r="D8727" s="84"/>
      <c r="F8727" s="84"/>
    </row>
    <row r="8728" spans="1:6" x14ac:dyDescent="0.25">
      <c r="A8728" t="s">
        <v>9966</v>
      </c>
      <c r="B8728">
        <v>1</v>
      </c>
      <c r="C8728" t="s">
        <v>9357</v>
      </c>
      <c r="D8728" s="84"/>
      <c r="F8728" s="84"/>
    </row>
    <row r="8729" spans="1:6" x14ac:dyDescent="0.25">
      <c r="A8729" t="s">
        <v>9967</v>
      </c>
      <c r="B8729">
        <v>1</v>
      </c>
      <c r="C8729" t="s">
        <v>9357</v>
      </c>
      <c r="D8729" s="84"/>
      <c r="F8729" s="84"/>
    </row>
    <row r="8730" spans="1:6" x14ac:dyDescent="0.25">
      <c r="A8730" t="s">
        <v>9968</v>
      </c>
      <c r="B8730">
        <v>1</v>
      </c>
      <c r="C8730" t="s">
        <v>9357</v>
      </c>
      <c r="D8730" s="84"/>
      <c r="F8730" s="84"/>
    </row>
    <row r="8731" spans="1:6" x14ac:dyDescent="0.25">
      <c r="A8731" t="s">
        <v>9969</v>
      </c>
      <c r="B8731">
        <v>1</v>
      </c>
      <c r="C8731" t="s">
        <v>9357</v>
      </c>
      <c r="D8731" s="84"/>
      <c r="F8731" s="84"/>
    </row>
    <row r="8732" spans="1:6" x14ac:dyDescent="0.25">
      <c r="A8732" t="s">
        <v>9970</v>
      </c>
      <c r="B8732">
        <v>1</v>
      </c>
      <c r="C8732" t="s">
        <v>9357</v>
      </c>
      <c r="D8732" s="84"/>
      <c r="F8732" s="84"/>
    </row>
    <row r="8733" spans="1:6" x14ac:dyDescent="0.25">
      <c r="A8733" t="s">
        <v>9971</v>
      </c>
      <c r="B8733">
        <v>1</v>
      </c>
      <c r="C8733" t="s">
        <v>9357</v>
      </c>
      <c r="D8733" s="84"/>
      <c r="F8733" s="84"/>
    </row>
    <row r="8734" spans="1:6" x14ac:dyDescent="0.25">
      <c r="A8734" t="s">
        <v>9972</v>
      </c>
      <c r="B8734">
        <v>1</v>
      </c>
      <c r="C8734" t="s">
        <v>9357</v>
      </c>
      <c r="D8734" s="84"/>
      <c r="F8734" s="84"/>
    </row>
    <row r="8735" spans="1:6" x14ac:dyDescent="0.25">
      <c r="A8735" t="s">
        <v>9973</v>
      </c>
      <c r="B8735">
        <v>1</v>
      </c>
      <c r="C8735" t="s">
        <v>9357</v>
      </c>
      <c r="D8735" s="84"/>
      <c r="F8735" s="84"/>
    </row>
    <row r="8736" spans="1:6" x14ac:dyDescent="0.25">
      <c r="A8736" t="s">
        <v>9974</v>
      </c>
      <c r="B8736">
        <v>1</v>
      </c>
      <c r="C8736" t="s">
        <v>9357</v>
      </c>
      <c r="D8736" s="84"/>
      <c r="F8736" s="84"/>
    </row>
    <row r="8737" spans="1:6" x14ac:dyDescent="0.25">
      <c r="A8737" t="s">
        <v>9975</v>
      </c>
      <c r="B8737">
        <v>1</v>
      </c>
      <c r="C8737" t="s">
        <v>9357</v>
      </c>
      <c r="D8737" s="84"/>
      <c r="F8737" s="84"/>
    </row>
    <row r="8738" spans="1:6" x14ac:dyDescent="0.25">
      <c r="A8738" t="s">
        <v>9976</v>
      </c>
      <c r="B8738">
        <v>1</v>
      </c>
      <c r="C8738" t="s">
        <v>9357</v>
      </c>
      <c r="D8738" s="84"/>
      <c r="F8738" s="84"/>
    </row>
    <row r="8739" spans="1:6" x14ac:dyDescent="0.25">
      <c r="A8739" t="s">
        <v>9977</v>
      </c>
      <c r="B8739">
        <v>1</v>
      </c>
      <c r="C8739" t="s">
        <v>9357</v>
      </c>
      <c r="D8739" s="84"/>
      <c r="F8739" s="84"/>
    </row>
    <row r="8740" spans="1:6" x14ac:dyDescent="0.25">
      <c r="A8740" t="s">
        <v>9978</v>
      </c>
      <c r="B8740">
        <v>1</v>
      </c>
      <c r="C8740" t="s">
        <v>9357</v>
      </c>
      <c r="D8740" s="84"/>
      <c r="F8740" s="84"/>
    </row>
    <row r="8741" spans="1:6" x14ac:dyDescent="0.25">
      <c r="A8741" t="s">
        <v>9979</v>
      </c>
      <c r="B8741">
        <v>1</v>
      </c>
      <c r="C8741" t="s">
        <v>9357</v>
      </c>
      <c r="D8741" s="84"/>
      <c r="F8741" s="84"/>
    </row>
    <row r="8742" spans="1:6" x14ac:dyDescent="0.25">
      <c r="A8742" t="s">
        <v>9980</v>
      </c>
      <c r="B8742">
        <v>1</v>
      </c>
      <c r="C8742" t="s">
        <v>9357</v>
      </c>
      <c r="D8742" s="84"/>
      <c r="F8742" s="84"/>
    </row>
    <row r="8743" spans="1:6" x14ac:dyDescent="0.25">
      <c r="A8743" t="s">
        <v>9981</v>
      </c>
      <c r="B8743">
        <v>1</v>
      </c>
      <c r="C8743" t="s">
        <v>9357</v>
      </c>
      <c r="D8743" s="84"/>
      <c r="F8743" s="84"/>
    </row>
    <row r="8744" spans="1:6" x14ac:dyDescent="0.25">
      <c r="A8744" t="s">
        <v>9982</v>
      </c>
      <c r="B8744">
        <v>1</v>
      </c>
      <c r="C8744" t="s">
        <v>9357</v>
      </c>
      <c r="D8744" s="84"/>
      <c r="F8744" s="84"/>
    </row>
    <row r="8745" spans="1:6" x14ac:dyDescent="0.25">
      <c r="A8745" t="s">
        <v>9983</v>
      </c>
      <c r="B8745">
        <v>1</v>
      </c>
      <c r="C8745" t="s">
        <v>9357</v>
      </c>
      <c r="D8745" s="84"/>
      <c r="F8745" s="84"/>
    </row>
    <row r="8746" spans="1:6" x14ac:dyDescent="0.25">
      <c r="A8746" t="s">
        <v>9984</v>
      </c>
      <c r="B8746">
        <v>1</v>
      </c>
      <c r="C8746" t="s">
        <v>9357</v>
      </c>
      <c r="D8746" s="84"/>
      <c r="F8746" s="84"/>
    </row>
    <row r="8747" spans="1:6" x14ac:dyDescent="0.25">
      <c r="A8747" t="s">
        <v>9985</v>
      </c>
      <c r="B8747">
        <v>1</v>
      </c>
      <c r="C8747" t="s">
        <v>9357</v>
      </c>
      <c r="D8747" s="84"/>
      <c r="F8747" s="84"/>
    </row>
    <row r="8748" spans="1:6" x14ac:dyDescent="0.25">
      <c r="A8748" t="s">
        <v>9986</v>
      </c>
      <c r="B8748">
        <v>1</v>
      </c>
      <c r="C8748" t="s">
        <v>9357</v>
      </c>
      <c r="D8748" s="84"/>
      <c r="F8748" s="84"/>
    </row>
    <row r="8749" spans="1:6" x14ac:dyDescent="0.25">
      <c r="A8749" t="s">
        <v>9987</v>
      </c>
      <c r="B8749">
        <v>1</v>
      </c>
      <c r="C8749" t="s">
        <v>9357</v>
      </c>
      <c r="D8749" s="84"/>
      <c r="F8749" s="84"/>
    </row>
    <row r="8750" spans="1:6" x14ac:dyDescent="0.25">
      <c r="A8750" t="s">
        <v>9988</v>
      </c>
      <c r="B8750">
        <v>1</v>
      </c>
      <c r="C8750" t="s">
        <v>9357</v>
      </c>
      <c r="D8750" s="84"/>
      <c r="F8750" s="84"/>
    </row>
    <row r="8751" spans="1:6" x14ac:dyDescent="0.25">
      <c r="A8751" t="s">
        <v>9989</v>
      </c>
      <c r="B8751">
        <v>1</v>
      </c>
      <c r="C8751" t="s">
        <v>9357</v>
      </c>
      <c r="D8751" s="84"/>
      <c r="F8751" s="84"/>
    </row>
    <row r="8752" spans="1:6" x14ac:dyDescent="0.25">
      <c r="A8752" t="s">
        <v>9990</v>
      </c>
      <c r="B8752">
        <v>1</v>
      </c>
      <c r="C8752" t="s">
        <v>9357</v>
      </c>
      <c r="D8752" s="84"/>
      <c r="F8752" s="84"/>
    </row>
    <row r="8753" spans="1:6" x14ac:dyDescent="0.25">
      <c r="A8753" t="s">
        <v>9991</v>
      </c>
      <c r="B8753">
        <v>1</v>
      </c>
      <c r="C8753" t="s">
        <v>9357</v>
      </c>
      <c r="D8753" s="84"/>
      <c r="F8753" s="84"/>
    </row>
    <row r="8754" spans="1:6" x14ac:dyDescent="0.25">
      <c r="A8754" t="s">
        <v>9992</v>
      </c>
      <c r="B8754">
        <v>1</v>
      </c>
      <c r="C8754" t="s">
        <v>9357</v>
      </c>
      <c r="D8754" s="84"/>
      <c r="F8754" s="84"/>
    </row>
    <row r="8755" spans="1:6" x14ac:dyDescent="0.25">
      <c r="A8755" t="s">
        <v>9993</v>
      </c>
      <c r="B8755">
        <v>1</v>
      </c>
      <c r="C8755" t="s">
        <v>9357</v>
      </c>
      <c r="D8755" s="84"/>
      <c r="F8755" s="84"/>
    </row>
    <row r="8756" spans="1:6" x14ac:dyDescent="0.25">
      <c r="A8756" t="s">
        <v>9994</v>
      </c>
      <c r="B8756">
        <v>1</v>
      </c>
      <c r="C8756" t="s">
        <v>9357</v>
      </c>
      <c r="D8756" s="84"/>
      <c r="F8756" s="84"/>
    </row>
    <row r="8757" spans="1:6" x14ac:dyDescent="0.25">
      <c r="A8757" t="s">
        <v>9995</v>
      </c>
      <c r="B8757">
        <v>1</v>
      </c>
      <c r="C8757" t="s">
        <v>9357</v>
      </c>
      <c r="D8757" s="84"/>
      <c r="F8757" s="84"/>
    </row>
    <row r="8758" spans="1:6" x14ac:dyDescent="0.25">
      <c r="A8758" t="s">
        <v>9996</v>
      </c>
      <c r="B8758">
        <v>1</v>
      </c>
      <c r="C8758" t="s">
        <v>9357</v>
      </c>
      <c r="D8758" s="84"/>
      <c r="F8758" s="84"/>
    </row>
    <row r="8759" spans="1:6" x14ac:dyDescent="0.25">
      <c r="A8759" t="s">
        <v>9997</v>
      </c>
      <c r="B8759">
        <v>1</v>
      </c>
      <c r="C8759" t="s">
        <v>9357</v>
      </c>
      <c r="D8759" s="84"/>
      <c r="F8759" s="84"/>
    </row>
    <row r="8760" spans="1:6" x14ac:dyDescent="0.25">
      <c r="A8760" t="s">
        <v>9998</v>
      </c>
      <c r="B8760">
        <v>1</v>
      </c>
      <c r="C8760" t="s">
        <v>9357</v>
      </c>
      <c r="D8760" s="84"/>
      <c r="F8760" s="84"/>
    </row>
    <row r="8761" spans="1:6" x14ac:dyDescent="0.25">
      <c r="A8761" t="s">
        <v>9999</v>
      </c>
      <c r="B8761">
        <v>1</v>
      </c>
      <c r="C8761" t="s">
        <v>9357</v>
      </c>
      <c r="D8761" s="84"/>
      <c r="F8761" s="84"/>
    </row>
    <row r="8762" spans="1:6" x14ac:dyDescent="0.25">
      <c r="A8762" t="s">
        <v>10000</v>
      </c>
      <c r="B8762">
        <v>1</v>
      </c>
      <c r="C8762" t="s">
        <v>9357</v>
      </c>
      <c r="D8762" s="84"/>
      <c r="F8762" s="84"/>
    </row>
    <row r="8763" spans="1:6" x14ac:dyDescent="0.25">
      <c r="A8763" t="s">
        <v>10001</v>
      </c>
      <c r="B8763">
        <v>1</v>
      </c>
      <c r="C8763" t="s">
        <v>9357</v>
      </c>
      <c r="D8763" s="84"/>
      <c r="F8763" s="84"/>
    </row>
    <row r="8764" spans="1:6" x14ac:dyDescent="0.25">
      <c r="A8764" t="s">
        <v>10002</v>
      </c>
      <c r="B8764">
        <v>1</v>
      </c>
      <c r="C8764" t="s">
        <v>9357</v>
      </c>
      <c r="D8764" s="84"/>
      <c r="F8764" s="84"/>
    </row>
    <row r="8765" spans="1:6" x14ac:dyDescent="0.25">
      <c r="A8765" t="s">
        <v>10003</v>
      </c>
      <c r="B8765">
        <v>1</v>
      </c>
      <c r="C8765" t="s">
        <v>9357</v>
      </c>
      <c r="D8765" s="84"/>
      <c r="F8765" s="84"/>
    </row>
    <row r="8766" spans="1:6" x14ac:dyDescent="0.25">
      <c r="A8766" t="s">
        <v>10004</v>
      </c>
      <c r="B8766">
        <v>1</v>
      </c>
      <c r="C8766" t="s">
        <v>9357</v>
      </c>
      <c r="D8766" s="84"/>
      <c r="F8766" s="84"/>
    </row>
    <row r="8767" spans="1:6" x14ac:dyDescent="0.25">
      <c r="A8767" t="s">
        <v>10005</v>
      </c>
      <c r="B8767">
        <v>1</v>
      </c>
      <c r="C8767" t="s">
        <v>9357</v>
      </c>
      <c r="D8767" s="84"/>
      <c r="F8767" s="84"/>
    </row>
    <row r="8768" spans="1:6" x14ac:dyDescent="0.25">
      <c r="A8768" t="s">
        <v>10006</v>
      </c>
      <c r="B8768">
        <v>1</v>
      </c>
      <c r="C8768" t="s">
        <v>9357</v>
      </c>
      <c r="D8768" s="84"/>
      <c r="F8768" s="84"/>
    </row>
    <row r="8769" spans="1:6" x14ac:dyDescent="0.25">
      <c r="A8769" t="s">
        <v>10007</v>
      </c>
      <c r="B8769">
        <v>1</v>
      </c>
      <c r="C8769" t="s">
        <v>9357</v>
      </c>
      <c r="D8769" s="84"/>
      <c r="F8769" s="84"/>
    </row>
    <row r="8770" spans="1:6" x14ac:dyDescent="0.25">
      <c r="A8770" t="s">
        <v>10008</v>
      </c>
      <c r="B8770">
        <v>1</v>
      </c>
      <c r="C8770" t="s">
        <v>9357</v>
      </c>
      <c r="D8770" s="84"/>
      <c r="F8770" s="84"/>
    </row>
    <row r="8771" spans="1:6" x14ac:dyDescent="0.25">
      <c r="A8771" t="s">
        <v>10009</v>
      </c>
      <c r="B8771">
        <v>1</v>
      </c>
      <c r="C8771" t="s">
        <v>9357</v>
      </c>
      <c r="D8771" s="84"/>
      <c r="F8771" s="84"/>
    </row>
    <row r="8772" spans="1:6" x14ac:dyDescent="0.25">
      <c r="A8772" t="s">
        <v>10010</v>
      </c>
      <c r="B8772">
        <v>1</v>
      </c>
      <c r="C8772" t="s">
        <v>9357</v>
      </c>
      <c r="D8772" s="84"/>
      <c r="F8772" s="84"/>
    </row>
    <row r="8773" spans="1:6" x14ac:dyDescent="0.25">
      <c r="A8773" t="s">
        <v>10011</v>
      </c>
      <c r="B8773">
        <v>1</v>
      </c>
      <c r="C8773" t="s">
        <v>9357</v>
      </c>
      <c r="D8773" s="84"/>
      <c r="F8773" s="84"/>
    </row>
    <row r="8774" spans="1:6" x14ac:dyDescent="0.25">
      <c r="A8774" t="s">
        <v>10012</v>
      </c>
      <c r="B8774">
        <v>1</v>
      </c>
      <c r="C8774" t="s">
        <v>9357</v>
      </c>
      <c r="D8774" s="84"/>
      <c r="F8774" s="84"/>
    </row>
    <row r="8775" spans="1:6" x14ac:dyDescent="0.25">
      <c r="A8775" t="s">
        <v>10013</v>
      </c>
      <c r="B8775">
        <v>1</v>
      </c>
      <c r="C8775" t="s">
        <v>9357</v>
      </c>
      <c r="D8775" s="84"/>
      <c r="F8775" s="84"/>
    </row>
    <row r="8776" spans="1:6" x14ac:dyDescent="0.25">
      <c r="A8776" t="s">
        <v>10014</v>
      </c>
      <c r="B8776">
        <v>1</v>
      </c>
      <c r="C8776" t="s">
        <v>9357</v>
      </c>
      <c r="D8776" s="84"/>
      <c r="F8776" s="84"/>
    </row>
    <row r="8777" spans="1:6" x14ac:dyDescent="0.25">
      <c r="A8777" t="s">
        <v>10015</v>
      </c>
      <c r="B8777">
        <v>1</v>
      </c>
      <c r="C8777" t="s">
        <v>9357</v>
      </c>
      <c r="D8777" s="84"/>
      <c r="F8777" s="84"/>
    </row>
    <row r="8778" spans="1:6" x14ac:dyDescent="0.25">
      <c r="A8778" t="s">
        <v>10016</v>
      </c>
      <c r="B8778">
        <v>1</v>
      </c>
      <c r="C8778" t="s">
        <v>9357</v>
      </c>
      <c r="D8778" s="84"/>
      <c r="F8778" s="84"/>
    </row>
    <row r="8779" spans="1:6" x14ac:dyDescent="0.25">
      <c r="A8779" t="s">
        <v>10017</v>
      </c>
      <c r="B8779">
        <v>1</v>
      </c>
      <c r="C8779" t="s">
        <v>9357</v>
      </c>
      <c r="D8779" s="84"/>
      <c r="F8779" s="84"/>
    </row>
    <row r="8780" spans="1:6" x14ac:dyDescent="0.25">
      <c r="A8780" t="s">
        <v>10018</v>
      </c>
      <c r="B8780">
        <v>1</v>
      </c>
      <c r="C8780" t="s">
        <v>9357</v>
      </c>
      <c r="D8780" s="84"/>
      <c r="F8780" s="84"/>
    </row>
    <row r="8781" spans="1:6" x14ac:dyDescent="0.25">
      <c r="A8781" t="s">
        <v>10019</v>
      </c>
      <c r="B8781">
        <v>1</v>
      </c>
      <c r="C8781" t="s">
        <v>9357</v>
      </c>
      <c r="D8781" s="84"/>
      <c r="F8781" s="84"/>
    </row>
    <row r="8782" spans="1:6" x14ac:dyDescent="0.25">
      <c r="A8782" t="s">
        <v>10020</v>
      </c>
      <c r="B8782">
        <v>1</v>
      </c>
      <c r="C8782" t="s">
        <v>9357</v>
      </c>
      <c r="D8782" s="84"/>
      <c r="F8782" s="84"/>
    </row>
    <row r="8783" spans="1:6" x14ac:dyDescent="0.25">
      <c r="A8783" t="s">
        <v>10021</v>
      </c>
      <c r="B8783">
        <v>1</v>
      </c>
      <c r="C8783" t="s">
        <v>9357</v>
      </c>
      <c r="D8783" s="84"/>
      <c r="F8783" s="84"/>
    </row>
    <row r="8784" spans="1:6" x14ac:dyDescent="0.25">
      <c r="A8784" t="s">
        <v>10022</v>
      </c>
      <c r="B8784">
        <v>1</v>
      </c>
      <c r="C8784" t="s">
        <v>9357</v>
      </c>
      <c r="D8784" s="84"/>
      <c r="F8784" s="84"/>
    </row>
    <row r="8785" spans="1:6" x14ac:dyDescent="0.25">
      <c r="A8785" t="s">
        <v>10023</v>
      </c>
      <c r="B8785">
        <v>1</v>
      </c>
      <c r="C8785" t="s">
        <v>9357</v>
      </c>
      <c r="D8785" s="84"/>
      <c r="F8785" s="84"/>
    </row>
    <row r="8786" spans="1:6" x14ac:dyDescent="0.25">
      <c r="A8786" t="s">
        <v>10024</v>
      </c>
      <c r="B8786">
        <v>1</v>
      </c>
      <c r="C8786" t="s">
        <v>9357</v>
      </c>
      <c r="D8786" s="84"/>
      <c r="F8786" s="84"/>
    </row>
    <row r="8787" spans="1:6" x14ac:dyDescent="0.25">
      <c r="A8787" t="s">
        <v>10025</v>
      </c>
      <c r="B8787">
        <v>1</v>
      </c>
      <c r="C8787" t="s">
        <v>9357</v>
      </c>
      <c r="D8787" s="84"/>
      <c r="F8787" s="84"/>
    </row>
    <row r="8788" spans="1:6" x14ac:dyDescent="0.25">
      <c r="A8788" t="s">
        <v>10026</v>
      </c>
      <c r="B8788">
        <v>1</v>
      </c>
      <c r="C8788" t="s">
        <v>9357</v>
      </c>
      <c r="D8788" s="84"/>
      <c r="F8788" s="84"/>
    </row>
    <row r="8789" spans="1:6" x14ac:dyDescent="0.25">
      <c r="A8789" t="s">
        <v>10027</v>
      </c>
      <c r="B8789">
        <v>1</v>
      </c>
      <c r="C8789" t="s">
        <v>9357</v>
      </c>
      <c r="D8789" s="84"/>
      <c r="F8789" s="84"/>
    </row>
    <row r="8790" spans="1:6" x14ac:dyDescent="0.25">
      <c r="A8790" t="s">
        <v>10028</v>
      </c>
      <c r="B8790">
        <v>1</v>
      </c>
      <c r="C8790" t="s">
        <v>9357</v>
      </c>
      <c r="D8790" s="84"/>
      <c r="F8790" s="84"/>
    </row>
    <row r="8791" spans="1:6" x14ac:dyDescent="0.25">
      <c r="A8791" t="s">
        <v>10029</v>
      </c>
      <c r="B8791">
        <v>1</v>
      </c>
      <c r="C8791" t="s">
        <v>9357</v>
      </c>
      <c r="D8791" s="84"/>
      <c r="F8791" s="84"/>
    </row>
    <row r="8792" spans="1:6" x14ac:dyDescent="0.25">
      <c r="A8792" t="s">
        <v>10030</v>
      </c>
      <c r="B8792">
        <v>1</v>
      </c>
      <c r="C8792" t="s">
        <v>9357</v>
      </c>
      <c r="D8792" s="84"/>
      <c r="F8792" s="84"/>
    </row>
    <row r="8793" spans="1:6" x14ac:dyDescent="0.25">
      <c r="A8793" t="s">
        <v>10031</v>
      </c>
      <c r="B8793">
        <v>1</v>
      </c>
      <c r="C8793" t="s">
        <v>9357</v>
      </c>
      <c r="D8793" s="84"/>
      <c r="F8793" s="84"/>
    </row>
    <row r="8794" spans="1:6" x14ac:dyDescent="0.25">
      <c r="A8794" t="s">
        <v>10032</v>
      </c>
      <c r="B8794">
        <v>1</v>
      </c>
      <c r="C8794" t="s">
        <v>9357</v>
      </c>
      <c r="D8794" s="84"/>
      <c r="F8794" s="84"/>
    </row>
    <row r="8795" spans="1:6" x14ac:dyDescent="0.25">
      <c r="A8795" t="s">
        <v>10033</v>
      </c>
      <c r="B8795">
        <v>1</v>
      </c>
      <c r="C8795" t="s">
        <v>9357</v>
      </c>
      <c r="D8795" s="84"/>
      <c r="F8795" s="84"/>
    </row>
    <row r="8796" spans="1:6" x14ac:dyDescent="0.25">
      <c r="A8796" t="s">
        <v>10034</v>
      </c>
      <c r="B8796">
        <v>1</v>
      </c>
      <c r="C8796" t="s">
        <v>9357</v>
      </c>
      <c r="D8796" s="84"/>
      <c r="F8796" s="84"/>
    </row>
    <row r="8797" spans="1:6" x14ac:dyDescent="0.25">
      <c r="A8797" t="s">
        <v>10035</v>
      </c>
      <c r="B8797">
        <v>1</v>
      </c>
      <c r="C8797" t="s">
        <v>9357</v>
      </c>
      <c r="D8797" s="84"/>
      <c r="F8797" s="84"/>
    </row>
    <row r="8798" spans="1:6" x14ac:dyDescent="0.25">
      <c r="A8798" t="s">
        <v>10036</v>
      </c>
      <c r="B8798">
        <v>1</v>
      </c>
      <c r="C8798" t="s">
        <v>9357</v>
      </c>
      <c r="D8798" s="84"/>
      <c r="F8798" s="84"/>
    </row>
    <row r="8799" spans="1:6" x14ac:dyDescent="0.25">
      <c r="A8799" t="s">
        <v>10037</v>
      </c>
      <c r="B8799">
        <v>1</v>
      </c>
      <c r="C8799" t="s">
        <v>9357</v>
      </c>
      <c r="D8799" s="84"/>
      <c r="F8799" s="84"/>
    </row>
    <row r="8800" spans="1:6" x14ac:dyDescent="0.25">
      <c r="A8800" t="s">
        <v>10038</v>
      </c>
      <c r="B8800">
        <v>1</v>
      </c>
      <c r="C8800" t="s">
        <v>9357</v>
      </c>
      <c r="D8800" s="84"/>
      <c r="F8800" s="84"/>
    </row>
    <row r="8801" spans="1:6" x14ac:dyDescent="0.25">
      <c r="A8801" t="s">
        <v>10039</v>
      </c>
      <c r="B8801">
        <v>1</v>
      </c>
      <c r="C8801" t="s">
        <v>9357</v>
      </c>
      <c r="D8801" s="84"/>
      <c r="F8801" s="84"/>
    </row>
    <row r="8802" spans="1:6" x14ac:dyDescent="0.25">
      <c r="A8802" t="s">
        <v>10040</v>
      </c>
      <c r="B8802">
        <v>1</v>
      </c>
      <c r="C8802" t="s">
        <v>9357</v>
      </c>
      <c r="D8802" s="84"/>
      <c r="F8802" s="84"/>
    </row>
    <row r="8803" spans="1:6" x14ac:dyDescent="0.25">
      <c r="A8803" t="s">
        <v>10041</v>
      </c>
      <c r="B8803">
        <v>1</v>
      </c>
      <c r="C8803" t="s">
        <v>9357</v>
      </c>
      <c r="D8803" s="84"/>
      <c r="F8803" s="84"/>
    </row>
    <row r="8804" spans="1:6" x14ac:dyDescent="0.25">
      <c r="A8804" t="s">
        <v>10042</v>
      </c>
      <c r="B8804">
        <v>1</v>
      </c>
      <c r="C8804" t="s">
        <v>9357</v>
      </c>
      <c r="D8804" s="84"/>
      <c r="F8804" s="84"/>
    </row>
    <row r="8805" spans="1:6" x14ac:dyDescent="0.25">
      <c r="A8805" t="s">
        <v>10043</v>
      </c>
      <c r="B8805">
        <v>1</v>
      </c>
      <c r="C8805" t="s">
        <v>9357</v>
      </c>
      <c r="D8805" s="84"/>
      <c r="F8805" s="84"/>
    </row>
    <row r="8806" spans="1:6" x14ac:dyDescent="0.25">
      <c r="A8806" t="s">
        <v>10044</v>
      </c>
      <c r="B8806">
        <v>1</v>
      </c>
      <c r="C8806" t="s">
        <v>9357</v>
      </c>
      <c r="D8806" s="84"/>
      <c r="F8806" s="84"/>
    </row>
    <row r="8807" spans="1:6" x14ac:dyDescent="0.25">
      <c r="A8807" t="s">
        <v>10045</v>
      </c>
      <c r="B8807">
        <v>1</v>
      </c>
      <c r="C8807" t="s">
        <v>9357</v>
      </c>
      <c r="D8807" s="84"/>
      <c r="F8807" s="84"/>
    </row>
    <row r="8808" spans="1:6" x14ac:dyDescent="0.25">
      <c r="A8808" t="s">
        <v>10046</v>
      </c>
      <c r="B8808">
        <v>1</v>
      </c>
      <c r="C8808" t="s">
        <v>9357</v>
      </c>
      <c r="D8808" s="84"/>
      <c r="F8808" s="84"/>
    </row>
    <row r="8809" spans="1:6" x14ac:dyDescent="0.25">
      <c r="A8809" t="s">
        <v>10047</v>
      </c>
      <c r="B8809">
        <v>1</v>
      </c>
      <c r="C8809" t="s">
        <v>9357</v>
      </c>
      <c r="D8809" s="84"/>
      <c r="F8809" s="84"/>
    </row>
    <row r="8810" spans="1:6" x14ac:dyDescent="0.25">
      <c r="A8810" t="s">
        <v>10048</v>
      </c>
      <c r="B8810">
        <v>1</v>
      </c>
      <c r="C8810" t="s">
        <v>9357</v>
      </c>
      <c r="D8810" s="84"/>
      <c r="F8810" s="84"/>
    </row>
    <row r="8811" spans="1:6" x14ac:dyDescent="0.25">
      <c r="A8811" t="s">
        <v>10049</v>
      </c>
      <c r="B8811">
        <v>1</v>
      </c>
      <c r="C8811" t="s">
        <v>9357</v>
      </c>
      <c r="D8811" s="84"/>
      <c r="F8811" s="84"/>
    </row>
    <row r="8812" spans="1:6" x14ac:dyDescent="0.25">
      <c r="A8812" t="s">
        <v>10050</v>
      </c>
      <c r="B8812">
        <v>1</v>
      </c>
      <c r="C8812" t="s">
        <v>9357</v>
      </c>
      <c r="D8812" s="84"/>
      <c r="F8812" s="84"/>
    </row>
    <row r="8813" spans="1:6" x14ac:dyDescent="0.25">
      <c r="A8813" t="s">
        <v>10051</v>
      </c>
      <c r="B8813">
        <v>1</v>
      </c>
      <c r="C8813" t="s">
        <v>9357</v>
      </c>
      <c r="D8813" s="84"/>
      <c r="F8813" s="84"/>
    </row>
    <row r="8814" spans="1:6" x14ac:dyDescent="0.25">
      <c r="A8814" t="s">
        <v>10052</v>
      </c>
      <c r="B8814">
        <v>1</v>
      </c>
      <c r="C8814" t="s">
        <v>9357</v>
      </c>
      <c r="D8814" s="84"/>
      <c r="F8814" s="84"/>
    </row>
    <row r="8815" spans="1:6" x14ac:dyDescent="0.25">
      <c r="A8815" t="s">
        <v>10053</v>
      </c>
      <c r="B8815">
        <v>1</v>
      </c>
      <c r="C8815" t="s">
        <v>9357</v>
      </c>
      <c r="D8815" s="84"/>
      <c r="F8815" s="84"/>
    </row>
    <row r="8816" spans="1:6" x14ac:dyDescent="0.25">
      <c r="A8816" t="s">
        <v>10054</v>
      </c>
      <c r="B8816">
        <v>1</v>
      </c>
      <c r="C8816" t="s">
        <v>9357</v>
      </c>
      <c r="D8816" s="84"/>
      <c r="F8816" s="84"/>
    </row>
    <row r="8817" spans="1:6" x14ac:dyDescent="0.25">
      <c r="A8817" t="s">
        <v>10055</v>
      </c>
      <c r="B8817">
        <v>1</v>
      </c>
      <c r="C8817" t="s">
        <v>9357</v>
      </c>
      <c r="D8817" s="84"/>
      <c r="F8817" s="84"/>
    </row>
    <row r="8818" spans="1:6" x14ac:dyDescent="0.25">
      <c r="A8818" t="s">
        <v>10056</v>
      </c>
      <c r="B8818">
        <v>1</v>
      </c>
      <c r="C8818" t="s">
        <v>9357</v>
      </c>
      <c r="D8818" s="84"/>
      <c r="F8818" s="84"/>
    </row>
    <row r="8819" spans="1:6" x14ac:dyDescent="0.25">
      <c r="A8819" t="s">
        <v>10057</v>
      </c>
      <c r="B8819">
        <v>1</v>
      </c>
      <c r="C8819" t="s">
        <v>9357</v>
      </c>
      <c r="D8819" s="84"/>
      <c r="F8819" s="84"/>
    </row>
    <row r="8820" spans="1:6" x14ac:dyDescent="0.25">
      <c r="A8820" t="s">
        <v>10058</v>
      </c>
      <c r="B8820">
        <v>1</v>
      </c>
      <c r="C8820" t="s">
        <v>9357</v>
      </c>
      <c r="D8820" s="84"/>
      <c r="F8820" s="84"/>
    </row>
    <row r="8821" spans="1:6" x14ac:dyDescent="0.25">
      <c r="A8821" t="s">
        <v>10059</v>
      </c>
      <c r="B8821">
        <v>1</v>
      </c>
      <c r="C8821" t="s">
        <v>9357</v>
      </c>
      <c r="D8821" s="84"/>
      <c r="F8821" s="84"/>
    </row>
    <row r="8822" spans="1:6" x14ac:dyDescent="0.25">
      <c r="A8822" t="s">
        <v>10060</v>
      </c>
      <c r="B8822">
        <v>1</v>
      </c>
      <c r="C8822" t="s">
        <v>9357</v>
      </c>
      <c r="D8822" s="84"/>
      <c r="F8822" s="84"/>
    </row>
    <row r="8823" spans="1:6" x14ac:dyDescent="0.25">
      <c r="A8823" t="s">
        <v>10061</v>
      </c>
      <c r="B8823">
        <v>1</v>
      </c>
      <c r="C8823" t="s">
        <v>9357</v>
      </c>
      <c r="D8823" s="84"/>
      <c r="F8823" s="84"/>
    </row>
    <row r="8824" spans="1:6" x14ac:dyDescent="0.25">
      <c r="A8824" t="s">
        <v>10062</v>
      </c>
      <c r="B8824">
        <v>1</v>
      </c>
      <c r="C8824" t="s">
        <v>9357</v>
      </c>
      <c r="D8824" s="84"/>
      <c r="F8824" s="84"/>
    </row>
    <row r="8825" spans="1:6" x14ac:dyDescent="0.25">
      <c r="A8825" t="s">
        <v>10063</v>
      </c>
      <c r="B8825">
        <v>1</v>
      </c>
      <c r="C8825" t="s">
        <v>9357</v>
      </c>
      <c r="D8825" s="84"/>
      <c r="F8825" s="84"/>
    </row>
    <row r="8826" spans="1:6" x14ac:dyDescent="0.25">
      <c r="A8826" t="s">
        <v>10064</v>
      </c>
      <c r="B8826">
        <v>1</v>
      </c>
      <c r="C8826" t="s">
        <v>9357</v>
      </c>
      <c r="D8826" s="84"/>
      <c r="F8826" s="84"/>
    </row>
    <row r="8827" spans="1:6" x14ac:dyDescent="0.25">
      <c r="A8827" t="s">
        <v>10065</v>
      </c>
      <c r="B8827">
        <v>1</v>
      </c>
      <c r="C8827" t="s">
        <v>9357</v>
      </c>
      <c r="D8827" s="84"/>
      <c r="F8827" s="84"/>
    </row>
    <row r="8828" spans="1:6" x14ac:dyDescent="0.25">
      <c r="A8828" t="s">
        <v>10066</v>
      </c>
      <c r="B8828">
        <v>1</v>
      </c>
      <c r="C8828" t="s">
        <v>9357</v>
      </c>
      <c r="D8828" s="84"/>
      <c r="F8828" s="84"/>
    </row>
    <row r="8829" spans="1:6" x14ac:dyDescent="0.25">
      <c r="A8829" t="s">
        <v>10067</v>
      </c>
      <c r="B8829">
        <v>1</v>
      </c>
      <c r="C8829" t="s">
        <v>9357</v>
      </c>
      <c r="D8829" s="84"/>
      <c r="F8829" s="84"/>
    </row>
    <row r="8830" spans="1:6" x14ac:dyDescent="0.25">
      <c r="A8830" t="s">
        <v>10068</v>
      </c>
      <c r="B8830">
        <v>1</v>
      </c>
      <c r="C8830" t="s">
        <v>9357</v>
      </c>
      <c r="D8830" s="84"/>
      <c r="F8830" s="84"/>
    </row>
    <row r="8831" spans="1:6" x14ac:dyDescent="0.25">
      <c r="A8831" t="s">
        <v>10069</v>
      </c>
      <c r="B8831">
        <v>1</v>
      </c>
      <c r="C8831" t="s">
        <v>9357</v>
      </c>
      <c r="D8831" s="84"/>
      <c r="F8831" s="84"/>
    </row>
    <row r="8832" spans="1:6" x14ac:dyDescent="0.25">
      <c r="A8832" t="s">
        <v>10070</v>
      </c>
      <c r="B8832">
        <v>1</v>
      </c>
      <c r="C8832" t="s">
        <v>9357</v>
      </c>
      <c r="D8832" s="84"/>
      <c r="F8832" s="84"/>
    </row>
    <row r="8833" spans="1:6" x14ac:dyDescent="0.25">
      <c r="A8833" t="s">
        <v>10071</v>
      </c>
      <c r="B8833">
        <v>1</v>
      </c>
      <c r="C8833" t="s">
        <v>9357</v>
      </c>
      <c r="D8833" s="84"/>
      <c r="F8833" s="84"/>
    </row>
    <row r="8834" spans="1:6" x14ac:dyDescent="0.25">
      <c r="A8834" t="s">
        <v>10072</v>
      </c>
      <c r="B8834">
        <v>1</v>
      </c>
      <c r="C8834" t="s">
        <v>9357</v>
      </c>
      <c r="D8834" s="84"/>
      <c r="F8834" s="84"/>
    </row>
    <row r="8835" spans="1:6" x14ac:dyDescent="0.25">
      <c r="A8835" t="s">
        <v>10073</v>
      </c>
      <c r="B8835">
        <v>1</v>
      </c>
      <c r="C8835" t="s">
        <v>9357</v>
      </c>
      <c r="D8835" s="84"/>
      <c r="F8835" s="84"/>
    </row>
    <row r="8836" spans="1:6" x14ac:dyDescent="0.25">
      <c r="A8836" t="s">
        <v>10074</v>
      </c>
      <c r="B8836">
        <v>1</v>
      </c>
      <c r="C8836" t="s">
        <v>9357</v>
      </c>
      <c r="D8836" s="84"/>
      <c r="F8836" s="84"/>
    </row>
    <row r="8837" spans="1:6" x14ac:dyDescent="0.25">
      <c r="A8837" t="s">
        <v>10075</v>
      </c>
      <c r="B8837">
        <v>1</v>
      </c>
      <c r="C8837" t="s">
        <v>9357</v>
      </c>
      <c r="D8837" s="84"/>
      <c r="F8837" s="84"/>
    </row>
    <row r="8838" spans="1:6" x14ac:dyDescent="0.25">
      <c r="A8838" t="s">
        <v>10076</v>
      </c>
      <c r="B8838">
        <v>1</v>
      </c>
      <c r="C8838" t="s">
        <v>9357</v>
      </c>
      <c r="D8838" s="84"/>
      <c r="F8838" s="84"/>
    </row>
    <row r="8839" spans="1:6" x14ac:dyDescent="0.25">
      <c r="A8839" t="s">
        <v>10077</v>
      </c>
      <c r="B8839">
        <v>1</v>
      </c>
      <c r="C8839" t="s">
        <v>9357</v>
      </c>
      <c r="D8839" s="84"/>
      <c r="F8839" s="84"/>
    </row>
    <row r="8840" spans="1:6" x14ac:dyDescent="0.25">
      <c r="A8840" t="s">
        <v>10078</v>
      </c>
      <c r="B8840">
        <v>1</v>
      </c>
      <c r="C8840" t="s">
        <v>9357</v>
      </c>
      <c r="D8840" s="84"/>
      <c r="F8840" s="84"/>
    </row>
    <row r="8841" spans="1:6" x14ac:dyDescent="0.25">
      <c r="A8841" t="s">
        <v>10079</v>
      </c>
      <c r="B8841">
        <v>1</v>
      </c>
      <c r="C8841" t="s">
        <v>9357</v>
      </c>
      <c r="D8841" s="84"/>
      <c r="F8841" s="84"/>
    </row>
    <row r="8842" spans="1:6" x14ac:dyDescent="0.25">
      <c r="A8842" t="s">
        <v>10080</v>
      </c>
      <c r="B8842">
        <v>1</v>
      </c>
      <c r="C8842" t="s">
        <v>9357</v>
      </c>
      <c r="D8842" s="84"/>
      <c r="F8842" s="84"/>
    </row>
    <row r="8843" spans="1:6" x14ac:dyDescent="0.25">
      <c r="A8843" t="s">
        <v>10081</v>
      </c>
      <c r="B8843">
        <v>1</v>
      </c>
      <c r="C8843" t="s">
        <v>9357</v>
      </c>
      <c r="D8843" s="84"/>
      <c r="F8843" s="84"/>
    </row>
    <row r="8844" spans="1:6" x14ac:dyDescent="0.25">
      <c r="A8844" t="s">
        <v>10082</v>
      </c>
      <c r="B8844">
        <v>1</v>
      </c>
      <c r="C8844" t="s">
        <v>9357</v>
      </c>
      <c r="D8844" s="84"/>
      <c r="F8844" s="84"/>
    </row>
    <row r="8845" spans="1:6" x14ac:dyDescent="0.25">
      <c r="A8845" t="s">
        <v>10083</v>
      </c>
      <c r="B8845">
        <v>1</v>
      </c>
      <c r="C8845" t="s">
        <v>9357</v>
      </c>
      <c r="D8845" s="84"/>
      <c r="F8845" s="84"/>
    </row>
    <row r="8846" spans="1:6" x14ac:dyDescent="0.25">
      <c r="A8846" t="s">
        <v>10084</v>
      </c>
      <c r="B8846">
        <v>1</v>
      </c>
      <c r="C8846" t="s">
        <v>9357</v>
      </c>
      <c r="D8846" s="84"/>
      <c r="F8846" s="84"/>
    </row>
    <row r="8847" spans="1:6" x14ac:dyDescent="0.25">
      <c r="A8847" t="s">
        <v>10085</v>
      </c>
      <c r="B8847">
        <v>1</v>
      </c>
      <c r="C8847" t="s">
        <v>9357</v>
      </c>
      <c r="D8847" s="84"/>
      <c r="F8847" s="84"/>
    </row>
    <row r="8848" spans="1:6" x14ac:dyDescent="0.25">
      <c r="A8848" t="s">
        <v>10086</v>
      </c>
      <c r="B8848">
        <v>1</v>
      </c>
      <c r="C8848" t="s">
        <v>9357</v>
      </c>
      <c r="D8848" s="84"/>
      <c r="F8848" s="84"/>
    </row>
    <row r="8849" spans="1:6" x14ac:dyDescent="0.25">
      <c r="A8849" t="s">
        <v>10087</v>
      </c>
      <c r="B8849">
        <v>1</v>
      </c>
      <c r="C8849" t="s">
        <v>9357</v>
      </c>
      <c r="D8849" s="84"/>
      <c r="F8849" s="84"/>
    </row>
    <row r="8850" spans="1:6" x14ac:dyDescent="0.25">
      <c r="A8850" t="s">
        <v>10088</v>
      </c>
      <c r="B8850">
        <v>1</v>
      </c>
      <c r="C8850" t="s">
        <v>9357</v>
      </c>
      <c r="D8850" s="84"/>
      <c r="F8850" s="84"/>
    </row>
    <row r="8851" spans="1:6" x14ac:dyDescent="0.25">
      <c r="A8851" t="s">
        <v>10089</v>
      </c>
      <c r="B8851">
        <v>1</v>
      </c>
      <c r="C8851" t="s">
        <v>9357</v>
      </c>
      <c r="D8851" s="84"/>
      <c r="F8851" s="84"/>
    </row>
    <row r="8852" spans="1:6" x14ac:dyDescent="0.25">
      <c r="A8852" t="s">
        <v>10090</v>
      </c>
      <c r="B8852">
        <v>1</v>
      </c>
      <c r="C8852" t="s">
        <v>9357</v>
      </c>
      <c r="D8852" s="84"/>
      <c r="F8852" s="84"/>
    </row>
    <row r="8853" spans="1:6" x14ac:dyDescent="0.25">
      <c r="A8853" t="s">
        <v>10091</v>
      </c>
      <c r="B8853">
        <v>1</v>
      </c>
      <c r="C8853" t="s">
        <v>9357</v>
      </c>
      <c r="D8853" s="84"/>
      <c r="F8853" s="84"/>
    </row>
    <row r="8854" spans="1:6" x14ac:dyDescent="0.25">
      <c r="A8854" t="s">
        <v>10092</v>
      </c>
      <c r="B8854">
        <v>1</v>
      </c>
      <c r="C8854" t="s">
        <v>9357</v>
      </c>
      <c r="D8854" s="84"/>
      <c r="F8854" s="84"/>
    </row>
    <row r="8855" spans="1:6" x14ac:dyDescent="0.25">
      <c r="A8855" t="s">
        <v>10093</v>
      </c>
      <c r="B8855">
        <v>1</v>
      </c>
      <c r="C8855" t="s">
        <v>9357</v>
      </c>
      <c r="D8855" s="84"/>
      <c r="F8855" s="84"/>
    </row>
    <row r="8856" spans="1:6" x14ac:dyDescent="0.25">
      <c r="A8856" t="s">
        <v>10094</v>
      </c>
      <c r="B8856">
        <v>1</v>
      </c>
      <c r="C8856" t="s">
        <v>9357</v>
      </c>
      <c r="D8856" s="84"/>
      <c r="F8856" s="84"/>
    </row>
    <row r="8857" spans="1:6" x14ac:dyDescent="0.25">
      <c r="A8857" t="s">
        <v>10095</v>
      </c>
      <c r="B8857">
        <v>1</v>
      </c>
      <c r="C8857" t="s">
        <v>9357</v>
      </c>
      <c r="D8857" s="84"/>
      <c r="F8857" s="84"/>
    </row>
    <row r="8858" spans="1:6" x14ac:dyDescent="0.25">
      <c r="A8858" t="s">
        <v>10096</v>
      </c>
      <c r="B8858">
        <v>1</v>
      </c>
      <c r="C8858" t="s">
        <v>9357</v>
      </c>
      <c r="D8858" s="84"/>
      <c r="F8858" s="84"/>
    </row>
    <row r="8859" spans="1:6" x14ac:dyDescent="0.25">
      <c r="A8859" t="s">
        <v>10097</v>
      </c>
      <c r="B8859">
        <v>1</v>
      </c>
      <c r="C8859" t="s">
        <v>9357</v>
      </c>
      <c r="D8859" s="84"/>
      <c r="F8859" s="84"/>
    </row>
    <row r="8860" spans="1:6" x14ac:dyDescent="0.25">
      <c r="A8860" t="s">
        <v>10098</v>
      </c>
      <c r="B8860">
        <v>1</v>
      </c>
      <c r="C8860" t="s">
        <v>9357</v>
      </c>
      <c r="D8860" s="84"/>
      <c r="F8860" s="84"/>
    </row>
    <row r="8861" spans="1:6" x14ac:dyDescent="0.25">
      <c r="A8861" t="s">
        <v>10099</v>
      </c>
      <c r="B8861">
        <v>1</v>
      </c>
      <c r="C8861" t="s">
        <v>9357</v>
      </c>
      <c r="D8861" s="84"/>
      <c r="F8861" s="84"/>
    </row>
    <row r="8862" spans="1:6" x14ac:dyDescent="0.25">
      <c r="A8862" t="s">
        <v>10100</v>
      </c>
      <c r="B8862">
        <v>1</v>
      </c>
      <c r="C8862" t="s">
        <v>9357</v>
      </c>
      <c r="D8862" s="84"/>
      <c r="F8862" s="84"/>
    </row>
    <row r="8863" spans="1:6" x14ac:dyDescent="0.25">
      <c r="A8863" t="s">
        <v>10101</v>
      </c>
      <c r="B8863">
        <v>1</v>
      </c>
      <c r="C8863" t="s">
        <v>9357</v>
      </c>
      <c r="D8863" s="84"/>
      <c r="F8863" s="84"/>
    </row>
    <row r="8864" spans="1:6" x14ac:dyDescent="0.25">
      <c r="A8864" t="s">
        <v>10102</v>
      </c>
      <c r="B8864">
        <v>1</v>
      </c>
      <c r="C8864" t="s">
        <v>9357</v>
      </c>
      <c r="D8864" s="84"/>
      <c r="F8864" s="84"/>
    </row>
    <row r="8865" spans="1:6" x14ac:dyDescent="0.25">
      <c r="A8865" t="s">
        <v>10103</v>
      </c>
      <c r="B8865">
        <v>1</v>
      </c>
      <c r="C8865" t="s">
        <v>9357</v>
      </c>
      <c r="D8865" s="84"/>
      <c r="F8865" s="84"/>
    </row>
    <row r="8866" spans="1:6" x14ac:dyDescent="0.25">
      <c r="A8866" t="s">
        <v>10104</v>
      </c>
      <c r="B8866">
        <v>1</v>
      </c>
      <c r="C8866" t="s">
        <v>9357</v>
      </c>
      <c r="D8866" s="84"/>
      <c r="F8866" s="84"/>
    </row>
    <row r="8867" spans="1:6" x14ac:dyDescent="0.25">
      <c r="A8867" t="s">
        <v>10105</v>
      </c>
      <c r="B8867">
        <v>1</v>
      </c>
      <c r="C8867" t="s">
        <v>9357</v>
      </c>
      <c r="D8867" s="84"/>
      <c r="F8867" s="84"/>
    </row>
    <row r="8868" spans="1:6" x14ac:dyDescent="0.25">
      <c r="A8868" t="s">
        <v>10106</v>
      </c>
      <c r="B8868">
        <v>1</v>
      </c>
      <c r="C8868" t="s">
        <v>9357</v>
      </c>
      <c r="D8868" s="84"/>
      <c r="F8868" s="84"/>
    </row>
    <row r="8869" spans="1:6" x14ac:dyDescent="0.25">
      <c r="A8869" t="s">
        <v>10107</v>
      </c>
      <c r="B8869">
        <v>1</v>
      </c>
      <c r="C8869" t="s">
        <v>9357</v>
      </c>
      <c r="D8869" s="84"/>
      <c r="F8869" s="84"/>
    </row>
    <row r="8870" spans="1:6" x14ac:dyDescent="0.25">
      <c r="A8870" t="s">
        <v>10108</v>
      </c>
      <c r="B8870">
        <v>1</v>
      </c>
      <c r="C8870" t="s">
        <v>9357</v>
      </c>
      <c r="D8870" s="84"/>
      <c r="F8870" s="84"/>
    </row>
    <row r="8871" spans="1:6" x14ac:dyDescent="0.25">
      <c r="A8871" t="s">
        <v>10109</v>
      </c>
      <c r="B8871">
        <v>1</v>
      </c>
      <c r="C8871" t="s">
        <v>9357</v>
      </c>
      <c r="D8871" s="84"/>
      <c r="F8871" s="84"/>
    </row>
    <row r="8872" spans="1:6" x14ac:dyDescent="0.25">
      <c r="A8872" t="s">
        <v>10110</v>
      </c>
      <c r="B8872">
        <v>1</v>
      </c>
      <c r="C8872" t="s">
        <v>9357</v>
      </c>
      <c r="D8872" s="84"/>
      <c r="F8872" s="84"/>
    </row>
    <row r="8873" spans="1:6" x14ac:dyDescent="0.25">
      <c r="A8873" t="s">
        <v>10111</v>
      </c>
      <c r="B8873">
        <v>1</v>
      </c>
      <c r="C8873" t="s">
        <v>9357</v>
      </c>
      <c r="D8873" s="84"/>
      <c r="F8873" s="84"/>
    </row>
    <row r="8874" spans="1:6" x14ac:dyDescent="0.25">
      <c r="A8874" t="s">
        <v>10112</v>
      </c>
      <c r="B8874">
        <v>1</v>
      </c>
      <c r="C8874" t="s">
        <v>9357</v>
      </c>
      <c r="D8874" s="84"/>
      <c r="F8874" s="84"/>
    </row>
    <row r="8875" spans="1:6" x14ac:dyDescent="0.25">
      <c r="A8875" t="s">
        <v>10113</v>
      </c>
      <c r="B8875">
        <v>1</v>
      </c>
      <c r="C8875" t="s">
        <v>9357</v>
      </c>
      <c r="D8875" s="84"/>
      <c r="F8875" s="84"/>
    </row>
    <row r="8876" spans="1:6" x14ac:dyDescent="0.25">
      <c r="A8876" t="s">
        <v>10114</v>
      </c>
      <c r="B8876">
        <v>1</v>
      </c>
      <c r="C8876" t="s">
        <v>9357</v>
      </c>
      <c r="D8876" s="84"/>
      <c r="F8876" s="84"/>
    </row>
    <row r="8877" spans="1:6" x14ac:dyDescent="0.25">
      <c r="A8877" t="s">
        <v>10115</v>
      </c>
      <c r="B8877">
        <v>1</v>
      </c>
      <c r="C8877" t="s">
        <v>9357</v>
      </c>
      <c r="D8877" s="84"/>
      <c r="F8877" s="84"/>
    </row>
    <row r="8878" spans="1:6" x14ac:dyDescent="0.25">
      <c r="A8878" t="s">
        <v>10116</v>
      </c>
      <c r="B8878">
        <v>1</v>
      </c>
      <c r="C8878" t="s">
        <v>9357</v>
      </c>
      <c r="D8878" s="84"/>
      <c r="F8878" s="84"/>
    </row>
    <row r="8879" spans="1:6" x14ac:dyDescent="0.25">
      <c r="A8879" t="s">
        <v>10117</v>
      </c>
      <c r="B8879">
        <v>1</v>
      </c>
      <c r="C8879" t="s">
        <v>9357</v>
      </c>
      <c r="D8879" s="84"/>
      <c r="F8879" s="84"/>
    </row>
    <row r="8880" spans="1:6" x14ac:dyDescent="0.25">
      <c r="A8880" t="s">
        <v>10118</v>
      </c>
      <c r="B8880">
        <v>1</v>
      </c>
      <c r="C8880" t="s">
        <v>9357</v>
      </c>
      <c r="D8880" s="84"/>
      <c r="F8880" s="84"/>
    </row>
    <row r="8881" spans="1:6" x14ac:dyDescent="0.25">
      <c r="A8881" t="s">
        <v>10119</v>
      </c>
      <c r="B8881">
        <v>1</v>
      </c>
      <c r="C8881" t="s">
        <v>9357</v>
      </c>
      <c r="D8881" s="84"/>
      <c r="F8881" s="84"/>
    </row>
    <row r="8882" spans="1:6" x14ac:dyDescent="0.25">
      <c r="A8882" t="s">
        <v>10120</v>
      </c>
      <c r="B8882">
        <v>1</v>
      </c>
      <c r="C8882" t="s">
        <v>9357</v>
      </c>
      <c r="D8882" s="84"/>
      <c r="F8882" s="84"/>
    </row>
    <row r="8883" spans="1:6" x14ac:dyDescent="0.25">
      <c r="A8883" t="s">
        <v>10121</v>
      </c>
      <c r="B8883">
        <v>1</v>
      </c>
      <c r="C8883" t="s">
        <v>9357</v>
      </c>
      <c r="D8883" s="84"/>
      <c r="F8883" s="84"/>
    </row>
    <row r="8884" spans="1:6" x14ac:dyDescent="0.25">
      <c r="A8884" t="s">
        <v>10122</v>
      </c>
      <c r="B8884">
        <v>1</v>
      </c>
      <c r="C8884" t="s">
        <v>9357</v>
      </c>
      <c r="D8884" s="84"/>
      <c r="F8884" s="84"/>
    </row>
    <row r="8885" spans="1:6" x14ac:dyDescent="0.25">
      <c r="A8885" t="s">
        <v>10123</v>
      </c>
      <c r="B8885">
        <v>1</v>
      </c>
      <c r="C8885" t="s">
        <v>9357</v>
      </c>
      <c r="D8885" s="84"/>
      <c r="F8885" s="84"/>
    </row>
    <row r="8886" spans="1:6" x14ac:dyDescent="0.25">
      <c r="A8886" t="s">
        <v>10124</v>
      </c>
      <c r="B8886">
        <v>1</v>
      </c>
      <c r="C8886" t="s">
        <v>9357</v>
      </c>
      <c r="D8886" s="84"/>
      <c r="F8886" s="84"/>
    </row>
    <row r="8887" spans="1:6" x14ac:dyDescent="0.25">
      <c r="A8887" t="s">
        <v>10125</v>
      </c>
      <c r="B8887">
        <v>1</v>
      </c>
      <c r="C8887" t="s">
        <v>9357</v>
      </c>
      <c r="D8887" s="84"/>
      <c r="F8887" s="84"/>
    </row>
    <row r="8888" spans="1:6" x14ac:dyDescent="0.25">
      <c r="A8888" t="s">
        <v>10126</v>
      </c>
      <c r="B8888">
        <v>1</v>
      </c>
      <c r="C8888" t="s">
        <v>9357</v>
      </c>
      <c r="D8888" s="84"/>
      <c r="F8888" s="84"/>
    </row>
    <row r="8889" spans="1:6" x14ac:dyDescent="0.25">
      <c r="A8889" t="s">
        <v>10127</v>
      </c>
      <c r="B8889">
        <v>1</v>
      </c>
      <c r="C8889" t="s">
        <v>9357</v>
      </c>
      <c r="D8889" s="84"/>
      <c r="F8889" s="84"/>
    </row>
    <row r="8890" spans="1:6" x14ac:dyDescent="0.25">
      <c r="A8890" t="s">
        <v>10128</v>
      </c>
      <c r="B8890">
        <v>1</v>
      </c>
      <c r="C8890" t="s">
        <v>9357</v>
      </c>
      <c r="D8890" s="84"/>
      <c r="F8890" s="84"/>
    </row>
    <row r="8891" spans="1:6" x14ac:dyDescent="0.25">
      <c r="A8891" t="s">
        <v>10129</v>
      </c>
      <c r="B8891">
        <v>1</v>
      </c>
      <c r="C8891" t="s">
        <v>9357</v>
      </c>
      <c r="D8891" s="84"/>
      <c r="F8891" s="84"/>
    </row>
    <row r="8892" spans="1:6" x14ac:dyDescent="0.25">
      <c r="A8892" t="s">
        <v>10130</v>
      </c>
      <c r="B8892">
        <v>1</v>
      </c>
      <c r="C8892" t="s">
        <v>9357</v>
      </c>
      <c r="D8892" s="84"/>
      <c r="F8892" s="84"/>
    </row>
    <row r="8893" spans="1:6" x14ac:dyDescent="0.25">
      <c r="A8893" t="s">
        <v>10131</v>
      </c>
      <c r="B8893">
        <v>1</v>
      </c>
      <c r="C8893" t="s">
        <v>9357</v>
      </c>
      <c r="D8893" s="84"/>
      <c r="F8893" s="84"/>
    </row>
    <row r="8894" spans="1:6" x14ac:dyDescent="0.25">
      <c r="A8894" t="s">
        <v>10132</v>
      </c>
      <c r="B8894">
        <v>1</v>
      </c>
      <c r="C8894" t="s">
        <v>9357</v>
      </c>
      <c r="D8894" s="84"/>
      <c r="F8894" s="84"/>
    </row>
    <row r="8895" spans="1:6" x14ac:dyDescent="0.25">
      <c r="A8895" t="s">
        <v>10133</v>
      </c>
      <c r="B8895">
        <v>1</v>
      </c>
      <c r="C8895" t="s">
        <v>9357</v>
      </c>
      <c r="D8895" s="84"/>
      <c r="F8895" s="84"/>
    </row>
    <row r="8896" spans="1:6" x14ac:dyDescent="0.25">
      <c r="A8896" t="s">
        <v>10134</v>
      </c>
      <c r="B8896">
        <v>1</v>
      </c>
      <c r="C8896" t="s">
        <v>9357</v>
      </c>
      <c r="D8896" s="84"/>
      <c r="F8896" s="84"/>
    </row>
    <row r="8897" spans="1:6" x14ac:dyDescent="0.25">
      <c r="A8897" t="s">
        <v>10135</v>
      </c>
      <c r="B8897">
        <v>1</v>
      </c>
      <c r="C8897" t="s">
        <v>9357</v>
      </c>
      <c r="D8897" s="84"/>
      <c r="F8897" s="84"/>
    </row>
    <row r="8898" spans="1:6" x14ac:dyDescent="0.25">
      <c r="A8898" t="s">
        <v>10136</v>
      </c>
      <c r="B8898">
        <v>1</v>
      </c>
      <c r="C8898" t="s">
        <v>9357</v>
      </c>
      <c r="D8898" s="84"/>
      <c r="F8898" s="84"/>
    </row>
    <row r="8899" spans="1:6" x14ac:dyDescent="0.25">
      <c r="A8899" t="s">
        <v>10137</v>
      </c>
      <c r="B8899">
        <v>1</v>
      </c>
      <c r="C8899" t="s">
        <v>9357</v>
      </c>
      <c r="D8899" s="84"/>
      <c r="F8899" s="84"/>
    </row>
    <row r="8900" spans="1:6" x14ac:dyDescent="0.25">
      <c r="A8900" t="s">
        <v>10138</v>
      </c>
      <c r="B8900">
        <v>1</v>
      </c>
      <c r="C8900" t="s">
        <v>9357</v>
      </c>
      <c r="D8900" s="84"/>
      <c r="F8900" s="84"/>
    </row>
    <row r="8901" spans="1:6" x14ac:dyDescent="0.25">
      <c r="A8901" t="s">
        <v>10139</v>
      </c>
      <c r="B8901">
        <v>1</v>
      </c>
      <c r="C8901" t="s">
        <v>9357</v>
      </c>
      <c r="D8901" s="84"/>
      <c r="F8901" s="84"/>
    </row>
    <row r="8902" spans="1:6" x14ac:dyDescent="0.25">
      <c r="A8902" t="s">
        <v>10140</v>
      </c>
      <c r="B8902">
        <v>1</v>
      </c>
      <c r="C8902" t="s">
        <v>9357</v>
      </c>
      <c r="D8902" s="84"/>
      <c r="F8902" s="84"/>
    </row>
    <row r="8903" spans="1:6" x14ac:dyDescent="0.25">
      <c r="A8903" t="s">
        <v>10141</v>
      </c>
      <c r="B8903">
        <v>1</v>
      </c>
      <c r="C8903" t="s">
        <v>9357</v>
      </c>
      <c r="D8903" s="84"/>
      <c r="F8903" s="84"/>
    </row>
    <row r="8904" spans="1:6" x14ac:dyDescent="0.25">
      <c r="A8904" t="s">
        <v>10142</v>
      </c>
      <c r="B8904">
        <v>1</v>
      </c>
      <c r="C8904" t="s">
        <v>9357</v>
      </c>
      <c r="D8904" s="84"/>
      <c r="F8904" s="84"/>
    </row>
    <row r="8905" spans="1:6" x14ac:dyDescent="0.25">
      <c r="A8905" t="s">
        <v>10143</v>
      </c>
      <c r="B8905">
        <v>1</v>
      </c>
      <c r="C8905" t="s">
        <v>9357</v>
      </c>
      <c r="D8905" s="84"/>
      <c r="F8905" s="84"/>
    </row>
    <row r="8906" spans="1:6" x14ac:dyDescent="0.25">
      <c r="A8906" t="s">
        <v>10144</v>
      </c>
      <c r="B8906">
        <v>1</v>
      </c>
      <c r="C8906" t="s">
        <v>9357</v>
      </c>
      <c r="D8906" s="84"/>
      <c r="F8906" s="84"/>
    </row>
    <row r="8907" spans="1:6" x14ac:dyDescent="0.25">
      <c r="A8907" t="s">
        <v>10145</v>
      </c>
      <c r="B8907">
        <v>1</v>
      </c>
      <c r="C8907" t="s">
        <v>9357</v>
      </c>
      <c r="D8907" s="84"/>
      <c r="F8907" s="84"/>
    </row>
    <row r="8908" spans="1:6" x14ac:dyDescent="0.25">
      <c r="A8908" t="s">
        <v>10146</v>
      </c>
      <c r="B8908">
        <v>1</v>
      </c>
      <c r="C8908" t="s">
        <v>9357</v>
      </c>
      <c r="D8908" s="84"/>
      <c r="F8908" s="84"/>
    </row>
    <row r="8909" spans="1:6" x14ac:dyDescent="0.25">
      <c r="A8909" t="s">
        <v>10147</v>
      </c>
      <c r="B8909">
        <v>1</v>
      </c>
      <c r="C8909" t="s">
        <v>9357</v>
      </c>
      <c r="D8909" s="84"/>
      <c r="F8909" s="84"/>
    </row>
    <row r="8910" spans="1:6" x14ac:dyDescent="0.25">
      <c r="A8910" t="s">
        <v>10148</v>
      </c>
      <c r="B8910">
        <v>1</v>
      </c>
      <c r="C8910" t="s">
        <v>9357</v>
      </c>
      <c r="D8910" s="84"/>
      <c r="F8910" s="84"/>
    </row>
    <row r="8911" spans="1:6" x14ac:dyDescent="0.25">
      <c r="A8911" t="s">
        <v>10149</v>
      </c>
      <c r="B8911">
        <v>1</v>
      </c>
      <c r="C8911" t="s">
        <v>9357</v>
      </c>
      <c r="D8911" s="84"/>
      <c r="F8911" s="84"/>
    </row>
    <row r="8912" spans="1:6" x14ac:dyDescent="0.25">
      <c r="A8912" t="s">
        <v>10150</v>
      </c>
      <c r="B8912">
        <v>1</v>
      </c>
      <c r="C8912" t="s">
        <v>9357</v>
      </c>
      <c r="D8912" s="84"/>
      <c r="F8912" s="84"/>
    </row>
    <row r="8913" spans="1:6" x14ac:dyDescent="0.25">
      <c r="A8913" t="s">
        <v>10151</v>
      </c>
      <c r="B8913">
        <v>1</v>
      </c>
      <c r="C8913" t="s">
        <v>9357</v>
      </c>
      <c r="D8913" s="84"/>
      <c r="F8913" s="84"/>
    </row>
    <row r="8914" spans="1:6" x14ac:dyDescent="0.25">
      <c r="A8914" t="s">
        <v>10152</v>
      </c>
      <c r="B8914">
        <v>1</v>
      </c>
      <c r="C8914" t="s">
        <v>9357</v>
      </c>
      <c r="D8914" s="84"/>
      <c r="F8914" s="84"/>
    </row>
    <row r="8915" spans="1:6" x14ac:dyDescent="0.25">
      <c r="A8915" t="s">
        <v>10153</v>
      </c>
      <c r="B8915">
        <v>1</v>
      </c>
      <c r="C8915" t="s">
        <v>9357</v>
      </c>
      <c r="D8915" s="84"/>
      <c r="F8915" s="84"/>
    </row>
    <row r="8916" spans="1:6" x14ac:dyDescent="0.25">
      <c r="A8916" t="s">
        <v>10154</v>
      </c>
      <c r="B8916">
        <v>1</v>
      </c>
      <c r="C8916" t="s">
        <v>9357</v>
      </c>
      <c r="D8916" s="84"/>
      <c r="F8916" s="84"/>
    </row>
    <row r="8917" spans="1:6" x14ac:dyDescent="0.25">
      <c r="A8917" t="s">
        <v>10155</v>
      </c>
      <c r="B8917">
        <v>1</v>
      </c>
      <c r="C8917" t="s">
        <v>9357</v>
      </c>
      <c r="D8917" s="84"/>
      <c r="F8917" s="84"/>
    </row>
    <row r="8918" spans="1:6" x14ac:dyDescent="0.25">
      <c r="A8918" t="s">
        <v>10156</v>
      </c>
      <c r="B8918">
        <v>1</v>
      </c>
      <c r="C8918" t="s">
        <v>9357</v>
      </c>
      <c r="D8918" s="84"/>
      <c r="F8918" s="84"/>
    </row>
    <row r="8919" spans="1:6" x14ac:dyDescent="0.25">
      <c r="A8919" t="s">
        <v>10157</v>
      </c>
      <c r="B8919">
        <v>1</v>
      </c>
      <c r="C8919" t="s">
        <v>9357</v>
      </c>
      <c r="D8919" s="84"/>
      <c r="F8919" s="84"/>
    </row>
    <row r="8920" spans="1:6" x14ac:dyDescent="0.25">
      <c r="A8920" t="s">
        <v>10158</v>
      </c>
      <c r="B8920">
        <v>1</v>
      </c>
      <c r="C8920" t="s">
        <v>9357</v>
      </c>
      <c r="D8920" s="84"/>
      <c r="F8920" s="84"/>
    </row>
    <row r="8921" spans="1:6" x14ac:dyDescent="0.25">
      <c r="A8921" t="s">
        <v>10159</v>
      </c>
      <c r="B8921">
        <v>1</v>
      </c>
      <c r="C8921" t="s">
        <v>9357</v>
      </c>
      <c r="D8921" s="84"/>
      <c r="F8921" s="84"/>
    </row>
    <row r="8922" spans="1:6" x14ac:dyDescent="0.25">
      <c r="A8922" t="s">
        <v>10160</v>
      </c>
      <c r="B8922">
        <v>1</v>
      </c>
      <c r="C8922" t="s">
        <v>9357</v>
      </c>
      <c r="D8922" s="84"/>
      <c r="F8922" s="84"/>
    </row>
    <row r="8923" spans="1:6" x14ac:dyDescent="0.25">
      <c r="A8923" t="s">
        <v>10161</v>
      </c>
      <c r="B8923">
        <v>1</v>
      </c>
      <c r="C8923" t="s">
        <v>9357</v>
      </c>
      <c r="D8923" s="84"/>
      <c r="F8923" s="84"/>
    </row>
    <row r="8924" spans="1:6" x14ac:dyDescent="0.25">
      <c r="A8924" t="s">
        <v>10162</v>
      </c>
      <c r="B8924">
        <v>1</v>
      </c>
      <c r="C8924" t="s">
        <v>9357</v>
      </c>
      <c r="D8924" s="84"/>
      <c r="F8924" s="84"/>
    </row>
    <row r="8925" spans="1:6" x14ac:dyDescent="0.25">
      <c r="A8925" t="s">
        <v>10163</v>
      </c>
      <c r="B8925">
        <v>1</v>
      </c>
      <c r="C8925" t="s">
        <v>9357</v>
      </c>
      <c r="D8925" s="84"/>
      <c r="F8925" s="84"/>
    </row>
    <row r="8926" spans="1:6" x14ac:dyDescent="0.25">
      <c r="A8926" t="s">
        <v>10164</v>
      </c>
      <c r="B8926">
        <v>1</v>
      </c>
      <c r="C8926" t="s">
        <v>9357</v>
      </c>
      <c r="D8926" s="84"/>
      <c r="F8926" s="84"/>
    </row>
    <row r="8927" spans="1:6" x14ac:dyDescent="0.25">
      <c r="A8927" t="s">
        <v>10165</v>
      </c>
      <c r="B8927">
        <v>1</v>
      </c>
      <c r="C8927" t="s">
        <v>9357</v>
      </c>
      <c r="D8927" s="84"/>
      <c r="F8927" s="84"/>
    </row>
    <row r="8928" spans="1:6" x14ac:dyDescent="0.25">
      <c r="A8928" t="s">
        <v>10166</v>
      </c>
      <c r="B8928">
        <v>1</v>
      </c>
      <c r="C8928" t="s">
        <v>9357</v>
      </c>
      <c r="D8928" s="84"/>
      <c r="F8928" s="84"/>
    </row>
    <row r="8929" spans="1:6" x14ac:dyDescent="0.25">
      <c r="A8929" t="s">
        <v>10167</v>
      </c>
      <c r="B8929">
        <v>1</v>
      </c>
      <c r="C8929" t="s">
        <v>9357</v>
      </c>
      <c r="D8929" s="84"/>
      <c r="F8929" s="84"/>
    </row>
    <row r="8930" spans="1:6" x14ac:dyDescent="0.25">
      <c r="A8930" t="s">
        <v>10168</v>
      </c>
      <c r="B8930">
        <v>1</v>
      </c>
      <c r="C8930" t="s">
        <v>9357</v>
      </c>
      <c r="D8930" s="84"/>
      <c r="F8930" s="84"/>
    </row>
    <row r="8931" spans="1:6" x14ac:dyDescent="0.25">
      <c r="A8931" t="s">
        <v>10169</v>
      </c>
      <c r="B8931">
        <v>1</v>
      </c>
      <c r="C8931" t="s">
        <v>9357</v>
      </c>
      <c r="D8931" s="84"/>
      <c r="F8931" s="84"/>
    </row>
    <row r="8932" spans="1:6" x14ac:dyDescent="0.25">
      <c r="A8932" t="s">
        <v>10170</v>
      </c>
      <c r="B8932">
        <v>1</v>
      </c>
      <c r="C8932" t="s">
        <v>9357</v>
      </c>
      <c r="D8932" s="84"/>
      <c r="F8932" s="84"/>
    </row>
    <row r="8933" spans="1:6" x14ac:dyDescent="0.25">
      <c r="A8933" t="s">
        <v>10171</v>
      </c>
      <c r="B8933">
        <v>1</v>
      </c>
      <c r="C8933" t="s">
        <v>9357</v>
      </c>
      <c r="D8933" s="84"/>
      <c r="F8933" s="84"/>
    </row>
    <row r="8934" spans="1:6" x14ac:dyDescent="0.25">
      <c r="A8934" t="s">
        <v>10172</v>
      </c>
      <c r="B8934">
        <v>1</v>
      </c>
      <c r="C8934" t="s">
        <v>9357</v>
      </c>
      <c r="D8934" s="84"/>
      <c r="F8934" s="84"/>
    </row>
    <row r="8935" spans="1:6" x14ac:dyDescent="0.25">
      <c r="A8935" t="s">
        <v>10173</v>
      </c>
      <c r="B8935">
        <v>1</v>
      </c>
      <c r="C8935" t="s">
        <v>9357</v>
      </c>
      <c r="D8935" s="84"/>
      <c r="F8935" s="84"/>
    </row>
    <row r="8936" spans="1:6" x14ac:dyDescent="0.25">
      <c r="A8936" t="s">
        <v>10174</v>
      </c>
      <c r="B8936">
        <v>1</v>
      </c>
      <c r="C8936" t="s">
        <v>9357</v>
      </c>
      <c r="D8936" s="84"/>
      <c r="F8936" s="84"/>
    </row>
    <row r="8937" spans="1:6" x14ac:dyDescent="0.25">
      <c r="A8937" t="s">
        <v>10175</v>
      </c>
      <c r="B8937">
        <v>1</v>
      </c>
      <c r="C8937" t="s">
        <v>9357</v>
      </c>
      <c r="D8937" s="84"/>
      <c r="F8937" s="84"/>
    </row>
    <row r="8938" spans="1:6" x14ac:dyDescent="0.25">
      <c r="A8938" t="s">
        <v>10176</v>
      </c>
      <c r="B8938">
        <v>1</v>
      </c>
      <c r="C8938" t="s">
        <v>9357</v>
      </c>
      <c r="D8938" s="84"/>
      <c r="F8938" s="84"/>
    </row>
    <row r="8939" spans="1:6" x14ac:dyDescent="0.25">
      <c r="A8939" t="s">
        <v>10177</v>
      </c>
      <c r="B8939">
        <v>1</v>
      </c>
      <c r="C8939" t="s">
        <v>9357</v>
      </c>
      <c r="D8939" s="84"/>
      <c r="F8939" s="84"/>
    </row>
    <row r="8940" spans="1:6" x14ac:dyDescent="0.25">
      <c r="A8940" t="s">
        <v>10178</v>
      </c>
      <c r="B8940">
        <v>1</v>
      </c>
      <c r="C8940" t="s">
        <v>9357</v>
      </c>
      <c r="D8940" s="84"/>
      <c r="F8940" s="84"/>
    </row>
    <row r="8941" spans="1:6" x14ac:dyDescent="0.25">
      <c r="A8941" t="s">
        <v>10179</v>
      </c>
      <c r="B8941">
        <v>1</v>
      </c>
      <c r="C8941" t="s">
        <v>9357</v>
      </c>
      <c r="D8941" s="84"/>
      <c r="F8941" s="84"/>
    </row>
    <row r="8942" spans="1:6" x14ac:dyDescent="0.25">
      <c r="A8942" t="s">
        <v>10180</v>
      </c>
      <c r="B8942">
        <v>1</v>
      </c>
      <c r="C8942" t="s">
        <v>9357</v>
      </c>
      <c r="D8942" s="84"/>
      <c r="F8942" s="84"/>
    </row>
    <row r="8943" spans="1:6" x14ac:dyDescent="0.25">
      <c r="A8943" t="s">
        <v>10181</v>
      </c>
      <c r="B8943">
        <v>1</v>
      </c>
      <c r="C8943" t="s">
        <v>9357</v>
      </c>
      <c r="D8943" s="84"/>
      <c r="F8943" s="84"/>
    </row>
    <row r="8944" spans="1:6" x14ac:dyDescent="0.25">
      <c r="A8944" t="s">
        <v>10182</v>
      </c>
      <c r="B8944">
        <v>1</v>
      </c>
      <c r="C8944" t="s">
        <v>9357</v>
      </c>
      <c r="D8944" s="84"/>
      <c r="F8944" s="84"/>
    </row>
    <row r="8945" spans="1:6" x14ac:dyDescent="0.25">
      <c r="A8945" t="s">
        <v>10183</v>
      </c>
      <c r="B8945">
        <v>1</v>
      </c>
      <c r="C8945" t="s">
        <v>9357</v>
      </c>
      <c r="D8945" s="84"/>
      <c r="F8945" s="84"/>
    </row>
    <row r="8946" spans="1:6" x14ac:dyDescent="0.25">
      <c r="A8946" t="s">
        <v>10184</v>
      </c>
      <c r="B8946">
        <v>1</v>
      </c>
      <c r="C8946" t="s">
        <v>9357</v>
      </c>
      <c r="D8946" s="84"/>
      <c r="F8946" s="84"/>
    </row>
    <row r="8947" spans="1:6" x14ac:dyDescent="0.25">
      <c r="A8947" t="s">
        <v>10185</v>
      </c>
      <c r="B8947">
        <v>1</v>
      </c>
      <c r="C8947" t="s">
        <v>9357</v>
      </c>
      <c r="D8947" s="84"/>
      <c r="F8947" s="84"/>
    </row>
    <row r="8948" spans="1:6" x14ac:dyDescent="0.25">
      <c r="A8948" t="s">
        <v>10186</v>
      </c>
      <c r="B8948">
        <v>1</v>
      </c>
      <c r="C8948" t="s">
        <v>9357</v>
      </c>
      <c r="D8948" s="84"/>
      <c r="F8948" s="84"/>
    </row>
    <row r="8949" spans="1:6" x14ac:dyDescent="0.25">
      <c r="A8949" t="s">
        <v>10187</v>
      </c>
      <c r="B8949">
        <v>1</v>
      </c>
      <c r="C8949" t="s">
        <v>9357</v>
      </c>
      <c r="D8949" s="84"/>
      <c r="F8949" s="84"/>
    </row>
    <row r="8950" spans="1:6" x14ac:dyDescent="0.25">
      <c r="A8950" t="s">
        <v>10188</v>
      </c>
      <c r="B8950">
        <v>1</v>
      </c>
      <c r="C8950" t="s">
        <v>9357</v>
      </c>
      <c r="D8950" s="84"/>
      <c r="F8950" s="84"/>
    </row>
    <row r="8951" spans="1:6" x14ac:dyDescent="0.25">
      <c r="A8951" t="s">
        <v>10189</v>
      </c>
      <c r="B8951">
        <v>1</v>
      </c>
      <c r="C8951" t="s">
        <v>9357</v>
      </c>
      <c r="D8951" s="84"/>
      <c r="F8951" s="84"/>
    </row>
    <row r="8952" spans="1:6" x14ac:dyDescent="0.25">
      <c r="A8952" t="s">
        <v>10190</v>
      </c>
      <c r="B8952">
        <v>1</v>
      </c>
      <c r="C8952" t="s">
        <v>9357</v>
      </c>
      <c r="D8952" s="84"/>
      <c r="F8952" s="84"/>
    </row>
    <row r="8953" spans="1:6" x14ac:dyDescent="0.25">
      <c r="A8953" t="s">
        <v>10191</v>
      </c>
      <c r="B8953">
        <v>1</v>
      </c>
      <c r="C8953" t="s">
        <v>9357</v>
      </c>
      <c r="D8953" s="84"/>
      <c r="F8953" s="84"/>
    </row>
    <row r="8954" spans="1:6" x14ac:dyDescent="0.25">
      <c r="A8954" t="s">
        <v>10192</v>
      </c>
      <c r="B8954">
        <v>1</v>
      </c>
      <c r="C8954" t="s">
        <v>9357</v>
      </c>
      <c r="D8954" s="84"/>
      <c r="F8954" s="84"/>
    </row>
    <row r="8955" spans="1:6" x14ac:dyDescent="0.25">
      <c r="A8955" t="s">
        <v>10193</v>
      </c>
      <c r="B8955">
        <v>1</v>
      </c>
      <c r="C8955" t="s">
        <v>9357</v>
      </c>
      <c r="D8955" s="84"/>
      <c r="F8955" s="84"/>
    </row>
    <row r="8956" spans="1:6" x14ac:dyDescent="0.25">
      <c r="A8956" t="s">
        <v>10194</v>
      </c>
      <c r="B8956">
        <v>1</v>
      </c>
      <c r="C8956" t="s">
        <v>9357</v>
      </c>
      <c r="D8956" s="84"/>
      <c r="F8956" s="84"/>
    </row>
    <row r="8957" spans="1:6" x14ac:dyDescent="0.25">
      <c r="A8957" t="s">
        <v>10195</v>
      </c>
      <c r="B8957">
        <v>1</v>
      </c>
      <c r="C8957" t="s">
        <v>9357</v>
      </c>
      <c r="D8957" s="84"/>
      <c r="F8957" s="84"/>
    </row>
    <row r="8958" spans="1:6" x14ac:dyDescent="0.25">
      <c r="A8958" t="s">
        <v>10196</v>
      </c>
      <c r="B8958">
        <v>1</v>
      </c>
      <c r="C8958" t="s">
        <v>9357</v>
      </c>
      <c r="D8958" s="84"/>
      <c r="F8958" s="84"/>
    </row>
    <row r="8959" spans="1:6" x14ac:dyDescent="0.25">
      <c r="A8959" t="s">
        <v>10197</v>
      </c>
      <c r="B8959">
        <v>1</v>
      </c>
      <c r="C8959" t="s">
        <v>9357</v>
      </c>
      <c r="D8959" s="84"/>
      <c r="F8959" s="84"/>
    </row>
    <row r="8960" spans="1:6" x14ac:dyDescent="0.25">
      <c r="A8960" t="s">
        <v>10198</v>
      </c>
      <c r="B8960">
        <v>1</v>
      </c>
      <c r="C8960" t="s">
        <v>9357</v>
      </c>
      <c r="D8960" s="84"/>
      <c r="F8960" s="84"/>
    </row>
    <row r="8961" spans="1:6" x14ac:dyDescent="0.25">
      <c r="A8961" t="s">
        <v>10199</v>
      </c>
      <c r="B8961">
        <v>1</v>
      </c>
      <c r="C8961" t="s">
        <v>9357</v>
      </c>
      <c r="D8961" s="84"/>
      <c r="F8961" s="84"/>
    </row>
    <row r="8962" spans="1:6" x14ac:dyDescent="0.25">
      <c r="A8962" t="s">
        <v>10200</v>
      </c>
      <c r="B8962">
        <v>1</v>
      </c>
      <c r="C8962" t="s">
        <v>9357</v>
      </c>
      <c r="D8962" s="84"/>
      <c r="F8962" s="84"/>
    </row>
    <row r="8963" spans="1:6" x14ac:dyDescent="0.25">
      <c r="A8963" t="s">
        <v>10201</v>
      </c>
      <c r="B8963">
        <v>1</v>
      </c>
      <c r="C8963" t="s">
        <v>9357</v>
      </c>
      <c r="D8963" s="84"/>
      <c r="F8963" s="84"/>
    </row>
    <row r="8964" spans="1:6" x14ac:dyDescent="0.25">
      <c r="A8964" t="s">
        <v>10202</v>
      </c>
      <c r="B8964">
        <v>1</v>
      </c>
      <c r="C8964" t="s">
        <v>9357</v>
      </c>
      <c r="D8964" s="84"/>
      <c r="F8964" s="84"/>
    </row>
    <row r="8965" spans="1:6" x14ac:dyDescent="0.25">
      <c r="A8965" t="s">
        <v>10203</v>
      </c>
      <c r="B8965">
        <v>1</v>
      </c>
      <c r="C8965" t="s">
        <v>9357</v>
      </c>
      <c r="D8965" s="84"/>
      <c r="F8965" s="84"/>
    </row>
    <row r="8966" spans="1:6" x14ac:dyDescent="0.25">
      <c r="A8966" t="s">
        <v>10204</v>
      </c>
      <c r="B8966">
        <v>1</v>
      </c>
      <c r="C8966" t="s">
        <v>9357</v>
      </c>
      <c r="D8966" s="84"/>
      <c r="F8966" s="84"/>
    </row>
    <row r="8967" spans="1:6" x14ac:dyDescent="0.25">
      <c r="A8967" t="s">
        <v>10205</v>
      </c>
      <c r="B8967">
        <v>1</v>
      </c>
      <c r="C8967" t="s">
        <v>9357</v>
      </c>
      <c r="D8967" s="84"/>
      <c r="F8967" s="84"/>
    </row>
    <row r="8968" spans="1:6" x14ac:dyDescent="0.25">
      <c r="A8968" t="s">
        <v>10206</v>
      </c>
      <c r="B8968">
        <v>1</v>
      </c>
      <c r="C8968" t="s">
        <v>9357</v>
      </c>
      <c r="D8968" s="84"/>
      <c r="F8968" s="84"/>
    </row>
    <row r="8969" spans="1:6" x14ac:dyDescent="0.25">
      <c r="A8969" t="s">
        <v>10207</v>
      </c>
      <c r="B8969">
        <v>1</v>
      </c>
      <c r="C8969" t="s">
        <v>9357</v>
      </c>
      <c r="D8969" s="84"/>
      <c r="F8969" s="84"/>
    </row>
    <row r="8970" spans="1:6" x14ac:dyDescent="0.25">
      <c r="A8970" t="s">
        <v>10208</v>
      </c>
      <c r="B8970">
        <v>1</v>
      </c>
      <c r="C8970" t="s">
        <v>9357</v>
      </c>
      <c r="D8970" s="84"/>
      <c r="F8970" s="84"/>
    </row>
    <row r="8971" spans="1:6" x14ac:dyDescent="0.25">
      <c r="A8971" t="s">
        <v>10209</v>
      </c>
      <c r="B8971">
        <v>1</v>
      </c>
      <c r="C8971" t="s">
        <v>9357</v>
      </c>
      <c r="D8971" s="84"/>
      <c r="F8971" s="84"/>
    </row>
    <row r="8972" spans="1:6" x14ac:dyDescent="0.25">
      <c r="A8972" t="s">
        <v>10210</v>
      </c>
      <c r="B8972">
        <v>1</v>
      </c>
      <c r="C8972" t="s">
        <v>9357</v>
      </c>
      <c r="D8972" s="84"/>
      <c r="F8972" s="84"/>
    </row>
    <row r="8973" spans="1:6" x14ac:dyDescent="0.25">
      <c r="A8973" t="s">
        <v>10211</v>
      </c>
      <c r="B8973">
        <v>1</v>
      </c>
      <c r="C8973" t="s">
        <v>9357</v>
      </c>
      <c r="D8973" s="84"/>
      <c r="F8973" s="84"/>
    </row>
    <row r="8974" spans="1:6" x14ac:dyDescent="0.25">
      <c r="A8974" t="s">
        <v>10212</v>
      </c>
      <c r="B8974">
        <v>1</v>
      </c>
      <c r="C8974" t="s">
        <v>9357</v>
      </c>
      <c r="D8974" s="84"/>
      <c r="F8974" s="84"/>
    </row>
    <row r="8975" spans="1:6" x14ac:dyDescent="0.25">
      <c r="A8975" t="s">
        <v>10213</v>
      </c>
      <c r="B8975">
        <v>1</v>
      </c>
      <c r="C8975" t="s">
        <v>9357</v>
      </c>
      <c r="D8975" s="84"/>
      <c r="F8975" s="84"/>
    </row>
    <row r="8976" spans="1:6" x14ac:dyDescent="0.25">
      <c r="A8976" t="s">
        <v>10214</v>
      </c>
      <c r="B8976">
        <v>1</v>
      </c>
      <c r="C8976" t="s">
        <v>9357</v>
      </c>
      <c r="D8976" s="84"/>
      <c r="F8976" s="84"/>
    </row>
    <row r="8977" spans="1:6" x14ac:dyDescent="0.25">
      <c r="A8977" t="s">
        <v>10215</v>
      </c>
      <c r="B8977">
        <v>1</v>
      </c>
      <c r="C8977" t="s">
        <v>9357</v>
      </c>
      <c r="D8977" s="84"/>
      <c r="F8977" s="84"/>
    </row>
    <row r="8978" spans="1:6" x14ac:dyDescent="0.25">
      <c r="A8978" t="s">
        <v>10216</v>
      </c>
      <c r="B8978">
        <v>1</v>
      </c>
      <c r="C8978" t="s">
        <v>9357</v>
      </c>
      <c r="D8978" s="84"/>
      <c r="F8978" s="84"/>
    </row>
    <row r="8979" spans="1:6" x14ac:dyDescent="0.25">
      <c r="A8979" t="s">
        <v>10217</v>
      </c>
      <c r="B8979">
        <v>1</v>
      </c>
      <c r="C8979" t="s">
        <v>9357</v>
      </c>
      <c r="D8979" s="84"/>
      <c r="F8979" s="84"/>
    </row>
    <row r="8980" spans="1:6" x14ac:dyDescent="0.25">
      <c r="A8980" t="s">
        <v>10218</v>
      </c>
      <c r="B8980">
        <v>1</v>
      </c>
      <c r="C8980" t="s">
        <v>9357</v>
      </c>
      <c r="D8980" s="84"/>
      <c r="F8980" s="84"/>
    </row>
    <row r="8981" spans="1:6" x14ac:dyDescent="0.25">
      <c r="A8981" t="s">
        <v>10219</v>
      </c>
      <c r="B8981">
        <v>1</v>
      </c>
      <c r="C8981" t="s">
        <v>9357</v>
      </c>
      <c r="D8981" s="84"/>
      <c r="F8981" s="84"/>
    </row>
    <row r="8982" spans="1:6" x14ac:dyDescent="0.25">
      <c r="A8982" t="s">
        <v>10220</v>
      </c>
      <c r="B8982">
        <v>1</v>
      </c>
      <c r="C8982" t="s">
        <v>9357</v>
      </c>
      <c r="D8982" s="84"/>
      <c r="F8982" s="84"/>
    </row>
    <row r="8983" spans="1:6" x14ac:dyDescent="0.25">
      <c r="A8983" t="s">
        <v>10221</v>
      </c>
      <c r="B8983">
        <v>1</v>
      </c>
      <c r="C8983" t="s">
        <v>9357</v>
      </c>
      <c r="D8983" s="84"/>
      <c r="F8983" s="84"/>
    </row>
    <row r="8984" spans="1:6" x14ac:dyDescent="0.25">
      <c r="A8984" t="s">
        <v>10222</v>
      </c>
      <c r="B8984">
        <v>1</v>
      </c>
      <c r="C8984" t="s">
        <v>9357</v>
      </c>
      <c r="D8984" s="84"/>
      <c r="F8984" s="84"/>
    </row>
    <row r="8985" spans="1:6" x14ac:dyDescent="0.25">
      <c r="A8985" t="s">
        <v>10223</v>
      </c>
      <c r="B8985">
        <v>1</v>
      </c>
      <c r="C8985" t="s">
        <v>9357</v>
      </c>
      <c r="D8985" s="84"/>
      <c r="F8985" s="84"/>
    </row>
    <row r="8986" spans="1:6" x14ac:dyDescent="0.25">
      <c r="A8986" t="s">
        <v>10224</v>
      </c>
      <c r="B8986">
        <v>1</v>
      </c>
      <c r="C8986" t="s">
        <v>9357</v>
      </c>
      <c r="D8986" s="84"/>
      <c r="F8986" s="84"/>
    </row>
    <row r="8987" spans="1:6" x14ac:dyDescent="0.25">
      <c r="A8987" t="s">
        <v>10225</v>
      </c>
      <c r="B8987">
        <v>1</v>
      </c>
      <c r="C8987" t="s">
        <v>9357</v>
      </c>
      <c r="D8987" s="84"/>
      <c r="F8987" s="84"/>
    </row>
    <row r="8988" spans="1:6" x14ac:dyDescent="0.25">
      <c r="A8988" t="s">
        <v>10226</v>
      </c>
      <c r="B8988">
        <v>1</v>
      </c>
      <c r="C8988" t="s">
        <v>9357</v>
      </c>
      <c r="D8988" s="84"/>
      <c r="F8988" s="84"/>
    </row>
    <row r="8989" spans="1:6" x14ac:dyDescent="0.25">
      <c r="A8989" t="s">
        <v>10227</v>
      </c>
      <c r="B8989">
        <v>1</v>
      </c>
      <c r="C8989" t="s">
        <v>9357</v>
      </c>
      <c r="D8989" s="84"/>
      <c r="F8989" s="84"/>
    </row>
    <row r="8990" spans="1:6" x14ac:dyDescent="0.25">
      <c r="A8990" t="s">
        <v>10228</v>
      </c>
      <c r="B8990">
        <v>1</v>
      </c>
      <c r="C8990" t="s">
        <v>9357</v>
      </c>
      <c r="D8990" s="84"/>
      <c r="F8990" s="84"/>
    </row>
    <row r="8991" spans="1:6" x14ac:dyDescent="0.25">
      <c r="A8991" t="s">
        <v>10229</v>
      </c>
      <c r="B8991">
        <v>1</v>
      </c>
      <c r="C8991" t="s">
        <v>9357</v>
      </c>
      <c r="D8991" s="84"/>
      <c r="F8991" s="84"/>
    </row>
    <row r="8992" spans="1:6" x14ac:dyDescent="0.25">
      <c r="A8992" t="s">
        <v>10230</v>
      </c>
      <c r="B8992">
        <v>1</v>
      </c>
      <c r="C8992" t="s">
        <v>9357</v>
      </c>
      <c r="D8992" s="84"/>
      <c r="F8992" s="84"/>
    </row>
    <row r="8993" spans="1:6" x14ac:dyDescent="0.25">
      <c r="A8993" t="s">
        <v>10231</v>
      </c>
      <c r="B8993">
        <v>1</v>
      </c>
      <c r="C8993" t="s">
        <v>9357</v>
      </c>
      <c r="D8993" s="84"/>
      <c r="F8993" s="84"/>
    </row>
    <row r="8994" spans="1:6" x14ac:dyDescent="0.25">
      <c r="A8994" t="s">
        <v>10232</v>
      </c>
      <c r="B8994">
        <v>1</v>
      </c>
      <c r="C8994" t="s">
        <v>9357</v>
      </c>
      <c r="D8994" s="84"/>
      <c r="F8994" s="84"/>
    </row>
    <row r="8995" spans="1:6" x14ac:dyDescent="0.25">
      <c r="A8995" t="s">
        <v>10233</v>
      </c>
      <c r="B8995">
        <v>1</v>
      </c>
      <c r="C8995" t="s">
        <v>9357</v>
      </c>
      <c r="D8995" s="84"/>
      <c r="F8995" s="84"/>
    </row>
    <row r="8996" spans="1:6" x14ac:dyDescent="0.25">
      <c r="A8996" t="s">
        <v>10234</v>
      </c>
      <c r="B8996">
        <v>1</v>
      </c>
      <c r="C8996" t="s">
        <v>9357</v>
      </c>
      <c r="D8996" s="84"/>
      <c r="F8996" s="84"/>
    </row>
    <row r="8997" spans="1:6" x14ac:dyDescent="0.25">
      <c r="A8997" t="s">
        <v>10235</v>
      </c>
      <c r="B8997">
        <v>1</v>
      </c>
      <c r="C8997" t="s">
        <v>9357</v>
      </c>
      <c r="D8997" s="84"/>
      <c r="F8997" s="84"/>
    </row>
    <row r="8998" spans="1:6" x14ac:dyDescent="0.25">
      <c r="A8998" t="s">
        <v>10236</v>
      </c>
      <c r="B8998">
        <v>1</v>
      </c>
      <c r="C8998" t="s">
        <v>9357</v>
      </c>
      <c r="D8998" s="84"/>
      <c r="F8998" s="84"/>
    </row>
    <row r="8999" spans="1:6" x14ac:dyDescent="0.25">
      <c r="A8999" t="s">
        <v>10237</v>
      </c>
      <c r="B8999">
        <v>1</v>
      </c>
      <c r="C8999" t="s">
        <v>9357</v>
      </c>
      <c r="D8999" s="84"/>
      <c r="F8999" s="84"/>
    </row>
    <row r="9000" spans="1:6" x14ac:dyDescent="0.25">
      <c r="A9000" t="s">
        <v>10238</v>
      </c>
      <c r="B9000">
        <v>1</v>
      </c>
      <c r="C9000" t="s">
        <v>9357</v>
      </c>
      <c r="D9000" s="84"/>
      <c r="F9000" s="84"/>
    </row>
    <row r="9001" spans="1:6" x14ac:dyDescent="0.25">
      <c r="A9001" t="s">
        <v>10239</v>
      </c>
      <c r="B9001">
        <v>1</v>
      </c>
      <c r="C9001" t="s">
        <v>9357</v>
      </c>
      <c r="D9001" s="84"/>
      <c r="F9001" s="84"/>
    </row>
    <row r="9002" spans="1:6" x14ac:dyDescent="0.25">
      <c r="A9002" t="s">
        <v>10240</v>
      </c>
      <c r="B9002">
        <v>1</v>
      </c>
      <c r="C9002" t="s">
        <v>9357</v>
      </c>
      <c r="D9002" s="84"/>
      <c r="F9002" s="84"/>
    </row>
    <row r="9003" spans="1:6" x14ac:dyDescent="0.25">
      <c r="A9003" t="s">
        <v>10241</v>
      </c>
      <c r="B9003">
        <v>1</v>
      </c>
      <c r="C9003" t="s">
        <v>9357</v>
      </c>
      <c r="D9003" s="84"/>
      <c r="F9003" s="84"/>
    </row>
    <row r="9004" spans="1:6" x14ac:dyDescent="0.25">
      <c r="A9004" t="s">
        <v>10242</v>
      </c>
      <c r="B9004">
        <v>1</v>
      </c>
      <c r="C9004" t="s">
        <v>9357</v>
      </c>
      <c r="D9004" s="84"/>
      <c r="F9004" s="84"/>
    </row>
    <row r="9005" spans="1:6" x14ac:dyDescent="0.25">
      <c r="A9005" t="s">
        <v>10243</v>
      </c>
      <c r="B9005">
        <v>1</v>
      </c>
      <c r="C9005" t="s">
        <v>9357</v>
      </c>
      <c r="D9005" s="84"/>
      <c r="F9005" s="84"/>
    </row>
    <row r="9006" spans="1:6" x14ac:dyDescent="0.25">
      <c r="A9006" t="s">
        <v>10244</v>
      </c>
      <c r="B9006">
        <v>1</v>
      </c>
      <c r="C9006" t="s">
        <v>9357</v>
      </c>
      <c r="D9006" s="84"/>
      <c r="F9006" s="84"/>
    </row>
    <row r="9007" spans="1:6" x14ac:dyDescent="0.25">
      <c r="A9007" t="s">
        <v>10245</v>
      </c>
      <c r="B9007">
        <v>1</v>
      </c>
      <c r="C9007" t="s">
        <v>9357</v>
      </c>
      <c r="D9007" s="84"/>
      <c r="F9007" s="84"/>
    </row>
    <row r="9008" spans="1:6" x14ac:dyDescent="0.25">
      <c r="A9008" t="s">
        <v>10246</v>
      </c>
      <c r="B9008">
        <v>1</v>
      </c>
      <c r="C9008" t="s">
        <v>9357</v>
      </c>
      <c r="D9008" s="84"/>
      <c r="F9008" s="84"/>
    </row>
    <row r="9009" spans="1:6" x14ac:dyDescent="0.25">
      <c r="A9009" t="s">
        <v>10247</v>
      </c>
      <c r="B9009">
        <v>1</v>
      </c>
      <c r="C9009" t="s">
        <v>9357</v>
      </c>
      <c r="D9009" s="84"/>
      <c r="F9009" s="84"/>
    </row>
    <row r="9010" spans="1:6" x14ac:dyDescent="0.25">
      <c r="A9010" t="s">
        <v>10248</v>
      </c>
      <c r="B9010">
        <v>1</v>
      </c>
      <c r="C9010" t="s">
        <v>9357</v>
      </c>
      <c r="D9010" s="84"/>
      <c r="F9010" s="84"/>
    </row>
    <row r="9011" spans="1:6" x14ac:dyDescent="0.25">
      <c r="A9011" t="s">
        <v>10249</v>
      </c>
      <c r="B9011">
        <v>1</v>
      </c>
      <c r="C9011" t="s">
        <v>9357</v>
      </c>
      <c r="D9011" s="84"/>
      <c r="F9011" s="84"/>
    </row>
    <row r="9012" spans="1:6" x14ac:dyDescent="0.25">
      <c r="A9012" t="s">
        <v>10250</v>
      </c>
      <c r="B9012">
        <v>1</v>
      </c>
      <c r="C9012" t="s">
        <v>9357</v>
      </c>
      <c r="D9012" s="84"/>
      <c r="F9012" s="84"/>
    </row>
    <row r="9013" spans="1:6" x14ac:dyDescent="0.25">
      <c r="A9013" t="s">
        <v>10251</v>
      </c>
      <c r="B9013">
        <v>1</v>
      </c>
      <c r="C9013" t="s">
        <v>9357</v>
      </c>
      <c r="D9013" s="84"/>
      <c r="F9013" s="84"/>
    </row>
    <row r="9014" spans="1:6" x14ac:dyDescent="0.25">
      <c r="A9014" t="s">
        <v>10252</v>
      </c>
      <c r="B9014">
        <v>1</v>
      </c>
      <c r="C9014" t="s">
        <v>9357</v>
      </c>
      <c r="D9014" s="84"/>
      <c r="F9014" s="84"/>
    </row>
    <row r="9015" spans="1:6" x14ac:dyDescent="0.25">
      <c r="A9015" t="s">
        <v>10253</v>
      </c>
      <c r="B9015">
        <v>1</v>
      </c>
      <c r="C9015" t="s">
        <v>9357</v>
      </c>
      <c r="D9015" s="84"/>
      <c r="F9015" s="84"/>
    </row>
    <row r="9016" spans="1:6" x14ac:dyDescent="0.25">
      <c r="A9016" t="s">
        <v>10254</v>
      </c>
      <c r="B9016">
        <v>1</v>
      </c>
      <c r="C9016" t="s">
        <v>9357</v>
      </c>
      <c r="D9016" s="84"/>
      <c r="F9016" s="84"/>
    </row>
    <row r="9017" spans="1:6" x14ac:dyDescent="0.25">
      <c r="A9017" t="s">
        <v>10255</v>
      </c>
      <c r="B9017">
        <v>1</v>
      </c>
      <c r="C9017" t="s">
        <v>9357</v>
      </c>
      <c r="D9017" s="84"/>
      <c r="F9017" s="84"/>
    </row>
    <row r="9018" spans="1:6" x14ac:dyDescent="0.25">
      <c r="A9018" t="s">
        <v>10256</v>
      </c>
      <c r="B9018">
        <v>1</v>
      </c>
      <c r="C9018" t="s">
        <v>9357</v>
      </c>
      <c r="D9018" s="84"/>
      <c r="F9018" s="84"/>
    </row>
    <row r="9019" spans="1:6" x14ac:dyDescent="0.25">
      <c r="A9019" t="s">
        <v>10257</v>
      </c>
      <c r="B9019">
        <v>1</v>
      </c>
      <c r="C9019" t="s">
        <v>9357</v>
      </c>
      <c r="D9019" s="84"/>
      <c r="F9019" s="84"/>
    </row>
    <row r="9020" spans="1:6" x14ac:dyDescent="0.25">
      <c r="A9020" t="s">
        <v>10258</v>
      </c>
      <c r="B9020">
        <v>1</v>
      </c>
      <c r="C9020" t="s">
        <v>9357</v>
      </c>
      <c r="D9020" s="84"/>
      <c r="F9020" s="84"/>
    </row>
    <row r="9021" spans="1:6" x14ac:dyDescent="0.25">
      <c r="A9021" t="s">
        <v>10259</v>
      </c>
      <c r="B9021">
        <v>1</v>
      </c>
      <c r="C9021" t="s">
        <v>9357</v>
      </c>
      <c r="D9021" s="84"/>
      <c r="F9021" s="84"/>
    </row>
    <row r="9022" spans="1:6" x14ac:dyDescent="0.25">
      <c r="A9022" t="s">
        <v>10260</v>
      </c>
      <c r="B9022">
        <v>1</v>
      </c>
      <c r="C9022" t="s">
        <v>9357</v>
      </c>
      <c r="D9022" s="84"/>
      <c r="F9022" s="84"/>
    </row>
    <row r="9023" spans="1:6" x14ac:dyDescent="0.25">
      <c r="A9023" t="s">
        <v>10261</v>
      </c>
      <c r="B9023">
        <v>1</v>
      </c>
      <c r="C9023" t="s">
        <v>9357</v>
      </c>
      <c r="D9023" s="84"/>
      <c r="F9023" s="84"/>
    </row>
    <row r="9024" spans="1:6" x14ac:dyDescent="0.25">
      <c r="A9024" t="s">
        <v>10262</v>
      </c>
      <c r="B9024">
        <v>1</v>
      </c>
      <c r="C9024" t="s">
        <v>9357</v>
      </c>
      <c r="D9024" s="84"/>
      <c r="F9024" s="84"/>
    </row>
    <row r="9025" spans="1:6" x14ac:dyDescent="0.25">
      <c r="A9025" t="s">
        <v>10263</v>
      </c>
      <c r="B9025">
        <v>1</v>
      </c>
      <c r="C9025" t="s">
        <v>9357</v>
      </c>
      <c r="D9025" s="84"/>
      <c r="F9025" s="84"/>
    </row>
    <row r="9026" spans="1:6" x14ac:dyDescent="0.25">
      <c r="A9026" t="s">
        <v>10264</v>
      </c>
      <c r="B9026">
        <v>1</v>
      </c>
      <c r="C9026" t="s">
        <v>9357</v>
      </c>
      <c r="D9026" s="84"/>
      <c r="F9026" s="84"/>
    </row>
    <row r="9027" spans="1:6" x14ac:dyDescent="0.25">
      <c r="A9027" t="s">
        <v>10265</v>
      </c>
      <c r="B9027">
        <v>1</v>
      </c>
      <c r="C9027" t="s">
        <v>9357</v>
      </c>
      <c r="D9027" s="84"/>
      <c r="F9027" s="84"/>
    </row>
    <row r="9028" spans="1:6" x14ac:dyDescent="0.25">
      <c r="A9028" t="s">
        <v>10266</v>
      </c>
      <c r="B9028">
        <v>1</v>
      </c>
      <c r="C9028" t="s">
        <v>9357</v>
      </c>
      <c r="D9028" s="84"/>
      <c r="F9028" s="84"/>
    </row>
    <row r="9029" spans="1:6" x14ac:dyDescent="0.25">
      <c r="A9029" t="s">
        <v>10267</v>
      </c>
      <c r="B9029">
        <v>1</v>
      </c>
      <c r="C9029" t="s">
        <v>9357</v>
      </c>
      <c r="D9029" s="84"/>
      <c r="F9029" s="84"/>
    </row>
    <row r="9030" spans="1:6" x14ac:dyDescent="0.25">
      <c r="A9030" t="s">
        <v>10268</v>
      </c>
      <c r="B9030">
        <v>1</v>
      </c>
      <c r="C9030" t="s">
        <v>9357</v>
      </c>
      <c r="D9030" s="84"/>
      <c r="F9030" s="84"/>
    </row>
    <row r="9031" spans="1:6" x14ac:dyDescent="0.25">
      <c r="A9031" t="s">
        <v>10269</v>
      </c>
      <c r="B9031">
        <v>1</v>
      </c>
      <c r="C9031" t="s">
        <v>9357</v>
      </c>
      <c r="D9031" s="84"/>
      <c r="F9031" s="84"/>
    </row>
    <row r="9032" spans="1:6" x14ac:dyDescent="0.25">
      <c r="A9032" t="s">
        <v>10270</v>
      </c>
      <c r="B9032">
        <v>1</v>
      </c>
      <c r="C9032" t="s">
        <v>9357</v>
      </c>
      <c r="D9032" s="84"/>
      <c r="F9032" s="84"/>
    </row>
    <row r="9033" spans="1:6" x14ac:dyDescent="0.25">
      <c r="A9033" t="s">
        <v>10271</v>
      </c>
      <c r="B9033">
        <v>1</v>
      </c>
      <c r="C9033" t="s">
        <v>9357</v>
      </c>
      <c r="D9033" s="84"/>
      <c r="F9033" s="84"/>
    </row>
    <row r="9034" spans="1:6" x14ac:dyDescent="0.25">
      <c r="A9034" t="s">
        <v>10272</v>
      </c>
      <c r="B9034">
        <v>1</v>
      </c>
      <c r="C9034" t="s">
        <v>9357</v>
      </c>
      <c r="D9034" s="84"/>
      <c r="F9034" s="84"/>
    </row>
    <row r="9035" spans="1:6" x14ac:dyDescent="0.25">
      <c r="A9035" t="s">
        <v>10273</v>
      </c>
      <c r="B9035">
        <v>1</v>
      </c>
      <c r="C9035" t="s">
        <v>9357</v>
      </c>
      <c r="D9035" s="84"/>
      <c r="F9035" s="84"/>
    </row>
    <row r="9036" spans="1:6" x14ac:dyDescent="0.25">
      <c r="A9036" t="s">
        <v>10274</v>
      </c>
      <c r="B9036">
        <v>1</v>
      </c>
      <c r="C9036" t="s">
        <v>9357</v>
      </c>
      <c r="D9036" s="84"/>
      <c r="F9036" s="84"/>
    </row>
    <row r="9037" spans="1:6" x14ac:dyDescent="0.25">
      <c r="A9037" t="s">
        <v>10275</v>
      </c>
      <c r="B9037">
        <v>1</v>
      </c>
      <c r="C9037" t="s">
        <v>9357</v>
      </c>
      <c r="D9037" s="84"/>
      <c r="F9037" s="84"/>
    </row>
    <row r="9038" spans="1:6" x14ac:dyDescent="0.25">
      <c r="A9038" t="s">
        <v>10276</v>
      </c>
      <c r="B9038">
        <v>1</v>
      </c>
      <c r="C9038" t="s">
        <v>9357</v>
      </c>
      <c r="D9038" s="84"/>
      <c r="F9038" s="84"/>
    </row>
    <row r="9039" spans="1:6" x14ac:dyDescent="0.25">
      <c r="A9039" t="s">
        <v>10277</v>
      </c>
      <c r="B9039">
        <v>1</v>
      </c>
      <c r="C9039" t="s">
        <v>9357</v>
      </c>
      <c r="D9039" s="84"/>
      <c r="F9039" s="84"/>
    </row>
    <row r="9040" spans="1:6" x14ac:dyDescent="0.25">
      <c r="A9040" t="s">
        <v>10278</v>
      </c>
      <c r="B9040">
        <v>1</v>
      </c>
      <c r="C9040" t="s">
        <v>9357</v>
      </c>
      <c r="D9040" s="84"/>
      <c r="F9040" s="84"/>
    </row>
    <row r="9041" spans="1:6" x14ac:dyDescent="0.25">
      <c r="A9041" t="s">
        <v>10279</v>
      </c>
      <c r="B9041">
        <v>1</v>
      </c>
      <c r="C9041" t="s">
        <v>9357</v>
      </c>
      <c r="D9041" s="84"/>
      <c r="F9041" s="84"/>
    </row>
    <row r="9042" spans="1:6" x14ac:dyDescent="0.25">
      <c r="A9042" t="s">
        <v>10280</v>
      </c>
      <c r="B9042">
        <v>1</v>
      </c>
      <c r="C9042" t="s">
        <v>9357</v>
      </c>
      <c r="D9042" s="84"/>
      <c r="F9042" s="84"/>
    </row>
    <row r="9043" spans="1:6" x14ac:dyDescent="0.25">
      <c r="A9043" t="s">
        <v>10281</v>
      </c>
      <c r="B9043">
        <v>1</v>
      </c>
      <c r="C9043" t="s">
        <v>9357</v>
      </c>
      <c r="D9043" s="84"/>
      <c r="F9043" s="84"/>
    </row>
    <row r="9044" spans="1:6" x14ac:dyDescent="0.25">
      <c r="A9044" t="s">
        <v>10282</v>
      </c>
      <c r="B9044">
        <v>1</v>
      </c>
      <c r="C9044" t="s">
        <v>9357</v>
      </c>
      <c r="D9044" s="84"/>
      <c r="F9044" s="84"/>
    </row>
    <row r="9045" spans="1:6" x14ac:dyDescent="0.25">
      <c r="A9045" t="s">
        <v>10283</v>
      </c>
      <c r="B9045">
        <v>1</v>
      </c>
      <c r="C9045" t="s">
        <v>9357</v>
      </c>
      <c r="D9045" s="84"/>
      <c r="F9045" s="84"/>
    </row>
    <row r="9046" spans="1:6" x14ac:dyDescent="0.25">
      <c r="A9046" t="s">
        <v>10284</v>
      </c>
      <c r="B9046">
        <v>1</v>
      </c>
      <c r="C9046" t="s">
        <v>9357</v>
      </c>
      <c r="D9046" s="84"/>
      <c r="F9046" s="84"/>
    </row>
    <row r="9047" spans="1:6" x14ac:dyDescent="0.25">
      <c r="A9047" t="s">
        <v>10285</v>
      </c>
      <c r="B9047">
        <v>1</v>
      </c>
      <c r="C9047" t="s">
        <v>9357</v>
      </c>
      <c r="D9047" s="84"/>
      <c r="F9047" s="84"/>
    </row>
    <row r="9048" spans="1:6" x14ac:dyDescent="0.25">
      <c r="A9048" t="s">
        <v>10286</v>
      </c>
      <c r="B9048">
        <v>1</v>
      </c>
      <c r="C9048" t="s">
        <v>9357</v>
      </c>
      <c r="D9048" s="84"/>
      <c r="F9048" s="84"/>
    </row>
    <row r="9049" spans="1:6" x14ac:dyDescent="0.25">
      <c r="A9049" t="s">
        <v>10287</v>
      </c>
      <c r="B9049">
        <v>1</v>
      </c>
      <c r="C9049" t="s">
        <v>9357</v>
      </c>
      <c r="D9049" s="84"/>
      <c r="F9049" s="84"/>
    </row>
    <row r="9050" spans="1:6" x14ac:dyDescent="0.25">
      <c r="A9050" t="s">
        <v>10288</v>
      </c>
      <c r="B9050">
        <v>1</v>
      </c>
      <c r="C9050" t="s">
        <v>9357</v>
      </c>
      <c r="D9050" s="84"/>
      <c r="F9050" s="84"/>
    </row>
    <row r="9051" spans="1:6" x14ac:dyDescent="0.25">
      <c r="A9051" t="s">
        <v>10289</v>
      </c>
      <c r="B9051">
        <v>1</v>
      </c>
      <c r="C9051" t="s">
        <v>9357</v>
      </c>
      <c r="D9051" s="84"/>
      <c r="F9051" s="84"/>
    </row>
    <row r="9052" spans="1:6" x14ac:dyDescent="0.25">
      <c r="A9052" t="s">
        <v>10290</v>
      </c>
      <c r="B9052">
        <v>1</v>
      </c>
      <c r="C9052" t="s">
        <v>9357</v>
      </c>
      <c r="D9052" s="84"/>
      <c r="F9052" s="84"/>
    </row>
    <row r="9053" spans="1:6" x14ac:dyDescent="0.25">
      <c r="A9053" t="s">
        <v>10291</v>
      </c>
      <c r="B9053">
        <v>1</v>
      </c>
      <c r="C9053" t="s">
        <v>9357</v>
      </c>
      <c r="D9053" s="84"/>
      <c r="F9053" s="84"/>
    </row>
    <row r="9054" spans="1:6" x14ac:dyDescent="0.25">
      <c r="A9054" t="s">
        <v>10292</v>
      </c>
      <c r="B9054">
        <v>1</v>
      </c>
      <c r="C9054" t="s">
        <v>9357</v>
      </c>
      <c r="D9054" s="84"/>
      <c r="F9054" s="84"/>
    </row>
    <row r="9055" spans="1:6" x14ac:dyDescent="0.25">
      <c r="A9055" t="s">
        <v>10293</v>
      </c>
      <c r="B9055">
        <v>1</v>
      </c>
      <c r="C9055" t="s">
        <v>9357</v>
      </c>
      <c r="D9055" s="84"/>
      <c r="F9055" s="84"/>
    </row>
    <row r="9056" spans="1:6" x14ac:dyDescent="0.25">
      <c r="A9056" t="s">
        <v>10294</v>
      </c>
      <c r="B9056">
        <v>1</v>
      </c>
      <c r="C9056" t="s">
        <v>9357</v>
      </c>
      <c r="D9056" s="84"/>
      <c r="F9056" s="84"/>
    </row>
    <row r="9057" spans="1:6" x14ac:dyDescent="0.25">
      <c r="A9057" t="s">
        <v>10295</v>
      </c>
      <c r="B9057">
        <v>1</v>
      </c>
      <c r="C9057" t="s">
        <v>9357</v>
      </c>
      <c r="D9057" s="84"/>
      <c r="F9057" s="84"/>
    </row>
    <row r="9058" spans="1:6" x14ac:dyDescent="0.25">
      <c r="A9058" t="s">
        <v>10296</v>
      </c>
      <c r="B9058">
        <v>1</v>
      </c>
      <c r="C9058" t="s">
        <v>9357</v>
      </c>
      <c r="D9058" s="84"/>
      <c r="F9058" s="84"/>
    </row>
    <row r="9059" spans="1:6" x14ac:dyDescent="0.25">
      <c r="A9059" t="s">
        <v>10297</v>
      </c>
      <c r="B9059">
        <v>1</v>
      </c>
      <c r="C9059" t="s">
        <v>9357</v>
      </c>
      <c r="D9059" s="84"/>
      <c r="F9059" s="84"/>
    </row>
    <row r="9060" spans="1:6" x14ac:dyDescent="0.25">
      <c r="A9060" t="s">
        <v>10298</v>
      </c>
      <c r="B9060">
        <v>1</v>
      </c>
      <c r="C9060" t="s">
        <v>9357</v>
      </c>
      <c r="D9060" s="84"/>
      <c r="F9060" s="84"/>
    </row>
    <row r="9061" spans="1:6" x14ac:dyDescent="0.25">
      <c r="A9061" t="s">
        <v>10299</v>
      </c>
      <c r="B9061">
        <v>1</v>
      </c>
      <c r="C9061" t="s">
        <v>9357</v>
      </c>
      <c r="D9061" s="84"/>
      <c r="F9061" s="84"/>
    </row>
    <row r="9062" spans="1:6" x14ac:dyDescent="0.25">
      <c r="A9062" t="s">
        <v>10300</v>
      </c>
      <c r="B9062">
        <v>1</v>
      </c>
      <c r="C9062" t="s">
        <v>9357</v>
      </c>
      <c r="D9062" s="84"/>
      <c r="F9062" s="84"/>
    </row>
    <row r="9063" spans="1:6" x14ac:dyDescent="0.25">
      <c r="A9063" t="s">
        <v>10301</v>
      </c>
      <c r="B9063">
        <v>1</v>
      </c>
      <c r="C9063" t="s">
        <v>9357</v>
      </c>
      <c r="D9063" s="84"/>
      <c r="F9063" s="84"/>
    </row>
    <row r="9064" spans="1:6" x14ac:dyDescent="0.25">
      <c r="A9064" t="s">
        <v>10302</v>
      </c>
      <c r="B9064">
        <v>1</v>
      </c>
      <c r="C9064" t="s">
        <v>9357</v>
      </c>
      <c r="D9064" s="84"/>
      <c r="F9064" s="84"/>
    </row>
    <row r="9065" spans="1:6" x14ac:dyDescent="0.25">
      <c r="A9065" t="s">
        <v>10303</v>
      </c>
      <c r="B9065">
        <v>1</v>
      </c>
      <c r="C9065" t="s">
        <v>9357</v>
      </c>
      <c r="D9065" s="84"/>
      <c r="F9065" s="84"/>
    </row>
    <row r="9066" spans="1:6" x14ac:dyDescent="0.25">
      <c r="A9066" t="s">
        <v>10304</v>
      </c>
      <c r="B9066">
        <v>1</v>
      </c>
      <c r="C9066" t="s">
        <v>9357</v>
      </c>
      <c r="D9066" s="84"/>
      <c r="F9066" s="84"/>
    </row>
    <row r="9067" spans="1:6" x14ac:dyDescent="0.25">
      <c r="A9067" t="s">
        <v>10305</v>
      </c>
      <c r="B9067">
        <v>1</v>
      </c>
      <c r="C9067" t="s">
        <v>9357</v>
      </c>
      <c r="D9067" s="84"/>
      <c r="F9067" s="84"/>
    </row>
    <row r="9068" spans="1:6" x14ac:dyDescent="0.25">
      <c r="A9068" t="s">
        <v>10306</v>
      </c>
      <c r="B9068">
        <v>1</v>
      </c>
      <c r="C9068" t="s">
        <v>9357</v>
      </c>
      <c r="D9068" s="84"/>
      <c r="F9068" s="84"/>
    </row>
    <row r="9069" spans="1:6" x14ac:dyDescent="0.25">
      <c r="A9069" t="s">
        <v>10307</v>
      </c>
      <c r="B9069">
        <v>1</v>
      </c>
      <c r="C9069" t="s">
        <v>9357</v>
      </c>
      <c r="D9069" s="84"/>
      <c r="F9069" s="84"/>
    </row>
    <row r="9070" spans="1:6" x14ac:dyDescent="0.25">
      <c r="A9070" t="s">
        <v>10308</v>
      </c>
      <c r="B9070">
        <v>1</v>
      </c>
      <c r="C9070" t="s">
        <v>9357</v>
      </c>
      <c r="D9070" s="84"/>
      <c r="F9070" s="84"/>
    </row>
    <row r="9071" spans="1:6" x14ac:dyDescent="0.25">
      <c r="A9071" t="s">
        <v>10309</v>
      </c>
      <c r="B9071">
        <v>1</v>
      </c>
      <c r="C9071" t="s">
        <v>9357</v>
      </c>
      <c r="D9071" s="84"/>
      <c r="F9071" s="84"/>
    </row>
    <row r="9072" spans="1:6" x14ac:dyDescent="0.25">
      <c r="A9072" t="s">
        <v>10310</v>
      </c>
      <c r="B9072">
        <v>1</v>
      </c>
      <c r="C9072" t="s">
        <v>9357</v>
      </c>
      <c r="D9072" s="84"/>
      <c r="F9072" s="84"/>
    </row>
    <row r="9073" spans="1:6" x14ac:dyDescent="0.25">
      <c r="A9073" t="s">
        <v>10311</v>
      </c>
      <c r="B9073">
        <v>1</v>
      </c>
      <c r="C9073" t="s">
        <v>9357</v>
      </c>
      <c r="D9073" s="84"/>
      <c r="F9073" s="84"/>
    </row>
    <row r="9074" spans="1:6" x14ac:dyDescent="0.25">
      <c r="A9074" t="s">
        <v>10312</v>
      </c>
      <c r="B9074">
        <v>1</v>
      </c>
      <c r="C9074" t="s">
        <v>9357</v>
      </c>
      <c r="D9074" s="84"/>
      <c r="F9074" s="84"/>
    </row>
    <row r="9075" spans="1:6" x14ac:dyDescent="0.25">
      <c r="A9075" t="s">
        <v>10313</v>
      </c>
      <c r="B9075">
        <v>1</v>
      </c>
      <c r="C9075" t="s">
        <v>9357</v>
      </c>
      <c r="D9075" s="84"/>
      <c r="F9075" s="84"/>
    </row>
    <row r="9076" spans="1:6" x14ac:dyDescent="0.25">
      <c r="A9076" t="s">
        <v>10314</v>
      </c>
      <c r="B9076">
        <v>1</v>
      </c>
      <c r="C9076" t="s">
        <v>9357</v>
      </c>
      <c r="D9076" s="84"/>
      <c r="F9076" s="84"/>
    </row>
    <row r="9077" spans="1:6" x14ac:dyDescent="0.25">
      <c r="A9077" t="s">
        <v>10315</v>
      </c>
      <c r="B9077">
        <v>1</v>
      </c>
      <c r="C9077" t="s">
        <v>9357</v>
      </c>
      <c r="D9077" s="84"/>
      <c r="F9077" s="84"/>
    </row>
    <row r="9078" spans="1:6" x14ac:dyDescent="0.25">
      <c r="A9078" t="s">
        <v>10316</v>
      </c>
      <c r="B9078">
        <v>1</v>
      </c>
      <c r="C9078" t="s">
        <v>9357</v>
      </c>
      <c r="D9078" s="84"/>
      <c r="F9078" s="84"/>
    </row>
    <row r="9079" spans="1:6" x14ac:dyDescent="0.25">
      <c r="A9079" t="s">
        <v>10317</v>
      </c>
      <c r="B9079">
        <v>1</v>
      </c>
      <c r="C9079" t="s">
        <v>9357</v>
      </c>
      <c r="D9079" s="84"/>
      <c r="F9079" s="84"/>
    </row>
    <row r="9080" spans="1:6" x14ac:dyDescent="0.25">
      <c r="A9080" t="s">
        <v>10318</v>
      </c>
      <c r="B9080">
        <v>1</v>
      </c>
      <c r="C9080" t="s">
        <v>9357</v>
      </c>
      <c r="D9080" s="84"/>
      <c r="F9080" s="84"/>
    </row>
    <row r="9081" spans="1:6" x14ac:dyDescent="0.25">
      <c r="A9081" t="s">
        <v>10319</v>
      </c>
      <c r="B9081">
        <v>1</v>
      </c>
      <c r="C9081" t="s">
        <v>9357</v>
      </c>
      <c r="D9081" s="84"/>
      <c r="F9081" s="84"/>
    </row>
    <row r="9082" spans="1:6" x14ac:dyDescent="0.25">
      <c r="A9082" t="s">
        <v>10320</v>
      </c>
      <c r="B9082">
        <v>1</v>
      </c>
      <c r="C9082" t="s">
        <v>9357</v>
      </c>
      <c r="D9082" s="84"/>
      <c r="F9082" s="84"/>
    </row>
    <row r="9083" spans="1:6" x14ac:dyDescent="0.25">
      <c r="A9083" t="s">
        <v>10321</v>
      </c>
      <c r="B9083">
        <v>1</v>
      </c>
      <c r="C9083" t="s">
        <v>9357</v>
      </c>
      <c r="D9083" s="84"/>
      <c r="F9083" s="84"/>
    </row>
    <row r="9084" spans="1:6" x14ac:dyDescent="0.25">
      <c r="A9084" t="s">
        <v>10322</v>
      </c>
      <c r="B9084">
        <v>1</v>
      </c>
      <c r="C9084" t="s">
        <v>9357</v>
      </c>
      <c r="D9084" s="84"/>
      <c r="F9084" s="84"/>
    </row>
    <row r="9085" spans="1:6" x14ac:dyDescent="0.25">
      <c r="A9085" t="s">
        <v>10323</v>
      </c>
      <c r="B9085">
        <v>1</v>
      </c>
      <c r="C9085" t="s">
        <v>9357</v>
      </c>
      <c r="D9085" s="84"/>
      <c r="F9085" s="84"/>
    </row>
    <row r="9086" spans="1:6" x14ac:dyDescent="0.25">
      <c r="A9086" t="s">
        <v>10324</v>
      </c>
      <c r="B9086">
        <v>1</v>
      </c>
      <c r="C9086" t="s">
        <v>9357</v>
      </c>
      <c r="D9086" s="84"/>
      <c r="F9086" s="84"/>
    </row>
    <row r="9087" spans="1:6" x14ac:dyDescent="0.25">
      <c r="A9087" t="s">
        <v>10325</v>
      </c>
      <c r="B9087">
        <v>1</v>
      </c>
      <c r="C9087" t="s">
        <v>9357</v>
      </c>
      <c r="D9087" s="84"/>
      <c r="F9087" s="84"/>
    </row>
    <row r="9088" spans="1:6" x14ac:dyDescent="0.25">
      <c r="A9088" t="s">
        <v>10326</v>
      </c>
      <c r="B9088">
        <v>1</v>
      </c>
      <c r="C9088" t="s">
        <v>9357</v>
      </c>
      <c r="D9088" s="84"/>
      <c r="F9088" s="84"/>
    </row>
    <row r="9089" spans="1:6" x14ac:dyDescent="0.25">
      <c r="A9089" t="s">
        <v>10327</v>
      </c>
      <c r="B9089">
        <v>1</v>
      </c>
      <c r="C9089" t="s">
        <v>9357</v>
      </c>
      <c r="D9089" s="84"/>
      <c r="F9089" s="84"/>
    </row>
    <row r="9090" spans="1:6" x14ac:dyDescent="0.25">
      <c r="A9090" t="s">
        <v>10328</v>
      </c>
      <c r="B9090">
        <v>1</v>
      </c>
      <c r="C9090" t="s">
        <v>9357</v>
      </c>
      <c r="D9090" s="84"/>
      <c r="F9090" s="84"/>
    </row>
    <row r="9091" spans="1:6" x14ac:dyDescent="0.25">
      <c r="A9091" t="s">
        <v>10329</v>
      </c>
      <c r="B9091">
        <v>1</v>
      </c>
      <c r="C9091" t="s">
        <v>9357</v>
      </c>
      <c r="D9091" s="84"/>
      <c r="F9091" s="84"/>
    </row>
    <row r="9092" spans="1:6" x14ac:dyDescent="0.25">
      <c r="A9092" t="s">
        <v>10330</v>
      </c>
      <c r="B9092">
        <v>1</v>
      </c>
      <c r="C9092" t="s">
        <v>9357</v>
      </c>
      <c r="D9092" s="84"/>
      <c r="F9092" s="84"/>
    </row>
    <row r="9093" spans="1:6" x14ac:dyDescent="0.25">
      <c r="A9093" t="s">
        <v>10331</v>
      </c>
      <c r="B9093">
        <v>1</v>
      </c>
      <c r="C9093" t="s">
        <v>9357</v>
      </c>
      <c r="D9093" s="84"/>
      <c r="F9093" s="84"/>
    </row>
    <row r="9094" spans="1:6" x14ac:dyDescent="0.25">
      <c r="A9094" t="s">
        <v>10332</v>
      </c>
      <c r="B9094">
        <v>1</v>
      </c>
      <c r="C9094" t="s">
        <v>9357</v>
      </c>
      <c r="D9094" s="84"/>
      <c r="F9094" s="84"/>
    </row>
    <row r="9095" spans="1:6" x14ac:dyDescent="0.25">
      <c r="A9095" t="s">
        <v>10333</v>
      </c>
      <c r="B9095">
        <v>1</v>
      </c>
      <c r="C9095" t="s">
        <v>9357</v>
      </c>
      <c r="D9095" s="84"/>
      <c r="F9095" s="84"/>
    </row>
    <row r="9096" spans="1:6" x14ac:dyDescent="0.25">
      <c r="A9096" t="s">
        <v>10334</v>
      </c>
      <c r="B9096">
        <v>1</v>
      </c>
      <c r="C9096" t="s">
        <v>9357</v>
      </c>
      <c r="D9096" s="84"/>
      <c r="F9096" s="84"/>
    </row>
    <row r="9097" spans="1:6" x14ac:dyDescent="0.25">
      <c r="A9097" t="s">
        <v>10335</v>
      </c>
      <c r="B9097">
        <v>1</v>
      </c>
      <c r="C9097" t="s">
        <v>9357</v>
      </c>
      <c r="D9097" s="84"/>
      <c r="F9097" s="84"/>
    </row>
    <row r="9098" spans="1:6" x14ac:dyDescent="0.25">
      <c r="A9098" t="s">
        <v>10336</v>
      </c>
      <c r="B9098">
        <v>1</v>
      </c>
      <c r="C9098" t="s">
        <v>9357</v>
      </c>
      <c r="D9098" s="84"/>
      <c r="F9098" s="84"/>
    </row>
    <row r="9099" spans="1:6" x14ac:dyDescent="0.25">
      <c r="A9099" t="s">
        <v>10337</v>
      </c>
      <c r="B9099">
        <v>1</v>
      </c>
      <c r="C9099" t="s">
        <v>9357</v>
      </c>
      <c r="D9099" s="84"/>
      <c r="F9099" s="84"/>
    </row>
    <row r="9100" spans="1:6" x14ac:dyDescent="0.25">
      <c r="A9100" t="s">
        <v>10338</v>
      </c>
      <c r="B9100">
        <v>1</v>
      </c>
      <c r="C9100" t="s">
        <v>9357</v>
      </c>
      <c r="D9100" s="84"/>
      <c r="F9100" s="84"/>
    </row>
    <row r="9101" spans="1:6" x14ac:dyDescent="0.25">
      <c r="A9101" t="s">
        <v>10339</v>
      </c>
      <c r="B9101">
        <v>1</v>
      </c>
      <c r="C9101" t="s">
        <v>9357</v>
      </c>
      <c r="D9101" s="84"/>
      <c r="F9101" s="84"/>
    </row>
    <row r="9102" spans="1:6" x14ac:dyDescent="0.25">
      <c r="A9102" t="s">
        <v>10340</v>
      </c>
      <c r="B9102">
        <v>1</v>
      </c>
      <c r="C9102" t="s">
        <v>9357</v>
      </c>
      <c r="D9102" s="84"/>
      <c r="F9102" s="84"/>
    </row>
    <row r="9103" spans="1:6" x14ac:dyDescent="0.25">
      <c r="A9103" t="s">
        <v>10341</v>
      </c>
      <c r="B9103">
        <v>1</v>
      </c>
      <c r="C9103" t="s">
        <v>9357</v>
      </c>
      <c r="D9103" s="84"/>
      <c r="F9103" s="84"/>
    </row>
    <row r="9104" spans="1:6" x14ac:dyDescent="0.25">
      <c r="A9104" t="s">
        <v>10342</v>
      </c>
      <c r="B9104">
        <v>1</v>
      </c>
      <c r="C9104" t="s">
        <v>9357</v>
      </c>
      <c r="D9104" s="84"/>
      <c r="F9104" s="84"/>
    </row>
    <row r="9105" spans="1:6" x14ac:dyDescent="0.25">
      <c r="A9105" t="s">
        <v>10343</v>
      </c>
      <c r="B9105">
        <v>1</v>
      </c>
      <c r="C9105" t="s">
        <v>9357</v>
      </c>
      <c r="D9105" s="84"/>
      <c r="F9105" s="84"/>
    </row>
    <row r="9106" spans="1:6" x14ac:dyDescent="0.25">
      <c r="A9106" t="s">
        <v>10344</v>
      </c>
      <c r="B9106">
        <v>1</v>
      </c>
      <c r="C9106" t="s">
        <v>9357</v>
      </c>
      <c r="D9106" s="84"/>
      <c r="F9106" s="84"/>
    </row>
    <row r="9107" spans="1:6" x14ac:dyDescent="0.25">
      <c r="A9107" t="s">
        <v>10345</v>
      </c>
      <c r="B9107">
        <v>1</v>
      </c>
      <c r="C9107" t="s">
        <v>9357</v>
      </c>
      <c r="D9107" s="84"/>
      <c r="F9107" s="84"/>
    </row>
    <row r="9108" spans="1:6" x14ac:dyDescent="0.25">
      <c r="A9108" t="s">
        <v>10346</v>
      </c>
      <c r="B9108">
        <v>1</v>
      </c>
      <c r="C9108" t="s">
        <v>9357</v>
      </c>
      <c r="D9108" s="84"/>
      <c r="F9108" s="84"/>
    </row>
    <row r="9109" spans="1:6" x14ac:dyDescent="0.25">
      <c r="A9109" t="s">
        <v>10347</v>
      </c>
      <c r="B9109">
        <v>1</v>
      </c>
      <c r="C9109" t="s">
        <v>9357</v>
      </c>
      <c r="D9109" s="84"/>
      <c r="F9109" s="84"/>
    </row>
    <row r="9110" spans="1:6" x14ac:dyDescent="0.25">
      <c r="A9110" t="s">
        <v>10348</v>
      </c>
      <c r="B9110">
        <v>1</v>
      </c>
      <c r="C9110" t="s">
        <v>9357</v>
      </c>
      <c r="D9110" s="84"/>
      <c r="F9110" s="84"/>
    </row>
    <row r="9111" spans="1:6" x14ac:dyDescent="0.25">
      <c r="A9111" t="s">
        <v>10349</v>
      </c>
      <c r="B9111">
        <v>1</v>
      </c>
      <c r="C9111" t="s">
        <v>9357</v>
      </c>
      <c r="D9111" s="84"/>
      <c r="F9111" s="84"/>
    </row>
    <row r="9112" spans="1:6" x14ac:dyDescent="0.25">
      <c r="A9112" t="s">
        <v>10350</v>
      </c>
      <c r="B9112">
        <v>1</v>
      </c>
      <c r="C9112" t="s">
        <v>9357</v>
      </c>
      <c r="D9112" s="84"/>
      <c r="F9112" s="84"/>
    </row>
    <row r="9113" spans="1:6" x14ac:dyDescent="0.25">
      <c r="A9113" t="s">
        <v>10351</v>
      </c>
      <c r="B9113">
        <v>1</v>
      </c>
      <c r="C9113" t="s">
        <v>9357</v>
      </c>
      <c r="D9113" s="84"/>
      <c r="F9113" s="84"/>
    </row>
    <row r="9114" spans="1:6" x14ac:dyDescent="0.25">
      <c r="A9114" t="s">
        <v>10352</v>
      </c>
      <c r="B9114">
        <v>1</v>
      </c>
      <c r="C9114" t="s">
        <v>9357</v>
      </c>
      <c r="D9114" s="84"/>
      <c r="F9114" s="84"/>
    </row>
    <row r="9115" spans="1:6" x14ac:dyDescent="0.25">
      <c r="A9115" t="s">
        <v>10353</v>
      </c>
      <c r="B9115">
        <v>1</v>
      </c>
      <c r="C9115" t="s">
        <v>9357</v>
      </c>
      <c r="D9115" s="84"/>
      <c r="F9115" s="84"/>
    </row>
    <row r="9116" spans="1:6" x14ac:dyDescent="0.25">
      <c r="A9116" t="s">
        <v>10354</v>
      </c>
      <c r="B9116">
        <v>1</v>
      </c>
      <c r="C9116" t="s">
        <v>9357</v>
      </c>
      <c r="D9116" s="84"/>
      <c r="F9116" s="84"/>
    </row>
    <row r="9117" spans="1:6" x14ac:dyDescent="0.25">
      <c r="A9117" t="s">
        <v>10355</v>
      </c>
      <c r="B9117">
        <v>1</v>
      </c>
      <c r="C9117" t="s">
        <v>9357</v>
      </c>
      <c r="D9117" s="84"/>
      <c r="F9117" s="84"/>
    </row>
    <row r="9118" spans="1:6" x14ac:dyDescent="0.25">
      <c r="A9118" t="s">
        <v>10356</v>
      </c>
      <c r="B9118">
        <v>1</v>
      </c>
      <c r="C9118" t="s">
        <v>9357</v>
      </c>
      <c r="D9118" s="84"/>
      <c r="F9118" s="84"/>
    </row>
    <row r="9119" spans="1:6" x14ac:dyDescent="0.25">
      <c r="A9119" t="s">
        <v>10357</v>
      </c>
      <c r="B9119">
        <v>1</v>
      </c>
      <c r="C9119" t="s">
        <v>9357</v>
      </c>
      <c r="D9119" s="84"/>
      <c r="F9119" s="84"/>
    </row>
    <row r="9120" spans="1:6" x14ac:dyDescent="0.25">
      <c r="A9120" t="s">
        <v>10358</v>
      </c>
      <c r="B9120">
        <v>1</v>
      </c>
      <c r="C9120" t="s">
        <v>9357</v>
      </c>
      <c r="D9120" s="84"/>
      <c r="F9120" s="84"/>
    </row>
    <row r="9121" spans="1:6" x14ac:dyDescent="0.25">
      <c r="A9121" t="s">
        <v>10359</v>
      </c>
      <c r="B9121">
        <v>1</v>
      </c>
      <c r="C9121" t="s">
        <v>9357</v>
      </c>
      <c r="D9121" s="84"/>
      <c r="F9121" s="84"/>
    </row>
    <row r="9122" spans="1:6" x14ac:dyDescent="0.25">
      <c r="A9122" t="s">
        <v>10360</v>
      </c>
      <c r="B9122">
        <v>1</v>
      </c>
      <c r="C9122" t="s">
        <v>9357</v>
      </c>
      <c r="D9122" s="84"/>
      <c r="F9122" s="84"/>
    </row>
    <row r="9123" spans="1:6" x14ac:dyDescent="0.25">
      <c r="A9123" t="s">
        <v>10361</v>
      </c>
      <c r="B9123">
        <v>1</v>
      </c>
      <c r="C9123" t="s">
        <v>9357</v>
      </c>
      <c r="D9123" s="84"/>
      <c r="F9123" s="84"/>
    </row>
    <row r="9124" spans="1:6" x14ac:dyDescent="0.25">
      <c r="A9124" t="s">
        <v>10362</v>
      </c>
      <c r="B9124">
        <v>1</v>
      </c>
      <c r="C9124" t="s">
        <v>9357</v>
      </c>
      <c r="D9124" s="84"/>
      <c r="F9124" s="84"/>
    </row>
    <row r="9125" spans="1:6" x14ac:dyDescent="0.25">
      <c r="A9125" t="s">
        <v>10363</v>
      </c>
      <c r="B9125">
        <v>1</v>
      </c>
      <c r="C9125" t="s">
        <v>9357</v>
      </c>
      <c r="D9125" s="84"/>
      <c r="F9125" s="84"/>
    </row>
    <row r="9126" spans="1:6" x14ac:dyDescent="0.25">
      <c r="A9126" t="s">
        <v>10364</v>
      </c>
      <c r="B9126">
        <v>1</v>
      </c>
      <c r="C9126" t="s">
        <v>9357</v>
      </c>
      <c r="D9126" s="84"/>
      <c r="F9126" s="84"/>
    </row>
    <row r="9127" spans="1:6" x14ac:dyDescent="0.25">
      <c r="A9127" t="s">
        <v>10365</v>
      </c>
      <c r="B9127">
        <v>1</v>
      </c>
      <c r="C9127" t="s">
        <v>9357</v>
      </c>
      <c r="D9127" s="84"/>
      <c r="F9127" s="84"/>
    </row>
    <row r="9128" spans="1:6" x14ac:dyDescent="0.25">
      <c r="A9128" t="s">
        <v>10366</v>
      </c>
      <c r="B9128">
        <v>1</v>
      </c>
      <c r="C9128" t="s">
        <v>9357</v>
      </c>
      <c r="D9128" s="84"/>
      <c r="F9128" s="84"/>
    </row>
    <row r="9129" spans="1:6" x14ac:dyDescent="0.25">
      <c r="A9129" t="s">
        <v>10367</v>
      </c>
      <c r="B9129">
        <v>1</v>
      </c>
      <c r="C9129" t="s">
        <v>9357</v>
      </c>
      <c r="D9129" s="84"/>
      <c r="F9129" s="84"/>
    </row>
    <row r="9130" spans="1:6" x14ac:dyDescent="0.25">
      <c r="A9130" t="s">
        <v>10368</v>
      </c>
      <c r="B9130">
        <v>1</v>
      </c>
      <c r="C9130" t="s">
        <v>9357</v>
      </c>
      <c r="D9130" s="84"/>
      <c r="F9130" s="84"/>
    </row>
    <row r="9131" spans="1:6" x14ac:dyDescent="0.25">
      <c r="A9131" t="s">
        <v>10369</v>
      </c>
      <c r="B9131">
        <v>1</v>
      </c>
      <c r="C9131" t="s">
        <v>9357</v>
      </c>
      <c r="D9131" s="84"/>
      <c r="F9131" s="84"/>
    </row>
    <row r="9132" spans="1:6" x14ac:dyDescent="0.25">
      <c r="A9132" t="s">
        <v>10370</v>
      </c>
      <c r="B9132">
        <v>1</v>
      </c>
      <c r="C9132" t="s">
        <v>9357</v>
      </c>
      <c r="D9132" s="84"/>
      <c r="F9132" s="84"/>
    </row>
    <row r="9133" spans="1:6" x14ac:dyDescent="0.25">
      <c r="A9133" t="s">
        <v>10371</v>
      </c>
      <c r="B9133">
        <v>1</v>
      </c>
      <c r="C9133" t="s">
        <v>9357</v>
      </c>
      <c r="D9133" s="84"/>
      <c r="F9133" s="84"/>
    </row>
    <row r="9134" spans="1:6" x14ac:dyDescent="0.25">
      <c r="A9134" t="s">
        <v>10372</v>
      </c>
      <c r="B9134">
        <v>1</v>
      </c>
      <c r="C9134" t="s">
        <v>9357</v>
      </c>
      <c r="D9134" s="84"/>
      <c r="F9134" s="84"/>
    </row>
    <row r="9135" spans="1:6" x14ac:dyDescent="0.25">
      <c r="A9135" t="s">
        <v>10373</v>
      </c>
      <c r="B9135">
        <v>1</v>
      </c>
      <c r="C9135" t="s">
        <v>9357</v>
      </c>
      <c r="D9135" s="84"/>
      <c r="F9135" s="84"/>
    </row>
    <row r="9136" spans="1:6" x14ac:dyDescent="0.25">
      <c r="A9136" t="s">
        <v>10374</v>
      </c>
      <c r="B9136">
        <v>1</v>
      </c>
      <c r="C9136" t="s">
        <v>9357</v>
      </c>
      <c r="D9136" s="84"/>
      <c r="F9136" s="84"/>
    </row>
    <row r="9137" spans="1:6" x14ac:dyDescent="0.25">
      <c r="A9137" t="s">
        <v>10375</v>
      </c>
      <c r="B9137">
        <v>1</v>
      </c>
      <c r="C9137" t="s">
        <v>9357</v>
      </c>
      <c r="D9137" s="84"/>
      <c r="F9137" s="84"/>
    </row>
    <row r="9138" spans="1:6" x14ac:dyDescent="0.25">
      <c r="A9138" t="s">
        <v>10376</v>
      </c>
      <c r="B9138">
        <v>1</v>
      </c>
      <c r="C9138" t="s">
        <v>9357</v>
      </c>
      <c r="D9138" s="84"/>
      <c r="F9138" s="84"/>
    </row>
    <row r="9139" spans="1:6" x14ac:dyDescent="0.25">
      <c r="A9139" t="s">
        <v>10377</v>
      </c>
      <c r="B9139">
        <v>1</v>
      </c>
      <c r="C9139" t="s">
        <v>9357</v>
      </c>
      <c r="D9139" s="84"/>
      <c r="F9139" s="84"/>
    </row>
    <row r="9140" spans="1:6" x14ac:dyDescent="0.25">
      <c r="A9140" t="s">
        <v>10378</v>
      </c>
      <c r="B9140">
        <v>1</v>
      </c>
      <c r="C9140" t="s">
        <v>9357</v>
      </c>
      <c r="D9140" s="84"/>
      <c r="F9140" s="84"/>
    </row>
    <row r="9141" spans="1:6" x14ac:dyDescent="0.25">
      <c r="A9141" t="s">
        <v>10379</v>
      </c>
      <c r="B9141">
        <v>1</v>
      </c>
      <c r="C9141" t="s">
        <v>9357</v>
      </c>
      <c r="D9141" s="84"/>
      <c r="F9141" s="84"/>
    </row>
    <row r="9142" spans="1:6" x14ac:dyDescent="0.25">
      <c r="A9142" t="s">
        <v>10380</v>
      </c>
      <c r="B9142">
        <v>1</v>
      </c>
      <c r="C9142" t="s">
        <v>9357</v>
      </c>
      <c r="D9142" s="84"/>
      <c r="F9142" s="84"/>
    </row>
    <row r="9143" spans="1:6" x14ac:dyDescent="0.25">
      <c r="A9143" t="s">
        <v>10381</v>
      </c>
      <c r="B9143">
        <v>1</v>
      </c>
      <c r="C9143" t="s">
        <v>9357</v>
      </c>
      <c r="D9143" s="84"/>
      <c r="F9143" s="84"/>
    </row>
    <row r="9144" spans="1:6" x14ac:dyDescent="0.25">
      <c r="A9144" t="s">
        <v>10382</v>
      </c>
      <c r="B9144">
        <v>1</v>
      </c>
      <c r="C9144" t="s">
        <v>9357</v>
      </c>
      <c r="D9144" s="84"/>
      <c r="F9144" s="84"/>
    </row>
    <row r="9145" spans="1:6" x14ac:dyDescent="0.25">
      <c r="A9145" t="s">
        <v>10383</v>
      </c>
      <c r="B9145">
        <v>1</v>
      </c>
      <c r="C9145" t="s">
        <v>9357</v>
      </c>
      <c r="D9145" s="84"/>
      <c r="F9145" s="84"/>
    </row>
    <row r="9146" spans="1:6" x14ac:dyDescent="0.25">
      <c r="A9146" t="s">
        <v>10384</v>
      </c>
      <c r="B9146">
        <v>1</v>
      </c>
      <c r="C9146" t="s">
        <v>9357</v>
      </c>
      <c r="D9146" s="84"/>
      <c r="F9146" s="84"/>
    </row>
    <row r="9147" spans="1:6" x14ac:dyDescent="0.25">
      <c r="A9147" t="s">
        <v>10385</v>
      </c>
      <c r="B9147">
        <v>1</v>
      </c>
      <c r="C9147" t="s">
        <v>9357</v>
      </c>
      <c r="D9147" s="84"/>
      <c r="F9147" s="84"/>
    </row>
    <row r="9148" spans="1:6" x14ac:dyDescent="0.25">
      <c r="A9148" t="s">
        <v>10386</v>
      </c>
      <c r="B9148">
        <v>1</v>
      </c>
      <c r="C9148" t="s">
        <v>9357</v>
      </c>
      <c r="D9148" s="84"/>
      <c r="F9148" s="84"/>
    </row>
    <row r="9149" spans="1:6" x14ac:dyDescent="0.25">
      <c r="A9149" t="s">
        <v>10387</v>
      </c>
      <c r="B9149">
        <v>1</v>
      </c>
      <c r="C9149" t="s">
        <v>9357</v>
      </c>
      <c r="D9149" s="84"/>
      <c r="F9149" s="84"/>
    </row>
    <row r="9150" spans="1:6" x14ac:dyDescent="0.25">
      <c r="A9150" t="s">
        <v>10388</v>
      </c>
      <c r="B9150">
        <v>1</v>
      </c>
      <c r="C9150" t="s">
        <v>9357</v>
      </c>
      <c r="D9150" s="84"/>
      <c r="F9150" s="84"/>
    </row>
    <row r="9151" spans="1:6" x14ac:dyDescent="0.25">
      <c r="A9151" t="s">
        <v>10389</v>
      </c>
      <c r="B9151">
        <v>1</v>
      </c>
      <c r="C9151" t="s">
        <v>9357</v>
      </c>
      <c r="D9151" s="84"/>
      <c r="F9151" s="84"/>
    </row>
    <row r="9152" spans="1:6" x14ac:dyDescent="0.25">
      <c r="A9152" t="s">
        <v>10390</v>
      </c>
      <c r="B9152">
        <v>1</v>
      </c>
      <c r="C9152" t="s">
        <v>9357</v>
      </c>
      <c r="D9152" s="84"/>
      <c r="F9152" s="84"/>
    </row>
    <row r="9153" spans="1:6" x14ac:dyDescent="0.25">
      <c r="A9153" t="s">
        <v>10391</v>
      </c>
      <c r="B9153">
        <v>1</v>
      </c>
      <c r="C9153" t="s">
        <v>9357</v>
      </c>
      <c r="D9153" s="84"/>
      <c r="F9153" s="84"/>
    </row>
    <row r="9154" spans="1:6" x14ac:dyDescent="0.25">
      <c r="A9154" t="s">
        <v>10392</v>
      </c>
      <c r="B9154">
        <v>1</v>
      </c>
      <c r="C9154" t="s">
        <v>9357</v>
      </c>
      <c r="D9154" s="84"/>
      <c r="F9154" s="84"/>
    </row>
    <row r="9155" spans="1:6" x14ac:dyDescent="0.25">
      <c r="A9155" t="s">
        <v>10393</v>
      </c>
      <c r="B9155">
        <v>1</v>
      </c>
      <c r="C9155" t="s">
        <v>9357</v>
      </c>
      <c r="D9155" s="84"/>
      <c r="F9155" s="84"/>
    </row>
    <row r="9156" spans="1:6" x14ac:dyDescent="0.25">
      <c r="A9156" t="s">
        <v>10394</v>
      </c>
      <c r="B9156">
        <v>1</v>
      </c>
      <c r="C9156" t="s">
        <v>9357</v>
      </c>
      <c r="D9156" s="84"/>
      <c r="F9156" s="84"/>
    </row>
    <row r="9157" spans="1:6" x14ac:dyDescent="0.25">
      <c r="A9157" t="s">
        <v>10395</v>
      </c>
      <c r="B9157">
        <v>1</v>
      </c>
      <c r="C9157" t="s">
        <v>9357</v>
      </c>
      <c r="D9157" s="84"/>
      <c r="F9157" s="84"/>
    </row>
    <row r="9158" spans="1:6" x14ac:dyDescent="0.25">
      <c r="A9158" t="s">
        <v>10396</v>
      </c>
      <c r="B9158">
        <v>1</v>
      </c>
      <c r="C9158" t="s">
        <v>9357</v>
      </c>
      <c r="D9158" s="84"/>
      <c r="F9158" s="84"/>
    </row>
    <row r="9159" spans="1:6" x14ac:dyDescent="0.25">
      <c r="A9159" t="s">
        <v>10397</v>
      </c>
      <c r="B9159">
        <v>1</v>
      </c>
      <c r="C9159" t="s">
        <v>9357</v>
      </c>
      <c r="D9159" s="84"/>
      <c r="F9159" s="84"/>
    </row>
    <row r="9160" spans="1:6" x14ac:dyDescent="0.25">
      <c r="A9160" t="s">
        <v>10398</v>
      </c>
      <c r="B9160">
        <v>1</v>
      </c>
      <c r="C9160" t="s">
        <v>9357</v>
      </c>
      <c r="D9160" s="84"/>
      <c r="F9160" s="84"/>
    </row>
    <row r="9161" spans="1:6" x14ac:dyDescent="0.25">
      <c r="A9161" t="s">
        <v>10399</v>
      </c>
      <c r="B9161">
        <v>1</v>
      </c>
      <c r="C9161" t="s">
        <v>9357</v>
      </c>
      <c r="D9161" s="84"/>
      <c r="F9161" s="84"/>
    </row>
    <row r="9162" spans="1:6" x14ac:dyDescent="0.25">
      <c r="A9162" t="s">
        <v>10400</v>
      </c>
      <c r="B9162">
        <v>1</v>
      </c>
      <c r="C9162" t="s">
        <v>9357</v>
      </c>
      <c r="D9162" s="84"/>
      <c r="F9162" s="84"/>
    </row>
    <row r="9163" spans="1:6" x14ac:dyDescent="0.25">
      <c r="A9163" t="s">
        <v>10401</v>
      </c>
      <c r="B9163">
        <v>1</v>
      </c>
      <c r="C9163" t="s">
        <v>9357</v>
      </c>
      <c r="D9163" s="84"/>
      <c r="F9163" s="84"/>
    </row>
    <row r="9164" spans="1:6" x14ac:dyDescent="0.25">
      <c r="A9164" t="s">
        <v>10402</v>
      </c>
      <c r="B9164">
        <v>1</v>
      </c>
      <c r="C9164" t="s">
        <v>9357</v>
      </c>
      <c r="D9164" s="84"/>
      <c r="F9164" s="84"/>
    </row>
    <row r="9165" spans="1:6" x14ac:dyDescent="0.25">
      <c r="A9165" t="s">
        <v>10403</v>
      </c>
      <c r="B9165">
        <v>1</v>
      </c>
      <c r="C9165" t="s">
        <v>9357</v>
      </c>
      <c r="D9165" s="84"/>
      <c r="F9165" s="84"/>
    </row>
    <row r="9166" spans="1:6" x14ac:dyDescent="0.25">
      <c r="A9166" t="s">
        <v>10404</v>
      </c>
      <c r="B9166">
        <v>1</v>
      </c>
      <c r="C9166" t="s">
        <v>9357</v>
      </c>
      <c r="D9166" s="84"/>
      <c r="F9166" s="84"/>
    </row>
    <row r="9167" spans="1:6" x14ac:dyDescent="0.25">
      <c r="A9167" t="s">
        <v>10405</v>
      </c>
      <c r="B9167">
        <v>1</v>
      </c>
      <c r="C9167" t="s">
        <v>9357</v>
      </c>
      <c r="D9167" s="84"/>
      <c r="F9167" s="84"/>
    </row>
    <row r="9168" spans="1:6" x14ac:dyDescent="0.25">
      <c r="A9168" t="s">
        <v>10406</v>
      </c>
      <c r="B9168">
        <v>1</v>
      </c>
      <c r="C9168" t="s">
        <v>9357</v>
      </c>
      <c r="D9168" s="84"/>
      <c r="F9168" s="84"/>
    </row>
    <row r="9169" spans="1:6" x14ac:dyDescent="0.25">
      <c r="A9169" t="s">
        <v>10407</v>
      </c>
      <c r="B9169">
        <v>1</v>
      </c>
      <c r="C9169" t="s">
        <v>9357</v>
      </c>
      <c r="D9169" s="84"/>
      <c r="F9169" s="84"/>
    </row>
    <row r="9170" spans="1:6" x14ac:dyDescent="0.25">
      <c r="A9170" t="s">
        <v>10408</v>
      </c>
      <c r="B9170">
        <v>1</v>
      </c>
      <c r="C9170" t="s">
        <v>9357</v>
      </c>
      <c r="D9170" s="84"/>
      <c r="F9170" s="84"/>
    </row>
    <row r="9171" spans="1:6" x14ac:dyDescent="0.25">
      <c r="A9171" t="s">
        <v>10409</v>
      </c>
      <c r="B9171">
        <v>1</v>
      </c>
      <c r="C9171" t="s">
        <v>9357</v>
      </c>
      <c r="D9171" s="84"/>
      <c r="F9171" s="84"/>
    </row>
    <row r="9172" spans="1:6" x14ac:dyDescent="0.25">
      <c r="A9172" t="s">
        <v>10410</v>
      </c>
      <c r="B9172">
        <v>1</v>
      </c>
      <c r="C9172" t="s">
        <v>9357</v>
      </c>
      <c r="D9172" s="84"/>
      <c r="F9172" s="84"/>
    </row>
    <row r="9173" spans="1:6" x14ac:dyDescent="0.25">
      <c r="A9173" t="s">
        <v>10411</v>
      </c>
      <c r="B9173">
        <v>1</v>
      </c>
      <c r="C9173" t="s">
        <v>9357</v>
      </c>
      <c r="D9173" s="84"/>
      <c r="F9173" s="84"/>
    </row>
    <row r="9174" spans="1:6" x14ac:dyDescent="0.25">
      <c r="A9174" t="s">
        <v>10412</v>
      </c>
      <c r="B9174">
        <v>1</v>
      </c>
      <c r="C9174" t="s">
        <v>9357</v>
      </c>
      <c r="D9174" s="84"/>
      <c r="F9174" s="84"/>
    </row>
    <row r="9175" spans="1:6" x14ac:dyDescent="0.25">
      <c r="A9175" t="s">
        <v>10413</v>
      </c>
      <c r="B9175">
        <v>1</v>
      </c>
      <c r="C9175" t="s">
        <v>9357</v>
      </c>
      <c r="D9175" s="84"/>
      <c r="F9175" s="84"/>
    </row>
    <row r="9176" spans="1:6" x14ac:dyDescent="0.25">
      <c r="A9176" t="s">
        <v>10414</v>
      </c>
      <c r="B9176">
        <v>1</v>
      </c>
      <c r="C9176" t="s">
        <v>9357</v>
      </c>
      <c r="D9176" s="84"/>
      <c r="F9176" s="84"/>
    </row>
    <row r="9177" spans="1:6" x14ac:dyDescent="0.25">
      <c r="A9177" t="s">
        <v>10415</v>
      </c>
      <c r="B9177">
        <v>1</v>
      </c>
      <c r="C9177" t="s">
        <v>9357</v>
      </c>
      <c r="D9177" s="84"/>
      <c r="F9177" s="84"/>
    </row>
    <row r="9178" spans="1:6" x14ac:dyDescent="0.25">
      <c r="A9178" t="s">
        <v>10416</v>
      </c>
      <c r="B9178">
        <v>1</v>
      </c>
      <c r="C9178" t="s">
        <v>9357</v>
      </c>
      <c r="D9178" s="84"/>
      <c r="F9178" s="84"/>
    </row>
    <row r="9179" spans="1:6" x14ac:dyDescent="0.25">
      <c r="A9179" t="s">
        <v>10417</v>
      </c>
      <c r="B9179">
        <v>1</v>
      </c>
      <c r="C9179" t="s">
        <v>9357</v>
      </c>
      <c r="D9179" s="84"/>
      <c r="F9179" s="84"/>
    </row>
    <row r="9180" spans="1:6" x14ac:dyDescent="0.25">
      <c r="A9180" t="s">
        <v>10418</v>
      </c>
      <c r="B9180">
        <v>1</v>
      </c>
      <c r="C9180" t="s">
        <v>9357</v>
      </c>
      <c r="D9180" s="84"/>
      <c r="F9180" s="84"/>
    </row>
    <row r="9181" spans="1:6" x14ac:dyDescent="0.25">
      <c r="A9181" t="s">
        <v>10419</v>
      </c>
      <c r="B9181">
        <v>1</v>
      </c>
      <c r="C9181" t="s">
        <v>9357</v>
      </c>
      <c r="D9181" s="84"/>
      <c r="F9181" s="84"/>
    </row>
    <row r="9182" spans="1:6" x14ac:dyDescent="0.25">
      <c r="A9182" t="s">
        <v>10420</v>
      </c>
      <c r="B9182">
        <v>1</v>
      </c>
      <c r="C9182" t="s">
        <v>9357</v>
      </c>
      <c r="D9182" s="84"/>
      <c r="F9182" s="84"/>
    </row>
    <row r="9183" spans="1:6" x14ac:dyDescent="0.25">
      <c r="A9183" t="s">
        <v>10421</v>
      </c>
      <c r="B9183">
        <v>1</v>
      </c>
      <c r="C9183" t="s">
        <v>9357</v>
      </c>
      <c r="D9183" s="84"/>
      <c r="F9183" s="84"/>
    </row>
    <row r="9184" spans="1:6" x14ac:dyDescent="0.25">
      <c r="A9184" t="s">
        <v>10422</v>
      </c>
      <c r="B9184">
        <v>1</v>
      </c>
      <c r="C9184" t="s">
        <v>9357</v>
      </c>
      <c r="D9184" s="84"/>
      <c r="F9184" s="84"/>
    </row>
    <row r="9185" spans="1:6" x14ac:dyDescent="0.25">
      <c r="A9185" t="s">
        <v>10423</v>
      </c>
      <c r="B9185">
        <v>1</v>
      </c>
      <c r="C9185" t="s">
        <v>9357</v>
      </c>
      <c r="D9185" s="84"/>
      <c r="F9185" s="84"/>
    </row>
    <row r="9186" spans="1:6" x14ac:dyDescent="0.25">
      <c r="A9186" t="s">
        <v>10424</v>
      </c>
      <c r="B9186">
        <v>1</v>
      </c>
      <c r="C9186" t="s">
        <v>9357</v>
      </c>
      <c r="D9186" s="84"/>
      <c r="F9186" s="84"/>
    </row>
    <row r="9187" spans="1:6" x14ac:dyDescent="0.25">
      <c r="A9187" t="s">
        <v>10425</v>
      </c>
      <c r="B9187">
        <v>1</v>
      </c>
      <c r="C9187" t="s">
        <v>9357</v>
      </c>
      <c r="D9187" s="84"/>
      <c r="F9187" s="84"/>
    </row>
    <row r="9188" spans="1:6" x14ac:dyDescent="0.25">
      <c r="A9188" t="s">
        <v>10426</v>
      </c>
      <c r="B9188">
        <v>1</v>
      </c>
      <c r="C9188" t="s">
        <v>9357</v>
      </c>
      <c r="D9188" s="84"/>
      <c r="F9188" s="84"/>
    </row>
    <row r="9189" spans="1:6" x14ac:dyDescent="0.25">
      <c r="A9189" t="s">
        <v>10427</v>
      </c>
      <c r="B9189">
        <v>1</v>
      </c>
      <c r="C9189" t="s">
        <v>9357</v>
      </c>
      <c r="D9189" s="84"/>
      <c r="F9189" s="84"/>
    </row>
    <row r="9190" spans="1:6" x14ac:dyDescent="0.25">
      <c r="A9190" t="s">
        <v>10428</v>
      </c>
      <c r="B9190">
        <v>1</v>
      </c>
      <c r="C9190" t="s">
        <v>9357</v>
      </c>
      <c r="D9190" s="84"/>
      <c r="F9190" s="84"/>
    </row>
    <row r="9191" spans="1:6" x14ac:dyDescent="0.25">
      <c r="A9191" t="s">
        <v>10429</v>
      </c>
      <c r="B9191">
        <v>1</v>
      </c>
      <c r="C9191" t="s">
        <v>9357</v>
      </c>
      <c r="D9191" s="84"/>
      <c r="F9191" s="84"/>
    </row>
    <row r="9192" spans="1:6" x14ac:dyDescent="0.25">
      <c r="A9192" t="s">
        <v>10430</v>
      </c>
      <c r="B9192">
        <v>1</v>
      </c>
      <c r="C9192" t="s">
        <v>9357</v>
      </c>
      <c r="D9192" s="84"/>
      <c r="F9192" s="84"/>
    </row>
    <row r="9193" spans="1:6" x14ac:dyDescent="0.25">
      <c r="A9193" t="s">
        <v>10431</v>
      </c>
      <c r="B9193">
        <v>1</v>
      </c>
      <c r="C9193" t="s">
        <v>9357</v>
      </c>
      <c r="D9193" s="84"/>
      <c r="F9193" s="84"/>
    </row>
    <row r="9194" spans="1:6" x14ac:dyDescent="0.25">
      <c r="A9194" t="s">
        <v>10432</v>
      </c>
      <c r="B9194">
        <v>1</v>
      </c>
      <c r="C9194" t="s">
        <v>9357</v>
      </c>
      <c r="D9194" s="84"/>
      <c r="F9194" s="84"/>
    </row>
    <row r="9195" spans="1:6" x14ac:dyDescent="0.25">
      <c r="A9195" t="s">
        <v>10433</v>
      </c>
      <c r="B9195">
        <v>1</v>
      </c>
      <c r="C9195" t="s">
        <v>9357</v>
      </c>
      <c r="D9195" s="84"/>
      <c r="F9195" s="84"/>
    </row>
    <row r="9196" spans="1:6" x14ac:dyDescent="0.25">
      <c r="A9196" t="s">
        <v>10434</v>
      </c>
      <c r="B9196">
        <v>1</v>
      </c>
      <c r="C9196" t="s">
        <v>9357</v>
      </c>
      <c r="D9196" s="84"/>
      <c r="F9196" s="84"/>
    </row>
    <row r="9197" spans="1:6" x14ac:dyDescent="0.25">
      <c r="A9197" t="s">
        <v>10435</v>
      </c>
      <c r="B9197">
        <v>1</v>
      </c>
      <c r="C9197" t="s">
        <v>9357</v>
      </c>
      <c r="D9197" s="84"/>
      <c r="F9197" s="84"/>
    </row>
    <row r="9198" spans="1:6" x14ac:dyDescent="0.25">
      <c r="A9198" t="s">
        <v>10436</v>
      </c>
      <c r="B9198">
        <v>1</v>
      </c>
      <c r="C9198" t="s">
        <v>9357</v>
      </c>
      <c r="D9198" s="84"/>
      <c r="F9198" s="84"/>
    </row>
    <row r="9199" spans="1:6" x14ac:dyDescent="0.25">
      <c r="A9199" t="s">
        <v>10437</v>
      </c>
      <c r="B9199">
        <v>1</v>
      </c>
      <c r="C9199" t="s">
        <v>9357</v>
      </c>
      <c r="D9199" s="84"/>
      <c r="F9199" s="84"/>
    </row>
    <row r="9200" spans="1:6" x14ac:dyDescent="0.25">
      <c r="A9200" t="s">
        <v>10438</v>
      </c>
      <c r="B9200">
        <v>1</v>
      </c>
      <c r="C9200" t="s">
        <v>9357</v>
      </c>
      <c r="D9200" s="84"/>
      <c r="F9200" s="84"/>
    </row>
    <row r="9201" spans="1:6" x14ac:dyDescent="0.25">
      <c r="A9201" t="s">
        <v>10439</v>
      </c>
      <c r="B9201">
        <v>1</v>
      </c>
      <c r="C9201" t="s">
        <v>9357</v>
      </c>
      <c r="D9201" s="84"/>
      <c r="F9201" s="84"/>
    </row>
    <row r="9202" spans="1:6" x14ac:dyDescent="0.25">
      <c r="A9202" t="s">
        <v>10440</v>
      </c>
      <c r="B9202">
        <v>1</v>
      </c>
      <c r="C9202" t="s">
        <v>9357</v>
      </c>
      <c r="D9202" s="84"/>
      <c r="F9202" s="84"/>
    </row>
    <row r="9203" spans="1:6" x14ac:dyDescent="0.25">
      <c r="A9203" t="s">
        <v>10441</v>
      </c>
      <c r="B9203">
        <v>1</v>
      </c>
      <c r="C9203" t="s">
        <v>9357</v>
      </c>
      <c r="D9203" s="84"/>
      <c r="F9203" s="84"/>
    </row>
    <row r="9204" spans="1:6" x14ac:dyDescent="0.25">
      <c r="A9204" t="s">
        <v>10442</v>
      </c>
      <c r="B9204">
        <v>1</v>
      </c>
      <c r="C9204" t="s">
        <v>9357</v>
      </c>
      <c r="D9204" s="84"/>
      <c r="F9204" s="84"/>
    </row>
    <row r="9205" spans="1:6" x14ac:dyDescent="0.25">
      <c r="A9205" t="s">
        <v>10443</v>
      </c>
      <c r="B9205">
        <v>1</v>
      </c>
      <c r="C9205" t="s">
        <v>9357</v>
      </c>
      <c r="D9205" s="84"/>
      <c r="F9205" s="84"/>
    </row>
    <row r="9206" spans="1:6" x14ac:dyDescent="0.25">
      <c r="A9206" t="s">
        <v>10444</v>
      </c>
      <c r="B9206">
        <v>1</v>
      </c>
      <c r="C9206" t="s">
        <v>9357</v>
      </c>
      <c r="D9206" s="84"/>
      <c r="F9206" s="84"/>
    </row>
    <row r="9207" spans="1:6" x14ac:dyDescent="0.25">
      <c r="A9207" t="s">
        <v>10445</v>
      </c>
      <c r="B9207">
        <v>1</v>
      </c>
      <c r="C9207" t="s">
        <v>9357</v>
      </c>
      <c r="D9207" s="84"/>
      <c r="F9207" s="84"/>
    </row>
    <row r="9208" spans="1:6" x14ac:dyDescent="0.25">
      <c r="A9208" t="s">
        <v>10446</v>
      </c>
      <c r="B9208">
        <v>1</v>
      </c>
      <c r="C9208" t="s">
        <v>9357</v>
      </c>
      <c r="D9208" s="84"/>
      <c r="F9208" s="84"/>
    </row>
    <row r="9209" spans="1:6" x14ac:dyDescent="0.25">
      <c r="A9209" t="s">
        <v>10447</v>
      </c>
      <c r="B9209">
        <v>1</v>
      </c>
      <c r="C9209" t="s">
        <v>9357</v>
      </c>
      <c r="D9209" s="84"/>
      <c r="F9209" s="84"/>
    </row>
    <row r="9210" spans="1:6" x14ac:dyDescent="0.25">
      <c r="A9210" t="s">
        <v>10448</v>
      </c>
      <c r="B9210">
        <v>1</v>
      </c>
      <c r="C9210" t="s">
        <v>9357</v>
      </c>
      <c r="D9210" s="84"/>
      <c r="F9210" s="84"/>
    </row>
    <row r="9211" spans="1:6" x14ac:dyDescent="0.25">
      <c r="A9211" t="s">
        <v>10449</v>
      </c>
      <c r="B9211">
        <v>1</v>
      </c>
      <c r="C9211" t="s">
        <v>9357</v>
      </c>
      <c r="D9211" s="84"/>
      <c r="F9211" s="84"/>
    </row>
    <row r="9212" spans="1:6" x14ac:dyDescent="0.25">
      <c r="A9212" t="s">
        <v>10450</v>
      </c>
      <c r="B9212">
        <v>1</v>
      </c>
      <c r="C9212" t="s">
        <v>9357</v>
      </c>
      <c r="D9212" s="84"/>
      <c r="F9212" s="84"/>
    </row>
    <row r="9213" spans="1:6" x14ac:dyDescent="0.25">
      <c r="A9213" t="s">
        <v>10451</v>
      </c>
      <c r="B9213">
        <v>1</v>
      </c>
      <c r="C9213" t="s">
        <v>9357</v>
      </c>
      <c r="D9213" s="84"/>
      <c r="F9213" s="84"/>
    </row>
    <row r="9214" spans="1:6" x14ac:dyDescent="0.25">
      <c r="A9214" t="s">
        <v>10452</v>
      </c>
      <c r="B9214">
        <v>1</v>
      </c>
      <c r="C9214" t="s">
        <v>9357</v>
      </c>
      <c r="D9214" s="84"/>
      <c r="F9214" s="84"/>
    </row>
    <row r="9215" spans="1:6" x14ac:dyDescent="0.25">
      <c r="A9215" t="s">
        <v>10453</v>
      </c>
      <c r="B9215">
        <v>1</v>
      </c>
      <c r="C9215" t="s">
        <v>9357</v>
      </c>
      <c r="D9215" s="84"/>
      <c r="F9215" s="84"/>
    </row>
    <row r="9216" spans="1:6" x14ac:dyDescent="0.25">
      <c r="A9216" t="s">
        <v>10454</v>
      </c>
      <c r="B9216">
        <v>1</v>
      </c>
      <c r="C9216" t="s">
        <v>9357</v>
      </c>
      <c r="D9216" s="84"/>
      <c r="F9216" s="84"/>
    </row>
    <row r="9217" spans="1:6" x14ac:dyDescent="0.25">
      <c r="A9217" t="s">
        <v>10455</v>
      </c>
      <c r="B9217">
        <v>1</v>
      </c>
      <c r="C9217" t="s">
        <v>9357</v>
      </c>
      <c r="D9217" s="84"/>
      <c r="F9217" s="84"/>
    </row>
    <row r="9218" spans="1:6" x14ac:dyDescent="0.25">
      <c r="A9218" t="s">
        <v>10456</v>
      </c>
      <c r="B9218">
        <v>1</v>
      </c>
      <c r="C9218" t="s">
        <v>9357</v>
      </c>
      <c r="D9218" s="84"/>
      <c r="F9218" s="84"/>
    </row>
    <row r="9219" spans="1:6" x14ac:dyDescent="0.25">
      <c r="A9219" t="s">
        <v>10457</v>
      </c>
      <c r="B9219">
        <v>1</v>
      </c>
      <c r="C9219" t="s">
        <v>9357</v>
      </c>
      <c r="D9219" s="84"/>
      <c r="F9219" s="84"/>
    </row>
    <row r="9220" spans="1:6" x14ac:dyDescent="0.25">
      <c r="A9220" t="s">
        <v>10458</v>
      </c>
      <c r="B9220">
        <v>1</v>
      </c>
      <c r="C9220" t="s">
        <v>9357</v>
      </c>
      <c r="D9220" s="84"/>
      <c r="F9220" s="84"/>
    </row>
    <row r="9221" spans="1:6" x14ac:dyDescent="0.25">
      <c r="A9221" t="s">
        <v>10459</v>
      </c>
      <c r="B9221">
        <v>1</v>
      </c>
      <c r="C9221" t="s">
        <v>9357</v>
      </c>
      <c r="D9221" s="84"/>
      <c r="F9221" s="84"/>
    </row>
    <row r="9222" spans="1:6" x14ac:dyDescent="0.25">
      <c r="A9222" t="s">
        <v>10460</v>
      </c>
      <c r="B9222">
        <v>1</v>
      </c>
      <c r="C9222" t="s">
        <v>9357</v>
      </c>
      <c r="D9222" s="84"/>
      <c r="F9222" s="84"/>
    </row>
    <row r="9223" spans="1:6" x14ac:dyDescent="0.25">
      <c r="A9223" t="s">
        <v>10461</v>
      </c>
      <c r="B9223">
        <v>1</v>
      </c>
      <c r="C9223" t="s">
        <v>9357</v>
      </c>
      <c r="D9223" s="84"/>
      <c r="F9223" s="84"/>
    </row>
    <row r="9224" spans="1:6" x14ac:dyDescent="0.25">
      <c r="A9224" t="s">
        <v>10462</v>
      </c>
      <c r="B9224">
        <v>1</v>
      </c>
      <c r="C9224" t="s">
        <v>9357</v>
      </c>
      <c r="D9224" s="84"/>
      <c r="F9224" s="84"/>
    </row>
    <row r="9225" spans="1:6" x14ac:dyDescent="0.25">
      <c r="A9225" t="s">
        <v>10463</v>
      </c>
      <c r="B9225">
        <v>1</v>
      </c>
      <c r="C9225" t="s">
        <v>9357</v>
      </c>
      <c r="D9225" s="84"/>
      <c r="F9225" s="84"/>
    </row>
    <row r="9226" spans="1:6" x14ac:dyDescent="0.25">
      <c r="A9226" t="s">
        <v>10464</v>
      </c>
      <c r="B9226">
        <v>1</v>
      </c>
      <c r="C9226" t="s">
        <v>9357</v>
      </c>
      <c r="D9226" s="84"/>
      <c r="F9226" s="84"/>
    </row>
    <row r="9227" spans="1:6" x14ac:dyDescent="0.25">
      <c r="A9227" t="s">
        <v>10465</v>
      </c>
      <c r="B9227">
        <v>1</v>
      </c>
      <c r="C9227" t="s">
        <v>9357</v>
      </c>
      <c r="D9227" s="84"/>
      <c r="F9227" s="84"/>
    </row>
    <row r="9228" spans="1:6" x14ac:dyDescent="0.25">
      <c r="A9228" t="s">
        <v>10466</v>
      </c>
      <c r="B9228">
        <v>1</v>
      </c>
      <c r="C9228" t="s">
        <v>9357</v>
      </c>
      <c r="D9228" s="84"/>
      <c r="F9228" s="84"/>
    </row>
    <row r="9229" spans="1:6" x14ac:dyDescent="0.25">
      <c r="A9229" t="s">
        <v>10467</v>
      </c>
      <c r="B9229">
        <v>1</v>
      </c>
      <c r="C9229" t="s">
        <v>9357</v>
      </c>
      <c r="D9229" s="84"/>
      <c r="F9229" s="84"/>
    </row>
    <row r="9230" spans="1:6" x14ac:dyDescent="0.25">
      <c r="A9230" t="s">
        <v>10468</v>
      </c>
      <c r="B9230">
        <v>1</v>
      </c>
      <c r="C9230" t="s">
        <v>9357</v>
      </c>
      <c r="D9230" s="84"/>
      <c r="F9230" s="84"/>
    </row>
    <row r="9231" spans="1:6" x14ac:dyDescent="0.25">
      <c r="A9231" t="s">
        <v>10469</v>
      </c>
      <c r="B9231">
        <v>1</v>
      </c>
      <c r="C9231" t="s">
        <v>9357</v>
      </c>
      <c r="D9231" s="84"/>
      <c r="F9231" s="84"/>
    </row>
    <row r="9232" spans="1:6" x14ac:dyDescent="0.25">
      <c r="A9232" t="s">
        <v>10470</v>
      </c>
      <c r="B9232">
        <v>1</v>
      </c>
      <c r="C9232" t="s">
        <v>9357</v>
      </c>
      <c r="D9232" s="84"/>
      <c r="F9232" s="84"/>
    </row>
    <row r="9233" spans="1:6" x14ac:dyDescent="0.25">
      <c r="A9233" t="s">
        <v>10471</v>
      </c>
      <c r="B9233">
        <v>1</v>
      </c>
      <c r="C9233" t="s">
        <v>9357</v>
      </c>
      <c r="D9233" s="84"/>
      <c r="F9233" s="84"/>
    </row>
    <row r="9234" spans="1:6" x14ac:dyDescent="0.25">
      <c r="A9234" t="s">
        <v>10472</v>
      </c>
      <c r="B9234">
        <v>1</v>
      </c>
      <c r="C9234" t="s">
        <v>9357</v>
      </c>
      <c r="D9234" s="84"/>
      <c r="F9234" s="84"/>
    </row>
    <row r="9235" spans="1:6" x14ac:dyDescent="0.25">
      <c r="A9235" t="s">
        <v>10473</v>
      </c>
      <c r="B9235">
        <v>1</v>
      </c>
      <c r="C9235" t="s">
        <v>9357</v>
      </c>
      <c r="D9235" s="84"/>
      <c r="F9235" s="84"/>
    </row>
    <row r="9236" spans="1:6" x14ac:dyDescent="0.25">
      <c r="A9236" t="s">
        <v>10474</v>
      </c>
      <c r="B9236">
        <v>1</v>
      </c>
      <c r="C9236" t="s">
        <v>9357</v>
      </c>
      <c r="D9236" s="84"/>
      <c r="F9236" s="84"/>
    </row>
    <row r="9237" spans="1:6" x14ac:dyDescent="0.25">
      <c r="A9237" t="s">
        <v>10475</v>
      </c>
      <c r="B9237">
        <v>1</v>
      </c>
      <c r="C9237" t="s">
        <v>9357</v>
      </c>
      <c r="D9237" s="84"/>
      <c r="F9237" s="84"/>
    </row>
    <row r="9238" spans="1:6" x14ac:dyDescent="0.25">
      <c r="A9238" t="s">
        <v>10476</v>
      </c>
      <c r="B9238">
        <v>1</v>
      </c>
      <c r="C9238" t="s">
        <v>9357</v>
      </c>
      <c r="D9238" s="84"/>
      <c r="F9238" s="84"/>
    </row>
    <row r="9239" spans="1:6" x14ac:dyDescent="0.25">
      <c r="A9239" t="s">
        <v>10477</v>
      </c>
      <c r="B9239">
        <v>1</v>
      </c>
      <c r="C9239" t="s">
        <v>9357</v>
      </c>
      <c r="D9239" s="84"/>
      <c r="F9239" s="84"/>
    </row>
    <row r="9240" spans="1:6" x14ac:dyDescent="0.25">
      <c r="A9240" t="s">
        <v>10478</v>
      </c>
      <c r="B9240">
        <v>1</v>
      </c>
      <c r="C9240" t="s">
        <v>9357</v>
      </c>
      <c r="D9240" s="84"/>
      <c r="F9240" s="84"/>
    </row>
    <row r="9241" spans="1:6" x14ac:dyDescent="0.25">
      <c r="A9241" t="s">
        <v>10479</v>
      </c>
      <c r="B9241">
        <v>1</v>
      </c>
      <c r="C9241" t="s">
        <v>9357</v>
      </c>
      <c r="D9241" s="84"/>
      <c r="F9241" s="84"/>
    </row>
    <row r="9242" spans="1:6" x14ac:dyDescent="0.25">
      <c r="A9242" t="s">
        <v>10480</v>
      </c>
      <c r="B9242">
        <v>1</v>
      </c>
      <c r="C9242" t="s">
        <v>9357</v>
      </c>
      <c r="D9242" s="84"/>
      <c r="F9242" s="84"/>
    </row>
    <row r="9243" spans="1:6" x14ac:dyDescent="0.25">
      <c r="A9243" t="s">
        <v>10481</v>
      </c>
      <c r="B9243">
        <v>1</v>
      </c>
      <c r="C9243" t="s">
        <v>9357</v>
      </c>
      <c r="D9243" s="84"/>
      <c r="F9243" s="84"/>
    </row>
    <row r="9244" spans="1:6" x14ac:dyDescent="0.25">
      <c r="A9244" t="s">
        <v>10482</v>
      </c>
      <c r="B9244">
        <v>1</v>
      </c>
      <c r="C9244" t="s">
        <v>9357</v>
      </c>
      <c r="D9244" s="84"/>
      <c r="F9244" s="84"/>
    </row>
    <row r="9245" spans="1:6" x14ac:dyDescent="0.25">
      <c r="A9245" t="s">
        <v>10483</v>
      </c>
      <c r="B9245">
        <v>1</v>
      </c>
      <c r="C9245" t="s">
        <v>9357</v>
      </c>
      <c r="D9245" s="84"/>
      <c r="F9245" s="84"/>
    </row>
    <row r="9246" spans="1:6" x14ac:dyDescent="0.25">
      <c r="A9246" t="s">
        <v>10484</v>
      </c>
      <c r="B9246">
        <v>1</v>
      </c>
      <c r="C9246" t="s">
        <v>9357</v>
      </c>
      <c r="D9246" s="84"/>
      <c r="F9246" s="84"/>
    </row>
    <row r="9247" spans="1:6" x14ac:dyDescent="0.25">
      <c r="A9247" t="s">
        <v>10485</v>
      </c>
      <c r="B9247">
        <v>1</v>
      </c>
      <c r="C9247" t="s">
        <v>9357</v>
      </c>
      <c r="D9247" s="84"/>
      <c r="F9247" s="84"/>
    </row>
    <row r="9248" spans="1:6" x14ac:dyDescent="0.25">
      <c r="A9248" t="s">
        <v>10486</v>
      </c>
      <c r="B9248">
        <v>1</v>
      </c>
      <c r="C9248" t="s">
        <v>9357</v>
      </c>
      <c r="D9248" s="84"/>
      <c r="F9248" s="84"/>
    </row>
    <row r="9249" spans="1:6" x14ac:dyDescent="0.25">
      <c r="A9249" t="s">
        <v>10487</v>
      </c>
      <c r="B9249">
        <v>1</v>
      </c>
      <c r="C9249" t="s">
        <v>9357</v>
      </c>
      <c r="D9249" s="84"/>
      <c r="F9249" s="84"/>
    </row>
    <row r="9250" spans="1:6" x14ac:dyDescent="0.25">
      <c r="A9250" t="s">
        <v>10488</v>
      </c>
      <c r="B9250">
        <v>1</v>
      </c>
      <c r="C9250" t="s">
        <v>9357</v>
      </c>
      <c r="D9250" s="84"/>
      <c r="F9250" s="84"/>
    </row>
    <row r="9251" spans="1:6" x14ac:dyDescent="0.25">
      <c r="A9251" t="s">
        <v>10489</v>
      </c>
      <c r="B9251">
        <v>1</v>
      </c>
      <c r="C9251" t="s">
        <v>9357</v>
      </c>
      <c r="D9251" s="84"/>
      <c r="F9251" s="84"/>
    </row>
    <row r="9252" spans="1:6" x14ac:dyDescent="0.25">
      <c r="A9252" t="s">
        <v>10490</v>
      </c>
      <c r="B9252">
        <v>1</v>
      </c>
      <c r="C9252" t="s">
        <v>9357</v>
      </c>
      <c r="D9252" s="84"/>
      <c r="F9252" s="84"/>
    </row>
    <row r="9253" spans="1:6" x14ac:dyDescent="0.25">
      <c r="A9253" t="s">
        <v>10491</v>
      </c>
      <c r="B9253">
        <v>1</v>
      </c>
      <c r="C9253" t="s">
        <v>9357</v>
      </c>
      <c r="D9253" s="84"/>
      <c r="F9253" s="84"/>
    </row>
    <row r="9254" spans="1:6" x14ac:dyDescent="0.25">
      <c r="A9254" t="s">
        <v>10492</v>
      </c>
      <c r="B9254">
        <v>1</v>
      </c>
      <c r="C9254" t="s">
        <v>9357</v>
      </c>
      <c r="D9254" s="84"/>
      <c r="F9254" s="84"/>
    </row>
    <row r="9255" spans="1:6" x14ac:dyDescent="0.25">
      <c r="A9255" t="s">
        <v>10493</v>
      </c>
      <c r="B9255">
        <v>1</v>
      </c>
      <c r="C9255" t="s">
        <v>9357</v>
      </c>
      <c r="D9255" s="84"/>
      <c r="F9255" s="84"/>
    </row>
    <row r="9256" spans="1:6" x14ac:dyDescent="0.25">
      <c r="A9256" t="s">
        <v>10494</v>
      </c>
      <c r="B9256">
        <v>1</v>
      </c>
      <c r="C9256" t="s">
        <v>9357</v>
      </c>
      <c r="D9256" s="84"/>
      <c r="F9256" s="84"/>
    </row>
    <row r="9257" spans="1:6" x14ac:dyDescent="0.25">
      <c r="A9257" t="s">
        <v>10495</v>
      </c>
      <c r="B9257">
        <v>1</v>
      </c>
      <c r="C9257" t="s">
        <v>9357</v>
      </c>
      <c r="D9257" s="84"/>
      <c r="F9257" s="84"/>
    </row>
    <row r="9258" spans="1:6" x14ac:dyDescent="0.25">
      <c r="A9258" t="s">
        <v>10496</v>
      </c>
      <c r="B9258">
        <v>1</v>
      </c>
      <c r="C9258" t="s">
        <v>9357</v>
      </c>
      <c r="D9258" s="84"/>
      <c r="F9258" s="84"/>
    </row>
    <row r="9259" spans="1:6" x14ac:dyDescent="0.25">
      <c r="A9259" t="s">
        <v>10497</v>
      </c>
      <c r="B9259">
        <v>1</v>
      </c>
      <c r="C9259" t="s">
        <v>9357</v>
      </c>
      <c r="D9259" s="84"/>
      <c r="F9259" s="84"/>
    </row>
    <row r="9260" spans="1:6" x14ac:dyDescent="0.25">
      <c r="A9260" t="s">
        <v>10498</v>
      </c>
      <c r="B9260">
        <v>1</v>
      </c>
      <c r="C9260" t="s">
        <v>9357</v>
      </c>
      <c r="D9260" s="84"/>
      <c r="F9260" s="84"/>
    </row>
    <row r="9261" spans="1:6" x14ac:dyDescent="0.25">
      <c r="A9261" t="s">
        <v>10499</v>
      </c>
      <c r="B9261">
        <v>1</v>
      </c>
      <c r="C9261" t="s">
        <v>9357</v>
      </c>
      <c r="D9261" s="84"/>
      <c r="F9261" s="84"/>
    </row>
    <row r="9262" spans="1:6" x14ac:dyDescent="0.25">
      <c r="A9262" t="s">
        <v>10500</v>
      </c>
      <c r="B9262">
        <v>1</v>
      </c>
      <c r="C9262" t="s">
        <v>9357</v>
      </c>
      <c r="D9262" s="84"/>
      <c r="F9262" s="84"/>
    </row>
    <row r="9263" spans="1:6" x14ac:dyDescent="0.25">
      <c r="A9263" t="s">
        <v>10501</v>
      </c>
      <c r="B9263">
        <v>1</v>
      </c>
      <c r="C9263" t="s">
        <v>9357</v>
      </c>
      <c r="D9263" s="84"/>
      <c r="F9263" s="84"/>
    </row>
    <row r="9264" spans="1:6" x14ac:dyDescent="0.25">
      <c r="A9264" t="s">
        <v>10502</v>
      </c>
      <c r="B9264">
        <v>1</v>
      </c>
      <c r="C9264" t="s">
        <v>9357</v>
      </c>
      <c r="D9264" s="84"/>
      <c r="F9264" s="84"/>
    </row>
    <row r="9265" spans="1:6" x14ac:dyDescent="0.25">
      <c r="A9265" t="s">
        <v>10503</v>
      </c>
      <c r="B9265">
        <v>1</v>
      </c>
      <c r="C9265" t="s">
        <v>9357</v>
      </c>
      <c r="D9265" s="84"/>
      <c r="F9265" s="84"/>
    </row>
    <row r="9266" spans="1:6" x14ac:dyDescent="0.25">
      <c r="A9266" t="s">
        <v>10504</v>
      </c>
      <c r="B9266">
        <v>1</v>
      </c>
      <c r="C9266" t="s">
        <v>9357</v>
      </c>
      <c r="D9266" s="84"/>
      <c r="F9266" s="84"/>
    </row>
    <row r="9267" spans="1:6" x14ac:dyDescent="0.25">
      <c r="A9267" t="s">
        <v>10505</v>
      </c>
      <c r="B9267">
        <v>1</v>
      </c>
      <c r="C9267" t="s">
        <v>9357</v>
      </c>
      <c r="D9267" s="84"/>
      <c r="F9267" s="84"/>
    </row>
    <row r="9268" spans="1:6" x14ac:dyDescent="0.25">
      <c r="A9268" t="s">
        <v>10506</v>
      </c>
      <c r="B9268">
        <v>1</v>
      </c>
      <c r="C9268" t="s">
        <v>9357</v>
      </c>
      <c r="D9268" s="84"/>
      <c r="F9268" s="84"/>
    </row>
    <row r="9269" spans="1:6" x14ac:dyDescent="0.25">
      <c r="A9269" t="s">
        <v>10507</v>
      </c>
      <c r="B9269">
        <v>1</v>
      </c>
      <c r="C9269" t="s">
        <v>9357</v>
      </c>
      <c r="D9269" s="84"/>
      <c r="F9269" s="84"/>
    </row>
    <row r="9270" spans="1:6" x14ac:dyDescent="0.25">
      <c r="A9270" t="s">
        <v>10508</v>
      </c>
      <c r="B9270">
        <v>1</v>
      </c>
      <c r="C9270" t="s">
        <v>9357</v>
      </c>
      <c r="D9270" s="84"/>
      <c r="F9270" s="84"/>
    </row>
    <row r="9271" spans="1:6" x14ac:dyDescent="0.25">
      <c r="A9271" t="s">
        <v>10509</v>
      </c>
      <c r="B9271">
        <v>1</v>
      </c>
      <c r="C9271" t="s">
        <v>9357</v>
      </c>
      <c r="D9271" s="84"/>
      <c r="F9271" s="84"/>
    </row>
    <row r="9272" spans="1:6" x14ac:dyDescent="0.25">
      <c r="A9272" t="s">
        <v>10510</v>
      </c>
      <c r="B9272">
        <v>1</v>
      </c>
      <c r="C9272" t="s">
        <v>9357</v>
      </c>
      <c r="D9272" s="84"/>
      <c r="F9272" s="84"/>
    </row>
    <row r="9273" spans="1:6" x14ac:dyDescent="0.25">
      <c r="A9273" t="s">
        <v>10511</v>
      </c>
      <c r="B9273">
        <v>1</v>
      </c>
      <c r="C9273" t="s">
        <v>9357</v>
      </c>
      <c r="D9273" s="84"/>
      <c r="F9273" s="84"/>
    </row>
    <row r="9274" spans="1:6" x14ac:dyDescent="0.25">
      <c r="A9274" t="s">
        <v>10512</v>
      </c>
      <c r="B9274">
        <v>1</v>
      </c>
      <c r="C9274" t="s">
        <v>9357</v>
      </c>
      <c r="D9274" s="84"/>
      <c r="F9274" s="84"/>
    </row>
    <row r="9275" spans="1:6" x14ac:dyDescent="0.25">
      <c r="A9275" t="s">
        <v>10513</v>
      </c>
      <c r="B9275">
        <v>1</v>
      </c>
      <c r="C9275" t="s">
        <v>9357</v>
      </c>
      <c r="D9275" s="84"/>
      <c r="F9275" s="84"/>
    </row>
    <row r="9276" spans="1:6" x14ac:dyDescent="0.25">
      <c r="A9276" t="s">
        <v>10514</v>
      </c>
      <c r="B9276">
        <v>1</v>
      </c>
      <c r="C9276" t="s">
        <v>9357</v>
      </c>
      <c r="D9276" s="84"/>
      <c r="F9276" s="84"/>
    </row>
    <row r="9277" spans="1:6" x14ac:dyDescent="0.25">
      <c r="A9277" t="s">
        <v>10515</v>
      </c>
      <c r="B9277">
        <v>1</v>
      </c>
      <c r="C9277" t="s">
        <v>9357</v>
      </c>
      <c r="D9277" s="84"/>
      <c r="F9277" s="84"/>
    </row>
    <row r="9278" spans="1:6" x14ac:dyDescent="0.25">
      <c r="A9278" t="s">
        <v>10516</v>
      </c>
      <c r="B9278">
        <v>1</v>
      </c>
      <c r="C9278" t="s">
        <v>9357</v>
      </c>
      <c r="D9278" s="84"/>
      <c r="F9278" s="84"/>
    </row>
    <row r="9279" spans="1:6" x14ac:dyDescent="0.25">
      <c r="A9279" t="s">
        <v>10517</v>
      </c>
      <c r="B9279">
        <v>1</v>
      </c>
      <c r="C9279" t="s">
        <v>9357</v>
      </c>
      <c r="D9279" s="84"/>
      <c r="F9279" s="84"/>
    </row>
    <row r="9280" spans="1:6" x14ac:dyDescent="0.25">
      <c r="A9280" t="s">
        <v>10518</v>
      </c>
      <c r="B9280">
        <v>1</v>
      </c>
      <c r="C9280" t="s">
        <v>9357</v>
      </c>
      <c r="D9280" s="84"/>
      <c r="F9280" s="84"/>
    </row>
    <row r="9281" spans="1:6" x14ac:dyDescent="0.25">
      <c r="A9281" t="s">
        <v>10519</v>
      </c>
      <c r="B9281">
        <v>1</v>
      </c>
      <c r="C9281" t="s">
        <v>9357</v>
      </c>
      <c r="D9281" s="84"/>
      <c r="F9281" s="84"/>
    </row>
    <row r="9282" spans="1:6" x14ac:dyDescent="0.25">
      <c r="A9282" t="s">
        <v>10520</v>
      </c>
      <c r="B9282">
        <v>1</v>
      </c>
      <c r="C9282" t="s">
        <v>9357</v>
      </c>
      <c r="D9282" s="84"/>
      <c r="F9282" s="84"/>
    </row>
    <row r="9283" spans="1:6" x14ac:dyDescent="0.25">
      <c r="A9283" t="s">
        <v>10521</v>
      </c>
      <c r="B9283">
        <v>1</v>
      </c>
      <c r="C9283" t="s">
        <v>9357</v>
      </c>
      <c r="D9283" s="84"/>
      <c r="F9283" s="84"/>
    </row>
    <row r="9284" spans="1:6" x14ac:dyDescent="0.25">
      <c r="A9284" t="s">
        <v>10522</v>
      </c>
      <c r="B9284">
        <v>1</v>
      </c>
      <c r="C9284" t="s">
        <v>9357</v>
      </c>
      <c r="D9284" s="84"/>
      <c r="F9284" s="84"/>
    </row>
    <row r="9285" spans="1:6" x14ac:dyDescent="0.25">
      <c r="A9285" t="s">
        <v>10523</v>
      </c>
      <c r="B9285">
        <v>1</v>
      </c>
      <c r="C9285" t="s">
        <v>9357</v>
      </c>
      <c r="D9285" s="84"/>
      <c r="F9285" s="84"/>
    </row>
    <row r="9286" spans="1:6" x14ac:dyDescent="0.25">
      <c r="A9286" t="s">
        <v>10524</v>
      </c>
      <c r="B9286">
        <v>1</v>
      </c>
      <c r="C9286" t="s">
        <v>9357</v>
      </c>
      <c r="D9286" s="84"/>
      <c r="F9286" s="84"/>
    </row>
    <row r="9287" spans="1:6" x14ac:dyDescent="0.25">
      <c r="A9287" t="s">
        <v>10525</v>
      </c>
      <c r="B9287">
        <v>1</v>
      </c>
      <c r="C9287" t="s">
        <v>9357</v>
      </c>
      <c r="D9287" s="84"/>
      <c r="F9287" s="84"/>
    </row>
    <row r="9288" spans="1:6" x14ac:dyDescent="0.25">
      <c r="A9288" t="s">
        <v>10526</v>
      </c>
      <c r="B9288">
        <v>1</v>
      </c>
      <c r="C9288" t="s">
        <v>9357</v>
      </c>
      <c r="D9288" s="84"/>
      <c r="F9288" s="84"/>
    </row>
    <row r="9289" spans="1:6" x14ac:dyDescent="0.25">
      <c r="A9289" t="s">
        <v>10527</v>
      </c>
      <c r="B9289">
        <v>1</v>
      </c>
      <c r="C9289" t="s">
        <v>9357</v>
      </c>
      <c r="D9289" s="84"/>
      <c r="F9289" s="84"/>
    </row>
    <row r="9290" spans="1:6" x14ac:dyDescent="0.25">
      <c r="A9290" t="s">
        <v>10528</v>
      </c>
      <c r="B9290">
        <v>1</v>
      </c>
      <c r="C9290" t="s">
        <v>9357</v>
      </c>
      <c r="D9290" s="84"/>
      <c r="F9290" s="84"/>
    </row>
    <row r="9291" spans="1:6" x14ac:dyDescent="0.25">
      <c r="A9291" t="s">
        <v>10529</v>
      </c>
      <c r="B9291">
        <v>1</v>
      </c>
      <c r="C9291" t="s">
        <v>9357</v>
      </c>
      <c r="D9291" s="84"/>
      <c r="F9291" s="84"/>
    </row>
    <row r="9292" spans="1:6" x14ac:dyDescent="0.25">
      <c r="A9292" t="s">
        <v>10530</v>
      </c>
      <c r="B9292">
        <v>1</v>
      </c>
      <c r="C9292" t="s">
        <v>9357</v>
      </c>
      <c r="D9292" s="84"/>
      <c r="F9292" s="84"/>
    </row>
    <row r="9293" spans="1:6" x14ac:dyDescent="0.25">
      <c r="A9293" t="s">
        <v>10531</v>
      </c>
      <c r="B9293">
        <v>1</v>
      </c>
      <c r="C9293" t="s">
        <v>9357</v>
      </c>
      <c r="D9293" s="84"/>
      <c r="F9293" s="84"/>
    </row>
    <row r="9294" spans="1:6" x14ac:dyDescent="0.25">
      <c r="A9294" t="s">
        <v>10532</v>
      </c>
      <c r="B9294">
        <v>1</v>
      </c>
      <c r="C9294" t="s">
        <v>9357</v>
      </c>
      <c r="D9294" s="84"/>
      <c r="F9294" s="84"/>
    </row>
    <row r="9295" spans="1:6" x14ac:dyDescent="0.25">
      <c r="A9295" t="s">
        <v>10533</v>
      </c>
      <c r="B9295">
        <v>1</v>
      </c>
      <c r="C9295" t="s">
        <v>9357</v>
      </c>
      <c r="D9295" s="84"/>
      <c r="F9295" s="84"/>
    </row>
    <row r="9296" spans="1:6" x14ac:dyDescent="0.25">
      <c r="A9296" t="s">
        <v>10534</v>
      </c>
      <c r="B9296">
        <v>1</v>
      </c>
      <c r="C9296" t="s">
        <v>9357</v>
      </c>
      <c r="D9296" s="84"/>
      <c r="F9296" s="84"/>
    </row>
    <row r="9297" spans="1:6" x14ac:dyDescent="0.25">
      <c r="A9297" t="s">
        <v>10535</v>
      </c>
      <c r="B9297">
        <v>1</v>
      </c>
      <c r="C9297" t="s">
        <v>9357</v>
      </c>
      <c r="D9297" s="84"/>
      <c r="F9297" s="84"/>
    </row>
    <row r="9298" spans="1:6" x14ac:dyDescent="0.25">
      <c r="A9298" t="s">
        <v>10536</v>
      </c>
      <c r="B9298">
        <v>1</v>
      </c>
      <c r="C9298" t="s">
        <v>9357</v>
      </c>
      <c r="D9298" s="84"/>
      <c r="F9298" s="84"/>
    </row>
    <row r="9299" spans="1:6" x14ac:dyDescent="0.25">
      <c r="A9299" t="s">
        <v>10537</v>
      </c>
      <c r="B9299">
        <v>1</v>
      </c>
      <c r="C9299" t="s">
        <v>9357</v>
      </c>
      <c r="D9299" s="84"/>
      <c r="F9299" s="84"/>
    </row>
    <row r="9300" spans="1:6" x14ac:dyDescent="0.25">
      <c r="A9300" t="s">
        <v>10538</v>
      </c>
      <c r="B9300">
        <v>1</v>
      </c>
      <c r="C9300" t="s">
        <v>9357</v>
      </c>
      <c r="D9300" s="84"/>
      <c r="F9300" s="84"/>
    </row>
    <row r="9301" spans="1:6" x14ac:dyDescent="0.25">
      <c r="A9301" t="s">
        <v>10539</v>
      </c>
      <c r="B9301">
        <v>1</v>
      </c>
      <c r="C9301" t="s">
        <v>9357</v>
      </c>
      <c r="D9301" s="84"/>
      <c r="F9301" s="84"/>
    </row>
    <row r="9302" spans="1:6" x14ac:dyDescent="0.25">
      <c r="A9302" t="s">
        <v>10540</v>
      </c>
      <c r="B9302">
        <v>1</v>
      </c>
      <c r="C9302" t="s">
        <v>9357</v>
      </c>
      <c r="D9302" s="84"/>
      <c r="F9302" s="84"/>
    </row>
    <row r="9303" spans="1:6" x14ac:dyDescent="0.25">
      <c r="A9303" t="s">
        <v>10541</v>
      </c>
      <c r="B9303">
        <v>1</v>
      </c>
      <c r="C9303" t="s">
        <v>9357</v>
      </c>
      <c r="D9303" s="84"/>
      <c r="F9303" s="84"/>
    </row>
    <row r="9304" spans="1:6" x14ac:dyDescent="0.25">
      <c r="A9304" t="s">
        <v>10542</v>
      </c>
      <c r="B9304">
        <v>1</v>
      </c>
      <c r="C9304" t="s">
        <v>9357</v>
      </c>
      <c r="D9304" s="84"/>
      <c r="F9304" s="84"/>
    </row>
    <row r="9305" spans="1:6" x14ac:dyDescent="0.25">
      <c r="A9305" t="s">
        <v>10543</v>
      </c>
      <c r="B9305">
        <v>1</v>
      </c>
      <c r="C9305" t="s">
        <v>9357</v>
      </c>
      <c r="D9305" s="84"/>
      <c r="F9305" s="84"/>
    </row>
    <row r="9306" spans="1:6" x14ac:dyDescent="0.25">
      <c r="A9306" t="s">
        <v>10544</v>
      </c>
      <c r="B9306">
        <v>1</v>
      </c>
      <c r="C9306" t="s">
        <v>9357</v>
      </c>
      <c r="D9306" s="84"/>
      <c r="F9306" s="84"/>
    </row>
    <row r="9307" spans="1:6" x14ac:dyDescent="0.25">
      <c r="A9307" t="s">
        <v>10545</v>
      </c>
      <c r="B9307">
        <v>1</v>
      </c>
      <c r="C9307" t="s">
        <v>9357</v>
      </c>
      <c r="D9307" s="84"/>
      <c r="F9307" s="84"/>
    </row>
    <row r="9308" spans="1:6" x14ac:dyDescent="0.25">
      <c r="A9308" t="s">
        <v>10546</v>
      </c>
      <c r="B9308">
        <v>1</v>
      </c>
      <c r="C9308" t="s">
        <v>9357</v>
      </c>
      <c r="D9308" s="84"/>
      <c r="F9308" s="84"/>
    </row>
    <row r="9309" spans="1:6" x14ac:dyDescent="0.25">
      <c r="A9309" t="s">
        <v>10547</v>
      </c>
      <c r="B9309">
        <v>1</v>
      </c>
      <c r="C9309" t="s">
        <v>9357</v>
      </c>
      <c r="D9309" s="84"/>
      <c r="F9309" s="84"/>
    </row>
    <row r="9310" spans="1:6" x14ac:dyDescent="0.25">
      <c r="A9310" t="s">
        <v>10548</v>
      </c>
      <c r="B9310">
        <v>1</v>
      </c>
      <c r="C9310" t="s">
        <v>9357</v>
      </c>
      <c r="D9310" s="84"/>
      <c r="F9310" s="84"/>
    </row>
    <row r="9311" spans="1:6" x14ac:dyDescent="0.25">
      <c r="A9311" t="s">
        <v>10549</v>
      </c>
      <c r="B9311">
        <v>1</v>
      </c>
      <c r="C9311" t="s">
        <v>9357</v>
      </c>
      <c r="D9311" s="84"/>
      <c r="F9311" s="84"/>
    </row>
    <row r="9312" spans="1:6" x14ac:dyDescent="0.25">
      <c r="A9312" t="s">
        <v>10550</v>
      </c>
      <c r="B9312">
        <v>1</v>
      </c>
      <c r="C9312" t="s">
        <v>9357</v>
      </c>
      <c r="D9312" s="84"/>
      <c r="F9312" s="84"/>
    </row>
    <row r="9313" spans="1:6" x14ac:dyDescent="0.25">
      <c r="A9313" t="s">
        <v>10551</v>
      </c>
      <c r="B9313">
        <v>1</v>
      </c>
      <c r="C9313" t="s">
        <v>9357</v>
      </c>
      <c r="D9313" s="84"/>
      <c r="F9313" s="84"/>
    </row>
    <row r="9314" spans="1:6" x14ac:dyDescent="0.25">
      <c r="A9314" t="s">
        <v>10552</v>
      </c>
      <c r="B9314">
        <v>1</v>
      </c>
      <c r="C9314" t="s">
        <v>9357</v>
      </c>
      <c r="D9314" s="84"/>
      <c r="F9314" s="84"/>
    </row>
    <row r="9315" spans="1:6" x14ac:dyDescent="0.25">
      <c r="A9315" t="s">
        <v>10553</v>
      </c>
      <c r="B9315">
        <v>1</v>
      </c>
      <c r="C9315" t="s">
        <v>9357</v>
      </c>
      <c r="D9315" s="84"/>
      <c r="F9315" s="84"/>
    </row>
    <row r="9316" spans="1:6" x14ac:dyDescent="0.25">
      <c r="A9316" t="s">
        <v>10554</v>
      </c>
      <c r="B9316">
        <v>1</v>
      </c>
      <c r="C9316" t="s">
        <v>9357</v>
      </c>
      <c r="D9316" s="84"/>
      <c r="F9316" s="84"/>
    </row>
    <row r="9317" spans="1:6" x14ac:dyDescent="0.25">
      <c r="A9317" t="s">
        <v>10555</v>
      </c>
      <c r="B9317">
        <v>1</v>
      </c>
      <c r="C9317" t="s">
        <v>9357</v>
      </c>
      <c r="D9317" s="84"/>
      <c r="F9317" s="84"/>
    </row>
    <row r="9318" spans="1:6" x14ac:dyDescent="0.25">
      <c r="A9318" t="s">
        <v>10556</v>
      </c>
      <c r="B9318">
        <v>1</v>
      </c>
      <c r="C9318" t="s">
        <v>9357</v>
      </c>
      <c r="D9318" s="84"/>
      <c r="F9318" s="84"/>
    </row>
    <row r="9319" spans="1:6" x14ac:dyDescent="0.25">
      <c r="A9319" t="s">
        <v>10557</v>
      </c>
      <c r="B9319">
        <v>1</v>
      </c>
      <c r="C9319" t="s">
        <v>9357</v>
      </c>
      <c r="D9319" s="84"/>
      <c r="F9319" s="84"/>
    </row>
    <row r="9320" spans="1:6" x14ac:dyDescent="0.25">
      <c r="A9320" t="s">
        <v>10558</v>
      </c>
      <c r="B9320">
        <v>1</v>
      </c>
      <c r="C9320" t="s">
        <v>9357</v>
      </c>
      <c r="D9320" s="84"/>
      <c r="F9320" s="84"/>
    </row>
    <row r="9321" spans="1:6" x14ac:dyDescent="0.25">
      <c r="A9321" t="s">
        <v>10559</v>
      </c>
      <c r="B9321">
        <v>1</v>
      </c>
      <c r="C9321" t="s">
        <v>9357</v>
      </c>
      <c r="D9321" s="84"/>
      <c r="F9321" s="84"/>
    </row>
    <row r="9322" spans="1:6" x14ac:dyDescent="0.25">
      <c r="A9322" t="s">
        <v>10560</v>
      </c>
      <c r="B9322">
        <v>1</v>
      </c>
      <c r="C9322" t="s">
        <v>9357</v>
      </c>
      <c r="D9322" s="84"/>
      <c r="F9322" s="84"/>
    </row>
    <row r="9323" spans="1:6" x14ac:dyDescent="0.25">
      <c r="A9323" t="s">
        <v>10561</v>
      </c>
      <c r="B9323">
        <v>1</v>
      </c>
      <c r="C9323" t="s">
        <v>9357</v>
      </c>
      <c r="D9323" s="84"/>
      <c r="F9323" s="84"/>
    </row>
    <row r="9324" spans="1:6" x14ac:dyDescent="0.25">
      <c r="A9324" t="s">
        <v>10562</v>
      </c>
      <c r="B9324">
        <v>1</v>
      </c>
      <c r="C9324" t="s">
        <v>9357</v>
      </c>
      <c r="D9324" s="84"/>
      <c r="F9324" s="84"/>
    </row>
    <row r="9325" spans="1:6" x14ac:dyDescent="0.25">
      <c r="A9325" t="s">
        <v>10563</v>
      </c>
      <c r="B9325">
        <v>1</v>
      </c>
      <c r="C9325" t="s">
        <v>9357</v>
      </c>
      <c r="D9325" s="84"/>
      <c r="F9325" s="84"/>
    </row>
    <row r="9326" spans="1:6" x14ac:dyDescent="0.25">
      <c r="A9326" t="s">
        <v>10564</v>
      </c>
      <c r="B9326">
        <v>1</v>
      </c>
      <c r="C9326" t="s">
        <v>9357</v>
      </c>
      <c r="D9326" s="84"/>
      <c r="F9326" s="84"/>
    </row>
    <row r="9327" spans="1:6" x14ac:dyDescent="0.25">
      <c r="A9327" t="s">
        <v>10565</v>
      </c>
      <c r="B9327">
        <v>1</v>
      </c>
      <c r="C9327" t="s">
        <v>9357</v>
      </c>
      <c r="D9327" s="84"/>
      <c r="F9327" s="84"/>
    </row>
    <row r="9328" spans="1:6" x14ac:dyDescent="0.25">
      <c r="A9328" t="s">
        <v>10566</v>
      </c>
      <c r="B9328">
        <v>1</v>
      </c>
      <c r="C9328" t="s">
        <v>9357</v>
      </c>
      <c r="D9328" s="84"/>
      <c r="F9328" s="84"/>
    </row>
    <row r="9329" spans="1:6" x14ac:dyDescent="0.25">
      <c r="A9329" t="s">
        <v>10567</v>
      </c>
      <c r="B9329">
        <v>1</v>
      </c>
      <c r="C9329" t="s">
        <v>9357</v>
      </c>
      <c r="D9329" s="84"/>
      <c r="F9329" s="84"/>
    </row>
    <row r="9330" spans="1:6" x14ac:dyDescent="0.25">
      <c r="A9330" t="s">
        <v>10568</v>
      </c>
      <c r="B9330">
        <v>1</v>
      </c>
      <c r="C9330" t="s">
        <v>9357</v>
      </c>
      <c r="D9330" s="84"/>
      <c r="F9330" s="84"/>
    </row>
    <row r="9331" spans="1:6" x14ac:dyDescent="0.25">
      <c r="A9331" t="s">
        <v>10569</v>
      </c>
      <c r="B9331">
        <v>1</v>
      </c>
      <c r="C9331" t="s">
        <v>9357</v>
      </c>
      <c r="D9331" s="84"/>
      <c r="F9331" s="84"/>
    </row>
    <row r="9332" spans="1:6" x14ac:dyDescent="0.25">
      <c r="A9332" t="s">
        <v>10570</v>
      </c>
      <c r="B9332">
        <v>1</v>
      </c>
      <c r="C9332" t="s">
        <v>9357</v>
      </c>
      <c r="D9332" s="84"/>
      <c r="F9332" s="84"/>
    </row>
    <row r="9333" spans="1:6" x14ac:dyDescent="0.25">
      <c r="A9333" t="s">
        <v>10571</v>
      </c>
      <c r="B9333">
        <v>1</v>
      </c>
      <c r="C9333" t="s">
        <v>9357</v>
      </c>
      <c r="D9333" s="84"/>
      <c r="F9333" s="84"/>
    </row>
    <row r="9334" spans="1:6" x14ac:dyDescent="0.25">
      <c r="A9334" t="s">
        <v>10572</v>
      </c>
      <c r="B9334">
        <v>1</v>
      </c>
      <c r="C9334" t="s">
        <v>9357</v>
      </c>
      <c r="D9334" s="84"/>
      <c r="F9334" s="84"/>
    </row>
    <row r="9335" spans="1:6" x14ac:dyDescent="0.25">
      <c r="A9335" t="s">
        <v>10573</v>
      </c>
      <c r="B9335">
        <v>1</v>
      </c>
      <c r="C9335" t="s">
        <v>9357</v>
      </c>
      <c r="D9335" s="84"/>
      <c r="F9335" s="84"/>
    </row>
    <row r="9336" spans="1:6" x14ac:dyDescent="0.25">
      <c r="A9336" t="s">
        <v>10574</v>
      </c>
      <c r="B9336">
        <v>1</v>
      </c>
      <c r="C9336" t="s">
        <v>9357</v>
      </c>
      <c r="D9336" s="84"/>
      <c r="F9336" s="84"/>
    </row>
    <row r="9337" spans="1:6" x14ac:dyDescent="0.25">
      <c r="A9337" t="s">
        <v>10575</v>
      </c>
      <c r="B9337">
        <v>1</v>
      </c>
      <c r="C9337" t="s">
        <v>9357</v>
      </c>
      <c r="D9337" s="84"/>
      <c r="F9337" s="84"/>
    </row>
    <row r="9338" spans="1:6" x14ac:dyDescent="0.25">
      <c r="A9338" t="s">
        <v>10576</v>
      </c>
      <c r="B9338">
        <v>1</v>
      </c>
      <c r="C9338" t="s">
        <v>9357</v>
      </c>
      <c r="D9338" s="84"/>
      <c r="F9338" s="84"/>
    </row>
    <row r="9339" spans="1:6" x14ac:dyDescent="0.25">
      <c r="A9339" t="s">
        <v>10577</v>
      </c>
      <c r="B9339">
        <v>1</v>
      </c>
      <c r="C9339" t="s">
        <v>9357</v>
      </c>
      <c r="D9339" s="84"/>
      <c r="F9339" s="84"/>
    </row>
    <row r="9340" spans="1:6" x14ac:dyDescent="0.25">
      <c r="A9340" t="s">
        <v>10578</v>
      </c>
      <c r="B9340">
        <v>1</v>
      </c>
      <c r="C9340" t="s">
        <v>9357</v>
      </c>
      <c r="D9340" s="84"/>
      <c r="F9340" s="84"/>
    </row>
    <row r="9341" spans="1:6" x14ac:dyDescent="0.25">
      <c r="A9341" t="s">
        <v>10579</v>
      </c>
      <c r="B9341">
        <v>1</v>
      </c>
      <c r="C9341" t="s">
        <v>9357</v>
      </c>
      <c r="D9341" s="84"/>
      <c r="F9341" s="84"/>
    </row>
    <row r="9342" spans="1:6" x14ac:dyDescent="0.25">
      <c r="A9342" t="s">
        <v>10580</v>
      </c>
      <c r="B9342">
        <v>1</v>
      </c>
      <c r="C9342" t="s">
        <v>9357</v>
      </c>
      <c r="D9342" s="84"/>
      <c r="F9342" s="84"/>
    </row>
    <row r="9343" spans="1:6" x14ac:dyDescent="0.25">
      <c r="A9343" t="s">
        <v>10581</v>
      </c>
      <c r="B9343">
        <v>1</v>
      </c>
      <c r="C9343" t="s">
        <v>9357</v>
      </c>
      <c r="D9343" s="84"/>
      <c r="F9343" s="84"/>
    </row>
    <row r="9344" spans="1:6" x14ac:dyDescent="0.25">
      <c r="A9344" t="s">
        <v>10582</v>
      </c>
      <c r="B9344">
        <v>1</v>
      </c>
      <c r="C9344" t="s">
        <v>9357</v>
      </c>
      <c r="D9344" s="84"/>
      <c r="F9344" s="84"/>
    </row>
    <row r="9345" spans="1:6" x14ac:dyDescent="0.25">
      <c r="A9345" t="s">
        <v>10583</v>
      </c>
      <c r="B9345">
        <v>1</v>
      </c>
      <c r="C9345" t="s">
        <v>9357</v>
      </c>
      <c r="D9345" s="84"/>
      <c r="F9345" s="84"/>
    </row>
    <row r="9346" spans="1:6" x14ac:dyDescent="0.25">
      <c r="A9346" t="s">
        <v>10584</v>
      </c>
      <c r="B9346">
        <v>1</v>
      </c>
      <c r="C9346" t="s">
        <v>9357</v>
      </c>
      <c r="D9346" s="84"/>
      <c r="F9346" s="84"/>
    </row>
    <row r="9347" spans="1:6" x14ac:dyDescent="0.25">
      <c r="A9347" t="s">
        <v>10585</v>
      </c>
      <c r="B9347">
        <v>1</v>
      </c>
      <c r="C9347" t="s">
        <v>9357</v>
      </c>
      <c r="D9347" s="84"/>
      <c r="F9347" s="84"/>
    </row>
    <row r="9348" spans="1:6" x14ac:dyDescent="0.25">
      <c r="A9348" t="s">
        <v>10586</v>
      </c>
      <c r="B9348">
        <v>1</v>
      </c>
      <c r="C9348" t="s">
        <v>9357</v>
      </c>
      <c r="D9348" s="84"/>
      <c r="F9348" s="84"/>
    </row>
    <row r="9349" spans="1:6" x14ac:dyDescent="0.25">
      <c r="A9349" t="s">
        <v>10587</v>
      </c>
      <c r="B9349">
        <v>1</v>
      </c>
      <c r="C9349" t="s">
        <v>9357</v>
      </c>
      <c r="D9349" s="84"/>
      <c r="F9349" s="84"/>
    </row>
    <row r="9350" spans="1:6" x14ac:dyDescent="0.25">
      <c r="A9350" t="s">
        <v>10588</v>
      </c>
      <c r="B9350">
        <v>1</v>
      </c>
      <c r="C9350" t="s">
        <v>9357</v>
      </c>
      <c r="D9350" s="84"/>
      <c r="F9350" s="84"/>
    </row>
    <row r="9351" spans="1:6" x14ac:dyDescent="0.25">
      <c r="A9351" t="s">
        <v>10589</v>
      </c>
      <c r="B9351">
        <v>1</v>
      </c>
      <c r="C9351" t="s">
        <v>9357</v>
      </c>
      <c r="D9351" s="84"/>
      <c r="F9351" s="84"/>
    </row>
    <row r="9352" spans="1:6" x14ac:dyDescent="0.25">
      <c r="A9352" t="s">
        <v>10590</v>
      </c>
      <c r="B9352">
        <v>1</v>
      </c>
      <c r="C9352" t="s">
        <v>9357</v>
      </c>
      <c r="D9352" s="84"/>
      <c r="F9352" s="84"/>
    </row>
    <row r="9353" spans="1:6" x14ac:dyDescent="0.25">
      <c r="A9353" t="s">
        <v>10591</v>
      </c>
      <c r="B9353">
        <v>1</v>
      </c>
      <c r="C9353" t="s">
        <v>9357</v>
      </c>
      <c r="D9353" s="84"/>
      <c r="F9353" s="84"/>
    </row>
    <row r="9354" spans="1:6" x14ac:dyDescent="0.25">
      <c r="A9354" t="s">
        <v>10592</v>
      </c>
      <c r="B9354">
        <v>1</v>
      </c>
      <c r="C9354" t="s">
        <v>9357</v>
      </c>
      <c r="D9354" s="84"/>
      <c r="F9354" s="84"/>
    </row>
    <row r="9355" spans="1:6" x14ac:dyDescent="0.25">
      <c r="A9355" t="s">
        <v>10593</v>
      </c>
      <c r="B9355">
        <v>1</v>
      </c>
      <c r="C9355" t="s">
        <v>9357</v>
      </c>
      <c r="D9355" s="84"/>
      <c r="F9355" s="84"/>
    </row>
    <row r="9356" spans="1:6" x14ac:dyDescent="0.25">
      <c r="A9356" t="s">
        <v>10594</v>
      </c>
      <c r="B9356">
        <v>1</v>
      </c>
      <c r="C9356" t="s">
        <v>9357</v>
      </c>
      <c r="D9356" s="84"/>
      <c r="F9356" s="84"/>
    </row>
    <row r="9357" spans="1:6" x14ac:dyDescent="0.25">
      <c r="A9357" t="s">
        <v>10595</v>
      </c>
      <c r="B9357">
        <v>1</v>
      </c>
      <c r="C9357" t="s">
        <v>9357</v>
      </c>
      <c r="D9357" s="84"/>
      <c r="F9357" s="84"/>
    </row>
    <row r="9358" spans="1:6" x14ac:dyDescent="0.25">
      <c r="A9358" t="s">
        <v>10596</v>
      </c>
      <c r="B9358">
        <v>1</v>
      </c>
      <c r="C9358" t="s">
        <v>9357</v>
      </c>
      <c r="D9358" s="84"/>
      <c r="F9358" s="84"/>
    </row>
    <row r="9359" spans="1:6" x14ac:dyDescent="0.25">
      <c r="A9359" t="s">
        <v>10597</v>
      </c>
      <c r="B9359">
        <v>1</v>
      </c>
      <c r="C9359" t="s">
        <v>9357</v>
      </c>
      <c r="D9359" s="84"/>
      <c r="F9359" s="84"/>
    </row>
    <row r="9360" spans="1:6" x14ac:dyDescent="0.25">
      <c r="A9360" t="s">
        <v>10598</v>
      </c>
      <c r="B9360">
        <v>1</v>
      </c>
      <c r="C9360" t="s">
        <v>9357</v>
      </c>
      <c r="D9360" s="84"/>
      <c r="F9360" s="84"/>
    </row>
    <row r="9361" spans="1:6" x14ac:dyDescent="0.25">
      <c r="A9361" t="s">
        <v>10599</v>
      </c>
      <c r="B9361">
        <v>1</v>
      </c>
      <c r="C9361" t="s">
        <v>9357</v>
      </c>
      <c r="D9361" s="84"/>
      <c r="F9361" s="84"/>
    </row>
    <row r="9362" spans="1:6" x14ac:dyDescent="0.25">
      <c r="A9362" t="s">
        <v>10600</v>
      </c>
      <c r="B9362">
        <v>1</v>
      </c>
      <c r="C9362" t="s">
        <v>9357</v>
      </c>
      <c r="D9362" s="84"/>
      <c r="F9362" s="84"/>
    </row>
    <row r="9363" spans="1:6" x14ac:dyDescent="0.25">
      <c r="A9363" t="s">
        <v>10601</v>
      </c>
      <c r="B9363">
        <v>1</v>
      </c>
      <c r="C9363" t="s">
        <v>9357</v>
      </c>
      <c r="D9363" s="84"/>
      <c r="F9363" s="84"/>
    </row>
    <row r="9364" spans="1:6" x14ac:dyDescent="0.25">
      <c r="A9364" t="s">
        <v>10602</v>
      </c>
      <c r="B9364">
        <v>1</v>
      </c>
      <c r="C9364" t="s">
        <v>9357</v>
      </c>
      <c r="D9364" s="84"/>
      <c r="F9364" s="84"/>
    </row>
    <row r="9365" spans="1:6" x14ac:dyDescent="0.25">
      <c r="A9365" t="s">
        <v>10603</v>
      </c>
      <c r="B9365">
        <v>1</v>
      </c>
      <c r="C9365" t="s">
        <v>9357</v>
      </c>
      <c r="D9365" s="84"/>
      <c r="F9365" s="84"/>
    </row>
    <row r="9366" spans="1:6" x14ac:dyDescent="0.25">
      <c r="A9366" t="s">
        <v>10604</v>
      </c>
      <c r="B9366">
        <v>1</v>
      </c>
      <c r="C9366" t="s">
        <v>9357</v>
      </c>
      <c r="D9366" s="84"/>
      <c r="F9366" s="84"/>
    </row>
    <row r="9367" spans="1:6" x14ac:dyDescent="0.25">
      <c r="A9367" t="s">
        <v>10605</v>
      </c>
      <c r="B9367">
        <v>1</v>
      </c>
      <c r="C9367" t="s">
        <v>9357</v>
      </c>
      <c r="D9367" s="84"/>
      <c r="F9367" s="84"/>
    </row>
    <row r="9368" spans="1:6" x14ac:dyDescent="0.25">
      <c r="A9368" t="s">
        <v>10606</v>
      </c>
      <c r="B9368">
        <v>1</v>
      </c>
      <c r="C9368" t="s">
        <v>9357</v>
      </c>
      <c r="D9368" s="84"/>
      <c r="F9368" s="84"/>
    </row>
    <row r="9369" spans="1:6" x14ac:dyDescent="0.25">
      <c r="A9369" t="s">
        <v>10607</v>
      </c>
      <c r="B9369">
        <v>1</v>
      </c>
      <c r="C9369" t="s">
        <v>9357</v>
      </c>
      <c r="D9369" s="84"/>
      <c r="F9369" s="84"/>
    </row>
    <row r="9370" spans="1:6" x14ac:dyDescent="0.25">
      <c r="A9370" t="s">
        <v>10608</v>
      </c>
      <c r="B9370">
        <v>1</v>
      </c>
      <c r="C9370" t="s">
        <v>9357</v>
      </c>
      <c r="D9370" s="84"/>
      <c r="F9370" s="84"/>
    </row>
    <row r="9371" spans="1:6" x14ac:dyDescent="0.25">
      <c r="A9371" t="s">
        <v>10609</v>
      </c>
      <c r="B9371">
        <v>1</v>
      </c>
      <c r="C9371" t="s">
        <v>9357</v>
      </c>
      <c r="D9371" s="84"/>
      <c r="F9371" s="84"/>
    </row>
    <row r="9372" spans="1:6" x14ac:dyDescent="0.25">
      <c r="A9372" t="s">
        <v>10610</v>
      </c>
      <c r="B9372">
        <v>1</v>
      </c>
      <c r="C9372" t="s">
        <v>9357</v>
      </c>
      <c r="D9372" s="84"/>
      <c r="F9372" s="84"/>
    </row>
    <row r="9373" spans="1:6" x14ac:dyDescent="0.25">
      <c r="A9373" t="s">
        <v>10611</v>
      </c>
      <c r="B9373">
        <v>1</v>
      </c>
      <c r="C9373" t="s">
        <v>9357</v>
      </c>
      <c r="D9373" s="84"/>
      <c r="F9373" s="84"/>
    </row>
    <row r="9374" spans="1:6" x14ac:dyDescent="0.25">
      <c r="A9374" t="s">
        <v>10612</v>
      </c>
      <c r="B9374">
        <v>1</v>
      </c>
      <c r="C9374" t="s">
        <v>9357</v>
      </c>
      <c r="D9374" s="84"/>
      <c r="F9374" s="84"/>
    </row>
    <row r="9375" spans="1:6" x14ac:dyDescent="0.25">
      <c r="A9375" t="s">
        <v>10613</v>
      </c>
      <c r="B9375">
        <v>1</v>
      </c>
      <c r="C9375" t="s">
        <v>9357</v>
      </c>
      <c r="D9375" s="84"/>
      <c r="F9375" s="84"/>
    </row>
    <row r="9376" spans="1:6" x14ac:dyDescent="0.25">
      <c r="A9376" t="s">
        <v>10614</v>
      </c>
      <c r="B9376">
        <v>1</v>
      </c>
      <c r="C9376" t="s">
        <v>9357</v>
      </c>
      <c r="D9376" s="84"/>
      <c r="F9376" s="84"/>
    </row>
    <row r="9377" spans="1:6" x14ac:dyDescent="0.25">
      <c r="A9377" t="s">
        <v>10615</v>
      </c>
      <c r="B9377">
        <v>1</v>
      </c>
      <c r="C9377" t="s">
        <v>9357</v>
      </c>
      <c r="D9377" s="84"/>
      <c r="F9377" s="84"/>
    </row>
    <row r="9378" spans="1:6" x14ac:dyDescent="0.25">
      <c r="A9378" t="s">
        <v>10616</v>
      </c>
      <c r="B9378">
        <v>1</v>
      </c>
      <c r="C9378" t="s">
        <v>9357</v>
      </c>
      <c r="D9378" s="84"/>
      <c r="F9378" s="84"/>
    </row>
    <row r="9379" spans="1:6" x14ac:dyDescent="0.25">
      <c r="A9379" t="s">
        <v>10617</v>
      </c>
      <c r="B9379">
        <v>1</v>
      </c>
      <c r="C9379" t="s">
        <v>9357</v>
      </c>
      <c r="D9379" s="84"/>
      <c r="F9379" s="84"/>
    </row>
    <row r="9380" spans="1:6" x14ac:dyDescent="0.25">
      <c r="A9380" t="s">
        <v>10618</v>
      </c>
      <c r="B9380">
        <v>1</v>
      </c>
      <c r="C9380" t="s">
        <v>9357</v>
      </c>
      <c r="D9380" s="84"/>
      <c r="F9380" s="84"/>
    </row>
    <row r="9381" spans="1:6" x14ac:dyDescent="0.25">
      <c r="A9381" t="s">
        <v>10619</v>
      </c>
      <c r="B9381">
        <v>1</v>
      </c>
      <c r="C9381" t="s">
        <v>9357</v>
      </c>
      <c r="D9381" s="84"/>
      <c r="F9381" s="84"/>
    </row>
    <row r="9382" spans="1:6" x14ac:dyDescent="0.25">
      <c r="A9382" t="s">
        <v>10620</v>
      </c>
      <c r="B9382">
        <v>1</v>
      </c>
      <c r="C9382" t="s">
        <v>9357</v>
      </c>
      <c r="D9382" s="84"/>
      <c r="F9382" s="84"/>
    </row>
    <row r="9383" spans="1:6" x14ac:dyDescent="0.25">
      <c r="A9383" t="s">
        <v>10621</v>
      </c>
      <c r="B9383">
        <v>1</v>
      </c>
      <c r="C9383" t="s">
        <v>9357</v>
      </c>
      <c r="D9383" s="84"/>
      <c r="F9383" s="84"/>
    </row>
    <row r="9384" spans="1:6" x14ac:dyDescent="0.25">
      <c r="A9384" t="s">
        <v>10622</v>
      </c>
      <c r="B9384">
        <v>1</v>
      </c>
      <c r="C9384" t="s">
        <v>9357</v>
      </c>
      <c r="D9384" s="84"/>
      <c r="F9384" s="84"/>
    </row>
    <row r="9385" spans="1:6" x14ac:dyDescent="0.25">
      <c r="A9385" t="s">
        <v>10623</v>
      </c>
      <c r="B9385">
        <v>1</v>
      </c>
      <c r="C9385" t="s">
        <v>9357</v>
      </c>
      <c r="D9385" s="84"/>
      <c r="F9385" s="84"/>
    </row>
    <row r="9386" spans="1:6" x14ac:dyDescent="0.25">
      <c r="A9386" t="s">
        <v>10624</v>
      </c>
      <c r="B9386">
        <v>1</v>
      </c>
      <c r="C9386" t="s">
        <v>9357</v>
      </c>
      <c r="D9386" s="84"/>
      <c r="F9386" s="84"/>
    </row>
    <row r="9387" spans="1:6" x14ac:dyDescent="0.25">
      <c r="A9387" t="s">
        <v>10625</v>
      </c>
      <c r="B9387">
        <v>1</v>
      </c>
      <c r="C9387" t="s">
        <v>9357</v>
      </c>
      <c r="D9387" s="84"/>
      <c r="F9387" s="84"/>
    </row>
    <row r="9388" spans="1:6" x14ac:dyDescent="0.25">
      <c r="A9388" t="s">
        <v>10626</v>
      </c>
      <c r="B9388">
        <v>1</v>
      </c>
      <c r="C9388" t="s">
        <v>9357</v>
      </c>
      <c r="D9388" s="84"/>
      <c r="F9388" s="84"/>
    </row>
    <row r="9389" spans="1:6" x14ac:dyDescent="0.25">
      <c r="A9389" t="s">
        <v>10627</v>
      </c>
      <c r="B9389">
        <v>1</v>
      </c>
      <c r="C9389" t="s">
        <v>9357</v>
      </c>
      <c r="D9389" s="84"/>
      <c r="F9389" s="84"/>
    </row>
    <row r="9390" spans="1:6" x14ac:dyDescent="0.25">
      <c r="A9390" t="s">
        <v>10628</v>
      </c>
      <c r="B9390">
        <v>1</v>
      </c>
      <c r="C9390" t="s">
        <v>9357</v>
      </c>
      <c r="D9390" s="84"/>
      <c r="F9390" s="84"/>
    </row>
    <row r="9391" spans="1:6" x14ac:dyDescent="0.25">
      <c r="A9391" t="s">
        <v>10629</v>
      </c>
      <c r="B9391">
        <v>1</v>
      </c>
      <c r="C9391" t="s">
        <v>9357</v>
      </c>
      <c r="D9391" s="84"/>
      <c r="F9391" s="84"/>
    </row>
    <row r="9392" spans="1:6" x14ac:dyDescent="0.25">
      <c r="A9392" t="s">
        <v>10630</v>
      </c>
      <c r="B9392">
        <v>1</v>
      </c>
      <c r="C9392" t="s">
        <v>9357</v>
      </c>
      <c r="D9392" s="84"/>
      <c r="F9392" s="84"/>
    </row>
    <row r="9393" spans="1:6" x14ac:dyDescent="0.25">
      <c r="A9393" t="s">
        <v>10631</v>
      </c>
      <c r="B9393">
        <v>1</v>
      </c>
      <c r="C9393" t="s">
        <v>9357</v>
      </c>
      <c r="D9393" s="84"/>
      <c r="F9393" s="84"/>
    </row>
    <row r="9394" spans="1:6" x14ac:dyDescent="0.25">
      <c r="A9394" t="s">
        <v>10632</v>
      </c>
      <c r="B9394">
        <v>1</v>
      </c>
      <c r="C9394" t="s">
        <v>9357</v>
      </c>
      <c r="D9394" s="84"/>
      <c r="F9394" s="84"/>
    </row>
    <row r="9395" spans="1:6" x14ac:dyDescent="0.25">
      <c r="A9395" t="s">
        <v>10633</v>
      </c>
      <c r="B9395">
        <v>1</v>
      </c>
      <c r="C9395" t="s">
        <v>9357</v>
      </c>
      <c r="D9395" s="84"/>
      <c r="F9395" s="84"/>
    </row>
    <row r="9396" spans="1:6" x14ac:dyDescent="0.25">
      <c r="A9396" t="s">
        <v>10634</v>
      </c>
      <c r="B9396">
        <v>1</v>
      </c>
      <c r="C9396" t="s">
        <v>9357</v>
      </c>
      <c r="D9396" s="84"/>
      <c r="F9396" s="84"/>
    </row>
    <row r="9397" spans="1:6" x14ac:dyDescent="0.25">
      <c r="A9397" t="s">
        <v>10635</v>
      </c>
      <c r="B9397">
        <v>1</v>
      </c>
      <c r="C9397" t="s">
        <v>9357</v>
      </c>
      <c r="D9397" s="84"/>
      <c r="F9397" s="84"/>
    </row>
    <row r="9398" spans="1:6" x14ac:dyDescent="0.25">
      <c r="A9398" t="s">
        <v>10636</v>
      </c>
      <c r="B9398">
        <v>1</v>
      </c>
      <c r="C9398" t="s">
        <v>9357</v>
      </c>
      <c r="D9398" s="84"/>
      <c r="F9398" s="84"/>
    </row>
    <row r="9399" spans="1:6" x14ac:dyDescent="0.25">
      <c r="A9399" t="s">
        <v>10637</v>
      </c>
      <c r="B9399">
        <v>1</v>
      </c>
      <c r="C9399" t="s">
        <v>9357</v>
      </c>
      <c r="D9399" s="84"/>
      <c r="F9399" s="84"/>
    </row>
    <row r="9400" spans="1:6" x14ac:dyDescent="0.25">
      <c r="A9400" t="s">
        <v>10638</v>
      </c>
      <c r="B9400">
        <v>1</v>
      </c>
      <c r="C9400" t="s">
        <v>9357</v>
      </c>
      <c r="D9400" s="84"/>
      <c r="F9400" s="84"/>
    </row>
    <row r="9401" spans="1:6" x14ac:dyDescent="0.25">
      <c r="A9401" t="s">
        <v>10639</v>
      </c>
      <c r="B9401">
        <v>1</v>
      </c>
      <c r="C9401" t="s">
        <v>9357</v>
      </c>
      <c r="D9401" s="84"/>
      <c r="F9401" s="84"/>
    </row>
    <row r="9402" spans="1:6" x14ac:dyDescent="0.25">
      <c r="A9402" t="s">
        <v>10640</v>
      </c>
      <c r="B9402">
        <v>1</v>
      </c>
      <c r="C9402" t="s">
        <v>9357</v>
      </c>
      <c r="D9402" s="84"/>
      <c r="F9402" s="84"/>
    </row>
    <row r="9403" spans="1:6" x14ac:dyDescent="0.25">
      <c r="A9403" t="s">
        <v>10641</v>
      </c>
      <c r="B9403">
        <v>1</v>
      </c>
      <c r="C9403" t="s">
        <v>9357</v>
      </c>
      <c r="D9403" s="84"/>
      <c r="F9403" s="84"/>
    </row>
    <row r="9404" spans="1:6" x14ac:dyDescent="0.25">
      <c r="A9404" t="s">
        <v>10642</v>
      </c>
      <c r="B9404">
        <v>1</v>
      </c>
      <c r="C9404" t="s">
        <v>9357</v>
      </c>
      <c r="D9404" s="84"/>
      <c r="F9404" s="84"/>
    </row>
    <row r="9405" spans="1:6" x14ac:dyDescent="0.25">
      <c r="A9405" t="s">
        <v>10643</v>
      </c>
      <c r="B9405">
        <v>1</v>
      </c>
      <c r="C9405" t="s">
        <v>9357</v>
      </c>
      <c r="D9405" s="84"/>
      <c r="F9405" s="84"/>
    </row>
    <row r="9406" spans="1:6" x14ac:dyDescent="0.25">
      <c r="A9406" t="s">
        <v>10644</v>
      </c>
      <c r="B9406">
        <v>1</v>
      </c>
      <c r="C9406" t="s">
        <v>9357</v>
      </c>
      <c r="D9406" s="84"/>
      <c r="F9406" s="84"/>
    </row>
    <row r="9407" spans="1:6" x14ac:dyDescent="0.25">
      <c r="A9407" t="s">
        <v>10645</v>
      </c>
      <c r="B9407">
        <v>1</v>
      </c>
      <c r="C9407" t="s">
        <v>9357</v>
      </c>
      <c r="D9407" s="84"/>
      <c r="F9407" s="84"/>
    </row>
    <row r="9408" spans="1:6" x14ac:dyDescent="0.25">
      <c r="A9408" t="s">
        <v>10646</v>
      </c>
      <c r="B9408">
        <v>1</v>
      </c>
      <c r="C9408" t="s">
        <v>9357</v>
      </c>
      <c r="D9408" s="84"/>
      <c r="F9408" s="84"/>
    </row>
    <row r="9409" spans="1:6" x14ac:dyDescent="0.25">
      <c r="A9409" t="s">
        <v>10647</v>
      </c>
      <c r="B9409">
        <v>1</v>
      </c>
      <c r="C9409" t="s">
        <v>9357</v>
      </c>
      <c r="D9409" s="84"/>
      <c r="F9409" s="84"/>
    </row>
    <row r="9410" spans="1:6" x14ac:dyDescent="0.25">
      <c r="A9410" t="s">
        <v>10648</v>
      </c>
      <c r="B9410">
        <v>1</v>
      </c>
      <c r="C9410" t="s">
        <v>9357</v>
      </c>
      <c r="D9410" s="84"/>
      <c r="F9410" s="84"/>
    </row>
    <row r="9411" spans="1:6" x14ac:dyDescent="0.25">
      <c r="A9411" t="s">
        <v>10649</v>
      </c>
      <c r="B9411">
        <v>1</v>
      </c>
      <c r="C9411" t="s">
        <v>9357</v>
      </c>
      <c r="D9411" s="84"/>
      <c r="F9411" s="84"/>
    </row>
    <row r="9412" spans="1:6" x14ac:dyDescent="0.25">
      <c r="A9412" t="s">
        <v>10650</v>
      </c>
      <c r="B9412">
        <v>1</v>
      </c>
      <c r="C9412" t="s">
        <v>9357</v>
      </c>
      <c r="D9412" s="84"/>
      <c r="F9412" s="84"/>
    </row>
    <row r="9413" spans="1:6" x14ac:dyDescent="0.25">
      <c r="A9413" t="s">
        <v>10651</v>
      </c>
      <c r="B9413">
        <v>1</v>
      </c>
      <c r="C9413" t="s">
        <v>9357</v>
      </c>
      <c r="D9413" s="84"/>
      <c r="F9413" s="84"/>
    </row>
    <row r="9414" spans="1:6" x14ac:dyDescent="0.25">
      <c r="A9414" t="s">
        <v>10652</v>
      </c>
      <c r="B9414">
        <v>1</v>
      </c>
      <c r="C9414" t="s">
        <v>9357</v>
      </c>
      <c r="D9414" s="84"/>
      <c r="F9414" s="84"/>
    </row>
    <row r="9415" spans="1:6" x14ac:dyDescent="0.25">
      <c r="A9415" t="s">
        <v>10653</v>
      </c>
      <c r="B9415">
        <v>1</v>
      </c>
      <c r="C9415" t="s">
        <v>9357</v>
      </c>
      <c r="D9415" s="84"/>
      <c r="F9415" s="84"/>
    </row>
    <row r="9416" spans="1:6" x14ac:dyDescent="0.25">
      <c r="A9416" t="s">
        <v>10654</v>
      </c>
      <c r="B9416">
        <v>1</v>
      </c>
      <c r="C9416" t="s">
        <v>9357</v>
      </c>
      <c r="D9416" s="84"/>
      <c r="F9416" s="84"/>
    </row>
    <row r="9417" spans="1:6" x14ac:dyDescent="0.25">
      <c r="A9417" t="s">
        <v>10655</v>
      </c>
      <c r="B9417">
        <v>1</v>
      </c>
      <c r="C9417" t="s">
        <v>9357</v>
      </c>
      <c r="D9417" s="84"/>
      <c r="F9417" s="84"/>
    </row>
    <row r="9418" spans="1:6" x14ac:dyDescent="0.25">
      <c r="A9418" t="s">
        <v>10656</v>
      </c>
      <c r="B9418">
        <v>1</v>
      </c>
      <c r="C9418" t="s">
        <v>9357</v>
      </c>
      <c r="D9418" s="84"/>
      <c r="F9418" s="84"/>
    </row>
    <row r="9419" spans="1:6" x14ac:dyDescent="0.25">
      <c r="A9419" t="s">
        <v>10657</v>
      </c>
      <c r="B9419">
        <v>1</v>
      </c>
      <c r="C9419" t="s">
        <v>9357</v>
      </c>
      <c r="D9419" s="84"/>
      <c r="F9419" s="84"/>
    </row>
    <row r="9420" spans="1:6" x14ac:dyDescent="0.25">
      <c r="A9420" t="s">
        <v>10658</v>
      </c>
      <c r="B9420">
        <v>1</v>
      </c>
      <c r="C9420" t="s">
        <v>9357</v>
      </c>
      <c r="D9420" s="84"/>
      <c r="F9420" s="84"/>
    </row>
    <row r="9421" spans="1:6" x14ac:dyDescent="0.25">
      <c r="A9421" t="s">
        <v>10659</v>
      </c>
      <c r="B9421">
        <v>1</v>
      </c>
      <c r="C9421" t="s">
        <v>9357</v>
      </c>
      <c r="D9421" s="84"/>
      <c r="F9421" s="84"/>
    </row>
    <row r="9422" spans="1:6" x14ac:dyDescent="0.25">
      <c r="A9422" t="s">
        <v>10660</v>
      </c>
      <c r="B9422">
        <v>1</v>
      </c>
      <c r="C9422" t="s">
        <v>9357</v>
      </c>
      <c r="D9422" s="84"/>
      <c r="F9422" s="84"/>
    </row>
    <row r="9423" spans="1:6" x14ac:dyDescent="0.25">
      <c r="A9423" t="s">
        <v>10661</v>
      </c>
      <c r="B9423">
        <v>1</v>
      </c>
      <c r="C9423" t="s">
        <v>9357</v>
      </c>
      <c r="D9423" s="84"/>
      <c r="F9423" s="84"/>
    </row>
    <row r="9424" spans="1:6" x14ac:dyDescent="0.25">
      <c r="A9424" t="s">
        <v>10662</v>
      </c>
      <c r="B9424">
        <v>1</v>
      </c>
      <c r="C9424" t="s">
        <v>9357</v>
      </c>
      <c r="D9424" s="84"/>
      <c r="F9424" s="84"/>
    </row>
    <row r="9425" spans="1:6" x14ac:dyDescent="0.25">
      <c r="A9425" t="s">
        <v>10663</v>
      </c>
      <c r="B9425">
        <v>1</v>
      </c>
      <c r="C9425" t="s">
        <v>9357</v>
      </c>
      <c r="D9425" s="84"/>
      <c r="F9425" s="84"/>
    </row>
    <row r="9426" spans="1:6" x14ac:dyDescent="0.25">
      <c r="A9426" t="s">
        <v>10664</v>
      </c>
      <c r="B9426">
        <v>1</v>
      </c>
      <c r="C9426" t="s">
        <v>9357</v>
      </c>
      <c r="D9426" s="84"/>
      <c r="F9426" s="84"/>
    </row>
    <row r="9427" spans="1:6" x14ac:dyDescent="0.25">
      <c r="A9427" t="s">
        <v>10665</v>
      </c>
      <c r="B9427">
        <v>1</v>
      </c>
      <c r="C9427" t="s">
        <v>9357</v>
      </c>
      <c r="D9427" s="84"/>
      <c r="F9427" s="84"/>
    </row>
    <row r="9428" spans="1:6" x14ac:dyDescent="0.25">
      <c r="A9428" t="s">
        <v>10666</v>
      </c>
      <c r="B9428">
        <v>1</v>
      </c>
      <c r="C9428" t="s">
        <v>9357</v>
      </c>
      <c r="D9428" s="84"/>
      <c r="F9428" s="84"/>
    </row>
    <row r="9429" spans="1:6" x14ac:dyDescent="0.25">
      <c r="A9429" t="s">
        <v>10667</v>
      </c>
      <c r="B9429">
        <v>1</v>
      </c>
      <c r="C9429" t="s">
        <v>9357</v>
      </c>
      <c r="D9429" s="84"/>
      <c r="F9429" s="84"/>
    </row>
    <row r="9430" spans="1:6" x14ac:dyDescent="0.25">
      <c r="A9430" t="s">
        <v>10668</v>
      </c>
      <c r="B9430">
        <v>1</v>
      </c>
      <c r="C9430" t="s">
        <v>9357</v>
      </c>
      <c r="D9430" s="84"/>
      <c r="F9430" s="84"/>
    </row>
    <row r="9431" spans="1:6" x14ac:dyDescent="0.25">
      <c r="A9431" t="s">
        <v>10669</v>
      </c>
      <c r="B9431">
        <v>1</v>
      </c>
      <c r="C9431" t="s">
        <v>9357</v>
      </c>
      <c r="D9431" s="84"/>
      <c r="F9431" s="84"/>
    </row>
    <row r="9432" spans="1:6" x14ac:dyDescent="0.25">
      <c r="A9432" t="s">
        <v>10670</v>
      </c>
      <c r="B9432">
        <v>1</v>
      </c>
      <c r="C9432" t="s">
        <v>9357</v>
      </c>
      <c r="D9432" s="84"/>
      <c r="F9432" s="84"/>
    </row>
    <row r="9433" spans="1:6" x14ac:dyDescent="0.25">
      <c r="A9433" t="s">
        <v>10671</v>
      </c>
      <c r="B9433">
        <v>1</v>
      </c>
      <c r="C9433" t="s">
        <v>9357</v>
      </c>
      <c r="D9433" s="84"/>
      <c r="F9433" s="84"/>
    </row>
    <row r="9434" spans="1:6" x14ac:dyDescent="0.25">
      <c r="A9434" t="s">
        <v>10672</v>
      </c>
      <c r="B9434">
        <v>1</v>
      </c>
      <c r="C9434" t="s">
        <v>9357</v>
      </c>
      <c r="D9434" s="84"/>
      <c r="F9434" s="84"/>
    </row>
    <row r="9435" spans="1:6" x14ac:dyDescent="0.25">
      <c r="A9435" t="s">
        <v>10673</v>
      </c>
      <c r="B9435">
        <v>1</v>
      </c>
      <c r="C9435" t="s">
        <v>9357</v>
      </c>
      <c r="D9435" s="84"/>
      <c r="F9435" s="84"/>
    </row>
    <row r="9436" spans="1:6" x14ac:dyDescent="0.25">
      <c r="A9436" t="s">
        <v>10674</v>
      </c>
      <c r="B9436">
        <v>1</v>
      </c>
      <c r="C9436" t="s">
        <v>9357</v>
      </c>
      <c r="D9436" s="84"/>
      <c r="F9436" s="84"/>
    </row>
    <row r="9437" spans="1:6" x14ac:dyDescent="0.25">
      <c r="A9437" t="s">
        <v>10675</v>
      </c>
      <c r="B9437">
        <v>1</v>
      </c>
      <c r="C9437" t="s">
        <v>9357</v>
      </c>
      <c r="D9437" s="84"/>
      <c r="F9437" s="84"/>
    </row>
    <row r="9438" spans="1:6" x14ac:dyDescent="0.25">
      <c r="A9438" t="s">
        <v>10676</v>
      </c>
      <c r="B9438">
        <v>1</v>
      </c>
      <c r="C9438" t="s">
        <v>9357</v>
      </c>
      <c r="D9438" s="84"/>
      <c r="F9438" s="84"/>
    </row>
    <row r="9439" spans="1:6" x14ac:dyDescent="0.25">
      <c r="A9439" t="s">
        <v>10677</v>
      </c>
      <c r="B9439">
        <v>1</v>
      </c>
      <c r="C9439" t="s">
        <v>9357</v>
      </c>
      <c r="D9439" s="84"/>
      <c r="F9439" s="84"/>
    </row>
    <row r="9440" spans="1:6" x14ac:dyDescent="0.25">
      <c r="A9440" t="s">
        <v>10678</v>
      </c>
      <c r="B9440">
        <v>1</v>
      </c>
      <c r="C9440" t="s">
        <v>9357</v>
      </c>
      <c r="D9440" s="84"/>
      <c r="F9440" s="84"/>
    </row>
    <row r="9441" spans="1:6" x14ac:dyDescent="0.25">
      <c r="A9441" t="s">
        <v>10679</v>
      </c>
      <c r="B9441">
        <v>1</v>
      </c>
      <c r="C9441" t="s">
        <v>9357</v>
      </c>
      <c r="D9441" s="84"/>
      <c r="F9441" s="84"/>
    </row>
    <row r="9442" spans="1:6" x14ac:dyDescent="0.25">
      <c r="A9442" t="s">
        <v>10680</v>
      </c>
      <c r="B9442">
        <v>1</v>
      </c>
      <c r="C9442" t="s">
        <v>9357</v>
      </c>
      <c r="D9442" s="84"/>
      <c r="F9442" s="84"/>
    </row>
    <row r="9443" spans="1:6" x14ac:dyDescent="0.25">
      <c r="A9443" t="s">
        <v>10681</v>
      </c>
      <c r="B9443">
        <v>1</v>
      </c>
      <c r="C9443" t="s">
        <v>9357</v>
      </c>
      <c r="D9443" s="84"/>
      <c r="F9443" s="84"/>
    </row>
    <row r="9444" spans="1:6" x14ac:dyDescent="0.25">
      <c r="A9444" t="s">
        <v>10682</v>
      </c>
      <c r="B9444">
        <v>1</v>
      </c>
      <c r="C9444" t="s">
        <v>9357</v>
      </c>
      <c r="D9444" s="84"/>
      <c r="F9444" s="84"/>
    </row>
    <row r="9445" spans="1:6" x14ac:dyDescent="0.25">
      <c r="A9445" t="s">
        <v>10683</v>
      </c>
      <c r="B9445">
        <v>1</v>
      </c>
      <c r="C9445" t="s">
        <v>9357</v>
      </c>
      <c r="D9445" s="84"/>
      <c r="F9445" s="84"/>
    </row>
    <row r="9446" spans="1:6" x14ac:dyDescent="0.25">
      <c r="A9446" t="s">
        <v>10684</v>
      </c>
      <c r="B9446">
        <v>1</v>
      </c>
      <c r="C9446" t="s">
        <v>9357</v>
      </c>
      <c r="D9446" s="84"/>
      <c r="F9446" s="84"/>
    </row>
    <row r="9447" spans="1:6" x14ac:dyDescent="0.25">
      <c r="A9447" t="s">
        <v>10685</v>
      </c>
      <c r="B9447">
        <v>1</v>
      </c>
      <c r="C9447" t="s">
        <v>9357</v>
      </c>
      <c r="D9447" s="84"/>
      <c r="F9447" s="84"/>
    </row>
    <row r="9448" spans="1:6" x14ac:dyDescent="0.25">
      <c r="A9448" t="s">
        <v>10686</v>
      </c>
      <c r="B9448">
        <v>1</v>
      </c>
      <c r="C9448" t="s">
        <v>9357</v>
      </c>
      <c r="D9448" s="84"/>
      <c r="F9448" s="84"/>
    </row>
    <row r="9449" spans="1:6" x14ac:dyDescent="0.25">
      <c r="A9449" t="s">
        <v>10687</v>
      </c>
      <c r="B9449">
        <v>1</v>
      </c>
      <c r="C9449" t="s">
        <v>9357</v>
      </c>
      <c r="D9449" s="84"/>
      <c r="F9449" s="84"/>
    </row>
    <row r="9450" spans="1:6" x14ac:dyDescent="0.25">
      <c r="A9450" t="s">
        <v>10688</v>
      </c>
      <c r="B9450">
        <v>1</v>
      </c>
      <c r="C9450" t="s">
        <v>9357</v>
      </c>
      <c r="D9450" s="84"/>
      <c r="F9450" s="84"/>
    </row>
    <row r="9451" spans="1:6" x14ac:dyDescent="0.25">
      <c r="A9451" t="s">
        <v>10689</v>
      </c>
      <c r="B9451">
        <v>1</v>
      </c>
      <c r="C9451" t="s">
        <v>9357</v>
      </c>
      <c r="D9451" s="84"/>
      <c r="F9451" s="84"/>
    </row>
    <row r="9452" spans="1:6" x14ac:dyDescent="0.25">
      <c r="A9452" t="s">
        <v>10690</v>
      </c>
      <c r="B9452">
        <v>1</v>
      </c>
      <c r="C9452" t="s">
        <v>9357</v>
      </c>
      <c r="D9452" s="84"/>
      <c r="F9452" s="84"/>
    </row>
    <row r="9453" spans="1:6" x14ac:dyDescent="0.25">
      <c r="A9453" t="s">
        <v>10691</v>
      </c>
      <c r="B9453">
        <v>1</v>
      </c>
      <c r="C9453" t="s">
        <v>9357</v>
      </c>
      <c r="D9453" s="84"/>
      <c r="F9453" s="84"/>
    </row>
    <row r="9454" spans="1:6" x14ac:dyDescent="0.25">
      <c r="A9454" t="s">
        <v>10692</v>
      </c>
      <c r="B9454">
        <v>1</v>
      </c>
      <c r="C9454" t="s">
        <v>9357</v>
      </c>
      <c r="D9454" s="84"/>
      <c r="F9454" s="84"/>
    </row>
    <row r="9455" spans="1:6" x14ac:dyDescent="0.25">
      <c r="A9455" t="s">
        <v>10693</v>
      </c>
      <c r="B9455">
        <v>1</v>
      </c>
      <c r="C9455" t="s">
        <v>9357</v>
      </c>
      <c r="D9455" s="84"/>
      <c r="F9455" s="84"/>
    </row>
    <row r="9456" spans="1:6" x14ac:dyDescent="0.25">
      <c r="A9456" t="s">
        <v>10694</v>
      </c>
      <c r="B9456">
        <v>1</v>
      </c>
      <c r="C9456" t="s">
        <v>9357</v>
      </c>
      <c r="D9456" s="84"/>
      <c r="F9456" s="84"/>
    </row>
    <row r="9457" spans="1:6" x14ac:dyDescent="0.25">
      <c r="A9457" t="s">
        <v>10695</v>
      </c>
      <c r="B9457">
        <v>1</v>
      </c>
      <c r="C9457" t="s">
        <v>9357</v>
      </c>
      <c r="D9457" s="84"/>
      <c r="F9457" s="84"/>
    </row>
    <row r="9458" spans="1:6" x14ac:dyDescent="0.25">
      <c r="A9458" t="s">
        <v>10696</v>
      </c>
      <c r="B9458">
        <v>1</v>
      </c>
      <c r="C9458" t="s">
        <v>9357</v>
      </c>
      <c r="D9458" s="84"/>
      <c r="F9458" s="84"/>
    </row>
    <row r="9459" spans="1:6" x14ac:dyDescent="0.25">
      <c r="A9459" t="s">
        <v>10697</v>
      </c>
      <c r="B9459">
        <v>1</v>
      </c>
      <c r="C9459" t="s">
        <v>9357</v>
      </c>
      <c r="D9459" s="84"/>
      <c r="F9459" s="84"/>
    </row>
    <row r="9460" spans="1:6" x14ac:dyDescent="0.25">
      <c r="A9460" t="s">
        <v>10698</v>
      </c>
      <c r="B9460">
        <v>1</v>
      </c>
      <c r="C9460" t="s">
        <v>9357</v>
      </c>
      <c r="D9460" s="84"/>
      <c r="F9460" s="84"/>
    </row>
    <row r="9461" spans="1:6" x14ac:dyDescent="0.25">
      <c r="A9461" t="s">
        <v>10699</v>
      </c>
      <c r="B9461">
        <v>1</v>
      </c>
      <c r="C9461" t="s">
        <v>9357</v>
      </c>
      <c r="D9461" s="84"/>
      <c r="F9461" s="84"/>
    </row>
    <row r="9462" spans="1:6" x14ac:dyDescent="0.25">
      <c r="A9462" t="s">
        <v>10700</v>
      </c>
      <c r="B9462">
        <v>1</v>
      </c>
      <c r="C9462" t="s">
        <v>9357</v>
      </c>
      <c r="D9462" s="84"/>
      <c r="F9462" s="84"/>
    </row>
    <row r="9463" spans="1:6" x14ac:dyDescent="0.25">
      <c r="A9463" t="s">
        <v>10701</v>
      </c>
      <c r="B9463">
        <v>1</v>
      </c>
      <c r="C9463" t="s">
        <v>9357</v>
      </c>
      <c r="D9463" s="84"/>
      <c r="F9463" s="84"/>
    </row>
    <row r="9464" spans="1:6" x14ac:dyDescent="0.25">
      <c r="A9464" t="s">
        <v>10702</v>
      </c>
      <c r="B9464">
        <v>1</v>
      </c>
      <c r="C9464" t="s">
        <v>9357</v>
      </c>
      <c r="D9464" s="84"/>
      <c r="F9464" s="84"/>
    </row>
    <row r="9465" spans="1:6" x14ac:dyDescent="0.25">
      <c r="A9465" t="s">
        <v>10703</v>
      </c>
      <c r="B9465">
        <v>1</v>
      </c>
      <c r="C9465" t="s">
        <v>9357</v>
      </c>
      <c r="D9465" s="84"/>
      <c r="F9465" s="84"/>
    </row>
    <row r="9466" spans="1:6" x14ac:dyDescent="0.25">
      <c r="A9466" t="s">
        <v>10704</v>
      </c>
      <c r="B9466">
        <v>1</v>
      </c>
      <c r="C9466" t="s">
        <v>9357</v>
      </c>
      <c r="D9466" s="84"/>
      <c r="F9466" s="84"/>
    </row>
    <row r="9467" spans="1:6" x14ac:dyDescent="0.25">
      <c r="A9467" t="s">
        <v>10705</v>
      </c>
      <c r="B9467">
        <v>1</v>
      </c>
      <c r="C9467" t="s">
        <v>9357</v>
      </c>
      <c r="D9467" s="84"/>
      <c r="F9467" s="84"/>
    </row>
    <row r="9468" spans="1:6" x14ac:dyDescent="0.25">
      <c r="A9468" t="s">
        <v>10706</v>
      </c>
      <c r="B9468">
        <v>1</v>
      </c>
      <c r="C9468" t="s">
        <v>9357</v>
      </c>
      <c r="D9468" s="84"/>
      <c r="F9468" s="84"/>
    </row>
    <row r="9469" spans="1:6" x14ac:dyDescent="0.25">
      <c r="A9469" t="s">
        <v>10707</v>
      </c>
      <c r="B9469">
        <v>1</v>
      </c>
      <c r="C9469" t="s">
        <v>9357</v>
      </c>
      <c r="D9469" s="84"/>
      <c r="F9469" s="84"/>
    </row>
    <row r="9470" spans="1:6" x14ac:dyDescent="0.25">
      <c r="A9470" t="s">
        <v>10708</v>
      </c>
      <c r="B9470">
        <v>1</v>
      </c>
      <c r="C9470" t="s">
        <v>9357</v>
      </c>
      <c r="D9470" s="84"/>
      <c r="F9470" s="84"/>
    </row>
    <row r="9471" spans="1:6" x14ac:dyDescent="0.25">
      <c r="A9471" t="s">
        <v>10709</v>
      </c>
      <c r="B9471">
        <v>1</v>
      </c>
      <c r="C9471" t="s">
        <v>9357</v>
      </c>
      <c r="D9471" s="84"/>
      <c r="F9471" s="84"/>
    </row>
    <row r="9472" spans="1:6" x14ac:dyDescent="0.25">
      <c r="A9472" t="s">
        <v>10710</v>
      </c>
      <c r="B9472">
        <v>1</v>
      </c>
      <c r="C9472" t="s">
        <v>9357</v>
      </c>
      <c r="D9472" s="84"/>
      <c r="F9472" s="84"/>
    </row>
    <row r="9473" spans="1:6" x14ac:dyDescent="0.25">
      <c r="A9473" t="s">
        <v>10711</v>
      </c>
      <c r="B9473">
        <v>1</v>
      </c>
      <c r="C9473" t="s">
        <v>9357</v>
      </c>
      <c r="D9473" s="84"/>
      <c r="F9473" s="84"/>
    </row>
    <row r="9474" spans="1:6" x14ac:dyDescent="0.25">
      <c r="A9474" t="s">
        <v>10712</v>
      </c>
      <c r="B9474">
        <v>1</v>
      </c>
      <c r="C9474" t="s">
        <v>9357</v>
      </c>
      <c r="D9474" s="84"/>
      <c r="F9474" s="84"/>
    </row>
    <row r="9475" spans="1:6" x14ac:dyDescent="0.25">
      <c r="A9475" t="s">
        <v>10713</v>
      </c>
      <c r="B9475">
        <v>1</v>
      </c>
      <c r="C9475" t="s">
        <v>9357</v>
      </c>
      <c r="D9475" s="84"/>
      <c r="F9475" s="84"/>
    </row>
    <row r="9476" spans="1:6" x14ac:dyDescent="0.25">
      <c r="A9476" t="s">
        <v>10714</v>
      </c>
      <c r="B9476">
        <v>1</v>
      </c>
      <c r="C9476" t="s">
        <v>9357</v>
      </c>
      <c r="D9476" s="84"/>
      <c r="F9476" s="84"/>
    </row>
    <row r="9477" spans="1:6" x14ac:dyDescent="0.25">
      <c r="A9477" t="s">
        <v>10715</v>
      </c>
      <c r="B9477">
        <v>1</v>
      </c>
      <c r="C9477" t="s">
        <v>9357</v>
      </c>
      <c r="D9477" s="84"/>
      <c r="F9477" s="84"/>
    </row>
    <row r="9478" spans="1:6" x14ac:dyDescent="0.25">
      <c r="A9478" t="s">
        <v>10716</v>
      </c>
      <c r="B9478">
        <v>1</v>
      </c>
      <c r="C9478" t="s">
        <v>9357</v>
      </c>
      <c r="D9478" s="84"/>
      <c r="F9478" s="84"/>
    </row>
    <row r="9479" spans="1:6" x14ac:dyDescent="0.25">
      <c r="A9479" t="s">
        <v>10717</v>
      </c>
      <c r="B9479">
        <v>1</v>
      </c>
      <c r="C9479" t="s">
        <v>9357</v>
      </c>
      <c r="D9479" s="84"/>
      <c r="F9479" s="84"/>
    </row>
    <row r="9480" spans="1:6" x14ac:dyDescent="0.25">
      <c r="A9480" t="s">
        <v>10718</v>
      </c>
      <c r="B9480">
        <v>1</v>
      </c>
      <c r="C9480" t="s">
        <v>9357</v>
      </c>
      <c r="D9480" s="84"/>
      <c r="F9480" s="84"/>
    </row>
    <row r="9481" spans="1:6" x14ac:dyDescent="0.25">
      <c r="A9481" t="s">
        <v>10719</v>
      </c>
      <c r="B9481">
        <v>1</v>
      </c>
      <c r="C9481" t="s">
        <v>9357</v>
      </c>
      <c r="D9481" s="84"/>
      <c r="F9481" s="84"/>
    </row>
    <row r="9482" spans="1:6" x14ac:dyDescent="0.25">
      <c r="A9482" t="s">
        <v>10720</v>
      </c>
      <c r="B9482">
        <v>1</v>
      </c>
      <c r="C9482" t="s">
        <v>9357</v>
      </c>
      <c r="D9482" s="84"/>
      <c r="F9482" s="84"/>
    </row>
    <row r="9483" spans="1:6" x14ac:dyDescent="0.25">
      <c r="A9483" t="s">
        <v>10721</v>
      </c>
      <c r="B9483">
        <v>1</v>
      </c>
      <c r="C9483" t="s">
        <v>9357</v>
      </c>
      <c r="D9483" s="84"/>
      <c r="F9483" s="84"/>
    </row>
    <row r="9484" spans="1:6" x14ac:dyDescent="0.25">
      <c r="A9484" t="s">
        <v>10722</v>
      </c>
      <c r="B9484">
        <v>1</v>
      </c>
      <c r="C9484" t="s">
        <v>9357</v>
      </c>
      <c r="D9484" s="84"/>
      <c r="F9484" s="84"/>
    </row>
    <row r="9485" spans="1:6" x14ac:dyDescent="0.25">
      <c r="A9485" t="s">
        <v>10723</v>
      </c>
      <c r="B9485">
        <v>1</v>
      </c>
      <c r="C9485" t="s">
        <v>9357</v>
      </c>
      <c r="D9485" s="84"/>
      <c r="F9485" s="84"/>
    </row>
    <row r="9486" spans="1:6" x14ac:dyDescent="0.25">
      <c r="A9486" t="s">
        <v>10724</v>
      </c>
      <c r="B9486">
        <v>1</v>
      </c>
      <c r="C9486" t="s">
        <v>9357</v>
      </c>
      <c r="D9486" s="84"/>
      <c r="F9486" s="84"/>
    </row>
    <row r="9487" spans="1:6" x14ac:dyDescent="0.25">
      <c r="A9487" t="s">
        <v>10725</v>
      </c>
      <c r="B9487">
        <v>1</v>
      </c>
      <c r="C9487" t="s">
        <v>9357</v>
      </c>
      <c r="D9487" s="84"/>
      <c r="F9487" s="84"/>
    </row>
    <row r="9488" spans="1:6" x14ac:dyDescent="0.25">
      <c r="A9488" t="s">
        <v>10726</v>
      </c>
      <c r="B9488">
        <v>1</v>
      </c>
      <c r="C9488" t="s">
        <v>9357</v>
      </c>
      <c r="D9488" s="84"/>
      <c r="F9488" s="84"/>
    </row>
    <row r="9489" spans="1:6" x14ac:dyDescent="0.25">
      <c r="A9489" t="s">
        <v>10727</v>
      </c>
      <c r="B9489">
        <v>1</v>
      </c>
      <c r="C9489" t="s">
        <v>9357</v>
      </c>
      <c r="D9489" s="84"/>
      <c r="F9489" s="84"/>
    </row>
    <row r="9490" spans="1:6" x14ac:dyDescent="0.25">
      <c r="A9490" t="s">
        <v>10728</v>
      </c>
      <c r="B9490">
        <v>1</v>
      </c>
      <c r="C9490" t="s">
        <v>9357</v>
      </c>
      <c r="D9490" s="84"/>
      <c r="F9490" s="84"/>
    </row>
    <row r="9491" spans="1:6" x14ac:dyDescent="0.25">
      <c r="A9491" t="s">
        <v>10729</v>
      </c>
      <c r="B9491">
        <v>1</v>
      </c>
      <c r="C9491" t="s">
        <v>9357</v>
      </c>
      <c r="D9491" s="84"/>
      <c r="F9491" s="84"/>
    </row>
    <row r="9492" spans="1:6" x14ac:dyDescent="0.25">
      <c r="A9492" t="s">
        <v>10730</v>
      </c>
      <c r="B9492">
        <v>1</v>
      </c>
      <c r="C9492" t="s">
        <v>9357</v>
      </c>
      <c r="D9492" s="84"/>
      <c r="F9492" s="84"/>
    </row>
    <row r="9493" spans="1:6" x14ac:dyDescent="0.25">
      <c r="A9493" t="s">
        <v>10731</v>
      </c>
      <c r="B9493">
        <v>1</v>
      </c>
      <c r="C9493" t="s">
        <v>9357</v>
      </c>
      <c r="D9493" s="84"/>
      <c r="F9493" s="84"/>
    </row>
    <row r="9494" spans="1:6" x14ac:dyDescent="0.25">
      <c r="A9494" t="s">
        <v>10732</v>
      </c>
      <c r="B9494">
        <v>1</v>
      </c>
      <c r="C9494" t="s">
        <v>9357</v>
      </c>
      <c r="D9494" s="84"/>
      <c r="F9494" s="84"/>
    </row>
    <row r="9495" spans="1:6" x14ac:dyDescent="0.25">
      <c r="A9495" t="s">
        <v>10733</v>
      </c>
      <c r="B9495">
        <v>1</v>
      </c>
      <c r="C9495" t="s">
        <v>9357</v>
      </c>
      <c r="D9495" s="84"/>
      <c r="F9495" s="84"/>
    </row>
    <row r="9496" spans="1:6" x14ac:dyDescent="0.25">
      <c r="A9496" t="s">
        <v>10734</v>
      </c>
      <c r="B9496">
        <v>1</v>
      </c>
      <c r="C9496" t="s">
        <v>9357</v>
      </c>
      <c r="D9496" s="84"/>
      <c r="F9496" s="84"/>
    </row>
    <row r="9497" spans="1:6" x14ac:dyDescent="0.25">
      <c r="A9497" t="s">
        <v>10735</v>
      </c>
      <c r="B9497">
        <v>1</v>
      </c>
      <c r="C9497" t="s">
        <v>9357</v>
      </c>
      <c r="D9497" s="84"/>
      <c r="F9497" s="84"/>
    </row>
    <row r="9498" spans="1:6" x14ac:dyDescent="0.25">
      <c r="A9498" t="s">
        <v>10736</v>
      </c>
      <c r="B9498">
        <v>1</v>
      </c>
      <c r="C9498" t="s">
        <v>9357</v>
      </c>
      <c r="D9498" s="84"/>
      <c r="F9498" s="84"/>
    </row>
    <row r="9499" spans="1:6" x14ac:dyDescent="0.25">
      <c r="A9499" t="s">
        <v>10737</v>
      </c>
      <c r="B9499">
        <v>1</v>
      </c>
      <c r="C9499" t="s">
        <v>9357</v>
      </c>
      <c r="D9499" s="84"/>
      <c r="F9499" s="84"/>
    </row>
    <row r="9500" spans="1:6" x14ac:dyDescent="0.25">
      <c r="A9500" t="s">
        <v>10738</v>
      </c>
      <c r="B9500">
        <v>1</v>
      </c>
      <c r="C9500" t="s">
        <v>9357</v>
      </c>
      <c r="D9500" s="84"/>
      <c r="F9500" s="84"/>
    </row>
    <row r="9501" spans="1:6" x14ac:dyDescent="0.25">
      <c r="A9501" t="s">
        <v>10739</v>
      </c>
      <c r="B9501">
        <v>1</v>
      </c>
      <c r="C9501" t="s">
        <v>9357</v>
      </c>
      <c r="D9501" s="84"/>
      <c r="F9501" s="84"/>
    </row>
    <row r="9502" spans="1:6" x14ac:dyDescent="0.25">
      <c r="A9502" t="s">
        <v>10740</v>
      </c>
      <c r="B9502">
        <v>1</v>
      </c>
      <c r="C9502" t="s">
        <v>9357</v>
      </c>
      <c r="D9502" s="84"/>
      <c r="F9502" s="84"/>
    </row>
    <row r="9503" spans="1:6" x14ac:dyDescent="0.25">
      <c r="A9503" t="s">
        <v>10741</v>
      </c>
      <c r="B9503">
        <v>1</v>
      </c>
      <c r="C9503" t="s">
        <v>9357</v>
      </c>
      <c r="D9503" s="84"/>
      <c r="F9503" s="84"/>
    </row>
    <row r="9504" spans="1:6" x14ac:dyDescent="0.25">
      <c r="A9504" t="s">
        <v>10742</v>
      </c>
      <c r="B9504">
        <v>1</v>
      </c>
      <c r="C9504" t="s">
        <v>9357</v>
      </c>
      <c r="D9504" s="84"/>
      <c r="F9504" s="84"/>
    </row>
    <row r="9505" spans="1:6" x14ac:dyDescent="0.25">
      <c r="A9505" t="s">
        <v>10743</v>
      </c>
      <c r="B9505">
        <v>1</v>
      </c>
      <c r="C9505" t="s">
        <v>9357</v>
      </c>
      <c r="D9505" s="84"/>
      <c r="F9505" s="84"/>
    </row>
    <row r="9506" spans="1:6" x14ac:dyDescent="0.25">
      <c r="A9506" t="s">
        <v>10744</v>
      </c>
      <c r="B9506">
        <v>1</v>
      </c>
      <c r="C9506" t="s">
        <v>9357</v>
      </c>
      <c r="D9506" s="84"/>
      <c r="F9506" s="84"/>
    </row>
    <row r="9507" spans="1:6" x14ac:dyDescent="0.25">
      <c r="A9507" t="s">
        <v>10745</v>
      </c>
      <c r="B9507">
        <v>1</v>
      </c>
      <c r="C9507" t="s">
        <v>9357</v>
      </c>
      <c r="D9507" s="84"/>
      <c r="F9507" s="84"/>
    </row>
    <row r="9508" spans="1:6" x14ac:dyDescent="0.25">
      <c r="A9508" t="s">
        <v>10746</v>
      </c>
      <c r="B9508">
        <v>1</v>
      </c>
      <c r="C9508" t="s">
        <v>9357</v>
      </c>
      <c r="D9508" s="84"/>
      <c r="F9508" s="84"/>
    </row>
    <row r="9509" spans="1:6" x14ac:dyDescent="0.25">
      <c r="A9509" t="s">
        <v>10747</v>
      </c>
      <c r="B9509">
        <v>1</v>
      </c>
      <c r="C9509" t="s">
        <v>9357</v>
      </c>
      <c r="D9509" s="84"/>
      <c r="F9509" s="84"/>
    </row>
    <row r="9510" spans="1:6" x14ac:dyDescent="0.25">
      <c r="A9510" t="s">
        <v>10748</v>
      </c>
      <c r="B9510">
        <v>1</v>
      </c>
      <c r="C9510" t="s">
        <v>9357</v>
      </c>
      <c r="D9510" s="84"/>
      <c r="F9510" s="84"/>
    </row>
    <row r="9511" spans="1:6" x14ac:dyDescent="0.25">
      <c r="A9511" t="s">
        <v>10749</v>
      </c>
      <c r="B9511">
        <v>1</v>
      </c>
      <c r="C9511" t="s">
        <v>9357</v>
      </c>
      <c r="D9511" s="84"/>
      <c r="F9511" s="84"/>
    </row>
    <row r="9512" spans="1:6" x14ac:dyDescent="0.25">
      <c r="A9512" t="s">
        <v>10750</v>
      </c>
      <c r="B9512">
        <v>1</v>
      </c>
      <c r="C9512" t="s">
        <v>9357</v>
      </c>
      <c r="D9512" s="84"/>
      <c r="F9512" s="84"/>
    </row>
    <row r="9513" spans="1:6" x14ac:dyDescent="0.25">
      <c r="A9513" t="s">
        <v>10751</v>
      </c>
      <c r="B9513">
        <v>1</v>
      </c>
      <c r="C9513" t="s">
        <v>9357</v>
      </c>
      <c r="D9513" s="84"/>
      <c r="F9513" s="84"/>
    </row>
    <row r="9514" spans="1:6" x14ac:dyDescent="0.25">
      <c r="A9514" t="s">
        <v>10752</v>
      </c>
      <c r="B9514">
        <v>1</v>
      </c>
      <c r="C9514" t="s">
        <v>9357</v>
      </c>
      <c r="D9514" s="84"/>
      <c r="F9514" s="84"/>
    </row>
    <row r="9515" spans="1:6" x14ac:dyDescent="0.25">
      <c r="A9515" t="s">
        <v>10753</v>
      </c>
      <c r="B9515">
        <v>1</v>
      </c>
      <c r="C9515" t="s">
        <v>9357</v>
      </c>
      <c r="D9515" s="84"/>
      <c r="F9515" s="84"/>
    </row>
    <row r="9516" spans="1:6" x14ac:dyDescent="0.25">
      <c r="A9516" t="s">
        <v>10754</v>
      </c>
      <c r="B9516">
        <v>1</v>
      </c>
      <c r="C9516" t="s">
        <v>9357</v>
      </c>
      <c r="D9516" s="84"/>
      <c r="F9516" s="84"/>
    </row>
    <row r="9517" spans="1:6" x14ac:dyDescent="0.25">
      <c r="A9517" t="s">
        <v>10755</v>
      </c>
      <c r="B9517">
        <v>1</v>
      </c>
      <c r="C9517" t="s">
        <v>9357</v>
      </c>
      <c r="D9517" s="84"/>
      <c r="F9517" s="84"/>
    </row>
    <row r="9518" spans="1:6" x14ac:dyDescent="0.25">
      <c r="A9518" t="s">
        <v>10756</v>
      </c>
      <c r="B9518">
        <v>1</v>
      </c>
      <c r="C9518" t="s">
        <v>9357</v>
      </c>
      <c r="D9518" s="84"/>
      <c r="F9518" s="84"/>
    </row>
    <row r="9519" spans="1:6" x14ac:dyDescent="0.25">
      <c r="A9519" t="s">
        <v>10757</v>
      </c>
      <c r="B9519">
        <v>1</v>
      </c>
      <c r="C9519" t="s">
        <v>9357</v>
      </c>
      <c r="D9519" s="84"/>
      <c r="F9519" s="84"/>
    </row>
    <row r="9520" spans="1:6" x14ac:dyDescent="0.25">
      <c r="A9520" t="s">
        <v>10758</v>
      </c>
      <c r="B9520">
        <v>1</v>
      </c>
      <c r="C9520" t="s">
        <v>9357</v>
      </c>
      <c r="D9520" s="84"/>
      <c r="F9520" s="84"/>
    </row>
    <row r="9521" spans="1:6" x14ac:dyDescent="0.25">
      <c r="A9521" t="s">
        <v>10759</v>
      </c>
      <c r="B9521">
        <v>1</v>
      </c>
      <c r="C9521" t="s">
        <v>9357</v>
      </c>
      <c r="D9521" s="84"/>
      <c r="F9521" s="84"/>
    </row>
    <row r="9522" spans="1:6" x14ac:dyDescent="0.25">
      <c r="A9522" t="s">
        <v>10760</v>
      </c>
      <c r="B9522">
        <v>1</v>
      </c>
      <c r="C9522" t="s">
        <v>9357</v>
      </c>
      <c r="D9522" s="84"/>
      <c r="F9522" s="84"/>
    </row>
    <row r="9523" spans="1:6" x14ac:dyDescent="0.25">
      <c r="A9523" t="s">
        <v>10761</v>
      </c>
      <c r="B9523">
        <v>1</v>
      </c>
      <c r="C9523" t="s">
        <v>9357</v>
      </c>
      <c r="D9523" s="84"/>
      <c r="F9523" s="84"/>
    </row>
    <row r="9524" spans="1:6" x14ac:dyDescent="0.25">
      <c r="A9524" t="s">
        <v>10762</v>
      </c>
      <c r="B9524">
        <v>1</v>
      </c>
      <c r="C9524" t="s">
        <v>9357</v>
      </c>
      <c r="D9524" s="84"/>
      <c r="F9524" s="84"/>
    </row>
    <row r="9525" spans="1:6" x14ac:dyDescent="0.25">
      <c r="A9525" t="s">
        <v>10763</v>
      </c>
      <c r="B9525">
        <v>1</v>
      </c>
      <c r="C9525" t="s">
        <v>9357</v>
      </c>
      <c r="D9525" s="84"/>
      <c r="F9525" s="84"/>
    </row>
    <row r="9526" spans="1:6" x14ac:dyDescent="0.25">
      <c r="A9526" t="s">
        <v>10764</v>
      </c>
      <c r="B9526">
        <v>1</v>
      </c>
      <c r="C9526" t="s">
        <v>9357</v>
      </c>
      <c r="D9526" s="84"/>
      <c r="F9526" s="84"/>
    </row>
    <row r="9527" spans="1:6" x14ac:dyDescent="0.25">
      <c r="A9527" t="s">
        <v>10765</v>
      </c>
      <c r="B9527">
        <v>1</v>
      </c>
      <c r="C9527" t="s">
        <v>9357</v>
      </c>
      <c r="D9527" s="84"/>
      <c r="F9527" s="84"/>
    </row>
    <row r="9528" spans="1:6" x14ac:dyDescent="0.25">
      <c r="A9528" t="s">
        <v>10766</v>
      </c>
      <c r="B9528">
        <v>1</v>
      </c>
      <c r="C9528" t="s">
        <v>9357</v>
      </c>
      <c r="D9528" s="84"/>
      <c r="F9528" s="84"/>
    </row>
    <row r="9529" spans="1:6" x14ac:dyDescent="0.25">
      <c r="A9529" t="s">
        <v>10767</v>
      </c>
      <c r="B9529">
        <v>1</v>
      </c>
      <c r="C9529" t="s">
        <v>9357</v>
      </c>
      <c r="D9529" s="84"/>
      <c r="F9529" s="84"/>
    </row>
    <row r="9530" spans="1:6" x14ac:dyDescent="0.25">
      <c r="A9530" t="s">
        <v>10768</v>
      </c>
      <c r="B9530">
        <v>1</v>
      </c>
      <c r="C9530" t="s">
        <v>9357</v>
      </c>
      <c r="D9530" s="84"/>
      <c r="F9530" s="84"/>
    </row>
    <row r="9531" spans="1:6" x14ac:dyDescent="0.25">
      <c r="A9531" t="s">
        <v>10769</v>
      </c>
      <c r="B9531">
        <v>1</v>
      </c>
      <c r="C9531" t="s">
        <v>9357</v>
      </c>
      <c r="D9531" s="84"/>
      <c r="F9531" s="84"/>
    </row>
    <row r="9532" spans="1:6" x14ac:dyDescent="0.25">
      <c r="A9532" t="s">
        <v>10770</v>
      </c>
      <c r="B9532">
        <v>1</v>
      </c>
      <c r="C9532" t="s">
        <v>9357</v>
      </c>
      <c r="D9532" s="84"/>
      <c r="F9532" s="84"/>
    </row>
    <row r="9533" spans="1:6" x14ac:dyDescent="0.25">
      <c r="A9533" t="s">
        <v>10771</v>
      </c>
      <c r="B9533">
        <v>1</v>
      </c>
      <c r="C9533" t="s">
        <v>9357</v>
      </c>
      <c r="D9533" s="84"/>
      <c r="F9533" s="84"/>
    </row>
    <row r="9534" spans="1:6" x14ac:dyDescent="0.25">
      <c r="A9534" t="s">
        <v>10772</v>
      </c>
      <c r="B9534">
        <v>1</v>
      </c>
      <c r="C9534" t="s">
        <v>9357</v>
      </c>
      <c r="D9534" s="84"/>
      <c r="F9534" s="84"/>
    </row>
    <row r="9535" spans="1:6" x14ac:dyDescent="0.25">
      <c r="A9535" t="s">
        <v>10773</v>
      </c>
      <c r="B9535">
        <v>1</v>
      </c>
      <c r="C9535" t="s">
        <v>9357</v>
      </c>
      <c r="D9535" s="84"/>
      <c r="F9535" s="84"/>
    </row>
    <row r="9536" spans="1:6" x14ac:dyDescent="0.25">
      <c r="A9536" t="s">
        <v>10774</v>
      </c>
      <c r="B9536">
        <v>1</v>
      </c>
      <c r="C9536" t="s">
        <v>9357</v>
      </c>
      <c r="D9536" s="84"/>
      <c r="F9536" s="84"/>
    </row>
    <row r="9537" spans="1:6" x14ac:dyDescent="0.25">
      <c r="A9537" t="s">
        <v>10775</v>
      </c>
      <c r="B9537">
        <v>1</v>
      </c>
      <c r="C9537" t="s">
        <v>9357</v>
      </c>
      <c r="D9537" s="84"/>
      <c r="F9537" s="84"/>
    </row>
    <row r="9538" spans="1:6" x14ac:dyDescent="0.25">
      <c r="A9538" t="s">
        <v>10776</v>
      </c>
      <c r="B9538">
        <v>1</v>
      </c>
      <c r="C9538" t="s">
        <v>9357</v>
      </c>
      <c r="D9538" s="84"/>
      <c r="F9538" s="84"/>
    </row>
    <row r="9539" spans="1:6" x14ac:dyDescent="0.25">
      <c r="A9539" t="s">
        <v>10777</v>
      </c>
      <c r="B9539">
        <v>1</v>
      </c>
      <c r="C9539" t="s">
        <v>9357</v>
      </c>
      <c r="D9539" s="84"/>
      <c r="F9539" s="84"/>
    </row>
    <row r="9540" spans="1:6" x14ac:dyDescent="0.25">
      <c r="A9540" t="s">
        <v>10778</v>
      </c>
      <c r="B9540">
        <v>1</v>
      </c>
      <c r="C9540" t="s">
        <v>9357</v>
      </c>
      <c r="D9540" s="84"/>
      <c r="F9540" s="84"/>
    </row>
    <row r="9541" spans="1:6" x14ac:dyDescent="0.25">
      <c r="A9541" t="s">
        <v>10779</v>
      </c>
      <c r="B9541">
        <v>1</v>
      </c>
      <c r="C9541" t="s">
        <v>9357</v>
      </c>
      <c r="D9541" s="84"/>
      <c r="F9541" s="84"/>
    </row>
    <row r="9542" spans="1:6" x14ac:dyDescent="0.25">
      <c r="A9542" t="s">
        <v>10780</v>
      </c>
      <c r="B9542">
        <v>1</v>
      </c>
      <c r="C9542" t="s">
        <v>9357</v>
      </c>
      <c r="D9542" s="84"/>
      <c r="F9542" s="84"/>
    </row>
    <row r="9543" spans="1:6" x14ac:dyDescent="0.25">
      <c r="A9543" t="s">
        <v>10781</v>
      </c>
      <c r="B9543">
        <v>1</v>
      </c>
      <c r="C9543" t="s">
        <v>9357</v>
      </c>
      <c r="D9543" s="84"/>
      <c r="F9543" s="84"/>
    </row>
    <row r="9544" spans="1:6" x14ac:dyDescent="0.25">
      <c r="A9544" t="s">
        <v>10782</v>
      </c>
      <c r="B9544">
        <v>1</v>
      </c>
      <c r="C9544" t="s">
        <v>9357</v>
      </c>
      <c r="D9544" s="84"/>
      <c r="F9544" s="84"/>
    </row>
    <row r="9545" spans="1:6" x14ac:dyDescent="0.25">
      <c r="A9545" t="s">
        <v>10783</v>
      </c>
      <c r="B9545">
        <v>1</v>
      </c>
      <c r="C9545" t="s">
        <v>9357</v>
      </c>
      <c r="D9545" s="84"/>
      <c r="F9545" s="84"/>
    </row>
    <row r="9546" spans="1:6" x14ac:dyDescent="0.25">
      <c r="A9546" t="s">
        <v>10784</v>
      </c>
      <c r="B9546">
        <v>1</v>
      </c>
      <c r="C9546" t="s">
        <v>9357</v>
      </c>
      <c r="D9546" s="84"/>
      <c r="F9546" s="84"/>
    </row>
    <row r="9547" spans="1:6" x14ac:dyDescent="0.25">
      <c r="A9547" t="s">
        <v>10785</v>
      </c>
      <c r="B9547">
        <v>1</v>
      </c>
      <c r="C9547" t="s">
        <v>9357</v>
      </c>
      <c r="D9547" s="84"/>
      <c r="F9547" s="84"/>
    </row>
    <row r="9548" spans="1:6" x14ac:dyDescent="0.25">
      <c r="A9548" t="s">
        <v>10786</v>
      </c>
      <c r="B9548">
        <v>1</v>
      </c>
      <c r="C9548" t="s">
        <v>9357</v>
      </c>
      <c r="D9548" s="84"/>
      <c r="F9548" s="84"/>
    </row>
    <row r="9549" spans="1:6" x14ac:dyDescent="0.25">
      <c r="A9549" t="s">
        <v>10787</v>
      </c>
      <c r="B9549">
        <v>1</v>
      </c>
      <c r="C9549" t="s">
        <v>9357</v>
      </c>
      <c r="D9549" s="84"/>
      <c r="F9549" s="84"/>
    </row>
    <row r="9550" spans="1:6" x14ac:dyDescent="0.25">
      <c r="A9550" t="s">
        <v>10788</v>
      </c>
      <c r="B9550">
        <v>1</v>
      </c>
      <c r="C9550" t="s">
        <v>9357</v>
      </c>
      <c r="D9550" s="84"/>
      <c r="F9550" s="84"/>
    </row>
    <row r="9551" spans="1:6" x14ac:dyDescent="0.25">
      <c r="A9551" t="s">
        <v>10789</v>
      </c>
      <c r="B9551">
        <v>1</v>
      </c>
      <c r="C9551" t="s">
        <v>9357</v>
      </c>
      <c r="D9551" s="84"/>
      <c r="F9551" s="84"/>
    </row>
    <row r="9552" spans="1:6" x14ac:dyDescent="0.25">
      <c r="A9552" t="s">
        <v>10790</v>
      </c>
      <c r="B9552">
        <v>1</v>
      </c>
      <c r="C9552" t="s">
        <v>9357</v>
      </c>
      <c r="D9552" s="84"/>
      <c r="F9552" s="84"/>
    </row>
    <row r="9553" spans="1:6" x14ac:dyDescent="0.25">
      <c r="A9553" t="s">
        <v>10791</v>
      </c>
      <c r="B9553">
        <v>1</v>
      </c>
      <c r="C9553" t="s">
        <v>9357</v>
      </c>
      <c r="D9553" s="84"/>
      <c r="F9553" s="84"/>
    </row>
    <row r="9554" spans="1:6" x14ac:dyDescent="0.25">
      <c r="A9554" t="s">
        <v>10792</v>
      </c>
      <c r="B9554">
        <v>1</v>
      </c>
      <c r="C9554" t="s">
        <v>9357</v>
      </c>
      <c r="D9554" s="84"/>
      <c r="F9554" s="84"/>
    </row>
    <row r="9555" spans="1:6" x14ac:dyDescent="0.25">
      <c r="A9555" t="s">
        <v>10793</v>
      </c>
      <c r="B9555">
        <v>1</v>
      </c>
      <c r="C9555" t="s">
        <v>9357</v>
      </c>
      <c r="D9555" s="84"/>
      <c r="F9555" s="84"/>
    </row>
    <row r="9556" spans="1:6" x14ac:dyDescent="0.25">
      <c r="A9556" t="s">
        <v>10794</v>
      </c>
      <c r="B9556">
        <v>1</v>
      </c>
      <c r="C9556" t="s">
        <v>9357</v>
      </c>
      <c r="D9556" s="84"/>
      <c r="F9556" s="84"/>
    </row>
    <row r="9557" spans="1:6" x14ac:dyDescent="0.25">
      <c r="A9557" t="s">
        <v>10795</v>
      </c>
      <c r="B9557">
        <v>1</v>
      </c>
      <c r="C9557" t="s">
        <v>9357</v>
      </c>
      <c r="D9557" s="84"/>
      <c r="F9557" s="84"/>
    </row>
    <row r="9558" spans="1:6" x14ac:dyDescent="0.25">
      <c r="A9558" t="s">
        <v>10796</v>
      </c>
      <c r="B9558">
        <v>1</v>
      </c>
      <c r="C9558" t="s">
        <v>9357</v>
      </c>
      <c r="D9558" s="84"/>
      <c r="F9558" s="84"/>
    </row>
    <row r="9559" spans="1:6" x14ac:dyDescent="0.25">
      <c r="A9559" t="s">
        <v>10797</v>
      </c>
      <c r="B9559">
        <v>1</v>
      </c>
      <c r="C9559" t="s">
        <v>9357</v>
      </c>
      <c r="D9559" s="84"/>
      <c r="F9559" s="84"/>
    </row>
    <row r="9560" spans="1:6" x14ac:dyDescent="0.25">
      <c r="A9560" t="s">
        <v>10798</v>
      </c>
      <c r="B9560">
        <v>1</v>
      </c>
      <c r="C9560" t="s">
        <v>9357</v>
      </c>
      <c r="D9560" s="84"/>
      <c r="F9560" s="84"/>
    </row>
    <row r="9561" spans="1:6" x14ac:dyDescent="0.25">
      <c r="A9561" t="s">
        <v>10799</v>
      </c>
      <c r="B9561">
        <v>1</v>
      </c>
      <c r="C9561" t="s">
        <v>9357</v>
      </c>
      <c r="D9561" s="84"/>
      <c r="F9561" s="84"/>
    </row>
    <row r="9562" spans="1:6" x14ac:dyDescent="0.25">
      <c r="A9562" t="s">
        <v>10800</v>
      </c>
      <c r="B9562">
        <v>1</v>
      </c>
      <c r="C9562" t="s">
        <v>9357</v>
      </c>
      <c r="D9562" s="84"/>
      <c r="F9562" s="84"/>
    </row>
    <row r="9563" spans="1:6" x14ac:dyDescent="0.25">
      <c r="A9563" t="s">
        <v>10801</v>
      </c>
      <c r="B9563">
        <v>1</v>
      </c>
      <c r="C9563" t="s">
        <v>9357</v>
      </c>
      <c r="D9563" s="84"/>
      <c r="F9563" s="84"/>
    </row>
    <row r="9564" spans="1:6" x14ac:dyDescent="0.25">
      <c r="A9564" t="s">
        <v>10802</v>
      </c>
      <c r="B9564">
        <v>1</v>
      </c>
      <c r="C9564" t="s">
        <v>9357</v>
      </c>
      <c r="D9564" s="84"/>
      <c r="F9564" s="84"/>
    </row>
    <row r="9565" spans="1:6" x14ac:dyDescent="0.25">
      <c r="A9565" t="s">
        <v>10803</v>
      </c>
      <c r="B9565">
        <v>1</v>
      </c>
      <c r="C9565" t="s">
        <v>9357</v>
      </c>
      <c r="D9565" s="84"/>
      <c r="F9565" s="84"/>
    </row>
    <row r="9566" spans="1:6" x14ac:dyDescent="0.25">
      <c r="A9566" t="s">
        <v>10804</v>
      </c>
      <c r="B9566">
        <v>1</v>
      </c>
      <c r="C9566" t="s">
        <v>9357</v>
      </c>
      <c r="D9566" s="84"/>
      <c r="F9566" s="84"/>
    </row>
    <row r="9567" spans="1:6" x14ac:dyDescent="0.25">
      <c r="A9567" t="s">
        <v>10805</v>
      </c>
      <c r="B9567">
        <v>1</v>
      </c>
      <c r="C9567" t="s">
        <v>9357</v>
      </c>
      <c r="D9567" s="84"/>
      <c r="F9567" s="84"/>
    </row>
    <row r="9568" spans="1:6" x14ac:dyDescent="0.25">
      <c r="A9568" t="s">
        <v>10806</v>
      </c>
      <c r="B9568">
        <v>1</v>
      </c>
      <c r="C9568" t="s">
        <v>9357</v>
      </c>
      <c r="D9568" s="84"/>
      <c r="F9568" s="84"/>
    </row>
    <row r="9569" spans="1:6" x14ac:dyDescent="0.25">
      <c r="A9569" t="s">
        <v>10807</v>
      </c>
      <c r="B9569">
        <v>1</v>
      </c>
      <c r="C9569" t="s">
        <v>9357</v>
      </c>
      <c r="D9569" s="84"/>
      <c r="F9569" s="84"/>
    </row>
    <row r="9570" spans="1:6" x14ac:dyDescent="0.25">
      <c r="A9570" t="s">
        <v>10808</v>
      </c>
      <c r="B9570">
        <v>1</v>
      </c>
      <c r="C9570" t="s">
        <v>9357</v>
      </c>
      <c r="D9570" s="84"/>
      <c r="F9570" s="84"/>
    </row>
    <row r="9571" spans="1:6" x14ac:dyDescent="0.25">
      <c r="A9571" t="s">
        <v>10809</v>
      </c>
      <c r="B9571">
        <v>1</v>
      </c>
      <c r="C9571" t="s">
        <v>9357</v>
      </c>
      <c r="D9571" s="84"/>
      <c r="F9571" s="84"/>
    </row>
    <row r="9572" spans="1:6" x14ac:dyDescent="0.25">
      <c r="A9572" t="s">
        <v>10810</v>
      </c>
      <c r="B9572">
        <v>1</v>
      </c>
      <c r="C9572" t="s">
        <v>9357</v>
      </c>
      <c r="D9572" s="84"/>
      <c r="F9572" s="84"/>
    </row>
    <row r="9573" spans="1:6" x14ac:dyDescent="0.25">
      <c r="A9573" t="s">
        <v>10811</v>
      </c>
      <c r="B9573">
        <v>1</v>
      </c>
      <c r="C9573" t="s">
        <v>9357</v>
      </c>
      <c r="D9573" s="84"/>
      <c r="F9573" s="84"/>
    </row>
    <row r="9574" spans="1:6" x14ac:dyDescent="0.25">
      <c r="A9574" t="s">
        <v>10812</v>
      </c>
      <c r="B9574">
        <v>1</v>
      </c>
      <c r="C9574" t="s">
        <v>9357</v>
      </c>
      <c r="D9574" s="84"/>
      <c r="F9574" s="84"/>
    </row>
    <row r="9575" spans="1:6" x14ac:dyDescent="0.25">
      <c r="A9575" t="s">
        <v>10813</v>
      </c>
      <c r="B9575">
        <v>1</v>
      </c>
      <c r="C9575" t="s">
        <v>9357</v>
      </c>
      <c r="D9575" s="84"/>
      <c r="F9575" s="84"/>
    </row>
    <row r="9576" spans="1:6" x14ac:dyDescent="0.25">
      <c r="A9576" t="s">
        <v>10814</v>
      </c>
      <c r="B9576">
        <v>1</v>
      </c>
      <c r="C9576" t="s">
        <v>9357</v>
      </c>
      <c r="D9576" s="84"/>
      <c r="F9576" s="84"/>
    </row>
    <row r="9577" spans="1:6" x14ac:dyDescent="0.25">
      <c r="A9577" t="s">
        <v>10815</v>
      </c>
      <c r="B9577">
        <v>1</v>
      </c>
      <c r="C9577" t="s">
        <v>9357</v>
      </c>
      <c r="D9577" s="84"/>
      <c r="F9577" s="84"/>
    </row>
    <row r="9578" spans="1:6" x14ac:dyDescent="0.25">
      <c r="A9578" t="s">
        <v>10816</v>
      </c>
      <c r="B9578">
        <v>1</v>
      </c>
      <c r="C9578" t="s">
        <v>9357</v>
      </c>
      <c r="D9578" s="84"/>
      <c r="F9578" s="84"/>
    </row>
    <row r="9579" spans="1:6" x14ac:dyDescent="0.25">
      <c r="A9579" t="s">
        <v>10817</v>
      </c>
      <c r="B9579">
        <v>1</v>
      </c>
      <c r="C9579" t="s">
        <v>9357</v>
      </c>
      <c r="D9579" s="84"/>
      <c r="F9579" s="84"/>
    </row>
    <row r="9580" spans="1:6" x14ac:dyDescent="0.25">
      <c r="A9580" t="s">
        <v>10818</v>
      </c>
      <c r="B9580">
        <v>1</v>
      </c>
      <c r="C9580" t="s">
        <v>9357</v>
      </c>
      <c r="D9580" s="84"/>
      <c r="F9580" s="84"/>
    </row>
    <row r="9581" spans="1:6" x14ac:dyDescent="0.25">
      <c r="A9581" t="s">
        <v>10819</v>
      </c>
      <c r="B9581">
        <v>1</v>
      </c>
      <c r="C9581" t="s">
        <v>9357</v>
      </c>
      <c r="D9581" s="84"/>
      <c r="F9581" s="84"/>
    </row>
    <row r="9582" spans="1:6" x14ac:dyDescent="0.25">
      <c r="A9582" t="s">
        <v>10820</v>
      </c>
      <c r="B9582">
        <v>1</v>
      </c>
      <c r="C9582" t="s">
        <v>9357</v>
      </c>
      <c r="D9582" s="84"/>
      <c r="F9582" s="84"/>
    </row>
    <row r="9583" spans="1:6" x14ac:dyDescent="0.25">
      <c r="A9583" t="s">
        <v>10821</v>
      </c>
      <c r="B9583">
        <v>1</v>
      </c>
      <c r="C9583" t="s">
        <v>9357</v>
      </c>
      <c r="D9583" s="84"/>
      <c r="F9583" s="84"/>
    </row>
    <row r="9584" spans="1:6" x14ac:dyDescent="0.25">
      <c r="A9584" t="s">
        <v>10822</v>
      </c>
      <c r="B9584">
        <v>1</v>
      </c>
      <c r="C9584" t="s">
        <v>9357</v>
      </c>
      <c r="D9584" s="84"/>
      <c r="F9584" s="84"/>
    </row>
    <row r="9585" spans="1:6" x14ac:dyDescent="0.25">
      <c r="A9585" t="s">
        <v>10823</v>
      </c>
      <c r="B9585">
        <v>1</v>
      </c>
      <c r="C9585" t="s">
        <v>9357</v>
      </c>
      <c r="D9585" s="84"/>
      <c r="F9585" s="84"/>
    </row>
    <row r="9586" spans="1:6" x14ac:dyDescent="0.25">
      <c r="A9586" t="s">
        <v>10824</v>
      </c>
      <c r="B9586">
        <v>1</v>
      </c>
      <c r="C9586" t="s">
        <v>9357</v>
      </c>
      <c r="D9586" s="84"/>
      <c r="F9586" s="84"/>
    </row>
    <row r="9587" spans="1:6" x14ac:dyDescent="0.25">
      <c r="A9587" t="s">
        <v>10825</v>
      </c>
      <c r="B9587">
        <v>1</v>
      </c>
      <c r="C9587" t="s">
        <v>9357</v>
      </c>
      <c r="D9587" s="84"/>
      <c r="F9587" s="84"/>
    </row>
    <row r="9588" spans="1:6" x14ac:dyDescent="0.25">
      <c r="A9588" t="s">
        <v>10826</v>
      </c>
      <c r="B9588">
        <v>1</v>
      </c>
      <c r="C9588" t="s">
        <v>9357</v>
      </c>
      <c r="D9588" s="84"/>
      <c r="F9588" s="84"/>
    </row>
    <row r="9589" spans="1:6" x14ac:dyDescent="0.25">
      <c r="A9589" t="s">
        <v>10827</v>
      </c>
      <c r="B9589">
        <v>1</v>
      </c>
      <c r="C9589" t="s">
        <v>9357</v>
      </c>
      <c r="D9589" s="84"/>
      <c r="F9589" s="84"/>
    </row>
    <row r="9590" spans="1:6" x14ac:dyDescent="0.25">
      <c r="A9590" t="s">
        <v>10828</v>
      </c>
      <c r="B9590">
        <v>1</v>
      </c>
      <c r="C9590" t="s">
        <v>9357</v>
      </c>
      <c r="D9590" s="84"/>
      <c r="F9590" s="84"/>
    </row>
    <row r="9591" spans="1:6" x14ac:dyDescent="0.25">
      <c r="A9591" t="s">
        <v>10829</v>
      </c>
      <c r="B9591">
        <v>1</v>
      </c>
      <c r="C9591" t="s">
        <v>9357</v>
      </c>
      <c r="D9591" s="84"/>
      <c r="F9591" s="84"/>
    </row>
    <row r="9592" spans="1:6" x14ac:dyDescent="0.25">
      <c r="A9592" t="s">
        <v>10830</v>
      </c>
      <c r="B9592">
        <v>1</v>
      </c>
      <c r="C9592" t="s">
        <v>9357</v>
      </c>
      <c r="D9592" s="84"/>
      <c r="F9592" s="84"/>
    </row>
    <row r="9593" spans="1:6" x14ac:dyDescent="0.25">
      <c r="A9593" t="s">
        <v>10831</v>
      </c>
      <c r="B9593">
        <v>1</v>
      </c>
      <c r="C9593" t="s">
        <v>9357</v>
      </c>
      <c r="D9593" s="84"/>
      <c r="F9593" s="84"/>
    </row>
    <row r="9594" spans="1:6" x14ac:dyDescent="0.25">
      <c r="A9594" t="s">
        <v>10832</v>
      </c>
      <c r="B9594">
        <v>1</v>
      </c>
      <c r="C9594" t="s">
        <v>9357</v>
      </c>
      <c r="D9594" s="84"/>
      <c r="F9594" s="84"/>
    </row>
    <row r="9595" spans="1:6" x14ac:dyDescent="0.25">
      <c r="A9595" t="s">
        <v>10833</v>
      </c>
      <c r="B9595">
        <v>1</v>
      </c>
      <c r="C9595" t="s">
        <v>9357</v>
      </c>
      <c r="D9595" s="84"/>
      <c r="F9595" s="84"/>
    </row>
    <row r="9596" spans="1:6" x14ac:dyDescent="0.25">
      <c r="A9596" t="s">
        <v>10834</v>
      </c>
      <c r="B9596">
        <v>1</v>
      </c>
      <c r="C9596" t="s">
        <v>9357</v>
      </c>
      <c r="D9596" s="84"/>
      <c r="F9596" s="84"/>
    </row>
    <row r="9597" spans="1:6" x14ac:dyDescent="0.25">
      <c r="A9597" t="s">
        <v>10835</v>
      </c>
      <c r="B9597">
        <v>1</v>
      </c>
      <c r="C9597" t="s">
        <v>9357</v>
      </c>
      <c r="D9597" s="84"/>
      <c r="F9597" s="84"/>
    </row>
    <row r="9598" spans="1:6" x14ac:dyDescent="0.25">
      <c r="A9598" t="s">
        <v>10836</v>
      </c>
      <c r="B9598">
        <v>1</v>
      </c>
      <c r="C9598" t="s">
        <v>9357</v>
      </c>
      <c r="D9598" s="84"/>
      <c r="F9598" s="84"/>
    </row>
    <row r="9599" spans="1:6" x14ac:dyDescent="0.25">
      <c r="A9599" t="s">
        <v>10837</v>
      </c>
      <c r="B9599">
        <v>1</v>
      </c>
      <c r="C9599" t="s">
        <v>9357</v>
      </c>
      <c r="D9599" s="84"/>
      <c r="F9599" s="84"/>
    </row>
    <row r="9600" spans="1:6" x14ac:dyDescent="0.25">
      <c r="A9600" t="s">
        <v>10838</v>
      </c>
      <c r="B9600">
        <v>1</v>
      </c>
      <c r="C9600" t="s">
        <v>9357</v>
      </c>
      <c r="D9600" s="84"/>
      <c r="F9600" s="84"/>
    </row>
    <row r="9601" spans="1:6" x14ac:dyDescent="0.25">
      <c r="A9601" t="s">
        <v>10839</v>
      </c>
      <c r="B9601">
        <v>1</v>
      </c>
      <c r="C9601" t="s">
        <v>9357</v>
      </c>
      <c r="D9601" s="84"/>
      <c r="F9601" s="84"/>
    </row>
    <row r="9602" spans="1:6" x14ac:dyDescent="0.25">
      <c r="A9602" t="s">
        <v>10840</v>
      </c>
      <c r="B9602">
        <v>1</v>
      </c>
      <c r="C9602" t="s">
        <v>9357</v>
      </c>
      <c r="D9602" s="84"/>
      <c r="F9602" s="84"/>
    </row>
    <row r="9603" spans="1:6" x14ac:dyDescent="0.25">
      <c r="A9603" t="s">
        <v>10841</v>
      </c>
      <c r="B9603">
        <v>1</v>
      </c>
      <c r="C9603" t="s">
        <v>9357</v>
      </c>
      <c r="D9603" s="84"/>
      <c r="F9603" s="84"/>
    </row>
    <row r="9604" spans="1:6" x14ac:dyDescent="0.25">
      <c r="A9604" t="s">
        <v>10842</v>
      </c>
      <c r="B9604">
        <v>1</v>
      </c>
      <c r="C9604" t="s">
        <v>9357</v>
      </c>
      <c r="D9604" s="84"/>
      <c r="F9604" s="84"/>
    </row>
    <row r="9605" spans="1:6" x14ac:dyDescent="0.25">
      <c r="A9605" t="s">
        <v>10843</v>
      </c>
      <c r="B9605">
        <v>1</v>
      </c>
      <c r="C9605" t="s">
        <v>9357</v>
      </c>
      <c r="D9605" s="84"/>
      <c r="F9605" s="84"/>
    </row>
    <row r="9606" spans="1:6" x14ac:dyDescent="0.25">
      <c r="A9606" t="s">
        <v>10844</v>
      </c>
      <c r="B9606">
        <v>1</v>
      </c>
      <c r="C9606" t="s">
        <v>9357</v>
      </c>
      <c r="D9606" s="84"/>
      <c r="F9606" s="84"/>
    </row>
    <row r="9607" spans="1:6" x14ac:dyDescent="0.25">
      <c r="A9607" t="s">
        <v>10845</v>
      </c>
      <c r="B9607">
        <v>1</v>
      </c>
      <c r="C9607" t="s">
        <v>9357</v>
      </c>
      <c r="D9607" s="84"/>
      <c r="F9607" s="84"/>
    </row>
    <row r="9608" spans="1:6" x14ac:dyDescent="0.25">
      <c r="A9608" t="s">
        <v>10846</v>
      </c>
      <c r="B9608">
        <v>1</v>
      </c>
      <c r="C9608" t="s">
        <v>9357</v>
      </c>
      <c r="D9608" s="84"/>
      <c r="F9608" s="84"/>
    </row>
    <row r="9609" spans="1:6" x14ac:dyDescent="0.25">
      <c r="A9609" t="s">
        <v>10847</v>
      </c>
      <c r="B9609">
        <v>1</v>
      </c>
      <c r="C9609" t="s">
        <v>9357</v>
      </c>
      <c r="D9609" s="84"/>
      <c r="F9609" s="84"/>
    </row>
    <row r="9610" spans="1:6" x14ac:dyDescent="0.25">
      <c r="A9610" t="s">
        <v>10848</v>
      </c>
      <c r="B9610">
        <v>1</v>
      </c>
      <c r="C9610" t="s">
        <v>9357</v>
      </c>
      <c r="D9610" s="84"/>
      <c r="F9610" s="84"/>
    </row>
    <row r="9611" spans="1:6" x14ac:dyDescent="0.25">
      <c r="A9611" t="s">
        <v>10849</v>
      </c>
      <c r="B9611">
        <v>1</v>
      </c>
      <c r="C9611" t="s">
        <v>9357</v>
      </c>
      <c r="D9611" s="84"/>
      <c r="F9611" s="84"/>
    </row>
    <row r="9612" spans="1:6" x14ac:dyDescent="0.25">
      <c r="A9612" t="s">
        <v>10850</v>
      </c>
      <c r="B9612">
        <v>1</v>
      </c>
      <c r="C9612" t="s">
        <v>9357</v>
      </c>
      <c r="D9612" s="84"/>
      <c r="F9612" s="84"/>
    </row>
    <row r="9613" spans="1:6" x14ac:dyDescent="0.25">
      <c r="A9613" t="s">
        <v>10851</v>
      </c>
      <c r="B9613">
        <v>1</v>
      </c>
      <c r="C9613" t="s">
        <v>9357</v>
      </c>
      <c r="D9613" s="84"/>
      <c r="F9613" s="84"/>
    </row>
    <row r="9614" spans="1:6" x14ac:dyDescent="0.25">
      <c r="A9614" t="s">
        <v>10852</v>
      </c>
      <c r="B9614">
        <v>1</v>
      </c>
      <c r="C9614" t="s">
        <v>9357</v>
      </c>
      <c r="D9614" s="84"/>
      <c r="F9614" s="84"/>
    </row>
    <row r="9615" spans="1:6" x14ac:dyDescent="0.25">
      <c r="A9615" t="s">
        <v>10853</v>
      </c>
      <c r="B9615">
        <v>1</v>
      </c>
      <c r="C9615" t="s">
        <v>9357</v>
      </c>
      <c r="D9615" s="84"/>
      <c r="F9615" s="84"/>
    </row>
    <row r="9616" spans="1:6" x14ac:dyDescent="0.25">
      <c r="A9616" t="s">
        <v>10854</v>
      </c>
      <c r="B9616">
        <v>1</v>
      </c>
      <c r="C9616" t="s">
        <v>9357</v>
      </c>
      <c r="D9616" s="84"/>
      <c r="F9616" s="84"/>
    </row>
    <row r="9617" spans="1:6" x14ac:dyDescent="0.25">
      <c r="A9617" t="s">
        <v>10855</v>
      </c>
      <c r="B9617">
        <v>1</v>
      </c>
      <c r="C9617" t="s">
        <v>9357</v>
      </c>
      <c r="D9617" s="84"/>
      <c r="F9617" s="84"/>
    </row>
    <row r="9618" spans="1:6" x14ac:dyDescent="0.25">
      <c r="A9618" t="s">
        <v>10856</v>
      </c>
      <c r="B9618">
        <v>1</v>
      </c>
      <c r="C9618" t="s">
        <v>9357</v>
      </c>
      <c r="D9618" s="84"/>
      <c r="F9618" s="84"/>
    </row>
    <row r="9619" spans="1:6" x14ac:dyDescent="0.25">
      <c r="A9619" t="s">
        <v>10857</v>
      </c>
      <c r="B9619">
        <v>1</v>
      </c>
      <c r="C9619" t="s">
        <v>9357</v>
      </c>
      <c r="D9619" s="84"/>
      <c r="F9619" s="84"/>
    </row>
    <row r="9620" spans="1:6" x14ac:dyDescent="0.25">
      <c r="A9620" t="s">
        <v>10858</v>
      </c>
      <c r="B9620">
        <v>1</v>
      </c>
      <c r="C9620" t="s">
        <v>9357</v>
      </c>
      <c r="D9620" s="84"/>
      <c r="F9620" s="84"/>
    </row>
    <row r="9621" spans="1:6" x14ac:dyDescent="0.25">
      <c r="A9621" t="s">
        <v>10859</v>
      </c>
      <c r="B9621">
        <v>1</v>
      </c>
      <c r="C9621" t="s">
        <v>9357</v>
      </c>
      <c r="D9621" s="84"/>
      <c r="F9621" s="84"/>
    </row>
    <row r="9622" spans="1:6" x14ac:dyDescent="0.25">
      <c r="A9622" t="s">
        <v>10860</v>
      </c>
      <c r="B9622">
        <v>1</v>
      </c>
      <c r="C9622" t="s">
        <v>9357</v>
      </c>
      <c r="D9622" s="84"/>
      <c r="F9622" s="84"/>
    </row>
    <row r="9623" spans="1:6" x14ac:dyDescent="0.25">
      <c r="A9623" t="s">
        <v>10861</v>
      </c>
      <c r="B9623">
        <v>1</v>
      </c>
      <c r="C9623" t="s">
        <v>9357</v>
      </c>
      <c r="D9623" s="84"/>
      <c r="F9623" s="84"/>
    </row>
    <row r="9624" spans="1:6" x14ac:dyDescent="0.25">
      <c r="A9624" t="s">
        <v>10862</v>
      </c>
      <c r="B9624">
        <v>1</v>
      </c>
      <c r="C9624" t="s">
        <v>9357</v>
      </c>
      <c r="D9624" s="84"/>
      <c r="F9624" s="84"/>
    </row>
    <row r="9625" spans="1:6" x14ac:dyDescent="0.25">
      <c r="A9625" t="s">
        <v>10863</v>
      </c>
      <c r="B9625">
        <v>1</v>
      </c>
      <c r="C9625" t="s">
        <v>9357</v>
      </c>
      <c r="D9625" s="84"/>
      <c r="F9625" s="84"/>
    </row>
    <row r="9626" spans="1:6" x14ac:dyDescent="0.25">
      <c r="A9626" t="s">
        <v>10864</v>
      </c>
      <c r="B9626">
        <v>1</v>
      </c>
      <c r="C9626" t="s">
        <v>9357</v>
      </c>
      <c r="D9626" s="84"/>
      <c r="F9626" s="84"/>
    </row>
    <row r="9627" spans="1:6" x14ac:dyDescent="0.25">
      <c r="A9627" t="s">
        <v>10865</v>
      </c>
      <c r="B9627">
        <v>1</v>
      </c>
      <c r="C9627" t="s">
        <v>9357</v>
      </c>
      <c r="D9627" s="84"/>
      <c r="F9627" s="84"/>
    </row>
    <row r="9628" spans="1:6" x14ac:dyDescent="0.25">
      <c r="A9628" t="s">
        <v>10866</v>
      </c>
      <c r="B9628">
        <v>1</v>
      </c>
      <c r="C9628" t="s">
        <v>9357</v>
      </c>
      <c r="D9628" s="84"/>
      <c r="F9628" s="84"/>
    </row>
    <row r="9629" spans="1:6" x14ac:dyDescent="0.25">
      <c r="A9629" t="s">
        <v>10867</v>
      </c>
      <c r="B9629">
        <v>1</v>
      </c>
      <c r="C9629" t="s">
        <v>9357</v>
      </c>
      <c r="D9629" s="84"/>
      <c r="F9629" s="84"/>
    </row>
    <row r="9630" spans="1:6" x14ac:dyDescent="0.25">
      <c r="A9630" t="s">
        <v>10868</v>
      </c>
      <c r="B9630">
        <v>1</v>
      </c>
      <c r="C9630" t="s">
        <v>9357</v>
      </c>
      <c r="D9630" s="84"/>
      <c r="F9630" s="84"/>
    </row>
    <row r="9631" spans="1:6" x14ac:dyDescent="0.25">
      <c r="A9631" t="s">
        <v>10869</v>
      </c>
      <c r="B9631">
        <v>1</v>
      </c>
      <c r="C9631" t="s">
        <v>9357</v>
      </c>
      <c r="D9631" s="84"/>
      <c r="F9631" s="84"/>
    </row>
    <row r="9632" spans="1:6" x14ac:dyDescent="0.25">
      <c r="A9632" t="s">
        <v>10870</v>
      </c>
      <c r="B9632">
        <v>1</v>
      </c>
      <c r="C9632" t="s">
        <v>9357</v>
      </c>
      <c r="D9632" s="84"/>
      <c r="F9632" s="84"/>
    </row>
    <row r="9633" spans="1:6" x14ac:dyDescent="0.25">
      <c r="A9633" t="s">
        <v>10871</v>
      </c>
      <c r="B9633">
        <v>1</v>
      </c>
      <c r="C9633" t="s">
        <v>9357</v>
      </c>
      <c r="D9633" s="84"/>
      <c r="F9633" s="84"/>
    </row>
    <row r="9634" spans="1:6" x14ac:dyDescent="0.25">
      <c r="A9634" t="s">
        <v>10872</v>
      </c>
      <c r="B9634">
        <v>1</v>
      </c>
      <c r="C9634" t="s">
        <v>9357</v>
      </c>
      <c r="D9634" s="84"/>
      <c r="F9634" s="84"/>
    </row>
    <row r="9635" spans="1:6" x14ac:dyDescent="0.25">
      <c r="A9635" t="s">
        <v>10873</v>
      </c>
      <c r="B9635">
        <v>1</v>
      </c>
      <c r="C9635" t="s">
        <v>9357</v>
      </c>
      <c r="D9635" s="84"/>
      <c r="F9635" s="84"/>
    </row>
    <row r="9636" spans="1:6" x14ac:dyDescent="0.25">
      <c r="A9636" t="s">
        <v>10874</v>
      </c>
      <c r="B9636">
        <v>1</v>
      </c>
      <c r="C9636" t="s">
        <v>9357</v>
      </c>
      <c r="D9636" s="84"/>
      <c r="F9636" s="84"/>
    </row>
    <row r="9637" spans="1:6" x14ac:dyDescent="0.25">
      <c r="A9637" t="s">
        <v>10875</v>
      </c>
      <c r="B9637">
        <v>1</v>
      </c>
      <c r="C9637" t="s">
        <v>9357</v>
      </c>
      <c r="D9637" s="84"/>
      <c r="F9637" s="84"/>
    </row>
    <row r="9638" spans="1:6" x14ac:dyDescent="0.25">
      <c r="A9638" t="s">
        <v>10876</v>
      </c>
      <c r="B9638">
        <v>1</v>
      </c>
      <c r="C9638" t="s">
        <v>9357</v>
      </c>
      <c r="D9638" s="84"/>
      <c r="F9638" s="84"/>
    </row>
    <row r="9639" spans="1:6" x14ac:dyDescent="0.25">
      <c r="A9639" t="s">
        <v>10877</v>
      </c>
      <c r="B9639">
        <v>1</v>
      </c>
      <c r="C9639" t="s">
        <v>9357</v>
      </c>
      <c r="D9639" s="84"/>
      <c r="F9639" s="84"/>
    </row>
    <row r="9640" spans="1:6" x14ac:dyDescent="0.25">
      <c r="A9640" t="s">
        <v>10878</v>
      </c>
      <c r="B9640">
        <v>1</v>
      </c>
      <c r="C9640" t="s">
        <v>9357</v>
      </c>
      <c r="D9640" s="84"/>
      <c r="F9640" s="84"/>
    </row>
    <row r="9641" spans="1:6" x14ac:dyDescent="0.25">
      <c r="A9641" t="s">
        <v>10879</v>
      </c>
      <c r="B9641">
        <v>1</v>
      </c>
      <c r="C9641" t="s">
        <v>9357</v>
      </c>
      <c r="D9641" s="84"/>
      <c r="F9641" s="84"/>
    </row>
    <row r="9642" spans="1:6" x14ac:dyDescent="0.25">
      <c r="A9642" t="s">
        <v>10880</v>
      </c>
      <c r="B9642">
        <v>1</v>
      </c>
      <c r="C9642" t="s">
        <v>9357</v>
      </c>
      <c r="D9642" s="84"/>
      <c r="F9642" s="84"/>
    </row>
    <row r="9643" spans="1:6" x14ac:dyDescent="0.25">
      <c r="A9643" t="s">
        <v>10881</v>
      </c>
      <c r="B9643">
        <v>1</v>
      </c>
      <c r="C9643" t="s">
        <v>9357</v>
      </c>
      <c r="D9643" s="84"/>
      <c r="F9643" s="84"/>
    </row>
    <row r="9644" spans="1:6" x14ac:dyDescent="0.25">
      <c r="A9644" t="s">
        <v>10882</v>
      </c>
      <c r="B9644">
        <v>1</v>
      </c>
      <c r="C9644" t="s">
        <v>9357</v>
      </c>
      <c r="D9644" s="84"/>
      <c r="F9644" s="84"/>
    </row>
    <row r="9645" spans="1:6" x14ac:dyDescent="0.25">
      <c r="A9645" t="s">
        <v>10883</v>
      </c>
      <c r="B9645">
        <v>1</v>
      </c>
      <c r="C9645" t="s">
        <v>9357</v>
      </c>
      <c r="D9645" s="84"/>
      <c r="F9645" s="84"/>
    </row>
    <row r="9646" spans="1:6" x14ac:dyDescent="0.25">
      <c r="A9646" t="s">
        <v>10884</v>
      </c>
      <c r="B9646">
        <v>1</v>
      </c>
      <c r="C9646" t="s">
        <v>9357</v>
      </c>
      <c r="D9646" s="84"/>
      <c r="F9646" s="84"/>
    </row>
    <row r="9647" spans="1:6" x14ac:dyDescent="0.25">
      <c r="A9647" t="s">
        <v>10885</v>
      </c>
      <c r="B9647">
        <v>1</v>
      </c>
      <c r="C9647" t="s">
        <v>9357</v>
      </c>
      <c r="D9647" s="84"/>
      <c r="F9647" s="84"/>
    </row>
    <row r="9648" spans="1:6" x14ac:dyDescent="0.25">
      <c r="A9648" t="s">
        <v>10886</v>
      </c>
      <c r="B9648">
        <v>1</v>
      </c>
      <c r="C9648" t="s">
        <v>9357</v>
      </c>
      <c r="D9648" s="84"/>
      <c r="F9648" s="84"/>
    </row>
    <row r="9649" spans="1:6" x14ac:dyDescent="0.25">
      <c r="A9649" t="s">
        <v>10887</v>
      </c>
      <c r="B9649">
        <v>1</v>
      </c>
      <c r="C9649" t="s">
        <v>9357</v>
      </c>
      <c r="D9649" s="84"/>
      <c r="F9649" s="84"/>
    </row>
    <row r="9650" spans="1:6" x14ac:dyDescent="0.25">
      <c r="A9650" t="s">
        <v>10888</v>
      </c>
      <c r="B9650">
        <v>1</v>
      </c>
      <c r="C9650" t="s">
        <v>9357</v>
      </c>
      <c r="D9650" s="84"/>
      <c r="F9650" s="84"/>
    </row>
    <row r="9651" spans="1:6" x14ac:dyDescent="0.25">
      <c r="A9651" t="s">
        <v>10889</v>
      </c>
      <c r="B9651">
        <v>1</v>
      </c>
      <c r="C9651" t="s">
        <v>9357</v>
      </c>
      <c r="D9651" s="84"/>
      <c r="F9651" s="84"/>
    </row>
    <row r="9652" spans="1:6" x14ac:dyDescent="0.25">
      <c r="A9652" t="s">
        <v>10890</v>
      </c>
      <c r="B9652">
        <v>1</v>
      </c>
      <c r="C9652" t="s">
        <v>9357</v>
      </c>
      <c r="D9652" s="84"/>
      <c r="F9652" s="84"/>
    </row>
    <row r="9653" spans="1:6" x14ac:dyDescent="0.25">
      <c r="A9653" t="s">
        <v>10891</v>
      </c>
      <c r="B9653">
        <v>1</v>
      </c>
      <c r="C9653" t="s">
        <v>9357</v>
      </c>
      <c r="D9653" s="84"/>
      <c r="F9653" s="84"/>
    </row>
    <row r="9654" spans="1:6" x14ac:dyDescent="0.25">
      <c r="A9654" t="s">
        <v>10892</v>
      </c>
      <c r="B9654">
        <v>1</v>
      </c>
      <c r="C9654" t="s">
        <v>9357</v>
      </c>
      <c r="D9654" s="84"/>
      <c r="F9654" s="84"/>
    </row>
    <row r="9655" spans="1:6" x14ac:dyDescent="0.25">
      <c r="A9655" t="s">
        <v>10893</v>
      </c>
      <c r="B9655">
        <v>1</v>
      </c>
      <c r="C9655" t="s">
        <v>9357</v>
      </c>
      <c r="D9655" s="84"/>
      <c r="F9655" s="84"/>
    </row>
    <row r="9656" spans="1:6" x14ac:dyDescent="0.25">
      <c r="A9656" t="s">
        <v>10894</v>
      </c>
      <c r="B9656">
        <v>1</v>
      </c>
      <c r="C9656" t="s">
        <v>9357</v>
      </c>
      <c r="D9656" s="84"/>
      <c r="F9656" s="84"/>
    </row>
    <row r="9657" spans="1:6" x14ac:dyDescent="0.25">
      <c r="A9657" t="s">
        <v>10895</v>
      </c>
      <c r="B9657">
        <v>1</v>
      </c>
      <c r="C9657" t="s">
        <v>9357</v>
      </c>
      <c r="D9657" s="84"/>
      <c r="F9657" s="84"/>
    </row>
    <row r="9658" spans="1:6" x14ac:dyDescent="0.25">
      <c r="A9658" t="s">
        <v>10896</v>
      </c>
      <c r="B9658">
        <v>1</v>
      </c>
      <c r="C9658" t="s">
        <v>9357</v>
      </c>
      <c r="D9658" s="84"/>
      <c r="F9658" s="84"/>
    </row>
    <row r="9659" spans="1:6" x14ac:dyDescent="0.25">
      <c r="A9659" t="s">
        <v>10897</v>
      </c>
      <c r="B9659">
        <v>1</v>
      </c>
      <c r="C9659" t="s">
        <v>9357</v>
      </c>
      <c r="D9659" s="84"/>
      <c r="F9659" s="84"/>
    </row>
    <row r="9660" spans="1:6" x14ac:dyDescent="0.25">
      <c r="A9660" t="s">
        <v>10898</v>
      </c>
      <c r="B9660">
        <v>1</v>
      </c>
      <c r="C9660" t="s">
        <v>9357</v>
      </c>
      <c r="D9660" s="84"/>
      <c r="F9660" s="84"/>
    </row>
    <row r="9661" spans="1:6" x14ac:dyDescent="0.25">
      <c r="A9661" t="s">
        <v>10899</v>
      </c>
      <c r="B9661">
        <v>1</v>
      </c>
      <c r="C9661" t="s">
        <v>9357</v>
      </c>
      <c r="D9661" s="84"/>
      <c r="F9661" s="84"/>
    </row>
    <row r="9662" spans="1:6" x14ac:dyDescent="0.25">
      <c r="A9662" t="s">
        <v>10900</v>
      </c>
      <c r="B9662">
        <v>1</v>
      </c>
      <c r="C9662" t="s">
        <v>9357</v>
      </c>
      <c r="D9662" s="84"/>
      <c r="F9662" s="84"/>
    </row>
    <row r="9663" spans="1:6" x14ac:dyDescent="0.25">
      <c r="A9663" t="s">
        <v>10901</v>
      </c>
      <c r="B9663">
        <v>1</v>
      </c>
      <c r="C9663" t="s">
        <v>9357</v>
      </c>
      <c r="D9663" s="84"/>
      <c r="F9663" s="84"/>
    </row>
    <row r="9664" spans="1:6" x14ac:dyDescent="0.25">
      <c r="A9664" t="s">
        <v>10902</v>
      </c>
      <c r="B9664">
        <v>1</v>
      </c>
      <c r="C9664" t="s">
        <v>9357</v>
      </c>
      <c r="D9664" s="84"/>
      <c r="F9664" s="84"/>
    </row>
    <row r="9665" spans="1:6" x14ac:dyDescent="0.25">
      <c r="A9665" t="s">
        <v>10903</v>
      </c>
      <c r="B9665">
        <v>1</v>
      </c>
      <c r="C9665" t="s">
        <v>9357</v>
      </c>
      <c r="D9665" s="84"/>
      <c r="F9665" s="84"/>
    </row>
    <row r="9666" spans="1:6" x14ac:dyDescent="0.25">
      <c r="A9666" t="s">
        <v>10904</v>
      </c>
      <c r="B9666">
        <v>1</v>
      </c>
      <c r="C9666" t="s">
        <v>9357</v>
      </c>
      <c r="D9666" s="84"/>
      <c r="F9666" s="84"/>
    </row>
    <row r="9667" spans="1:6" x14ac:dyDescent="0.25">
      <c r="A9667" t="s">
        <v>10905</v>
      </c>
      <c r="B9667">
        <v>1</v>
      </c>
      <c r="C9667" t="s">
        <v>9357</v>
      </c>
      <c r="D9667" s="84"/>
      <c r="F9667" s="84"/>
    </row>
    <row r="9668" spans="1:6" x14ac:dyDescent="0.25">
      <c r="A9668" t="s">
        <v>10906</v>
      </c>
      <c r="B9668">
        <v>1</v>
      </c>
      <c r="C9668" t="s">
        <v>9357</v>
      </c>
      <c r="D9668" s="84"/>
      <c r="F9668" s="84"/>
    </row>
    <row r="9669" spans="1:6" x14ac:dyDescent="0.25">
      <c r="A9669" t="s">
        <v>10907</v>
      </c>
      <c r="B9669">
        <v>1</v>
      </c>
      <c r="C9669" t="s">
        <v>9357</v>
      </c>
      <c r="D9669" s="84"/>
      <c r="F9669" s="84"/>
    </row>
    <row r="9670" spans="1:6" x14ac:dyDescent="0.25">
      <c r="A9670" t="s">
        <v>10908</v>
      </c>
      <c r="B9670">
        <v>1</v>
      </c>
      <c r="C9670" t="s">
        <v>9357</v>
      </c>
      <c r="D9670" s="84"/>
      <c r="F9670" s="84"/>
    </row>
    <row r="9671" spans="1:6" x14ac:dyDescent="0.25">
      <c r="A9671" t="s">
        <v>10909</v>
      </c>
      <c r="B9671">
        <v>1</v>
      </c>
      <c r="C9671" t="s">
        <v>9357</v>
      </c>
      <c r="D9671" s="84"/>
      <c r="F9671" s="84"/>
    </row>
    <row r="9672" spans="1:6" x14ac:dyDescent="0.25">
      <c r="A9672" t="s">
        <v>10910</v>
      </c>
      <c r="B9672">
        <v>1</v>
      </c>
      <c r="C9672" t="s">
        <v>9357</v>
      </c>
      <c r="D9672" s="84"/>
      <c r="F9672" s="84"/>
    </row>
    <row r="9673" spans="1:6" x14ac:dyDescent="0.25">
      <c r="A9673" t="s">
        <v>10911</v>
      </c>
      <c r="B9673">
        <v>1</v>
      </c>
      <c r="C9673" t="s">
        <v>9357</v>
      </c>
      <c r="D9673" s="84"/>
      <c r="F9673" s="84"/>
    </row>
    <row r="9674" spans="1:6" x14ac:dyDescent="0.25">
      <c r="A9674" t="s">
        <v>10912</v>
      </c>
      <c r="B9674">
        <v>1</v>
      </c>
      <c r="C9674" t="s">
        <v>9357</v>
      </c>
      <c r="D9674" s="84"/>
      <c r="F9674" s="84"/>
    </row>
    <row r="9675" spans="1:6" x14ac:dyDescent="0.25">
      <c r="A9675" t="s">
        <v>10913</v>
      </c>
      <c r="B9675">
        <v>1</v>
      </c>
      <c r="C9675" t="s">
        <v>9357</v>
      </c>
      <c r="D9675" s="84"/>
      <c r="F9675" s="84"/>
    </row>
    <row r="9676" spans="1:6" x14ac:dyDescent="0.25">
      <c r="A9676" t="s">
        <v>10914</v>
      </c>
      <c r="B9676">
        <v>1</v>
      </c>
      <c r="C9676" t="s">
        <v>9357</v>
      </c>
      <c r="D9676" s="84"/>
      <c r="F9676" s="84"/>
    </row>
    <row r="9677" spans="1:6" x14ac:dyDescent="0.25">
      <c r="A9677" t="s">
        <v>10915</v>
      </c>
      <c r="B9677">
        <v>1</v>
      </c>
      <c r="C9677" t="s">
        <v>9357</v>
      </c>
      <c r="D9677" s="84"/>
      <c r="F9677" s="84"/>
    </row>
    <row r="9678" spans="1:6" x14ac:dyDescent="0.25">
      <c r="A9678" t="s">
        <v>10916</v>
      </c>
      <c r="B9678">
        <v>1</v>
      </c>
      <c r="C9678" t="s">
        <v>9357</v>
      </c>
      <c r="D9678" s="84"/>
      <c r="F9678" s="84"/>
    </row>
    <row r="9679" spans="1:6" x14ac:dyDescent="0.25">
      <c r="A9679" t="s">
        <v>10917</v>
      </c>
      <c r="B9679">
        <v>1</v>
      </c>
      <c r="C9679" t="s">
        <v>9357</v>
      </c>
      <c r="D9679" s="84"/>
      <c r="F9679" s="84"/>
    </row>
    <row r="9680" spans="1:6" x14ac:dyDescent="0.25">
      <c r="A9680" t="s">
        <v>10918</v>
      </c>
      <c r="B9680">
        <v>1</v>
      </c>
      <c r="C9680" t="s">
        <v>9357</v>
      </c>
      <c r="D9680" s="84"/>
      <c r="F9680" s="84"/>
    </row>
    <row r="9681" spans="1:6" x14ac:dyDescent="0.25">
      <c r="A9681" t="s">
        <v>10919</v>
      </c>
      <c r="B9681">
        <v>1</v>
      </c>
      <c r="C9681" t="s">
        <v>9357</v>
      </c>
      <c r="D9681" s="84"/>
      <c r="F9681" s="84"/>
    </row>
    <row r="9682" spans="1:6" x14ac:dyDescent="0.25">
      <c r="A9682" t="s">
        <v>10920</v>
      </c>
      <c r="B9682">
        <v>1</v>
      </c>
      <c r="C9682" t="s">
        <v>9357</v>
      </c>
      <c r="D9682" s="84"/>
      <c r="F9682" s="84"/>
    </row>
    <row r="9683" spans="1:6" x14ac:dyDescent="0.25">
      <c r="A9683" t="s">
        <v>10921</v>
      </c>
      <c r="B9683">
        <v>1</v>
      </c>
      <c r="C9683" t="s">
        <v>9357</v>
      </c>
      <c r="D9683" s="84"/>
      <c r="F9683" s="84"/>
    </row>
    <row r="9684" spans="1:6" x14ac:dyDescent="0.25">
      <c r="A9684" t="s">
        <v>10922</v>
      </c>
      <c r="B9684">
        <v>1</v>
      </c>
      <c r="C9684" t="s">
        <v>9357</v>
      </c>
      <c r="D9684" s="84"/>
      <c r="F9684" s="84"/>
    </row>
    <row r="9685" spans="1:6" x14ac:dyDescent="0.25">
      <c r="A9685" t="s">
        <v>10923</v>
      </c>
      <c r="B9685">
        <v>1</v>
      </c>
      <c r="C9685" t="s">
        <v>9357</v>
      </c>
      <c r="D9685" s="84"/>
      <c r="F9685" s="84"/>
    </row>
    <row r="9686" spans="1:6" x14ac:dyDescent="0.25">
      <c r="A9686" t="s">
        <v>10924</v>
      </c>
      <c r="B9686">
        <v>1</v>
      </c>
      <c r="C9686" t="s">
        <v>9357</v>
      </c>
      <c r="D9686" s="84"/>
      <c r="F9686" s="84"/>
    </row>
    <row r="9687" spans="1:6" x14ac:dyDescent="0.25">
      <c r="A9687" t="s">
        <v>10925</v>
      </c>
      <c r="B9687">
        <v>1</v>
      </c>
      <c r="C9687" t="s">
        <v>9357</v>
      </c>
      <c r="D9687" s="84"/>
      <c r="F9687" s="84"/>
    </row>
    <row r="9688" spans="1:6" x14ac:dyDescent="0.25">
      <c r="A9688" t="s">
        <v>10926</v>
      </c>
      <c r="B9688">
        <v>1</v>
      </c>
      <c r="C9688" t="s">
        <v>9357</v>
      </c>
      <c r="D9688" s="84"/>
      <c r="F9688" s="84"/>
    </row>
    <row r="9689" spans="1:6" x14ac:dyDescent="0.25">
      <c r="A9689" t="s">
        <v>10927</v>
      </c>
      <c r="B9689">
        <v>1</v>
      </c>
      <c r="C9689" t="s">
        <v>9357</v>
      </c>
      <c r="D9689" s="84"/>
      <c r="F9689" s="84"/>
    </row>
    <row r="9690" spans="1:6" x14ac:dyDescent="0.25">
      <c r="A9690" t="s">
        <v>10928</v>
      </c>
      <c r="B9690">
        <v>1</v>
      </c>
      <c r="C9690" t="s">
        <v>9357</v>
      </c>
      <c r="D9690" s="84"/>
      <c r="F9690" s="84"/>
    </row>
    <row r="9691" spans="1:6" x14ac:dyDescent="0.25">
      <c r="A9691" t="s">
        <v>10929</v>
      </c>
      <c r="B9691">
        <v>1</v>
      </c>
      <c r="C9691" t="s">
        <v>9357</v>
      </c>
      <c r="D9691" s="84"/>
      <c r="F9691" s="84"/>
    </row>
    <row r="9692" spans="1:6" x14ac:dyDescent="0.25">
      <c r="A9692" t="s">
        <v>10930</v>
      </c>
      <c r="B9692">
        <v>1</v>
      </c>
      <c r="C9692" t="s">
        <v>9357</v>
      </c>
      <c r="D9692" s="84"/>
      <c r="F9692" s="84"/>
    </row>
    <row r="9693" spans="1:6" x14ac:dyDescent="0.25">
      <c r="A9693" t="s">
        <v>10931</v>
      </c>
      <c r="B9693">
        <v>1</v>
      </c>
      <c r="C9693" t="s">
        <v>9357</v>
      </c>
      <c r="D9693" s="84"/>
      <c r="F9693" s="84"/>
    </row>
    <row r="9694" spans="1:6" x14ac:dyDescent="0.25">
      <c r="A9694" t="s">
        <v>10932</v>
      </c>
      <c r="B9694">
        <v>1</v>
      </c>
      <c r="C9694" t="s">
        <v>9357</v>
      </c>
      <c r="D9694" s="84"/>
      <c r="F9694" s="84"/>
    </row>
    <row r="9695" spans="1:6" x14ac:dyDescent="0.25">
      <c r="A9695" t="s">
        <v>10933</v>
      </c>
      <c r="B9695">
        <v>1</v>
      </c>
      <c r="C9695" t="s">
        <v>9357</v>
      </c>
      <c r="D9695" s="84"/>
      <c r="F9695" s="84"/>
    </row>
    <row r="9696" spans="1:6" x14ac:dyDescent="0.25">
      <c r="A9696" t="s">
        <v>10934</v>
      </c>
      <c r="B9696">
        <v>1</v>
      </c>
      <c r="C9696" t="s">
        <v>9357</v>
      </c>
      <c r="D9696" s="84"/>
      <c r="F9696" s="84"/>
    </row>
    <row r="9697" spans="1:6" x14ac:dyDescent="0.25">
      <c r="A9697" t="s">
        <v>10935</v>
      </c>
      <c r="B9697">
        <v>1</v>
      </c>
      <c r="C9697" t="s">
        <v>9357</v>
      </c>
      <c r="D9697" s="84"/>
      <c r="F9697" s="84"/>
    </row>
    <row r="9698" spans="1:6" x14ac:dyDescent="0.25">
      <c r="A9698" t="s">
        <v>10936</v>
      </c>
      <c r="B9698">
        <v>1</v>
      </c>
      <c r="C9698" t="s">
        <v>9357</v>
      </c>
      <c r="D9698" s="84"/>
      <c r="F9698" s="84"/>
    </row>
    <row r="9699" spans="1:6" x14ac:dyDescent="0.25">
      <c r="A9699" t="s">
        <v>10937</v>
      </c>
      <c r="B9699">
        <v>1</v>
      </c>
      <c r="C9699" t="s">
        <v>9357</v>
      </c>
      <c r="D9699" s="84"/>
      <c r="F9699" s="84"/>
    </row>
    <row r="9700" spans="1:6" x14ac:dyDescent="0.25">
      <c r="A9700" t="s">
        <v>10938</v>
      </c>
      <c r="B9700">
        <v>1</v>
      </c>
      <c r="C9700" t="s">
        <v>9357</v>
      </c>
      <c r="D9700" s="84"/>
      <c r="F9700" s="84"/>
    </row>
    <row r="9701" spans="1:6" x14ac:dyDescent="0.25">
      <c r="A9701" t="s">
        <v>10939</v>
      </c>
      <c r="B9701">
        <v>1</v>
      </c>
      <c r="C9701" t="s">
        <v>9357</v>
      </c>
      <c r="D9701" s="84"/>
      <c r="F9701" s="84"/>
    </row>
    <row r="9702" spans="1:6" x14ac:dyDescent="0.25">
      <c r="A9702" t="s">
        <v>10940</v>
      </c>
      <c r="B9702">
        <v>1</v>
      </c>
      <c r="C9702" t="s">
        <v>9357</v>
      </c>
      <c r="D9702" s="84"/>
      <c r="F9702" s="84"/>
    </row>
    <row r="9703" spans="1:6" x14ac:dyDescent="0.25">
      <c r="A9703" t="s">
        <v>10941</v>
      </c>
      <c r="B9703">
        <v>1</v>
      </c>
      <c r="C9703" t="s">
        <v>9357</v>
      </c>
      <c r="D9703" s="84"/>
      <c r="F9703" s="84"/>
    </row>
    <row r="9704" spans="1:6" x14ac:dyDescent="0.25">
      <c r="A9704" t="s">
        <v>10942</v>
      </c>
      <c r="B9704">
        <v>1</v>
      </c>
      <c r="C9704" t="s">
        <v>9357</v>
      </c>
      <c r="D9704" s="84"/>
      <c r="F9704" s="84"/>
    </row>
    <row r="9705" spans="1:6" x14ac:dyDescent="0.25">
      <c r="A9705" t="s">
        <v>10943</v>
      </c>
      <c r="B9705">
        <v>1</v>
      </c>
      <c r="C9705" t="s">
        <v>9357</v>
      </c>
      <c r="D9705" s="84"/>
      <c r="F9705" s="84"/>
    </row>
    <row r="9706" spans="1:6" x14ac:dyDescent="0.25">
      <c r="A9706" t="s">
        <v>10944</v>
      </c>
      <c r="B9706">
        <v>1</v>
      </c>
      <c r="C9706" t="s">
        <v>9357</v>
      </c>
      <c r="D9706" s="84"/>
      <c r="F9706" s="84"/>
    </row>
    <row r="9707" spans="1:6" x14ac:dyDescent="0.25">
      <c r="A9707" t="s">
        <v>10945</v>
      </c>
      <c r="B9707">
        <v>1</v>
      </c>
      <c r="C9707" t="s">
        <v>9357</v>
      </c>
      <c r="D9707" s="84"/>
      <c r="F9707" s="84"/>
    </row>
    <row r="9708" spans="1:6" x14ac:dyDescent="0.25">
      <c r="A9708" t="s">
        <v>10946</v>
      </c>
      <c r="B9708">
        <v>1</v>
      </c>
      <c r="C9708" t="s">
        <v>9357</v>
      </c>
      <c r="D9708" s="84"/>
      <c r="F9708" s="84"/>
    </row>
    <row r="9709" spans="1:6" x14ac:dyDescent="0.25">
      <c r="A9709" t="s">
        <v>10947</v>
      </c>
      <c r="B9709">
        <v>1</v>
      </c>
      <c r="C9709" t="s">
        <v>9357</v>
      </c>
      <c r="D9709" s="84"/>
      <c r="F9709" s="84"/>
    </row>
    <row r="9710" spans="1:6" x14ac:dyDescent="0.25">
      <c r="A9710" t="s">
        <v>10948</v>
      </c>
      <c r="B9710">
        <v>1</v>
      </c>
      <c r="C9710" t="s">
        <v>9357</v>
      </c>
      <c r="D9710" s="84"/>
      <c r="F9710" s="84"/>
    </row>
    <row r="9711" spans="1:6" x14ac:dyDescent="0.25">
      <c r="A9711" t="s">
        <v>10949</v>
      </c>
      <c r="B9711">
        <v>1</v>
      </c>
      <c r="C9711" t="s">
        <v>9357</v>
      </c>
      <c r="D9711" s="84"/>
      <c r="F9711" s="84"/>
    </row>
    <row r="9712" spans="1:6" x14ac:dyDescent="0.25">
      <c r="A9712" t="s">
        <v>10950</v>
      </c>
      <c r="B9712">
        <v>1</v>
      </c>
      <c r="C9712" t="s">
        <v>9357</v>
      </c>
      <c r="D9712" s="84"/>
      <c r="F9712" s="84"/>
    </row>
    <row r="9713" spans="1:6" x14ac:dyDescent="0.25">
      <c r="A9713" t="s">
        <v>10951</v>
      </c>
      <c r="B9713">
        <v>1</v>
      </c>
      <c r="C9713" t="s">
        <v>9357</v>
      </c>
      <c r="D9713" s="84"/>
      <c r="F9713" s="84"/>
    </row>
    <row r="9714" spans="1:6" x14ac:dyDescent="0.25">
      <c r="A9714" t="s">
        <v>10952</v>
      </c>
      <c r="B9714">
        <v>1</v>
      </c>
      <c r="C9714" t="s">
        <v>9357</v>
      </c>
      <c r="D9714" s="84"/>
      <c r="F9714" s="84"/>
    </row>
    <row r="9715" spans="1:6" x14ac:dyDescent="0.25">
      <c r="A9715" t="s">
        <v>10953</v>
      </c>
      <c r="B9715">
        <v>1</v>
      </c>
      <c r="C9715" t="s">
        <v>9357</v>
      </c>
      <c r="D9715" s="84"/>
      <c r="F9715" s="84"/>
    </row>
    <row r="9716" spans="1:6" x14ac:dyDescent="0.25">
      <c r="A9716" t="s">
        <v>10954</v>
      </c>
      <c r="B9716">
        <v>1</v>
      </c>
      <c r="C9716" t="s">
        <v>9357</v>
      </c>
      <c r="D9716" s="84"/>
      <c r="F9716" s="84"/>
    </row>
    <row r="9717" spans="1:6" x14ac:dyDescent="0.25">
      <c r="A9717" t="s">
        <v>10955</v>
      </c>
      <c r="B9717">
        <v>1</v>
      </c>
      <c r="C9717" t="s">
        <v>9357</v>
      </c>
      <c r="D9717" s="84"/>
      <c r="F9717" s="84"/>
    </row>
    <row r="9718" spans="1:6" x14ac:dyDescent="0.25">
      <c r="A9718" t="s">
        <v>10956</v>
      </c>
      <c r="B9718">
        <v>1</v>
      </c>
      <c r="C9718" t="s">
        <v>9357</v>
      </c>
      <c r="D9718" s="84"/>
      <c r="F9718" s="84"/>
    </row>
    <row r="9719" spans="1:6" x14ac:dyDescent="0.25">
      <c r="A9719" t="s">
        <v>10957</v>
      </c>
      <c r="B9719">
        <v>1</v>
      </c>
      <c r="C9719" t="s">
        <v>9357</v>
      </c>
      <c r="D9719" s="84"/>
      <c r="F9719" s="84"/>
    </row>
    <row r="9720" spans="1:6" x14ac:dyDescent="0.25">
      <c r="A9720" t="s">
        <v>10958</v>
      </c>
      <c r="B9720">
        <v>1</v>
      </c>
      <c r="C9720" t="s">
        <v>9357</v>
      </c>
      <c r="D9720" s="84"/>
      <c r="F9720" s="84"/>
    </row>
    <row r="9721" spans="1:6" x14ac:dyDescent="0.25">
      <c r="A9721" t="s">
        <v>10959</v>
      </c>
      <c r="B9721">
        <v>1</v>
      </c>
      <c r="C9721" t="s">
        <v>9357</v>
      </c>
      <c r="D9721" s="84"/>
      <c r="F9721" s="84"/>
    </row>
    <row r="9722" spans="1:6" x14ac:dyDescent="0.25">
      <c r="A9722" t="s">
        <v>10960</v>
      </c>
      <c r="B9722">
        <v>1</v>
      </c>
      <c r="C9722" t="s">
        <v>9357</v>
      </c>
      <c r="D9722" s="84"/>
      <c r="F9722" s="84"/>
    </row>
    <row r="9723" spans="1:6" x14ac:dyDescent="0.25">
      <c r="A9723" t="s">
        <v>10961</v>
      </c>
      <c r="B9723">
        <v>1</v>
      </c>
      <c r="C9723" t="s">
        <v>9357</v>
      </c>
      <c r="D9723" s="84"/>
      <c r="F9723" s="84"/>
    </row>
    <row r="9724" spans="1:6" x14ac:dyDescent="0.25">
      <c r="A9724" t="s">
        <v>10962</v>
      </c>
      <c r="B9724">
        <v>1</v>
      </c>
      <c r="C9724" t="s">
        <v>9357</v>
      </c>
      <c r="D9724" s="84"/>
      <c r="F9724" s="84"/>
    </row>
    <row r="9725" spans="1:6" x14ac:dyDescent="0.25">
      <c r="A9725" t="s">
        <v>10963</v>
      </c>
      <c r="B9725">
        <v>1</v>
      </c>
      <c r="C9725" t="s">
        <v>9357</v>
      </c>
      <c r="D9725" s="84"/>
      <c r="F9725" s="84"/>
    </row>
    <row r="9726" spans="1:6" x14ac:dyDescent="0.25">
      <c r="A9726" t="s">
        <v>10964</v>
      </c>
      <c r="B9726">
        <v>1</v>
      </c>
      <c r="C9726" t="s">
        <v>9357</v>
      </c>
      <c r="D9726" s="84"/>
      <c r="F9726" s="84"/>
    </row>
    <row r="9727" spans="1:6" x14ac:dyDescent="0.25">
      <c r="A9727" t="s">
        <v>10965</v>
      </c>
      <c r="B9727">
        <v>1</v>
      </c>
      <c r="C9727" t="s">
        <v>9357</v>
      </c>
      <c r="D9727" s="84"/>
      <c r="F9727" s="84"/>
    </row>
    <row r="9728" spans="1:6" x14ac:dyDescent="0.25">
      <c r="A9728" t="s">
        <v>10966</v>
      </c>
      <c r="B9728">
        <v>1</v>
      </c>
      <c r="C9728" t="s">
        <v>9357</v>
      </c>
      <c r="D9728" s="84"/>
      <c r="F9728" s="84"/>
    </row>
    <row r="9729" spans="1:6" x14ac:dyDescent="0.25">
      <c r="A9729" t="s">
        <v>10967</v>
      </c>
      <c r="B9729">
        <v>1</v>
      </c>
      <c r="C9729" t="s">
        <v>9357</v>
      </c>
      <c r="D9729" s="84"/>
      <c r="F9729" s="84"/>
    </row>
    <row r="9730" spans="1:6" x14ac:dyDescent="0.25">
      <c r="A9730" t="s">
        <v>10968</v>
      </c>
      <c r="B9730">
        <v>1</v>
      </c>
      <c r="C9730" t="s">
        <v>9357</v>
      </c>
      <c r="D9730" s="84"/>
      <c r="F9730" s="84"/>
    </row>
    <row r="9731" spans="1:6" x14ac:dyDescent="0.25">
      <c r="A9731" t="s">
        <v>10969</v>
      </c>
      <c r="B9731">
        <v>1</v>
      </c>
      <c r="C9731" t="s">
        <v>9357</v>
      </c>
      <c r="D9731" s="84"/>
      <c r="F9731" s="84"/>
    </row>
    <row r="9732" spans="1:6" x14ac:dyDescent="0.25">
      <c r="A9732" t="s">
        <v>10970</v>
      </c>
      <c r="B9732">
        <v>1</v>
      </c>
      <c r="C9732" t="s">
        <v>9357</v>
      </c>
      <c r="D9732" s="84"/>
      <c r="F9732" s="84"/>
    </row>
    <row r="9733" spans="1:6" x14ac:dyDescent="0.25">
      <c r="A9733" t="s">
        <v>10971</v>
      </c>
      <c r="B9733">
        <v>1</v>
      </c>
      <c r="C9733" t="s">
        <v>9357</v>
      </c>
      <c r="D9733" s="84"/>
      <c r="F9733" s="84"/>
    </row>
    <row r="9734" spans="1:6" x14ac:dyDescent="0.25">
      <c r="A9734" t="s">
        <v>10972</v>
      </c>
      <c r="B9734">
        <v>1</v>
      </c>
      <c r="C9734" t="s">
        <v>9357</v>
      </c>
      <c r="D9734" s="84"/>
      <c r="F9734" s="84"/>
    </row>
    <row r="9735" spans="1:6" x14ac:dyDescent="0.25">
      <c r="A9735" t="s">
        <v>10973</v>
      </c>
      <c r="B9735">
        <v>1</v>
      </c>
      <c r="C9735" t="s">
        <v>9357</v>
      </c>
      <c r="D9735" s="84"/>
      <c r="F9735" s="84"/>
    </row>
    <row r="9736" spans="1:6" x14ac:dyDescent="0.25">
      <c r="A9736" t="s">
        <v>10974</v>
      </c>
      <c r="B9736">
        <v>1</v>
      </c>
      <c r="C9736" t="s">
        <v>9357</v>
      </c>
      <c r="D9736" s="84"/>
      <c r="F9736" s="84"/>
    </row>
    <row r="9737" spans="1:6" x14ac:dyDescent="0.25">
      <c r="A9737" t="s">
        <v>10975</v>
      </c>
      <c r="B9737">
        <v>1</v>
      </c>
      <c r="C9737" t="s">
        <v>9357</v>
      </c>
      <c r="D9737" s="84"/>
      <c r="F9737" s="84"/>
    </row>
    <row r="9738" spans="1:6" x14ac:dyDescent="0.25">
      <c r="A9738" t="s">
        <v>10976</v>
      </c>
      <c r="B9738">
        <v>1</v>
      </c>
      <c r="C9738" t="s">
        <v>9357</v>
      </c>
      <c r="D9738" s="84"/>
      <c r="F9738" s="84"/>
    </row>
    <row r="9739" spans="1:6" x14ac:dyDescent="0.25">
      <c r="A9739" t="s">
        <v>10977</v>
      </c>
      <c r="B9739">
        <v>1</v>
      </c>
      <c r="C9739" t="s">
        <v>9357</v>
      </c>
      <c r="D9739" s="84"/>
      <c r="F9739" s="84"/>
    </row>
    <row r="9740" spans="1:6" x14ac:dyDescent="0.25">
      <c r="A9740" t="s">
        <v>10978</v>
      </c>
      <c r="B9740">
        <v>1</v>
      </c>
      <c r="C9740" t="s">
        <v>9357</v>
      </c>
      <c r="D9740" s="84"/>
      <c r="F9740" s="84"/>
    </row>
    <row r="9741" spans="1:6" x14ac:dyDescent="0.25">
      <c r="A9741" t="s">
        <v>10979</v>
      </c>
      <c r="B9741">
        <v>1</v>
      </c>
      <c r="C9741" t="s">
        <v>9357</v>
      </c>
      <c r="D9741" s="84"/>
      <c r="F9741" s="84"/>
    </row>
    <row r="9742" spans="1:6" x14ac:dyDescent="0.25">
      <c r="A9742" t="s">
        <v>10980</v>
      </c>
      <c r="B9742">
        <v>1</v>
      </c>
      <c r="C9742" t="s">
        <v>9357</v>
      </c>
      <c r="D9742" s="84"/>
      <c r="F9742" s="84"/>
    </row>
    <row r="9743" spans="1:6" x14ac:dyDescent="0.25">
      <c r="A9743" t="s">
        <v>10981</v>
      </c>
      <c r="B9743">
        <v>1</v>
      </c>
      <c r="C9743" t="s">
        <v>9357</v>
      </c>
      <c r="D9743" s="84"/>
      <c r="F9743" s="84"/>
    </row>
    <row r="9744" spans="1:6" x14ac:dyDescent="0.25">
      <c r="A9744" t="s">
        <v>10982</v>
      </c>
      <c r="B9744">
        <v>1</v>
      </c>
      <c r="C9744" t="s">
        <v>9357</v>
      </c>
      <c r="D9744" s="84"/>
      <c r="F9744" s="84"/>
    </row>
    <row r="9745" spans="1:6" x14ac:dyDescent="0.25">
      <c r="A9745" t="s">
        <v>10983</v>
      </c>
      <c r="B9745">
        <v>1</v>
      </c>
      <c r="C9745" t="s">
        <v>9357</v>
      </c>
      <c r="D9745" s="84"/>
      <c r="F9745" s="84"/>
    </row>
    <row r="9746" spans="1:6" x14ac:dyDescent="0.25">
      <c r="A9746" t="s">
        <v>10984</v>
      </c>
      <c r="B9746">
        <v>1</v>
      </c>
      <c r="C9746" t="s">
        <v>9357</v>
      </c>
      <c r="D9746" s="84"/>
      <c r="F9746" s="84"/>
    </row>
    <row r="9747" spans="1:6" x14ac:dyDescent="0.25">
      <c r="A9747" t="s">
        <v>10985</v>
      </c>
      <c r="B9747">
        <v>1</v>
      </c>
      <c r="C9747" t="s">
        <v>9357</v>
      </c>
      <c r="D9747" s="84"/>
      <c r="F9747" s="84"/>
    </row>
    <row r="9748" spans="1:6" x14ac:dyDescent="0.25">
      <c r="A9748" t="s">
        <v>10986</v>
      </c>
      <c r="B9748">
        <v>1</v>
      </c>
      <c r="C9748" t="s">
        <v>9357</v>
      </c>
      <c r="D9748" s="84"/>
      <c r="F9748" s="84"/>
    </row>
    <row r="9749" spans="1:6" x14ac:dyDescent="0.25">
      <c r="A9749" t="s">
        <v>10987</v>
      </c>
      <c r="B9749">
        <v>1</v>
      </c>
      <c r="C9749" t="s">
        <v>9357</v>
      </c>
      <c r="D9749" s="84"/>
      <c r="F9749" s="84"/>
    </row>
    <row r="9750" spans="1:6" x14ac:dyDescent="0.25">
      <c r="A9750" t="s">
        <v>10988</v>
      </c>
      <c r="B9750">
        <v>1</v>
      </c>
      <c r="C9750" t="s">
        <v>9357</v>
      </c>
      <c r="D9750" s="84"/>
      <c r="F9750" s="84"/>
    </row>
    <row r="9751" spans="1:6" x14ac:dyDescent="0.25">
      <c r="A9751" t="s">
        <v>10989</v>
      </c>
      <c r="B9751">
        <v>1</v>
      </c>
      <c r="C9751" t="s">
        <v>9357</v>
      </c>
      <c r="D9751" s="84"/>
      <c r="F9751" s="84"/>
    </row>
    <row r="9752" spans="1:6" x14ac:dyDescent="0.25">
      <c r="A9752" t="s">
        <v>10990</v>
      </c>
      <c r="B9752">
        <v>1</v>
      </c>
      <c r="C9752" t="s">
        <v>9357</v>
      </c>
      <c r="D9752" s="84"/>
      <c r="F9752" s="84"/>
    </row>
    <row r="9753" spans="1:6" x14ac:dyDescent="0.25">
      <c r="A9753" t="s">
        <v>10991</v>
      </c>
      <c r="B9753">
        <v>1</v>
      </c>
      <c r="C9753" t="s">
        <v>9357</v>
      </c>
      <c r="D9753" s="84"/>
      <c r="F9753" s="84"/>
    </row>
    <row r="9754" spans="1:6" x14ac:dyDescent="0.25">
      <c r="A9754" t="s">
        <v>10992</v>
      </c>
      <c r="B9754">
        <v>1</v>
      </c>
      <c r="C9754" t="s">
        <v>9357</v>
      </c>
      <c r="D9754" s="84"/>
      <c r="F9754" s="84"/>
    </row>
    <row r="9755" spans="1:6" x14ac:dyDescent="0.25">
      <c r="A9755" t="s">
        <v>10993</v>
      </c>
      <c r="B9755">
        <v>1</v>
      </c>
      <c r="C9755" t="s">
        <v>9357</v>
      </c>
      <c r="D9755" s="84"/>
      <c r="F9755" s="84"/>
    </row>
    <row r="9756" spans="1:6" x14ac:dyDescent="0.25">
      <c r="A9756" t="s">
        <v>10994</v>
      </c>
      <c r="B9756">
        <v>1</v>
      </c>
      <c r="C9756" t="s">
        <v>9357</v>
      </c>
      <c r="D9756" s="84"/>
      <c r="F9756" s="84"/>
    </row>
    <row r="9757" spans="1:6" x14ac:dyDescent="0.25">
      <c r="A9757" t="s">
        <v>10995</v>
      </c>
      <c r="B9757">
        <v>1</v>
      </c>
      <c r="C9757" t="s">
        <v>9357</v>
      </c>
      <c r="D9757" s="84"/>
      <c r="F9757" s="84"/>
    </row>
    <row r="9758" spans="1:6" x14ac:dyDescent="0.25">
      <c r="A9758" t="s">
        <v>10996</v>
      </c>
      <c r="B9758">
        <v>1</v>
      </c>
      <c r="C9758" t="s">
        <v>9357</v>
      </c>
      <c r="D9758" s="84"/>
      <c r="F9758" s="84"/>
    </row>
    <row r="9759" spans="1:6" x14ac:dyDescent="0.25">
      <c r="A9759" t="s">
        <v>10997</v>
      </c>
      <c r="B9759">
        <v>1</v>
      </c>
      <c r="C9759" t="s">
        <v>9357</v>
      </c>
      <c r="D9759" s="84"/>
      <c r="F9759" s="84"/>
    </row>
    <row r="9760" spans="1:6" x14ac:dyDescent="0.25">
      <c r="A9760" t="s">
        <v>10998</v>
      </c>
      <c r="B9760">
        <v>1</v>
      </c>
      <c r="C9760" t="s">
        <v>9357</v>
      </c>
      <c r="D9760" s="84"/>
      <c r="F9760" s="84"/>
    </row>
    <row r="9761" spans="1:6" x14ac:dyDescent="0.25">
      <c r="A9761" t="s">
        <v>10999</v>
      </c>
      <c r="B9761">
        <v>1</v>
      </c>
      <c r="C9761" t="s">
        <v>9357</v>
      </c>
      <c r="D9761" s="84"/>
      <c r="F9761" s="84"/>
    </row>
    <row r="9762" spans="1:6" x14ac:dyDescent="0.25">
      <c r="A9762" t="s">
        <v>11000</v>
      </c>
      <c r="B9762">
        <v>1</v>
      </c>
      <c r="C9762" t="s">
        <v>9357</v>
      </c>
      <c r="D9762" s="84"/>
      <c r="F9762" s="84"/>
    </row>
    <row r="9763" spans="1:6" x14ac:dyDescent="0.25">
      <c r="A9763" t="s">
        <v>11001</v>
      </c>
      <c r="B9763">
        <v>1</v>
      </c>
      <c r="C9763" t="s">
        <v>9357</v>
      </c>
      <c r="D9763" s="84"/>
      <c r="F9763" s="84"/>
    </row>
    <row r="9764" spans="1:6" x14ac:dyDescent="0.25">
      <c r="A9764" t="s">
        <v>11002</v>
      </c>
      <c r="B9764">
        <v>1</v>
      </c>
      <c r="C9764" t="s">
        <v>9357</v>
      </c>
      <c r="D9764" s="84"/>
      <c r="F9764" s="84"/>
    </row>
    <row r="9765" spans="1:6" x14ac:dyDescent="0.25">
      <c r="A9765" t="s">
        <v>11003</v>
      </c>
      <c r="B9765">
        <v>1</v>
      </c>
      <c r="C9765" t="s">
        <v>9357</v>
      </c>
      <c r="D9765" s="84"/>
      <c r="F9765" s="84"/>
    </row>
    <row r="9766" spans="1:6" x14ac:dyDescent="0.25">
      <c r="A9766" t="s">
        <v>11004</v>
      </c>
      <c r="B9766">
        <v>1</v>
      </c>
      <c r="C9766" t="s">
        <v>9357</v>
      </c>
      <c r="D9766" s="84"/>
      <c r="F9766" s="84"/>
    </row>
    <row r="9767" spans="1:6" x14ac:dyDescent="0.25">
      <c r="A9767" t="s">
        <v>11005</v>
      </c>
      <c r="B9767">
        <v>1</v>
      </c>
      <c r="C9767" t="s">
        <v>9357</v>
      </c>
      <c r="D9767" s="84"/>
      <c r="F9767" s="84"/>
    </row>
    <row r="9768" spans="1:6" x14ac:dyDescent="0.25">
      <c r="A9768" t="s">
        <v>11006</v>
      </c>
      <c r="B9768">
        <v>1</v>
      </c>
      <c r="C9768" t="s">
        <v>9357</v>
      </c>
      <c r="D9768" s="84"/>
      <c r="F9768" s="84"/>
    </row>
    <row r="9769" spans="1:6" x14ac:dyDescent="0.25">
      <c r="A9769" t="s">
        <v>11007</v>
      </c>
      <c r="B9769">
        <v>1</v>
      </c>
      <c r="C9769" t="s">
        <v>9357</v>
      </c>
      <c r="D9769" s="84"/>
      <c r="F9769" s="84"/>
    </row>
    <row r="9770" spans="1:6" x14ac:dyDescent="0.25">
      <c r="A9770" t="s">
        <v>11008</v>
      </c>
      <c r="B9770">
        <v>1</v>
      </c>
      <c r="C9770" t="s">
        <v>9357</v>
      </c>
      <c r="D9770" s="84"/>
      <c r="F9770" s="84"/>
    </row>
    <row r="9771" spans="1:6" x14ac:dyDescent="0.25">
      <c r="A9771" t="s">
        <v>11009</v>
      </c>
      <c r="B9771">
        <v>1</v>
      </c>
      <c r="C9771" t="s">
        <v>9357</v>
      </c>
      <c r="D9771" s="84"/>
      <c r="F9771" s="84"/>
    </row>
    <row r="9772" spans="1:6" x14ac:dyDescent="0.25">
      <c r="A9772" t="s">
        <v>11010</v>
      </c>
      <c r="B9772">
        <v>1</v>
      </c>
      <c r="C9772" t="s">
        <v>9357</v>
      </c>
      <c r="D9772" s="84"/>
      <c r="F9772" s="84"/>
    </row>
    <row r="9773" spans="1:6" x14ac:dyDescent="0.25">
      <c r="A9773" t="s">
        <v>11011</v>
      </c>
      <c r="B9773">
        <v>1</v>
      </c>
      <c r="C9773" t="s">
        <v>9357</v>
      </c>
      <c r="D9773" s="84"/>
      <c r="F9773" s="84"/>
    </row>
    <row r="9774" spans="1:6" x14ac:dyDescent="0.25">
      <c r="A9774" t="s">
        <v>11012</v>
      </c>
      <c r="B9774">
        <v>1</v>
      </c>
      <c r="C9774" t="s">
        <v>9357</v>
      </c>
      <c r="D9774" s="84"/>
      <c r="F9774" s="84"/>
    </row>
    <row r="9775" spans="1:6" x14ac:dyDescent="0.25">
      <c r="A9775" t="s">
        <v>11013</v>
      </c>
      <c r="B9775">
        <v>1</v>
      </c>
      <c r="C9775" t="s">
        <v>9357</v>
      </c>
      <c r="D9775" s="84"/>
      <c r="F9775" s="84"/>
    </row>
    <row r="9776" spans="1:6" x14ac:dyDescent="0.25">
      <c r="A9776" t="s">
        <v>11014</v>
      </c>
      <c r="B9776">
        <v>1</v>
      </c>
      <c r="C9776" t="s">
        <v>9357</v>
      </c>
      <c r="D9776" s="84"/>
      <c r="F9776" s="84"/>
    </row>
    <row r="9777" spans="1:6" x14ac:dyDescent="0.25">
      <c r="A9777" t="s">
        <v>11015</v>
      </c>
      <c r="B9777">
        <v>1</v>
      </c>
      <c r="C9777" t="s">
        <v>9357</v>
      </c>
      <c r="D9777" s="84"/>
      <c r="F9777" s="84"/>
    </row>
    <row r="9778" spans="1:6" x14ac:dyDescent="0.25">
      <c r="A9778" t="s">
        <v>11016</v>
      </c>
      <c r="B9778">
        <v>1</v>
      </c>
      <c r="C9778" t="s">
        <v>9357</v>
      </c>
      <c r="D9778" s="84"/>
      <c r="F9778" s="84"/>
    </row>
    <row r="9779" spans="1:6" x14ac:dyDescent="0.25">
      <c r="A9779" t="s">
        <v>11017</v>
      </c>
      <c r="B9779">
        <v>1</v>
      </c>
      <c r="C9779" t="s">
        <v>9357</v>
      </c>
      <c r="D9779" s="84"/>
      <c r="F9779" s="84"/>
    </row>
    <row r="9780" spans="1:6" x14ac:dyDescent="0.25">
      <c r="A9780" t="s">
        <v>11018</v>
      </c>
      <c r="B9780">
        <v>1</v>
      </c>
      <c r="C9780" t="s">
        <v>9357</v>
      </c>
      <c r="D9780" s="84"/>
      <c r="F9780" s="84"/>
    </row>
    <row r="9781" spans="1:6" x14ac:dyDescent="0.25">
      <c r="A9781" t="s">
        <v>11019</v>
      </c>
      <c r="B9781">
        <v>1</v>
      </c>
      <c r="C9781" t="s">
        <v>9357</v>
      </c>
      <c r="D9781" s="84"/>
      <c r="F9781" s="84"/>
    </row>
    <row r="9782" spans="1:6" x14ac:dyDescent="0.25">
      <c r="A9782" t="s">
        <v>11020</v>
      </c>
      <c r="B9782">
        <v>1</v>
      </c>
      <c r="C9782" t="s">
        <v>9357</v>
      </c>
      <c r="D9782" s="84"/>
      <c r="F9782" s="84"/>
    </row>
    <row r="9783" spans="1:6" x14ac:dyDescent="0.25">
      <c r="A9783" t="s">
        <v>11021</v>
      </c>
      <c r="B9783">
        <v>1</v>
      </c>
      <c r="C9783" t="s">
        <v>9357</v>
      </c>
      <c r="D9783" s="84"/>
      <c r="F9783" s="84"/>
    </row>
    <row r="9784" spans="1:6" x14ac:dyDescent="0.25">
      <c r="A9784" t="s">
        <v>11022</v>
      </c>
      <c r="B9784">
        <v>1</v>
      </c>
      <c r="C9784" t="s">
        <v>9357</v>
      </c>
      <c r="D9784" s="84"/>
      <c r="F9784" s="84"/>
    </row>
    <row r="9785" spans="1:6" x14ac:dyDescent="0.25">
      <c r="A9785" t="s">
        <v>11023</v>
      </c>
      <c r="B9785">
        <v>1</v>
      </c>
      <c r="C9785" t="s">
        <v>9357</v>
      </c>
      <c r="D9785" s="84"/>
      <c r="F9785" s="84"/>
    </row>
    <row r="9786" spans="1:6" x14ac:dyDescent="0.25">
      <c r="A9786" t="s">
        <v>11024</v>
      </c>
      <c r="B9786">
        <v>1</v>
      </c>
      <c r="C9786" t="s">
        <v>9357</v>
      </c>
      <c r="D9786" s="84"/>
      <c r="F9786" s="84"/>
    </row>
    <row r="9787" spans="1:6" x14ac:dyDescent="0.25">
      <c r="A9787" t="s">
        <v>11025</v>
      </c>
      <c r="B9787">
        <v>1</v>
      </c>
      <c r="C9787" t="s">
        <v>9357</v>
      </c>
      <c r="D9787" s="84"/>
      <c r="F9787" s="84"/>
    </row>
    <row r="9788" spans="1:6" x14ac:dyDescent="0.25">
      <c r="A9788" t="s">
        <v>11026</v>
      </c>
      <c r="B9788">
        <v>1</v>
      </c>
      <c r="C9788" t="s">
        <v>9357</v>
      </c>
      <c r="D9788" s="84"/>
      <c r="F9788" s="84"/>
    </row>
    <row r="9789" spans="1:6" x14ac:dyDescent="0.25">
      <c r="A9789" t="s">
        <v>11027</v>
      </c>
      <c r="B9789">
        <v>1</v>
      </c>
      <c r="C9789" t="s">
        <v>9357</v>
      </c>
      <c r="D9789" s="84"/>
      <c r="F9789" s="84"/>
    </row>
    <row r="9790" spans="1:6" x14ac:dyDescent="0.25">
      <c r="A9790" t="s">
        <v>11028</v>
      </c>
      <c r="B9790">
        <v>1</v>
      </c>
      <c r="C9790" t="s">
        <v>9357</v>
      </c>
      <c r="D9790" s="84"/>
      <c r="F9790" s="84"/>
    </row>
    <row r="9791" spans="1:6" x14ac:dyDescent="0.25">
      <c r="A9791" t="s">
        <v>11029</v>
      </c>
      <c r="B9791">
        <v>1</v>
      </c>
      <c r="C9791" t="s">
        <v>9357</v>
      </c>
      <c r="D9791" s="84"/>
      <c r="F9791" s="84"/>
    </row>
    <row r="9792" spans="1:6" x14ac:dyDescent="0.25">
      <c r="A9792" t="s">
        <v>11030</v>
      </c>
      <c r="B9792">
        <v>1</v>
      </c>
      <c r="C9792" t="s">
        <v>9357</v>
      </c>
      <c r="D9792" s="84"/>
      <c r="F9792" s="84"/>
    </row>
    <row r="9793" spans="1:6" x14ac:dyDescent="0.25">
      <c r="A9793" t="s">
        <v>11031</v>
      </c>
      <c r="B9793">
        <v>1</v>
      </c>
      <c r="C9793" t="s">
        <v>9357</v>
      </c>
      <c r="D9793" s="84"/>
      <c r="F9793" s="84"/>
    </row>
    <row r="9794" spans="1:6" x14ac:dyDescent="0.25">
      <c r="A9794" t="s">
        <v>11032</v>
      </c>
      <c r="B9794">
        <v>1</v>
      </c>
      <c r="C9794" t="s">
        <v>9357</v>
      </c>
      <c r="D9794" s="84"/>
      <c r="F9794" s="84"/>
    </row>
    <row r="9795" spans="1:6" x14ac:dyDescent="0.25">
      <c r="A9795" t="s">
        <v>11033</v>
      </c>
      <c r="B9795">
        <v>1</v>
      </c>
      <c r="C9795" t="s">
        <v>9357</v>
      </c>
      <c r="D9795" s="84"/>
      <c r="F9795" s="84"/>
    </row>
    <row r="9796" spans="1:6" x14ac:dyDescent="0.25">
      <c r="A9796" t="s">
        <v>11034</v>
      </c>
      <c r="B9796">
        <v>1</v>
      </c>
      <c r="C9796" t="s">
        <v>9357</v>
      </c>
      <c r="D9796" s="84"/>
      <c r="F9796" s="84"/>
    </row>
    <row r="9797" spans="1:6" x14ac:dyDescent="0.25">
      <c r="A9797" t="s">
        <v>11035</v>
      </c>
      <c r="B9797">
        <v>1</v>
      </c>
      <c r="C9797" t="s">
        <v>9357</v>
      </c>
      <c r="D9797" s="84"/>
      <c r="F9797" s="84"/>
    </row>
    <row r="9798" spans="1:6" x14ac:dyDescent="0.25">
      <c r="A9798" t="s">
        <v>11036</v>
      </c>
      <c r="B9798">
        <v>1</v>
      </c>
      <c r="C9798" t="s">
        <v>9357</v>
      </c>
      <c r="D9798" s="84"/>
      <c r="F9798" s="84"/>
    </row>
    <row r="9799" spans="1:6" x14ac:dyDescent="0.25">
      <c r="A9799" t="s">
        <v>11037</v>
      </c>
      <c r="B9799">
        <v>1</v>
      </c>
      <c r="C9799" t="s">
        <v>9357</v>
      </c>
      <c r="D9799" s="84"/>
      <c r="F9799" s="84"/>
    </row>
    <row r="9800" spans="1:6" x14ac:dyDescent="0.25">
      <c r="A9800" t="s">
        <v>11038</v>
      </c>
      <c r="B9800">
        <v>1</v>
      </c>
      <c r="C9800" t="s">
        <v>9357</v>
      </c>
      <c r="D9800" s="84"/>
      <c r="F9800" s="84"/>
    </row>
    <row r="9801" spans="1:6" x14ac:dyDescent="0.25">
      <c r="A9801" t="s">
        <v>11039</v>
      </c>
      <c r="B9801">
        <v>1</v>
      </c>
      <c r="C9801" t="s">
        <v>9357</v>
      </c>
      <c r="D9801" s="84"/>
      <c r="F9801" s="84"/>
    </row>
    <row r="9802" spans="1:6" x14ac:dyDescent="0.25">
      <c r="A9802" t="s">
        <v>11040</v>
      </c>
      <c r="B9802">
        <v>1</v>
      </c>
      <c r="C9802" t="s">
        <v>9357</v>
      </c>
      <c r="D9802" s="84"/>
      <c r="F9802" s="84"/>
    </row>
    <row r="9803" spans="1:6" x14ac:dyDescent="0.25">
      <c r="A9803" t="s">
        <v>11041</v>
      </c>
      <c r="B9803">
        <v>1</v>
      </c>
      <c r="C9803" t="s">
        <v>9357</v>
      </c>
      <c r="D9803" s="84"/>
      <c r="F9803" s="84"/>
    </row>
    <row r="9804" spans="1:6" x14ac:dyDescent="0.25">
      <c r="A9804" t="s">
        <v>11042</v>
      </c>
      <c r="B9804">
        <v>1</v>
      </c>
      <c r="C9804" t="s">
        <v>9357</v>
      </c>
      <c r="D9804" s="84"/>
      <c r="F9804" s="84"/>
    </row>
    <row r="9805" spans="1:6" x14ac:dyDescent="0.25">
      <c r="A9805" t="s">
        <v>11043</v>
      </c>
      <c r="B9805">
        <v>1</v>
      </c>
      <c r="C9805" t="s">
        <v>9357</v>
      </c>
      <c r="D9805" s="84"/>
      <c r="F9805" s="84"/>
    </row>
    <row r="9806" spans="1:6" x14ac:dyDescent="0.25">
      <c r="A9806" t="s">
        <v>11044</v>
      </c>
      <c r="B9806">
        <v>1</v>
      </c>
      <c r="C9806" t="s">
        <v>9357</v>
      </c>
      <c r="D9806" s="84"/>
      <c r="F9806" s="84"/>
    </row>
    <row r="9807" spans="1:6" x14ac:dyDescent="0.25">
      <c r="A9807" t="s">
        <v>11045</v>
      </c>
      <c r="B9807">
        <v>1</v>
      </c>
      <c r="C9807" t="s">
        <v>9357</v>
      </c>
      <c r="D9807" s="84"/>
      <c r="F9807" s="84"/>
    </row>
    <row r="9808" spans="1:6" x14ac:dyDescent="0.25">
      <c r="A9808" t="s">
        <v>11046</v>
      </c>
      <c r="B9808">
        <v>1</v>
      </c>
      <c r="C9808" t="s">
        <v>9357</v>
      </c>
      <c r="D9808" s="84"/>
      <c r="F9808" s="84"/>
    </row>
    <row r="9809" spans="1:6" x14ac:dyDescent="0.25">
      <c r="A9809" t="s">
        <v>11047</v>
      </c>
      <c r="B9809">
        <v>1</v>
      </c>
      <c r="C9809" t="s">
        <v>9357</v>
      </c>
      <c r="D9809" s="84"/>
      <c r="F9809" s="84"/>
    </row>
    <row r="9810" spans="1:6" x14ac:dyDescent="0.25">
      <c r="A9810" t="s">
        <v>11048</v>
      </c>
      <c r="B9810">
        <v>1</v>
      </c>
      <c r="C9810" t="s">
        <v>9357</v>
      </c>
      <c r="D9810" s="84"/>
      <c r="F9810" s="84"/>
    </row>
    <row r="9811" spans="1:6" x14ac:dyDescent="0.25">
      <c r="A9811" t="s">
        <v>11049</v>
      </c>
      <c r="B9811">
        <v>1</v>
      </c>
      <c r="C9811" t="s">
        <v>9357</v>
      </c>
      <c r="D9811" s="84"/>
      <c r="F9811" s="84"/>
    </row>
    <row r="9812" spans="1:6" x14ac:dyDescent="0.25">
      <c r="A9812" t="s">
        <v>11050</v>
      </c>
      <c r="B9812">
        <v>1</v>
      </c>
      <c r="C9812" t="s">
        <v>9357</v>
      </c>
      <c r="D9812" s="84"/>
      <c r="F9812" s="84"/>
    </row>
    <row r="9813" spans="1:6" x14ac:dyDescent="0.25">
      <c r="A9813" t="s">
        <v>11051</v>
      </c>
      <c r="B9813">
        <v>1</v>
      </c>
      <c r="C9813" t="s">
        <v>9357</v>
      </c>
      <c r="D9813" s="84"/>
      <c r="F9813" s="84"/>
    </row>
    <row r="9814" spans="1:6" x14ac:dyDescent="0.25">
      <c r="A9814" t="s">
        <v>11052</v>
      </c>
      <c r="B9814">
        <v>1</v>
      </c>
      <c r="C9814" t="s">
        <v>9357</v>
      </c>
      <c r="D9814" s="84"/>
      <c r="F9814" s="84"/>
    </row>
    <row r="9815" spans="1:6" x14ac:dyDescent="0.25">
      <c r="A9815" t="s">
        <v>11053</v>
      </c>
      <c r="B9815">
        <v>1</v>
      </c>
      <c r="C9815" t="s">
        <v>9357</v>
      </c>
      <c r="D9815" s="84"/>
      <c r="F9815" s="84"/>
    </row>
    <row r="9816" spans="1:6" x14ac:dyDescent="0.25">
      <c r="A9816" t="s">
        <v>11054</v>
      </c>
      <c r="B9816">
        <v>1</v>
      </c>
      <c r="C9816" t="s">
        <v>9357</v>
      </c>
      <c r="D9816" s="84"/>
      <c r="F9816" s="84"/>
    </row>
    <row r="9817" spans="1:6" x14ac:dyDescent="0.25">
      <c r="A9817" t="s">
        <v>11055</v>
      </c>
      <c r="B9817">
        <v>1</v>
      </c>
      <c r="C9817" t="s">
        <v>9357</v>
      </c>
      <c r="D9817" s="84"/>
      <c r="F9817" s="84"/>
    </row>
    <row r="9818" spans="1:6" x14ac:dyDescent="0.25">
      <c r="A9818" t="s">
        <v>11056</v>
      </c>
      <c r="B9818">
        <v>1</v>
      </c>
      <c r="C9818" t="s">
        <v>9357</v>
      </c>
      <c r="D9818" s="84"/>
      <c r="F9818" s="84"/>
    </row>
    <row r="9819" spans="1:6" x14ac:dyDescent="0.25">
      <c r="A9819" t="s">
        <v>11057</v>
      </c>
      <c r="B9819">
        <v>1</v>
      </c>
      <c r="C9819" t="s">
        <v>9357</v>
      </c>
      <c r="D9819" s="84"/>
      <c r="F9819" s="84"/>
    </row>
    <row r="9820" spans="1:6" x14ac:dyDescent="0.25">
      <c r="A9820" t="s">
        <v>11058</v>
      </c>
      <c r="B9820">
        <v>1</v>
      </c>
      <c r="C9820" t="s">
        <v>9357</v>
      </c>
      <c r="D9820" s="84"/>
      <c r="F9820" s="84"/>
    </row>
    <row r="9821" spans="1:6" x14ac:dyDescent="0.25">
      <c r="A9821" t="s">
        <v>11059</v>
      </c>
      <c r="B9821">
        <v>1</v>
      </c>
      <c r="C9821" t="s">
        <v>9357</v>
      </c>
      <c r="D9821" s="84"/>
      <c r="F9821" s="84"/>
    </row>
    <row r="9822" spans="1:6" x14ac:dyDescent="0.25">
      <c r="A9822" t="s">
        <v>11060</v>
      </c>
      <c r="B9822">
        <v>1</v>
      </c>
      <c r="C9822" t="s">
        <v>9357</v>
      </c>
      <c r="D9822" s="84"/>
      <c r="F9822" s="84"/>
    </row>
    <row r="9823" spans="1:6" x14ac:dyDescent="0.25">
      <c r="A9823" t="s">
        <v>11061</v>
      </c>
      <c r="B9823">
        <v>1</v>
      </c>
      <c r="C9823" t="s">
        <v>9357</v>
      </c>
      <c r="D9823" s="84"/>
      <c r="F9823" s="84"/>
    </row>
    <row r="9824" spans="1:6" x14ac:dyDescent="0.25">
      <c r="A9824" t="s">
        <v>11062</v>
      </c>
      <c r="B9824">
        <v>1</v>
      </c>
      <c r="C9824" t="s">
        <v>9357</v>
      </c>
      <c r="D9824" s="84"/>
      <c r="F9824" s="84"/>
    </row>
    <row r="9825" spans="1:6" x14ac:dyDescent="0.25">
      <c r="A9825" t="s">
        <v>11063</v>
      </c>
      <c r="B9825">
        <v>1</v>
      </c>
      <c r="C9825" t="s">
        <v>9357</v>
      </c>
      <c r="D9825" s="84"/>
      <c r="F9825" s="84"/>
    </row>
    <row r="9826" spans="1:6" x14ac:dyDescent="0.25">
      <c r="A9826" t="s">
        <v>11064</v>
      </c>
      <c r="B9826">
        <v>1</v>
      </c>
      <c r="C9826" t="s">
        <v>9357</v>
      </c>
      <c r="D9826" s="84"/>
      <c r="F9826" s="84"/>
    </row>
    <row r="9827" spans="1:6" x14ac:dyDescent="0.25">
      <c r="A9827" t="s">
        <v>11065</v>
      </c>
      <c r="B9827">
        <v>1</v>
      </c>
      <c r="C9827" t="s">
        <v>9357</v>
      </c>
      <c r="D9827" s="84"/>
      <c r="F9827" s="84"/>
    </row>
    <row r="9828" spans="1:6" x14ac:dyDescent="0.25">
      <c r="A9828" t="s">
        <v>11066</v>
      </c>
      <c r="B9828">
        <v>1</v>
      </c>
      <c r="C9828" t="s">
        <v>9357</v>
      </c>
      <c r="D9828" s="84"/>
      <c r="F9828" s="84"/>
    </row>
    <row r="9829" spans="1:6" x14ac:dyDescent="0.25">
      <c r="A9829" t="s">
        <v>11067</v>
      </c>
      <c r="B9829">
        <v>1</v>
      </c>
      <c r="C9829" t="s">
        <v>9357</v>
      </c>
      <c r="D9829" s="84"/>
      <c r="F9829" s="84"/>
    </row>
    <row r="9830" spans="1:6" x14ac:dyDescent="0.25">
      <c r="A9830" t="s">
        <v>11068</v>
      </c>
      <c r="B9830">
        <v>1</v>
      </c>
      <c r="C9830" t="s">
        <v>9357</v>
      </c>
      <c r="D9830" s="84"/>
      <c r="F9830" s="84"/>
    </row>
    <row r="9831" spans="1:6" x14ac:dyDescent="0.25">
      <c r="A9831" t="s">
        <v>11069</v>
      </c>
      <c r="B9831">
        <v>1</v>
      </c>
      <c r="C9831" t="s">
        <v>9357</v>
      </c>
      <c r="D9831" s="84"/>
      <c r="F9831" s="84"/>
    </row>
    <row r="9832" spans="1:6" x14ac:dyDescent="0.25">
      <c r="A9832" t="s">
        <v>11070</v>
      </c>
      <c r="B9832">
        <v>1</v>
      </c>
      <c r="C9832" t="s">
        <v>9357</v>
      </c>
      <c r="D9832" s="84"/>
      <c r="F9832" s="84"/>
    </row>
    <row r="9833" spans="1:6" x14ac:dyDescent="0.25">
      <c r="A9833" t="s">
        <v>11071</v>
      </c>
      <c r="B9833">
        <v>1</v>
      </c>
      <c r="C9833" t="s">
        <v>9357</v>
      </c>
      <c r="D9833" s="84"/>
      <c r="F9833" s="84"/>
    </row>
    <row r="9834" spans="1:6" x14ac:dyDescent="0.25">
      <c r="A9834" t="s">
        <v>11072</v>
      </c>
      <c r="B9834">
        <v>1</v>
      </c>
      <c r="C9834" t="s">
        <v>9357</v>
      </c>
      <c r="D9834" s="84"/>
      <c r="F9834" s="84"/>
    </row>
    <row r="9835" spans="1:6" x14ac:dyDescent="0.25">
      <c r="A9835" t="s">
        <v>11073</v>
      </c>
      <c r="B9835">
        <v>1</v>
      </c>
      <c r="C9835" t="s">
        <v>9357</v>
      </c>
      <c r="D9835" s="84"/>
      <c r="F9835" s="84"/>
    </row>
    <row r="9836" spans="1:6" x14ac:dyDescent="0.25">
      <c r="A9836" t="s">
        <v>11074</v>
      </c>
      <c r="B9836">
        <v>1</v>
      </c>
      <c r="C9836" t="s">
        <v>9357</v>
      </c>
      <c r="D9836" s="84"/>
      <c r="F9836" s="84"/>
    </row>
    <row r="9837" spans="1:6" x14ac:dyDescent="0.25">
      <c r="A9837" t="s">
        <v>11075</v>
      </c>
      <c r="B9837">
        <v>1</v>
      </c>
      <c r="C9837" t="s">
        <v>9357</v>
      </c>
      <c r="D9837" s="84"/>
      <c r="F9837" s="84"/>
    </row>
    <row r="9838" spans="1:6" x14ac:dyDescent="0.25">
      <c r="A9838" t="s">
        <v>11076</v>
      </c>
      <c r="B9838">
        <v>1</v>
      </c>
      <c r="C9838" t="s">
        <v>9357</v>
      </c>
      <c r="D9838" s="84"/>
      <c r="F9838" s="84"/>
    </row>
    <row r="9839" spans="1:6" x14ac:dyDescent="0.25">
      <c r="A9839" t="s">
        <v>11077</v>
      </c>
      <c r="B9839">
        <v>1</v>
      </c>
      <c r="C9839" t="s">
        <v>9357</v>
      </c>
      <c r="D9839" s="84"/>
      <c r="F9839" s="84"/>
    </row>
    <row r="9840" spans="1:6" x14ac:dyDescent="0.25">
      <c r="A9840" t="s">
        <v>11078</v>
      </c>
      <c r="B9840">
        <v>1</v>
      </c>
      <c r="C9840" t="s">
        <v>9357</v>
      </c>
      <c r="D9840" s="84"/>
      <c r="F9840" s="84"/>
    </row>
    <row r="9841" spans="1:6" x14ac:dyDescent="0.25">
      <c r="A9841" t="s">
        <v>11079</v>
      </c>
      <c r="B9841">
        <v>1</v>
      </c>
      <c r="C9841" t="s">
        <v>9357</v>
      </c>
      <c r="D9841" s="84"/>
      <c r="F9841" s="84"/>
    </row>
    <row r="9842" spans="1:6" x14ac:dyDescent="0.25">
      <c r="A9842" t="s">
        <v>11080</v>
      </c>
      <c r="B9842">
        <v>1</v>
      </c>
      <c r="C9842" t="s">
        <v>9357</v>
      </c>
      <c r="D9842" s="84"/>
      <c r="F9842" s="84"/>
    </row>
    <row r="9843" spans="1:6" x14ac:dyDescent="0.25">
      <c r="A9843" t="s">
        <v>11081</v>
      </c>
      <c r="B9843">
        <v>1</v>
      </c>
      <c r="C9843" t="s">
        <v>9357</v>
      </c>
      <c r="D9843" s="84"/>
      <c r="F9843" s="84"/>
    </row>
    <row r="9844" spans="1:6" x14ac:dyDescent="0.25">
      <c r="A9844" t="s">
        <v>11082</v>
      </c>
      <c r="B9844">
        <v>1</v>
      </c>
      <c r="C9844" t="s">
        <v>9357</v>
      </c>
      <c r="D9844" s="84"/>
      <c r="F9844" s="84"/>
    </row>
    <row r="9845" spans="1:6" x14ac:dyDescent="0.25">
      <c r="A9845" t="s">
        <v>11083</v>
      </c>
      <c r="B9845">
        <v>1</v>
      </c>
      <c r="C9845" t="s">
        <v>9357</v>
      </c>
      <c r="D9845" s="84"/>
      <c r="F9845" s="84"/>
    </row>
    <row r="9846" spans="1:6" x14ac:dyDescent="0.25">
      <c r="A9846" t="s">
        <v>11084</v>
      </c>
      <c r="B9846">
        <v>1</v>
      </c>
      <c r="C9846" t="s">
        <v>9357</v>
      </c>
      <c r="D9846" s="84"/>
      <c r="F9846" s="84"/>
    </row>
    <row r="9847" spans="1:6" x14ac:dyDescent="0.25">
      <c r="A9847" t="s">
        <v>11085</v>
      </c>
      <c r="B9847">
        <v>1</v>
      </c>
      <c r="C9847" t="s">
        <v>9357</v>
      </c>
      <c r="D9847" s="84"/>
      <c r="F9847" s="84"/>
    </row>
    <row r="9848" spans="1:6" x14ac:dyDescent="0.25">
      <c r="A9848" t="s">
        <v>11086</v>
      </c>
      <c r="B9848">
        <v>1</v>
      </c>
      <c r="C9848" t="s">
        <v>9357</v>
      </c>
      <c r="D9848" s="84"/>
      <c r="F9848" s="84"/>
    </row>
    <row r="9849" spans="1:6" x14ac:dyDescent="0.25">
      <c r="A9849" t="s">
        <v>11087</v>
      </c>
      <c r="B9849">
        <v>1</v>
      </c>
      <c r="C9849" t="s">
        <v>9357</v>
      </c>
      <c r="D9849" s="84"/>
      <c r="F9849" s="84"/>
    </row>
    <row r="9850" spans="1:6" x14ac:dyDescent="0.25">
      <c r="A9850" t="s">
        <v>11088</v>
      </c>
      <c r="B9850">
        <v>1</v>
      </c>
      <c r="C9850" t="s">
        <v>9357</v>
      </c>
      <c r="D9850" s="84"/>
      <c r="F9850" s="84"/>
    </row>
    <row r="9851" spans="1:6" x14ac:dyDescent="0.25">
      <c r="A9851" t="s">
        <v>11089</v>
      </c>
      <c r="B9851">
        <v>1</v>
      </c>
      <c r="C9851" t="s">
        <v>9357</v>
      </c>
      <c r="D9851" s="84"/>
      <c r="F9851" s="84"/>
    </row>
    <row r="9852" spans="1:6" x14ac:dyDescent="0.25">
      <c r="A9852" t="s">
        <v>11090</v>
      </c>
      <c r="B9852">
        <v>1</v>
      </c>
      <c r="C9852" t="s">
        <v>9357</v>
      </c>
      <c r="D9852" s="84"/>
      <c r="F9852" s="84"/>
    </row>
    <row r="9853" spans="1:6" x14ac:dyDescent="0.25">
      <c r="A9853" t="s">
        <v>11091</v>
      </c>
      <c r="B9853">
        <v>1</v>
      </c>
      <c r="C9853" t="s">
        <v>9357</v>
      </c>
      <c r="D9853" s="84"/>
      <c r="F9853" s="84"/>
    </row>
    <row r="9854" spans="1:6" x14ac:dyDescent="0.25">
      <c r="A9854" t="s">
        <v>11092</v>
      </c>
      <c r="B9854">
        <v>1</v>
      </c>
      <c r="C9854" t="s">
        <v>9357</v>
      </c>
      <c r="D9854" s="84"/>
      <c r="F9854" s="84"/>
    </row>
    <row r="9855" spans="1:6" x14ac:dyDescent="0.25">
      <c r="A9855" t="s">
        <v>11093</v>
      </c>
      <c r="B9855">
        <v>1</v>
      </c>
      <c r="C9855" t="s">
        <v>9357</v>
      </c>
      <c r="D9855" s="84"/>
      <c r="F9855" s="84"/>
    </row>
    <row r="9856" spans="1:6" x14ac:dyDescent="0.25">
      <c r="A9856" t="s">
        <v>11094</v>
      </c>
      <c r="B9856">
        <v>1</v>
      </c>
      <c r="C9856" t="s">
        <v>9357</v>
      </c>
      <c r="D9856" s="84"/>
      <c r="F9856" s="84"/>
    </row>
    <row r="9857" spans="1:6" x14ac:dyDescent="0.25">
      <c r="A9857" t="s">
        <v>11095</v>
      </c>
      <c r="B9857">
        <v>1</v>
      </c>
      <c r="C9857" t="s">
        <v>9357</v>
      </c>
      <c r="D9857" s="84"/>
      <c r="F9857" s="84"/>
    </row>
    <row r="9858" spans="1:6" x14ac:dyDescent="0.25">
      <c r="A9858" t="s">
        <v>11096</v>
      </c>
      <c r="B9858">
        <v>1</v>
      </c>
      <c r="C9858" t="s">
        <v>9357</v>
      </c>
      <c r="D9858" s="84"/>
      <c r="F9858" s="84"/>
    </row>
    <row r="9859" spans="1:6" x14ac:dyDescent="0.25">
      <c r="A9859" t="s">
        <v>11097</v>
      </c>
      <c r="B9859">
        <v>1</v>
      </c>
      <c r="C9859" t="s">
        <v>9357</v>
      </c>
      <c r="D9859" s="84"/>
      <c r="F9859" s="84"/>
    </row>
    <row r="9860" spans="1:6" x14ac:dyDescent="0.25">
      <c r="A9860" t="s">
        <v>11098</v>
      </c>
      <c r="B9860">
        <v>1</v>
      </c>
      <c r="C9860" t="s">
        <v>9357</v>
      </c>
      <c r="D9860" s="84"/>
      <c r="F9860" s="84"/>
    </row>
    <row r="9861" spans="1:6" x14ac:dyDescent="0.25">
      <c r="A9861" t="s">
        <v>11099</v>
      </c>
      <c r="B9861">
        <v>1</v>
      </c>
      <c r="C9861" t="s">
        <v>9357</v>
      </c>
      <c r="D9861" s="84"/>
      <c r="F9861" s="84"/>
    </row>
    <row r="9862" spans="1:6" x14ac:dyDescent="0.25">
      <c r="A9862" t="s">
        <v>11100</v>
      </c>
      <c r="B9862">
        <v>1</v>
      </c>
      <c r="C9862" t="s">
        <v>9357</v>
      </c>
      <c r="D9862" s="84"/>
      <c r="F9862" s="84"/>
    </row>
    <row r="9863" spans="1:6" x14ac:dyDescent="0.25">
      <c r="A9863" t="s">
        <v>11101</v>
      </c>
      <c r="B9863">
        <v>1</v>
      </c>
      <c r="C9863" t="s">
        <v>9357</v>
      </c>
      <c r="D9863" s="84"/>
      <c r="F9863" s="84"/>
    </row>
    <row r="9864" spans="1:6" x14ac:dyDescent="0.25">
      <c r="A9864" t="s">
        <v>11102</v>
      </c>
      <c r="B9864">
        <v>1</v>
      </c>
      <c r="C9864" t="s">
        <v>9357</v>
      </c>
      <c r="D9864" s="84"/>
      <c r="F9864" s="84"/>
    </row>
    <row r="9865" spans="1:6" x14ac:dyDescent="0.25">
      <c r="A9865" t="s">
        <v>11103</v>
      </c>
      <c r="B9865">
        <v>1</v>
      </c>
      <c r="C9865" t="s">
        <v>9357</v>
      </c>
      <c r="D9865" s="84"/>
      <c r="F9865" s="84"/>
    </row>
    <row r="9866" spans="1:6" x14ac:dyDescent="0.25">
      <c r="A9866" t="s">
        <v>11104</v>
      </c>
      <c r="B9866">
        <v>1</v>
      </c>
      <c r="C9866" t="s">
        <v>9357</v>
      </c>
      <c r="D9866" s="84"/>
      <c r="F9866" s="84"/>
    </row>
    <row r="9867" spans="1:6" x14ac:dyDescent="0.25">
      <c r="A9867" t="s">
        <v>11105</v>
      </c>
      <c r="B9867">
        <v>1</v>
      </c>
      <c r="C9867" t="s">
        <v>9357</v>
      </c>
      <c r="D9867" s="84"/>
      <c r="F9867" s="84"/>
    </row>
    <row r="9868" spans="1:6" x14ac:dyDescent="0.25">
      <c r="A9868" t="s">
        <v>11106</v>
      </c>
      <c r="B9868">
        <v>1</v>
      </c>
      <c r="C9868" t="s">
        <v>9357</v>
      </c>
      <c r="D9868" s="84"/>
      <c r="F9868" s="84"/>
    </row>
    <row r="9869" spans="1:6" x14ac:dyDescent="0.25">
      <c r="A9869" t="s">
        <v>11107</v>
      </c>
      <c r="B9869">
        <v>1</v>
      </c>
      <c r="C9869" t="s">
        <v>9357</v>
      </c>
      <c r="D9869" s="84"/>
      <c r="F9869" s="84"/>
    </row>
    <row r="9870" spans="1:6" x14ac:dyDescent="0.25">
      <c r="A9870" t="s">
        <v>11108</v>
      </c>
      <c r="B9870">
        <v>1</v>
      </c>
      <c r="C9870" t="s">
        <v>9357</v>
      </c>
      <c r="D9870" s="84"/>
      <c r="F9870" s="84"/>
    </row>
    <row r="9871" spans="1:6" x14ac:dyDescent="0.25">
      <c r="A9871" t="s">
        <v>11109</v>
      </c>
      <c r="B9871">
        <v>1</v>
      </c>
      <c r="C9871" t="s">
        <v>9357</v>
      </c>
      <c r="D9871" s="84"/>
      <c r="F9871" s="84"/>
    </row>
    <row r="9872" spans="1:6" x14ac:dyDescent="0.25">
      <c r="A9872" t="s">
        <v>11110</v>
      </c>
      <c r="B9872">
        <v>1</v>
      </c>
      <c r="C9872" t="s">
        <v>9357</v>
      </c>
      <c r="D9872" s="84"/>
      <c r="F9872" s="84"/>
    </row>
    <row r="9873" spans="1:6" x14ac:dyDescent="0.25">
      <c r="A9873" t="s">
        <v>11111</v>
      </c>
      <c r="B9873">
        <v>1</v>
      </c>
      <c r="C9873" t="s">
        <v>9357</v>
      </c>
      <c r="D9873" s="84"/>
      <c r="F9873" s="84"/>
    </row>
    <row r="9874" spans="1:6" x14ac:dyDescent="0.25">
      <c r="A9874" t="s">
        <v>11112</v>
      </c>
      <c r="B9874">
        <v>1</v>
      </c>
      <c r="C9874" t="s">
        <v>9357</v>
      </c>
      <c r="D9874" s="84"/>
      <c r="F9874" s="84"/>
    </row>
    <row r="9875" spans="1:6" x14ac:dyDescent="0.25">
      <c r="A9875" t="s">
        <v>11113</v>
      </c>
      <c r="B9875">
        <v>1</v>
      </c>
      <c r="C9875" t="s">
        <v>9357</v>
      </c>
      <c r="D9875" s="84"/>
      <c r="F9875" s="84"/>
    </row>
    <row r="9876" spans="1:6" x14ac:dyDescent="0.25">
      <c r="A9876" t="s">
        <v>11114</v>
      </c>
      <c r="B9876">
        <v>1</v>
      </c>
      <c r="C9876" t="s">
        <v>9357</v>
      </c>
      <c r="D9876" s="84"/>
      <c r="F9876" s="84"/>
    </row>
    <row r="9877" spans="1:6" x14ac:dyDescent="0.25">
      <c r="A9877" t="s">
        <v>11115</v>
      </c>
      <c r="B9877">
        <v>1</v>
      </c>
      <c r="C9877" t="s">
        <v>9357</v>
      </c>
      <c r="D9877" s="84"/>
      <c r="F9877" s="84"/>
    </row>
    <row r="9878" spans="1:6" x14ac:dyDescent="0.25">
      <c r="A9878" t="s">
        <v>11116</v>
      </c>
      <c r="B9878">
        <v>1</v>
      </c>
      <c r="C9878" t="s">
        <v>9357</v>
      </c>
      <c r="D9878" s="84"/>
      <c r="F9878" s="84"/>
    </row>
    <row r="9879" spans="1:6" x14ac:dyDescent="0.25">
      <c r="A9879" t="s">
        <v>11117</v>
      </c>
      <c r="B9879">
        <v>1</v>
      </c>
      <c r="C9879" t="s">
        <v>9357</v>
      </c>
      <c r="D9879" s="84"/>
      <c r="F9879" s="84"/>
    </row>
    <row r="9880" spans="1:6" x14ac:dyDescent="0.25">
      <c r="A9880" t="s">
        <v>11118</v>
      </c>
      <c r="B9880">
        <v>1</v>
      </c>
      <c r="C9880" t="s">
        <v>9357</v>
      </c>
      <c r="D9880" s="84"/>
      <c r="F9880" s="84"/>
    </row>
    <row r="9881" spans="1:6" x14ac:dyDescent="0.25">
      <c r="A9881" t="s">
        <v>11119</v>
      </c>
      <c r="B9881">
        <v>1</v>
      </c>
      <c r="C9881" t="s">
        <v>9357</v>
      </c>
      <c r="D9881" s="84"/>
      <c r="F9881" s="84"/>
    </row>
    <row r="9882" spans="1:6" x14ac:dyDescent="0.25">
      <c r="A9882" t="s">
        <v>11120</v>
      </c>
      <c r="B9882">
        <v>1</v>
      </c>
      <c r="C9882" t="s">
        <v>9357</v>
      </c>
      <c r="D9882" s="84"/>
      <c r="F9882" s="84"/>
    </row>
    <row r="9883" spans="1:6" x14ac:dyDescent="0.25">
      <c r="A9883" t="s">
        <v>11121</v>
      </c>
      <c r="B9883">
        <v>1</v>
      </c>
      <c r="C9883" t="s">
        <v>9357</v>
      </c>
      <c r="D9883" s="84"/>
      <c r="F9883" s="84"/>
    </row>
    <row r="9884" spans="1:6" x14ac:dyDescent="0.25">
      <c r="A9884" t="s">
        <v>11122</v>
      </c>
      <c r="B9884">
        <v>1</v>
      </c>
      <c r="C9884" t="s">
        <v>9357</v>
      </c>
      <c r="D9884" s="84"/>
      <c r="F9884" s="84"/>
    </row>
    <row r="9885" spans="1:6" x14ac:dyDescent="0.25">
      <c r="A9885" t="s">
        <v>11123</v>
      </c>
      <c r="B9885">
        <v>1</v>
      </c>
      <c r="C9885" t="s">
        <v>9357</v>
      </c>
      <c r="D9885" s="84"/>
      <c r="F9885" s="84"/>
    </row>
    <row r="9886" spans="1:6" x14ac:dyDescent="0.25">
      <c r="A9886" t="s">
        <v>11124</v>
      </c>
      <c r="B9886">
        <v>1</v>
      </c>
      <c r="C9886" t="s">
        <v>9357</v>
      </c>
      <c r="D9886" s="84"/>
      <c r="F9886" s="84"/>
    </row>
    <row r="9887" spans="1:6" x14ac:dyDescent="0.25">
      <c r="A9887" t="s">
        <v>11125</v>
      </c>
      <c r="B9887">
        <v>1</v>
      </c>
      <c r="C9887" t="s">
        <v>9357</v>
      </c>
      <c r="D9887" s="84"/>
      <c r="F9887" s="84"/>
    </row>
    <row r="9888" spans="1:6" x14ac:dyDescent="0.25">
      <c r="A9888" t="s">
        <v>11126</v>
      </c>
      <c r="B9888">
        <v>1</v>
      </c>
      <c r="C9888" t="s">
        <v>9357</v>
      </c>
      <c r="D9888" s="84"/>
      <c r="F9888" s="84"/>
    </row>
    <row r="9889" spans="1:6" x14ac:dyDescent="0.25">
      <c r="A9889" t="s">
        <v>11127</v>
      </c>
      <c r="B9889">
        <v>1</v>
      </c>
      <c r="C9889" t="s">
        <v>9357</v>
      </c>
      <c r="D9889" s="84"/>
      <c r="F9889" s="84"/>
    </row>
    <row r="9890" spans="1:6" x14ac:dyDescent="0.25">
      <c r="A9890" t="s">
        <v>11128</v>
      </c>
      <c r="B9890">
        <v>1</v>
      </c>
      <c r="C9890" t="s">
        <v>9357</v>
      </c>
      <c r="D9890" s="84"/>
      <c r="F9890" s="84"/>
    </row>
    <row r="9891" spans="1:6" x14ac:dyDescent="0.25">
      <c r="A9891" t="s">
        <v>11129</v>
      </c>
      <c r="B9891">
        <v>1</v>
      </c>
      <c r="C9891" t="s">
        <v>9357</v>
      </c>
      <c r="D9891" s="84"/>
      <c r="F9891" s="84"/>
    </row>
    <row r="9892" spans="1:6" x14ac:dyDescent="0.25">
      <c r="A9892" t="s">
        <v>11130</v>
      </c>
      <c r="B9892">
        <v>1</v>
      </c>
      <c r="C9892" t="s">
        <v>9357</v>
      </c>
      <c r="D9892" s="84"/>
      <c r="F9892" s="84"/>
    </row>
    <row r="9893" spans="1:6" x14ac:dyDescent="0.25">
      <c r="A9893" t="s">
        <v>11131</v>
      </c>
      <c r="B9893">
        <v>1</v>
      </c>
      <c r="C9893" t="s">
        <v>9357</v>
      </c>
      <c r="D9893" s="84"/>
      <c r="F9893" s="84"/>
    </row>
    <row r="9894" spans="1:6" x14ac:dyDescent="0.25">
      <c r="A9894" t="s">
        <v>11132</v>
      </c>
      <c r="B9894">
        <v>1</v>
      </c>
      <c r="C9894" t="s">
        <v>9357</v>
      </c>
      <c r="D9894" s="84"/>
      <c r="F9894" s="84"/>
    </row>
    <row r="9895" spans="1:6" x14ac:dyDescent="0.25">
      <c r="A9895" t="s">
        <v>11133</v>
      </c>
      <c r="B9895">
        <v>1</v>
      </c>
      <c r="C9895" t="s">
        <v>9357</v>
      </c>
      <c r="D9895" s="84"/>
      <c r="F9895" s="84"/>
    </row>
    <row r="9896" spans="1:6" x14ac:dyDescent="0.25">
      <c r="A9896" t="s">
        <v>11134</v>
      </c>
      <c r="B9896">
        <v>1</v>
      </c>
      <c r="C9896" t="s">
        <v>9357</v>
      </c>
      <c r="D9896" s="84"/>
      <c r="F9896" s="84"/>
    </row>
    <row r="9897" spans="1:6" x14ac:dyDescent="0.25">
      <c r="A9897" t="s">
        <v>11135</v>
      </c>
      <c r="B9897">
        <v>1</v>
      </c>
      <c r="C9897" t="s">
        <v>9357</v>
      </c>
      <c r="D9897" s="84"/>
      <c r="F9897" s="84"/>
    </row>
    <row r="9898" spans="1:6" x14ac:dyDescent="0.25">
      <c r="A9898" t="s">
        <v>11136</v>
      </c>
      <c r="B9898">
        <v>1</v>
      </c>
      <c r="C9898" t="s">
        <v>9357</v>
      </c>
      <c r="D9898" s="84"/>
      <c r="F9898" s="84"/>
    </row>
    <row r="9899" spans="1:6" x14ac:dyDescent="0.25">
      <c r="A9899" t="s">
        <v>11137</v>
      </c>
      <c r="B9899">
        <v>1</v>
      </c>
      <c r="C9899" t="s">
        <v>9357</v>
      </c>
      <c r="D9899" s="84"/>
      <c r="F9899" s="84"/>
    </row>
    <row r="9900" spans="1:6" x14ac:dyDescent="0.25">
      <c r="A9900" t="s">
        <v>11138</v>
      </c>
      <c r="B9900">
        <v>1</v>
      </c>
      <c r="C9900" t="s">
        <v>9357</v>
      </c>
      <c r="D9900" s="84"/>
      <c r="F9900" s="84"/>
    </row>
    <row r="9901" spans="1:6" x14ac:dyDescent="0.25">
      <c r="A9901" t="s">
        <v>11139</v>
      </c>
      <c r="B9901">
        <v>1</v>
      </c>
      <c r="C9901" t="s">
        <v>9357</v>
      </c>
      <c r="D9901" s="84"/>
      <c r="F9901" s="84"/>
    </row>
    <row r="9902" spans="1:6" x14ac:dyDescent="0.25">
      <c r="A9902" t="s">
        <v>11140</v>
      </c>
      <c r="B9902">
        <v>1</v>
      </c>
      <c r="C9902" t="s">
        <v>9357</v>
      </c>
      <c r="D9902" s="84"/>
      <c r="F9902" s="84"/>
    </row>
    <row r="9903" spans="1:6" x14ac:dyDescent="0.25">
      <c r="A9903" t="s">
        <v>11141</v>
      </c>
      <c r="B9903">
        <v>1</v>
      </c>
      <c r="C9903" t="s">
        <v>9357</v>
      </c>
      <c r="D9903" s="84"/>
      <c r="F9903" s="84"/>
    </row>
    <row r="9904" spans="1:6" x14ac:dyDescent="0.25">
      <c r="A9904" t="s">
        <v>11142</v>
      </c>
      <c r="B9904">
        <v>1</v>
      </c>
      <c r="C9904" t="s">
        <v>9357</v>
      </c>
      <c r="D9904" s="84"/>
      <c r="F9904" s="84"/>
    </row>
    <row r="9905" spans="1:6" x14ac:dyDescent="0.25">
      <c r="A9905" t="s">
        <v>11143</v>
      </c>
      <c r="B9905">
        <v>1</v>
      </c>
      <c r="C9905" t="s">
        <v>9357</v>
      </c>
      <c r="D9905" s="84"/>
      <c r="F9905" s="84"/>
    </row>
    <row r="9906" spans="1:6" x14ac:dyDescent="0.25">
      <c r="A9906" t="s">
        <v>11144</v>
      </c>
      <c r="B9906">
        <v>1</v>
      </c>
      <c r="C9906" t="s">
        <v>9357</v>
      </c>
      <c r="D9906" s="84"/>
      <c r="F9906" s="84"/>
    </row>
    <row r="9907" spans="1:6" x14ac:dyDescent="0.25">
      <c r="A9907" t="s">
        <v>11145</v>
      </c>
      <c r="B9907">
        <v>1</v>
      </c>
      <c r="C9907" t="s">
        <v>9357</v>
      </c>
      <c r="D9907" s="84"/>
      <c r="F9907" s="84"/>
    </row>
    <row r="9908" spans="1:6" x14ac:dyDescent="0.25">
      <c r="A9908" t="s">
        <v>11146</v>
      </c>
      <c r="B9908">
        <v>1</v>
      </c>
      <c r="C9908" t="s">
        <v>9357</v>
      </c>
      <c r="D9908" s="84"/>
      <c r="F9908" s="84"/>
    </row>
    <row r="9909" spans="1:6" x14ac:dyDescent="0.25">
      <c r="A9909" t="s">
        <v>11147</v>
      </c>
      <c r="B9909">
        <v>1</v>
      </c>
      <c r="C9909" t="s">
        <v>9357</v>
      </c>
      <c r="D9909" s="84"/>
      <c r="F9909" s="84"/>
    </row>
    <row r="9910" spans="1:6" x14ac:dyDescent="0.25">
      <c r="A9910" t="s">
        <v>11148</v>
      </c>
      <c r="B9910">
        <v>1</v>
      </c>
      <c r="C9910" t="s">
        <v>9357</v>
      </c>
      <c r="D9910" s="84"/>
      <c r="F9910" s="84"/>
    </row>
    <row r="9911" spans="1:6" x14ac:dyDescent="0.25">
      <c r="A9911" t="s">
        <v>11149</v>
      </c>
      <c r="B9911">
        <v>1</v>
      </c>
      <c r="C9911" t="s">
        <v>9357</v>
      </c>
      <c r="D9911" s="84"/>
      <c r="F9911" s="84"/>
    </row>
    <row r="9912" spans="1:6" x14ac:dyDescent="0.25">
      <c r="A9912" t="s">
        <v>11150</v>
      </c>
      <c r="B9912">
        <v>1</v>
      </c>
      <c r="C9912" t="s">
        <v>9357</v>
      </c>
      <c r="D9912" s="84"/>
      <c r="F9912" s="84"/>
    </row>
    <row r="9913" spans="1:6" x14ac:dyDescent="0.25">
      <c r="A9913" t="s">
        <v>11151</v>
      </c>
      <c r="B9913">
        <v>1</v>
      </c>
      <c r="C9913" t="s">
        <v>9357</v>
      </c>
      <c r="D9913" s="84"/>
      <c r="F9913" s="84"/>
    </row>
    <row r="9914" spans="1:6" x14ac:dyDescent="0.25">
      <c r="A9914" t="s">
        <v>11152</v>
      </c>
      <c r="B9914">
        <v>1</v>
      </c>
      <c r="C9914" t="s">
        <v>9357</v>
      </c>
      <c r="D9914" s="84"/>
      <c r="F9914" s="84"/>
    </row>
    <row r="9915" spans="1:6" x14ac:dyDescent="0.25">
      <c r="A9915" t="s">
        <v>11153</v>
      </c>
      <c r="B9915">
        <v>1</v>
      </c>
      <c r="C9915" t="s">
        <v>9357</v>
      </c>
      <c r="D9915" s="84"/>
      <c r="F9915" s="84"/>
    </row>
    <row r="9916" spans="1:6" x14ac:dyDescent="0.25">
      <c r="A9916" t="s">
        <v>11154</v>
      </c>
      <c r="B9916">
        <v>1</v>
      </c>
      <c r="C9916" t="s">
        <v>9357</v>
      </c>
      <c r="D9916" s="84"/>
      <c r="F9916" s="84"/>
    </row>
    <row r="9917" spans="1:6" x14ac:dyDescent="0.25">
      <c r="A9917" t="s">
        <v>11155</v>
      </c>
      <c r="B9917">
        <v>1</v>
      </c>
      <c r="C9917" t="s">
        <v>9357</v>
      </c>
      <c r="D9917" s="84"/>
      <c r="F9917" s="84"/>
    </row>
    <row r="9918" spans="1:6" x14ac:dyDescent="0.25">
      <c r="A9918" t="s">
        <v>11156</v>
      </c>
      <c r="B9918">
        <v>1</v>
      </c>
      <c r="C9918" t="s">
        <v>9357</v>
      </c>
      <c r="D9918" s="84"/>
      <c r="F9918" s="84"/>
    </row>
    <row r="9919" spans="1:6" x14ac:dyDescent="0.25">
      <c r="A9919" t="s">
        <v>11157</v>
      </c>
      <c r="B9919">
        <v>1</v>
      </c>
      <c r="C9919" t="s">
        <v>9357</v>
      </c>
      <c r="D9919" s="84"/>
      <c r="F9919" s="84"/>
    </row>
    <row r="9920" spans="1:6" x14ac:dyDescent="0.25">
      <c r="A9920" t="s">
        <v>11158</v>
      </c>
      <c r="B9920">
        <v>1</v>
      </c>
      <c r="C9920" t="s">
        <v>9357</v>
      </c>
      <c r="D9920" s="84"/>
      <c r="F9920" s="84"/>
    </row>
    <row r="9921" spans="1:6" x14ac:dyDescent="0.25">
      <c r="A9921" t="s">
        <v>11159</v>
      </c>
      <c r="B9921">
        <v>1</v>
      </c>
      <c r="C9921" t="s">
        <v>9357</v>
      </c>
      <c r="D9921" s="84"/>
      <c r="F9921" s="84"/>
    </row>
    <row r="9922" spans="1:6" x14ac:dyDescent="0.25">
      <c r="A9922" t="s">
        <v>11160</v>
      </c>
      <c r="B9922">
        <v>1</v>
      </c>
      <c r="C9922" t="s">
        <v>9357</v>
      </c>
      <c r="D9922" s="84"/>
      <c r="F9922" s="84"/>
    </row>
    <row r="9923" spans="1:6" x14ac:dyDescent="0.25">
      <c r="A9923" t="s">
        <v>11161</v>
      </c>
      <c r="B9923">
        <v>1</v>
      </c>
      <c r="C9923" t="s">
        <v>9357</v>
      </c>
      <c r="D9923" s="84"/>
      <c r="F9923" s="84"/>
    </row>
    <row r="9924" spans="1:6" x14ac:dyDescent="0.25">
      <c r="A9924" t="s">
        <v>11162</v>
      </c>
      <c r="B9924">
        <v>1</v>
      </c>
      <c r="C9924" t="s">
        <v>9357</v>
      </c>
      <c r="D9924" s="84"/>
      <c r="F9924" s="84"/>
    </row>
    <row r="9925" spans="1:6" x14ac:dyDescent="0.25">
      <c r="A9925" t="s">
        <v>11163</v>
      </c>
      <c r="B9925">
        <v>1</v>
      </c>
      <c r="C9925" t="s">
        <v>9357</v>
      </c>
      <c r="D9925" s="84"/>
      <c r="F9925" s="84"/>
    </row>
    <row r="9926" spans="1:6" x14ac:dyDescent="0.25">
      <c r="A9926" t="s">
        <v>11164</v>
      </c>
      <c r="B9926">
        <v>1</v>
      </c>
      <c r="C9926" t="s">
        <v>9357</v>
      </c>
      <c r="D9926" s="84"/>
      <c r="F9926" s="84"/>
    </row>
    <row r="9927" spans="1:6" x14ac:dyDescent="0.25">
      <c r="A9927" t="s">
        <v>11165</v>
      </c>
      <c r="B9927">
        <v>1</v>
      </c>
      <c r="C9927" t="s">
        <v>9357</v>
      </c>
      <c r="D9927" s="84"/>
      <c r="F9927" s="84"/>
    </row>
    <row r="9928" spans="1:6" x14ac:dyDescent="0.25">
      <c r="A9928" t="s">
        <v>11166</v>
      </c>
      <c r="B9928">
        <v>1</v>
      </c>
      <c r="C9928" t="s">
        <v>9357</v>
      </c>
      <c r="D9928" s="84"/>
      <c r="F9928" s="84"/>
    </row>
    <row r="9929" spans="1:6" x14ac:dyDescent="0.25">
      <c r="A9929" t="s">
        <v>11167</v>
      </c>
      <c r="B9929">
        <v>1</v>
      </c>
      <c r="C9929" t="s">
        <v>9357</v>
      </c>
      <c r="D9929" s="84"/>
      <c r="F9929" s="84"/>
    </row>
    <row r="9930" spans="1:6" x14ac:dyDescent="0.25">
      <c r="A9930" t="s">
        <v>11168</v>
      </c>
      <c r="B9930">
        <v>1</v>
      </c>
      <c r="C9930" t="s">
        <v>9357</v>
      </c>
      <c r="D9930" s="84"/>
      <c r="F9930" s="84"/>
    </row>
    <row r="9931" spans="1:6" x14ac:dyDescent="0.25">
      <c r="A9931" t="s">
        <v>11169</v>
      </c>
      <c r="B9931">
        <v>1</v>
      </c>
      <c r="C9931" t="s">
        <v>9357</v>
      </c>
      <c r="D9931" s="84"/>
      <c r="F9931" s="84"/>
    </row>
    <row r="9932" spans="1:6" x14ac:dyDescent="0.25">
      <c r="A9932" t="s">
        <v>11170</v>
      </c>
      <c r="B9932">
        <v>1</v>
      </c>
      <c r="C9932" t="s">
        <v>9357</v>
      </c>
      <c r="D9932" s="84"/>
      <c r="F9932" s="84"/>
    </row>
    <row r="9933" spans="1:6" x14ac:dyDescent="0.25">
      <c r="A9933" t="s">
        <v>11171</v>
      </c>
      <c r="B9933">
        <v>1</v>
      </c>
      <c r="C9933" t="s">
        <v>9357</v>
      </c>
      <c r="D9933" s="84"/>
      <c r="F9933" s="84"/>
    </row>
    <row r="9934" spans="1:6" x14ac:dyDescent="0.25">
      <c r="A9934" t="s">
        <v>11172</v>
      </c>
      <c r="B9934">
        <v>1</v>
      </c>
      <c r="C9934" t="s">
        <v>9357</v>
      </c>
      <c r="D9934" s="84"/>
      <c r="F9934" s="84"/>
    </row>
    <row r="9935" spans="1:6" x14ac:dyDescent="0.25">
      <c r="A9935" t="s">
        <v>11173</v>
      </c>
      <c r="B9935">
        <v>1</v>
      </c>
      <c r="C9935" t="s">
        <v>9357</v>
      </c>
      <c r="D9935" s="84"/>
      <c r="F9935" s="84"/>
    </row>
    <row r="9936" spans="1:6" x14ac:dyDescent="0.25">
      <c r="A9936" t="s">
        <v>11174</v>
      </c>
      <c r="B9936">
        <v>1</v>
      </c>
      <c r="C9936" t="s">
        <v>9357</v>
      </c>
      <c r="D9936" s="84"/>
      <c r="F9936" s="84"/>
    </row>
    <row r="9937" spans="1:6" x14ac:dyDescent="0.25">
      <c r="A9937" t="s">
        <v>11175</v>
      </c>
      <c r="B9937">
        <v>1</v>
      </c>
      <c r="C9937" t="s">
        <v>9357</v>
      </c>
      <c r="D9937" s="84"/>
      <c r="F9937" s="84"/>
    </row>
    <row r="9938" spans="1:6" x14ac:dyDescent="0.25">
      <c r="A9938" t="s">
        <v>11176</v>
      </c>
      <c r="B9938">
        <v>1</v>
      </c>
      <c r="C9938" t="s">
        <v>9357</v>
      </c>
      <c r="D9938" s="84"/>
      <c r="F9938" s="84"/>
    </row>
    <row r="9939" spans="1:6" x14ac:dyDescent="0.25">
      <c r="A9939" t="s">
        <v>11177</v>
      </c>
      <c r="B9939">
        <v>1</v>
      </c>
      <c r="C9939" t="s">
        <v>9357</v>
      </c>
      <c r="D9939" s="84"/>
      <c r="F9939" s="84"/>
    </row>
    <row r="9940" spans="1:6" x14ac:dyDescent="0.25">
      <c r="A9940" t="s">
        <v>11178</v>
      </c>
      <c r="B9940">
        <v>1</v>
      </c>
      <c r="C9940" t="s">
        <v>9357</v>
      </c>
      <c r="D9940" s="84"/>
      <c r="F9940" s="84"/>
    </row>
    <row r="9941" spans="1:6" x14ac:dyDescent="0.25">
      <c r="A9941" t="s">
        <v>11179</v>
      </c>
      <c r="B9941">
        <v>1</v>
      </c>
      <c r="C9941" t="s">
        <v>9357</v>
      </c>
      <c r="D9941" s="84"/>
      <c r="F9941" s="84"/>
    </row>
    <row r="9942" spans="1:6" x14ac:dyDescent="0.25">
      <c r="A9942" t="s">
        <v>11180</v>
      </c>
      <c r="B9942">
        <v>1</v>
      </c>
      <c r="C9942" t="s">
        <v>9357</v>
      </c>
      <c r="D9942" s="84"/>
      <c r="F9942" s="84"/>
    </row>
    <row r="9943" spans="1:6" x14ac:dyDescent="0.25">
      <c r="A9943" t="s">
        <v>11181</v>
      </c>
      <c r="B9943">
        <v>1</v>
      </c>
      <c r="C9943" t="s">
        <v>9357</v>
      </c>
      <c r="D9943" s="84"/>
      <c r="F9943" s="84"/>
    </row>
    <row r="9944" spans="1:6" x14ac:dyDescent="0.25">
      <c r="A9944" t="s">
        <v>11182</v>
      </c>
      <c r="B9944">
        <v>1</v>
      </c>
      <c r="C9944" t="s">
        <v>9357</v>
      </c>
      <c r="D9944" s="84"/>
      <c r="F9944" s="84"/>
    </row>
    <row r="9945" spans="1:6" x14ac:dyDescent="0.25">
      <c r="A9945" t="s">
        <v>11183</v>
      </c>
      <c r="B9945">
        <v>1</v>
      </c>
      <c r="C9945" t="s">
        <v>9357</v>
      </c>
      <c r="D9945" s="84"/>
      <c r="F9945" s="84"/>
    </row>
    <row r="9946" spans="1:6" x14ac:dyDescent="0.25">
      <c r="A9946" t="s">
        <v>11184</v>
      </c>
      <c r="B9946">
        <v>1</v>
      </c>
      <c r="C9946" t="s">
        <v>9357</v>
      </c>
      <c r="D9946" s="84"/>
      <c r="F9946" s="84"/>
    </row>
    <row r="9947" spans="1:6" x14ac:dyDescent="0.25">
      <c r="A9947" t="s">
        <v>11185</v>
      </c>
      <c r="B9947">
        <v>1</v>
      </c>
      <c r="C9947" t="s">
        <v>9357</v>
      </c>
      <c r="D9947" s="84"/>
      <c r="F9947" s="84"/>
    </row>
    <row r="9948" spans="1:6" x14ac:dyDescent="0.25">
      <c r="A9948" t="s">
        <v>11186</v>
      </c>
      <c r="B9948">
        <v>1</v>
      </c>
      <c r="C9948" t="s">
        <v>9357</v>
      </c>
      <c r="D9948" s="84"/>
      <c r="F9948" s="84"/>
    </row>
    <row r="9949" spans="1:6" x14ac:dyDescent="0.25">
      <c r="A9949" t="s">
        <v>11187</v>
      </c>
      <c r="B9949">
        <v>1</v>
      </c>
      <c r="C9949" t="s">
        <v>9357</v>
      </c>
      <c r="D9949" s="84"/>
      <c r="F9949" s="84"/>
    </row>
    <row r="9950" spans="1:6" x14ac:dyDescent="0.25">
      <c r="A9950" t="s">
        <v>11188</v>
      </c>
      <c r="B9950">
        <v>1</v>
      </c>
      <c r="C9950" t="s">
        <v>9357</v>
      </c>
      <c r="D9950" s="84"/>
      <c r="F9950" s="84"/>
    </row>
    <row r="9951" spans="1:6" x14ac:dyDescent="0.25">
      <c r="A9951" t="s">
        <v>11189</v>
      </c>
      <c r="B9951">
        <v>1</v>
      </c>
      <c r="C9951" t="s">
        <v>9357</v>
      </c>
      <c r="D9951" s="84"/>
      <c r="F9951" s="84"/>
    </row>
    <row r="9952" spans="1:6" x14ac:dyDescent="0.25">
      <c r="A9952" t="s">
        <v>11190</v>
      </c>
      <c r="B9952">
        <v>1</v>
      </c>
      <c r="C9952" t="s">
        <v>9357</v>
      </c>
      <c r="D9952" s="84"/>
      <c r="F9952" s="84"/>
    </row>
    <row r="9953" spans="1:6" x14ac:dyDescent="0.25">
      <c r="A9953" t="s">
        <v>11191</v>
      </c>
      <c r="B9953">
        <v>1</v>
      </c>
      <c r="C9953" t="s">
        <v>9357</v>
      </c>
      <c r="D9953" s="84"/>
      <c r="F9953" s="84"/>
    </row>
    <row r="9954" spans="1:6" x14ac:dyDescent="0.25">
      <c r="A9954" t="s">
        <v>11192</v>
      </c>
      <c r="B9954">
        <v>1</v>
      </c>
      <c r="C9954" t="s">
        <v>9357</v>
      </c>
      <c r="D9954" s="84"/>
      <c r="F9954" s="84"/>
    </row>
    <row r="9955" spans="1:6" x14ac:dyDescent="0.25">
      <c r="A9955" t="s">
        <v>11193</v>
      </c>
      <c r="B9955">
        <v>1</v>
      </c>
      <c r="C9955" t="s">
        <v>9357</v>
      </c>
      <c r="D9955" s="84"/>
      <c r="F9955" s="84"/>
    </row>
    <row r="9956" spans="1:6" x14ac:dyDescent="0.25">
      <c r="A9956" t="s">
        <v>11194</v>
      </c>
      <c r="B9956">
        <v>1</v>
      </c>
      <c r="C9956" t="s">
        <v>9357</v>
      </c>
      <c r="D9956" s="84"/>
      <c r="F9956" s="84"/>
    </row>
    <row r="9957" spans="1:6" x14ac:dyDescent="0.25">
      <c r="A9957" t="s">
        <v>11195</v>
      </c>
      <c r="B9957">
        <v>1</v>
      </c>
      <c r="C9957" t="s">
        <v>9357</v>
      </c>
      <c r="D9957" s="84"/>
      <c r="F9957" s="84"/>
    </row>
    <row r="9958" spans="1:6" x14ac:dyDescent="0.25">
      <c r="A9958" t="s">
        <v>11196</v>
      </c>
      <c r="B9958">
        <v>1</v>
      </c>
      <c r="C9958" t="s">
        <v>9357</v>
      </c>
      <c r="D9958" s="84"/>
      <c r="F9958" s="84"/>
    </row>
    <row r="9959" spans="1:6" x14ac:dyDescent="0.25">
      <c r="A9959" t="s">
        <v>11197</v>
      </c>
      <c r="B9959">
        <v>1</v>
      </c>
      <c r="C9959" t="s">
        <v>9357</v>
      </c>
      <c r="D9959" s="84"/>
      <c r="F9959" s="84"/>
    </row>
    <row r="9960" spans="1:6" x14ac:dyDescent="0.25">
      <c r="A9960" t="s">
        <v>11198</v>
      </c>
      <c r="B9960">
        <v>1</v>
      </c>
      <c r="C9960" t="s">
        <v>9357</v>
      </c>
      <c r="D9960" s="84"/>
      <c r="F9960" s="84"/>
    </row>
    <row r="9961" spans="1:6" x14ac:dyDescent="0.25">
      <c r="A9961" t="s">
        <v>11199</v>
      </c>
      <c r="B9961">
        <v>1</v>
      </c>
      <c r="C9961" t="s">
        <v>9357</v>
      </c>
      <c r="D9961" s="84"/>
      <c r="F9961" s="84"/>
    </row>
    <row r="9962" spans="1:6" x14ac:dyDescent="0.25">
      <c r="A9962" t="s">
        <v>11200</v>
      </c>
      <c r="B9962">
        <v>1</v>
      </c>
      <c r="C9962" t="s">
        <v>9357</v>
      </c>
      <c r="D9962" s="84"/>
      <c r="F9962" s="84"/>
    </row>
    <row r="9963" spans="1:6" x14ac:dyDescent="0.25">
      <c r="A9963" t="s">
        <v>11201</v>
      </c>
      <c r="B9963">
        <v>1</v>
      </c>
      <c r="C9963" t="s">
        <v>9357</v>
      </c>
      <c r="D9963" s="84"/>
      <c r="F9963" s="84"/>
    </row>
    <row r="9964" spans="1:6" x14ac:dyDescent="0.25">
      <c r="A9964" t="s">
        <v>11202</v>
      </c>
      <c r="B9964">
        <v>1</v>
      </c>
      <c r="C9964" t="s">
        <v>9357</v>
      </c>
      <c r="D9964" s="84"/>
      <c r="F9964" s="84"/>
    </row>
    <row r="9965" spans="1:6" x14ac:dyDescent="0.25">
      <c r="A9965" t="s">
        <v>11203</v>
      </c>
      <c r="B9965">
        <v>1</v>
      </c>
      <c r="C9965" t="s">
        <v>9357</v>
      </c>
      <c r="D9965" s="84"/>
      <c r="F9965" s="84"/>
    </row>
    <row r="9966" spans="1:6" x14ac:dyDescent="0.25">
      <c r="A9966" t="s">
        <v>11204</v>
      </c>
      <c r="B9966">
        <v>1</v>
      </c>
      <c r="C9966" t="s">
        <v>9357</v>
      </c>
      <c r="D9966" s="84"/>
      <c r="F9966" s="84"/>
    </row>
    <row r="9967" spans="1:6" x14ac:dyDescent="0.25">
      <c r="A9967" t="s">
        <v>11205</v>
      </c>
      <c r="B9967">
        <v>1</v>
      </c>
      <c r="C9967" t="s">
        <v>9357</v>
      </c>
      <c r="D9967" s="84"/>
      <c r="F9967" s="84"/>
    </row>
    <row r="9968" spans="1:6" x14ac:dyDescent="0.25">
      <c r="A9968" t="s">
        <v>11206</v>
      </c>
      <c r="B9968">
        <v>1</v>
      </c>
      <c r="C9968" t="s">
        <v>9357</v>
      </c>
      <c r="D9968" s="84"/>
      <c r="F9968" s="84"/>
    </row>
    <row r="9969" spans="1:6" x14ac:dyDescent="0.25">
      <c r="A9969" t="s">
        <v>11207</v>
      </c>
      <c r="B9969">
        <v>1</v>
      </c>
      <c r="C9969" t="s">
        <v>9357</v>
      </c>
      <c r="D9969" s="84"/>
      <c r="F9969" s="84"/>
    </row>
    <row r="9970" spans="1:6" x14ac:dyDescent="0.25">
      <c r="A9970" t="s">
        <v>11208</v>
      </c>
      <c r="B9970">
        <v>1</v>
      </c>
      <c r="C9970" t="s">
        <v>9357</v>
      </c>
      <c r="D9970" s="84"/>
      <c r="F9970" s="84"/>
    </row>
    <row r="9971" spans="1:6" x14ac:dyDescent="0.25">
      <c r="A9971" t="s">
        <v>11209</v>
      </c>
      <c r="B9971">
        <v>1</v>
      </c>
      <c r="C9971" t="s">
        <v>9357</v>
      </c>
      <c r="D9971" s="84"/>
      <c r="F9971" s="84"/>
    </row>
    <row r="9972" spans="1:6" x14ac:dyDescent="0.25">
      <c r="A9972" t="s">
        <v>11210</v>
      </c>
      <c r="B9972">
        <v>1</v>
      </c>
      <c r="C9972" t="s">
        <v>9357</v>
      </c>
      <c r="D9972" s="84"/>
      <c r="F9972" s="84"/>
    </row>
    <row r="9973" spans="1:6" x14ac:dyDescent="0.25">
      <c r="A9973" t="s">
        <v>11211</v>
      </c>
      <c r="B9973">
        <v>1</v>
      </c>
      <c r="C9973" t="s">
        <v>9357</v>
      </c>
      <c r="D9973" s="84"/>
      <c r="F9973" s="84"/>
    </row>
    <row r="9974" spans="1:6" x14ac:dyDescent="0.25">
      <c r="A9974" t="s">
        <v>11212</v>
      </c>
      <c r="B9974">
        <v>1</v>
      </c>
      <c r="C9974" t="s">
        <v>9357</v>
      </c>
      <c r="D9974" s="84"/>
      <c r="F9974" s="84"/>
    </row>
    <row r="9975" spans="1:6" x14ac:dyDescent="0.25">
      <c r="A9975" t="s">
        <v>11213</v>
      </c>
      <c r="B9975">
        <v>1</v>
      </c>
      <c r="C9975" t="s">
        <v>9357</v>
      </c>
      <c r="D9975" s="84"/>
      <c r="F9975" s="84"/>
    </row>
    <row r="9976" spans="1:6" x14ac:dyDescent="0.25">
      <c r="A9976" t="s">
        <v>11214</v>
      </c>
      <c r="B9976">
        <v>1</v>
      </c>
      <c r="C9976" t="s">
        <v>9357</v>
      </c>
      <c r="D9976" s="84"/>
      <c r="F9976" s="84"/>
    </row>
    <row r="9977" spans="1:6" x14ac:dyDescent="0.25">
      <c r="A9977" t="s">
        <v>11215</v>
      </c>
      <c r="B9977">
        <v>1</v>
      </c>
      <c r="C9977" t="s">
        <v>9357</v>
      </c>
      <c r="D9977" s="84"/>
      <c r="F9977" s="84"/>
    </row>
    <row r="9978" spans="1:6" x14ac:dyDescent="0.25">
      <c r="A9978" t="s">
        <v>11216</v>
      </c>
      <c r="B9978">
        <v>1</v>
      </c>
      <c r="C9978" t="s">
        <v>9357</v>
      </c>
      <c r="D9978" s="84"/>
      <c r="F9978" s="84"/>
    </row>
    <row r="9979" spans="1:6" x14ac:dyDescent="0.25">
      <c r="A9979" t="s">
        <v>11217</v>
      </c>
      <c r="B9979">
        <v>1</v>
      </c>
      <c r="C9979" t="s">
        <v>9357</v>
      </c>
      <c r="D9979" s="84"/>
      <c r="F9979" s="84"/>
    </row>
    <row r="9980" spans="1:6" x14ac:dyDescent="0.25">
      <c r="A9980" t="s">
        <v>11218</v>
      </c>
      <c r="B9980">
        <v>1</v>
      </c>
      <c r="C9980" t="s">
        <v>9357</v>
      </c>
      <c r="D9980" s="84"/>
      <c r="F9980" s="84"/>
    </row>
    <row r="9981" spans="1:6" x14ac:dyDescent="0.25">
      <c r="A9981" t="s">
        <v>11219</v>
      </c>
      <c r="B9981">
        <v>1</v>
      </c>
      <c r="C9981" t="s">
        <v>9357</v>
      </c>
      <c r="D9981" s="84"/>
      <c r="F9981" s="84"/>
    </row>
    <row r="9982" spans="1:6" x14ac:dyDescent="0.25">
      <c r="A9982" t="s">
        <v>11220</v>
      </c>
      <c r="B9982">
        <v>1</v>
      </c>
      <c r="C9982" t="s">
        <v>9357</v>
      </c>
      <c r="D9982" s="84"/>
      <c r="F9982" s="84"/>
    </row>
    <row r="9983" spans="1:6" x14ac:dyDescent="0.25">
      <c r="A9983" t="s">
        <v>11221</v>
      </c>
      <c r="B9983">
        <v>1</v>
      </c>
      <c r="C9983" t="s">
        <v>9357</v>
      </c>
      <c r="D9983" s="84"/>
      <c r="F9983" s="84"/>
    </row>
    <row r="9984" spans="1:6" x14ac:dyDescent="0.25">
      <c r="A9984" t="s">
        <v>11222</v>
      </c>
      <c r="B9984">
        <v>1</v>
      </c>
      <c r="C9984" t="s">
        <v>9357</v>
      </c>
      <c r="D9984" s="84"/>
      <c r="F9984" s="84"/>
    </row>
    <row r="9985" spans="1:6" x14ac:dyDescent="0.25">
      <c r="A9985" t="s">
        <v>11223</v>
      </c>
      <c r="B9985">
        <v>1</v>
      </c>
      <c r="C9985" t="s">
        <v>9357</v>
      </c>
      <c r="D9985" s="84"/>
      <c r="F9985" s="84"/>
    </row>
    <row r="9986" spans="1:6" x14ac:dyDescent="0.25">
      <c r="A9986" t="s">
        <v>11224</v>
      </c>
      <c r="B9986">
        <v>1</v>
      </c>
      <c r="C9986" t="s">
        <v>9357</v>
      </c>
      <c r="D9986" s="84"/>
      <c r="F9986" s="84"/>
    </row>
    <row r="9987" spans="1:6" x14ac:dyDescent="0.25">
      <c r="A9987" t="s">
        <v>11225</v>
      </c>
      <c r="B9987">
        <v>1</v>
      </c>
      <c r="C9987" t="s">
        <v>9357</v>
      </c>
      <c r="D9987" s="84"/>
      <c r="F9987" s="84"/>
    </row>
    <row r="9988" spans="1:6" x14ac:dyDescent="0.25">
      <c r="A9988" t="s">
        <v>11226</v>
      </c>
      <c r="B9988">
        <v>1</v>
      </c>
      <c r="C9988" t="s">
        <v>9357</v>
      </c>
      <c r="D9988" s="84"/>
      <c r="F9988" s="84"/>
    </row>
    <row r="9989" spans="1:6" x14ac:dyDescent="0.25">
      <c r="A9989" t="s">
        <v>11227</v>
      </c>
      <c r="B9989">
        <v>1</v>
      </c>
      <c r="C9989" t="s">
        <v>9357</v>
      </c>
      <c r="D9989" s="84"/>
      <c r="F9989" s="84"/>
    </row>
    <row r="9990" spans="1:6" x14ac:dyDescent="0.25">
      <c r="A9990" t="s">
        <v>11228</v>
      </c>
      <c r="B9990">
        <v>1</v>
      </c>
      <c r="C9990" t="s">
        <v>9357</v>
      </c>
      <c r="D9990" s="84"/>
      <c r="F9990" s="84"/>
    </row>
    <row r="9991" spans="1:6" x14ac:dyDescent="0.25">
      <c r="A9991" t="s">
        <v>11229</v>
      </c>
      <c r="B9991">
        <v>1</v>
      </c>
      <c r="C9991" t="s">
        <v>9357</v>
      </c>
      <c r="D9991" s="84"/>
      <c r="F9991" s="84"/>
    </row>
    <row r="9992" spans="1:6" x14ac:dyDescent="0.25">
      <c r="A9992" t="s">
        <v>11230</v>
      </c>
      <c r="B9992">
        <v>1</v>
      </c>
      <c r="C9992" t="s">
        <v>9357</v>
      </c>
      <c r="D9992" s="84"/>
      <c r="F9992" s="84"/>
    </row>
    <row r="9993" spans="1:6" x14ac:dyDescent="0.25">
      <c r="A9993" t="s">
        <v>11231</v>
      </c>
      <c r="B9993">
        <v>1</v>
      </c>
      <c r="C9993" t="s">
        <v>9357</v>
      </c>
      <c r="D9993" s="84"/>
      <c r="F9993" s="84"/>
    </row>
    <row r="9994" spans="1:6" x14ac:dyDescent="0.25">
      <c r="A9994" t="s">
        <v>11232</v>
      </c>
      <c r="B9994">
        <v>1</v>
      </c>
      <c r="C9994" t="s">
        <v>9357</v>
      </c>
      <c r="D9994" s="84"/>
      <c r="F9994" s="84"/>
    </row>
    <row r="9995" spans="1:6" x14ac:dyDescent="0.25">
      <c r="A9995" t="s">
        <v>11233</v>
      </c>
      <c r="B9995">
        <v>1</v>
      </c>
      <c r="C9995" t="s">
        <v>9357</v>
      </c>
      <c r="D9995" s="84"/>
      <c r="F9995" s="84"/>
    </row>
    <row r="9996" spans="1:6" x14ac:dyDescent="0.25">
      <c r="A9996" t="s">
        <v>11234</v>
      </c>
      <c r="B9996">
        <v>1</v>
      </c>
      <c r="C9996" t="s">
        <v>9357</v>
      </c>
      <c r="D9996" s="84"/>
      <c r="F9996" s="84"/>
    </row>
    <row r="9997" spans="1:6" x14ac:dyDescent="0.25">
      <c r="A9997" t="s">
        <v>11235</v>
      </c>
      <c r="B9997">
        <v>1</v>
      </c>
      <c r="C9997" t="s">
        <v>9357</v>
      </c>
      <c r="D9997" s="84"/>
      <c r="F9997" s="84"/>
    </row>
    <row r="9998" spans="1:6" x14ac:dyDescent="0.25">
      <c r="A9998" t="s">
        <v>11236</v>
      </c>
      <c r="B9998">
        <v>1</v>
      </c>
      <c r="C9998" t="s">
        <v>9357</v>
      </c>
      <c r="D9998" s="84"/>
      <c r="F9998" s="84"/>
    </row>
    <row r="9999" spans="1:6" x14ac:dyDescent="0.25">
      <c r="A9999" t="s">
        <v>11237</v>
      </c>
      <c r="B9999">
        <v>1</v>
      </c>
      <c r="C9999" t="s">
        <v>9357</v>
      </c>
      <c r="D9999" s="84"/>
      <c r="F9999" s="84"/>
    </row>
    <row r="10000" spans="1:6" x14ac:dyDescent="0.25">
      <c r="A10000" t="s">
        <v>11238</v>
      </c>
      <c r="B10000">
        <v>1</v>
      </c>
      <c r="C10000" t="s">
        <v>9357</v>
      </c>
      <c r="D10000" s="84"/>
      <c r="F10000" s="84"/>
    </row>
    <row r="10001" spans="1:6" x14ac:dyDescent="0.25">
      <c r="A10001" t="s">
        <v>11239</v>
      </c>
      <c r="B10001">
        <v>1</v>
      </c>
      <c r="C10001" t="s">
        <v>9357</v>
      </c>
      <c r="D10001" s="84"/>
      <c r="F10001" s="84"/>
    </row>
    <row r="10002" spans="1:6" x14ac:dyDescent="0.25">
      <c r="A10002" t="s">
        <v>11240</v>
      </c>
      <c r="B10002">
        <v>1</v>
      </c>
      <c r="C10002" t="s">
        <v>9357</v>
      </c>
      <c r="D10002" s="84"/>
      <c r="F10002" s="84"/>
    </row>
    <row r="10003" spans="1:6" x14ac:dyDescent="0.25">
      <c r="A10003" t="s">
        <v>11241</v>
      </c>
      <c r="B10003">
        <v>1</v>
      </c>
      <c r="C10003" t="s">
        <v>9357</v>
      </c>
      <c r="D10003" s="84"/>
      <c r="F10003" s="84"/>
    </row>
    <row r="10004" spans="1:6" x14ac:dyDescent="0.25">
      <c r="A10004" t="s">
        <v>11242</v>
      </c>
      <c r="B10004">
        <v>1</v>
      </c>
      <c r="C10004" t="s">
        <v>9357</v>
      </c>
      <c r="D10004" s="84"/>
      <c r="F10004" s="84"/>
    </row>
    <row r="10005" spans="1:6" x14ac:dyDescent="0.25">
      <c r="A10005" t="s">
        <v>11243</v>
      </c>
      <c r="B10005">
        <v>1</v>
      </c>
      <c r="C10005" t="s">
        <v>9357</v>
      </c>
      <c r="D10005" s="84"/>
      <c r="F10005" s="84"/>
    </row>
    <row r="10006" spans="1:6" x14ac:dyDescent="0.25">
      <c r="A10006" t="s">
        <v>11244</v>
      </c>
      <c r="B10006">
        <v>1</v>
      </c>
      <c r="C10006" t="s">
        <v>9357</v>
      </c>
      <c r="D10006" s="84"/>
      <c r="F10006" s="84"/>
    </row>
    <row r="10007" spans="1:6" x14ac:dyDescent="0.25">
      <c r="A10007" t="s">
        <v>11245</v>
      </c>
      <c r="B10007">
        <v>1</v>
      </c>
      <c r="C10007" t="s">
        <v>9357</v>
      </c>
      <c r="D10007" s="84"/>
      <c r="F10007" s="84"/>
    </row>
    <row r="10008" spans="1:6" x14ac:dyDescent="0.25">
      <c r="A10008" t="s">
        <v>11246</v>
      </c>
      <c r="B10008">
        <v>1</v>
      </c>
      <c r="C10008" t="s">
        <v>9357</v>
      </c>
      <c r="D10008" s="84"/>
      <c r="F10008" s="84"/>
    </row>
    <row r="10009" spans="1:6" x14ac:dyDescent="0.25">
      <c r="A10009" t="s">
        <v>11247</v>
      </c>
      <c r="B10009">
        <v>1</v>
      </c>
      <c r="C10009" t="s">
        <v>9357</v>
      </c>
      <c r="D10009" s="84"/>
      <c r="F10009" s="84"/>
    </row>
    <row r="10010" spans="1:6" x14ac:dyDescent="0.25">
      <c r="A10010" t="s">
        <v>11248</v>
      </c>
      <c r="B10010">
        <v>1</v>
      </c>
      <c r="C10010" t="s">
        <v>9357</v>
      </c>
      <c r="D10010" s="84"/>
      <c r="F10010" s="84"/>
    </row>
    <row r="10011" spans="1:6" x14ac:dyDescent="0.25">
      <c r="A10011" t="s">
        <v>11249</v>
      </c>
      <c r="B10011">
        <v>1</v>
      </c>
      <c r="C10011" t="s">
        <v>9357</v>
      </c>
      <c r="D10011" s="84"/>
      <c r="F10011" s="84"/>
    </row>
    <row r="10012" spans="1:6" x14ac:dyDescent="0.25">
      <c r="A10012" t="s">
        <v>11250</v>
      </c>
      <c r="B10012">
        <v>1</v>
      </c>
      <c r="C10012" t="s">
        <v>9357</v>
      </c>
      <c r="D10012" s="84"/>
      <c r="F10012" s="84"/>
    </row>
    <row r="10013" spans="1:6" x14ac:dyDescent="0.25">
      <c r="A10013" t="s">
        <v>11251</v>
      </c>
      <c r="B10013">
        <v>1</v>
      </c>
      <c r="C10013" t="s">
        <v>9357</v>
      </c>
      <c r="D10013" s="84"/>
      <c r="F10013" s="84"/>
    </row>
    <row r="10014" spans="1:6" x14ac:dyDescent="0.25">
      <c r="A10014" t="s">
        <v>11252</v>
      </c>
      <c r="B10014">
        <v>1</v>
      </c>
      <c r="C10014" t="s">
        <v>9357</v>
      </c>
      <c r="D10014" s="84"/>
      <c r="F10014" s="84"/>
    </row>
    <row r="10015" spans="1:6" x14ac:dyDescent="0.25">
      <c r="A10015" t="s">
        <v>11253</v>
      </c>
      <c r="B10015">
        <v>1</v>
      </c>
      <c r="C10015" t="s">
        <v>9357</v>
      </c>
      <c r="D10015" s="84"/>
      <c r="F10015" s="84"/>
    </row>
    <row r="10016" spans="1:6" x14ac:dyDescent="0.25">
      <c r="A10016" t="s">
        <v>11254</v>
      </c>
      <c r="B10016">
        <v>1</v>
      </c>
      <c r="C10016" t="s">
        <v>9357</v>
      </c>
      <c r="D10016" s="84"/>
      <c r="F10016" s="84"/>
    </row>
    <row r="10017" spans="1:6" x14ac:dyDescent="0.25">
      <c r="A10017" t="s">
        <v>11255</v>
      </c>
      <c r="B10017">
        <v>1</v>
      </c>
      <c r="C10017" t="s">
        <v>9357</v>
      </c>
      <c r="D10017" s="84"/>
      <c r="F10017" s="84"/>
    </row>
    <row r="10018" spans="1:6" x14ac:dyDescent="0.25">
      <c r="A10018" t="s">
        <v>11256</v>
      </c>
      <c r="B10018">
        <v>1</v>
      </c>
      <c r="C10018" t="s">
        <v>9357</v>
      </c>
      <c r="D10018" s="84"/>
      <c r="F10018" s="84"/>
    </row>
    <row r="10019" spans="1:6" x14ac:dyDescent="0.25">
      <c r="A10019" t="s">
        <v>11257</v>
      </c>
      <c r="B10019">
        <v>1</v>
      </c>
      <c r="C10019" t="s">
        <v>9357</v>
      </c>
      <c r="D10019" s="84"/>
      <c r="F10019" s="84"/>
    </row>
    <row r="10020" spans="1:6" x14ac:dyDescent="0.25">
      <c r="A10020" t="s">
        <v>11258</v>
      </c>
      <c r="B10020">
        <v>1</v>
      </c>
      <c r="C10020" t="s">
        <v>9357</v>
      </c>
      <c r="D10020" s="84"/>
      <c r="F10020" s="84"/>
    </row>
    <row r="10021" spans="1:6" x14ac:dyDescent="0.25">
      <c r="A10021" t="s">
        <v>11259</v>
      </c>
      <c r="B10021">
        <v>1</v>
      </c>
      <c r="C10021" t="s">
        <v>9357</v>
      </c>
      <c r="D10021" s="84"/>
      <c r="F10021" s="84"/>
    </row>
    <row r="10022" spans="1:6" x14ac:dyDescent="0.25">
      <c r="A10022" t="s">
        <v>11260</v>
      </c>
      <c r="B10022">
        <v>1</v>
      </c>
      <c r="C10022" t="s">
        <v>9357</v>
      </c>
      <c r="D10022" s="84"/>
      <c r="F10022" s="84"/>
    </row>
    <row r="10023" spans="1:6" x14ac:dyDescent="0.25">
      <c r="A10023" t="s">
        <v>11261</v>
      </c>
      <c r="B10023">
        <v>1</v>
      </c>
      <c r="C10023" t="s">
        <v>9357</v>
      </c>
      <c r="D10023" s="84"/>
      <c r="F10023" s="84"/>
    </row>
    <row r="10024" spans="1:6" x14ac:dyDescent="0.25">
      <c r="A10024" t="s">
        <v>11262</v>
      </c>
      <c r="B10024">
        <v>1</v>
      </c>
      <c r="C10024" t="s">
        <v>9357</v>
      </c>
      <c r="D10024" s="84"/>
      <c r="F10024" s="84"/>
    </row>
    <row r="10025" spans="1:6" x14ac:dyDescent="0.25">
      <c r="A10025" t="s">
        <v>11263</v>
      </c>
      <c r="B10025">
        <v>1</v>
      </c>
      <c r="C10025" t="s">
        <v>9357</v>
      </c>
      <c r="D10025" s="84"/>
      <c r="F10025" s="84"/>
    </row>
    <row r="10026" spans="1:6" x14ac:dyDescent="0.25">
      <c r="A10026" t="s">
        <v>11264</v>
      </c>
      <c r="B10026">
        <v>1</v>
      </c>
      <c r="C10026" t="s">
        <v>9357</v>
      </c>
      <c r="D10026" s="84"/>
      <c r="F10026" s="84"/>
    </row>
    <row r="10027" spans="1:6" x14ac:dyDescent="0.25">
      <c r="A10027" t="s">
        <v>11265</v>
      </c>
      <c r="B10027">
        <v>1</v>
      </c>
      <c r="C10027" t="s">
        <v>9357</v>
      </c>
      <c r="D10027" s="84"/>
      <c r="F10027" s="84"/>
    </row>
    <row r="10028" spans="1:6" x14ac:dyDescent="0.25">
      <c r="A10028" t="s">
        <v>11266</v>
      </c>
      <c r="B10028">
        <v>1</v>
      </c>
      <c r="C10028" t="s">
        <v>9357</v>
      </c>
      <c r="D10028" s="84"/>
      <c r="F10028" s="84"/>
    </row>
    <row r="10029" spans="1:6" x14ac:dyDescent="0.25">
      <c r="A10029" t="s">
        <v>11267</v>
      </c>
      <c r="B10029">
        <v>1</v>
      </c>
      <c r="C10029" t="s">
        <v>9357</v>
      </c>
      <c r="D10029" s="84"/>
      <c r="F10029" s="84"/>
    </row>
    <row r="10030" spans="1:6" x14ac:dyDescent="0.25">
      <c r="A10030" t="s">
        <v>11268</v>
      </c>
      <c r="B10030">
        <v>1</v>
      </c>
      <c r="C10030" t="s">
        <v>9357</v>
      </c>
      <c r="D10030" s="84"/>
      <c r="F10030" s="84"/>
    </row>
    <row r="10031" spans="1:6" x14ac:dyDescent="0.25">
      <c r="A10031" t="s">
        <v>11269</v>
      </c>
      <c r="B10031">
        <v>1</v>
      </c>
      <c r="C10031" t="s">
        <v>9357</v>
      </c>
      <c r="D10031" s="84"/>
      <c r="F10031" s="84"/>
    </row>
    <row r="10032" spans="1:6" x14ac:dyDescent="0.25">
      <c r="A10032" t="s">
        <v>11270</v>
      </c>
      <c r="B10032">
        <v>1</v>
      </c>
      <c r="C10032" t="s">
        <v>9357</v>
      </c>
      <c r="D10032" s="84"/>
      <c r="F10032" s="84"/>
    </row>
    <row r="10033" spans="1:6" x14ac:dyDescent="0.25">
      <c r="A10033" t="s">
        <v>11271</v>
      </c>
      <c r="B10033">
        <v>1</v>
      </c>
      <c r="C10033" t="s">
        <v>9357</v>
      </c>
      <c r="D10033" s="84"/>
      <c r="F10033" s="84"/>
    </row>
    <row r="10034" spans="1:6" x14ac:dyDescent="0.25">
      <c r="A10034" t="s">
        <v>11272</v>
      </c>
      <c r="B10034">
        <v>1</v>
      </c>
      <c r="C10034" t="s">
        <v>9357</v>
      </c>
      <c r="D10034" s="84"/>
      <c r="F10034" s="84"/>
    </row>
    <row r="10035" spans="1:6" x14ac:dyDescent="0.25">
      <c r="A10035" t="s">
        <v>11273</v>
      </c>
      <c r="B10035">
        <v>1</v>
      </c>
      <c r="C10035" t="s">
        <v>9357</v>
      </c>
      <c r="D10035" s="84"/>
      <c r="F10035" s="84"/>
    </row>
    <row r="10036" spans="1:6" x14ac:dyDescent="0.25">
      <c r="A10036" t="s">
        <v>11274</v>
      </c>
      <c r="B10036">
        <v>1</v>
      </c>
      <c r="C10036" t="s">
        <v>9357</v>
      </c>
      <c r="D10036" s="84"/>
      <c r="F10036" s="84"/>
    </row>
    <row r="10037" spans="1:6" x14ac:dyDescent="0.25">
      <c r="A10037" t="s">
        <v>11275</v>
      </c>
      <c r="B10037">
        <v>1</v>
      </c>
      <c r="C10037" t="s">
        <v>9357</v>
      </c>
      <c r="D10037" s="84"/>
      <c r="F10037" s="84"/>
    </row>
    <row r="10038" spans="1:6" x14ac:dyDescent="0.25">
      <c r="A10038" t="s">
        <v>11276</v>
      </c>
      <c r="B10038">
        <v>1</v>
      </c>
      <c r="C10038" t="s">
        <v>9357</v>
      </c>
      <c r="D10038" s="84"/>
      <c r="F10038" s="84"/>
    </row>
    <row r="10039" spans="1:6" x14ac:dyDescent="0.25">
      <c r="A10039" t="s">
        <v>11277</v>
      </c>
      <c r="B10039">
        <v>1</v>
      </c>
      <c r="C10039" t="s">
        <v>9357</v>
      </c>
      <c r="D10039" s="84"/>
      <c r="F10039" s="84"/>
    </row>
    <row r="10040" spans="1:6" x14ac:dyDescent="0.25">
      <c r="A10040" t="s">
        <v>11278</v>
      </c>
      <c r="B10040">
        <v>1</v>
      </c>
      <c r="C10040" t="s">
        <v>9357</v>
      </c>
      <c r="D10040" s="84"/>
      <c r="F10040" s="84"/>
    </row>
    <row r="10041" spans="1:6" x14ac:dyDescent="0.25">
      <c r="A10041" t="s">
        <v>11279</v>
      </c>
      <c r="B10041">
        <v>1</v>
      </c>
      <c r="C10041" t="s">
        <v>9357</v>
      </c>
      <c r="D10041" s="84"/>
      <c r="F10041" s="84"/>
    </row>
    <row r="10042" spans="1:6" x14ac:dyDescent="0.25">
      <c r="A10042" t="s">
        <v>11280</v>
      </c>
      <c r="B10042">
        <v>1</v>
      </c>
      <c r="C10042" t="s">
        <v>9357</v>
      </c>
      <c r="D10042" s="84"/>
      <c r="F10042" s="84"/>
    </row>
    <row r="10043" spans="1:6" x14ac:dyDescent="0.25">
      <c r="A10043" t="s">
        <v>11281</v>
      </c>
      <c r="B10043">
        <v>1</v>
      </c>
      <c r="C10043" t="s">
        <v>9357</v>
      </c>
      <c r="D10043" s="84"/>
      <c r="F10043" s="84"/>
    </row>
    <row r="10044" spans="1:6" x14ac:dyDescent="0.25">
      <c r="A10044" t="s">
        <v>11282</v>
      </c>
      <c r="B10044">
        <v>1</v>
      </c>
      <c r="C10044" t="s">
        <v>9357</v>
      </c>
      <c r="D10044" s="84"/>
      <c r="F10044" s="84"/>
    </row>
    <row r="10045" spans="1:6" x14ac:dyDescent="0.25">
      <c r="A10045" t="s">
        <v>11283</v>
      </c>
      <c r="B10045">
        <v>1</v>
      </c>
      <c r="C10045" t="s">
        <v>9357</v>
      </c>
      <c r="D10045" s="84"/>
      <c r="F10045" s="84"/>
    </row>
    <row r="10046" spans="1:6" x14ac:dyDescent="0.25">
      <c r="A10046" t="s">
        <v>11284</v>
      </c>
      <c r="B10046">
        <v>1</v>
      </c>
      <c r="C10046" t="s">
        <v>9357</v>
      </c>
      <c r="D10046" s="84"/>
      <c r="F10046" s="84"/>
    </row>
    <row r="10047" spans="1:6" x14ac:dyDescent="0.25">
      <c r="A10047" t="s">
        <v>11285</v>
      </c>
      <c r="B10047">
        <v>1</v>
      </c>
      <c r="C10047" t="s">
        <v>9357</v>
      </c>
      <c r="D10047" s="84"/>
      <c r="F10047" s="84"/>
    </row>
    <row r="10048" spans="1:6" x14ac:dyDescent="0.25">
      <c r="A10048" t="s">
        <v>11286</v>
      </c>
      <c r="B10048">
        <v>1</v>
      </c>
      <c r="C10048" t="s">
        <v>9357</v>
      </c>
      <c r="D10048" s="84"/>
      <c r="F10048" s="84"/>
    </row>
    <row r="10049" spans="1:6" x14ac:dyDescent="0.25">
      <c r="A10049" t="s">
        <v>11287</v>
      </c>
      <c r="B10049">
        <v>1</v>
      </c>
      <c r="C10049" t="s">
        <v>9357</v>
      </c>
      <c r="D10049" s="84"/>
      <c r="F10049" s="84"/>
    </row>
    <row r="10050" spans="1:6" x14ac:dyDescent="0.25">
      <c r="A10050" t="s">
        <v>11288</v>
      </c>
      <c r="B10050">
        <v>1</v>
      </c>
      <c r="C10050" t="s">
        <v>9357</v>
      </c>
      <c r="D10050" s="84"/>
      <c r="F10050" s="84"/>
    </row>
    <row r="10051" spans="1:6" x14ac:dyDescent="0.25">
      <c r="A10051" t="s">
        <v>11289</v>
      </c>
      <c r="B10051">
        <v>1</v>
      </c>
      <c r="C10051" t="s">
        <v>9357</v>
      </c>
      <c r="D10051" s="84"/>
      <c r="F10051" s="84"/>
    </row>
    <row r="10052" spans="1:6" x14ac:dyDescent="0.25">
      <c r="A10052" t="s">
        <v>11290</v>
      </c>
      <c r="B10052">
        <v>1</v>
      </c>
      <c r="C10052" t="s">
        <v>9357</v>
      </c>
      <c r="D10052" s="84"/>
      <c r="F10052" s="84"/>
    </row>
    <row r="10053" spans="1:6" x14ac:dyDescent="0.25">
      <c r="A10053" t="s">
        <v>11291</v>
      </c>
      <c r="B10053">
        <v>1</v>
      </c>
      <c r="C10053" t="s">
        <v>9357</v>
      </c>
      <c r="D10053" s="84"/>
      <c r="F10053" s="84"/>
    </row>
    <row r="10054" spans="1:6" x14ac:dyDescent="0.25">
      <c r="A10054" t="s">
        <v>11292</v>
      </c>
      <c r="B10054">
        <v>1</v>
      </c>
      <c r="C10054" t="s">
        <v>9357</v>
      </c>
      <c r="D10054" s="84"/>
      <c r="F10054" s="84"/>
    </row>
    <row r="10055" spans="1:6" x14ac:dyDescent="0.25">
      <c r="A10055" t="s">
        <v>11293</v>
      </c>
      <c r="B10055">
        <v>1</v>
      </c>
      <c r="C10055" t="s">
        <v>9357</v>
      </c>
      <c r="D10055" s="84"/>
      <c r="F10055" s="84"/>
    </row>
    <row r="10056" spans="1:6" x14ac:dyDescent="0.25">
      <c r="A10056" t="s">
        <v>11294</v>
      </c>
      <c r="B10056">
        <v>1</v>
      </c>
      <c r="C10056" t="s">
        <v>9357</v>
      </c>
      <c r="D10056" s="84"/>
      <c r="F10056" s="84"/>
    </row>
    <row r="10057" spans="1:6" x14ac:dyDescent="0.25">
      <c r="A10057" t="s">
        <v>11295</v>
      </c>
      <c r="B10057">
        <v>1</v>
      </c>
      <c r="C10057" t="s">
        <v>9357</v>
      </c>
      <c r="D10057" s="84"/>
      <c r="F10057" s="84"/>
    </row>
    <row r="10058" spans="1:6" x14ac:dyDescent="0.25">
      <c r="A10058" t="s">
        <v>11296</v>
      </c>
      <c r="B10058">
        <v>1</v>
      </c>
      <c r="C10058" t="s">
        <v>9357</v>
      </c>
      <c r="D10058" s="84"/>
      <c r="F10058" s="84"/>
    </row>
    <row r="10059" spans="1:6" x14ac:dyDescent="0.25">
      <c r="A10059" t="s">
        <v>11297</v>
      </c>
      <c r="B10059">
        <v>1</v>
      </c>
      <c r="C10059" t="s">
        <v>9357</v>
      </c>
      <c r="D10059" s="84"/>
      <c r="F10059" s="84"/>
    </row>
    <row r="10060" spans="1:6" x14ac:dyDescent="0.25">
      <c r="A10060" t="s">
        <v>11298</v>
      </c>
      <c r="B10060">
        <v>1</v>
      </c>
      <c r="C10060" t="s">
        <v>9357</v>
      </c>
      <c r="D10060" s="84"/>
      <c r="F10060" s="84"/>
    </row>
    <row r="10061" spans="1:6" x14ac:dyDescent="0.25">
      <c r="A10061" t="s">
        <v>11299</v>
      </c>
      <c r="B10061">
        <v>1</v>
      </c>
      <c r="C10061" t="s">
        <v>9357</v>
      </c>
      <c r="D10061" s="84"/>
      <c r="F10061" s="84"/>
    </row>
    <row r="10062" spans="1:6" x14ac:dyDescent="0.25">
      <c r="A10062" t="s">
        <v>11300</v>
      </c>
      <c r="B10062">
        <v>1</v>
      </c>
      <c r="C10062" t="s">
        <v>9357</v>
      </c>
      <c r="D10062" s="84"/>
      <c r="F10062" s="84"/>
    </row>
    <row r="10063" spans="1:6" x14ac:dyDescent="0.25">
      <c r="A10063" t="s">
        <v>11301</v>
      </c>
      <c r="B10063">
        <v>1</v>
      </c>
      <c r="C10063" t="s">
        <v>9357</v>
      </c>
      <c r="D10063" s="84"/>
      <c r="F10063" s="84"/>
    </row>
    <row r="10064" spans="1:6" x14ac:dyDescent="0.25">
      <c r="A10064" t="s">
        <v>11302</v>
      </c>
      <c r="B10064">
        <v>1</v>
      </c>
      <c r="C10064" t="s">
        <v>9357</v>
      </c>
      <c r="D10064" s="84"/>
      <c r="F10064" s="84"/>
    </row>
    <row r="10065" spans="1:6" x14ac:dyDescent="0.25">
      <c r="A10065" t="s">
        <v>11303</v>
      </c>
      <c r="B10065">
        <v>1</v>
      </c>
      <c r="C10065" t="s">
        <v>9357</v>
      </c>
      <c r="D10065" s="84"/>
      <c r="F10065" s="84"/>
    </row>
    <row r="10066" spans="1:6" x14ac:dyDescent="0.25">
      <c r="A10066" t="s">
        <v>11304</v>
      </c>
      <c r="B10066">
        <v>1</v>
      </c>
      <c r="C10066" t="s">
        <v>9357</v>
      </c>
      <c r="D10066" s="84"/>
      <c r="F10066" s="84"/>
    </row>
    <row r="10067" spans="1:6" x14ac:dyDescent="0.25">
      <c r="A10067" t="s">
        <v>11305</v>
      </c>
      <c r="B10067">
        <v>1</v>
      </c>
      <c r="C10067" t="s">
        <v>9357</v>
      </c>
      <c r="D10067" s="84"/>
      <c r="F10067" s="84"/>
    </row>
    <row r="10068" spans="1:6" x14ac:dyDescent="0.25">
      <c r="A10068" t="s">
        <v>11306</v>
      </c>
      <c r="B10068">
        <v>1</v>
      </c>
      <c r="C10068" t="s">
        <v>9357</v>
      </c>
      <c r="D10068" s="84"/>
      <c r="F10068" s="84"/>
    </row>
    <row r="10069" spans="1:6" x14ac:dyDescent="0.25">
      <c r="A10069" t="s">
        <v>11307</v>
      </c>
      <c r="B10069">
        <v>1</v>
      </c>
      <c r="C10069" t="s">
        <v>9357</v>
      </c>
      <c r="D10069" s="84"/>
      <c r="F10069" s="84"/>
    </row>
    <row r="10070" spans="1:6" x14ac:dyDescent="0.25">
      <c r="A10070" t="s">
        <v>11308</v>
      </c>
      <c r="B10070">
        <v>1</v>
      </c>
      <c r="C10070" t="s">
        <v>9357</v>
      </c>
      <c r="D10070" s="84"/>
      <c r="F10070" s="84"/>
    </row>
    <row r="10071" spans="1:6" x14ac:dyDescent="0.25">
      <c r="A10071" t="s">
        <v>11309</v>
      </c>
      <c r="B10071">
        <v>1</v>
      </c>
      <c r="C10071" t="s">
        <v>9357</v>
      </c>
      <c r="D10071" s="84"/>
      <c r="F10071" s="84"/>
    </row>
    <row r="10072" spans="1:6" x14ac:dyDescent="0.25">
      <c r="A10072" t="s">
        <v>11310</v>
      </c>
      <c r="B10072">
        <v>1</v>
      </c>
      <c r="C10072" t="s">
        <v>9357</v>
      </c>
      <c r="D10072" s="84"/>
      <c r="F10072" s="84"/>
    </row>
    <row r="10073" spans="1:6" x14ac:dyDescent="0.25">
      <c r="A10073" t="s">
        <v>11311</v>
      </c>
      <c r="B10073">
        <v>1</v>
      </c>
      <c r="C10073" t="s">
        <v>9357</v>
      </c>
      <c r="D10073" s="84"/>
      <c r="F10073" s="84"/>
    </row>
    <row r="10074" spans="1:6" x14ac:dyDescent="0.25">
      <c r="A10074" t="s">
        <v>11312</v>
      </c>
      <c r="B10074">
        <v>1</v>
      </c>
      <c r="C10074" t="s">
        <v>9357</v>
      </c>
      <c r="D10074" s="84"/>
      <c r="F10074" s="84"/>
    </row>
    <row r="10075" spans="1:6" x14ac:dyDescent="0.25">
      <c r="A10075" t="s">
        <v>11313</v>
      </c>
      <c r="B10075">
        <v>1</v>
      </c>
      <c r="C10075" t="s">
        <v>9357</v>
      </c>
      <c r="D10075" s="84"/>
      <c r="F10075" s="84"/>
    </row>
    <row r="10076" spans="1:6" x14ac:dyDescent="0.25">
      <c r="A10076" t="s">
        <v>11314</v>
      </c>
      <c r="B10076">
        <v>1</v>
      </c>
      <c r="C10076" t="s">
        <v>9357</v>
      </c>
      <c r="D10076" s="84"/>
      <c r="F10076" s="84"/>
    </row>
    <row r="10077" spans="1:6" x14ac:dyDescent="0.25">
      <c r="A10077" t="s">
        <v>11315</v>
      </c>
      <c r="B10077">
        <v>1</v>
      </c>
      <c r="C10077" t="s">
        <v>9357</v>
      </c>
      <c r="D10077" s="84"/>
      <c r="F10077" s="84"/>
    </row>
    <row r="10078" spans="1:6" x14ac:dyDescent="0.25">
      <c r="A10078" t="s">
        <v>11316</v>
      </c>
      <c r="B10078">
        <v>1</v>
      </c>
      <c r="C10078" t="s">
        <v>9357</v>
      </c>
      <c r="D10078" s="84"/>
      <c r="F10078" s="84"/>
    </row>
    <row r="10079" spans="1:6" x14ac:dyDescent="0.25">
      <c r="A10079" t="s">
        <v>11317</v>
      </c>
      <c r="B10079">
        <v>1</v>
      </c>
      <c r="C10079" t="s">
        <v>9357</v>
      </c>
      <c r="D10079" s="84"/>
      <c r="F10079" s="84"/>
    </row>
    <row r="10080" spans="1:6" x14ac:dyDescent="0.25">
      <c r="A10080" t="s">
        <v>11318</v>
      </c>
      <c r="B10080">
        <v>1</v>
      </c>
      <c r="C10080" t="s">
        <v>9357</v>
      </c>
      <c r="D10080" s="84"/>
      <c r="F10080" s="84"/>
    </row>
    <row r="10081" spans="1:6" x14ac:dyDescent="0.25">
      <c r="A10081" t="s">
        <v>11319</v>
      </c>
      <c r="B10081">
        <v>1</v>
      </c>
      <c r="C10081" t="s">
        <v>9357</v>
      </c>
      <c r="D10081" s="84"/>
      <c r="F10081" s="84"/>
    </row>
    <row r="10082" spans="1:6" x14ac:dyDescent="0.25">
      <c r="A10082" t="s">
        <v>11320</v>
      </c>
      <c r="B10082">
        <v>1</v>
      </c>
      <c r="C10082" t="s">
        <v>9357</v>
      </c>
      <c r="D10082" s="84"/>
      <c r="F10082" s="84"/>
    </row>
    <row r="10083" spans="1:6" x14ac:dyDescent="0.25">
      <c r="A10083" t="s">
        <v>11321</v>
      </c>
      <c r="B10083">
        <v>1</v>
      </c>
      <c r="C10083" t="s">
        <v>9357</v>
      </c>
      <c r="D10083" s="84"/>
      <c r="F10083" s="84"/>
    </row>
    <row r="10084" spans="1:6" x14ac:dyDescent="0.25">
      <c r="A10084" t="s">
        <v>11322</v>
      </c>
      <c r="B10084">
        <v>1</v>
      </c>
      <c r="C10084" t="s">
        <v>9357</v>
      </c>
      <c r="D10084" s="84"/>
      <c r="F10084" s="84"/>
    </row>
    <row r="10085" spans="1:6" x14ac:dyDescent="0.25">
      <c r="A10085" t="s">
        <v>11323</v>
      </c>
      <c r="B10085">
        <v>1</v>
      </c>
      <c r="C10085" t="s">
        <v>9357</v>
      </c>
      <c r="D10085" s="84"/>
      <c r="F10085" s="84"/>
    </row>
    <row r="10086" spans="1:6" x14ac:dyDescent="0.25">
      <c r="A10086" t="s">
        <v>11324</v>
      </c>
      <c r="B10086">
        <v>1</v>
      </c>
      <c r="C10086" t="s">
        <v>9357</v>
      </c>
      <c r="D10086" s="84"/>
      <c r="F10086" s="84"/>
    </row>
    <row r="10087" spans="1:6" x14ac:dyDescent="0.25">
      <c r="A10087" t="s">
        <v>11325</v>
      </c>
      <c r="B10087">
        <v>1</v>
      </c>
      <c r="C10087" t="s">
        <v>9357</v>
      </c>
      <c r="D10087" s="84"/>
      <c r="F10087" s="84"/>
    </row>
    <row r="10088" spans="1:6" x14ac:dyDescent="0.25">
      <c r="A10088" t="s">
        <v>11326</v>
      </c>
      <c r="B10088">
        <v>1</v>
      </c>
      <c r="C10088" t="s">
        <v>9357</v>
      </c>
      <c r="D10088" s="84"/>
      <c r="F10088" s="84"/>
    </row>
    <row r="10089" spans="1:6" x14ac:dyDescent="0.25">
      <c r="A10089" t="s">
        <v>11327</v>
      </c>
      <c r="B10089">
        <v>1</v>
      </c>
      <c r="C10089" t="s">
        <v>9357</v>
      </c>
      <c r="D10089" s="84"/>
      <c r="F10089" s="84"/>
    </row>
    <row r="10090" spans="1:6" x14ac:dyDescent="0.25">
      <c r="A10090" t="s">
        <v>11328</v>
      </c>
      <c r="B10090">
        <v>1</v>
      </c>
      <c r="C10090" t="s">
        <v>9357</v>
      </c>
      <c r="D10090" s="84"/>
      <c r="F10090" s="84"/>
    </row>
    <row r="10091" spans="1:6" x14ac:dyDescent="0.25">
      <c r="A10091" t="s">
        <v>11329</v>
      </c>
      <c r="B10091">
        <v>1</v>
      </c>
      <c r="C10091" t="s">
        <v>9357</v>
      </c>
      <c r="D10091" s="84"/>
      <c r="F10091" s="84"/>
    </row>
    <row r="10092" spans="1:6" x14ac:dyDescent="0.25">
      <c r="A10092" t="s">
        <v>11330</v>
      </c>
      <c r="B10092">
        <v>1</v>
      </c>
      <c r="C10092" t="s">
        <v>9357</v>
      </c>
      <c r="D10092" s="84"/>
      <c r="F10092" s="84"/>
    </row>
    <row r="10093" spans="1:6" x14ac:dyDescent="0.25">
      <c r="A10093" t="s">
        <v>11331</v>
      </c>
      <c r="B10093">
        <v>1</v>
      </c>
      <c r="C10093" t="s">
        <v>9357</v>
      </c>
      <c r="D10093" s="84"/>
      <c r="F10093" s="84"/>
    </row>
    <row r="10094" spans="1:6" x14ac:dyDescent="0.25">
      <c r="A10094" t="s">
        <v>11332</v>
      </c>
      <c r="B10094">
        <v>1</v>
      </c>
      <c r="C10094" t="s">
        <v>9357</v>
      </c>
      <c r="D10094" s="84"/>
      <c r="F10094" s="84"/>
    </row>
    <row r="10095" spans="1:6" x14ac:dyDescent="0.25">
      <c r="A10095" t="s">
        <v>11333</v>
      </c>
      <c r="B10095">
        <v>1</v>
      </c>
      <c r="C10095" t="s">
        <v>9357</v>
      </c>
      <c r="D10095" s="84"/>
      <c r="F10095" s="84"/>
    </row>
    <row r="10096" spans="1:6" x14ac:dyDescent="0.25">
      <c r="A10096" t="s">
        <v>11334</v>
      </c>
      <c r="B10096">
        <v>1</v>
      </c>
      <c r="C10096" t="s">
        <v>9357</v>
      </c>
      <c r="D10096" s="84"/>
      <c r="F10096" s="84"/>
    </row>
    <row r="10097" spans="1:6" x14ac:dyDescent="0.25">
      <c r="A10097" t="s">
        <v>11335</v>
      </c>
      <c r="B10097">
        <v>1</v>
      </c>
      <c r="C10097" t="s">
        <v>9357</v>
      </c>
      <c r="D10097" s="84"/>
      <c r="F10097" s="84"/>
    </row>
    <row r="10098" spans="1:6" x14ac:dyDescent="0.25">
      <c r="A10098" t="s">
        <v>11336</v>
      </c>
      <c r="B10098">
        <v>1</v>
      </c>
      <c r="C10098" t="s">
        <v>9357</v>
      </c>
      <c r="D10098" s="84"/>
      <c r="F10098" s="84"/>
    </row>
    <row r="10099" spans="1:6" x14ac:dyDescent="0.25">
      <c r="A10099" t="s">
        <v>11337</v>
      </c>
      <c r="B10099">
        <v>1</v>
      </c>
      <c r="C10099" t="s">
        <v>9357</v>
      </c>
      <c r="D10099" s="84"/>
      <c r="F10099" s="84"/>
    </row>
    <row r="10100" spans="1:6" x14ac:dyDescent="0.25">
      <c r="A10100" t="s">
        <v>11338</v>
      </c>
      <c r="B10100">
        <v>1</v>
      </c>
      <c r="C10100" t="s">
        <v>9357</v>
      </c>
      <c r="D10100" s="84"/>
      <c r="F10100" s="84"/>
    </row>
    <row r="10101" spans="1:6" x14ac:dyDescent="0.25">
      <c r="A10101" t="s">
        <v>11339</v>
      </c>
      <c r="B10101">
        <v>1</v>
      </c>
      <c r="C10101" t="s">
        <v>9357</v>
      </c>
      <c r="D10101" s="84"/>
      <c r="F10101" s="84"/>
    </row>
    <row r="10102" spans="1:6" x14ac:dyDescent="0.25">
      <c r="A10102" t="s">
        <v>11340</v>
      </c>
      <c r="B10102">
        <v>1</v>
      </c>
      <c r="C10102" t="s">
        <v>9357</v>
      </c>
      <c r="D10102" s="84"/>
      <c r="F10102" s="84"/>
    </row>
    <row r="10103" spans="1:6" x14ac:dyDescent="0.25">
      <c r="A10103" t="s">
        <v>11341</v>
      </c>
      <c r="B10103">
        <v>1</v>
      </c>
      <c r="C10103" t="s">
        <v>9357</v>
      </c>
      <c r="D10103" s="84"/>
      <c r="F10103" s="84"/>
    </row>
    <row r="10104" spans="1:6" x14ac:dyDescent="0.25">
      <c r="A10104" t="s">
        <v>11342</v>
      </c>
      <c r="B10104">
        <v>1</v>
      </c>
      <c r="C10104" t="s">
        <v>9357</v>
      </c>
      <c r="D10104" s="84"/>
      <c r="F10104" s="84"/>
    </row>
    <row r="10105" spans="1:6" x14ac:dyDescent="0.25">
      <c r="A10105" t="s">
        <v>11343</v>
      </c>
      <c r="B10105">
        <v>1</v>
      </c>
      <c r="C10105" t="s">
        <v>9357</v>
      </c>
      <c r="D10105" s="84"/>
      <c r="F10105" s="84"/>
    </row>
    <row r="10106" spans="1:6" x14ac:dyDescent="0.25">
      <c r="A10106" t="s">
        <v>11344</v>
      </c>
      <c r="B10106">
        <v>1</v>
      </c>
      <c r="C10106" t="s">
        <v>9357</v>
      </c>
      <c r="D10106" s="84"/>
      <c r="F10106" s="84"/>
    </row>
    <row r="10107" spans="1:6" x14ac:dyDescent="0.25">
      <c r="A10107" t="s">
        <v>11345</v>
      </c>
      <c r="B10107">
        <v>1</v>
      </c>
      <c r="C10107" t="s">
        <v>9357</v>
      </c>
      <c r="D10107" s="84"/>
      <c r="F10107" s="84"/>
    </row>
    <row r="10108" spans="1:6" x14ac:dyDescent="0.25">
      <c r="A10108" t="s">
        <v>11346</v>
      </c>
      <c r="B10108">
        <v>1</v>
      </c>
      <c r="C10108" t="s">
        <v>9357</v>
      </c>
      <c r="D10108" s="84"/>
      <c r="F10108" s="84"/>
    </row>
    <row r="10109" spans="1:6" x14ac:dyDescent="0.25">
      <c r="A10109" t="s">
        <v>11347</v>
      </c>
      <c r="B10109">
        <v>1</v>
      </c>
      <c r="C10109" t="s">
        <v>9357</v>
      </c>
      <c r="D10109" s="84"/>
      <c r="F10109" s="84"/>
    </row>
    <row r="10110" spans="1:6" x14ac:dyDescent="0.25">
      <c r="A10110" t="s">
        <v>11348</v>
      </c>
      <c r="B10110">
        <v>1</v>
      </c>
      <c r="C10110" t="s">
        <v>9357</v>
      </c>
      <c r="D10110" s="84"/>
      <c r="F10110" s="84"/>
    </row>
    <row r="10111" spans="1:6" x14ac:dyDescent="0.25">
      <c r="A10111" t="s">
        <v>11349</v>
      </c>
      <c r="B10111">
        <v>1</v>
      </c>
      <c r="C10111" t="s">
        <v>9357</v>
      </c>
      <c r="D10111" s="84"/>
      <c r="F10111" s="84"/>
    </row>
    <row r="10112" spans="1:6" x14ac:dyDescent="0.25">
      <c r="A10112" t="s">
        <v>11350</v>
      </c>
      <c r="B10112">
        <v>1</v>
      </c>
      <c r="C10112" t="s">
        <v>9357</v>
      </c>
      <c r="D10112" s="84"/>
      <c r="F10112" s="84"/>
    </row>
    <row r="10113" spans="1:6" x14ac:dyDescent="0.25">
      <c r="A10113" t="s">
        <v>11351</v>
      </c>
      <c r="B10113">
        <v>1</v>
      </c>
      <c r="C10113" t="s">
        <v>9357</v>
      </c>
      <c r="D10113" s="84"/>
      <c r="F10113" s="84"/>
    </row>
    <row r="10114" spans="1:6" x14ac:dyDescent="0.25">
      <c r="A10114" t="s">
        <v>11352</v>
      </c>
      <c r="B10114">
        <v>1</v>
      </c>
      <c r="C10114" t="s">
        <v>9357</v>
      </c>
      <c r="D10114" s="84"/>
      <c r="F10114" s="84"/>
    </row>
    <row r="10115" spans="1:6" x14ac:dyDescent="0.25">
      <c r="A10115" t="s">
        <v>11353</v>
      </c>
      <c r="B10115">
        <v>1</v>
      </c>
      <c r="C10115" t="s">
        <v>9357</v>
      </c>
      <c r="D10115" s="84"/>
      <c r="F10115" s="84"/>
    </row>
    <row r="10116" spans="1:6" x14ac:dyDescent="0.25">
      <c r="A10116" t="s">
        <v>11354</v>
      </c>
      <c r="B10116">
        <v>1</v>
      </c>
      <c r="C10116" t="s">
        <v>9357</v>
      </c>
      <c r="D10116" s="84"/>
      <c r="F10116" s="84"/>
    </row>
    <row r="10117" spans="1:6" x14ac:dyDescent="0.25">
      <c r="A10117" t="s">
        <v>11355</v>
      </c>
      <c r="B10117">
        <v>1</v>
      </c>
      <c r="C10117" t="s">
        <v>9357</v>
      </c>
      <c r="D10117" s="84"/>
      <c r="F10117" s="84"/>
    </row>
    <row r="10118" spans="1:6" x14ac:dyDescent="0.25">
      <c r="A10118" t="s">
        <v>11356</v>
      </c>
      <c r="B10118">
        <v>1</v>
      </c>
      <c r="C10118" t="s">
        <v>9357</v>
      </c>
      <c r="D10118" s="84"/>
      <c r="F10118" s="84"/>
    </row>
    <row r="10119" spans="1:6" x14ac:dyDescent="0.25">
      <c r="A10119" t="s">
        <v>11357</v>
      </c>
      <c r="B10119">
        <v>1</v>
      </c>
      <c r="C10119" t="s">
        <v>9357</v>
      </c>
      <c r="D10119" s="84"/>
      <c r="F10119" s="84"/>
    </row>
    <row r="10120" spans="1:6" x14ac:dyDescent="0.25">
      <c r="A10120" t="s">
        <v>11358</v>
      </c>
      <c r="B10120">
        <v>1</v>
      </c>
      <c r="C10120" t="s">
        <v>9357</v>
      </c>
      <c r="D10120" s="84"/>
      <c r="F10120" s="84"/>
    </row>
    <row r="10121" spans="1:6" x14ac:dyDescent="0.25">
      <c r="A10121" t="s">
        <v>11359</v>
      </c>
      <c r="B10121">
        <v>1</v>
      </c>
      <c r="C10121" t="s">
        <v>9357</v>
      </c>
      <c r="D10121" s="84"/>
      <c r="F10121" s="84"/>
    </row>
    <row r="10122" spans="1:6" x14ac:dyDescent="0.25">
      <c r="A10122" t="s">
        <v>11360</v>
      </c>
      <c r="B10122">
        <v>1</v>
      </c>
      <c r="C10122" t="s">
        <v>9357</v>
      </c>
      <c r="D10122" s="84"/>
      <c r="F10122" s="84"/>
    </row>
    <row r="10123" spans="1:6" x14ac:dyDescent="0.25">
      <c r="A10123" t="s">
        <v>11361</v>
      </c>
      <c r="B10123">
        <v>1</v>
      </c>
      <c r="C10123" t="s">
        <v>9357</v>
      </c>
      <c r="D10123" s="84"/>
      <c r="F10123" s="84"/>
    </row>
    <row r="10124" spans="1:6" x14ac:dyDescent="0.25">
      <c r="A10124" t="s">
        <v>11362</v>
      </c>
      <c r="B10124">
        <v>1</v>
      </c>
      <c r="C10124" t="s">
        <v>9357</v>
      </c>
      <c r="D10124" s="84"/>
      <c r="F10124" s="84"/>
    </row>
    <row r="10125" spans="1:6" x14ac:dyDescent="0.25">
      <c r="A10125" t="s">
        <v>11363</v>
      </c>
      <c r="B10125">
        <v>1</v>
      </c>
      <c r="C10125" t="s">
        <v>9357</v>
      </c>
      <c r="D10125" s="84"/>
      <c r="F10125" s="84"/>
    </row>
    <row r="10126" spans="1:6" x14ac:dyDescent="0.25">
      <c r="A10126" t="s">
        <v>11364</v>
      </c>
      <c r="B10126">
        <v>1</v>
      </c>
      <c r="C10126" t="s">
        <v>9357</v>
      </c>
      <c r="D10126" s="84"/>
      <c r="F10126" s="84"/>
    </row>
    <row r="10127" spans="1:6" x14ac:dyDescent="0.25">
      <c r="A10127" t="s">
        <v>11365</v>
      </c>
      <c r="B10127">
        <v>1</v>
      </c>
      <c r="C10127" t="s">
        <v>9357</v>
      </c>
      <c r="D10127" s="84"/>
      <c r="F10127" s="84"/>
    </row>
    <row r="10128" spans="1:6" x14ac:dyDescent="0.25">
      <c r="A10128" t="s">
        <v>11366</v>
      </c>
      <c r="B10128">
        <v>1</v>
      </c>
      <c r="C10128" t="s">
        <v>9357</v>
      </c>
      <c r="D10128" s="84"/>
      <c r="F10128" s="84"/>
    </row>
    <row r="10129" spans="1:6" x14ac:dyDescent="0.25">
      <c r="A10129" t="s">
        <v>11367</v>
      </c>
      <c r="B10129">
        <v>1</v>
      </c>
      <c r="C10129" t="s">
        <v>9357</v>
      </c>
      <c r="D10129" s="84"/>
      <c r="F10129" s="84"/>
    </row>
    <row r="10130" spans="1:6" x14ac:dyDescent="0.25">
      <c r="A10130" t="s">
        <v>11368</v>
      </c>
      <c r="B10130">
        <v>1</v>
      </c>
      <c r="C10130" t="s">
        <v>9357</v>
      </c>
      <c r="D10130" s="84"/>
      <c r="F10130" s="84"/>
    </row>
    <row r="10131" spans="1:6" x14ac:dyDescent="0.25">
      <c r="A10131" t="s">
        <v>11369</v>
      </c>
      <c r="B10131">
        <v>1</v>
      </c>
      <c r="C10131" t="s">
        <v>9357</v>
      </c>
      <c r="D10131" s="84"/>
      <c r="F10131" s="84"/>
    </row>
    <row r="10132" spans="1:6" x14ac:dyDescent="0.25">
      <c r="A10132" t="s">
        <v>11370</v>
      </c>
      <c r="B10132">
        <v>1</v>
      </c>
      <c r="C10132" t="s">
        <v>9357</v>
      </c>
      <c r="D10132" s="84"/>
      <c r="F10132" s="84"/>
    </row>
    <row r="10133" spans="1:6" x14ac:dyDescent="0.25">
      <c r="A10133" t="s">
        <v>11371</v>
      </c>
      <c r="B10133">
        <v>1</v>
      </c>
      <c r="C10133" t="s">
        <v>9357</v>
      </c>
      <c r="D10133" s="84"/>
      <c r="F10133" s="84"/>
    </row>
    <row r="10134" spans="1:6" x14ac:dyDescent="0.25">
      <c r="A10134" t="s">
        <v>11372</v>
      </c>
      <c r="B10134">
        <v>1</v>
      </c>
      <c r="C10134" t="s">
        <v>9357</v>
      </c>
      <c r="D10134" s="84"/>
      <c r="F10134" s="84"/>
    </row>
    <row r="10135" spans="1:6" x14ac:dyDescent="0.25">
      <c r="A10135" t="s">
        <v>11373</v>
      </c>
      <c r="B10135">
        <v>1</v>
      </c>
      <c r="C10135" t="s">
        <v>9357</v>
      </c>
      <c r="D10135" s="84"/>
      <c r="F10135" s="84"/>
    </row>
    <row r="10136" spans="1:6" x14ac:dyDescent="0.25">
      <c r="A10136" t="s">
        <v>11374</v>
      </c>
      <c r="B10136">
        <v>1</v>
      </c>
      <c r="C10136" t="s">
        <v>9357</v>
      </c>
      <c r="D10136" s="84"/>
      <c r="F10136" s="84"/>
    </row>
    <row r="10137" spans="1:6" x14ac:dyDescent="0.25">
      <c r="A10137" t="s">
        <v>11375</v>
      </c>
      <c r="B10137">
        <v>1</v>
      </c>
      <c r="C10137" t="s">
        <v>9357</v>
      </c>
      <c r="D10137" s="84"/>
      <c r="F10137" s="84"/>
    </row>
    <row r="10138" spans="1:6" x14ac:dyDescent="0.25">
      <c r="A10138" t="s">
        <v>11376</v>
      </c>
      <c r="B10138">
        <v>1</v>
      </c>
      <c r="C10138" t="s">
        <v>9357</v>
      </c>
      <c r="D10138" s="84"/>
      <c r="F10138" s="84"/>
    </row>
    <row r="10139" spans="1:6" x14ac:dyDescent="0.25">
      <c r="A10139" t="s">
        <v>11377</v>
      </c>
      <c r="B10139">
        <v>1</v>
      </c>
      <c r="C10139" t="s">
        <v>9357</v>
      </c>
      <c r="D10139" s="84"/>
      <c r="F10139" s="84"/>
    </row>
    <row r="10140" spans="1:6" x14ac:dyDescent="0.25">
      <c r="A10140" t="s">
        <v>11378</v>
      </c>
      <c r="B10140">
        <v>1</v>
      </c>
      <c r="C10140" t="s">
        <v>9357</v>
      </c>
      <c r="D10140" s="84"/>
      <c r="F10140" s="84"/>
    </row>
    <row r="10141" spans="1:6" x14ac:dyDescent="0.25">
      <c r="A10141" t="s">
        <v>11379</v>
      </c>
      <c r="B10141">
        <v>1</v>
      </c>
      <c r="C10141" t="s">
        <v>9357</v>
      </c>
      <c r="D10141" s="84"/>
      <c r="F10141" s="84"/>
    </row>
    <row r="10142" spans="1:6" x14ac:dyDescent="0.25">
      <c r="A10142" t="s">
        <v>11380</v>
      </c>
      <c r="B10142">
        <v>1</v>
      </c>
      <c r="C10142" t="s">
        <v>9357</v>
      </c>
      <c r="D10142" s="84"/>
      <c r="F10142" s="84"/>
    </row>
    <row r="10143" spans="1:6" x14ac:dyDescent="0.25">
      <c r="A10143" t="s">
        <v>11381</v>
      </c>
      <c r="B10143">
        <v>1</v>
      </c>
      <c r="C10143" t="s">
        <v>9357</v>
      </c>
      <c r="D10143" s="84"/>
      <c r="F10143" s="84"/>
    </row>
    <row r="10144" spans="1:6" x14ac:dyDescent="0.25">
      <c r="A10144" t="s">
        <v>11382</v>
      </c>
      <c r="B10144">
        <v>1</v>
      </c>
      <c r="C10144" t="s">
        <v>9357</v>
      </c>
      <c r="D10144" s="84"/>
      <c r="F10144" s="84"/>
    </row>
    <row r="10145" spans="1:6" x14ac:dyDescent="0.25">
      <c r="A10145" t="s">
        <v>11383</v>
      </c>
      <c r="B10145">
        <v>1</v>
      </c>
      <c r="C10145" t="s">
        <v>9357</v>
      </c>
      <c r="D10145" s="84"/>
      <c r="F10145" s="84"/>
    </row>
    <row r="10146" spans="1:6" x14ac:dyDescent="0.25">
      <c r="A10146" t="s">
        <v>11384</v>
      </c>
      <c r="B10146">
        <v>1</v>
      </c>
      <c r="C10146" t="s">
        <v>9357</v>
      </c>
      <c r="D10146" s="84"/>
      <c r="F10146" s="84"/>
    </row>
    <row r="10147" spans="1:6" x14ac:dyDescent="0.25">
      <c r="A10147" t="s">
        <v>11385</v>
      </c>
      <c r="B10147">
        <v>1</v>
      </c>
      <c r="C10147" t="s">
        <v>9357</v>
      </c>
      <c r="D10147" s="84"/>
      <c r="F10147" s="84"/>
    </row>
    <row r="10148" spans="1:6" x14ac:dyDescent="0.25">
      <c r="A10148" t="s">
        <v>11386</v>
      </c>
      <c r="B10148">
        <v>1</v>
      </c>
      <c r="C10148" t="s">
        <v>9357</v>
      </c>
      <c r="D10148" s="84"/>
      <c r="F10148" s="84"/>
    </row>
    <row r="10149" spans="1:6" x14ac:dyDescent="0.25">
      <c r="A10149" t="s">
        <v>11387</v>
      </c>
      <c r="B10149">
        <v>1</v>
      </c>
      <c r="C10149" t="s">
        <v>9357</v>
      </c>
      <c r="D10149" s="84"/>
      <c r="F10149" s="84"/>
    </row>
    <row r="10150" spans="1:6" x14ac:dyDescent="0.25">
      <c r="A10150" t="s">
        <v>11388</v>
      </c>
      <c r="B10150">
        <v>1</v>
      </c>
      <c r="C10150" t="s">
        <v>9357</v>
      </c>
      <c r="D10150" s="84"/>
      <c r="F10150" s="84"/>
    </row>
    <row r="10151" spans="1:6" x14ac:dyDescent="0.25">
      <c r="A10151" t="s">
        <v>11389</v>
      </c>
      <c r="B10151">
        <v>1</v>
      </c>
      <c r="C10151" t="s">
        <v>9357</v>
      </c>
      <c r="D10151" s="84"/>
      <c r="F10151" s="84"/>
    </row>
    <row r="10152" spans="1:6" x14ac:dyDescent="0.25">
      <c r="A10152" t="s">
        <v>11390</v>
      </c>
      <c r="B10152">
        <v>1</v>
      </c>
      <c r="C10152" t="s">
        <v>9357</v>
      </c>
      <c r="D10152" s="84"/>
      <c r="F10152" s="84"/>
    </row>
    <row r="10153" spans="1:6" x14ac:dyDescent="0.25">
      <c r="A10153" t="s">
        <v>11391</v>
      </c>
      <c r="B10153">
        <v>1</v>
      </c>
      <c r="C10153" t="s">
        <v>9357</v>
      </c>
      <c r="D10153" s="84"/>
      <c r="F10153" s="84"/>
    </row>
    <row r="10154" spans="1:6" x14ac:dyDescent="0.25">
      <c r="A10154" t="s">
        <v>11392</v>
      </c>
      <c r="B10154">
        <v>1</v>
      </c>
      <c r="C10154" t="s">
        <v>9357</v>
      </c>
      <c r="D10154" s="84"/>
      <c r="F10154" s="84"/>
    </row>
    <row r="10155" spans="1:6" x14ac:dyDescent="0.25">
      <c r="A10155" t="s">
        <v>11393</v>
      </c>
      <c r="B10155">
        <v>1</v>
      </c>
      <c r="C10155" t="s">
        <v>9357</v>
      </c>
      <c r="D10155" s="84"/>
      <c r="F10155" s="84"/>
    </row>
    <row r="10156" spans="1:6" x14ac:dyDescent="0.25">
      <c r="A10156" t="s">
        <v>11394</v>
      </c>
      <c r="B10156">
        <v>1</v>
      </c>
      <c r="C10156" t="s">
        <v>9357</v>
      </c>
      <c r="D10156" s="84"/>
      <c r="F10156" s="84"/>
    </row>
    <row r="10157" spans="1:6" x14ac:dyDescent="0.25">
      <c r="A10157" t="s">
        <v>11395</v>
      </c>
      <c r="B10157">
        <v>1</v>
      </c>
      <c r="C10157" t="s">
        <v>9357</v>
      </c>
      <c r="D10157" s="84"/>
      <c r="F10157" s="84"/>
    </row>
    <row r="10158" spans="1:6" x14ac:dyDescent="0.25">
      <c r="A10158" t="s">
        <v>11396</v>
      </c>
      <c r="B10158">
        <v>1</v>
      </c>
      <c r="C10158" t="s">
        <v>9357</v>
      </c>
      <c r="D10158" s="84"/>
      <c r="F10158" s="84"/>
    </row>
    <row r="10159" spans="1:6" x14ac:dyDescent="0.25">
      <c r="A10159" t="s">
        <v>11397</v>
      </c>
      <c r="B10159">
        <v>1</v>
      </c>
      <c r="C10159" t="s">
        <v>9357</v>
      </c>
      <c r="D10159" s="84"/>
      <c r="F10159" s="84"/>
    </row>
    <row r="10160" spans="1:6" x14ac:dyDescent="0.25">
      <c r="A10160" t="s">
        <v>11398</v>
      </c>
      <c r="B10160">
        <v>1</v>
      </c>
      <c r="C10160" t="s">
        <v>9357</v>
      </c>
      <c r="D10160" s="84"/>
      <c r="F10160" s="84"/>
    </row>
    <row r="10161" spans="1:6" x14ac:dyDescent="0.25">
      <c r="A10161" t="s">
        <v>11399</v>
      </c>
      <c r="B10161">
        <v>1</v>
      </c>
      <c r="C10161" t="s">
        <v>9357</v>
      </c>
      <c r="D10161" s="84"/>
      <c r="F10161" s="84"/>
    </row>
    <row r="10162" spans="1:6" x14ac:dyDescent="0.25">
      <c r="A10162" t="s">
        <v>11400</v>
      </c>
      <c r="B10162">
        <v>1</v>
      </c>
      <c r="C10162" t="s">
        <v>9357</v>
      </c>
      <c r="D10162" s="84"/>
      <c r="F10162" s="84"/>
    </row>
    <row r="10163" spans="1:6" x14ac:dyDescent="0.25">
      <c r="A10163" t="s">
        <v>11401</v>
      </c>
      <c r="B10163">
        <v>1</v>
      </c>
      <c r="C10163" t="s">
        <v>9357</v>
      </c>
      <c r="D10163" s="84"/>
      <c r="F10163" s="84"/>
    </row>
    <row r="10164" spans="1:6" x14ac:dyDescent="0.25">
      <c r="A10164" t="s">
        <v>11402</v>
      </c>
      <c r="B10164">
        <v>1</v>
      </c>
      <c r="C10164" t="s">
        <v>9357</v>
      </c>
      <c r="D10164" s="84"/>
      <c r="F10164" s="84"/>
    </row>
    <row r="10165" spans="1:6" x14ac:dyDescent="0.25">
      <c r="A10165" t="s">
        <v>11403</v>
      </c>
      <c r="B10165">
        <v>1</v>
      </c>
      <c r="C10165" t="s">
        <v>9357</v>
      </c>
      <c r="D10165" s="84"/>
      <c r="F10165" s="84"/>
    </row>
    <row r="10166" spans="1:6" x14ac:dyDescent="0.25">
      <c r="A10166" t="s">
        <v>11404</v>
      </c>
      <c r="B10166">
        <v>1</v>
      </c>
      <c r="C10166" t="s">
        <v>9357</v>
      </c>
      <c r="D10166" s="84"/>
      <c r="F10166" s="84"/>
    </row>
    <row r="10167" spans="1:6" x14ac:dyDescent="0.25">
      <c r="A10167" t="s">
        <v>11405</v>
      </c>
      <c r="B10167">
        <v>1</v>
      </c>
      <c r="C10167" t="s">
        <v>9357</v>
      </c>
      <c r="D10167" s="84"/>
      <c r="F10167" s="84"/>
    </row>
    <row r="10168" spans="1:6" x14ac:dyDescent="0.25">
      <c r="A10168" t="s">
        <v>11406</v>
      </c>
      <c r="B10168">
        <v>1</v>
      </c>
      <c r="C10168" t="s">
        <v>9357</v>
      </c>
      <c r="D10168" s="84"/>
      <c r="F10168" s="84"/>
    </row>
    <row r="10169" spans="1:6" x14ac:dyDescent="0.25">
      <c r="A10169" t="s">
        <v>11407</v>
      </c>
      <c r="B10169">
        <v>1</v>
      </c>
      <c r="C10169" t="s">
        <v>9357</v>
      </c>
      <c r="D10169" s="84"/>
      <c r="F10169" s="84"/>
    </row>
    <row r="10170" spans="1:6" x14ac:dyDescent="0.25">
      <c r="A10170" t="s">
        <v>11408</v>
      </c>
      <c r="B10170">
        <v>1</v>
      </c>
      <c r="C10170" t="s">
        <v>9357</v>
      </c>
      <c r="D10170" s="84"/>
      <c r="F10170" s="84"/>
    </row>
    <row r="10171" spans="1:6" x14ac:dyDescent="0.25">
      <c r="A10171" t="s">
        <v>11409</v>
      </c>
      <c r="B10171">
        <v>1</v>
      </c>
      <c r="C10171" t="s">
        <v>9357</v>
      </c>
      <c r="D10171" s="84"/>
      <c r="F10171" s="84"/>
    </row>
    <row r="10172" spans="1:6" x14ac:dyDescent="0.25">
      <c r="A10172" t="s">
        <v>11410</v>
      </c>
      <c r="B10172">
        <v>1</v>
      </c>
      <c r="C10172" t="s">
        <v>9357</v>
      </c>
      <c r="D10172" s="84"/>
      <c r="F10172" s="84"/>
    </row>
    <row r="10173" spans="1:6" x14ac:dyDescent="0.25">
      <c r="A10173" t="s">
        <v>11411</v>
      </c>
      <c r="B10173">
        <v>1</v>
      </c>
      <c r="C10173" t="s">
        <v>9357</v>
      </c>
      <c r="D10173" s="84"/>
      <c r="F10173" s="84"/>
    </row>
    <row r="10174" spans="1:6" x14ac:dyDescent="0.25">
      <c r="A10174" t="s">
        <v>11412</v>
      </c>
      <c r="B10174">
        <v>1</v>
      </c>
      <c r="C10174" t="s">
        <v>9357</v>
      </c>
      <c r="D10174" s="84"/>
      <c r="F10174" s="84"/>
    </row>
    <row r="10175" spans="1:6" x14ac:dyDescent="0.25">
      <c r="A10175" t="s">
        <v>11413</v>
      </c>
      <c r="B10175">
        <v>1</v>
      </c>
      <c r="C10175" t="s">
        <v>9357</v>
      </c>
      <c r="D10175" s="84"/>
      <c r="F10175" s="84"/>
    </row>
    <row r="10176" spans="1:6" x14ac:dyDescent="0.25">
      <c r="A10176" t="s">
        <v>11414</v>
      </c>
      <c r="B10176">
        <v>1</v>
      </c>
      <c r="C10176" t="s">
        <v>9357</v>
      </c>
      <c r="D10176" s="84"/>
      <c r="F10176" s="84"/>
    </row>
    <row r="10177" spans="1:6" x14ac:dyDescent="0.25">
      <c r="A10177" t="s">
        <v>11415</v>
      </c>
      <c r="B10177">
        <v>1</v>
      </c>
      <c r="C10177" t="s">
        <v>9357</v>
      </c>
      <c r="D10177" s="84"/>
      <c r="F10177" s="84"/>
    </row>
    <row r="10178" spans="1:6" x14ac:dyDescent="0.25">
      <c r="A10178" t="s">
        <v>11416</v>
      </c>
      <c r="B10178">
        <v>1</v>
      </c>
      <c r="C10178" t="s">
        <v>9357</v>
      </c>
      <c r="D10178" s="84"/>
      <c r="F10178" s="84"/>
    </row>
    <row r="10179" spans="1:6" x14ac:dyDescent="0.25">
      <c r="A10179" t="s">
        <v>11417</v>
      </c>
      <c r="B10179">
        <v>1</v>
      </c>
      <c r="C10179" t="s">
        <v>9357</v>
      </c>
      <c r="D10179" s="84"/>
      <c r="F10179" s="84"/>
    </row>
    <row r="10180" spans="1:6" x14ac:dyDescent="0.25">
      <c r="A10180" t="s">
        <v>11418</v>
      </c>
      <c r="B10180">
        <v>1</v>
      </c>
      <c r="C10180" t="s">
        <v>9357</v>
      </c>
      <c r="D10180" s="84"/>
      <c r="F10180" s="84"/>
    </row>
    <row r="10181" spans="1:6" x14ac:dyDescent="0.25">
      <c r="A10181" t="s">
        <v>11419</v>
      </c>
      <c r="B10181">
        <v>1</v>
      </c>
      <c r="C10181" t="s">
        <v>9357</v>
      </c>
      <c r="D10181" s="84"/>
      <c r="F10181" s="84"/>
    </row>
    <row r="10182" spans="1:6" x14ac:dyDescent="0.25">
      <c r="A10182" t="s">
        <v>11420</v>
      </c>
      <c r="B10182">
        <v>1</v>
      </c>
      <c r="C10182" t="s">
        <v>9357</v>
      </c>
      <c r="D10182" s="84"/>
      <c r="F10182" s="84"/>
    </row>
    <row r="10183" spans="1:6" x14ac:dyDescent="0.25">
      <c r="A10183" t="s">
        <v>11421</v>
      </c>
      <c r="B10183">
        <v>1</v>
      </c>
      <c r="C10183" t="s">
        <v>9357</v>
      </c>
      <c r="D10183" s="84"/>
      <c r="F10183" s="84"/>
    </row>
    <row r="10184" spans="1:6" x14ac:dyDescent="0.25">
      <c r="A10184" t="s">
        <v>11422</v>
      </c>
      <c r="B10184">
        <v>1</v>
      </c>
      <c r="C10184" t="s">
        <v>9357</v>
      </c>
      <c r="D10184" s="84"/>
      <c r="F10184" s="84"/>
    </row>
    <row r="10185" spans="1:6" x14ac:dyDescent="0.25">
      <c r="A10185" t="s">
        <v>11423</v>
      </c>
      <c r="B10185">
        <v>1</v>
      </c>
      <c r="C10185" t="s">
        <v>9357</v>
      </c>
      <c r="D10185" s="84"/>
      <c r="F10185" s="84"/>
    </row>
    <row r="10186" spans="1:6" x14ac:dyDescent="0.25">
      <c r="A10186" t="s">
        <v>11424</v>
      </c>
      <c r="B10186">
        <v>1</v>
      </c>
      <c r="C10186" t="s">
        <v>9357</v>
      </c>
      <c r="D10186" s="84"/>
      <c r="F10186" s="84"/>
    </row>
    <row r="10187" spans="1:6" x14ac:dyDescent="0.25">
      <c r="A10187" t="s">
        <v>11425</v>
      </c>
      <c r="B10187">
        <v>1</v>
      </c>
      <c r="C10187" t="s">
        <v>9357</v>
      </c>
      <c r="D10187" s="84"/>
      <c r="F10187" s="84"/>
    </row>
    <row r="10188" spans="1:6" x14ac:dyDescent="0.25">
      <c r="A10188" t="s">
        <v>11426</v>
      </c>
      <c r="B10188">
        <v>1</v>
      </c>
      <c r="C10188" t="s">
        <v>9357</v>
      </c>
      <c r="D10188" s="84"/>
      <c r="F10188" s="84"/>
    </row>
    <row r="10189" spans="1:6" x14ac:dyDescent="0.25">
      <c r="A10189" t="s">
        <v>11427</v>
      </c>
      <c r="B10189">
        <v>1</v>
      </c>
      <c r="C10189" t="s">
        <v>9357</v>
      </c>
      <c r="D10189" s="84"/>
      <c r="F10189" s="84"/>
    </row>
    <row r="10190" spans="1:6" x14ac:dyDescent="0.25">
      <c r="A10190" t="s">
        <v>11428</v>
      </c>
      <c r="B10190">
        <v>1</v>
      </c>
      <c r="C10190" t="s">
        <v>9357</v>
      </c>
      <c r="D10190" s="84"/>
      <c r="F10190" s="84"/>
    </row>
    <row r="10191" spans="1:6" x14ac:dyDescent="0.25">
      <c r="A10191" t="s">
        <v>11429</v>
      </c>
      <c r="B10191">
        <v>1</v>
      </c>
      <c r="C10191" t="s">
        <v>9357</v>
      </c>
      <c r="D10191" s="84"/>
      <c r="F10191" s="84"/>
    </row>
    <row r="10192" spans="1:6" x14ac:dyDescent="0.25">
      <c r="A10192" t="s">
        <v>11430</v>
      </c>
      <c r="B10192">
        <v>1</v>
      </c>
      <c r="C10192" t="s">
        <v>9357</v>
      </c>
      <c r="D10192" s="84"/>
      <c r="F10192" s="84"/>
    </row>
    <row r="10193" spans="1:6" x14ac:dyDescent="0.25">
      <c r="A10193" t="s">
        <v>11431</v>
      </c>
      <c r="B10193">
        <v>1</v>
      </c>
      <c r="C10193" t="s">
        <v>9357</v>
      </c>
      <c r="D10193" s="84"/>
      <c r="F10193" s="84"/>
    </row>
    <row r="10194" spans="1:6" x14ac:dyDescent="0.25">
      <c r="A10194" t="s">
        <v>11432</v>
      </c>
      <c r="B10194">
        <v>1</v>
      </c>
      <c r="C10194" t="s">
        <v>9357</v>
      </c>
      <c r="D10194" s="84"/>
      <c r="F10194" s="84"/>
    </row>
    <row r="10195" spans="1:6" x14ac:dyDescent="0.25">
      <c r="A10195" t="s">
        <v>11433</v>
      </c>
      <c r="B10195">
        <v>1</v>
      </c>
      <c r="C10195" t="s">
        <v>9357</v>
      </c>
      <c r="D10195" s="84"/>
      <c r="F10195" s="84"/>
    </row>
    <row r="10196" spans="1:6" x14ac:dyDescent="0.25">
      <c r="A10196" t="s">
        <v>11434</v>
      </c>
      <c r="B10196">
        <v>1</v>
      </c>
      <c r="C10196" t="s">
        <v>9357</v>
      </c>
      <c r="D10196" s="84"/>
      <c r="F10196" s="84"/>
    </row>
    <row r="10197" spans="1:6" x14ac:dyDescent="0.25">
      <c r="A10197" t="s">
        <v>11435</v>
      </c>
      <c r="B10197">
        <v>1</v>
      </c>
      <c r="C10197" t="s">
        <v>9357</v>
      </c>
      <c r="D10197" s="84"/>
      <c r="F10197" s="84"/>
    </row>
    <row r="10198" spans="1:6" x14ac:dyDescent="0.25">
      <c r="A10198" t="s">
        <v>11436</v>
      </c>
      <c r="B10198">
        <v>1</v>
      </c>
      <c r="C10198" t="s">
        <v>9357</v>
      </c>
      <c r="D10198" s="84"/>
      <c r="F10198" s="84"/>
    </row>
    <row r="10199" spans="1:6" x14ac:dyDescent="0.25">
      <c r="A10199" t="s">
        <v>11437</v>
      </c>
      <c r="B10199">
        <v>1</v>
      </c>
      <c r="C10199" t="s">
        <v>9357</v>
      </c>
      <c r="D10199" s="84"/>
      <c r="F10199" s="84"/>
    </row>
    <row r="10200" spans="1:6" x14ac:dyDescent="0.25">
      <c r="A10200" t="s">
        <v>11438</v>
      </c>
      <c r="B10200">
        <v>1</v>
      </c>
      <c r="C10200" t="s">
        <v>9357</v>
      </c>
      <c r="D10200" s="84"/>
      <c r="F10200" s="84"/>
    </row>
    <row r="10201" spans="1:6" x14ac:dyDescent="0.25">
      <c r="A10201" t="s">
        <v>11439</v>
      </c>
      <c r="B10201">
        <v>1</v>
      </c>
      <c r="C10201" t="s">
        <v>9357</v>
      </c>
      <c r="D10201" s="84"/>
      <c r="F10201" s="84"/>
    </row>
    <row r="10202" spans="1:6" x14ac:dyDescent="0.25">
      <c r="A10202" t="s">
        <v>11440</v>
      </c>
      <c r="B10202">
        <v>1</v>
      </c>
      <c r="C10202" t="s">
        <v>9357</v>
      </c>
      <c r="D10202" s="84"/>
      <c r="F10202" s="84"/>
    </row>
    <row r="10203" spans="1:6" x14ac:dyDescent="0.25">
      <c r="A10203" t="s">
        <v>11441</v>
      </c>
      <c r="B10203">
        <v>1</v>
      </c>
      <c r="C10203" t="s">
        <v>9357</v>
      </c>
      <c r="D10203" s="84"/>
      <c r="F10203" s="84"/>
    </row>
    <row r="10204" spans="1:6" x14ac:dyDescent="0.25">
      <c r="A10204" t="s">
        <v>11442</v>
      </c>
      <c r="B10204">
        <v>1</v>
      </c>
      <c r="C10204" t="s">
        <v>9357</v>
      </c>
      <c r="D10204" s="84"/>
      <c r="F10204" s="84"/>
    </row>
    <row r="10205" spans="1:6" x14ac:dyDescent="0.25">
      <c r="A10205" t="s">
        <v>11443</v>
      </c>
      <c r="B10205">
        <v>1</v>
      </c>
      <c r="C10205" t="s">
        <v>9357</v>
      </c>
      <c r="D10205" s="84"/>
      <c r="F10205" s="84"/>
    </row>
    <row r="10206" spans="1:6" x14ac:dyDescent="0.25">
      <c r="A10206" t="s">
        <v>11444</v>
      </c>
      <c r="B10206">
        <v>1</v>
      </c>
      <c r="C10206" t="s">
        <v>9357</v>
      </c>
      <c r="D10206" s="84"/>
      <c r="F10206" s="84"/>
    </row>
    <row r="10207" spans="1:6" x14ac:dyDescent="0.25">
      <c r="A10207" t="s">
        <v>11445</v>
      </c>
      <c r="B10207">
        <v>1</v>
      </c>
      <c r="C10207" t="s">
        <v>9357</v>
      </c>
      <c r="D10207" s="84"/>
      <c r="F10207" s="84"/>
    </row>
    <row r="10208" spans="1:6" x14ac:dyDescent="0.25">
      <c r="A10208" t="s">
        <v>11446</v>
      </c>
      <c r="B10208">
        <v>1</v>
      </c>
      <c r="C10208" t="s">
        <v>9357</v>
      </c>
      <c r="D10208" s="84"/>
      <c r="F10208" s="84"/>
    </row>
    <row r="10209" spans="1:6" x14ac:dyDescent="0.25">
      <c r="A10209" t="s">
        <v>11447</v>
      </c>
      <c r="B10209">
        <v>1</v>
      </c>
      <c r="C10209" t="s">
        <v>9357</v>
      </c>
      <c r="D10209" s="84"/>
      <c r="F10209" s="84"/>
    </row>
    <row r="10210" spans="1:6" x14ac:dyDescent="0.25">
      <c r="A10210" t="s">
        <v>11448</v>
      </c>
      <c r="B10210">
        <v>1</v>
      </c>
      <c r="C10210" t="s">
        <v>9357</v>
      </c>
      <c r="D10210" s="84"/>
      <c r="F10210" s="84"/>
    </row>
    <row r="10211" spans="1:6" x14ac:dyDescent="0.25">
      <c r="A10211" t="s">
        <v>11449</v>
      </c>
      <c r="B10211">
        <v>1</v>
      </c>
      <c r="C10211" t="s">
        <v>9357</v>
      </c>
      <c r="D10211" s="84"/>
      <c r="F10211" s="84"/>
    </row>
    <row r="10212" spans="1:6" x14ac:dyDescent="0.25">
      <c r="A10212" t="s">
        <v>11450</v>
      </c>
      <c r="B10212">
        <v>1</v>
      </c>
      <c r="C10212" t="s">
        <v>9357</v>
      </c>
      <c r="D10212" s="84"/>
      <c r="F10212" s="84"/>
    </row>
    <row r="10213" spans="1:6" x14ac:dyDescent="0.25">
      <c r="A10213" t="s">
        <v>11451</v>
      </c>
      <c r="B10213">
        <v>1</v>
      </c>
      <c r="C10213" t="s">
        <v>9357</v>
      </c>
      <c r="D10213" s="84"/>
      <c r="F10213" s="84"/>
    </row>
    <row r="10214" spans="1:6" x14ac:dyDescent="0.25">
      <c r="A10214" t="s">
        <v>11452</v>
      </c>
      <c r="B10214">
        <v>1</v>
      </c>
      <c r="C10214" t="s">
        <v>9357</v>
      </c>
      <c r="D10214" s="84"/>
      <c r="F10214" s="84"/>
    </row>
    <row r="10215" spans="1:6" x14ac:dyDescent="0.25">
      <c r="A10215" t="s">
        <v>11453</v>
      </c>
      <c r="B10215">
        <v>1</v>
      </c>
      <c r="C10215" t="s">
        <v>9357</v>
      </c>
      <c r="D10215" s="84"/>
      <c r="F10215" s="84"/>
    </row>
    <row r="10216" spans="1:6" x14ac:dyDescent="0.25">
      <c r="A10216" t="s">
        <v>11454</v>
      </c>
      <c r="B10216">
        <v>1</v>
      </c>
      <c r="C10216" t="s">
        <v>9357</v>
      </c>
      <c r="D10216" s="84"/>
      <c r="F10216" s="84"/>
    </row>
    <row r="10217" spans="1:6" x14ac:dyDescent="0.25">
      <c r="A10217" t="s">
        <v>11455</v>
      </c>
      <c r="B10217">
        <v>1</v>
      </c>
      <c r="C10217" t="s">
        <v>9357</v>
      </c>
      <c r="D10217" s="84"/>
      <c r="F10217" s="84"/>
    </row>
    <row r="10218" spans="1:6" x14ac:dyDescent="0.25">
      <c r="A10218" t="s">
        <v>11456</v>
      </c>
      <c r="B10218">
        <v>1</v>
      </c>
      <c r="C10218" t="s">
        <v>9357</v>
      </c>
      <c r="D10218" s="84"/>
      <c r="F10218" s="84"/>
    </row>
    <row r="10219" spans="1:6" x14ac:dyDescent="0.25">
      <c r="A10219" t="s">
        <v>11457</v>
      </c>
      <c r="B10219">
        <v>1</v>
      </c>
      <c r="C10219" t="s">
        <v>9357</v>
      </c>
      <c r="D10219" s="84"/>
      <c r="F10219" s="84"/>
    </row>
    <row r="10220" spans="1:6" x14ac:dyDescent="0.25">
      <c r="A10220" t="s">
        <v>11458</v>
      </c>
      <c r="B10220">
        <v>1</v>
      </c>
      <c r="C10220" t="s">
        <v>9357</v>
      </c>
      <c r="D10220" s="84"/>
      <c r="F10220" s="84"/>
    </row>
    <row r="10221" spans="1:6" x14ac:dyDescent="0.25">
      <c r="A10221" t="s">
        <v>11459</v>
      </c>
      <c r="B10221">
        <v>1</v>
      </c>
      <c r="C10221" t="s">
        <v>9357</v>
      </c>
      <c r="D10221" s="84"/>
      <c r="F10221" s="84"/>
    </row>
    <row r="10222" spans="1:6" x14ac:dyDescent="0.25">
      <c r="A10222" t="s">
        <v>11460</v>
      </c>
      <c r="B10222">
        <v>1</v>
      </c>
      <c r="C10222" t="s">
        <v>9357</v>
      </c>
      <c r="D10222" s="84"/>
      <c r="F10222" s="84"/>
    </row>
    <row r="10223" spans="1:6" x14ac:dyDescent="0.25">
      <c r="A10223" t="s">
        <v>11461</v>
      </c>
      <c r="B10223">
        <v>1</v>
      </c>
      <c r="C10223" t="s">
        <v>9357</v>
      </c>
      <c r="D10223" s="84"/>
      <c r="F10223" s="84"/>
    </row>
    <row r="10224" spans="1:6" x14ac:dyDescent="0.25">
      <c r="A10224" t="s">
        <v>11462</v>
      </c>
      <c r="B10224">
        <v>1</v>
      </c>
      <c r="C10224" t="s">
        <v>9357</v>
      </c>
      <c r="D10224" s="84"/>
      <c r="F10224" s="84"/>
    </row>
    <row r="10225" spans="1:6" x14ac:dyDescent="0.25">
      <c r="A10225" t="s">
        <v>11463</v>
      </c>
      <c r="B10225">
        <v>1</v>
      </c>
      <c r="C10225" t="s">
        <v>9357</v>
      </c>
      <c r="D10225" s="84"/>
      <c r="F10225" s="84"/>
    </row>
    <row r="10226" spans="1:6" x14ac:dyDescent="0.25">
      <c r="A10226" t="s">
        <v>11464</v>
      </c>
      <c r="B10226">
        <v>1</v>
      </c>
      <c r="C10226" t="s">
        <v>9357</v>
      </c>
      <c r="D10226" s="84"/>
      <c r="F10226" s="84"/>
    </row>
    <row r="10227" spans="1:6" x14ac:dyDescent="0.25">
      <c r="A10227" t="s">
        <v>11465</v>
      </c>
      <c r="B10227">
        <v>1</v>
      </c>
      <c r="C10227" t="s">
        <v>9357</v>
      </c>
      <c r="D10227" s="84"/>
      <c r="F10227" s="84"/>
    </row>
    <row r="10228" spans="1:6" x14ac:dyDescent="0.25">
      <c r="A10228" t="s">
        <v>11466</v>
      </c>
      <c r="B10228">
        <v>1</v>
      </c>
      <c r="C10228" t="s">
        <v>9357</v>
      </c>
      <c r="D10228" s="84"/>
      <c r="F10228" s="84"/>
    </row>
    <row r="10229" spans="1:6" x14ac:dyDescent="0.25">
      <c r="A10229" t="s">
        <v>11467</v>
      </c>
      <c r="B10229">
        <v>1</v>
      </c>
      <c r="C10229" t="s">
        <v>9357</v>
      </c>
      <c r="D10229" s="84"/>
      <c r="F10229" s="84"/>
    </row>
    <row r="10230" spans="1:6" x14ac:dyDescent="0.25">
      <c r="A10230" t="s">
        <v>11468</v>
      </c>
      <c r="B10230">
        <v>1</v>
      </c>
      <c r="C10230" t="s">
        <v>9357</v>
      </c>
      <c r="D10230" s="84"/>
      <c r="F10230" s="84"/>
    </row>
    <row r="10231" spans="1:6" x14ac:dyDescent="0.25">
      <c r="A10231" t="s">
        <v>11469</v>
      </c>
      <c r="B10231">
        <v>1</v>
      </c>
      <c r="C10231" t="s">
        <v>9357</v>
      </c>
      <c r="D10231" s="84"/>
      <c r="F10231" s="84"/>
    </row>
    <row r="10232" spans="1:6" x14ac:dyDescent="0.25">
      <c r="A10232" t="s">
        <v>11470</v>
      </c>
      <c r="B10232">
        <v>1</v>
      </c>
      <c r="C10232" t="s">
        <v>9357</v>
      </c>
      <c r="D10232" s="84"/>
      <c r="F10232" s="84"/>
    </row>
    <row r="10233" spans="1:6" x14ac:dyDescent="0.25">
      <c r="A10233" t="s">
        <v>11471</v>
      </c>
      <c r="B10233">
        <v>1</v>
      </c>
      <c r="C10233" t="s">
        <v>9357</v>
      </c>
      <c r="D10233" s="84"/>
      <c r="F10233" s="84"/>
    </row>
    <row r="10234" spans="1:6" x14ac:dyDescent="0.25">
      <c r="A10234" t="s">
        <v>11472</v>
      </c>
      <c r="B10234">
        <v>1</v>
      </c>
      <c r="C10234" t="s">
        <v>9357</v>
      </c>
      <c r="D10234" s="84"/>
      <c r="F10234" s="84"/>
    </row>
    <row r="10235" spans="1:6" x14ac:dyDescent="0.25">
      <c r="A10235" t="s">
        <v>11473</v>
      </c>
      <c r="B10235">
        <v>1</v>
      </c>
      <c r="C10235" t="s">
        <v>9357</v>
      </c>
      <c r="D10235" s="84"/>
      <c r="F10235" s="84"/>
    </row>
    <row r="10236" spans="1:6" x14ac:dyDescent="0.25">
      <c r="A10236" t="s">
        <v>11474</v>
      </c>
      <c r="B10236">
        <v>1</v>
      </c>
      <c r="C10236" t="s">
        <v>9357</v>
      </c>
      <c r="D10236" s="84"/>
      <c r="F10236" s="84"/>
    </row>
    <row r="10237" spans="1:6" x14ac:dyDescent="0.25">
      <c r="A10237" t="s">
        <v>11475</v>
      </c>
      <c r="B10237">
        <v>1</v>
      </c>
      <c r="C10237" t="s">
        <v>9357</v>
      </c>
      <c r="D10237" s="84"/>
      <c r="F10237" s="84"/>
    </row>
    <row r="10238" spans="1:6" x14ac:dyDescent="0.25">
      <c r="A10238" t="s">
        <v>11476</v>
      </c>
      <c r="B10238">
        <v>1</v>
      </c>
      <c r="C10238" t="s">
        <v>9357</v>
      </c>
      <c r="D10238" s="84"/>
      <c r="F10238" s="84"/>
    </row>
    <row r="10239" spans="1:6" x14ac:dyDescent="0.25">
      <c r="A10239" t="s">
        <v>11477</v>
      </c>
      <c r="B10239">
        <v>1</v>
      </c>
      <c r="C10239" t="s">
        <v>9357</v>
      </c>
      <c r="D10239" s="84"/>
      <c r="F10239" s="84"/>
    </row>
    <row r="10240" spans="1:6" x14ac:dyDescent="0.25">
      <c r="A10240" t="s">
        <v>11478</v>
      </c>
      <c r="B10240">
        <v>1</v>
      </c>
      <c r="C10240" t="s">
        <v>9357</v>
      </c>
      <c r="D10240" s="84"/>
      <c r="F10240" s="84"/>
    </row>
    <row r="10241" spans="1:6" x14ac:dyDescent="0.25">
      <c r="A10241" t="s">
        <v>11479</v>
      </c>
      <c r="B10241">
        <v>1</v>
      </c>
      <c r="C10241" t="s">
        <v>9357</v>
      </c>
      <c r="D10241" s="84"/>
      <c r="F10241" s="84"/>
    </row>
    <row r="10242" spans="1:6" x14ac:dyDescent="0.25">
      <c r="A10242" t="s">
        <v>11480</v>
      </c>
      <c r="B10242">
        <v>1</v>
      </c>
      <c r="C10242" t="s">
        <v>9357</v>
      </c>
      <c r="D10242" s="84"/>
      <c r="F10242" s="84"/>
    </row>
    <row r="10243" spans="1:6" x14ac:dyDescent="0.25">
      <c r="A10243" t="s">
        <v>11481</v>
      </c>
      <c r="B10243">
        <v>1</v>
      </c>
      <c r="C10243" t="s">
        <v>9357</v>
      </c>
      <c r="D10243" s="84"/>
      <c r="F10243" s="84"/>
    </row>
    <row r="10244" spans="1:6" x14ac:dyDescent="0.25">
      <c r="A10244" t="s">
        <v>11482</v>
      </c>
      <c r="B10244">
        <v>1</v>
      </c>
      <c r="C10244" t="s">
        <v>9357</v>
      </c>
      <c r="D10244" s="84"/>
      <c r="F10244" s="84"/>
    </row>
    <row r="10245" spans="1:6" x14ac:dyDescent="0.25">
      <c r="A10245" t="s">
        <v>11483</v>
      </c>
      <c r="B10245">
        <v>1</v>
      </c>
      <c r="C10245" t="s">
        <v>9357</v>
      </c>
      <c r="D10245" s="84"/>
      <c r="F10245" s="84"/>
    </row>
    <row r="10246" spans="1:6" x14ac:dyDescent="0.25">
      <c r="A10246" t="s">
        <v>11484</v>
      </c>
      <c r="B10246">
        <v>1</v>
      </c>
      <c r="C10246" t="s">
        <v>9357</v>
      </c>
      <c r="D10246" s="84"/>
      <c r="F10246" s="84"/>
    </row>
    <row r="10247" spans="1:6" x14ac:dyDescent="0.25">
      <c r="A10247" t="s">
        <v>11485</v>
      </c>
      <c r="B10247">
        <v>1</v>
      </c>
      <c r="C10247" t="s">
        <v>9357</v>
      </c>
      <c r="D10247" s="84"/>
      <c r="F10247" s="84"/>
    </row>
    <row r="10248" spans="1:6" x14ac:dyDescent="0.25">
      <c r="A10248" t="s">
        <v>11486</v>
      </c>
      <c r="B10248">
        <v>1</v>
      </c>
      <c r="C10248" t="s">
        <v>9357</v>
      </c>
      <c r="D10248" s="84"/>
      <c r="F10248" s="84"/>
    </row>
    <row r="10249" spans="1:6" x14ac:dyDescent="0.25">
      <c r="A10249" t="s">
        <v>11487</v>
      </c>
      <c r="B10249">
        <v>1</v>
      </c>
      <c r="C10249" t="s">
        <v>9357</v>
      </c>
      <c r="D10249" s="84"/>
      <c r="F10249" s="84"/>
    </row>
    <row r="10250" spans="1:6" x14ac:dyDescent="0.25">
      <c r="A10250" t="s">
        <v>11488</v>
      </c>
      <c r="B10250">
        <v>1</v>
      </c>
      <c r="C10250" t="s">
        <v>9357</v>
      </c>
      <c r="D10250" s="84"/>
      <c r="F10250" s="84"/>
    </row>
    <row r="10251" spans="1:6" x14ac:dyDescent="0.25">
      <c r="A10251" t="s">
        <v>11489</v>
      </c>
      <c r="B10251">
        <v>1</v>
      </c>
      <c r="C10251" t="s">
        <v>9357</v>
      </c>
      <c r="D10251" s="84"/>
      <c r="F10251" s="84"/>
    </row>
    <row r="10252" spans="1:6" x14ac:dyDescent="0.25">
      <c r="A10252" t="s">
        <v>11490</v>
      </c>
      <c r="B10252">
        <v>1</v>
      </c>
      <c r="C10252" t="s">
        <v>9357</v>
      </c>
      <c r="D10252" s="84"/>
      <c r="F10252" s="84"/>
    </row>
    <row r="10253" spans="1:6" x14ac:dyDescent="0.25">
      <c r="A10253" t="s">
        <v>11491</v>
      </c>
      <c r="B10253">
        <v>1</v>
      </c>
      <c r="C10253" t="s">
        <v>9357</v>
      </c>
      <c r="D10253" s="84"/>
      <c r="F10253" s="84"/>
    </row>
    <row r="10254" spans="1:6" x14ac:dyDescent="0.25">
      <c r="A10254" t="s">
        <v>11492</v>
      </c>
      <c r="B10254">
        <v>1</v>
      </c>
      <c r="C10254" t="s">
        <v>9357</v>
      </c>
      <c r="D10254" s="84"/>
      <c r="F10254" s="84"/>
    </row>
    <row r="10255" spans="1:6" x14ac:dyDescent="0.25">
      <c r="A10255" t="s">
        <v>11493</v>
      </c>
      <c r="B10255">
        <v>1</v>
      </c>
      <c r="C10255" t="s">
        <v>9357</v>
      </c>
      <c r="D10255" s="84"/>
      <c r="F10255" s="84"/>
    </row>
    <row r="10256" spans="1:6" x14ac:dyDescent="0.25">
      <c r="A10256" t="s">
        <v>11494</v>
      </c>
      <c r="B10256">
        <v>1</v>
      </c>
      <c r="C10256" t="s">
        <v>9357</v>
      </c>
      <c r="D10256" s="84"/>
      <c r="F10256" s="84"/>
    </row>
    <row r="10257" spans="1:6" x14ac:dyDescent="0.25">
      <c r="A10257" t="s">
        <v>11495</v>
      </c>
      <c r="B10257">
        <v>1</v>
      </c>
      <c r="C10257" t="s">
        <v>9357</v>
      </c>
      <c r="D10257" s="84"/>
      <c r="F10257" s="84"/>
    </row>
    <row r="10258" spans="1:6" x14ac:dyDescent="0.25">
      <c r="A10258" t="s">
        <v>11496</v>
      </c>
      <c r="B10258">
        <v>1</v>
      </c>
      <c r="C10258" t="s">
        <v>9357</v>
      </c>
      <c r="D10258" s="84"/>
      <c r="F10258" s="84"/>
    </row>
    <row r="10259" spans="1:6" x14ac:dyDescent="0.25">
      <c r="A10259" t="s">
        <v>11497</v>
      </c>
      <c r="B10259">
        <v>1</v>
      </c>
      <c r="C10259" t="s">
        <v>9357</v>
      </c>
      <c r="D10259" s="84"/>
      <c r="F10259" s="84"/>
    </row>
    <row r="10260" spans="1:6" x14ac:dyDescent="0.25">
      <c r="A10260" t="s">
        <v>11498</v>
      </c>
      <c r="B10260">
        <v>1</v>
      </c>
      <c r="C10260" t="s">
        <v>9357</v>
      </c>
      <c r="D10260" s="84"/>
      <c r="F10260" s="84"/>
    </row>
    <row r="10261" spans="1:6" x14ac:dyDescent="0.25">
      <c r="A10261" t="s">
        <v>11499</v>
      </c>
      <c r="B10261">
        <v>1</v>
      </c>
      <c r="C10261" t="s">
        <v>9357</v>
      </c>
      <c r="D10261" s="84"/>
      <c r="F10261" s="84"/>
    </row>
    <row r="10262" spans="1:6" x14ac:dyDescent="0.25">
      <c r="A10262" t="s">
        <v>11500</v>
      </c>
      <c r="B10262">
        <v>1</v>
      </c>
      <c r="C10262" t="s">
        <v>9357</v>
      </c>
      <c r="D10262" s="84"/>
      <c r="F10262" s="84"/>
    </row>
    <row r="10263" spans="1:6" x14ac:dyDescent="0.25">
      <c r="A10263" t="s">
        <v>11501</v>
      </c>
      <c r="B10263">
        <v>1</v>
      </c>
      <c r="C10263" t="s">
        <v>9357</v>
      </c>
      <c r="D10263" s="84"/>
      <c r="F10263" s="84"/>
    </row>
    <row r="10264" spans="1:6" x14ac:dyDescent="0.25">
      <c r="A10264" t="s">
        <v>11502</v>
      </c>
      <c r="B10264">
        <v>1</v>
      </c>
      <c r="C10264" t="s">
        <v>9357</v>
      </c>
      <c r="D10264" s="84"/>
      <c r="F10264" s="84"/>
    </row>
    <row r="10265" spans="1:6" x14ac:dyDescent="0.25">
      <c r="A10265" t="s">
        <v>11503</v>
      </c>
      <c r="B10265">
        <v>1</v>
      </c>
      <c r="C10265" t="s">
        <v>9357</v>
      </c>
      <c r="D10265" s="84"/>
      <c r="F10265" s="84"/>
    </row>
    <row r="10266" spans="1:6" x14ac:dyDescent="0.25">
      <c r="A10266" t="s">
        <v>11504</v>
      </c>
      <c r="B10266">
        <v>1</v>
      </c>
      <c r="C10266" t="s">
        <v>9357</v>
      </c>
      <c r="D10266" s="84"/>
      <c r="F10266" s="84"/>
    </row>
    <row r="10267" spans="1:6" x14ac:dyDescent="0.25">
      <c r="A10267" t="s">
        <v>11505</v>
      </c>
      <c r="B10267">
        <v>1</v>
      </c>
      <c r="C10267" t="s">
        <v>9357</v>
      </c>
      <c r="D10267" s="84"/>
      <c r="F10267" s="84"/>
    </row>
    <row r="10268" spans="1:6" x14ac:dyDescent="0.25">
      <c r="A10268" t="s">
        <v>11506</v>
      </c>
      <c r="B10268">
        <v>1</v>
      </c>
      <c r="C10268" t="s">
        <v>9357</v>
      </c>
      <c r="D10268" s="84"/>
      <c r="F10268" s="84"/>
    </row>
    <row r="10269" spans="1:6" x14ac:dyDescent="0.25">
      <c r="A10269" t="s">
        <v>11507</v>
      </c>
      <c r="B10269">
        <v>1</v>
      </c>
      <c r="C10269" t="s">
        <v>9357</v>
      </c>
      <c r="D10269" s="84"/>
      <c r="F10269" s="84"/>
    </row>
    <row r="10270" spans="1:6" x14ac:dyDescent="0.25">
      <c r="A10270" t="s">
        <v>11508</v>
      </c>
      <c r="B10270">
        <v>1</v>
      </c>
      <c r="C10270" t="s">
        <v>9357</v>
      </c>
      <c r="D10270" s="84"/>
      <c r="F10270" s="84"/>
    </row>
    <row r="10271" spans="1:6" x14ac:dyDescent="0.25">
      <c r="A10271" t="s">
        <v>11509</v>
      </c>
      <c r="B10271">
        <v>1</v>
      </c>
      <c r="C10271" t="s">
        <v>9357</v>
      </c>
      <c r="D10271" s="84"/>
      <c r="F10271" s="84"/>
    </row>
    <row r="10272" spans="1:6" x14ac:dyDescent="0.25">
      <c r="A10272" t="s">
        <v>11510</v>
      </c>
      <c r="B10272">
        <v>1</v>
      </c>
      <c r="C10272" t="s">
        <v>9357</v>
      </c>
      <c r="D10272" s="84"/>
      <c r="F10272" s="84"/>
    </row>
    <row r="10273" spans="1:6" x14ac:dyDescent="0.25">
      <c r="A10273" t="s">
        <v>11511</v>
      </c>
      <c r="B10273">
        <v>1</v>
      </c>
      <c r="C10273" t="s">
        <v>9357</v>
      </c>
      <c r="D10273" s="84"/>
      <c r="F10273" s="84"/>
    </row>
    <row r="10274" spans="1:6" x14ac:dyDescent="0.25">
      <c r="A10274" t="s">
        <v>11512</v>
      </c>
      <c r="B10274">
        <v>1</v>
      </c>
      <c r="C10274" t="s">
        <v>9357</v>
      </c>
      <c r="D10274" s="84"/>
      <c r="F10274" s="84"/>
    </row>
    <row r="10275" spans="1:6" x14ac:dyDescent="0.25">
      <c r="A10275" t="s">
        <v>11513</v>
      </c>
      <c r="B10275">
        <v>1</v>
      </c>
      <c r="C10275" t="s">
        <v>9357</v>
      </c>
      <c r="D10275" s="84"/>
      <c r="F10275" s="84"/>
    </row>
    <row r="10276" spans="1:6" x14ac:dyDescent="0.25">
      <c r="A10276" t="s">
        <v>11514</v>
      </c>
      <c r="B10276">
        <v>1</v>
      </c>
      <c r="C10276" t="s">
        <v>9357</v>
      </c>
      <c r="D10276" s="84"/>
      <c r="F10276" s="84"/>
    </row>
    <row r="10277" spans="1:6" x14ac:dyDescent="0.25">
      <c r="A10277" t="s">
        <v>11515</v>
      </c>
      <c r="B10277">
        <v>1</v>
      </c>
      <c r="C10277" t="s">
        <v>9357</v>
      </c>
      <c r="D10277" s="84"/>
      <c r="F10277" s="84"/>
    </row>
    <row r="10278" spans="1:6" x14ac:dyDescent="0.25">
      <c r="A10278" t="s">
        <v>11516</v>
      </c>
      <c r="B10278">
        <v>1</v>
      </c>
      <c r="C10278" t="s">
        <v>9357</v>
      </c>
      <c r="D10278" s="84"/>
      <c r="F10278" s="84"/>
    </row>
    <row r="10279" spans="1:6" x14ac:dyDescent="0.25">
      <c r="A10279" t="s">
        <v>11517</v>
      </c>
      <c r="B10279">
        <v>1</v>
      </c>
      <c r="C10279" t="s">
        <v>9357</v>
      </c>
      <c r="D10279" s="84"/>
      <c r="F10279" s="84"/>
    </row>
    <row r="10280" spans="1:6" x14ac:dyDescent="0.25">
      <c r="A10280" t="s">
        <v>11518</v>
      </c>
      <c r="B10280">
        <v>1</v>
      </c>
      <c r="C10280" t="s">
        <v>9357</v>
      </c>
      <c r="D10280" s="84"/>
      <c r="F10280" s="84"/>
    </row>
    <row r="10281" spans="1:6" x14ac:dyDescent="0.25">
      <c r="A10281" t="s">
        <v>11519</v>
      </c>
      <c r="B10281">
        <v>1</v>
      </c>
      <c r="C10281" t="s">
        <v>9357</v>
      </c>
      <c r="D10281" s="84"/>
      <c r="F10281" s="84"/>
    </row>
    <row r="10282" spans="1:6" x14ac:dyDescent="0.25">
      <c r="A10282" t="s">
        <v>11520</v>
      </c>
      <c r="B10282">
        <v>1</v>
      </c>
      <c r="C10282" t="s">
        <v>9357</v>
      </c>
      <c r="D10282" s="84"/>
      <c r="F10282" s="84"/>
    </row>
    <row r="10283" spans="1:6" x14ac:dyDescent="0.25">
      <c r="A10283" t="s">
        <v>11521</v>
      </c>
      <c r="B10283">
        <v>1</v>
      </c>
      <c r="C10283" t="s">
        <v>9357</v>
      </c>
      <c r="D10283" s="84"/>
      <c r="F10283" s="84"/>
    </row>
    <row r="10284" spans="1:6" x14ac:dyDescent="0.25">
      <c r="A10284" t="s">
        <v>11522</v>
      </c>
      <c r="B10284">
        <v>1</v>
      </c>
      <c r="C10284" t="s">
        <v>9357</v>
      </c>
      <c r="D10284" s="84"/>
      <c r="F10284" s="84"/>
    </row>
    <row r="10285" spans="1:6" x14ac:dyDescent="0.25">
      <c r="A10285" t="s">
        <v>11523</v>
      </c>
      <c r="B10285">
        <v>1</v>
      </c>
      <c r="C10285" t="s">
        <v>9357</v>
      </c>
      <c r="D10285" s="84"/>
      <c r="F10285" s="84"/>
    </row>
    <row r="10286" spans="1:6" x14ac:dyDescent="0.25">
      <c r="A10286" t="s">
        <v>11524</v>
      </c>
      <c r="B10286">
        <v>1</v>
      </c>
      <c r="C10286" t="s">
        <v>9357</v>
      </c>
      <c r="D10286" s="84"/>
      <c r="F10286" s="84"/>
    </row>
    <row r="10287" spans="1:6" x14ac:dyDescent="0.25">
      <c r="A10287" t="s">
        <v>11525</v>
      </c>
      <c r="B10287">
        <v>1</v>
      </c>
      <c r="C10287" t="s">
        <v>9357</v>
      </c>
      <c r="D10287" s="84"/>
      <c r="F10287" s="84"/>
    </row>
    <row r="10288" spans="1:6" x14ac:dyDescent="0.25">
      <c r="A10288" t="s">
        <v>11526</v>
      </c>
      <c r="B10288">
        <v>1</v>
      </c>
      <c r="C10288" t="s">
        <v>9357</v>
      </c>
      <c r="D10288" s="84"/>
      <c r="F10288" s="84"/>
    </row>
    <row r="10289" spans="1:6" x14ac:dyDescent="0.25">
      <c r="A10289" t="s">
        <v>11527</v>
      </c>
      <c r="B10289">
        <v>1</v>
      </c>
      <c r="C10289" t="s">
        <v>9357</v>
      </c>
      <c r="D10289" s="84"/>
      <c r="F10289" s="84"/>
    </row>
    <row r="10290" spans="1:6" x14ac:dyDescent="0.25">
      <c r="A10290" t="s">
        <v>11528</v>
      </c>
      <c r="B10290">
        <v>1</v>
      </c>
      <c r="C10290" t="s">
        <v>9357</v>
      </c>
      <c r="D10290" s="84"/>
      <c r="F10290" s="84"/>
    </row>
    <row r="10291" spans="1:6" x14ac:dyDescent="0.25">
      <c r="A10291" t="s">
        <v>11529</v>
      </c>
      <c r="B10291">
        <v>1</v>
      </c>
      <c r="C10291" t="s">
        <v>9357</v>
      </c>
      <c r="D10291" s="84"/>
      <c r="F10291" s="84"/>
    </row>
    <row r="10292" spans="1:6" x14ac:dyDescent="0.25">
      <c r="A10292" t="s">
        <v>11530</v>
      </c>
      <c r="B10292">
        <v>1</v>
      </c>
      <c r="C10292" t="s">
        <v>9357</v>
      </c>
      <c r="D10292" s="84"/>
      <c r="F10292" s="84"/>
    </row>
    <row r="10293" spans="1:6" x14ac:dyDescent="0.25">
      <c r="A10293" t="s">
        <v>11531</v>
      </c>
      <c r="B10293">
        <v>1</v>
      </c>
      <c r="C10293" t="s">
        <v>9357</v>
      </c>
      <c r="D10293" s="84"/>
      <c r="F10293" s="84"/>
    </row>
    <row r="10294" spans="1:6" x14ac:dyDescent="0.25">
      <c r="A10294" t="s">
        <v>11532</v>
      </c>
      <c r="B10294">
        <v>1</v>
      </c>
      <c r="C10294" t="s">
        <v>9357</v>
      </c>
      <c r="D10294" s="84"/>
      <c r="F10294" s="84"/>
    </row>
    <row r="10295" spans="1:6" x14ac:dyDescent="0.25">
      <c r="A10295" t="s">
        <v>11533</v>
      </c>
      <c r="B10295">
        <v>1</v>
      </c>
      <c r="C10295" t="s">
        <v>9357</v>
      </c>
      <c r="D10295" s="84"/>
      <c r="F10295" s="84"/>
    </row>
    <row r="10296" spans="1:6" x14ac:dyDescent="0.25">
      <c r="A10296" t="s">
        <v>11534</v>
      </c>
      <c r="B10296">
        <v>1</v>
      </c>
      <c r="C10296" t="s">
        <v>9357</v>
      </c>
      <c r="D10296" s="84"/>
      <c r="F10296" s="84"/>
    </row>
    <row r="10297" spans="1:6" x14ac:dyDescent="0.25">
      <c r="A10297" t="s">
        <v>11535</v>
      </c>
      <c r="B10297">
        <v>1</v>
      </c>
      <c r="C10297" t="s">
        <v>9357</v>
      </c>
      <c r="D10297" s="84"/>
      <c r="F10297" s="84"/>
    </row>
    <row r="10298" spans="1:6" x14ac:dyDescent="0.25">
      <c r="A10298" t="s">
        <v>11536</v>
      </c>
      <c r="B10298">
        <v>1</v>
      </c>
      <c r="C10298" t="s">
        <v>9357</v>
      </c>
      <c r="D10298" s="84"/>
      <c r="F10298" s="84"/>
    </row>
    <row r="10299" spans="1:6" x14ac:dyDescent="0.25">
      <c r="A10299" t="s">
        <v>11537</v>
      </c>
      <c r="B10299">
        <v>1</v>
      </c>
      <c r="C10299" t="s">
        <v>9357</v>
      </c>
      <c r="D10299" s="84"/>
      <c r="F10299" s="84"/>
    </row>
    <row r="10300" spans="1:6" x14ac:dyDescent="0.25">
      <c r="A10300" t="s">
        <v>11538</v>
      </c>
      <c r="B10300">
        <v>1</v>
      </c>
      <c r="C10300" t="s">
        <v>9357</v>
      </c>
      <c r="D10300" s="84"/>
      <c r="F10300" s="84"/>
    </row>
    <row r="10301" spans="1:6" x14ac:dyDescent="0.25">
      <c r="A10301" t="s">
        <v>11539</v>
      </c>
      <c r="B10301">
        <v>1</v>
      </c>
      <c r="C10301" t="s">
        <v>9357</v>
      </c>
      <c r="D10301" s="84"/>
      <c r="F10301" s="84"/>
    </row>
    <row r="10302" spans="1:6" x14ac:dyDescent="0.25">
      <c r="A10302" t="s">
        <v>11540</v>
      </c>
      <c r="B10302">
        <v>1</v>
      </c>
      <c r="C10302" t="s">
        <v>9357</v>
      </c>
      <c r="D10302" s="84"/>
      <c r="F10302" s="84"/>
    </row>
    <row r="10303" spans="1:6" x14ac:dyDescent="0.25">
      <c r="A10303" t="s">
        <v>11541</v>
      </c>
      <c r="B10303">
        <v>1</v>
      </c>
      <c r="C10303" t="s">
        <v>9357</v>
      </c>
      <c r="D10303" s="84"/>
      <c r="F10303" s="84"/>
    </row>
    <row r="10304" spans="1:6" x14ac:dyDescent="0.25">
      <c r="A10304" t="s">
        <v>11542</v>
      </c>
      <c r="B10304">
        <v>1</v>
      </c>
      <c r="C10304" t="s">
        <v>9357</v>
      </c>
      <c r="D10304" s="84"/>
      <c r="F10304" s="84"/>
    </row>
    <row r="10305" spans="1:6" x14ac:dyDescent="0.25">
      <c r="A10305" t="s">
        <v>11543</v>
      </c>
      <c r="B10305">
        <v>1</v>
      </c>
      <c r="C10305" t="s">
        <v>9357</v>
      </c>
      <c r="D10305" s="84"/>
      <c r="F10305" s="84"/>
    </row>
    <row r="10306" spans="1:6" x14ac:dyDescent="0.25">
      <c r="A10306" t="s">
        <v>11544</v>
      </c>
      <c r="B10306">
        <v>1</v>
      </c>
      <c r="C10306" t="s">
        <v>9357</v>
      </c>
      <c r="D10306" s="84"/>
      <c r="F10306" s="84"/>
    </row>
    <row r="10307" spans="1:6" x14ac:dyDescent="0.25">
      <c r="A10307" t="s">
        <v>11545</v>
      </c>
      <c r="B10307">
        <v>1</v>
      </c>
      <c r="C10307" t="s">
        <v>9357</v>
      </c>
      <c r="D10307" s="84"/>
      <c r="F10307" s="84"/>
    </row>
    <row r="10308" spans="1:6" x14ac:dyDescent="0.25">
      <c r="A10308" t="s">
        <v>11546</v>
      </c>
      <c r="B10308">
        <v>1</v>
      </c>
      <c r="C10308" t="s">
        <v>9357</v>
      </c>
      <c r="D10308" s="84"/>
      <c r="F10308" s="84"/>
    </row>
    <row r="10309" spans="1:6" x14ac:dyDescent="0.25">
      <c r="A10309" t="s">
        <v>11547</v>
      </c>
      <c r="B10309">
        <v>1</v>
      </c>
      <c r="C10309" t="s">
        <v>9357</v>
      </c>
      <c r="D10309" s="84"/>
      <c r="F10309" s="84"/>
    </row>
    <row r="10310" spans="1:6" x14ac:dyDescent="0.25">
      <c r="A10310" t="s">
        <v>11548</v>
      </c>
      <c r="B10310">
        <v>1</v>
      </c>
      <c r="C10310" t="s">
        <v>9357</v>
      </c>
      <c r="D10310" s="84"/>
      <c r="F10310" s="84"/>
    </row>
    <row r="10311" spans="1:6" x14ac:dyDescent="0.25">
      <c r="A10311" t="s">
        <v>11549</v>
      </c>
      <c r="B10311">
        <v>1</v>
      </c>
      <c r="C10311" t="s">
        <v>9357</v>
      </c>
      <c r="D10311" s="84"/>
      <c r="F10311" s="84"/>
    </row>
    <row r="10312" spans="1:6" x14ac:dyDescent="0.25">
      <c r="A10312" t="s">
        <v>11550</v>
      </c>
      <c r="B10312">
        <v>1</v>
      </c>
      <c r="C10312" t="s">
        <v>9357</v>
      </c>
      <c r="D10312" s="84"/>
      <c r="F10312" s="84"/>
    </row>
    <row r="10313" spans="1:6" x14ac:dyDescent="0.25">
      <c r="A10313" t="s">
        <v>11551</v>
      </c>
      <c r="B10313">
        <v>1</v>
      </c>
      <c r="C10313" t="s">
        <v>9357</v>
      </c>
      <c r="D10313" s="84"/>
      <c r="F10313" s="84"/>
    </row>
    <row r="10314" spans="1:6" x14ac:dyDescent="0.25">
      <c r="A10314" t="s">
        <v>11552</v>
      </c>
      <c r="B10314">
        <v>1</v>
      </c>
      <c r="C10314" t="s">
        <v>9357</v>
      </c>
      <c r="D10314" s="84"/>
      <c r="F10314" s="84"/>
    </row>
    <row r="10315" spans="1:6" x14ac:dyDescent="0.25">
      <c r="A10315" t="s">
        <v>11553</v>
      </c>
      <c r="B10315">
        <v>1</v>
      </c>
      <c r="C10315" t="s">
        <v>9357</v>
      </c>
      <c r="D10315" s="84"/>
      <c r="F10315" s="84"/>
    </row>
    <row r="10316" spans="1:6" x14ac:dyDescent="0.25">
      <c r="A10316" t="s">
        <v>11554</v>
      </c>
      <c r="B10316">
        <v>1</v>
      </c>
      <c r="C10316" t="s">
        <v>9357</v>
      </c>
      <c r="D10316" s="84"/>
      <c r="F10316" s="84"/>
    </row>
    <row r="10317" spans="1:6" x14ac:dyDescent="0.25">
      <c r="A10317" t="s">
        <v>11555</v>
      </c>
      <c r="B10317">
        <v>1</v>
      </c>
      <c r="C10317" t="s">
        <v>9357</v>
      </c>
      <c r="D10317" s="84"/>
      <c r="F10317" s="84"/>
    </row>
    <row r="10318" spans="1:6" x14ac:dyDescent="0.25">
      <c r="A10318" t="s">
        <v>11556</v>
      </c>
      <c r="B10318">
        <v>1</v>
      </c>
      <c r="C10318" t="s">
        <v>9357</v>
      </c>
      <c r="D10318" s="84"/>
      <c r="F10318" s="84"/>
    </row>
    <row r="10319" spans="1:6" x14ac:dyDescent="0.25">
      <c r="A10319" t="s">
        <v>11557</v>
      </c>
      <c r="B10319">
        <v>1</v>
      </c>
      <c r="C10319" t="s">
        <v>9357</v>
      </c>
      <c r="D10319" s="84"/>
      <c r="F10319" s="84"/>
    </row>
    <row r="10320" spans="1:6" x14ac:dyDescent="0.25">
      <c r="A10320" t="s">
        <v>11558</v>
      </c>
      <c r="B10320">
        <v>1</v>
      </c>
      <c r="C10320" t="s">
        <v>9357</v>
      </c>
      <c r="D10320" s="84"/>
      <c r="F10320" s="84"/>
    </row>
    <row r="10321" spans="1:6" x14ac:dyDescent="0.25">
      <c r="A10321" t="s">
        <v>11559</v>
      </c>
      <c r="B10321">
        <v>1</v>
      </c>
      <c r="C10321" t="s">
        <v>9357</v>
      </c>
      <c r="D10321" s="84"/>
      <c r="F10321" s="84"/>
    </row>
    <row r="10322" spans="1:6" x14ac:dyDescent="0.25">
      <c r="A10322" t="s">
        <v>11560</v>
      </c>
      <c r="B10322">
        <v>1</v>
      </c>
      <c r="C10322" t="s">
        <v>9357</v>
      </c>
      <c r="D10322" s="84"/>
      <c r="F10322" s="84"/>
    </row>
    <row r="10323" spans="1:6" x14ac:dyDescent="0.25">
      <c r="A10323" t="s">
        <v>11561</v>
      </c>
      <c r="B10323">
        <v>1</v>
      </c>
      <c r="C10323" t="s">
        <v>9357</v>
      </c>
      <c r="D10323" s="84"/>
      <c r="F10323" s="84"/>
    </row>
    <row r="10324" spans="1:6" x14ac:dyDescent="0.25">
      <c r="A10324" t="s">
        <v>11562</v>
      </c>
      <c r="B10324">
        <v>1</v>
      </c>
      <c r="C10324" t="s">
        <v>9357</v>
      </c>
      <c r="D10324" s="84"/>
      <c r="F10324" s="84"/>
    </row>
    <row r="10325" spans="1:6" x14ac:dyDescent="0.25">
      <c r="A10325" t="s">
        <v>11563</v>
      </c>
      <c r="B10325">
        <v>1</v>
      </c>
      <c r="C10325" t="s">
        <v>9357</v>
      </c>
      <c r="D10325" s="84"/>
      <c r="F10325" s="84"/>
    </row>
    <row r="10326" spans="1:6" x14ac:dyDescent="0.25">
      <c r="A10326" t="s">
        <v>11564</v>
      </c>
      <c r="B10326">
        <v>1</v>
      </c>
      <c r="C10326" t="s">
        <v>9357</v>
      </c>
      <c r="D10326" s="84"/>
      <c r="F10326" s="84"/>
    </row>
    <row r="10327" spans="1:6" x14ac:dyDescent="0.25">
      <c r="A10327" t="s">
        <v>11565</v>
      </c>
      <c r="B10327">
        <v>1</v>
      </c>
      <c r="C10327" t="s">
        <v>9357</v>
      </c>
      <c r="D10327" s="84"/>
      <c r="F10327" s="84"/>
    </row>
    <row r="10328" spans="1:6" x14ac:dyDescent="0.25">
      <c r="A10328" t="s">
        <v>11566</v>
      </c>
      <c r="B10328">
        <v>1</v>
      </c>
      <c r="C10328" t="s">
        <v>9357</v>
      </c>
      <c r="D10328" s="84"/>
      <c r="F10328" s="84"/>
    </row>
    <row r="10329" spans="1:6" x14ac:dyDescent="0.25">
      <c r="A10329" t="s">
        <v>11567</v>
      </c>
      <c r="B10329">
        <v>1</v>
      </c>
      <c r="C10329" t="s">
        <v>9357</v>
      </c>
      <c r="D10329" s="84"/>
      <c r="F10329" s="84"/>
    </row>
    <row r="10330" spans="1:6" x14ac:dyDescent="0.25">
      <c r="A10330" t="s">
        <v>11568</v>
      </c>
      <c r="B10330">
        <v>1</v>
      </c>
      <c r="C10330" t="s">
        <v>9357</v>
      </c>
      <c r="D10330" s="84"/>
      <c r="F10330" s="84"/>
    </row>
    <row r="10331" spans="1:6" x14ac:dyDescent="0.25">
      <c r="A10331" t="s">
        <v>11569</v>
      </c>
      <c r="B10331">
        <v>1</v>
      </c>
      <c r="C10331" t="s">
        <v>9357</v>
      </c>
      <c r="D10331" s="84"/>
      <c r="F10331" s="84"/>
    </row>
    <row r="10332" spans="1:6" x14ac:dyDescent="0.25">
      <c r="A10332" t="s">
        <v>11570</v>
      </c>
      <c r="B10332">
        <v>1</v>
      </c>
      <c r="C10332" t="s">
        <v>9357</v>
      </c>
      <c r="D10332" s="84"/>
      <c r="F10332" s="84"/>
    </row>
    <row r="10333" spans="1:6" x14ac:dyDescent="0.25">
      <c r="A10333" t="s">
        <v>11571</v>
      </c>
      <c r="B10333">
        <v>1</v>
      </c>
      <c r="C10333" t="s">
        <v>9357</v>
      </c>
      <c r="D10333" s="84"/>
      <c r="F10333" s="84"/>
    </row>
    <row r="10334" spans="1:6" x14ac:dyDescent="0.25">
      <c r="A10334" t="s">
        <v>11572</v>
      </c>
      <c r="B10334">
        <v>1</v>
      </c>
      <c r="C10334" t="s">
        <v>9357</v>
      </c>
      <c r="D10334" s="84"/>
      <c r="F10334" s="84"/>
    </row>
    <row r="10335" spans="1:6" x14ac:dyDescent="0.25">
      <c r="A10335" t="s">
        <v>11573</v>
      </c>
      <c r="B10335">
        <v>1</v>
      </c>
      <c r="C10335" t="s">
        <v>9357</v>
      </c>
      <c r="D10335" s="84"/>
      <c r="F10335" s="84"/>
    </row>
    <row r="10336" spans="1:6" x14ac:dyDescent="0.25">
      <c r="A10336" t="s">
        <v>11574</v>
      </c>
      <c r="B10336">
        <v>1</v>
      </c>
      <c r="C10336" t="s">
        <v>9357</v>
      </c>
      <c r="D10336" s="84"/>
      <c r="F10336" s="84"/>
    </row>
    <row r="10337" spans="1:6" x14ac:dyDescent="0.25">
      <c r="A10337" t="s">
        <v>11575</v>
      </c>
      <c r="B10337">
        <v>1</v>
      </c>
      <c r="C10337" t="s">
        <v>9357</v>
      </c>
      <c r="D10337" s="84"/>
      <c r="F10337" s="84"/>
    </row>
    <row r="10338" spans="1:6" x14ac:dyDescent="0.25">
      <c r="A10338" t="s">
        <v>11576</v>
      </c>
      <c r="B10338">
        <v>1</v>
      </c>
      <c r="C10338" t="s">
        <v>9357</v>
      </c>
      <c r="D10338" s="84"/>
      <c r="F10338" s="84"/>
    </row>
    <row r="10339" spans="1:6" x14ac:dyDescent="0.25">
      <c r="A10339" t="s">
        <v>11577</v>
      </c>
      <c r="B10339">
        <v>1</v>
      </c>
      <c r="C10339" t="s">
        <v>9357</v>
      </c>
      <c r="D10339" s="84"/>
      <c r="F10339" s="84"/>
    </row>
    <row r="10340" spans="1:6" x14ac:dyDescent="0.25">
      <c r="A10340" t="s">
        <v>11578</v>
      </c>
      <c r="B10340">
        <v>1</v>
      </c>
      <c r="C10340" t="s">
        <v>9357</v>
      </c>
      <c r="D10340" s="84"/>
      <c r="F10340" s="84"/>
    </row>
    <row r="10341" spans="1:6" x14ac:dyDescent="0.25">
      <c r="A10341" t="s">
        <v>11579</v>
      </c>
      <c r="B10341">
        <v>1</v>
      </c>
      <c r="C10341" t="s">
        <v>9357</v>
      </c>
      <c r="D10341" s="84"/>
      <c r="F10341" s="84"/>
    </row>
    <row r="10342" spans="1:6" x14ac:dyDescent="0.25">
      <c r="A10342" t="s">
        <v>11580</v>
      </c>
      <c r="B10342">
        <v>1</v>
      </c>
      <c r="C10342" t="s">
        <v>9357</v>
      </c>
      <c r="D10342" s="84"/>
      <c r="F10342" s="84"/>
    </row>
    <row r="10343" spans="1:6" x14ac:dyDescent="0.25">
      <c r="A10343" t="s">
        <v>11581</v>
      </c>
      <c r="B10343">
        <v>1</v>
      </c>
      <c r="C10343" t="s">
        <v>9357</v>
      </c>
      <c r="D10343" s="84"/>
      <c r="F10343" s="84"/>
    </row>
    <row r="10344" spans="1:6" x14ac:dyDescent="0.25">
      <c r="A10344" t="s">
        <v>11582</v>
      </c>
      <c r="B10344">
        <v>1</v>
      </c>
      <c r="C10344" t="s">
        <v>9357</v>
      </c>
      <c r="D10344" s="84"/>
      <c r="F10344" s="84"/>
    </row>
    <row r="10345" spans="1:6" x14ac:dyDescent="0.25">
      <c r="A10345" t="s">
        <v>11583</v>
      </c>
      <c r="B10345">
        <v>1</v>
      </c>
      <c r="C10345" t="s">
        <v>9357</v>
      </c>
      <c r="D10345" s="84"/>
      <c r="F10345" s="84"/>
    </row>
    <row r="10346" spans="1:6" x14ac:dyDescent="0.25">
      <c r="A10346" t="s">
        <v>11584</v>
      </c>
      <c r="B10346">
        <v>1</v>
      </c>
      <c r="C10346" t="s">
        <v>9357</v>
      </c>
      <c r="D10346" s="84"/>
      <c r="F10346" s="84"/>
    </row>
    <row r="10347" spans="1:6" x14ac:dyDescent="0.25">
      <c r="A10347" t="s">
        <v>11585</v>
      </c>
      <c r="B10347">
        <v>1</v>
      </c>
      <c r="C10347" t="s">
        <v>9357</v>
      </c>
      <c r="D10347" s="84"/>
      <c r="F10347" s="84"/>
    </row>
    <row r="10348" spans="1:6" x14ac:dyDescent="0.25">
      <c r="A10348" t="s">
        <v>11586</v>
      </c>
      <c r="B10348">
        <v>1</v>
      </c>
      <c r="C10348" t="s">
        <v>9357</v>
      </c>
      <c r="D10348" s="84"/>
      <c r="F10348" s="84"/>
    </row>
    <row r="10349" spans="1:6" x14ac:dyDescent="0.25">
      <c r="A10349" t="s">
        <v>11587</v>
      </c>
      <c r="B10349">
        <v>1</v>
      </c>
      <c r="C10349" t="s">
        <v>9357</v>
      </c>
      <c r="D10349" s="84"/>
      <c r="F10349" s="84"/>
    </row>
    <row r="10350" spans="1:6" x14ac:dyDescent="0.25">
      <c r="A10350" t="s">
        <v>11588</v>
      </c>
      <c r="B10350">
        <v>1</v>
      </c>
      <c r="C10350" t="s">
        <v>9357</v>
      </c>
      <c r="D10350" s="84"/>
      <c r="F10350" s="84"/>
    </row>
    <row r="10351" spans="1:6" x14ac:dyDescent="0.25">
      <c r="A10351" t="s">
        <v>11589</v>
      </c>
      <c r="B10351">
        <v>1</v>
      </c>
      <c r="C10351" t="s">
        <v>9357</v>
      </c>
      <c r="D10351" s="84"/>
      <c r="F10351" s="84"/>
    </row>
    <row r="10352" spans="1:6" x14ac:dyDescent="0.25">
      <c r="A10352" t="s">
        <v>11590</v>
      </c>
      <c r="B10352">
        <v>1</v>
      </c>
      <c r="C10352" t="s">
        <v>9357</v>
      </c>
      <c r="D10352" s="84"/>
      <c r="F10352" s="84"/>
    </row>
    <row r="10353" spans="1:6" x14ac:dyDescent="0.25">
      <c r="A10353" t="s">
        <v>11591</v>
      </c>
      <c r="B10353">
        <v>1</v>
      </c>
      <c r="C10353" t="s">
        <v>9357</v>
      </c>
      <c r="D10353" s="84"/>
      <c r="F10353" s="84"/>
    </row>
    <row r="10354" spans="1:6" x14ac:dyDescent="0.25">
      <c r="A10354" t="s">
        <v>11592</v>
      </c>
      <c r="B10354">
        <v>1</v>
      </c>
      <c r="C10354" t="s">
        <v>9357</v>
      </c>
      <c r="D10354" s="84"/>
      <c r="F10354" s="84"/>
    </row>
    <row r="10355" spans="1:6" x14ac:dyDescent="0.25">
      <c r="A10355" t="s">
        <v>11593</v>
      </c>
      <c r="B10355">
        <v>1</v>
      </c>
      <c r="C10355" t="s">
        <v>9357</v>
      </c>
      <c r="D10355" s="84"/>
      <c r="F10355" s="84"/>
    </row>
    <row r="10356" spans="1:6" x14ac:dyDescent="0.25">
      <c r="A10356" t="s">
        <v>11594</v>
      </c>
      <c r="B10356">
        <v>1</v>
      </c>
      <c r="C10356" t="s">
        <v>9357</v>
      </c>
      <c r="D10356" s="84"/>
      <c r="F10356" s="84"/>
    </row>
    <row r="10357" spans="1:6" x14ac:dyDescent="0.25">
      <c r="A10357" t="s">
        <v>11595</v>
      </c>
      <c r="B10357">
        <v>1</v>
      </c>
      <c r="C10357" t="s">
        <v>9357</v>
      </c>
      <c r="D10357" s="84"/>
      <c r="F10357" s="84"/>
    </row>
    <row r="10358" spans="1:6" x14ac:dyDescent="0.25">
      <c r="A10358" t="s">
        <v>11596</v>
      </c>
      <c r="B10358">
        <v>1</v>
      </c>
      <c r="C10358" t="s">
        <v>9357</v>
      </c>
      <c r="D10358" s="84"/>
      <c r="F10358" s="84"/>
    </row>
    <row r="10359" spans="1:6" x14ac:dyDescent="0.25">
      <c r="A10359" t="s">
        <v>11597</v>
      </c>
      <c r="B10359">
        <v>1</v>
      </c>
      <c r="C10359" t="s">
        <v>9357</v>
      </c>
      <c r="D10359" s="84"/>
      <c r="F10359" s="84"/>
    </row>
    <row r="10360" spans="1:6" x14ac:dyDescent="0.25">
      <c r="A10360" t="s">
        <v>11598</v>
      </c>
      <c r="B10360">
        <v>1</v>
      </c>
      <c r="C10360" t="s">
        <v>9357</v>
      </c>
      <c r="D10360" s="84"/>
      <c r="F10360" s="84"/>
    </row>
    <row r="10361" spans="1:6" x14ac:dyDescent="0.25">
      <c r="A10361" t="s">
        <v>11599</v>
      </c>
      <c r="B10361">
        <v>1</v>
      </c>
      <c r="C10361" t="s">
        <v>9357</v>
      </c>
      <c r="D10361" s="84"/>
      <c r="F10361" s="84"/>
    </row>
    <row r="10362" spans="1:6" x14ac:dyDescent="0.25">
      <c r="A10362" t="s">
        <v>11600</v>
      </c>
      <c r="B10362">
        <v>1</v>
      </c>
      <c r="C10362" t="s">
        <v>9357</v>
      </c>
      <c r="D10362" s="84"/>
      <c r="F10362" s="84"/>
    </row>
    <row r="10363" spans="1:6" x14ac:dyDescent="0.25">
      <c r="A10363" t="s">
        <v>11601</v>
      </c>
      <c r="B10363">
        <v>1</v>
      </c>
      <c r="C10363" t="s">
        <v>9357</v>
      </c>
      <c r="D10363" s="84"/>
      <c r="F10363" s="84"/>
    </row>
    <row r="10364" spans="1:6" x14ac:dyDescent="0.25">
      <c r="A10364" t="s">
        <v>11602</v>
      </c>
      <c r="B10364">
        <v>1</v>
      </c>
      <c r="C10364" t="s">
        <v>9357</v>
      </c>
      <c r="D10364" s="84"/>
      <c r="F10364" s="84"/>
    </row>
    <row r="10365" spans="1:6" x14ac:dyDescent="0.25">
      <c r="A10365" t="s">
        <v>11603</v>
      </c>
      <c r="B10365">
        <v>1</v>
      </c>
      <c r="C10365" t="s">
        <v>9357</v>
      </c>
      <c r="D10365" s="84"/>
      <c r="F10365" s="84"/>
    </row>
    <row r="10366" spans="1:6" x14ac:dyDescent="0.25">
      <c r="A10366" t="s">
        <v>11604</v>
      </c>
      <c r="B10366">
        <v>1</v>
      </c>
      <c r="C10366" t="s">
        <v>9357</v>
      </c>
      <c r="D10366" s="84"/>
      <c r="F10366" s="84"/>
    </row>
    <row r="10367" spans="1:6" x14ac:dyDescent="0.25">
      <c r="A10367" t="s">
        <v>11605</v>
      </c>
      <c r="B10367">
        <v>1</v>
      </c>
      <c r="C10367" t="s">
        <v>9357</v>
      </c>
      <c r="D10367" s="84"/>
      <c r="F10367" s="84"/>
    </row>
    <row r="10368" spans="1:6" x14ac:dyDescent="0.25">
      <c r="A10368" t="s">
        <v>11606</v>
      </c>
      <c r="B10368">
        <v>1</v>
      </c>
      <c r="C10368" t="s">
        <v>9357</v>
      </c>
      <c r="D10368" s="84"/>
      <c r="F10368" s="84"/>
    </row>
    <row r="10369" spans="1:6" x14ac:dyDescent="0.25">
      <c r="A10369" t="s">
        <v>11607</v>
      </c>
      <c r="B10369">
        <v>1</v>
      </c>
      <c r="C10369" t="s">
        <v>9357</v>
      </c>
      <c r="D10369" s="84"/>
      <c r="F10369" s="84"/>
    </row>
    <row r="10370" spans="1:6" x14ac:dyDescent="0.25">
      <c r="A10370" t="s">
        <v>11608</v>
      </c>
      <c r="B10370">
        <v>1</v>
      </c>
      <c r="C10370" t="s">
        <v>9357</v>
      </c>
      <c r="D10370" s="84"/>
      <c r="F10370" s="84"/>
    </row>
    <row r="10371" spans="1:6" x14ac:dyDescent="0.25">
      <c r="A10371" t="s">
        <v>11609</v>
      </c>
      <c r="B10371">
        <v>1</v>
      </c>
      <c r="C10371" t="s">
        <v>9357</v>
      </c>
      <c r="D10371" s="84"/>
      <c r="F10371" s="84"/>
    </row>
    <row r="10372" spans="1:6" x14ac:dyDescent="0.25">
      <c r="A10372" t="s">
        <v>11610</v>
      </c>
      <c r="B10372">
        <v>1</v>
      </c>
      <c r="C10372" t="s">
        <v>9357</v>
      </c>
      <c r="D10372" s="84"/>
      <c r="F10372" s="84"/>
    </row>
    <row r="10373" spans="1:6" x14ac:dyDescent="0.25">
      <c r="A10373" t="s">
        <v>11611</v>
      </c>
      <c r="B10373">
        <v>1</v>
      </c>
      <c r="C10373" t="s">
        <v>9357</v>
      </c>
      <c r="D10373" s="84"/>
      <c r="F10373" s="84"/>
    </row>
    <row r="10374" spans="1:6" x14ac:dyDescent="0.25">
      <c r="A10374" t="s">
        <v>11612</v>
      </c>
      <c r="B10374">
        <v>1</v>
      </c>
      <c r="C10374" t="s">
        <v>9357</v>
      </c>
      <c r="D10374" s="84"/>
      <c r="F10374" s="84"/>
    </row>
    <row r="10375" spans="1:6" x14ac:dyDescent="0.25">
      <c r="A10375" t="s">
        <v>11613</v>
      </c>
      <c r="B10375">
        <v>1</v>
      </c>
      <c r="C10375" t="s">
        <v>9357</v>
      </c>
      <c r="D10375" s="84"/>
      <c r="F10375" s="84"/>
    </row>
    <row r="10376" spans="1:6" x14ac:dyDescent="0.25">
      <c r="A10376" t="s">
        <v>11614</v>
      </c>
      <c r="B10376">
        <v>1</v>
      </c>
      <c r="C10376" t="s">
        <v>9357</v>
      </c>
      <c r="D10376" s="84"/>
      <c r="F10376" s="84"/>
    </row>
    <row r="10377" spans="1:6" x14ac:dyDescent="0.25">
      <c r="A10377" t="s">
        <v>11615</v>
      </c>
      <c r="B10377">
        <v>1</v>
      </c>
      <c r="C10377" t="s">
        <v>9357</v>
      </c>
      <c r="D10377" s="84"/>
      <c r="F10377" s="84"/>
    </row>
    <row r="10378" spans="1:6" x14ac:dyDescent="0.25">
      <c r="A10378" t="s">
        <v>11616</v>
      </c>
      <c r="B10378">
        <v>1</v>
      </c>
      <c r="C10378" t="s">
        <v>9357</v>
      </c>
      <c r="D10378" s="84"/>
      <c r="F10378" s="84"/>
    </row>
    <row r="10379" spans="1:6" x14ac:dyDescent="0.25">
      <c r="A10379" t="s">
        <v>11617</v>
      </c>
      <c r="B10379">
        <v>1</v>
      </c>
      <c r="C10379" t="s">
        <v>9357</v>
      </c>
      <c r="D10379" s="84"/>
      <c r="F10379" s="84"/>
    </row>
    <row r="10380" spans="1:6" x14ac:dyDescent="0.25">
      <c r="A10380" t="s">
        <v>11618</v>
      </c>
      <c r="B10380">
        <v>1</v>
      </c>
      <c r="C10380" t="s">
        <v>9357</v>
      </c>
      <c r="D10380" s="84"/>
      <c r="F10380" s="84"/>
    </row>
    <row r="10381" spans="1:6" x14ac:dyDescent="0.25">
      <c r="A10381" t="s">
        <v>11619</v>
      </c>
      <c r="B10381">
        <v>1</v>
      </c>
      <c r="C10381" t="s">
        <v>9357</v>
      </c>
      <c r="D10381" s="84"/>
      <c r="F10381" s="84"/>
    </row>
    <row r="10382" spans="1:6" x14ac:dyDescent="0.25">
      <c r="A10382" t="s">
        <v>11620</v>
      </c>
      <c r="B10382">
        <v>1</v>
      </c>
      <c r="C10382" t="s">
        <v>9357</v>
      </c>
      <c r="D10382" s="84"/>
      <c r="F10382" s="84"/>
    </row>
    <row r="10383" spans="1:6" x14ac:dyDescent="0.25">
      <c r="A10383" t="s">
        <v>11621</v>
      </c>
      <c r="B10383">
        <v>1</v>
      </c>
      <c r="C10383" t="s">
        <v>9357</v>
      </c>
      <c r="D10383" s="84"/>
      <c r="F10383" s="84"/>
    </row>
    <row r="10384" spans="1:6" x14ac:dyDescent="0.25">
      <c r="A10384" t="s">
        <v>11622</v>
      </c>
      <c r="B10384">
        <v>1</v>
      </c>
      <c r="C10384" t="s">
        <v>9357</v>
      </c>
      <c r="D10384" s="84"/>
      <c r="F10384" s="84"/>
    </row>
    <row r="10385" spans="1:6" x14ac:dyDescent="0.25">
      <c r="A10385" t="s">
        <v>11623</v>
      </c>
      <c r="B10385">
        <v>1</v>
      </c>
      <c r="C10385" t="s">
        <v>9357</v>
      </c>
      <c r="D10385" s="84"/>
      <c r="F10385" s="84"/>
    </row>
    <row r="10386" spans="1:6" x14ac:dyDescent="0.25">
      <c r="A10386" t="s">
        <v>11624</v>
      </c>
      <c r="B10386">
        <v>1</v>
      </c>
      <c r="C10386" t="s">
        <v>9357</v>
      </c>
      <c r="D10386" s="84"/>
      <c r="F10386" s="84"/>
    </row>
    <row r="10387" spans="1:6" x14ac:dyDescent="0.25">
      <c r="A10387" t="s">
        <v>11625</v>
      </c>
      <c r="B10387">
        <v>1</v>
      </c>
      <c r="C10387" t="s">
        <v>9357</v>
      </c>
      <c r="D10387" s="84"/>
      <c r="F10387" s="84"/>
    </row>
    <row r="10388" spans="1:6" x14ac:dyDescent="0.25">
      <c r="A10388" t="s">
        <v>11626</v>
      </c>
      <c r="B10388">
        <v>1</v>
      </c>
      <c r="C10388" t="s">
        <v>9357</v>
      </c>
      <c r="D10388" s="84"/>
      <c r="F10388" s="84"/>
    </row>
    <row r="10389" spans="1:6" x14ac:dyDescent="0.25">
      <c r="A10389" t="s">
        <v>11627</v>
      </c>
      <c r="B10389">
        <v>1</v>
      </c>
      <c r="C10389" t="s">
        <v>9357</v>
      </c>
      <c r="D10389" s="84"/>
      <c r="F10389" s="84"/>
    </row>
    <row r="10390" spans="1:6" x14ac:dyDescent="0.25">
      <c r="A10390" t="s">
        <v>11628</v>
      </c>
      <c r="B10390">
        <v>1</v>
      </c>
      <c r="C10390" t="s">
        <v>9357</v>
      </c>
      <c r="D10390" s="84"/>
      <c r="F10390" s="84"/>
    </row>
    <row r="10391" spans="1:6" x14ac:dyDescent="0.25">
      <c r="A10391" t="s">
        <v>11629</v>
      </c>
      <c r="B10391">
        <v>1</v>
      </c>
      <c r="C10391" t="s">
        <v>9357</v>
      </c>
      <c r="D10391" s="84"/>
      <c r="F10391" s="84"/>
    </row>
    <row r="10392" spans="1:6" x14ac:dyDescent="0.25">
      <c r="A10392" t="s">
        <v>11630</v>
      </c>
      <c r="B10392">
        <v>1</v>
      </c>
      <c r="C10392" t="s">
        <v>9357</v>
      </c>
      <c r="D10392" s="84"/>
      <c r="F10392" s="84"/>
    </row>
    <row r="10393" spans="1:6" x14ac:dyDescent="0.25">
      <c r="A10393" t="s">
        <v>11631</v>
      </c>
      <c r="B10393">
        <v>1</v>
      </c>
      <c r="C10393" t="s">
        <v>9357</v>
      </c>
      <c r="D10393" s="84"/>
      <c r="F10393" s="84"/>
    </row>
    <row r="10394" spans="1:6" x14ac:dyDescent="0.25">
      <c r="A10394" t="s">
        <v>11632</v>
      </c>
      <c r="B10394">
        <v>1</v>
      </c>
      <c r="C10394" t="s">
        <v>9357</v>
      </c>
      <c r="D10394" s="84"/>
      <c r="F10394" s="84"/>
    </row>
    <row r="10395" spans="1:6" x14ac:dyDescent="0.25">
      <c r="A10395" t="s">
        <v>11633</v>
      </c>
      <c r="B10395">
        <v>1</v>
      </c>
      <c r="C10395" t="s">
        <v>9357</v>
      </c>
      <c r="D10395" s="84"/>
      <c r="F10395" s="84"/>
    </row>
    <row r="10396" spans="1:6" x14ac:dyDescent="0.25">
      <c r="A10396" t="s">
        <v>11634</v>
      </c>
      <c r="B10396">
        <v>1</v>
      </c>
      <c r="C10396" t="s">
        <v>9357</v>
      </c>
      <c r="D10396" s="84"/>
      <c r="F10396" s="84"/>
    </row>
    <row r="10397" spans="1:6" x14ac:dyDescent="0.25">
      <c r="A10397" t="s">
        <v>11635</v>
      </c>
      <c r="B10397">
        <v>1</v>
      </c>
      <c r="C10397" t="s">
        <v>9357</v>
      </c>
      <c r="D10397" s="84"/>
      <c r="F10397" s="84"/>
    </row>
    <row r="10398" spans="1:6" x14ac:dyDescent="0.25">
      <c r="A10398" t="s">
        <v>11636</v>
      </c>
      <c r="B10398">
        <v>1</v>
      </c>
      <c r="C10398" t="s">
        <v>9357</v>
      </c>
      <c r="D10398" s="84"/>
      <c r="F10398" s="84"/>
    </row>
    <row r="10399" spans="1:6" x14ac:dyDescent="0.25">
      <c r="A10399" t="s">
        <v>11637</v>
      </c>
      <c r="B10399">
        <v>1</v>
      </c>
      <c r="C10399" t="s">
        <v>9357</v>
      </c>
      <c r="D10399" s="84"/>
      <c r="F10399" s="84"/>
    </row>
    <row r="10400" spans="1:6" x14ac:dyDescent="0.25">
      <c r="A10400" t="s">
        <v>11638</v>
      </c>
      <c r="B10400">
        <v>1</v>
      </c>
      <c r="C10400" t="s">
        <v>9357</v>
      </c>
      <c r="D10400" s="84"/>
      <c r="F10400" s="84"/>
    </row>
    <row r="10401" spans="1:6" x14ac:dyDescent="0.25">
      <c r="A10401" t="s">
        <v>11639</v>
      </c>
      <c r="B10401">
        <v>1</v>
      </c>
      <c r="C10401" t="s">
        <v>9357</v>
      </c>
      <c r="D10401" s="84"/>
      <c r="F10401" s="84"/>
    </row>
    <row r="10402" spans="1:6" x14ac:dyDescent="0.25">
      <c r="A10402" t="s">
        <v>11640</v>
      </c>
      <c r="B10402">
        <v>1</v>
      </c>
      <c r="C10402" t="s">
        <v>9357</v>
      </c>
      <c r="D10402" s="84"/>
      <c r="F10402" s="84"/>
    </row>
    <row r="10403" spans="1:6" x14ac:dyDescent="0.25">
      <c r="A10403" t="s">
        <v>11641</v>
      </c>
      <c r="B10403">
        <v>1</v>
      </c>
      <c r="C10403" t="s">
        <v>9357</v>
      </c>
      <c r="D10403" s="84"/>
      <c r="F10403" s="84"/>
    </row>
    <row r="10404" spans="1:6" x14ac:dyDescent="0.25">
      <c r="A10404" t="s">
        <v>11642</v>
      </c>
      <c r="B10404">
        <v>1</v>
      </c>
      <c r="C10404" t="s">
        <v>9357</v>
      </c>
      <c r="D10404" s="84"/>
      <c r="F10404" s="84"/>
    </row>
    <row r="10405" spans="1:6" x14ac:dyDescent="0.25">
      <c r="A10405" t="s">
        <v>11643</v>
      </c>
      <c r="B10405">
        <v>1</v>
      </c>
      <c r="C10405" t="s">
        <v>9357</v>
      </c>
      <c r="D10405" s="84"/>
      <c r="F10405" s="84"/>
    </row>
    <row r="10406" spans="1:6" x14ac:dyDescent="0.25">
      <c r="A10406" t="s">
        <v>11644</v>
      </c>
      <c r="B10406">
        <v>1</v>
      </c>
      <c r="C10406" t="s">
        <v>9357</v>
      </c>
      <c r="D10406" s="84"/>
      <c r="F10406" s="84"/>
    </row>
    <row r="10407" spans="1:6" x14ac:dyDescent="0.25">
      <c r="A10407" t="s">
        <v>11645</v>
      </c>
      <c r="B10407">
        <v>1</v>
      </c>
      <c r="C10407" t="s">
        <v>9357</v>
      </c>
      <c r="D10407" s="84"/>
      <c r="F10407" s="84"/>
    </row>
    <row r="10408" spans="1:6" x14ac:dyDescent="0.25">
      <c r="A10408" t="s">
        <v>11646</v>
      </c>
      <c r="B10408">
        <v>1</v>
      </c>
      <c r="C10408" t="s">
        <v>9357</v>
      </c>
      <c r="D10408" s="84"/>
      <c r="F10408" s="84"/>
    </row>
    <row r="10409" spans="1:6" x14ac:dyDescent="0.25">
      <c r="A10409" t="s">
        <v>11647</v>
      </c>
      <c r="B10409">
        <v>1</v>
      </c>
      <c r="C10409" t="s">
        <v>9357</v>
      </c>
      <c r="D10409" s="84"/>
      <c r="F10409" s="84"/>
    </row>
    <row r="10410" spans="1:6" x14ac:dyDescent="0.25">
      <c r="A10410" t="s">
        <v>11648</v>
      </c>
      <c r="B10410">
        <v>1</v>
      </c>
      <c r="C10410" t="s">
        <v>9357</v>
      </c>
      <c r="D10410" s="84"/>
      <c r="F10410" s="84"/>
    </row>
    <row r="10411" spans="1:6" x14ac:dyDescent="0.25">
      <c r="A10411" t="s">
        <v>11649</v>
      </c>
      <c r="B10411">
        <v>1</v>
      </c>
      <c r="C10411" t="s">
        <v>9357</v>
      </c>
      <c r="D10411" s="84"/>
      <c r="F10411" s="84"/>
    </row>
    <row r="10412" spans="1:6" x14ac:dyDescent="0.25">
      <c r="A10412" t="s">
        <v>11650</v>
      </c>
      <c r="B10412">
        <v>1</v>
      </c>
      <c r="C10412" t="s">
        <v>9357</v>
      </c>
      <c r="D10412" s="84"/>
      <c r="F10412" s="84"/>
    </row>
    <row r="10413" spans="1:6" x14ac:dyDescent="0.25">
      <c r="A10413" t="s">
        <v>11651</v>
      </c>
      <c r="B10413">
        <v>1</v>
      </c>
      <c r="C10413" t="s">
        <v>9357</v>
      </c>
      <c r="D10413" s="84"/>
      <c r="F10413" s="84"/>
    </row>
    <row r="10414" spans="1:6" x14ac:dyDescent="0.25">
      <c r="A10414" t="s">
        <v>11652</v>
      </c>
      <c r="B10414">
        <v>1</v>
      </c>
      <c r="C10414" t="s">
        <v>9357</v>
      </c>
      <c r="D10414" s="84"/>
      <c r="F10414" s="84"/>
    </row>
    <row r="10415" spans="1:6" x14ac:dyDescent="0.25">
      <c r="A10415" t="s">
        <v>11653</v>
      </c>
      <c r="B10415">
        <v>1</v>
      </c>
      <c r="C10415" t="s">
        <v>9357</v>
      </c>
      <c r="D10415" s="84"/>
      <c r="F10415" s="84"/>
    </row>
    <row r="10416" spans="1:6" x14ac:dyDescent="0.25">
      <c r="A10416" t="s">
        <v>11654</v>
      </c>
      <c r="B10416">
        <v>1</v>
      </c>
      <c r="C10416" t="s">
        <v>9357</v>
      </c>
      <c r="D10416" s="84"/>
      <c r="F10416" s="84"/>
    </row>
    <row r="10417" spans="1:6" x14ac:dyDescent="0.25">
      <c r="A10417" t="s">
        <v>11655</v>
      </c>
      <c r="B10417">
        <v>1</v>
      </c>
      <c r="C10417" t="s">
        <v>9357</v>
      </c>
      <c r="D10417" s="84"/>
      <c r="F10417" s="84"/>
    </row>
    <row r="10418" spans="1:6" x14ac:dyDescent="0.25">
      <c r="A10418" t="s">
        <v>11656</v>
      </c>
      <c r="B10418">
        <v>1</v>
      </c>
      <c r="C10418" t="s">
        <v>9357</v>
      </c>
      <c r="D10418" s="84"/>
      <c r="F10418" s="84"/>
    </row>
    <row r="10419" spans="1:6" x14ac:dyDescent="0.25">
      <c r="A10419" t="s">
        <v>11657</v>
      </c>
      <c r="B10419">
        <v>1</v>
      </c>
      <c r="C10419" t="s">
        <v>9357</v>
      </c>
      <c r="D10419" s="84"/>
      <c r="F10419" s="84"/>
    </row>
    <row r="10420" spans="1:6" x14ac:dyDescent="0.25">
      <c r="A10420" t="s">
        <v>11658</v>
      </c>
      <c r="B10420">
        <v>1</v>
      </c>
      <c r="C10420" t="s">
        <v>9357</v>
      </c>
      <c r="D10420" s="84"/>
      <c r="F10420" s="84"/>
    </row>
    <row r="10421" spans="1:6" x14ac:dyDescent="0.25">
      <c r="A10421" t="s">
        <v>11659</v>
      </c>
      <c r="B10421">
        <v>1</v>
      </c>
      <c r="C10421" t="s">
        <v>9357</v>
      </c>
      <c r="D10421" s="84"/>
      <c r="F10421" s="84"/>
    </row>
    <row r="10422" spans="1:6" x14ac:dyDescent="0.25">
      <c r="A10422" t="s">
        <v>11660</v>
      </c>
      <c r="B10422">
        <v>1</v>
      </c>
      <c r="C10422" t="s">
        <v>9357</v>
      </c>
      <c r="D10422" s="84"/>
      <c r="F10422" s="84"/>
    </row>
    <row r="10423" spans="1:6" x14ac:dyDescent="0.25">
      <c r="A10423" t="s">
        <v>11661</v>
      </c>
      <c r="B10423">
        <v>1</v>
      </c>
      <c r="C10423" t="s">
        <v>9357</v>
      </c>
      <c r="D10423" s="84"/>
      <c r="F10423" s="84"/>
    </row>
    <row r="10424" spans="1:6" x14ac:dyDescent="0.25">
      <c r="A10424" t="s">
        <v>11662</v>
      </c>
      <c r="B10424">
        <v>1</v>
      </c>
      <c r="C10424" t="s">
        <v>9357</v>
      </c>
      <c r="D10424" s="84"/>
      <c r="F10424" s="84"/>
    </row>
    <row r="10425" spans="1:6" x14ac:dyDescent="0.25">
      <c r="A10425" t="s">
        <v>11663</v>
      </c>
      <c r="B10425">
        <v>1</v>
      </c>
      <c r="C10425" t="s">
        <v>9357</v>
      </c>
      <c r="D10425" s="84"/>
      <c r="F10425" s="84"/>
    </row>
    <row r="10426" spans="1:6" x14ac:dyDescent="0.25">
      <c r="A10426" t="s">
        <v>11664</v>
      </c>
      <c r="B10426">
        <v>1</v>
      </c>
      <c r="C10426" t="s">
        <v>9357</v>
      </c>
      <c r="D10426" s="84"/>
      <c r="F10426" s="84"/>
    </row>
    <row r="10427" spans="1:6" x14ac:dyDescent="0.25">
      <c r="A10427" t="s">
        <v>11665</v>
      </c>
      <c r="B10427">
        <v>1</v>
      </c>
      <c r="C10427" t="s">
        <v>9357</v>
      </c>
      <c r="D10427" s="84"/>
      <c r="F10427" s="84"/>
    </row>
    <row r="10428" spans="1:6" x14ac:dyDescent="0.25">
      <c r="A10428" t="s">
        <v>11666</v>
      </c>
      <c r="B10428">
        <v>1</v>
      </c>
      <c r="C10428" t="s">
        <v>9357</v>
      </c>
      <c r="D10428" s="84"/>
      <c r="F10428" s="84"/>
    </row>
    <row r="10429" spans="1:6" x14ac:dyDescent="0.25">
      <c r="A10429" t="s">
        <v>11667</v>
      </c>
      <c r="B10429">
        <v>1</v>
      </c>
      <c r="C10429" t="s">
        <v>9357</v>
      </c>
      <c r="D10429" s="84"/>
      <c r="F10429" s="84"/>
    </row>
    <row r="10430" spans="1:6" x14ac:dyDescent="0.25">
      <c r="A10430" t="s">
        <v>11668</v>
      </c>
      <c r="B10430">
        <v>1</v>
      </c>
      <c r="C10430" t="s">
        <v>9357</v>
      </c>
      <c r="D10430" s="84"/>
      <c r="F10430" s="84"/>
    </row>
    <row r="10431" spans="1:6" x14ac:dyDescent="0.25">
      <c r="A10431" t="s">
        <v>11669</v>
      </c>
      <c r="B10431">
        <v>1</v>
      </c>
      <c r="C10431" t="s">
        <v>9357</v>
      </c>
      <c r="D10431" s="84"/>
      <c r="F10431" s="84"/>
    </row>
    <row r="10432" spans="1:6" x14ac:dyDescent="0.25">
      <c r="A10432" t="s">
        <v>11670</v>
      </c>
      <c r="B10432">
        <v>1</v>
      </c>
      <c r="C10432" t="s">
        <v>9357</v>
      </c>
      <c r="D10432" s="84"/>
      <c r="F10432" s="84"/>
    </row>
    <row r="10433" spans="1:6" x14ac:dyDescent="0.25">
      <c r="A10433" t="s">
        <v>11671</v>
      </c>
      <c r="B10433">
        <v>1</v>
      </c>
      <c r="C10433" t="s">
        <v>9357</v>
      </c>
      <c r="D10433" s="84"/>
      <c r="F10433" s="84"/>
    </row>
    <row r="10434" spans="1:6" x14ac:dyDescent="0.25">
      <c r="A10434" t="s">
        <v>11672</v>
      </c>
      <c r="B10434">
        <v>1</v>
      </c>
      <c r="C10434" t="s">
        <v>9357</v>
      </c>
      <c r="D10434" s="84"/>
      <c r="F10434" s="84"/>
    </row>
    <row r="10435" spans="1:6" x14ac:dyDescent="0.25">
      <c r="A10435" t="s">
        <v>11673</v>
      </c>
      <c r="B10435">
        <v>1</v>
      </c>
      <c r="C10435" t="s">
        <v>9357</v>
      </c>
      <c r="D10435" s="84"/>
      <c r="F10435" s="84"/>
    </row>
    <row r="10436" spans="1:6" x14ac:dyDescent="0.25">
      <c r="A10436" t="s">
        <v>11674</v>
      </c>
      <c r="B10436">
        <v>1</v>
      </c>
      <c r="C10436" t="s">
        <v>9357</v>
      </c>
      <c r="D10436" s="84"/>
      <c r="F10436" s="84"/>
    </row>
    <row r="10437" spans="1:6" x14ac:dyDescent="0.25">
      <c r="A10437" t="s">
        <v>11675</v>
      </c>
      <c r="B10437">
        <v>1</v>
      </c>
      <c r="C10437" t="s">
        <v>9357</v>
      </c>
      <c r="D10437" s="84"/>
      <c r="F10437" s="84"/>
    </row>
    <row r="10438" spans="1:6" x14ac:dyDescent="0.25">
      <c r="A10438" t="s">
        <v>11676</v>
      </c>
      <c r="B10438">
        <v>1</v>
      </c>
      <c r="C10438" t="s">
        <v>9357</v>
      </c>
      <c r="D10438" s="84"/>
      <c r="F10438" s="84"/>
    </row>
    <row r="10439" spans="1:6" x14ac:dyDescent="0.25">
      <c r="A10439" t="s">
        <v>11677</v>
      </c>
      <c r="B10439">
        <v>1</v>
      </c>
      <c r="C10439" t="s">
        <v>9357</v>
      </c>
      <c r="D10439" s="84"/>
      <c r="F10439" s="84"/>
    </row>
    <row r="10440" spans="1:6" x14ac:dyDescent="0.25">
      <c r="A10440" t="s">
        <v>11678</v>
      </c>
      <c r="B10440">
        <v>1</v>
      </c>
      <c r="C10440" t="s">
        <v>9357</v>
      </c>
      <c r="D10440" s="84"/>
      <c r="F10440" s="84"/>
    </row>
    <row r="10441" spans="1:6" x14ac:dyDescent="0.25">
      <c r="A10441" t="s">
        <v>11679</v>
      </c>
      <c r="B10441">
        <v>1</v>
      </c>
      <c r="C10441" t="s">
        <v>9357</v>
      </c>
      <c r="D10441" s="84"/>
      <c r="F10441" s="84"/>
    </row>
    <row r="10442" spans="1:6" x14ac:dyDescent="0.25">
      <c r="A10442" t="s">
        <v>11680</v>
      </c>
      <c r="B10442">
        <v>1</v>
      </c>
      <c r="C10442" t="s">
        <v>9357</v>
      </c>
      <c r="D10442" s="84"/>
      <c r="F10442" s="84"/>
    </row>
    <row r="10443" spans="1:6" x14ac:dyDescent="0.25">
      <c r="A10443" t="s">
        <v>11681</v>
      </c>
      <c r="B10443">
        <v>1</v>
      </c>
      <c r="C10443" t="s">
        <v>9357</v>
      </c>
      <c r="D10443" s="84"/>
      <c r="F10443" s="84"/>
    </row>
    <row r="10444" spans="1:6" x14ac:dyDescent="0.25">
      <c r="A10444" t="s">
        <v>11682</v>
      </c>
      <c r="B10444">
        <v>1</v>
      </c>
      <c r="C10444" t="s">
        <v>9357</v>
      </c>
      <c r="D10444" s="84"/>
      <c r="F10444" s="84"/>
    </row>
    <row r="10445" spans="1:6" x14ac:dyDescent="0.25">
      <c r="A10445" t="s">
        <v>11683</v>
      </c>
      <c r="B10445">
        <v>1</v>
      </c>
      <c r="C10445" t="s">
        <v>9357</v>
      </c>
      <c r="D10445" s="84"/>
      <c r="F10445" s="84"/>
    </row>
    <row r="10446" spans="1:6" x14ac:dyDescent="0.25">
      <c r="A10446" t="s">
        <v>11684</v>
      </c>
      <c r="B10446">
        <v>1</v>
      </c>
      <c r="C10446" t="s">
        <v>9357</v>
      </c>
      <c r="D10446" s="84"/>
      <c r="F10446" s="84"/>
    </row>
    <row r="10447" spans="1:6" x14ac:dyDescent="0.25">
      <c r="A10447" t="s">
        <v>11685</v>
      </c>
      <c r="B10447">
        <v>1</v>
      </c>
      <c r="C10447" t="s">
        <v>9357</v>
      </c>
      <c r="D10447" s="84"/>
      <c r="F10447" s="84"/>
    </row>
    <row r="10448" spans="1:6" x14ac:dyDescent="0.25">
      <c r="A10448" t="s">
        <v>11686</v>
      </c>
      <c r="B10448">
        <v>1</v>
      </c>
      <c r="C10448" t="s">
        <v>9357</v>
      </c>
      <c r="D10448" s="84"/>
      <c r="F10448" s="84"/>
    </row>
    <row r="10449" spans="1:6" x14ac:dyDescent="0.25">
      <c r="A10449" t="s">
        <v>11687</v>
      </c>
      <c r="B10449">
        <v>1</v>
      </c>
      <c r="C10449" t="s">
        <v>9357</v>
      </c>
      <c r="D10449" s="84"/>
      <c r="F10449" s="84"/>
    </row>
    <row r="10450" spans="1:6" x14ac:dyDescent="0.25">
      <c r="A10450" t="s">
        <v>11688</v>
      </c>
      <c r="B10450">
        <v>1</v>
      </c>
      <c r="C10450" t="s">
        <v>9357</v>
      </c>
      <c r="D10450" s="84"/>
      <c r="F10450" s="84"/>
    </row>
    <row r="10451" spans="1:6" x14ac:dyDescent="0.25">
      <c r="A10451" t="s">
        <v>11689</v>
      </c>
      <c r="B10451">
        <v>1</v>
      </c>
      <c r="C10451" t="s">
        <v>9357</v>
      </c>
      <c r="D10451" s="84"/>
      <c r="F10451" s="84"/>
    </row>
    <row r="10452" spans="1:6" x14ac:dyDescent="0.25">
      <c r="A10452" t="s">
        <v>11690</v>
      </c>
      <c r="B10452">
        <v>1</v>
      </c>
      <c r="C10452" t="s">
        <v>9357</v>
      </c>
      <c r="D10452" s="84"/>
      <c r="F10452" s="84"/>
    </row>
    <row r="10453" spans="1:6" x14ac:dyDescent="0.25">
      <c r="A10453" t="s">
        <v>11691</v>
      </c>
      <c r="B10453">
        <v>1</v>
      </c>
      <c r="C10453" t="s">
        <v>9357</v>
      </c>
      <c r="D10453" s="84"/>
      <c r="F10453" s="84"/>
    </row>
    <row r="10454" spans="1:6" x14ac:dyDescent="0.25">
      <c r="A10454" t="s">
        <v>11692</v>
      </c>
      <c r="B10454">
        <v>1</v>
      </c>
      <c r="C10454" t="s">
        <v>9357</v>
      </c>
      <c r="D10454" s="84"/>
      <c r="F10454" s="84"/>
    </row>
    <row r="10455" spans="1:6" x14ac:dyDescent="0.25">
      <c r="A10455" t="s">
        <v>11693</v>
      </c>
      <c r="B10455">
        <v>1</v>
      </c>
      <c r="C10455" t="s">
        <v>9357</v>
      </c>
      <c r="D10455" s="84"/>
      <c r="F10455" s="84"/>
    </row>
    <row r="10456" spans="1:6" x14ac:dyDescent="0.25">
      <c r="A10456" t="s">
        <v>11694</v>
      </c>
      <c r="B10456">
        <v>1</v>
      </c>
      <c r="C10456" t="s">
        <v>9357</v>
      </c>
      <c r="D10456" s="84"/>
      <c r="F10456" s="84"/>
    </row>
    <row r="10457" spans="1:6" x14ac:dyDescent="0.25">
      <c r="A10457" t="s">
        <v>11695</v>
      </c>
      <c r="B10457">
        <v>1</v>
      </c>
      <c r="C10457" t="s">
        <v>9357</v>
      </c>
      <c r="D10457" s="84"/>
      <c r="F10457" s="84"/>
    </row>
    <row r="10458" spans="1:6" x14ac:dyDescent="0.25">
      <c r="A10458" t="s">
        <v>11696</v>
      </c>
      <c r="B10458">
        <v>1</v>
      </c>
      <c r="C10458" t="s">
        <v>9357</v>
      </c>
      <c r="D10458" s="84"/>
      <c r="F10458" s="84"/>
    </row>
    <row r="10459" spans="1:6" x14ac:dyDescent="0.25">
      <c r="A10459" t="s">
        <v>11697</v>
      </c>
      <c r="B10459">
        <v>1</v>
      </c>
      <c r="C10459" t="s">
        <v>9357</v>
      </c>
      <c r="D10459" s="84"/>
      <c r="F10459" s="84"/>
    </row>
    <row r="10460" spans="1:6" x14ac:dyDescent="0.25">
      <c r="A10460" t="s">
        <v>11698</v>
      </c>
      <c r="B10460">
        <v>1</v>
      </c>
      <c r="C10460" t="s">
        <v>9357</v>
      </c>
      <c r="D10460" s="84"/>
      <c r="F10460" s="84"/>
    </row>
    <row r="10461" spans="1:6" x14ac:dyDescent="0.25">
      <c r="A10461" t="s">
        <v>11699</v>
      </c>
      <c r="B10461">
        <v>1</v>
      </c>
      <c r="C10461" t="s">
        <v>9357</v>
      </c>
      <c r="D10461" s="84"/>
      <c r="F10461" s="84"/>
    </row>
    <row r="10462" spans="1:6" x14ac:dyDescent="0.25">
      <c r="A10462" t="s">
        <v>11700</v>
      </c>
      <c r="B10462">
        <v>1</v>
      </c>
      <c r="C10462" t="s">
        <v>9357</v>
      </c>
      <c r="D10462" s="84"/>
      <c r="F10462" s="84"/>
    </row>
    <row r="10463" spans="1:6" x14ac:dyDescent="0.25">
      <c r="A10463" t="s">
        <v>11701</v>
      </c>
      <c r="B10463">
        <v>1</v>
      </c>
      <c r="C10463" t="s">
        <v>9357</v>
      </c>
      <c r="D10463" s="84"/>
      <c r="F10463" s="84"/>
    </row>
    <row r="10464" spans="1:6" x14ac:dyDescent="0.25">
      <c r="A10464" t="s">
        <v>11702</v>
      </c>
      <c r="B10464">
        <v>1</v>
      </c>
      <c r="C10464" t="s">
        <v>9357</v>
      </c>
      <c r="D10464" s="84"/>
      <c r="F10464" s="84"/>
    </row>
    <row r="10465" spans="1:6" x14ac:dyDescent="0.25">
      <c r="A10465" t="s">
        <v>11703</v>
      </c>
      <c r="B10465">
        <v>1</v>
      </c>
      <c r="C10465" t="s">
        <v>9357</v>
      </c>
      <c r="D10465" s="84"/>
      <c r="F10465" s="84"/>
    </row>
    <row r="10466" spans="1:6" x14ac:dyDescent="0.25">
      <c r="A10466" t="s">
        <v>11704</v>
      </c>
      <c r="B10466">
        <v>1</v>
      </c>
      <c r="C10466" t="s">
        <v>9357</v>
      </c>
      <c r="D10466" s="84"/>
      <c r="F10466" s="84"/>
    </row>
    <row r="10467" spans="1:6" x14ac:dyDescent="0.25">
      <c r="A10467" t="s">
        <v>11705</v>
      </c>
      <c r="B10467">
        <v>1</v>
      </c>
      <c r="C10467" t="s">
        <v>9357</v>
      </c>
      <c r="D10467" s="84"/>
      <c r="F10467" s="84"/>
    </row>
    <row r="10468" spans="1:6" x14ac:dyDescent="0.25">
      <c r="A10468" t="s">
        <v>11706</v>
      </c>
      <c r="B10468">
        <v>1</v>
      </c>
      <c r="C10468" t="s">
        <v>9357</v>
      </c>
      <c r="D10468" s="84"/>
      <c r="F10468" s="84"/>
    </row>
    <row r="10469" spans="1:6" x14ac:dyDescent="0.25">
      <c r="A10469" t="s">
        <v>11707</v>
      </c>
      <c r="B10469">
        <v>1</v>
      </c>
      <c r="C10469" t="s">
        <v>9357</v>
      </c>
      <c r="D10469" s="84"/>
      <c r="F10469" s="84"/>
    </row>
    <row r="10470" spans="1:6" x14ac:dyDescent="0.25">
      <c r="A10470" t="s">
        <v>11708</v>
      </c>
      <c r="B10470">
        <v>1</v>
      </c>
      <c r="C10470" t="s">
        <v>9357</v>
      </c>
      <c r="D10470" s="84"/>
      <c r="F10470" s="84"/>
    </row>
    <row r="10471" spans="1:6" x14ac:dyDescent="0.25">
      <c r="A10471" t="s">
        <v>11709</v>
      </c>
      <c r="B10471">
        <v>1</v>
      </c>
      <c r="C10471" t="s">
        <v>9357</v>
      </c>
      <c r="D10471" s="84"/>
      <c r="F10471" s="84"/>
    </row>
    <row r="10472" spans="1:6" x14ac:dyDescent="0.25">
      <c r="A10472" t="s">
        <v>11710</v>
      </c>
      <c r="B10472">
        <v>1</v>
      </c>
      <c r="C10472" t="s">
        <v>9357</v>
      </c>
      <c r="D10472" s="84"/>
      <c r="F10472" s="84"/>
    </row>
    <row r="10473" spans="1:6" x14ac:dyDescent="0.25">
      <c r="A10473" t="s">
        <v>11711</v>
      </c>
      <c r="B10473">
        <v>1</v>
      </c>
      <c r="C10473" t="s">
        <v>9357</v>
      </c>
      <c r="D10473" s="84"/>
      <c r="F10473" s="84"/>
    </row>
    <row r="10474" spans="1:6" x14ac:dyDescent="0.25">
      <c r="A10474" t="s">
        <v>11712</v>
      </c>
      <c r="B10474">
        <v>1</v>
      </c>
      <c r="C10474" t="s">
        <v>9357</v>
      </c>
      <c r="D10474" s="84"/>
      <c r="F10474" s="84"/>
    </row>
    <row r="10475" spans="1:6" x14ac:dyDescent="0.25">
      <c r="A10475" t="s">
        <v>11713</v>
      </c>
      <c r="B10475">
        <v>1</v>
      </c>
      <c r="C10475" t="s">
        <v>9357</v>
      </c>
      <c r="D10475" s="84"/>
      <c r="F10475" s="84"/>
    </row>
    <row r="10476" spans="1:6" x14ac:dyDescent="0.25">
      <c r="A10476" t="s">
        <v>11714</v>
      </c>
      <c r="B10476">
        <v>1</v>
      </c>
      <c r="C10476" t="s">
        <v>9357</v>
      </c>
      <c r="D10476" s="84"/>
      <c r="F10476" s="84"/>
    </row>
    <row r="10477" spans="1:6" x14ac:dyDescent="0.25">
      <c r="A10477" t="s">
        <v>11715</v>
      </c>
      <c r="B10477">
        <v>1</v>
      </c>
      <c r="C10477" t="s">
        <v>9357</v>
      </c>
      <c r="D10477" s="84"/>
      <c r="F10477" s="84"/>
    </row>
    <row r="10478" spans="1:6" x14ac:dyDescent="0.25">
      <c r="A10478" t="s">
        <v>11716</v>
      </c>
      <c r="B10478">
        <v>1</v>
      </c>
      <c r="C10478" t="s">
        <v>9357</v>
      </c>
      <c r="D10478" s="84"/>
      <c r="F10478" s="84"/>
    </row>
    <row r="10479" spans="1:6" x14ac:dyDescent="0.25">
      <c r="A10479" t="s">
        <v>11717</v>
      </c>
      <c r="B10479">
        <v>1</v>
      </c>
      <c r="C10479" t="s">
        <v>9357</v>
      </c>
      <c r="D10479" s="84"/>
      <c r="F10479" s="84"/>
    </row>
    <row r="10480" spans="1:6" x14ac:dyDescent="0.25">
      <c r="A10480" t="s">
        <v>11718</v>
      </c>
      <c r="B10480">
        <v>1</v>
      </c>
      <c r="C10480" t="s">
        <v>9357</v>
      </c>
      <c r="D10480" s="84"/>
      <c r="F10480" s="84"/>
    </row>
    <row r="10481" spans="1:6" x14ac:dyDescent="0.25">
      <c r="A10481" t="s">
        <v>11719</v>
      </c>
      <c r="B10481">
        <v>1</v>
      </c>
      <c r="C10481" t="s">
        <v>9357</v>
      </c>
      <c r="D10481" s="84"/>
      <c r="F10481" s="84"/>
    </row>
    <row r="10482" spans="1:6" x14ac:dyDescent="0.25">
      <c r="A10482" t="s">
        <v>11720</v>
      </c>
      <c r="B10482">
        <v>1</v>
      </c>
      <c r="C10482" t="s">
        <v>9357</v>
      </c>
      <c r="D10482" s="84"/>
      <c r="F10482" s="84"/>
    </row>
    <row r="10483" spans="1:6" x14ac:dyDescent="0.25">
      <c r="A10483" t="s">
        <v>11721</v>
      </c>
      <c r="B10483">
        <v>1</v>
      </c>
      <c r="C10483" t="s">
        <v>9357</v>
      </c>
      <c r="D10483" s="84"/>
      <c r="F10483" s="84"/>
    </row>
    <row r="10484" spans="1:6" x14ac:dyDescent="0.25">
      <c r="A10484" t="s">
        <v>11722</v>
      </c>
      <c r="B10484">
        <v>1</v>
      </c>
      <c r="C10484" t="s">
        <v>9357</v>
      </c>
      <c r="D10484" s="84"/>
      <c r="F10484" s="84"/>
    </row>
    <row r="10485" spans="1:6" x14ac:dyDescent="0.25">
      <c r="A10485" t="s">
        <v>11723</v>
      </c>
      <c r="B10485">
        <v>1</v>
      </c>
      <c r="C10485" t="s">
        <v>9357</v>
      </c>
      <c r="D10485" s="84"/>
      <c r="F10485" s="84"/>
    </row>
    <row r="10486" spans="1:6" x14ac:dyDescent="0.25">
      <c r="A10486" t="s">
        <v>11724</v>
      </c>
      <c r="B10486">
        <v>1</v>
      </c>
      <c r="C10486" t="s">
        <v>9357</v>
      </c>
      <c r="D10486" s="84"/>
      <c r="F10486" s="84"/>
    </row>
    <row r="10487" spans="1:6" x14ac:dyDescent="0.25">
      <c r="A10487" t="s">
        <v>11725</v>
      </c>
      <c r="B10487">
        <v>1</v>
      </c>
      <c r="C10487" t="s">
        <v>9357</v>
      </c>
      <c r="D10487" s="84"/>
      <c r="F10487" s="84"/>
    </row>
    <row r="10488" spans="1:6" x14ac:dyDescent="0.25">
      <c r="A10488" t="s">
        <v>11726</v>
      </c>
      <c r="B10488">
        <v>1</v>
      </c>
      <c r="C10488" t="s">
        <v>9357</v>
      </c>
      <c r="D10488" s="84"/>
      <c r="F10488" s="84"/>
    </row>
    <row r="10489" spans="1:6" x14ac:dyDescent="0.25">
      <c r="A10489" t="s">
        <v>11727</v>
      </c>
      <c r="B10489">
        <v>1</v>
      </c>
      <c r="C10489" t="s">
        <v>9357</v>
      </c>
      <c r="D10489" s="84"/>
      <c r="F10489" s="84"/>
    </row>
    <row r="10490" spans="1:6" x14ac:dyDescent="0.25">
      <c r="A10490" t="s">
        <v>11728</v>
      </c>
      <c r="B10490">
        <v>1</v>
      </c>
      <c r="C10490" t="s">
        <v>9357</v>
      </c>
      <c r="D10490" s="84"/>
      <c r="F10490" s="84"/>
    </row>
    <row r="10491" spans="1:6" x14ac:dyDescent="0.25">
      <c r="A10491" t="s">
        <v>11729</v>
      </c>
      <c r="B10491">
        <v>1</v>
      </c>
      <c r="C10491" t="s">
        <v>9357</v>
      </c>
      <c r="D10491" s="84"/>
      <c r="F10491" s="84"/>
    </row>
    <row r="10492" spans="1:6" x14ac:dyDescent="0.25">
      <c r="A10492" t="s">
        <v>11730</v>
      </c>
      <c r="B10492">
        <v>1</v>
      </c>
      <c r="C10492" t="s">
        <v>9357</v>
      </c>
      <c r="D10492" s="84"/>
      <c r="F10492" s="84"/>
    </row>
    <row r="10493" spans="1:6" x14ac:dyDescent="0.25">
      <c r="A10493" t="s">
        <v>11731</v>
      </c>
      <c r="B10493">
        <v>1</v>
      </c>
      <c r="C10493" t="s">
        <v>9357</v>
      </c>
      <c r="D10493" s="84"/>
      <c r="F10493" s="84"/>
    </row>
    <row r="10494" spans="1:6" x14ac:dyDescent="0.25">
      <c r="A10494" t="s">
        <v>11732</v>
      </c>
      <c r="B10494">
        <v>1</v>
      </c>
      <c r="C10494" t="s">
        <v>9357</v>
      </c>
      <c r="D10494" s="84"/>
      <c r="F10494" s="84"/>
    </row>
    <row r="10495" spans="1:6" x14ac:dyDescent="0.25">
      <c r="A10495" t="s">
        <v>11733</v>
      </c>
      <c r="B10495">
        <v>1</v>
      </c>
      <c r="C10495" t="s">
        <v>9357</v>
      </c>
      <c r="D10495" s="84"/>
      <c r="F10495" s="84"/>
    </row>
    <row r="10496" spans="1:6" x14ac:dyDescent="0.25">
      <c r="A10496" t="s">
        <v>11734</v>
      </c>
      <c r="B10496">
        <v>1</v>
      </c>
      <c r="C10496" t="s">
        <v>9357</v>
      </c>
      <c r="D10496" s="84"/>
      <c r="F10496" s="84"/>
    </row>
    <row r="10497" spans="1:6" x14ac:dyDescent="0.25">
      <c r="A10497" t="s">
        <v>11735</v>
      </c>
      <c r="B10497">
        <v>1</v>
      </c>
      <c r="C10497" t="s">
        <v>9357</v>
      </c>
      <c r="D10497" s="84"/>
      <c r="F10497" s="84"/>
    </row>
    <row r="10498" spans="1:6" x14ac:dyDescent="0.25">
      <c r="A10498" t="s">
        <v>11736</v>
      </c>
      <c r="B10498">
        <v>1</v>
      </c>
      <c r="C10498" t="s">
        <v>9357</v>
      </c>
      <c r="D10498" s="84"/>
      <c r="F10498" s="84"/>
    </row>
    <row r="10499" spans="1:6" x14ac:dyDescent="0.25">
      <c r="A10499" t="s">
        <v>11737</v>
      </c>
      <c r="B10499">
        <v>1</v>
      </c>
      <c r="C10499" t="s">
        <v>9357</v>
      </c>
      <c r="D10499" s="84"/>
      <c r="F10499" s="84"/>
    </row>
    <row r="10500" spans="1:6" x14ac:dyDescent="0.25">
      <c r="A10500" t="s">
        <v>11738</v>
      </c>
      <c r="B10500">
        <v>1</v>
      </c>
      <c r="C10500" t="s">
        <v>9357</v>
      </c>
      <c r="D10500" s="84"/>
      <c r="F10500" s="84"/>
    </row>
    <row r="10501" spans="1:6" x14ac:dyDescent="0.25">
      <c r="A10501" t="s">
        <v>11739</v>
      </c>
      <c r="B10501">
        <v>1</v>
      </c>
      <c r="C10501" t="s">
        <v>9357</v>
      </c>
      <c r="D10501" s="84"/>
      <c r="F10501" s="84"/>
    </row>
    <row r="10502" spans="1:6" x14ac:dyDescent="0.25">
      <c r="A10502" t="s">
        <v>11740</v>
      </c>
      <c r="B10502">
        <v>1</v>
      </c>
      <c r="C10502" t="s">
        <v>9357</v>
      </c>
      <c r="D10502" s="84"/>
      <c r="F10502" s="84"/>
    </row>
    <row r="10503" spans="1:6" x14ac:dyDescent="0.25">
      <c r="A10503" t="s">
        <v>11741</v>
      </c>
      <c r="B10503">
        <v>1</v>
      </c>
      <c r="C10503" t="s">
        <v>9357</v>
      </c>
      <c r="D10503" s="84"/>
      <c r="F10503" s="84"/>
    </row>
    <row r="10504" spans="1:6" x14ac:dyDescent="0.25">
      <c r="A10504" t="s">
        <v>11742</v>
      </c>
      <c r="B10504">
        <v>1</v>
      </c>
      <c r="C10504" t="s">
        <v>9357</v>
      </c>
      <c r="D10504" s="84"/>
      <c r="F10504" s="84"/>
    </row>
    <row r="10505" spans="1:6" x14ac:dyDescent="0.25">
      <c r="A10505" t="s">
        <v>11743</v>
      </c>
      <c r="B10505">
        <v>1</v>
      </c>
      <c r="C10505" t="s">
        <v>9357</v>
      </c>
      <c r="D10505" s="84"/>
      <c r="F10505" s="84"/>
    </row>
    <row r="10506" spans="1:6" x14ac:dyDescent="0.25">
      <c r="A10506" t="s">
        <v>11744</v>
      </c>
      <c r="B10506">
        <v>1</v>
      </c>
      <c r="C10506" t="s">
        <v>9357</v>
      </c>
      <c r="D10506" s="84"/>
      <c r="F10506" s="84"/>
    </row>
    <row r="10507" spans="1:6" x14ac:dyDescent="0.25">
      <c r="A10507" t="s">
        <v>11745</v>
      </c>
      <c r="B10507">
        <v>1</v>
      </c>
      <c r="C10507" t="s">
        <v>9357</v>
      </c>
      <c r="D10507" s="84"/>
      <c r="F10507" s="84"/>
    </row>
    <row r="10508" spans="1:6" x14ac:dyDescent="0.25">
      <c r="A10508" t="s">
        <v>11746</v>
      </c>
      <c r="B10508">
        <v>1</v>
      </c>
      <c r="C10508" t="s">
        <v>9357</v>
      </c>
      <c r="D10508" s="84"/>
      <c r="F10508" s="84"/>
    </row>
    <row r="10509" spans="1:6" x14ac:dyDescent="0.25">
      <c r="A10509" t="s">
        <v>11747</v>
      </c>
      <c r="B10509">
        <v>1</v>
      </c>
      <c r="C10509" t="s">
        <v>9357</v>
      </c>
      <c r="D10509" s="84"/>
      <c r="F10509" s="84"/>
    </row>
    <row r="10510" spans="1:6" x14ac:dyDescent="0.25">
      <c r="A10510" t="s">
        <v>11748</v>
      </c>
      <c r="B10510">
        <v>1</v>
      </c>
      <c r="C10510" t="s">
        <v>9357</v>
      </c>
      <c r="D10510" s="84"/>
      <c r="F10510" s="84"/>
    </row>
    <row r="10511" spans="1:6" x14ac:dyDescent="0.25">
      <c r="A10511" t="s">
        <v>11749</v>
      </c>
      <c r="B10511">
        <v>1</v>
      </c>
      <c r="C10511" t="s">
        <v>9357</v>
      </c>
      <c r="D10511" s="84"/>
      <c r="F10511" s="84"/>
    </row>
    <row r="10512" spans="1:6" x14ac:dyDescent="0.25">
      <c r="A10512" t="s">
        <v>11750</v>
      </c>
      <c r="B10512">
        <v>1</v>
      </c>
      <c r="C10512" t="s">
        <v>9357</v>
      </c>
      <c r="D10512" s="84"/>
      <c r="F10512" s="84"/>
    </row>
    <row r="10513" spans="1:6" x14ac:dyDescent="0.25">
      <c r="A10513" t="s">
        <v>11751</v>
      </c>
      <c r="B10513">
        <v>1</v>
      </c>
      <c r="C10513" t="s">
        <v>9357</v>
      </c>
      <c r="D10513" s="84"/>
      <c r="F10513" s="84"/>
    </row>
    <row r="10514" spans="1:6" x14ac:dyDescent="0.25">
      <c r="A10514" t="s">
        <v>11752</v>
      </c>
      <c r="B10514">
        <v>1</v>
      </c>
      <c r="C10514" t="s">
        <v>9357</v>
      </c>
      <c r="D10514" s="84"/>
      <c r="F10514" s="84"/>
    </row>
    <row r="10515" spans="1:6" x14ac:dyDescent="0.25">
      <c r="A10515" t="s">
        <v>11753</v>
      </c>
      <c r="B10515">
        <v>1</v>
      </c>
      <c r="C10515" t="s">
        <v>9357</v>
      </c>
      <c r="D10515" s="84"/>
      <c r="F10515" s="84"/>
    </row>
    <row r="10516" spans="1:6" x14ac:dyDescent="0.25">
      <c r="A10516" t="s">
        <v>11754</v>
      </c>
      <c r="B10516">
        <v>1</v>
      </c>
      <c r="C10516" t="s">
        <v>9357</v>
      </c>
      <c r="D10516" s="84"/>
      <c r="F10516" s="84"/>
    </row>
    <row r="10517" spans="1:6" x14ac:dyDescent="0.25">
      <c r="A10517" t="s">
        <v>11755</v>
      </c>
      <c r="B10517">
        <v>1</v>
      </c>
      <c r="C10517" t="s">
        <v>9357</v>
      </c>
      <c r="D10517" s="84"/>
      <c r="F10517" s="84"/>
    </row>
    <row r="10518" spans="1:6" x14ac:dyDescent="0.25">
      <c r="A10518" t="s">
        <v>11756</v>
      </c>
      <c r="B10518">
        <v>1</v>
      </c>
      <c r="C10518" t="s">
        <v>9357</v>
      </c>
      <c r="D10518" s="84"/>
      <c r="F10518" s="84"/>
    </row>
    <row r="10519" spans="1:6" x14ac:dyDescent="0.25">
      <c r="A10519" t="s">
        <v>11757</v>
      </c>
      <c r="B10519">
        <v>1</v>
      </c>
      <c r="C10519" t="s">
        <v>9357</v>
      </c>
      <c r="D10519" s="84"/>
      <c r="F10519" s="84"/>
    </row>
    <row r="10520" spans="1:6" x14ac:dyDescent="0.25">
      <c r="A10520" t="s">
        <v>11758</v>
      </c>
      <c r="B10520">
        <v>1</v>
      </c>
      <c r="C10520" t="s">
        <v>9357</v>
      </c>
      <c r="D10520" s="84"/>
      <c r="F10520" s="84"/>
    </row>
    <row r="10521" spans="1:6" x14ac:dyDescent="0.25">
      <c r="A10521" t="s">
        <v>11759</v>
      </c>
      <c r="B10521">
        <v>1</v>
      </c>
      <c r="C10521" t="s">
        <v>9357</v>
      </c>
      <c r="D10521" s="84"/>
      <c r="F10521" s="84"/>
    </row>
    <row r="10522" spans="1:6" x14ac:dyDescent="0.25">
      <c r="A10522" t="s">
        <v>11760</v>
      </c>
      <c r="B10522">
        <v>1</v>
      </c>
      <c r="C10522" t="s">
        <v>9357</v>
      </c>
      <c r="D10522" s="84"/>
      <c r="F10522" s="84"/>
    </row>
    <row r="10523" spans="1:6" x14ac:dyDescent="0.25">
      <c r="A10523" t="s">
        <v>11761</v>
      </c>
      <c r="B10523">
        <v>1</v>
      </c>
      <c r="C10523" t="s">
        <v>9357</v>
      </c>
      <c r="D10523" s="84"/>
      <c r="F10523" s="84"/>
    </row>
    <row r="10524" spans="1:6" x14ac:dyDescent="0.25">
      <c r="A10524" t="s">
        <v>11762</v>
      </c>
      <c r="B10524">
        <v>1</v>
      </c>
      <c r="C10524" t="s">
        <v>9357</v>
      </c>
      <c r="D10524" s="84"/>
      <c r="F10524" s="84"/>
    </row>
    <row r="10525" spans="1:6" x14ac:dyDescent="0.25">
      <c r="A10525" t="s">
        <v>11763</v>
      </c>
      <c r="B10525">
        <v>1</v>
      </c>
      <c r="C10525" t="s">
        <v>9357</v>
      </c>
      <c r="D10525" s="84"/>
      <c r="F10525" s="84"/>
    </row>
    <row r="10526" spans="1:6" x14ac:dyDescent="0.25">
      <c r="A10526" t="s">
        <v>11764</v>
      </c>
      <c r="B10526">
        <v>1</v>
      </c>
      <c r="C10526" t="s">
        <v>9357</v>
      </c>
      <c r="D10526" s="84"/>
      <c r="F10526" s="84"/>
    </row>
    <row r="10527" spans="1:6" x14ac:dyDescent="0.25">
      <c r="A10527" t="s">
        <v>11765</v>
      </c>
      <c r="B10527">
        <v>1</v>
      </c>
      <c r="C10527" t="s">
        <v>9357</v>
      </c>
      <c r="D10527" s="84"/>
      <c r="F10527" s="84"/>
    </row>
    <row r="10528" spans="1:6" x14ac:dyDescent="0.25">
      <c r="A10528" t="s">
        <v>11766</v>
      </c>
      <c r="B10528">
        <v>1</v>
      </c>
      <c r="C10528" t="s">
        <v>9357</v>
      </c>
      <c r="D10528" s="84"/>
      <c r="F10528" s="84"/>
    </row>
    <row r="10529" spans="1:6" x14ac:dyDescent="0.25">
      <c r="A10529" t="s">
        <v>11767</v>
      </c>
      <c r="B10529">
        <v>1</v>
      </c>
      <c r="C10529" t="s">
        <v>9357</v>
      </c>
      <c r="D10529" s="84"/>
      <c r="F10529" s="84"/>
    </row>
    <row r="10530" spans="1:6" x14ac:dyDescent="0.25">
      <c r="A10530" t="s">
        <v>11768</v>
      </c>
      <c r="B10530">
        <v>1</v>
      </c>
      <c r="C10530" t="s">
        <v>9357</v>
      </c>
      <c r="D10530" s="84"/>
      <c r="F10530" s="84"/>
    </row>
    <row r="10531" spans="1:6" x14ac:dyDescent="0.25">
      <c r="A10531" t="s">
        <v>11769</v>
      </c>
      <c r="B10531">
        <v>1</v>
      </c>
      <c r="C10531" t="s">
        <v>9357</v>
      </c>
      <c r="D10531" s="84"/>
      <c r="F10531" s="84"/>
    </row>
    <row r="10532" spans="1:6" x14ac:dyDescent="0.25">
      <c r="A10532" t="s">
        <v>11770</v>
      </c>
      <c r="B10532">
        <v>1</v>
      </c>
      <c r="C10532" t="s">
        <v>9357</v>
      </c>
      <c r="D10532" s="84"/>
      <c r="F10532" s="84"/>
    </row>
    <row r="10533" spans="1:6" x14ac:dyDescent="0.25">
      <c r="A10533" t="s">
        <v>11771</v>
      </c>
      <c r="B10533">
        <v>1</v>
      </c>
      <c r="C10533" t="s">
        <v>9357</v>
      </c>
      <c r="D10533" s="84"/>
      <c r="F10533" s="84"/>
    </row>
    <row r="10534" spans="1:6" x14ac:dyDescent="0.25">
      <c r="A10534" t="s">
        <v>11772</v>
      </c>
      <c r="B10534">
        <v>1</v>
      </c>
      <c r="C10534" t="s">
        <v>9357</v>
      </c>
      <c r="D10534" s="84"/>
      <c r="F10534" s="84"/>
    </row>
    <row r="10535" spans="1:6" x14ac:dyDescent="0.25">
      <c r="A10535" t="s">
        <v>11773</v>
      </c>
      <c r="B10535">
        <v>1</v>
      </c>
      <c r="C10535" t="s">
        <v>9357</v>
      </c>
      <c r="D10535" s="84"/>
      <c r="F10535" s="84"/>
    </row>
    <row r="10536" spans="1:6" x14ac:dyDescent="0.25">
      <c r="A10536" t="s">
        <v>11774</v>
      </c>
      <c r="B10536">
        <v>1</v>
      </c>
      <c r="C10536" t="s">
        <v>9357</v>
      </c>
      <c r="D10536" s="84"/>
      <c r="F10536" s="84"/>
    </row>
    <row r="10537" spans="1:6" x14ac:dyDescent="0.25">
      <c r="A10537" t="s">
        <v>11775</v>
      </c>
      <c r="B10537">
        <v>1</v>
      </c>
      <c r="C10537" t="s">
        <v>9357</v>
      </c>
      <c r="D10537" s="84"/>
      <c r="F10537" s="84"/>
    </row>
    <row r="10538" spans="1:6" x14ac:dyDescent="0.25">
      <c r="A10538" t="s">
        <v>11776</v>
      </c>
      <c r="B10538">
        <v>1</v>
      </c>
      <c r="C10538" t="s">
        <v>9357</v>
      </c>
      <c r="D10538" s="84"/>
      <c r="F10538" s="84"/>
    </row>
    <row r="10539" spans="1:6" x14ac:dyDescent="0.25">
      <c r="A10539" t="s">
        <v>11777</v>
      </c>
      <c r="B10539">
        <v>1</v>
      </c>
      <c r="C10539" t="s">
        <v>9357</v>
      </c>
      <c r="D10539" s="84"/>
      <c r="F10539" s="84"/>
    </row>
    <row r="10540" spans="1:6" x14ac:dyDescent="0.25">
      <c r="A10540" t="s">
        <v>11778</v>
      </c>
      <c r="B10540">
        <v>1</v>
      </c>
      <c r="C10540" t="s">
        <v>9357</v>
      </c>
      <c r="D10540" s="84"/>
      <c r="F10540" s="84"/>
    </row>
    <row r="10541" spans="1:6" x14ac:dyDescent="0.25">
      <c r="A10541" t="s">
        <v>11779</v>
      </c>
      <c r="B10541">
        <v>1</v>
      </c>
      <c r="C10541" t="s">
        <v>9357</v>
      </c>
      <c r="D10541" s="84"/>
      <c r="F10541" s="84"/>
    </row>
    <row r="10542" spans="1:6" x14ac:dyDescent="0.25">
      <c r="A10542" t="s">
        <v>11780</v>
      </c>
      <c r="B10542">
        <v>1</v>
      </c>
      <c r="C10542" t="s">
        <v>9357</v>
      </c>
      <c r="D10542" s="84"/>
      <c r="F10542" s="84"/>
    </row>
    <row r="10543" spans="1:6" x14ac:dyDescent="0.25">
      <c r="A10543" t="s">
        <v>11781</v>
      </c>
      <c r="B10543">
        <v>1</v>
      </c>
      <c r="C10543" t="s">
        <v>9357</v>
      </c>
      <c r="D10543" s="84"/>
      <c r="F10543" s="84"/>
    </row>
    <row r="10544" spans="1:6" x14ac:dyDescent="0.25">
      <c r="A10544" t="s">
        <v>11782</v>
      </c>
      <c r="B10544">
        <v>1</v>
      </c>
      <c r="C10544" t="s">
        <v>9357</v>
      </c>
      <c r="D10544" s="84"/>
      <c r="F10544" s="84"/>
    </row>
    <row r="10545" spans="1:6" x14ac:dyDescent="0.25">
      <c r="A10545" t="s">
        <v>11783</v>
      </c>
      <c r="B10545">
        <v>1</v>
      </c>
      <c r="C10545" t="s">
        <v>9357</v>
      </c>
      <c r="D10545" s="84"/>
      <c r="F10545" s="84"/>
    </row>
    <row r="10546" spans="1:6" x14ac:dyDescent="0.25">
      <c r="A10546" t="s">
        <v>11784</v>
      </c>
      <c r="B10546">
        <v>1</v>
      </c>
      <c r="C10546" t="s">
        <v>9357</v>
      </c>
      <c r="D10546" s="84"/>
      <c r="F10546" s="84"/>
    </row>
    <row r="10547" spans="1:6" x14ac:dyDescent="0.25">
      <c r="A10547" t="s">
        <v>11785</v>
      </c>
      <c r="B10547">
        <v>1</v>
      </c>
      <c r="C10547" t="s">
        <v>9357</v>
      </c>
      <c r="D10547" s="84"/>
      <c r="F10547" s="84"/>
    </row>
    <row r="10548" spans="1:6" x14ac:dyDescent="0.25">
      <c r="A10548" t="s">
        <v>11786</v>
      </c>
      <c r="B10548">
        <v>1</v>
      </c>
      <c r="C10548" t="s">
        <v>9357</v>
      </c>
      <c r="D10548" s="84"/>
      <c r="F10548" s="84"/>
    </row>
    <row r="10549" spans="1:6" x14ac:dyDescent="0.25">
      <c r="A10549" t="s">
        <v>11787</v>
      </c>
      <c r="B10549">
        <v>1</v>
      </c>
      <c r="C10549" t="s">
        <v>9357</v>
      </c>
      <c r="D10549" s="84"/>
      <c r="F10549" s="84"/>
    </row>
    <row r="10550" spans="1:6" x14ac:dyDescent="0.25">
      <c r="A10550" t="s">
        <v>11788</v>
      </c>
      <c r="B10550">
        <v>1</v>
      </c>
      <c r="C10550" t="s">
        <v>9357</v>
      </c>
      <c r="D10550" s="84"/>
      <c r="F10550" s="84"/>
    </row>
    <row r="10551" spans="1:6" x14ac:dyDescent="0.25">
      <c r="A10551" t="s">
        <v>11789</v>
      </c>
      <c r="B10551">
        <v>1</v>
      </c>
      <c r="C10551" t="s">
        <v>9357</v>
      </c>
      <c r="D10551" s="84"/>
      <c r="F10551" s="84"/>
    </row>
    <row r="10552" spans="1:6" x14ac:dyDescent="0.25">
      <c r="A10552" t="s">
        <v>11790</v>
      </c>
      <c r="B10552">
        <v>1</v>
      </c>
      <c r="C10552" t="s">
        <v>9357</v>
      </c>
      <c r="D10552" s="84"/>
      <c r="F10552" s="84"/>
    </row>
    <row r="10553" spans="1:6" x14ac:dyDescent="0.25">
      <c r="A10553" t="s">
        <v>11791</v>
      </c>
      <c r="B10553">
        <v>1</v>
      </c>
      <c r="C10553" t="s">
        <v>9357</v>
      </c>
      <c r="D10553" s="84"/>
      <c r="F10553" s="84"/>
    </row>
    <row r="10554" spans="1:6" x14ac:dyDescent="0.25">
      <c r="A10554" t="s">
        <v>11792</v>
      </c>
      <c r="B10554">
        <v>1</v>
      </c>
      <c r="C10554" t="s">
        <v>9357</v>
      </c>
      <c r="D10554" s="84"/>
      <c r="F10554" s="84"/>
    </row>
    <row r="10555" spans="1:6" x14ac:dyDescent="0.25">
      <c r="A10555" t="s">
        <v>11793</v>
      </c>
      <c r="B10555">
        <v>1</v>
      </c>
      <c r="C10555" t="s">
        <v>9357</v>
      </c>
      <c r="D10555" s="84"/>
      <c r="F10555" s="84"/>
    </row>
    <row r="10556" spans="1:6" x14ac:dyDescent="0.25">
      <c r="A10556" t="s">
        <v>11794</v>
      </c>
      <c r="B10556">
        <v>1</v>
      </c>
      <c r="C10556" t="s">
        <v>9357</v>
      </c>
      <c r="D10556" s="84"/>
      <c r="F10556" s="84"/>
    </row>
    <row r="10557" spans="1:6" x14ac:dyDescent="0.25">
      <c r="A10557" t="s">
        <v>11795</v>
      </c>
      <c r="B10557">
        <v>1</v>
      </c>
      <c r="C10557" t="s">
        <v>9357</v>
      </c>
      <c r="D10557" s="84"/>
      <c r="F10557" s="84"/>
    </row>
    <row r="10558" spans="1:6" x14ac:dyDescent="0.25">
      <c r="A10558" t="s">
        <v>11796</v>
      </c>
      <c r="B10558">
        <v>1</v>
      </c>
      <c r="C10558" t="s">
        <v>9357</v>
      </c>
      <c r="D10558" s="84"/>
      <c r="F10558" s="84"/>
    </row>
    <row r="10559" spans="1:6" x14ac:dyDescent="0.25">
      <c r="A10559" t="s">
        <v>11797</v>
      </c>
      <c r="B10559">
        <v>1</v>
      </c>
      <c r="C10559" t="s">
        <v>9357</v>
      </c>
      <c r="D10559" s="84"/>
      <c r="F10559" s="84"/>
    </row>
    <row r="10560" spans="1:6" x14ac:dyDescent="0.25">
      <c r="A10560" t="s">
        <v>11798</v>
      </c>
      <c r="B10560">
        <v>1</v>
      </c>
      <c r="C10560" t="s">
        <v>9357</v>
      </c>
      <c r="D10560" s="84"/>
      <c r="F10560" s="84"/>
    </row>
    <row r="10561" spans="1:6" x14ac:dyDescent="0.25">
      <c r="A10561" t="s">
        <v>11799</v>
      </c>
      <c r="B10561">
        <v>1</v>
      </c>
      <c r="C10561" t="s">
        <v>9357</v>
      </c>
      <c r="D10561" s="84"/>
      <c r="F10561" s="84"/>
    </row>
    <row r="10562" spans="1:6" x14ac:dyDescent="0.25">
      <c r="A10562" t="s">
        <v>11800</v>
      </c>
      <c r="B10562">
        <v>1</v>
      </c>
      <c r="C10562" t="s">
        <v>9357</v>
      </c>
      <c r="D10562" s="84"/>
      <c r="F10562" s="84"/>
    </row>
    <row r="10563" spans="1:6" x14ac:dyDescent="0.25">
      <c r="A10563" t="s">
        <v>11801</v>
      </c>
      <c r="B10563">
        <v>1</v>
      </c>
      <c r="C10563" t="s">
        <v>9357</v>
      </c>
      <c r="D10563" s="84"/>
      <c r="F10563" s="84"/>
    </row>
    <row r="10564" spans="1:6" x14ac:dyDescent="0.25">
      <c r="A10564" t="s">
        <v>11802</v>
      </c>
      <c r="B10564">
        <v>1</v>
      </c>
      <c r="C10564" t="s">
        <v>9357</v>
      </c>
      <c r="D10564" s="84"/>
      <c r="F10564" s="84"/>
    </row>
    <row r="10565" spans="1:6" x14ac:dyDescent="0.25">
      <c r="A10565" t="s">
        <v>11803</v>
      </c>
      <c r="B10565">
        <v>1</v>
      </c>
      <c r="C10565" t="s">
        <v>9357</v>
      </c>
      <c r="D10565" s="84"/>
      <c r="F10565" s="84"/>
    </row>
    <row r="10566" spans="1:6" x14ac:dyDescent="0.25">
      <c r="A10566" t="s">
        <v>11804</v>
      </c>
      <c r="B10566">
        <v>1</v>
      </c>
      <c r="C10566" t="s">
        <v>9357</v>
      </c>
      <c r="D10566" s="84"/>
      <c r="F10566" s="84"/>
    </row>
    <row r="10567" spans="1:6" x14ac:dyDescent="0.25">
      <c r="A10567" t="s">
        <v>11805</v>
      </c>
      <c r="B10567">
        <v>1</v>
      </c>
      <c r="C10567" t="s">
        <v>9357</v>
      </c>
      <c r="D10567" s="84"/>
      <c r="F10567" s="84"/>
    </row>
    <row r="10568" spans="1:6" x14ac:dyDescent="0.25">
      <c r="A10568" t="s">
        <v>11806</v>
      </c>
      <c r="B10568">
        <v>1</v>
      </c>
      <c r="C10568" t="s">
        <v>9357</v>
      </c>
      <c r="D10568" s="84"/>
      <c r="F10568" s="84"/>
    </row>
    <row r="10569" spans="1:6" x14ac:dyDescent="0.25">
      <c r="A10569" t="s">
        <v>11807</v>
      </c>
      <c r="B10569">
        <v>1</v>
      </c>
      <c r="C10569" t="s">
        <v>9357</v>
      </c>
      <c r="D10569" s="84"/>
      <c r="F10569" s="84"/>
    </row>
    <row r="10570" spans="1:6" x14ac:dyDescent="0.25">
      <c r="A10570" t="s">
        <v>11808</v>
      </c>
      <c r="B10570">
        <v>1</v>
      </c>
      <c r="C10570" t="s">
        <v>9357</v>
      </c>
      <c r="D10570" s="84"/>
      <c r="F10570" s="84"/>
    </row>
    <row r="10571" spans="1:6" x14ac:dyDescent="0.25">
      <c r="A10571" t="s">
        <v>11809</v>
      </c>
      <c r="B10571">
        <v>1</v>
      </c>
      <c r="C10571" t="s">
        <v>9357</v>
      </c>
      <c r="D10571" s="84"/>
      <c r="F10571" s="84"/>
    </row>
    <row r="10572" spans="1:6" x14ac:dyDescent="0.25">
      <c r="A10572" t="s">
        <v>11810</v>
      </c>
      <c r="B10572">
        <v>1</v>
      </c>
      <c r="C10572" t="s">
        <v>9357</v>
      </c>
      <c r="D10572" s="84"/>
      <c r="F10572" s="84"/>
    </row>
    <row r="10573" spans="1:6" x14ac:dyDescent="0.25">
      <c r="A10573" t="s">
        <v>11811</v>
      </c>
      <c r="B10573">
        <v>1</v>
      </c>
      <c r="C10573" t="s">
        <v>9357</v>
      </c>
      <c r="D10573" s="84"/>
      <c r="F10573" s="84"/>
    </row>
    <row r="10574" spans="1:6" x14ac:dyDescent="0.25">
      <c r="A10574" t="s">
        <v>11812</v>
      </c>
      <c r="B10574">
        <v>1</v>
      </c>
      <c r="C10574" t="s">
        <v>9357</v>
      </c>
      <c r="D10574" s="84"/>
      <c r="F10574" s="84"/>
    </row>
    <row r="10575" spans="1:6" x14ac:dyDescent="0.25">
      <c r="A10575" t="s">
        <v>11813</v>
      </c>
      <c r="B10575">
        <v>1</v>
      </c>
      <c r="C10575" t="s">
        <v>9357</v>
      </c>
      <c r="D10575" s="84"/>
      <c r="F10575" s="84"/>
    </row>
    <row r="10576" spans="1:6" x14ac:dyDescent="0.25">
      <c r="A10576" t="s">
        <v>11814</v>
      </c>
      <c r="B10576">
        <v>1</v>
      </c>
      <c r="C10576" t="s">
        <v>9357</v>
      </c>
      <c r="D10576" s="84"/>
      <c r="F10576" s="84"/>
    </row>
    <row r="10577" spans="1:6" x14ac:dyDescent="0.25">
      <c r="A10577" t="s">
        <v>11815</v>
      </c>
      <c r="B10577">
        <v>1</v>
      </c>
      <c r="C10577" t="s">
        <v>9357</v>
      </c>
      <c r="D10577" s="84"/>
      <c r="F10577" s="84"/>
    </row>
    <row r="10578" spans="1:6" x14ac:dyDescent="0.25">
      <c r="A10578" t="s">
        <v>11816</v>
      </c>
      <c r="B10578">
        <v>1</v>
      </c>
      <c r="C10578" t="s">
        <v>9357</v>
      </c>
      <c r="D10578" s="84"/>
      <c r="F10578" s="84"/>
    </row>
    <row r="10579" spans="1:6" x14ac:dyDescent="0.25">
      <c r="A10579" t="s">
        <v>11817</v>
      </c>
      <c r="B10579">
        <v>1</v>
      </c>
      <c r="C10579" t="s">
        <v>9357</v>
      </c>
      <c r="D10579" s="84"/>
      <c r="F10579" s="84"/>
    </row>
    <row r="10580" spans="1:6" x14ac:dyDescent="0.25">
      <c r="A10580" t="s">
        <v>11818</v>
      </c>
      <c r="B10580">
        <v>1</v>
      </c>
      <c r="C10580" t="s">
        <v>9357</v>
      </c>
      <c r="D10580" s="84"/>
      <c r="F10580" s="84"/>
    </row>
    <row r="10581" spans="1:6" x14ac:dyDescent="0.25">
      <c r="A10581" t="s">
        <v>11819</v>
      </c>
      <c r="B10581">
        <v>1</v>
      </c>
      <c r="C10581" t="s">
        <v>9357</v>
      </c>
      <c r="D10581" s="84"/>
      <c r="F10581" s="84"/>
    </row>
    <row r="10582" spans="1:6" x14ac:dyDescent="0.25">
      <c r="A10582" t="s">
        <v>11820</v>
      </c>
      <c r="B10582">
        <v>1</v>
      </c>
      <c r="C10582" t="s">
        <v>9357</v>
      </c>
      <c r="D10582" s="84"/>
      <c r="F10582" s="84"/>
    </row>
    <row r="10583" spans="1:6" x14ac:dyDescent="0.25">
      <c r="A10583" t="s">
        <v>11821</v>
      </c>
      <c r="B10583">
        <v>1</v>
      </c>
      <c r="C10583" t="s">
        <v>9357</v>
      </c>
      <c r="D10583" s="84"/>
      <c r="F10583" s="84"/>
    </row>
    <row r="10584" spans="1:6" x14ac:dyDescent="0.25">
      <c r="A10584" t="s">
        <v>11822</v>
      </c>
      <c r="B10584">
        <v>1</v>
      </c>
      <c r="C10584" t="s">
        <v>9357</v>
      </c>
      <c r="D10584" s="84"/>
      <c r="F10584" s="84"/>
    </row>
    <row r="10585" spans="1:6" x14ac:dyDescent="0.25">
      <c r="A10585" t="s">
        <v>11823</v>
      </c>
      <c r="B10585">
        <v>1</v>
      </c>
      <c r="C10585" t="s">
        <v>9357</v>
      </c>
      <c r="D10585" s="84"/>
      <c r="F10585" s="84"/>
    </row>
    <row r="10586" spans="1:6" x14ac:dyDescent="0.25">
      <c r="A10586" t="s">
        <v>11824</v>
      </c>
      <c r="B10586">
        <v>1</v>
      </c>
      <c r="C10586" t="s">
        <v>9357</v>
      </c>
      <c r="D10586" s="84"/>
      <c r="F10586" s="84"/>
    </row>
    <row r="10587" spans="1:6" x14ac:dyDescent="0.25">
      <c r="A10587" t="s">
        <v>11825</v>
      </c>
      <c r="B10587">
        <v>1</v>
      </c>
      <c r="C10587" t="s">
        <v>9357</v>
      </c>
      <c r="D10587" s="84"/>
      <c r="F10587" s="84"/>
    </row>
    <row r="10588" spans="1:6" x14ac:dyDescent="0.25">
      <c r="A10588" t="s">
        <v>11826</v>
      </c>
      <c r="B10588">
        <v>1</v>
      </c>
      <c r="C10588" t="s">
        <v>9357</v>
      </c>
      <c r="D10588" s="84"/>
      <c r="F10588" s="84"/>
    </row>
    <row r="10589" spans="1:6" x14ac:dyDescent="0.25">
      <c r="A10589" t="s">
        <v>11827</v>
      </c>
      <c r="B10589">
        <v>1</v>
      </c>
      <c r="C10589" t="s">
        <v>9357</v>
      </c>
      <c r="D10589" s="84"/>
      <c r="F10589" s="84"/>
    </row>
    <row r="10590" spans="1:6" x14ac:dyDescent="0.25">
      <c r="A10590" t="s">
        <v>11828</v>
      </c>
      <c r="B10590">
        <v>1</v>
      </c>
      <c r="C10590" t="s">
        <v>9357</v>
      </c>
      <c r="D10590" s="84"/>
      <c r="F10590" s="84"/>
    </row>
    <row r="10591" spans="1:6" x14ac:dyDescent="0.25">
      <c r="A10591" t="s">
        <v>11829</v>
      </c>
      <c r="B10591">
        <v>1</v>
      </c>
      <c r="C10591" t="s">
        <v>9357</v>
      </c>
      <c r="D10591" s="84"/>
      <c r="F10591" s="84"/>
    </row>
    <row r="10592" spans="1:6" x14ac:dyDescent="0.25">
      <c r="A10592" t="s">
        <v>11830</v>
      </c>
      <c r="B10592">
        <v>1</v>
      </c>
      <c r="C10592" t="s">
        <v>9357</v>
      </c>
      <c r="D10592" s="84"/>
      <c r="F10592" s="84"/>
    </row>
    <row r="10593" spans="1:6" x14ac:dyDescent="0.25">
      <c r="A10593" t="s">
        <v>11831</v>
      </c>
      <c r="B10593">
        <v>1</v>
      </c>
      <c r="C10593" t="s">
        <v>9357</v>
      </c>
      <c r="D10593" s="84"/>
      <c r="F10593" s="84"/>
    </row>
    <row r="10594" spans="1:6" x14ac:dyDescent="0.25">
      <c r="A10594" t="s">
        <v>11832</v>
      </c>
      <c r="B10594">
        <v>1</v>
      </c>
      <c r="C10594" t="s">
        <v>9357</v>
      </c>
      <c r="D10594" s="84"/>
      <c r="F10594" s="84"/>
    </row>
    <row r="10595" spans="1:6" x14ac:dyDescent="0.25">
      <c r="A10595" t="s">
        <v>11833</v>
      </c>
      <c r="B10595">
        <v>1</v>
      </c>
      <c r="C10595" t="s">
        <v>9357</v>
      </c>
      <c r="D10595" s="84"/>
      <c r="F10595" s="84"/>
    </row>
    <row r="10596" spans="1:6" x14ac:dyDescent="0.25">
      <c r="A10596" t="s">
        <v>11834</v>
      </c>
      <c r="B10596">
        <v>1</v>
      </c>
      <c r="C10596" t="s">
        <v>9357</v>
      </c>
      <c r="D10596" s="84"/>
      <c r="F10596" s="84"/>
    </row>
    <row r="10597" spans="1:6" x14ac:dyDescent="0.25">
      <c r="A10597" t="s">
        <v>11835</v>
      </c>
      <c r="B10597">
        <v>1</v>
      </c>
      <c r="C10597" t="s">
        <v>9357</v>
      </c>
      <c r="D10597" s="84"/>
      <c r="F10597" s="84"/>
    </row>
    <row r="10598" spans="1:6" x14ac:dyDescent="0.25">
      <c r="A10598" t="s">
        <v>11836</v>
      </c>
      <c r="B10598">
        <v>1</v>
      </c>
      <c r="C10598" t="s">
        <v>9357</v>
      </c>
      <c r="D10598" s="84"/>
      <c r="F10598" s="84"/>
    </row>
    <row r="10599" spans="1:6" x14ac:dyDescent="0.25">
      <c r="A10599" t="s">
        <v>11837</v>
      </c>
      <c r="B10599">
        <v>1</v>
      </c>
      <c r="C10599" t="s">
        <v>9357</v>
      </c>
      <c r="D10599" s="84"/>
      <c r="F10599" s="84"/>
    </row>
    <row r="10600" spans="1:6" x14ac:dyDescent="0.25">
      <c r="A10600" t="s">
        <v>11838</v>
      </c>
      <c r="B10600">
        <v>1</v>
      </c>
      <c r="C10600" t="s">
        <v>9357</v>
      </c>
      <c r="D10600" s="84"/>
      <c r="F10600" s="84"/>
    </row>
    <row r="10601" spans="1:6" x14ac:dyDescent="0.25">
      <c r="A10601" t="s">
        <v>11839</v>
      </c>
      <c r="B10601">
        <v>1</v>
      </c>
      <c r="C10601" t="s">
        <v>9357</v>
      </c>
      <c r="D10601" t="s">
        <v>11839</v>
      </c>
      <c r="E10601" s="84" t="s">
        <v>11839</v>
      </c>
      <c r="F10601" t="s">
        <v>1919</v>
      </c>
    </row>
    <row r="10602" spans="1:6" x14ac:dyDescent="0.25">
      <c r="A10602" t="s">
        <v>11840</v>
      </c>
      <c r="B10602">
        <v>1</v>
      </c>
      <c r="C10602" t="s">
        <v>9357</v>
      </c>
      <c r="D10602" s="84"/>
      <c r="F10602" s="84"/>
    </row>
    <row r="10603" spans="1:6" x14ac:dyDescent="0.25">
      <c r="A10603" t="s">
        <v>11841</v>
      </c>
      <c r="B10603">
        <v>1</v>
      </c>
      <c r="C10603" t="s">
        <v>9357</v>
      </c>
      <c r="D10603" s="84"/>
      <c r="F10603" s="84"/>
    </row>
    <row r="10604" spans="1:6" x14ac:dyDescent="0.25">
      <c r="A10604" t="s">
        <v>11842</v>
      </c>
      <c r="B10604">
        <v>1</v>
      </c>
      <c r="C10604" t="s">
        <v>9357</v>
      </c>
      <c r="D10604" s="84"/>
      <c r="F10604" s="84"/>
    </row>
    <row r="10605" spans="1:6" x14ac:dyDescent="0.25">
      <c r="A10605" t="s">
        <v>11843</v>
      </c>
      <c r="B10605">
        <v>1</v>
      </c>
      <c r="C10605" t="s">
        <v>9357</v>
      </c>
      <c r="D10605" s="84"/>
      <c r="F10605" s="84"/>
    </row>
    <row r="10606" spans="1:6" x14ac:dyDescent="0.25">
      <c r="A10606" t="s">
        <v>11844</v>
      </c>
      <c r="B10606">
        <v>1</v>
      </c>
      <c r="C10606" t="s">
        <v>9357</v>
      </c>
      <c r="D10606" s="84"/>
      <c r="F10606" s="84"/>
    </row>
    <row r="10607" spans="1:6" x14ac:dyDescent="0.25">
      <c r="A10607" t="s">
        <v>11845</v>
      </c>
      <c r="B10607">
        <v>1</v>
      </c>
      <c r="C10607" t="s">
        <v>9357</v>
      </c>
      <c r="D10607" s="84"/>
      <c r="F10607" s="84"/>
    </row>
    <row r="10608" spans="1:6" x14ac:dyDescent="0.25">
      <c r="A10608" t="s">
        <v>11846</v>
      </c>
      <c r="B10608">
        <v>1</v>
      </c>
      <c r="C10608" t="s">
        <v>9357</v>
      </c>
      <c r="D10608" s="84"/>
      <c r="F10608" s="84"/>
    </row>
    <row r="10609" spans="1:6" x14ac:dyDescent="0.25">
      <c r="A10609" t="s">
        <v>11847</v>
      </c>
      <c r="B10609">
        <v>1</v>
      </c>
      <c r="C10609" t="s">
        <v>9357</v>
      </c>
      <c r="D10609" s="84"/>
      <c r="F10609" s="84"/>
    </row>
    <row r="10610" spans="1:6" x14ac:dyDescent="0.25">
      <c r="A10610" t="s">
        <v>11848</v>
      </c>
      <c r="B10610">
        <v>1</v>
      </c>
      <c r="C10610" t="s">
        <v>9357</v>
      </c>
      <c r="D10610" s="84"/>
      <c r="F10610" s="84"/>
    </row>
    <row r="10611" spans="1:6" x14ac:dyDescent="0.25">
      <c r="A10611" t="s">
        <v>11849</v>
      </c>
      <c r="B10611">
        <v>1</v>
      </c>
      <c r="C10611" t="s">
        <v>9357</v>
      </c>
      <c r="D10611" s="84"/>
      <c r="F10611" s="84"/>
    </row>
    <row r="10612" spans="1:6" x14ac:dyDescent="0.25">
      <c r="A10612" t="s">
        <v>11850</v>
      </c>
      <c r="B10612">
        <v>1</v>
      </c>
      <c r="C10612" t="s">
        <v>9357</v>
      </c>
      <c r="D10612" s="84"/>
      <c r="F10612" s="84"/>
    </row>
    <row r="10613" spans="1:6" x14ac:dyDescent="0.25">
      <c r="A10613" t="s">
        <v>11851</v>
      </c>
      <c r="B10613">
        <v>1</v>
      </c>
      <c r="C10613" t="s">
        <v>9357</v>
      </c>
      <c r="D10613" s="84"/>
      <c r="F10613" s="84"/>
    </row>
    <row r="10614" spans="1:6" x14ac:dyDescent="0.25">
      <c r="A10614" t="s">
        <v>11852</v>
      </c>
      <c r="B10614">
        <v>1</v>
      </c>
      <c r="C10614" t="s">
        <v>9357</v>
      </c>
      <c r="D10614" s="84"/>
      <c r="F10614" s="84"/>
    </row>
    <row r="10615" spans="1:6" x14ac:dyDescent="0.25">
      <c r="A10615" t="s">
        <v>11853</v>
      </c>
      <c r="B10615">
        <v>1</v>
      </c>
      <c r="C10615" t="s">
        <v>9357</v>
      </c>
      <c r="D10615" s="84"/>
      <c r="F10615" s="84"/>
    </row>
    <row r="10616" spans="1:6" x14ac:dyDescent="0.25">
      <c r="A10616" t="s">
        <v>11854</v>
      </c>
      <c r="B10616">
        <v>1</v>
      </c>
      <c r="C10616" t="s">
        <v>9357</v>
      </c>
      <c r="D10616" s="84"/>
      <c r="F10616" s="84"/>
    </row>
    <row r="10617" spans="1:6" x14ac:dyDescent="0.25">
      <c r="A10617" t="s">
        <v>11855</v>
      </c>
      <c r="B10617">
        <v>1</v>
      </c>
      <c r="C10617" t="s">
        <v>9357</v>
      </c>
      <c r="D10617" s="84"/>
      <c r="F10617" s="84"/>
    </row>
    <row r="10618" spans="1:6" x14ac:dyDescent="0.25">
      <c r="A10618" t="s">
        <v>11856</v>
      </c>
      <c r="B10618">
        <v>1</v>
      </c>
      <c r="C10618" t="s">
        <v>9357</v>
      </c>
      <c r="D10618" s="84"/>
      <c r="F10618" s="84"/>
    </row>
    <row r="10619" spans="1:6" x14ac:dyDescent="0.25">
      <c r="A10619" t="s">
        <v>11857</v>
      </c>
      <c r="B10619">
        <v>1</v>
      </c>
      <c r="C10619" t="s">
        <v>9357</v>
      </c>
      <c r="D10619" s="84"/>
      <c r="F10619" s="84"/>
    </row>
    <row r="10620" spans="1:6" x14ac:dyDescent="0.25">
      <c r="A10620" t="s">
        <v>11858</v>
      </c>
      <c r="B10620">
        <v>1</v>
      </c>
      <c r="C10620" t="s">
        <v>9357</v>
      </c>
      <c r="D10620" s="84"/>
      <c r="F10620" s="84"/>
    </row>
    <row r="10621" spans="1:6" x14ac:dyDescent="0.25">
      <c r="A10621" t="s">
        <v>11859</v>
      </c>
      <c r="B10621">
        <v>1</v>
      </c>
      <c r="C10621" t="s">
        <v>9357</v>
      </c>
      <c r="D10621" s="84"/>
      <c r="F10621" s="84"/>
    </row>
    <row r="10622" spans="1:6" x14ac:dyDescent="0.25">
      <c r="A10622" t="s">
        <v>11860</v>
      </c>
      <c r="B10622">
        <v>1</v>
      </c>
      <c r="C10622" t="s">
        <v>9357</v>
      </c>
      <c r="D10622" s="84"/>
      <c r="F10622" s="84"/>
    </row>
    <row r="10623" spans="1:6" x14ac:dyDescent="0.25">
      <c r="A10623" t="s">
        <v>11861</v>
      </c>
      <c r="B10623">
        <v>1</v>
      </c>
      <c r="C10623" t="s">
        <v>9357</v>
      </c>
      <c r="D10623" s="84"/>
      <c r="F10623" s="84"/>
    </row>
    <row r="10624" spans="1:6" x14ac:dyDescent="0.25">
      <c r="A10624" t="s">
        <v>11862</v>
      </c>
      <c r="B10624">
        <v>1</v>
      </c>
      <c r="C10624" t="s">
        <v>9357</v>
      </c>
      <c r="D10624" s="84"/>
      <c r="F10624" s="84"/>
    </row>
    <row r="10625" spans="1:6" x14ac:dyDescent="0.25">
      <c r="A10625" t="s">
        <v>11863</v>
      </c>
      <c r="B10625">
        <v>1</v>
      </c>
      <c r="C10625" t="s">
        <v>9357</v>
      </c>
      <c r="D10625" s="84"/>
      <c r="F10625" s="84"/>
    </row>
    <row r="10626" spans="1:6" x14ac:dyDescent="0.25">
      <c r="A10626" t="s">
        <v>11864</v>
      </c>
      <c r="B10626">
        <v>1</v>
      </c>
      <c r="C10626" t="s">
        <v>9357</v>
      </c>
      <c r="D10626" s="84"/>
      <c r="F10626" s="84"/>
    </row>
    <row r="10627" spans="1:6" x14ac:dyDescent="0.25">
      <c r="A10627" t="s">
        <v>11865</v>
      </c>
      <c r="B10627">
        <v>1</v>
      </c>
      <c r="C10627" t="s">
        <v>9357</v>
      </c>
      <c r="D10627" s="84"/>
      <c r="F10627" s="84"/>
    </row>
    <row r="10628" spans="1:6" x14ac:dyDescent="0.25">
      <c r="A10628" t="s">
        <v>11866</v>
      </c>
      <c r="B10628">
        <v>1</v>
      </c>
      <c r="C10628" t="s">
        <v>9357</v>
      </c>
      <c r="D10628" s="84"/>
      <c r="F10628" s="84"/>
    </row>
    <row r="10629" spans="1:6" x14ac:dyDescent="0.25">
      <c r="A10629" t="s">
        <v>11867</v>
      </c>
      <c r="B10629">
        <v>1</v>
      </c>
      <c r="C10629" t="s">
        <v>9357</v>
      </c>
      <c r="D10629" s="84"/>
      <c r="F10629" s="84"/>
    </row>
    <row r="10630" spans="1:6" x14ac:dyDescent="0.25">
      <c r="A10630" t="s">
        <v>11868</v>
      </c>
      <c r="B10630">
        <v>1</v>
      </c>
      <c r="C10630" t="s">
        <v>9357</v>
      </c>
      <c r="D10630" s="84"/>
      <c r="F10630" s="84"/>
    </row>
    <row r="10631" spans="1:6" x14ac:dyDescent="0.25">
      <c r="A10631" t="s">
        <v>11869</v>
      </c>
      <c r="B10631">
        <v>1</v>
      </c>
      <c r="C10631" t="s">
        <v>9357</v>
      </c>
      <c r="D10631" s="84"/>
      <c r="F10631" s="84"/>
    </row>
    <row r="10632" spans="1:6" x14ac:dyDescent="0.25">
      <c r="A10632" t="s">
        <v>11870</v>
      </c>
      <c r="B10632">
        <v>1</v>
      </c>
      <c r="C10632" t="s">
        <v>9357</v>
      </c>
      <c r="D10632" s="84"/>
      <c r="F10632" s="84"/>
    </row>
    <row r="10633" spans="1:6" x14ac:dyDescent="0.25">
      <c r="A10633" t="s">
        <v>11871</v>
      </c>
      <c r="B10633">
        <v>1</v>
      </c>
      <c r="C10633" t="s">
        <v>9357</v>
      </c>
      <c r="D10633" s="84"/>
      <c r="F10633" s="84"/>
    </row>
    <row r="10634" spans="1:6" x14ac:dyDescent="0.25">
      <c r="A10634" t="s">
        <v>11872</v>
      </c>
      <c r="B10634">
        <v>1</v>
      </c>
      <c r="C10634" t="s">
        <v>9357</v>
      </c>
      <c r="D10634" s="84"/>
      <c r="F10634" s="84"/>
    </row>
    <row r="10635" spans="1:6" x14ac:dyDescent="0.25">
      <c r="A10635" t="s">
        <v>11873</v>
      </c>
      <c r="B10635">
        <v>1</v>
      </c>
      <c r="C10635" t="s">
        <v>9357</v>
      </c>
      <c r="D10635" s="84"/>
      <c r="F10635" s="84"/>
    </row>
    <row r="10636" spans="1:6" x14ac:dyDescent="0.25">
      <c r="A10636" t="s">
        <v>11874</v>
      </c>
      <c r="B10636">
        <v>1</v>
      </c>
      <c r="C10636" t="s">
        <v>9357</v>
      </c>
      <c r="D10636" s="84"/>
      <c r="F10636" s="84"/>
    </row>
    <row r="10637" spans="1:6" x14ac:dyDescent="0.25">
      <c r="A10637" t="s">
        <v>11875</v>
      </c>
      <c r="B10637">
        <v>1</v>
      </c>
      <c r="C10637" t="s">
        <v>9357</v>
      </c>
      <c r="D10637" s="84"/>
      <c r="F10637" s="84"/>
    </row>
    <row r="10638" spans="1:6" x14ac:dyDescent="0.25">
      <c r="A10638" t="s">
        <v>11876</v>
      </c>
      <c r="B10638">
        <v>1</v>
      </c>
      <c r="C10638" t="s">
        <v>9357</v>
      </c>
      <c r="D10638" s="84"/>
      <c r="F10638" s="84"/>
    </row>
    <row r="10639" spans="1:6" x14ac:dyDescent="0.25">
      <c r="A10639" t="s">
        <v>11877</v>
      </c>
      <c r="B10639">
        <v>1</v>
      </c>
      <c r="C10639" t="s">
        <v>9357</v>
      </c>
      <c r="D10639" s="84"/>
      <c r="F10639" s="84"/>
    </row>
    <row r="10640" spans="1:6" x14ac:dyDescent="0.25">
      <c r="A10640" t="s">
        <v>11878</v>
      </c>
      <c r="B10640">
        <v>1</v>
      </c>
      <c r="C10640" t="s">
        <v>9357</v>
      </c>
      <c r="D10640" s="84"/>
      <c r="F10640" s="84"/>
    </row>
    <row r="10641" spans="1:6" x14ac:dyDescent="0.25">
      <c r="A10641" t="s">
        <v>11879</v>
      </c>
      <c r="B10641">
        <v>1</v>
      </c>
      <c r="C10641" t="s">
        <v>9357</v>
      </c>
      <c r="D10641" s="84"/>
      <c r="F10641" s="84"/>
    </row>
    <row r="10642" spans="1:6" x14ac:dyDescent="0.25">
      <c r="A10642" t="s">
        <v>11880</v>
      </c>
      <c r="B10642">
        <v>1</v>
      </c>
      <c r="C10642" t="s">
        <v>9357</v>
      </c>
      <c r="D10642" s="84"/>
      <c r="F10642" s="84"/>
    </row>
    <row r="10643" spans="1:6" x14ac:dyDescent="0.25">
      <c r="A10643" t="s">
        <v>11881</v>
      </c>
      <c r="B10643">
        <v>1</v>
      </c>
      <c r="C10643" t="s">
        <v>9357</v>
      </c>
      <c r="D10643" s="84"/>
      <c r="F10643" s="84"/>
    </row>
    <row r="10644" spans="1:6" x14ac:dyDescent="0.25">
      <c r="A10644" t="s">
        <v>11882</v>
      </c>
      <c r="B10644">
        <v>1</v>
      </c>
      <c r="C10644" t="s">
        <v>9357</v>
      </c>
      <c r="D10644" s="84"/>
      <c r="F10644" s="84"/>
    </row>
    <row r="10645" spans="1:6" x14ac:dyDescent="0.25">
      <c r="A10645" t="s">
        <v>11883</v>
      </c>
      <c r="B10645">
        <v>1</v>
      </c>
      <c r="C10645" t="s">
        <v>9357</v>
      </c>
      <c r="D10645" s="84"/>
      <c r="F10645" s="84"/>
    </row>
    <row r="10646" spans="1:6" x14ac:dyDescent="0.25">
      <c r="A10646" t="s">
        <v>11884</v>
      </c>
      <c r="B10646">
        <v>1</v>
      </c>
      <c r="C10646" t="s">
        <v>9357</v>
      </c>
      <c r="D10646" s="84"/>
      <c r="F10646" s="84"/>
    </row>
    <row r="10647" spans="1:6" x14ac:dyDescent="0.25">
      <c r="A10647" t="s">
        <v>11885</v>
      </c>
      <c r="B10647">
        <v>1</v>
      </c>
      <c r="C10647" t="s">
        <v>9357</v>
      </c>
      <c r="D10647" s="84"/>
      <c r="F10647" s="84"/>
    </row>
    <row r="10648" spans="1:6" x14ac:dyDescent="0.25">
      <c r="A10648" t="s">
        <v>11886</v>
      </c>
      <c r="B10648">
        <v>1</v>
      </c>
      <c r="C10648" t="s">
        <v>9357</v>
      </c>
      <c r="D10648" s="84"/>
      <c r="F10648" s="84"/>
    </row>
    <row r="10649" spans="1:6" x14ac:dyDescent="0.25">
      <c r="A10649" t="s">
        <v>11887</v>
      </c>
      <c r="B10649">
        <v>1</v>
      </c>
      <c r="C10649" t="s">
        <v>9357</v>
      </c>
      <c r="D10649" s="84"/>
      <c r="F10649" s="84"/>
    </row>
    <row r="10650" spans="1:6" x14ac:dyDescent="0.25">
      <c r="A10650" t="s">
        <v>11888</v>
      </c>
      <c r="B10650">
        <v>1</v>
      </c>
      <c r="C10650" t="s">
        <v>9357</v>
      </c>
      <c r="D10650" s="84"/>
      <c r="F10650" s="84"/>
    </row>
    <row r="10651" spans="1:6" x14ac:dyDescent="0.25">
      <c r="A10651" t="s">
        <v>11889</v>
      </c>
      <c r="B10651">
        <v>1</v>
      </c>
      <c r="C10651" t="s">
        <v>9357</v>
      </c>
      <c r="D10651" s="84"/>
      <c r="F10651" s="84"/>
    </row>
    <row r="10652" spans="1:6" x14ac:dyDescent="0.25">
      <c r="A10652" t="s">
        <v>11890</v>
      </c>
      <c r="B10652">
        <v>1</v>
      </c>
      <c r="C10652" t="s">
        <v>9357</v>
      </c>
      <c r="D10652" s="84"/>
      <c r="F10652" s="84"/>
    </row>
    <row r="10653" spans="1:6" x14ac:dyDescent="0.25">
      <c r="A10653" t="s">
        <v>11891</v>
      </c>
      <c r="B10653">
        <v>1</v>
      </c>
      <c r="C10653" t="s">
        <v>9357</v>
      </c>
      <c r="D10653" s="84"/>
      <c r="F10653" s="84"/>
    </row>
    <row r="10654" spans="1:6" x14ac:dyDescent="0.25">
      <c r="A10654" t="s">
        <v>11892</v>
      </c>
      <c r="B10654">
        <v>1</v>
      </c>
      <c r="C10654" t="s">
        <v>9357</v>
      </c>
      <c r="D10654" s="84"/>
      <c r="F10654" s="84"/>
    </row>
    <row r="10655" spans="1:6" x14ac:dyDescent="0.25">
      <c r="A10655" t="s">
        <v>11893</v>
      </c>
      <c r="B10655">
        <v>1</v>
      </c>
      <c r="C10655" t="s">
        <v>9357</v>
      </c>
      <c r="D10655" s="84"/>
      <c r="F10655" s="84"/>
    </row>
    <row r="10656" spans="1:6" x14ac:dyDescent="0.25">
      <c r="A10656" t="s">
        <v>11894</v>
      </c>
      <c r="B10656">
        <v>1</v>
      </c>
      <c r="C10656" t="s">
        <v>9357</v>
      </c>
      <c r="D10656" s="84"/>
      <c r="F10656" s="84"/>
    </row>
    <row r="10657" spans="1:6" x14ac:dyDescent="0.25">
      <c r="A10657" t="s">
        <v>11895</v>
      </c>
      <c r="B10657">
        <v>1</v>
      </c>
      <c r="C10657" t="s">
        <v>9357</v>
      </c>
      <c r="D10657" s="84"/>
      <c r="F10657" s="84"/>
    </row>
    <row r="10658" spans="1:6" x14ac:dyDescent="0.25">
      <c r="A10658" t="s">
        <v>11896</v>
      </c>
      <c r="B10658">
        <v>1</v>
      </c>
      <c r="C10658" t="s">
        <v>9357</v>
      </c>
      <c r="D10658" s="84"/>
      <c r="F10658" s="84"/>
    </row>
    <row r="10659" spans="1:6" x14ac:dyDescent="0.25">
      <c r="A10659" t="s">
        <v>11897</v>
      </c>
      <c r="B10659">
        <v>1</v>
      </c>
      <c r="C10659" t="s">
        <v>9357</v>
      </c>
      <c r="D10659" s="84"/>
      <c r="F10659" s="84"/>
    </row>
    <row r="10660" spans="1:6" x14ac:dyDescent="0.25">
      <c r="A10660" t="s">
        <v>11898</v>
      </c>
      <c r="B10660">
        <v>1</v>
      </c>
      <c r="C10660" t="s">
        <v>9357</v>
      </c>
      <c r="D10660" s="84"/>
      <c r="F10660" s="84"/>
    </row>
    <row r="10661" spans="1:6" x14ac:dyDescent="0.25">
      <c r="A10661" t="s">
        <v>11899</v>
      </c>
      <c r="B10661">
        <v>1</v>
      </c>
      <c r="C10661" t="s">
        <v>9357</v>
      </c>
      <c r="D10661" s="84"/>
      <c r="F10661" s="84"/>
    </row>
    <row r="10662" spans="1:6" x14ac:dyDescent="0.25">
      <c r="A10662" t="s">
        <v>11900</v>
      </c>
      <c r="B10662">
        <v>1</v>
      </c>
      <c r="C10662" t="s">
        <v>9357</v>
      </c>
      <c r="D10662" s="84"/>
      <c r="F10662" s="84"/>
    </row>
    <row r="10663" spans="1:6" x14ac:dyDescent="0.25">
      <c r="A10663" t="s">
        <v>11901</v>
      </c>
      <c r="B10663">
        <v>1</v>
      </c>
      <c r="C10663" t="s">
        <v>9357</v>
      </c>
      <c r="D10663" s="84"/>
      <c r="F10663" s="84"/>
    </row>
    <row r="10664" spans="1:6" x14ac:dyDescent="0.25">
      <c r="A10664" t="s">
        <v>11902</v>
      </c>
      <c r="B10664">
        <v>1</v>
      </c>
      <c r="C10664" t="s">
        <v>9357</v>
      </c>
      <c r="D10664" s="84"/>
      <c r="F10664" s="84"/>
    </row>
    <row r="10665" spans="1:6" x14ac:dyDescent="0.25">
      <c r="A10665" t="s">
        <v>11903</v>
      </c>
      <c r="B10665">
        <v>1</v>
      </c>
      <c r="C10665" t="s">
        <v>9357</v>
      </c>
      <c r="D10665" s="84"/>
      <c r="F10665" s="84"/>
    </row>
    <row r="10666" spans="1:6" x14ac:dyDescent="0.25">
      <c r="A10666" t="s">
        <v>11904</v>
      </c>
      <c r="B10666">
        <v>1</v>
      </c>
      <c r="C10666" t="s">
        <v>9357</v>
      </c>
      <c r="D10666" s="84"/>
      <c r="F10666" s="84"/>
    </row>
    <row r="10667" spans="1:6" x14ac:dyDescent="0.25">
      <c r="A10667" t="s">
        <v>11905</v>
      </c>
      <c r="B10667">
        <v>1</v>
      </c>
      <c r="C10667" t="s">
        <v>9357</v>
      </c>
      <c r="D10667" s="84"/>
      <c r="F10667" s="84"/>
    </row>
    <row r="10668" spans="1:6" x14ac:dyDescent="0.25">
      <c r="A10668" t="s">
        <v>11906</v>
      </c>
      <c r="B10668">
        <v>1</v>
      </c>
      <c r="C10668" t="s">
        <v>9357</v>
      </c>
      <c r="D10668" s="84"/>
      <c r="F10668" s="84"/>
    </row>
    <row r="10669" spans="1:6" x14ac:dyDescent="0.25">
      <c r="A10669" t="s">
        <v>11907</v>
      </c>
      <c r="B10669">
        <v>1</v>
      </c>
      <c r="C10669" t="s">
        <v>9357</v>
      </c>
      <c r="D10669" s="84"/>
      <c r="F10669" s="84"/>
    </row>
    <row r="10670" spans="1:6" x14ac:dyDescent="0.25">
      <c r="A10670" t="s">
        <v>11908</v>
      </c>
      <c r="B10670">
        <v>1</v>
      </c>
      <c r="C10670" t="s">
        <v>9357</v>
      </c>
      <c r="D10670" s="84"/>
      <c r="F10670" s="84"/>
    </row>
    <row r="10671" spans="1:6" x14ac:dyDescent="0.25">
      <c r="A10671" t="s">
        <v>11909</v>
      </c>
      <c r="B10671">
        <v>1</v>
      </c>
      <c r="C10671" t="s">
        <v>9357</v>
      </c>
      <c r="D10671" s="84"/>
      <c r="F10671" s="84"/>
    </row>
    <row r="10672" spans="1:6" x14ac:dyDescent="0.25">
      <c r="A10672" t="s">
        <v>11910</v>
      </c>
      <c r="B10672">
        <v>1</v>
      </c>
      <c r="C10672" t="s">
        <v>9357</v>
      </c>
      <c r="D10672" s="84"/>
      <c r="F10672" s="84"/>
    </row>
    <row r="10673" spans="1:6" x14ac:dyDescent="0.25">
      <c r="A10673" t="s">
        <v>11911</v>
      </c>
      <c r="B10673">
        <v>1</v>
      </c>
      <c r="C10673" t="s">
        <v>9357</v>
      </c>
      <c r="D10673" s="84"/>
      <c r="F10673" s="84"/>
    </row>
    <row r="10674" spans="1:6" x14ac:dyDescent="0.25">
      <c r="A10674" t="s">
        <v>11912</v>
      </c>
      <c r="B10674">
        <v>1</v>
      </c>
      <c r="C10674" t="s">
        <v>9357</v>
      </c>
      <c r="D10674" s="84"/>
      <c r="F10674" s="84"/>
    </row>
    <row r="10675" spans="1:6" x14ac:dyDescent="0.25">
      <c r="A10675" t="s">
        <v>11913</v>
      </c>
      <c r="B10675">
        <v>1</v>
      </c>
      <c r="C10675" t="s">
        <v>9357</v>
      </c>
      <c r="D10675" s="84"/>
      <c r="F10675" s="84"/>
    </row>
    <row r="10676" spans="1:6" x14ac:dyDescent="0.25">
      <c r="A10676" t="s">
        <v>11914</v>
      </c>
      <c r="B10676">
        <v>1</v>
      </c>
      <c r="C10676" t="s">
        <v>9357</v>
      </c>
      <c r="D10676" s="84"/>
      <c r="F10676" s="84"/>
    </row>
    <row r="10677" spans="1:6" x14ac:dyDescent="0.25">
      <c r="A10677" t="s">
        <v>11915</v>
      </c>
      <c r="B10677">
        <v>1</v>
      </c>
      <c r="C10677" t="s">
        <v>9357</v>
      </c>
      <c r="D10677" s="84"/>
      <c r="F10677" s="84"/>
    </row>
    <row r="10678" spans="1:6" x14ac:dyDescent="0.25">
      <c r="A10678" t="s">
        <v>11916</v>
      </c>
      <c r="B10678">
        <v>1</v>
      </c>
      <c r="C10678" t="s">
        <v>9357</v>
      </c>
      <c r="D10678" s="84"/>
      <c r="F10678" s="84"/>
    </row>
    <row r="10679" spans="1:6" x14ac:dyDescent="0.25">
      <c r="A10679" t="s">
        <v>11917</v>
      </c>
      <c r="B10679">
        <v>1</v>
      </c>
      <c r="C10679" t="s">
        <v>9357</v>
      </c>
      <c r="D10679" s="84"/>
      <c r="F10679" s="84"/>
    </row>
    <row r="10680" spans="1:6" x14ac:dyDescent="0.25">
      <c r="A10680" t="s">
        <v>11918</v>
      </c>
      <c r="B10680">
        <v>1</v>
      </c>
      <c r="C10680" t="s">
        <v>9357</v>
      </c>
      <c r="D10680" s="84"/>
      <c r="F10680" s="84"/>
    </row>
    <row r="10681" spans="1:6" x14ac:dyDescent="0.25">
      <c r="A10681" t="s">
        <v>11919</v>
      </c>
      <c r="B10681">
        <v>1</v>
      </c>
      <c r="C10681" t="s">
        <v>9357</v>
      </c>
      <c r="D10681" s="84"/>
      <c r="F10681" s="84"/>
    </row>
    <row r="10682" spans="1:6" x14ac:dyDescent="0.25">
      <c r="A10682" t="s">
        <v>11920</v>
      </c>
      <c r="B10682">
        <v>1</v>
      </c>
      <c r="C10682" t="s">
        <v>9357</v>
      </c>
      <c r="D10682" s="84"/>
      <c r="F10682" s="84"/>
    </row>
    <row r="10683" spans="1:6" x14ac:dyDescent="0.25">
      <c r="A10683" t="s">
        <v>11921</v>
      </c>
      <c r="B10683">
        <v>1</v>
      </c>
      <c r="C10683" t="s">
        <v>9357</v>
      </c>
      <c r="D10683" s="84"/>
      <c r="F10683" s="84"/>
    </row>
    <row r="10684" spans="1:6" x14ac:dyDescent="0.25">
      <c r="A10684" t="s">
        <v>11922</v>
      </c>
      <c r="B10684">
        <v>1</v>
      </c>
      <c r="C10684" t="s">
        <v>9357</v>
      </c>
      <c r="D10684" s="84"/>
      <c r="F10684" s="84"/>
    </row>
    <row r="10685" spans="1:6" x14ac:dyDescent="0.25">
      <c r="A10685" t="s">
        <v>11923</v>
      </c>
      <c r="B10685">
        <v>1</v>
      </c>
      <c r="C10685" t="s">
        <v>9357</v>
      </c>
      <c r="D10685" s="84"/>
      <c r="F10685" s="84"/>
    </row>
    <row r="10686" spans="1:6" x14ac:dyDescent="0.25">
      <c r="A10686" t="s">
        <v>11924</v>
      </c>
      <c r="B10686">
        <v>1</v>
      </c>
      <c r="C10686" t="s">
        <v>9357</v>
      </c>
      <c r="D10686" s="84"/>
      <c r="F10686" s="84"/>
    </row>
    <row r="10687" spans="1:6" x14ac:dyDescent="0.25">
      <c r="A10687" t="s">
        <v>11925</v>
      </c>
      <c r="B10687">
        <v>1</v>
      </c>
      <c r="C10687" t="s">
        <v>9357</v>
      </c>
      <c r="D10687" s="84"/>
      <c r="F10687" s="84"/>
    </row>
    <row r="10688" spans="1:6" x14ac:dyDescent="0.25">
      <c r="A10688" t="s">
        <v>11926</v>
      </c>
      <c r="B10688">
        <v>1</v>
      </c>
      <c r="C10688" t="s">
        <v>9357</v>
      </c>
      <c r="D10688" s="84"/>
      <c r="F10688" s="84"/>
    </row>
    <row r="10689" spans="1:6" x14ac:dyDescent="0.25">
      <c r="A10689" t="s">
        <v>11927</v>
      </c>
      <c r="B10689">
        <v>1</v>
      </c>
      <c r="C10689" t="s">
        <v>9357</v>
      </c>
      <c r="D10689" s="84"/>
      <c r="F10689" s="84"/>
    </row>
    <row r="10690" spans="1:6" x14ac:dyDescent="0.25">
      <c r="A10690" t="s">
        <v>11928</v>
      </c>
      <c r="B10690">
        <v>1</v>
      </c>
      <c r="C10690" t="s">
        <v>9357</v>
      </c>
      <c r="D10690" s="84"/>
      <c r="F10690" s="84"/>
    </row>
    <row r="10691" spans="1:6" x14ac:dyDescent="0.25">
      <c r="A10691" t="s">
        <v>11929</v>
      </c>
      <c r="B10691">
        <v>1</v>
      </c>
      <c r="C10691" t="s">
        <v>9357</v>
      </c>
      <c r="D10691" s="84"/>
      <c r="F10691" s="84"/>
    </row>
    <row r="10692" spans="1:6" x14ac:dyDescent="0.25">
      <c r="A10692" t="s">
        <v>11930</v>
      </c>
      <c r="B10692">
        <v>1</v>
      </c>
      <c r="C10692" t="s">
        <v>9357</v>
      </c>
      <c r="D10692" s="84"/>
      <c r="F10692" s="84"/>
    </row>
    <row r="10693" spans="1:6" x14ac:dyDescent="0.25">
      <c r="A10693" t="s">
        <v>11931</v>
      </c>
      <c r="B10693">
        <v>1</v>
      </c>
      <c r="C10693" t="s">
        <v>9357</v>
      </c>
      <c r="D10693" s="84"/>
      <c r="F10693" s="84"/>
    </row>
    <row r="10694" spans="1:6" x14ac:dyDescent="0.25">
      <c r="A10694" t="s">
        <v>11932</v>
      </c>
      <c r="B10694">
        <v>1</v>
      </c>
      <c r="C10694" t="s">
        <v>9357</v>
      </c>
      <c r="D10694" s="84"/>
      <c r="F10694" s="84"/>
    </row>
    <row r="10695" spans="1:6" x14ac:dyDescent="0.25">
      <c r="A10695" t="s">
        <v>11933</v>
      </c>
      <c r="B10695">
        <v>1</v>
      </c>
      <c r="C10695" t="s">
        <v>9357</v>
      </c>
      <c r="D10695" s="84"/>
      <c r="F10695" s="84"/>
    </row>
    <row r="10696" spans="1:6" x14ac:dyDescent="0.25">
      <c r="A10696" t="s">
        <v>11934</v>
      </c>
      <c r="B10696">
        <v>1</v>
      </c>
      <c r="C10696" t="s">
        <v>9357</v>
      </c>
      <c r="D10696" s="84"/>
      <c r="F10696" s="84"/>
    </row>
    <row r="10697" spans="1:6" x14ac:dyDescent="0.25">
      <c r="A10697" t="s">
        <v>11935</v>
      </c>
      <c r="B10697">
        <v>1</v>
      </c>
      <c r="C10697" t="s">
        <v>9357</v>
      </c>
      <c r="D10697" s="84"/>
      <c r="F10697" s="84"/>
    </row>
    <row r="10698" spans="1:6" x14ac:dyDescent="0.25">
      <c r="A10698" t="s">
        <v>11936</v>
      </c>
      <c r="B10698">
        <v>1</v>
      </c>
      <c r="C10698" t="s">
        <v>9357</v>
      </c>
      <c r="D10698" s="84"/>
      <c r="F10698" s="84"/>
    </row>
    <row r="10699" spans="1:6" x14ac:dyDescent="0.25">
      <c r="A10699" t="s">
        <v>11937</v>
      </c>
      <c r="B10699">
        <v>1</v>
      </c>
      <c r="C10699" t="s">
        <v>9357</v>
      </c>
      <c r="D10699" s="84"/>
      <c r="F10699" s="84"/>
    </row>
    <row r="10700" spans="1:6" x14ac:dyDescent="0.25">
      <c r="A10700" t="s">
        <v>11938</v>
      </c>
      <c r="B10700">
        <v>1</v>
      </c>
      <c r="C10700" t="s">
        <v>9357</v>
      </c>
      <c r="D10700" s="84"/>
      <c r="F10700" s="84"/>
    </row>
    <row r="10701" spans="1:6" x14ac:dyDescent="0.25">
      <c r="A10701" t="s">
        <v>11939</v>
      </c>
      <c r="B10701">
        <v>1</v>
      </c>
      <c r="C10701" t="s">
        <v>9357</v>
      </c>
      <c r="D10701" s="84"/>
      <c r="F10701" s="84"/>
    </row>
    <row r="10702" spans="1:6" x14ac:dyDescent="0.25">
      <c r="A10702" t="s">
        <v>11940</v>
      </c>
      <c r="B10702">
        <v>1</v>
      </c>
      <c r="C10702" t="s">
        <v>9357</v>
      </c>
      <c r="D10702" s="84"/>
      <c r="F10702" s="84"/>
    </row>
    <row r="10703" spans="1:6" x14ac:dyDescent="0.25">
      <c r="A10703" t="s">
        <v>11941</v>
      </c>
      <c r="B10703">
        <v>1</v>
      </c>
      <c r="C10703" t="s">
        <v>9357</v>
      </c>
      <c r="D10703" s="84"/>
      <c r="F10703" s="84"/>
    </row>
    <row r="10704" spans="1:6" x14ac:dyDescent="0.25">
      <c r="A10704" t="s">
        <v>11942</v>
      </c>
      <c r="B10704">
        <v>1</v>
      </c>
      <c r="C10704" t="s">
        <v>9357</v>
      </c>
      <c r="D10704" s="84"/>
      <c r="F10704" s="84"/>
    </row>
    <row r="10705" spans="1:6" x14ac:dyDescent="0.25">
      <c r="A10705" t="s">
        <v>11943</v>
      </c>
      <c r="B10705">
        <v>1</v>
      </c>
      <c r="C10705" t="s">
        <v>9357</v>
      </c>
      <c r="D10705" s="84"/>
      <c r="F10705" s="84"/>
    </row>
    <row r="10706" spans="1:6" x14ac:dyDescent="0.25">
      <c r="A10706" t="s">
        <v>11944</v>
      </c>
      <c r="B10706">
        <v>1</v>
      </c>
      <c r="C10706" t="s">
        <v>9357</v>
      </c>
      <c r="D10706" s="84"/>
      <c r="F10706" s="84"/>
    </row>
    <row r="10707" spans="1:6" x14ac:dyDescent="0.25">
      <c r="A10707" t="s">
        <v>11945</v>
      </c>
      <c r="B10707">
        <v>1</v>
      </c>
      <c r="C10707" t="s">
        <v>9357</v>
      </c>
      <c r="D10707" s="84"/>
      <c r="F10707" s="84"/>
    </row>
    <row r="10708" spans="1:6" x14ac:dyDescent="0.25">
      <c r="A10708" t="s">
        <v>11946</v>
      </c>
      <c r="B10708">
        <v>1</v>
      </c>
      <c r="C10708" t="s">
        <v>9357</v>
      </c>
      <c r="D10708" s="84"/>
      <c r="F10708" s="84"/>
    </row>
    <row r="10709" spans="1:6" x14ac:dyDescent="0.25">
      <c r="A10709" t="s">
        <v>11947</v>
      </c>
      <c r="B10709">
        <v>1</v>
      </c>
      <c r="C10709" t="s">
        <v>9357</v>
      </c>
      <c r="D10709" s="84"/>
      <c r="F10709" s="84"/>
    </row>
    <row r="10710" spans="1:6" x14ac:dyDescent="0.25">
      <c r="A10710" t="s">
        <v>11948</v>
      </c>
      <c r="B10710">
        <v>1</v>
      </c>
      <c r="C10710" t="s">
        <v>9357</v>
      </c>
      <c r="D10710" s="84"/>
      <c r="F10710" s="84"/>
    </row>
    <row r="10711" spans="1:6" x14ac:dyDescent="0.25">
      <c r="A10711" t="s">
        <v>11949</v>
      </c>
      <c r="B10711">
        <v>1</v>
      </c>
      <c r="C10711" t="s">
        <v>9357</v>
      </c>
      <c r="D10711" s="84"/>
      <c r="F10711" s="84"/>
    </row>
    <row r="10712" spans="1:6" x14ac:dyDescent="0.25">
      <c r="A10712" t="s">
        <v>11950</v>
      </c>
      <c r="B10712">
        <v>1</v>
      </c>
      <c r="C10712" t="s">
        <v>9357</v>
      </c>
      <c r="D10712" s="84"/>
      <c r="F10712" s="84"/>
    </row>
    <row r="10713" spans="1:6" x14ac:dyDescent="0.25">
      <c r="A10713" t="s">
        <v>11951</v>
      </c>
      <c r="B10713">
        <v>1</v>
      </c>
      <c r="C10713" t="s">
        <v>9357</v>
      </c>
      <c r="D10713" s="84"/>
      <c r="F10713" s="84"/>
    </row>
    <row r="10714" spans="1:6" x14ac:dyDescent="0.25">
      <c r="A10714" t="s">
        <v>11952</v>
      </c>
      <c r="B10714">
        <v>1</v>
      </c>
      <c r="C10714" t="s">
        <v>9357</v>
      </c>
      <c r="D10714" s="84"/>
      <c r="F10714" s="84"/>
    </row>
    <row r="10715" spans="1:6" x14ac:dyDescent="0.25">
      <c r="A10715" t="s">
        <v>11953</v>
      </c>
      <c r="B10715">
        <v>1</v>
      </c>
      <c r="C10715" t="s">
        <v>9357</v>
      </c>
      <c r="D10715" s="84"/>
      <c r="F10715" s="84"/>
    </row>
    <row r="10716" spans="1:6" x14ac:dyDescent="0.25">
      <c r="A10716" t="s">
        <v>11954</v>
      </c>
      <c r="B10716">
        <v>1</v>
      </c>
      <c r="C10716" t="s">
        <v>9357</v>
      </c>
      <c r="D10716" s="84"/>
      <c r="F10716" s="84"/>
    </row>
    <row r="10717" spans="1:6" x14ac:dyDescent="0.25">
      <c r="A10717" t="s">
        <v>11955</v>
      </c>
      <c r="B10717">
        <v>1</v>
      </c>
      <c r="C10717" t="s">
        <v>9357</v>
      </c>
      <c r="D10717" s="84"/>
      <c r="F10717" s="84"/>
    </row>
    <row r="10718" spans="1:6" x14ac:dyDescent="0.25">
      <c r="A10718" t="s">
        <v>11956</v>
      </c>
      <c r="B10718">
        <v>1</v>
      </c>
      <c r="C10718" t="s">
        <v>9357</v>
      </c>
      <c r="D10718" s="84"/>
      <c r="F10718" s="84"/>
    </row>
    <row r="10719" spans="1:6" x14ac:dyDescent="0.25">
      <c r="A10719" t="s">
        <v>11957</v>
      </c>
      <c r="B10719">
        <v>1</v>
      </c>
      <c r="C10719" t="s">
        <v>9357</v>
      </c>
      <c r="D10719" s="84"/>
      <c r="F10719" s="84"/>
    </row>
    <row r="10720" spans="1:6" x14ac:dyDescent="0.25">
      <c r="A10720" t="s">
        <v>11958</v>
      </c>
      <c r="B10720">
        <v>1</v>
      </c>
      <c r="C10720" t="s">
        <v>9357</v>
      </c>
      <c r="D10720" s="84"/>
      <c r="F10720" s="84"/>
    </row>
    <row r="10721" spans="1:6" x14ac:dyDescent="0.25">
      <c r="A10721" t="s">
        <v>11959</v>
      </c>
      <c r="B10721">
        <v>1</v>
      </c>
      <c r="C10721" t="s">
        <v>9357</v>
      </c>
      <c r="D10721" s="84"/>
      <c r="F10721" s="84"/>
    </row>
    <row r="10722" spans="1:6" x14ac:dyDescent="0.25">
      <c r="A10722" t="s">
        <v>11960</v>
      </c>
      <c r="B10722">
        <v>1</v>
      </c>
      <c r="C10722" t="s">
        <v>9357</v>
      </c>
      <c r="D10722" s="84"/>
      <c r="F10722" s="84"/>
    </row>
    <row r="10723" spans="1:6" x14ac:dyDescent="0.25">
      <c r="A10723" t="s">
        <v>11961</v>
      </c>
      <c r="B10723">
        <v>1</v>
      </c>
      <c r="C10723" t="s">
        <v>9357</v>
      </c>
      <c r="D10723" s="84"/>
      <c r="F10723" s="84"/>
    </row>
    <row r="10724" spans="1:6" x14ac:dyDescent="0.25">
      <c r="A10724" t="s">
        <v>11962</v>
      </c>
      <c r="B10724">
        <v>1</v>
      </c>
      <c r="C10724" t="s">
        <v>9357</v>
      </c>
      <c r="D10724" s="84"/>
      <c r="F10724" s="84"/>
    </row>
    <row r="10725" spans="1:6" x14ac:dyDescent="0.25">
      <c r="A10725" t="s">
        <v>11963</v>
      </c>
      <c r="B10725">
        <v>1</v>
      </c>
      <c r="C10725" t="s">
        <v>9357</v>
      </c>
      <c r="D10725" s="84"/>
      <c r="F10725" s="84"/>
    </row>
    <row r="10726" spans="1:6" x14ac:dyDescent="0.25">
      <c r="A10726" t="s">
        <v>11964</v>
      </c>
      <c r="B10726">
        <v>1</v>
      </c>
      <c r="C10726" t="s">
        <v>9357</v>
      </c>
      <c r="D10726" s="84"/>
      <c r="F10726" s="84"/>
    </row>
    <row r="10727" spans="1:6" x14ac:dyDescent="0.25">
      <c r="A10727" t="s">
        <v>11965</v>
      </c>
      <c r="B10727">
        <v>1</v>
      </c>
      <c r="C10727" t="s">
        <v>9357</v>
      </c>
      <c r="D10727" s="84"/>
      <c r="F10727" s="84"/>
    </row>
    <row r="10728" spans="1:6" x14ac:dyDescent="0.25">
      <c r="A10728" t="s">
        <v>11966</v>
      </c>
      <c r="B10728">
        <v>1</v>
      </c>
      <c r="C10728" t="s">
        <v>9357</v>
      </c>
      <c r="D10728" s="84"/>
      <c r="F10728" s="84"/>
    </row>
    <row r="10729" spans="1:6" x14ac:dyDescent="0.25">
      <c r="A10729" t="s">
        <v>11967</v>
      </c>
      <c r="B10729">
        <v>1</v>
      </c>
      <c r="C10729" t="s">
        <v>9357</v>
      </c>
      <c r="D10729" s="84"/>
      <c r="F10729" s="84"/>
    </row>
    <row r="10730" spans="1:6" x14ac:dyDescent="0.25">
      <c r="A10730" t="s">
        <v>11968</v>
      </c>
      <c r="B10730">
        <v>1</v>
      </c>
      <c r="C10730" t="s">
        <v>9357</v>
      </c>
      <c r="D10730" s="84"/>
      <c r="F10730" s="84"/>
    </row>
    <row r="10731" spans="1:6" x14ac:dyDescent="0.25">
      <c r="A10731" t="s">
        <v>11969</v>
      </c>
      <c r="B10731">
        <v>1</v>
      </c>
      <c r="C10731" t="s">
        <v>9357</v>
      </c>
      <c r="D10731" s="84"/>
      <c r="F10731" s="84"/>
    </row>
    <row r="10732" spans="1:6" x14ac:dyDescent="0.25">
      <c r="A10732" t="s">
        <v>11970</v>
      </c>
      <c r="B10732">
        <v>1</v>
      </c>
      <c r="C10732" t="s">
        <v>9357</v>
      </c>
      <c r="D10732" s="84"/>
      <c r="F10732" s="84"/>
    </row>
    <row r="10733" spans="1:6" x14ac:dyDescent="0.25">
      <c r="A10733" t="s">
        <v>11971</v>
      </c>
      <c r="B10733">
        <v>1</v>
      </c>
      <c r="C10733" t="s">
        <v>9357</v>
      </c>
      <c r="D10733" s="84"/>
      <c r="F10733" s="84"/>
    </row>
    <row r="10734" spans="1:6" x14ac:dyDescent="0.25">
      <c r="A10734" t="s">
        <v>11972</v>
      </c>
      <c r="B10734">
        <v>1</v>
      </c>
      <c r="C10734" t="s">
        <v>9357</v>
      </c>
      <c r="D10734" s="84"/>
      <c r="F10734" s="84"/>
    </row>
    <row r="10735" spans="1:6" x14ac:dyDescent="0.25">
      <c r="A10735" t="s">
        <v>11973</v>
      </c>
      <c r="B10735">
        <v>1</v>
      </c>
      <c r="C10735" t="s">
        <v>9357</v>
      </c>
      <c r="D10735" s="84"/>
      <c r="F10735" s="84"/>
    </row>
    <row r="10736" spans="1:6" x14ac:dyDescent="0.25">
      <c r="A10736" t="s">
        <v>11974</v>
      </c>
      <c r="B10736">
        <v>1</v>
      </c>
      <c r="C10736" t="s">
        <v>9357</v>
      </c>
      <c r="D10736" s="84"/>
      <c r="F10736" s="84"/>
    </row>
    <row r="10737" spans="1:6" x14ac:dyDescent="0.25">
      <c r="A10737" t="s">
        <v>11975</v>
      </c>
      <c r="B10737">
        <v>1</v>
      </c>
      <c r="C10737" t="s">
        <v>9357</v>
      </c>
      <c r="D10737" s="84"/>
      <c r="F10737" s="84"/>
    </row>
    <row r="10738" spans="1:6" x14ac:dyDescent="0.25">
      <c r="A10738" t="s">
        <v>11976</v>
      </c>
      <c r="B10738">
        <v>1</v>
      </c>
      <c r="C10738" t="s">
        <v>9357</v>
      </c>
      <c r="D10738" s="84"/>
      <c r="F10738" s="84"/>
    </row>
    <row r="10739" spans="1:6" x14ac:dyDescent="0.25">
      <c r="A10739" t="s">
        <v>11977</v>
      </c>
      <c r="B10739">
        <v>1</v>
      </c>
      <c r="C10739" t="s">
        <v>9357</v>
      </c>
      <c r="D10739" s="84"/>
      <c r="F10739" s="84"/>
    </row>
    <row r="10740" spans="1:6" x14ac:dyDescent="0.25">
      <c r="A10740" t="s">
        <v>11978</v>
      </c>
      <c r="B10740">
        <v>1</v>
      </c>
      <c r="C10740" t="s">
        <v>9357</v>
      </c>
      <c r="D10740" s="84"/>
      <c r="F10740" s="84"/>
    </row>
    <row r="10741" spans="1:6" x14ac:dyDescent="0.25">
      <c r="A10741" t="s">
        <v>11979</v>
      </c>
      <c r="B10741">
        <v>1</v>
      </c>
      <c r="C10741" t="s">
        <v>9357</v>
      </c>
      <c r="D10741" s="84"/>
      <c r="F10741" s="84"/>
    </row>
    <row r="10742" spans="1:6" x14ac:dyDescent="0.25">
      <c r="A10742" t="s">
        <v>11980</v>
      </c>
      <c r="B10742">
        <v>1</v>
      </c>
      <c r="C10742" t="s">
        <v>9357</v>
      </c>
      <c r="D10742" s="84"/>
      <c r="F10742" s="84"/>
    </row>
    <row r="10743" spans="1:6" x14ac:dyDescent="0.25">
      <c r="A10743" t="s">
        <v>11981</v>
      </c>
      <c r="B10743">
        <v>1</v>
      </c>
      <c r="C10743" t="s">
        <v>9357</v>
      </c>
      <c r="D10743" s="84"/>
      <c r="F10743" s="84"/>
    </row>
    <row r="10744" spans="1:6" x14ac:dyDescent="0.25">
      <c r="A10744" t="s">
        <v>11982</v>
      </c>
      <c r="B10744">
        <v>1</v>
      </c>
      <c r="C10744" t="s">
        <v>9357</v>
      </c>
      <c r="D10744" s="84"/>
      <c r="F10744" s="84"/>
    </row>
    <row r="10745" spans="1:6" x14ac:dyDescent="0.25">
      <c r="A10745" t="s">
        <v>11983</v>
      </c>
      <c r="B10745">
        <v>1</v>
      </c>
      <c r="C10745" t="s">
        <v>9357</v>
      </c>
      <c r="D10745" s="84"/>
      <c r="F10745" s="84"/>
    </row>
    <row r="10746" spans="1:6" x14ac:dyDescent="0.25">
      <c r="A10746" t="s">
        <v>11984</v>
      </c>
      <c r="B10746">
        <v>1</v>
      </c>
      <c r="C10746" t="s">
        <v>9357</v>
      </c>
      <c r="D10746" s="84"/>
      <c r="F10746" s="84"/>
    </row>
    <row r="10747" spans="1:6" x14ac:dyDescent="0.25">
      <c r="A10747" t="s">
        <v>11985</v>
      </c>
      <c r="B10747">
        <v>1</v>
      </c>
      <c r="C10747" t="s">
        <v>9357</v>
      </c>
      <c r="D10747" s="84"/>
      <c r="F10747" s="84"/>
    </row>
    <row r="10748" spans="1:6" x14ac:dyDescent="0.25">
      <c r="A10748" t="s">
        <v>11986</v>
      </c>
      <c r="B10748">
        <v>1</v>
      </c>
      <c r="C10748" t="s">
        <v>9357</v>
      </c>
      <c r="D10748" s="84"/>
      <c r="F10748" s="84"/>
    </row>
    <row r="10749" spans="1:6" x14ac:dyDescent="0.25">
      <c r="A10749" t="s">
        <v>11987</v>
      </c>
      <c r="B10749">
        <v>1</v>
      </c>
      <c r="C10749" t="s">
        <v>9357</v>
      </c>
      <c r="D10749" s="84"/>
      <c r="F10749" s="84"/>
    </row>
    <row r="10750" spans="1:6" x14ac:dyDescent="0.25">
      <c r="A10750" t="s">
        <v>11988</v>
      </c>
      <c r="B10750">
        <v>1</v>
      </c>
      <c r="C10750" t="s">
        <v>9357</v>
      </c>
      <c r="D10750" s="84"/>
      <c r="F10750" s="84"/>
    </row>
    <row r="10751" spans="1:6" x14ac:dyDescent="0.25">
      <c r="A10751" t="s">
        <v>11989</v>
      </c>
      <c r="B10751">
        <v>1</v>
      </c>
      <c r="C10751" t="s">
        <v>9357</v>
      </c>
      <c r="D10751" s="84"/>
      <c r="F10751" s="84"/>
    </row>
    <row r="10752" spans="1:6" x14ac:dyDescent="0.25">
      <c r="A10752" t="s">
        <v>11990</v>
      </c>
      <c r="B10752">
        <v>1</v>
      </c>
      <c r="C10752" t="s">
        <v>9357</v>
      </c>
      <c r="D10752" s="84"/>
      <c r="F10752" s="84"/>
    </row>
    <row r="10753" spans="1:6" x14ac:dyDescent="0.25">
      <c r="A10753" t="s">
        <v>11991</v>
      </c>
      <c r="B10753">
        <v>1</v>
      </c>
      <c r="C10753" t="s">
        <v>9357</v>
      </c>
      <c r="D10753" s="84"/>
      <c r="F10753" s="84"/>
    </row>
    <row r="10754" spans="1:6" x14ac:dyDescent="0.25">
      <c r="A10754" t="s">
        <v>11992</v>
      </c>
      <c r="B10754">
        <v>1</v>
      </c>
      <c r="C10754" t="s">
        <v>9357</v>
      </c>
      <c r="D10754" s="84"/>
      <c r="F10754" s="84"/>
    </row>
    <row r="10755" spans="1:6" x14ac:dyDescent="0.25">
      <c r="A10755" t="s">
        <v>11993</v>
      </c>
      <c r="B10755">
        <v>1</v>
      </c>
      <c r="C10755" t="s">
        <v>9357</v>
      </c>
      <c r="D10755" s="84"/>
      <c r="F10755" s="84"/>
    </row>
    <row r="10756" spans="1:6" x14ac:dyDescent="0.25">
      <c r="A10756" t="s">
        <v>11994</v>
      </c>
      <c r="B10756">
        <v>1</v>
      </c>
      <c r="C10756" t="s">
        <v>9357</v>
      </c>
      <c r="D10756" s="84"/>
      <c r="F10756" s="84"/>
    </row>
    <row r="10757" spans="1:6" x14ac:dyDescent="0.25">
      <c r="A10757" t="s">
        <v>11995</v>
      </c>
      <c r="B10757">
        <v>1</v>
      </c>
      <c r="C10757" t="s">
        <v>9357</v>
      </c>
      <c r="D10757" s="84"/>
      <c r="F10757" s="84"/>
    </row>
    <row r="10758" spans="1:6" x14ac:dyDescent="0.25">
      <c r="A10758" t="s">
        <v>11996</v>
      </c>
      <c r="B10758">
        <v>1</v>
      </c>
      <c r="C10758" t="s">
        <v>9357</v>
      </c>
      <c r="D10758" s="84"/>
      <c r="F10758" s="84"/>
    </row>
    <row r="10759" spans="1:6" x14ac:dyDescent="0.25">
      <c r="A10759" t="s">
        <v>11997</v>
      </c>
      <c r="B10759">
        <v>1</v>
      </c>
      <c r="C10759" t="s">
        <v>9357</v>
      </c>
      <c r="D10759" s="84"/>
      <c r="F10759" s="84"/>
    </row>
    <row r="10760" spans="1:6" x14ac:dyDescent="0.25">
      <c r="A10760" t="s">
        <v>11998</v>
      </c>
      <c r="B10760">
        <v>1</v>
      </c>
      <c r="C10760" t="s">
        <v>9357</v>
      </c>
      <c r="D10760" s="84"/>
      <c r="F10760" s="84"/>
    </row>
    <row r="10761" spans="1:6" x14ac:dyDescent="0.25">
      <c r="A10761" t="s">
        <v>11999</v>
      </c>
      <c r="B10761">
        <v>1</v>
      </c>
      <c r="C10761" t="s">
        <v>9357</v>
      </c>
      <c r="D10761" s="84"/>
      <c r="F10761" s="84"/>
    </row>
    <row r="10762" spans="1:6" x14ac:dyDescent="0.25">
      <c r="A10762" t="s">
        <v>12000</v>
      </c>
      <c r="B10762">
        <v>1</v>
      </c>
      <c r="C10762" t="s">
        <v>9357</v>
      </c>
      <c r="D10762" s="84"/>
      <c r="F10762" s="84"/>
    </row>
    <row r="10763" spans="1:6" x14ac:dyDescent="0.25">
      <c r="A10763" t="s">
        <v>12001</v>
      </c>
      <c r="B10763">
        <v>1</v>
      </c>
      <c r="C10763" t="s">
        <v>9357</v>
      </c>
      <c r="D10763" s="84"/>
      <c r="F10763" s="84"/>
    </row>
    <row r="10764" spans="1:6" x14ac:dyDescent="0.25">
      <c r="A10764" t="s">
        <v>12002</v>
      </c>
      <c r="B10764">
        <v>1</v>
      </c>
      <c r="C10764" t="s">
        <v>9357</v>
      </c>
      <c r="D10764" s="84"/>
      <c r="F10764" s="84"/>
    </row>
    <row r="10765" spans="1:6" x14ac:dyDescent="0.25">
      <c r="A10765" t="s">
        <v>12003</v>
      </c>
      <c r="B10765">
        <v>1</v>
      </c>
      <c r="C10765" t="s">
        <v>9357</v>
      </c>
      <c r="D10765" s="84"/>
      <c r="F10765" s="84"/>
    </row>
    <row r="10766" spans="1:6" x14ac:dyDescent="0.25">
      <c r="A10766" t="s">
        <v>12004</v>
      </c>
      <c r="B10766">
        <v>1</v>
      </c>
      <c r="C10766" t="s">
        <v>9357</v>
      </c>
      <c r="D10766" s="84"/>
      <c r="F10766" s="84"/>
    </row>
    <row r="10767" spans="1:6" x14ac:dyDescent="0.25">
      <c r="A10767" t="s">
        <v>12005</v>
      </c>
      <c r="B10767">
        <v>1</v>
      </c>
      <c r="C10767" t="s">
        <v>9357</v>
      </c>
      <c r="D10767" s="84"/>
      <c r="F10767" s="84"/>
    </row>
    <row r="10768" spans="1:6" x14ac:dyDescent="0.25">
      <c r="A10768" t="s">
        <v>12006</v>
      </c>
      <c r="B10768">
        <v>1</v>
      </c>
      <c r="C10768" t="s">
        <v>9357</v>
      </c>
      <c r="D10768" s="84"/>
      <c r="F10768" s="84"/>
    </row>
    <row r="10769" spans="1:6" x14ac:dyDescent="0.25">
      <c r="A10769" t="s">
        <v>12007</v>
      </c>
      <c r="B10769">
        <v>1</v>
      </c>
      <c r="C10769" t="s">
        <v>9357</v>
      </c>
      <c r="D10769" s="84"/>
      <c r="F10769" s="84"/>
    </row>
    <row r="10770" spans="1:6" x14ac:dyDescent="0.25">
      <c r="A10770" t="s">
        <v>12008</v>
      </c>
      <c r="B10770">
        <v>1</v>
      </c>
      <c r="C10770" t="s">
        <v>9357</v>
      </c>
      <c r="D10770" s="84"/>
      <c r="F10770" s="84"/>
    </row>
    <row r="10771" spans="1:6" x14ac:dyDescent="0.25">
      <c r="A10771" t="s">
        <v>12009</v>
      </c>
      <c r="B10771">
        <v>1</v>
      </c>
      <c r="C10771" t="s">
        <v>9357</v>
      </c>
      <c r="D10771" s="84"/>
      <c r="F10771" s="84"/>
    </row>
    <row r="10772" spans="1:6" x14ac:dyDescent="0.25">
      <c r="A10772" t="s">
        <v>12010</v>
      </c>
      <c r="B10772">
        <v>1</v>
      </c>
      <c r="C10772" t="s">
        <v>9357</v>
      </c>
      <c r="D10772" s="84"/>
      <c r="F10772" s="84"/>
    </row>
    <row r="10773" spans="1:6" x14ac:dyDescent="0.25">
      <c r="A10773" t="s">
        <v>12011</v>
      </c>
      <c r="B10773">
        <v>1</v>
      </c>
      <c r="C10773" t="s">
        <v>9357</v>
      </c>
      <c r="D10773" s="84"/>
      <c r="F10773" s="84"/>
    </row>
    <row r="10774" spans="1:6" x14ac:dyDescent="0.25">
      <c r="A10774" t="s">
        <v>12012</v>
      </c>
      <c r="B10774">
        <v>1</v>
      </c>
      <c r="C10774" t="s">
        <v>9357</v>
      </c>
      <c r="D10774" s="84"/>
      <c r="F10774" s="84"/>
    </row>
    <row r="10775" spans="1:6" x14ac:dyDescent="0.25">
      <c r="A10775" t="s">
        <v>12013</v>
      </c>
      <c r="B10775">
        <v>1</v>
      </c>
      <c r="C10775" t="s">
        <v>9357</v>
      </c>
      <c r="D10775" s="84"/>
      <c r="F10775" s="84"/>
    </row>
    <row r="10776" spans="1:6" x14ac:dyDescent="0.25">
      <c r="A10776" t="s">
        <v>12014</v>
      </c>
      <c r="B10776">
        <v>1</v>
      </c>
      <c r="C10776" t="s">
        <v>9357</v>
      </c>
      <c r="D10776" s="84"/>
      <c r="F10776" s="84"/>
    </row>
    <row r="10777" spans="1:6" x14ac:dyDescent="0.25">
      <c r="A10777" t="s">
        <v>12015</v>
      </c>
      <c r="B10777">
        <v>1</v>
      </c>
      <c r="C10777" t="s">
        <v>9357</v>
      </c>
      <c r="D10777" s="84"/>
      <c r="F10777" s="84"/>
    </row>
    <row r="10778" spans="1:6" x14ac:dyDescent="0.25">
      <c r="A10778" t="s">
        <v>12016</v>
      </c>
      <c r="B10778">
        <v>1</v>
      </c>
      <c r="C10778" t="s">
        <v>9357</v>
      </c>
      <c r="D10778" s="84"/>
      <c r="F10778" s="84"/>
    </row>
    <row r="10779" spans="1:6" x14ac:dyDescent="0.25">
      <c r="A10779" t="s">
        <v>12017</v>
      </c>
      <c r="B10779">
        <v>1</v>
      </c>
      <c r="C10779" t="s">
        <v>9357</v>
      </c>
      <c r="D10779" s="84"/>
      <c r="F10779" s="84"/>
    </row>
    <row r="10780" spans="1:6" x14ac:dyDescent="0.25">
      <c r="A10780" t="s">
        <v>12018</v>
      </c>
      <c r="B10780">
        <v>1</v>
      </c>
      <c r="C10780" t="s">
        <v>9357</v>
      </c>
      <c r="D10780" s="84"/>
      <c r="F10780" s="84"/>
    </row>
    <row r="10781" spans="1:6" x14ac:dyDescent="0.25">
      <c r="A10781" t="s">
        <v>12019</v>
      </c>
      <c r="B10781">
        <v>1</v>
      </c>
      <c r="C10781" t="s">
        <v>9357</v>
      </c>
      <c r="D10781" s="84"/>
      <c r="F10781" s="84"/>
    </row>
    <row r="10782" spans="1:6" x14ac:dyDescent="0.25">
      <c r="A10782" t="s">
        <v>12020</v>
      </c>
      <c r="B10782">
        <v>1</v>
      </c>
      <c r="C10782" t="s">
        <v>9357</v>
      </c>
      <c r="D10782" s="84"/>
      <c r="F10782" s="84"/>
    </row>
    <row r="10783" spans="1:6" x14ac:dyDescent="0.25">
      <c r="A10783" t="s">
        <v>12021</v>
      </c>
      <c r="B10783">
        <v>1</v>
      </c>
      <c r="C10783" t="s">
        <v>9357</v>
      </c>
      <c r="D10783" s="84"/>
      <c r="F10783" s="84"/>
    </row>
    <row r="10784" spans="1:6" x14ac:dyDescent="0.25">
      <c r="A10784" t="s">
        <v>12022</v>
      </c>
      <c r="B10784">
        <v>1</v>
      </c>
      <c r="C10784" t="s">
        <v>9357</v>
      </c>
      <c r="D10784" s="84"/>
      <c r="F10784" s="84"/>
    </row>
    <row r="10785" spans="1:6" x14ac:dyDescent="0.25">
      <c r="A10785" t="s">
        <v>12023</v>
      </c>
      <c r="B10785">
        <v>1</v>
      </c>
      <c r="C10785" t="s">
        <v>9357</v>
      </c>
      <c r="D10785" s="84"/>
      <c r="F10785" s="84"/>
    </row>
    <row r="10786" spans="1:6" x14ac:dyDescent="0.25">
      <c r="A10786" t="s">
        <v>12024</v>
      </c>
      <c r="B10786">
        <v>1</v>
      </c>
      <c r="C10786" t="s">
        <v>9357</v>
      </c>
      <c r="D10786" s="84"/>
      <c r="F10786" s="84"/>
    </row>
    <row r="10787" spans="1:6" x14ac:dyDescent="0.25">
      <c r="A10787" t="s">
        <v>12025</v>
      </c>
      <c r="B10787">
        <v>1</v>
      </c>
      <c r="C10787" t="s">
        <v>9357</v>
      </c>
      <c r="D10787" s="84"/>
      <c r="F10787" s="84"/>
    </row>
    <row r="10788" spans="1:6" x14ac:dyDescent="0.25">
      <c r="A10788" t="s">
        <v>12026</v>
      </c>
      <c r="B10788">
        <v>1</v>
      </c>
      <c r="C10788" t="s">
        <v>9357</v>
      </c>
      <c r="D10788" s="84"/>
      <c r="F10788" s="84"/>
    </row>
    <row r="10789" spans="1:6" x14ac:dyDescent="0.25">
      <c r="A10789" t="s">
        <v>12027</v>
      </c>
      <c r="B10789">
        <v>1</v>
      </c>
      <c r="C10789" t="s">
        <v>9357</v>
      </c>
      <c r="D10789" s="84"/>
      <c r="F10789" s="84"/>
    </row>
    <row r="10790" spans="1:6" x14ac:dyDescent="0.25">
      <c r="A10790" t="s">
        <v>12028</v>
      </c>
      <c r="B10790">
        <v>1</v>
      </c>
      <c r="C10790" t="s">
        <v>9357</v>
      </c>
      <c r="D10790" s="84"/>
      <c r="F10790" s="84"/>
    </row>
    <row r="10791" spans="1:6" x14ac:dyDescent="0.25">
      <c r="A10791" t="s">
        <v>12029</v>
      </c>
      <c r="B10791">
        <v>1</v>
      </c>
      <c r="C10791" t="s">
        <v>9357</v>
      </c>
      <c r="D10791" s="84"/>
      <c r="F10791" s="84"/>
    </row>
    <row r="10792" spans="1:6" x14ac:dyDescent="0.25">
      <c r="A10792" t="s">
        <v>12030</v>
      </c>
      <c r="B10792">
        <v>1</v>
      </c>
      <c r="C10792" t="s">
        <v>9357</v>
      </c>
      <c r="D10792" s="84"/>
      <c r="F10792" s="84"/>
    </row>
    <row r="10793" spans="1:6" x14ac:dyDescent="0.25">
      <c r="A10793" t="s">
        <v>12031</v>
      </c>
      <c r="B10793">
        <v>1</v>
      </c>
      <c r="C10793" t="s">
        <v>9357</v>
      </c>
      <c r="D10793" s="84"/>
      <c r="F10793" s="84"/>
    </row>
    <row r="10794" spans="1:6" x14ac:dyDescent="0.25">
      <c r="A10794" t="s">
        <v>12032</v>
      </c>
      <c r="B10794">
        <v>1</v>
      </c>
      <c r="C10794" t="s">
        <v>9357</v>
      </c>
      <c r="D10794" s="84"/>
      <c r="F10794" s="84"/>
    </row>
    <row r="10795" spans="1:6" x14ac:dyDescent="0.25">
      <c r="A10795" t="s">
        <v>12033</v>
      </c>
      <c r="B10795">
        <v>1</v>
      </c>
      <c r="C10795" t="s">
        <v>9357</v>
      </c>
      <c r="D10795" s="84"/>
      <c r="F10795" s="84"/>
    </row>
    <row r="10796" spans="1:6" x14ac:dyDescent="0.25">
      <c r="A10796" t="s">
        <v>12034</v>
      </c>
      <c r="B10796">
        <v>1</v>
      </c>
      <c r="C10796" t="s">
        <v>9357</v>
      </c>
      <c r="D10796" s="84"/>
      <c r="F10796" s="84"/>
    </row>
    <row r="10797" spans="1:6" x14ac:dyDescent="0.25">
      <c r="A10797" t="s">
        <v>12035</v>
      </c>
      <c r="B10797">
        <v>1</v>
      </c>
      <c r="C10797" t="s">
        <v>9357</v>
      </c>
      <c r="D10797" s="84"/>
      <c r="F10797" s="84"/>
    </row>
    <row r="10798" spans="1:6" x14ac:dyDescent="0.25">
      <c r="A10798" t="s">
        <v>12036</v>
      </c>
      <c r="B10798">
        <v>1</v>
      </c>
      <c r="C10798" t="s">
        <v>9357</v>
      </c>
      <c r="D10798" s="84"/>
      <c r="F10798" s="84"/>
    </row>
    <row r="10799" spans="1:6" x14ac:dyDescent="0.25">
      <c r="A10799" t="s">
        <v>12037</v>
      </c>
      <c r="B10799">
        <v>1</v>
      </c>
      <c r="C10799" t="s">
        <v>9357</v>
      </c>
      <c r="D10799" s="84"/>
      <c r="F10799" s="84"/>
    </row>
    <row r="10800" spans="1:6" x14ac:dyDescent="0.25">
      <c r="A10800" t="s">
        <v>12038</v>
      </c>
      <c r="B10800">
        <v>1</v>
      </c>
      <c r="C10800" t="s">
        <v>9357</v>
      </c>
      <c r="D10800" s="84"/>
      <c r="F10800" s="84"/>
    </row>
    <row r="10801" spans="1:6" x14ac:dyDescent="0.25">
      <c r="A10801" t="s">
        <v>12039</v>
      </c>
      <c r="B10801">
        <v>1</v>
      </c>
      <c r="C10801" t="s">
        <v>9357</v>
      </c>
      <c r="D10801" s="84"/>
      <c r="F10801" s="84"/>
    </row>
    <row r="10802" spans="1:6" x14ac:dyDescent="0.25">
      <c r="A10802" t="s">
        <v>12040</v>
      </c>
      <c r="B10802">
        <v>1</v>
      </c>
      <c r="C10802" t="s">
        <v>9357</v>
      </c>
      <c r="D10802" s="84"/>
      <c r="F10802" s="84"/>
    </row>
    <row r="10803" spans="1:6" x14ac:dyDescent="0.25">
      <c r="A10803" t="s">
        <v>12041</v>
      </c>
      <c r="B10803">
        <v>1</v>
      </c>
      <c r="C10803" t="s">
        <v>9357</v>
      </c>
      <c r="D10803" s="84"/>
      <c r="F10803" s="84"/>
    </row>
    <row r="10804" spans="1:6" x14ac:dyDescent="0.25">
      <c r="A10804" t="s">
        <v>12042</v>
      </c>
      <c r="B10804">
        <v>1</v>
      </c>
      <c r="C10804" t="s">
        <v>9357</v>
      </c>
      <c r="D10804" s="84"/>
      <c r="F10804" s="84"/>
    </row>
    <row r="10805" spans="1:6" x14ac:dyDescent="0.25">
      <c r="A10805" t="s">
        <v>12043</v>
      </c>
      <c r="B10805">
        <v>1</v>
      </c>
      <c r="C10805" t="s">
        <v>9357</v>
      </c>
      <c r="D10805" s="84"/>
      <c r="F10805" s="84"/>
    </row>
    <row r="10806" spans="1:6" x14ac:dyDescent="0.25">
      <c r="A10806" t="s">
        <v>12044</v>
      </c>
      <c r="B10806">
        <v>1</v>
      </c>
      <c r="C10806" t="s">
        <v>9357</v>
      </c>
      <c r="D10806" s="84"/>
      <c r="F10806" s="84"/>
    </row>
    <row r="10807" spans="1:6" x14ac:dyDescent="0.25">
      <c r="A10807" t="s">
        <v>12045</v>
      </c>
      <c r="B10807">
        <v>1</v>
      </c>
      <c r="C10807" t="s">
        <v>9357</v>
      </c>
      <c r="D10807" s="84"/>
      <c r="F10807" s="84"/>
    </row>
    <row r="10808" spans="1:6" x14ac:dyDescent="0.25">
      <c r="A10808" t="s">
        <v>12046</v>
      </c>
      <c r="B10808">
        <v>1</v>
      </c>
      <c r="C10808" t="s">
        <v>9357</v>
      </c>
      <c r="D10808" s="84"/>
      <c r="F10808" s="84"/>
    </row>
    <row r="10809" spans="1:6" x14ac:dyDescent="0.25">
      <c r="A10809" t="s">
        <v>12047</v>
      </c>
      <c r="B10809">
        <v>1</v>
      </c>
      <c r="C10809" t="s">
        <v>9357</v>
      </c>
      <c r="D10809" s="84"/>
      <c r="F10809" s="84"/>
    </row>
    <row r="10810" spans="1:6" x14ac:dyDescent="0.25">
      <c r="A10810" t="s">
        <v>12048</v>
      </c>
      <c r="B10810">
        <v>1</v>
      </c>
      <c r="C10810" t="s">
        <v>9357</v>
      </c>
      <c r="D10810" s="84"/>
      <c r="F10810" s="84"/>
    </row>
    <row r="10811" spans="1:6" x14ac:dyDescent="0.25">
      <c r="A10811" t="s">
        <v>12049</v>
      </c>
      <c r="B10811">
        <v>1</v>
      </c>
      <c r="C10811" t="s">
        <v>9357</v>
      </c>
      <c r="D10811" s="84"/>
      <c r="F10811" s="84"/>
    </row>
    <row r="10812" spans="1:6" x14ac:dyDescent="0.25">
      <c r="A10812" t="s">
        <v>12050</v>
      </c>
      <c r="B10812">
        <v>1</v>
      </c>
      <c r="C10812" t="s">
        <v>9357</v>
      </c>
      <c r="D10812" s="84"/>
      <c r="F10812" s="84"/>
    </row>
    <row r="10813" spans="1:6" x14ac:dyDescent="0.25">
      <c r="A10813" t="s">
        <v>12051</v>
      </c>
      <c r="B10813">
        <v>1</v>
      </c>
      <c r="C10813" t="s">
        <v>9357</v>
      </c>
      <c r="D10813" s="84"/>
      <c r="F10813" s="84"/>
    </row>
    <row r="10814" spans="1:6" x14ac:dyDescent="0.25">
      <c r="A10814" t="s">
        <v>12052</v>
      </c>
      <c r="B10814">
        <v>1</v>
      </c>
      <c r="C10814" t="s">
        <v>9357</v>
      </c>
      <c r="D10814" s="84"/>
      <c r="F10814" s="84"/>
    </row>
    <row r="10815" spans="1:6" x14ac:dyDescent="0.25">
      <c r="A10815" t="s">
        <v>12053</v>
      </c>
      <c r="B10815">
        <v>1</v>
      </c>
      <c r="C10815" t="s">
        <v>9357</v>
      </c>
      <c r="D10815" s="84"/>
      <c r="F10815" s="84"/>
    </row>
    <row r="10816" spans="1:6" x14ac:dyDescent="0.25">
      <c r="A10816" t="s">
        <v>12054</v>
      </c>
      <c r="B10816">
        <v>1</v>
      </c>
      <c r="C10816" t="s">
        <v>9357</v>
      </c>
      <c r="D10816" s="84"/>
      <c r="F10816" s="84"/>
    </row>
    <row r="10817" spans="1:6" x14ac:dyDescent="0.25">
      <c r="A10817" t="s">
        <v>12055</v>
      </c>
      <c r="B10817">
        <v>1</v>
      </c>
      <c r="C10817" t="s">
        <v>9357</v>
      </c>
      <c r="D10817" s="84"/>
      <c r="F10817" s="84"/>
    </row>
    <row r="10818" spans="1:6" x14ac:dyDescent="0.25">
      <c r="A10818" t="s">
        <v>12056</v>
      </c>
      <c r="B10818">
        <v>1</v>
      </c>
      <c r="C10818" t="s">
        <v>9357</v>
      </c>
      <c r="D10818" s="84"/>
      <c r="F10818" s="84"/>
    </row>
    <row r="10819" spans="1:6" x14ac:dyDescent="0.25">
      <c r="A10819" t="s">
        <v>12057</v>
      </c>
      <c r="B10819">
        <v>1</v>
      </c>
      <c r="C10819" t="s">
        <v>9357</v>
      </c>
      <c r="D10819" s="84"/>
      <c r="F10819" s="84"/>
    </row>
    <row r="10820" spans="1:6" x14ac:dyDescent="0.25">
      <c r="A10820" t="s">
        <v>12058</v>
      </c>
      <c r="B10820">
        <v>1</v>
      </c>
      <c r="C10820" t="s">
        <v>9357</v>
      </c>
      <c r="D10820" s="84"/>
      <c r="F10820" s="84"/>
    </row>
    <row r="10821" spans="1:6" x14ac:dyDescent="0.25">
      <c r="A10821" t="s">
        <v>12059</v>
      </c>
      <c r="B10821">
        <v>1</v>
      </c>
      <c r="C10821" t="s">
        <v>9357</v>
      </c>
      <c r="D10821" s="84"/>
      <c r="F10821" s="84"/>
    </row>
    <row r="10822" spans="1:6" x14ac:dyDescent="0.25">
      <c r="A10822" t="s">
        <v>12060</v>
      </c>
      <c r="B10822">
        <v>1</v>
      </c>
      <c r="C10822" t="s">
        <v>9357</v>
      </c>
      <c r="D10822" s="84"/>
      <c r="F10822" s="84"/>
    </row>
    <row r="10823" spans="1:6" x14ac:dyDescent="0.25">
      <c r="A10823" t="s">
        <v>12061</v>
      </c>
      <c r="B10823">
        <v>1</v>
      </c>
      <c r="C10823" t="s">
        <v>9357</v>
      </c>
      <c r="D10823" s="84"/>
      <c r="F10823" s="84"/>
    </row>
    <row r="10824" spans="1:6" x14ac:dyDescent="0.25">
      <c r="A10824" t="s">
        <v>12062</v>
      </c>
      <c r="B10824">
        <v>1</v>
      </c>
      <c r="C10824" t="s">
        <v>9357</v>
      </c>
      <c r="D10824" s="84"/>
      <c r="F10824" s="84"/>
    </row>
    <row r="10825" spans="1:6" x14ac:dyDescent="0.25">
      <c r="A10825" t="s">
        <v>12063</v>
      </c>
      <c r="B10825">
        <v>1</v>
      </c>
      <c r="C10825" t="s">
        <v>9357</v>
      </c>
      <c r="D10825" s="84"/>
      <c r="F10825" s="84"/>
    </row>
    <row r="10826" spans="1:6" x14ac:dyDescent="0.25">
      <c r="A10826" t="s">
        <v>12064</v>
      </c>
      <c r="B10826">
        <v>1</v>
      </c>
      <c r="C10826" t="s">
        <v>9357</v>
      </c>
      <c r="D10826" s="84"/>
      <c r="F10826" s="84"/>
    </row>
    <row r="10827" spans="1:6" x14ac:dyDescent="0.25">
      <c r="A10827" t="s">
        <v>12065</v>
      </c>
      <c r="B10827">
        <v>1</v>
      </c>
      <c r="C10827" t="s">
        <v>9357</v>
      </c>
      <c r="D10827" s="84"/>
      <c r="F10827" s="84"/>
    </row>
    <row r="10828" spans="1:6" x14ac:dyDescent="0.25">
      <c r="A10828" t="s">
        <v>12066</v>
      </c>
      <c r="B10828">
        <v>1</v>
      </c>
      <c r="C10828" t="s">
        <v>9357</v>
      </c>
      <c r="D10828" s="84"/>
      <c r="F10828" s="84"/>
    </row>
    <row r="10829" spans="1:6" x14ac:dyDescent="0.25">
      <c r="A10829" t="s">
        <v>12067</v>
      </c>
      <c r="B10829">
        <v>1</v>
      </c>
      <c r="C10829" t="s">
        <v>9357</v>
      </c>
      <c r="D10829" s="84"/>
      <c r="F10829" s="84"/>
    </row>
    <row r="10830" spans="1:6" x14ac:dyDescent="0.25">
      <c r="A10830" t="s">
        <v>12068</v>
      </c>
      <c r="B10830">
        <v>1</v>
      </c>
      <c r="C10830" t="s">
        <v>9357</v>
      </c>
      <c r="D10830" s="84"/>
      <c r="F10830" s="84"/>
    </row>
    <row r="10831" spans="1:6" x14ac:dyDescent="0.25">
      <c r="A10831" t="s">
        <v>12069</v>
      </c>
      <c r="B10831">
        <v>1</v>
      </c>
      <c r="C10831" t="s">
        <v>9357</v>
      </c>
      <c r="D10831" s="84"/>
      <c r="F10831" s="84"/>
    </row>
    <row r="10832" spans="1:6" x14ac:dyDescent="0.25">
      <c r="A10832" t="s">
        <v>12070</v>
      </c>
      <c r="B10832">
        <v>1</v>
      </c>
      <c r="C10832" t="s">
        <v>9357</v>
      </c>
      <c r="D10832" s="84"/>
      <c r="F10832" s="84"/>
    </row>
    <row r="10833" spans="1:6" x14ac:dyDescent="0.25">
      <c r="A10833" t="s">
        <v>12071</v>
      </c>
      <c r="B10833">
        <v>1</v>
      </c>
      <c r="C10833" t="s">
        <v>9357</v>
      </c>
      <c r="D10833" s="84"/>
      <c r="F10833" s="84"/>
    </row>
    <row r="10834" spans="1:6" x14ac:dyDescent="0.25">
      <c r="A10834" t="s">
        <v>12072</v>
      </c>
      <c r="B10834">
        <v>1</v>
      </c>
      <c r="C10834" t="s">
        <v>9357</v>
      </c>
      <c r="D10834" s="84"/>
      <c r="F10834" s="84"/>
    </row>
    <row r="10835" spans="1:6" x14ac:dyDescent="0.25">
      <c r="A10835" t="s">
        <v>12073</v>
      </c>
      <c r="B10835">
        <v>1</v>
      </c>
      <c r="C10835" t="s">
        <v>9357</v>
      </c>
      <c r="D10835" s="84"/>
      <c r="F10835" s="84"/>
    </row>
    <row r="10836" spans="1:6" x14ac:dyDescent="0.25">
      <c r="A10836" t="s">
        <v>12074</v>
      </c>
      <c r="B10836">
        <v>1</v>
      </c>
      <c r="C10836" t="s">
        <v>9357</v>
      </c>
      <c r="D10836" s="84"/>
      <c r="F10836" s="84"/>
    </row>
    <row r="10837" spans="1:6" x14ac:dyDescent="0.25">
      <c r="A10837" t="s">
        <v>12075</v>
      </c>
      <c r="B10837">
        <v>1</v>
      </c>
      <c r="C10837" t="s">
        <v>9357</v>
      </c>
      <c r="D10837" s="84"/>
      <c r="F10837" s="84"/>
    </row>
    <row r="10838" spans="1:6" x14ac:dyDescent="0.25">
      <c r="A10838" t="s">
        <v>12076</v>
      </c>
      <c r="B10838">
        <v>1</v>
      </c>
      <c r="C10838" t="s">
        <v>9357</v>
      </c>
      <c r="D10838" s="84"/>
      <c r="F10838" s="84"/>
    </row>
    <row r="10839" spans="1:6" x14ac:dyDescent="0.25">
      <c r="A10839" t="s">
        <v>12077</v>
      </c>
      <c r="B10839">
        <v>1</v>
      </c>
      <c r="C10839" t="s">
        <v>9357</v>
      </c>
      <c r="D10839" s="84"/>
      <c r="F10839" s="84"/>
    </row>
    <row r="10840" spans="1:6" x14ac:dyDescent="0.25">
      <c r="A10840" t="s">
        <v>12078</v>
      </c>
      <c r="B10840">
        <v>1</v>
      </c>
      <c r="C10840" t="s">
        <v>9357</v>
      </c>
      <c r="D10840" s="84"/>
      <c r="F10840" s="84"/>
    </row>
    <row r="10841" spans="1:6" x14ac:dyDescent="0.25">
      <c r="A10841" t="s">
        <v>12079</v>
      </c>
      <c r="B10841">
        <v>1</v>
      </c>
      <c r="C10841" t="s">
        <v>9357</v>
      </c>
      <c r="D10841" s="84"/>
      <c r="F10841" s="84"/>
    </row>
    <row r="10842" spans="1:6" x14ac:dyDescent="0.25">
      <c r="A10842" t="s">
        <v>12080</v>
      </c>
      <c r="B10842">
        <v>1</v>
      </c>
      <c r="C10842" t="s">
        <v>9357</v>
      </c>
      <c r="D10842" s="84"/>
      <c r="F10842" s="84"/>
    </row>
    <row r="10843" spans="1:6" x14ac:dyDescent="0.25">
      <c r="A10843" t="s">
        <v>12081</v>
      </c>
      <c r="B10843">
        <v>1</v>
      </c>
      <c r="C10843" t="s">
        <v>9357</v>
      </c>
      <c r="D10843" s="84"/>
      <c r="F10843" s="84"/>
    </row>
    <row r="10844" spans="1:6" x14ac:dyDescent="0.25">
      <c r="A10844" t="s">
        <v>12082</v>
      </c>
      <c r="B10844">
        <v>1</v>
      </c>
      <c r="C10844" t="s">
        <v>9357</v>
      </c>
      <c r="D10844" s="84"/>
      <c r="F10844" s="84"/>
    </row>
    <row r="10845" spans="1:6" x14ac:dyDescent="0.25">
      <c r="A10845" t="s">
        <v>12083</v>
      </c>
      <c r="B10845">
        <v>1</v>
      </c>
      <c r="C10845" t="s">
        <v>9357</v>
      </c>
      <c r="D10845" s="84"/>
      <c r="F10845" s="84"/>
    </row>
    <row r="10846" spans="1:6" x14ac:dyDescent="0.25">
      <c r="A10846" t="s">
        <v>12084</v>
      </c>
      <c r="B10846">
        <v>1</v>
      </c>
      <c r="C10846" t="s">
        <v>9357</v>
      </c>
      <c r="D10846" s="84"/>
      <c r="F10846" s="84"/>
    </row>
    <row r="10847" spans="1:6" x14ac:dyDescent="0.25">
      <c r="A10847" t="s">
        <v>12085</v>
      </c>
      <c r="B10847">
        <v>1</v>
      </c>
      <c r="C10847" t="s">
        <v>9357</v>
      </c>
      <c r="D10847" s="84"/>
      <c r="F10847" s="84"/>
    </row>
    <row r="10848" spans="1:6" x14ac:dyDescent="0.25">
      <c r="A10848" t="s">
        <v>12086</v>
      </c>
      <c r="B10848">
        <v>1</v>
      </c>
      <c r="C10848" t="s">
        <v>9357</v>
      </c>
      <c r="D10848" s="84"/>
      <c r="F10848" s="84"/>
    </row>
    <row r="10849" spans="1:6" x14ac:dyDescent="0.25">
      <c r="A10849" t="s">
        <v>12087</v>
      </c>
      <c r="B10849">
        <v>1</v>
      </c>
      <c r="C10849" t="s">
        <v>9357</v>
      </c>
      <c r="D10849" s="84"/>
      <c r="F10849" s="84"/>
    </row>
    <row r="10850" spans="1:6" x14ac:dyDescent="0.25">
      <c r="A10850" t="s">
        <v>12088</v>
      </c>
      <c r="B10850">
        <v>1</v>
      </c>
      <c r="C10850" t="s">
        <v>9357</v>
      </c>
      <c r="D10850" s="84"/>
      <c r="F10850" s="84"/>
    </row>
    <row r="10851" spans="1:6" x14ac:dyDescent="0.25">
      <c r="A10851" t="s">
        <v>12089</v>
      </c>
      <c r="B10851">
        <v>1</v>
      </c>
      <c r="C10851" t="s">
        <v>9357</v>
      </c>
      <c r="D10851" s="84"/>
      <c r="F10851" s="84"/>
    </row>
    <row r="10852" spans="1:6" x14ac:dyDescent="0.25">
      <c r="A10852" t="s">
        <v>12090</v>
      </c>
      <c r="B10852">
        <v>1</v>
      </c>
      <c r="C10852" t="s">
        <v>9357</v>
      </c>
      <c r="D10852" s="84"/>
      <c r="F10852" s="84"/>
    </row>
    <row r="10853" spans="1:6" x14ac:dyDescent="0.25">
      <c r="A10853" t="s">
        <v>12091</v>
      </c>
      <c r="B10853">
        <v>1</v>
      </c>
      <c r="C10853" t="s">
        <v>9357</v>
      </c>
      <c r="D10853" s="84"/>
      <c r="F10853" s="84"/>
    </row>
    <row r="10854" spans="1:6" x14ac:dyDescent="0.25">
      <c r="A10854" t="s">
        <v>12092</v>
      </c>
      <c r="B10854">
        <v>1</v>
      </c>
      <c r="C10854" t="s">
        <v>9357</v>
      </c>
      <c r="D10854" s="84"/>
      <c r="F10854" s="84"/>
    </row>
    <row r="10855" spans="1:6" x14ac:dyDescent="0.25">
      <c r="A10855" t="s">
        <v>12093</v>
      </c>
      <c r="B10855">
        <v>1</v>
      </c>
      <c r="C10855" t="s">
        <v>9357</v>
      </c>
      <c r="D10855" s="84"/>
      <c r="F10855" s="84"/>
    </row>
    <row r="10856" spans="1:6" x14ac:dyDescent="0.25">
      <c r="A10856" t="s">
        <v>12094</v>
      </c>
      <c r="B10856">
        <v>1</v>
      </c>
      <c r="C10856" t="s">
        <v>9357</v>
      </c>
      <c r="D10856" s="84"/>
      <c r="F10856" s="84"/>
    </row>
    <row r="10857" spans="1:6" x14ac:dyDescent="0.25">
      <c r="A10857" t="s">
        <v>12095</v>
      </c>
      <c r="B10857">
        <v>1</v>
      </c>
      <c r="C10857" t="s">
        <v>9357</v>
      </c>
      <c r="D10857" s="84"/>
      <c r="F10857" s="84"/>
    </row>
    <row r="10858" spans="1:6" x14ac:dyDescent="0.25">
      <c r="A10858" t="s">
        <v>12096</v>
      </c>
      <c r="B10858">
        <v>1</v>
      </c>
      <c r="C10858" t="s">
        <v>9357</v>
      </c>
      <c r="D10858" s="84"/>
      <c r="F10858" s="84"/>
    </row>
    <row r="10859" spans="1:6" x14ac:dyDescent="0.25">
      <c r="A10859" t="s">
        <v>12097</v>
      </c>
      <c r="B10859">
        <v>1</v>
      </c>
      <c r="C10859" t="s">
        <v>9357</v>
      </c>
      <c r="D10859" s="84"/>
      <c r="F10859" s="84"/>
    </row>
    <row r="10860" spans="1:6" x14ac:dyDescent="0.25">
      <c r="A10860" t="s">
        <v>12098</v>
      </c>
      <c r="B10860">
        <v>1</v>
      </c>
      <c r="C10860" t="s">
        <v>9357</v>
      </c>
      <c r="D10860" s="84"/>
      <c r="F10860" s="84"/>
    </row>
    <row r="10861" spans="1:6" x14ac:dyDescent="0.25">
      <c r="A10861" t="s">
        <v>12099</v>
      </c>
      <c r="B10861">
        <v>1</v>
      </c>
      <c r="C10861" t="s">
        <v>9357</v>
      </c>
      <c r="D10861" s="84"/>
      <c r="F10861" s="84"/>
    </row>
    <row r="10862" spans="1:6" x14ac:dyDescent="0.25">
      <c r="A10862" t="s">
        <v>12100</v>
      </c>
      <c r="B10862">
        <v>1</v>
      </c>
      <c r="C10862" t="s">
        <v>9357</v>
      </c>
      <c r="D10862" s="84"/>
      <c r="F10862" s="84"/>
    </row>
    <row r="10863" spans="1:6" x14ac:dyDescent="0.25">
      <c r="A10863" t="s">
        <v>12101</v>
      </c>
      <c r="B10863">
        <v>1</v>
      </c>
      <c r="C10863" t="s">
        <v>9357</v>
      </c>
      <c r="D10863" s="84"/>
      <c r="F10863" s="84"/>
    </row>
    <row r="10864" spans="1:6" x14ac:dyDescent="0.25">
      <c r="A10864" t="s">
        <v>12102</v>
      </c>
      <c r="B10864">
        <v>1</v>
      </c>
      <c r="C10864" t="s">
        <v>9357</v>
      </c>
      <c r="D10864" s="84"/>
      <c r="F10864" s="84"/>
    </row>
    <row r="10865" spans="1:6" x14ac:dyDescent="0.25">
      <c r="A10865" t="s">
        <v>12103</v>
      </c>
      <c r="B10865">
        <v>1</v>
      </c>
      <c r="C10865" t="s">
        <v>9357</v>
      </c>
      <c r="D10865" s="84"/>
      <c r="F10865" s="84"/>
    </row>
    <row r="10866" spans="1:6" x14ac:dyDescent="0.25">
      <c r="A10866" t="s">
        <v>12104</v>
      </c>
      <c r="B10866">
        <v>1</v>
      </c>
      <c r="C10866" t="s">
        <v>9357</v>
      </c>
      <c r="D10866" s="84"/>
      <c r="F10866" s="84"/>
    </row>
    <row r="10867" spans="1:6" x14ac:dyDescent="0.25">
      <c r="A10867" t="s">
        <v>12105</v>
      </c>
      <c r="B10867">
        <v>1</v>
      </c>
      <c r="C10867" t="s">
        <v>9357</v>
      </c>
      <c r="D10867" s="84"/>
      <c r="F10867" s="84"/>
    </row>
    <row r="10868" spans="1:6" x14ac:dyDescent="0.25">
      <c r="A10868" t="s">
        <v>12106</v>
      </c>
      <c r="B10868">
        <v>1</v>
      </c>
      <c r="C10868" t="s">
        <v>9357</v>
      </c>
      <c r="D10868" s="84"/>
      <c r="F10868" s="84"/>
    </row>
    <row r="10869" spans="1:6" x14ac:dyDescent="0.25">
      <c r="A10869" t="s">
        <v>12107</v>
      </c>
      <c r="B10869">
        <v>1</v>
      </c>
      <c r="C10869" t="s">
        <v>9357</v>
      </c>
      <c r="D10869" s="84"/>
      <c r="F10869" s="84"/>
    </row>
    <row r="10870" spans="1:6" x14ac:dyDescent="0.25">
      <c r="A10870" t="s">
        <v>12108</v>
      </c>
      <c r="B10870">
        <v>1</v>
      </c>
      <c r="C10870" t="s">
        <v>9357</v>
      </c>
      <c r="D10870" s="84"/>
      <c r="F10870" s="84"/>
    </row>
    <row r="10871" spans="1:6" x14ac:dyDescent="0.25">
      <c r="A10871" t="s">
        <v>12109</v>
      </c>
      <c r="B10871">
        <v>1</v>
      </c>
      <c r="C10871" t="s">
        <v>9357</v>
      </c>
      <c r="D10871" s="84"/>
      <c r="F10871" s="84"/>
    </row>
    <row r="10872" spans="1:6" x14ac:dyDescent="0.25">
      <c r="A10872" t="s">
        <v>12110</v>
      </c>
      <c r="B10872">
        <v>1</v>
      </c>
      <c r="C10872" t="s">
        <v>9357</v>
      </c>
      <c r="D10872" s="84"/>
      <c r="F10872" s="84"/>
    </row>
    <row r="10873" spans="1:6" x14ac:dyDescent="0.25">
      <c r="A10873" t="s">
        <v>12111</v>
      </c>
      <c r="B10873">
        <v>1</v>
      </c>
      <c r="C10873" t="s">
        <v>9357</v>
      </c>
      <c r="D10873" s="84"/>
      <c r="F10873" s="84"/>
    </row>
    <row r="10874" spans="1:6" x14ac:dyDescent="0.25">
      <c r="A10874" t="s">
        <v>12112</v>
      </c>
      <c r="B10874">
        <v>1</v>
      </c>
      <c r="C10874" t="s">
        <v>9357</v>
      </c>
      <c r="D10874" s="84"/>
      <c r="F10874" s="84"/>
    </row>
    <row r="10875" spans="1:6" x14ac:dyDescent="0.25">
      <c r="A10875" t="s">
        <v>12113</v>
      </c>
      <c r="B10875">
        <v>1</v>
      </c>
      <c r="C10875" t="s">
        <v>9357</v>
      </c>
      <c r="D10875" s="84"/>
      <c r="F10875" s="84"/>
    </row>
    <row r="10876" spans="1:6" x14ac:dyDescent="0.25">
      <c r="A10876" t="s">
        <v>12114</v>
      </c>
      <c r="B10876">
        <v>1</v>
      </c>
      <c r="C10876" t="s">
        <v>9357</v>
      </c>
      <c r="D10876" s="84"/>
      <c r="F10876" s="84"/>
    </row>
    <row r="10877" spans="1:6" x14ac:dyDescent="0.25">
      <c r="A10877" t="s">
        <v>12115</v>
      </c>
      <c r="B10877">
        <v>1</v>
      </c>
      <c r="C10877" t="s">
        <v>9357</v>
      </c>
      <c r="D10877" s="84"/>
      <c r="F10877" s="84"/>
    </row>
    <row r="10878" spans="1:6" x14ac:dyDescent="0.25">
      <c r="A10878" t="s">
        <v>12116</v>
      </c>
      <c r="B10878">
        <v>1</v>
      </c>
      <c r="C10878" t="s">
        <v>9357</v>
      </c>
      <c r="D10878" s="84"/>
      <c r="F10878" s="84"/>
    </row>
    <row r="10879" spans="1:6" x14ac:dyDescent="0.25">
      <c r="A10879" t="s">
        <v>12117</v>
      </c>
      <c r="B10879">
        <v>1</v>
      </c>
      <c r="C10879" t="s">
        <v>9357</v>
      </c>
      <c r="D10879" s="84"/>
      <c r="F10879" s="84"/>
    </row>
    <row r="10880" spans="1:6" x14ac:dyDescent="0.25">
      <c r="A10880" t="s">
        <v>12118</v>
      </c>
      <c r="B10880">
        <v>1</v>
      </c>
      <c r="C10880" t="s">
        <v>9357</v>
      </c>
      <c r="D10880" s="84"/>
      <c r="F10880" s="84"/>
    </row>
    <row r="10881" spans="1:6" x14ac:dyDescent="0.25">
      <c r="A10881" t="s">
        <v>12119</v>
      </c>
      <c r="B10881">
        <v>1</v>
      </c>
      <c r="C10881" t="s">
        <v>9357</v>
      </c>
      <c r="D10881" s="84"/>
      <c r="F10881" s="84"/>
    </row>
    <row r="10882" spans="1:6" x14ac:dyDescent="0.25">
      <c r="A10882" t="s">
        <v>12120</v>
      </c>
      <c r="B10882">
        <v>1</v>
      </c>
      <c r="C10882" t="s">
        <v>9357</v>
      </c>
      <c r="D10882" s="84"/>
      <c r="F10882" s="84"/>
    </row>
    <row r="10883" spans="1:6" x14ac:dyDescent="0.25">
      <c r="A10883" t="s">
        <v>12121</v>
      </c>
      <c r="B10883">
        <v>1</v>
      </c>
      <c r="C10883" t="s">
        <v>9357</v>
      </c>
      <c r="D10883" s="84"/>
      <c r="F10883" s="84"/>
    </row>
    <row r="10884" spans="1:6" x14ac:dyDescent="0.25">
      <c r="A10884" t="s">
        <v>12122</v>
      </c>
      <c r="B10884">
        <v>1</v>
      </c>
      <c r="C10884" t="s">
        <v>9357</v>
      </c>
      <c r="D10884" s="84"/>
      <c r="F10884" s="84"/>
    </row>
    <row r="10885" spans="1:6" x14ac:dyDescent="0.25">
      <c r="A10885" t="s">
        <v>12123</v>
      </c>
      <c r="B10885">
        <v>1</v>
      </c>
      <c r="C10885" t="s">
        <v>9357</v>
      </c>
      <c r="D10885" s="84"/>
      <c r="F10885" s="84"/>
    </row>
    <row r="10886" spans="1:6" x14ac:dyDescent="0.25">
      <c r="A10886" t="s">
        <v>12124</v>
      </c>
      <c r="B10886">
        <v>1</v>
      </c>
      <c r="C10886" t="s">
        <v>9357</v>
      </c>
      <c r="D10886" s="84"/>
      <c r="F10886" s="84"/>
    </row>
    <row r="10887" spans="1:6" x14ac:dyDescent="0.25">
      <c r="A10887" t="s">
        <v>12125</v>
      </c>
      <c r="B10887">
        <v>1</v>
      </c>
      <c r="C10887" t="s">
        <v>9357</v>
      </c>
      <c r="D10887" s="84"/>
      <c r="F10887" s="84"/>
    </row>
    <row r="10888" spans="1:6" x14ac:dyDescent="0.25">
      <c r="A10888" t="s">
        <v>12126</v>
      </c>
      <c r="B10888">
        <v>1</v>
      </c>
      <c r="C10888" t="s">
        <v>9357</v>
      </c>
      <c r="D10888" s="84"/>
      <c r="F10888" s="84"/>
    </row>
    <row r="10889" spans="1:6" x14ac:dyDescent="0.25">
      <c r="A10889" t="s">
        <v>12127</v>
      </c>
      <c r="B10889">
        <v>1</v>
      </c>
      <c r="C10889" t="s">
        <v>9357</v>
      </c>
      <c r="D10889" s="84"/>
      <c r="F10889" s="84"/>
    </row>
    <row r="10890" spans="1:6" x14ac:dyDescent="0.25">
      <c r="A10890" t="s">
        <v>12128</v>
      </c>
      <c r="B10890">
        <v>1</v>
      </c>
      <c r="C10890" t="s">
        <v>9357</v>
      </c>
      <c r="D10890" s="84"/>
      <c r="F10890" s="84"/>
    </row>
    <row r="10891" spans="1:6" x14ac:dyDescent="0.25">
      <c r="A10891" t="s">
        <v>12129</v>
      </c>
      <c r="B10891">
        <v>1</v>
      </c>
      <c r="C10891" t="s">
        <v>9357</v>
      </c>
      <c r="D10891" s="84"/>
      <c r="F10891" s="84"/>
    </row>
    <row r="10892" spans="1:6" x14ac:dyDescent="0.25">
      <c r="A10892" t="s">
        <v>12130</v>
      </c>
      <c r="B10892">
        <v>1</v>
      </c>
      <c r="C10892" t="s">
        <v>9357</v>
      </c>
      <c r="D10892" s="84"/>
      <c r="F10892" s="84"/>
    </row>
    <row r="10893" spans="1:6" x14ac:dyDescent="0.25">
      <c r="A10893" t="s">
        <v>12131</v>
      </c>
      <c r="B10893">
        <v>1</v>
      </c>
      <c r="C10893" t="s">
        <v>9357</v>
      </c>
      <c r="D10893" s="84"/>
      <c r="F10893" s="84"/>
    </row>
    <row r="10894" spans="1:6" x14ac:dyDescent="0.25">
      <c r="A10894" t="s">
        <v>12132</v>
      </c>
      <c r="B10894">
        <v>1</v>
      </c>
      <c r="C10894" t="s">
        <v>9357</v>
      </c>
      <c r="D10894" s="84"/>
      <c r="F10894" s="84"/>
    </row>
    <row r="10895" spans="1:6" x14ac:dyDescent="0.25">
      <c r="A10895" t="s">
        <v>12133</v>
      </c>
      <c r="B10895">
        <v>1</v>
      </c>
      <c r="C10895" t="s">
        <v>9357</v>
      </c>
      <c r="D10895" s="84"/>
      <c r="F10895" s="84"/>
    </row>
    <row r="10896" spans="1:6" x14ac:dyDescent="0.25">
      <c r="A10896" t="s">
        <v>12134</v>
      </c>
      <c r="B10896">
        <v>1</v>
      </c>
      <c r="C10896" t="s">
        <v>9357</v>
      </c>
      <c r="D10896" s="84"/>
      <c r="F10896" s="84"/>
    </row>
    <row r="10897" spans="1:6" x14ac:dyDescent="0.25">
      <c r="A10897" t="s">
        <v>12135</v>
      </c>
      <c r="B10897">
        <v>1</v>
      </c>
      <c r="C10897" t="s">
        <v>9357</v>
      </c>
      <c r="D10897" s="84"/>
      <c r="F10897" s="84"/>
    </row>
    <row r="10898" spans="1:6" x14ac:dyDescent="0.25">
      <c r="A10898" t="s">
        <v>12136</v>
      </c>
      <c r="B10898">
        <v>1</v>
      </c>
      <c r="C10898" t="s">
        <v>9357</v>
      </c>
      <c r="D10898" s="84"/>
      <c r="F10898" s="84"/>
    </row>
    <row r="10899" spans="1:6" x14ac:dyDescent="0.25">
      <c r="A10899" t="s">
        <v>12137</v>
      </c>
      <c r="B10899">
        <v>1</v>
      </c>
      <c r="C10899" t="s">
        <v>9357</v>
      </c>
      <c r="D10899" s="84"/>
      <c r="F10899" s="84"/>
    </row>
    <row r="10900" spans="1:6" x14ac:dyDescent="0.25">
      <c r="A10900" t="s">
        <v>12138</v>
      </c>
      <c r="B10900">
        <v>1</v>
      </c>
      <c r="C10900" t="s">
        <v>9357</v>
      </c>
      <c r="D10900" s="84"/>
      <c r="F10900" s="84"/>
    </row>
    <row r="10901" spans="1:6" x14ac:dyDescent="0.25">
      <c r="A10901" t="s">
        <v>12139</v>
      </c>
      <c r="B10901">
        <v>1</v>
      </c>
      <c r="C10901" t="s">
        <v>9357</v>
      </c>
      <c r="D10901" s="84"/>
      <c r="F10901" s="84"/>
    </row>
    <row r="10902" spans="1:6" x14ac:dyDescent="0.25">
      <c r="A10902" t="s">
        <v>12140</v>
      </c>
      <c r="B10902">
        <v>1</v>
      </c>
      <c r="C10902" t="s">
        <v>9357</v>
      </c>
      <c r="D10902" s="84"/>
      <c r="F10902" s="84"/>
    </row>
    <row r="10903" spans="1:6" x14ac:dyDescent="0.25">
      <c r="A10903" t="s">
        <v>12141</v>
      </c>
      <c r="B10903">
        <v>1</v>
      </c>
      <c r="C10903" t="s">
        <v>9357</v>
      </c>
      <c r="D10903" s="84"/>
      <c r="F10903" s="84"/>
    </row>
    <row r="10904" spans="1:6" x14ac:dyDescent="0.25">
      <c r="A10904" t="s">
        <v>12142</v>
      </c>
      <c r="B10904">
        <v>1</v>
      </c>
      <c r="C10904" t="s">
        <v>9357</v>
      </c>
      <c r="D10904" s="84"/>
      <c r="F10904" s="84"/>
    </row>
    <row r="10905" spans="1:6" x14ac:dyDescent="0.25">
      <c r="A10905" t="s">
        <v>12143</v>
      </c>
      <c r="B10905">
        <v>1</v>
      </c>
      <c r="C10905" t="s">
        <v>9357</v>
      </c>
      <c r="D10905" s="84"/>
      <c r="F10905" s="84"/>
    </row>
    <row r="10906" spans="1:6" x14ac:dyDescent="0.25">
      <c r="A10906" t="s">
        <v>12144</v>
      </c>
      <c r="B10906">
        <v>1</v>
      </c>
      <c r="C10906" t="s">
        <v>9357</v>
      </c>
      <c r="D10906" s="84"/>
      <c r="F10906" s="84"/>
    </row>
    <row r="10907" spans="1:6" x14ac:dyDescent="0.25">
      <c r="A10907" t="s">
        <v>12145</v>
      </c>
      <c r="B10907">
        <v>1</v>
      </c>
      <c r="C10907" t="s">
        <v>9357</v>
      </c>
      <c r="D10907" s="84"/>
      <c r="F10907" s="84"/>
    </row>
    <row r="10908" spans="1:6" x14ac:dyDescent="0.25">
      <c r="A10908" t="s">
        <v>12146</v>
      </c>
      <c r="B10908">
        <v>1</v>
      </c>
      <c r="C10908" t="s">
        <v>9357</v>
      </c>
      <c r="D10908" s="84"/>
      <c r="F10908" s="84"/>
    </row>
    <row r="10909" spans="1:6" x14ac:dyDescent="0.25">
      <c r="A10909" t="s">
        <v>12147</v>
      </c>
      <c r="B10909">
        <v>1</v>
      </c>
      <c r="C10909" t="s">
        <v>9357</v>
      </c>
      <c r="D10909" s="84"/>
      <c r="F10909" s="84"/>
    </row>
    <row r="10910" spans="1:6" x14ac:dyDescent="0.25">
      <c r="A10910" t="s">
        <v>12148</v>
      </c>
      <c r="B10910">
        <v>1</v>
      </c>
      <c r="C10910" t="s">
        <v>9357</v>
      </c>
      <c r="D10910" s="84"/>
      <c r="F10910" s="84"/>
    </row>
    <row r="10911" spans="1:6" x14ac:dyDescent="0.25">
      <c r="A10911" t="s">
        <v>12149</v>
      </c>
      <c r="B10911">
        <v>1</v>
      </c>
      <c r="C10911" t="s">
        <v>9357</v>
      </c>
      <c r="D10911" s="84"/>
      <c r="F10911" s="84"/>
    </row>
    <row r="10912" spans="1:6" x14ac:dyDescent="0.25">
      <c r="A10912" t="s">
        <v>12150</v>
      </c>
      <c r="B10912">
        <v>1</v>
      </c>
      <c r="C10912" t="s">
        <v>9357</v>
      </c>
      <c r="D10912" s="84"/>
      <c r="F10912" s="84"/>
    </row>
    <row r="10913" spans="1:6" x14ac:dyDescent="0.25">
      <c r="A10913" t="s">
        <v>12151</v>
      </c>
      <c r="B10913">
        <v>1</v>
      </c>
      <c r="C10913" t="s">
        <v>9357</v>
      </c>
      <c r="D10913" s="84"/>
      <c r="F10913" s="84"/>
    </row>
    <row r="10914" spans="1:6" x14ac:dyDescent="0.25">
      <c r="A10914" t="s">
        <v>12152</v>
      </c>
      <c r="B10914">
        <v>1</v>
      </c>
      <c r="C10914" t="s">
        <v>9357</v>
      </c>
      <c r="D10914" s="84"/>
      <c r="F10914" s="84"/>
    </row>
    <row r="10915" spans="1:6" x14ac:dyDescent="0.25">
      <c r="A10915" t="s">
        <v>12153</v>
      </c>
      <c r="B10915">
        <v>1</v>
      </c>
      <c r="C10915" t="s">
        <v>9357</v>
      </c>
      <c r="D10915" s="84"/>
      <c r="F10915" s="84"/>
    </row>
    <row r="10916" spans="1:6" x14ac:dyDescent="0.25">
      <c r="A10916" t="s">
        <v>12154</v>
      </c>
      <c r="B10916">
        <v>1</v>
      </c>
      <c r="C10916" t="s">
        <v>9357</v>
      </c>
      <c r="D10916" s="84"/>
      <c r="F10916" s="84"/>
    </row>
    <row r="10917" spans="1:6" x14ac:dyDescent="0.25">
      <c r="A10917" t="s">
        <v>12155</v>
      </c>
      <c r="B10917">
        <v>1</v>
      </c>
      <c r="C10917" t="s">
        <v>9357</v>
      </c>
      <c r="D10917" s="84"/>
      <c r="F10917" s="84"/>
    </row>
    <row r="10918" spans="1:6" x14ac:dyDescent="0.25">
      <c r="A10918" t="s">
        <v>12156</v>
      </c>
      <c r="B10918">
        <v>1</v>
      </c>
      <c r="C10918" t="s">
        <v>9357</v>
      </c>
      <c r="D10918" s="84"/>
      <c r="F10918" s="84"/>
    </row>
    <row r="10919" spans="1:6" x14ac:dyDescent="0.25">
      <c r="A10919" t="s">
        <v>12157</v>
      </c>
      <c r="B10919">
        <v>1</v>
      </c>
      <c r="C10919" t="s">
        <v>9357</v>
      </c>
      <c r="D10919" s="84"/>
      <c r="F10919" s="84"/>
    </row>
    <row r="10920" spans="1:6" x14ac:dyDescent="0.25">
      <c r="A10920" t="s">
        <v>12158</v>
      </c>
      <c r="B10920">
        <v>1</v>
      </c>
      <c r="C10920" t="s">
        <v>9357</v>
      </c>
      <c r="D10920" s="84"/>
      <c r="F10920" s="84"/>
    </row>
    <row r="10921" spans="1:6" x14ac:dyDescent="0.25">
      <c r="A10921" t="s">
        <v>12159</v>
      </c>
      <c r="B10921">
        <v>1</v>
      </c>
      <c r="C10921" t="s">
        <v>9357</v>
      </c>
      <c r="D10921" s="84"/>
      <c r="F10921" s="84"/>
    </row>
    <row r="10922" spans="1:6" x14ac:dyDescent="0.25">
      <c r="A10922" t="s">
        <v>12160</v>
      </c>
      <c r="B10922">
        <v>1</v>
      </c>
      <c r="C10922" t="s">
        <v>9357</v>
      </c>
      <c r="D10922" s="84"/>
      <c r="F10922" s="84"/>
    </row>
    <row r="10923" spans="1:6" x14ac:dyDescent="0.25">
      <c r="A10923" t="s">
        <v>12161</v>
      </c>
      <c r="B10923">
        <v>1</v>
      </c>
      <c r="C10923" t="s">
        <v>9357</v>
      </c>
      <c r="D10923" s="84"/>
      <c r="F10923" s="84"/>
    </row>
    <row r="10924" spans="1:6" x14ac:dyDescent="0.25">
      <c r="A10924" t="s">
        <v>12162</v>
      </c>
      <c r="B10924">
        <v>1</v>
      </c>
      <c r="C10924" t="s">
        <v>9357</v>
      </c>
      <c r="D10924" s="84"/>
      <c r="F10924" s="84"/>
    </row>
    <row r="10925" spans="1:6" x14ac:dyDescent="0.25">
      <c r="A10925" t="s">
        <v>12163</v>
      </c>
      <c r="B10925">
        <v>1</v>
      </c>
      <c r="C10925" t="s">
        <v>9357</v>
      </c>
      <c r="D10925" s="84"/>
      <c r="F10925" s="84"/>
    </row>
    <row r="10926" spans="1:6" x14ac:dyDescent="0.25">
      <c r="A10926" t="s">
        <v>12164</v>
      </c>
      <c r="B10926">
        <v>1</v>
      </c>
      <c r="C10926" t="s">
        <v>9357</v>
      </c>
      <c r="D10926" s="84"/>
      <c r="F10926" s="84"/>
    </row>
    <row r="10927" spans="1:6" x14ac:dyDescent="0.25">
      <c r="A10927" t="s">
        <v>12165</v>
      </c>
      <c r="B10927">
        <v>1</v>
      </c>
      <c r="C10927" t="s">
        <v>9357</v>
      </c>
      <c r="D10927" s="84"/>
      <c r="F10927" s="84"/>
    </row>
    <row r="10928" spans="1:6" x14ac:dyDescent="0.25">
      <c r="A10928" t="s">
        <v>12166</v>
      </c>
      <c r="B10928">
        <v>1</v>
      </c>
      <c r="C10928" t="s">
        <v>9357</v>
      </c>
      <c r="D10928" s="84"/>
      <c r="F10928" s="84"/>
    </row>
    <row r="10929" spans="1:6" x14ac:dyDescent="0.25">
      <c r="A10929" t="s">
        <v>12167</v>
      </c>
      <c r="B10929">
        <v>1</v>
      </c>
      <c r="C10929" t="s">
        <v>9357</v>
      </c>
      <c r="D10929" s="84"/>
      <c r="F10929" s="84"/>
    </row>
    <row r="10930" spans="1:6" x14ac:dyDescent="0.25">
      <c r="A10930" t="s">
        <v>12168</v>
      </c>
      <c r="B10930">
        <v>1</v>
      </c>
      <c r="C10930" t="s">
        <v>9357</v>
      </c>
      <c r="D10930" s="84"/>
      <c r="F10930" s="84"/>
    </row>
    <row r="10931" spans="1:6" x14ac:dyDescent="0.25">
      <c r="A10931" t="s">
        <v>12169</v>
      </c>
      <c r="B10931">
        <v>1</v>
      </c>
      <c r="C10931" t="s">
        <v>9357</v>
      </c>
      <c r="D10931" s="84"/>
      <c r="F10931" s="84"/>
    </row>
    <row r="10932" spans="1:6" x14ac:dyDescent="0.25">
      <c r="A10932" t="s">
        <v>12170</v>
      </c>
      <c r="B10932">
        <v>1</v>
      </c>
      <c r="C10932" t="s">
        <v>9357</v>
      </c>
      <c r="D10932" s="84"/>
      <c r="F10932" s="84"/>
    </row>
    <row r="10933" spans="1:6" x14ac:dyDescent="0.25">
      <c r="A10933" t="s">
        <v>12171</v>
      </c>
      <c r="B10933">
        <v>1</v>
      </c>
      <c r="C10933" t="s">
        <v>9357</v>
      </c>
      <c r="D10933" s="84"/>
      <c r="F10933" s="84"/>
    </row>
    <row r="10934" spans="1:6" x14ac:dyDescent="0.25">
      <c r="A10934" t="s">
        <v>12172</v>
      </c>
      <c r="B10934">
        <v>1</v>
      </c>
      <c r="C10934" t="s">
        <v>9357</v>
      </c>
      <c r="D10934" s="84"/>
      <c r="F10934" s="84"/>
    </row>
    <row r="10935" spans="1:6" x14ac:dyDescent="0.25">
      <c r="A10935" t="s">
        <v>12173</v>
      </c>
      <c r="B10935">
        <v>1</v>
      </c>
      <c r="C10935" t="s">
        <v>9357</v>
      </c>
      <c r="D10935" s="84"/>
      <c r="F10935" s="84"/>
    </row>
    <row r="10936" spans="1:6" x14ac:dyDescent="0.25">
      <c r="A10936" t="s">
        <v>12174</v>
      </c>
      <c r="B10936">
        <v>1</v>
      </c>
      <c r="C10936" t="s">
        <v>9357</v>
      </c>
      <c r="D10936" s="84"/>
      <c r="F10936" s="84"/>
    </row>
    <row r="10937" spans="1:6" x14ac:dyDescent="0.25">
      <c r="A10937" t="s">
        <v>12175</v>
      </c>
      <c r="B10937">
        <v>1</v>
      </c>
      <c r="C10937" t="s">
        <v>9357</v>
      </c>
      <c r="D10937" s="84"/>
      <c r="F10937" s="84"/>
    </row>
    <row r="10938" spans="1:6" x14ac:dyDescent="0.25">
      <c r="A10938" t="s">
        <v>12176</v>
      </c>
      <c r="B10938">
        <v>1</v>
      </c>
      <c r="C10938" t="s">
        <v>9357</v>
      </c>
      <c r="D10938" s="84"/>
      <c r="F10938" s="84"/>
    </row>
    <row r="10939" spans="1:6" x14ac:dyDescent="0.25">
      <c r="A10939" t="s">
        <v>12177</v>
      </c>
      <c r="B10939">
        <v>1</v>
      </c>
      <c r="C10939" t="s">
        <v>9357</v>
      </c>
      <c r="D10939" s="84"/>
      <c r="F10939" s="84"/>
    </row>
    <row r="10940" spans="1:6" x14ac:dyDescent="0.25">
      <c r="A10940" t="s">
        <v>12178</v>
      </c>
      <c r="B10940">
        <v>1</v>
      </c>
      <c r="C10940" t="s">
        <v>9357</v>
      </c>
      <c r="D10940" s="84"/>
      <c r="F10940" s="84"/>
    </row>
    <row r="10941" spans="1:6" x14ac:dyDescent="0.25">
      <c r="A10941" t="s">
        <v>12179</v>
      </c>
      <c r="B10941">
        <v>1</v>
      </c>
      <c r="C10941" t="s">
        <v>9357</v>
      </c>
      <c r="D10941" s="84"/>
      <c r="F10941" s="84"/>
    </row>
    <row r="10942" spans="1:6" x14ac:dyDescent="0.25">
      <c r="A10942" t="s">
        <v>12180</v>
      </c>
      <c r="B10942">
        <v>1</v>
      </c>
      <c r="C10942" t="s">
        <v>9357</v>
      </c>
      <c r="D10942" s="84"/>
      <c r="F10942" s="84"/>
    </row>
    <row r="10943" spans="1:6" x14ac:dyDescent="0.25">
      <c r="A10943" t="s">
        <v>12181</v>
      </c>
      <c r="B10943">
        <v>1</v>
      </c>
      <c r="C10943" t="s">
        <v>9357</v>
      </c>
      <c r="D10943" s="84"/>
      <c r="F10943" s="84"/>
    </row>
    <row r="10944" spans="1:6" x14ac:dyDescent="0.25">
      <c r="A10944" t="s">
        <v>12182</v>
      </c>
      <c r="B10944">
        <v>1</v>
      </c>
      <c r="C10944" t="s">
        <v>9357</v>
      </c>
      <c r="D10944" s="84"/>
      <c r="F10944" s="84"/>
    </row>
    <row r="10945" spans="1:6" x14ac:dyDescent="0.25">
      <c r="A10945" t="s">
        <v>12183</v>
      </c>
      <c r="B10945">
        <v>1</v>
      </c>
      <c r="C10945" t="s">
        <v>9357</v>
      </c>
      <c r="D10945" s="84"/>
      <c r="F10945" s="84"/>
    </row>
    <row r="10946" spans="1:6" x14ac:dyDescent="0.25">
      <c r="A10946" t="s">
        <v>12184</v>
      </c>
      <c r="B10946">
        <v>1</v>
      </c>
      <c r="C10946" t="s">
        <v>9357</v>
      </c>
      <c r="D10946" s="84"/>
      <c r="F10946" s="84"/>
    </row>
    <row r="10947" spans="1:6" x14ac:dyDescent="0.25">
      <c r="A10947" t="s">
        <v>12185</v>
      </c>
      <c r="B10947">
        <v>1</v>
      </c>
      <c r="C10947" t="s">
        <v>9357</v>
      </c>
      <c r="D10947" s="84"/>
      <c r="F10947" s="84"/>
    </row>
    <row r="10948" spans="1:6" x14ac:dyDescent="0.25">
      <c r="A10948" t="s">
        <v>12186</v>
      </c>
      <c r="B10948">
        <v>1</v>
      </c>
      <c r="C10948" t="s">
        <v>9357</v>
      </c>
      <c r="D10948" s="84"/>
      <c r="F10948" s="84"/>
    </row>
    <row r="10949" spans="1:6" x14ac:dyDescent="0.25">
      <c r="A10949" t="s">
        <v>12187</v>
      </c>
      <c r="B10949">
        <v>1</v>
      </c>
      <c r="C10949" t="s">
        <v>9357</v>
      </c>
      <c r="D10949" s="84"/>
      <c r="F10949" s="84"/>
    </row>
    <row r="10950" spans="1:6" x14ac:dyDescent="0.25">
      <c r="A10950" t="s">
        <v>12188</v>
      </c>
      <c r="B10950">
        <v>1</v>
      </c>
      <c r="C10950" t="s">
        <v>9357</v>
      </c>
      <c r="D10950" s="84"/>
      <c r="F10950" s="84"/>
    </row>
    <row r="10951" spans="1:6" x14ac:dyDescent="0.25">
      <c r="A10951" t="s">
        <v>12189</v>
      </c>
      <c r="B10951">
        <v>1</v>
      </c>
      <c r="C10951" t="s">
        <v>9357</v>
      </c>
      <c r="D10951" s="84"/>
      <c r="F10951" s="84"/>
    </row>
    <row r="10952" spans="1:6" x14ac:dyDescent="0.25">
      <c r="A10952" t="s">
        <v>12190</v>
      </c>
      <c r="B10952">
        <v>1</v>
      </c>
      <c r="C10952" t="s">
        <v>9357</v>
      </c>
      <c r="D10952" s="84"/>
      <c r="F10952" s="84"/>
    </row>
    <row r="10953" spans="1:6" x14ac:dyDescent="0.25">
      <c r="A10953" t="s">
        <v>12191</v>
      </c>
      <c r="B10953">
        <v>1</v>
      </c>
      <c r="C10953" t="s">
        <v>9357</v>
      </c>
      <c r="D10953" s="84"/>
      <c r="F10953" s="84"/>
    </row>
    <row r="10954" spans="1:6" x14ac:dyDescent="0.25">
      <c r="A10954" t="s">
        <v>12192</v>
      </c>
      <c r="B10954">
        <v>1</v>
      </c>
      <c r="C10954" t="s">
        <v>9357</v>
      </c>
      <c r="D10954" s="84"/>
      <c r="F10954" s="84"/>
    </row>
    <row r="10955" spans="1:6" x14ac:dyDescent="0.25">
      <c r="A10955" t="s">
        <v>12193</v>
      </c>
      <c r="B10955">
        <v>1</v>
      </c>
      <c r="C10955" t="s">
        <v>9357</v>
      </c>
      <c r="D10955" s="84"/>
      <c r="F10955" s="84"/>
    </row>
    <row r="10956" spans="1:6" x14ac:dyDescent="0.25">
      <c r="A10956" t="s">
        <v>12194</v>
      </c>
      <c r="B10956">
        <v>1</v>
      </c>
      <c r="C10956" t="s">
        <v>9357</v>
      </c>
      <c r="D10956" s="84"/>
      <c r="F10956" s="84"/>
    </row>
    <row r="10957" spans="1:6" x14ac:dyDescent="0.25">
      <c r="A10957" t="s">
        <v>12195</v>
      </c>
      <c r="B10957">
        <v>1</v>
      </c>
      <c r="C10957" t="s">
        <v>9357</v>
      </c>
      <c r="D10957" s="84"/>
      <c r="F10957" s="84"/>
    </row>
    <row r="10958" spans="1:6" x14ac:dyDescent="0.25">
      <c r="A10958" t="s">
        <v>12196</v>
      </c>
      <c r="B10958">
        <v>1</v>
      </c>
      <c r="C10958" t="s">
        <v>9357</v>
      </c>
      <c r="D10958" s="84"/>
      <c r="F10958" s="84"/>
    </row>
    <row r="10959" spans="1:6" x14ac:dyDescent="0.25">
      <c r="A10959" t="s">
        <v>12197</v>
      </c>
      <c r="B10959">
        <v>1</v>
      </c>
      <c r="C10959" t="s">
        <v>9357</v>
      </c>
      <c r="D10959" s="84"/>
      <c r="F10959" s="84"/>
    </row>
    <row r="10960" spans="1:6" x14ac:dyDescent="0.25">
      <c r="A10960" t="s">
        <v>12198</v>
      </c>
      <c r="B10960">
        <v>1</v>
      </c>
      <c r="C10960" t="s">
        <v>9357</v>
      </c>
      <c r="D10960" s="84"/>
      <c r="F10960" s="84"/>
    </row>
    <row r="10961" spans="1:6" x14ac:dyDescent="0.25">
      <c r="A10961" t="s">
        <v>12199</v>
      </c>
      <c r="B10961">
        <v>1</v>
      </c>
      <c r="C10961" t="s">
        <v>9357</v>
      </c>
      <c r="D10961" s="84"/>
      <c r="F10961" s="84"/>
    </row>
    <row r="10962" spans="1:6" x14ac:dyDescent="0.25">
      <c r="A10962" t="s">
        <v>12200</v>
      </c>
      <c r="B10962">
        <v>1</v>
      </c>
      <c r="C10962" t="s">
        <v>9357</v>
      </c>
      <c r="D10962" s="84"/>
      <c r="F10962" s="84"/>
    </row>
    <row r="10963" spans="1:6" x14ac:dyDescent="0.25">
      <c r="A10963" t="s">
        <v>12201</v>
      </c>
      <c r="B10963">
        <v>1</v>
      </c>
      <c r="C10963" t="s">
        <v>9357</v>
      </c>
      <c r="D10963" s="84"/>
      <c r="F10963" s="84"/>
    </row>
    <row r="10964" spans="1:6" x14ac:dyDescent="0.25">
      <c r="A10964" t="s">
        <v>12202</v>
      </c>
      <c r="B10964">
        <v>1</v>
      </c>
      <c r="C10964" t="s">
        <v>9357</v>
      </c>
      <c r="D10964" s="84"/>
      <c r="F10964" s="84"/>
    </row>
    <row r="10965" spans="1:6" x14ac:dyDescent="0.25">
      <c r="A10965" t="s">
        <v>12203</v>
      </c>
      <c r="B10965">
        <v>1</v>
      </c>
      <c r="C10965" t="s">
        <v>9357</v>
      </c>
      <c r="D10965" s="84"/>
      <c r="F10965" s="84"/>
    </row>
    <row r="10966" spans="1:6" x14ac:dyDescent="0.25">
      <c r="A10966" t="s">
        <v>12204</v>
      </c>
      <c r="B10966">
        <v>1</v>
      </c>
      <c r="C10966" t="s">
        <v>9357</v>
      </c>
      <c r="D10966" s="84"/>
      <c r="F10966" s="84"/>
    </row>
    <row r="10967" spans="1:6" x14ac:dyDescent="0.25">
      <c r="A10967" t="s">
        <v>12205</v>
      </c>
      <c r="B10967">
        <v>1</v>
      </c>
      <c r="C10967" t="s">
        <v>9357</v>
      </c>
      <c r="D10967" s="84"/>
      <c r="F10967" s="84"/>
    </row>
    <row r="10968" spans="1:6" x14ac:dyDescent="0.25">
      <c r="A10968" t="s">
        <v>12206</v>
      </c>
      <c r="B10968">
        <v>1</v>
      </c>
      <c r="C10968" t="s">
        <v>9357</v>
      </c>
      <c r="D10968" s="84"/>
      <c r="F10968" s="84"/>
    </row>
    <row r="10969" spans="1:6" x14ac:dyDescent="0.25">
      <c r="A10969" t="s">
        <v>12207</v>
      </c>
      <c r="B10969">
        <v>1</v>
      </c>
      <c r="C10969" t="s">
        <v>9357</v>
      </c>
      <c r="D10969" s="84"/>
      <c r="F10969" s="84"/>
    </row>
    <row r="10970" spans="1:6" x14ac:dyDescent="0.25">
      <c r="A10970" t="s">
        <v>12208</v>
      </c>
      <c r="B10970">
        <v>1</v>
      </c>
      <c r="C10970" t="s">
        <v>9357</v>
      </c>
      <c r="D10970" s="84"/>
      <c r="F10970" s="84"/>
    </row>
    <row r="10971" spans="1:6" x14ac:dyDescent="0.25">
      <c r="A10971" t="s">
        <v>12209</v>
      </c>
      <c r="B10971">
        <v>1</v>
      </c>
      <c r="C10971" t="s">
        <v>9357</v>
      </c>
      <c r="D10971" s="84"/>
      <c r="F10971" s="84"/>
    </row>
    <row r="10972" spans="1:6" x14ac:dyDescent="0.25">
      <c r="A10972" t="s">
        <v>12210</v>
      </c>
      <c r="B10972">
        <v>1</v>
      </c>
      <c r="C10972" t="s">
        <v>9357</v>
      </c>
      <c r="D10972" s="84"/>
      <c r="F10972" s="84"/>
    </row>
    <row r="10973" spans="1:6" x14ac:dyDescent="0.25">
      <c r="A10973" t="s">
        <v>12211</v>
      </c>
      <c r="B10973">
        <v>1</v>
      </c>
      <c r="C10973" t="s">
        <v>9357</v>
      </c>
      <c r="D10973" s="84"/>
      <c r="F10973" s="84"/>
    </row>
    <row r="10974" spans="1:6" x14ac:dyDescent="0.25">
      <c r="A10974" t="s">
        <v>12212</v>
      </c>
      <c r="B10974">
        <v>1</v>
      </c>
      <c r="C10974" t="s">
        <v>9357</v>
      </c>
      <c r="D10974" s="84"/>
      <c r="F10974" s="84"/>
    </row>
    <row r="10975" spans="1:6" x14ac:dyDescent="0.25">
      <c r="A10975" t="s">
        <v>12213</v>
      </c>
      <c r="B10975">
        <v>1</v>
      </c>
      <c r="C10975" t="s">
        <v>9357</v>
      </c>
      <c r="D10975" s="84"/>
      <c r="F10975" s="84"/>
    </row>
    <row r="10976" spans="1:6" x14ac:dyDescent="0.25">
      <c r="A10976" t="s">
        <v>12214</v>
      </c>
      <c r="B10976">
        <v>1</v>
      </c>
      <c r="C10976" t="s">
        <v>9357</v>
      </c>
      <c r="D10976" s="84"/>
      <c r="F10976" s="84"/>
    </row>
    <row r="10977" spans="1:6" x14ac:dyDescent="0.25">
      <c r="A10977" t="s">
        <v>12215</v>
      </c>
      <c r="B10977">
        <v>1</v>
      </c>
      <c r="C10977" t="s">
        <v>9357</v>
      </c>
      <c r="D10977" s="84"/>
      <c r="F10977" s="84"/>
    </row>
    <row r="10978" spans="1:6" x14ac:dyDescent="0.25">
      <c r="A10978" t="s">
        <v>12216</v>
      </c>
      <c r="B10978">
        <v>1</v>
      </c>
      <c r="C10978" t="s">
        <v>9357</v>
      </c>
      <c r="D10978" s="84"/>
      <c r="F10978" s="84"/>
    </row>
    <row r="10979" spans="1:6" x14ac:dyDescent="0.25">
      <c r="A10979" t="s">
        <v>12217</v>
      </c>
      <c r="B10979">
        <v>1</v>
      </c>
      <c r="C10979" t="s">
        <v>9357</v>
      </c>
      <c r="D10979" s="84"/>
      <c r="F10979" s="84"/>
    </row>
    <row r="10980" spans="1:6" x14ac:dyDescent="0.25">
      <c r="A10980" t="s">
        <v>12218</v>
      </c>
      <c r="B10980">
        <v>1</v>
      </c>
      <c r="C10980" t="s">
        <v>9357</v>
      </c>
      <c r="D10980" s="84"/>
      <c r="F10980" s="84"/>
    </row>
    <row r="10981" spans="1:6" x14ac:dyDescent="0.25">
      <c r="A10981" t="s">
        <v>12219</v>
      </c>
      <c r="B10981">
        <v>1</v>
      </c>
      <c r="C10981" t="s">
        <v>9357</v>
      </c>
      <c r="D10981" s="84"/>
      <c r="F10981" s="84"/>
    </row>
    <row r="10982" spans="1:6" x14ac:dyDescent="0.25">
      <c r="A10982" t="s">
        <v>12220</v>
      </c>
      <c r="B10982">
        <v>1</v>
      </c>
      <c r="C10982" t="s">
        <v>9357</v>
      </c>
      <c r="D10982" s="84"/>
      <c r="F10982" s="84"/>
    </row>
    <row r="10983" spans="1:6" x14ac:dyDescent="0.25">
      <c r="A10983" t="s">
        <v>12221</v>
      </c>
      <c r="B10983">
        <v>1</v>
      </c>
      <c r="C10983" t="s">
        <v>9357</v>
      </c>
      <c r="D10983" s="84"/>
      <c r="F10983" s="84"/>
    </row>
    <row r="10984" spans="1:6" x14ac:dyDescent="0.25">
      <c r="A10984" t="s">
        <v>12222</v>
      </c>
      <c r="B10984">
        <v>1</v>
      </c>
      <c r="C10984" t="s">
        <v>9357</v>
      </c>
      <c r="D10984" s="84"/>
      <c r="F10984" s="84"/>
    </row>
    <row r="10985" spans="1:6" x14ac:dyDescent="0.25">
      <c r="A10985" t="s">
        <v>12223</v>
      </c>
      <c r="B10985">
        <v>1</v>
      </c>
      <c r="C10985" t="s">
        <v>9357</v>
      </c>
      <c r="D10985" s="84"/>
      <c r="F10985" s="84"/>
    </row>
    <row r="10986" spans="1:6" x14ac:dyDescent="0.25">
      <c r="A10986" t="s">
        <v>12224</v>
      </c>
      <c r="B10986">
        <v>1</v>
      </c>
      <c r="C10986" t="s">
        <v>9357</v>
      </c>
      <c r="D10986" s="84"/>
      <c r="F10986" s="84"/>
    </row>
    <row r="10987" spans="1:6" x14ac:dyDescent="0.25">
      <c r="A10987" t="s">
        <v>12225</v>
      </c>
      <c r="B10987">
        <v>1</v>
      </c>
      <c r="C10987" t="s">
        <v>9357</v>
      </c>
      <c r="D10987" s="84"/>
      <c r="F10987" s="84"/>
    </row>
    <row r="10988" spans="1:6" x14ac:dyDescent="0.25">
      <c r="A10988" t="s">
        <v>12226</v>
      </c>
      <c r="B10988">
        <v>1</v>
      </c>
      <c r="C10988" t="s">
        <v>9357</v>
      </c>
      <c r="D10988" s="84"/>
      <c r="F10988" s="84"/>
    </row>
    <row r="10989" spans="1:6" x14ac:dyDescent="0.25">
      <c r="A10989" t="s">
        <v>12227</v>
      </c>
      <c r="B10989">
        <v>1</v>
      </c>
      <c r="C10989" t="s">
        <v>9357</v>
      </c>
      <c r="D10989" s="84"/>
      <c r="F10989" s="84"/>
    </row>
    <row r="10990" spans="1:6" x14ac:dyDescent="0.25">
      <c r="A10990" t="s">
        <v>12228</v>
      </c>
      <c r="B10990">
        <v>1</v>
      </c>
      <c r="C10990" t="s">
        <v>9357</v>
      </c>
      <c r="D10990" s="84"/>
      <c r="F10990" s="84"/>
    </row>
    <row r="10991" spans="1:6" x14ac:dyDescent="0.25">
      <c r="A10991" t="s">
        <v>12229</v>
      </c>
      <c r="B10991">
        <v>1</v>
      </c>
      <c r="C10991" t="s">
        <v>9357</v>
      </c>
      <c r="D10991" s="84"/>
      <c r="F10991" s="84"/>
    </row>
    <row r="10992" spans="1:6" x14ac:dyDescent="0.25">
      <c r="A10992" t="s">
        <v>12230</v>
      </c>
      <c r="B10992">
        <v>1</v>
      </c>
      <c r="C10992" t="s">
        <v>9357</v>
      </c>
      <c r="D10992" s="84"/>
      <c r="F10992" s="84"/>
    </row>
    <row r="10993" spans="1:6" x14ac:dyDescent="0.25">
      <c r="A10993" t="s">
        <v>12231</v>
      </c>
      <c r="B10993">
        <v>1</v>
      </c>
      <c r="C10993" t="s">
        <v>9357</v>
      </c>
      <c r="D10993" s="84"/>
      <c r="F10993" s="84"/>
    </row>
    <row r="10994" spans="1:6" x14ac:dyDescent="0.25">
      <c r="A10994" t="s">
        <v>12232</v>
      </c>
      <c r="B10994">
        <v>1</v>
      </c>
      <c r="C10994" t="s">
        <v>9357</v>
      </c>
      <c r="D10994" s="84"/>
      <c r="F10994" s="84"/>
    </row>
    <row r="10995" spans="1:6" x14ac:dyDescent="0.25">
      <c r="A10995" t="s">
        <v>12233</v>
      </c>
      <c r="B10995">
        <v>1</v>
      </c>
      <c r="C10995" t="s">
        <v>9357</v>
      </c>
      <c r="D10995" s="84"/>
      <c r="F10995" s="84"/>
    </row>
    <row r="10996" spans="1:6" x14ac:dyDescent="0.25">
      <c r="A10996" t="s">
        <v>12234</v>
      </c>
      <c r="B10996">
        <v>1</v>
      </c>
      <c r="C10996" t="s">
        <v>9357</v>
      </c>
      <c r="D10996" s="84"/>
      <c r="F10996" s="84"/>
    </row>
    <row r="10997" spans="1:6" x14ac:dyDescent="0.25">
      <c r="A10997" t="s">
        <v>12235</v>
      </c>
      <c r="B10997">
        <v>1</v>
      </c>
      <c r="C10997" t="s">
        <v>9357</v>
      </c>
      <c r="D10997" s="84"/>
      <c r="F10997" s="84"/>
    </row>
    <row r="10998" spans="1:6" x14ac:dyDescent="0.25">
      <c r="A10998" t="s">
        <v>12236</v>
      </c>
      <c r="B10998">
        <v>1</v>
      </c>
      <c r="C10998" t="s">
        <v>9357</v>
      </c>
      <c r="D10998" s="84"/>
      <c r="F10998" s="84"/>
    </row>
    <row r="10999" spans="1:6" x14ac:dyDescent="0.25">
      <c r="A10999" t="s">
        <v>12237</v>
      </c>
      <c r="B10999">
        <v>1</v>
      </c>
      <c r="C10999" t="s">
        <v>9357</v>
      </c>
      <c r="D10999" s="84"/>
      <c r="F10999" s="84"/>
    </row>
    <row r="11000" spans="1:6" x14ac:dyDescent="0.25">
      <c r="A11000" t="s">
        <v>12238</v>
      </c>
      <c r="B11000">
        <v>1</v>
      </c>
      <c r="C11000" t="s">
        <v>9357</v>
      </c>
      <c r="D11000" s="84"/>
      <c r="F11000" s="84"/>
    </row>
    <row r="11001" spans="1:6" x14ac:dyDescent="0.25">
      <c r="A11001" t="s">
        <v>12239</v>
      </c>
      <c r="B11001">
        <v>1</v>
      </c>
      <c r="C11001" t="s">
        <v>9357</v>
      </c>
      <c r="D11001" s="84"/>
      <c r="F11001" s="84"/>
    </row>
    <row r="11002" spans="1:6" x14ac:dyDescent="0.25">
      <c r="A11002" t="s">
        <v>12240</v>
      </c>
      <c r="B11002">
        <v>1</v>
      </c>
      <c r="C11002" t="s">
        <v>9357</v>
      </c>
      <c r="D11002" s="84"/>
      <c r="F11002" s="84"/>
    </row>
    <row r="11003" spans="1:6" x14ac:dyDescent="0.25">
      <c r="A11003" t="s">
        <v>12241</v>
      </c>
      <c r="B11003">
        <v>1</v>
      </c>
      <c r="C11003" t="s">
        <v>9357</v>
      </c>
      <c r="D11003" s="84"/>
      <c r="F11003" s="84"/>
    </row>
    <row r="11004" spans="1:6" x14ac:dyDescent="0.25">
      <c r="A11004" t="s">
        <v>12242</v>
      </c>
      <c r="B11004">
        <v>1</v>
      </c>
      <c r="C11004" t="s">
        <v>9357</v>
      </c>
      <c r="D11004" s="84"/>
      <c r="F11004" s="84"/>
    </row>
    <row r="11005" spans="1:6" x14ac:dyDescent="0.25">
      <c r="A11005" t="s">
        <v>12243</v>
      </c>
      <c r="B11005">
        <v>1</v>
      </c>
      <c r="C11005" t="s">
        <v>9357</v>
      </c>
      <c r="D11005" s="84"/>
      <c r="F11005" s="84"/>
    </row>
    <row r="11006" spans="1:6" x14ac:dyDescent="0.25">
      <c r="A11006" t="s">
        <v>12244</v>
      </c>
      <c r="B11006">
        <v>1</v>
      </c>
      <c r="C11006" t="s">
        <v>9357</v>
      </c>
      <c r="D11006" s="84"/>
      <c r="F11006" s="84"/>
    </row>
    <row r="11007" spans="1:6" x14ac:dyDescent="0.25">
      <c r="A11007" t="s">
        <v>12245</v>
      </c>
      <c r="B11007">
        <v>1</v>
      </c>
      <c r="C11007" t="s">
        <v>9357</v>
      </c>
      <c r="D11007" s="84"/>
      <c r="F11007" s="84"/>
    </row>
    <row r="11008" spans="1:6" x14ac:dyDescent="0.25">
      <c r="A11008" t="s">
        <v>12246</v>
      </c>
      <c r="B11008">
        <v>1</v>
      </c>
      <c r="C11008" t="s">
        <v>9357</v>
      </c>
      <c r="D11008" s="84"/>
      <c r="F11008" s="84"/>
    </row>
    <row r="11009" spans="1:6" x14ac:dyDescent="0.25">
      <c r="A11009" t="s">
        <v>12247</v>
      </c>
      <c r="B11009">
        <v>1</v>
      </c>
      <c r="C11009" t="s">
        <v>9357</v>
      </c>
      <c r="D11009" s="84"/>
      <c r="F11009" s="84"/>
    </row>
    <row r="11010" spans="1:6" x14ac:dyDescent="0.25">
      <c r="A11010" t="s">
        <v>12248</v>
      </c>
      <c r="B11010">
        <v>1</v>
      </c>
      <c r="C11010" t="s">
        <v>9357</v>
      </c>
      <c r="D11010" s="84"/>
      <c r="F11010" s="84"/>
    </row>
    <row r="11011" spans="1:6" x14ac:dyDescent="0.25">
      <c r="A11011" t="s">
        <v>12249</v>
      </c>
      <c r="B11011">
        <v>1</v>
      </c>
      <c r="C11011" t="s">
        <v>9357</v>
      </c>
      <c r="D11011" s="84"/>
      <c r="F11011" s="84"/>
    </row>
    <row r="11012" spans="1:6" x14ac:dyDescent="0.25">
      <c r="A11012" t="s">
        <v>12250</v>
      </c>
      <c r="B11012">
        <v>1</v>
      </c>
      <c r="C11012" t="s">
        <v>9357</v>
      </c>
      <c r="D11012" s="84"/>
      <c r="F11012" s="84"/>
    </row>
    <row r="11013" spans="1:6" x14ac:dyDescent="0.25">
      <c r="A11013" t="s">
        <v>12251</v>
      </c>
      <c r="B11013">
        <v>1</v>
      </c>
      <c r="C11013" t="s">
        <v>9357</v>
      </c>
      <c r="D11013" s="84"/>
      <c r="F11013" s="84"/>
    </row>
    <row r="11014" spans="1:6" x14ac:dyDescent="0.25">
      <c r="A11014" t="s">
        <v>12252</v>
      </c>
      <c r="B11014">
        <v>1</v>
      </c>
      <c r="C11014" t="s">
        <v>9357</v>
      </c>
      <c r="D11014" s="84"/>
      <c r="F11014" s="84"/>
    </row>
    <row r="11015" spans="1:6" x14ac:dyDescent="0.25">
      <c r="A11015" t="s">
        <v>12253</v>
      </c>
      <c r="B11015">
        <v>1</v>
      </c>
      <c r="C11015" t="s">
        <v>9357</v>
      </c>
      <c r="D11015" s="84"/>
      <c r="F11015" s="84"/>
    </row>
    <row r="11016" spans="1:6" x14ac:dyDescent="0.25">
      <c r="A11016" t="s">
        <v>12254</v>
      </c>
      <c r="B11016">
        <v>1</v>
      </c>
      <c r="C11016" t="s">
        <v>9357</v>
      </c>
      <c r="D11016" s="84"/>
      <c r="F11016" s="84"/>
    </row>
    <row r="11017" spans="1:6" x14ac:dyDescent="0.25">
      <c r="A11017" t="s">
        <v>12255</v>
      </c>
      <c r="B11017">
        <v>1</v>
      </c>
      <c r="C11017" t="s">
        <v>9357</v>
      </c>
      <c r="D11017" s="84"/>
      <c r="F11017" s="84"/>
    </row>
    <row r="11018" spans="1:6" x14ac:dyDescent="0.25">
      <c r="A11018" t="s">
        <v>12256</v>
      </c>
      <c r="B11018">
        <v>1</v>
      </c>
      <c r="C11018" t="s">
        <v>9357</v>
      </c>
      <c r="D11018" s="84"/>
      <c r="F11018" s="84"/>
    </row>
    <row r="11019" spans="1:6" x14ac:dyDescent="0.25">
      <c r="A11019" t="s">
        <v>12257</v>
      </c>
      <c r="B11019">
        <v>1</v>
      </c>
      <c r="C11019" t="s">
        <v>9357</v>
      </c>
      <c r="D11019" s="84"/>
      <c r="F11019" s="84"/>
    </row>
    <row r="11020" spans="1:6" x14ac:dyDescent="0.25">
      <c r="A11020" t="s">
        <v>12258</v>
      </c>
      <c r="B11020">
        <v>1</v>
      </c>
      <c r="C11020" t="s">
        <v>9357</v>
      </c>
      <c r="D11020" s="84"/>
      <c r="F11020" s="84"/>
    </row>
    <row r="11021" spans="1:6" x14ac:dyDescent="0.25">
      <c r="A11021" t="s">
        <v>12259</v>
      </c>
      <c r="B11021">
        <v>1</v>
      </c>
      <c r="C11021" t="s">
        <v>9357</v>
      </c>
      <c r="D11021" s="84"/>
      <c r="F11021" s="84"/>
    </row>
    <row r="11022" spans="1:6" x14ac:dyDescent="0.25">
      <c r="A11022" t="s">
        <v>12260</v>
      </c>
      <c r="B11022">
        <v>1</v>
      </c>
      <c r="C11022" t="s">
        <v>9357</v>
      </c>
      <c r="D11022" s="84"/>
      <c r="F11022" s="84"/>
    </row>
    <row r="11023" spans="1:6" x14ac:dyDescent="0.25">
      <c r="A11023" t="s">
        <v>12261</v>
      </c>
      <c r="B11023">
        <v>1</v>
      </c>
      <c r="C11023" t="s">
        <v>9357</v>
      </c>
      <c r="D11023" s="84"/>
      <c r="F11023" s="84"/>
    </row>
    <row r="11024" spans="1:6" x14ac:dyDescent="0.25">
      <c r="A11024" t="s">
        <v>12262</v>
      </c>
      <c r="B11024">
        <v>1</v>
      </c>
      <c r="C11024" t="s">
        <v>9357</v>
      </c>
      <c r="D11024" s="84"/>
      <c r="F11024" s="84"/>
    </row>
    <row r="11025" spans="1:6" x14ac:dyDescent="0.25">
      <c r="A11025" t="s">
        <v>12263</v>
      </c>
      <c r="B11025">
        <v>1</v>
      </c>
      <c r="C11025" t="s">
        <v>9357</v>
      </c>
      <c r="D11025" s="84"/>
      <c r="F11025" s="84"/>
    </row>
    <row r="11026" spans="1:6" x14ac:dyDescent="0.25">
      <c r="A11026" t="s">
        <v>12264</v>
      </c>
      <c r="B11026">
        <v>1</v>
      </c>
      <c r="C11026" t="s">
        <v>9357</v>
      </c>
      <c r="D11026" s="84"/>
      <c r="F11026" s="84"/>
    </row>
    <row r="11027" spans="1:6" x14ac:dyDescent="0.25">
      <c r="A11027" t="s">
        <v>12265</v>
      </c>
      <c r="B11027">
        <v>1</v>
      </c>
      <c r="C11027" t="s">
        <v>9357</v>
      </c>
      <c r="D11027" s="84"/>
      <c r="F11027" s="84"/>
    </row>
    <row r="11028" spans="1:6" x14ac:dyDescent="0.25">
      <c r="A11028" t="s">
        <v>12266</v>
      </c>
      <c r="B11028">
        <v>1</v>
      </c>
      <c r="C11028" t="s">
        <v>9357</v>
      </c>
      <c r="D11028" s="84"/>
      <c r="F11028" s="84"/>
    </row>
    <row r="11029" spans="1:6" x14ac:dyDescent="0.25">
      <c r="A11029" t="s">
        <v>12267</v>
      </c>
      <c r="B11029">
        <v>1</v>
      </c>
      <c r="C11029" t="s">
        <v>9357</v>
      </c>
      <c r="D11029" s="84"/>
      <c r="F11029" s="84"/>
    </row>
    <row r="11030" spans="1:6" x14ac:dyDescent="0.25">
      <c r="A11030" t="s">
        <v>12268</v>
      </c>
      <c r="B11030">
        <v>1</v>
      </c>
      <c r="C11030" t="s">
        <v>9357</v>
      </c>
      <c r="D11030" s="84"/>
      <c r="F11030" s="84"/>
    </row>
    <row r="11031" spans="1:6" x14ac:dyDescent="0.25">
      <c r="A11031" t="s">
        <v>12269</v>
      </c>
      <c r="B11031">
        <v>1</v>
      </c>
      <c r="C11031" t="s">
        <v>9357</v>
      </c>
      <c r="D11031" s="84"/>
      <c r="F11031" s="84"/>
    </row>
    <row r="11032" spans="1:6" x14ac:dyDescent="0.25">
      <c r="A11032" t="s">
        <v>12270</v>
      </c>
      <c r="B11032">
        <v>1</v>
      </c>
      <c r="C11032" t="s">
        <v>9357</v>
      </c>
      <c r="D11032" s="84"/>
      <c r="F11032" s="84"/>
    </row>
    <row r="11033" spans="1:6" x14ac:dyDescent="0.25">
      <c r="A11033" t="s">
        <v>12271</v>
      </c>
      <c r="B11033">
        <v>1</v>
      </c>
      <c r="C11033" t="s">
        <v>9357</v>
      </c>
      <c r="D11033" s="84"/>
      <c r="F11033" s="84"/>
    </row>
    <row r="11034" spans="1:6" x14ac:dyDescent="0.25">
      <c r="A11034" t="s">
        <v>12272</v>
      </c>
      <c r="B11034">
        <v>1</v>
      </c>
      <c r="C11034" t="s">
        <v>9357</v>
      </c>
      <c r="D11034" s="84"/>
      <c r="F11034" s="84"/>
    </row>
    <row r="11035" spans="1:6" x14ac:dyDescent="0.25">
      <c r="A11035" t="s">
        <v>12273</v>
      </c>
      <c r="B11035">
        <v>1</v>
      </c>
      <c r="C11035" t="s">
        <v>9357</v>
      </c>
      <c r="D11035" s="84"/>
      <c r="F11035" s="84"/>
    </row>
    <row r="11036" spans="1:6" x14ac:dyDescent="0.25">
      <c r="A11036" t="s">
        <v>12274</v>
      </c>
      <c r="B11036">
        <v>1</v>
      </c>
      <c r="C11036" t="s">
        <v>9357</v>
      </c>
      <c r="D11036" s="84"/>
      <c r="F11036" s="84"/>
    </row>
    <row r="11037" spans="1:6" x14ac:dyDescent="0.25">
      <c r="A11037" t="s">
        <v>12275</v>
      </c>
      <c r="B11037">
        <v>1</v>
      </c>
      <c r="C11037" t="s">
        <v>9357</v>
      </c>
      <c r="D11037" s="84"/>
      <c r="F11037" s="84"/>
    </row>
    <row r="11038" spans="1:6" x14ac:dyDescent="0.25">
      <c r="A11038" t="s">
        <v>12276</v>
      </c>
      <c r="B11038">
        <v>1</v>
      </c>
      <c r="C11038" t="s">
        <v>9357</v>
      </c>
      <c r="D11038" s="84"/>
      <c r="F11038" s="84"/>
    </row>
    <row r="11039" spans="1:6" x14ac:dyDescent="0.25">
      <c r="A11039" t="s">
        <v>12277</v>
      </c>
      <c r="B11039">
        <v>1</v>
      </c>
      <c r="C11039" t="s">
        <v>9357</v>
      </c>
      <c r="D11039" s="84"/>
      <c r="F11039" s="84"/>
    </row>
    <row r="11040" spans="1:6" x14ac:dyDescent="0.25">
      <c r="A11040" t="s">
        <v>12278</v>
      </c>
      <c r="B11040">
        <v>1</v>
      </c>
      <c r="C11040" t="s">
        <v>9357</v>
      </c>
      <c r="D11040" s="84"/>
      <c r="F11040" s="84"/>
    </row>
    <row r="11041" spans="1:6" x14ac:dyDescent="0.25">
      <c r="A11041" t="s">
        <v>12279</v>
      </c>
      <c r="B11041">
        <v>1</v>
      </c>
      <c r="C11041" t="s">
        <v>9357</v>
      </c>
      <c r="D11041" s="84"/>
      <c r="F11041" s="84"/>
    </row>
    <row r="11042" spans="1:6" x14ac:dyDescent="0.25">
      <c r="A11042" t="s">
        <v>12280</v>
      </c>
      <c r="B11042">
        <v>1</v>
      </c>
      <c r="C11042" t="s">
        <v>9357</v>
      </c>
      <c r="D11042" s="84"/>
      <c r="F11042" s="84"/>
    </row>
    <row r="11043" spans="1:6" x14ac:dyDescent="0.25">
      <c r="A11043" t="s">
        <v>12281</v>
      </c>
      <c r="B11043">
        <v>1</v>
      </c>
      <c r="C11043" t="s">
        <v>9357</v>
      </c>
      <c r="D11043" s="84"/>
      <c r="F11043" s="84"/>
    </row>
    <row r="11044" spans="1:6" x14ac:dyDescent="0.25">
      <c r="A11044" t="s">
        <v>12282</v>
      </c>
      <c r="B11044">
        <v>1</v>
      </c>
      <c r="C11044" t="s">
        <v>9357</v>
      </c>
      <c r="D11044" s="84"/>
      <c r="F11044" s="84"/>
    </row>
    <row r="11045" spans="1:6" x14ac:dyDescent="0.25">
      <c r="A11045" t="s">
        <v>12283</v>
      </c>
      <c r="B11045">
        <v>1</v>
      </c>
      <c r="C11045" t="s">
        <v>9357</v>
      </c>
      <c r="D11045" s="84"/>
      <c r="F11045" s="84"/>
    </row>
    <row r="11046" spans="1:6" x14ac:dyDescent="0.25">
      <c r="A11046" t="s">
        <v>12284</v>
      </c>
      <c r="B11046">
        <v>1</v>
      </c>
      <c r="C11046" t="s">
        <v>9357</v>
      </c>
      <c r="D11046" s="84"/>
      <c r="F11046" s="84"/>
    </row>
    <row r="11047" spans="1:6" x14ac:dyDescent="0.25">
      <c r="A11047" t="s">
        <v>12285</v>
      </c>
      <c r="B11047">
        <v>1</v>
      </c>
      <c r="C11047" t="s">
        <v>9357</v>
      </c>
      <c r="D11047" s="84"/>
      <c r="F11047" s="84"/>
    </row>
    <row r="11048" spans="1:6" x14ac:dyDescent="0.25">
      <c r="A11048" t="s">
        <v>12286</v>
      </c>
      <c r="B11048">
        <v>1</v>
      </c>
      <c r="C11048" t="s">
        <v>9357</v>
      </c>
      <c r="D11048" s="84"/>
      <c r="F11048" s="84"/>
    </row>
    <row r="11049" spans="1:6" x14ac:dyDescent="0.25">
      <c r="A11049" t="s">
        <v>12287</v>
      </c>
      <c r="B11049">
        <v>1</v>
      </c>
      <c r="C11049" t="s">
        <v>9357</v>
      </c>
      <c r="D11049" s="84"/>
      <c r="F11049" s="84"/>
    </row>
    <row r="11050" spans="1:6" x14ac:dyDescent="0.25">
      <c r="A11050" t="s">
        <v>12288</v>
      </c>
      <c r="B11050">
        <v>1</v>
      </c>
      <c r="C11050" t="s">
        <v>9357</v>
      </c>
      <c r="D11050" s="84"/>
      <c r="F11050" s="84"/>
    </row>
    <row r="11051" spans="1:6" x14ac:dyDescent="0.25">
      <c r="A11051" t="s">
        <v>12289</v>
      </c>
      <c r="B11051">
        <v>1</v>
      </c>
      <c r="C11051" t="s">
        <v>9357</v>
      </c>
      <c r="D11051" s="84"/>
      <c r="F11051" s="84"/>
    </row>
    <row r="11052" spans="1:6" x14ac:dyDescent="0.25">
      <c r="A11052" t="s">
        <v>12290</v>
      </c>
      <c r="B11052">
        <v>1</v>
      </c>
      <c r="C11052" t="s">
        <v>9357</v>
      </c>
      <c r="D11052" s="84"/>
      <c r="F11052" s="84"/>
    </row>
    <row r="11053" spans="1:6" x14ac:dyDescent="0.25">
      <c r="A11053" t="s">
        <v>12291</v>
      </c>
      <c r="B11053">
        <v>1</v>
      </c>
      <c r="C11053" t="s">
        <v>9357</v>
      </c>
      <c r="D11053" s="84"/>
      <c r="F11053" s="84"/>
    </row>
    <row r="11054" spans="1:6" x14ac:dyDescent="0.25">
      <c r="A11054" t="s">
        <v>12292</v>
      </c>
      <c r="B11054">
        <v>1</v>
      </c>
      <c r="C11054" t="s">
        <v>9357</v>
      </c>
      <c r="D11054" s="84"/>
      <c r="F11054" s="84"/>
    </row>
    <row r="11055" spans="1:6" x14ac:dyDescent="0.25">
      <c r="A11055" t="s">
        <v>12293</v>
      </c>
      <c r="B11055">
        <v>1</v>
      </c>
      <c r="C11055" t="s">
        <v>9357</v>
      </c>
      <c r="D11055" s="84"/>
      <c r="F11055" s="84"/>
    </row>
    <row r="11056" spans="1:6" x14ac:dyDescent="0.25">
      <c r="A11056" t="s">
        <v>12294</v>
      </c>
      <c r="B11056">
        <v>1</v>
      </c>
      <c r="C11056" t="s">
        <v>9357</v>
      </c>
      <c r="D11056" s="84"/>
      <c r="F11056" s="84"/>
    </row>
    <row r="11057" spans="1:6" x14ac:dyDescent="0.25">
      <c r="A11057" t="s">
        <v>12295</v>
      </c>
      <c r="B11057">
        <v>1</v>
      </c>
      <c r="C11057" t="s">
        <v>9357</v>
      </c>
      <c r="D11057" s="84"/>
      <c r="F11057" s="84"/>
    </row>
    <row r="11058" spans="1:6" x14ac:dyDescent="0.25">
      <c r="A11058" t="s">
        <v>12296</v>
      </c>
      <c r="B11058">
        <v>1</v>
      </c>
      <c r="C11058" t="s">
        <v>9357</v>
      </c>
      <c r="D11058" s="84"/>
      <c r="F11058" s="84"/>
    </row>
    <row r="11059" spans="1:6" x14ac:dyDescent="0.25">
      <c r="A11059" t="s">
        <v>12297</v>
      </c>
      <c r="B11059">
        <v>1</v>
      </c>
      <c r="C11059" t="s">
        <v>9357</v>
      </c>
      <c r="D11059" s="84"/>
      <c r="F11059" s="84"/>
    </row>
    <row r="11060" spans="1:6" x14ac:dyDescent="0.25">
      <c r="A11060" t="s">
        <v>12298</v>
      </c>
      <c r="B11060">
        <v>1</v>
      </c>
      <c r="C11060" t="s">
        <v>9357</v>
      </c>
      <c r="D11060" s="84"/>
      <c r="F11060" s="84"/>
    </row>
    <row r="11061" spans="1:6" x14ac:dyDescent="0.25">
      <c r="A11061" t="s">
        <v>12299</v>
      </c>
      <c r="B11061">
        <v>1</v>
      </c>
      <c r="C11061" t="s">
        <v>9357</v>
      </c>
      <c r="D11061" s="84"/>
      <c r="F11061" s="84"/>
    </row>
    <row r="11062" spans="1:6" x14ac:dyDescent="0.25">
      <c r="A11062" t="s">
        <v>12300</v>
      </c>
      <c r="B11062">
        <v>1</v>
      </c>
      <c r="C11062" t="s">
        <v>9357</v>
      </c>
      <c r="D11062" s="84"/>
      <c r="F11062" s="84"/>
    </row>
    <row r="11063" spans="1:6" x14ac:dyDescent="0.25">
      <c r="A11063" t="s">
        <v>12301</v>
      </c>
      <c r="B11063">
        <v>1</v>
      </c>
      <c r="C11063" t="s">
        <v>9357</v>
      </c>
      <c r="D11063" s="84"/>
      <c r="F11063" s="84"/>
    </row>
    <row r="11064" spans="1:6" x14ac:dyDescent="0.25">
      <c r="A11064" t="s">
        <v>12302</v>
      </c>
      <c r="B11064">
        <v>1</v>
      </c>
      <c r="C11064" t="s">
        <v>9357</v>
      </c>
      <c r="D11064" s="84"/>
      <c r="F11064" s="84"/>
    </row>
    <row r="11065" spans="1:6" x14ac:dyDescent="0.25">
      <c r="A11065" t="s">
        <v>12303</v>
      </c>
      <c r="B11065">
        <v>1</v>
      </c>
      <c r="C11065" t="s">
        <v>9357</v>
      </c>
      <c r="D11065" s="84"/>
      <c r="F11065" s="84"/>
    </row>
    <row r="11066" spans="1:6" x14ac:dyDescent="0.25">
      <c r="A11066" t="s">
        <v>12304</v>
      </c>
      <c r="B11066">
        <v>1</v>
      </c>
      <c r="C11066" t="s">
        <v>9357</v>
      </c>
      <c r="D11066" s="84"/>
      <c r="F11066" s="84"/>
    </row>
    <row r="11067" spans="1:6" x14ac:dyDescent="0.25">
      <c r="A11067" t="s">
        <v>12305</v>
      </c>
      <c r="B11067">
        <v>1</v>
      </c>
      <c r="C11067" t="s">
        <v>9357</v>
      </c>
      <c r="D11067" s="84"/>
      <c r="F11067" s="84"/>
    </row>
    <row r="11068" spans="1:6" x14ac:dyDescent="0.25">
      <c r="A11068" t="s">
        <v>12306</v>
      </c>
      <c r="B11068">
        <v>1</v>
      </c>
      <c r="C11068" t="s">
        <v>9357</v>
      </c>
      <c r="D11068" s="84"/>
      <c r="F11068" s="84"/>
    </row>
    <row r="11069" spans="1:6" x14ac:dyDescent="0.25">
      <c r="A11069" t="s">
        <v>12307</v>
      </c>
      <c r="B11069">
        <v>1</v>
      </c>
      <c r="C11069" t="s">
        <v>9357</v>
      </c>
      <c r="D11069" s="84"/>
      <c r="F11069" s="84"/>
    </row>
    <row r="11070" spans="1:6" x14ac:dyDescent="0.25">
      <c r="A11070" t="s">
        <v>12308</v>
      </c>
      <c r="B11070">
        <v>1</v>
      </c>
      <c r="C11070" t="s">
        <v>9357</v>
      </c>
      <c r="D11070" s="84"/>
      <c r="F11070" s="84"/>
    </row>
    <row r="11071" spans="1:6" x14ac:dyDescent="0.25">
      <c r="A11071" t="s">
        <v>12309</v>
      </c>
      <c r="B11071">
        <v>1</v>
      </c>
      <c r="C11071" t="s">
        <v>9357</v>
      </c>
      <c r="D11071" s="84"/>
      <c r="F11071" s="84"/>
    </row>
    <row r="11072" spans="1:6" x14ac:dyDescent="0.25">
      <c r="A11072" t="s">
        <v>12310</v>
      </c>
      <c r="B11072">
        <v>1</v>
      </c>
      <c r="C11072" t="s">
        <v>9357</v>
      </c>
      <c r="D11072" s="84"/>
      <c r="F11072" s="84"/>
    </row>
    <row r="11073" spans="1:6" x14ac:dyDescent="0.25">
      <c r="A11073" t="s">
        <v>12311</v>
      </c>
      <c r="B11073">
        <v>1</v>
      </c>
      <c r="C11073" t="s">
        <v>9357</v>
      </c>
      <c r="D11073" s="84"/>
      <c r="F11073" s="84"/>
    </row>
    <row r="11074" spans="1:6" x14ac:dyDescent="0.25">
      <c r="A11074" t="s">
        <v>12312</v>
      </c>
      <c r="B11074">
        <v>1</v>
      </c>
      <c r="C11074" t="s">
        <v>9357</v>
      </c>
      <c r="D11074" s="84"/>
      <c r="F11074" s="84"/>
    </row>
    <row r="11075" spans="1:6" x14ac:dyDescent="0.25">
      <c r="A11075" t="s">
        <v>12313</v>
      </c>
      <c r="B11075">
        <v>1</v>
      </c>
      <c r="C11075" t="s">
        <v>9357</v>
      </c>
      <c r="D11075" s="84"/>
      <c r="F11075" s="84"/>
    </row>
    <row r="11076" spans="1:6" x14ac:dyDescent="0.25">
      <c r="A11076" t="s">
        <v>12314</v>
      </c>
      <c r="B11076">
        <v>1</v>
      </c>
      <c r="C11076" t="s">
        <v>9357</v>
      </c>
      <c r="D11076" s="84"/>
      <c r="F11076" s="84"/>
    </row>
    <row r="11077" spans="1:6" x14ac:dyDescent="0.25">
      <c r="A11077" t="s">
        <v>12315</v>
      </c>
      <c r="B11077">
        <v>1</v>
      </c>
      <c r="C11077" t="s">
        <v>9357</v>
      </c>
      <c r="D11077" s="84"/>
      <c r="F11077" s="84"/>
    </row>
    <row r="11078" spans="1:6" x14ac:dyDescent="0.25">
      <c r="A11078" t="s">
        <v>12316</v>
      </c>
      <c r="B11078">
        <v>1</v>
      </c>
      <c r="C11078" t="s">
        <v>9357</v>
      </c>
      <c r="D11078" s="84"/>
      <c r="F11078" s="84"/>
    </row>
    <row r="11079" spans="1:6" x14ac:dyDescent="0.25">
      <c r="A11079" t="s">
        <v>12317</v>
      </c>
      <c r="B11079">
        <v>1</v>
      </c>
      <c r="C11079" t="s">
        <v>9357</v>
      </c>
      <c r="D11079" s="84"/>
      <c r="F11079" s="84"/>
    </row>
    <row r="11080" spans="1:6" x14ac:dyDescent="0.25">
      <c r="A11080" t="s">
        <v>12318</v>
      </c>
      <c r="B11080">
        <v>1</v>
      </c>
      <c r="C11080" t="s">
        <v>9357</v>
      </c>
      <c r="D11080" s="84"/>
      <c r="F11080" s="84"/>
    </row>
    <row r="11081" spans="1:6" x14ac:dyDescent="0.25">
      <c r="A11081" t="s">
        <v>12319</v>
      </c>
      <c r="B11081">
        <v>1</v>
      </c>
      <c r="C11081" t="s">
        <v>9357</v>
      </c>
      <c r="D11081" s="84"/>
      <c r="F11081" s="84"/>
    </row>
    <row r="11082" spans="1:6" x14ac:dyDescent="0.25">
      <c r="A11082" t="s">
        <v>12320</v>
      </c>
      <c r="B11082">
        <v>1</v>
      </c>
      <c r="C11082" t="s">
        <v>9357</v>
      </c>
      <c r="D11082" s="84"/>
      <c r="F11082" s="84"/>
    </row>
    <row r="11083" spans="1:6" x14ac:dyDescent="0.25">
      <c r="A11083" t="s">
        <v>12321</v>
      </c>
      <c r="B11083">
        <v>1</v>
      </c>
      <c r="C11083" t="s">
        <v>9357</v>
      </c>
      <c r="D11083" s="84"/>
      <c r="F11083" s="84"/>
    </row>
    <row r="11084" spans="1:6" x14ac:dyDescent="0.25">
      <c r="A11084" t="s">
        <v>12322</v>
      </c>
      <c r="B11084">
        <v>1</v>
      </c>
      <c r="C11084" t="s">
        <v>9357</v>
      </c>
      <c r="D11084" s="84"/>
      <c r="F11084" s="84"/>
    </row>
    <row r="11085" spans="1:6" x14ac:dyDescent="0.25">
      <c r="A11085" t="s">
        <v>12323</v>
      </c>
      <c r="B11085">
        <v>1</v>
      </c>
      <c r="C11085" t="s">
        <v>9357</v>
      </c>
      <c r="D11085" s="84"/>
      <c r="F11085" s="84"/>
    </row>
    <row r="11086" spans="1:6" x14ac:dyDescent="0.25">
      <c r="A11086" t="s">
        <v>12324</v>
      </c>
      <c r="B11086">
        <v>1</v>
      </c>
      <c r="C11086" t="s">
        <v>9357</v>
      </c>
      <c r="D11086" s="84"/>
      <c r="F11086" s="84"/>
    </row>
    <row r="11087" spans="1:6" x14ac:dyDescent="0.25">
      <c r="A11087" t="s">
        <v>12325</v>
      </c>
      <c r="B11087">
        <v>1</v>
      </c>
      <c r="C11087" t="s">
        <v>9357</v>
      </c>
      <c r="D11087" s="84"/>
      <c r="F11087" s="84"/>
    </row>
    <row r="11088" spans="1:6" x14ac:dyDescent="0.25">
      <c r="A11088" t="s">
        <v>12326</v>
      </c>
      <c r="B11088">
        <v>1</v>
      </c>
      <c r="C11088" t="s">
        <v>9357</v>
      </c>
      <c r="D11088" s="84"/>
      <c r="F11088" s="84"/>
    </row>
    <row r="11089" spans="1:6" x14ac:dyDescent="0.25">
      <c r="A11089" t="s">
        <v>12327</v>
      </c>
      <c r="B11089">
        <v>1</v>
      </c>
      <c r="C11089" t="s">
        <v>9357</v>
      </c>
      <c r="D11089" s="84"/>
      <c r="F11089" s="84"/>
    </row>
    <row r="11090" spans="1:6" x14ac:dyDescent="0.25">
      <c r="A11090" t="s">
        <v>12328</v>
      </c>
      <c r="B11090">
        <v>1</v>
      </c>
      <c r="C11090" t="s">
        <v>9357</v>
      </c>
      <c r="D11090" s="84"/>
      <c r="F11090" s="84"/>
    </row>
    <row r="11091" spans="1:6" x14ac:dyDescent="0.25">
      <c r="A11091" t="s">
        <v>12329</v>
      </c>
      <c r="B11091">
        <v>1</v>
      </c>
      <c r="C11091" t="s">
        <v>9357</v>
      </c>
      <c r="D11091" s="84"/>
      <c r="F11091" s="84"/>
    </row>
    <row r="11092" spans="1:6" x14ac:dyDescent="0.25">
      <c r="A11092" t="s">
        <v>12330</v>
      </c>
      <c r="B11092">
        <v>1</v>
      </c>
      <c r="C11092" t="s">
        <v>9357</v>
      </c>
      <c r="D11092" s="84"/>
      <c r="F11092" s="84"/>
    </row>
    <row r="11093" spans="1:6" x14ac:dyDescent="0.25">
      <c r="A11093" t="s">
        <v>12331</v>
      </c>
      <c r="B11093">
        <v>1</v>
      </c>
      <c r="C11093" t="s">
        <v>9357</v>
      </c>
      <c r="D11093" s="84"/>
      <c r="F11093" s="84"/>
    </row>
    <row r="11094" spans="1:6" x14ac:dyDescent="0.25">
      <c r="A11094" t="s">
        <v>12332</v>
      </c>
      <c r="B11094">
        <v>1</v>
      </c>
      <c r="C11094" t="s">
        <v>9357</v>
      </c>
      <c r="D11094" s="84"/>
      <c r="F11094" s="84"/>
    </row>
    <row r="11095" spans="1:6" x14ac:dyDescent="0.25">
      <c r="A11095" t="s">
        <v>12333</v>
      </c>
      <c r="B11095">
        <v>1</v>
      </c>
      <c r="C11095" t="s">
        <v>9357</v>
      </c>
      <c r="D11095" s="84"/>
      <c r="F11095" s="84"/>
    </row>
    <row r="11096" spans="1:6" x14ac:dyDescent="0.25">
      <c r="A11096" t="s">
        <v>12334</v>
      </c>
      <c r="B11096">
        <v>1</v>
      </c>
      <c r="C11096" t="s">
        <v>9357</v>
      </c>
      <c r="D11096" s="84"/>
      <c r="F11096" s="84"/>
    </row>
    <row r="11097" spans="1:6" x14ac:dyDescent="0.25">
      <c r="A11097" t="s">
        <v>12335</v>
      </c>
      <c r="B11097">
        <v>1</v>
      </c>
      <c r="C11097" t="s">
        <v>9357</v>
      </c>
      <c r="D11097" s="84"/>
      <c r="F11097" s="84"/>
    </row>
    <row r="11098" spans="1:6" x14ac:dyDescent="0.25">
      <c r="A11098" t="s">
        <v>12336</v>
      </c>
      <c r="B11098">
        <v>1</v>
      </c>
      <c r="C11098" t="s">
        <v>9357</v>
      </c>
      <c r="D11098" s="84"/>
      <c r="F11098" s="84"/>
    </row>
    <row r="11099" spans="1:6" x14ac:dyDescent="0.25">
      <c r="A11099" t="s">
        <v>12337</v>
      </c>
      <c r="B11099">
        <v>1</v>
      </c>
      <c r="C11099" t="s">
        <v>9357</v>
      </c>
      <c r="D11099" s="84"/>
      <c r="F11099" s="84"/>
    </row>
    <row r="11100" spans="1:6" x14ac:dyDescent="0.25">
      <c r="A11100" t="s">
        <v>12338</v>
      </c>
      <c r="B11100">
        <v>1</v>
      </c>
      <c r="C11100" t="s">
        <v>9357</v>
      </c>
      <c r="D11100" s="84"/>
      <c r="F11100" s="84"/>
    </row>
    <row r="11101" spans="1:6" x14ac:dyDescent="0.25">
      <c r="A11101" t="s">
        <v>12339</v>
      </c>
      <c r="B11101">
        <v>1</v>
      </c>
      <c r="C11101" t="s">
        <v>9357</v>
      </c>
      <c r="D11101" s="84"/>
      <c r="F11101" s="84"/>
    </row>
    <row r="11102" spans="1:6" x14ac:dyDescent="0.25">
      <c r="A11102" t="s">
        <v>12340</v>
      </c>
      <c r="B11102">
        <v>1</v>
      </c>
      <c r="C11102" t="s">
        <v>9357</v>
      </c>
      <c r="D11102" s="84"/>
      <c r="F11102" s="84"/>
    </row>
    <row r="11103" spans="1:6" x14ac:dyDescent="0.25">
      <c r="A11103" t="s">
        <v>12341</v>
      </c>
      <c r="B11103">
        <v>1</v>
      </c>
      <c r="C11103" t="s">
        <v>9357</v>
      </c>
      <c r="D11103" s="84"/>
      <c r="F11103" s="84"/>
    </row>
    <row r="11104" spans="1:6" x14ac:dyDescent="0.25">
      <c r="A11104" t="s">
        <v>12342</v>
      </c>
      <c r="B11104">
        <v>1</v>
      </c>
      <c r="C11104" t="s">
        <v>9357</v>
      </c>
      <c r="D11104" s="84"/>
      <c r="F11104" s="84"/>
    </row>
    <row r="11105" spans="1:6" x14ac:dyDescent="0.25">
      <c r="A11105" t="s">
        <v>12343</v>
      </c>
      <c r="B11105">
        <v>1</v>
      </c>
      <c r="C11105" t="s">
        <v>9357</v>
      </c>
      <c r="D11105" s="84"/>
      <c r="F11105" s="84"/>
    </row>
    <row r="11106" spans="1:6" x14ac:dyDescent="0.25">
      <c r="A11106" t="s">
        <v>12344</v>
      </c>
      <c r="B11106">
        <v>1</v>
      </c>
      <c r="C11106" t="s">
        <v>9357</v>
      </c>
      <c r="D11106" s="84"/>
      <c r="F11106" s="84"/>
    </row>
    <row r="11107" spans="1:6" x14ac:dyDescent="0.25">
      <c r="A11107" t="s">
        <v>12345</v>
      </c>
      <c r="B11107">
        <v>1</v>
      </c>
      <c r="C11107" t="s">
        <v>9357</v>
      </c>
      <c r="D11107" s="84"/>
      <c r="F11107" s="84"/>
    </row>
    <row r="11108" spans="1:6" x14ac:dyDescent="0.25">
      <c r="A11108" t="s">
        <v>12346</v>
      </c>
      <c r="B11108">
        <v>1</v>
      </c>
      <c r="C11108" t="s">
        <v>9357</v>
      </c>
      <c r="D11108" s="84"/>
      <c r="F11108" s="84"/>
    </row>
    <row r="11109" spans="1:6" x14ac:dyDescent="0.25">
      <c r="A11109" t="s">
        <v>12347</v>
      </c>
      <c r="B11109">
        <v>1</v>
      </c>
      <c r="C11109" t="s">
        <v>9357</v>
      </c>
      <c r="D11109" s="84"/>
      <c r="F11109" s="84"/>
    </row>
    <row r="11110" spans="1:6" x14ac:dyDescent="0.25">
      <c r="A11110" t="s">
        <v>12348</v>
      </c>
      <c r="B11110">
        <v>1</v>
      </c>
      <c r="C11110" t="s">
        <v>9357</v>
      </c>
      <c r="D11110" s="84"/>
      <c r="F11110" s="84"/>
    </row>
    <row r="11111" spans="1:6" x14ac:dyDescent="0.25">
      <c r="A11111" t="s">
        <v>12349</v>
      </c>
      <c r="B11111">
        <v>1</v>
      </c>
      <c r="C11111" t="s">
        <v>9357</v>
      </c>
      <c r="D11111" s="84"/>
      <c r="F11111" s="84"/>
    </row>
    <row r="11112" spans="1:6" x14ac:dyDescent="0.25">
      <c r="A11112" t="s">
        <v>12350</v>
      </c>
      <c r="B11112">
        <v>1</v>
      </c>
      <c r="C11112" t="s">
        <v>9357</v>
      </c>
      <c r="D11112" s="84"/>
      <c r="F11112" s="84"/>
    </row>
    <row r="11113" spans="1:6" x14ac:dyDescent="0.25">
      <c r="A11113" t="s">
        <v>12351</v>
      </c>
      <c r="B11113">
        <v>1</v>
      </c>
      <c r="C11113" t="s">
        <v>9357</v>
      </c>
      <c r="D11113" s="84"/>
      <c r="F11113" s="84"/>
    </row>
    <row r="11114" spans="1:6" x14ac:dyDescent="0.25">
      <c r="A11114" t="s">
        <v>12352</v>
      </c>
      <c r="B11114">
        <v>1</v>
      </c>
      <c r="C11114" t="s">
        <v>9357</v>
      </c>
      <c r="D11114" s="84"/>
      <c r="F11114" s="84"/>
    </row>
    <row r="11115" spans="1:6" x14ac:dyDescent="0.25">
      <c r="A11115" t="s">
        <v>12353</v>
      </c>
      <c r="B11115">
        <v>1</v>
      </c>
      <c r="C11115" t="s">
        <v>9357</v>
      </c>
      <c r="D11115" s="84"/>
      <c r="F11115" s="84"/>
    </row>
    <row r="11116" spans="1:6" x14ac:dyDescent="0.25">
      <c r="A11116" t="s">
        <v>12354</v>
      </c>
      <c r="B11116">
        <v>1</v>
      </c>
      <c r="C11116" t="s">
        <v>9357</v>
      </c>
      <c r="D11116" s="84"/>
      <c r="F11116" s="84"/>
    </row>
    <row r="11117" spans="1:6" x14ac:dyDescent="0.25">
      <c r="A11117" t="s">
        <v>12355</v>
      </c>
      <c r="B11117">
        <v>1</v>
      </c>
      <c r="C11117" t="s">
        <v>9357</v>
      </c>
      <c r="D11117" s="84"/>
      <c r="F11117" s="84"/>
    </row>
    <row r="11118" spans="1:6" x14ac:dyDescent="0.25">
      <c r="A11118" t="s">
        <v>12356</v>
      </c>
      <c r="B11118">
        <v>1</v>
      </c>
      <c r="C11118" t="s">
        <v>9357</v>
      </c>
      <c r="D11118" s="84"/>
      <c r="F11118" s="84"/>
    </row>
    <row r="11119" spans="1:6" x14ac:dyDescent="0.25">
      <c r="A11119" t="s">
        <v>12357</v>
      </c>
      <c r="B11119">
        <v>1</v>
      </c>
      <c r="C11119" t="s">
        <v>9357</v>
      </c>
      <c r="D11119" s="84"/>
      <c r="F11119" s="84"/>
    </row>
    <row r="11120" spans="1:6" x14ac:dyDescent="0.25">
      <c r="A11120" t="s">
        <v>12358</v>
      </c>
      <c r="B11120">
        <v>1</v>
      </c>
      <c r="C11120" t="s">
        <v>9357</v>
      </c>
      <c r="D11120" s="84"/>
      <c r="F11120" s="84"/>
    </row>
    <row r="11121" spans="1:6" x14ac:dyDescent="0.25">
      <c r="A11121" t="s">
        <v>12359</v>
      </c>
      <c r="B11121">
        <v>1</v>
      </c>
      <c r="C11121" t="s">
        <v>9357</v>
      </c>
      <c r="D11121" s="84"/>
      <c r="F11121" s="84"/>
    </row>
    <row r="11122" spans="1:6" x14ac:dyDescent="0.25">
      <c r="A11122" t="s">
        <v>12360</v>
      </c>
      <c r="B11122">
        <v>1</v>
      </c>
      <c r="C11122" t="s">
        <v>9357</v>
      </c>
      <c r="D11122" s="84"/>
      <c r="F11122" s="84"/>
    </row>
    <row r="11123" spans="1:6" x14ac:dyDescent="0.25">
      <c r="A11123" t="s">
        <v>12361</v>
      </c>
      <c r="B11123">
        <v>1</v>
      </c>
      <c r="C11123" t="s">
        <v>9357</v>
      </c>
      <c r="D11123" s="84"/>
      <c r="F11123" s="84"/>
    </row>
    <row r="11124" spans="1:6" x14ac:dyDescent="0.25">
      <c r="A11124" t="s">
        <v>12362</v>
      </c>
      <c r="B11124">
        <v>1</v>
      </c>
      <c r="C11124" t="s">
        <v>9357</v>
      </c>
      <c r="D11124" s="84"/>
      <c r="F11124" s="84"/>
    </row>
    <row r="11125" spans="1:6" x14ac:dyDescent="0.25">
      <c r="A11125" t="s">
        <v>12363</v>
      </c>
      <c r="B11125">
        <v>1</v>
      </c>
      <c r="C11125" t="s">
        <v>9357</v>
      </c>
      <c r="D11125" s="84"/>
      <c r="F11125" s="84"/>
    </row>
    <row r="11126" spans="1:6" x14ac:dyDescent="0.25">
      <c r="A11126" t="s">
        <v>12364</v>
      </c>
      <c r="B11126">
        <v>1</v>
      </c>
      <c r="C11126" t="s">
        <v>9357</v>
      </c>
      <c r="D11126" s="84"/>
      <c r="F11126" s="84"/>
    </row>
    <row r="11127" spans="1:6" x14ac:dyDescent="0.25">
      <c r="A11127" t="s">
        <v>12365</v>
      </c>
      <c r="B11127">
        <v>1</v>
      </c>
      <c r="C11127" t="s">
        <v>9357</v>
      </c>
      <c r="D11127" s="84"/>
      <c r="F11127" s="84"/>
    </row>
    <row r="11128" spans="1:6" x14ac:dyDescent="0.25">
      <c r="A11128" t="s">
        <v>12366</v>
      </c>
      <c r="B11128">
        <v>1</v>
      </c>
      <c r="C11128" t="s">
        <v>9357</v>
      </c>
      <c r="D11128" s="84"/>
      <c r="F11128" s="84"/>
    </row>
    <row r="11129" spans="1:6" x14ac:dyDescent="0.25">
      <c r="A11129" t="s">
        <v>12367</v>
      </c>
      <c r="B11129">
        <v>1</v>
      </c>
      <c r="C11129" t="s">
        <v>9357</v>
      </c>
      <c r="D11129" s="84"/>
      <c r="F11129" s="84"/>
    </row>
    <row r="11130" spans="1:6" x14ac:dyDescent="0.25">
      <c r="A11130" t="s">
        <v>12368</v>
      </c>
      <c r="B11130">
        <v>1</v>
      </c>
      <c r="C11130" t="s">
        <v>9357</v>
      </c>
      <c r="D11130" s="84"/>
      <c r="F11130" s="84"/>
    </row>
    <row r="11131" spans="1:6" x14ac:dyDescent="0.25">
      <c r="A11131" t="s">
        <v>12369</v>
      </c>
      <c r="B11131">
        <v>1</v>
      </c>
      <c r="C11131" t="s">
        <v>9357</v>
      </c>
      <c r="D11131" s="84"/>
      <c r="F11131" s="84"/>
    </row>
    <row r="11132" spans="1:6" x14ac:dyDescent="0.25">
      <c r="A11132" t="s">
        <v>12370</v>
      </c>
      <c r="B11132">
        <v>1</v>
      </c>
      <c r="C11132" t="s">
        <v>9357</v>
      </c>
      <c r="D11132" s="84"/>
      <c r="F11132" s="84"/>
    </row>
    <row r="11133" spans="1:6" x14ac:dyDescent="0.25">
      <c r="A11133" t="s">
        <v>12371</v>
      </c>
      <c r="B11133">
        <v>1</v>
      </c>
      <c r="C11133" t="s">
        <v>9357</v>
      </c>
      <c r="D11133" s="84"/>
      <c r="F11133" s="84"/>
    </row>
    <row r="11134" spans="1:6" x14ac:dyDescent="0.25">
      <c r="A11134" t="s">
        <v>12372</v>
      </c>
      <c r="B11134">
        <v>1</v>
      </c>
      <c r="C11134" t="s">
        <v>9357</v>
      </c>
      <c r="D11134" s="84"/>
      <c r="F11134" s="84"/>
    </row>
    <row r="11135" spans="1:6" x14ac:dyDescent="0.25">
      <c r="A11135" t="s">
        <v>12373</v>
      </c>
      <c r="B11135">
        <v>1</v>
      </c>
      <c r="C11135" t="s">
        <v>9357</v>
      </c>
      <c r="D11135" s="84"/>
      <c r="F11135" s="84"/>
    </row>
    <row r="11136" spans="1:6" x14ac:dyDescent="0.25">
      <c r="A11136" t="s">
        <v>12374</v>
      </c>
      <c r="B11136">
        <v>1</v>
      </c>
      <c r="C11136" t="s">
        <v>9357</v>
      </c>
      <c r="D11136" s="84"/>
      <c r="F11136" s="84"/>
    </row>
    <row r="11137" spans="1:6" x14ac:dyDescent="0.25">
      <c r="A11137" t="s">
        <v>12375</v>
      </c>
      <c r="B11137">
        <v>1</v>
      </c>
      <c r="C11137" t="s">
        <v>9357</v>
      </c>
      <c r="D11137" s="84"/>
      <c r="F11137" s="84"/>
    </row>
    <row r="11138" spans="1:6" x14ac:dyDescent="0.25">
      <c r="A11138" t="s">
        <v>12376</v>
      </c>
      <c r="B11138">
        <v>1</v>
      </c>
      <c r="C11138" t="s">
        <v>9357</v>
      </c>
      <c r="D11138" s="84"/>
      <c r="F11138" s="84"/>
    </row>
    <row r="11139" spans="1:6" x14ac:dyDescent="0.25">
      <c r="A11139" t="s">
        <v>12377</v>
      </c>
      <c r="B11139">
        <v>1</v>
      </c>
      <c r="C11139" t="s">
        <v>9357</v>
      </c>
      <c r="D11139" s="84"/>
      <c r="F11139" s="84"/>
    </row>
    <row r="11140" spans="1:6" x14ac:dyDescent="0.25">
      <c r="A11140" t="s">
        <v>12378</v>
      </c>
      <c r="B11140">
        <v>1</v>
      </c>
      <c r="C11140" t="s">
        <v>9357</v>
      </c>
      <c r="D11140" s="84"/>
      <c r="F11140" s="84"/>
    </row>
    <row r="11141" spans="1:6" x14ac:dyDescent="0.25">
      <c r="A11141" t="s">
        <v>12379</v>
      </c>
      <c r="B11141">
        <v>1</v>
      </c>
      <c r="C11141" t="s">
        <v>9357</v>
      </c>
      <c r="D11141" s="84"/>
      <c r="F11141" s="84"/>
    </row>
    <row r="11142" spans="1:6" x14ac:dyDescent="0.25">
      <c r="A11142" t="s">
        <v>12380</v>
      </c>
      <c r="B11142">
        <v>1</v>
      </c>
      <c r="C11142" t="s">
        <v>9357</v>
      </c>
      <c r="D11142" s="84"/>
      <c r="F11142" s="84"/>
    </row>
    <row r="11143" spans="1:6" x14ac:dyDescent="0.25">
      <c r="A11143" t="s">
        <v>12381</v>
      </c>
      <c r="B11143">
        <v>1</v>
      </c>
      <c r="C11143" t="s">
        <v>9357</v>
      </c>
      <c r="D11143" s="84"/>
      <c r="F11143" s="84"/>
    </row>
    <row r="11144" spans="1:6" x14ac:dyDescent="0.25">
      <c r="A11144" t="s">
        <v>12382</v>
      </c>
      <c r="B11144">
        <v>1</v>
      </c>
      <c r="C11144" t="s">
        <v>9357</v>
      </c>
      <c r="D11144" s="84"/>
      <c r="F11144" s="84"/>
    </row>
    <row r="11145" spans="1:6" x14ac:dyDescent="0.25">
      <c r="A11145" t="s">
        <v>12383</v>
      </c>
      <c r="B11145">
        <v>1</v>
      </c>
      <c r="C11145" t="s">
        <v>9357</v>
      </c>
      <c r="D11145" s="84"/>
      <c r="F11145" s="84"/>
    </row>
    <row r="11146" spans="1:6" x14ac:dyDescent="0.25">
      <c r="A11146" t="s">
        <v>12384</v>
      </c>
      <c r="B11146">
        <v>1</v>
      </c>
      <c r="C11146" t="s">
        <v>9357</v>
      </c>
      <c r="D11146" s="84"/>
      <c r="F11146" s="84"/>
    </row>
    <row r="11147" spans="1:6" x14ac:dyDescent="0.25">
      <c r="A11147" t="s">
        <v>12385</v>
      </c>
      <c r="B11147">
        <v>1</v>
      </c>
      <c r="C11147" t="s">
        <v>9357</v>
      </c>
      <c r="D11147" s="84"/>
      <c r="F11147" s="84"/>
    </row>
    <row r="11148" spans="1:6" x14ac:dyDescent="0.25">
      <c r="A11148" t="s">
        <v>12386</v>
      </c>
      <c r="B11148">
        <v>1</v>
      </c>
      <c r="C11148" t="s">
        <v>9357</v>
      </c>
      <c r="D11148" s="84"/>
      <c r="F11148" s="84"/>
    </row>
    <row r="11149" spans="1:6" x14ac:dyDescent="0.25">
      <c r="A11149" t="s">
        <v>12387</v>
      </c>
      <c r="B11149">
        <v>1</v>
      </c>
      <c r="C11149" t="s">
        <v>9357</v>
      </c>
      <c r="D11149" s="84"/>
      <c r="F11149" s="84"/>
    </row>
    <row r="11150" spans="1:6" x14ac:dyDescent="0.25">
      <c r="A11150" t="s">
        <v>12388</v>
      </c>
      <c r="B11150">
        <v>1</v>
      </c>
      <c r="C11150" t="s">
        <v>9357</v>
      </c>
      <c r="D11150" s="84"/>
      <c r="F11150" s="84"/>
    </row>
    <row r="11151" spans="1:6" x14ac:dyDescent="0.25">
      <c r="A11151" t="s">
        <v>12389</v>
      </c>
      <c r="B11151">
        <v>1</v>
      </c>
      <c r="C11151" t="s">
        <v>9357</v>
      </c>
      <c r="D11151" s="84"/>
      <c r="F11151" s="84"/>
    </row>
    <row r="11152" spans="1:6" x14ac:dyDescent="0.25">
      <c r="A11152" t="s">
        <v>12390</v>
      </c>
      <c r="B11152">
        <v>1</v>
      </c>
      <c r="C11152" t="s">
        <v>9357</v>
      </c>
      <c r="D11152" s="84"/>
      <c r="F11152" s="84"/>
    </row>
    <row r="11153" spans="1:6" x14ac:dyDescent="0.25">
      <c r="A11153" t="s">
        <v>12391</v>
      </c>
      <c r="B11153">
        <v>1</v>
      </c>
      <c r="C11153" t="s">
        <v>9357</v>
      </c>
      <c r="D11153" s="84"/>
      <c r="F11153" s="84"/>
    </row>
    <row r="11154" spans="1:6" x14ac:dyDescent="0.25">
      <c r="A11154" t="s">
        <v>12392</v>
      </c>
      <c r="B11154">
        <v>1</v>
      </c>
      <c r="C11154" t="s">
        <v>9357</v>
      </c>
      <c r="D11154" s="84"/>
      <c r="F11154" s="84"/>
    </row>
    <row r="11155" spans="1:6" x14ac:dyDescent="0.25">
      <c r="A11155" t="s">
        <v>12393</v>
      </c>
      <c r="B11155">
        <v>1</v>
      </c>
      <c r="C11155" t="s">
        <v>9357</v>
      </c>
      <c r="D11155" s="84"/>
      <c r="F11155" s="84"/>
    </row>
    <row r="11156" spans="1:6" x14ac:dyDescent="0.25">
      <c r="A11156" t="s">
        <v>12394</v>
      </c>
      <c r="B11156">
        <v>1</v>
      </c>
      <c r="C11156" t="s">
        <v>9357</v>
      </c>
      <c r="D11156" s="84"/>
      <c r="F11156" s="84"/>
    </row>
    <row r="11157" spans="1:6" x14ac:dyDescent="0.25">
      <c r="A11157" t="s">
        <v>12395</v>
      </c>
      <c r="B11157">
        <v>1</v>
      </c>
      <c r="C11157" t="s">
        <v>9357</v>
      </c>
      <c r="D11157" s="84"/>
      <c r="F11157" s="84"/>
    </row>
    <row r="11158" spans="1:6" x14ac:dyDescent="0.25">
      <c r="A11158" t="s">
        <v>12396</v>
      </c>
      <c r="B11158">
        <v>1</v>
      </c>
      <c r="C11158" t="s">
        <v>9357</v>
      </c>
      <c r="D11158" s="84"/>
      <c r="F11158" s="84"/>
    </row>
    <row r="11159" spans="1:6" x14ac:dyDescent="0.25">
      <c r="A11159" t="s">
        <v>12397</v>
      </c>
      <c r="B11159">
        <v>1</v>
      </c>
      <c r="C11159" t="s">
        <v>9357</v>
      </c>
      <c r="D11159" s="84"/>
      <c r="F11159" s="84"/>
    </row>
    <row r="11160" spans="1:6" x14ac:dyDescent="0.25">
      <c r="A11160" t="s">
        <v>12398</v>
      </c>
      <c r="B11160">
        <v>1</v>
      </c>
      <c r="C11160" t="s">
        <v>9357</v>
      </c>
      <c r="D11160" s="84"/>
      <c r="F11160" s="84"/>
    </row>
    <row r="11161" spans="1:6" x14ac:dyDescent="0.25">
      <c r="A11161" t="s">
        <v>12399</v>
      </c>
      <c r="B11161">
        <v>1</v>
      </c>
      <c r="C11161" t="s">
        <v>9357</v>
      </c>
      <c r="D11161" s="84"/>
      <c r="F11161" s="84"/>
    </row>
    <row r="11162" spans="1:6" x14ac:dyDescent="0.25">
      <c r="A11162" t="s">
        <v>12400</v>
      </c>
      <c r="B11162">
        <v>1</v>
      </c>
      <c r="C11162" t="s">
        <v>9357</v>
      </c>
      <c r="D11162" s="84"/>
      <c r="F11162" s="84"/>
    </row>
    <row r="11163" spans="1:6" x14ac:dyDescent="0.25">
      <c r="A11163" t="s">
        <v>12401</v>
      </c>
      <c r="B11163">
        <v>1</v>
      </c>
      <c r="C11163" t="s">
        <v>9357</v>
      </c>
      <c r="D11163" s="84"/>
      <c r="F11163" s="84"/>
    </row>
    <row r="11164" spans="1:6" x14ac:dyDescent="0.25">
      <c r="A11164" t="s">
        <v>12402</v>
      </c>
      <c r="B11164">
        <v>1</v>
      </c>
      <c r="C11164" t="s">
        <v>9357</v>
      </c>
      <c r="D11164" s="84"/>
      <c r="F11164" s="84"/>
    </row>
    <row r="11165" spans="1:6" x14ac:dyDescent="0.25">
      <c r="A11165" t="s">
        <v>12403</v>
      </c>
      <c r="B11165">
        <v>1</v>
      </c>
      <c r="C11165" t="s">
        <v>9357</v>
      </c>
      <c r="D11165" s="84"/>
      <c r="F11165" s="84"/>
    </row>
    <row r="11166" spans="1:6" x14ac:dyDescent="0.25">
      <c r="A11166" t="s">
        <v>12404</v>
      </c>
      <c r="B11166">
        <v>1</v>
      </c>
      <c r="C11166" t="s">
        <v>9357</v>
      </c>
      <c r="D11166" s="84"/>
      <c r="F11166" s="84"/>
    </row>
    <row r="11167" spans="1:6" x14ac:dyDescent="0.25">
      <c r="A11167" t="s">
        <v>12405</v>
      </c>
      <c r="B11167">
        <v>1</v>
      </c>
      <c r="C11167" t="s">
        <v>9357</v>
      </c>
      <c r="D11167" s="84"/>
      <c r="F11167" s="84"/>
    </row>
    <row r="11168" spans="1:6" x14ac:dyDescent="0.25">
      <c r="A11168" t="s">
        <v>12406</v>
      </c>
      <c r="B11168">
        <v>1</v>
      </c>
      <c r="C11168" t="s">
        <v>9357</v>
      </c>
      <c r="D11168" s="84"/>
      <c r="F11168" s="84"/>
    </row>
    <row r="11169" spans="1:6" x14ac:dyDescent="0.25">
      <c r="A11169" t="s">
        <v>12407</v>
      </c>
      <c r="B11169">
        <v>1</v>
      </c>
      <c r="C11169" t="s">
        <v>9357</v>
      </c>
      <c r="D11169" s="84"/>
      <c r="F11169" s="84"/>
    </row>
    <row r="11170" spans="1:6" x14ac:dyDescent="0.25">
      <c r="A11170" t="s">
        <v>12408</v>
      </c>
      <c r="B11170">
        <v>1</v>
      </c>
      <c r="C11170" t="s">
        <v>9357</v>
      </c>
      <c r="D11170" s="84"/>
      <c r="F11170" s="84"/>
    </row>
    <row r="11171" spans="1:6" x14ac:dyDescent="0.25">
      <c r="A11171" t="s">
        <v>12409</v>
      </c>
      <c r="B11171">
        <v>1</v>
      </c>
      <c r="C11171" t="s">
        <v>9357</v>
      </c>
      <c r="D11171" s="84"/>
      <c r="F11171" s="84"/>
    </row>
    <row r="11172" spans="1:6" x14ac:dyDescent="0.25">
      <c r="A11172" t="s">
        <v>12410</v>
      </c>
      <c r="B11172">
        <v>1</v>
      </c>
      <c r="C11172" t="s">
        <v>9357</v>
      </c>
      <c r="D11172" s="84"/>
      <c r="F11172" s="84"/>
    </row>
    <row r="11173" spans="1:6" x14ac:dyDescent="0.25">
      <c r="A11173" t="s">
        <v>12411</v>
      </c>
      <c r="B11173">
        <v>1</v>
      </c>
      <c r="C11173" t="s">
        <v>9357</v>
      </c>
      <c r="D11173" s="84"/>
      <c r="F11173" s="84"/>
    </row>
    <row r="11174" spans="1:6" x14ac:dyDescent="0.25">
      <c r="A11174" t="s">
        <v>12412</v>
      </c>
      <c r="B11174">
        <v>1</v>
      </c>
      <c r="C11174" t="s">
        <v>9357</v>
      </c>
      <c r="D11174" s="84"/>
      <c r="F11174" s="84"/>
    </row>
    <row r="11175" spans="1:6" x14ac:dyDescent="0.25">
      <c r="A11175" t="s">
        <v>12413</v>
      </c>
      <c r="B11175">
        <v>1</v>
      </c>
      <c r="C11175" t="s">
        <v>9357</v>
      </c>
      <c r="D11175" s="84"/>
      <c r="F11175" s="84"/>
    </row>
    <row r="11176" spans="1:6" x14ac:dyDescent="0.25">
      <c r="A11176" t="s">
        <v>12414</v>
      </c>
      <c r="B11176">
        <v>1</v>
      </c>
      <c r="C11176" t="s">
        <v>9357</v>
      </c>
      <c r="D11176" s="84"/>
      <c r="F11176" s="84"/>
    </row>
    <row r="11177" spans="1:6" x14ac:dyDescent="0.25">
      <c r="A11177" t="s">
        <v>12415</v>
      </c>
      <c r="B11177">
        <v>1</v>
      </c>
      <c r="C11177" t="s">
        <v>9357</v>
      </c>
      <c r="D11177" s="84"/>
      <c r="F11177" s="84"/>
    </row>
    <row r="11178" spans="1:6" x14ac:dyDescent="0.25">
      <c r="A11178" t="s">
        <v>12416</v>
      </c>
      <c r="B11178">
        <v>1</v>
      </c>
      <c r="C11178" t="s">
        <v>9357</v>
      </c>
      <c r="D11178" s="84"/>
      <c r="F11178" s="84"/>
    </row>
    <row r="11179" spans="1:6" x14ac:dyDescent="0.25">
      <c r="A11179" t="s">
        <v>12417</v>
      </c>
      <c r="B11179">
        <v>1</v>
      </c>
      <c r="C11179" t="s">
        <v>9357</v>
      </c>
      <c r="D11179" s="84"/>
      <c r="F11179" s="84"/>
    </row>
    <row r="11180" spans="1:6" x14ac:dyDescent="0.25">
      <c r="A11180" t="s">
        <v>12418</v>
      </c>
      <c r="B11180">
        <v>1</v>
      </c>
      <c r="C11180" t="s">
        <v>9357</v>
      </c>
      <c r="D11180" s="84"/>
      <c r="F11180" s="84"/>
    </row>
    <row r="11181" spans="1:6" x14ac:dyDescent="0.25">
      <c r="A11181" t="s">
        <v>12419</v>
      </c>
      <c r="B11181">
        <v>1</v>
      </c>
      <c r="C11181" t="s">
        <v>9357</v>
      </c>
      <c r="D11181" s="84"/>
      <c r="F11181" s="84"/>
    </row>
    <row r="11182" spans="1:6" x14ac:dyDescent="0.25">
      <c r="A11182" t="s">
        <v>12420</v>
      </c>
      <c r="B11182">
        <v>1</v>
      </c>
      <c r="C11182" t="s">
        <v>9357</v>
      </c>
      <c r="D11182" s="84"/>
      <c r="F11182" s="84"/>
    </row>
    <row r="11183" spans="1:6" x14ac:dyDescent="0.25">
      <c r="A11183" t="s">
        <v>12421</v>
      </c>
      <c r="B11183">
        <v>1</v>
      </c>
      <c r="C11183" t="s">
        <v>9357</v>
      </c>
      <c r="D11183" s="84"/>
      <c r="F11183" s="84"/>
    </row>
    <row r="11184" spans="1:6" x14ac:dyDescent="0.25">
      <c r="A11184" t="s">
        <v>12422</v>
      </c>
      <c r="B11184">
        <v>1</v>
      </c>
      <c r="C11184" t="s">
        <v>9357</v>
      </c>
      <c r="D11184" s="84"/>
      <c r="F11184" s="84"/>
    </row>
    <row r="11185" spans="1:6" x14ac:dyDescent="0.25">
      <c r="A11185" t="s">
        <v>12423</v>
      </c>
      <c r="B11185">
        <v>1</v>
      </c>
      <c r="C11185" t="s">
        <v>9357</v>
      </c>
      <c r="D11185" s="84"/>
      <c r="F11185" s="84"/>
    </row>
    <row r="11186" spans="1:6" x14ac:dyDescent="0.25">
      <c r="A11186" t="s">
        <v>12424</v>
      </c>
      <c r="B11186">
        <v>1</v>
      </c>
      <c r="C11186" t="s">
        <v>9357</v>
      </c>
      <c r="D11186" s="84"/>
      <c r="F11186" s="84"/>
    </row>
    <row r="11187" spans="1:6" x14ac:dyDescent="0.25">
      <c r="A11187" t="s">
        <v>12425</v>
      </c>
      <c r="B11187">
        <v>1</v>
      </c>
      <c r="C11187" t="s">
        <v>9357</v>
      </c>
      <c r="D11187" s="84"/>
      <c r="F11187" s="84"/>
    </row>
    <row r="11188" spans="1:6" x14ac:dyDescent="0.25">
      <c r="A11188" t="s">
        <v>12426</v>
      </c>
      <c r="B11188">
        <v>1</v>
      </c>
      <c r="C11188" t="s">
        <v>9357</v>
      </c>
      <c r="D11188" s="84"/>
      <c r="F11188" s="84"/>
    </row>
    <row r="11189" spans="1:6" x14ac:dyDescent="0.25">
      <c r="A11189" t="s">
        <v>12427</v>
      </c>
      <c r="B11189">
        <v>1</v>
      </c>
      <c r="C11189" t="s">
        <v>9357</v>
      </c>
      <c r="D11189" s="84"/>
      <c r="F11189" s="84"/>
    </row>
    <row r="11190" spans="1:6" x14ac:dyDescent="0.25">
      <c r="A11190" t="s">
        <v>12428</v>
      </c>
      <c r="B11190">
        <v>1</v>
      </c>
      <c r="C11190" t="s">
        <v>9357</v>
      </c>
      <c r="D11190" s="84"/>
      <c r="F11190" s="84"/>
    </row>
    <row r="11191" spans="1:6" x14ac:dyDescent="0.25">
      <c r="A11191" t="s">
        <v>12429</v>
      </c>
      <c r="B11191">
        <v>1</v>
      </c>
      <c r="C11191" t="s">
        <v>9357</v>
      </c>
      <c r="D11191" s="84"/>
      <c r="F11191" s="84"/>
    </row>
    <row r="11192" spans="1:6" x14ac:dyDescent="0.25">
      <c r="A11192" t="s">
        <v>12430</v>
      </c>
      <c r="B11192">
        <v>1</v>
      </c>
      <c r="C11192" t="s">
        <v>9357</v>
      </c>
      <c r="D11192" s="84"/>
      <c r="F11192" s="84"/>
    </row>
    <row r="11193" spans="1:6" x14ac:dyDescent="0.25">
      <c r="A11193" t="s">
        <v>12431</v>
      </c>
      <c r="B11193">
        <v>1</v>
      </c>
      <c r="C11193" t="s">
        <v>9357</v>
      </c>
      <c r="D11193" s="84"/>
      <c r="F11193" s="84"/>
    </row>
    <row r="11194" spans="1:6" x14ac:dyDescent="0.25">
      <c r="A11194" t="s">
        <v>12432</v>
      </c>
      <c r="B11194">
        <v>1</v>
      </c>
      <c r="C11194" t="s">
        <v>9357</v>
      </c>
      <c r="D11194" s="84"/>
      <c r="F11194" s="84"/>
    </row>
    <row r="11195" spans="1:6" x14ac:dyDescent="0.25">
      <c r="A11195" t="s">
        <v>12433</v>
      </c>
      <c r="B11195">
        <v>1</v>
      </c>
      <c r="C11195" t="s">
        <v>9357</v>
      </c>
      <c r="D11195" s="84"/>
      <c r="F11195" s="84"/>
    </row>
    <row r="11196" spans="1:6" x14ac:dyDescent="0.25">
      <c r="A11196" t="s">
        <v>12434</v>
      </c>
      <c r="B11196">
        <v>1</v>
      </c>
      <c r="C11196" t="s">
        <v>9357</v>
      </c>
      <c r="D11196" s="84"/>
      <c r="F11196" s="84"/>
    </row>
    <row r="11197" spans="1:6" x14ac:dyDescent="0.25">
      <c r="A11197" t="s">
        <v>12435</v>
      </c>
      <c r="B11197">
        <v>1</v>
      </c>
      <c r="C11197" t="s">
        <v>9357</v>
      </c>
      <c r="D11197" s="84"/>
      <c r="F11197" s="84"/>
    </row>
    <row r="11198" spans="1:6" x14ac:dyDescent="0.25">
      <c r="A11198" t="s">
        <v>12436</v>
      </c>
      <c r="B11198">
        <v>1</v>
      </c>
      <c r="C11198" t="s">
        <v>9357</v>
      </c>
      <c r="D11198" s="84"/>
      <c r="F11198" s="84"/>
    </row>
    <row r="11199" spans="1:6" x14ac:dyDescent="0.25">
      <c r="A11199" t="s">
        <v>12437</v>
      </c>
      <c r="B11199">
        <v>1</v>
      </c>
      <c r="C11199" t="s">
        <v>9357</v>
      </c>
      <c r="D11199" s="84"/>
      <c r="F11199" s="84"/>
    </row>
    <row r="11200" spans="1:6" x14ac:dyDescent="0.25">
      <c r="A11200" t="s">
        <v>12438</v>
      </c>
      <c r="B11200">
        <v>1</v>
      </c>
      <c r="C11200" t="s">
        <v>9357</v>
      </c>
      <c r="D11200" s="84"/>
      <c r="F11200" s="84"/>
    </row>
    <row r="11201" spans="1:6" x14ac:dyDescent="0.25">
      <c r="A11201" t="s">
        <v>12439</v>
      </c>
      <c r="B11201">
        <v>1</v>
      </c>
      <c r="C11201" t="s">
        <v>9357</v>
      </c>
      <c r="D11201" s="84"/>
      <c r="F11201" s="84"/>
    </row>
    <row r="11202" spans="1:6" x14ac:dyDescent="0.25">
      <c r="A11202" t="s">
        <v>12440</v>
      </c>
      <c r="B11202">
        <v>1</v>
      </c>
      <c r="C11202" t="s">
        <v>9357</v>
      </c>
      <c r="D11202" s="84"/>
      <c r="F11202" s="84"/>
    </row>
    <row r="11203" spans="1:6" x14ac:dyDescent="0.25">
      <c r="A11203" t="s">
        <v>12441</v>
      </c>
      <c r="B11203">
        <v>1</v>
      </c>
      <c r="C11203" t="s">
        <v>9357</v>
      </c>
      <c r="D11203" s="84"/>
      <c r="F11203" s="84"/>
    </row>
    <row r="11204" spans="1:6" x14ac:dyDescent="0.25">
      <c r="A11204" t="s">
        <v>12442</v>
      </c>
      <c r="B11204">
        <v>1</v>
      </c>
      <c r="C11204" t="s">
        <v>9357</v>
      </c>
      <c r="D11204" s="84"/>
      <c r="F11204" s="84"/>
    </row>
    <row r="11205" spans="1:6" x14ac:dyDescent="0.25">
      <c r="A11205" t="s">
        <v>12443</v>
      </c>
      <c r="B11205">
        <v>1</v>
      </c>
      <c r="C11205" t="s">
        <v>9357</v>
      </c>
      <c r="D11205" s="84"/>
      <c r="F11205" s="84"/>
    </row>
    <row r="11206" spans="1:6" x14ac:dyDescent="0.25">
      <c r="A11206" t="s">
        <v>12444</v>
      </c>
      <c r="B11206">
        <v>1</v>
      </c>
      <c r="C11206" t="s">
        <v>9357</v>
      </c>
      <c r="D11206" s="84"/>
      <c r="F11206" s="84"/>
    </row>
    <row r="11207" spans="1:6" x14ac:dyDescent="0.25">
      <c r="A11207" t="s">
        <v>12445</v>
      </c>
      <c r="B11207">
        <v>1</v>
      </c>
      <c r="C11207" t="s">
        <v>9357</v>
      </c>
      <c r="D11207" s="84"/>
      <c r="F11207" s="84"/>
    </row>
    <row r="11208" spans="1:6" x14ac:dyDescent="0.25">
      <c r="A11208" t="s">
        <v>12446</v>
      </c>
      <c r="B11208">
        <v>1</v>
      </c>
      <c r="C11208" t="s">
        <v>9357</v>
      </c>
      <c r="D11208" s="84"/>
      <c r="F11208" s="84"/>
    </row>
    <row r="11209" spans="1:6" x14ac:dyDescent="0.25">
      <c r="A11209" t="s">
        <v>12447</v>
      </c>
      <c r="B11209">
        <v>1</v>
      </c>
      <c r="C11209" t="s">
        <v>9357</v>
      </c>
      <c r="D11209" s="84"/>
      <c r="F11209" s="84"/>
    </row>
    <row r="11210" spans="1:6" x14ac:dyDescent="0.25">
      <c r="A11210" t="s">
        <v>12448</v>
      </c>
      <c r="B11210">
        <v>1</v>
      </c>
      <c r="C11210" t="s">
        <v>9357</v>
      </c>
      <c r="D11210" s="84"/>
      <c r="F11210" s="84"/>
    </row>
    <row r="11211" spans="1:6" x14ac:dyDescent="0.25">
      <c r="A11211" t="s">
        <v>12449</v>
      </c>
      <c r="B11211">
        <v>1</v>
      </c>
      <c r="C11211" t="s">
        <v>9357</v>
      </c>
      <c r="D11211" s="84"/>
      <c r="F11211" s="84"/>
    </row>
    <row r="11212" spans="1:6" x14ac:dyDescent="0.25">
      <c r="A11212" t="s">
        <v>12450</v>
      </c>
      <c r="B11212">
        <v>1</v>
      </c>
      <c r="C11212" t="s">
        <v>9357</v>
      </c>
      <c r="D11212" s="84"/>
      <c r="F11212" s="84"/>
    </row>
    <row r="11213" spans="1:6" x14ac:dyDescent="0.25">
      <c r="A11213" t="s">
        <v>12451</v>
      </c>
      <c r="B11213">
        <v>1</v>
      </c>
      <c r="C11213" t="s">
        <v>9357</v>
      </c>
      <c r="D11213" s="84"/>
      <c r="F11213" s="84"/>
    </row>
    <row r="11214" spans="1:6" x14ac:dyDescent="0.25">
      <c r="A11214" t="s">
        <v>12452</v>
      </c>
      <c r="B11214">
        <v>1</v>
      </c>
      <c r="C11214" t="s">
        <v>9357</v>
      </c>
      <c r="D11214" s="84"/>
      <c r="F11214" s="84"/>
    </row>
    <row r="11215" spans="1:6" x14ac:dyDescent="0.25">
      <c r="A11215" t="s">
        <v>12453</v>
      </c>
      <c r="B11215">
        <v>1</v>
      </c>
      <c r="C11215" t="s">
        <v>9357</v>
      </c>
      <c r="D11215" s="84"/>
      <c r="F11215" s="84"/>
    </row>
    <row r="11216" spans="1:6" x14ac:dyDescent="0.25">
      <c r="A11216" t="s">
        <v>12454</v>
      </c>
      <c r="B11216">
        <v>1</v>
      </c>
      <c r="C11216" t="s">
        <v>9357</v>
      </c>
      <c r="D11216" s="84"/>
      <c r="F11216" s="84"/>
    </row>
    <row r="11217" spans="1:6" x14ac:dyDescent="0.25">
      <c r="A11217" t="s">
        <v>12455</v>
      </c>
      <c r="B11217">
        <v>1</v>
      </c>
      <c r="C11217" t="s">
        <v>9357</v>
      </c>
      <c r="D11217" s="84"/>
      <c r="F11217" s="84"/>
    </row>
    <row r="11218" spans="1:6" x14ac:dyDescent="0.25">
      <c r="A11218" t="s">
        <v>12456</v>
      </c>
      <c r="B11218">
        <v>1</v>
      </c>
      <c r="C11218" t="s">
        <v>9357</v>
      </c>
      <c r="D11218" s="84"/>
      <c r="F11218" s="84"/>
    </row>
    <row r="11219" spans="1:6" x14ac:dyDescent="0.25">
      <c r="A11219" t="s">
        <v>12457</v>
      </c>
      <c r="B11219">
        <v>1</v>
      </c>
      <c r="C11219" t="s">
        <v>9357</v>
      </c>
      <c r="D11219" s="84"/>
      <c r="F11219" s="84"/>
    </row>
    <row r="11220" spans="1:6" x14ac:dyDescent="0.25">
      <c r="A11220" t="s">
        <v>12458</v>
      </c>
      <c r="B11220">
        <v>1</v>
      </c>
      <c r="C11220" t="s">
        <v>9357</v>
      </c>
      <c r="D11220" s="84"/>
      <c r="F11220" s="84"/>
    </row>
    <row r="11221" spans="1:6" x14ac:dyDescent="0.25">
      <c r="A11221" t="s">
        <v>12459</v>
      </c>
      <c r="B11221">
        <v>1</v>
      </c>
      <c r="C11221" t="s">
        <v>9357</v>
      </c>
      <c r="D11221" s="84"/>
      <c r="F11221" s="84"/>
    </row>
    <row r="11222" spans="1:6" x14ac:dyDescent="0.25">
      <c r="A11222" t="s">
        <v>12460</v>
      </c>
      <c r="B11222">
        <v>1</v>
      </c>
      <c r="C11222" t="s">
        <v>9357</v>
      </c>
      <c r="D11222" s="84"/>
      <c r="F11222" s="84"/>
    </row>
    <row r="11223" spans="1:6" x14ac:dyDescent="0.25">
      <c r="A11223" t="s">
        <v>12461</v>
      </c>
      <c r="B11223">
        <v>1</v>
      </c>
      <c r="C11223" t="s">
        <v>9357</v>
      </c>
      <c r="D11223" s="84"/>
      <c r="F11223" s="84"/>
    </row>
    <row r="11224" spans="1:6" x14ac:dyDescent="0.25">
      <c r="A11224" t="s">
        <v>12462</v>
      </c>
      <c r="B11224">
        <v>1</v>
      </c>
      <c r="C11224" t="s">
        <v>9357</v>
      </c>
      <c r="D11224" s="84"/>
      <c r="F11224" s="84"/>
    </row>
    <row r="11225" spans="1:6" x14ac:dyDescent="0.25">
      <c r="A11225" t="s">
        <v>12463</v>
      </c>
      <c r="B11225">
        <v>1</v>
      </c>
      <c r="C11225" t="s">
        <v>9357</v>
      </c>
      <c r="D11225" s="84"/>
      <c r="F11225" s="84"/>
    </row>
    <row r="11226" spans="1:6" x14ac:dyDescent="0.25">
      <c r="A11226" t="s">
        <v>12464</v>
      </c>
      <c r="B11226">
        <v>1</v>
      </c>
      <c r="C11226" t="s">
        <v>9357</v>
      </c>
      <c r="D11226" s="84"/>
      <c r="F11226" s="84"/>
    </row>
    <row r="11227" spans="1:6" x14ac:dyDescent="0.25">
      <c r="A11227" t="s">
        <v>12465</v>
      </c>
      <c r="B11227">
        <v>1</v>
      </c>
      <c r="C11227" t="s">
        <v>9357</v>
      </c>
      <c r="D11227" s="84"/>
      <c r="F11227" s="84"/>
    </row>
    <row r="11228" spans="1:6" x14ac:dyDescent="0.25">
      <c r="A11228" t="s">
        <v>12466</v>
      </c>
      <c r="B11228">
        <v>1</v>
      </c>
      <c r="C11228" t="s">
        <v>9357</v>
      </c>
      <c r="D11228" s="84"/>
      <c r="F11228" s="84"/>
    </row>
    <row r="11229" spans="1:6" x14ac:dyDescent="0.25">
      <c r="A11229" t="s">
        <v>12467</v>
      </c>
      <c r="B11229">
        <v>1</v>
      </c>
      <c r="C11229" t="s">
        <v>9357</v>
      </c>
      <c r="D11229" s="84"/>
      <c r="F11229" s="84"/>
    </row>
    <row r="11230" spans="1:6" x14ac:dyDescent="0.25">
      <c r="A11230" t="s">
        <v>12468</v>
      </c>
      <c r="B11230">
        <v>1</v>
      </c>
      <c r="C11230" t="s">
        <v>9357</v>
      </c>
      <c r="D11230" s="84"/>
      <c r="F11230" s="84"/>
    </row>
    <row r="11231" spans="1:6" x14ac:dyDescent="0.25">
      <c r="A11231" t="s">
        <v>12469</v>
      </c>
      <c r="B11231">
        <v>1</v>
      </c>
      <c r="C11231" t="s">
        <v>9357</v>
      </c>
      <c r="D11231" s="84"/>
      <c r="F11231" s="84"/>
    </row>
    <row r="11232" spans="1:6" x14ac:dyDescent="0.25">
      <c r="A11232" t="s">
        <v>12470</v>
      </c>
      <c r="B11232">
        <v>1</v>
      </c>
      <c r="C11232" t="s">
        <v>9357</v>
      </c>
      <c r="D11232" s="84"/>
      <c r="F11232" s="84"/>
    </row>
    <row r="11233" spans="1:6" x14ac:dyDescent="0.25">
      <c r="A11233" t="s">
        <v>12471</v>
      </c>
      <c r="B11233">
        <v>1</v>
      </c>
      <c r="C11233" t="s">
        <v>9357</v>
      </c>
      <c r="D11233" s="84"/>
      <c r="F11233" s="84"/>
    </row>
    <row r="11234" spans="1:6" x14ac:dyDescent="0.25">
      <c r="A11234" t="s">
        <v>12472</v>
      </c>
      <c r="B11234">
        <v>1</v>
      </c>
      <c r="C11234" t="s">
        <v>9357</v>
      </c>
      <c r="D11234" s="84"/>
      <c r="F11234" s="84"/>
    </row>
    <row r="11235" spans="1:6" x14ac:dyDescent="0.25">
      <c r="A11235" t="s">
        <v>12473</v>
      </c>
      <c r="B11235">
        <v>1</v>
      </c>
      <c r="C11235" t="s">
        <v>9357</v>
      </c>
      <c r="D11235" s="84"/>
      <c r="F11235" s="84"/>
    </row>
    <row r="11236" spans="1:6" x14ac:dyDescent="0.25">
      <c r="A11236" t="s">
        <v>12474</v>
      </c>
      <c r="B11236">
        <v>1</v>
      </c>
      <c r="C11236" t="s">
        <v>9357</v>
      </c>
      <c r="D11236" s="84"/>
      <c r="F11236" s="84"/>
    </row>
    <row r="11237" spans="1:6" x14ac:dyDescent="0.25">
      <c r="A11237" t="s">
        <v>12475</v>
      </c>
      <c r="B11237">
        <v>1</v>
      </c>
      <c r="C11237" t="s">
        <v>9357</v>
      </c>
      <c r="D11237" s="84"/>
      <c r="F11237" s="84"/>
    </row>
    <row r="11238" spans="1:6" x14ac:dyDescent="0.25">
      <c r="A11238" t="s">
        <v>12476</v>
      </c>
      <c r="B11238">
        <v>1</v>
      </c>
      <c r="C11238" t="s">
        <v>9357</v>
      </c>
      <c r="D11238" s="84"/>
      <c r="F11238" s="84"/>
    </row>
    <row r="11239" spans="1:6" x14ac:dyDescent="0.25">
      <c r="A11239" t="s">
        <v>12477</v>
      </c>
      <c r="B11239">
        <v>1</v>
      </c>
      <c r="C11239" t="s">
        <v>9357</v>
      </c>
      <c r="D11239" s="84"/>
      <c r="F11239" s="84"/>
    </row>
    <row r="11240" spans="1:6" x14ac:dyDescent="0.25">
      <c r="A11240" t="s">
        <v>12478</v>
      </c>
      <c r="B11240">
        <v>1</v>
      </c>
      <c r="C11240" t="s">
        <v>9357</v>
      </c>
      <c r="D11240" s="84"/>
      <c r="F11240" s="84"/>
    </row>
    <row r="11241" spans="1:6" x14ac:dyDescent="0.25">
      <c r="A11241" t="s">
        <v>12479</v>
      </c>
      <c r="B11241">
        <v>1</v>
      </c>
      <c r="C11241" t="s">
        <v>9357</v>
      </c>
      <c r="D11241" s="84"/>
      <c r="F11241" s="84"/>
    </row>
    <row r="11242" spans="1:6" x14ac:dyDescent="0.25">
      <c r="A11242" t="s">
        <v>12480</v>
      </c>
      <c r="B11242">
        <v>1</v>
      </c>
      <c r="C11242" t="s">
        <v>9357</v>
      </c>
      <c r="D11242" s="84"/>
      <c r="F11242" s="84"/>
    </row>
    <row r="11243" spans="1:6" x14ac:dyDescent="0.25">
      <c r="A11243" t="s">
        <v>12481</v>
      </c>
      <c r="B11243">
        <v>1</v>
      </c>
      <c r="C11243" t="s">
        <v>9357</v>
      </c>
      <c r="D11243" s="84"/>
      <c r="F11243" s="84"/>
    </row>
    <row r="11244" spans="1:6" x14ac:dyDescent="0.25">
      <c r="A11244" t="s">
        <v>12482</v>
      </c>
      <c r="B11244">
        <v>1</v>
      </c>
      <c r="C11244" t="s">
        <v>9357</v>
      </c>
      <c r="D11244" s="84"/>
      <c r="F11244" s="84"/>
    </row>
    <row r="11245" spans="1:6" x14ac:dyDescent="0.25">
      <c r="A11245" t="s">
        <v>12483</v>
      </c>
      <c r="B11245">
        <v>1</v>
      </c>
      <c r="C11245" t="s">
        <v>9357</v>
      </c>
      <c r="D11245" s="84"/>
      <c r="F11245" s="84"/>
    </row>
    <row r="11246" spans="1:6" x14ac:dyDescent="0.25">
      <c r="A11246" t="s">
        <v>12484</v>
      </c>
      <c r="B11246">
        <v>1</v>
      </c>
      <c r="C11246" t="s">
        <v>9357</v>
      </c>
      <c r="D11246" s="84"/>
      <c r="F11246" s="84"/>
    </row>
    <row r="11247" spans="1:6" x14ac:dyDescent="0.25">
      <c r="A11247" t="s">
        <v>12485</v>
      </c>
      <c r="B11247">
        <v>1</v>
      </c>
      <c r="C11247" t="s">
        <v>9357</v>
      </c>
      <c r="D11247" s="84"/>
      <c r="F11247" s="84"/>
    </row>
    <row r="11248" spans="1:6" x14ac:dyDescent="0.25">
      <c r="A11248" t="s">
        <v>12486</v>
      </c>
      <c r="B11248">
        <v>1</v>
      </c>
      <c r="C11248" t="s">
        <v>9357</v>
      </c>
      <c r="D11248" s="84"/>
      <c r="F11248" s="84"/>
    </row>
    <row r="11249" spans="1:6" x14ac:dyDescent="0.25">
      <c r="A11249" t="s">
        <v>12487</v>
      </c>
      <c r="B11249">
        <v>1</v>
      </c>
      <c r="C11249" t="s">
        <v>9357</v>
      </c>
      <c r="D11249" s="84"/>
      <c r="F11249" s="84"/>
    </row>
    <row r="11250" spans="1:6" x14ac:dyDescent="0.25">
      <c r="A11250" t="s">
        <v>12488</v>
      </c>
      <c r="B11250">
        <v>1</v>
      </c>
      <c r="C11250" t="s">
        <v>9357</v>
      </c>
      <c r="D11250" s="84"/>
      <c r="F11250" s="84"/>
    </row>
    <row r="11251" spans="1:6" x14ac:dyDescent="0.25">
      <c r="A11251" t="s">
        <v>12489</v>
      </c>
      <c r="B11251">
        <v>1</v>
      </c>
      <c r="C11251" t="s">
        <v>9357</v>
      </c>
      <c r="D11251" s="84"/>
      <c r="F11251" s="84"/>
    </row>
    <row r="11252" spans="1:6" x14ac:dyDescent="0.25">
      <c r="A11252" t="s">
        <v>12490</v>
      </c>
      <c r="B11252">
        <v>1</v>
      </c>
      <c r="C11252" t="s">
        <v>9357</v>
      </c>
      <c r="D11252" s="84"/>
      <c r="F11252" s="84"/>
    </row>
    <row r="11253" spans="1:6" x14ac:dyDescent="0.25">
      <c r="A11253" t="s">
        <v>12491</v>
      </c>
      <c r="B11253">
        <v>1</v>
      </c>
      <c r="C11253" t="s">
        <v>9357</v>
      </c>
      <c r="D11253" s="84"/>
      <c r="F11253" s="84"/>
    </row>
    <row r="11254" spans="1:6" x14ac:dyDescent="0.25">
      <c r="A11254" t="s">
        <v>12492</v>
      </c>
      <c r="B11254">
        <v>1</v>
      </c>
      <c r="C11254" t="s">
        <v>9357</v>
      </c>
      <c r="D11254" s="84"/>
      <c r="F11254" s="84"/>
    </row>
    <row r="11255" spans="1:6" x14ac:dyDescent="0.25">
      <c r="A11255" t="s">
        <v>12493</v>
      </c>
      <c r="B11255">
        <v>1</v>
      </c>
      <c r="C11255" t="s">
        <v>9357</v>
      </c>
      <c r="D11255" s="84"/>
      <c r="F11255" s="84"/>
    </row>
    <row r="11256" spans="1:6" x14ac:dyDescent="0.25">
      <c r="A11256" t="s">
        <v>12494</v>
      </c>
      <c r="B11256">
        <v>1</v>
      </c>
      <c r="C11256" t="s">
        <v>9357</v>
      </c>
      <c r="D11256" s="84"/>
      <c r="F11256" s="84"/>
    </row>
    <row r="11257" spans="1:6" x14ac:dyDescent="0.25">
      <c r="A11257" t="s">
        <v>12495</v>
      </c>
      <c r="B11257">
        <v>1</v>
      </c>
      <c r="C11257" t="s">
        <v>9357</v>
      </c>
      <c r="D11257" s="84"/>
      <c r="F11257" s="84"/>
    </row>
    <row r="11258" spans="1:6" x14ac:dyDescent="0.25">
      <c r="A11258" t="s">
        <v>12496</v>
      </c>
      <c r="B11258">
        <v>1</v>
      </c>
      <c r="C11258" t="s">
        <v>9357</v>
      </c>
      <c r="D11258" s="84"/>
      <c r="F11258" s="84"/>
    </row>
    <row r="11259" spans="1:6" x14ac:dyDescent="0.25">
      <c r="A11259" t="s">
        <v>12497</v>
      </c>
      <c r="B11259">
        <v>1</v>
      </c>
      <c r="C11259" t="s">
        <v>9357</v>
      </c>
      <c r="D11259" s="84"/>
      <c r="F11259" s="84"/>
    </row>
    <row r="11260" spans="1:6" x14ac:dyDescent="0.25">
      <c r="A11260" t="s">
        <v>12498</v>
      </c>
      <c r="B11260">
        <v>1</v>
      </c>
      <c r="C11260" t="s">
        <v>9357</v>
      </c>
      <c r="D11260" s="84"/>
      <c r="F11260" s="84"/>
    </row>
    <row r="11261" spans="1:6" x14ac:dyDescent="0.25">
      <c r="A11261" t="s">
        <v>12499</v>
      </c>
      <c r="B11261">
        <v>1</v>
      </c>
      <c r="C11261" t="s">
        <v>9357</v>
      </c>
      <c r="D11261" s="84"/>
      <c r="F11261" s="84"/>
    </row>
    <row r="11262" spans="1:6" x14ac:dyDescent="0.25">
      <c r="A11262" t="s">
        <v>12500</v>
      </c>
      <c r="B11262">
        <v>1</v>
      </c>
      <c r="C11262" t="s">
        <v>9357</v>
      </c>
      <c r="D11262" s="84"/>
      <c r="F11262" s="84"/>
    </row>
    <row r="11263" spans="1:6" x14ac:dyDescent="0.25">
      <c r="A11263" t="s">
        <v>12501</v>
      </c>
      <c r="B11263">
        <v>1</v>
      </c>
      <c r="C11263" t="s">
        <v>9357</v>
      </c>
      <c r="D11263" s="84"/>
      <c r="F11263" s="84"/>
    </row>
    <row r="11264" spans="1:6" x14ac:dyDescent="0.25">
      <c r="A11264" t="s">
        <v>12502</v>
      </c>
      <c r="B11264">
        <v>1</v>
      </c>
      <c r="C11264" t="s">
        <v>9357</v>
      </c>
      <c r="D11264" s="84"/>
      <c r="F11264" s="84"/>
    </row>
    <row r="11265" spans="1:6" x14ac:dyDescent="0.25">
      <c r="A11265" t="s">
        <v>12503</v>
      </c>
      <c r="B11265">
        <v>1</v>
      </c>
      <c r="C11265" t="s">
        <v>9357</v>
      </c>
      <c r="D11265" s="84"/>
      <c r="F11265" s="84"/>
    </row>
    <row r="11266" spans="1:6" x14ac:dyDescent="0.25">
      <c r="A11266" t="s">
        <v>12504</v>
      </c>
      <c r="B11266">
        <v>1</v>
      </c>
      <c r="C11266" t="s">
        <v>9357</v>
      </c>
      <c r="D11266" s="84"/>
      <c r="F11266" s="84"/>
    </row>
    <row r="11267" spans="1:6" x14ac:dyDescent="0.25">
      <c r="A11267" t="s">
        <v>12505</v>
      </c>
      <c r="B11267">
        <v>1</v>
      </c>
      <c r="C11267" t="s">
        <v>9357</v>
      </c>
      <c r="D11267" s="84"/>
      <c r="F11267" s="84"/>
    </row>
    <row r="11268" spans="1:6" x14ac:dyDescent="0.25">
      <c r="A11268" t="s">
        <v>12506</v>
      </c>
      <c r="B11268">
        <v>1</v>
      </c>
      <c r="C11268" t="s">
        <v>9357</v>
      </c>
      <c r="D11268" s="84"/>
      <c r="F11268" s="84"/>
    </row>
    <row r="11269" spans="1:6" x14ac:dyDescent="0.25">
      <c r="A11269" t="s">
        <v>12507</v>
      </c>
      <c r="B11269">
        <v>1</v>
      </c>
      <c r="C11269" t="s">
        <v>9357</v>
      </c>
      <c r="D11269" s="84"/>
      <c r="F11269" s="84"/>
    </row>
    <row r="11270" spans="1:6" x14ac:dyDescent="0.25">
      <c r="A11270" t="s">
        <v>12508</v>
      </c>
      <c r="B11270">
        <v>1</v>
      </c>
      <c r="C11270" t="s">
        <v>9357</v>
      </c>
      <c r="D11270" s="84"/>
      <c r="F11270" s="84"/>
    </row>
    <row r="11271" spans="1:6" x14ac:dyDescent="0.25">
      <c r="A11271" t="s">
        <v>12509</v>
      </c>
      <c r="B11271">
        <v>1</v>
      </c>
      <c r="C11271" t="s">
        <v>9357</v>
      </c>
      <c r="D11271" s="84"/>
      <c r="F11271" s="84"/>
    </row>
    <row r="11272" spans="1:6" x14ac:dyDescent="0.25">
      <c r="A11272" t="s">
        <v>12510</v>
      </c>
      <c r="B11272">
        <v>1</v>
      </c>
      <c r="C11272" t="s">
        <v>9357</v>
      </c>
      <c r="D11272" s="84"/>
      <c r="F11272" s="84"/>
    </row>
    <row r="11273" spans="1:6" x14ac:dyDescent="0.25">
      <c r="A11273" t="s">
        <v>12511</v>
      </c>
      <c r="B11273">
        <v>1</v>
      </c>
      <c r="C11273" t="s">
        <v>9357</v>
      </c>
      <c r="D11273" s="84"/>
      <c r="F11273" s="84"/>
    </row>
    <row r="11274" spans="1:6" x14ac:dyDescent="0.25">
      <c r="A11274" t="s">
        <v>12512</v>
      </c>
      <c r="B11274">
        <v>1</v>
      </c>
      <c r="C11274" t="s">
        <v>9357</v>
      </c>
      <c r="D11274" s="84"/>
      <c r="F11274" s="84"/>
    </row>
    <row r="11275" spans="1:6" x14ac:dyDescent="0.25">
      <c r="A11275" t="s">
        <v>12513</v>
      </c>
      <c r="B11275">
        <v>1</v>
      </c>
      <c r="C11275" t="s">
        <v>9357</v>
      </c>
      <c r="D11275" s="84"/>
      <c r="F11275" s="84"/>
    </row>
    <row r="11276" spans="1:6" x14ac:dyDescent="0.25">
      <c r="A11276" t="s">
        <v>12514</v>
      </c>
      <c r="B11276">
        <v>1</v>
      </c>
      <c r="C11276" t="s">
        <v>9357</v>
      </c>
      <c r="D11276" s="84"/>
      <c r="F11276" s="84"/>
    </row>
    <row r="11277" spans="1:6" x14ac:dyDescent="0.25">
      <c r="A11277" t="s">
        <v>12515</v>
      </c>
      <c r="B11277">
        <v>1</v>
      </c>
      <c r="C11277" t="s">
        <v>9357</v>
      </c>
      <c r="D11277" s="84"/>
      <c r="F11277" s="84"/>
    </row>
    <row r="11278" spans="1:6" x14ac:dyDescent="0.25">
      <c r="A11278" t="s">
        <v>12516</v>
      </c>
      <c r="B11278">
        <v>1</v>
      </c>
      <c r="C11278" t="s">
        <v>9357</v>
      </c>
      <c r="D11278" s="84"/>
      <c r="F11278" s="84"/>
    </row>
    <row r="11279" spans="1:6" x14ac:dyDescent="0.25">
      <c r="A11279" t="s">
        <v>12517</v>
      </c>
      <c r="B11279">
        <v>1</v>
      </c>
      <c r="C11279" t="s">
        <v>9357</v>
      </c>
      <c r="D11279" s="84"/>
      <c r="F11279" s="84"/>
    </row>
    <row r="11280" spans="1:6" x14ac:dyDescent="0.25">
      <c r="A11280" t="s">
        <v>12518</v>
      </c>
      <c r="B11280">
        <v>1</v>
      </c>
      <c r="C11280" t="s">
        <v>9357</v>
      </c>
      <c r="D11280" s="84"/>
      <c r="F11280" s="84"/>
    </row>
    <row r="11281" spans="1:6" x14ac:dyDescent="0.25">
      <c r="A11281" t="s">
        <v>12519</v>
      </c>
      <c r="B11281">
        <v>1</v>
      </c>
      <c r="C11281" t="s">
        <v>9357</v>
      </c>
      <c r="D11281" s="84"/>
      <c r="F11281" s="84"/>
    </row>
    <row r="11282" spans="1:6" x14ac:dyDescent="0.25">
      <c r="A11282" t="s">
        <v>12520</v>
      </c>
      <c r="B11282">
        <v>1</v>
      </c>
      <c r="C11282" t="s">
        <v>9357</v>
      </c>
      <c r="D11282" s="84"/>
      <c r="F11282" s="84"/>
    </row>
    <row r="11283" spans="1:6" x14ac:dyDescent="0.25">
      <c r="A11283" t="s">
        <v>12521</v>
      </c>
      <c r="B11283">
        <v>1</v>
      </c>
      <c r="C11283" t="s">
        <v>9357</v>
      </c>
      <c r="D11283" s="84"/>
      <c r="F11283" s="84"/>
    </row>
    <row r="11284" spans="1:6" x14ac:dyDescent="0.25">
      <c r="A11284" t="s">
        <v>12522</v>
      </c>
      <c r="B11284">
        <v>1</v>
      </c>
      <c r="C11284" t="s">
        <v>9357</v>
      </c>
      <c r="D11284" s="84"/>
      <c r="F11284" s="84"/>
    </row>
    <row r="11285" spans="1:6" x14ac:dyDescent="0.25">
      <c r="A11285" t="s">
        <v>12523</v>
      </c>
      <c r="B11285">
        <v>1</v>
      </c>
      <c r="C11285" t="s">
        <v>9357</v>
      </c>
      <c r="D11285" s="84"/>
      <c r="F11285" s="84"/>
    </row>
    <row r="11286" spans="1:6" x14ac:dyDescent="0.25">
      <c r="A11286" t="s">
        <v>12524</v>
      </c>
      <c r="B11286">
        <v>1</v>
      </c>
      <c r="C11286" t="s">
        <v>9357</v>
      </c>
      <c r="D11286" s="84"/>
      <c r="F11286" s="84"/>
    </row>
    <row r="11287" spans="1:6" x14ac:dyDescent="0.25">
      <c r="A11287" t="s">
        <v>12525</v>
      </c>
      <c r="B11287">
        <v>1</v>
      </c>
      <c r="C11287" t="s">
        <v>9357</v>
      </c>
      <c r="D11287" s="84"/>
      <c r="F11287" s="84"/>
    </row>
    <row r="11288" spans="1:6" x14ac:dyDescent="0.25">
      <c r="A11288" t="s">
        <v>12526</v>
      </c>
      <c r="B11288">
        <v>1</v>
      </c>
      <c r="C11288" t="s">
        <v>9357</v>
      </c>
      <c r="D11288" s="84"/>
      <c r="F11288" s="84"/>
    </row>
    <row r="11289" spans="1:6" x14ac:dyDescent="0.25">
      <c r="A11289" t="s">
        <v>12527</v>
      </c>
      <c r="B11289">
        <v>1</v>
      </c>
      <c r="C11289" t="s">
        <v>9357</v>
      </c>
      <c r="D11289" s="84"/>
      <c r="F11289" s="84"/>
    </row>
    <row r="11290" spans="1:6" x14ac:dyDescent="0.25">
      <c r="A11290" t="s">
        <v>12528</v>
      </c>
      <c r="B11290">
        <v>1</v>
      </c>
      <c r="C11290" t="s">
        <v>9357</v>
      </c>
      <c r="D11290" s="84"/>
      <c r="F11290" s="84"/>
    </row>
    <row r="11291" spans="1:6" x14ac:dyDescent="0.25">
      <c r="A11291" t="s">
        <v>12529</v>
      </c>
      <c r="B11291">
        <v>1</v>
      </c>
      <c r="C11291" t="s">
        <v>9357</v>
      </c>
      <c r="D11291" s="84"/>
      <c r="F11291" s="84"/>
    </row>
    <row r="11292" spans="1:6" x14ac:dyDescent="0.25">
      <c r="A11292" t="s">
        <v>12530</v>
      </c>
      <c r="B11292">
        <v>1</v>
      </c>
      <c r="C11292" t="s">
        <v>9357</v>
      </c>
      <c r="D11292" s="84"/>
      <c r="F11292" s="84"/>
    </row>
    <row r="11293" spans="1:6" x14ac:dyDescent="0.25">
      <c r="A11293" t="s">
        <v>12531</v>
      </c>
      <c r="B11293">
        <v>1</v>
      </c>
      <c r="C11293" t="s">
        <v>9357</v>
      </c>
      <c r="D11293" s="84"/>
      <c r="F11293" s="84"/>
    </row>
    <row r="11294" spans="1:6" x14ac:dyDescent="0.25">
      <c r="A11294" t="s">
        <v>12532</v>
      </c>
      <c r="B11294">
        <v>1</v>
      </c>
      <c r="C11294" t="s">
        <v>9357</v>
      </c>
      <c r="D11294" s="84"/>
      <c r="F11294" s="84"/>
    </row>
    <row r="11295" spans="1:6" x14ac:dyDescent="0.25">
      <c r="A11295" t="s">
        <v>12533</v>
      </c>
      <c r="B11295">
        <v>1</v>
      </c>
      <c r="C11295" t="s">
        <v>9357</v>
      </c>
      <c r="D11295" s="84"/>
      <c r="F11295" s="84"/>
    </row>
    <row r="11296" spans="1:6" x14ac:dyDescent="0.25">
      <c r="A11296" t="s">
        <v>12534</v>
      </c>
      <c r="B11296">
        <v>1</v>
      </c>
      <c r="C11296" t="s">
        <v>9357</v>
      </c>
      <c r="D11296" s="84"/>
      <c r="F11296" s="84"/>
    </row>
    <row r="11297" spans="1:6" x14ac:dyDescent="0.25">
      <c r="A11297" t="s">
        <v>12535</v>
      </c>
      <c r="B11297">
        <v>1</v>
      </c>
      <c r="C11297" t="s">
        <v>9357</v>
      </c>
      <c r="D11297" s="84"/>
      <c r="F11297" s="84"/>
    </row>
    <row r="11298" spans="1:6" x14ac:dyDescent="0.25">
      <c r="A11298" t="s">
        <v>12536</v>
      </c>
      <c r="B11298">
        <v>1</v>
      </c>
      <c r="C11298" t="s">
        <v>9357</v>
      </c>
      <c r="D11298" s="84"/>
      <c r="F11298" s="84"/>
    </row>
    <row r="11299" spans="1:6" x14ac:dyDescent="0.25">
      <c r="A11299" t="s">
        <v>12537</v>
      </c>
      <c r="B11299">
        <v>1</v>
      </c>
      <c r="C11299" t="s">
        <v>9357</v>
      </c>
      <c r="D11299" s="84"/>
      <c r="F11299" s="84"/>
    </row>
    <row r="11300" spans="1:6" x14ac:dyDescent="0.25">
      <c r="A11300" t="s">
        <v>12538</v>
      </c>
      <c r="B11300">
        <v>1</v>
      </c>
      <c r="C11300" t="s">
        <v>9357</v>
      </c>
      <c r="D11300" s="84"/>
      <c r="F11300" s="84"/>
    </row>
    <row r="11301" spans="1:6" x14ac:dyDescent="0.25">
      <c r="A11301" t="s">
        <v>12539</v>
      </c>
      <c r="B11301">
        <v>1</v>
      </c>
      <c r="C11301" t="s">
        <v>9357</v>
      </c>
      <c r="D11301" s="84"/>
      <c r="F11301" s="84"/>
    </row>
    <row r="11302" spans="1:6" x14ac:dyDescent="0.25">
      <c r="A11302" t="s">
        <v>12540</v>
      </c>
      <c r="B11302">
        <v>1</v>
      </c>
      <c r="C11302" t="s">
        <v>9357</v>
      </c>
      <c r="D11302" s="84"/>
      <c r="F11302" s="84"/>
    </row>
    <row r="11303" spans="1:6" x14ac:dyDescent="0.25">
      <c r="A11303" t="s">
        <v>12541</v>
      </c>
      <c r="B11303">
        <v>1</v>
      </c>
      <c r="C11303" t="s">
        <v>9357</v>
      </c>
      <c r="D11303" s="84"/>
      <c r="F11303" s="84"/>
    </row>
    <row r="11304" spans="1:6" x14ac:dyDescent="0.25">
      <c r="A11304" t="s">
        <v>12542</v>
      </c>
      <c r="B11304">
        <v>1</v>
      </c>
      <c r="C11304" t="s">
        <v>9357</v>
      </c>
      <c r="D11304" s="84"/>
      <c r="F11304" s="84"/>
    </row>
    <row r="11305" spans="1:6" x14ac:dyDescent="0.25">
      <c r="A11305" t="s">
        <v>12543</v>
      </c>
      <c r="B11305">
        <v>1</v>
      </c>
      <c r="C11305" t="s">
        <v>9357</v>
      </c>
      <c r="D11305" s="84"/>
      <c r="F11305" s="84"/>
    </row>
    <row r="11306" spans="1:6" x14ac:dyDescent="0.25">
      <c r="A11306" t="s">
        <v>12544</v>
      </c>
      <c r="B11306">
        <v>1</v>
      </c>
      <c r="C11306" t="s">
        <v>9357</v>
      </c>
      <c r="D11306" s="84"/>
      <c r="F11306" s="84"/>
    </row>
    <row r="11307" spans="1:6" x14ac:dyDescent="0.25">
      <c r="A11307" t="s">
        <v>12545</v>
      </c>
      <c r="B11307">
        <v>1</v>
      </c>
      <c r="C11307" t="s">
        <v>9357</v>
      </c>
      <c r="D11307" s="84"/>
      <c r="F11307" s="84"/>
    </row>
    <row r="11308" spans="1:6" x14ac:dyDescent="0.25">
      <c r="A11308" t="s">
        <v>12546</v>
      </c>
      <c r="B11308">
        <v>1</v>
      </c>
      <c r="C11308" t="s">
        <v>9357</v>
      </c>
      <c r="D11308" s="84"/>
      <c r="F11308" s="84"/>
    </row>
    <row r="11309" spans="1:6" x14ac:dyDescent="0.25">
      <c r="A11309" t="s">
        <v>12547</v>
      </c>
      <c r="B11309">
        <v>1</v>
      </c>
      <c r="C11309" t="s">
        <v>9357</v>
      </c>
      <c r="D11309" s="84"/>
      <c r="F11309" s="84"/>
    </row>
    <row r="11310" spans="1:6" x14ac:dyDescent="0.25">
      <c r="A11310" t="s">
        <v>12548</v>
      </c>
      <c r="B11310">
        <v>1</v>
      </c>
      <c r="C11310" t="s">
        <v>9357</v>
      </c>
      <c r="D11310" s="84"/>
      <c r="F11310" s="84"/>
    </row>
    <row r="11311" spans="1:6" x14ac:dyDescent="0.25">
      <c r="A11311" t="s">
        <v>12549</v>
      </c>
      <c r="B11311">
        <v>1</v>
      </c>
      <c r="C11311" t="s">
        <v>9357</v>
      </c>
      <c r="D11311" s="84"/>
      <c r="F11311" s="84"/>
    </row>
    <row r="11312" spans="1:6" x14ac:dyDescent="0.25">
      <c r="A11312" t="s">
        <v>12550</v>
      </c>
      <c r="B11312">
        <v>1</v>
      </c>
      <c r="C11312" t="s">
        <v>9357</v>
      </c>
      <c r="D11312" s="84"/>
      <c r="F11312" s="84"/>
    </row>
    <row r="11313" spans="1:6" x14ac:dyDescent="0.25">
      <c r="A11313" t="s">
        <v>12551</v>
      </c>
      <c r="B11313">
        <v>1</v>
      </c>
      <c r="C11313" t="s">
        <v>9357</v>
      </c>
      <c r="D11313" s="84"/>
      <c r="F11313" s="84"/>
    </row>
    <row r="11314" spans="1:6" x14ac:dyDescent="0.25">
      <c r="A11314" t="s">
        <v>12552</v>
      </c>
      <c r="B11314">
        <v>1</v>
      </c>
      <c r="C11314" t="s">
        <v>9357</v>
      </c>
      <c r="D11314" s="84"/>
      <c r="F11314" s="84"/>
    </row>
    <row r="11315" spans="1:6" x14ac:dyDescent="0.25">
      <c r="A11315" t="s">
        <v>12553</v>
      </c>
      <c r="B11315">
        <v>1</v>
      </c>
      <c r="C11315" t="s">
        <v>9357</v>
      </c>
      <c r="D11315" s="84"/>
      <c r="F11315" s="84"/>
    </row>
    <row r="11316" spans="1:6" x14ac:dyDescent="0.25">
      <c r="A11316" t="s">
        <v>12554</v>
      </c>
      <c r="B11316">
        <v>1</v>
      </c>
      <c r="C11316" t="s">
        <v>9357</v>
      </c>
      <c r="D11316" s="84"/>
      <c r="F11316" s="84"/>
    </row>
    <row r="11317" spans="1:6" x14ac:dyDescent="0.25">
      <c r="A11317" t="s">
        <v>12555</v>
      </c>
      <c r="B11317">
        <v>1</v>
      </c>
      <c r="C11317" t="s">
        <v>9357</v>
      </c>
      <c r="D11317" s="84"/>
      <c r="F11317" s="84"/>
    </row>
    <row r="11318" spans="1:6" x14ac:dyDescent="0.25">
      <c r="A11318" t="s">
        <v>12556</v>
      </c>
      <c r="B11318">
        <v>1</v>
      </c>
      <c r="C11318" t="s">
        <v>9357</v>
      </c>
      <c r="D11318" s="84"/>
      <c r="F11318" s="84"/>
    </row>
    <row r="11319" spans="1:6" x14ac:dyDescent="0.25">
      <c r="A11319" t="s">
        <v>12557</v>
      </c>
      <c r="B11319">
        <v>1</v>
      </c>
      <c r="C11319" t="s">
        <v>9357</v>
      </c>
      <c r="D11319" s="84"/>
      <c r="F11319" s="84"/>
    </row>
    <row r="11320" spans="1:6" x14ac:dyDescent="0.25">
      <c r="A11320" t="s">
        <v>12558</v>
      </c>
      <c r="B11320">
        <v>1</v>
      </c>
      <c r="C11320" t="s">
        <v>9357</v>
      </c>
      <c r="D11320" s="84"/>
      <c r="F11320" s="84"/>
    </row>
    <row r="11321" spans="1:6" x14ac:dyDescent="0.25">
      <c r="A11321" t="s">
        <v>12559</v>
      </c>
      <c r="B11321">
        <v>1</v>
      </c>
      <c r="C11321" t="s">
        <v>9357</v>
      </c>
      <c r="D11321" s="84"/>
      <c r="F11321" s="84"/>
    </row>
    <row r="11322" spans="1:6" x14ac:dyDescent="0.25">
      <c r="A11322" t="s">
        <v>12560</v>
      </c>
      <c r="B11322">
        <v>1</v>
      </c>
      <c r="C11322" t="s">
        <v>9357</v>
      </c>
      <c r="D11322" s="84"/>
      <c r="F11322" s="84"/>
    </row>
    <row r="11323" spans="1:6" x14ac:dyDescent="0.25">
      <c r="A11323" t="s">
        <v>12561</v>
      </c>
      <c r="B11323">
        <v>1</v>
      </c>
      <c r="C11323" t="s">
        <v>9357</v>
      </c>
      <c r="D11323" s="84"/>
      <c r="F11323" s="84"/>
    </row>
    <row r="11324" spans="1:6" x14ac:dyDescent="0.25">
      <c r="A11324" t="s">
        <v>12562</v>
      </c>
      <c r="B11324">
        <v>1</v>
      </c>
      <c r="C11324" t="s">
        <v>9357</v>
      </c>
      <c r="D11324" s="84"/>
      <c r="F11324" s="84"/>
    </row>
    <row r="11325" spans="1:6" x14ac:dyDescent="0.25">
      <c r="A11325" t="s">
        <v>12563</v>
      </c>
      <c r="B11325">
        <v>1</v>
      </c>
      <c r="C11325" t="s">
        <v>9357</v>
      </c>
      <c r="D11325" s="84"/>
      <c r="F11325" s="84"/>
    </row>
    <row r="11326" spans="1:6" x14ac:dyDescent="0.25">
      <c r="A11326" t="s">
        <v>12564</v>
      </c>
      <c r="B11326">
        <v>1</v>
      </c>
      <c r="C11326" t="s">
        <v>9357</v>
      </c>
      <c r="D11326" s="84"/>
      <c r="F11326" s="84"/>
    </row>
    <row r="11327" spans="1:6" x14ac:dyDescent="0.25">
      <c r="A11327" t="s">
        <v>12565</v>
      </c>
      <c r="B11327">
        <v>1</v>
      </c>
      <c r="C11327" t="s">
        <v>9357</v>
      </c>
      <c r="D11327" s="84"/>
      <c r="F11327" s="84"/>
    </row>
    <row r="11328" spans="1:6" x14ac:dyDescent="0.25">
      <c r="A11328" t="s">
        <v>12566</v>
      </c>
      <c r="B11328">
        <v>1</v>
      </c>
      <c r="C11328" t="s">
        <v>9357</v>
      </c>
      <c r="D11328" s="84"/>
      <c r="F11328" s="84"/>
    </row>
    <row r="11329" spans="1:6" x14ac:dyDescent="0.25">
      <c r="A11329" t="s">
        <v>12567</v>
      </c>
      <c r="B11329">
        <v>1</v>
      </c>
      <c r="C11329" t="s">
        <v>9357</v>
      </c>
      <c r="D11329" s="84"/>
      <c r="F11329" s="84"/>
    </row>
    <row r="11330" spans="1:6" x14ac:dyDescent="0.25">
      <c r="A11330" t="s">
        <v>12568</v>
      </c>
      <c r="B11330">
        <v>1</v>
      </c>
      <c r="C11330" t="s">
        <v>9357</v>
      </c>
      <c r="D11330" s="84"/>
      <c r="F11330" s="84"/>
    </row>
    <row r="11331" spans="1:6" x14ac:dyDescent="0.25">
      <c r="A11331" t="s">
        <v>12569</v>
      </c>
      <c r="B11331">
        <v>1</v>
      </c>
      <c r="C11331" t="s">
        <v>9357</v>
      </c>
      <c r="D11331" s="84"/>
      <c r="F11331" s="84"/>
    </row>
    <row r="11332" spans="1:6" x14ac:dyDescent="0.25">
      <c r="A11332" t="s">
        <v>12570</v>
      </c>
      <c r="B11332">
        <v>1</v>
      </c>
      <c r="C11332" t="s">
        <v>9357</v>
      </c>
      <c r="D11332" s="84"/>
      <c r="F11332" s="84"/>
    </row>
    <row r="11333" spans="1:6" x14ac:dyDescent="0.25">
      <c r="A11333" t="s">
        <v>12571</v>
      </c>
      <c r="B11333">
        <v>1</v>
      </c>
      <c r="C11333" t="s">
        <v>9357</v>
      </c>
      <c r="D11333" s="84"/>
      <c r="F11333" s="84"/>
    </row>
    <row r="11334" spans="1:6" x14ac:dyDescent="0.25">
      <c r="A11334" t="s">
        <v>12572</v>
      </c>
      <c r="B11334">
        <v>1</v>
      </c>
      <c r="C11334" t="s">
        <v>9357</v>
      </c>
      <c r="D11334" s="84"/>
      <c r="F11334" s="84"/>
    </row>
    <row r="11335" spans="1:6" x14ac:dyDescent="0.25">
      <c r="A11335" t="s">
        <v>12573</v>
      </c>
      <c r="B11335">
        <v>1</v>
      </c>
      <c r="C11335" t="s">
        <v>9357</v>
      </c>
      <c r="D11335" s="84"/>
      <c r="F11335" s="84"/>
    </row>
    <row r="11336" spans="1:6" x14ac:dyDescent="0.25">
      <c r="A11336" t="s">
        <v>12574</v>
      </c>
      <c r="B11336">
        <v>1</v>
      </c>
      <c r="C11336" t="s">
        <v>9357</v>
      </c>
      <c r="D11336" s="84"/>
      <c r="F11336" s="84"/>
    </row>
    <row r="11337" spans="1:6" x14ac:dyDescent="0.25">
      <c r="A11337" t="s">
        <v>12575</v>
      </c>
      <c r="B11337">
        <v>1</v>
      </c>
      <c r="C11337" t="s">
        <v>9357</v>
      </c>
      <c r="D11337" s="84"/>
      <c r="F11337" s="84"/>
    </row>
    <row r="11338" spans="1:6" x14ac:dyDescent="0.25">
      <c r="A11338" t="s">
        <v>12576</v>
      </c>
      <c r="B11338">
        <v>1</v>
      </c>
      <c r="C11338" t="s">
        <v>9357</v>
      </c>
      <c r="D11338" s="84"/>
      <c r="F11338" s="84"/>
    </row>
    <row r="11339" spans="1:6" x14ac:dyDescent="0.25">
      <c r="A11339" t="s">
        <v>12577</v>
      </c>
      <c r="B11339">
        <v>1</v>
      </c>
      <c r="C11339" t="s">
        <v>9357</v>
      </c>
      <c r="D11339" s="84"/>
      <c r="F11339" s="84"/>
    </row>
    <row r="11340" spans="1:6" x14ac:dyDescent="0.25">
      <c r="A11340" t="s">
        <v>12578</v>
      </c>
      <c r="B11340">
        <v>1</v>
      </c>
      <c r="C11340" t="s">
        <v>9357</v>
      </c>
      <c r="D11340" s="84"/>
      <c r="F11340" s="84"/>
    </row>
    <row r="11341" spans="1:6" x14ac:dyDescent="0.25">
      <c r="A11341" t="s">
        <v>12579</v>
      </c>
      <c r="B11341">
        <v>1</v>
      </c>
      <c r="C11341" t="s">
        <v>9357</v>
      </c>
      <c r="D11341" s="84"/>
      <c r="F11341" s="84"/>
    </row>
    <row r="11342" spans="1:6" x14ac:dyDescent="0.25">
      <c r="A11342" t="s">
        <v>12580</v>
      </c>
      <c r="B11342">
        <v>1</v>
      </c>
      <c r="C11342" t="s">
        <v>9357</v>
      </c>
      <c r="D11342" s="84"/>
      <c r="F11342" s="84"/>
    </row>
    <row r="11343" spans="1:6" x14ac:dyDescent="0.25">
      <c r="A11343" t="s">
        <v>12581</v>
      </c>
      <c r="B11343">
        <v>1</v>
      </c>
      <c r="C11343" t="s">
        <v>9357</v>
      </c>
      <c r="D11343" s="84"/>
      <c r="F11343" s="84"/>
    </row>
    <row r="11344" spans="1:6" x14ac:dyDescent="0.25">
      <c r="A11344" t="s">
        <v>12582</v>
      </c>
      <c r="B11344">
        <v>1</v>
      </c>
      <c r="C11344" t="s">
        <v>9357</v>
      </c>
      <c r="D11344" s="84"/>
      <c r="F11344" s="84"/>
    </row>
    <row r="11345" spans="1:6" x14ac:dyDescent="0.25">
      <c r="A11345" t="s">
        <v>12583</v>
      </c>
      <c r="B11345">
        <v>1</v>
      </c>
      <c r="C11345" t="s">
        <v>9357</v>
      </c>
      <c r="D11345" s="84"/>
      <c r="F11345" s="84"/>
    </row>
    <row r="11346" spans="1:6" x14ac:dyDescent="0.25">
      <c r="A11346" t="s">
        <v>12584</v>
      </c>
      <c r="B11346">
        <v>1</v>
      </c>
      <c r="C11346" t="s">
        <v>9357</v>
      </c>
      <c r="D11346" s="84"/>
      <c r="F11346" s="84"/>
    </row>
    <row r="11347" spans="1:6" x14ac:dyDescent="0.25">
      <c r="A11347" t="s">
        <v>12585</v>
      </c>
      <c r="B11347">
        <v>1</v>
      </c>
      <c r="C11347" t="s">
        <v>9357</v>
      </c>
      <c r="D11347" s="84"/>
      <c r="F11347" s="84"/>
    </row>
    <row r="11348" spans="1:6" x14ac:dyDescent="0.25">
      <c r="A11348" t="s">
        <v>12586</v>
      </c>
      <c r="B11348">
        <v>1</v>
      </c>
      <c r="C11348" t="s">
        <v>9357</v>
      </c>
      <c r="D11348" s="84"/>
      <c r="F11348" s="84"/>
    </row>
    <row r="11349" spans="1:6" x14ac:dyDescent="0.25">
      <c r="A11349" t="s">
        <v>12587</v>
      </c>
      <c r="B11349">
        <v>1</v>
      </c>
      <c r="C11349" t="s">
        <v>9357</v>
      </c>
      <c r="D11349" s="84"/>
      <c r="F11349" s="84"/>
    </row>
    <row r="11350" spans="1:6" x14ac:dyDescent="0.25">
      <c r="A11350" t="s">
        <v>12588</v>
      </c>
      <c r="B11350">
        <v>1</v>
      </c>
      <c r="C11350" t="s">
        <v>9357</v>
      </c>
      <c r="D11350" s="84"/>
      <c r="F11350" s="84"/>
    </row>
    <row r="11351" spans="1:6" x14ac:dyDescent="0.25">
      <c r="A11351" t="s">
        <v>12589</v>
      </c>
      <c r="B11351">
        <v>1</v>
      </c>
      <c r="C11351" t="s">
        <v>9357</v>
      </c>
      <c r="D11351" s="84"/>
      <c r="F11351" s="84"/>
    </row>
    <row r="11352" spans="1:6" x14ac:dyDescent="0.25">
      <c r="A11352" t="s">
        <v>12590</v>
      </c>
      <c r="B11352">
        <v>1</v>
      </c>
      <c r="C11352" t="s">
        <v>9357</v>
      </c>
      <c r="D11352" s="84"/>
      <c r="F11352" s="84"/>
    </row>
    <row r="11353" spans="1:6" x14ac:dyDescent="0.25">
      <c r="A11353" t="s">
        <v>12591</v>
      </c>
      <c r="B11353">
        <v>1</v>
      </c>
      <c r="C11353" t="s">
        <v>9357</v>
      </c>
      <c r="D11353" s="84"/>
      <c r="F11353" s="84"/>
    </row>
    <row r="11354" spans="1:6" x14ac:dyDescent="0.25">
      <c r="A11354" t="s">
        <v>12592</v>
      </c>
      <c r="B11354">
        <v>1</v>
      </c>
      <c r="C11354" t="s">
        <v>9357</v>
      </c>
      <c r="D11354" s="84"/>
      <c r="F11354" s="84"/>
    </row>
    <row r="11355" spans="1:6" x14ac:dyDescent="0.25">
      <c r="A11355" t="s">
        <v>12593</v>
      </c>
      <c r="B11355">
        <v>1</v>
      </c>
      <c r="C11355" t="s">
        <v>9357</v>
      </c>
      <c r="D11355" s="84"/>
      <c r="F11355" s="84"/>
    </row>
    <row r="11356" spans="1:6" x14ac:dyDescent="0.25">
      <c r="A11356" t="s">
        <v>12594</v>
      </c>
      <c r="B11356">
        <v>1</v>
      </c>
      <c r="C11356" t="s">
        <v>9357</v>
      </c>
      <c r="D11356" s="84"/>
      <c r="F11356" s="84"/>
    </row>
    <row r="11357" spans="1:6" x14ac:dyDescent="0.25">
      <c r="A11357" t="s">
        <v>12595</v>
      </c>
      <c r="B11357">
        <v>1</v>
      </c>
      <c r="C11357" t="s">
        <v>9357</v>
      </c>
      <c r="D11357" s="84"/>
      <c r="F11357" s="84"/>
    </row>
    <row r="11358" spans="1:6" x14ac:dyDescent="0.25">
      <c r="A11358" t="s">
        <v>12596</v>
      </c>
      <c r="B11358">
        <v>1</v>
      </c>
      <c r="C11358" t="s">
        <v>9357</v>
      </c>
      <c r="D11358" s="84"/>
      <c r="F11358" s="84"/>
    </row>
    <row r="11359" spans="1:6" x14ac:dyDescent="0.25">
      <c r="A11359" t="s">
        <v>12597</v>
      </c>
      <c r="B11359">
        <v>1</v>
      </c>
      <c r="C11359" t="s">
        <v>9357</v>
      </c>
      <c r="D11359" s="84"/>
      <c r="F11359" s="84"/>
    </row>
    <row r="11360" spans="1:6" x14ac:dyDescent="0.25">
      <c r="A11360" t="s">
        <v>12598</v>
      </c>
      <c r="B11360">
        <v>1</v>
      </c>
      <c r="C11360" t="s">
        <v>9357</v>
      </c>
      <c r="D11360" s="84"/>
      <c r="F11360" s="84"/>
    </row>
    <row r="11361" spans="1:6" x14ac:dyDescent="0.25">
      <c r="A11361" t="s">
        <v>12599</v>
      </c>
      <c r="B11361">
        <v>1</v>
      </c>
      <c r="C11361" t="s">
        <v>9357</v>
      </c>
      <c r="D11361" s="84"/>
      <c r="F11361" s="84"/>
    </row>
    <row r="11362" spans="1:6" x14ac:dyDescent="0.25">
      <c r="A11362" t="s">
        <v>12600</v>
      </c>
      <c r="B11362">
        <v>1</v>
      </c>
      <c r="C11362" t="s">
        <v>9357</v>
      </c>
      <c r="D11362" s="84"/>
      <c r="F11362" s="84"/>
    </row>
    <row r="11363" spans="1:6" x14ac:dyDescent="0.25">
      <c r="A11363" t="s">
        <v>12601</v>
      </c>
      <c r="B11363">
        <v>1</v>
      </c>
      <c r="C11363" t="s">
        <v>9357</v>
      </c>
      <c r="D11363" s="84"/>
      <c r="F11363" s="84"/>
    </row>
    <row r="11364" spans="1:6" x14ac:dyDescent="0.25">
      <c r="A11364" t="s">
        <v>12602</v>
      </c>
      <c r="B11364">
        <v>1</v>
      </c>
      <c r="C11364" t="s">
        <v>9357</v>
      </c>
      <c r="D11364" s="84"/>
      <c r="F11364" s="84"/>
    </row>
    <row r="11365" spans="1:6" x14ac:dyDescent="0.25">
      <c r="A11365" t="s">
        <v>12603</v>
      </c>
      <c r="B11365">
        <v>1</v>
      </c>
      <c r="C11365" t="s">
        <v>9357</v>
      </c>
      <c r="D11365" s="84"/>
      <c r="F11365" s="84"/>
    </row>
    <row r="11366" spans="1:6" x14ac:dyDescent="0.25">
      <c r="A11366" t="s">
        <v>12604</v>
      </c>
      <c r="B11366">
        <v>1</v>
      </c>
      <c r="C11366" t="s">
        <v>9357</v>
      </c>
      <c r="D11366" s="84"/>
      <c r="F11366" s="84"/>
    </row>
    <row r="11367" spans="1:6" x14ac:dyDescent="0.25">
      <c r="A11367" t="s">
        <v>12605</v>
      </c>
      <c r="B11367">
        <v>1</v>
      </c>
      <c r="C11367" t="s">
        <v>9357</v>
      </c>
      <c r="D11367" s="84"/>
      <c r="F11367" s="84"/>
    </row>
    <row r="11368" spans="1:6" x14ac:dyDescent="0.25">
      <c r="A11368" t="s">
        <v>12606</v>
      </c>
      <c r="B11368">
        <v>1</v>
      </c>
      <c r="C11368" t="s">
        <v>9357</v>
      </c>
      <c r="D11368" s="84"/>
      <c r="F11368" s="84"/>
    </row>
    <row r="11369" spans="1:6" x14ac:dyDescent="0.25">
      <c r="A11369" t="s">
        <v>12607</v>
      </c>
      <c r="B11369">
        <v>1</v>
      </c>
      <c r="C11369" t="s">
        <v>9357</v>
      </c>
      <c r="D11369" s="84"/>
      <c r="F11369" s="84"/>
    </row>
    <row r="11370" spans="1:6" x14ac:dyDescent="0.25">
      <c r="A11370" t="s">
        <v>12608</v>
      </c>
      <c r="B11370">
        <v>1</v>
      </c>
      <c r="C11370" t="s">
        <v>9357</v>
      </c>
      <c r="D11370" s="84"/>
      <c r="F11370" s="84"/>
    </row>
    <row r="11371" spans="1:6" x14ac:dyDescent="0.25">
      <c r="A11371" t="s">
        <v>12609</v>
      </c>
      <c r="B11371">
        <v>1</v>
      </c>
      <c r="C11371" t="s">
        <v>9357</v>
      </c>
      <c r="D11371" s="84"/>
      <c r="F11371" s="84"/>
    </row>
    <row r="11372" spans="1:6" x14ac:dyDescent="0.25">
      <c r="A11372" t="s">
        <v>12610</v>
      </c>
      <c r="B11372">
        <v>1</v>
      </c>
      <c r="C11372" t="s">
        <v>9357</v>
      </c>
      <c r="D11372" s="84"/>
      <c r="F11372" s="84"/>
    </row>
    <row r="11373" spans="1:6" x14ac:dyDescent="0.25">
      <c r="A11373" t="s">
        <v>12611</v>
      </c>
      <c r="B11373">
        <v>1</v>
      </c>
      <c r="C11373" t="s">
        <v>9357</v>
      </c>
      <c r="D11373" s="84"/>
      <c r="F11373" s="84"/>
    </row>
    <row r="11374" spans="1:6" x14ac:dyDescent="0.25">
      <c r="A11374" t="s">
        <v>12612</v>
      </c>
      <c r="B11374">
        <v>1</v>
      </c>
      <c r="C11374" t="s">
        <v>9357</v>
      </c>
      <c r="D11374" s="84"/>
      <c r="F11374" s="84"/>
    </row>
    <row r="11375" spans="1:6" x14ac:dyDescent="0.25">
      <c r="A11375" t="s">
        <v>12613</v>
      </c>
      <c r="B11375">
        <v>1</v>
      </c>
      <c r="C11375" t="s">
        <v>9357</v>
      </c>
      <c r="D11375" s="84"/>
      <c r="F11375" s="84"/>
    </row>
    <row r="11376" spans="1:6" x14ac:dyDescent="0.25">
      <c r="A11376" t="s">
        <v>12614</v>
      </c>
      <c r="B11376">
        <v>1</v>
      </c>
      <c r="C11376" t="s">
        <v>9357</v>
      </c>
      <c r="D11376" s="84"/>
      <c r="F11376" s="84"/>
    </row>
    <row r="11377" spans="1:6" x14ac:dyDescent="0.25">
      <c r="A11377" t="s">
        <v>12615</v>
      </c>
      <c r="B11377">
        <v>1</v>
      </c>
      <c r="C11377" t="s">
        <v>9357</v>
      </c>
      <c r="D11377" s="84"/>
      <c r="F11377" s="84"/>
    </row>
    <row r="11378" spans="1:6" x14ac:dyDescent="0.25">
      <c r="A11378" t="s">
        <v>12616</v>
      </c>
      <c r="B11378">
        <v>1</v>
      </c>
      <c r="C11378" t="s">
        <v>9357</v>
      </c>
      <c r="D11378" s="84"/>
      <c r="F11378" s="84"/>
    </row>
    <row r="11379" spans="1:6" x14ac:dyDescent="0.25">
      <c r="A11379" t="s">
        <v>12617</v>
      </c>
      <c r="B11379">
        <v>1</v>
      </c>
      <c r="C11379" t="s">
        <v>9357</v>
      </c>
      <c r="D11379" s="84"/>
      <c r="F11379" s="84"/>
    </row>
    <row r="11380" spans="1:6" x14ac:dyDescent="0.25">
      <c r="A11380" t="s">
        <v>12618</v>
      </c>
      <c r="B11380">
        <v>1</v>
      </c>
      <c r="C11380" t="s">
        <v>9357</v>
      </c>
      <c r="D11380" s="84"/>
      <c r="F11380" s="84"/>
    </row>
    <row r="11381" spans="1:6" x14ac:dyDescent="0.25">
      <c r="A11381" t="s">
        <v>12619</v>
      </c>
      <c r="B11381">
        <v>1</v>
      </c>
      <c r="C11381" t="s">
        <v>9357</v>
      </c>
      <c r="D11381" s="84"/>
      <c r="F11381" s="84"/>
    </row>
    <row r="11382" spans="1:6" x14ac:dyDescent="0.25">
      <c r="A11382" t="s">
        <v>12620</v>
      </c>
      <c r="B11382">
        <v>1</v>
      </c>
      <c r="C11382" t="s">
        <v>9357</v>
      </c>
      <c r="D11382" s="84"/>
      <c r="F11382" s="84"/>
    </row>
    <row r="11383" spans="1:6" x14ac:dyDescent="0.25">
      <c r="A11383" t="s">
        <v>12621</v>
      </c>
      <c r="B11383">
        <v>1</v>
      </c>
      <c r="C11383" t="s">
        <v>9357</v>
      </c>
      <c r="D11383" s="84"/>
      <c r="F11383" s="84"/>
    </row>
    <row r="11384" spans="1:6" x14ac:dyDescent="0.25">
      <c r="A11384" t="s">
        <v>12622</v>
      </c>
      <c r="B11384">
        <v>1</v>
      </c>
      <c r="C11384" t="s">
        <v>9357</v>
      </c>
      <c r="D11384" s="84"/>
      <c r="F11384" s="84"/>
    </row>
    <row r="11385" spans="1:6" x14ac:dyDescent="0.25">
      <c r="A11385" t="s">
        <v>12623</v>
      </c>
      <c r="B11385">
        <v>1</v>
      </c>
      <c r="C11385" t="s">
        <v>9357</v>
      </c>
      <c r="D11385" s="84"/>
      <c r="F11385" s="84"/>
    </row>
    <row r="11386" spans="1:6" x14ac:dyDescent="0.25">
      <c r="A11386" t="s">
        <v>12624</v>
      </c>
      <c r="B11386">
        <v>1</v>
      </c>
      <c r="C11386" t="s">
        <v>9357</v>
      </c>
      <c r="D11386" s="84"/>
      <c r="F11386" s="84"/>
    </row>
    <row r="11387" spans="1:6" x14ac:dyDescent="0.25">
      <c r="A11387" t="s">
        <v>12625</v>
      </c>
      <c r="B11387">
        <v>1</v>
      </c>
      <c r="C11387" t="s">
        <v>9357</v>
      </c>
      <c r="D11387" s="84"/>
      <c r="F11387" s="84"/>
    </row>
    <row r="11388" spans="1:6" x14ac:dyDescent="0.25">
      <c r="A11388" t="s">
        <v>12626</v>
      </c>
      <c r="B11388">
        <v>1</v>
      </c>
      <c r="C11388" t="s">
        <v>9357</v>
      </c>
      <c r="D11388" s="84"/>
      <c r="F11388" s="84"/>
    </row>
    <row r="11389" spans="1:6" x14ac:dyDescent="0.25">
      <c r="A11389" t="s">
        <v>12627</v>
      </c>
      <c r="B11389">
        <v>1</v>
      </c>
      <c r="C11389" t="s">
        <v>9357</v>
      </c>
      <c r="D11389" s="84"/>
      <c r="F11389" s="84"/>
    </row>
    <row r="11390" spans="1:6" x14ac:dyDescent="0.25">
      <c r="A11390" t="s">
        <v>12628</v>
      </c>
      <c r="B11390">
        <v>1</v>
      </c>
      <c r="C11390" t="s">
        <v>9357</v>
      </c>
      <c r="D11390" s="84"/>
      <c r="F11390" s="84"/>
    </row>
    <row r="11391" spans="1:6" x14ac:dyDescent="0.25">
      <c r="A11391" t="s">
        <v>12629</v>
      </c>
      <c r="B11391">
        <v>1</v>
      </c>
      <c r="C11391" t="s">
        <v>9357</v>
      </c>
      <c r="D11391" s="84"/>
      <c r="F11391" s="84"/>
    </row>
    <row r="11392" spans="1:6" x14ac:dyDescent="0.25">
      <c r="A11392" t="s">
        <v>12630</v>
      </c>
      <c r="B11392">
        <v>1</v>
      </c>
      <c r="C11392" t="s">
        <v>9357</v>
      </c>
      <c r="D11392" s="84"/>
      <c r="F11392" s="84"/>
    </row>
    <row r="11393" spans="1:6" x14ac:dyDescent="0.25">
      <c r="A11393" t="s">
        <v>12631</v>
      </c>
      <c r="B11393">
        <v>1</v>
      </c>
      <c r="C11393" t="s">
        <v>9357</v>
      </c>
      <c r="D11393" s="84"/>
      <c r="F11393" s="84"/>
    </row>
    <row r="11394" spans="1:6" x14ac:dyDescent="0.25">
      <c r="A11394" t="s">
        <v>12632</v>
      </c>
      <c r="B11394">
        <v>1</v>
      </c>
      <c r="C11394" t="s">
        <v>9357</v>
      </c>
      <c r="D11394" s="84"/>
      <c r="F11394" s="84"/>
    </row>
    <row r="11395" spans="1:6" x14ac:dyDescent="0.25">
      <c r="A11395" t="s">
        <v>12633</v>
      </c>
      <c r="B11395">
        <v>1</v>
      </c>
      <c r="C11395" t="s">
        <v>9357</v>
      </c>
      <c r="D11395" s="84"/>
      <c r="F11395" s="84"/>
    </row>
    <row r="11396" spans="1:6" x14ac:dyDescent="0.25">
      <c r="A11396" t="s">
        <v>12634</v>
      </c>
      <c r="B11396">
        <v>1</v>
      </c>
      <c r="C11396" t="s">
        <v>9357</v>
      </c>
      <c r="D11396" s="84"/>
      <c r="F11396" s="84"/>
    </row>
    <row r="11397" spans="1:6" x14ac:dyDescent="0.25">
      <c r="A11397" t="s">
        <v>12635</v>
      </c>
      <c r="B11397">
        <v>1</v>
      </c>
      <c r="C11397" t="s">
        <v>9357</v>
      </c>
      <c r="D11397" s="84"/>
      <c r="F11397" s="84"/>
    </row>
    <row r="11398" spans="1:6" x14ac:dyDescent="0.25">
      <c r="A11398" t="s">
        <v>12636</v>
      </c>
      <c r="B11398">
        <v>1</v>
      </c>
      <c r="C11398" t="s">
        <v>9357</v>
      </c>
      <c r="D11398" s="84"/>
      <c r="F11398" s="84"/>
    </row>
    <row r="11399" spans="1:6" x14ac:dyDescent="0.25">
      <c r="A11399" t="s">
        <v>12637</v>
      </c>
      <c r="B11399">
        <v>1</v>
      </c>
      <c r="C11399" t="s">
        <v>9357</v>
      </c>
      <c r="D11399" s="84"/>
      <c r="F11399" s="84"/>
    </row>
    <row r="11400" spans="1:6" x14ac:dyDescent="0.25">
      <c r="A11400" t="s">
        <v>12638</v>
      </c>
      <c r="B11400">
        <v>1</v>
      </c>
      <c r="C11400" t="s">
        <v>9357</v>
      </c>
      <c r="D11400" s="84"/>
      <c r="F11400" s="84"/>
    </row>
    <row r="11401" spans="1:6" x14ac:dyDescent="0.25">
      <c r="A11401" t="s">
        <v>12639</v>
      </c>
      <c r="B11401">
        <v>1</v>
      </c>
      <c r="C11401" t="s">
        <v>9357</v>
      </c>
      <c r="D11401" s="84"/>
      <c r="F11401" s="84"/>
    </row>
    <row r="11402" spans="1:6" x14ac:dyDescent="0.25">
      <c r="A11402" t="s">
        <v>12640</v>
      </c>
      <c r="B11402">
        <v>1</v>
      </c>
      <c r="C11402" t="s">
        <v>9357</v>
      </c>
      <c r="D11402" s="84"/>
      <c r="F11402" s="84"/>
    </row>
    <row r="11403" spans="1:6" x14ac:dyDescent="0.25">
      <c r="A11403" t="s">
        <v>12641</v>
      </c>
      <c r="B11403">
        <v>1</v>
      </c>
      <c r="C11403" t="s">
        <v>9357</v>
      </c>
      <c r="D11403" s="84"/>
      <c r="F11403" s="84"/>
    </row>
    <row r="11404" spans="1:6" x14ac:dyDescent="0.25">
      <c r="A11404" t="s">
        <v>12642</v>
      </c>
      <c r="B11404">
        <v>1</v>
      </c>
      <c r="C11404" t="s">
        <v>9357</v>
      </c>
      <c r="D11404" s="84"/>
      <c r="F11404" s="84"/>
    </row>
    <row r="11405" spans="1:6" x14ac:dyDescent="0.25">
      <c r="A11405" t="s">
        <v>12643</v>
      </c>
      <c r="B11405">
        <v>1</v>
      </c>
      <c r="C11405" t="s">
        <v>9357</v>
      </c>
      <c r="D11405" s="84"/>
      <c r="F11405" s="84"/>
    </row>
    <row r="11406" spans="1:6" x14ac:dyDescent="0.25">
      <c r="A11406" t="s">
        <v>12644</v>
      </c>
      <c r="B11406">
        <v>1</v>
      </c>
      <c r="C11406" t="s">
        <v>9357</v>
      </c>
      <c r="D11406" s="84"/>
      <c r="F11406" s="84"/>
    </row>
    <row r="11407" spans="1:6" x14ac:dyDescent="0.25">
      <c r="A11407" t="s">
        <v>12645</v>
      </c>
      <c r="B11407">
        <v>1</v>
      </c>
      <c r="C11407" t="s">
        <v>9357</v>
      </c>
      <c r="D11407" s="84"/>
      <c r="F11407" s="84"/>
    </row>
    <row r="11408" spans="1:6" x14ac:dyDescent="0.25">
      <c r="A11408" t="s">
        <v>12646</v>
      </c>
      <c r="B11408">
        <v>1</v>
      </c>
      <c r="C11408" t="s">
        <v>9357</v>
      </c>
      <c r="D11408" s="84"/>
      <c r="F11408" s="84"/>
    </row>
    <row r="11409" spans="1:6" x14ac:dyDescent="0.25">
      <c r="A11409" t="s">
        <v>12647</v>
      </c>
      <c r="B11409">
        <v>1</v>
      </c>
      <c r="C11409" t="s">
        <v>9357</v>
      </c>
      <c r="D11409" s="84"/>
      <c r="F11409" s="84"/>
    </row>
    <row r="11410" spans="1:6" x14ac:dyDescent="0.25">
      <c r="A11410" t="s">
        <v>12648</v>
      </c>
      <c r="B11410">
        <v>1</v>
      </c>
      <c r="C11410" t="s">
        <v>9357</v>
      </c>
      <c r="D11410" s="84"/>
      <c r="F11410" s="84"/>
    </row>
    <row r="11411" spans="1:6" x14ac:dyDescent="0.25">
      <c r="A11411" t="s">
        <v>12649</v>
      </c>
      <c r="B11411">
        <v>1</v>
      </c>
      <c r="C11411" t="s">
        <v>9357</v>
      </c>
      <c r="D11411" s="84"/>
      <c r="F11411" s="84"/>
    </row>
    <row r="11412" spans="1:6" x14ac:dyDescent="0.25">
      <c r="A11412" t="s">
        <v>12650</v>
      </c>
      <c r="B11412">
        <v>1</v>
      </c>
      <c r="C11412" t="s">
        <v>9357</v>
      </c>
      <c r="D11412" s="84"/>
      <c r="F11412" s="84"/>
    </row>
    <row r="11413" spans="1:6" x14ac:dyDescent="0.25">
      <c r="A11413" t="s">
        <v>12651</v>
      </c>
      <c r="B11413">
        <v>1</v>
      </c>
      <c r="C11413" t="s">
        <v>9357</v>
      </c>
      <c r="D11413" s="84"/>
      <c r="F11413" s="84"/>
    </row>
    <row r="11414" spans="1:6" x14ac:dyDescent="0.25">
      <c r="A11414" t="s">
        <v>12652</v>
      </c>
      <c r="B11414">
        <v>1</v>
      </c>
      <c r="C11414" t="s">
        <v>9357</v>
      </c>
      <c r="D11414" s="84"/>
      <c r="F11414" s="84"/>
    </row>
    <row r="11415" spans="1:6" x14ac:dyDescent="0.25">
      <c r="A11415" t="s">
        <v>12653</v>
      </c>
      <c r="B11415">
        <v>1</v>
      </c>
      <c r="C11415" t="s">
        <v>9357</v>
      </c>
      <c r="D11415" s="84"/>
      <c r="F11415" s="84"/>
    </row>
    <row r="11416" spans="1:6" x14ac:dyDescent="0.25">
      <c r="A11416" t="s">
        <v>12654</v>
      </c>
      <c r="B11416">
        <v>1</v>
      </c>
      <c r="C11416" t="s">
        <v>9357</v>
      </c>
      <c r="D11416" s="84"/>
      <c r="F11416" s="84"/>
    </row>
    <row r="11417" spans="1:6" x14ac:dyDescent="0.25">
      <c r="A11417" t="s">
        <v>12655</v>
      </c>
      <c r="B11417">
        <v>1</v>
      </c>
      <c r="C11417" t="s">
        <v>9357</v>
      </c>
      <c r="D11417" s="84"/>
      <c r="F11417" s="84"/>
    </row>
    <row r="11418" spans="1:6" x14ac:dyDescent="0.25">
      <c r="A11418" t="s">
        <v>12656</v>
      </c>
      <c r="B11418">
        <v>1</v>
      </c>
      <c r="C11418" t="s">
        <v>9357</v>
      </c>
      <c r="D11418" s="84"/>
      <c r="F11418" s="84"/>
    </row>
    <row r="11419" spans="1:6" x14ac:dyDescent="0.25">
      <c r="A11419" t="s">
        <v>12657</v>
      </c>
      <c r="B11419">
        <v>1</v>
      </c>
      <c r="C11419" t="s">
        <v>9357</v>
      </c>
      <c r="D11419" s="84"/>
      <c r="F11419" s="84"/>
    </row>
    <row r="11420" spans="1:6" x14ac:dyDescent="0.25">
      <c r="A11420" t="s">
        <v>12658</v>
      </c>
      <c r="B11420">
        <v>1</v>
      </c>
      <c r="C11420" t="s">
        <v>9357</v>
      </c>
      <c r="D11420" s="84"/>
      <c r="F11420" s="84"/>
    </row>
    <row r="11421" spans="1:6" x14ac:dyDescent="0.25">
      <c r="A11421" t="s">
        <v>12659</v>
      </c>
      <c r="B11421">
        <v>1</v>
      </c>
      <c r="C11421" t="s">
        <v>9357</v>
      </c>
      <c r="D11421" s="84"/>
      <c r="F11421" s="84"/>
    </row>
    <row r="11422" spans="1:6" x14ac:dyDescent="0.25">
      <c r="A11422" t="s">
        <v>12660</v>
      </c>
      <c r="B11422">
        <v>1</v>
      </c>
      <c r="C11422" t="s">
        <v>9357</v>
      </c>
      <c r="D11422" s="84"/>
      <c r="F11422" s="84"/>
    </row>
    <row r="11423" spans="1:6" x14ac:dyDescent="0.25">
      <c r="A11423" t="s">
        <v>12661</v>
      </c>
      <c r="B11423">
        <v>1</v>
      </c>
      <c r="C11423" t="s">
        <v>9357</v>
      </c>
      <c r="D11423" s="84"/>
      <c r="F11423" s="84"/>
    </row>
    <row r="11424" spans="1:6" x14ac:dyDescent="0.25">
      <c r="A11424" t="s">
        <v>12662</v>
      </c>
      <c r="B11424">
        <v>1</v>
      </c>
      <c r="C11424" t="s">
        <v>9357</v>
      </c>
      <c r="D11424" s="84"/>
      <c r="F11424" s="84"/>
    </row>
    <row r="11425" spans="1:6" x14ac:dyDescent="0.25">
      <c r="A11425" t="s">
        <v>12663</v>
      </c>
      <c r="B11425">
        <v>1</v>
      </c>
      <c r="C11425" t="s">
        <v>9357</v>
      </c>
      <c r="D11425" s="84"/>
      <c r="F11425" s="84"/>
    </row>
    <row r="11426" spans="1:6" x14ac:dyDescent="0.25">
      <c r="A11426" t="s">
        <v>12664</v>
      </c>
      <c r="B11426">
        <v>1</v>
      </c>
      <c r="C11426" t="s">
        <v>9357</v>
      </c>
      <c r="D11426" s="84"/>
      <c r="F11426" s="84"/>
    </row>
    <row r="11427" spans="1:6" x14ac:dyDescent="0.25">
      <c r="A11427" t="s">
        <v>12665</v>
      </c>
      <c r="B11427">
        <v>1</v>
      </c>
      <c r="C11427" t="s">
        <v>9357</v>
      </c>
      <c r="D11427" s="84"/>
      <c r="F11427" s="84"/>
    </row>
    <row r="11428" spans="1:6" x14ac:dyDescent="0.25">
      <c r="A11428" t="s">
        <v>12666</v>
      </c>
      <c r="B11428">
        <v>1</v>
      </c>
      <c r="C11428" t="s">
        <v>9357</v>
      </c>
      <c r="D11428" s="84"/>
      <c r="F11428" s="84"/>
    </row>
    <row r="11429" spans="1:6" x14ac:dyDescent="0.25">
      <c r="A11429" t="s">
        <v>12667</v>
      </c>
      <c r="B11429">
        <v>1</v>
      </c>
      <c r="C11429" t="s">
        <v>9357</v>
      </c>
      <c r="D11429" s="84"/>
      <c r="F11429" s="84"/>
    </row>
    <row r="11430" spans="1:6" x14ac:dyDescent="0.25">
      <c r="A11430" t="s">
        <v>12668</v>
      </c>
      <c r="B11430">
        <v>1</v>
      </c>
      <c r="C11430" t="s">
        <v>9357</v>
      </c>
      <c r="D11430" s="84"/>
      <c r="F11430" s="84"/>
    </row>
    <row r="11431" spans="1:6" x14ac:dyDescent="0.25">
      <c r="A11431" t="s">
        <v>12669</v>
      </c>
      <c r="B11431">
        <v>1</v>
      </c>
      <c r="C11431" t="s">
        <v>9357</v>
      </c>
      <c r="D11431" s="84"/>
      <c r="F11431" s="84"/>
    </row>
    <row r="11432" spans="1:6" x14ac:dyDescent="0.25">
      <c r="A11432" t="s">
        <v>12670</v>
      </c>
      <c r="B11432">
        <v>1</v>
      </c>
      <c r="C11432" t="s">
        <v>9357</v>
      </c>
      <c r="D11432" s="84"/>
      <c r="F11432" s="84"/>
    </row>
    <row r="11433" spans="1:6" x14ac:dyDescent="0.25">
      <c r="A11433" t="s">
        <v>12671</v>
      </c>
      <c r="B11433">
        <v>1</v>
      </c>
      <c r="C11433" t="s">
        <v>9357</v>
      </c>
      <c r="D11433" s="84"/>
      <c r="F11433" s="84"/>
    </row>
    <row r="11434" spans="1:6" x14ac:dyDescent="0.25">
      <c r="A11434" t="s">
        <v>12672</v>
      </c>
      <c r="B11434">
        <v>1</v>
      </c>
      <c r="C11434" t="s">
        <v>9357</v>
      </c>
      <c r="D11434" s="84"/>
      <c r="F11434" s="84"/>
    </row>
    <row r="11435" spans="1:6" x14ac:dyDescent="0.25">
      <c r="A11435" t="s">
        <v>12673</v>
      </c>
      <c r="B11435">
        <v>1</v>
      </c>
      <c r="C11435" t="s">
        <v>9357</v>
      </c>
      <c r="D11435" s="84"/>
      <c r="F11435" s="84"/>
    </row>
    <row r="11436" spans="1:6" x14ac:dyDescent="0.25">
      <c r="A11436" t="s">
        <v>12674</v>
      </c>
      <c r="B11436">
        <v>1</v>
      </c>
      <c r="C11436" t="s">
        <v>9357</v>
      </c>
      <c r="D11436" s="84"/>
      <c r="F11436" s="84"/>
    </row>
    <row r="11437" spans="1:6" x14ac:dyDescent="0.25">
      <c r="A11437" t="s">
        <v>12675</v>
      </c>
      <c r="B11437">
        <v>1</v>
      </c>
      <c r="C11437" t="s">
        <v>9357</v>
      </c>
      <c r="D11437" s="84"/>
      <c r="F11437" s="84"/>
    </row>
    <row r="11438" spans="1:6" x14ac:dyDescent="0.25">
      <c r="A11438" t="s">
        <v>12676</v>
      </c>
      <c r="B11438">
        <v>1</v>
      </c>
      <c r="C11438" t="s">
        <v>9357</v>
      </c>
      <c r="D11438" s="84"/>
      <c r="F11438" s="84"/>
    </row>
    <row r="11439" spans="1:6" x14ac:dyDescent="0.25">
      <c r="A11439" t="s">
        <v>12677</v>
      </c>
      <c r="B11439">
        <v>1</v>
      </c>
      <c r="C11439" t="s">
        <v>9357</v>
      </c>
      <c r="D11439" s="84"/>
      <c r="F11439" s="84"/>
    </row>
    <row r="11440" spans="1:6" x14ac:dyDescent="0.25">
      <c r="A11440" t="s">
        <v>12678</v>
      </c>
      <c r="B11440">
        <v>1</v>
      </c>
      <c r="C11440" t="s">
        <v>9357</v>
      </c>
      <c r="D11440" s="84"/>
      <c r="F11440" s="84"/>
    </row>
    <row r="11441" spans="1:6" x14ac:dyDescent="0.25">
      <c r="A11441" t="s">
        <v>12679</v>
      </c>
      <c r="B11441">
        <v>1</v>
      </c>
      <c r="C11441" t="s">
        <v>9357</v>
      </c>
      <c r="D11441" s="84"/>
      <c r="F11441" s="84"/>
    </row>
    <row r="11442" spans="1:6" x14ac:dyDescent="0.25">
      <c r="A11442" t="s">
        <v>12680</v>
      </c>
      <c r="B11442">
        <v>1</v>
      </c>
      <c r="C11442" t="s">
        <v>9357</v>
      </c>
      <c r="D11442" s="84"/>
      <c r="F11442" s="84"/>
    </row>
    <row r="11443" spans="1:6" x14ac:dyDescent="0.25">
      <c r="A11443" t="s">
        <v>12681</v>
      </c>
      <c r="B11443">
        <v>1</v>
      </c>
      <c r="C11443" t="s">
        <v>9357</v>
      </c>
      <c r="D11443" s="84"/>
      <c r="F11443" s="84"/>
    </row>
    <row r="11444" spans="1:6" x14ac:dyDescent="0.25">
      <c r="A11444" t="s">
        <v>12682</v>
      </c>
      <c r="B11444">
        <v>1</v>
      </c>
      <c r="C11444" t="s">
        <v>9357</v>
      </c>
      <c r="D11444" s="84"/>
      <c r="F11444" s="84"/>
    </row>
    <row r="11445" spans="1:6" x14ac:dyDescent="0.25">
      <c r="A11445" t="s">
        <v>12683</v>
      </c>
      <c r="B11445">
        <v>1</v>
      </c>
      <c r="C11445" t="s">
        <v>9357</v>
      </c>
      <c r="D11445" s="84"/>
      <c r="F11445" s="84"/>
    </row>
    <row r="11446" spans="1:6" x14ac:dyDescent="0.25">
      <c r="A11446" t="s">
        <v>12684</v>
      </c>
      <c r="B11446">
        <v>1</v>
      </c>
      <c r="C11446" t="s">
        <v>9357</v>
      </c>
      <c r="D11446" s="84"/>
      <c r="F11446" s="84"/>
    </row>
    <row r="11447" spans="1:6" x14ac:dyDescent="0.25">
      <c r="A11447" t="s">
        <v>12685</v>
      </c>
      <c r="B11447">
        <v>1</v>
      </c>
      <c r="C11447" t="s">
        <v>9357</v>
      </c>
      <c r="D11447" s="84"/>
      <c r="F11447" s="84"/>
    </row>
    <row r="11448" spans="1:6" x14ac:dyDescent="0.25">
      <c r="A11448" t="s">
        <v>12686</v>
      </c>
      <c r="B11448">
        <v>1</v>
      </c>
      <c r="C11448" t="s">
        <v>9357</v>
      </c>
      <c r="D11448" s="84"/>
      <c r="F11448" s="84"/>
    </row>
    <row r="11449" spans="1:6" x14ac:dyDescent="0.25">
      <c r="A11449" t="s">
        <v>12687</v>
      </c>
      <c r="B11449">
        <v>1</v>
      </c>
      <c r="C11449" t="s">
        <v>9357</v>
      </c>
      <c r="D11449" s="84"/>
      <c r="F11449" s="84"/>
    </row>
    <row r="11450" spans="1:6" x14ac:dyDescent="0.25">
      <c r="A11450" t="s">
        <v>12688</v>
      </c>
      <c r="B11450">
        <v>1</v>
      </c>
      <c r="C11450" t="s">
        <v>9357</v>
      </c>
      <c r="D11450" s="84"/>
      <c r="F11450" s="84"/>
    </row>
    <row r="11451" spans="1:6" x14ac:dyDescent="0.25">
      <c r="A11451" t="s">
        <v>12689</v>
      </c>
      <c r="B11451">
        <v>1</v>
      </c>
      <c r="C11451" t="s">
        <v>9357</v>
      </c>
      <c r="D11451" s="84"/>
      <c r="F11451" s="84"/>
    </row>
    <row r="11452" spans="1:6" x14ac:dyDescent="0.25">
      <c r="A11452" t="s">
        <v>12690</v>
      </c>
      <c r="B11452">
        <v>1</v>
      </c>
      <c r="C11452" t="s">
        <v>9357</v>
      </c>
      <c r="D11452" s="84"/>
      <c r="F11452" s="84"/>
    </row>
    <row r="11453" spans="1:6" x14ac:dyDescent="0.25">
      <c r="A11453" t="s">
        <v>12691</v>
      </c>
      <c r="B11453">
        <v>1</v>
      </c>
      <c r="C11453" t="s">
        <v>9357</v>
      </c>
      <c r="D11453" s="84"/>
      <c r="F11453" s="84"/>
    </row>
    <row r="11454" spans="1:6" x14ac:dyDescent="0.25">
      <c r="A11454" t="s">
        <v>12692</v>
      </c>
      <c r="B11454">
        <v>1</v>
      </c>
      <c r="C11454" t="s">
        <v>9357</v>
      </c>
      <c r="D11454" s="84"/>
      <c r="F11454" s="84"/>
    </row>
    <row r="11455" spans="1:6" x14ac:dyDescent="0.25">
      <c r="A11455" t="s">
        <v>12693</v>
      </c>
      <c r="B11455">
        <v>1</v>
      </c>
      <c r="C11455" t="s">
        <v>9357</v>
      </c>
      <c r="D11455" s="84"/>
      <c r="F11455" s="84"/>
    </row>
    <row r="11456" spans="1:6" x14ac:dyDescent="0.25">
      <c r="A11456" t="s">
        <v>12694</v>
      </c>
      <c r="B11456">
        <v>1</v>
      </c>
      <c r="C11456" t="s">
        <v>9357</v>
      </c>
      <c r="D11456" s="84"/>
      <c r="F11456" s="84"/>
    </row>
    <row r="11457" spans="1:6" x14ac:dyDescent="0.25">
      <c r="A11457" t="s">
        <v>12695</v>
      </c>
      <c r="B11457">
        <v>1</v>
      </c>
      <c r="C11457" t="s">
        <v>9357</v>
      </c>
      <c r="D11457" s="84"/>
      <c r="F11457" s="84"/>
    </row>
    <row r="11458" spans="1:6" x14ac:dyDescent="0.25">
      <c r="A11458" t="s">
        <v>12696</v>
      </c>
      <c r="B11458">
        <v>1</v>
      </c>
      <c r="C11458" t="s">
        <v>9357</v>
      </c>
      <c r="D11458" s="84"/>
      <c r="F11458" s="84"/>
    </row>
    <row r="11459" spans="1:6" x14ac:dyDescent="0.25">
      <c r="A11459" t="s">
        <v>12697</v>
      </c>
      <c r="B11459">
        <v>1</v>
      </c>
      <c r="C11459" t="s">
        <v>9357</v>
      </c>
      <c r="D11459" s="84"/>
      <c r="F11459" s="84"/>
    </row>
    <row r="11460" spans="1:6" x14ac:dyDescent="0.25">
      <c r="A11460" t="s">
        <v>12698</v>
      </c>
      <c r="B11460">
        <v>1</v>
      </c>
      <c r="C11460" t="s">
        <v>9357</v>
      </c>
      <c r="D11460" s="84"/>
      <c r="F11460" s="84"/>
    </row>
    <row r="11461" spans="1:6" x14ac:dyDescent="0.25">
      <c r="A11461" t="s">
        <v>12699</v>
      </c>
      <c r="B11461">
        <v>1</v>
      </c>
      <c r="C11461" t="s">
        <v>9357</v>
      </c>
      <c r="D11461" s="84"/>
      <c r="F11461" s="84"/>
    </row>
    <row r="11462" spans="1:6" x14ac:dyDescent="0.25">
      <c r="A11462" t="s">
        <v>12700</v>
      </c>
      <c r="B11462">
        <v>1</v>
      </c>
      <c r="C11462" t="s">
        <v>9357</v>
      </c>
      <c r="D11462" s="84"/>
      <c r="F11462" s="84"/>
    </row>
    <row r="11463" spans="1:6" x14ac:dyDescent="0.25">
      <c r="A11463" t="s">
        <v>12701</v>
      </c>
      <c r="B11463">
        <v>1</v>
      </c>
      <c r="C11463" t="s">
        <v>9357</v>
      </c>
      <c r="D11463" s="84"/>
      <c r="F11463" s="84"/>
    </row>
    <row r="11464" spans="1:6" x14ac:dyDescent="0.25">
      <c r="A11464" t="s">
        <v>12702</v>
      </c>
      <c r="B11464">
        <v>1</v>
      </c>
      <c r="C11464" t="s">
        <v>9357</v>
      </c>
      <c r="D11464" s="84"/>
      <c r="F11464" s="84"/>
    </row>
    <row r="11465" spans="1:6" x14ac:dyDescent="0.25">
      <c r="A11465" t="s">
        <v>12703</v>
      </c>
      <c r="B11465">
        <v>1</v>
      </c>
      <c r="C11465" t="s">
        <v>9357</v>
      </c>
      <c r="D11465" s="84"/>
      <c r="F11465" s="84"/>
    </row>
    <row r="11466" spans="1:6" x14ac:dyDescent="0.25">
      <c r="A11466" t="s">
        <v>12704</v>
      </c>
      <c r="B11466">
        <v>1</v>
      </c>
      <c r="C11466" t="s">
        <v>9357</v>
      </c>
      <c r="D11466" s="84"/>
      <c r="F11466" s="84"/>
    </row>
    <row r="11467" spans="1:6" x14ac:dyDescent="0.25">
      <c r="A11467" t="s">
        <v>12705</v>
      </c>
      <c r="B11467">
        <v>1</v>
      </c>
      <c r="C11467" t="s">
        <v>9357</v>
      </c>
      <c r="D11467" s="84"/>
      <c r="F11467" s="84"/>
    </row>
    <row r="11468" spans="1:6" x14ac:dyDescent="0.25">
      <c r="A11468" t="s">
        <v>12706</v>
      </c>
      <c r="B11468">
        <v>1</v>
      </c>
      <c r="C11468" t="s">
        <v>9357</v>
      </c>
      <c r="D11468" s="84"/>
      <c r="F11468" s="84"/>
    </row>
    <row r="11469" spans="1:6" x14ac:dyDescent="0.25">
      <c r="A11469" t="s">
        <v>12707</v>
      </c>
      <c r="B11469">
        <v>1</v>
      </c>
      <c r="C11469" t="s">
        <v>9357</v>
      </c>
      <c r="D11469" s="84"/>
      <c r="F11469" s="84"/>
    </row>
    <row r="11470" spans="1:6" x14ac:dyDescent="0.25">
      <c r="A11470" t="s">
        <v>12708</v>
      </c>
      <c r="B11470">
        <v>1</v>
      </c>
      <c r="C11470" t="s">
        <v>9357</v>
      </c>
      <c r="D11470" s="84"/>
      <c r="F11470" s="84"/>
    </row>
    <row r="11471" spans="1:6" x14ac:dyDescent="0.25">
      <c r="A11471" t="s">
        <v>12709</v>
      </c>
      <c r="B11471">
        <v>1</v>
      </c>
      <c r="C11471" t="s">
        <v>9357</v>
      </c>
      <c r="D11471" s="84"/>
      <c r="F11471" s="84"/>
    </row>
    <row r="11472" spans="1:6" x14ac:dyDescent="0.25">
      <c r="A11472" t="s">
        <v>12710</v>
      </c>
      <c r="B11472">
        <v>1</v>
      </c>
      <c r="C11472" t="s">
        <v>9357</v>
      </c>
      <c r="D11472" s="84"/>
      <c r="F11472" s="84"/>
    </row>
    <row r="11473" spans="1:6" x14ac:dyDescent="0.25">
      <c r="A11473" t="s">
        <v>12711</v>
      </c>
      <c r="B11473">
        <v>1</v>
      </c>
      <c r="C11473" t="s">
        <v>9357</v>
      </c>
      <c r="D11473" s="84"/>
      <c r="F11473" s="84"/>
    </row>
    <row r="11474" spans="1:6" x14ac:dyDescent="0.25">
      <c r="A11474" t="s">
        <v>12712</v>
      </c>
      <c r="B11474">
        <v>1</v>
      </c>
      <c r="C11474" t="s">
        <v>9357</v>
      </c>
      <c r="D11474" s="84"/>
      <c r="F11474" s="84"/>
    </row>
    <row r="11475" spans="1:6" x14ac:dyDescent="0.25">
      <c r="A11475" t="s">
        <v>12713</v>
      </c>
      <c r="B11475">
        <v>1</v>
      </c>
      <c r="C11475" t="s">
        <v>9357</v>
      </c>
      <c r="D11475" s="84"/>
      <c r="F11475" s="84"/>
    </row>
    <row r="11476" spans="1:6" x14ac:dyDescent="0.25">
      <c r="A11476" t="s">
        <v>12714</v>
      </c>
      <c r="B11476">
        <v>1</v>
      </c>
      <c r="C11476" t="s">
        <v>9357</v>
      </c>
      <c r="D11476" s="84"/>
      <c r="F11476" s="84"/>
    </row>
    <row r="11477" spans="1:6" x14ac:dyDescent="0.25">
      <c r="A11477" t="s">
        <v>12715</v>
      </c>
      <c r="B11477">
        <v>1</v>
      </c>
      <c r="C11477" t="s">
        <v>9357</v>
      </c>
      <c r="D11477" s="84"/>
      <c r="F11477" s="84"/>
    </row>
    <row r="11478" spans="1:6" x14ac:dyDescent="0.25">
      <c r="A11478" t="s">
        <v>12716</v>
      </c>
      <c r="B11478">
        <v>1</v>
      </c>
      <c r="C11478" t="s">
        <v>9357</v>
      </c>
      <c r="D11478" s="84"/>
      <c r="F11478" s="84"/>
    </row>
    <row r="11479" spans="1:6" x14ac:dyDescent="0.25">
      <c r="A11479" t="s">
        <v>12717</v>
      </c>
      <c r="B11479">
        <v>1</v>
      </c>
      <c r="C11479" t="s">
        <v>9357</v>
      </c>
      <c r="D11479" s="84"/>
      <c r="F11479" s="84"/>
    </row>
    <row r="11480" spans="1:6" x14ac:dyDescent="0.25">
      <c r="A11480" t="s">
        <v>12718</v>
      </c>
      <c r="B11480">
        <v>1</v>
      </c>
      <c r="C11480" t="s">
        <v>9357</v>
      </c>
      <c r="D11480" s="84"/>
      <c r="F11480" s="84"/>
    </row>
    <row r="11481" spans="1:6" x14ac:dyDescent="0.25">
      <c r="A11481" t="s">
        <v>12719</v>
      </c>
      <c r="B11481">
        <v>1</v>
      </c>
      <c r="C11481" t="s">
        <v>9357</v>
      </c>
      <c r="D11481" s="84"/>
      <c r="F11481" s="84"/>
    </row>
    <row r="11482" spans="1:6" x14ac:dyDescent="0.25">
      <c r="A11482" t="s">
        <v>12720</v>
      </c>
      <c r="B11482">
        <v>1</v>
      </c>
      <c r="C11482" t="s">
        <v>9357</v>
      </c>
      <c r="D11482" s="84"/>
      <c r="F11482" s="84"/>
    </row>
    <row r="11483" spans="1:6" x14ac:dyDescent="0.25">
      <c r="A11483" t="s">
        <v>12721</v>
      </c>
      <c r="B11483">
        <v>1</v>
      </c>
      <c r="C11483" t="s">
        <v>9357</v>
      </c>
      <c r="D11483" s="84"/>
      <c r="F11483" s="84"/>
    </row>
    <row r="11484" spans="1:6" x14ac:dyDescent="0.25">
      <c r="A11484" t="s">
        <v>12722</v>
      </c>
      <c r="B11484">
        <v>1</v>
      </c>
      <c r="C11484" t="s">
        <v>9357</v>
      </c>
      <c r="D11484" s="84"/>
      <c r="F11484" s="84"/>
    </row>
    <row r="11485" spans="1:6" x14ac:dyDescent="0.25">
      <c r="A11485" t="s">
        <v>12723</v>
      </c>
      <c r="B11485">
        <v>1</v>
      </c>
      <c r="C11485" t="s">
        <v>9357</v>
      </c>
      <c r="D11485" s="84"/>
      <c r="F11485" s="84"/>
    </row>
    <row r="11486" spans="1:6" x14ac:dyDescent="0.25">
      <c r="A11486" t="s">
        <v>12724</v>
      </c>
      <c r="B11486">
        <v>1</v>
      </c>
      <c r="C11486" t="s">
        <v>9357</v>
      </c>
      <c r="D11486" s="84"/>
      <c r="F11486" s="84"/>
    </row>
    <row r="11487" spans="1:6" x14ac:dyDescent="0.25">
      <c r="A11487" t="s">
        <v>12725</v>
      </c>
      <c r="B11487">
        <v>1</v>
      </c>
      <c r="C11487" t="s">
        <v>9357</v>
      </c>
      <c r="D11487" s="84"/>
      <c r="F11487" s="84"/>
    </row>
    <row r="11488" spans="1:6" x14ac:dyDescent="0.25">
      <c r="A11488" t="s">
        <v>12726</v>
      </c>
      <c r="B11488">
        <v>1</v>
      </c>
      <c r="C11488" t="s">
        <v>9357</v>
      </c>
      <c r="D11488" s="84"/>
      <c r="F11488" s="84"/>
    </row>
    <row r="11489" spans="1:6" x14ac:dyDescent="0.25">
      <c r="A11489" t="s">
        <v>12727</v>
      </c>
      <c r="B11489">
        <v>1</v>
      </c>
      <c r="C11489" t="s">
        <v>9357</v>
      </c>
      <c r="D11489" s="84"/>
      <c r="F11489" s="84"/>
    </row>
    <row r="11490" spans="1:6" x14ac:dyDescent="0.25">
      <c r="A11490" t="s">
        <v>12728</v>
      </c>
      <c r="B11490">
        <v>1</v>
      </c>
      <c r="C11490" t="s">
        <v>9357</v>
      </c>
      <c r="D11490" s="84"/>
      <c r="F11490" s="84"/>
    </row>
    <row r="11491" spans="1:6" x14ac:dyDescent="0.25">
      <c r="A11491" t="s">
        <v>12729</v>
      </c>
      <c r="B11491">
        <v>1</v>
      </c>
      <c r="C11491" t="s">
        <v>9357</v>
      </c>
      <c r="D11491" s="84"/>
      <c r="F11491" s="84"/>
    </row>
    <row r="11492" spans="1:6" x14ac:dyDescent="0.25">
      <c r="A11492" t="s">
        <v>12730</v>
      </c>
      <c r="B11492">
        <v>1</v>
      </c>
      <c r="C11492" t="s">
        <v>9357</v>
      </c>
      <c r="D11492" s="84"/>
      <c r="F11492" s="84"/>
    </row>
    <row r="11493" spans="1:6" x14ac:dyDescent="0.25">
      <c r="A11493" t="s">
        <v>12731</v>
      </c>
      <c r="B11493">
        <v>1</v>
      </c>
      <c r="C11493" t="s">
        <v>9357</v>
      </c>
      <c r="D11493" s="84"/>
      <c r="F11493" s="84"/>
    </row>
    <row r="11494" spans="1:6" x14ac:dyDescent="0.25">
      <c r="A11494" t="s">
        <v>12732</v>
      </c>
      <c r="B11494">
        <v>1</v>
      </c>
      <c r="C11494" t="s">
        <v>9357</v>
      </c>
      <c r="D11494" s="84"/>
      <c r="F11494" s="84"/>
    </row>
    <row r="11495" spans="1:6" x14ac:dyDescent="0.25">
      <c r="A11495" t="s">
        <v>12733</v>
      </c>
      <c r="B11495">
        <v>1</v>
      </c>
      <c r="C11495" t="s">
        <v>9357</v>
      </c>
      <c r="D11495" s="84"/>
      <c r="F11495" s="84"/>
    </row>
    <row r="11496" spans="1:6" x14ac:dyDescent="0.25">
      <c r="A11496" t="s">
        <v>12734</v>
      </c>
      <c r="B11496">
        <v>1</v>
      </c>
      <c r="C11496" t="s">
        <v>9357</v>
      </c>
      <c r="D11496" s="84"/>
      <c r="F11496" s="84"/>
    </row>
    <row r="11497" spans="1:6" x14ac:dyDescent="0.25">
      <c r="A11497" t="s">
        <v>12735</v>
      </c>
      <c r="B11497">
        <v>1</v>
      </c>
      <c r="C11497" t="s">
        <v>9357</v>
      </c>
      <c r="D11497" s="84"/>
      <c r="F11497" s="84"/>
    </row>
    <row r="11498" spans="1:6" x14ac:dyDescent="0.25">
      <c r="A11498" t="s">
        <v>12736</v>
      </c>
      <c r="B11498">
        <v>1</v>
      </c>
      <c r="C11498" t="s">
        <v>9357</v>
      </c>
      <c r="D11498" s="84"/>
      <c r="F11498" s="84"/>
    </row>
    <row r="11499" spans="1:6" x14ac:dyDescent="0.25">
      <c r="A11499" t="s">
        <v>12737</v>
      </c>
      <c r="B11499">
        <v>1</v>
      </c>
      <c r="C11499" t="s">
        <v>9357</v>
      </c>
      <c r="D11499" s="84"/>
      <c r="F11499" s="84"/>
    </row>
    <row r="11500" spans="1:6" x14ac:dyDescent="0.25">
      <c r="A11500" t="s">
        <v>12738</v>
      </c>
      <c r="B11500">
        <v>1</v>
      </c>
      <c r="C11500" t="s">
        <v>9357</v>
      </c>
      <c r="D11500" s="84"/>
      <c r="F11500" s="84"/>
    </row>
    <row r="11501" spans="1:6" x14ac:dyDescent="0.25">
      <c r="A11501" t="s">
        <v>12739</v>
      </c>
      <c r="B11501">
        <v>1</v>
      </c>
      <c r="C11501" t="s">
        <v>9357</v>
      </c>
      <c r="D11501" s="84"/>
      <c r="F11501" s="84"/>
    </row>
    <row r="11502" spans="1:6" x14ac:dyDescent="0.25">
      <c r="A11502" t="s">
        <v>12740</v>
      </c>
      <c r="B11502">
        <v>1</v>
      </c>
      <c r="C11502" t="s">
        <v>9357</v>
      </c>
      <c r="D11502" s="84"/>
      <c r="F11502" s="84"/>
    </row>
    <row r="11503" spans="1:6" x14ac:dyDescent="0.25">
      <c r="A11503" t="s">
        <v>12741</v>
      </c>
      <c r="B11503">
        <v>1</v>
      </c>
      <c r="C11503" t="s">
        <v>9357</v>
      </c>
      <c r="D11503" s="84"/>
      <c r="F11503" s="84"/>
    </row>
    <row r="11504" spans="1:6" x14ac:dyDescent="0.25">
      <c r="A11504" t="s">
        <v>12742</v>
      </c>
      <c r="B11504">
        <v>1</v>
      </c>
      <c r="C11504" t="s">
        <v>9357</v>
      </c>
      <c r="D11504" s="84"/>
      <c r="F11504" s="84"/>
    </row>
    <row r="11505" spans="1:6" x14ac:dyDescent="0.25">
      <c r="A11505" t="s">
        <v>12743</v>
      </c>
      <c r="B11505">
        <v>1</v>
      </c>
      <c r="C11505" t="s">
        <v>9357</v>
      </c>
      <c r="D11505" s="84"/>
      <c r="F11505" s="84"/>
    </row>
    <row r="11506" spans="1:6" x14ac:dyDescent="0.25">
      <c r="A11506" t="s">
        <v>12744</v>
      </c>
      <c r="B11506">
        <v>1</v>
      </c>
      <c r="C11506" t="s">
        <v>9357</v>
      </c>
      <c r="D11506" s="84"/>
      <c r="F11506" s="84"/>
    </row>
    <row r="11507" spans="1:6" x14ac:dyDescent="0.25">
      <c r="A11507" t="s">
        <v>12745</v>
      </c>
      <c r="B11507">
        <v>1</v>
      </c>
      <c r="C11507" t="s">
        <v>9357</v>
      </c>
      <c r="D11507" s="84"/>
      <c r="F11507" s="84"/>
    </row>
    <row r="11508" spans="1:6" x14ac:dyDescent="0.25">
      <c r="A11508" t="s">
        <v>12746</v>
      </c>
      <c r="B11508">
        <v>1</v>
      </c>
      <c r="C11508" t="s">
        <v>9357</v>
      </c>
      <c r="D11508" s="84"/>
      <c r="F11508" s="84"/>
    </row>
    <row r="11509" spans="1:6" x14ac:dyDescent="0.25">
      <c r="A11509" t="s">
        <v>12747</v>
      </c>
      <c r="B11509">
        <v>1</v>
      </c>
      <c r="C11509" t="s">
        <v>9357</v>
      </c>
      <c r="D11509" s="84"/>
      <c r="F11509" s="84"/>
    </row>
    <row r="11510" spans="1:6" x14ac:dyDescent="0.25">
      <c r="A11510" t="s">
        <v>12748</v>
      </c>
      <c r="B11510">
        <v>1</v>
      </c>
      <c r="C11510" t="s">
        <v>9357</v>
      </c>
      <c r="D11510" s="84"/>
      <c r="F11510" s="84"/>
    </row>
    <row r="11511" spans="1:6" x14ac:dyDescent="0.25">
      <c r="A11511" t="s">
        <v>12749</v>
      </c>
      <c r="B11511">
        <v>1</v>
      </c>
      <c r="C11511" t="s">
        <v>9357</v>
      </c>
      <c r="D11511" s="84"/>
      <c r="F11511" s="84"/>
    </row>
    <row r="11512" spans="1:6" x14ac:dyDescent="0.25">
      <c r="A11512" t="s">
        <v>12750</v>
      </c>
      <c r="B11512">
        <v>1</v>
      </c>
      <c r="C11512" t="s">
        <v>9357</v>
      </c>
      <c r="D11512" s="84"/>
      <c r="F11512" s="84"/>
    </row>
    <row r="11513" spans="1:6" x14ac:dyDescent="0.25">
      <c r="A11513" t="s">
        <v>12751</v>
      </c>
      <c r="B11513">
        <v>1</v>
      </c>
      <c r="C11513" t="s">
        <v>9357</v>
      </c>
      <c r="D11513" s="84"/>
      <c r="F11513" s="84"/>
    </row>
    <row r="11514" spans="1:6" x14ac:dyDescent="0.25">
      <c r="A11514" t="s">
        <v>12752</v>
      </c>
      <c r="B11514">
        <v>1</v>
      </c>
      <c r="C11514" t="s">
        <v>9357</v>
      </c>
      <c r="D11514" s="84"/>
      <c r="F11514" s="84"/>
    </row>
    <row r="11515" spans="1:6" x14ac:dyDescent="0.25">
      <c r="A11515" t="s">
        <v>12753</v>
      </c>
      <c r="B11515">
        <v>1</v>
      </c>
      <c r="C11515" t="s">
        <v>9357</v>
      </c>
      <c r="D11515" s="84"/>
      <c r="F11515" s="84"/>
    </row>
    <row r="11516" spans="1:6" x14ac:dyDescent="0.25">
      <c r="A11516" t="s">
        <v>12754</v>
      </c>
      <c r="B11516">
        <v>1</v>
      </c>
      <c r="C11516" t="s">
        <v>9357</v>
      </c>
      <c r="D11516" s="84"/>
      <c r="F11516" s="84"/>
    </row>
    <row r="11517" spans="1:6" x14ac:dyDescent="0.25">
      <c r="A11517" t="s">
        <v>12755</v>
      </c>
      <c r="B11517">
        <v>1</v>
      </c>
      <c r="C11517" t="s">
        <v>9357</v>
      </c>
      <c r="D11517" s="84"/>
      <c r="F11517" s="84"/>
    </row>
    <row r="11518" spans="1:6" x14ac:dyDescent="0.25">
      <c r="A11518" t="s">
        <v>12756</v>
      </c>
      <c r="B11518">
        <v>1</v>
      </c>
      <c r="C11518" t="s">
        <v>9357</v>
      </c>
      <c r="D11518" s="84"/>
      <c r="F11518" s="84"/>
    </row>
    <row r="11519" spans="1:6" x14ac:dyDescent="0.25">
      <c r="A11519" t="s">
        <v>12757</v>
      </c>
      <c r="B11519">
        <v>1</v>
      </c>
      <c r="C11519" t="s">
        <v>9357</v>
      </c>
      <c r="D11519" s="84"/>
      <c r="F11519" s="84"/>
    </row>
    <row r="11520" spans="1:6" x14ac:dyDescent="0.25">
      <c r="A11520" t="s">
        <v>12758</v>
      </c>
      <c r="B11520">
        <v>1</v>
      </c>
      <c r="C11520" t="s">
        <v>9357</v>
      </c>
      <c r="D11520" s="84"/>
      <c r="F11520" s="84"/>
    </row>
    <row r="11521" spans="1:6" x14ac:dyDescent="0.25">
      <c r="A11521" t="s">
        <v>12759</v>
      </c>
      <c r="B11521">
        <v>1</v>
      </c>
      <c r="C11521" t="s">
        <v>9357</v>
      </c>
      <c r="D11521" s="84"/>
      <c r="F11521" s="84"/>
    </row>
    <row r="11522" spans="1:6" x14ac:dyDescent="0.25">
      <c r="A11522" t="s">
        <v>12760</v>
      </c>
      <c r="B11522">
        <v>1</v>
      </c>
      <c r="C11522" t="s">
        <v>9357</v>
      </c>
      <c r="D11522" s="84"/>
      <c r="F11522" s="84"/>
    </row>
    <row r="11523" spans="1:6" x14ac:dyDescent="0.25">
      <c r="A11523" t="s">
        <v>12761</v>
      </c>
      <c r="B11523">
        <v>1</v>
      </c>
      <c r="C11523" t="s">
        <v>9357</v>
      </c>
      <c r="D11523" s="84"/>
      <c r="F11523" s="84"/>
    </row>
    <row r="11524" spans="1:6" x14ac:dyDescent="0.25">
      <c r="A11524" t="s">
        <v>12762</v>
      </c>
      <c r="B11524">
        <v>1</v>
      </c>
      <c r="C11524" t="s">
        <v>9357</v>
      </c>
      <c r="D11524" s="84"/>
      <c r="F11524" s="84"/>
    </row>
    <row r="11525" spans="1:6" x14ac:dyDescent="0.25">
      <c r="A11525" t="s">
        <v>12763</v>
      </c>
      <c r="B11525">
        <v>1</v>
      </c>
      <c r="C11525" t="s">
        <v>9357</v>
      </c>
      <c r="D11525" s="84"/>
      <c r="F11525" s="84"/>
    </row>
    <row r="11526" spans="1:6" x14ac:dyDescent="0.25">
      <c r="A11526" t="s">
        <v>12764</v>
      </c>
      <c r="B11526">
        <v>1</v>
      </c>
      <c r="C11526" t="s">
        <v>9357</v>
      </c>
      <c r="D11526" s="84"/>
      <c r="F11526" s="84"/>
    </row>
    <row r="11527" spans="1:6" x14ac:dyDescent="0.25">
      <c r="A11527" t="s">
        <v>12765</v>
      </c>
      <c r="B11527">
        <v>1</v>
      </c>
      <c r="C11527" t="s">
        <v>9357</v>
      </c>
      <c r="D11527" s="84"/>
      <c r="F11527" s="84"/>
    </row>
    <row r="11528" spans="1:6" x14ac:dyDescent="0.25">
      <c r="A11528" t="s">
        <v>12766</v>
      </c>
      <c r="B11528">
        <v>1</v>
      </c>
      <c r="C11528" t="s">
        <v>9357</v>
      </c>
      <c r="D11528" s="84"/>
      <c r="F11528" s="84"/>
    </row>
    <row r="11529" spans="1:6" x14ac:dyDescent="0.25">
      <c r="A11529" t="s">
        <v>12767</v>
      </c>
      <c r="B11529">
        <v>1</v>
      </c>
      <c r="C11529" t="s">
        <v>9357</v>
      </c>
      <c r="D11529" s="84"/>
      <c r="F11529" s="84"/>
    </row>
    <row r="11530" spans="1:6" x14ac:dyDescent="0.25">
      <c r="A11530" t="s">
        <v>12768</v>
      </c>
      <c r="B11530">
        <v>1</v>
      </c>
      <c r="C11530" t="s">
        <v>9357</v>
      </c>
      <c r="D11530" s="84"/>
      <c r="F11530" s="84"/>
    </row>
    <row r="11531" spans="1:6" x14ac:dyDescent="0.25">
      <c r="A11531" t="s">
        <v>12769</v>
      </c>
      <c r="B11531">
        <v>1</v>
      </c>
      <c r="C11531" t="s">
        <v>9357</v>
      </c>
      <c r="D11531" s="84"/>
      <c r="F11531" s="84"/>
    </row>
    <row r="11532" spans="1:6" x14ac:dyDescent="0.25">
      <c r="A11532" t="s">
        <v>12770</v>
      </c>
      <c r="B11532">
        <v>1</v>
      </c>
      <c r="C11532" t="s">
        <v>9357</v>
      </c>
      <c r="D11532" s="84"/>
      <c r="F11532" s="84"/>
    </row>
    <row r="11533" spans="1:6" x14ac:dyDescent="0.25">
      <c r="A11533" t="s">
        <v>12771</v>
      </c>
      <c r="B11533">
        <v>1</v>
      </c>
      <c r="C11533" t="s">
        <v>9357</v>
      </c>
      <c r="D11533" s="84"/>
      <c r="F11533" s="84"/>
    </row>
    <row r="11534" spans="1:6" x14ac:dyDescent="0.25">
      <c r="A11534" t="s">
        <v>12772</v>
      </c>
      <c r="B11534">
        <v>1</v>
      </c>
      <c r="C11534" t="s">
        <v>9357</v>
      </c>
      <c r="D11534" s="84"/>
      <c r="F11534" s="84"/>
    </row>
    <row r="11535" spans="1:6" x14ac:dyDescent="0.25">
      <c r="A11535" t="s">
        <v>12773</v>
      </c>
      <c r="B11535">
        <v>1</v>
      </c>
      <c r="C11535" t="s">
        <v>9357</v>
      </c>
      <c r="D11535" s="84"/>
      <c r="F11535" s="84"/>
    </row>
    <row r="11536" spans="1:6" x14ac:dyDescent="0.25">
      <c r="A11536" t="s">
        <v>12774</v>
      </c>
      <c r="B11536">
        <v>1</v>
      </c>
      <c r="C11536" t="s">
        <v>9357</v>
      </c>
      <c r="D11536" s="84"/>
      <c r="F11536" s="84"/>
    </row>
    <row r="11537" spans="1:6" x14ac:dyDescent="0.25">
      <c r="A11537" t="s">
        <v>12775</v>
      </c>
      <c r="B11537">
        <v>1</v>
      </c>
      <c r="C11537" t="s">
        <v>9357</v>
      </c>
      <c r="D11537" s="84"/>
      <c r="F11537" s="84"/>
    </row>
    <row r="11538" spans="1:6" x14ac:dyDescent="0.25">
      <c r="A11538" t="s">
        <v>12776</v>
      </c>
      <c r="B11538">
        <v>1</v>
      </c>
      <c r="C11538" t="s">
        <v>9357</v>
      </c>
      <c r="D11538" s="84"/>
      <c r="F11538" s="84"/>
    </row>
    <row r="11539" spans="1:6" x14ac:dyDescent="0.25">
      <c r="A11539" t="s">
        <v>12777</v>
      </c>
      <c r="B11539">
        <v>1</v>
      </c>
      <c r="C11539" t="s">
        <v>9357</v>
      </c>
      <c r="D11539" s="84"/>
      <c r="F11539" s="84"/>
    </row>
    <row r="11540" spans="1:6" x14ac:dyDescent="0.25">
      <c r="A11540" t="s">
        <v>12778</v>
      </c>
      <c r="B11540">
        <v>1</v>
      </c>
      <c r="C11540" t="s">
        <v>9357</v>
      </c>
      <c r="D11540" s="84"/>
      <c r="F11540" s="84"/>
    </row>
    <row r="11541" spans="1:6" x14ac:dyDescent="0.25">
      <c r="A11541" t="s">
        <v>12779</v>
      </c>
      <c r="B11541">
        <v>1</v>
      </c>
      <c r="C11541" t="s">
        <v>9357</v>
      </c>
      <c r="D11541" s="84"/>
      <c r="F11541" s="84"/>
    </row>
    <row r="11542" spans="1:6" x14ac:dyDescent="0.25">
      <c r="A11542" t="s">
        <v>12780</v>
      </c>
      <c r="B11542">
        <v>1</v>
      </c>
      <c r="C11542" t="s">
        <v>9357</v>
      </c>
      <c r="D11542" s="84"/>
      <c r="F11542" s="84"/>
    </row>
    <row r="11543" spans="1:6" x14ac:dyDescent="0.25">
      <c r="A11543" t="s">
        <v>12781</v>
      </c>
      <c r="B11543">
        <v>1</v>
      </c>
      <c r="C11543" t="s">
        <v>9357</v>
      </c>
      <c r="D11543" s="84"/>
      <c r="F11543" s="84"/>
    </row>
    <row r="11544" spans="1:6" x14ac:dyDescent="0.25">
      <c r="A11544" t="s">
        <v>12782</v>
      </c>
      <c r="B11544">
        <v>1</v>
      </c>
      <c r="C11544" t="s">
        <v>9357</v>
      </c>
      <c r="D11544" s="84"/>
      <c r="F11544" s="84"/>
    </row>
    <row r="11545" spans="1:6" x14ac:dyDescent="0.25">
      <c r="A11545" t="s">
        <v>12783</v>
      </c>
      <c r="B11545">
        <v>1</v>
      </c>
      <c r="C11545" t="s">
        <v>9357</v>
      </c>
      <c r="D11545" s="84"/>
      <c r="F11545" s="84"/>
    </row>
    <row r="11546" spans="1:6" x14ac:dyDescent="0.25">
      <c r="A11546" t="s">
        <v>12784</v>
      </c>
      <c r="B11546">
        <v>1</v>
      </c>
      <c r="C11546" t="s">
        <v>9357</v>
      </c>
      <c r="D11546" s="84"/>
      <c r="F11546" s="84"/>
    </row>
    <row r="11547" spans="1:6" x14ac:dyDescent="0.25">
      <c r="A11547" t="s">
        <v>12785</v>
      </c>
      <c r="B11547">
        <v>1</v>
      </c>
      <c r="C11547" t="s">
        <v>9357</v>
      </c>
      <c r="D11547" s="84"/>
      <c r="F11547" s="84"/>
    </row>
    <row r="11548" spans="1:6" x14ac:dyDescent="0.25">
      <c r="A11548" t="s">
        <v>12786</v>
      </c>
      <c r="B11548">
        <v>1</v>
      </c>
      <c r="C11548" t="s">
        <v>9357</v>
      </c>
      <c r="D11548" s="84"/>
      <c r="F11548" s="84"/>
    </row>
    <row r="11549" spans="1:6" x14ac:dyDescent="0.25">
      <c r="A11549" t="s">
        <v>12787</v>
      </c>
      <c r="B11549">
        <v>1</v>
      </c>
      <c r="C11549" t="s">
        <v>9357</v>
      </c>
      <c r="D11549" s="84"/>
      <c r="F11549" s="84"/>
    </row>
    <row r="11550" spans="1:6" x14ac:dyDescent="0.25">
      <c r="A11550" t="s">
        <v>12788</v>
      </c>
      <c r="B11550">
        <v>1</v>
      </c>
      <c r="C11550" t="s">
        <v>9357</v>
      </c>
      <c r="D11550" s="84"/>
      <c r="F11550" s="84"/>
    </row>
    <row r="11551" spans="1:6" x14ac:dyDescent="0.25">
      <c r="A11551" t="s">
        <v>12789</v>
      </c>
      <c r="B11551">
        <v>1</v>
      </c>
      <c r="C11551" t="s">
        <v>9357</v>
      </c>
      <c r="D11551" s="84"/>
      <c r="F11551" s="84"/>
    </row>
    <row r="11552" spans="1:6" x14ac:dyDescent="0.25">
      <c r="A11552" t="s">
        <v>12790</v>
      </c>
      <c r="B11552">
        <v>1</v>
      </c>
      <c r="C11552" t="s">
        <v>9357</v>
      </c>
      <c r="D11552" s="84"/>
      <c r="F11552" s="84"/>
    </row>
    <row r="11553" spans="1:6" x14ac:dyDescent="0.25">
      <c r="A11553" t="s">
        <v>12791</v>
      </c>
      <c r="B11553">
        <v>1</v>
      </c>
      <c r="C11553" t="s">
        <v>9357</v>
      </c>
      <c r="D11553" s="84"/>
      <c r="F11553" s="84"/>
    </row>
    <row r="11554" spans="1:6" x14ac:dyDescent="0.25">
      <c r="A11554" t="s">
        <v>12792</v>
      </c>
      <c r="B11554">
        <v>1</v>
      </c>
      <c r="C11554" t="s">
        <v>9357</v>
      </c>
      <c r="D11554" s="84"/>
      <c r="F11554" s="84"/>
    </row>
    <row r="11555" spans="1:6" x14ac:dyDescent="0.25">
      <c r="A11555" t="s">
        <v>12793</v>
      </c>
      <c r="B11555">
        <v>1</v>
      </c>
      <c r="C11555" t="s">
        <v>9357</v>
      </c>
      <c r="D11555" s="84"/>
      <c r="F11555" s="84"/>
    </row>
    <row r="11556" spans="1:6" x14ac:dyDescent="0.25">
      <c r="A11556" t="s">
        <v>12794</v>
      </c>
      <c r="B11556">
        <v>1</v>
      </c>
      <c r="C11556" t="s">
        <v>9357</v>
      </c>
      <c r="D11556" s="84"/>
      <c r="F11556" s="84"/>
    </row>
    <row r="11557" spans="1:6" x14ac:dyDescent="0.25">
      <c r="A11557" t="s">
        <v>12795</v>
      </c>
      <c r="B11557">
        <v>1</v>
      </c>
      <c r="C11557" t="s">
        <v>9357</v>
      </c>
      <c r="D11557" s="84"/>
      <c r="F11557" s="84"/>
    </row>
    <row r="11558" spans="1:6" x14ac:dyDescent="0.25">
      <c r="A11558" t="s">
        <v>12796</v>
      </c>
      <c r="B11558">
        <v>1</v>
      </c>
      <c r="C11558" t="s">
        <v>9357</v>
      </c>
      <c r="D11558" s="84"/>
      <c r="F11558" s="84"/>
    </row>
    <row r="11559" spans="1:6" x14ac:dyDescent="0.25">
      <c r="A11559" t="s">
        <v>12797</v>
      </c>
      <c r="B11559">
        <v>1</v>
      </c>
      <c r="C11559" t="s">
        <v>9357</v>
      </c>
      <c r="D11559" s="84"/>
      <c r="F11559" s="84"/>
    </row>
    <row r="11560" spans="1:6" x14ac:dyDescent="0.25">
      <c r="A11560" t="s">
        <v>12798</v>
      </c>
      <c r="B11560">
        <v>1</v>
      </c>
      <c r="C11560" t="s">
        <v>9357</v>
      </c>
      <c r="D11560" s="84"/>
      <c r="F11560" s="84"/>
    </row>
    <row r="11561" spans="1:6" x14ac:dyDescent="0.25">
      <c r="A11561" t="s">
        <v>12799</v>
      </c>
      <c r="B11561">
        <v>1</v>
      </c>
      <c r="C11561" t="s">
        <v>9357</v>
      </c>
      <c r="D11561" s="84"/>
      <c r="F11561" s="84"/>
    </row>
    <row r="11562" spans="1:6" x14ac:dyDescent="0.25">
      <c r="A11562" t="s">
        <v>12800</v>
      </c>
      <c r="B11562">
        <v>1</v>
      </c>
      <c r="C11562" t="s">
        <v>9357</v>
      </c>
      <c r="D11562" s="84"/>
      <c r="F11562" s="84"/>
    </row>
    <row r="11563" spans="1:6" x14ac:dyDescent="0.25">
      <c r="A11563" t="s">
        <v>12801</v>
      </c>
      <c r="B11563">
        <v>1</v>
      </c>
      <c r="C11563" t="s">
        <v>9357</v>
      </c>
      <c r="D11563" s="84"/>
      <c r="F11563" s="84"/>
    </row>
    <row r="11564" spans="1:6" x14ac:dyDescent="0.25">
      <c r="A11564" t="s">
        <v>12802</v>
      </c>
      <c r="B11564">
        <v>1</v>
      </c>
      <c r="C11564" t="s">
        <v>9357</v>
      </c>
      <c r="D11564" s="84"/>
      <c r="F11564" s="84"/>
    </row>
    <row r="11565" spans="1:6" x14ac:dyDescent="0.25">
      <c r="A11565" t="s">
        <v>12803</v>
      </c>
      <c r="B11565">
        <v>1</v>
      </c>
      <c r="C11565" t="s">
        <v>9357</v>
      </c>
      <c r="D11565" s="84"/>
      <c r="F11565" s="84"/>
    </row>
    <row r="11566" spans="1:6" x14ac:dyDescent="0.25">
      <c r="A11566" t="s">
        <v>12804</v>
      </c>
      <c r="B11566">
        <v>1</v>
      </c>
      <c r="C11566" t="s">
        <v>9357</v>
      </c>
      <c r="D11566" s="84"/>
      <c r="F11566" s="84"/>
    </row>
    <row r="11567" spans="1:6" x14ac:dyDescent="0.25">
      <c r="A11567" t="s">
        <v>12805</v>
      </c>
      <c r="B11567">
        <v>1</v>
      </c>
      <c r="C11567" t="s">
        <v>9357</v>
      </c>
      <c r="D11567" s="84"/>
      <c r="F11567" s="84"/>
    </row>
    <row r="11568" spans="1:6" x14ac:dyDescent="0.25">
      <c r="A11568" t="s">
        <v>12806</v>
      </c>
      <c r="B11568">
        <v>1</v>
      </c>
      <c r="C11568" t="s">
        <v>9357</v>
      </c>
      <c r="D11568" s="84"/>
      <c r="F11568" s="84"/>
    </row>
    <row r="11569" spans="1:6" x14ac:dyDescent="0.25">
      <c r="A11569" t="s">
        <v>12807</v>
      </c>
      <c r="B11569">
        <v>1</v>
      </c>
      <c r="C11569" t="s">
        <v>9357</v>
      </c>
      <c r="D11569" s="84"/>
      <c r="F11569" s="84"/>
    </row>
    <row r="11570" spans="1:6" x14ac:dyDescent="0.25">
      <c r="A11570" t="s">
        <v>12808</v>
      </c>
      <c r="B11570">
        <v>1</v>
      </c>
      <c r="C11570" t="s">
        <v>9357</v>
      </c>
      <c r="D11570" s="84"/>
      <c r="F11570" s="84"/>
    </row>
    <row r="11571" spans="1:6" x14ac:dyDescent="0.25">
      <c r="A11571" t="s">
        <v>12809</v>
      </c>
      <c r="B11571">
        <v>1</v>
      </c>
      <c r="C11571" t="s">
        <v>9357</v>
      </c>
      <c r="D11571" s="84"/>
      <c r="F11571" s="84"/>
    </row>
    <row r="11572" spans="1:6" x14ac:dyDescent="0.25">
      <c r="A11572" t="s">
        <v>12810</v>
      </c>
      <c r="B11572">
        <v>1</v>
      </c>
      <c r="C11572" t="s">
        <v>9357</v>
      </c>
      <c r="D11572" s="84"/>
      <c r="F11572" s="84"/>
    </row>
    <row r="11573" spans="1:6" x14ac:dyDescent="0.25">
      <c r="A11573" t="s">
        <v>12811</v>
      </c>
      <c r="B11573">
        <v>1</v>
      </c>
      <c r="C11573" t="s">
        <v>9357</v>
      </c>
      <c r="D11573" s="84"/>
      <c r="F11573" s="84"/>
    </row>
    <row r="11574" spans="1:6" x14ac:dyDescent="0.25">
      <c r="A11574" t="s">
        <v>12812</v>
      </c>
      <c r="B11574">
        <v>1</v>
      </c>
      <c r="C11574" t="s">
        <v>9357</v>
      </c>
      <c r="D11574" s="84"/>
      <c r="F11574" s="84"/>
    </row>
    <row r="11575" spans="1:6" x14ac:dyDescent="0.25">
      <c r="A11575" t="s">
        <v>12813</v>
      </c>
      <c r="B11575">
        <v>1</v>
      </c>
      <c r="C11575" t="s">
        <v>9357</v>
      </c>
      <c r="D11575" s="84"/>
      <c r="F11575" s="84"/>
    </row>
    <row r="11576" spans="1:6" x14ac:dyDescent="0.25">
      <c r="A11576" t="s">
        <v>12814</v>
      </c>
      <c r="B11576">
        <v>1</v>
      </c>
      <c r="C11576" t="s">
        <v>9357</v>
      </c>
      <c r="D11576" s="84"/>
      <c r="F11576" s="84"/>
    </row>
    <row r="11577" spans="1:6" x14ac:dyDescent="0.25">
      <c r="A11577" t="s">
        <v>12815</v>
      </c>
      <c r="B11577">
        <v>1</v>
      </c>
      <c r="C11577" t="s">
        <v>9357</v>
      </c>
      <c r="D11577" s="84"/>
      <c r="F11577" s="84"/>
    </row>
    <row r="11578" spans="1:6" x14ac:dyDescent="0.25">
      <c r="A11578" t="s">
        <v>12816</v>
      </c>
      <c r="B11578">
        <v>1</v>
      </c>
      <c r="C11578" t="s">
        <v>9357</v>
      </c>
      <c r="D11578" s="84"/>
      <c r="F11578" s="84"/>
    </row>
    <row r="11579" spans="1:6" x14ac:dyDescent="0.25">
      <c r="A11579" t="s">
        <v>12817</v>
      </c>
      <c r="B11579">
        <v>1</v>
      </c>
      <c r="C11579" t="s">
        <v>9357</v>
      </c>
      <c r="D11579" s="84"/>
      <c r="F11579" s="84"/>
    </row>
    <row r="11580" spans="1:6" x14ac:dyDescent="0.25">
      <c r="A11580" t="s">
        <v>12818</v>
      </c>
      <c r="B11580">
        <v>1</v>
      </c>
      <c r="C11580" t="s">
        <v>9357</v>
      </c>
      <c r="D11580" s="84"/>
      <c r="F11580" s="84"/>
    </row>
    <row r="11581" spans="1:6" x14ac:dyDescent="0.25">
      <c r="A11581" t="s">
        <v>12819</v>
      </c>
      <c r="B11581">
        <v>1</v>
      </c>
      <c r="C11581" t="s">
        <v>9357</v>
      </c>
      <c r="D11581" s="84"/>
      <c r="F11581" s="84"/>
    </row>
    <row r="11582" spans="1:6" x14ac:dyDescent="0.25">
      <c r="A11582" t="s">
        <v>12820</v>
      </c>
      <c r="B11582">
        <v>1</v>
      </c>
      <c r="C11582" t="s">
        <v>9357</v>
      </c>
      <c r="D11582" s="84"/>
      <c r="F11582" s="84"/>
    </row>
    <row r="11583" spans="1:6" x14ac:dyDescent="0.25">
      <c r="A11583" t="s">
        <v>12821</v>
      </c>
      <c r="B11583">
        <v>1</v>
      </c>
      <c r="C11583" t="s">
        <v>9357</v>
      </c>
      <c r="D11583" s="84"/>
      <c r="F11583" s="84"/>
    </row>
    <row r="11584" spans="1:6" x14ac:dyDescent="0.25">
      <c r="A11584" t="s">
        <v>12822</v>
      </c>
      <c r="B11584">
        <v>1</v>
      </c>
      <c r="C11584" t="s">
        <v>9357</v>
      </c>
      <c r="D11584" s="84"/>
      <c r="F11584" s="84"/>
    </row>
    <row r="11585" spans="1:6" x14ac:dyDescent="0.25">
      <c r="A11585" t="s">
        <v>12823</v>
      </c>
      <c r="B11585">
        <v>1</v>
      </c>
      <c r="C11585" t="s">
        <v>9357</v>
      </c>
      <c r="D11585" s="84"/>
      <c r="F11585" s="84"/>
    </row>
    <row r="11586" spans="1:6" x14ac:dyDescent="0.25">
      <c r="A11586" t="s">
        <v>12824</v>
      </c>
      <c r="B11586">
        <v>1</v>
      </c>
      <c r="C11586" t="s">
        <v>9357</v>
      </c>
      <c r="D11586" s="84"/>
      <c r="F11586" s="84"/>
    </row>
    <row r="11587" spans="1:6" x14ac:dyDescent="0.25">
      <c r="A11587" t="s">
        <v>12825</v>
      </c>
      <c r="B11587">
        <v>1</v>
      </c>
      <c r="C11587" t="s">
        <v>9357</v>
      </c>
      <c r="D11587" s="84"/>
      <c r="F11587" s="84"/>
    </row>
    <row r="11588" spans="1:6" x14ac:dyDescent="0.25">
      <c r="A11588" t="s">
        <v>12826</v>
      </c>
      <c r="B11588">
        <v>1</v>
      </c>
      <c r="C11588" t="s">
        <v>9357</v>
      </c>
      <c r="D11588" s="84"/>
      <c r="F11588" s="84"/>
    </row>
    <row r="11589" spans="1:6" x14ac:dyDescent="0.25">
      <c r="A11589" t="s">
        <v>12827</v>
      </c>
      <c r="B11589">
        <v>1</v>
      </c>
      <c r="C11589" t="s">
        <v>9357</v>
      </c>
      <c r="D11589" s="84"/>
      <c r="F11589" s="84"/>
    </row>
    <row r="11590" spans="1:6" x14ac:dyDescent="0.25">
      <c r="A11590" t="s">
        <v>12828</v>
      </c>
      <c r="B11590">
        <v>1</v>
      </c>
      <c r="C11590" t="s">
        <v>9357</v>
      </c>
      <c r="D11590" s="84"/>
      <c r="F11590" s="84"/>
    </row>
    <row r="11591" spans="1:6" x14ac:dyDescent="0.25">
      <c r="A11591" t="s">
        <v>12829</v>
      </c>
      <c r="B11591">
        <v>1</v>
      </c>
      <c r="C11591" t="s">
        <v>9357</v>
      </c>
      <c r="D11591" s="84"/>
      <c r="F11591" s="84"/>
    </row>
    <row r="11592" spans="1:6" x14ac:dyDescent="0.25">
      <c r="A11592" t="s">
        <v>12830</v>
      </c>
      <c r="B11592">
        <v>1</v>
      </c>
      <c r="C11592" t="s">
        <v>9357</v>
      </c>
      <c r="D11592" s="84"/>
      <c r="F11592" s="84"/>
    </row>
    <row r="11593" spans="1:6" x14ac:dyDescent="0.25">
      <c r="A11593" t="s">
        <v>12831</v>
      </c>
      <c r="B11593">
        <v>1</v>
      </c>
      <c r="C11593" t="s">
        <v>9357</v>
      </c>
      <c r="D11593" s="84"/>
      <c r="F11593" s="84"/>
    </row>
    <row r="11594" spans="1:6" x14ac:dyDescent="0.25">
      <c r="A11594" t="s">
        <v>12832</v>
      </c>
      <c r="B11594">
        <v>1</v>
      </c>
      <c r="C11594" t="s">
        <v>9357</v>
      </c>
      <c r="D11594" s="84"/>
      <c r="F11594" s="84"/>
    </row>
    <row r="11595" spans="1:6" x14ac:dyDescent="0.25">
      <c r="A11595" t="s">
        <v>12833</v>
      </c>
      <c r="B11595">
        <v>1</v>
      </c>
      <c r="C11595" t="s">
        <v>9357</v>
      </c>
      <c r="D11595" s="84"/>
      <c r="F11595" s="84"/>
    </row>
    <row r="11596" spans="1:6" x14ac:dyDescent="0.25">
      <c r="A11596" t="s">
        <v>12834</v>
      </c>
      <c r="B11596">
        <v>1</v>
      </c>
      <c r="C11596" t="s">
        <v>9357</v>
      </c>
      <c r="D11596" s="84"/>
      <c r="F11596" s="84"/>
    </row>
    <row r="11597" spans="1:6" x14ac:dyDescent="0.25">
      <c r="A11597" t="s">
        <v>12835</v>
      </c>
      <c r="B11597">
        <v>1</v>
      </c>
      <c r="C11597" t="s">
        <v>9357</v>
      </c>
      <c r="D11597" s="84"/>
      <c r="F11597" s="84"/>
    </row>
    <row r="11598" spans="1:6" x14ac:dyDescent="0.25">
      <c r="A11598" t="s">
        <v>12836</v>
      </c>
      <c r="B11598">
        <v>1</v>
      </c>
      <c r="C11598" t="s">
        <v>9357</v>
      </c>
      <c r="D11598" s="84"/>
      <c r="F11598" s="84"/>
    </row>
    <row r="11599" spans="1:6" x14ac:dyDescent="0.25">
      <c r="A11599" t="s">
        <v>12837</v>
      </c>
      <c r="B11599">
        <v>1</v>
      </c>
      <c r="C11599" t="s">
        <v>9357</v>
      </c>
      <c r="D11599" s="84"/>
      <c r="F11599" s="84"/>
    </row>
    <row r="11600" spans="1:6" x14ac:dyDescent="0.25">
      <c r="A11600" t="s">
        <v>12838</v>
      </c>
      <c r="B11600">
        <v>1</v>
      </c>
      <c r="C11600" t="s">
        <v>9357</v>
      </c>
      <c r="D11600" s="84"/>
      <c r="F11600" s="84"/>
    </row>
    <row r="11601" spans="1:6" x14ac:dyDescent="0.25">
      <c r="A11601" t="s">
        <v>12839</v>
      </c>
      <c r="B11601">
        <v>1</v>
      </c>
      <c r="C11601" t="s">
        <v>9357</v>
      </c>
      <c r="D11601" s="84"/>
      <c r="F11601" s="84"/>
    </row>
    <row r="11602" spans="1:6" x14ac:dyDescent="0.25">
      <c r="A11602" t="s">
        <v>12840</v>
      </c>
      <c r="B11602">
        <v>1</v>
      </c>
      <c r="C11602" t="s">
        <v>9357</v>
      </c>
      <c r="D11602" s="84"/>
      <c r="F11602" s="84"/>
    </row>
    <row r="11603" spans="1:6" x14ac:dyDescent="0.25">
      <c r="A11603" t="s">
        <v>12841</v>
      </c>
      <c r="B11603">
        <v>1</v>
      </c>
      <c r="C11603" t="s">
        <v>9357</v>
      </c>
      <c r="D11603" s="84"/>
      <c r="F11603" s="84"/>
    </row>
    <row r="11604" spans="1:6" x14ac:dyDescent="0.25">
      <c r="A11604" t="s">
        <v>12842</v>
      </c>
      <c r="B11604">
        <v>1</v>
      </c>
      <c r="C11604" t="s">
        <v>9357</v>
      </c>
      <c r="D11604" s="84"/>
      <c r="F11604" s="84"/>
    </row>
    <row r="11605" spans="1:6" x14ac:dyDescent="0.25">
      <c r="A11605" t="s">
        <v>12843</v>
      </c>
      <c r="B11605">
        <v>1</v>
      </c>
      <c r="C11605" t="s">
        <v>9357</v>
      </c>
      <c r="D11605" s="84"/>
      <c r="F11605" s="84"/>
    </row>
    <row r="11606" spans="1:6" x14ac:dyDescent="0.25">
      <c r="A11606" t="s">
        <v>12844</v>
      </c>
      <c r="B11606">
        <v>1</v>
      </c>
      <c r="C11606" t="s">
        <v>9357</v>
      </c>
      <c r="D11606" s="84"/>
      <c r="F11606" s="84"/>
    </row>
    <row r="11607" spans="1:6" x14ac:dyDescent="0.25">
      <c r="A11607" t="s">
        <v>12845</v>
      </c>
      <c r="B11607">
        <v>1</v>
      </c>
      <c r="C11607" t="s">
        <v>9357</v>
      </c>
      <c r="D11607" s="84"/>
      <c r="F11607" s="84"/>
    </row>
    <row r="11608" spans="1:6" x14ac:dyDescent="0.25">
      <c r="A11608" t="s">
        <v>12846</v>
      </c>
      <c r="B11608">
        <v>1</v>
      </c>
      <c r="C11608" t="s">
        <v>9357</v>
      </c>
      <c r="D11608" s="84"/>
      <c r="F11608" s="84"/>
    </row>
    <row r="11609" spans="1:6" x14ac:dyDescent="0.25">
      <c r="A11609" t="s">
        <v>12847</v>
      </c>
      <c r="B11609">
        <v>1</v>
      </c>
      <c r="C11609" t="s">
        <v>9357</v>
      </c>
      <c r="D11609" s="84"/>
      <c r="F11609" s="84"/>
    </row>
    <row r="11610" spans="1:6" x14ac:dyDescent="0.25">
      <c r="A11610" t="s">
        <v>12848</v>
      </c>
      <c r="B11610">
        <v>1</v>
      </c>
      <c r="C11610" t="s">
        <v>9357</v>
      </c>
      <c r="D11610" s="84"/>
      <c r="F11610" s="84"/>
    </row>
    <row r="11611" spans="1:6" x14ac:dyDescent="0.25">
      <c r="A11611" t="s">
        <v>12849</v>
      </c>
      <c r="B11611">
        <v>1</v>
      </c>
      <c r="C11611" t="s">
        <v>9357</v>
      </c>
      <c r="D11611" s="84"/>
      <c r="F11611" s="84"/>
    </row>
    <row r="11612" spans="1:6" x14ac:dyDescent="0.25">
      <c r="A11612" t="s">
        <v>12850</v>
      </c>
      <c r="B11612">
        <v>1</v>
      </c>
      <c r="C11612" t="s">
        <v>9357</v>
      </c>
      <c r="D11612" s="84"/>
      <c r="F11612" s="84"/>
    </row>
    <row r="11613" spans="1:6" x14ac:dyDescent="0.25">
      <c r="A11613" t="s">
        <v>12851</v>
      </c>
      <c r="B11613">
        <v>1</v>
      </c>
      <c r="C11613" t="s">
        <v>9357</v>
      </c>
      <c r="D11613" s="84"/>
      <c r="F11613" s="84"/>
    </row>
    <row r="11614" spans="1:6" x14ac:dyDescent="0.25">
      <c r="A11614" t="s">
        <v>12852</v>
      </c>
      <c r="B11614">
        <v>1</v>
      </c>
      <c r="C11614" t="s">
        <v>9357</v>
      </c>
      <c r="D11614" s="84"/>
      <c r="F11614" s="84"/>
    </row>
    <row r="11615" spans="1:6" x14ac:dyDescent="0.25">
      <c r="A11615" t="s">
        <v>12853</v>
      </c>
      <c r="B11615">
        <v>1</v>
      </c>
      <c r="C11615" t="s">
        <v>9357</v>
      </c>
      <c r="D11615" s="84"/>
      <c r="F11615" s="84"/>
    </row>
    <row r="11616" spans="1:6" x14ac:dyDescent="0.25">
      <c r="A11616" t="s">
        <v>12854</v>
      </c>
      <c r="B11616">
        <v>1</v>
      </c>
      <c r="C11616" t="s">
        <v>9357</v>
      </c>
      <c r="D11616" s="84"/>
      <c r="F11616" s="84"/>
    </row>
    <row r="11617" spans="1:6" x14ac:dyDescent="0.25">
      <c r="A11617" t="s">
        <v>12855</v>
      </c>
      <c r="B11617">
        <v>1</v>
      </c>
      <c r="C11617" t="s">
        <v>9357</v>
      </c>
      <c r="D11617" s="84"/>
      <c r="F11617" s="84"/>
    </row>
    <row r="11618" spans="1:6" x14ac:dyDescent="0.25">
      <c r="A11618" t="s">
        <v>12856</v>
      </c>
      <c r="B11618">
        <v>1</v>
      </c>
      <c r="C11618" t="s">
        <v>9357</v>
      </c>
      <c r="D11618" s="84"/>
      <c r="F11618" s="84"/>
    </row>
    <row r="11619" spans="1:6" x14ac:dyDescent="0.25">
      <c r="A11619" t="s">
        <v>12857</v>
      </c>
      <c r="B11619">
        <v>1</v>
      </c>
      <c r="C11619" t="s">
        <v>9357</v>
      </c>
      <c r="D11619" s="84"/>
      <c r="F11619" s="84"/>
    </row>
    <row r="11620" spans="1:6" x14ac:dyDescent="0.25">
      <c r="A11620" t="s">
        <v>12858</v>
      </c>
      <c r="B11620">
        <v>1</v>
      </c>
      <c r="C11620" t="s">
        <v>9357</v>
      </c>
      <c r="D11620" s="84"/>
      <c r="F11620" s="84"/>
    </row>
    <row r="11621" spans="1:6" x14ac:dyDescent="0.25">
      <c r="A11621" t="s">
        <v>12859</v>
      </c>
      <c r="B11621">
        <v>1</v>
      </c>
      <c r="C11621" t="s">
        <v>9357</v>
      </c>
      <c r="D11621" s="84"/>
      <c r="F11621" s="84"/>
    </row>
    <row r="11622" spans="1:6" x14ac:dyDescent="0.25">
      <c r="A11622" t="s">
        <v>12860</v>
      </c>
      <c r="B11622">
        <v>1</v>
      </c>
      <c r="C11622" t="s">
        <v>9357</v>
      </c>
      <c r="D11622" s="84"/>
      <c r="F11622" s="84"/>
    </row>
    <row r="11623" spans="1:6" x14ac:dyDescent="0.25">
      <c r="A11623" t="s">
        <v>12861</v>
      </c>
      <c r="B11623">
        <v>1</v>
      </c>
      <c r="C11623" t="s">
        <v>9357</v>
      </c>
      <c r="D11623" s="84"/>
      <c r="F11623" s="84"/>
    </row>
    <row r="11624" spans="1:6" x14ac:dyDescent="0.25">
      <c r="A11624" t="s">
        <v>12862</v>
      </c>
      <c r="B11624">
        <v>1</v>
      </c>
      <c r="C11624" t="s">
        <v>9357</v>
      </c>
      <c r="D11624" s="84"/>
      <c r="F11624" s="84"/>
    </row>
    <row r="11625" spans="1:6" x14ac:dyDescent="0.25">
      <c r="A11625" t="s">
        <v>12863</v>
      </c>
      <c r="B11625">
        <v>1</v>
      </c>
      <c r="C11625" t="s">
        <v>9357</v>
      </c>
      <c r="D11625" s="84"/>
      <c r="F11625" s="84"/>
    </row>
    <row r="11626" spans="1:6" x14ac:dyDescent="0.25">
      <c r="A11626" t="s">
        <v>12864</v>
      </c>
      <c r="B11626">
        <v>1</v>
      </c>
      <c r="C11626" t="s">
        <v>9357</v>
      </c>
      <c r="D11626" s="84"/>
      <c r="F11626" s="84"/>
    </row>
    <row r="11627" spans="1:6" x14ac:dyDescent="0.25">
      <c r="A11627" t="s">
        <v>12865</v>
      </c>
      <c r="B11627">
        <v>1</v>
      </c>
      <c r="C11627" t="s">
        <v>9357</v>
      </c>
      <c r="D11627" s="84"/>
      <c r="F11627" s="84"/>
    </row>
    <row r="11628" spans="1:6" x14ac:dyDescent="0.25">
      <c r="A11628" t="s">
        <v>12866</v>
      </c>
      <c r="B11628">
        <v>1</v>
      </c>
      <c r="C11628" t="s">
        <v>9357</v>
      </c>
      <c r="D11628" s="84"/>
      <c r="F11628" s="84"/>
    </row>
    <row r="11629" spans="1:6" x14ac:dyDescent="0.25">
      <c r="A11629" t="s">
        <v>12867</v>
      </c>
      <c r="B11629">
        <v>1</v>
      </c>
      <c r="C11629" t="s">
        <v>9357</v>
      </c>
      <c r="D11629" s="84"/>
      <c r="F11629" s="84"/>
    </row>
    <row r="11630" spans="1:6" x14ac:dyDescent="0.25">
      <c r="A11630" t="s">
        <v>12868</v>
      </c>
      <c r="B11630">
        <v>1</v>
      </c>
      <c r="C11630" t="s">
        <v>9357</v>
      </c>
      <c r="D11630" s="84"/>
      <c r="F11630" s="84"/>
    </row>
    <row r="11631" spans="1:6" x14ac:dyDescent="0.25">
      <c r="A11631" t="s">
        <v>12869</v>
      </c>
      <c r="B11631">
        <v>1</v>
      </c>
      <c r="C11631" t="s">
        <v>9357</v>
      </c>
      <c r="D11631" s="84"/>
      <c r="F11631" s="84"/>
    </row>
    <row r="11632" spans="1:6" x14ac:dyDescent="0.25">
      <c r="A11632" t="s">
        <v>12870</v>
      </c>
      <c r="B11632">
        <v>1</v>
      </c>
      <c r="C11632" t="s">
        <v>9357</v>
      </c>
      <c r="D11632" s="84"/>
      <c r="F11632" s="84"/>
    </row>
    <row r="11633" spans="1:6" x14ac:dyDescent="0.25">
      <c r="A11633" t="s">
        <v>12871</v>
      </c>
      <c r="B11633">
        <v>1</v>
      </c>
      <c r="C11633" t="s">
        <v>9357</v>
      </c>
      <c r="D11633" s="84"/>
      <c r="F11633" s="84"/>
    </row>
    <row r="11634" spans="1:6" x14ac:dyDescent="0.25">
      <c r="A11634" t="s">
        <v>12872</v>
      </c>
      <c r="B11634">
        <v>1</v>
      </c>
      <c r="C11634" t="s">
        <v>9357</v>
      </c>
      <c r="D11634" s="84"/>
      <c r="F11634" s="84"/>
    </row>
    <row r="11635" spans="1:6" x14ac:dyDescent="0.25">
      <c r="A11635" t="s">
        <v>12873</v>
      </c>
      <c r="B11635">
        <v>1</v>
      </c>
      <c r="C11635" t="s">
        <v>9357</v>
      </c>
      <c r="D11635" s="84"/>
      <c r="F11635" s="84"/>
    </row>
    <row r="11636" spans="1:6" x14ac:dyDescent="0.25">
      <c r="A11636" t="s">
        <v>12874</v>
      </c>
      <c r="B11636">
        <v>1</v>
      </c>
      <c r="C11636" t="s">
        <v>9357</v>
      </c>
      <c r="D11636" s="84"/>
      <c r="F11636" s="84"/>
    </row>
    <row r="11637" spans="1:6" x14ac:dyDescent="0.25">
      <c r="A11637" t="s">
        <v>12875</v>
      </c>
      <c r="B11637">
        <v>1</v>
      </c>
      <c r="C11637" t="s">
        <v>9357</v>
      </c>
      <c r="D11637" s="84"/>
      <c r="F11637" s="84"/>
    </row>
    <row r="11638" spans="1:6" x14ac:dyDescent="0.25">
      <c r="A11638" t="s">
        <v>12876</v>
      </c>
      <c r="B11638">
        <v>1</v>
      </c>
      <c r="C11638" t="s">
        <v>9357</v>
      </c>
      <c r="D11638" s="84"/>
      <c r="F11638" s="84"/>
    </row>
    <row r="11639" spans="1:6" x14ac:dyDescent="0.25">
      <c r="A11639" t="s">
        <v>12877</v>
      </c>
      <c r="B11639">
        <v>1</v>
      </c>
      <c r="C11639" t="s">
        <v>9357</v>
      </c>
      <c r="D11639" s="84"/>
      <c r="F11639" s="84"/>
    </row>
    <row r="11640" spans="1:6" x14ac:dyDescent="0.25">
      <c r="A11640" t="s">
        <v>12878</v>
      </c>
      <c r="B11640">
        <v>1</v>
      </c>
      <c r="C11640" t="s">
        <v>9357</v>
      </c>
      <c r="D11640" s="84"/>
      <c r="F11640" s="84"/>
    </row>
    <row r="11641" spans="1:6" x14ac:dyDescent="0.25">
      <c r="A11641" t="s">
        <v>12879</v>
      </c>
      <c r="B11641">
        <v>1</v>
      </c>
      <c r="C11641" t="s">
        <v>9357</v>
      </c>
      <c r="D11641" s="84"/>
      <c r="F11641" s="84"/>
    </row>
    <row r="11642" spans="1:6" x14ac:dyDescent="0.25">
      <c r="A11642" t="s">
        <v>12880</v>
      </c>
      <c r="B11642">
        <v>1</v>
      </c>
      <c r="C11642" t="s">
        <v>9357</v>
      </c>
      <c r="D11642" s="84"/>
      <c r="F11642" s="84"/>
    </row>
    <row r="11643" spans="1:6" x14ac:dyDescent="0.25">
      <c r="A11643" t="s">
        <v>12881</v>
      </c>
      <c r="B11643">
        <v>1</v>
      </c>
      <c r="C11643" t="s">
        <v>9357</v>
      </c>
      <c r="D11643" s="84"/>
      <c r="F11643" s="84"/>
    </row>
    <row r="11644" spans="1:6" x14ac:dyDescent="0.25">
      <c r="A11644" t="s">
        <v>12882</v>
      </c>
      <c r="B11644">
        <v>1</v>
      </c>
      <c r="C11644" t="s">
        <v>9357</v>
      </c>
      <c r="D11644" s="84"/>
      <c r="F11644" s="84"/>
    </row>
    <row r="11645" spans="1:6" x14ac:dyDescent="0.25">
      <c r="A11645" t="s">
        <v>12883</v>
      </c>
      <c r="B11645">
        <v>1</v>
      </c>
      <c r="C11645" t="s">
        <v>9357</v>
      </c>
      <c r="D11645" s="84"/>
      <c r="F11645" s="84"/>
    </row>
    <row r="11646" spans="1:6" x14ac:dyDescent="0.25">
      <c r="A11646" t="s">
        <v>12884</v>
      </c>
      <c r="B11646">
        <v>1</v>
      </c>
      <c r="C11646" t="s">
        <v>9357</v>
      </c>
      <c r="D11646" s="84"/>
      <c r="F11646" s="84"/>
    </row>
    <row r="11647" spans="1:6" x14ac:dyDescent="0.25">
      <c r="A11647" t="s">
        <v>12885</v>
      </c>
      <c r="B11647">
        <v>1</v>
      </c>
      <c r="C11647" t="s">
        <v>9357</v>
      </c>
      <c r="D11647" s="84"/>
      <c r="F11647" s="84"/>
    </row>
    <row r="11648" spans="1:6" x14ac:dyDescent="0.25">
      <c r="A11648" t="s">
        <v>12886</v>
      </c>
      <c r="B11648">
        <v>1</v>
      </c>
      <c r="C11648" t="s">
        <v>9357</v>
      </c>
      <c r="D11648" s="84"/>
      <c r="F11648" s="84"/>
    </row>
    <row r="11649" spans="1:6" x14ac:dyDescent="0.25">
      <c r="A11649" t="s">
        <v>12887</v>
      </c>
      <c r="B11649">
        <v>1</v>
      </c>
      <c r="C11649" t="s">
        <v>9357</v>
      </c>
      <c r="D11649" s="84"/>
      <c r="F11649" s="84"/>
    </row>
    <row r="11650" spans="1:6" x14ac:dyDescent="0.25">
      <c r="A11650" t="s">
        <v>12888</v>
      </c>
      <c r="B11650">
        <v>1</v>
      </c>
      <c r="C11650" t="s">
        <v>9357</v>
      </c>
      <c r="D11650" s="84"/>
      <c r="F11650" s="84"/>
    </row>
    <row r="11651" spans="1:6" x14ac:dyDescent="0.25">
      <c r="A11651" t="s">
        <v>12889</v>
      </c>
      <c r="B11651">
        <v>1</v>
      </c>
      <c r="C11651" t="s">
        <v>9357</v>
      </c>
      <c r="D11651" s="84"/>
      <c r="F11651" s="84"/>
    </row>
    <row r="11652" spans="1:6" x14ac:dyDescent="0.25">
      <c r="A11652" t="s">
        <v>12890</v>
      </c>
      <c r="B11652">
        <v>1</v>
      </c>
      <c r="C11652" t="s">
        <v>9357</v>
      </c>
      <c r="D11652" s="84"/>
      <c r="F11652" s="84"/>
    </row>
    <row r="11653" spans="1:6" x14ac:dyDescent="0.25">
      <c r="A11653" t="s">
        <v>12891</v>
      </c>
      <c r="B11653">
        <v>1</v>
      </c>
      <c r="C11653" t="s">
        <v>9357</v>
      </c>
      <c r="D11653" s="84"/>
      <c r="F11653" s="84"/>
    </row>
    <row r="11654" spans="1:6" x14ac:dyDescent="0.25">
      <c r="A11654" t="s">
        <v>12892</v>
      </c>
      <c r="B11654">
        <v>1</v>
      </c>
      <c r="C11654" t="s">
        <v>9357</v>
      </c>
      <c r="D11654" s="84"/>
      <c r="F11654" s="84"/>
    </row>
    <row r="11655" spans="1:6" x14ac:dyDescent="0.25">
      <c r="A11655" t="s">
        <v>12893</v>
      </c>
      <c r="B11655">
        <v>1</v>
      </c>
      <c r="C11655" t="s">
        <v>9357</v>
      </c>
      <c r="D11655" s="84"/>
      <c r="F11655" s="84"/>
    </row>
    <row r="11656" spans="1:6" x14ac:dyDescent="0.25">
      <c r="A11656" t="s">
        <v>12894</v>
      </c>
      <c r="B11656">
        <v>1</v>
      </c>
      <c r="C11656" t="s">
        <v>9357</v>
      </c>
      <c r="D11656" s="84"/>
      <c r="F11656" s="84"/>
    </row>
    <row r="11657" spans="1:6" x14ac:dyDescent="0.25">
      <c r="A11657" t="s">
        <v>12895</v>
      </c>
      <c r="B11657">
        <v>1</v>
      </c>
      <c r="C11657" t="s">
        <v>9357</v>
      </c>
      <c r="D11657" s="84"/>
      <c r="F11657" s="84"/>
    </row>
    <row r="11658" spans="1:6" x14ac:dyDescent="0.25">
      <c r="A11658" t="s">
        <v>12896</v>
      </c>
      <c r="B11658">
        <v>1</v>
      </c>
      <c r="C11658" t="s">
        <v>9357</v>
      </c>
      <c r="D11658" s="84"/>
      <c r="F11658" s="84"/>
    </row>
    <row r="11659" spans="1:6" x14ac:dyDescent="0.25">
      <c r="A11659" t="s">
        <v>12897</v>
      </c>
      <c r="B11659">
        <v>1</v>
      </c>
      <c r="C11659" t="s">
        <v>9357</v>
      </c>
      <c r="D11659" s="84"/>
      <c r="F11659" s="84"/>
    </row>
    <row r="11660" spans="1:6" x14ac:dyDescent="0.25">
      <c r="A11660" t="s">
        <v>12898</v>
      </c>
      <c r="B11660">
        <v>1</v>
      </c>
      <c r="C11660" t="s">
        <v>9357</v>
      </c>
      <c r="D11660" s="84"/>
      <c r="F11660" s="84"/>
    </row>
    <row r="11661" spans="1:6" x14ac:dyDescent="0.25">
      <c r="A11661" t="s">
        <v>12899</v>
      </c>
      <c r="B11661">
        <v>1</v>
      </c>
      <c r="C11661" t="s">
        <v>9357</v>
      </c>
      <c r="D11661" s="84"/>
      <c r="F11661" s="84"/>
    </row>
    <row r="11662" spans="1:6" x14ac:dyDescent="0.25">
      <c r="A11662" t="s">
        <v>12900</v>
      </c>
      <c r="B11662">
        <v>1</v>
      </c>
      <c r="C11662" t="s">
        <v>9357</v>
      </c>
      <c r="D11662" s="84"/>
      <c r="F11662" s="84"/>
    </row>
    <row r="11663" spans="1:6" x14ac:dyDescent="0.25">
      <c r="A11663" t="s">
        <v>12901</v>
      </c>
      <c r="B11663">
        <v>1</v>
      </c>
      <c r="C11663" t="s">
        <v>9357</v>
      </c>
      <c r="D11663" s="84"/>
      <c r="F11663" s="84"/>
    </row>
    <row r="11664" spans="1:6" x14ac:dyDescent="0.25">
      <c r="A11664" t="s">
        <v>12902</v>
      </c>
      <c r="B11664">
        <v>1</v>
      </c>
      <c r="C11664" t="s">
        <v>9357</v>
      </c>
      <c r="D11664" s="84"/>
      <c r="F11664" s="84"/>
    </row>
    <row r="11665" spans="1:6" x14ac:dyDescent="0.25">
      <c r="A11665" t="s">
        <v>12903</v>
      </c>
      <c r="B11665">
        <v>1</v>
      </c>
      <c r="C11665" t="s">
        <v>9357</v>
      </c>
      <c r="D11665" s="84"/>
      <c r="F11665" s="84"/>
    </row>
    <row r="11666" spans="1:6" x14ac:dyDescent="0.25">
      <c r="A11666" t="s">
        <v>12904</v>
      </c>
      <c r="B11666">
        <v>1</v>
      </c>
      <c r="C11666" t="s">
        <v>9357</v>
      </c>
      <c r="D11666" s="84"/>
      <c r="F11666" s="84"/>
    </row>
    <row r="11667" spans="1:6" x14ac:dyDescent="0.25">
      <c r="A11667" t="s">
        <v>12905</v>
      </c>
      <c r="B11667">
        <v>1</v>
      </c>
      <c r="C11667" t="s">
        <v>9357</v>
      </c>
      <c r="D11667" s="84"/>
      <c r="F11667" s="84"/>
    </row>
    <row r="11668" spans="1:6" x14ac:dyDescent="0.25">
      <c r="A11668" t="s">
        <v>12906</v>
      </c>
      <c r="B11668">
        <v>1</v>
      </c>
      <c r="C11668" t="s">
        <v>9357</v>
      </c>
      <c r="D11668" s="84"/>
      <c r="F11668" s="84"/>
    </row>
    <row r="11669" spans="1:6" x14ac:dyDescent="0.25">
      <c r="A11669" t="s">
        <v>12907</v>
      </c>
      <c r="B11669">
        <v>1</v>
      </c>
      <c r="C11669" t="s">
        <v>9357</v>
      </c>
      <c r="D11669" s="84"/>
      <c r="F11669" s="84"/>
    </row>
    <row r="11670" spans="1:6" x14ac:dyDescent="0.25">
      <c r="A11670" t="s">
        <v>12908</v>
      </c>
      <c r="B11670">
        <v>1</v>
      </c>
      <c r="C11670" t="s">
        <v>9357</v>
      </c>
      <c r="D11670" s="84"/>
      <c r="F11670" s="84"/>
    </row>
    <row r="11671" spans="1:6" x14ac:dyDescent="0.25">
      <c r="A11671" t="s">
        <v>12909</v>
      </c>
      <c r="B11671">
        <v>1</v>
      </c>
      <c r="C11671" t="s">
        <v>9357</v>
      </c>
      <c r="D11671" s="84"/>
      <c r="F11671" s="84"/>
    </row>
    <row r="11672" spans="1:6" x14ac:dyDescent="0.25">
      <c r="A11672" t="s">
        <v>12910</v>
      </c>
      <c r="B11672">
        <v>1</v>
      </c>
      <c r="C11672" t="s">
        <v>9357</v>
      </c>
      <c r="D11672" s="84"/>
      <c r="F11672" s="84"/>
    </row>
    <row r="11673" spans="1:6" x14ac:dyDescent="0.25">
      <c r="A11673" t="s">
        <v>12911</v>
      </c>
      <c r="B11673">
        <v>1</v>
      </c>
      <c r="C11673" t="s">
        <v>9357</v>
      </c>
      <c r="D11673" s="84"/>
      <c r="F11673" s="84"/>
    </row>
    <row r="11674" spans="1:6" x14ac:dyDescent="0.25">
      <c r="A11674" t="s">
        <v>12912</v>
      </c>
      <c r="B11674">
        <v>1</v>
      </c>
      <c r="C11674" t="s">
        <v>9357</v>
      </c>
      <c r="D11674" s="84"/>
      <c r="F11674" s="84"/>
    </row>
    <row r="11675" spans="1:6" x14ac:dyDescent="0.25">
      <c r="A11675" t="s">
        <v>12913</v>
      </c>
      <c r="B11675">
        <v>1</v>
      </c>
      <c r="C11675" t="s">
        <v>9357</v>
      </c>
      <c r="D11675" s="84"/>
      <c r="F11675" s="84"/>
    </row>
    <row r="11676" spans="1:6" x14ac:dyDescent="0.25">
      <c r="A11676" t="s">
        <v>12914</v>
      </c>
      <c r="B11676">
        <v>1</v>
      </c>
      <c r="C11676" t="s">
        <v>9357</v>
      </c>
      <c r="D11676" s="84"/>
      <c r="F11676" s="84"/>
    </row>
    <row r="11677" spans="1:6" x14ac:dyDescent="0.25">
      <c r="A11677" t="s">
        <v>12915</v>
      </c>
      <c r="B11677">
        <v>1</v>
      </c>
      <c r="C11677" t="s">
        <v>9357</v>
      </c>
      <c r="D11677" s="84"/>
      <c r="F11677" s="84"/>
    </row>
    <row r="11678" spans="1:6" x14ac:dyDescent="0.25">
      <c r="A11678" t="s">
        <v>12916</v>
      </c>
      <c r="B11678">
        <v>1</v>
      </c>
      <c r="C11678" t="s">
        <v>9357</v>
      </c>
      <c r="D11678" s="84"/>
      <c r="F11678" s="84"/>
    </row>
    <row r="11679" spans="1:6" x14ac:dyDescent="0.25">
      <c r="A11679" t="s">
        <v>12917</v>
      </c>
      <c r="B11679">
        <v>1</v>
      </c>
      <c r="C11679" t="s">
        <v>9357</v>
      </c>
      <c r="D11679" s="84"/>
      <c r="F11679" s="84"/>
    </row>
    <row r="11680" spans="1:6" x14ac:dyDescent="0.25">
      <c r="A11680" t="s">
        <v>12918</v>
      </c>
      <c r="B11680">
        <v>1</v>
      </c>
      <c r="C11680" t="s">
        <v>9357</v>
      </c>
      <c r="D11680" s="84"/>
      <c r="F11680" s="84"/>
    </row>
    <row r="11681" spans="1:6" x14ac:dyDescent="0.25">
      <c r="A11681" t="s">
        <v>12919</v>
      </c>
      <c r="B11681">
        <v>1</v>
      </c>
      <c r="C11681" t="s">
        <v>9357</v>
      </c>
      <c r="D11681" s="84"/>
      <c r="F11681" s="84"/>
    </row>
    <row r="11682" spans="1:6" x14ac:dyDescent="0.25">
      <c r="A11682" t="s">
        <v>12920</v>
      </c>
      <c r="B11682">
        <v>1</v>
      </c>
      <c r="C11682" t="s">
        <v>9357</v>
      </c>
      <c r="D11682" s="84"/>
      <c r="F11682" s="84"/>
    </row>
    <row r="11683" spans="1:6" x14ac:dyDescent="0.25">
      <c r="A11683" t="s">
        <v>12921</v>
      </c>
      <c r="B11683">
        <v>1</v>
      </c>
      <c r="C11683" t="s">
        <v>9357</v>
      </c>
      <c r="D11683" s="84"/>
      <c r="F11683" s="84"/>
    </row>
    <row r="11684" spans="1:6" x14ac:dyDescent="0.25">
      <c r="A11684" t="s">
        <v>12922</v>
      </c>
      <c r="B11684">
        <v>1</v>
      </c>
      <c r="C11684" t="s">
        <v>9357</v>
      </c>
      <c r="D11684" s="84"/>
      <c r="F11684" s="84"/>
    </row>
    <row r="11685" spans="1:6" x14ac:dyDescent="0.25">
      <c r="A11685" t="s">
        <v>12923</v>
      </c>
      <c r="B11685">
        <v>1</v>
      </c>
      <c r="C11685" t="s">
        <v>9357</v>
      </c>
      <c r="D11685" s="84"/>
      <c r="F11685" s="84"/>
    </row>
    <row r="11686" spans="1:6" x14ac:dyDescent="0.25">
      <c r="A11686" t="s">
        <v>12924</v>
      </c>
      <c r="B11686">
        <v>1</v>
      </c>
      <c r="C11686" t="s">
        <v>9357</v>
      </c>
      <c r="D11686" s="84"/>
      <c r="F11686" s="84"/>
    </row>
    <row r="11687" spans="1:6" x14ac:dyDescent="0.25">
      <c r="A11687" t="s">
        <v>12925</v>
      </c>
      <c r="B11687">
        <v>1</v>
      </c>
      <c r="C11687" t="s">
        <v>9357</v>
      </c>
      <c r="D11687" s="84"/>
      <c r="F11687" s="84"/>
    </row>
    <row r="11688" spans="1:6" x14ac:dyDescent="0.25">
      <c r="A11688" t="s">
        <v>12926</v>
      </c>
      <c r="B11688">
        <v>1</v>
      </c>
      <c r="C11688" t="s">
        <v>9357</v>
      </c>
      <c r="D11688" s="84"/>
      <c r="F11688" s="84"/>
    </row>
    <row r="11689" spans="1:6" x14ac:dyDescent="0.25">
      <c r="A11689" t="s">
        <v>12927</v>
      </c>
      <c r="B11689">
        <v>1</v>
      </c>
      <c r="C11689" t="s">
        <v>9357</v>
      </c>
      <c r="D11689" s="84"/>
      <c r="F11689" s="84"/>
    </row>
    <row r="11690" spans="1:6" x14ac:dyDescent="0.25">
      <c r="A11690" t="s">
        <v>12928</v>
      </c>
      <c r="B11690">
        <v>1</v>
      </c>
      <c r="C11690" t="s">
        <v>9357</v>
      </c>
      <c r="D11690" s="84"/>
      <c r="F11690" s="84"/>
    </row>
    <row r="11691" spans="1:6" x14ac:dyDescent="0.25">
      <c r="A11691" t="s">
        <v>12929</v>
      </c>
      <c r="B11691">
        <v>1</v>
      </c>
      <c r="C11691" t="s">
        <v>9357</v>
      </c>
      <c r="D11691" s="84"/>
      <c r="F11691" s="84"/>
    </row>
    <row r="11692" spans="1:6" x14ac:dyDescent="0.25">
      <c r="A11692" t="s">
        <v>12930</v>
      </c>
      <c r="B11692">
        <v>1</v>
      </c>
      <c r="C11692" t="s">
        <v>9357</v>
      </c>
      <c r="D11692" s="84"/>
      <c r="F11692" s="84"/>
    </row>
    <row r="11693" spans="1:6" x14ac:dyDescent="0.25">
      <c r="A11693" t="s">
        <v>12931</v>
      </c>
      <c r="B11693">
        <v>1</v>
      </c>
      <c r="C11693" t="s">
        <v>9357</v>
      </c>
      <c r="D11693" s="84"/>
      <c r="F11693" s="84"/>
    </row>
    <row r="11694" spans="1:6" x14ac:dyDescent="0.25">
      <c r="A11694" t="s">
        <v>12932</v>
      </c>
      <c r="B11694">
        <v>1</v>
      </c>
      <c r="C11694" t="s">
        <v>9357</v>
      </c>
      <c r="D11694" s="84"/>
      <c r="F11694" s="84"/>
    </row>
    <row r="11695" spans="1:6" x14ac:dyDescent="0.25">
      <c r="A11695" t="s">
        <v>12933</v>
      </c>
      <c r="B11695">
        <v>1</v>
      </c>
      <c r="C11695" t="s">
        <v>9357</v>
      </c>
      <c r="D11695" s="84"/>
      <c r="F11695" s="84"/>
    </row>
    <row r="11696" spans="1:6" x14ac:dyDescent="0.25">
      <c r="A11696" t="s">
        <v>12934</v>
      </c>
      <c r="B11696">
        <v>1</v>
      </c>
      <c r="C11696" t="s">
        <v>9357</v>
      </c>
      <c r="D11696" s="84"/>
      <c r="F11696" s="84"/>
    </row>
    <row r="11697" spans="1:6" x14ac:dyDescent="0.25">
      <c r="A11697" t="s">
        <v>12935</v>
      </c>
      <c r="B11697">
        <v>1</v>
      </c>
      <c r="C11697" t="s">
        <v>9357</v>
      </c>
      <c r="D11697" s="84"/>
      <c r="F11697" s="84"/>
    </row>
    <row r="11698" spans="1:6" x14ac:dyDescent="0.25">
      <c r="A11698" t="s">
        <v>12936</v>
      </c>
      <c r="B11698">
        <v>1</v>
      </c>
      <c r="C11698" t="s">
        <v>9357</v>
      </c>
      <c r="D11698" s="84"/>
      <c r="F11698" s="84"/>
    </row>
    <row r="11699" spans="1:6" x14ac:dyDescent="0.25">
      <c r="A11699" t="s">
        <v>12937</v>
      </c>
      <c r="B11699">
        <v>1</v>
      </c>
      <c r="C11699" t="s">
        <v>9357</v>
      </c>
      <c r="D11699" s="84"/>
      <c r="F11699" s="84"/>
    </row>
    <row r="11700" spans="1:6" x14ac:dyDescent="0.25">
      <c r="A11700" t="s">
        <v>12938</v>
      </c>
      <c r="B11700">
        <v>1</v>
      </c>
      <c r="C11700" t="s">
        <v>9357</v>
      </c>
      <c r="D11700" s="84"/>
      <c r="F11700" s="84"/>
    </row>
    <row r="11701" spans="1:6" x14ac:dyDescent="0.25">
      <c r="A11701" t="s">
        <v>12939</v>
      </c>
      <c r="B11701">
        <v>1</v>
      </c>
      <c r="C11701" t="s">
        <v>9357</v>
      </c>
      <c r="D11701" s="84"/>
      <c r="F11701" s="84"/>
    </row>
    <row r="11702" spans="1:6" x14ac:dyDescent="0.25">
      <c r="A11702" t="s">
        <v>12940</v>
      </c>
      <c r="B11702">
        <v>1</v>
      </c>
      <c r="C11702" t="s">
        <v>9357</v>
      </c>
      <c r="D11702" s="84"/>
      <c r="F11702" s="84"/>
    </row>
    <row r="11703" spans="1:6" x14ac:dyDescent="0.25">
      <c r="A11703" t="s">
        <v>12941</v>
      </c>
      <c r="B11703">
        <v>1</v>
      </c>
      <c r="C11703" t="s">
        <v>9357</v>
      </c>
      <c r="D11703" s="84"/>
      <c r="F11703" s="84"/>
    </row>
    <row r="11704" spans="1:6" x14ac:dyDescent="0.25">
      <c r="A11704" t="s">
        <v>12942</v>
      </c>
      <c r="B11704">
        <v>1</v>
      </c>
      <c r="C11704" t="s">
        <v>9357</v>
      </c>
      <c r="D11704" s="84"/>
      <c r="F11704" s="84"/>
    </row>
    <row r="11705" spans="1:6" x14ac:dyDescent="0.25">
      <c r="A11705" t="s">
        <v>12943</v>
      </c>
      <c r="B11705">
        <v>1</v>
      </c>
      <c r="C11705" t="s">
        <v>9357</v>
      </c>
      <c r="D11705" s="84"/>
      <c r="F11705" s="84"/>
    </row>
    <row r="11706" spans="1:6" x14ac:dyDescent="0.25">
      <c r="A11706" t="s">
        <v>12944</v>
      </c>
      <c r="B11706">
        <v>1</v>
      </c>
      <c r="C11706" t="s">
        <v>9357</v>
      </c>
      <c r="D11706" s="84"/>
      <c r="F11706" s="84"/>
    </row>
    <row r="11707" spans="1:6" x14ac:dyDescent="0.25">
      <c r="A11707" t="s">
        <v>12945</v>
      </c>
      <c r="B11707">
        <v>1</v>
      </c>
      <c r="C11707" t="s">
        <v>9357</v>
      </c>
      <c r="D11707" s="84"/>
      <c r="F11707" s="84"/>
    </row>
    <row r="11708" spans="1:6" x14ac:dyDescent="0.25">
      <c r="A11708" t="s">
        <v>12946</v>
      </c>
      <c r="B11708">
        <v>1</v>
      </c>
      <c r="C11708" t="s">
        <v>9357</v>
      </c>
      <c r="D11708" s="84"/>
      <c r="F11708" s="84"/>
    </row>
    <row r="11709" spans="1:6" x14ac:dyDescent="0.25">
      <c r="A11709" t="s">
        <v>12947</v>
      </c>
      <c r="B11709">
        <v>1</v>
      </c>
      <c r="C11709" t="s">
        <v>9357</v>
      </c>
      <c r="D11709" s="84"/>
      <c r="F11709" s="84"/>
    </row>
    <row r="11710" spans="1:6" x14ac:dyDescent="0.25">
      <c r="A11710" t="s">
        <v>12948</v>
      </c>
      <c r="B11710">
        <v>1</v>
      </c>
      <c r="C11710" t="s">
        <v>9357</v>
      </c>
      <c r="D11710" s="84"/>
      <c r="F11710" s="84"/>
    </row>
    <row r="11711" spans="1:6" x14ac:dyDescent="0.25">
      <c r="A11711" t="s">
        <v>12949</v>
      </c>
      <c r="B11711">
        <v>1</v>
      </c>
      <c r="C11711" t="s">
        <v>9357</v>
      </c>
      <c r="D11711" s="84"/>
      <c r="F11711" s="84"/>
    </row>
    <row r="11712" spans="1:6" x14ac:dyDescent="0.25">
      <c r="A11712" t="s">
        <v>12950</v>
      </c>
      <c r="B11712">
        <v>1</v>
      </c>
      <c r="C11712" t="s">
        <v>9357</v>
      </c>
      <c r="D11712" s="84"/>
      <c r="F11712" s="84"/>
    </row>
    <row r="11713" spans="1:6" x14ac:dyDescent="0.25">
      <c r="A11713" t="s">
        <v>12951</v>
      </c>
      <c r="B11713">
        <v>1</v>
      </c>
      <c r="C11713" t="s">
        <v>9357</v>
      </c>
      <c r="D11713" s="84"/>
      <c r="F11713" s="84"/>
    </row>
    <row r="11714" spans="1:6" x14ac:dyDescent="0.25">
      <c r="A11714" t="s">
        <v>12952</v>
      </c>
      <c r="B11714">
        <v>1</v>
      </c>
      <c r="C11714" t="s">
        <v>9357</v>
      </c>
      <c r="D11714" s="84"/>
      <c r="F11714" s="84"/>
    </row>
    <row r="11715" spans="1:6" x14ac:dyDescent="0.25">
      <c r="A11715" t="s">
        <v>12953</v>
      </c>
      <c r="B11715">
        <v>1</v>
      </c>
      <c r="C11715" t="s">
        <v>9357</v>
      </c>
      <c r="D11715" s="84"/>
      <c r="F11715" s="84"/>
    </row>
    <row r="11716" spans="1:6" x14ac:dyDescent="0.25">
      <c r="A11716" t="s">
        <v>12954</v>
      </c>
      <c r="B11716">
        <v>1</v>
      </c>
      <c r="C11716" t="s">
        <v>9357</v>
      </c>
      <c r="D11716" s="84"/>
      <c r="F11716" s="84"/>
    </row>
    <row r="11717" spans="1:6" x14ac:dyDescent="0.25">
      <c r="A11717" t="s">
        <v>12955</v>
      </c>
      <c r="B11717">
        <v>1</v>
      </c>
      <c r="C11717" t="s">
        <v>9357</v>
      </c>
      <c r="D11717" s="84"/>
      <c r="F11717" s="84"/>
    </row>
    <row r="11718" spans="1:6" x14ac:dyDescent="0.25">
      <c r="A11718" t="s">
        <v>12956</v>
      </c>
      <c r="B11718">
        <v>1</v>
      </c>
      <c r="C11718" t="s">
        <v>9357</v>
      </c>
      <c r="D11718" s="84"/>
      <c r="F11718" s="84"/>
    </row>
    <row r="11719" spans="1:6" x14ac:dyDescent="0.25">
      <c r="A11719" t="s">
        <v>12957</v>
      </c>
      <c r="B11719">
        <v>1</v>
      </c>
      <c r="C11719" t="s">
        <v>9357</v>
      </c>
      <c r="D11719" s="84"/>
      <c r="F11719" s="84"/>
    </row>
    <row r="11720" spans="1:6" x14ac:dyDescent="0.25">
      <c r="A11720" t="s">
        <v>12958</v>
      </c>
      <c r="B11720">
        <v>1</v>
      </c>
      <c r="C11720" t="s">
        <v>9357</v>
      </c>
      <c r="D11720" s="84"/>
      <c r="F11720" s="84"/>
    </row>
    <row r="11721" spans="1:6" x14ac:dyDescent="0.25">
      <c r="A11721" t="s">
        <v>12959</v>
      </c>
      <c r="B11721">
        <v>1</v>
      </c>
      <c r="C11721" t="s">
        <v>9357</v>
      </c>
      <c r="D11721" s="84"/>
      <c r="F11721" s="84"/>
    </row>
    <row r="11722" spans="1:6" x14ac:dyDescent="0.25">
      <c r="A11722" t="s">
        <v>12960</v>
      </c>
      <c r="B11722">
        <v>1</v>
      </c>
      <c r="C11722" t="s">
        <v>9357</v>
      </c>
      <c r="D11722" s="84"/>
      <c r="F11722" s="84"/>
    </row>
    <row r="11723" spans="1:6" x14ac:dyDescent="0.25">
      <c r="A11723" t="s">
        <v>12961</v>
      </c>
      <c r="B11723">
        <v>1</v>
      </c>
      <c r="C11723" t="s">
        <v>9357</v>
      </c>
      <c r="D11723" s="84"/>
      <c r="F11723" s="84"/>
    </row>
    <row r="11724" spans="1:6" x14ac:dyDescent="0.25">
      <c r="A11724" t="s">
        <v>12962</v>
      </c>
      <c r="B11724">
        <v>1</v>
      </c>
      <c r="C11724" t="s">
        <v>9357</v>
      </c>
      <c r="D11724" s="84"/>
      <c r="F11724" s="84"/>
    </row>
    <row r="11725" spans="1:6" x14ac:dyDescent="0.25">
      <c r="A11725" t="s">
        <v>12963</v>
      </c>
      <c r="B11725">
        <v>1</v>
      </c>
      <c r="C11725" t="s">
        <v>9357</v>
      </c>
      <c r="D11725" s="84"/>
      <c r="F11725" s="84"/>
    </row>
    <row r="11726" spans="1:6" x14ac:dyDescent="0.25">
      <c r="A11726" t="s">
        <v>12964</v>
      </c>
      <c r="B11726">
        <v>1</v>
      </c>
      <c r="C11726" t="s">
        <v>9357</v>
      </c>
      <c r="D11726" s="84"/>
      <c r="F11726" s="84"/>
    </row>
    <row r="11727" spans="1:6" x14ac:dyDescent="0.25">
      <c r="A11727" t="s">
        <v>12965</v>
      </c>
      <c r="B11727">
        <v>1</v>
      </c>
      <c r="C11727" t="s">
        <v>9357</v>
      </c>
      <c r="D11727" s="84"/>
      <c r="F11727" s="84"/>
    </row>
    <row r="11728" spans="1:6" x14ac:dyDescent="0.25">
      <c r="A11728" t="s">
        <v>12966</v>
      </c>
      <c r="B11728">
        <v>1</v>
      </c>
      <c r="C11728" t="s">
        <v>9357</v>
      </c>
      <c r="D11728" s="84"/>
      <c r="F11728" s="84"/>
    </row>
    <row r="11729" spans="1:6" x14ac:dyDescent="0.25">
      <c r="A11729" t="s">
        <v>12967</v>
      </c>
      <c r="B11729">
        <v>1</v>
      </c>
      <c r="C11729" t="s">
        <v>9357</v>
      </c>
      <c r="D11729" s="84"/>
      <c r="F11729" s="84"/>
    </row>
    <row r="11730" spans="1:6" x14ac:dyDescent="0.25">
      <c r="A11730" t="s">
        <v>12968</v>
      </c>
      <c r="B11730">
        <v>1</v>
      </c>
      <c r="C11730" t="s">
        <v>9357</v>
      </c>
      <c r="D11730" s="84"/>
      <c r="F11730" s="84"/>
    </row>
    <row r="11731" spans="1:6" x14ac:dyDescent="0.25">
      <c r="A11731" t="s">
        <v>12969</v>
      </c>
      <c r="B11731">
        <v>1</v>
      </c>
      <c r="C11731" t="s">
        <v>9357</v>
      </c>
      <c r="D11731" s="84"/>
      <c r="F11731" s="84"/>
    </row>
    <row r="11732" spans="1:6" x14ac:dyDescent="0.25">
      <c r="A11732" t="s">
        <v>12970</v>
      </c>
      <c r="B11732">
        <v>1</v>
      </c>
      <c r="C11732" t="s">
        <v>9357</v>
      </c>
      <c r="D11732" s="84"/>
      <c r="F11732" s="84"/>
    </row>
    <row r="11733" spans="1:6" x14ac:dyDescent="0.25">
      <c r="A11733" t="s">
        <v>12971</v>
      </c>
      <c r="B11733">
        <v>1</v>
      </c>
      <c r="C11733" t="s">
        <v>9357</v>
      </c>
      <c r="D11733" s="84"/>
      <c r="F11733" s="84"/>
    </row>
    <row r="11734" spans="1:6" x14ac:dyDescent="0.25">
      <c r="A11734" t="s">
        <v>12972</v>
      </c>
      <c r="B11734">
        <v>1</v>
      </c>
      <c r="C11734" t="s">
        <v>9357</v>
      </c>
      <c r="D11734" s="84"/>
      <c r="F11734" s="84"/>
    </row>
    <row r="11735" spans="1:6" x14ac:dyDescent="0.25">
      <c r="A11735" t="s">
        <v>12973</v>
      </c>
      <c r="B11735">
        <v>1</v>
      </c>
      <c r="C11735" t="s">
        <v>9357</v>
      </c>
      <c r="D11735" s="84"/>
      <c r="F11735" s="84"/>
    </row>
    <row r="11736" spans="1:6" x14ac:dyDescent="0.25">
      <c r="A11736" t="s">
        <v>12974</v>
      </c>
      <c r="B11736">
        <v>1</v>
      </c>
      <c r="C11736" t="s">
        <v>9357</v>
      </c>
      <c r="D11736" s="84"/>
      <c r="F11736" s="84"/>
    </row>
    <row r="11737" spans="1:6" x14ac:dyDescent="0.25">
      <c r="A11737" t="s">
        <v>12975</v>
      </c>
      <c r="B11737">
        <v>1</v>
      </c>
      <c r="C11737" t="s">
        <v>9357</v>
      </c>
      <c r="D11737" s="84"/>
      <c r="F11737" s="84"/>
    </row>
    <row r="11738" spans="1:6" x14ac:dyDescent="0.25">
      <c r="A11738" t="s">
        <v>12976</v>
      </c>
      <c r="B11738">
        <v>1</v>
      </c>
      <c r="C11738" t="s">
        <v>9357</v>
      </c>
      <c r="D11738" s="84"/>
      <c r="F11738" s="84"/>
    </row>
    <row r="11739" spans="1:6" x14ac:dyDescent="0.25">
      <c r="A11739" t="s">
        <v>12977</v>
      </c>
      <c r="B11739">
        <v>1</v>
      </c>
      <c r="C11739" t="s">
        <v>9357</v>
      </c>
      <c r="D11739" s="84"/>
      <c r="F11739" s="84"/>
    </row>
    <row r="11740" spans="1:6" x14ac:dyDescent="0.25">
      <c r="A11740" t="s">
        <v>12978</v>
      </c>
      <c r="B11740">
        <v>1</v>
      </c>
      <c r="C11740" t="s">
        <v>9357</v>
      </c>
      <c r="D11740" s="84"/>
      <c r="F11740" s="84"/>
    </row>
    <row r="11741" spans="1:6" x14ac:dyDescent="0.25">
      <c r="A11741" t="s">
        <v>12979</v>
      </c>
      <c r="B11741">
        <v>1</v>
      </c>
      <c r="C11741" t="s">
        <v>9357</v>
      </c>
      <c r="D11741" s="84"/>
      <c r="F11741" s="84"/>
    </row>
    <row r="11742" spans="1:6" x14ac:dyDescent="0.25">
      <c r="A11742" t="s">
        <v>12980</v>
      </c>
      <c r="B11742">
        <v>1</v>
      </c>
      <c r="C11742" t="s">
        <v>9357</v>
      </c>
      <c r="D11742" s="84"/>
      <c r="F11742" s="84"/>
    </row>
    <row r="11743" spans="1:6" x14ac:dyDescent="0.25">
      <c r="A11743" t="s">
        <v>12981</v>
      </c>
      <c r="B11743">
        <v>1</v>
      </c>
      <c r="C11743" t="s">
        <v>9357</v>
      </c>
      <c r="D11743" s="84"/>
      <c r="F11743" s="84"/>
    </row>
    <row r="11744" spans="1:6" x14ac:dyDescent="0.25">
      <c r="A11744" t="s">
        <v>12982</v>
      </c>
      <c r="B11744">
        <v>1</v>
      </c>
      <c r="C11744" t="s">
        <v>9357</v>
      </c>
      <c r="D11744" s="84"/>
      <c r="F11744" s="84"/>
    </row>
    <row r="11745" spans="1:6" x14ac:dyDescent="0.25">
      <c r="A11745" t="s">
        <v>12983</v>
      </c>
      <c r="B11745">
        <v>1</v>
      </c>
      <c r="C11745" t="s">
        <v>9357</v>
      </c>
      <c r="D11745" s="84"/>
      <c r="F11745" s="84"/>
    </row>
    <row r="11746" spans="1:6" x14ac:dyDescent="0.25">
      <c r="A11746" t="s">
        <v>12984</v>
      </c>
      <c r="B11746">
        <v>1</v>
      </c>
      <c r="C11746" t="s">
        <v>9357</v>
      </c>
      <c r="D11746" s="84"/>
      <c r="F11746" s="84"/>
    </row>
    <row r="11747" spans="1:6" x14ac:dyDescent="0.25">
      <c r="A11747" t="s">
        <v>12985</v>
      </c>
      <c r="B11747">
        <v>1</v>
      </c>
      <c r="C11747" t="s">
        <v>9357</v>
      </c>
      <c r="D11747" s="84"/>
      <c r="F11747" s="84"/>
    </row>
    <row r="11748" spans="1:6" x14ac:dyDescent="0.25">
      <c r="A11748" t="s">
        <v>12986</v>
      </c>
      <c r="B11748">
        <v>1</v>
      </c>
      <c r="C11748" t="s">
        <v>9357</v>
      </c>
      <c r="D11748" s="84"/>
      <c r="F11748" s="84"/>
    </row>
    <row r="11749" spans="1:6" x14ac:dyDescent="0.25">
      <c r="A11749" t="s">
        <v>12987</v>
      </c>
      <c r="B11749">
        <v>1</v>
      </c>
      <c r="C11749" t="s">
        <v>9357</v>
      </c>
      <c r="D11749" s="84"/>
      <c r="F11749" s="84"/>
    </row>
    <row r="11750" spans="1:6" x14ac:dyDescent="0.25">
      <c r="A11750" t="s">
        <v>12988</v>
      </c>
      <c r="B11750">
        <v>1</v>
      </c>
      <c r="C11750" t="s">
        <v>9357</v>
      </c>
      <c r="D11750" s="84"/>
      <c r="F11750" s="84"/>
    </row>
    <row r="11751" spans="1:6" x14ac:dyDescent="0.25">
      <c r="A11751" t="s">
        <v>12989</v>
      </c>
      <c r="B11751">
        <v>1</v>
      </c>
      <c r="C11751" t="s">
        <v>9357</v>
      </c>
      <c r="D11751" s="84"/>
      <c r="F11751" s="84"/>
    </row>
    <row r="11752" spans="1:6" x14ac:dyDescent="0.25">
      <c r="A11752" t="s">
        <v>12990</v>
      </c>
      <c r="B11752">
        <v>1</v>
      </c>
      <c r="C11752" t="s">
        <v>9357</v>
      </c>
      <c r="D11752" s="84"/>
      <c r="F11752" s="84"/>
    </row>
    <row r="11753" spans="1:6" x14ac:dyDescent="0.25">
      <c r="A11753" t="s">
        <v>12991</v>
      </c>
      <c r="B11753">
        <v>1</v>
      </c>
      <c r="C11753" t="s">
        <v>9357</v>
      </c>
      <c r="D11753" s="84"/>
      <c r="F11753" s="84"/>
    </row>
    <row r="11754" spans="1:6" x14ac:dyDescent="0.25">
      <c r="A11754" t="s">
        <v>12992</v>
      </c>
      <c r="B11754">
        <v>1</v>
      </c>
      <c r="C11754" t="s">
        <v>9357</v>
      </c>
      <c r="D11754" s="84"/>
      <c r="F11754" s="84"/>
    </row>
    <row r="11755" spans="1:6" x14ac:dyDescent="0.25">
      <c r="A11755" t="s">
        <v>12993</v>
      </c>
      <c r="B11755">
        <v>1</v>
      </c>
      <c r="C11755" t="s">
        <v>9357</v>
      </c>
      <c r="D11755" s="84"/>
      <c r="F11755" s="84"/>
    </row>
    <row r="11756" spans="1:6" x14ac:dyDescent="0.25">
      <c r="A11756" t="s">
        <v>12994</v>
      </c>
      <c r="B11756">
        <v>1</v>
      </c>
      <c r="C11756" t="s">
        <v>9357</v>
      </c>
      <c r="D11756" s="84"/>
      <c r="F11756" s="84"/>
    </row>
    <row r="11757" spans="1:6" x14ac:dyDescent="0.25">
      <c r="A11757" t="s">
        <v>12995</v>
      </c>
      <c r="B11757">
        <v>1</v>
      </c>
      <c r="C11757" t="s">
        <v>9357</v>
      </c>
      <c r="D11757" s="84"/>
      <c r="F11757" s="84"/>
    </row>
    <row r="11758" spans="1:6" x14ac:dyDescent="0.25">
      <c r="A11758" t="s">
        <v>12996</v>
      </c>
      <c r="B11758">
        <v>1</v>
      </c>
      <c r="C11758" t="s">
        <v>9357</v>
      </c>
      <c r="D11758" s="84"/>
      <c r="F11758" s="84"/>
    </row>
    <row r="11759" spans="1:6" x14ac:dyDescent="0.25">
      <c r="A11759" t="s">
        <v>12997</v>
      </c>
      <c r="B11759">
        <v>1</v>
      </c>
      <c r="C11759" t="s">
        <v>9357</v>
      </c>
      <c r="D11759" s="84"/>
      <c r="F11759" s="84"/>
    </row>
    <row r="11760" spans="1:6" x14ac:dyDescent="0.25">
      <c r="A11760" t="s">
        <v>12998</v>
      </c>
      <c r="B11760">
        <v>1</v>
      </c>
      <c r="C11760" t="s">
        <v>9357</v>
      </c>
      <c r="D11760" s="84"/>
      <c r="F11760" s="84"/>
    </row>
    <row r="11761" spans="1:6" x14ac:dyDescent="0.25">
      <c r="A11761" t="s">
        <v>12999</v>
      </c>
      <c r="B11761">
        <v>1</v>
      </c>
      <c r="C11761" t="s">
        <v>9357</v>
      </c>
      <c r="D11761" s="84"/>
      <c r="F11761" s="84"/>
    </row>
    <row r="11762" spans="1:6" x14ac:dyDescent="0.25">
      <c r="A11762" t="s">
        <v>13000</v>
      </c>
      <c r="B11762">
        <v>1</v>
      </c>
      <c r="C11762" t="s">
        <v>9357</v>
      </c>
      <c r="D11762" s="84"/>
      <c r="F11762" s="84"/>
    </row>
    <row r="11763" spans="1:6" x14ac:dyDescent="0.25">
      <c r="A11763" t="s">
        <v>13001</v>
      </c>
      <c r="B11763">
        <v>1</v>
      </c>
      <c r="C11763" t="s">
        <v>9357</v>
      </c>
      <c r="D11763" s="84"/>
      <c r="F11763" s="84"/>
    </row>
    <row r="11764" spans="1:6" x14ac:dyDescent="0.25">
      <c r="A11764" t="s">
        <v>13002</v>
      </c>
      <c r="B11764">
        <v>1</v>
      </c>
      <c r="C11764" t="s">
        <v>9357</v>
      </c>
      <c r="D11764" s="84"/>
      <c r="F11764" s="84"/>
    </row>
    <row r="11765" spans="1:6" x14ac:dyDescent="0.25">
      <c r="A11765" t="s">
        <v>13003</v>
      </c>
      <c r="B11765">
        <v>1</v>
      </c>
      <c r="C11765" t="s">
        <v>9357</v>
      </c>
      <c r="D11765" s="84"/>
      <c r="F11765" s="84"/>
    </row>
    <row r="11766" spans="1:6" x14ac:dyDescent="0.25">
      <c r="A11766" t="s">
        <v>13004</v>
      </c>
      <c r="B11766">
        <v>1</v>
      </c>
      <c r="C11766" t="s">
        <v>9357</v>
      </c>
      <c r="D11766" s="84"/>
      <c r="F11766" s="84"/>
    </row>
    <row r="11767" spans="1:6" x14ac:dyDescent="0.25">
      <c r="A11767" t="s">
        <v>13005</v>
      </c>
      <c r="B11767">
        <v>1</v>
      </c>
      <c r="C11767" t="s">
        <v>9357</v>
      </c>
      <c r="D11767" s="84"/>
      <c r="F11767" s="84"/>
    </row>
    <row r="11768" spans="1:6" x14ac:dyDescent="0.25">
      <c r="A11768" t="s">
        <v>13006</v>
      </c>
      <c r="B11768">
        <v>1</v>
      </c>
      <c r="C11768" t="s">
        <v>9357</v>
      </c>
      <c r="D11768" s="84"/>
      <c r="F11768" s="84"/>
    </row>
    <row r="11769" spans="1:6" x14ac:dyDescent="0.25">
      <c r="A11769" t="s">
        <v>13007</v>
      </c>
      <c r="B11769">
        <v>1</v>
      </c>
      <c r="C11769" t="s">
        <v>9357</v>
      </c>
      <c r="D11769" s="84"/>
      <c r="F11769" s="84"/>
    </row>
    <row r="11770" spans="1:6" x14ac:dyDescent="0.25">
      <c r="A11770" t="s">
        <v>13008</v>
      </c>
      <c r="B11770">
        <v>1</v>
      </c>
      <c r="C11770" t="s">
        <v>9357</v>
      </c>
      <c r="D11770" s="84"/>
      <c r="F11770" s="84"/>
    </row>
    <row r="11771" spans="1:6" x14ac:dyDescent="0.25">
      <c r="A11771" t="s">
        <v>13009</v>
      </c>
      <c r="B11771">
        <v>1</v>
      </c>
      <c r="C11771" t="s">
        <v>9357</v>
      </c>
      <c r="D11771" s="84"/>
      <c r="F11771" s="84"/>
    </row>
    <row r="11772" spans="1:6" x14ac:dyDescent="0.25">
      <c r="A11772" t="s">
        <v>13010</v>
      </c>
      <c r="B11772">
        <v>1</v>
      </c>
      <c r="C11772" t="s">
        <v>9357</v>
      </c>
      <c r="D11772" s="84"/>
      <c r="F11772" s="84"/>
    </row>
    <row r="11773" spans="1:6" x14ac:dyDescent="0.25">
      <c r="A11773" t="s">
        <v>13011</v>
      </c>
      <c r="B11773">
        <v>1</v>
      </c>
      <c r="C11773" t="s">
        <v>9357</v>
      </c>
      <c r="D11773" s="84"/>
      <c r="F11773" s="84"/>
    </row>
    <row r="11774" spans="1:6" x14ac:dyDescent="0.25">
      <c r="A11774" t="s">
        <v>13012</v>
      </c>
      <c r="B11774">
        <v>1</v>
      </c>
      <c r="C11774" t="s">
        <v>9357</v>
      </c>
      <c r="D11774" s="84"/>
      <c r="F11774" s="84"/>
    </row>
    <row r="11775" spans="1:6" x14ac:dyDescent="0.25">
      <c r="A11775" t="s">
        <v>13013</v>
      </c>
      <c r="B11775">
        <v>1</v>
      </c>
      <c r="C11775" t="s">
        <v>9357</v>
      </c>
      <c r="D11775" s="84"/>
      <c r="F11775" s="84"/>
    </row>
    <row r="11776" spans="1:6" x14ac:dyDescent="0.25">
      <c r="A11776" t="s">
        <v>13014</v>
      </c>
      <c r="B11776">
        <v>1</v>
      </c>
      <c r="C11776" t="s">
        <v>9357</v>
      </c>
      <c r="D11776" s="84"/>
      <c r="F11776" s="84"/>
    </row>
    <row r="11777" spans="1:6" x14ac:dyDescent="0.25">
      <c r="A11777" t="s">
        <v>13015</v>
      </c>
      <c r="B11777">
        <v>1</v>
      </c>
      <c r="C11777" t="s">
        <v>9357</v>
      </c>
      <c r="D11777" s="84"/>
      <c r="F11777" s="84"/>
    </row>
    <row r="11778" spans="1:6" x14ac:dyDescent="0.25">
      <c r="A11778" t="s">
        <v>13016</v>
      </c>
      <c r="B11778">
        <v>1</v>
      </c>
      <c r="C11778" t="s">
        <v>9357</v>
      </c>
      <c r="D11778" s="84"/>
      <c r="F11778" s="84"/>
    </row>
    <row r="11779" spans="1:6" x14ac:dyDescent="0.25">
      <c r="A11779" t="s">
        <v>13017</v>
      </c>
      <c r="B11779">
        <v>1</v>
      </c>
      <c r="C11779" t="s">
        <v>9357</v>
      </c>
      <c r="D11779" s="84"/>
      <c r="F11779" s="84"/>
    </row>
    <row r="11780" spans="1:6" x14ac:dyDescent="0.25">
      <c r="A11780" t="s">
        <v>13018</v>
      </c>
      <c r="B11780">
        <v>1</v>
      </c>
      <c r="C11780" t="s">
        <v>9357</v>
      </c>
      <c r="D11780" s="84"/>
      <c r="F11780" s="84"/>
    </row>
    <row r="11781" spans="1:6" x14ac:dyDescent="0.25">
      <c r="A11781" t="s">
        <v>13019</v>
      </c>
      <c r="B11781">
        <v>1</v>
      </c>
      <c r="C11781" t="s">
        <v>9357</v>
      </c>
      <c r="D11781" s="84"/>
      <c r="F11781" s="84"/>
    </row>
    <row r="11782" spans="1:6" x14ac:dyDescent="0.25">
      <c r="A11782" t="s">
        <v>13020</v>
      </c>
      <c r="B11782">
        <v>1</v>
      </c>
      <c r="C11782" t="s">
        <v>9357</v>
      </c>
      <c r="D11782" s="84"/>
      <c r="F11782" s="84"/>
    </row>
    <row r="11783" spans="1:6" x14ac:dyDescent="0.25">
      <c r="A11783" t="s">
        <v>13021</v>
      </c>
      <c r="B11783">
        <v>1</v>
      </c>
      <c r="C11783" t="s">
        <v>9357</v>
      </c>
      <c r="D11783" s="84"/>
      <c r="F11783" s="84"/>
    </row>
    <row r="11784" spans="1:6" x14ac:dyDescent="0.25">
      <c r="A11784" t="s">
        <v>13022</v>
      </c>
      <c r="B11784">
        <v>1</v>
      </c>
      <c r="C11784" t="s">
        <v>9357</v>
      </c>
      <c r="D11784" s="84"/>
      <c r="F11784" s="84"/>
    </row>
    <row r="11785" spans="1:6" x14ac:dyDescent="0.25">
      <c r="A11785" t="s">
        <v>13023</v>
      </c>
      <c r="B11785">
        <v>1</v>
      </c>
      <c r="C11785" t="s">
        <v>9357</v>
      </c>
      <c r="D11785" s="84"/>
      <c r="F11785" s="84"/>
    </row>
    <row r="11786" spans="1:6" x14ac:dyDescent="0.25">
      <c r="A11786" t="s">
        <v>13024</v>
      </c>
      <c r="B11786">
        <v>1</v>
      </c>
      <c r="C11786" t="s">
        <v>9357</v>
      </c>
      <c r="D11786" s="84"/>
      <c r="F11786" s="84"/>
    </row>
    <row r="11787" spans="1:6" x14ac:dyDescent="0.25">
      <c r="A11787" t="s">
        <v>13025</v>
      </c>
      <c r="B11787">
        <v>1</v>
      </c>
      <c r="C11787" t="s">
        <v>9357</v>
      </c>
      <c r="D11787" s="84"/>
      <c r="F11787" s="84"/>
    </row>
    <row r="11788" spans="1:6" x14ac:dyDescent="0.25">
      <c r="A11788" t="s">
        <v>13026</v>
      </c>
      <c r="B11788">
        <v>1</v>
      </c>
      <c r="C11788" t="s">
        <v>9357</v>
      </c>
      <c r="D11788" s="84"/>
      <c r="F11788" s="84"/>
    </row>
    <row r="11789" spans="1:6" x14ac:dyDescent="0.25">
      <c r="A11789" t="s">
        <v>13027</v>
      </c>
      <c r="B11789">
        <v>1</v>
      </c>
      <c r="C11789" t="s">
        <v>9357</v>
      </c>
      <c r="D11789" s="84"/>
      <c r="F11789" s="84"/>
    </row>
    <row r="11790" spans="1:6" x14ac:dyDescent="0.25">
      <c r="A11790" t="s">
        <v>13028</v>
      </c>
      <c r="B11790">
        <v>1</v>
      </c>
      <c r="C11790" t="s">
        <v>9357</v>
      </c>
      <c r="D11790" s="84"/>
      <c r="F11790" s="84"/>
    </row>
    <row r="11791" spans="1:6" x14ac:dyDescent="0.25">
      <c r="A11791" t="s">
        <v>13029</v>
      </c>
      <c r="B11791">
        <v>1</v>
      </c>
      <c r="C11791" t="s">
        <v>9357</v>
      </c>
      <c r="D11791" s="84"/>
      <c r="F11791" s="84"/>
    </row>
    <row r="11792" spans="1:6" x14ac:dyDescent="0.25">
      <c r="A11792" t="s">
        <v>13030</v>
      </c>
      <c r="B11792">
        <v>1</v>
      </c>
      <c r="C11792" t="s">
        <v>9357</v>
      </c>
      <c r="D11792" s="84"/>
      <c r="F11792" s="84"/>
    </row>
    <row r="11793" spans="1:6" x14ac:dyDescent="0.25">
      <c r="A11793" t="s">
        <v>13031</v>
      </c>
      <c r="B11793">
        <v>1</v>
      </c>
      <c r="C11793" t="s">
        <v>9357</v>
      </c>
      <c r="D11793" s="84"/>
      <c r="F11793" s="84"/>
    </row>
    <row r="11794" spans="1:6" x14ac:dyDescent="0.25">
      <c r="A11794" t="s">
        <v>13032</v>
      </c>
      <c r="B11794">
        <v>1</v>
      </c>
      <c r="C11794" t="s">
        <v>9357</v>
      </c>
      <c r="D11794" s="84"/>
      <c r="F11794" s="84"/>
    </row>
    <row r="11795" spans="1:6" x14ac:dyDescent="0.25">
      <c r="A11795" t="s">
        <v>13033</v>
      </c>
      <c r="B11795">
        <v>1</v>
      </c>
      <c r="C11795" t="s">
        <v>9357</v>
      </c>
      <c r="D11795" s="84"/>
      <c r="F11795" s="84"/>
    </row>
    <row r="11796" spans="1:6" x14ac:dyDescent="0.25">
      <c r="A11796" t="s">
        <v>13034</v>
      </c>
      <c r="B11796">
        <v>1</v>
      </c>
      <c r="C11796" t="s">
        <v>9357</v>
      </c>
      <c r="D11796" s="84"/>
      <c r="F11796" s="84"/>
    </row>
    <row r="11797" spans="1:6" x14ac:dyDescent="0.25">
      <c r="A11797" t="s">
        <v>13035</v>
      </c>
      <c r="B11797">
        <v>1</v>
      </c>
      <c r="C11797" t="s">
        <v>9357</v>
      </c>
      <c r="D11797" s="84"/>
      <c r="F11797" s="84"/>
    </row>
    <row r="11798" spans="1:6" x14ac:dyDescent="0.25">
      <c r="A11798" t="s">
        <v>13036</v>
      </c>
      <c r="B11798">
        <v>1</v>
      </c>
      <c r="C11798" t="s">
        <v>9357</v>
      </c>
      <c r="D11798" s="84"/>
      <c r="F11798" s="84"/>
    </row>
    <row r="11799" spans="1:6" x14ac:dyDescent="0.25">
      <c r="A11799" t="s">
        <v>13037</v>
      </c>
      <c r="B11799">
        <v>1</v>
      </c>
      <c r="C11799" t="s">
        <v>9357</v>
      </c>
      <c r="D11799" s="84"/>
      <c r="F11799" s="84"/>
    </row>
    <row r="11800" spans="1:6" x14ac:dyDescent="0.25">
      <c r="A11800" t="s">
        <v>13038</v>
      </c>
      <c r="B11800">
        <v>1</v>
      </c>
      <c r="C11800" t="s">
        <v>9357</v>
      </c>
      <c r="D11800" s="84"/>
      <c r="F11800" s="84"/>
    </row>
    <row r="11801" spans="1:6" x14ac:dyDescent="0.25">
      <c r="A11801" t="s">
        <v>13039</v>
      </c>
      <c r="B11801">
        <v>1</v>
      </c>
      <c r="C11801" t="s">
        <v>9357</v>
      </c>
      <c r="D11801" s="84"/>
      <c r="F11801" s="84"/>
    </row>
    <row r="11802" spans="1:6" x14ac:dyDescent="0.25">
      <c r="A11802" t="s">
        <v>13040</v>
      </c>
      <c r="B11802">
        <v>1</v>
      </c>
      <c r="C11802" t="s">
        <v>9357</v>
      </c>
      <c r="D11802" s="84"/>
      <c r="F11802" s="84"/>
    </row>
    <row r="11803" spans="1:6" x14ac:dyDescent="0.25">
      <c r="A11803" t="s">
        <v>13041</v>
      </c>
      <c r="B11803">
        <v>1</v>
      </c>
      <c r="C11803" t="s">
        <v>9357</v>
      </c>
      <c r="D11803" s="84"/>
      <c r="F11803" s="84"/>
    </row>
    <row r="11804" spans="1:6" x14ac:dyDescent="0.25">
      <c r="A11804" t="s">
        <v>13042</v>
      </c>
      <c r="B11804">
        <v>1</v>
      </c>
      <c r="C11804" t="s">
        <v>9357</v>
      </c>
      <c r="D11804" s="84"/>
      <c r="F11804" s="84"/>
    </row>
    <row r="11805" spans="1:6" x14ac:dyDescent="0.25">
      <c r="A11805" t="s">
        <v>13043</v>
      </c>
      <c r="B11805">
        <v>1</v>
      </c>
      <c r="C11805" t="s">
        <v>9357</v>
      </c>
      <c r="D11805" s="84"/>
      <c r="F11805" s="84"/>
    </row>
    <row r="11806" spans="1:6" x14ac:dyDescent="0.25">
      <c r="A11806" t="s">
        <v>13044</v>
      </c>
      <c r="B11806">
        <v>1</v>
      </c>
      <c r="C11806" t="s">
        <v>9357</v>
      </c>
      <c r="D11806" s="84"/>
      <c r="F11806" s="84"/>
    </row>
    <row r="11807" spans="1:6" x14ac:dyDescent="0.25">
      <c r="A11807" t="s">
        <v>13045</v>
      </c>
      <c r="B11807">
        <v>1</v>
      </c>
      <c r="C11807" t="s">
        <v>9357</v>
      </c>
      <c r="D11807" s="84"/>
      <c r="F11807" s="84"/>
    </row>
    <row r="11808" spans="1:6" x14ac:dyDescent="0.25">
      <c r="A11808" t="s">
        <v>13046</v>
      </c>
      <c r="B11808">
        <v>1</v>
      </c>
      <c r="C11808" t="s">
        <v>9357</v>
      </c>
      <c r="D11808" s="84"/>
      <c r="F11808" s="84"/>
    </row>
    <row r="11809" spans="1:6" x14ac:dyDescent="0.25">
      <c r="A11809" t="s">
        <v>13047</v>
      </c>
      <c r="B11809">
        <v>1</v>
      </c>
      <c r="C11809" t="s">
        <v>9357</v>
      </c>
      <c r="D11809" s="84"/>
      <c r="F11809" s="84"/>
    </row>
    <row r="11810" spans="1:6" x14ac:dyDescent="0.25">
      <c r="A11810" t="s">
        <v>13048</v>
      </c>
      <c r="B11810">
        <v>1</v>
      </c>
      <c r="C11810" t="s">
        <v>9357</v>
      </c>
      <c r="D11810" s="84"/>
      <c r="F11810" s="84"/>
    </row>
    <row r="11811" spans="1:6" x14ac:dyDescent="0.25">
      <c r="A11811" t="s">
        <v>13049</v>
      </c>
      <c r="B11811">
        <v>1</v>
      </c>
      <c r="C11811" t="s">
        <v>9357</v>
      </c>
      <c r="D11811" s="84"/>
      <c r="F11811" s="84"/>
    </row>
    <row r="11812" spans="1:6" x14ac:dyDescent="0.25">
      <c r="A11812" t="s">
        <v>13050</v>
      </c>
      <c r="B11812">
        <v>1</v>
      </c>
      <c r="C11812" t="s">
        <v>9357</v>
      </c>
      <c r="D11812" s="84"/>
      <c r="F11812" s="84"/>
    </row>
    <row r="11813" spans="1:6" x14ac:dyDescent="0.25">
      <c r="A11813" t="s">
        <v>13051</v>
      </c>
      <c r="B11813">
        <v>1</v>
      </c>
      <c r="C11813" t="s">
        <v>9357</v>
      </c>
      <c r="D11813" s="84"/>
      <c r="F11813" s="84"/>
    </row>
    <row r="11814" spans="1:6" x14ac:dyDescent="0.25">
      <c r="A11814" t="s">
        <v>13052</v>
      </c>
      <c r="B11814">
        <v>1</v>
      </c>
      <c r="C11814" t="s">
        <v>9357</v>
      </c>
      <c r="D11814" s="84"/>
      <c r="F11814" s="84"/>
    </row>
    <row r="11815" spans="1:6" x14ac:dyDescent="0.25">
      <c r="A11815" t="s">
        <v>13053</v>
      </c>
      <c r="B11815">
        <v>1</v>
      </c>
      <c r="C11815" t="s">
        <v>9357</v>
      </c>
      <c r="D11815" s="84"/>
      <c r="F11815" s="84"/>
    </row>
    <row r="11816" spans="1:6" x14ac:dyDescent="0.25">
      <c r="A11816" t="s">
        <v>13054</v>
      </c>
      <c r="B11816">
        <v>1</v>
      </c>
      <c r="C11816" t="s">
        <v>9357</v>
      </c>
      <c r="D11816" s="84"/>
      <c r="F11816" s="84"/>
    </row>
    <row r="11817" spans="1:6" x14ac:dyDescent="0.25">
      <c r="A11817" t="s">
        <v>13055</v>
      </c>
      <c r="B11817">
        <v>1</v>
      </c>
      <c r="C11817" t="s">
        <v>9357</v>
      </c>
      <c r="D11817" s="84"/>
      <c r="F11817" s="84"/>
    </row>
    <row r="11818" spans="1:6" x14ac:dyDescent="0.25">
      <c r="A11818" t="s">
        <v>13056</v>
      </c>
      <c r="B11818">
        <v>1</v>
      </c>
      <c r="C11818" t="s">
        <v>9357</v>
      </c>
      <c r="D11818" s="84"/>
      <c r="F11818" s="84"/>
    </row>
    <row r="11819" spans="1:6" x14ac:dyDescent="0.25">
      <c r="A11819" t="s">
        <v>13057</v>
      </c>
      <c r="B11819">
        <v>1</v>
      </c>
      <c r="C11819" t="s">
        <v>9357</v>
      </c>
      <c r="D11819" s="84"/>
      <c r="F11819" s="84"/>
    </row>
    <row r="11820" spans="1:6" x14ac:dyDescent="0.25">
      <c r="A11820" t="s">
        <v>13058</v>
      </c>
      <c r="B11820">
        <v>1</v>
      </c>
      <c r="C11820" t="s">
        <v>9357</v>
      </c>
      <c r="D11820" s="84"/>
      <c r="F11820" s="84"/>
    </row>
    <row r="11821" spans="1:6" x14ac:dyDescent="0.25">
      <c r="A11821" t="s">
        <v>13059</v>
      </c>
      <c r="B11821">
        <v>1</v>
      </c>
      <c r="C11821" t="s">
        <v>9357</v>
      </c>
      <c r="D11821" s="84"/>
      <c r="F11821" s="84"/>
    </row>
    <row r="11822" spans="1:6" x14ac:dyDescent="0.25">
      <c r="A11822" t="s">
        <v>13060</v>
      </c>
      <c r="B11822">
        <v>1</v>
      </c>
      <c r="C11822" t="s">
        <v>9357</v>
      </c>
      <c r="D11822" s="84"/>
      <c r="F11822" s="84"/>
    </row>
    <row r="11823" spans="1:6" x14ac:dyDescent="0.25">
      <c r="A11823" t="s">
        <v>13061</v>
      </c>
      <c r="B11823">
        <v>1</v>
      </c>
      <c r="C11823" t="s">
        <v>9357</v>
      </c>
      <c r="D11823" s="84"/>
      <c r="F11823" s="84"/>
    </row>
    <row r="11824" spans="1:6" x14ac:dyDescent="0.25">
      <c r="A11824" t="s">
        <v>13062</v>
      </c>
      <c r="B11824">
        <v>1</v>
      </c>
      <c r="C11824" t="s">
        <v>9357</v>
      </c>
      <c r="D11824" s="84"/>
      <c r="F11824" s="84"/>
    </row>
    <row r="11825" spans="1:6" x14ac:dyDescent="0.25">
      <c r="A11825" t="s">
        <v>13063</v>
      </c>
      <c r="B11825">
        <v>1</v>
      </c>
      <c r="C11825" t="s">
        <v>9357</v>
      </c>
      <c r="D11825" s="84"/>
      <c r="F11825" s="84"/>
    </row>
    <row r="11826" spans="1:6" x14ac:dyDescent="0.25">
      <c r="A11826" t="s">
        <v>13064</v>
      </c>
      <c r="B11826">
        <v>1</v>
      </c>
      <c r="C11826" t="s">
        <v>9357</v>
      </c>
      <c r="D11826" s="84"/>
      <c r="F11826" s="84"/>
    </row>
    <row r="11827" spans="1:6" x14ac:dyDescent="0.25">
      <c r="A11827" t="s">
        <v>13065</v>
      </c>
      <c r="B11827">
        <v>1</v>
      </c>
      <c r="C11827" t="s">
        <v>9357</v>
      </c>
      <c r="D11827" s="84"/>
      <c r="F11827" s="84"/>
    </row>
    <row r="11828" spans="1:6" x14ac:dyDescent="0.25">
      <c r="A11828" t="s">
        <v>13066</v>
      </c>
      <c r="B11828">
        <v>1</v>
      </c>
      <c r="C11828" t="s">
        <v>9357</v>
      </c>
      <c r="D11828" s="84"/>
      <c r="F11828" s="84"/>
    </row>
    <row r="11829" spans="1:6" x14ac:dyDescent="0.25">
      <c r="A11829" t="s">
        <v>13067</v>
      </c>
      <c r="B11829">
        <v>1</v>
      </c>
      <c r="C11829" t="s">
        <v>9357</v>
      </c>
      <c r="D11829" s="84"/>
      <c r="F11829" s="84"/>
    </row>
    <row r="11830" spans="1:6" x14ac:dyDescent="0.25">
      <c r="A11830" t="s">
        <v>13068</v>
      </c>
      <c r="B11830">
        <v>1</v>
      </c>
      <c r="C11830" t="s">
        <v>9357</v>
      </c>
      <c r="D11830" s="84"/>
      <c r="F11830" s="84"/>
    </row>
    <row r="11831" spans="1:6" x14ac:dyDescent="0.25">
      <c r="A11831" t="s">
        <v>13069</v>
      </c>
      <c r="B11831">
        <v>1</v>
      </c>
      <c r="C11831" t="s">
        <v>9357</v>
      </c>
      <c r="D11831" s="84"/>
      <c r="F11831" s="84"/>
    </row>
    <row r="11832" spans="1:6" x14ac:dyDescent="0.25">
      <c r="A11832" t="s">
        <v>13070</v>
      </c>
      <c r="B11832">
        <v>1</v>
      </c>
      <c r="C11832" t="s">
        <v>9357</v>
      </c>
      <c r="D11832" s="84"/>
      <c r="F11832" s="84"/>
    </row>
    <row r="11833" spans="1:6" x14ac:dyDescent="0.25">
      <c r="A11833" t="s">
        <v>13071</v>
      </c>
      <c r="B11833">
        <v>1</v>
      </c>
      <c r="C11833" t="s">
        <v>9357</v>
      </c>
      <c r="D11833" s="84"/>
      <c r="F11833" s="84"/>
    </row>
    <row r="11834" spans="1:6" x14ac:dyDescent="0.25">
      <c r="A11834" t="s">
        <v>13072</v>
      </c>
      <c r="B11834">
        <v>1</v>
      </c>
      <c r="C11834" t="s">
        <v>9357</v>
      </c>
      <c r="D11834" s="84"/>
      <c r="F11834" s="84"/>
    </row>
    <row r="11835" spans="1:6" x14ac:dyDescent="0.25">
      <c r="A11835" t="s">
        <v>13073</v>
      </c>
      <c r="B11835">
        <v>1</v>
      </c>
      <c r="C11835" t="s">
        <v>9357</v>
      </c>
      <c r="D11835" s="84"/>
      <c r="F11835" s="84"/>
    </row>
    <row r="11836" spans="1:6" x14ac:dyDescent="0.25">
      <c r="A11836" t="s">
        <v>13074</v>
      </c>
      <c r="B11836">
        <v>1</v>
      </c>
      <c r="C11836" t="s">
        <v>9357</v>
      </c>
      <c r="D11836" s="84"/>
      <c r="F11836" s="84"/>
    </row>
    <row r="11837" spans="1:6" x14ac:dyDescent="0.25">
      <c r="A11837" t="s">
        <v>13075</v>
      </c>
      <c r="B11837">
        <v>1</v>
      </c>
      <c r="C11837" t="s">
        <v>9357</v>
      </c>
      <c r="D11837" s="84"/>
      <c r="F11837" s="84"/>
    </row>
    <row r="11838" spans="1:6" x14ac:dyDescent="0.25">
      <c r="A11838" t="s">
        <v>13076</v>
      </c>
      <c r="B11838">
        <v>1</v>
      </c>
      <c r="C11838" t="s">
        <v>9357</v>
      </c>
      <c r="D11838" s="84"/>
      <c r="F11838" s="84"/>
    </row>
    <row r="11839" spans="1:6" x14ac:dyDescent="0.25">
      <c r="A11839" t="s">
        <v>13077</v>
      </c>
      <c r="B11839">
        <v>1</v>
      </c>
      <c r="C11839" t="s">
        <v>9357</v>
      </c>
      <c r="D11839" s="84"/>
      <c r="F11839" s="84"/>
    </row>
    <row r="11840" spans="1:6" x14ac:dyDescent="0.25">
      <c r="A11840" t="s">
        <v>13078</v>
      </c>
      <c r="B11840">
        <v>1</v>
      </c>
      <c r="C11840" t="s">
        <v>9357</v>
      </c>
      <c r="D11840" s="84"/>
      <c r="F11840" s="84"/>
    </row>
    <row r="11841" spans="1:6" x14ac:dyDescent="0.25">
      <c r="A11841" t="s">
        <v>13079</v>
      </c>
      <c r="B11841">
        <v>1</v>
      </c>
      <c r="C11841" t="s">
        <v>9357</v>
      </c>
      <c r="D11841" s="84"/>
      <c r="F11841" s="84"/>
    </row>
    <row r="11842" spans="1:6" x14ac:dyDescent="0.25">
      <c r="A11842" t="s">
        <v>13080</v>
      </c>
      <c r="B11842">
        <v>1</v>
      </c>
      <c r="C11842" t="s">
        <v>9357</v>
      </c>
      <c r="D11842" s="84"/>
      <c r="F11842" s="84"/>
    </row>
    <row r="11843" spans="1:6" x14ac:dyDescent="0.25">
      <c r="A11843" t="s">
        <v>13081</v>
      </c>
      <c r="B11843">
        <v>1</v>
      </c>
      <c r="C11843" t="s">
        <v>9357</v>
      </c>
      <c r="D11843" s="84"/>
      <c r="F11843" s="84"/>
    </row>
    <row r="11844" spans="1:6" x14ac:dyDescent="0.25">
      <c r="A11844" t="s">
        <v>13082</v>
      </c>
      <c r="B11844">
        <v>1</v>
      </c>
      <c r="C11844" t="s">
        <v>9357</v>
      </c>
      <c r="D11844" s="84"/>
      <c r="F11844" s="84"/>
    </row>
    <row r="11845" spans="1:6" x14ac:dyDescent="0.25">
      <c r="A11845" t="s">
        <v>13083</v>
      </c>
      <c r="B11845">
        <v>1</v>
      </c>
      <c r="C11845" t="s">
        <v>9357</v>
      </c>
      <c r="D11845" s="84"/>
      <c r="F11845" s="84"/>
    </row>
    <row r="11846" spans="1:6" x14ac:dyDescent="0.25">
      <c r="A11846" t="s">
        <v>13084</v>
      </c>
      <c r="B11846">
        <v>1</v>
      </c>
      <c r="C11846" t="s">
        <v>9357</v>
      </c>
      <c r="D11846" s="84"/>
      <c r="F11846" s="84"/>
    </row>
    <row r="11847" spans="1:6" x14ac:dyDescent="0.25">
      <c r="A11847" t="s">
        <v>13085</v>
      </c>
      <c r="B11847">
        <v>1</v>
      </c>
      <c r="C11847" t="s">
        <v>9357</v>
      </c>
      <c r="D11847" s="84"/>
      <c r="F11847" s="84"/>
    </row>
    <row r="11848" spans="1:6" x14ac:dyDescent="0.25">
      <c r="A11848" t="s">
        <v>13086</v>
      </c>
      <c r="B11848">
        <v>1</v>
      </c>
      <c r="C11848" t="s">
        <v>9357</v>
      </c>
      <c r="D11848" s="84"/>
      <c r="F11848" s="84"/>
    </row>
    <row r="11849" spans="1:6" x14ac:dyDescent="0.25">
      <c r="A11849" t="s">
        <v>13087</v>
      </c>
      <c r="B11849">
        <v>1</v>
      </c>
      <c r="C11849" t="s">
        <v>9357</v>
      </c>
      <c r="D11849" s="84"/>
      <c r="F11849" s="84"/>
    </row>
    <row r="11850" spans="1:6" x14ac:dyDescent="0.25">
      <c r="A11850" t="s">
        <v>13088</v>
      </c>
      <c r="B11850">
        <v>1</v>
      </c>
      <c r="C11850" t="s">
        <v>9357</v>
      </c>
      <c r="D11850" s="84"/>
      <c r="F11850" s="84"/>
    </row>
    <row r="11851" spans="1:6" x14ac:dyDescent="0.25">
      <c r="A11851" t="s">
        <v>13089</v>
      </c>
      <c r="B11851">
        <v>1</v>
      </c>
      <c r="C11851" t="s">
        <v>9357</v>
      </c>
      <c r="D11851" s="84"/>
      <c r="F11851" s="84"/>
    </row>
    <row r="11852" spans="1:6" x14ac:dyDescent="0.25">
      <c r="A11852" t="s">
        <v>13090</v>
      </c>
      <c r="B11852">
        <v>1</v>
      </c>
      <c r="C11852" t="s">
        <v>9357</v>
      </c>
      <c r="D11852" s="84"/>
      <c r="F11852" s="84"/>
    </row>
    <row r="11853" spans="1:6" x14ac:dyDescent="0.25">
      <c r="A11853" t="s">
        <v>13091</v>
      </c>
      <c r="B11853">
        <v>1</v>
      </c>
      <c r="C11853" t="s">
        <v>9357</v>
      </c>
      <c r="D11853" s="84"/>
      <c r="F11853" s="84"/>
    </row>
    <row r="11854" spans="1:6" x14ac:dyDescent="0.25">
      <c r="A11854" t="s">
        <v>13092</v>
      </c>
      <c r="B11854">
        <v>1</v>
      </c>
      <c r="C11854" t="s">
        <v>9357</v>
      </c>
      <c r="D11854" s="84"/>
      <c r="F11854" s="84"/>
    </row>
    <row r="11855" spans="1:6" x14ac:dyDescent="0.25">
      <c r="A11855" t="s">
        <v>13093</v>
      </c>
      <c r="B11855">
        <v>1</v>
      </c>
      <c r="C11855" t="s">
        <v>9357</v>
      </c>
      <c r="D11855" s="84"/>
      <c r="F11855" s="84"/>
    </row>
    <row r="11856" spans="1:6" x14ac:dyDescent="0.25">
      <c r="A11856" t="s">
        <v>13094</v>
      </c>
      <c r="B11856">
        <v>1</v>
      </c>
      <c r="C11856" t="s">
        <v>9357</v>
      </c>
      <c r="D11856" s="84"/>
      <c r="F11856" s="84"/>
    </row>
    <row r="11857" spans="1:6" x14ac:dyDescent="0.25">
      <c r="A11857" t="s">
        <v>13095</v>
      </c>
      <c r="B11857">
        <v>1</v>
      </c>
      <c r="C11857" t="s">
        <v>9357</v>
      </c>
      <c r="D11857" s="84"/>
      <c r="F11857" s="84"/>
    </row>
    <row r="11858" spans="1:6" x14ac:dyDescent="0.25">
      <c r="A11858" t="s">
        <v>13096</v>
      </c>
      <c r="B11858">
        <v>1</v>
      </c>
      <c r="C11858" t="s">
        <v>9357</v>
      </c>
      <c r="D11858" s="84"/>
      <c r="F11858" s="84"/>
    </row>
    <row r="11859" spans="1:6" x14ac:dyDescent="0.25">
      <c r="A11859" t="s">
        <v>13097</v>
      </c>
      <c r="B11859">
        <v>1</v>
      </c>
      <c r="C11859" t="s">
        <v>9357</v>
      </c>
      <c r="D11859" s="84"/>
      <c r="F11859" s="84"/>
    </row>
    <row r="11860" spans="1:6" x14ac:dyDescent="0.25">
      <c r="A11860" t="s">
        <v>13098</v>
      </c>
      <c r="B11860">
        <v>1</v>
      </c>
      <c r="C11860" t="s">
        <v>9357</v>
      </c>
      <c r="D11860" s="84"/>
      <c r="F11860" s="84"/>
    </row>
    <row r="11861" spans="1:6" x14ac:dyDescent="0.25">
      <c r="A11861" t="s">
        <v>13099</v>
      </c>
      <c r="B11861">
        <v>1</v>
      </c>
      <c r="C11861" t="s">
        <v>9357</v>
      </c>
      <c r="D11861" s="84"/>
      <c r="F11861" s="84"/>
    </row>
    <row r="11862" spans="1:6" x14ac:dyDescent="0.25">
      <c r="A11862" t="s">
        <v>13100</v>
      </c>
      <c r="B11862">
        <v>1</v>
      </c>
      <c r="C11862" t="s">
        <v>9357</v>
      </c>
      <c r="D11862" s="84"/>
      <c r="F11862" s="84"/>
    </row>
    <row r="11863" spans="1:6" x14ac:dyDescent="0.25">
      <c r="A11863" t="s">
        <v>13101</v>
      </c>
      <c r="B11863">
        <v>1</v>
      </c>
      <c r="C11863" t="s">
        <v>9357</v>
      </c>
      <c r="D11863" s="84"/>
      <c r="F11863" s="84"/>
    </row>
    <row r="11864" spans="1:6" x14ac:dyDescent="0.25">
      <c r="A11864" t="s">
        <v>13102</v>
      </c>
      <c r="B11864">
        <v>1</v>
      </c>
      <c r="C11864" t="s">
        <v>9357</v>
      </c>
      <c r="D11864" s="84"/>
      <c r="F11864" s="84"/>
    </row>
    <row r="11865" spans="1:6" x14ac:dyDescent="0.25">
      <c r="A11865" t="s">
        <v>13103</v>
      </c>
      <c r="B11865">
        <v>1</v>
      </c>
      <c r="C11865" t="s">
        <v>9357</v>
      </c>
      <c r="D11865" s="84"/>
      <c r="F11865" s="84"/>
    </row>
    <row r="11866" spans="1:6" x14ac:dyDescent="0.25">
      <c r="A11866" t="s">
        <v>13104</v>
      </c>
      <c r="B11866">
        <v>1</v>
      </c>
      <c r="C11866" t="s">
        <v>9357</v>
      </c>
      <c r="D11866" s="84"/>
      <c r="F11866" s="84"/>
    </row>
    <row r="11867" spans="1:6" x14ac:dyDescent="0.25">
      <c r="A11867" t="s">
        <v>13105</v>
      </c>
      <c r="B11867">
        <v>1</v>
      </c>
      <c r="C11867" t="s">
        <v>9357</v>
      </c>
      <c r="D11867" s="84"/>
      <c r="F11867" s="84"/>
    </row>
    <row r="11868" spans="1:6" x14ac:dyDescent="0.25">
      <c r="A11868" t="s">
        <v>13106</v>
      </c>
      <c r="B11868">
        <v>1</v>
      </c>
      <c r="C11868" t="s">
        <v>9357</v>
      </c>
      <c r="D11868" s="84"/>
      <c r="F11868" s="84"/>
    </row>
    <row r="11869" spans="1:6" x14ac:dyDescent="0.25">
      <c r="A11869" t="s">
        <v>13107</v>
      </c>
      <c r="B11869">
        <v>1</v>
      </c>
      <c r="C11869" t="s">
        <v>9357</v>
      </c>
      <c r="D11869" s="84"/>
      <c r="F11869" s="84"/>
    </row>
    <row r="11870" spans="1:6" x14ac:dyDescent="0.25">
      <c r="A11870" t="s">
        <v>13108</v>
      </c>
      <c r="B11870">
        <v>1</v>
      </c>
      <c r="C11870" t="s">
        <v>9357</v>
      </c>
      <c r="D11870" s="84"/>
      <c r="F11870" s="84"/>
    </row>
    <row r="11871" spans="1:6" x14ac:dyDescent="0.25">
      <c r="A11871" t="s">
        <v>13109</v>
      </c>
      <c r="B11871">
        <v>1</v>
      </c>
      <c r="C11871" t="s">
        <v>9357</v>
      </c>
      <c r="D11871" s="84"/>
      <c r="F11871" s="84"/>
    </row>
    <row r="11872" spans="1:6" x14ac:dyDescent="0.25">
      <c r="A11872" t="s">
        <v>13110</v>
      </c>
      <c r="B11872">
        <v>1</v>
      </c>
      <c r="C11872" t="s">
        <v>9357</v>
      </c>
      <c r="D11872" s="84"/>
      <c r="F11872" s="84"/>
    </row>
    <row r="11873" spans="1:6" x14ac:dyDescent="0.25">
      <c r="A11873" t="s">
        <v>13111</v>
      </c>
      <c r="B11873">
        <v>1</v>
      </c>
      <c r="C11873" t="s">
        <v>9357</v>
      </c>
      <c r="D11873" s="84"/>
      <c r="F11873" s="84"/>
    </row>
    <row r="11874" spans="1:6" x14ac:dyDescent="0.25">
      <c r="A11874" t="s">
        <v>13112</v>
      </c>
      <c r="B11874">
        <v>1</v>
      </c>
      <c r="C11874" t="s">
        <v>9357</v>
      </c>
      <c r="D11874" s="84"/>
      <c r="F11874" s="84"/>
    </row>
    <row r="11875" spans="1:6" x14ac:dyDescent="0.25">
      <c r="A11875" t="s">
        <v>13113</v>
      </c>
      <c r="B11875">
        <v>1</v>
      </c>
      <c r="C11875" t="s">
        <v>9357</v>
      </c>
      <c r="D11875" s="84"/>
      <c r="F11875" s="84"/>
    </row>
    <row r="11876" spans="1:6" x14ac:dyDescent="0.25">
      <c r="A11876" t="s">
        <v>13114</v>
      </c>
      <c r="B11876">
        <v>1</v>
      </c>
      <c r="C11876" t="s">
        <v>9357</v>
      </c>
      <c r="D11876" s="84"/>
      <c r="F11876" s="84"/>
    </row>
    <row r="11877" spans="1:6" x14ac:dyDescent="0.25">
      <c r="A11877" t="s">
        <v>13115</v>
      </c>
      <c r="B11877">
        <v>1</v>
      </c>
      <c r="C11877" t="s">
        <v>9357</v>
      </c>
      <c r="D11877" s="84"/>
      <c r="F11877" s="84"/>
    </row>
    <row r="11878" spans="1:6" x14ac:dyDescent="0.25">
      <c r="A11878" t="s">
        <v>13116</v>
      </c>
      <c r="B11878">
        <v>1</v>
      </c>
      <c r="C11878" t="s">
        <v>9357</v>
      </c>
      <c r="D11878" s="84"/>
      <c r="F11878" s="84"/>
    </row>
    <row r="11879" spans="1:6" x14ac:dyDescent="0.25">
      <c r="A11879" t="s">
        <v>13117</v>
      </c>
      <c r="B11879">
        <v>1</v>
      </c>
      <c r="C11879" t="s">
        <v>9357</v>
      </c>
      <c r="D11879" s="84"/>
      <c r="F11879" s="84"/>
    </row>
    <row r="11880" spans="1:6" x14ac:dyDescent="0.25">
      <c r="A11880" t="s">
        <v>13118</v>
      </c>
      <c r="B11880">
        <v>1</v>
      </c>
      <c r="C11880" t="s">
        <v>9357</v>
      </c>
      <c r="D11880" s="84"/>
      <c r="F11880" s="84"/>
    </row>
    <row r="11881" spans="1:6" x14ac:dyDescent="0.25">
      <c r="A11881" t="s">
        <v>13119</v>
      </c>
      <c r="B11881">
        <v>1</v>
      </c>
      <c r="C11881" t="s">
        <v>9357</v>
      </c>
      <c r="D11881" s="84"/>
      <c r="F11881" s="84"/>
    </row>
    <row r="11882" spans="1:6" x14ac:dyDescent="0.25">
      <c r="A11882" t="s">
        <v>13120</v>
      </c>
      <c r="B11882">
        <v>1</v>
      </c>
      <c r="C11882" t="s">
        <v>9357</v>
      </c>
      <c r="D11882" s="84"/>
      <c r="F11882" s="84"/>
    </row>
    <row r="11883" spans="1:6" x14ac:dyDescent="0.25">
      <c r="A11883" t="s">
        <v>13121</v>
      </c>
      <c r="B11883">
        <v>1</v>
      </c>
      <c r="C11883" t="s">
        <v>9357</v>
      </c>
      <c r="D11883" s="84"/>
      <c r="F11883" s="84"/>
    </row>
    <row r="11884" spans="1:6" x14ac:dyDescent="0.25">
      <c r="A11884" t="s">
        <v>13122</v>
      </c>
      <c r="B11884">
        <v>1</v>
      </c>
      <c r="C11884" t="s">
        <v>9357</v>
      </c>
      <c r="D11884" s="84"/>
      <c r="F11884" s="84"/>
    </row>
    <row r="11885" spans="1:6" x14ac:dyDescent="0.25">
      <c r="A11885" t="s">
        <v>13123</v>
      </c>
      <c r="B11885">
        <v>1</v>
      </c>
      <c r="C11885" t="s">
        <v>9357</v>
      </c>
      <c r="D11885" s="84"/>
      <c r="F11885" s="84"/>
    </row>
    <row r="11886" spans="1:6" x14ac:dyDescent="0.25">
      <c r="A11886" t="s">
        <v>13124</v>
      </c>
      <c r="B11886">
        <v>1</v>
      </c>
      <c r="C11886" t="s">
        <v>9357</v>
      </c>
      <c r="D11886" s="84"/>
      <c r="F11886" s="84"/>
    </row>
    <row r="11887" spans="1:6" x14ac:dyDescent="0.25">
      <c r="A11887" t="s">
        <v>13125</v>
      </c>
      <c r="B11887">
        <v>1</v>
      </c>
      <c r="C11887" t="s">
        <v>9357</v>
      </c>
      <c r="D11887" s="84"/>
      <c r="F11887" s="84"/>
    </row>
    <row r="11888" spans="1:6" x14ac:dyDescent="0.25">
      <c r="A11888" t="s">
        <v>13126</v>
      </c>
      <c r="B11888">
        <v>1</v>
      </c>
      <c r="C11888" t="s">
        <v>9357</v>
      </c>
      <c r="D11888" s="84"/>
      <c r="F11888" s="84"/>
    </row>
    <row r="11889" spans="1:6" x14ac:dyDescent="0.25">
      <c r="A11889" t="s">
        <v>13127</v>
      </c>
      <c r="B11889">
        <v>1</v>
      </c>
      <c r="C11889" t="s">
        <v>9357</v>
      </c>
      <c r="D11889" s="84"/>
      <c r="F11889" s="84"/>
    </row>
    <row r="11890" spans="1:6" x14ac:dyDescent="0.25">
      <c r="A11890" t="s">
        <v>13128</v>
      </c>
      <c r="B11890">
        <v>1</v>
      </c>
      <c r="C11890" t="s">
        <v>9357</v>
      </c>
      <c r="D11890" s="84"/>
      <c r="F11890" s="84"/>
    </row>
    <row r="11891" spans="1:6" x14ac:dyDescent="0.25">
      <c r="A11891" t="s">
        <v>13129</v>
      </c>
      <c r="B11891">
        <v>1</v>
      </c>
      <c r="C11891" t="s">
        <v>9357</v>
      </c>
      <c r="D11891" s="84"/>
      <c r="F11891" s="84"/>
    </row>
    <row r="11892" spans="1:6" x14ac:dyDescent="0.25">
      <c r="A11892" t="s">
        <v>13130</v>
      </c>
      <c r="B11892">
        <v>1</v>
      </c>
      <c r="C11892" t="s">
        <v>9357</v>
      </c>
      <c r="D11892" s="84"/>
      <c r="F11892" s="84"/>
    </row>
    <row r="11893" spans="1:6" x14ac:dyDescent="0.25">
      <c r="A11893" t="s">
        <v>13131</v>
      </c>
      <c r="B11893">
        <v>1</v>
      </c>
      <c r="C11893" t="s">
        <v>9357</v>
      </c>
      <c r="D11893" s="84"/>
      <c r="F11893" s="84"/>
    </row>
    <row r="11894" spans="1:6" x14ac:dyDescent="0.25">
      <c r="A11894" t="s">
        <v>13132</v>
      </c>
      <c r="B11894">
        <v>1</v>
      </c>
      <c r="C11894" t="s">
        <v>9357</v>
      </c>
      <c r="D11894" s="84"/>
      <c r="F11894" s="84"/>
    </row>
    <row r="11895" spans="1:6" x14ac:dyDescent="0.25">
      <c r="A11895" t="s">
        <v>13133</v>
      </c>
      <c r="B11895">
        <v>1</v>
      </c>
      <c r="C11895" t="s">
        <v>9357</v>
      </c>
      <c r="D11895" s="84"/>
      <c r="F11895" s="84"/>
    </row>
    <row r="11896" spans="1:6" x14ac:dyDescent="0.25">
      <c r="A11896" t="s">
        <v>13134</v>
      </c>
      <c r="B11896">
        <v>1</v>
      </c>
      <c r="C11896" t="s">
        <v>9357</v>
      </c>
      <c r="D11896" s="84"/>
      <c r="F11896" s="84"/>
    </row>
    <row r="11897" spans="1:6" x14ac:dyDescent="0.25">
      <c r="A11897" t="s">
        <v>13135</v>
      </c>
      <c r="B11897">
        <v>1</v>
      </c>
      <c r="C11897" t="s">
        <v>9357</v>
      </c>
      <c r="D11897" s="84"/>
      <c r="F11897" s="84"/>
    </row>
    <row r="11898" spans="1:6" x14ac:dyDescent="0.25">
      <c r="A11898" t="s">
        <v>13136</v>
      </c>
      <c r="B11898">
        <v>1</v>
      </c>
      <c r="C11898" t="s">
        <v>9357</v>
      </c>
      <c r="D11898" s="84"/>
      <c r="F11898" s="84"/>
    </row>
    <row r="11899" spans="1:6" x14ac:dyDescent="0.25">
      <c r="A11899" t="s">
        <v>13137</v>
      </c>
      <c r="B11899">
        <v>1</v>
      </c>
      <c r="C11899" t="s">
        <v>9357</v>
      </c>
      <c r="D11899" s="84"/>
      <c r="F11899" s="84"/>
    </row>
    <row r="11900" spans="1:6" x14ac:dyDescent="0.25">
      <c r="A11900" t="s">
        <v>13138</v>
      </c>
      <c r="B11900">
        <v>1</v>
      </c>
      <c r="C11900" t="s">
        <v>9357</v>
      </c>
      <c r="D11900" s="84"/>
      <c r="F11900" s="84"/>
    </row>
    <row r="11901" spans="1:6" x14ac:dyDescent="0.25">
      <c r="A11901" t="s">
        <v>13139</v>
      </c>
      <c r="B11901">
        <v>1</v>
      </c>
      <c r="C11901" t="s">
        <v>9357</v>
      </c>
      <c r="D11901" s="84"/>
      <c r="F11901" s="84"/>
    </row>
    <row r="11902" spans="1:6" x14ac:dyDescent="0.25">
      <c r="A11902" t="s">
        <v>13140</v>
      </c>
      <c r="B11902">
        <v>1</v>
      </c>
      <c r="C11902" t="s">
        <v>9357</v>
      </c>
      <c r="D11902" s="84"/>
      <c r="F11902" s="84"/>
    </row>
    <row r="11903" spans="1:6" x14ac:dyDescent="0.25">
      <c r="A11903" t="s">
        <v>13141</v>
      </c>
      <c r="B11903">
        <v>1</v>
      </c>
      <c r="C11903" t="s">
        <v>9357</v>
      </c>
      <c r="D11903" s="84"/>
      <c r="F11903" s="84"/>
    </row>
    <row r="11904" spans="1:6" x14ac:dyDescent="0.25">
      <c r="A11904" t="s">
        <v>13142</v>
      </c>
      <c r="B11904">
        <v>1</v>
      </c>
      <c r="C11904" t="s">
        <v>9357</v>
      </c>
      <c r="D11904" s="84"/>
      <c r="F11904" s="84"/>
    </row>
    <row r="11905" spans="1:6" x14ac:dyDescent="0.25">
      <c r="A11905" t="s">
        <v>13143</v>
      </c>
      <c r="B11905">
        <v>1</v>
      </c>
      <c r="C11905" t="s">
        <v>9357</v>
      </c>
      <c r="D11905" s="84"/>
      <c r="F11905" s="84"/>
    </row>
    <row r="11906" spans="1:6" x14ac:dyDescent="0.25">
      <c r="A11906" t="s">
        <v>13144</v>
      </c>
      <c r="B11906">
        <v>1</v>
      </c>
      <c r="C11906" t="s">
        <v>9357</v>
      </c>
      <c r="D11906" s="84"/>
      <c r="F11906" s="84"/>
    </row>
    <row r="11907" spans="1:6" x14ac:dyDescent="0.25">
      <c r="A11907" t="s">
        <v>13145</v>
      </c>
      <c r="B11907">
        <v>1</v>
      </c>
      <c r="C11907" t="s">
        <v>9357</v>
      </c>
      <c r="D11907" s="84"/>
      <c r="F11907" s="84"/>
    </row>
    <row r="11908" spans="1:6" x14ac:dyDescent="0.25">
      <c r="A11908" t="s">
        <v>13146</v>
      </c>
      <c r="B11908">
        <v>1</v>
      </c>
      <c r="C11908" t="s">
        <v>9357</v>
      </c>
      <c r="D11908" s="84"/>
      <c r="F11908" s="84"/>
    </row>
    <row r="11909" spans="1:6" x14ac:dyDescent="0.25">
      <c r="A11909" t="s">
        <v>13147</v>
      </c>
      <c r="B11909">
        <v>1</v>
      </c>
      <c r="C11909" t="s">
        <v>9357</v>
      </c>
      <c r="D11909" s="84"/>
      <c r="F11909" s="84"/>
    </row>
    <row r="11910" spans="1:6" x14ac:dyDescent="0.25">
      <c r="A11910" t="s">
        <v>13148</v>
      </c>
      <c r="B11910">
        <v>1</v>
      </c>
      <c r="C11910" t="s">
        <v>9357</v>
      </c>
      <c r="D11910" s="84"/>
      <c r="F11910" s="84"/>
    </row>
    <row r="11911" spans="1:6" x14ac:dyDescent="0.25">
      <c r="A11911" t="s">
        <v>13149</v>
      </c>
      <c r="B11911">
        <v>1</v>
      </c>
      <c r="C11911" t="s">
        <v>9357</v>
      </c>
      <c r="D11911" s="84"/>
      <c r="F11911" s="84"/>
    </row>
    <row r="11912" spans="1:6" x14ac:dyDescent="0.25">
      <c r="A11912" t="s">
        <v>13150</v>
      </c>
      <c r="B11912">
        <v>1</v>
      </c>
      <c r="C11912" t="s">
        <v>9357</v>
      </c>
      <c r="D11912" s="84"/>
      <c r="F11912" s="84"/>
    </row>
    <row r="11913" spans="1:6" x14ac:dyDescent="0.25">
      <c r="A11913" t="s">
        <v>13151</v>
      </c>
      <c r="B11913">
        <v>1</v>
      </c>
      <c r="C11913" t="s">
        <v>9357</v>
      </c>
      <c r="D11913" s="84"/>
      <c r="F11913" s="84"/>
    </row>
    <row r="11914" spans="1:6" x14ac:dyDescent="0.25">
      <c r="A11914" t="s">
        <v>13152</v>
      </c>
      <c r="B11914">
        <v>1</v>
      </c>
      <c r="C11914" t="s">
        <v>9357</v>
      </c>
      <c r="D11914" s="84"/>
      <c r="F11914" s="84"/>
    </row>
    <row r="11915" spans="1:6" x14ac:dyDescent="0.25">
      <c r="A11915" t="s">
        <v>13153</v>
      </c>
      <c r="B11915">
        <v>1</v>
      </c>
      <c r="C11915" t="s">
        <v>9357</v>
      </c>
      <c r="D11915" s="84"/>
      <c r="F11915" s="84"/>
    </row>
    <row r="11916" spans="1:6" x14ac:dyDescent="0.25">
      <c r="A11916" t="s">
        <v>13154</v>
      </c>
      <c r="B11916">
        <v>1</v>
      </c>
      <c r="C11916" t="s">
        <v>9357</v>
      </c>
      <c r="D11916" s="84"/>
      <c r="F11916" s="84"/>
    </row>
    <row r="11917" spans="1:6" x14ac:dyDescent="0.25">
      <c r="A11917" t="s">
        <v>13155</v>
      </c>
      <c r="B11917">
        <v>1</v>
      </c>
      <c r="C11917" t="s">
        <v>9357</v>
      </c>
      <c r="D11917" s="84"/>
      <c r="F11917" s="84"/>
    </row>
    <row r="11918" spans="1:6" x14ac:dyDescent="0.25">
      <c r="A11918" t="s">
        <v>13156</v>
      </c>
      <c r="B11918">
        <v>1</v>
      </c>
      <c r="C11918" t="s">
        <v>9357</v>
      </c>
      <c r="D11918" s="84"/>
      <c r="F11918" s="84"/>
    </row>
    <row r="11919" spans="1:6" x14ac:dyDescent="0.25">
      <c r="A11919" t="s">
        <v>13157</v>
      </c>
      <c r="B11919">
        <v>1</v>
      </c>
      <c r="C11919" t="s">
        <v>9357</v>
      </c>
      <c r="D11919" s="84"/>
      <c r="F11919" s="84"/>
    </row>
    <row r="11920" spans="1:6" x14ac:dyDescent="0.25">
      <c r="A11920" t="s">
        <v>13158</v>
      </c>
      <c r="B11920">
        <v>1</v>
      </c>
      <c r="C11920" t="s">
        <v>9357</v>
      </c>
      <c r="D11920" s="84"/>
      <c r="F11920" s="84"/>
    </row>
    <row r="11921" spans="1:6" x14ac:dyDescent="0.25">
      <c r="A11921" t="s">
        <v>13159</v>
      </c>
      <c r="B11921">
        <v>1</v>
      </c>
      <c r="C11921" t="s">
        <v>9357</v>
      </c>
      <c r="D11921" s="84"/>
      <c r="F11921" s="84"/>
    </row>
    <row r="11922" spans="1:6" x14ac:dyDescent="0.25">
      <c r="A11922" t="s">
        <v>13160</v>
      </c>
      <c r="B11922">
        <v>1</v>
      </c>
      <c r="C11922" t="s">
        <v>9357</v>
      </c>
      <c r="D11922" s="84"/>
      <c r="F11922" s="84"/>
    </row>
    <row r="11923" spans="1:6" x14ac:dyDescent="0.25">
      <c r="A11923" t="s">
        <v>13161</v>
      </c>
      <c r="B11923">
        <v>1</v>
      </c>
      <c r="C11923" t="s">
        <v>9357</v>
      </c>
      <c r="D11923" s="84"/>
      <c r="F11923" s="84"/>
    </row>
    <row r="11924" spans="1:6" x14ac:dyDescent="0.25">
      <c r="A11924" t="s">
        <v>13162</v>
      </c>
      <c r="B11924">
        <v>1</v>
      </c>
      <c r="C11924" t="s">
        <v>9357</v>
      </c>
      <c r="D11924" s="84"/>
      <c r="F11924" s="84"/>
    </row>
    <row r="11925" spans="1:6" x14ac:dyDescent="0.25">
      <c r="A11925" t="s">
        <v>13163</v>
      </c>
      <c r="B11925">
        <v>1</v>
      </c>
      <c r="C11925" t="s">
        <v>9357</v>
      </c>
      <c r="D11925" s="84"/>
      <c r="F11925" s="84"/>
    </row>
    <row r="11926" spans="1:6" x14ac:dyDescent="0.25">
      <c r="A11926" t="s">
        <v>13164</v>
      </c>
      <c r="B11926">
        <v>1</v>
      </c>
      <c r="C11926" t="s">
        <v>9357</v>
      </c>
      <c r="D11926" s="84"/>
      <c r="F11926" s="84"/>
    </row>
    <row r="11927" spans="1:6" x14ac:dyDescent="0.25">
      <c r="A11927" t="s">
        <v>13165</v>
      </c>
      <c r="B11927">
        <v>1</v>
      </c>
      <c r="C11927" t="s">
        <v>9357</v>
      </c>
      <c r="D11927" s="84"/>
      <c r="F11927" s="84"/>
    </row>
    <row r="11928" spans="1:6" x14ac:dyDescent="0.25">
      <c r="A11928" t="s">
        <v>13166</v>
      </c>
      <c r="B11928">
        <v>1</v>
      </c>
      <c r="C11928" t="s">
        <v>9357</v>
      </c>
      <c r="D11928" s="84"/>
      <c r="F11928" s="84"/>
    </row>
    <row r="11929" spans="1:6" x14ac:dyDescent="0.25">
      <c r="A11929" t="s">
        <v>13167</v>
      </c>
      <c r="B11929">
        <v>1</v>
      </c>
      <c r="C11929" t="s">
        <v>9357</v>
      </c>
      <c r="D11929" s="84"/>
      <c r="F11929" s="84"/>
    </row>
    <row r="11930" spans="1:6" x14ac:dyDescent="0.25">
      <c r="A11930" t="s">
        <v>13168</v>
      </c>
      <c r="B11930">
        <v>1</v>
      </c>
      <c r="C11930" t="s">
        <v>9357</v>
      </c>
      <c r="D11930" s="84"/>
      <c r="F11930" s="84"/>
    </row>
    <row r="11931" spans="1:6" x14ac:dyDescent="0.25">
      <c r="A11931" t="s">
        <v>13169</v>
      </c>
      <c r="B11931">
        <v>1</v>
      </c>
      <c r="C11931" t="s">
        <v>9357</v>
      </c>
      <c r="D11931" s="84"/>
      <c r="F11931" s="84"/>
    </row>
    <row r="11932" spans="1:6" x14ac:dyDescent="0.25">
      <c r="A11932" t="s">
        <v>13170</v>
      </c>
      <c r="B11932">
        <v>1</v>
      </c>
      <c r="C11932" t="s">
        <v>9357</v>
      </c>
      <c r="D11932" s="84"/>
      <c r="F11932" s="84"/>
    </row>
    <row r="11933" spans="1:6" x14ac:dyDescent="0.25">
      <c r="A11933" t="s">
        <v>13171</v>
      </c>
      <c r="B11933">
        <v>1</v>
      </c>
      <c r="C11933" t="s">
        <v>9357</v>
      </c>
      <c r="D11933" s="84"/>
      <c r="F11933" s="84"/>
    </row>
    <row r="11934" spans="1:6" x14ac:dyDescent="0.25">
      <c r="A11934" t="s">
        <v>13172</v>
      </c>
      <c r="B11934">
        <v>1</v>
      </c>
      <c r="C11934" t="s">
        <v>9357</v>
      </c>
      <c r="D11934" s="84"/>
      <c r="F11934" s="84"/>
    </row>
    <row r="11935" spans="1:6" x14ac:dyDescent="0.25">
      <c r="A11935" t="s">
        <v>13173</v>
      </c>
      <c r="B11935">
        <v>1</v>
      </c>
      <c r="C11935" t="s">
        <v>9357</v>
      </c>
      <c r="D11935" s="84"/>
      <c r="F11935" s="84"/>
    </row>
    <row r="11936" spans="1:6" x14ac:dyDescent="0.25">
      <c r="A11936" t="s">
        <v>13174</v>
      </c>
      <c r="B11936">
        <v>1</v>
      </c>
      <c r="C11936" t="s">
        <v>9357</v>
      </c>
      <c r="D11936" s="84"/>
      <c r="F11936" s="84"/>
    </row>
    <row r="11937" spans="1:6" x14ac:dyDescent="0.25">
      <c r="A11937" t="s">
        <v>13175</v>
      </c>
      <c r="B11937">
        <v>1</v>
      </c>
      <c r="C11937" t="s">
        <v>9357</v>
      </c>
      <c r="D11937" s="84"/>
      <c r="F11937" s="84"/>
    </row>
    <row r="11938" spans="1:6" x14ac:dyDescent="0.25">
      <c r="A11938" t="s">
        <v>13176</v>
      </c>
      <c r="B11938">
        <v>1</v>
      </c>
      <c r="C11938" t="s">
        <v>9357</v>
      </c>
      <c r="D11938" s="84"/>
      <c r="F11938" s="84"/>
    </row>
    <row r="11939" spans="1:6" x14ac:dyDescent="0.25">
      <c r="A11939" t="s">
        <v>13177</v>
      </c>
      <c r="B11939">
        <v>1</v>
      </c>
      <c r="C11939" t="s">
        <v>9357</v>
      </c>
      <c r="D11939" s="84"/>
      <c r="F11939" s="84"/>
    </row>
    <row r="11940" spans="1:6" x14ac:dyDescent="0.25">
      <c r="A11940" t="s">
        <v>13178</v>
      </c>
      <c r="B11940">
        <v>1</v>
      </c>
      <c r="C11940" t="s">
        <v>9357</v>
      </c>
      <c r="D11940" s="84"/>
      <c r="F11940" s="84"/>
    </row>
    <row r="11941" spans="1:6" x14ac:dyDescent="0.25">
      <c r="A11941" t="s">
        <v>13179</v>
      </c>
      <c r="B11941">
        <v>1</v>
      </c>
      <c r="C11941" t="s">
        <v>9357</v>
      </c>
      <c r="D11941" s="84"/>
      <c r="F11941" s="84"/>
    </row>
    <row r="11942" spans="1:6" x14ac:dyDescent="0.25">
      <c r="A11942" t="s">
        <v>13180</v>
      </c>
      <c r="B11942">
        <v>1</v>
      </c>
      <c r="C11942" t="s">
        <v>9357</v>
      </c>
      <c r="D11942" s="84"/>
      <c r="F11942" s="84"/>
    </row>
    <row r="11943" spans="1:6" x14ac:dyDescent="0.25">
      <c r="A11943" t="s">
        <v>13181</v>
      </c>
      <c r="B11943">
        <v>1</v>
      </c>
      <c r="C11943" t="s">
        <v>9357</v>
      </c>
      <c r="D11943" s="84"/>
      <c r="F11943" s="84"/>
    </row>
    <row r="11944" spans="1:6" x14ac:dyDescent="0.25">
      <c r="A11944" t="s">
        <v>13182</v>
      </c>
      <c r="B11944">
        <v>1</v>
      </c>
      <c r="C11944" t="s">
        <v>9357</v>
      </c>
      <c r="D11944" s="84"/>
      <c r="F11944" s="84"/>
    </row>
    <row r="11945" spans="1:6" x14ac:dyDescent="0.25">
      <c r="A11945" t="s">
        <v>13183</v>
      </c>
      <c r="B11945">
        <v>1</v>
      </c>
      <c r="C11945" t="s">
        <v>9357</v>
      </c>
      <c r="D11945" s="84"/>
      <c r="F11945" s="84"/>
    </row>
    <row r="11946" spans="1:6" x14ac:dyDescent="0.25">
      <c r="A11946" t="s">
        <v>13184</v>
      </c>
      <c r="B11946">
        <v>1</v>
      </c>
      <c r="C11946" t="s">
        <v>9357</v>
      </c>
      <c r="D11946" s="84"/>
      <c r="F11946" s="84"/>
    </row>
    <row r="11947" spans="1:6" x14ac:dyDescent="0.25">
      <c r="A11947" t="s">
        <v>13185</v>
      </c>
      <c r="B11947">
        <v>1</v>
      </c>
      <c r="C11947" t="s">
        <v>9357</v>
      </c>
      <c r="D11947" s="84"/>
      <c r="F11947" s="84"/>
    </row>
    <row r="11948" spans="1:6" x14ac:dyDescent="0.25">
      <c r="A11948" t="s">
        <v>13186</v>
      </c>
      <c r="B11948">
        <v>1</v>
      </c>
      <c r="C11948" t="s">
        <v>9357</v>
      </c>
      <c r="D11948" s="84"/>
      <c r="F11948" s="84"/>
    </row>
    <row r="11949" spans="1:6" x14ac:dyDescent="0.25">
      <c r="A11949" t="s">
        <v>13187</v>
      </c>
      <c r="B11949">
        <v>1</v>
      </c>
      <c r="C11949" t="s">
        <v>9357</v>
      </c>
      <c r="D11949" s="84"/>
      <c r="F11949" s="84"/>
    </row>
    <row r="11950" spans="1:6" x14ac:dyDescent="0.25">
      <c r="A11950" t="s">
        <v>13188</v>
      </c>
      <c r="B11950">
        <v>1</v>
      </c>
      <c r="C11950" t="s">
        <v>9357</v>
      </c>
      <c r="D11950" s="84"/>
      <c r="F11950" s="84"/>
    </row>
    <row r="11951" spans="1:6" x14ac:dyDescent="0.25">
      <c r="A11951" t="s">
        <v>13189</v>
      </c>
      <c r="B11951">
        <v>1</v>
      </c>
      <c r="C11951" t="s">
        <v>9357</v>
      </c>
      <c r="D11951" s="84"/>
      <c r="F11951" s="84"/>
    </row>
    <row r="11952" spans="1:6" x14ac:dyDescent="0.25">
      <c r="A11952" t="s">
        <v>13190</v>
      </c>
      <c r="B11952">
        <v>1</v>
      </c>
      <c r="C11952" t="s">
        <v>9357</v>
      </c>
      <c r="D11952" s="84"/>
      <c r="F11952" s="84"/>
    </row>
    <row r="11953" spans="1:6" x14ac:dyDescent="0.25">
      <c r="A11953" t="s">
        <v>13191</v>
      </c>
      <c r="B11953">
        <v>1</v>
      </c>
      <c r="C11953" t="s">
        <v>9357</v>
      </c>
      <c r="D11953" s="84"/>
      <c r="F11953" s="84"/>
    </row>
    <row r="11954" spans="1:6" x14ac:dyDescent="0.25">
      <c r="A11954" t="s">
        <v>13192</v>
      </c>
      <c r="B11954">
        <v>1</v>
      </c>
      <c r="C11954" t="s">
        <v>9357</v>
      </c>
      <c r="D11954" s="84"/>
      <c r="F11954" s="84"/>
    </row>
    <row r="11955" spans="1:6" x14ac:dyDescent="0.25">
      <c r="A11955" t="s">
        <v>13193</v>
      </c>
      <c r="B11955">
        <v>1</v>
      </c>
      <c r="C11955" t="s">
        <v>9357</v>
      </c>
      <c r="D11955" s="84"/>
      <c r="F11955" s="84"/>
    </row>
    <row r="11956" spans="1:6" x14ac:dyDescent="0.25">
      <c r="A11956" t="s">
        <v>13194</v>
      </c>
      <c r="B11956">
        <v>1</v>
      </c>
      <c r="C11956" t="s">
        <v>9357</v>
      </c>
      <c r="D11956" s="84"/>
      <c r="F11956" s="84"/>
    </row>
    <row r="11957" spans="1:6" x14ac:dyDescent="0.25">
      <c r="A11957" t="s">
        <v>13195</v>
      </c>
      <c r="B11957">
        <v>1</v>
      </c>
      <c r="C11957" t="s">
        <v>9357</v>
      </c>
      <c r="D11957" s="84"/>
      <c r="F11957" s="84"/>
    </row>
    <row r="11958" spans="1:6" x14ac:dyDescent="0.25">
      <c r="A11958" t="s">
        <v>13196</v>
      </c>
      <c r="B11958">
        <v>1</v>
      </c>
      <c r="C11958" t="s">
        <v>9357</v>
      </c>
      <c r="D11958" s="84"/>
      <c r="F11958" s="84"/>
    </row>
    <row r="11959" spans="1:6" x14ac:dyDescent="0.25">
      <c r="A11959" t="s">
        <v>13197</v>
      </c>
      <c r="B11959">
        <v>1</v>
      </c>
      <c r="C11959" t="s">
        <v>9357</v>
      </c>
      <c r="D11959" s="84"/>
      <c r="F11959" s="84"/>
    </row>
    <row r="11960" spans="1:6" x14ac:dyDescent="0.25">
      <c r="A11960" t="s">
        <v>13198</v>
      </c>
      <c r="B11960">
        <v>1</v>
      </c>
      <c r="C11960" t="s">
        <v>9357</v>
      </c>
      <c r="D11960" s="84"/>
      <c r="F11960" s="84"/>
    </row>
    <row r="11961" spans="1:6" x14ac:dyDescent="0.25">
      <c r="A11961" t="s">
        <v>13199</v>
      </c>
      <c r="B11961">
        <v>1</v>
      </c>
      <c r="C11961" t="s">
        <v>9357</v>
      </c>
      <c r="D11961" s="84"/>
      <c r="F11961" s="84"/>
    </row>
    <row r="11962" spans="1:6" x14ac:dyDescent="0.25">
      <c r="A11962" t="s">
        <v>13200</v>
      </c>
      <c r="B11962">
        <v>1</v>
      </c>
      <c r="C11962" t="s">
        <v>9357</v>
      </c>
      <c r="D11962" s="84"/>
      <c r="F11962" s="84"/>
    </row>
    <row r="11963" spans="1:6" x14ac:dyDescent="0.25">
      <c r="A11963" t="s">
        <v>13201</v>
      </c>
      <c r="B11963">
        <v>1</v>
      </c>
      <c r="C11963" t="s">
        <v>9357</v>
      </c>
      <c r="D11963" s="84"/>
      <c r="F11963" s="84"/>
    </row>
    <row r="11964" spans="1:6" x14ac:dyDescent="0.25">
      <c r="A11964" t="s">
        <v>13202</v>
      </c>
      <c r="B11964">
        <v>1</v>
      </c>
      <c r="C11964" t="s">
        <v>9357</v>
      </c>
      <c r="D11964" s="84"/>
      <c r="F11964" s="84"/>
    </row>
    <row r="11965" spans="1:6" x14ac:dyDescent="0.25">
      <c r="A11965" t="s">
        <v>13203</v>
      </c>
      <c r="B11965">
        <v>1</v>
      </c>
      <c r="C11965" t="s">
        <v>9357</v>
      </c>
      <c r="D11965" s="84"/>
      <c r="F11965" s="84"/>
    </row>
    <row r="11966" spans="1:6" x14ac:dyDescent="0.25">
      <c r="A11966" t="s">
        <v>13204</v>
      </c>
      <c r="B11966">
        <v>1</v>
      </c>
      <c r="C11966" t="s">
        <v>9357</v>
      </c>
      <c r="D11966" s="84"/>
      <c r="F11966" s="84"/>
    </row>
    <row r="11967" spans="1:6" x14ac:dyDescent="0.25">
      <c r="A11967" t="s">
        <v>13205</v>
      </c>
      <c r="B11967">
        <v>1</v>
      </c>
      <c r="C11967" t="s">
        <v>9357</v>
      </c>
      <c r="D11967" s="84"/>
      <c r="F11967" s="84"/>
    </row>
    <row r="11968" spans="1:6" x14ac:dyDescent="0.25">
      <c r="A11968" t="s">
        <v>13206</v>
      </c>
      <c r="B11968">
        <v>1</v>
      </c>
      <c r="C11968" t="s">
        <v>9357</v>
      </c>
      <c r="D11968" s="84"/>
      <c r="F11968" s="84"/>
    </row>
    <row r="11969" spans="1:6" x14ac:dyDescent="0.25">
      <c r="A11969" t="s">
        <v>13207</v>
      </c>
      <c r="B11969">
        <v>1</v>
      </c>
      <c r="C11969" t="s">
        <v>9357</v>
      </c>
      <c r="D11969" s="84"/>
      <c r="F11969" s="84"/>
    </row>
    <row r="11970" spans="1:6" x14ac:dyDescent="0.25">
      <c r="A11970" t="s">
        <v>13208</v>
      </c>
      <c r="B11970">
        <v>1</v>
      </c>
      <c r="C11970" t="s">
        <v>9357</v>
      </c>
      <c r="D11970" s="84"/>
      <c r="F11970" s="84"/>
    </row>
    <row r="11971" spans="1:6" x14ac:dyDescent="0.25">
      <c r="A11971" t="s">
        <v>13209</v>
      </c>
      <c r="B11971">
        <v>1</v>
      </c>
      <c r="C11971" t="s">
        <v>9357</v>
      </c>
      <c r="D11971" s="84"/>
      <c r="F11971" s="84"/>
    </row>
    <row r="11972" spans="1:6" x14ac:dyDescent="0.25">
      <c r="A11972" t="s">
        <v>13210</v>
      </c>
      <c r="B11972">
        <v>1</v>
      </c>
      <c r="C11972" t="s">
        <v>9357</v>
      </c>
      <c r="D11972" s="84"/>
      <c r="F11972" s="84"/>
    </row>
    <row r="11973" spans="1:6" x14ac:dyDescent="0.25">
      <c r="A11973" t="s">
        <v>13211</v>
      </c>
      <c r="B11973">
        <v>1</v>
      </c>
      <c r="C11973" t="s">
        <v>9357</v>
      </c>
      <c r="D11973" s="84"/>
      <c r="F11973" s="84"/>
    </row>
    <row r="11974" spans="1:6" x14ac:dyDescent="0.25">
      <c r="A11974" t="s">
        <v>13212</v>
      </c>
      <c r="B11974">
        <v>1</v>
      </c>
      <c r="C11974" t="s">
        <v>9357</v>
      </c>
      <c r="D11974" s="84"/>
      <c r="F11974" s="84"/>
    </row>
    <row r="11975" spans="1:6" x14ac:dyDescent="0.25">
      <c r="A11975" t="s">
        <v>13213</v>
      </c>
      <c r="B11975">
        <v>1</v>
      </c>
      <c r="C11975" t="s">
        <v>9357</v>
      </c>
      <c r="D11975" s="84"/>
      <c r="F11975" s="84"/>
    </row>
    <row r="11976" spans="1:6" x14ac:dyDescent="0.25">
      <c r="A11976" t="s">
        <v>13214</v>
      </c>
      <c r="B11976">
        <v>1</v>
      </c>
      <c r="C11976" t="s">
        <v>9357</v>
      </c>
      <c r="D11976" s="84"/>
      <c r="F11976" s="84"/>
    </row>
    <row r="11977" spans="1:6" x14ac:dyDescent="0.25">
      <c r="A11977" t="s">
        <v>13215</v>
      </c>
      <c r="B11977">
        <v>1</v>
      </c>
      <c r="C11977" t="s">
        <v>9357</v>
      </c>
      <c r="D11977" s="84"/>
      <c r="F11977" s="84"/>
    </row>
    <row r="11978" spans="1:6" x14ac:dyDescent="0.25">
      <c r="A11978" t="s">
        <v>13216</v>
      </c>
      <c r="B11978">
        <v>1</v>
      </c>
      <c r="C11978" t="s">
        <v>9357</v>
      </c>
      <c r="D11978" s="84"/>
      <c r="F11978" s="84"/>
    </row>
    <row r="11979" spans="1:6" x14ac:dyDescent="0.25">
      <c r="A11979" t="s">
        <v>13217</v>
      </c>
      <c r="B11979">
        <v>1</v>
      </c>
      <c r="C11979" t="s">
        <v>9357</v>
      </c>
      <c r="D11979" s="84"/>
      <c r="F11979" s="84"/>
    </row>
    <row r="11980" spans="1:6" x14ac:dyDescent="0.25">
      <c r="A11980" t="s">
        <v>13218</v>
      </c>
      <c r="B11980">
        <v>1</v>
      </c>
      <c r="C11980" t="s">
        <v>9357</v>
      </c>
      <c r="D11980" s="84"/>
      <c r="F11980" s="84"/>
    </row>
    <row r="11981" spans="1:6" x14ac:dyDescent="0.25">
      <c r="A11981" t="s">
        <v>13219</v>
      </c>
      <c r="B11981">
        <v>1</v>
      </c>
      <c r="C11981" t="s">
        <v>9357</v>
      </c>
      <c r="D11981" s="84"/>
      <c r="F11981" s="84"/>
    </row>
    <row r="11982" spans="1:6" x14ac:dyDescent="0.25">
      <c r="A11982" t="s">
        <v>13220</v>
      </c>
      <c r="B11982">
        <v>1</v>
      </c>
      <c r="C11982" t="s">
        <v>9357</v>
      </c>
      <c r="D11982" s="84"/>
      <c r="F11982" s="84"/>
    </row>
    <row r="11983" spans="1:6" x14ac:dyDescent="0.25">
      <c r="A11983" t="s">
        <v>13221</v>
      </c>
      <c r="B11983">
        <v>1</v>
      </c>
      <c r="C11983" t="s">
        <v>9357</v>
      </c>
      <c r="D11983" s="84"/>
      <c r="F11983" s="84"/>
    </row>
    <row r="11984" spans="1:6" x14ac:dyDescent="0.25">
      <c r="A11984" t="s">
        <v>13222</v>
      </c>
      <c r="B11984">
        <v>1</v>
      </c>
      <c r="C11984" t="s">
        <v>9357</v>
      </c>
      <c r="D11984" s="84"/>
      <c r="F11984" s="84"/>
    </row>
    <row r="11985" spans="1:6" x14ac:dyDescent="0.25">
      <c r="A11985" t="s">
        <v>13223</v>
      </c>
      <c r="B11985">
        <v>1</v>
      </c>
      <c r="C11985" t="s">
        <v>9357</v>
      </c>
      <c r="D11985" s="84"/>
      <c r="F11985" s="84"/>
    </row>
    <row r="11986" spans="1:6" x14ac:dyDescent="0.25">
      <c r="A11986" t="s">
        <v>13224</v>
      </c>
      <c r="B11986">
        <v>1</v>
      </c>
      <c r="C11986" t="s">
        <v>9357</v>
      </c>
      <c r="D11986" s="84"/>
      <c r="F11986" s="84"/>
    </row>
    <row r="11987" spans="1:6" x14ac:dyDescent="0.25">
      <c r="A11987" t="s">
        <v>13225</v>
      </c>
      <c r="B11987">
        <v>1</v>
      </c>
      <c r="C11987" t="s">
        <v>9357</v>
      </c>
      <c r="D11987" s="84"/>
      <c r="F11987" s="84"/>
    </row>
    <row r="11988" spans="1:6" x14ac:dyDescent="0.25">
      <c r="A11988" t="s">
        <v>13226</v>
      </c>
      <c r="B11988">
        <v>1</v>
      </c>
      <c r="C11988" t="s">
        <v>9357</v>
      </c>
      <c r="D11988" s="84"/>
      <c r="F11988" s="84"/>
    </row>
    <row r="11989" spans="1:6" x14ac:dyDescent="0.25">
      <c r="A11989" t="s">
        <v>13227</v>
      </c>
      <c r="B11989">
        <v>1</v>
      </c>
      <c r="C11989" t="s">
        <v>9357</v>
      </c>
      <c r="D11989" s="84"/>
      <c r="F11989" s="84"/>
    </row>
    <row r="11990" spans="1:6" x14ac:dyDescent="0.25">
      <c r="A11990" t="s">
        <v>13228</v>
      </c>
      <c r="B11990">
        <v>1</v>
      </c>
      <c r="C11990" t="s">
        <v>9357</v>
      </c>
      <c r="D11990" s="84"/>
      <c r="F11990" s="84"/>
    </row>
    <row r="11991" spans="1:6" x14ac:dyDescent="0.25">
      <c r="A11991" t="s">
        <v>13229</v>
      </c>
      <c r="B11991">
        <v>1</v>
      </c>
      <c r="C11991" t="s">
        <v>9357</v>
      </c>
      <c r="D11991" s="84"/>
      <c r="F11991" s="84"/>
    </row>
    <row r="11992" spans="1:6" x14ac:dyDescent="0.25">
      <c r="A11992" t="s">
        <v>13230</v>
      </c>
      <c r="B11992">
        <v>1</v>
      </c>
      <c r="C11992" t="s">
        <v>9357</v>
      </c>
      <c r="D11992" s="84"/>
      <c r="F11992" s="84"/>
    </row>
    <row r="11993" spans="1:6" x14ac:dyDescent="0.25">
      <c r="A11993" t="s">
        <v>13231</v>
      </c>
      <c r="B11993">
        <v>1</v>
      </c>
      <c r="C11993" t="s">
        <v>9357</v>
      </c>
      <c r="D11993" s="84"/>
      <c r="F11993" s="84"/>
    </row>
    <row r="11994" spans="1:6" x14ac:dyDescent="0.25">
      <c r="A11994" t="s">
        <v>13232</v>
      </c>
      <c r="B11994">
        <v>1</v>
      </c>
      <c r="C11994" t="s">
        <v>9357</v>
      </c>
      <c r="D11994" s="84"/>
      <c r="F11994" s="84"/>
    </row>
    <row r="11995" spans="1:6" x14ac:dyDescent="0.25">
      <c r="A11995" t="s">
        <v>13233</v>
      </c>
      <c r="B11995">
        <v>1</v>
      </c>
      <c r="C11995" t="s">
        <v>9357</v>
      </c>
      <c r="D11995" s="84"/>
      <c r="F11995" s="84"/>
    </row>
    <row r="11996" spans="1:6" x14ac:dyDescent="0.25">
      <c r="A11996" t="s">
        <v>13234</v>
      </c>
      <c r="B11996">
        <v>1</v>
      </c>
      <c r="C11996" t="s">
        <v>9357</v>
      </c>
      <c r="D11996" s="84"/>
      <c r="F11996" s="84"/>
    </row>
    <row r="11997" spans="1:6" x14ac:dyDescent="0.25">
      <c r="A11997" t="s">
        <v>13235</v>
      </c>
      <c r="B11997">
        <v>1</v>
      </c>
      <c r="C11997" t="s">
        <v>9357</v>
      </c>
      <c r="D11997" s="84"/>
      <c r="F11997" s="84"/>
    </row>
    <row r="11998" spans="1:6" x14ac:dyDescent="0.25">
      <c r="A11998" t="s">
        <v>13236</v>
      </c>
      <c r="B11998">
        <v>1</v>
      </c>
      <c r="C11998" t="s">
        <v>9357</v>
      </c>
      <c r="D11998" s="84"/>
      <c r="F11998" s="84"/>
    </row>
    <row r="11999" spans="1:6" x14ac:dyDescent="0.25">
      <c r="A11999" t="s">
        <v>13237</v>
      </c>
      <c r="B11999">
        <v>1</v>
      </c>
      <c r="C11999" t="s">
        <v>9357</v>
      </c>
      <c r="D11999" s="84"/>
      <c r="F11999" s="84"/>
    </row>
    <row r="12000" spans="1:6" x14ac:dyDescent="0.25">
      <c r="A12000" t="s">
        <v>13238</v>
      </c>
      <c r="B12000">
        <v>1</v>
      </c>
      <c r="C12000" t="s">
        <v>9357</v>
      </c>
      <c r="D12000" s="84"/>
      <c r="F12000" s="84"/>
    </row>
    <row r="12001" spans="1:6" x14ac:dyDescent="0.25">
      <c r="A12001" t="s">
        <v>13239</v>
      </c>
      <c r="B12001">
        <v>1</v>
      </c>
      <c r="C12001" t="s">
        <v>9357</v>
      </c>
      <c r="D12001" s="84"/>
      <c r="F12001" s="84"/>
    </row>
    <row r="12002" spans="1:6" x14ac:dyDescent="0.25">
      <c r="A12002" t="s">
        <v>13240</v>
      </c>
      <c r="B12002">
        <v>1</v>
      </c>
      <c r="C12002" t="s">
        <v>9357</v>
      </c>
      <c r="D12002" s="84"/>
      <c r="F12002" s="84"/>
    </row>
    <row r="12003" spans="1:6" x14ac:dyDescent="0.25">
      <c r="A12003" t="s">
        <v>13241</v>
      </c>
      <c r="B12003">
        <v>1</v>
      </c>
      <c r="C12003" t="s">
        <v>9357</v>
      </c>
      <c r="D12003" s="84"/>
      <c r="F12003" s="84"/>
    </row>
    <row r="12004" spans="1:6" x14ac:dyDescent="0.25">
      <c r="A12004" t="s">
        <v>13242</v>
      </c>
      <c r="B12004">
        <v>1</v>
      </c>
      <c r="C12004" t="s">
        <v>9357</v>
      </c>
      <c r="D12004" s="84"/>
      <c r="F12004" s="84"/>
    </row>
    <row r="12005" spans="1:6" x14ac:dyDescent="0.25">
      <c r="A12005" t="s">
        <v>13243</v>
      </c>
      <c r="B12005">
        <v>1</v>
      </c>
      <c r="C12005" t="s">
        <v>9357</v>
      </c>
      <c r="D12005" s="84"/>
      <c r="F12005" s="84"/>
    </row>
    <row r="12006" spans="1:6" x14ac:dyDescent="0.25">
      <c r="A12006" t="s">
        <v>13244</v>
      </c>
      <c r="B12006">
        <v>1</v>
      </c>
      <c r="C12006" t="s">
        <v>9357</v>
      </c>
      <c r="D12006" s="84"/>
      <c r="F12006" s="84"/>
    </row>
    <row r="12007" spans="1:6" x14ac:dyDescent="0.25">
      <c r="A12007" t="s">
        <v>13245</v>
      </c>
      <c r="B12007">
        <v>1</v>
      </c>
      <c r="C12007" t="s">
        <v>9357</v>
      </c>
      <c r="D12007" s="84"/>
      <c r="F12007" s="84"/>
    </row>
    <row r="12008" spans="1:6" x14ac:dyDescent="0.25">
      <c r="A12008" t="s">
        <v>13246</v>
      </c>
      <c r="B12008">
        <v>1</v>
      </c>
      <c r="C12008" t="s">
        <v>9357</v>
      </c>
      <c r="D12008" s="84"/>
      <c r="F12008" s="84"/>
    </row>
    <row r="12009" spans="1:6" x14ac:dyDescent="0.25">
      <c r="A12009" t="s">
        <v>13247</v>
      </c>
      <c r="B12009">
        <v>1</v>
      </c>
      <c r="C12009" t="s">
        <v>9357</v>
      </c>
      <c r="D12009" s="84"/>
      <c r="F12009" s="84"/>
    </row>
    <row r="12010" spans="1:6" x14ac:dyDescent="0.25">
      <c r="A12010" t="s">
        <v>13248</v>
      </c>
      <c r="B12010">
        <v>1</v>
      </c>
      <c r="C12010" t="s">
        <v>9357</v>
      </c>
      <c r="D12010" s="84"/>
      <c r="F12010" s="84"/>
    </row>
    <row r="12011" spans="1:6" x14ac:dyDescent="0.25">
      <c r="A12011" t="s">
        <v>13249</v>
      </c>
      <c r="B12011">
        <v>1</v>
      </c>
      <c r="C12011" t="s">
        <v>9357</v>
      </c>
      <c r="D12011" s="84"/>
      <c r="F12011" s="84"/>
    </row>
    <row r="12012" spans="1:6" x14ac:dyDescent="0.25">
      <c r="A12012" t="s">
        <v>13250</v>
      </c>
      <c r="B12012">
        <v>1</v>
      </c>
      <c r="C12012" t="s">
        <v>9357</v>
      </c>
      <c r="D12012" s="84"/>
      <c r="F12012" s="84"/>
    </row>
    <row r="12013" spans="1:6" x14ac:dyDescent="0.25">
      <c r="A12013" t="s">
        <v>13251</v>
      </c>
      <c r="B12013">
        <v>1</v>
      </c>
      <c r="C12013" t="s">
        <v>9357</v>
      </c>
      <c r="D12013" s="84"/>
      <c r="F12013" s="84"/>
    </row>
    <row r="12014" spans="1:6" x14ac:dyDescent="0.25">
      <c r="A12014" t="s">
        <v>13252</v>
      </c>
      <c r="B12014">
        <v>1</v>
      </c>
      <c r="C12014" t="s">
        <v>9357</v>
      </c>
      <c r="D12014" s="84"/>
      <c r="F12014" s="84"/>
    </row>
    <row r="12015" spans="1:6" x14ac:dyDescent="0.25">
      <c r="A12015" t="s">
        <v>13253</v>
      </c>
      <c r="B12015">
        <v>1</v>
      </c>
      <c r="C12015" t="s">
        <v>9357</v>
      </c>
      <c r="D12015" s="84"/>
      <c r="F12015" s="84"/>
    </row>
    <row r="12016" spans="1:6" x14ac:dyDescent="0.25">
      <c r="A12016" t="s">
        <v>13254</v>
      </c>
      <c r="B12016">
        <v>1</v>
      </c>
      <c r="C12016" t="s">
        <v>9357</v>
      </c>
      <c r="D12016" s="84"/>
      <c r="F12016" s="84"/>
    </row>
    <row r="12017" spans="1:6" x14ac:dyDescent="0.25">
      <c r="A12017" t="s">
        <v>13255</v>
      </c>
      <c r="B12017">
        <v>1</v>
      </c>
      <c r="C12017" t="s">
        <v>9357</v>
      </c>
      <c r="D12017" s="84"/>
      <c r="F12017" s="84"/>
    </row>
    <row r="12018" spans="1:6" x14ac:dyDescent="0.25">
      <c r="A12018" t="s">
        <v>13256</v>
      </c>
      <c r="B12018">
        <v>1</v>
      </c>
      <c r="C12018" t="s">
        <v>9357</v>
      </c>
      <c r="D12018" s="84"/>
      <c r="F12018" s="84"/>
    </row>
    <row r="12019" spans="1:6" x14ac:dyDescent="0.25">
      <c r="A12019" t="s">
        <v>13257</v>
      </c>
      <c r="B12019">
        <v>1</v>
      </c>
      <c r="C12019" t="s">
        <v>9357</v>
      </c>
      <c r="D12019" s="84"/>
      <c r="F12019" s="84"/>
    </row>
    <row r="12020" spans="1:6" x14ac:dyDescent="0.25">
      <c r="A12020" t="s">
        <v>13258</v>
      </c>
      <c r="B12020">
        <v>1</v>
      </c>
      <c r="C12020" t="s">
        <v>9357</v>
      </c>
      <c r="D12020" s="84"/>
      <c r="F12020" s="84"/>
    </row>
    <row r="12021" spans="1:6" x14ac:dyDescent="0.25">
      <c r="A12021" t="s">
        <v>13259</v>
      </c>
      <c r="B12021">
        <v>1</v>
      </c>
      <c r="C12021" t="s">
        <v>9357</v>
      </c>
      <c r="D12021" s="84"/>
      <c r="F12021" s="84"/>
    </row>
    <row r="12022" spans="1:6" x14ac:dyDescent="0.25">
      <c r="A12022" t="s">
        <v>13260</v>
      </c>
      <c r="B12022">
        <v>1</v>
      </c>
      <c r="C12022" t="s">
        <v>9357</v>
      </c>
      <c r="D12022" s="84"/>
      <c r="F12022" s="84"/>
    </row>
    <row r="12023" spans="1:6" x14ac:dyDescent="0.25">
      <c r="A12023" t="s">
        <v>13261</v>
      </c>
      <c r="B12023">
        <v>1</v>
      </c>
      <c r="C12023" t="s">
        <v>9357</v>
      </c>
      <c r="D12023" s="84"/>
      <c r="F12023" s="84"/>
    </row>
    <row r="12024" spans="1:6" x14ac:dyDescent="0.25">
      <c r="A12024" t="s">
        <v>13262</v>
      </c>
      <c r="B12024">
        <v>1</v>
      </c>
      <c r="C12024" t="s">
        <v>9357</v>
      </c>
      <c r="D12024" s="84"/>
      <c r="F12024" s="84"/>
    </row>
    <row r="12025" spans="1:6" x14ac:dyDescent="0.25">
      <c r="A12025" t="s">
        <v>13263</v>
      </c>
      <c r="B12025">
        <v>1</v>
      </c>
      <c r="C12025" t="s">
        <v>9357</v>
      </c>
      <c r="D12025" s="84"/>
      <c r="F12025" s="84"/>
    </row>
    <row r="12026" spans="1:6" x14ac:dyDescent="0.25">
      <c r="A12026" t="s">
        <v>13264</v>
      </c>
      <c r="B12026">
        <v>1</v>
      </c>
      <c r="C12026" t="s">
        <v>9357</v>
      </c>
      <c r="D12026" s="84"/>
      <c r="F12026" s="84"/>
    </row>
    <row r="12027" spans="1:6" x14ac:dyDescent="0.25">
      <c r="A12027" t="s">
        <v>13265</v>
      </c>
      <c r="B12027">
        <v>1</v>
      </c>
      <c r="C12027" t="s">
        <v>9357</v>
      </c>
      <c r="D12027" s="84"/>
      <c r="F12027" s="84"/>
    </row>
    <row r="12028" spans="1:6" x14ac:dyDescent="0.25">
      <c r="A12028" t="s">
        <v>13266</v>
      </c>
      <c r="B12028">
        <v>1</v>
      </c>
      <c r="C12028" t="s">
        <v>9357</v>
      </c>
      <c r="D12028" s="84"/>
      <c r="F12028" s="84"/>
    </row>
    <row r="12029" spans="1:6" x14ac:dyDescent="0.25">
      <c r="A12029" t="s">
        <v>13267</v>
      </c>
      <c r="B12029">
        <v>1</v>
      </c>
      <c r="C12029" t="s">
        <v>9357</v>
      </c>
      <c r="D12029" s="84"/>
      <c r="F12029" s="84"/>
    </row>
    <row r="12030" spans="1:6" x14ac:dyDescent="0.25">
      <c r="A12030" t="s">
        <v>13268</v>
      </c>
      <c r="B12030">
        <v>1</v>
      </c>
      <c r="C12030" t="s">
        <v>9357</v>
      </c>
      <c r="D12030" s="84"/>
      <c r="F12030" s="84"/>
    </row>
    <row r="12031" spans="1:6" x14ac:dyDescent="0.25">
      <c r="A12031" t="s">
        <v>13269</v>
      </c>
      <c r="B12031">
        <v>1</v>
      </c>
      <c r="C12031" t="s">
        <v>9357</v>
      </c>
      <c r="D12031" s="84"/>
      <c r="F12031" s="84"/>
    </row>
    <row r="12032" spans="1:6" x14ac:dyDescent="0.25">
      <c r="A12032" t="s">
        <v>13270</v>
      </c>
      <c r="B12032">
        <v>1</v>
      </c>
      <c r="C12032" t="s">
        <v>9357</v>
      </c>
      <c r="D12032" s="84"/>
      <c r="F12032" s="84"/>
    </row>
    <row r="12033" spans="1:6" x14ac:dyDescent="0.25">
      <c r="A12033" t="s">
        <v>13271</v>
      </c>
      <c r="B12033">
        <v>1</v>
      </c>
      <c r="C12033" t="s">
        <v>9357</v>
      </c>
      <c r="D12033" s="84"/>
      <c r="F12033" s="84"/>
    </row>
    <row r="12034" spans="1:6" x14ac:dyDescent="0.25">
      <c r="A12034" t="s">
        <v>13272</v>
      </c>
      <c r="B12034">
        <v>1</v>
      </c>
      <c r="C12034" t="s">
        <v>9357</v>
      </c>
      <c r="D12034" s="84"/>
      <c r="F12034" s="84"/>
    </row>
    <row r="12035" spans="1:6" x14ac:dyDescent="0.25">
      <c r="A12035" t="s">
        <v>13273</v>
      </c>
      <c r="B12035">
        <v>1</v>
      </c>
      <c r="C12035" t="s">
        <v>9357</v>
      </c>
      <c r="D12035" s="84"/>
      <c r="F12035" s="84"/>
    </row>
    <row r="12036" spans="1:6" x14ac:dyDescent="0.25">
      <c r="A12036" t="s">
        <v>13274</v>
      </c>
      <c r="B12036">
        <v>1</v>
      </c>
      <c r="C12036" t="s">
        <v>9357</v>
      </c>
      <c r="D12036" s="84"/>
      <c r="F12036" s="84"/>
    </row>
    <row r="12037" spans="1:6" x14ac:dyDescent="0.25">
      <c r="A12037" t="s">
        <v>13275</v>
      </c>
      <c r="B12037">
        <v>1</v>
      </c>
      <c r="C12037" t="s">
        <v>9357</v>
      </c>
      <c r="D12037" s="84"/>
      <c r="F12037" s="84"/>
    </row>
    <row r="12038" spans="1:6" x14ac:dyDescent="0.25">
      <c r="A12038" t="s">
        <v>13276</v>
      </c>
      <c r="B12038">
        <v>1</v>
      </c>
      <c r="C12038" t="s">
        <v>9357</v>
      </c>
      <c r="D12038" s="84"/>
      <c r="F12038" s="84"/>
    </row>
    <row r="12039" spans="1:6" x14ac:dyDescent="0.25">
      <c r="A12039" t="s">
        <v>13277</v>
      </c>
      <c r="B12039">
        <v>1</v>
      </c>
      <c r="C12039" t="s">
        <v>9357</v>
      </c>
      <c r="D12039" s="84"/>
      <c r="F12039" s="84"/>
    </row>
    <row r="12040" spans="1:6" x14ac:dyDescent="0.25">
      <c r="A12040" t="s">
        <v>13278</v>
      </c>
      <c r="B12040">
        <v>1</v>
      </c>
      <c r="C12040" t="s">
        <v>9357</v>
      </c>
      <c r="D12040" s="84"/>
      <c r="F12040" s="84"/>
    </row>
    <row r="12041" spans="1:6" x14ac:dyDescent="0.25">
      <c r="A12041" t="s">
        <v>13279</v>
      </c>
      <c r="B12041">
        <v>1</v>
      </c>
      <c r="C12041" t="s">
        <v>9357</v>
      </c>
      <c r="D12041" s="84"/>
      <c r="F12041" s="84"/>
    </row>
    <row r="12042" spans="1:6" x14ac:dyDescent="0.25">
      <c r="A12042" t="s">
        <v>13280</v>
      </c>
      <c r="B12042">
        <v>1</v>
      </c>
      <c r="C12042" t="s">
        <v>9357</v>
      </c>
      <c r="D12042" s="84"/>
      <c r="F12042" s="84"/>
    </row>
    <row r="12043" spans="1:6" x14ac:dyDescent="0.25">
      <c r="A12043" t="s">
        <v>13281</v>
      </c>
      <c r="B12043">
        <v>1</v>
      </c>
      <c r="C12043" t="s">
        <v>9357</v>
      </c>
      <c r="D12043" s="84"/>
      <c r="F12043" s="84"/>
    </row>
    <row r="12044" spans="1:6" x14ac:dyDescent="0.25">
      <c r="A12044" t="s">
        <v>13282</v>
      </c>
      <c r="B12044">
        <v>1</v>
      </c>
      <c r="C12044" t="s">
        <v>9357</v>
      </c>
      <c r="D12044" s="84"/>
      <c r="F12044" s="84"/>
    </row>
    <row r="12045" spans="1:6" x14ac:dyDescent="0.25">
      <c r="A12045" t="s">
        <v>13283</v>
      </c>
      <c r="B12045">
        <v>1</v>
      </c>
      <c r="C12045" t="s">
        <v>9357</v>
      </c>
      <c r="D12045" s="84"/>
      <c r="F12045" s="84"/>
    </row>
    <row r="12046" spans="1:6" x14ac:dyDescent="0.25">
      <c r="A12046" t="s">
        <v>13284</v>
      </c>
      <c r="B12046">
        <v>1</v>
      </c>
      <c r="C12046" t="s">
        <v>9357</v>
      </c>
      <c r="D12046" s="84"/>
      <c r="F12046" s="84"/>
    </row>
    <row r="12047" spans="1:6" x14ac:dyDescent="0.25">
      <c r="A12047" t="s">
        <v>13285</v>
      </c>
      <c r="B12047">
        <v>1</v>
      </c>
      <c r="C12047" t="s">
        <v>9357</v>
      </c>
      <c r="D12047" s="84"/>
      <c r="F12047" s="84"/>
    </row>
    <row r="12048" spans="1:6" x14ac:dyDescent="0.25">
      <c r="A12048" t="s">
        <v>13286</v>
      </c>
      <c r="B12048">
        <v>1</v>
      </c>
      <c r="C12048" t="s">
        <v>9357</v>
      </c>
      <c r="D12048" s="84"/>
      <c r="F12048" s="84"/>
    </row>
    <row r="12049" spans="1:6" x14ac:dyDescent="0.25">
      <c r="A12049" t="s">
        <v>13287</v>
      </c>
      <c r="B12049">
        <v>1</v>
      </c>
      <c r="C12049" t="s">
        <v>9357</v>
      </c>
      <c r="D12049" s="84"/>
      <c r="F12049" s="84"/>
    </row>
    <row r="12050" spans="1:6" x14ac:dyDescent="0.25">
      <c r="A12050" t="s">
        <v>13288</v>
      </c>
      <c r="B12050">
        <v>1</v>
      </c>
      <c r="C12050" t="s">
        <v>9357</v>
      </c>
      <c r="D12050" s="84"/>
      <c r="F12050" s="84"/>
    </row>
    <row r="12051" spans="1:6" x14ac:dyDescent="0.25">
      <c r="A12051" t="s">
        <v>13289</v>
      </c>
      <c r="B12051">
        <v>1</v>
      </c>
      <c r="C12051" t="s">
        <v>9357</v>
      </c>
      <c r="D12051" s="84"/>
      <c r="F12051" s="84"/>
    </row>
    <row r="12052" spans="1:6" x14ac:dyDescent="0.25">
      <c r="A12052" t="s">
        <v>13290</v>
      </c>
      <c r="B12052">
        <v>1</v>
      </c>
      <c r="C12052" t="s">
        <v>9357</v>
      </c>
      <c r="D12052" s="84"/>
      <c r="F12052" s="84"/>
    </row>
    <row r="12053" spans="1:6" x14ac:dyDescent="0.25">
      <c r="A12053" t="s">
        <v>13291</v>
      </c>
      <c r="B12053">
        <v>1</v>
      </c>
      <c r="C12053" t="s">
        <v>9357</v>
      </c>
      <c r="D12053" s="84"/>
      <c r="F12053" s="84"/>
    </row>
    <row r="12054" spans="1:6" x14ac:dyDescent="0.25">
      <c r="A12054" t="s">
        <v>13292</v>
      </c>
      <c r="B12054">
        <v>1</v>
      </c>
      <c r="C12054" t="s">
        <v>9357</v>
      </c>
      <c r="D12054" s="84"/>
      <c r="F12054" s="84"/>
    </row>
    <row r="12055" spans="1:6" x14ac:dyDescent="0.25">
      <c r="A12055" t="s">
        <v>13293</v>
      </c>
      <c r="B12055">
        <v>1</v>
      </c>
      <c r="C12055" t="s">
        <v>9357</v>
      </c>
      <c r="D12055" s="84"/>
      <c r="F12055" s="84"/>
    </row>
    <row r="12056" spans="1:6" x14ac:dyDescent="0.25">
      <c r="A12056" t="s">
        <v>13294</v>
      </c>
      <c r="B12056">
        <v>1</v>
      </c>
      <c r="C12056" t="s">
        <v>9357</v>
      </c>
      <c r="D12056" s="84"/>
      <c r="F12056" s="84"/>
    </row>
    <row r="12057" spans="1:6" x14ac:dyDescent="0.25">
      <c r="A12057" t="s">
        <v>13295</v>
      </c>
      <c r="B12057">
        <v>1</v>
      </c>
      <c r="C12057" t="s">
        <v>9357</v>
      </c>
      <c r="D12057" s="84"/>
      <c r="F12057" s="84"/>
    </row>
    <row r="12058" spans="1:6" x14ac:dyDescent="0.25">
      <c r="A12058" t="s">
        <v>13296</v>
      </c>
      <c r="B12058">
        <v>1</v>
      </c>
      <c r="C12058" t="s">
        <v>9357</v>
      </c>
      <c r="D12058" s="84"/>
      <c r="F12058" s="84"/>
    </row>
    <row r="12059" spans="1:6" x14ac:dyDescent="0.25">
      <c r="A12059" t="s">
        <v>13297</v>
      </c>
      <c r="B12059">
        <v>1</v>
      </c>
      <c r="C12059" t="s">
        <v>9357</v>
      </c>
      <c r="D12059" s="84"/>
      <c r="F12059" s="84"/>
    </row>
    <row r="12060" spans="1:6" x14ac:dyDescent="0.25">
      <c r="A12060" t="s">
        <v>13298</v>
      </c>
      <c r="B12060">
        <v>1</v>
      </c>
      <c r="C12060" t="s">
        <v>9357</v>
      </c>
      <c r="D12060" s="84"/>
      <c r="F12060" s="84"/>
    </row>
    <row r="12061" spans="1:6" x14ac:dyDescent="0.25">
      <c r="A12061" t="s">
        <v>13299</v>
      </c>
      <c r="B12061">
        <v>1</v>
      </c>
      <c r="C12061" t="s">
        <v>9357</v>
      </c>
      <c r="D12061" s="84"/>
      <c r="F12061" s="84"/>
    </row>
    <row r="12062" spans="1:6" x14ac:dyDescent="0.25">
      <c r="A12062" t="s">
        <v>13300</v>
      </c>
      <c r="B12062">
        <v>1</v>
      </c>
      <c r="C12062" t="s">
        <v>9357</v>
      </c>
      <c r="D12062" s="84"/>
      <c r="F12062" s="84"/>
    </row>
    <row r="12063" spans="1:6" x14ac:dyDescent="0.25">
      <c r="A12063" t="s">
        <v>13301</v>
      </c>
      <c r="B12063">
        <v>1</v>
      </c>
      <c r="C12063" t="s">
        <v>9357</v>
      </c>
      <c r="D12063" s="84"/>
      <c r="F12063" s="84"/>
    </row>
    <row r="12064" spans="1:6" x14ac:dyDescent="0.25">
      <c r="A12064" t="s">
        <v>13302</v>
      </c>
      <c r="B12064">
        <v>1</v>
      </c>
      <c r="C12064" t="s">
        <v>9357</v>
      </c>
      <c r="D12064" s="84"/>
      <c r="F12064" s="84"/>
    </row>
    <row r="12065" spans="1:6" x14ac:dyDescent="0.25">
      <c r="A12065" t="s">
        <v>13303</v>
      </c>
      <c r="B12065">
        <v>1</v>
      </c>
      <c r="C12065" t="s">
        <v>9357</v>
      </c>
      <c r="D12065" s="84"/>
      <c r="F12065" s="84"/>
    </row>
    <row r="12066" spans="1:6" x14ac:dyDescent="0.25">
      <c r="A12066" t="s">
        <v>13304</v>
      </c>
      <c r="B12066">
        <v>1</v>
      </c>
      <c r="C12066" t="s">
        <v>9357</v>
      </c>
      <c r="D12066" s="84"/>
      <c r="F12066" s="84"/>
    </row>
    <row r="12067" spans="1:6" x14ac:dyDescent="0.25">
      <c r="A12067" t="s">
        <v>13305</v>
      </c>
      <c r="B12067">
        <v>1</v>
      </c>
      <c r="C12067" t="s">
        <v>9357</v>
      </c>
      <c r="D12067" s="84"/>
      <c r="F12067" s="84"/>
    </row>
    <row r="12068" spans="1:6" x14ac:dyDescent="0.25">
      <c r="A12068" t="s">
        <v>13306</v>
      </c>
      <c r="B12068">
        <v>1</v>
      </c>
      <c r="C12068" t="s">
        <v>9357</v>
      </c>
      <c r="D12068" s="84"/>
      <c r="F12068" s="84"/>
    </row>
    <row r="12069" spans="1:6" x14ac:dyDescent="0.25">
      <c r="A12069" t="s">
        <v>13307</v>
      </c>
      <c r="B12069">
        <v>1</v>
      </c>
      <c r="C12069" t="s">
        <v>9357</v>
      </c>
      <c r="D12069" s="84"/>
      <c r="F12069" s="84"/>
    </row>
    <row r="12070" spans="1:6" x14ac:dyDescent="0.25">
      <c r="A12070" t="s">
        <v>13308</v>
      </c>
      <c r="B12070">
        <v>1</v>
      </c>
      <c r="C12070" t="s">
        <v>9357</v>
      </c>
      <c r="D12070" s="84"/>
      <c r="F12070" s="84"/>
    </row>
    <row r="12071" spans="1:6" x14ac:dyDescent="0.25">
      <c r="A12071" t="s">
        <v>13309</v>
      </c>
      <c r="B12071">
        <v>1</v>
      </c>
      <c r="C12071" t="s">
        <v>9357</v>
      </c>
      <c r="D12071" s="84"/>
      <c r="F12071" s="84"/>
    </row>
    <row r="12072" spans="1:6" x14ac:dyDescent="0.25">
      <c r="A12072" t="s">
        <v>13310</v>
      </c>
      <c r="B12072">
        <v>1</v>
      </c>
      <c r="C12072" t="s">
        <v>9357</v>
      </c>
      <c r="D12072" s="84"/>
      <c r="F12072" s="84"/>
    </row>
    <row r="12073" spans="1:6" x14ac:dyDescent="0.25">
      <c r="A12073" t="s">
        <v>13311</v>
      </c>
      <c r="B12073">
        <v>1</v>
      </c>
      <c r="C12073" t="s">
        <v>9357</v>
      </c>
      <c r="D12073" s="84"/>
      <c r="F12073" s="84"/>
    </row>
    <row r="12074" spans="1:6" x14ac:dyDescent="0.25">
      <c r="A12074" t="s">
        <v>13312</v>
      </c>
      <c r="B12074">
        <v>1</v>
      </c>
      <c r="C12074" t="s">
        <v>9357</v>
      </c>
      <c r="D12074" s="84"/>
      <c r="F12074" s="84"/>
    </row>
    <row r="12075" spans="1:6" x14ac:dyDescent="0.25">
      <c r="A12075" t="s">
        <v>13313</v>
      </c>
      <c r="B12075">
        <v>1</v>
      </c>
      <c r="C12075" t="s">
        <v>9357</v>
      </c>
      <c r="D12075" s="84"/>
      <c r="F12075" s="84"/>
    </row>
    <row r="12076" spans="1:6" x14ac:dyDescent="0.25">
      <c r="A12076" t="s">
        <v>13314</v>
      </c>
      <c r="B12076">
        <v>1</v>
      </c>
      <c r="C12076" t="s">
        <v>9357</v>
      </c>
      <c r="D12076" s="84"/>
      <c r="F12076" s="84"/>
    </row>
    <row r="12077" spans="1:6" x14ac:dyDescent="0.25">
      <c r="A12077" t="s">
        <v>13315</v>
      </c>
      <c r="B12077">
        <v>1</v>
      </c>
      <c r="C12077" t="s">
        <v>9357</v>
      </c>
      <c r="D12077" s="84"/>
      <c r="F12077" s="84"/>
    </row>
    <row r="12078" spans="1:6" x14ac:dyDescent="0.25">
      <c r="A12078" t="s">
        <v>13316</v>
      </c>
      <c r="B12078">
        <v>1</v>
      </c>
      <c r="C12078" t="s">
        <v>9357</v>
      </c>
      <c r="D12078" s="84"/>
      <c r="F12078" s="84"/>
    </row>
    <row r="12079" spans="1:6" x14ac:dyDescent="0.25">
      <c r="A12079" t="s">
        <v>13317</v>
      </c>
      <c r="B12079">
        <v>1</v>
      </c>
      <c r="C12079" t="s">
        <v>9357</v>
      </c>
      <c r="D12079" s="84"/>
      <c r="F12079" s="84"/>
    </row>
    <row r="12080" spans="1:6" x14ac:dyDescent="0.25">
      <c r="A12080" t="s">
        <v>13318</v>
      </c>
      <c r="B12080">
        <v>1</v>
      </c>
      <c r="C12080" t="s">
        <v>9357</v>
      </c>
      <c r="D12080" s="84"/>
      <c r="F12080" s="84"/>
    </row>
    <row r="12081" spans="1:6" x14ac:dyDescent="0.25">
      <c r="A12081" t="s">
        <v>13319</v>
      </c>
      <c r="B12081">
        <v>1</v>
      </c>
      <c r="C12081" t="s">
        <v>9357</v>
      </c>
      <c r="D12081" s="84"/>
      <c r="F12081" s="84"/>
    </row>
    <row r="12082" spans="1:6" x14ac:dyDescent="0.25">
      <c r="A12082" t="s">
        <v>13320</v>
      </c>
      <c r="B12082">
        <v>1</v>
      </c>
      <c r="C12082" t="s">
        <v>9357</v>
      </c>
      <c r="D12082" s="84"/>
      <c r="F12082" s="84"/>
    </row>
    <row r="12083" spans="1:6" x14ac:dyDescent="0.25">
      <c r="A12083" t="s">
        <v>13321</v>
      </c>
      <c r="B12083">
        <v>1</v>
      </c>
      <c r="C12083" t="s">
        <v>9357</v>
      </c>
      <c r="D12083" s="84"/>
      <c r="F12083" s="84"/>
    </row>
    <row r="12084" spans="1:6" x14ac:dyDescent="0.25">
      <c r="A12084" t="s">
        <v>13322</v>
      </c>
      <c r="B12084">
        <v>1</v>
      </c>
      <c r="C12084" t="s">
        <v>9357</v>
      </c>
      <c r="D12084" s="84"/>
      <c r="F12084" s="84"/>
    </row>
    <row r="12085" spans="1:6" x14ac:dyDescent="0.25">
      <c r="A12085" t="s">
        <v>13323</v>
      </c>
      <c r="B12085">
        <v>1</v>
      </c>
      <c r="C12085" t="s">
        <v>9357</v>
      </c>
      <c r="D12085" s="84"/>
      <c r="F12085" s="84"/>
    </row>
    <row r="12086" spans="1:6" x14ac:dyDescent="0.25">
      <c r="A12086" t="s">
        <v>13324</v>
      </c>
      <c r="B12086">
        <v>1</v>
      </c>
      <c r="C12086" t="s">
        <v>9357</v>
      </c>
      <c r="D12086" s="84"/>
      <c r="F12086" s="84"/>
    </row>
    <row r="12087" spans="1:6" x14ac:dyDescent="0.25">
      <c r="A12087" t="s">
        <v>13325</v>
      </c>
      <c r="B12087">
        <v>1</v>
      </c>
      <c r="C12087" t="s">
        <v>9357</v>
      </c>
      <c r="D12087" s="84"/>
      <c r="F12087" s="84"/>
    </row>
    <row r="12088" spans="1:6" x14ac:dyDescent="0.25">
      <c r="A12088" t="s">
        <v>13326</v>
      </c>
      <c r="B12088">
        <v>1</v>
      </c>
      <c r="C12088" t="s">
        <v>9357</v>
      </c>
      <c r="D12088" s="84"/>
      <c r="F12088" s="84"/>
    </row>
    <row r="12089" spans="1:6" x14ac:dyDescent="0.25">
      <c r="A12089" t="s">
        <v>13327</v>
      </c>
      <c r="B12089">
        <v>1</v>
      </c>
      <c r="C12089" t="s">
        <v>9357</v>
      </c>
      <c r="D12089" s="84"/>
      <c r="F12089" s="84"/>
    </row>
    <row r="12090" spans="1:6" x14ac:dyDescent="0.25">
      <c r="A12090" t="s">
        <v>13328</v>
      </c>
      <c r="B12090">
        <v>1</v>
      </c>
      <c r="C12090" t="s">
        <v>9357</v>
      </c>
      <c r="D12090" s="84"/>
      <c r="F12090" s="84"/>
    </row>
    <row r="12091" spans="1:6" x14ac:dyDescent="0.25">
      <c r="A12091" t="s">
        <v>13329</v>
      </c>
      <c r="B12091">
        <v>1</v>
      </c>
      <c r="C12091" t="s">
        <v>9357</v>
      </c>
      <c r="D12091" s="84"/>
      <c r="F12091" s="84"/>
    </row>
    <row r="12092" spans="1:6" x14ac:dyDescent="0.25">
      <c r="A12092" t="s">
        <v>13330</v>
      </c>
      <c r="B12092">
        <v>1</v>
      </c>
      <c r="C12092" t="s">
        <v>9357</v>
      </c>
      <c r="D12092" s="84"/>
      <c r="F12092" s="84"/>
    </row>
    <row r="12093" spans="1:6" x14ac:dyDescent="0.25">
      <c r="A12093" t="s">
        <v>13331</v>
      </c>
      <c r="B12093">
        <v>1</v>
      </c>
      <c r="C12093" t="s">
        <v>9357</v>
      </c>
      <c r="D12093" t="s">
        <v>13331</v>
      </c>
      <c r="E12093" s="84" t="s">
        <v>13331</v>
      </c>
      <c r="F12093" t="s">
        <v>864</v>
      </c>
    </row>
    <row r="12094" spans="1:6" x14ac:dyDescent="0.25">
      <c r="A12094" t="s">
        <v>13332</v>
      </c>
      <c r="B12094">
        <v>1</v>
      </c>
      <c r="C12094" t="s">
        <v>9357</v>
      </c>
      <c r="D12094" s="84"/>
      <c r="F12094" s="84"/>
    </row>
    <row r="12095" spans="1:6" x14ac:dyDescent="0.25">
      <c r="A12095" t="s">
        <v>13333</v>
      </c>
      <c r="B12095">
        <v>1</v>
      </c>
      <c r="C12095" t="s">
        <v>9357</v>
      </c>
      <c r="D12095" s="84"/>
      <c r="F12095" s="84"/>
    </row>
    <row r="12096" spans="1:6" x14ac:dyDescent="0.25">
      <c r="A12096" t="s">
        <v>13334</v>
      </c>
      <c r="B12096">
        <v>1</v>
      </c>
      <c r="C12096" t="s">
        <v>9357</v>
      </c>
      <c r="D12096" s="84"/>
      <c r="F12096" s="84"/>
    </row>
    <row r="12097" spans="1:6" x14ac:dyDescent="0.25">
      <c r="A12097" t="s">
        <v>13335</v>
      </c>
      <c r="B12097">
        <v>1</v>
      </c>
      <c r="C12097" t="s">
        <v>9357</v>
      </c>
      <c r="D12097" s="84"/>
      <c r="F12097" s="84"/>
    </row>
    <row r="12098" spans="1:6" x14ac:dyDescent="0.25">
      <c r="A12098" t="s">
        <v>13336</v>
      </c>
      <c r="B12098">
        <v>1</v>
      </c>
      <c r="C12098" t="s">
        <v>9357</v>
      </c>
      <c r="D12098" s="84"/>
      <c r="F12098" s="84"/>
    </row>
    <row r="12099" spans="1:6" x14ac:dyDescent="0.25">
      <c r="A12099" t="s">
        <v>13337</v>
      </c>
      <c r="B12099">
        <v>1</v>
      </c>
      <c r="C12099" t="s">
        <v>9357</v>
      </c>
      <c r="D12099" s="84"/>
      <c r="F12099" s="84"/>
    </row>
    <row r="12100" spans="1:6" x14ac:dyDescent="0.25">
      <c r="A12100" t="s">
        <v>13338</v>
      </c>
      <c r="B12100">
        <v>1</v>
      </c>
      <c r="C12100" t="s">
        <v>9357</v>
      </c>
      <c r="D12100" s="84"/>
      <c r="F12100" s="84"/>
    </row>
    <row r="12101" spans="1:6" x14ac:dyDescent="0.25">
      <c r="A12101" t="s">
        <v>13339</v>
      </c>
      <c r="B12101">
        <v>1</v>
      </c>
      <c r="C12101" t="s">
        <v>9357</v>
      </c>
      <c r="D12101" s="84"/>
      <c r="F12101" s="84"/>
    </row>
    <row r="12102" spans="1:6" x14ac:dyDescent="0.25">
      <c r="A12102" t="s">
        <v>13340</v>
      </c>
      <c r="B12102">
        <v>1</v>
      </c>
      <c r="C12102" t="s">
        <v>9357</v>
      </c>
      <c r="D12102" s="84"/>
      <c r="F12102" s="84"/>
    </row>
    <row r="12103" spans="1:6" x14ac:dyDescent="0.25">
      <c r="A12103" t="s">
        <v>13341</v>
      </c>
      <c r="B12103">
        <v>1</v>
      </c>
      <c r="C12103" t="s">
        <v>9357</v>
      </c>
      <c r="D12103" s="84"/>
      <c r="F12103" s="84"/>
    </row>
    <row r="12104" spans="1:6" x14ac:dyDescent="0.25">
      <c r="A12104" t="s">
        <v>13342</v>
      </c>
      <c r="B12104">
        <v>1</v>
      </c>
      <c r="C12104" t="s">
        <v>9357</v>
      </c>
      <c r="D12104" s="84"/>
      <c r="F12104" s="84"/>
    </row>
    <row r="12105" spans="1:6" x14ac:dyDescent="0.25">
      <c r="A12105" t="s">
        <v>13343</v>
      </c>
      <c r="B12105">
        <v>1</v>
      </c>
      <c r="C12105" t="s">
        <v>9357</v>
      </c>
      <c r="D12105" s="84"/>
      <c r="F12105" s="84"/>
    </row>
    <row r="12106" spans="1:6" x14ac:dyDescent="0.25">
      <c r="A12106" t="s">
        <v>13344</v>
      </c>
      <c r="B12106">
        <v>1</v>
      </c>
      <c r="C12106" t="s">
        <v>9357</v>
      </c>
      <c r="D12106" s="84"/>
      <c r="F12106" s="84"/>
    </row>
    <row r="12107" spans="1:6" x14ac:dyDescent="0.25">
      <c r="A12107" t="s">
        <v>13345</v>
      </c>
      <c r="B12107">
        <v>1</v>
      </c>
      <c r="C12107" t="s">
        <v>9357</v>
      </c>
      <c r="D12107" s="84"/>
      <c r="F12107" s="84"/>
    </row>
    <row r="12108" spans="1:6" x14ac:dyDescent="0.25">
      <c r="A12108" t="s">
        <v>13346</v>
      </c>
      <c r="B12108">
        <v>1</v>
      </c>
      <c r="C12108" t="s">
        <v>9357</v>
      </c>
      <c r="D12108" s="84"/>
      <c r="F12108" s="84"/>
    </row>
    <row r="12109" spans="1:6" x14ac:dyDescent="0.25">
      <c r="A12109" t="s">
        <v>13347</v>
      </c>
      <c r="B12109">
        <v>1</v>
      </c>
      <c r="C12109" t="s">
        <v>9357</v>
      </c>
      <c r="D12109" s="84"/>
      <c r="F12109" s="84"/>
    </row>
    <row r="12110" spans="1:6" x14ac:dyDescent="0.25">
      <c r="A12110" t="s">
        <v>13348</v>
      </c>
      <c r="B12110">
        <v>1</v>
      </c>
      <c r="C12110" t="s">
        <v>9357</v>
      </c>
      <c r="D12110" s="84"/>
      <c r="F12110" s="84"/>
    </row>
    <row r="12111" spans="1:6" x14ac:dyDescent="0.25">
      <c r="A12111" t="s">
        <v>13349</v>
      </c>
      <c r="B12111">
        <v>1</v>
      </c>
      <c r="C12111" t="s">
        <v>9357</v>
      </c>
      <c r="D12111" s="84"/>
      <c r="F12111" s="84"/>
    </row>
    <row r="12112" spans="1:6" x14ac:dyDescent="0.25">
      <c r="A12112" t="s">
        <v>13350</v>
      </c>
      <c r="B12112">
        <v>1</v>
      </c>
      <c r="C12112" t="s">
        <v>9357</v>
      </c>
      <c r="D12112" s="84"/>
      <c r="F12112" s="84"/>
    </row>
    <row r="12113" spans="1:6" x14ac:dyDescent="0.25">
      <c r="A12113" t="s">
        <v>13351</v>
      </c>
      <c r="B12113">
        <v>1</v>
      </c>
      <c r="C12113" t="s">
        <v>9357</v>
      </c>
      <c r="D12113" s="84"/>
      <c r="F12113" s="84"/>
    </row>
    <row r="12114" spans="1:6" x14ac:dyDescent="0.25">
      <c r="A12114" t="s">
        <v>13352</v>
      </c>
      <c r="B12114">
        <v>1</v>
      </c>
      <c r="C12114" t="s">
        <v>9357</v>
      </c>
      <c r="D12114" s="84"/>
      <c r="F12114" s="84"/>
    </row>
    <row r="12115" spans="1:6" x14ac:dyDescent="0.25">
      <c r="A12115" t="s">
        <v>13353</v>
      </c>
      <c r="B12115">
        <v>1</v>
      </c>
      <c r="C12115" t="s">
        <v>9357</v>
      </c>
      <c r="D12115" s="84"/>
      <c r="F12115" s="84"/>
    </row>
    <row r="12116" spans="1:6" x14ac:dyDescent="0.25">
      <c r="A12116" t="s">
        <v>13354</v>
      </c>
      <c r="B12116">
        <v>1</v>
      </c>
      <c r="C12116" t="s">
        <v>9357</v>
      </c>
      <c r="D12116" s="84"/>
      <c r="F12116" s="84"/>
    </row>
    <row r="12117" spans="1:6" x14ac:dyDescent="0.25">
      <c r="A12117" t="s">
        <v>13355</v>
      </c>
      <c r="B12117">
        <v>1</v>
      </c>
      <c r="C12117" t="s">
        <v>9357</v>
      </c>
      <c r="D12117" s="84"/>
      <c r="F12117" s="84"/>
    </row>
    <row r="12118" spans="1:6" x14ac:dyDescent="0.25">
      <c r="A12118" t="s">
        <v>13356</v>
      </c>
      <c r="B12118">
        <v>1</v>
      </c>
      <c r="C12118" t="s">
        <v>9357</v>
      </c>
      <c r="D12118" s="84"/>
      <c r="F12118" s="84"/>
    </row>
    <row r="12119" spans="1:6" x14ac:dyDescent="0.25">
      <c r="A12119" t="s">
        <v>13357</v>
      </c>
      <c r="B12119">
        <v>1</v>
      </c>
      <c r="C12119" t="s">
        <v>9357</v>
      </c>
      <c r="D12119" s="84"/>
      <c r="F12119" s="84"/>
    </row>
    <row r="12120" spans="1:6" x14ac:dyDescent="0.25">
      <c r="A12120" t="s">
        <v>13358</v>
      </c>
      <c r="B12120">
        <v>1</v>
      </c>
      <c r="C12120" t="s">
        <v>9357</v>
      </c>
      <c r="D12120" s="84"/>
      <c r="F12120" s="84"/>
    </row>
    <row r="12121" spans="1:6" x14ac:dyDescent="0.25">
      <c r="A12121" t="s">
        <v>13359</v>
      </c>
      <c r="B12121">
        <v>1</v>
      </c>
      <c r="C12121" t="s">
        <v>9357</v>
      </c>
      <c r="D12121" s="84"/>
      <c r="F12121" s="84"/>
    </row>
    <row r="12122" spans="1:6" x14ac:dyDescent="0.25">
      <c r="A12122" t="s">
        <v>13360</v>
      </c>
      <c r="B12122">
        <v>1</v>
      </c>
      <c r="C12122" t="s">
        <v>9357</v>
      </c>
      <c r="D12122" s="84"/>
      <c r="F12122" s="84"/>
    </row>
    <row r="12123" spans="1:6" x14ac:dyDescent="0.25">
      <c r="A12123" t="s">
        <v>13361</v>
      </c>
      <c r="B12123">
        <v>1</v>
      </c>
      <c r="C12123" t="s">
        <v>9357</v>
      </c>
      <c r="D12123" s="84"/>
      <c r="F12123" s="84"/>
    </row>
    <row r="12124" spans="1:6" x14ac:dyDescent="0.25">
      <c r="A12124" t="s">
        <v>13362</v>
      </c>
      <c r="B12124">
        <v>1</v>
      </c>
      <c r="C12124" t="s">
        <v>9357</v>
      </c>
      <c r="D12124" s="84"/>
      <c r="F12124" s="84"/>
    </row>
    <row r="12125" spans="1:6" x14ac:dyDescent="0.25">
      <c r="A12125" t="s">
        <v>13363</v>
      </c>
      <c r="B12125">
        <v>1</v>
      </c>
      <c r="C12125" t="s">
        <v>9357</v>
      </c>
      <c r="D12125" s="84"/>
      <c r="F12125" s="84"/>
    </row>
    <row r="12126" spans="1:6" x14ac:dyDescent="0.25">
      <c r="A12126" t="s">
        <v>13364</v>
      </c>
      <c r="B12126">
        <v>1</v>
      </c>
      <c r="C12126" t="s">
        <v>9357</v>
      </c>
      <c r="D12126" s="84"/>
      <c r="F12126" s="84"/>
    </row>
    <row r="12127" spans="1:6" x14ac:dyDescent="0.25">
      <c r="A12127" t="s">
        <v>13365</v>
      </c>
      <c r="B12127">
        <v>1</v>
      </c>
      <c r="C12127" t="s">
        <v>9357</v>
      </c>
      <c r="D12127" s="84"/>
      <c r="F12127" s="84"/>
    </row>
    <row r="12128" spans="1:6" x14ac:dyDescent="0.25">
      <c r="A12128" t="s">
        <v>13366</v>
      </c>
      <c r="B12128">
        <v>1</v>
      </c>
      <c r="C12128" t="s">
        <v>9357</v>
      </c>
      <c r="D12128" s="84"/>
      <c r="F12128" s="84"/>
    </row>
    <row r="12129" spans="1:6" x14ac:dyDescent="0.25">
      <c r="A12129" t="s">
        <v>13367</v>
      </c>
      <c r="B12129">
        <v>1</v>
      </c>
      <c r="C12129" t="s">
        <v>9357</v>
      </c>
      <c r="D12129" s="84"/>
      <c r="F12129" s="84"/>
    </row>
    <row r="12130" spans="1:6" x14ac:dyDescent="0.25">
      <c r="A12130" t="s">
        <v>13368</v>
      </c>
      <c r="B12130">
        <v>1</v>
      </c>
      <c r="C12130" t="s">
        <v>9357</v>
      </c>
      <c r="D12130" s="84"/>
      <c r="F12130" s="84"/>
    </row>
    <row r="12131" spans="1:6" x14ac:dyDescent="0.25">
      <c r="A12131" t="s">
        <v>13369</v>
      </c>
      <c r="B12131">
        <v>1</v>
      </c>
      <c r="C12131" t="s">
        <v>9357</v>
      </c>
      <c r="D12131" s="84"/>
      <c r="F12131" s="84"/>
    </row>
    <row r="12132" spans="1:6" x14ac:dyDescent="0.25">
      <c r="A12132" t="s">
        <v>13370</v>
      </c>
      <c r="B12132">
        <v>1</v>
      </c>
      <c r="C12132" t="s">
        <v>9357</v>
      </c>
      <c r="D12132" s="84"/>
      <c r="F12132" s="84"/>
    </row>
    <row r="12133" spans="1:6" x14ac:dyDescent="0.25">
      <c r="A12133" t="s">
        <v>13371</v>
      </c>
      <c r="B12133">
        <v>1</v>
      </c>
      <c r="C12133" t="s">
        <v>9357</v>
      </c>
      <c r="D12133" s="84"/>
      <c r="F12133" s="84"/>
    </row>
    <row r="12134" spans="1:6" x14ac:dyDescent="0.25">
      <c r="A12134" t="s">
        <v>13372</v>
      </c>
      <c r="B12134">
        <v>1</v>
      </c>
      <c r="C12134" t="s">
        <v>9357</v>
      </c>
      <c r="D12134" s="84"/>
      <c r="F12134" s="84"/>
    </row>
    <row r="12135" spans="1:6" x14ac:dyDescent="0.25">
      <c r="A12135" t="s">
        <v>13373</v>
      </c>
      <c r="B12135">
        <v>1</v>
      </c>
      <c r="C12135" t="s">
        <v>9357</v>
      </c>
      <c r="D12135" s="84"/>
      <c r="F12135" s="84"/>
    </row>
    <row r="12136" spans="1:6" x14ac:dyDescent="0.25">
      <c r="A12136" t="s">
        <v>13374</v>
      </c>
      <c r="B12136">
        <v>1</v>
      </c>
      <c r="C12136" t="s">
        <v>9357</v>
      </c>
      <c r="D12136" s="84"/>
      <c r="F12136" s="84"/>
    </row>
    <row r="12137" spans="1:6" x14ac:dyDescent="0.25">
      <c r="A12137" t="s">
        <v>13375</v>
      </c>
      <c r="B12137">
        <v>1</v>
      </c>
      <c r="C12137" t="s">
        <v>9357</v>
      </c>
      <c r="D12137" s="84"/>
      <c r="F12137" s="84"/>
    </row>
    <row r="12138" spans="1:6" x14ac:dyDescent="0.25">
      <c r="A12138" t="s">
        <v>13376</v>
      </c>
      <c r="B12138">
        <v>1</v>
      </c>
      <c r="C12138" t="s">
        <v>9357</v>
      </c>
      <c r="D12138" s="84"/>
      <c r="F12138" s="84"/>
    </row>
    <row r="12139" spans="1:6" x14ac:dyDescent="0.25">
      <c r="A12139" t="s">
        <v>13377</v>
      </c>
      <c r="B12139">
        <v>1</v>
      </c>
      <c r="C12139" t="s">
        <v>9357</v>
      </c>
      <c r="D12139" s="84"/>
      <c r="F12139" s="84"/>
    </row>
    <row r="12140" spans="1:6" x14ac:dyDescent="0.25">
      <c r="A12140" t="s">
        <v>13378</v>
      </c>
      <c r="B12140">
        <v>1</v>
      </c>
      <c r="C12140" t="s">
        <v>9357</v>
      </c>
      <c r="D12140" s="84"/>
      <c r="F12140" s="84"/>
    </row>
    <row r="12141" spans="1:6" x14ac:dyDescent="0.25">
      <c r="A12141" t="s">
        <v>13379</v>
      </c>
      <c r="B12141">
        <v>1</v>
      </c>
      <c r="C12141" t="s">
        <v>9357</v>
      </c>
      <c r="D12141" s="84"/>
      <c r="F12141" s="84"/>
    </row>
    <row r="12142" spans="1:6" x14ac:dyDescent="0.25">
      <c r="A12142" t="s">
        <v>13380</v>
      </c>
      <c r="B12142">
        <v>1</v>
      </c>
      <c r="C12142" t="s">
        <v>9357</v>
      </c>
      <c r="D12142" s="84"/>
      <c r="F12142" s="84"/>
    </row>
    <row r="12143" spans="1:6" x14ac:dyDescent="0.25">
      <c r="A12143" t="s">
        <v>13381</v>
      </c>
      <c r="B12143">
        <v>1</v>
      </c>
      <c r="C12143" t="s">
        <v>9357</v>
      </c>
      <c r="D12143" s="84"/>
      <c r="F12143" s="84"/>
    </row>
    <row r="12144" spans="1:6" x14ac:dyDescent="0.25">
      <c r="A12144" t="s">
        <v>13382</v>
      </c>
      <c r="B12144">
        <v>1</v>
      </c>
      <c r="C12144" t="s">
        <v>9357</v>
      </c>
      <c r="D12144" s="84"/>
      <c r="F12144" s="84"/>
    </row>
    <row r="12145" spans="1:6" x14ac:dyDescent="0.25">
      <c r="A12145" t="s">
        <v>13383</v>
      </c>
      <c r="B12145">
        <v>1</v>
      </c>
      <c r="C12145" t="s">
        <v>9357</v>
      </c>
      <c r="D12145" s="84"/>
      <c r="F12145" s="84"/>
    </row>
    <row r="12146" spans="1:6" x14ac:dyDescent="0.25">
      <c r="A12146" t="s">
        <v>13384</v>
      </c>
      <c r="B12146">
        <v>1</v>
      </c>
      <c r="C12146" t="s">
        <v>9357</v>
      </c>
      <c r="D12146" s="84"/>
      <c r="F12146" s="84"/>
    </row>
    <row r="12147" spans="1:6" x14ac:dyDescent="0.25">
      <c r="A12147" t="s">
        <v>13385</v>
      </c>
      <c r="B12147">
        <v>1</v>
      </c>
      <c r="C12147" t="s">
        <v>9357</v>
      </c>
      <c r="D12147" s="84"/>
      <c r="F12147" s="84"/>
    </row>
    <row r="12148" spans="1:6" x14ac:dyDescent="0.25">
      <c r="A12148" t="s">
        <v>13386</v>
      </c>
      <c r="B12148">
        <v>1</v>
      </c>
      <c r="C12148" t="s">
        <v>9357</v>
      </c>
      <c r="D12148" s="84"/>
      <c r="F12148" s="84"/>
    </row>
    <row r="12149" spans="1:6" x14ac:dyDescent="0.25">
      <c r="A12149" t="s">
        <v>13387</v>
      </c>
      <c r="B12149">
        <v>1</v>
      </c>
      <c r="C12149" t="s">
        <v>9357</v>
      </c>
      <c r="D12149" s="84"/>
      <c r="F12149" s="84"/>
    </row>
    <row r="12150" spans="1:6" x14ac:dyDescent="0.25">
      <c r="A12150" t="s">
        <v>13388</v>
      </c>
      <c r="B12150">
        <v>1</v>
      </c>
      <c r="C12150" t="s">
        <v>9357</v>
      </c>
      <c r="D12150" s="84"/>
      <c r="F12150" s="84"/>
    </row>
    <row r="12151" spans="1:6" x14ac:dyDescent="0.25">
      <c r="A12151" t="s">
        <v>13389</v>
      </c>
      <c r="B12151">
        <v>1</v>
      </c>
      <c r="C12151" t="s">
        <v>9357</v>
      </c>
      <c r="D12151" s="84"/>
      <c r="F12151" s="84"/>
    </row>
    <row r="12152" spans="1:6" x14ac:dyDescent="0.25">
      <c r="A12152" t="s">
        <v>13390</v>
      </c>
      <c r="B12152">
        <v>1</v>
      </c>
      <c r="C12152" t="s">
        <v>9357</v>
      </c>
      <c r="D12152" s="84"/>
      <c r="F12152" s="84"/>
    </row>
    <row r="12153" spans="1:6" x14ac:dyDescent="0.25">
      <c r="A12153" t="s">
        <v>13391</v>
      </c>
      <c r="B12153">
        <v>1</v>
      </c>
      <c r="C12153" t="s">
        <v>9357</v>
      </c>
      <c r="D12153" s="84"/>
      <c r="F12153" s="84"/>
    </row>
    <row r="12154" spans="1:6" x14ac:dyDescent="0.25">
      <c r="A12154" t="s">
        <v>13392</v>
      </c>
      <c r="B12154">
        <v>1</v>
      </c>
      <c r="C12154" t="s">
        <v>9357</v>
      </c>
      <c r="D12154" s="84"/>
      <c r="F12154" s="84"/>
    </row>
    <row r="12155" spans="1:6" x14ac:dyDescent="0.25">
      <c r="A12155" t="s">
        <v>13393</v>
      </c>
      <c r="B12155">
        <v>1</v>
      </c>
      <c r="C12155" t="s">
        <v>9357</v>
      </c>
      <c r="D12155" s="84"/>
      <c r="F12155" s="84"/>
    </row>
    <row r="12156" spans="1:6" x14ac:dyDescent="0.25">
      <c r="A12156" t="s">
        <v>13394</v>
      </c>
      <c r="B12156">
        <v>1</v>
      </c>
      <c r="C12156" t="s">
        <v>9357</v>
      </c>
      <c r="D12156" s="84"/>
      <c r="F12156" s="84"/>
    </row>
    <row r="12157" spans="1:6" x14ac:dyDescent="0.25">
      <c r="A12157" t="s">
        <v>13395</v>
      </c>
      <c r="B12157">
        <v>1</v>
      </c>
      <c r="C12157" t="s">
        <v>9357</v>
      </c>
      <c r="D12157" s="84"/>
      <c r="F12157" s="84"/>
    </row>
    <row r="12158" spans="1:6" x14ac:dyDescent="0.25">
      <c r="A12158" t="s">
        <v>13396</v>
      </c>
      <c r="B12158">
        <v>1</v>
      </c>
      <c r="C12158" t="s">
        <v>9357</v>
      </c>
      <c r="D12158" s="84"/>
      <c r="F12158" s="84"/>
    </row>
    <row r="12159" spans="1:6" x14ac:dyDescent="0.25">
      <c r="A12159" t="s">
        <v>13397</v>
      </c>
      <c r="B12159">
        <v>1</v>
      </c>
      <c r="C12159" t="s">
        <v>9357</v>
      </c>
      <c r="D12159" s="84"/>
      <c r="F12159" s="84"/>
    </row>
    <row r="12160" spans="1:6" x14ac:dyDescent="0.25">
      <c r="A12160" t="s">
        <v>13398</v>
      </c>
      <c r="B12160">
        <v>1</v>
      </c>
      <c r="C12160" t="s">
        <v>9357</v>
      </c>
      <c r="D12160" s="84"/>
      <c r="F12160" s="84"/>
    </row>
    <row r="12161" spans="1:6" x14ac:dyDescent="0.25">
      <c r="A12161" t="s">
        <v>13399</v>
      </c>
      <c r="B12161">
        <v>1</v>
      </c>
      <c r="C12161" t="s">
        <v>9357</v>
      </c>
      <c r="D12161" s="84"/>
      <c r="F12161" s="84"/>
    </row>
    <row r="12162" spans="1:6" x14ac:dyDescent="0.25">
      <c r="A12162" t="s">
        <v>13400</v>
      </c>
      <c r="B12162">
        <v>1</v>
      </c>
      <c r="C12162" t="s">
        <v>9357</v>
      </c>
      <c r="D12162" s="84"/>
      <c r="F12162" s="84"/>
    </row>
    <row r="12163" spans="1:6" x14ac:dyDescent="0.25">
      <c r="A12163" t="s">
        <v>13401</v>
      </c>
      <c r="B12163">
        <v>1</v>
      </c>
      <c r="C12163" t="s">
        <v>9357</v>
      </c>
      <c r="D12163" s="84"/>
      <c r="F12163" s="84"/>
    </row>
    <row r="12164" spans="1:6" x14ac:dyDescent="0.25">
      <c r="A12164" t="s">
        <v>13402</v>
      </c>
      <c r="B12164">
        <v>1</v>
      </c>
      <c r="C12164" t="s">
        <v>9357</v>
      </c>
      <c r="D12164" s="84"/>
      <c r="F12164" s="84"/>
    </row>
    <row r="12165" spans="1:6" x14ac:dyDescent="0.25">
      <c r="A12165" t="s">
        <v>13403</v>
      </c>
      <c r="B12165">
        <v>1</v>
      </c>
      <c r="C12165" t="s">
        <v>9357</v>
      </c>
      <c r="D12165" s="84"/>
      <c r="F12165" s="84"/>
    </row>
    <row r="12166" spans="1:6" x14ac:dyDescent="0.25">
      <c r="A12166" t="s">
        <v>13404</v>
      </c>
      <c r="B12166">
        <v>1</v>
      </c>
      <c r="C12166" t="s">
        <v>9357</v>
      </c>
      <c r="D12166" s="84"/>
      <c r="F12166" s="84"/>
    </row>
    <row r="12167" spans="1:6" x14ac:dyDescent="0.25">
      <c r="A12167" t="s">
        <v>13405</v>
      </c>
      <c r="B12167">
        <v>1</v>
      </c>
      <c r="C12167" t="s">
        <v>9357</v>
      </c>
      <c r="D12167" s="84"/>
      <c r="F12167" s="84"/>
    </row>
    <row r="12168" spans="1:6" x14ac:dyDescent="0.25">
      <c r="A12168" t="s">
        <v>13406</v>
      </c>
      <c r="B12168">
        <v>1</v>
      </c>
      <c r="C12168" t="s">
        <v>9357</v>
      </c>
      <c r="D12168" s="84"/>
      <c r="F12168" s="84"/>
    </row>
    <row r="12169" spans="1:6" x14ac:dyDescent="0.25">
      <c r="A12169" t="s">
        <v>13407</v>
      </c>
      <c r="B12169">
        <v>1</v>
      </c>
      <c r="C12169" t="s">
        <v>9357</v>
      </c>
      <c r="D12169" s="84"/>
      <c r="F12169" s="84"/>
    </row>
    <row r="12170" spans="1:6" x14ac:dyDescent="0.25">
      <c r="A12170" t="s">
        <v>13408</v>
      </c>
      <c r="B12170">
        <v>1</v>
      </c>
      <c r="C12170" t="s">
        <v>9357</v>
      </c>
      <c r="D12170" s="84"/>
      <c r="F12170" s="84"/>
    </row>
    <row r="12171" spans="1:6" x14ac:dyDescent="0.25">
      <c r="A12171" t="s">
        <v>13409</v>
      </c>
      <c r="B12171">
        <v>1</v>
      </c>
      <c r="C12171" t="s">
        <v>9357</v>
      </c>
      <c r="D12171" s="84"/>
      <c r="F12171" s="84"/>
    </row>
    <row r="12172" spans="1:6" x14ac:dyDescent="0.25">
      <c r="A12172" t="s">
        <v>13410</v>
      </c>
      <c r="B12172">
        <v>1</v>
      </c>
      <c r="C12172" t="s">
        <v>9357</v>
      </c>
      <c r="D12172" s="84"/>
      <c r="F12172" s="84"/>
    </row>
    <row r="12173" spans="1:6" x14ac:dyDescent="0.25">
      <c r="A12173" t="s">
        <v>13411</v>
      </c>
      <c r="B12173">
        <v>1</v>
      </c>
      <c r="C12173" t="s">
        <v>9357</v>
      </c>
      <c r="D12173" s="84"/>
      <c r="F12173" s="84"/>
    </row>
    <row r="12174" spans="1:6" x14ac:dyDescent="0.25">
      <c r="A12174" t="s">
        <v>13412</v>
      </c>
      <c r="B12174">
        <v>1</v>
      </c>
      <c r="C12174" t="s">
        <v>9357</v>
      </c>
      <c r="D12174" s="84"/>
      <c r="F12174" s="84"/>
    </row>
    <row r="12175" spans="1:6" x14ac:dyDescent="0.25">
      <c r="A12175" t="s">
        <v>13413</v>
      </c>
      <c r="B12175">
        <v>1</v>
      </c>
      <c r="C12175" t="s">
        <v>9357</v>
      </c>
      <c r="D12175" s="84"/>
      <c r="F12175" s="84"/>
    </row>
    <row r="12176" spans="1:6" x14ac:dyDescent="0.25">
      <c r="A12176" t="s">
        <v>13414</v>
      </c>
      <c r="B12176">
        <v>1</v>
      </c>
      <c r="C12176" t="s">
        <v>9357</v>
      </c>
      <c r="D12176" s="84"/>
      <c r="F12176" s="84"/>
    </row>
    <row r="12177" spans="1:6" x14ac:dyDescent="0.25">
      <c r="A12177" t="s">
        <v>13415</v>
      </c>
      <c r="B12177">
        <v>1</v>
      </c>
      <c r="C12177" t="s">
        <v>9357</v>
      </c>
      <c r="D12177" s="84"/>
      <c r="F12177" s="84"/>
    </row>
    <row r="12178" spans="1:6" x14ac:dyDescent="0.25">
      <c r="A12178" t="s">
        <v>13416</v>
      </c>
      <c r="B12178">
        <v>1</v>
      </c>
      <c r="C12178" t="s">
        <v>9357</v>
      </c>
      <c r="D12178" s="84"/>
      <c r="F12178" s="84"/>
    </row>
    <row r="12179" spans="1:6" x14ac:dyDescent="0.25">
      <c r="A12179" t="s">
        <v>13417</v>
      </c>
      <c r="B12179">
        <v>1</v>
      </c>
      <c r="C12179" t="s">
        <v>9357</v>
      </c>
      <c r="D12179" s="84"/>
      <c r="F12179" s="84"/>
    </row>
    <row r="12180" spans="1:6" x14ac:dyDescent="0.25">
      <c r="A12180" t="s">
        <v>13418</v>
      </c>
      <c r="B12180">
        <v>1</v>
      </c>
      <c r="C12180" t="s">
        <v>9357</v>
      </c>
      <c r="D12180" s="84"/>
      <c r="F12180" s="84"/>
    </row>
    <row r="12181" spans="1:6" x14ac:dyDescent="0.25">
      <c r="A12181" t="s">
        <v>13419</v>
      </c>
      <c r="B12181">
        <v>1</v>
      </c>
      <c r="C12181" t="s">
        <v>9357</v>
      </c>
      <c r="D12181" s="84"/>
      <c r="F12181" s="84"/>
    </row>
    <row r="12182" spans="1:6" x14ac:dyDescent="0.25">
      <c r="A12182" t="s">
        <v>13420</v>
      </c>
      <c r="B12182">
        <v>1</v>
      </c>
      <c r="C12182" t="s">
        <v>9357</v>
      </c>
      <c r="D12182" s="84"/>
      <c r="F12182" s="84"/>
    </row>
    <row r="12183" spans="1:6" x14ac:dyDescent="0.25">
      <c r="A12183" t="s">
        <v>13421</v>
      </c>
      <c r="B12183">
        <v>1</v>
      </c>
      <c r="C12183" t="s">
        <v>9357</v>
      </c>
      <c r="D12183" s="84"/>
      <c r="F12183" s="84"/>
    </row>
    <row r="12184" spans="1:6" x14ac:dyDescent="0.25">
      <c r="A12184" t="s">
        <v>13422</v>
      </c>
      <c r="B12184">
        <v>1</v>
      </c>
      <c r="C12184" t="s">
        <v>9357</v>
      </c>
      <c r="D12184" s="84"/>
      <c r="F12184" s="84"/>
    </row>
    <row r="12185" spans="1:6" x14ac:dyDescent="0.25">
      <c r="A12185" t="s">
        <v>13423</v>
      </c>
      <c r="B12185">
        <v>1</v>
      </c>
      <c r="C12185" t="s">
        <v>9357</v>
      </c>
      <c r="D12185" s="84"/>
      <c r="F12185" s="84"/>
    </row>
    <row r="12186" spans="1:6" x14ac:dyDescent="0.25">
      <c r="A12186" t="s">
        <v>13424</v>
      </c>
      <c r="B12186">
        <v>1</v>
      </c>
      <c r="C12186" t="s">
        <v>9357</v>
      </c>
      <c r="D12186" s="84"/>
      <c r="F12186" s="84"/>
    </row>
    <row r="12187" spans="1:6" x14ac:dyDescent="0.25">
      <c r="A12187" t="s">
        <v>13425</v>
      </c>
      <c r="B12187">
        <v>1</v>
      </c>
      <c r="C12187" t="s">
        <v>9357</v>
      </c>
      <c r="D12187" s="84"/>
      <c r="F12187" s="84"/>
    </row>
    <row r="12188" spans="1:6" x14ac:dyDescent="0.25">
      <c r="A12188" t="s">
        <v>13426</v>
      </c>
      <c r="B12188">
        <v>1</v>
      </c>
      <c r="C12188" t="s">
        <v>9357</v>
      </c>
      <c r="D12188" s="84"/>
      <c r="F12188" s="84"/>
    </row>
    <row r="12189" spans="1:6" x14ac:dyDescent="0.25">
      <c r="A12189" t="s">
        <v>13427</v>
      </c>
      <c r="B12189">
        <v>1</v>
      </c>
      <c r="C12189" t="s">
        <v>9357</v>
      </c>
      <c r="D12189" s="84"/>
      <c r="F12189" s="84"/>
    </row>
    <row r="12190" spans="1:6" x14ac:dyDescent="0.25">
      <c r="A12190" t="s">
        <v>13428</v>
      </c>
      <c r="B12190">
        <v>1</v>
      </c>
      <c r="C12190" t="s">
        <v>9357</v>
      </c>
      <c r="D12190" s="84"/>
      <c r="F12190" s="84"/>
    </row>
    <row r="12191" spans="1:6" x14ac:dyDescent="0.25">
      <c r="A12191" t="s">
        <v>13429</v>
      </c>
      <c r="B12191">
        <v>1</v>
      </c>
      <c r="C12191" t="s">
        <v>9357</v>
      </c>
      <c r="D12191" s="84"/>
      <c r="F12191" s="84"/>
    </row>
    <row r="12192" spans="1:6" x14ac:dyDescent="0.25">
      <c r="A12192" t="s">
        <v>13430</v>
      </c>
      <c r="B12192">
        <v>1</v>
      </c>
      <c r="C12192" t="s">
        <v>9357</v>
      </c>
      <c r="D12192" s="84"/>
      <c r="F12192" s="84"/>
    </row>
    <row r="12193" spans="1:6" x14ac:dyDescent="0.25">
      <c r="A12193" t="s">
        <v>13431</v>
      </c>
      <c r="B12193">
        <v>1</v>
      </c>
      <c r="C12193" t="s">
        <v>9357</v>
      </c>
      <c r="D12193" s="84"/>
      <c r="F12193" s="84"/>
    </row>
    <row r="12194" spans="1:6" x14ac:dyDescent="0.25">
      <c r="A12194" t="s">
        <v>13432</v>
      </c>
      <c r="B12194">
        <v>1</v>
      </c>
      <c r="C12194" t="s">
        <v>9357</v>
      </c>
      <c r="D12194" s="84"/>
      <c r="F12194" s="84"/>
    </row>
    <row r="12195" spans="1:6" x14ac:dyDescent="0.25">
      <c r="A12195" t="s">
        <v>13433</v>
      </c>
      <c r="B12195">
        <v>1</v>
      </c>
      <c r="C12195" t="s">
        <v>9357</v>
      </c>
      <c r="D12195" s="84"/>
      <c r="F12195" s="84"/>
    </row>
    <row r="12196" spans="1:6" x14ac:dyDescent="0.25">
      <c r="A12196" t="s">
        <v>13434</v>
      </c>
      <c r="B12196">
        <v>1</v>
      </c>
      <c r="C12196" t="s">
        <v>9357</v>
      </c>
      <c r="D12196" s="84"/>
      <c r="F12196" s="84"/>
    </row>
    <row r="12197" spans="1:6" x14ac:dyDescent="0.25">
      <c r="A12197" t="s">
        <v>13435</v>
      </c>
      <c r="B12197">
        <v>1</v>
      </c>
      <c r="C12197" t="s">
        <v>9357</v>
      </c>
      <c r="D12197" s="84"/>
      <c r="F12197" s="84"/>
    </row>
    <row r="12198" spans="1:6" x14ac:dyDescent="0.25">
      <c r="A12198" t="s">
        <v>13436</v>
      </c>
      <c r="B12198">
        <v>1</v>
      </c>
      <c r="C12198" t="s">
        <v>9357</v>
      </c>
      <c r="D12198" s="84"/>
      <c r="F12198" s="84"/>
    </row>
    <row r="12199" spans="1:6" x14ac:dyDescent="0.25">
      <c r="A12199" t="s">
        <v>13437</v>
      </c>
      <c r="B12199">
        <v>1</v>
      </c>
      <c r="C12199" t="s">
        <v>9357</v>
      </c>
      <c r="D12199" s="84"/>
      <c r="F12199" s="84"/>
    </row>
    <row r="12200" spans="1:6" x14ac:dyDescent="0.25">
      <c r="A12200" t="s">
        <v>13438</v>
      </c>
      <c r="B12200">
        <v>1</v>
      </c>
      <c r="C12200" t="s">
        <v>9357</v>
      </c>
      <c r="D12200" s="84"/>
      <c r="F12200" s="84"/>
    </row>
    <row r="12201" spans="1:6" x14ac:dyDescent="0.25">
      <c r="A12201" t="s">
        <v>13439</v>
      </c>
      <c r="B12201">
        <v>1</v>
      </c>
      <c r="C12201" t="s">
        <v>9357</v>
      </c>
      <c r="D12201" s="84"/>
      <c r="F12201" s="84"/>
    </row>
    <row r="12202" spans="1:6" x14ac:dyDescent="0.25">
      <c r="A12202" t="s">
        <v>13440</v>
      </c>
      <c r="B12202">
        <v>1</v>
      </c>
      <c r="C12202" t="s">
        <v>9357</v>
      </c>
      <c r="D12202" s="84"/>
      <c r="F12202" s="84"/>
    </row>
    <row r="12203" spans="1:6" x14ac:dyDescent="0.25">
      <c r="A12203" t="s">
        <v>13441</v>
      </c>
      <c r="B12203">
        <v>1</v>
      </c>
      <c r="C12203" t="s">
        <v>9357</v>
      </c>
      <c r="D12203" s="84"/>
      <c r="F12203" s="84"/>
    </row>
    <row r="12204" spans="1:6" x14ac:dyDescent="0.25">
      <c r="A12204" t="s">
        <v>13442</v>
      </c>
      <c r="B12204">
        <v>1</v>
      </c>
      <c r="C12204" t="s">
        <v>9357</v>
      </c>
      <c r="D12204" s="84"/>
      <c r="F12204" s="84"/>
    </row>
    <row r="12205" spans="1:6" x14ac:dyDescent="0.25">
      <c r="A12205" t="s">
        <v>13443</v>
      </c>
      <c r="B12205">
        <v>1</v>
      </c>
      <c r="C12205" t="s">
        <v>9357</v>
      </c>
      <c r="D12205" s="84"/>
      <c r="F12205" s="84"/>
    </row>
    <row r="12206" spans="1:6" x14ac:dyDescent="0.25">
      <c r="A12206" t="s">
        <v>13444</v>
      </c>
      <c r="B12206">
        <v>1</v>
      </c>
      <c r="C12206" t="s">
        <v>9357</v>
      </c>
      <c r="D12206" s="84"/>
      <c r="F12206" s="84"/>
    </row>
    <row r="12207" spans="1:6" x14ac:dyDescent="0.25">
      <c r="A12207" t="s">
        <v>13445</v>
      </c>
      <c r="B12207">
        <v>1</v>
      </c>
      <c r="C12207" t="s">
        <v>9357</v>
      </c>
      <c r="D12207" s="84"/>
      <c r="F12207" s="84"/>
    </row>
    <row r="12208" spans="1:6" x14ac:dyDescent="0.25">
      <c r="A12208" t="s">
        <v>13446</v>
      </c>
      <c r="B12208">
        <v>1</v>
      </c>
      <c r="C12208" t="s">
        <v>9357</v>
      </c>
      <c r="D12208" s="84"/>
      <c r="F12208" s="84"/>
    </row>
    <row r="12209" spans="1:6" x14ac:dyDescent="0.25">
      <c r="A12209" t="s">
        <v>13447</v>
      </c>
      <c r="B12209">
        <v>1</v>
      </c>
      <c r="C12209" t="s">
        <v>9357</v>
      </c>
      <c r="D12209" s="84"/>
      <c r="F12209" s="84"/>
    </row>
    <row r="12210" spans="1:6" x14ac:dyDescent="0.25">
      <c r="A12210" t="s">
        <v>13448</v>
      </c>
      <c r="B12210">
        <v>1</v>
      </c>
      <c r="C12210" t="s">
        <v>9357</v>
      </c>
      <c r="D12210" s="84"/>
      <c r="F12210" s="84"/>
    </row>
    <row r="12211" spans="1:6" x14ac:dyDescent="0.25">
      <c r="A12211" t="s">
        <v>13449</v>
      </c>
      <c r="B12211">
        <v>1</v>
      </c>
      <c r="C12211" t="s">
        <v>9357</v>
      </c>
      <c r="D12211" s="84"/>
      <c r="F12211" s="84"/>
    </row>
    <row r="12212" spans="1:6" x14ac:dyDescent="0.25">
      <c r="A12212" t="s">
        <v>13450</v>
      </c>
      <c r="B12212">
        <v>1</v>
      </c>
      <c r="C12212" t="s">
        <v>9357</v>
      </c>
      <c r="D12212" s="84"/>
      <c r="F12212" s="84"/>
    </row>
    <row r="12213" spans="1:6" x14ac:dyDescent="0.25">
      <c r="A12213" t="s">
        <v>13451</v>
      </c>
      <c r="B12213">
        <v>1</v>
      </c>
      <c r="C12213" t="s">
        <v>9357</v>
      </c>
      <c r="D12213" s="84"/>
      <c r="F12213" s="84"/>
    </row>
    <row r="12214" spans="1:6" x14ac:dyDescent="0.25">
      <c r="A12214" t="s">
        <v>13452</v>
      </c>
      <c r="B12214">
        <v>1</v>
      </c>
      <c r="C12214" t="s">
        <v>9357</v>
      </c>
      <c r="D12214" s="84"/>
      <c r="F12214" s="84"/>
    </row>
    <row r="12215" spans="1:6" x14ac:dyDescent="0.25">
      <c r="A12215" t="s">
        <v>13453</v>
      </c>
      <c r="B12215">
        <v>1</v>
      </c>
      <c r="C12215" t="s">
        <v>9357</v>
      </c>
      <c r="D12215" s="84"/>
      <c r="F12215" s="84"/>
    </row>
    <row r="12216" spans="1:6" x14ac:dyDescent="0.25">
      <c r="A12216" t="s">
        <v>13454</v>
      </c>
      <c r="B12216">
        <v>1</v>
      </c>
      <c r="C12216" t="s">
        <v>9357</v>
      </c>
      <c r="D12216" s="84"/>
      <c r="F12216" s="84"/>
    </row>
    <row r="12217" spans="1:6" x14ac:dyDescent="0.25">
      <c r="A12217" t="s">
        <v>13455</v>
      </c>
      <c r="B12217">
        <v>1</v>
      </c>
      <c r="C12217" t="s">
        <v>9357</v>
      </c>
      <c r="D12217" s="84"/>
      <c r="F12217" s="84"/>
    </row>
    <row r="12218" spans="1:6" x14ac:dyDescent="0.25">
      <c r="A12218" t="s">
        <v>13456</v>
      </c>
      <c r="B12218">
        <v>1</v>
      </c>
      <c r="C12218" t="s">
        <v>9357</v>
      </c>
      <c r="D12218" s="84"/>
      <c r="F12218" s="84"/>
    </row>
    <row r="12219" spans="1:6" x14ac:dyDescent="0.25">
      <c r="A12219" t="s">
        <v>13457</v>
      </c>
      <c r="B12219">
        <v>1</v>
      </c>
      <c r="C12219" t="s">
        <v>9357</v>
      </c>
      <c r="D12219" s="84"/>
      <c r="F12219" s="84"/>
    </row>
    <row r="12220" spans="1:6" x14ac:dyDescent="0.25">
      <c r="A12220" t="s">
        <v>13458</v>
      </c>
      <c r="B12220">
        <v>1</v>
      </c>
      <c r="C12220" t="s">
        <v>9357</v>
      </c>
      <c r="D12220" s="84"/>
      <c r="F12220" s="84"/>
    </row>
    <row r="12221" spans="1:6" x14ac:dyDescent="0.25">
      <c r="A12221" t="s">
        <v>13459</v>
      </c>
      <c r="B12221">
        <v>1</v>
      </c>
      <c r="C12221" t="s">
        <v>9357</v>
      </c>
      <c r="D12221" s="84"/>
      <c r="F12221" s="84"/>
    </row>
    <row r="12222" spans="1:6" x14ac:dyDescent="0.25">
      <c r="A12222" t="s">
        <v>13460</v>
      </c>
      <c r="B12222">
        <v>1</v>
      </c>
      <c r="C12222" t="s">
        <v>9357</v>
      </c>
      <c r="D12222" s="84"/>
      <c r="F12222" s="84"/>
    </row>
    <row r="12223" spans="1:6" x14ac:dyDescent="0.25">
      <c r="A12223" t="s">
        <v>13461</v>
      </c>
      <c r="B12223">
        <v>1</v>
      </c>
      <c r="C12223" t="s">
        <v>9357</v>
      </c>
      <c r="D12223" s="84"/>
      <c r="F12223" s="84"/>
    </row>
    <row r="12224" spans="1:6" x14ac:dyDescent="0.25">
      <c r="A12224" t="s">
        <v>13462</v>
      </c>
      <c r="B12224">
        <v>1</v>
      </c>
      <c r="C12224" t="s">
        <v>9357</v>
      </c>
      <c r="D12224" s="84"/>
      <c r="F12224" s="84"/>
    </row>
    <row r="12225" spans="1:6" x14ac:dyDescent="0.25">
      <c r="A12225" t="s">
        <v>13463</v>
      </c>
      <c r="B12225">
        <v>1</v>
      </c>
      <c r="C12225" t="s">
        <v>9357</v>
      </c>
      <c r="D12225" s="84"/>
      <c r="F12225" s="84"/>
    </row>
    <row r="12226" spans="1:6" x14ac:dyDescent="0.25">
      <c r="A12226" t="s">
        <v>13464</v>
      </c>
      <c r="B12226">
        <v>1</v>
      </c>
      <c r="C12226" t="s">
        <v>9357</v>
      </c>
      <c r="D12226" s="84"/>
      <c r="F12226" s="84"/>
    </row>
    <row r="12227" spans="1:6" x14ac:dyDescent="0.25">
      <c r="A12227" t="s">
        <v>13465</v>
      </c>
      <c r="B12227">
        <v>1</v>
      </c>
      <c r="C12227" t="s">
        <v>9357</v>
      </c>
      <c r="D12227" s="84"/>
      <c r="F12227" s="84"/>
    </row>
    <row r="12228" spans="1:6" x14ac:dyDescent="0.25">
      <c r="A12228" t="s">
        <v>13466</v>
      </c>
      <c r="B12228">
        <v>1</v>
      </c>
      <c r="C12228" t="s">
        <v>9357</v>
      </c>
      <c r="D12228" s="84"/>
      <c r="F12228" s="84"/>
    </row>
    <row r="12229" spans="1:6" x14ac:dyDescent="0.25">
      <c r="A12229" t="s">
        <v>13467</v>
      </c>
      <c r="B12229">
        <v>1</v>
      </c>
      <c r="C12229" t="s">
        <v>9357</v>
      </c>
      <c r="D12229" s="84"/>
      <c r="F12229" s="84"/>
    </row>
    <row r="12230" spans="1:6" x14ac:dyDescent="0.25">
      <c r="A12230" t="s">
        <v>13468</v>
      </c>
      <c r="B12230">
        <v>1</v>
      </c>
      <c r="C12230" t="s">
        <v>9357</v>
      </c>
      <c r="D12230" s="84"/>
      <c r="F12230" s="84"/>
    </row>
    <row r="12231" spans="1:6" x14ac:dyDescent="0.25">
      <c r="A12231" t="s">
        <v>13469</v>
      </c>
      <c r="B12231">
        <v>1</v>
      </c>
      <c r="C12231" t="s">
        <v>9357</v>
      </c>
      <c r="D12231" s="84"/>
      <c r="F12231" s="84"/>
    </row>
    <row r="12232" spans="1:6" x14ac:dyDescent="0.25">
      <c r="A12232" t="s">
        <v>13470</v>
      </c>
      <c r="B12232">
        <v>1</v>
      </c>
      <c r="C12232" t="s">
        <v>9357</v>
      </c>
      <c r="D12232" s="84"/>
      <c r="F12232" s="84"/>
    </row>
    <row r="12233" spans="1:6" x14ac:dyDescent="0.25">
      <c r="A12233" t="s">
        <v>13471</v>
      </c>
      <c r="B12233">
        <v>1</v>
      </c>
      <c r="C12233" t="s">
        <v>9357</v>
      </c>
      <c r="D12233" s="84"/>
      <c r="F12233" s="84"/>
    </row>
    <row r="12234" spans="1:6" x14ac:dyDescent="0.25">
      <c r="A12234" t="s">
        <v>13472</v>
      </c>
      <c r="B12234">
        <v>1</v>
      </c>
      <c r="C12234" t="s">
        <v>9357</v>
      </c>
      <c r="D12234" s="84"/>
      <c r="F12234" s="84"/>
    </row>
    <row r="12235" spans="1:6" x14ac:dyDescent="0.25">
      <c r="A12235" t="s">
        <v>13473</v>
      </c>
      <c r="B12235">
        <v>1</v>
      </c>
      <c r="C12235" t="s">
        <v>9357</v>
      </c>
      <c r="D12235" s="84"/>
      <c r="F12235" s="84"/>
    </row>
    <row r="12236" spans="1:6" x14ac:dyDescent="0.25">
      <c r="A12236" t="s">
        <v>13474</v>
      </c>
      <c r="B12236">
        <v>1</v>
      </c>
      <c r="C12236" t="s">
        <v>9357</v>
      </c>
      <c r="D12236" s="84"/>
      <c r="F12236" s="84"/>
    </row>
    <row r="12237" spans="1:6" x14ac:dyDescent="0.25">
      <c r="A12237" t="s">
        <v>13475</v>
      </c>
      <c r="B12237">
        <v>1</v>
      </c>
      <c r="C12237" t="s">
        <v>9357</v>
      </c>
      <c r="D12237" s="84"/>
      <c r="F12237" s="84"/>
    </row>
    <row r="12238" spans="1:6" x14ac:dyDescent="0.25">
      <c r="A12238" t="s">
        <v>13476</v>
      </c>
      <c r="B12238">
        <v>1</v>
      </c>
      <c r="C12238" t="s">
        <v>9357</v>
      </c>
      <c r="D12238" s="84"/>
      <c r="F12238" s="84"/>
    </row>
    <row r="12239" spans="1:6" x14ac:dyDescent="0.25">
      <c r="A12239" t="s">
        <v>13477</v>
      </c>
      <c r="B12239">
        <v>1</v>
      </c>
      <c r="C12239" t="s">
        <v>9357</v>
      </c>
      <c r="D12239" s="84"/>
      <c r="F12239" s="84"/>
    </row>
    <row r="12240" spans="1:6" x14ac:dyDescent="0.25">
      <c r="A12240" t="s">
        <v>13478</v>
      </c>
      <c r="B12240">
        <v>1</v>
      </c>
      <c r="C12240" t="s">
        <v>9357</v>
      </c>
      <c r="D12240" s="84"/>
      <c r="F12240" s="84"/>
    </row>
    <row r="12241" spans="1:6" x14ac:dyDescent="0.25">
      <c r="A12241" t="s">
        <v>13479</v>
      </c>
      <c r="B12241">
        <v>1</v>
      </c>
      <c r="C12241" t="s">
        <v>9357</v>
      </c>
      <c r="D12241" s="84"/>
      <c r="F12241" s="84"/>
    </row>
    <row r="12242" spans="1:6" x14ac:dyDescent="0.25">
      <c r="A12242" t="s">
        <v>13480</v>
      </c>
      <c r="B12242">
        <v>1</v>
      </c>
      <c r="C12242" t="s">
        <v>9357</v>
      </c>
      <c r="D12242" s="84"/>
      <c r="F12242" s="84"/>
    </row>
    <row r="12243" spans="1:6" x14ac:dyDescent="0.25">
      <c r="A12243" t="s">
        <v>13481</v>
      </c>
      <c r="B12243">
        <v>1</v>
      </c>
      <c r="C12243" t="s">
        <v>9357</v>
      </c>
      <c r="D12243" s="84"/>
      <c r="F12243" s="84"/>
    </row>
    <row r="12244" spans="1:6" x14ac:dyDescent="0.25">
      <c r="A12244" t="s">
        <v>13482</v>
      </c>
      <c r="B12244">
        <v>1</v>
      </c>
      <c r="C12244" t="s">
        <v>9357</v>
      </c>
      <c r="D12244" s="84"/>
      <c r="F12244" s="84"/>
    </row>
    <row r="12245" spans="1:6" x14ac:dyDescent="0.25">
      <c r="A12245" t="s">
        <v>13483</v>
      </c>
      <c r="B12245">
        <v>1</v>
      </c>
      <c r="C12245" t="s">
        <v>9357</v>
      </c>
      <c r="D12245" s="84"/>
      <c r="F12245" s="84"/>
    </row>
    <row r="12246" spans="1:6" x14ac:dyDescent="0.25">
      <c r="A12246" t="s">
        <v>13484</v>
      </c>
      <c r="B12246">
        <v>1</v>
      </c>
      <c r="C12246" t="s">
        <v>9357</v>
      </c>
      <c r="D12246" s="84"/>
      <c r="F12246" s="84"/>
    </row>
    <row r="12247" spans="1:6" x14ac:dyDescent="0.25">
      <c r="A12247" t="s">
        <v>13485</v>
      </c>
      <c r="B12247">
        <v>1</v>
      </c>
      <c r="C12247" t="s">
        <v>9357</v>
      </c>
      <c r="D12247" s="84"/>
      <c r="F12247" s="84"/>
    </row>
    <row r="12248" spans="1:6" x14ac:dyDescent="0.25">
      <c r="A12248" t="s">
        <v>13486</v>
      </c>
      <c r="B12248">
        <v>1</v>
      </c>
      <c r="C12248" t="s">
        <v>9357</v>
      </c>
      <c r="D12248" s="84"/>
      <c r="F12248" s="84"/>
    </row>
    <row r="12249" spans="1:6" x14ac:dyDescent="0.25">
      <c r="A12249" t="s">
        <v>13487</v>
      </c>
      <c r="B12249">
        <v>1</v>
      </c>
      <c r="C12249" t="s">
        <v>9357</v>
      </c>
      <c r="D12249" s="84"/>
      <c r="F12249" s="84"/>
    </row>
    <row r="12250" spans="1:6" x14ac:dyDescent="0.25">
      <c r="A12250" t="s">
        <v>13488</v>
      </c>
      <c r="B12250">
        <v>1</v>
      </c>
      <c r="C12250" t="s">
        <v>9357</v>
      </c>
      <c r="D12250" s="84"/>
      <c r="F12250" s="84"/>
    </row>
    <row r="12251" spans="1:6" x14ac:dyDescent="0.25">
      <c r="A12251" t="s">
        <v>13489</v>
      </c>
      <c r="B12251">
        <v>1</v>
      </c>
      <c r="C12251" t="s">
        <v>9357</v>
      </c>
      <c r="D12251" s="84"/>
      <c r="F12251" s="84"/>
    </row>
    <row r="12252" spans="1:6" x14ac:dyDescent="0.25">
      <c r="A12252" t="s">
        <v>13490</v>
      </c>
      <c r="B12252">
        <v>1</v>
      </c>
      <c r="C12252" t="s">
        <v>9357</v>
      </c>
      <c r="D12252" s="84"/>
      <c r="F12252" s="84"/>
    </row>
    <row r="12253" spans="1:6" x14ac:dyDescent="0.25">
      <c r="A12253" t="s">
        <v>13491</v>
      </c>
      <c r="B12253">
        <v>1</v>
      </c>
      <c r="C12253" t="s">
        <v>9357</v>
      </c>
      <c r="D12253" s="84"/>
      <c r="F12253" s="84"/>
    </row>
    <row r="12254" spans="1:6" x14ac:dyDescent="0.25">
      <c r="A12254" t="s">
        <v>13492</v>
      </c>
      <c r="B12254">
        <v>1</v>
      </c>
      <c r="C12254" t="s">
        <v>9357</v>
      </c>
      <c r="D12254" s="84"/>
      <c r="F12254" s="84"/>
    </row>
    <row r="12255" spans="1:6" x14ac:dyDescent="0.25">
      <c r="A12255" t="s">
        <v>13493</v>
      </c>
      <c r="B12255">
        <v>1</v>
      </c>
      <c r="C12255" t="s">
        <v>9357</v>
      </c>
      <c r="D12255" s="84"/>
      <c r="F12255" s="84"/>
    </row>
    <row r="12256" spans="1:6" x14ac:dyDescent="0.25">
      <c r="A12256" t="s">
        <v>13494</v>
      </c>
      <c r="B12256">
        <v>1</v>
      </c>
      <c r="C12256" t="s">
        <v>9357</v>
      </c>
      <c r="D12256" s="84"/>
      <c r="F12256" s="84"/>
    </row>
    <row r="12257" spans="1:6" x14ac:dyDescent="0.25">
      <c r="A12257" t="s">
        <v>13495</v>
      </c>
      <c r="B12257">
        <v>1</v>
      </c>
      <c r="C12257" t="s">
        <v>9357</v>
      </c>
      <c r="D12257" s="84"/>
      <c r="F12257" s="84"/>
    </row>
    <row r="12258" spans="1:6" x14ac:dyDescent="0.25">
      <c r="A12258" t="s">
        <v>13496</v>
      </c>
      <c r="B12258">
        <v>1</v>
      </c>
      <c r="C12258" t="s">
        <v>9357</v>
      </c>
      <c r="D12258" s="84"/>
      <c r="F12258" s="84"/>
    </row>
    <row r="12259" spans="1:6" x14ac:dyDescent="0.25">
      <c r="A12259" t="s">
        <v>13497</v>
      </c>
      <c r="B12259">
        <v>1</v>
      </c>
      <c r="C12259" t="s">
        <v>9357</v>
      </c>
      <c r="D12259" s="84"/>
      <c r="F12259" s="84"/>
    </row>
    <row r="12260" spans="1:6" x14ac:dyDescent="0.25">
      <c r="A12260" t="s">
        <v>13498</v>
      </c>
      <c r="B12260">
        <v>1</v>
      </c>
      <c r="C12260" t="s">
        <v>9357</v>
      </c>
      <c r="D12260" s="84"/>
      <c r="F12260" s="84"/>
    </row>
    <row r="12261" spans="1:6" x14ac:dyDescent="0.25">
      <c r="A12261" t="s">
        <v>13499</v>
      </c>
      <c r="B12261">
        <v>1</v>
      </c>
      <c r="C12261" t="s">
        <v>9357</v>
      </c>
      <c r="D12261" s="84"/>
      <c r="F12261" s="84"/>
    </row>
    <row r="12262" spans="1:6" x14ac:dyDescent="0.25">
      <c r="A12262" t="s">
        <v>13500</v>
      </c>
      <c r="B12262">
        <v>1</v>
      </c>
      <c r="C12262" t="s">
        <v>9357</v>
      </c>
      <c r="D12262" s="84"/>
      <c r="F12262" s="84"/>
    </row>
    <row r="12263" spans="1:6" x14ac:dyDescent="0.25">
      <c r="A12263" t="s">
        <v>13501</v>
      </c>
      <c r="B12263">
        <v>1</v>
      </c>
      <c r="C12263" t="s">
        <v>9357</v>
      </c>
      <c r="D12263" s="84"/>
      <c r="F12263" s="84"/>
    </row>
    <row r="12264" spans="1:6" x14ac:dyDescent="0.25">
      <c r="A12264" t="s">
        <v>13502</v>
      </c>
      <c r="B12264">
        <v>1</v>
      </c>
      <c r="C12264" t="s">
        <v>9357</v>
      </c>
      <c r="D12264" s="84"/>
      <c r="F12264" s="84"/>
    </row>
    <row r="12265" spans="1:6" x14ac:dyDescent="0.25">
      <c r="A12265" t="s">
        <v>13503</v>
      </c>
      <c r="B12265">
        <v>1</v>
      </c>
      <c r="C12265" t="s">
        <v>9357</v>
      </c>
      <c r="D12265" s="84"/>
      <c r="F12265" s="84"/>
    </row>
    <row r="12266" spans="1:6" x14ac:dyDescent="0.25">
      <c r="A12266" t="s">
        <v>13504</v>
      </c>
      <c r="B12266">
        <v>1</v>
      </c>
      <c r="C12266" t="s">
        <v>9357</v>
      </c>
      <c r="D12266" s="84"/>
      <c r="F12266" s="84"/>
    </row>
    <row r="12267" spans="1:6" x14ac:dyDescent="0.25">
      <c r="A12267" t="s">
        <v>13505</v>
      </c>
      <c r="B12267">
        <v>1</v>
      </c>
      <c r="C12267" t="s">
        <v>9357</v>
      </c>
      <c r="D12267" s="84"/>
      <c r="F12267" s="84"/>
    </row>
    <row r="12268" spans="1:6" x14ac:dyDescent="0.25">
      <c r="A12268" t="s">
        <v>13506</v>
      </c>
      <c r="B12268">
        <v>1</v>
      </c>
      <c r="C12268" t="s">
        <v>9357</v>
      </c>
      <c r="D12268" s="84"/>
      <c r="F12268" s="84"/>
    </row>
    <row r="12269" spans="1:6" x14ac:dyDescent="0.25">
      <c r="A12269" t="s">
        <v>13507</v>
      </c>
      <c r="B12269">
        <v>1</v>
      </c>
      <c r="C12269" t="s">
        <v>9357</v>
      </c>
      <c r="D12269" s="84"/>
      <c r="F12269" s="84"/>
    </row>
    <row r="12270" spans="1:6" x14ac:dyDescent="0.25">
      <c r="A12270" t="s">
        <v>13508</v>
      </c>
      <c r="B12270">
        <v>1</v>
      </c>
      <c r="C12270" t="s">
        <v>9357</v>
      </c>
      <c r="D12270" s="84"/>
      <c r="F12270" s="84"/>
    </row>
    <row r="12271" spans="1:6" x14ac:dyDescent="0.25">
      <c r="A12271" t="s">
        <v>13509</v>
      </c>
      <c r="B12271">
        <v>1</v>
      </c>
      <c r="C12271" t="s">
        <v>9357</v>
      </c>
      <c r="D12271" s="84"/>
      <c r="F12271" s="84"/>
    </row>
    <row r="12272" spans="1:6" x14ac:dyDescent="0.25">
      <c r="A12272" t="s">
        <v>13510</v>
      </c>
      <c r="B12272">
        <v>1</v>
      </c>
      <c r="C12272" t="s">
        <v>9357</v>
      </c>
      <c r="D12272" s="84"/>
      <c r="F12272" s="84"/>
    </row>
    <row r="12273" spans="1:6" x14ac:dyDescent="0.25">
      <c r="A12273" t="s">
        <v>13511</v>
      </c>
      <c r="B12273">
        <v>1</v>
      </c>
      <c r="C12273" t="s">
        <v>9357</v>
      </c>
      <c r="D12273" s="84"/>
      <c r="F12273" s="84"/>
    </row>
    <row r="12274" spans="1:6" x14ac:dyDescent="0.25">
      <c r="A12274" t="s">
        <v>13512</v>
      </c>
      <c r="B12274">
        <v>1</v>
      </c>
      <c r="C12274" t="s">
        <v>9357</v>
      </c>
      <c r="D12274" s="84"/>
      <c r="F12274" s="84"/>
    </row>
    <row r="12275" spans="1:6" x14ac:dyDescent="0.25">
      <c r="A12275" t="s">
        <v>13513</v>
      </c>
      <c r="B12275">
        <v>1</v>
      </c>
      <c r="C12275" t="s">
        <v>9357</v>
      </c>
      <c r="D12275" s="84"/>
      <c r="F12275" s="84"/>
    </row>
    <row r="12276" spans="1:6" x14ac:dyDescent="0.25">
      <c r="A12276" t="s">
        <v>13514</v>
      </c>
      <c r="B12276">
        <v>1</v>
      </c>
      <c r="C12276" t="s">
        <v>9357</v>
      </c>
      <c r="D12276" s="84"/>
      <c r="F12276" s="84"/>
    </row>
    <row r="12277" spans="1:6" x14ac:dyDescent="0.25">
      <c r="A12277" t="s">
        <v>13515</v>
      </c>
      <c r="B12277">
        <v>1</v>
      </c>
      <c r="C12277" t="s">
        <v>9357</v>
      </c>
      <c r="D12277" s="84"/>
      <c r="F12277" s="84"/>
    </row>
    <row r="12278" spans="1:6" x14ac:dyDescent="0.25">
      <c r="A12278" t="s">
        <v>13516</v>
      </c>
      <c r="B12278">
        <v>1</v>
      </c>
      <c r="C12278" t="s">
        <v>9357</v>
      </c>
      <c r="D12278" s="84"/>
      <c r="F12278" s="84"/>
    </row>
    <row r="12279" spans="1:6" x14ac:dyDescent="0.25">
      <c r="A12279" t="s">
        <v>13517</v>
      </c>
      <c r="B12279">
        <v>1</v>
      </c>
      <c r="C12279" t="s">
        <v>9357</v>
      </c>
      <c r="D12279" s="84"/>
      <c r="F12279" s="84"/>
    </row>
    <row r="12280" spans="1:6" x14ac:dyDescent="0.25">
      <c r="A12280" t="s">
        <v>13518</v>
      </c>
      <c r="B12280">
        <v>1</v>
      </c>
      <c r="C12280" t="s">
        <v>9357</v>
      </c>
      <c r="D12280" s="84"/>
      <c r="F12280" s="84"/>
    </row>
    <row r="12281" spans="1:6" x14ac:dyDescent="0.25">
      <c r="A12281" t="s">
        <v>13519</v>
      </c>
      <c r="B12281">
        <v>1</v>
      </c>
      <c r="C12281" t="s">
        <v>9357</v>
      </c>
      <c r="D12281" s="84"/>
      <c r="F12281" s="84"/>
    </row>
    <row r="12282" spans="1:6" x14ac:dyDescent="0.25">
      <c r="A12282" t="s">
        <v>13520</v>
      </c>
      <c r="B12282">
        <v>1</v>
      </c>
      <c r="C12282" t="s">
        <v>9357</v>
      </c>
      <c r="D12282" s="84"/>
      <c r="F12282" s="84"/>
    </row>
    <row r="12283" spans="1:6" x14ac:dyDescent="0.25">
      <c r="A12283" t="s">
        <v>13521</v>
      </c>
      <c r="B12283">
        <v>1</v>
      </c>
      <c r="C12283" t="s">
        <v>9357</v>
      </c>
      <c r="D12283" s="84"/>
      <c r="F12283" s="84"/>
    </row>
    <row r="12284" spans="1:6" x14ac:dyDescent="0.25">
      <c r="A12284" t="s">
        <v>13522</v>
      </c>
      <c r="B12284">
        <v>1</v>
      </c>
      <c r="C12284" t="s">
        <v>9357</v>
      </c>
      <c r="D12284" s="84"/>
      <c r="F12284" s="84"/>
    </row>
    <row r="12285" spans="1:6" x14ac:dyDescent="0.25">
      <c r="A12285" t="s">
        <v>13523</v>
      </c>
      <c r="B12285">
        <v>1</v>
      </c>
      <c r="C12285" t="s">
        <v>9357</v>
      </c>
      <c r="D12285" s="84"/>
      <c r="F12285" s="84"/>
    </row>
    <row r="12286" spans="1:6" x14ac:dyDescent="0.25">
      <c r="A12286" t="s">
        <v>13524</v>
      </c>
      <c r="B12286">
        <v>1</v>
      </c>
      <c r="C12286" t="s">
        <v>9357</v>
      </c>
      <c r="D12286" s="84"/>
      <c r="F12286" s="84"/>
    </row>
    <row r="12287" spans="1:6" x14ac:dyDescent="0.25">
      <c r="A12287" t="s">
        <v>13525</v>
      </c>
      <c r="B12287">
        <v>1</v>
      </c>
      <c r="C12287" t="s">
        <v>9357</v>
      </c>
      <c r="D12287" s="84"/>
      <c r="F12287" s="84"/>
    </row>
    <row r="12288" spans="1:6" x14ac:dyDescent="0.25">
      <c r="A12288" t="s">
        <v>13526</v>
      </c>
      <c r="B12288">
        <v>1</v>
      </c>
      <c r="C12288" t="s">
        <v>9357</v>
      </c>
      <c r="D12288" s="84"/>
      <c r="F12288" s="84"/>
    </row>
    <row r="12289" spans="1:6" x14ac:dyDescent="0.25">
      <c r="A12289" t="s">
        <v>13527</v>
      </c>
      <c r="B12289">
        <v>1</v>
      </c>
      <c r="C12289" t="s">
        <v>9357</v>
      </c>
      <c r="D12289" s="84"/>
      <c r="F12289" s="84"/>
    </row>
    <row r="12290" spans="1:6" x14ac:dyDescent="0.25">
      <c r="A12290" t="s">
        <v>13528</v>
      </c>
      <c r="B12290">
        <v>1</v>
      </c>
      <c r="C12290" t="s">
        <v>9357</v>
      </c>
      <c r="D12290" s="84"/>
      <c r="F12290" s="84"/>
    </row>
    <row r="12291" spans="1:6" x14ac:dyDescent="0.25">
      <c r="A12291" t="s">
        <v>13529</v>
      </c>
      <c r="B12291">
        <v>1</v>
      </c>
      <c r="C12291" t="s">
        <v>9357</v>
      </c>
      <c r="D12291" s="84"/>
      <c r="F12291" s="84"/>
    </row>
    <row r="12292" spans="1:6" x14ac:dyDescent="0.25">
      <c r="A12292" t="s">
        <v>13530</v>
      </c>
      <c r="B12292">
        <v>1</v>
      </c>
      <c r="C12292" t="s">
        <v>9357</v>
      </c>
      <c r="D12292" s="84"/>
      <c r="F12292" s="84"/>
    </row>
    <row r="12293" spans="1:6" x14ac:dyDescent="0.25">
      <c r="A12293" t="s">
        <v>13531</v>
      </c>
      <c r="B12293">
        <v>1</v>
      </c>
      <c r="C12293" t="s">
        <v>9357</v>
      </c>
      <c r="D12293" s="84"/>
      <c r="F12293" s="84"/>
    </row>
    <row r="12294" spans="1:6" x14ac:dyDescent="0.25">
      <c r="A12294" t="s">
        <v>13532</v>
      </c>
      <c r="B12294">
        <v>1</v>
      </c>
      <c r="C12294" t="s">
        <v>9357</v>
      </c>
      <c r="D12294" s="84"/>
      <c r="F12294" s="84"/>
    </row>
    <row r="12295" spans="1:6" x14ac:dyDescent="0.25">
      <c r="A12295" t="s">
        <v>13533</v>
      </c>
      <c r="B12295">
        <v>1</v>
      </c>
      <c r="C12295" t="s">
        <v>9357</v>
      </c>
      <c r="D12295" s="84"/>
      <c r="F12295" s="84"/>
    </row>
    <row r="12296" spans="1:6" x14ac:dyDescent="0.25">
      <c r="A12296" t="s">
        <v>13534</v>
      </c>
      <c r="B12296">
        <v>1</v>
      </c>
      <c r="C12296" t="s">
        <v>9357</v>
      </c>
      <c r="D12296" s="84"/>
      <c r="F12296" s="84"/>
    </row>
    <row r="12297" spans="1:6" x14ac:dyDescent="0.25">
      <c r="A12297" t="s">
        <v>13535</v>
      </c>
      <c r="B12297">
        <v>1</v>
      </c>
      <c r="C12297" t="s">
        <v>9357</v>
      </c>
      <c r="D12297" s="84"/>
      <c r="F12297" s="84"/>
    </row>
    <row r="12298" spans="1:6" x14ac:dyDescent="0.25">
      <c r="A12298" t="s">
        <v>13536</v>
      </c>
      <c r="B12298">
        <v>1</v>
      </c>
      <c r="C12298" t="s">
        <v>9357</v>
      </c>
      <c r="D12298" s="84"/>
      <c r="F12298" s="84"/>
    </row>
    <row r="12299" spans="1:6" x14ac:dyDescent="0.25">
      <c r="A12299" t="s">
        <v>13537</v>
      </c>
      <c r="B12299">
        <v>1</v>
      </c>
      <c r="C12299" t="s">
        <v>9357</v>
      </c>
      <c r="D12299" s="84"/>
      <c r="F12299" s="84"/>
    </row>
    <row r="12300" spans="1:6" x14ac:dyDescent="0.25">
      <c r="A12300" t="s">
        <v>13538</v>
      </c>
      <c r="B12300">
        <v>1</v>
      </c>
      <c r="C12300" t="s">
        <v>9357</v>
      </c>
      <c r="D12300" s="84"/>
      <c r="F12300" s="84"/>
    </row>
    <row r="12301" spans="1:6" x14ac:dyDescent="0.25">
      <c r="A12301" t="s">
        <v>13539</v>
      </c>
      <c r="B12301">
        <v>1</v>
      </c>
      <c r="C12301" t="s">
        <v>9357</v>
      </c>
      <c r="D12301" s="84"/>
      <c r="F12301" s="84"/>
    </row>
    <row r="12302" spans="1:6" x14ac:dyDescent="0.25">
      <c r="A12302" t="s">
        <v>13540</v>
      </c>
      <c r="B12302">
        <v>1</v>
      </c>
      <c r="C12302" t="s">
        <v>9357</v>
      </c>
      <c r="D12302" s="84"/>
      <c r="F12302" s="84"/>
    </row>
    <row r="12303" spans="1:6" x14ac:dyDescent="0.25">
      <c r="A12303" t="s">
        <v>13541</v>
      </c>
      <c r="B12303">
        <v>1</v>
      </c>
      <c r="C12303" t="s">
        <v>9357</v>
      </c>
      <c r="D12303" s="84"/>
      <c r="F12303" s="84"/>
    </row>
    <row r="12304" spans="1:6" x14ac:dyDescent="0.25">
      <c r="A12304" t="s">
        <v>13542</v>
      </c>
      <c r="B12304">
        <v>1</v>
      </c>
      <c r="C12304" t="s">
        <v>9357</v>
      </c>
      <c r="D12304" s="84"/>
      <c r="F12304" s="84"/>
    </row>
    <row r="12305" spans="1:6" x14ac:dyDescent="0.25">
      <c r="A12305" t="s">
        <v>13543</v>
      </c>
      <c r="B12305">
        <v>1</v>
      </c>
      <c r="C12305" t="s">
        <v>9357</v>
      </c>
      <c r="D12305" s="84"/>
      <c r="F12305" s="84"/>
    </row>
    <row r="12306" spans="1:6" x14ac:dyDescent="0.25">
      <c r="A12306" t="s">
        <v>13544</v>
      </c>
      <c r="B12306">
        <v>1</v>
      </c>
      <c r="C12306" t="s">
        <v>9357</v>
      </c>
      <c r="D12306" s="84"/>
      <c r="F12306" s="84"/>
    </row>
    <row r="12307" spans="1:6" x14ac:dyDescent="0.25">
      <c r="A12307" t="s">
        <v>13545</v>
      </c>
      <c r="B12307">
        <v>1</v>
      </c>
      <c r="C12307" t="s">
        <v>9357</v>
      </c>
      <c r="D12307" s="84"/>
      <c r="F12307" s="84"/>
    </row>
    <row r="12308" spans="1:6" x14ac:dyDescent="0.25">
      <c r="A12308" t="s">
        <v>13546</v>
      </c>
      <c r="B12308">
        <v>1</v>
      </c>
      <c r="C12308" t="s">
        <v>9357</v>
      </c>
      <c r="D12308" s="84"/>
      <c r="F12308" s="84"/>
    </row>
    <row r="12309" spans="1:6" x14ac:dyDescent="0.25">
      <c r="A12309" t="s">
        <v>13547</v>
      </c>
      <c r="B12309">
        <v>1</v>
      </c>
      <c r="C12309" t="s">
        <v>9357</v>
      </c>
      <c r="D12309" s="84"/>
      <c r="F12309" s="84"/>
    </row>
    <row r="12310" spans="1:6" x14ac:dyDescent="0.25">
      <c r="A12310" t="s">
        <v>13548</v>
      </c>
      <c r="B12310">
        <v>1</v>
      </c>
      <c r="C12310" t="s">
        <v>9357</v>
      </c>
      <c r="D12310" s="84"/>
      <c r="F12310" s="84"/>
    </row>
    <row r="12311" spans="1:6" x14ac:dyDescent="0.25">
      <c r="A12311" t="s">
        <v>13549</v>
      </c>
      <c r="B12311">
        <v>1</v>
      </c>
      <c r="C12311" t="s">
        <v>9357</v>
      </c>
      <c r="D12311" s="84"/>
      <c r="F12311" s="84"/>
    </row>
    <row r="12312" spans="1:6" x14ac:dyDescent="0.25">
      <c r="A12312" t="s">
        <v>13550</v>
      </c>
      <c r="B12312">
        <v>1</v>
      </c>
      <c r="C12312" t="s">
        <v>9357</v>
      </c>
      <c r="D12312" s="84"/>
      <c r="F12312" s="84"/>
    </row>
    <row r="12313" spans="1:6" x14ac:dyDescent="0.25">
      <c r="A12313" t="s">
        <v>13551</v>
      </c>
      <c r="B12313">
        <v>1</v>
      </c>
      <c r="C12313" t="s">
        <v>9357</v>
      </c>
      <c r="D12313" s="84"/>
      <c r="F12313" s="84"/>
    </row>
    <row r="12314" spans="1:6" x14ac:dyDescent="0.25">
      <c r="A12314" t="s">
        <v>13552</v>
      </c>
      <c r="B12314">
        <v>1</v>
      </c>
      <c r="C12314" t="s">
        <v>9357</v>
      </c>
      <c r="D12314" s="84"/>
      <c r="F12314" s="84"/>
    </row>
    <row r="12315" spans="1:6" x14ac:dyDescent="0.25">
      <c r="A12315" t="s">
        <v>13553</v>
      </c>
      <c r="B12315">
        <v>1</v>
      </c>
      <c r="C12315" t="s">
        <v>9357</v>
      </c>
      <c r="D12315" s="84"/>
      <c r="F12315" s="84"/>
    </row>
    <row r="12316" spans="1:6" x14ac:dyDescent="0.25">
      <c r="A12316" t="s">
        <v>13554</v>
      </c>
      <c r="B12316">
        <v>1</v>
      </c>
      <c r="C12316" t="s">
        <v>9357</v>
      </c>
      <c r="D12316" s="84"/>
      <c r="F12316" s="84"/>
    </row>
    <row r="12317" spans="1:6" x14ac:dyDescent="0.25">
      <c r="A12317" t="s">
        <v>13555</v>
      </c>
      <c r="B12317">
        <v>1</v>
      </c>
      <c r="C12317" t="s">
        <v>9357</v>
      </c>
      <c r="D12317" s="84"/>
      <c r="F12317" s="84"/>
    </row>
    <row r="12318" spans="1:6" x14ac:dyDescent="0.25">
      <c r="A12318" t="s">
        <v>13556</v>
      </c>
      <c r="B12318">
        <v>1</v>
      </c>
      <c r="C12318" t="s">
        <v>9357</v>
      </c>
      <c r="D12318" s="84"/>
      <c r="F12318" s="84"/>
    </row>
    <row r="12319" spans="1:6" x14ac:dyDescent="0.25">
      <c r="A12319" t="s">
        <v>13557</v>
      </c>
      <c r="B12319">
        <v>1</v>
      </c>
      <c r="C12319" t="s">
        <v>9357</v>
      </c>
      <c r="D12319" s="84"/>
      <c r="F12319" s="84"/>
    </row>
    <row r="12320" spans="1:6" x14ac:dyDescent="0.25">
      <c r="A12320" t="s">
        <v>13558</v>
      </c>
      <c r="B12320">
        <v>1</v>
      </c>
      <c r="C12320" t="s">
        <v>9357</v>
      </c>
      <c r="D12320" s="84"/>
      <c r="F12320" s="84"/>
    </row>
    <row r="12321" spans="1:6" x14ac:dyDescent="0.25">
      <c r="A12321" t="s">
        <v>13559</v>
      </c>
      <c r="B12321">
        <v>1</v>
      </c>
      <c r="C12321" t="s">
        <v>9357</v>
      </c>
      <c r="D12321" s="84"/>
      <c r="F12321" s="84"/>
    </row>
    <row r="12322" spans="1:6" x14ac:dyDescent="0.25">
      <c r="A12322" t="s">
        <v>13560</v>
      </c>
      <c r="B12322">
        <v>1</v>
      </c>
      <c r="C12322" t="s">
        <v>9357</v>
      </c>
      <c r="D12322" s="84"/>
      <c r="F12322" s="84"/>
    </row>
    <row r="12323" spans="1:6" x14ac:dyDescent="0.25">
      <c r="A12323" t="s">
        <v>13561</v>
      </c>
      <c r="B12323">
        <v>1</v>
      </c>
      <c r="C12323" t="s">
        <v>9357</v>
      </c>
      <c r="D12323" s="84"/>
      <c r="F12323" s="84"/>
    </row>
    <row r="12324" spans="1:6" x14ac:dyDescent="0.25">
      <c r="A12324" t="s">
        <v>13562</v>
      </c>
      <c r="B12324">
        <v>1</v>
      </c>
      <c r="C12324" t="s">
        <v>9357</v>
      </c>
      <c r="D12324" s="84"/>
      <c r="F12324" s="84"/>
    </row>
    <row r="12325" spans="1:6" x14ac:dyDescent="0.25">
      <c r="A12325" t="s">
        <v>13563</v>
      </c>
      <c r="B12325">
        <v>1</v>
      </c>
      <c r="C12325" t="s">
        <v>9357</v>
      </c>
      <c r="D12325" s="84"/>
      <c r="F12325" s="84"/>
    </row>
    <row r="12326" spans="1:6" x14ac:dyDescent="0.25">
      <c r="A12326" t="s">
        <v>13564</v>
      </c>
      <c r="B12326">
        <v>1</v>
      </c>
      <c r="C12326" t="s">
        <v>9357</v>
      </c>
      <c r="D12326" s="84"/>
      <c r="F12326" s="84"/>
    </row>
    <row r="12327" spans="1:6" x14ac:dyDescent="0.25">
      <c r="A12327" t="s">
        <v>13565</v>
      </c>
      <c r="B12327">
        <v>1</v>
      </c>
      <c r="C12327" t="s">
        <v>9357</v>
      </c>
      <c r="D12327" s="84"/>
      <c r="F12327" s="84"/>
    </row>
    <row r="12328" spans="1:6" x14ac:dyDescent="0.25">
      <c r="A12328" t="s">
        <v>13566</v>
      </c>
      <c r="B12328">
        <v>1</v>
      </c>
      <c r="C12328" t="s">
        <v>9357</v>
      </c>
      <c r="D12328" s="84"/>
      <c r="F12328" s="84"/>
    </row>
    <row r="12329" spans="1:6" x14ac:dyDescent="0.25">
      <c r="A12329" t="s">
        <v>13567</v>
      </c>
      <c r="B12329">
        <v>1</v>
      </c>
      <c r="C12329" t="s">
        <v>9357</v>
      </c>
      <c r="D12329" s="84"/>
      <c r="F12329" s="84"/>
    </row>
    <row r="12330" spans="1:6" x14ac:dyDescent="0.25">
      <c r="A12330" t="s">
        <v>13568</v>
      </c>
      <c r="B12330">
        <v>1</v>
      </c>
      <c r="C12330" t="s">
        <v>9357</v>
      </c>
      <c r="D12330" s="84"/>
      <c r="F12330" s="84"/>
    </row>
    <row r="12331" spans="1:6" x14ac:dyDescent="0.25">
      <c r="A12331" t="s">
        <v>13569</v>
      </c>
      <c r="B12331">
        <v>1</v>
      </c>
      <c r="C12331" t="s">
        <v>9357</v>
      </c>
      <c r="D12331" s="84"/>
      <c r="F12331" s="84"/>
    </row>
    <row r="12332" spans="1:6" x14ac:dyDescent="0.25">
      <c r="A12332" t="s">
        <v>13570</v>
      </c>
      <c r="B12332">
        <v>1</v>
      </c>
      <c r="C12332" t="s">
        <v>9357</v>
      </c>
      <c r="D12332" s="84"/>
      <c r="F12332" s="84"/>
    </row>
    <row r="12333" spans="1:6" x14ac:dyDescent="0.25">
      <c r="A12333" t="s">
        <v>13571</v>
      </c>
      <c r="B12333">
        <v>1</v>
      </c>
      <c r="C12333" t="s">
        <v>9357</v>
      </c>
      <c r="D12333" s="84"/>
      <c r="F12333" s="84"/>
    </row>
    <row r="12334" spans="1:6" x14ac:dyDescent="0.25">
      <c r="A12334" t="s">
        <v>13572</v>
      </c>
      <c r="B12334">
        <v>1</v>
      </c>
      <c r="C12334" t="s">
        <v>9357</v>
      </c>
      <c r="D12334" s="84"/>
      <c r="F12334" s="84"/>
    </row>
    <row r="12335" spans="1:6" x14ac:dyDescent="0.25">
      <c r="A12335" t="s">
        <v>13573</v>
      </c>
      <c r="B12335">
        <v>1</v>
      </c>
      <c r="C12335" t="s">
        <v>9357</v>
      </c>
      <c r="D12335" s="84"/>
      <c r="F12335" s="84"/>
    </row>
    <row r="12336" spans="1:6" x14ac:dyDescent="0.25">
      <c r="A12336" t="s">
        <v>13574</v>
      </c>
      <c r="B12336">
        <v>1</v>
      </c>
      <c r="C12336" t="s">
        <v>9357</v>
      </c>
      <c r="D12336" s="84"/>
      <c r="F12336" s="84"/>
    </row>
    <row r="12337" spans="1:6" x14ac:dyDescent="0.25">
      <c r="A12337" t="s">
        <v>13575</v>
      </c>
      <c r="B12337">
        <v>1</v>
      </c>
      <c r="C12337" t="s">
        <v>9357</v>
      </c>
      <c r="D12337" s="84"/>
      <c r="F12337" s="84"/>
    </row>
    <row r="12338" spans="1:6" x14ac:dyDescent="0.25">
      <c r="A12338" t="s">
        <v>13576</v>
      </c>
      <c r="B12338">
        <v>1</v>
      </c>
      <c r="C12338" t="s">
        <v>9357</v>
      </c>
      <c r="D12338" s="84"/>
      <c r="F12338" s="84"/>
    </row>
    <row r="12339" spans="1:6" x14ac:dyDescent="0.25">
      <c r="A12339" t="s">
        <v>13577</v>
      </c>
      <c r="B12339">
        <v>1</v>
      </c>
      <c r="C12339" t="s">
        <v>9357</v>
      </c>
      <c r="D12339" s="84"/>
      <c r="F12339" s="84"/>
    </row>
    <row r="12340" spans="1:6" x14ac:dyDescent="0.25">
      <c r="A12340" t="s">
        <v>13578</v>
      </c>
      <c r="B12340">
        <v>1</v>
      </c>
      <c r="C12340" t="s">
        <v>9357</v>
      </c>
      <c r="D12340" s="84"/>
      <c r="F12340" s="84"/>
    </row>
    <row r="12341" spans="1:6" x14ac:dyDescent="0.25">
      <c r="A12341" t="s">
        <v>13579</v>
      </c>
      <c r="B12341">
        <v>1</v>
      </c>
      <c r="C12341" t="s">
        <v>9357</v>
      </c>
      <c r="D12341" s="84"/>
      <c r="F12341" s="84"/>
    </row>
    <row r="12342" spans="1:6" x14ac:dyDescent="0.25">
      <c r="A12342" t="s">
        <v>13580</v>
      </c>
      <c r="B12342">
        <v>1</v>
      </c>
      <c r="C12342" t="s">
        <v>9357</v>
      </c>
      <c r="D12342" s="84"/>
      <c r="F12342" s="84"/>
    </row>
    <row r="12343" spans="1:6" x14ac:dyDescent="0.25">
      <c r="A12343" t="s">
        <v>13581</v>
      </c>
      <c r="B12343">
        <v>1</v>
      </c>
      <c r="C12343" t="s">
        <v>9357</v>
      </c>
      <c r="D12343" s="84"/>
      <c r="F12343" s="84"/>
    </row>
    <row r="12344" spans="1:6" x14ac:dyDescent="0.25">
      <c r="A12344" t="s">
        <v>13582</v>
      </c>
      <c r="B12344">
        <v>1</v>
      </c>
      <c r="C12344" t="s">
        <v>9357</v>
      </c>
      <c r="D12344" s="84"/>
      <c r="F12344" s="84"/>
    </row>
    <row r="12345" spans="1:6" x14ac:dyDescent="0.25">
      <c r="A12345" t="s">
        <v>13583</v>
      </c>
      <c r="B12345">
        <v>1</v>
      </c>
      <c r="C12345" t="s">
        <v>9357</v>
      </c>
      <c r="D12345" s="84"/>
      <c r="F12345" s="84"/>
    </row>
    <row r="12346" spans="1:6" x14ac:dyDescent="0.25">
      <c r="A12346" t="s">
        <v>13584</v>
      </c>
      <c r="B12346">
        <v>1</v>
      </c>
      <c r="C12346" t="s">
        <v>9357</v>
      </c>
      <c r="D12346" s="84"/>
      <c r="F12346" s="84"/>
    </row>
    <row r="12347" spans="1:6" x14ac:dyDescent="0.25">
      <c r="A12347" t="s">
        <v>13585</v>
      </c>
      <c r="B12347">
        <v>1</v>
      </c>
      <c r="C12347" t="s">
        <v>9357</v>
      </c>
      <c r="D12347" s="84"/>
      <c r="F12347" s="84"/>
    </row>
    <row r="12348" spans="1:6" x14ac:dyDescent="0.25">
      <c r="A12348" t="s">
        <v>13586</v>
      </c>
      <c r="B12348">
        <v>1</v>
      </c>
      <c r="C12348" t="s">
        <v>9357</v>
      </c>
      <c r="D12348" s="84"/>
      <c r="F12348" s="84"/>
    </row>
    <row r="12349" spans="1:6" x14ac:dyDescent="0.25">
      <c r="A12349" t="s">
        <v>13587</v>
      </c>
      <c r="B12349">
        <v>1</v>
      </c>
      <c r="C12349" t="s">
        <v>9357</v>
      </c>
      <c r="D12349" s="84"/>
      <c r="F12349" s="84"/>
    </row>
    <row r="12350" spans="1:6" x14ac:dyDescent="0.25">
      <c r="A12350" t="s">
        <v>13588</v>
      </c>
      <c r="B12350">
        <v>1</v>
      </c>
      <c r="C12350" t="s">
        <v>9357</v>
      </c>
      <c r="D12350" s="84"/>
      <c r="F12350" s="84"/>
    </row>
    <row r="12351" spans="1:6" x14ac:dyDescent="0.25">
      <c r="A12351" t="s">
        <v>13589</v>
      </c>
      <c r="B12351">
        <v>1</v>
      </c>
      <c r="C12351" t="s">
        <v>9357</v>
      </c>
      <c r="D12351" s="84"/>
      <c r="F12351" s="84"/>
    </row>
    <row r="12352" spans="1:6" x14ac:dyDescent="0.25">
      <c r="A12352" t="s">
        <v>13590</v>
      </c>
      <c r="B12352">
        <v>1</v>
      </c>
      <c r="C12352" t="s">
        <v>9357</v>
      </c>
      <c r="D12352" s="84"/>
      <c r="F12352" s="84"/>
    </row>
    <row r="12353" spans="1:6" x14ac:dyDescent="0.25">
      <c r="A12353" t="s">
        <v>13591</v>
      </c>
      <c r="B12353">
        <v>1</v>
      </c>
      <c r="C12353" t="s">
        <v>9357</v>
      </c>
      <c r="D12353" s="84"/>
      <c r="F12353" s="84"/>
    </row>
    <row r="12354" spans="1:6" x14ac:dyDescent="0.25">
      <c r="A12354" t="s">
        <v>13592</v>
      </c>
      <c r="B12354">
        <v>1</v>
      </c>
      <c r="C12354" t="s">
        <v>9357</v>
      </c>
      <c r="D12354" s="84"/>
      <c r="F12354" s="84"/>
    </row>
    <row r="12355" spans="1:6" x14ac:dyDescent="0.25">
      <c r="A12355" t="s">
        <v>13593</v>
      </c>
      <c r="B12355">
        <v>1</v>
      </c>
      <c r="C12355" t="s">
        <v>9357</v>
      </c>
      <c r="D12355" s="84"/>
      <c r="F12355" s="84"/>
    </row>
    <row r="12356" spans="1:6" x14ac:dyDescent="0.25">
      <c r="A12356" t="s">
        <v>13594</v>
      </c>
      <c r="B12356">
        <v>1</v>
      </c>
      <c r="C12356" t="s">
        <v>9357</v>
      </c>
      <c r="D12356" s="84"/>
      <c r="F12356" s="84"/>
    </row>
    <row r="12357" spans="1:6" x14ac:dyDescent="0.25">
      <c r="A12357" t="s">
        <v>13595</v>
      </c>
      <c r="B12357">
        <v>1</v>
      </c>
      <c r="C12357" t="s">
        <v>9357</v>
      </c>
      <c r="D12357" s="84"/>
      <c r="F12357" s="84"/>
    </row>
    <row r="12358" spans="1:6" x14ac:dyDescent="0.25">
      <c r="A12358" t="s">
        <v>13596</v>
      </c>
      <c r="B12358">
        <v>1</v>
      </c>
      <c r="C12358" t="s">
        <v>9357</v>
      </c>
      <c r="D12358" s="84"/>
      <c r="F12358" s="84"/>
    </row>
    <row r="12359" spans="1:6" x14ac:dyDescent="0.25">
      <c r="A12359" t="s">
        <v>13597</v>
      </c>
      <c r="B12359">
        <v>1</v>
      </c>
      <c r="C12359" t="s">
        <v>9357</v>
      </c>
      <c r="D12359" s="84"/>
      <c r="F12359" s="84"/>
    </row>
    <row r="12360" spans="1:6" x14ac:dyDescent="0.25">
      <c r="A12360" t="s">
        <v>13598</v>
      </c>
      <c r="B12360">
        <v>1</v>
      </c>
      <c r="C12360" t="s">
        <v>9357</v>
      </c>
      <c r="D12360" s="84"/>
      <c r="F12360" s="84"/>
    </row>
    <row r="12361" spans="1:6" x14ac:dyDescent="0.25">
      <c r="A12361" t="s">
        <v>13599</v>
      </c>
      <c r="B12361">
        <v>1</v>
      </c>
      <c r="C12361" t="s">
        <v>9357</v>
      </c>
      <c r="D12361" s="84"/>
      <c r="F12361" s="84"/>
    </row>
    <row r="12362" spans="1:6" x14ac:dyDescent="0.25">
      <c r="A12362" t="s">
        <v>13600</v>
      </c>
      <c r="B12362">
        <v>1</v>
      </c>
      <c r="C12362" t="s">
        <v>9357</v>
      </c>
      <c r="D12362" s="84"/>
      <c r="F12362" s="84"/>
    </row>
    <row r="12363" spans="1:6" x14ac:dyDescent="0.25">
      <c r="A12363" t="s">
        <v>13601</v>
      </c>
      <c r="B12363">
        <v>1</v>
      </c>
      <c r="C12363" t="s">
        <v>9357</v>
      </c>
      <c r="D12363" s="84"/>
      <c r="F12363" s="84"/>
    </row>
    <row r="12364" spans="1:6" x14ac:dyDescent="0.25">
      <c r="A12364" t="s">
        <v>13602</v>
      </c>
      <c r="B12364">
        <v>1</v>
      </c>
      <c r="C12364" t="s">
        <v>9357</v>
      </c>
      <c r="D12364" s="84"/>
      <c r="F12364" s="84"/>
    </row>
    <row r="12365" spans="1:6" x14ac:dyDescent="0.25">
      <c r="A12365" t="s">
        <v>13603</v>
      </c>
      <c r="B12365">
        <v>1</v>
      </c>
      <c r="C12365" t="s">
        <v>9357</v>
      </c>
      <c r="D12365" s="84"/>
      <c r="F12365" s="84"/>
    </row>
    <row r="12366" spans="1:6" x14ac:dyDescent="0.25">
      <c r="A12366" t="s">
        <v>13604</v>
      </c>
      <c r="B12366">
        <v>1</v>
      </c>
      <c r="C12366" t="s">
        <v>9357</v>
      </c>
      <c r="D12366" s="84"/>
      <c r="F12366" s="84"/>
    </row>
    <row r="12367" spans="1:6" x14ac:dyDescent="0.25">
      <c r="A12367" t="s">
        <v>13605</v>
      </c>
      <c r="B12367">
        <v>1</v>
      </c>
      <c r="C12367" t="s">
        <v>9357</v>
      </c>
      <c r="D12367" s="84"/>
      <c r="F12367" s="84"/>
    </row>
    <row r="12368" spans="1:6" x14ac:dyDescent="0.25">
      <c r="A12368" t="s">
        <v>13606</v>
      </c>
      <c r="B12368">
        <v>1</v>
      </c>
      <c r="C12368" t="s">
        <v>9357</v>
      </c>
      <c r="D12368" s="84"/>
      <c r="F12368" s="84"/>
    </row>
    <row r="12369" spans="1:6" x14ac:dyDescent="0.25">
      <c r="A12369" t="s">
        <v>13607</v>
      </c>
      <c r="B12369">
        <v>1</v>
      </c>
      <c r="C12369" t="s">
        <v>9357</v>
      </c>
      <c r="D12369" s="84"/>
      <c r="F12369" s="84"/>
    </row>
    <row r="12370" spans="1:6" x14ac:dyDescent="0.25">
      <c r="A12370" t="s">
        <v>13608</v>
      </c>
      <c r="B12370">
        <v>1</v>
      </c>
      <c r="C12370" t="s">
        <v>9357</v>
      </c>
      <c r="D12370" s="84"/>
      <c r="F12370" s="84"/>
    </row>
    <row r="12371" spans="1:6" x14ac:dyDescent="0.25">
      <c r="A12371" t="s">
        <v>13609</v>
      </c>
      <c r="B12371">
        <v>1</v>
      </c>
      <c r="C12371" t="s">
        <v>9357</v>
      </c>
      <c r="D12371" s="84"/>
      <c r="F12371" s="84"/>
    </row>
    <row r="12372" spans="1:6" x14ac:dyDescent="0.25">
      <c r="A12372" t="s">
        <v>13610</v>
      </c>
      <c r="B12372">
        <v>1</v>
      </c>
      <c r="C12372" t="s">
        <v>9357</v>
      </c>
      <c r="D12372" s="84"/>
      <c r="F12372" s="84"/>
    </row>
    <row r="12373" spans="1:6" x14ac:dyDescent="0.25">
      <c r="A12373" t="s">
        <v>13611</v>
      </c>
      <c r="B12373">
        <v>1</v>
      </c>
      <c r="C12373" t="s">
        <v>9357</v>
      </c>
      <c r="D12373" s="84"/>
      <c r="F12373" s="84"/>
    </row>
    <row r="12374" spans="1:6" x14ac:dyDescent="0.25">
      <c r="A12374" t="s">
        <v>13612</v>
      </c>
      <c r="B12374">
        <v>1</v>
      </c>
      <c r="C12374" t="s">
        <v>9357</v>
      </c>
      <c r="D12374" s="84"/>
      <c r="F12374" s="84"/>
    </row>
    <row r="12375" spans="1:6" x14ac:dyDescent="0.25">
      <c r="A12375" t="s">
        <v>13613</v>
      </c>
      <c r="B12375">
        <v>1</v>
      </c>
      <c r="C12375" t="s">
        <v>9357</v>
      </c>
      <c r="D12375" s="84"/>
      <c r="F12375" s="84"/>
    </row>
    <row r="12376" spans="1:6" x14ac:dyDescent="0.25">
      <c r="A12376" t="s">
        <v>13614</v>
      </c>
      <c r="B12376">
        <v>1</v>
      </c>
      <c r="C12376" t="s">
        <v>9357</v>
      </c>
      <c r="D12376" s="84"/>
      <c r="F12376" s="84"/>
    </row>
    <row r="12377" spans="1:6" x14ac:dyDescent="0.25">
      <c r="A12377" t="s">
        <v>13615</v>
      </c>
      <c r="B12377">
        <v>1</v>
      </c>
      <c r="C12377" t="s">
        <v>9357</v>
      </c>
      <c r="D12377" s="84"/>
      <c r="F12377" s="84"/>
    </row>
    <row r="12378" spans="1:6" x14ac:dyDescent="0.25">
      <c r="A12378" t="s">
        <v>13616</v>
      </c>
      <c r="B12378">
        <v>1</v>
      </c>
      <c r="C12378" t="s">
        <v>9357</v>
      </c>
      <c r="D12378" s="84"/>
      <c r="F12378" s="84"/>
    </row>
    <row r="12379" spans="1:6" x14ac:dyDescent="0.25">
      <c r="A12379" t="s">
        <v>13617</v>
      </c>
      <c r="B12379">
        <v>1</v>
      </c>
      <c r="C12379" t="s">
        <v>9357</v>
      </c>
      <c r="D12379" s="84"/>
      <c r="F12379" s="84"/>
    </row>
    <row r="12380" spans="1:6" x14ac:dyDescent="0.25">
      <c r="A12380" t="s">
        <v>13618</v>
      </c>
      <c r="B12380">
        <v>1</v>
      </c>
      <c r="C12380" t="s">
        <v>9357</v>
      </c>
      <c r="D12380" s="84"/>
      <c r="F12380" s="84"/>
    </row>
    <row r="12381" spans="1:6" x14ac:dyDescent="0.25">
      <c r="A12381" t="s">
        <v>13619</v>
      </c>
      <c r="B12381">
        <v>1</v>
      </c>
      <c r="C12381" t="s">
        <v>9357</v>
      </c>
      <c r="D12381" s="84"/>
      <c r="F12381" s="84"/>
    </row>
    <row r="12382" spans="1:6" x14ac:dyDescent="0.25">
      <c r="A12382" t="s">
        <v>13620</v>
      </c>
      <c r="B12382">
        <v>1</v>
      </c>
      <c r="C12382" t="s">
        <v>9357</v>
      </c>
      <c r="D12382" s="84"/>
      <c r="F12382" s="84"/>
    </row>
    <row r="12383" spans="1:6" x14ac:dyDescent="0.25">
      <c r="A12383" t="s">
        <v>13621</v>
      </c>
      <c r="B12383">
        <v>1</v>
      </c>
      <c r="C12383" t="s">
        <v>9357</v>
      </c>
      <c r="D12383" s="84"/>
      <c r="F12383" s="84"/>
    </row>
    <row r="12384" spans="1:6" x14ac:dyDescent="0.25">
      <c r="A12384" t="s">
        <v>13622</v>
      </c>
      <c r="B12384">
        <v>1</v>
      </c>
      <c r="C12384" t="s">
        <v>9357</v>
      </c>
      <c r="D12384" s="84"/>
      <c r="F12384" s="84"/>
    </row>
    <row r="12385" spans="1:6" x14ac:dyDescent="0.25">
      <c r="A12385" t="s">
        <v>13623</v>
      </c>
      <c r="B12385">
        <v>1</v>
      </c>
      <c r="C12385" t="s">
        <v>9357</v>
      </c>
      <c r="D12385" s="84"/>
      <c r="F12385" s="84"/>
    </row>
    <row r="12386" spans="1:6" x14ac:dyDescent="0.25">
      <c r="A12386" t="s">
        <v>13624</v>
      </c>
      <c r="B12386">
        <v>1</v>
      </c>
      <c r="C12386" t="s">
        <v>9357</v>
      </c>
      <c r="D12386" s="84"/>
      <c r="F12386" s="84"/>
    </row>
    <row r="12387" spans="1:6" x14ac:dyDescent="0.25">
      <c r="A12387" t="s">
        <v>13625</v>
      </c>
      <c r="B12387">
        <v>1</v>
      </c>
      <c r="C12387" t="s">
        <v>9357</v>
      </c>
      <c r="D12387" s="84"/>
      <c r="F12387" s="84"/>
    </row>
    <row r="12388" spans="1:6" x14ac:dyDescent="0.25">
      <c r="A12388" t="s">
        <v>13626</v>
      </c>
      <c r="B12388">
        <v>1</v>
      </c>
      <c r="C12388" t="s">
        <v>9357</v>
      </c>
      <c r="D12388" s="84"/>
      <c r="F12388" s="84"/>
    </row>
    <row r="12389" spans="1:6" x14ac:dyDescent="0.25">
      <c r="A12389" t="s">
        <v>13627</v>
      </c>
      <c r="B12389">
        <v>1</v>
      </c>
      <c r="C12389" t="s">
        <v>9357</v>
      </c>
      <c r="D12389" s="84"/>
      <c r="F12389" s="84"/>
    </row>
    <row r="12390" spans="1:6" x14ac:dyDescent="0.25">
      <c r="A12390" t="s">
        <v>13628</v>
      </c>
      <c r="B12390">
        <v>1</v>
      </c>
      <c r="C12390" t="s">
        <v>9357</v>
      </c>
      <c r="D12390" s="84"/>
      <c r="F12390" s="84"/>
    </row>
    <row r="12391" spans="1:6" x14ac:dyDescent="0.25">
      <c r="A12391" t="s">
        <v>13629</v>
      </c>
      <c r="B12391">
        <v>1</v>
      </c>
      <c r="C12391" t="s">
        <v>9357</v>
      </c>
      <c r="D12391" s="84"/>
      <c r="F12391" s="84"/>
    </row>
    <row r="12392" spans="1:6" x14ac:dyDescent="0.25">
      <c r="A12392" t="s">
        <v>13630</v>
      </c>
      <c r="B12392">
        <v>1</v>
      </c>
      <c r="C12392" t="s">
        <v>9357</v>
      </c>
      <c r="D12392" s="84"/>
      <c r="F12392" s="84"/>
    </row>
    <row r="12393" spans="1:6" x14ac:dyDescent="0.25">
      <c r="A12393" t="s">
        <v>13631</v>
      </c>
      <c r="B12393">
        <v>1</v>
      </c>
      <c r="C12393" t="s">
        <v>9357</v>
      </c>
      <c r="D12393" s="84"/>
      <c r="F12393" s="84"/>
    </row>
    <row r="12394" spans="1:6" x14ac:dyDescent="0.25">
      <c r="A12394" t="s">
        <v>13632</v>
      </c>
      <c r="B12394">
        <v>1</v>
      </c>
      <c r="C12394" t="s">
        <v>9357</v>
      </c>
      <c r="D12394" s="84"/>
      <c r="F12394" s="84"/>
    </row>
    <row r="12395" spans="1:6" x14ac:dyDescent="0.25">
      <c r="A12395" t="s">
        <v>13633</v>
      </c>
      <c r="B12395">
        <v>1</v>
      </c>
      <c r="C12395" t="s">
        <v>9357</v>
      </c>
      <c r="D12395" s="84"/>
      <c r="F12395" s="84"/>
    </row>
    <row r="12396" spans="1:6" x14ac:dyDescent="0.25">
      <c r="A12396" t="s">
        <v>13634</v>
      </c>
      <c r="B12396">
        <v>1</v>
      </c>
      <c r="C12396" t="s">
        <v>9357</v>
      </c>
      <c r="D12396" s="84"/>
      <c r="F12396" s="84"/>
    </row>
    <row r="12397" spans="1:6" x14ac:dyDescent="0.25">
      <c r="A12397" t="s">
        <v>13635</v>
      </c>
      <c r="B12397">
        <v>1</v>
      </c>
      <c r="C12397" t="s">
        <v>9357</v>
      </c>
      <c r="D12397" s="84"/>
      <c r="F12397" s="84"/>
    </row>
    <row r="12398" spans="1:6" x14ac:dyDescent="0.25">
      <c r="A12398" t="s">
        <v>13636</v>
      </c>
      <c r="B12398">
        <v>1</v>
      </c>
      <c r="C12398" t="s">
        <v>9357</v>
      </c>
      <c r="D12398" s="84"/>
      <c r="F12398" s="84"/>
    </row>
    <row r="12399" spans="1:6" x14ac:dyDescent="0.25">
      <c r="A12399" t="s">
        <v>13637</v>
      </c>
      <c r="B12399">
        <v>1</v>
      </c>
      <c r="C12399" t="s">
        <v>9357</v>
      </c>
      <c r="D12399" s="84"/>
      <c r="F12399" s="84"/>
    </row>
    <row r="12400" spans="1:6" x14ac:dyDescent="0.25">
      <c r="A12400" t="s">
        <v>13638</v>
      </c>
      <c r="B12400">
        <v>1</v>
      </c>
      <c r="C12400" t="s">
        <v>9357</v>
      </c>
      <c r="D12400" s="84"/>
      <c r="F12400" s="84"/>
    </row>
    <row r="12401" spans="1:6" x14ac:dyDescent="0.25">
      <c r="A12401" t="s">
        <v>13639</v>
      </c>
      <c r="B12401">
        <v>1</v>
      </c>
      <c r="C12401" t="s">
        <v>9357</v>
      </c>
      <c r="D12401" s="84"/>
      <c r="F12401" s="84"/>
    </row>
    <row r="12402" spans="1:6" x14ac:dyDescent="0.25">
      <c r="A12402" t="s">
        <v>13640</v>
      </c>
      <c r="B12402">
        <v>1</v>
      </c>
      <c r="C12402" t="s">
        <v>9357</v>
      </c>
      <c r="D12402" s="84"/>
      <c r="F12402" s="84"/>
    </row>
    <row r="12403" spans="1:6" x14ac:dyDescent="0.25">
      <c r="A12403" t="s">
        <v>13641</v>
      </c>
      <c r="B12403">
        <v>1</v>
      </c>
      <c r="C12403" t="s">
        <v>9357</v>
      </c>
      <c r="D12403" s="84"/>
      <c r="F12403" s="84"/>
    </row>
    <row r="12404" spans="1:6" x14ac:dyDescent="0.25">
      <c r="A12404" t="s">
        <v>13642</v>
      </c>
      <c r="B12404">
        <v>1</v>
      </c>
      <c r="C12404" t="s">
        <v>9357</v>
      </c>
      <c r="D12404" s="84"/>
      <c r="F12404" s="84"/>
    </row>
    <row r="12405" spans="1:6" x14ac:dyDescent="0.25">
      <c r="A12405" t="s">
        <v>13643</v>
      </c>
      <c r="B12405">
        <v>1</v>
      </c>
      <c r="C12405" t="s">
        <v>9357</v>
      </c>
      <c r="D12405" s="84"/>
      <c r="F12405" s="84"/>
    </row>
    <row r="12406" spans="1:6" x14ac:dyDescent="0.25">
      <c r="A12406" t="s">
        <v>13644</v>
      </c>
      <c r="B12406">
        <v>1</v>
      </c>
      <c r="C12406" t="s">
        <v>9357</v>
      </c>
      <c r="D12406" s="84"/>
      <c r="F12406" s="84"/>
    </row>
    <row r="12407" spans="1:6" x14ac:dyDescent="0.25">
      <c r="A12407" t="s">
        <v>13645</v>
      </c>
      <c r="B12407">
        <v>1</v>
      </c>
      <c r="C12407" t="s">
        <v>9357</v>
      </c>
      <c r="D12407" s="84"/>
      <c r="F12407" s="84"/>
    </row>
    <row r="12408" spans="1:6" x14ac:dyDescent="0.25">
      <c r="A12408" t="s">
        <v>13646</v>
      </c>
      <c r="B12408">
        <v>1</v>
      </c>
      <c r="C12408" t="s">
        <v>9357</v>
      </c>
      <c r="D12408" s="84"/>
      <c r="F12408" s="84"/>
    </row>
    <row r="12409" spans="1:6" x14ac:dyDescent="0.25">
      <c r="A12409" t="s">
        <v>13647</v>
      </c>
      <c r="B12409">
        <v>1</v>
      </c>
      <c r="C12409" t="s">
        <v>9357</v>
      </c>
      <c r="D12409" s="84"/>
      <c r="F12409" s="84"/>
    </row>
    <row r="12410" spans="1:6" x14ac:dyDescent="0.25">
      <c r="A12410" t="s">
        <v>13648</v>
      </c>
      <c r="B12410">
        <v>1</v>
      </c>
      <c r="C12410" t="s">
        <v>9357</v>
      </c>
      <c r="D12410" s="84"/>
      <c r="F12410" s="84"/>
    </row>
    <row r="12411" spans="1:6" x14ac:dyDescent="0.25">
      <c r="A12411" t="s">
        <v>13649</v>
      </c>
      <c r="B12411">
        <v>1</v>
      </c>
      <c r="C12411" t="s">
        <v>9357</v>
      </c>
      <c r="D12411" s="84"/>
      <c r="F12411" s="84"/>
    </row>
    <row r="12412" spans="1:6" x14ac:dyDescent="0.25">
      <c r="A12412" t="s">
        <v>13650</v>
      </c>
      <c r="B12412">
        <v>1</v>
      </c>
      <c r="C12412" t="s">
        <v>9357</v>
      </c>
      <c r="D12412" t="s">
        <v>13650</v>
      </c>
      <c r="E12412" s="84" t="s">
        <v>5204</v>
      </c>
      <c r="F12412" t="s">
        <v>1919</v>
      </c>
    </row>
    <row r="12413" spans="1:6" x14ac:dyDescent="0.25">
      <c r="A12413" t="s">
        <v>13651</v>
      </c>
      <c r="B12413">
        <v>1</v>
      </c>
      <c r="C12413" t="s">
        <v>9357</v>
      </c>
      <c r="D12413" s="84"/>
      <c r="F12413" s="84"/>
    </row>
    <row r="12414" spans="1:6" x14ac:dyDescent="0.25">
      <c r="A12414" t="s">
        <v>13652</v>
      </c>
      <c r="B12414">
        <v>1</v>
      </c>
      <c r="C12414" t="s">
        <v>9357</v>
      </c>
      <c r="D12414" s="84"/>
      <c r="F12414" s="84"/>
    </row>
    <row r="12415" spans="1:6" x14ac:dyDescent="0.25">
      <c r="A12415" t="s">
        <v>13653</v>
      </c>
      <c r="B12415">
        <v>1</v>
      </c>
      <c r="C12415" t="s">
        <v>9357</v>
      </c>
      <c r="D12415" s="84"/>
      <c r="F12415" s="84"/>
    </row>
    <row r="12416" spans="1:6" x14ac:dyDescent="0.25">
      <c r="A12416" t="s">
        <v>13654</v>
      </c>
      <c r="B12416">
        <v>1</v>
      </c>
      <c r="C12416" t="s">
        <v>9357</v>
      </c>
      <c r="D12416" s="84"/>
      <c r="F12416" s="84"/>
    </row>
    <row r="12417" spans="1:6" x14ac:dyDescent="0.25">
      <c r="A12417" t="s">
        <v>13655</v>
      </c>
      <c r="B12417">
        <v>1</v>
      </c>
      <c r="C12417" t="s">
        <v>9357</v>
      </c>
      <c r="D12417" s="84"/>
      <c r="F12417" s="84"/>
    </row>
    <row r="12418" spans="1:6" x14ac:dyDescent="0.25">
      <c r="A12418" t="s">
        <v>13656</v>
      </c>
      <c r="B12418">
        <v>1</v>
      </c>
      <c r="C12418" t="s">
        <v>9357</v>
      </c>
      <c r="D12418" s="84"/>
      <c r="F12418" s="84"/>
    </row>
    <row r="12419" spans="1:6" x14ac:dyDescent="0.25">
      <c r="A12419" t="s">
        <v>13657</v>
      </c>
      <c r="B12419">
        <v>1</v>
      </c>
      <c r="C12419" t="s">
        <v>9357</v>
      </c>
      <c r="D12419" s="84"/>
      <c r="F12419" s="84"/>
    </row>
    <row r="12420" spans="1:6" x14ac:dyDescent="0.25">
      <c r="A12420" t="s">
        <v>13658</v>
      </c>
      <c r="B12420">
        <v>1</v>
      </c>
      <c r="C12420" t="s">
        <v>9357</v>
      </c>
      <c r="D12420" s="84"/>
      <c r="F12420" s="84"/>
    </row>
    <row r="12421" spans="1:6" x14ac:dyDescent="0.25">
      <c r="A12421" t="s">
        <v>13659</v>
      </c>
      <c r="B12421">
        <v>1</v>
      </c>
      <c r="C12421" t="s">
        <v>9357</v>
      </c>
      <c r="D12421" s="84"/>
      <c r="F12421" s="84"/>
    </row>
    <row r="12422" spans="1:6" x14ac:dyDescent="0.25">
      <c r="A12422" t="s">
        <v>13660</v>
      </c>
      <c r="B12422">
        <v>1</v>
      </c>
      <c r="C12422" t="s">
        <v>9357</v>
      </c>
      <c r="D12422" s="84"/>
      <c r="F12422" s="84"/>
    </row>
    <row r="12423" spans="1:6" x14ac:dyDescent="0.25">
      <c r="A12423" t="s">
        <v>13661</v>
      </c>
      <c r="B12423">
        <v>1</v>
      </c>
      <c r="C12423" t="s">
        <v>9357</v>
      </c>
      <c r="D12423" s="84"/>
      <c r="F12423" s="84"/>
    </row>
    <row r="12424" spans="1:6" x14ac:dyDescent="0.25">
      <c r="A12424" t="s">
        <v>13662</v>
      </c>
      <c r="B12424">
        <v>1</v>
      </c>
      <c r="C12424" t="s">
        <v>9357</v>
      </c>
      <c r="D12424" s="84"/>
      <c r="F12424" s="84"/>
    </row>
    <row r="12425" spans="1:6" x14ac:dyDescent="0.25">
      <c r="A12425" t="s">
        <v>13663</v>
      </c>
      <c r="B12425">
        <v>1</v>
      </c>
      <c r="C12425" t="s">
        <v>9357</v>
      </c>
      <c r="D12425" s="84"/>
      <c r="F12425" s="84"/>
    </row>
    <row r="12426" spans="1:6" x14ac:dyDescent="0.25">
      <c r="A12426" t="s">
        <v>13664</v>
      </c>
      <c r="B12426">
        <v>1</v>
      </c>
      <c r="C12426" t="s">
        <v>9357</v>
      </c>
      <c r="D12426" s="84"/>
      <c r="F12426" s="84"/>
    </row>
    <row r="12427" spans="1:6" x14ac:dyDescent="0.25">
      <c r="A12427" t="s">
        <v>13665</v>
      </c>
      <c r="B12427">
        <v>1</v>
      </c>
      <c r="C12427" t="s">
        <v>9357</v>
      </c>
      <c r="D12427" s="84"/>
      <c r="F12427" s="84"/>
    </row>
    <row r="12428" spans="1:6" x14ac:dyDescent="0.25">
      <c r="A12428" t="s">
        <v>13666</v>
      </c>
      <c r="B12428">
        <v>1</v>
      </c>
      <c r="C12428" t="s">
        <v>9357</v>
      </c>
      <c r="D12428" s="84"/>
      <c r="F12428" s="84"/>
    </row>
    <row r="12429" spans="1:6" x14ac:dyDescent="0.25">
      <c r="A12429" t="s">
        <v>13667</v>
      </c>
      <c r="B12429">
        <v>1</v>
      </c>
      <c r="C12429" t="s">
        <v>9357</v>
      </c>
      <c r="D12429" s="84"/>
      <c r="F12429" s="84"/>
    </row>
    <row r="12430" spans="1:6" x14ac:dyDescent="0.25">
      <c r="A12430" t="s">
        <v>13668</v>
      </c>
      <c r="B12430">
        <v>1</v>
      </c>
      <c r="C12430" t="s">
        <v>9357</v>
      </c>
      <c r="D12430" s="84"/>
      <c r="F12430" s="84"/>
    </row>
    <row r="12431" spans="1:6" x14ac:dyDescent="0.25">
      <c r="A12431" t="s">
        <v>13669</v>
      </c>
      <c r="B12431">
        <v>1</v>
      </c>
      <c r="C12431" t="s">
        <v>9357</v>
      </c>
      <c r="D12431" s="84"/>
      <c r="F12431" s="84"/>
    </row>
    <row r="12432" spans="1:6" x14ac:dyDescent="0.25">
      <c r="A12432" t="s">
        <v>13670</v>
      </c>
      <c r="B12432">
        <v>1</v>
      </c>
      <c r="C12432" t="s">
        <v>9357</v>
      </c>
      <c r="D12432" s="84"/>
      <c r="F12432" s="84"/>
    </row>
    <row r="12433" spans="1:6" x14ac:dyDescent="0.25">
      <c r="A12433" t="s">
        <v>13671</v>
      </c>
      <c r="B12433">
        <v>1</v>
      </c>
      <c r="C12433" t="s">
        <v>9357</v>
      </c>
      <c r="D12433" s="84"/>
      <c r="F12433" s="84"/>
    </row>
    <row r="12434" spans="1:6" x14ac:dyDescent="0.25">
      <c r="A12434" t="s">
        <v>13672</v>
      </c>
      <c r="B12434">
        <v>1</v>
      </c>
      <c r="C12434" t="s">
        <v>9357</v>
      </c>
      <c r="D12434" s="84"/>
      <c r="F12434" s="84"/>
    </row>
    <row r="12435" spans="1:6" x14ac:dyDescent="0.25">
      <c r="A12435" t="s">
        <v>13673</v>
      </c>
      <c r="B12435">
        <v>1</v>
      </c>
      <c r="C12435" t="s">
        <v>9357</v>
      </c>
      <c r="D12435" s="84"/>
      <c r="F12435" s="84"/>
    </row>
    <row r="12436" spans="1:6" x14ac:dyDescent="0.25">
      <c r="A12436" t="s">
        <v>13674</v>
      </c>
      <c r="B12436">
        <v>1</v>
      </c>
      <c r="C12436" t="s">
        <v>9357</v>
      </c>
      <c r="D12436" s="84"/>
      <c r="F12436" s="84"/>
    </row>
    <row r="12437" spans="1:6" x14ac:dyDescent="0.25">
      <c r="A12437" t="s">
        <v>13675</v>
      </c>
      <c r="B12437">
        <v>1</v>
      </c>
      <c r="C12437" t="s">
        <v>9357</v>
      </c>
      <c r="D12437" s="84"/>
      <c r="F12437" s="84"/>
    </row>
    <row r="12438" spans="1:6" x14ac:dyDescent="0.25">
      <c r="A12438" t="s">
        <v>13676</v>
      </c>
      <c r="B12438">
        <v>1</v>
      </c>
      <c r="C12438" t="s">
        <v>9357</v>
      </c>
      <c r="D12438" s="84"/>
      <c r="F12438" s="84"/>
    </row>
    <row r="12439" spans="1:6" x14ac:dyDescent="0.25">
      <c r="A12439" t="s">
        <v>13677</v>
      </c>
      <c r="B12439">
        <v>1</v>
      </c>
      <c r="C12439" t="s">
        <v>9357</v>
      </c>
      <c r="D12439" s="84"/>
      <c r="F12439" s="84"/>
    </row>
    <row r="12440" spans="1:6" x14ac:dyDescent="0.25">
      <c r="A12440" t="s">
        <v>13678</v>
      </c>
      <c r="B12440">
        <v>1</v>
      </c>
      <c r="C12440" t="s">
        <v>9357</v>
      </c>
      <c r="D12440" s="84"/>
      <c r="F12440" s="84"/>
    </row>
    <row r="12441" spans="1:6" x14ac:dyDescent="0.25">
      <c r="A12441" t="s">
        <v>13679</v>
      </c>
      <c r="B12441">
        <v>1</v>
      </c>
      <c r="C12441" t="s">
        <v>9357</v>
      </c>
      <c r="D12441" s="84"/>
      <c r="F12441" s="84"/>
    </row>
    <row r="12442" spans="1:6" x14ac:dyDescent="0.25">
      <c r="A12442" t="s">
        <v>13680</v>
      </c>
      <c r="B12442">
        <v>1</v>
      </c>
      <c r="C12442" t="s">
        <v>9357</v>
      </c>
      <c r="D12442" s="84"/>
      <c r="F12442" s="84"/>
    </row>
    <row r="12443" spans="1:6" x14ac:dyDescent="0.25">
      <c r="A12443" t="s">
        <v>13681</v>
      </c>
      <c r="B12443">
        <v>1</v>
      </c>
      <c r="C12443" t="s">
        <v>9357</v>
      </c>
      <c r="D12443" s="84"/>
      <c r="F12443" s="84"/>
    </row>
    <row r="12444" spans="1:6" x14ac:dyDescent="0.25">
      <c r="A12444" t="s">
        <v>13682</v>
      </c>
      <c r="B12444">
        <v>1</v>
      </c>
      <c r="C12444" t="s">
        <v>9357</v>
      </c>
      <c r="D12444" s="84"/>
      <c r="F12444" s="84"/>
    </row>
    <row r="12445" spans="1:6" x14ac:dyDescent="0.25">
      <c r="A12445" t="s">
        <v>13683</v>
      </c>
      <c r="B12445">
        <v>1</v>
      </c>
      <c r="C12445" t="s">
        <v>9357</v>
      </c>
      <c r="D12445" s="84"/>
      <c r="F12445" s="84"/>
    </row>
    <row r="12446" spans="1:6" x14ac:dyDescent="0.25">
      <c r="A12446" t="s">
        <v>13684</v>
      </c>
      <c r="B12446">
        <v>1</v>
      </c>
      <c r="C12446" t="s">
        <v>9357</v>
      </c>
      <c r="D12446" s="84"/>
      <c r="F12446" s="84"/>
    </row>
    <row r="12447" spans="1:6" x14ac:dyDescent="0.25">
      <c r="A12447" t="s">
        <v>13685</v>
      </c>
      <c r="B12447">
        <v>1</v>
      </c>
      <c r="C12447" t="s">
        <v>9357</v>
      </c>
      <c r="D12447" s="84"/>
      <c r="F12447" s="84"/>
    </row>
    <row r="12448" spans="1:6" x14ac:dyDescent="0.25">
      <c r="A12448" t="s">
        <v>13686</v>
      </c>
      <c r="B12448">
        <v>1</v>
      </c>
      <c r="C12448" t="s">
        <v>9357</v>
      </c>
      <c r="D12448" s="84"/>
      <c r="F12448" s="84"/>
    </row>
    <row r="12449" spans="1:6" x14ac:dyDescent="0.25">
      <c r="A12449" t="s">
        <v>13687</v>
      </c>
      <c r="B12449">
        <v>1</v>
      </c>
      <c r="C12449" t="s">
        <v>9357</v>
      </c>
      <c r="D12449" s="84"/>
      <c r="F12449" s="84"/>
    </row>
    <row r="12450" spans="1:6" x14ac:dyDescent="0.25">
      <c r="A12450" t="s">
        <v>13688</v>
      </c>
      <c r="B12450">
        <v>1</v>
      </c>
      <c r="C12450" t="s">
        <v>9357</v>
      </c>
      <c r="D12450" s="84"/>
      <c r="F12450" s="84"/>
    </row>
    <row r="12451" spans="1:6" x14ac:dyDescent="0.25">
      <c r="A12451" t="s">
        <v>13689</v>
      </c>
      <c r="B12451">
        <v>1</v>
      </c>
      <c r="C12451" t="s">
        <v>9357</v>
      </c>
      <c r="D12451" s="84"/>
      <c r="F12451" s="84"/>
    </row>
    <row r="12452" spans="1:6" x14ac:dyDescent="0.25">
      <c r="A12452" t="s">
        <v>13690</v>
      </c>
      <c r="B12452">
        <v>1</v>
      </c>
      <c r="C12452" t="s">
        <v>9357</v>
      </c>
      <c r="D12452" s="84"/>
      <c r="F12452" s="84"/>
    </row>
    <row r="12453" spans="1:6" x14ac:dyDescent="0.25">
      <c r="A12453" t="s">
        <v>13691</v>
      </c>
      <c r="B12453">
        <v>1</v>
      </c>
      <c r="C12453" t="s">
        <v>9357</v>
      </c>
      <c r="D12453" s="84"/>
      <c r="F12453" s="84"/>
    </row>
    <row r="12454" spans="1:6" x14ac:dyDescent="0.25">
      <c r="A12454" t="s">
        <v>13692</v>
      </c>
      <c r="B12454">
        <v>1</v>
      </c>
      <c r="C12454" t="s">
        <v>9357</v>
      </c>
      <c r="D12454" s="84"/>
      <c r="F12454" s="84"/>
    </row>
    <row r="12455" spans="1:6" x14ac:dyDescent="0.25">
      <c r="A12455" t="s">
        <v>13693</v>
      </c>
      <c r="B12455">
        <v>1</v>
      </c>
      <c r="C12455" t="s">
        <v>9357</v>
      </c>
      <c r="D12455" s="84"/>
      <c r="F12455" s="84"/>
    </row>
    <row r="12456" spans="1:6" x14ac:dyDescent="0.25">
      <c r="A12456" t="s">
        <v>13694</v>
      </c>
      <c r="B12456">
        <v>1</v>
      </c>
      <c r="C12456" t="s">
        <v>9357</v>
      </c>
      <c r="D12456" s="84"/>
      <c r="F12456" s="84"/>
    </row>
    <row r="12457" spans="1:6" x14ac:dyDescent="0.25">
      <c r="A12457" t="s">
        <v>13695</v>
      </c>
      <c r="B12457">
        <v>1</v>
      </c>
      <c r="C12457" t="s">
        <v>9357</v>
      </c>
      <c r="D12457" s="84"/>
      <c r="F12457" s="84"/>
    </row>
    <row r="12458" spans="1:6" x14ac:dyDescent="0.25">
      <c r="A12458" t="s">
        <v>13696</v>
      </c>
      <c r="B12458">
        <v>1</v>
      </c>
      <c r="C12458" t="s">
        <v>9357</v>
      </c>
      <c r="D12458" s="84"/>
      <c r="F12458" s="84"/>
    </row>
    <row r="12459" spans="1:6" x14ac:dyDescent="0.25">
      <c r="A12459" t="s">
        <v>13697</v>
      </c>
      <c r="B12459">
        <v>1</v>
      </c>
      <c r="C12459" t="s">
        <v>9357</v>
      </c>
      <c r="D12459" s="84"/>
      <c r="F12459" s="84"/>
    </row>
    <row r="12460" spans="1:6" x14ac:dyDescent="0.25">
      <c r="A12460" t="s">
        <v>13698</v>
      </c>
      <c r="B12460">
        <v>1</v>
      </c>
      <c r="C12460" t="s">
        <v>9357</v>
      </c>
      <c r="D12460" s="84"/>
      <c r="F12460" s="84"/>
    </row>
    <row r="12461" spans="1:6" x14ac:dyDescent="0.25">
      <c r="A12461" t="s">
        <v>13699</v>
      </c>
      <c r="B12461">
        <v>1</v>
      </c>
      <c r="C12461" t="s">
        <v>9357</v>
      </c>
      <c r="D12461" s="84"/>
      <c r="F12461" s="84"/>
    </row>
    <row r="12462" spans="1:6" x14ac:dyDescent="0.25">
      <c r="A12462" t="s">
        <v>13700</v>
      </c>
      <c r="B12462">
        <v>1</v>
      </c>
      <c r="C12462" t="s">
        <v>9357</v>
      </c>
      <c r="D12462" s="84"/>
      <c r="F12462" s="84"/>
    </row>
    <row r="12463" spans="1:6" x14ac:dyDescent="0.25">
      <c r="A12463" t="s">
        <v>13701</v>
      </c>
      <c r="B12463">
        <v>1</v>
      </c>
      <c r="C12463" t="s">
        <v>9357</v>
      </c>
      <c r="D12463" s="84"/>
      <c r="F12463" s="84"/>
    </row>
    <row r="12464" spans="1:6" x14ac:dyDescent="0.25">
      <c r="A12464" t="s">
        <v>13702</v>
      </c>
      <c r="B12464">
        <v>1</v>
      </c>
      <c r="C12464" t="s">
        <v>9357</v>
      </c>
      <c r="D12464" s="84"/>
      <c r="F12464" s="84"/>
    </row>
    <row r="12465" spans="1:6" x14ac:dyDescent="0.25">
      <c r="A12465" t="s">
        <v>13703</v>
      </c>
      <c r="B12465">
        <v>1</v>
      </c>
      <c r="C12465" t="s">
        <v>9357</v>
      </c>
      <c r="D12465" s="84"/>
      <c r="F12465" s="84"/>
    </row>
    <row r="12466" spans="1:6" x14ac:dyDescent="0.25">
      <c r="A12466" t="s">
        <v>13704</v>
      </c>
      <c r="B12466">
        <v>1</v>
      </c>
      <c r="C12466" t="s">
        <v>9357</v>
      </c>
      <c r="D12466" s="84"/>
      <c r="F12466" s="84"/>
    </row>
    <row r="12467" spans="1:6" x14ac:dyDescent="0.25">
      <c r="A12467" t="s">
        <v>13705</v>
      </c>
      <c r="B12467">
        <v>1</v>
      </c>
      <c r="C12467" t="s">
        <v>9357</v>
      </c>
      <c r="D12467" s="84"/>
      <c r="F12467" s="84"/>
    </row>
    <row r="12468" spans="1:6" x14ac:dyDescent="0.25">
      <c r="A12468" t="s">
        <v>13706</v>
      </c>
      <c r="B12468">
        <v>1</v>
      </c>
      <c r="C12468" t="s">
        <v>9357</v>
      </c>
      <c r="D12468" s="84"/>
      <c r="F12468" s="84"/>
    </row>
    <row r="12469" spans="1:6" x14ac:dyDescent="0.25">
      <c r="A12469" t="s">
        <v>13707</v>
      </c>
      <c r="B12469">
        <v>1</v>
      </c>
      <c r="C12469" t="s">
        <v>9357</v>
      </c>
      <c r="D12469" s="84"/>
      <c r="F12469" s="84"/>
    </row>
    <row r="12470" spans="1:6" x14ac:dyDescent="0.25">
      <c r="A12470" t="s">
        <v>13708</v>
      </c>
      <c r="B12470">
        <v>1</v>
      </c>
      <c r="C12470" t="s">
        <v>9357</v>
      </c>
      <c r="D12470" s="84"/>
      <c r="F12470" s="84"/>
    </row>
    <row r="12471" spans="1:6" x14ac:dyDescent="0.25">
      <c r="A12471" t="s">
        <v>13709</v>
      </c>
      <c r="B12471">
        <v>1</v>
      </c>
      <c r="C12471" t="s">
        <v>9357</v>
      </c>
      <c r="D12471" s="84"/>
      <c r="F12471" s="84"/>
    </row>
    <row r="12472" spans="1:6" x14ac:dyDescent="0.25">
      <c r="A12472" t="s">
        <v>13710</v>
      </c>
      <c r="B12472">
        <v>1</v>
      </c>
      <c r="C12472" t="s">
        <v>9357</v>
      </c>
      <c r="D12472" s="84"/>
      <c r="F12472" s="84"/>
    </row>
    <row r="12473" spans="1:6" x14ac:dyDescent="0.25">
      <c r="A12473" t="s">
        <v>13711</v>
      </c>
      <c r="B12473">
        <v>1</v>
      </c>
      <c r="C12473" t="s">
        <v>9357</v>
      </c>
      <c r="D12473" s="84"/>
      <c r="F12473" s="84"/>
    </row>
    <row r="12474" spans="1:6" x14ac:dyDescent="0.25">
      <c r="A12474" t="s">
        <v>13712</v>
      </c>
      <c r="B12474">
        <v>1</v>
      </c>
      <c r="C12474" t="s">
        <v>9357</v>
      </c>
      <c r="D12474" s="84"/>
      <c r="F12474" s="84"/>
    </row>
    <row r="12475" spans="1:6" x14ac:dyDescent="0.25">
      <c r="A12475" t="s">
        <v>13713</v>
      </c>
      <c r="B12475">
        <v>1</v>
      </c>
      <c r="C12475" t="s">
        <v>9357</v>
      </c>
      <c r="D12475" s="84"/>
      <c r="F12475" s="84"/>
    </row>
    <row r="12476" spans="1:6" x14ac:dyDescent="0.25">
      <c r="A12476" t="s">
        <v>13714</v>
      </c>
      <c r="B12476">
        <v>1</v>
      </c>
      <c r="C12476" t="s">
        <v>9357</v>
      </c>
      <c r="D12476" s="84"/>
      <c r="F12476" s="84"/>
    </row>
    <row r="12477" spans="1:6" x14ac:dyDescent="0.25">
      <c r="A12477" t="s">
        <v>13715</v>
      </c>
      <c r="B12477">
        <v>1</v>
      </c>
      <c r="C12477" t="s">
        <v>9357</v>
      </c>
      <c r="D12477" s="84"/>
      <c r="F12477" s="84"/>
    </row>
    <row r="12478" spans="1:6" x14ac:dyDescent="0.25">
      <c r="A12478" t="s">
        <v>13716</v>
      </c>
      <c r="B12478">
        <v>1</v>
      </c>
      <c r="C12478" t="s">
        <v>9357</v>
      </c>
      <c r="D12478" s="84"/>
      <c r="F12478" s="84"/>
    </row>
    <row r="12479" spans="1:6" x14ac:dyDescent="0.25">
      <c r="A12479" t="s">
        <v>13717</v>
      </c>
      <c r="B12479">
        <v>1</v>
      </c>
      <c r="C12479" t="s">
        <v>9357</v>
      </c>
      <c r="D12479" s="84"/>
      <c r="F12479" s="84"/>
    </row>
    <row r="12480" spans="1:6" x14ac:dyDescent="0.25">
      <c r="A12480" t="s">
        <v>13718</v>
      </c>
      <c r="B12480">
        <v>1</v>
      </c>
      <c r="C12480" t="s">
        <v>9357</v>
      </c>
      <c r="D12480" s="84"/>
      <c r="F12480" s="84"/>
    </row>
    <row r="12481" spans="1:6" x14ac:dyDescent="0.25">
      <c r="A12481" t="s">
        <v>13719</v>
      </c>
      <c r="B12481">
        <v>1</v>
      </c>
      <c r="C12481" t="s">
        <v>9357</v>
      </c>
      <c r="D12481" s="84"/>
      <c r="F12481" s="84"/>
    </row>
    <row r="12482" spans="1:6" x14ac:dyDescent="0.25">
      <c r="A12482" t="s">
        <v>13720</v>
      </c>
      <c r="B12482">
        <v>1</v>
      </c>
      <c r="C12482" t="s">
        <v>9357</v>
      </c>
      <c r="D12482" s="84"/>
      <c r="F12482" s="84"/>
    </row>
    <row r="12483" spans="1:6" x14ac:dyDescent="0.25">
      <c r="A12483" t="s">
        <v>13721</v>
      </c>
      <c r="B12483">
        <v>1</v>
      </c>
      <c r="C12483" t="s">
        <v>9357</v>
      </c>
      <c r="D12483" s="84"/>
      <c r="F12483" s="84"/>
    </row>
    <row r="12484" spans="1:6" x14ac:dyDescent="0.25">
      <c r="A12484" t="s">
        <v>13722</v>
      </c>
      <c r="B12484">
        <v>1</v>
      </c>
      <c r="C12484" t="s">
        <v>9357</v>
      </c>
      <c r="D12484" s="84"/>
      <c r="F12484" s="84"/>
    </row>
    <row r="12485" spans="1:6" x14ac:dyDescent="0.25">
      <c r="A12485" t="s">
        <v>13723</v>
      </c>
      <c r="B12485">
        <v>1</v>
      </c>
      <c r="C12485" t="s">
        <v>9357</v>
      </c>
      <c r="D12485" s="84"/>
      <c r="F12485" s="84"/>
    </row>
    <row r="12486" spans="1:6" x14ac:dyDescent="0.25">
      <c r="A12486" t="s">
        <v>13724</v>
      </c>
      <c r="B12486">
        <v>1</v>
      </c>
      <c r="C12486" t="s">
        <v>9357</v>
      </c>
      <c r="D12486" s="84"/>
      <c r="F12486" s="84"/>
    </row>
    <row r="12487" spans="1:6" x14ac:dyDescent="0.25">
      <c r="A12487" t="s">
        <v>13725</v>
      </c>
      <c r="B12487">
        <v>1</v>
      </c>
      <c r="C12487" t="s">
        <v>9357</v>
      </c>
      <c r="D12487" s="84"/>
      <c r="F12487" s="84"/>
    </row>
    <row r="12488" spans="1:6" x14ac:dyDescent="0.25">
      <c r="A12488" t="s">
        <v>13726</v>
      </c>
      <c r="B12488">
        <v>1</v>
      </c>
      <c r="C12488" t="s">
        <v>9357</v>
      </c>
      <c r="D12488" s="84"/>
      <c r="F12488" s="84"/>
    </row>
    <row r="12489" spans="1:6" x14ac:dyDescent="0.25">
      <c r="A12489" t="s">
        <v>13727</v>
      </c>
      <c r="B12489">
        <v>1</v>
      </c>
      <c r="C12489" t="s">
        <v>9357</v>
      </c>
      <c r="D12489" s="84"/>
      <c r="F12489" s="84"/>
    </row>
    <row r="12490" spans="1:6" x14ac:dyDescent="0.25">
      <c r="A12490" t="s">
        <v>13728</v>
      </c>
      <c r="B12490">
        <v>1</v>
      </c>
      <c r="C12490" t="s">
        <v>9357</v>
      </c>
      <c r="D12490" s="84"/>
      <c r="F12490" s="84"/>
    </row>
    <row r="12491" spans="1:6" x14ac:dyDescent="0.25">
      <c r="A12491" t="s">
        <v>13729</v>
      </c>
      <c r="B12491">
        <v>1</v>
      </c>
      <c r="C12491" t="s">
        <v>9357</v>
      </c>
      <c r="D12491" s="84"/>
      <c r="F12491" s="84"/>
    </row>
    <row r="12492" spans="1:6" x14ac:dyDescent="0.25">
      <c r="A12492" t="s">
        <v>13730</v>
      </c>
      <c r="B12492">
        <v>1</v>
      </c>
      <c r="C12492" t="s">
        <v>9357</v>
      </c>
      <c r="D12492" s="84"/>
      <c r="F12492" s="84"/>
    </row>
    <row r="12493" spans="1:6" x14ac:dyDescent="0.25">
      <c r="A12493" t="s">
        <v>13731</v>
      </c>
      <c r="B12493">
        <v>1</v>
      </c>
      <c r="C12493" t="s">
        <v>9357</v>
      </c>
      <c r="D12493" s="84"/>
      <c r="F12493" s="84"/>
    </row>
    <row r="12494" spans="1:6" x14ac:dyDescent="0.25">
      <c r="A12494" t="s">
        <v>13732</v>
      </c>
      <c r="B12494">
        <v>1</v>
      </c>
      <c r="C12494" t="s">
        <v>9357</v>
      </c>
      <c r="D12494" s="84"/>
      <c r="F12494" s="84"/>
    </row>
    <row r="12495" spans="1:6" x14ac:dyDescent="0.25">
      <c r="A12495" t="s">
        <v>13733</v>
      </c>
      <c r="B12495">
        <v>1</v>
      </c>
      <c r="C12495" t="s">
        <v>9357</v>
      </c>
      <c r="D12495" s="84"/>
      <c r="F12495" s="84"/>
    </row>
    <row r="12496" spans="1:6" x14ac:dyDescent="0.25">
      <c r="A12496" t="s">
        <v>13734</v>
      </c>
      <c r="B12496">
        <v>1</v>
      </c>
      <c r="C12496" t="s">
        <v>9357</v>
      </c>
      <c r="D12496" s="84"/>
      <c r="F12496" s="84"/>
    </row>
    <row r="12497" spans="1:6" x14ac:dyDescent="0.25">
      <c r="A12497" t="s">
        <v>13735</v>
      </c>
      <c r="B12497">
        <v>1</v>
      </c>
      <c r="C12497" t="s">
        <v>9357</v>
      </c>
      <c r="D12497" s="84"/>
      <c r="F12497" s="84"/>
    </row>
    <row r="12498" spans="1:6" x14ac:dyDescent="0.25">
      <c r="A12498" t="s">
        <v>13736</v>
      </c>
      <c r="B12498">
        <v>1</v>
      </c>
      <c r="C12498" t="s">
        <v>9357</v>
      </c>
      <c r="D12498" s="84"/>
      <c r="F12498" s="84"/>
    </row>
    <row r="12499" spans="1:6" x14ac:dyDescent="0.25">
      <c r="A12499" t="s">
        <v>13737</v>
      </c>
      <c r="B12499">
        <v>1</v>
      </c>
      <c r="C12499" t="s">
        <v>9357</v>
      </c>
      <c r="D12499" s="84"/>
      <c r="F12499" s="84"/>
    </row>
    <row r="12500" spans="1:6" x14ac:dyDescent="0.25">
      <c r="A12500" t="s">
        <v>13738</v>
      </c>
      <c r="B12500">
        <v>1</v>
      </c>
      <c r="C12500" t="s">
        <v>9357</v>
      </c>
      <c r="D12500" s="84"/>
      <c r="F12500" s="84"/>
    </row>
    <row r="12501" spans="1:6" x14ac:dyDescent="0.25">
      <c r="A12501" t="s">
        <v>13739</v>
      </c>
      <c r="B12501">
        <v>1</v>
      </c>
      <c r="C12501" t="s">
        <v>9357</v>
      </c>
      <c r="D12501" s="84"/>
      <c r="F12501" s="84"/>
    </row>
    <row r="12502" spans="1:6" x14ac:dyDescent="0.25">
      <c r="A12502" t="s">
        <v>13740</v>
      </c>
      <c r="B12502">
        <v>1</v>
      </c>
      <c r="C12502" t="s">
        <v>9357</v>
      </c>
      <c r="D12502" s="84"/>
      <c r="F12502" s="84"/>
    </row>
    <row r="12503" spans="1:6" x14ac:dyDescent="0.25">
      <c r="A12503" t="s">
        <v>13741</v>
      </c>
      <c r="B12503">
        <v>1</v>
      </c>
      <c r="C12503" t="s">
        <v>9357</v>
      </c>
      <c r="D12503" s="84"/>
      <c r="F12503" s="84"/>
    </row>
    <row r="12504" spans="1:6" x14ac:dyDescent="0.25">
      <c r="A12504" t="s">
        <v>13742</v>
      </c>
      <c r="B12504">
        <v>1</v>
      </c>
      <c r="C12504" t="s">
        <v>9357</v>
      </c>
      <c r="D12504" s="84"/>
      <c r="F12504" s="84"/>
    </row>
    <row r="12505" spans="1:6" x14ac:dyDescent="0.25">
      <c r="A12505" t="s">
        <v>13743</v>
      </c>
      <c r="B12505">
        <v>1</v>
      </c>
      <c r="C12505" t="s">
        <v>9357</v>
      </c>
      <c r="D12505" s="84"/>
      <c r="F12505" s="84"/>
    </row>
    <row r="12506" spans="1:6" x14ac:dyDescent="0.25">
      <c r="A12506" t="s">
        <v>13744</v>
      </c>
      <c r="B12506">
        <v>1</v>
      </c>
      <c r="C12506" t="s">
        <v>9357</v>
      </c>
      <c r="D12506" s="84"/>
      <c r="F12506" s="84"/>
    </row>
    <row r="12507" spans="1:6" x14ac:dyDescent="0.25">
      <c r="A12507" t="s">
        <v>13745</v>
      </c>
      <c r="B12507">
        <v>1</v>
      </c>
      <c r="C12507" t="s">
        <v>9357</v>
      </c>
      <c r="D12507" s="84"/>
      <c r="F12507" s="84"/>
    </row>
    <row r="12508" spans="1:6" x14ac:dyDescent="0.25">
      <c r="A12508" t="s">
        <v>13746</v>
      </c>
      <c r="B12508">
        <v>1</v>
      </c>
      <c r="C12508" t="s">
        <v>9357</v>
      </c>
      <c r="D12508" s="84"/>
      <c r="F12508" s="84"/>
    </row>
    <row r="12509" spans="1:6" x14ac:dyDescent="0.25">
      <c r="A12509" t="s">
        <v>13747</v>
      </c>
      <c r="B12509">
        <v>1</v>
      </c>
      <c r="C12509" t="s">
        <v>9357</v>
      </c>
      <c r="D12509" s="84"/>
      <c r="F12509" s="84"/>
    </row>
    <row r="12510" spans="1:6" x14ac:dyDescent="0.25">
      <c r="A12510" t="s">
        <v>13748</v>
      </c>
      <c r="B12510">
        <v>1</v>
      </c>
      <c r="C12510" t="s">
        <v>9357</v>
      </c>
      <c r="D12510" s="84"/>
      <c r="F12510" s="84"/>
    </row>
    <row r="12511" spans="1:6" x14ac:dyDescent="0.25">
      <c r="A12511" t="s">
        <v>13749</v>
      </c>
      <c r="B12511">
        <v>1</v>
      </c>
      <c r="C12511" t="s">
        <v>9357</v>
      </c>
      <c r="D12511" s="84"/>
      <c r="F12511" s="84"/>
    </row>
    <row r="12512" spans="1:6" x14ac:dyDescent="0.25">
      <c r="A12512" t="s">
        <v>13750</v>
      </c>
      <c r="B12512">
        <v>1</v>
      </c>
      <c r="C12512" t="s">
        <v>9357</v>
      </c>
      <c r="D12512" s="84"/>
      <c r="F12512" s="84"/>
    </row>
    <row r="12513" spans="1:6" x14ac:dyDescent="0.25">
      <c r="A12513" t="s">
        <v>13751</v>
      </c>
      <c r="B12513">
        <v>1</v>
      </c>
      <c r="C12513" t="s">
        <v>9357</v>
      </c>
      <c r="D12513" s="84"/>
      <c r="F12513" s="84"/>
    </row>
    <row r="12514" spans="1:6" x14ac:dyDescent="0.25">
      <c r="A12514" t="s">
        <v>13752</v>
      </c>
      <c r="B12514">
        <v>1</v>
      </c>
      <c r="C12514" t="s">
        <v>9357</v>
      </c>
      <c r="D12514" s="84"/>
      <c r="F12514" s="84"/>
    </row>
    <row r="12515" spans="1:6" x14ac:dyDescent="0.25">
      <c r="A12515" t="s">
        <v>13753</v>
      </c>
      <c r="B12515">
        <v>1</v>
      </c>
      <c r="C12515" t="s">
        <v>9357</v>
      </c>
      <c r="D12515" s="84"/>
      <c r="F12515" s="84"/>
    </row>
    <row r="12516" spans="1:6" x14ac:dyDescent="0.25">
      <c r="A12516" t="s">
        <v>13754</v>
      </c>
      <c r="B12516">
        <v>1</v>
      </c>
      <c r="C12516" t="s">
        <v>9357</v>
      </c>
      <c r="D12516" s="84"/>
      <c r="F12516" s="84"/>
    </row>
    <row r="12517" spans="1:6" x14ac:dyDescent="0.25">
      <c r="A12517" t="s">
        <v>13755</v>
      </c>
      <c r="B12517">
        <v>1</v>
      </c>
      <c r="C12517" t="s">
        <v>9357</v>
      </c>
      <c r="D12517" s="84"/>
      <c r="F12517" s="84"/>
    </row>
    <row r="12518" spans="1:6" x14ac:dyDescent="0.25">
      <c r="A12518" t="s">
        <v>13756</v>
      </c>
      <c r="B12518">
        <v>1</v>
      </c>
      <c r="C12518" t="s">
        <v>9357</v>
      </c>
      <c r="D12518" s="84"/>
      <c r="F12518" s="84"/>
    </row>
    <row r="12519" spans="1:6" x14ac:dyDescent="0.25">
      <c r="A12519" t="s">
        <v>13757</v>
      </c>
      <c r="B12519">
        <v>1</v>
      </c>
      <c r="C12519" t="s">
        <v>9357</v>
      </c>
      <c r="D12519" s="84"/>
      <c r="F12519" s="84"/>
    </row>
    <row r="12520" spans="1:6" x14ac:dyDescent="0.25">
      <c r="A12520" t="s">
        <v>13758</v>
      </c>
      <c r="B12520">
        <v>1</v>
      </c>
      <c r="C12520" t="s">
        <v>9357</v>
      </c>
      <c r="D12520" s="84"/>
      <c r="F12520" s="84"/>
    </row>
    <row r="12521" spans="1:6" x14ac:dyDescent="0.25">
      <c r="A12521" t="s">
        <v>13759</v>
      </c>
      <c r="B12521">
        <v>1</v>
      </c>
      <c r="C12521" t="s">
        <v>9357</v>
      </c>
      <c r="D12521" s="84"/>
      <c r="F12521" s="84"/>
    </row>
    <row r="12522" spans="1:6" x14ac:dyDescent="0.25">
      <c r="A12522" t="s">
        <v>13760</v>
      </c>
      <c r="B12522">
        <v>1</v>
      </c>
      <c r="C12522" t="s">
        <v>9357</v>
      </c>
      <c r="D12522" s="84"/>
      <c r="F12522" s="84"/>
    </row>
    <row r="12523" spans="1:6" x14ac:dyDescent="0.25">
      <c r="A12523" t="s">
        <v>13761</v>
      </c>
      <c r="B12523">
        <v>1</v>
      </c>
      <c r="C12523" t="s">
        <v>9357</v>
      </c>
      <c r="D12523" s="84"/>
      <c r="F12523" s="84"/>
    </row>
    <row r="12524" spans="1:6" x14ac:dyDescent="0.25">
      <c r="A12524" t="s">
        <v>13762</v>
      </c>
      <c r="B12524">
        <v>1</v>
      </c>
      <c r="C12524" t="s">
        <v>9357</v>
      </c>
      <c r="D12524" s="84"/>
      <c r="F12524" s="84"/>
    </row>
    <row r="12525" spans="1:6" x14ac:dyDescent="0.25">
      <c r="A12525" t="s">
        <v>13763</v>
      </c>
      <c r="B12525">
        <v>1</v>
      </c>
      <c r="C12525" t="s">
        <v>9357</v>
      </c>
      <c r="D12525" s="84"/>
      <c r="F12525" s="84"/>
    </row>
    <row r="12526" spans="1:6" x14ac:dyDescent="0.25">
      <c r="A12526" t="s">
        <v>13764</v>
      </c>
      <c r="B12526">
        <v>1</v>
      </c>
      <c r="C12526" t="s">
        <v>9357</v>
      </c>
      <c r="D12526" s="84"/>
      <c r="F12526" s="84"/>
    </row>
    <row r="12527" spans="1:6" x14ac:dyDescent="0.25">
      <c r="A12527" t="s">
        <v>13765</v>
      </c>
      <c r="B12527">
        <v>1</v>
      </c>
      <c r="C12527" t="s">
        <v>9357</v>
      </c>
      <c r="D12527" s="84"/>
      <c r="F12527" s="84"/>
    </row>
    <row r="12528" spans="1:6" x14ac:dyDescent="0.25">
      <c r="A12528" t="s">
        <v>13766</v>
      </c>
      <c r="B12528">
        <v>1</v>
      </c>
      <c r="C12528" t="s">
        <v>9357</v>
      </c>
      <c r="D12528" s="84"/>
      <c r="F12528" s="84"/>
    </row>
    <row r="12529" spans="1:6" x14ac:dyDescent="0.25">
      <c r="A12529" t="s">
        <v>13767</v>
      </c>
      <c r="B12529">
        <v>1</v>
      </c>
      <c r="C12529" t="s">
        <v>9357</v>
      </c>
      <c r="D12529" s="84"/>
      <c r="F12529" s="84"/>
    </row>
    <row r="12530" spans="1:6" x14ac:dyDescent="0.25">
      <c r="A12530" t="s">
        <v>13768</v>
      </c>
      <c r="B12530">
        <v>1</v>
      </c>
      <c r="C12530" t="s">
        <v>9357</v>
      </c>
      <c r="D12530" s="84"/>
      <c r="F12530" s="84"/>
    </row>
    <row r="12531" spans="1:6" x14ac:dyDescent="0.25">
      <c r="A12531" t="s">
        <v>13769</v>
      </c>
      <c r="B12531">
        <v>1</v>
      </c>
      <c r="C12531" t="s">
        <v>9357</v>
      </c>
      <c r="D12531" s="84"/>
      <c r="F12531" s="84"/>
    </row>
    <row r="12532" spans="1:6" x14ac:dyDescent="0.25">
      <c r="A12532" t="s">
        <v>13770</v>
      </c>
      <c r="B12532">
        <v>1</v>
      </c>
      <c r="C12532" t="s">
        <v>9357</v>
      </c>
      <c r="D12532" s="84"/>
      <c r="F12532" s="84"/>
    </row>
    <row r="12533" spans="1:6" x14ac:dyDescent="0.25">
      <c r="A12533" t="s">
        <v>13771</v>
      </c>
      <c r="B12533">
        <v>1</v>
      </c>
      <c r="C12533" t="s">
        <v>9357</v>
      </c>
      <c r="D12533" s="84"/>
      <c r="F12533" s="84"/>
    </row>
    <row r="12534" spans="1:6" x14ac:dyDescent="0.25">
      <c r="A12534" t="s">
        <v>13772</v>
      </c>
      <c r="B12534">
        <v>1</v>
      </c>
      <c r="C12534" t="s">
        <v>9357</v>
      </c>
      <c r="D12534" s="84"/>
      <c r="F12534" s="84"/>
    </row>
    <row r="12535" spans="1:6" x14ac:dyDescent="0.25">
      <c r="A12535" t="s">
        <v>13773</v>
      </c>
      <c r="B12535">
        <v>1</v>
      </c>
      <c r="C12535" t="s">
        <v>9357</v>
      </c>
      <c r="D12535" s="84"/>
      <c r="F12535" s="84"/>
    </row>
    <row r="12536" spans="1:6" x14ac:dyDescent="0.25">
      <c r="A12536" t="s">
        <v>13774</v>
      </c>
      <c r="B12536">
        <v>1</v>
      </c>
      <c r="C12536" t="s">
        <v>9357</v>
      </c>
      <c r="D12536" s="84"/>
      <c r="F12536" s="84"/>
    </row>
    <row r="12537" spans="1:6" x14ac:dyDescent="0.25">
      <c r="A12537" t="s">
        <v>13775</v>
      </c>
      <c r="B12537">
        <v>1</v>
      </c>
      <c r="C12537" t="s">
        <v>9357</v>
      </c>
      <c r="D12537" s="84"/>
      <c r="F12537" s="84"/>
    </row>
    <row r="12538" spans="1:6" x14ac:dyDescent="0.25">
      <c r="A12538" t="s">
        <v>13776</v>
      </c>
      <c r="B12538">
        <v>1</v>
      </c>
      <c r="C12538" t="s">
        <v>9357</v>
      </c>
      <c r="D12538" s="84"/>
      <c r="F12538" s="84"/>
    </row>
    <row r="12539" spans="1:6" x14ac:dyDescent="0.25">
      <c r="A12539" t="s">
        <v>13777</v>
      </c>
      <c r="B12539">
        <v>1</v>
      </c>
      <c r="C12539" t="s">
        <v>9357</v>
      </c>
      <c r="D12539" s="84"/>
      <c r="F12539" s="84"/>
    </row>
    <row r="12540" spans="1:6" x14ac:dyDescent="0.25">
      <c r="A12540" t="s">
        <v>13778</v>
      </c>
      <c r="B12540">
        <v>1</v>
      </c>
      <c r="C12540" t="s">
        <v>9357</v>
      </c>
      <c r="D12540" s="84"/>
      <c r="F12540" s="84"/>
    </row>
    <row r="12541" spans="1:6" x14ac:dyDescent="0.25">
      <c r="A12541" t="s">
        <v>13779</v>
      </c>
      <c r="B12541">
        <v>1</v>
      </c>
      <c r="C12541" t="s">
        <v>9357</v>
      </c>
      <c r="D12541" s="84"/>
      <c r="F12541" s="84"/>
    </row>
    <row r="12542" spans="1:6" x14ac:dyDescent="0.25">
      <c r="A12542" t="s">
        <v>13780</v>
      </c>
      <c r="B12542">
        <v>1</v>
      </c>
      <c r="C12542" t="s">
        <v>9357</v>
      </c>
      <c r="D12542" s="84"/>
      <c r="F12542" s="84"/>
    </row>
    <row r="12543" spans="1:6" x14ac:dyDescent="0.25">
      <c r="A12543" t="s">
        <v>13781</v>
      </c>
      <c r="B12543">
        <v>1</v>
      </c>
      <c r="C12543" t="s">
        <v>9357</v>
      </c>
      <c r="D12543" s="84"/>
      <c r="F12543" s="84"/>
    </row>
    <row r="12544" spans="1:6" x14ac:dyDescent="0.25">
      <c r="A12544" t="s">
        <v>13782</v>
      </c>
      <c r="B12544">
        <v>1</v>
      </c>
      <c r="C12544" t="s">
        <v>9357</v>
      </c>
      <c r="D12544" s="84"/>
      <c r="F12544" s="84"/>
    </row>
    <row r="12545" spans="1:6" x14ac:dyDescent="0.25">
      <c r="A12545" t="s">
        <v>13783</v>
      </c>
      <c r="B12545">
        <v>1</v>
      </c>
      <c r="C12545" t="s">
        <v>9357</v>
      </c>
      <c r="D12545" s="84"/>
      <c r="F12545" s="84"/>
    </row>
    <row r="12546" spans="1:6" x14ac:dyDescent="0.25">
      <c r="A12546" t="s">
        <v>13784</v>
      </c>
      <c r="B12546">
        <v>1</v>
      </c>
      <c r="C12546" t="s">
        <v>9357</v>
      </c>
      <c r="D12546" s="84"/>
      <c r="F12546" s="84"/>
    </row>
    <row r="12547" spans="1:6" x14ac:dyDescent="0.25">
      <c r="A12547" t="s">
        <v>13785</v>
      </c>
      <c r="B12547">
        <v>1</v>
      </c>
      <c r="C12547" t="s">
        <v>9357</v>
      </c>
      <c r="D12547" s="84"/>
      <c r="F12547" s="84"/>
    </row>
    <row r="12548" spans="1:6" x14ac:dyDescent="0.25">
      <c r="A12548" t="s">
        <v>13786</v>
      </c>
      <c r="B12548">
        <v>1</v>
      </c>
      <c r="C12548" t="s">
        <v>9357</v>
      </c>
      <c r="D12548" s="84"/>
      <c r="F12548" s="84"/>
    </row>
    <row r="12549" spans="1:6" x14ac:dyDescent="0.25">
      <c r="A12549" t="s">
        <v>13787</v>
      </c>
      <c r="B12549">
        <v>1</v>
      </c>
      <c r="C12549" t="s">
        <v>9357</v>
      </c>
      <c r="D12549" s="84"/>
      <c r="F12549" s="84"/>
    </row>
    <row r="12550" spans="1:6" x14ac:dyDescent="0.25">
      <c r="A12550" t="s">
        <v>13788</v>
      </c>
      <c r="B12550">
        <v>1</v>
      </c>
      <c r="C12550" t="s">
        <v>9357</v>
      </c>
      <c r="D12550" s="84"/>
      <c r="F12550" s="84"/>
    </row>
    <row r="12551" spans="1:6" x14ac:dyDescent="0.25">
      <c r="A12551" t="s">
        <v>13789</v>
      </c>
      <c r="B12551">
        <v>1</v>
      </c>
      <c r="C12551" t="s">
        <v>9357</v>
      </c>
      <c r="D12551" s="84"/>
      <c r="F12551" s="84"/>
    </row>
    <row r="12552" spans="1:6" x14ac:dyDescent="0.25">
      <c r="A12552" t="s">
        <v>13790</v>
      </c>
      <c r="B12552">
        <v>1</v>
      </c>
      <c r="C12552" t="s">
        <v>9357</v>
      </c>
      <c r="D12552" s="84"/>
      <c r="F12552" s="84"/>
    </row>
    <row r="12553" spans="1:6" x14ac:dyDescent="0.25">
      <c r="A12553" t="s">
        <v>13791</v>
      </c>
      <c r="B12553">
        <v>1</v>
      </c>
      <c r="C12553" t="s">
        <v>9357</v>
      </c>
      <c r="D12553" s="84"/>
      <c r="F12553" s="84"/>
    </row>
    <row r="12554" spans="1:6" x14ac:dyDescent="0.25">
      <c r="A12554" t="s">
        <v>13792</v>
      </c>
      <c r="B12554">
        <v>1</v>
      </c>
      <c r="C12554" t="s">
        <v>9357</v>
      </c>
      <c r="D12554" s="84"/>
      <c r="F12554" s="84"/>
    </row>
    <row r="12555" spans="1:6" x14ac:dyDescent="0.25">
      <c r="A12555" t="s">
        <v>13793</v>
      </c>
      <c r="B12555">
        <v>1</v>
      </c>
      <c r="C12555" t="s">
        <v>9357</v>
      </c>
      <c r="D12555" s="84"/>
      <c r="F12555" s="84"/>
    </row>
    <row r="12556" spans="1:6" x14ac:dyDescent="0.25">
      <c r="A12556" t="s">
        <v>13794</v>
      </c>
      <c r="B12556">
        <v>1</v>
      </c>
      <c r="C12556" t="s">
        <v>9357</v>
      </c>
      <c r="D12556" s="84"/>
      <c r="F12556" s="84"/>
    </row>
    <row r="12557" spans="1:6" x14ac:dyDescent="0.25">
      <c r="A12557" t="s">
        <v>13795</v>
      </c>
      <c r="B12557">
        <v>1</v>
      </c>
      <c r="C12557" t="s">
        <v>9357</v>
      </c>
      <c r="D12557" s="84"/>
      <c r="F12557" s="84"/>
    </row>
    <row r="12558" spans="1:6" x14ac:dyDescent="0.25">
      <c r="A12558" t="s">
        <v>13796</v>
      </c>
      <c r="B12558">
        <v>1</v>
      </c>
      <c r="C12558" t="s">
        <v>9357</v>
      </c>
      <c r="D12558" s="84"/>
      <c r="F12558" s="84"/>
    </row>
    <row r="12559" spans="1:6" x14ac:dyDescent="0.25">
      <c r="A12559" t="s">
        <v>13797</v>
      </c>
      <c r="B12559">
        <v>1</v>
      </c>
      <c r="C12559" t="s">
        <v>9357</v>
      </c>
      <c r="D12559" s="84"/>
      <c r="F12559" s="84"/>
    </row>
    <row r="12560" spans="1:6" x14ac:dyDescent="0.25">
      <c r="A12560" t="s">
        <v>13798</v>
      </c>
      <c r="B12560">
        <v>1</v>
      </c>
      <c r="C12560" t="s">
        <v>9357</v>
      </c>
      <c r="D12560" s="84"/>
      <c r="F12560" s="84"/>
    </row>
    <row r="12561" spans="1:6" x14ac:dyDescent="0.25">
      <c r="A12561" t="s">
        <v>13799</v>
      </c>
      <c r="B12561">
        <v>1</v>
      </c>
      <c r="C12561" t="s">
        <v>9357</v>
      </c>
      <c r="D12561" s="84"/>
      <c r="F12561" s="84"/>
    </row>
    <row r="12562" spans="1:6" x14ac:dyDescent="0.25">
      <c r="A12562" t="s">
        <v>13800</v>
      </c>
      <c r="B12562">
        <v>1</v>
      </c>
      <c r="C12562" t="s">
        <v>9357</v>
      </c>
      <c r="D12562" s="84"/>
      <c r="F12562" s="84"/>
    </row>
    <row r="12563" spans="1:6" x14ac:dyDescent="0.25">
      <c r="A12563" t="s">
        <v>13801</v>
      </c>
      <c r="B12563">
        <v>1</v>
      </c>
      <c r="C12563" t="s">
        <v>9357</v>
      </c>
      <c r="D12563" s="84"/>
      <c r="F12563" s="84"/>
    </row>
    <row r="12564" spans="1:6" x14ac:dyDescent="0.25">
      <c r="A12564" t="s">
        <v>13802</v>
      </c>
      <c r="B12564">
        <v>1</v>
      </c>
      <c r="C12564" t="s">
        <v>9357</v>
      </c>
      <c r="D12564" s="84"/>
      <c r="F12564" s="84"/>
    </row>
    <row r="12565" spans="1:6" x14ac:dyDescent="0.25">
      <c r="A12565" t="s">
        <v>13803</v>
      </c>
      <c r="B12565">
        <v>1</v>
      </c>
      <c r="C12565" t="s">
        <v>9357</v>
      </c>
      <c r="D12565" s="84"/>
      <c r="F12565" s="84"/>
    </row>
    <row r="12566" spans="1:6" x14ac:dyDescent="0.25">
      <c r="A12566" t="s">
        <v>13804</v>
      </c>
      <c r="B12566">
        <v>1</v>
      </c>
      <c r="C12566" t="s">
        <v>9357</v>
      </c>
      <c r="D12566" s="84"/>
      <c r="F12566" s="84"/>
    </row>
    <row r="12567" spans="1:6" x14ac:dyDescent="0.25">
      <c r="A12567" t="s">
        <v>13805</v>
      </c>
      <c r="B12567">
        <v>1</v>
      </c>
      <c r="C12567" t="s">
        <v>9357</v>
      </c>
      <c r="D12567" s="84"/>
      <c r="F12567" s="84"/>
    </row>
    <row r="12568" spans="1:6" x14ac:dyDescent="0.25">
      <c r="A12568" t="s">
        <v>13806</v>
      </c>
      <c r="B12568">
        <v>1</v>
      </c>
      <c r="C12568" t="s">
        <v>9357</v>
      </c>
      <c r="D12568" s="84"/>
      <c r="F12568" s="84"/>
    </row>
    <row r="12569" spans="1:6" x14ac:dyDescent="0.25">
      <c r="A12569" t="s">
        <v>13807</v>
      </c>
      <c r="B12569">
        <v>1</v>
      </c>
      <c r="C12569" t="s">
        <v>9357</v>
      </c>
      <c r="D12569" s="84"/>
      <c r="F12569" s="84"/>
    </row>
    <row r="12570" spans="1:6" x14ac:dyDescent="0.25">
      <c r="A12570" t="s">
        <v>13808</v>
      </c>
      <c r="B12570">
        <v>1</v>
      </c>
      <c r="C12570" t="s">
        <v>9357</v>
      </c>
      <c r="D12570" s="84"/>
      <c r="F12570" s="84"/>
    </row>
    <row r="12571" spans="1:6" x14ac:dyDescent="0.25">
      <c r="A12571" t="s">
        <v>13809</v>
      </c>
      <c r="B12571">
        <v>1</v>
      </c>
      <c r="C12571" t="s">
        <v>9357</v>
      </c>
      <c r="D12571" s="84"/>
      <c r="F12571" s="84"/>
    </row>
    <row r="12572" spans="1:6" x14ac:dyDescent="0.25">
      <c r="A12572" t="s">
        <v>13810</v>
      </c>
      <c r="B12572">
        <v>1</v>
      </c>
      <c r="C12572" t="s">
        <v>9357</v>
      </c>
      <c r="D12572" s="84"/>
      <c r="F12572" s="84"/>
    </row>
    <row r="12573" spans="1:6" x14ac:dyDescent="0.25">
      <c r="A12573" t="s">
        <v>13811</v>
      </c>
      <c r="B12573">
        <v>1</v>
      </c>
      <c r="C12573" t="s">
        <v>9357</v>
      </c>
      <c r="D12573" s="84"/>
      <c r="F12573" s="84"/>
    </row>
    <row r="12574" spans="1:6" x14ac:dyDescent="0.25">
      <c r="A12574" t="s">
        <v>13812</v>
      </c>
      <c r="B12574">
        <v>1</v>
      </c>
      <c r="C12574" t="s">
        <v>9357</v>
      </c>
      <c r="D12574" s="84"/>
      <c r="F12574" s="84"/>
    </row>
    <row r="12575" spans="1:6" x14ac:dyDescent="0.25">
      <c r="A12575" t="s">
        <v>13813</v>
      </c>
      <c r="B12575">
        <v>1</v>
      </c>
      <c r="C12575" t="s">
        <v>9357</v>
      </c>
      <c r="D12575" s="84"/>
      <c r="F12575" s="84"/>
    </row>
    <row r="12576" spans="1:6" x14ac:dyDescent="0.25">
      <c r="A12576" t="s">
        <v>13814</v>
      </c>
      <c r="B12576">
        <v>1</v>
      </c>
      <c r="C12576" t="s">
        <v>9357</v>
      </c>
      <c r="D12576" s="84"/>
      <c r="F12576" s="84"/>
    </row>
    <row r="12577" spans="1:6" x14ac:dyDescent="0.25">
      <c r="A12577" t="s">
        <v>13815</v>
      </c>
      <c r="B12577">
        <v>1</v>
      </c>
      <c r="C12577" t="s">
        <v>9357</v>
      </c>
      <c r="D12577" s="84"/>
      <c r="F12577" s="84"/>
    </row>
    <row r="12578" spans="1:6" x14ac:dyDescent="0.25">
      <c r="A12578" t="s">
        <v>13816</v>
      </c>
      <c r="B12578">
        <v>1</v>
      </c>
      <c r="C12578" t="s">
        <v>9357</v>
      </c>
      <c r="D12578" s="84"/>
      <c r="F12578" s="84"/>
    </row>
    <row r="12579" spans="1:6" x14ac:dyDescent="0.25">
      <c r="A12579" t="s">
        <v>13817</v>
      </c>
      <c r="B12579">
        <v>1</v>
      </c>
      <c r="C12579" t="s">
        <v>9357</v>
      </c>
      <c r="D12579" s="84"/>
      <c r="F12579" s="84"/>
    </row>
    <row r="12580" spans="1:6" x14ac:dyDescent="0.25">
      <c r="A12580" t="s">
        <v>13818</v>
      </c>
      <c r="B12580">
        <v>1</v>
      </c>
      <c r="C12580" t="s">
        <v>9357</v>
      </c>
      <c r="D12580" s="84"/>
      <c r="F12580" s="84"/>
    </row>
    <row r="12581" spans="1:6" x14ac:dyDescent="0.25">
      <c r="A12581" t="s">
        <v>13819</v>
      </c>
      <c r="B12581">
        <v>1</v>
      </c>
      <c r="C12581" t="s">
        <v>9357</v>
      </c>
      <c r="D12581" s="84"/>
      <c r="F12581" s="84"/>
    </row>
    <row r="12582" spans="1:6" x14ac:dyDescent="0.25">
      <c r="A12582" t="s">
        <v>13820</v>
      </c>
      <c r="B12582">
        <v>1</v>
      </c>
      <c r="C12582" t="s">
        <v>9357</v>
      </c>
      <c r="D12582" s="84"/>
      <c r="F12582" s="84"/>
    </row>
    <row r="12583" spans="1:6" x14ac:dyDescent="0.25">
      <c r="A12583" t="s">
        <v>13821</v>
      </c>
      <c r="B12583">
        <v>1</v>
      </c>
      <c r="C12583" t="s">
        <v>9357</v>
      </c>
      <c r="D12583" s="84"/>
      <c r="F12583" s="84"/>
    </row>
    <row r="12584" spans="1:6" x14ac:dyDescent="0.25">
      <c r="A12584" t="s">
        <v>13822</v>
      </c>
      <c r="B12584">
        <v>1</v>
      </c>
      <c r="C12584" t="s">
        <v>9357</v>
      </c>
      <c r="D12584" s="84"/>
      <c r="F12584" s="84"/>
    </row>
    <row r="12585" spans="1:6" x14ac:dyDescent="0.25">
      <c r="A12585" t="s">
        <v>13823</v>
      </c>
      <c r="B12585">
        <v>1</v>
      </c>
      <c r="C12585" t="s">
        <v>9357</v>
      </c>
      <c r="D12585" s="84"/>
      <c r="F12585" s="84"/>
    </row>
    <row r="12586" spans="1:6" x14ac:dyDescent="0.25">
      <c r="A12586" t="s">
        <v>13824</v>
      </c>
      <c r="B12586">
        <v>1</v>
      </c>
      <c r="C12586" t="s">
        <v>9357</v>
      </c>
      <c r="D12586" s="84"/>
      <c r="F12586" s="84"/>
    </row>
    <row r="12587" spans="1:6" x14ac:dyDescent="0.25">
      <c r="A12587" t="s">
        <v>13825</v>
      </c>
      <c r="B12587">
        <v>1</v>
      </c>
      <c r="C12587" t="s">
        <v>9357</v>
      </c>
      <c r="D12587" s="84"/>
      <c r="F12587" s="84"/>
    </row>
    <row r="12588" spans="1:6" x14ac:dyDescent="0.25">
      <c r="A12588" t="s">
        <v>13826</v>
      </c>
      <c r="B12588">
        <v>1</v>
      </c>
      <c r="C12588" t="s">
        <v>9357</v>
      </c>
      <c r="D12588" s="84"/>
      <c r="F12588" s="84"/>
    </row>
    <row r="12589" spans="1:6" x14ac:dyDescent="0.25">
      <c r="A12589" t="s">
        <v>13827</v>
      </c>
      <c r="B12589">
        <v>1</v>
      </c>
      <c r="C12589" t="s">
        <v>9357</v>
      </c>
      <c r="D12589" s="84"/>
      <c r="F12589" s="84"/>
    </row>
    <row r="12590" spans="1:6" x14ac:dyDescent="0.25">
      <c r="A12590" t="s">
        <v>13828</v>
      </c>
      <c r="B12590">
        <v>1</v>
      </c>
      <c r="C12590" t="s">
        <v>9357</v>
      </c>
      <c r="D12590" s="84"/>
      <c r="F12590" s="84"/>
    </row>
    <row r="12591" spans="1:6" x14ac:dyDescent="0.25">
      <c r="A12591" t="s">
        <v>13829</v>
      </c>
      <c r="B12591">
        <v>1</v>
      </c>
      <c r="C12591" t="s">
        <v>9357</v>
      </c>
      <c r="D12591" s="84"/>
      <c r="F12591" s="84"/>
    </row>
    <row r="12592" spans="1:6" x14ac:dyDescent="0.25">
      <c r="A12592" t="s">
        <v>13830</v>
      </c>
      <c r="B12592">
        <v>1</v>
      </c>
      <c r="C12592" t="s">
        <v>9357</v>
      </c>
      <c r="D12592" s="84"/>
      <c r="F12592" s="84"/>
    </row>
    <row r="12593" spans="1:6" x14ac:dyDescent="0.25">
      <c r="A12593" t="s">
        <v>13831</v>
      </c>
      <c r="B12593">
        <v>1</v>
      </c>
      <c r="C12593" t="s">
        <v>9357</v>
      </c>
      <c r="D12593" s="84"/>
      <c r="F12593" s="84"/>
    </row>
    <row r="12594" spans="1:6" x14ac:dyDescent="0.25">
      <c r="A12594" t="s">
        <v>13832</v>
      </c>
      <c r="B12594">
        <v>1</v>
      </c>
      <c r="C12594" t="s">
        <v>9357</v>
      </c>
      <c r="D12594" s="84"/>
      <c r="F12594" s="84"/>
    </row>
    <row r="12595" spans="1:6" x14ac:dyDescent="0.25">
      <c r="A12595" t="s">
        <v>13833</v>
      </c>
      <c r="B12595">
        <v>1</v>
      </c>
      <c r="C12595" t="s">
        <v>9357</v>
      </c>
      <c r="D12595" s="84"/>
      <c r="F12595" s="84"/>
    </row>
    <row r="12596" spans="1:6" x14ac:dyDescent="0.25">
      <c r="A12596" t="s">
        <v>13834</v>
      </c>
      <c r="B12596">
        <v>1</v>
      </c>
      <c r="C12596" t="s">
        <v>9357</v>
      </c>
      <c r="D12596" s="84"/>
      <c r="F12596" s="84"/>
    </row>
    <row r="12597" spans="1:6" x14ac:dyDescent="0.25">
      <c r="A12597" t="s">
        <v>13835</v>
      </c>
      <c r="B12597">
        <v>1</v>
      </c>
      <c r="C12597" t="s">
        <v>9357</v>
      </c>
      <c r="D12597" s="84"/>
      <c r="F12597" s="84"/>
    </row>
    <row r="12598" spans="1:6" x14ac:dyDescent="0.25">
      <c r="A12598" t="s">
        <v>13836</v>
      </c>
      <c r="B12598">
        <v>1</v>
      </c>
      <c r="C12598" t="s">
        <v>9357</v>
      </c>
      <c r="D12598" s="84"/>
      <c r="F12598" s="84"/>
    </row>
    <row r="12599" spans="1:6" x14ac:dyDescent="0.25">
      <c r="A12599" t="s">
        <v>13837</v>
      </c>
      <c r="B12599">
        <v>1</v>
      </c>
      <c r="C12599" t="s">
        <v>9357</v>
      </c>
      <c r="D12599" s="84"/>
      <c r="F12599" s="84"/>
    </row>
    <row r="12600" spans="1:6" x14ac:dyDescent="0.25">
      <c r="A12600" t="s">
        <v>13838</v>
      </c>
      <c r="B12600">
        <v>1</v>
      </c>
      <c r="C12600" t="s">
        <v>9357</v>
      </c>
      <c r="D12600" s="84"/>
      <c r="F12600" s="84"/>
    </row>
    <row r="12601" spans="1:6" x14ac:dyDescent="0.25">
      <c r="A12601" t="s">
        <v>13839</v>
      </c>
      <c r="B12601">
        <v>1</v>
      </c>
      <c r="C12601" t="s">
        <v>9357</v>
      </c>
      <c r="D12601" s="84"/>
      <c r="F12601" s="84"/>
    </row>
    <row r="12602" spans="1:6" x14ac:dyDescent="0.25">
      <c r="A12602" t="s">
        <v>13840</v>
      </c>
      <c r="B12602">
        <v>1</v>
      </c>
      <c r="C12602" t="s">
        <v>9357</v>
      </c>
      <c r="D12602" s="84"/>
      <c r="F12602" s="84"/>
    </row>
    <row r="12603" spans="1:6" x14ac:dyDescent="0.25">
      <c r="A12603" t="s">
        <v>13841</v>
      </c>
      <c r="B12603">
        <v>1</v>
      </c>
      <c r="C12603" t="s">
        <v>9357</v>
      </c>
      <c r="D12603" s="84"/>
      <c r="F12603" s="84"/>
    </row>
    <row r="12604" spans="1:6" x14ac:dyDescent="0.25">
      <c r="A12604" t="s">
        <v>13842</v>
      </c>
      <c r="B12604">
        <v>1</v>
      </c>
      <c r="C12604" t="s">
        <v>9357</v>
      </c>
      <c r="D12604" s="84"/>
      <c r="F12604" s="84"/>
    </row>
    <row r="12605" spans="1:6" x14ac:dyDescent="0.25">
      <c r="A12605" t="s">
        <v>13843</v>
      </c>
      <c r="B12605">
        <v>1</v>
      </c>
      <c r="C12605" t="s">
        <v>9357</v>
      </c>
      <c r="D12605" s="84"/>
      <c r="F12605" s="84"/>
    </row>
    <row r="12606" spans="1:6" x14ac:dyDescent="0.25">
      <c r="A12606" t="s">
        <v>13844</v>
      </c>
      <c r="B12606">
        <v>1</v>
      </c>
      <c r="C12606" t="s">
        <v>9357</v>
      </c>
      <c r="D12606" s="84"/>
      <c r="F12606" s="84"/>
    </row>
    <row r="12607" spans="1:6" x14ac:dyDescent="0.25">
      <c r="A12607" t="s">
        <v>13845</v>
      </c>
      <c r="B12607">
        <v>1</v>
      </c>
      <c r="C12607" t="s">
        <v>9357</v>
      </c>
      <c r="D12607" s="84"/>
      <c r="F12607" s="84"/>
    </row>
    <row r="12608" spans="1:6" x14ac:dyDescent="0.25">
      <c r="A12608" t="s">
        <v>13846</v>
      </c>
      <c r="B12608">
        <v>1</v>
      </c>
      <c r="C12608" t="s">
        <v>9357</v>
      </c>
      <c r="D12608" s="84"/>
      <c r="F12608" s="84"/>
    </row>
    <row r="12609" spans="1:6" x14ac:dyDescent="0.25">
      <c r="A12609" t="s">
        <v>13847</v>
      </c>
      <c r="B12609">
        <v>1</v>
      </c>
      <c r="C12609" t="s">
        <v>9357</v>
      </c>
      <c r="D12609" s="84"/>
      <c r="F12609" s="84"/>
    </row>
    <row r="12610" spans="1:6" x14ac:dyDescent="0.25">
      <c r="A12610" t="s">
        <v>13848</v>
      </c>
      <c r="B12610">
        <v>1</v>
      </c>
      <c r="C12610" t="s">
        <v>9357</v>
      </c>
      <c r="D12610" s="84"/>
      <c r="F12610" s="84"/>
    </row>
    <row r="12611" spans="1:6" x14ac:dyDescent="0.25">
      <c r="A12611" t="s">
        <v>13849</v>
      </c>
      <c r="B12611">
        <v>1</v>
      </c>
      <c r="C12611" t="s">
        <v>9357</v>
      </c>
      <c r="D12611" s="84"/>
      <c r="F12611" s="84"/>
    </row>
    <row r="12612" spans="1:6" x14ac:dyDescent="0.25">
      <c r="A12612" t="s">
        <v>13850</v>
      </c>
      <c r="B12612">
        <v>1</v>
      </c>
      <c r="C12612" t="s">
        <v>9357</v>
      </c>
      <c r="D12612" s="84"/>
      <c r="F12612" s="84"/>
    </row>
    <row r="12613" spans="1:6" x14ac:dyDescent="0.25">
      <c r="A12613" t="s">
        <v>13851</v>
      </c>
      <c r="B12613">
        <v>1</v>
      </c>
      <c r="C12613" t="s">
        <v>9357</v>
      </c>
      <c r="D12613" s="84"/>
      <c r="F12613" s="84"/>
    </row>
    <row r="12614" spans="1:6" x14ac:dyDescent="0.25">
      <c r="A12614" t="s">
        <v>13852</v>
      </c>
      <c r="B12614">
        <v>1</v>
      </c>
      <c r="C12614" t="s">
        <v>9357</v>
      </c>
      <c r="D12614" s="84"/>
      <c r="F12614" s="84"/>
    </row>
    <row r="12615" spans="1:6" x14ac:dyDescent="0.25">
      <c r="A12615" t="s">
        <v>13853</v>
      </c>
      <c r="B12615">
        <v>1</v>
      </c>
      <c r="C12615" t="s">
        <v>9357</v>
      </c>
      <c r="D12615" s="84"/>
      <c r="F12615" s="84"/>
    </row>
    <row r="12616" spans="1:6" x14ac:dyDescent="0.25">
      <c r="A12616" t="s">
        <v>13854</v>
      </c>
      <c r="B12616">
        <v>1</v>
      </c>
      <c r="C12616" t="s">
        <v>9357</v>
      </c>
      <c r="D12616" s="84"/>
      <c r="F12616" s="84"/>
    </row>
    <row r="12617" spans="1:6" x14ac:dyDescent="0.25">
      <c r="A12617" t="s">
        <v>13855</v>
      </c>
      <c r="B12617">
        <v>1</v>
      </c>
      <c r="C12617" t="s">
        <v>9357</v>
      </c>
      <c r="D12617" s="84"/>
      <c r="F12617" s="84"/>
    </row>
    <row r="12618" spans="1:6" x14ac:dyDescent="0.25">
      <c r="A12618" t="s">
        <v>13856</v>
      </c>
      <c r="B12618">
        <v>1</v>
      </c>
      <c r="C12618" t="s">
        <v>9357</v>
      </c>
      <c r="D12618" s="84"/>
      <c r="F12618" s="84"/>
    </row>
    <row r="12619" spans="1:6" x14ac:dyDescent="0.25">
      <c r="A12619" t="s">
        <v>13857</v>
      </c>
      <c r="B12619">
        <v>1</v>
      </c>
      <c r="C12619" t="s">
        <v>9357</v>
      </c>
      <c r="D12619" s="84"/>
      <c r="F12619" s="84"/>
    </row>
    <row r="12620" spans="1:6" x14ac:dyDescent="0.25">
      <c r="A12620" t="s">
        <v>13858</v>
      </c>
      <c r="B12620">
        <v>1</v>
      </c>
      <c r="C12620" t="s">
        <v>9357</v>
      </c>
      <c r="D12620" s="84"/>
      <c r="F12620" s="84"/>
    </row>
    <row r="12621" spans="1:6" x14ac:dyDescent="0.25">
      <c r="A12621" t="s">
        <v>13859</v>
      </c>
      <c r="B12621">
        <v>1</v>
      </c>
      <c r="C12621" t="s">
        <v>9357</v>
      </c>
      <c r="D12621" s="84"/>
      <c r="F12621" s="84"/>
    </row>
    <row r="12622" spans="1:6" x14ac:dyDescent="0.25">
      <c r="A12622" t="s">
        <v>13860</v>
      </c>
      <c r="B12622">
        <v>1</v>
      </c>
      <c r="C12622" t="s">
        <v>9357</v>
      </c>
      <c r="D12622" s="84"/>
      <c r="F12622" s="84"/>
    </row>
    <row r="12623" spans="1:6" x14ac:dyDescent="0.25">
      <c r="A12623" t="s">
        <v>13861</v>
      </c>
      <c r="B12623">
        <v>1</v>
      </c>
      <c r="C12623" t="s">
        <v>9357</v>
      </c>
      <c r="D12623" s="84"/>
      <c r="F12623" s="84"/>
    </row>
    <row r="12624" spans="1:6" x14ac:dyDescent="0.25">
      <c r="A12624" t="s">
        <v>13862</v>
      </c>
      <c r="B12624">
        <v>1</v>
      </c>
      <c r="C12624" t="s">
        <v>9357</v>
      </c>
      <c r="D12624" s="84"/>
      <c r="F12624" s="84"/>
    </row>
    <row r="12625" spans="1:6" x14ac:dyDescent="0.25">
      <c r="A12625" t="s">
        <v>13863</v>
      </c>
      <c r="B12625">
        <v>1</v>
      </c>
      <c r="C12625" t="s">
        <v>9357</v>
      </c>
      <c r="D12625" s="84"/>
      <c r="F12625" s="84"/>
    </row>
    <row r="12626" spans="1:6" x14ac:dyDescent="0.25">
      <c r="A12626" t="s">
        <v>13864</v>
      </c>
      <c r="B12626">
        <v>1</v>
      </c>
      <c r="C12626" t="s">
        <v>9357</v>
      </c>
      <c r="D12626" s="84"/>
      <c r="F12626" s="84"/>
    </row>
    <row r="12627" spans="1:6" x14ac:dyDescent="0.25">
      <c r="A12627" t="s">
        <v>13865</v>
      </c>
      <c r="B12627">
        <v>1</v>
      </c>
      <c r="C12627" t="s">
        <v>9357</v>
      </c>
      <c r="D12627" s="84"/>
      <c r="F12627" s="84"/>
    </row>
    <row r="12628" spans="1:6" x14ac:dyDescent="0.25">
      <c r="A12628" t="s">
        <v>13866</v>
      </c>
      <c r="B12628">
        <v>1</v>
      </c>
      <c r="C12628" t="s">
        <v>9357</v>
      </c>
      <c r="D12628" s="84"/>
      <c r="F12628" s="84"/>
    </row>
    <row r="12629" spans="1:6" x14ac:dyDescent="0.25">
      <c r="A12629" t="s">
        <v>13867</v>
      </c>
      <c r="B12629">
        <v>1</v>
      </c>
      <c r="C12629" t="s">
        <v>9357</v>
      </c>
      <c r="D12629" s="84"/>
      <c r="F12629" s="84"/>
    </row>
    <row r="12630" spans="1:6" x14ac:dyDescent="0.25">
      <c r="A12630" t="s">
        <v>13868</v>
      </c>
      <c r="B12630">
        <v>1</v>
      </c>
      <c r="C12630" t="s">
        <v>9357</v>
      </c>
      <c r="D12630" s="84"/>
      <c r="F12630" s="84"/>
    </row>
    <row r="12631" spans="1:6" x14ac:dyDescent="0.25">
      <c r="A12631" t="s">
        <v>13869</v>
      </c>
      <c r="B12631">
        <v>1</v>
      </c>
      <c r="C12631" t="s">
        <v>9357</v>
      </c>
      <c r="D12631" s="84"/>
      <c r="F12631" s="84"/>
    </row>
    <row r="12632" spans="1:6" x14ac:dyDescent="0.25">
      <c r="A12632" t="s">
        <v>13870</v>
      </c>
      <c r="B12632">
        <v>1</v>
      </c>
      <c r="C12632" t="s">
        <v>9357</v>
      </c>
      <c r="D12632" s="84"/>
      <c r="F12632" s="84"/>
    </row>
    <row r="12633" spans="1:6" x14ac:dyDescent="0.25">
      <c r="A12633" t="s">
        <v>13871</v>
      </c>
      <c r="B12633">
        <v>1</v>
      </c>
      <c r="C12633" t="s">
        <v>9357</v>
      </c>
      <c r="D12633" s="84"/>
      <c r="F12633" s="84"/>
    </row>
    <row r="12634" spans="1:6" x14ac:dyDescent="0.25">
      <c r="A12634" t="s">
        <v>13872</v>
      </c>
      <c r="B12634">
        <v>1</v>
      </c>
      <c r="C12634" t="s">
        <v>9357</v>
      </c>
      <c r="D12634" s="84"/>
      <c r="F12634" s="84"/>
    </row>
    <row r="12635" spans="1:6" x14ac:dyDescent="0.25">
      <c r="A12635" t="s">
        <v>13873</v>
      </c>
      <c r="B12635">
        <v>1</v>
      </c>
      <c r="C12635" t="s">
        <v>9357</v>
      </c>
      <c r="D12635" s="84"/>
      <c r="F12635" s="84"/>
    </row>
    <row r="12636" spans="1:6" x14ac:dyDescent="0.25">
      <c r="A12636" t="s">
        <v>13874</v>
      </c>
      <c r="B12636">
        <v>1</v>
      </c>
      <c r="C12636" t="s">
        <v>9357</v>
      </c>
      <c r="D12636" s="84"/>
      <c r="F12636" s="84"/>
    </row>
    <row r="12637" spans="1:6" x14ac:dyDescent="0.25">
      <c r="A12637" t="s">
        <v>13875</v>
      </c>
      <c r="B12637">
        <v>1</v>
      </c>
      <c r="C12637" t="s">
        <v>9357</v>
      </c>
      <c r="D12637" s="84"/>
      <c r="F12637" s="84"/>
    </row>
    <row r="12638" spans="1:6" x14ac:dyDescent="0.25">
      <c r="A12638" t="s">
        <v>13876</v>
      </c>
      <c r="B12638">
        <v>1</v>
      </c>
      <c r="C12638" t="s">
        <v>9357</v>
      </c>
      <c r="D12638" s="84"/>
      <c r="F12638" s="84"/>
    </row>
    <row r="12639" spans="1:6" x14ac:dyDescent="0.25">
      <c r="A12639" t="s">
        <v>13877</v>
      </c>
      <c r="B12639">
        <v>1</v>
      </c>
      <c r="C12639" t="s">
        <v>9357</v>
      </c>
      <c r="D12639" s="84"/>
      <c r="F12639" s="84"/>
    </row>
    <row r="12640" spans="1:6" x14ac:dyDescent="0.25">
      <c r="A12640" t="s">
        <v>13878</v>
      </c>
      <c r="B12640">
        <v>1</v>
      </c>
      <c r="C12640" t="s">
        <v>9357</v>
      </c>
      <c r="D12640" s="84"/>
      <c r="F12640" s="84"/>
    </row>
    <row r="12641" spans="1:6" x14ac:dyDescent="0.25">
      <c r="A12641" t="s">
        <v>13879</v>
      </c>
      <c r="B12641">
        <v>1</v>
      </c>
      <c r="C12641" t="s">
        <v>9357</v>
      </c>
      <c r="D12641" s="84"/>
      <c r="F12641" s="84"/>
    </row>
    <row r="12642" spans="1:6" x14ac:dyDescent="0.25">
      <c r="A12642" t="s">
        <v>13880</v>
      </c>
      <c r="B12642">
        <v>1</v>
      </c>
      <c r="C12642" t="s">
        <v>9357</v>
      </c>
      <c r="D12642" s="84"/>
      <c r="F12642" s="84"/>
    </row>
    <row r="12643" spans="1:6" x14ac:dyDescent="0.25">
      <c r="A12643" t="s">
        <v>13881</v>
      </c>
      <c r="B12643">
        <v>1</v>
      </c>
      <c r="C12643" t="s">
        <v>9357</v>
      </c>
      <c r="D12643" s="84"/>
      <c r="F12643" s="84"/>
    </row>
    <row r="12644" spans="1:6" x14ac:dyDescent="0.25">
      <c r="A12644" t="s">
        <v>13882</v>
      </c>
      <c r="B12644">
        <v>1</v>
      </c>
      <c r="C12644" t="s">
        <v>9357</v>
      </c>
      <c r="D12644" s="84"/>
      <c r="F12644" s="84"/>
    </row>
    <row r="12645" spans="1:6" x14ac:dyDescent="0.25">
      <c r="A12645" t="s">
        <v>13883</v>
      </c>
      <c r="B12645">
        <v>1</v>
      </c>
      <c r="C12645" t="s">
        <v>9357</v>
      </c>
      <c r="D12645" s="84"/>
      <c r="F12645" s="84"/>
    </row>
    <row r="12646" spans="1:6" x14ac:dyDescent="0.25">
      <c r="A12646" t="s">
        <v>13884</v>
      </c>
      <c r="B12646">
        <v>1</v>
      </c>
      <c r="C12646" t="s">
        <v>9357</v>
      </c>
      <c r="D12646" s="84"/>
      <c r="F12646" s="84"/>
    </row>
    <row r="12647" spans="1:6" x14ac:dyDescent="0.25">
      <c r="A12647" t="s">
        <v>13885</v>
      </c>
      <c r="B12647">
        <v>1</v>
      </c>
      <c r="C12647" t="s">
        <v>9357</v>
      </c>
      <c r="D12647" s="84"/>
      <c r="F12647" s="84"/>
    </row>
    <row r="12648" spans="1:6" x14ac:dyDescent="0.25">
      <c r="A12648" t="s">
        <v>13886</v>
      </c>
      <c r="B12648">
        <v>1</v>
      </c>
      <c r="C12648" t="s">
        <v>9357</v>
      </c>
      <c r="D12648" s="84"/>
      <c r="F12648" s="84"/>
    </row>
    <row r="12649" spans="1:6" x14ac:dyDescent="0.25">
      <c r="A12649" t="s">
        <v>13887</v>
      </c>
      <c r="B12649">
        <v>1</v>
      </c>
      <c r="C12649" t="s">
        <v>9357</v>
      </c>
      <c r="D12649" s="84"/>
      <c r="F12649" s="84"/>
    </row>
    <row r="12650" spans="1:6" x14ac:dyDescent="0.25">
      <c r="A12650" t="s">
        <v>13888</v>
      </c>
      <c r="B12650">
        <v>1</v>
      </c>
      <c r="C12650" t="s">
        <v>9357</v>
      </c>
      <c r="D12650" s="84"/>
      <c r="F12650" s="84"/>
    </row>
    <row r="12651" spans="1:6" x14ac:dyDescent="0.25">
      <c r="A12651" t="s">
        <v>13889</v>
      </c>
      <c r="B12651">
        <v>1</v>
      </c>
      <c r="C12651" t="s">
        <v>9357</v>
      </c>
      <c r="D12651" s="84"/>
      <c r="F12651" s="84"/>
    </row>
    <row r="12652" spans="1:6" x14ac:dyDescent="0.25">
      <c r="A12652" t="s">
        <v>13890</v>
      </c>
      <c r="B12652">
        <v>1</v>
      </c>
      <c r="C12652" t="s">
        <v>9357</v>
      </c>
      <c r="D12652" s="84"/>
      <c r="F12652" s="84"/>
    </row>
    <row r="12653" spans="1:6" x14ac:dyDescent="0.25">
      <c r="A12653" t="s">
        <v>13891</v>
      </c>
      <c r="B12653">
        <v>1</v>
      </c>
      <c r="C12653" t="s">
        <v>9357</v>
      </c>
      <c r="D12653" s="84"/>
      <c r="F12653" s="84"/>
    </row>
    <row r="12654" spans="1:6" x14ac:dyDescent="0.25">
      <c r="A12654" t="s">
        <v>13892</v>
      </c>
      <c r="B12654">
        <v>1</v>
      </c>
      <c r="C12654" t="s">
        <v>9357</v>
      </c>
      <c r="D12654" s="84"/>
      <c r="F12654" s="84"/>
    </row>
    <row r="12655" spans="1:6" x14ac:dyDescent="0.25">
      <c r="A12655" t="s">
        <v>13893</v>
      </c>
      <c r="B12655">
        <v>1</v>
      </c>
      <c r="C12655" t="s">
        <v>9357</v>
      </c>
      <c r="D12655" s="84"/>
      <c r="F12655" s="84"/>
    </row>
    <row r="12656" spans="1:6" x14ac:dyDescent="0.25">
      <c r="A12656" t="s">
        <v>13894</v>
      </c>
      <c r="B12656">
        <v>1</v>
      </c>
      <c r="C12656" t="s">
        <v>9357</v>
      </c>
      <c r="D12656" s="84"/>
      <c r="F12656" s="84"/>
    </row>
    <row r="12657" spans="1:6" x14ac:dyDescent="0.25">
      <c r="A12657" t="s">
        <v>13895</v>
      </c>
      <c r="B12657">
        <v>1</v>
      </c>
      <c r="C12657" t="s">
        <v>9357</v>
      </c>
      <c r="D12657" s="84"/>
      <c r="F12657" s="84"/>
    </row>
    <row r="12658" spans="1:6" x14ac:dyDescent="0.25">
      <c r="A12658" t="s">
        <v>13896</v>
      </c>
      <c r="B12658">
        <v>1</v>
      </c>
      <c r="C12658" t="s">
        <v>9357</v>
      </c>
      <c r="D12658" s="84"/>
      <c r="F12658" s="84"/>
    </row>
    <row r="12659" spans="1:6" x14ac:dyDescent="0.25">
      <c r="A12659" t="s">
        <v>13897</v>
      </c>
      <c r="B12659">
        <v>1</v>
      </c>
      <c r="C12659" t="s">
        <v>9357</v>
      </c>
      <c r="D12659" s="84"/>
      <c r="F12659" s="84"/>
    </row>
    <row r="12660" spans="1:6" x14ac:dyDescent="0.25">
      <c r="A12660" t="s">
        <v>13898</v>
      </c>
      <c r="B12660">
        <v>1</v>
      </c>
      <c r="C12660" t="s">
        <v>9357</v>
      </c>
      <c r="D12660" s="84"/>
      <c r="F12660" s="84"/>
    </row>
    <row r="12661" spans="1:6" x14ac:dyDescent="0.25">
      <c r="A12661" t="s">
        <v>13899</v>
      </c>
      <c r="B12661">
        <v>1</v>
      </c>
      <c r="C12661" t="s">
        <v>9357</v>
      </c>
      <c r="D12661" s="84"/>
      <c r="F12661" s="84"/>
    </row>
    <row r="12662" spans="1:6" x14ac:dyDescent="0.25">
      <c r="A12662" t="s">
        <v>13900</v>
      </c>
      <c r="B12662">
        <v>1</v>
      </c>
      <c r="C12662" t="s">
        <v>9357</v>
      </c>
      <c r="D12662" s="84"/>
      <c r="F12662" s="84"/>
    </row>
    <row r="12663" spans="1:6" x14ac:dyDescent="0.25">
      <c r="A12663" t="s">
        <v>13901</v>
      </c>
      <c r="B12663">
        <v>1</v>
      </c>
      <c r="C12663" t="s">
        <v>9357</v>
      </c>
      <c r="D12663" s="84"/>
      <c r="F12663" s="84"/>
    </row>
    <row r="12664" spans="1:6" x14ac:dyDescent="0.25">
      <c r="A12664" t="s">
        <v>13902</v>
      </c>
      <c r="B12664">
        <v>1</v>
      </c>
      <c r="C12664" t="s">
        <v>9357</v>
      </c>
      <c r="D12664" s="84"/>
      <c r="F12664" s="84"/>
    </row>
    <row r="12665" spans="1:6" x14ac:dyDescent="0.25">
      <c r="A12665" t="s">
        <v>13903</v>
      </c>
      <c r="B12665">
        <v>1</v>
      </c>
      <c r="C12665" t="s">
        <v>9357</v>
      </c>
      <c r="D12665" s="84"/>
      <c r="F12665" s="84"/>
    </row>
    <row r="12666" spans="1:6" x14ac:dyDescent="0.25">
      <c r="A12666" t="s">
        <v>13904</v>
      </c>
      <c r="B12666">
        <v>1</v>
      </c>
      <c r="C12666" t="s">
        <v>9357</v>
      </c>
      <c r="D12666" s="84"/>
      <c r="F12666" s="84"/>
    </row>
    <row r="12667" spans="1:6" x14ac:dyDescent="0.25">
      <c r="A12667" t="s">
        <v>13905</v>
      </c>
      <c r="B12667">
        <v>1</v>
      </c>
      <c r="C12667" t="s">
        <v>9357</v>
      </c>
      <c r="D12667" s="84"/>
      <c r="F12667" s="84"/>
    </row>
    <row r="12668" spans="1:6" x14ac:dyDescent="0.25">
      <c r="A12668" t="s">
        <v>13906</v>
      </c>
      <c r="B12668">
        <v>1</v>
      </c>
      <c r="C12668" t="s">
        <v>9357</v>
      </c>
      <c r="D12668" s="84"/>
      <c r="F12668" s="84"/>
    </row>
    <row r="12669" spans="1:6" x14ac:dyDescent="0.25">
      <c r="A12669" t="s">
        <v>13907</v>
      </c>
      <c r="B12669">
        <v>1</v>
      </c>
      <c r="C12669" t="s">
        <v>9357</v>
      </c>
      <c r="D12669" s="84"/>
      <c r="F12669" s="84"/>
    </row>
    <row r="12670" spans="1:6" x14ac:dyDescent="0.25">
      <c r="A12670" t="s">
        <v>13908</v>
      </c>
      <c r="B12670">
        <v>1</v>
      </c>
      <c r="C12670" t="s">
        <v>9357</v>
      </c>
      <c r="D12670" s="84"/>
      <c r="F12670" s="84"/>
    </row>
    <row r="12671" spans="1:6" x14ac:dyDescent="0.25">
      <c r="A12671" t="s">
        <v>13909</v>
      </c>
      <c r="B12671">
        <v>1</v>
      </c>
      <c r="C12671" t="s">
        <v>9357</v>
      </c>
      <c r="D12671" s="84"/>
      <c r="F12671" s="84"/>
    </row>
    <row r="12672" spans="1:6" x14ac:dyDescent="0.25">
      <c r="A12672" t="s">
        <v>13910</v>
      </c>
      <c r="B12672">
        <v>1</v>
      </c>
      <c r="C12672" t="s">
        <v>9357</v>
      </c>
      <c r="D12672" s="84"/>
      <c r="F12672" s="84"/>
    </row>
    <row r="12673" spans="1:6" x14ac:dyDescent="0.25">
      <c r="A12673" t="s">
        <v>13911</v>
      </c>
      <c r="B12673">
        <v>1</v>
      </c>
      <c r="C12673" t="s">
        <v>9357</v>
      </c>
      <c r="D12673" s="84"/>
      <c r="F12673" s="84"/>
    </row>
    <row r="12674" spans="1:6" x14ac:dyDescent="0.25">
      <c r="A12674" t="s">
        <v>13912</v>
      </c>
      <c r="B12674">
        <v>1</v>
      </c>
      <c r="C12674" t="s">
        <v>9357</v>
      </c>
      <c r="D12674" s="84"/>
      <c r="F12674" s="84"/>
    </row>
    <row r="12675" spans="1:6" x14ac:dyDescent="0.25">
      <c r="A12675" t="s">
        <v>13913</v>
      </c>
      <c r="B12675">
        <v>1</v>
      </c>
      <c r="C12675" t="s">
        <v>9357</v>
      </c>
      <c r="D12675" s="84"/>
      <c r="F12675" s="84"/>
    </row>
    <row r="12676" spans="1:6" x14ac:dyDescent="0.25">
      <c r="A12676" t="s">
        <v>13914</v>
      </c>
      <c r="B12676">
        <v>1</v>
      </c>
      <c r="C12676" t="s">
        <v>9357</v>
      </c>
      <c r="D12676" s="84"/>
      <c r="F12676" s="84"/>
    </row>
    <row r="12677" spans="1:6" x14ac:dyDescent="0.25">
      <c r="A12677" t="s">
        <v>13915</v>
      </c>
      <c r="B12677">
        <v>1</v>
      </c>
      <c r="C12677" t="s">
        <v>9357</v>
      </c>
      <c r="D12677" s="84"/>
      <c r="F12677" s="84"/>
    </row>
    <row r="12678" spans="1:6" x14ac:dyDescent="0.25">
      <c r="A12678" t="s">
        <v>13916</v>
      </c>
      <c r="B12678">
        <v>1</v>
      </c>
      <c r="C12678" t="s">
        <v>9357</v>
      </c>
      <c r="D12678" s="84"/>
      <c r="F12678" s="84"/>
    </row>
    <row r="12679" spans="1:6" x14ac:dyDescent="0.25">
      <c r="A12679" t="s">
        <v>13917</v>
      </c>
      <c r="B12679">
        <v>1</v>
      </c>
      <c r="C12679" t="s">
        <v>9357</v>
      </c>
      <c r="D12679" s="84"/>
      <c r="F12679" s="84"/>
    </row>
    <row r="12680" spans="1:6" x14ac:dyDescent="0.25">
      <c r="A12680" t="s">
        <v>13918</v>
      </c>
      <c r="B12680">
        <v>1</v>
      </c>
      <c r="C12680" t="s">
        <v>9357</v>
      </c>
      <c r="D12680" s="84"/>
      <c r="F12680" s="84"/>
    </row>
    <row r="12681" spans="1:6" x14ac:dyDescent="0.25">
      <c r="A12681" t="s">
        <v>13919</v>
      </c>
      <c r="B12681">
        <v>1</v>
      </c>
      <c r="C12681" t="s">
        <v>9357</v>
      </c>
      <c r="D12681" s="84"/>
      <c r="F12681" s="84"/>
    </row>
    <row r="12682" spans="1:6" x14ac:dyDescent="0.25">
      <c r="A12682" t="s">
        <v>13920</v>
      </c>
      <c r="B12682">
        <v>1</v>
      </c>
      <c r="C12682" t="s">
        <v>9357</v>
      </c>
      <c r="D12682" s="84"/>
      <c r="F12682" s="84"/>
    </row>
    <row r="12683" spans="1:6" x14ac:dyDescent="0.25">
      <c r="A12683" t="s">
        <v>13921</v>
      </c>
      <c r="B12683">
        <v>1</v>
      </c>
      <c r="C12683" t="s">
        <v>9357</v>
      </c>
      <c r="D12683" s="84"/>
      <c r="F12683" s="84"/>
    </row>
    <row r="12684" spans="1:6" x14ac:dyDescent="0.25">
      <c r="A12684" t="s">
        <v>13922</v>
      </c>
      <c r="B12684">
        <v>1</v>
      </c>
      <c r="C12684" t="s">
        <v>9357</v>
      </c>
      <c r="D12684" s="84"/>
      <c r="F12684" s="84"/>
    </row>
    <row r="12685" spans="1:6" x14ac:dyDescent="0.25">
      <c r="A12685" t="s">
        <v>13923</v>
      </c>
      <c r="B12685">
        <v>1</v>
      </c>
      <c r="C12685" t="s">
        <v>9357</v>
      </c>
      <c r="D12685" s="84"/>
      <c r="F12685" s="84"/>
    </row>
    <row r="12686" spans="1:6" x14ac:dyDescent="0.25">
      <c r="A12686" t="s">
        <v>13924</v>
      </c>
      <c r="B12686">
        <v>1</v>
      </c>
      <c r="C12686" t="s">
        <v>9357</v>
      </c>
      <c r="D12686" s="84"/>
      <c r="F12686" s="84"/>
    </row>
    <row r="12687" spans="1:6" x14ac:dyDescent="0.25">
      <c r="A12687" t="s">
        <v>13925</v>
      </c>
      <c r="B12687">
        <v>1</v>
      </c>
      <c r="C12687" t="s">
        <v>9357</v>
      </c>
      <c r="D12687" s="84"/>
      <c r="F12687" s="84"/>
    </row>
    <row r="12688" spans="1:6" x14ac:dyDescent="0.25">
      <c r="A12688" t="s">
        <v>13926</v>
      </c>
      <c r="B12688">
        <v>1</v>
      </c>
      <c r="C12688" t="s">
        <v>9357</v>
      </c>
      <c r="D12688" s="84"/>
      <c r="F12688" s="84"/>
    </row>
    <row r="12689" spans="1:6" x14ac:dyDescent="0.25">
      <c r="A12689" t="s">
        <v>13927</v>
      </c>
      <c r="B12689">
        <v>1</v>
      </c>
      <c r="C12689" t="s">
        <v>9357</v>
      </c>
      <c r="D12689" s="84"/>
      <c r="F12689" s="84"/>
    </row>
    <row r="12690" spans="1:6" x14ac:dyDescent="0.25">
      <c r="A12690" t="s">
        <v>13928</v>
      </c>
      <c r="B12690">
        <v>1</v>
      </c>
      <c r="C12690" t="s">
        <v>9357</v>
      </c>
      <c r="D12690" s="84"/>
      <c r="F12690" s="84"/>
    </row>
    <row r="12691" spans="1:6" x14ac:dyDescent="0.25">
      <c r="A12691" t="s">
        <v>13929</v>
      </c>
      <c r="B12691">
        <v>1</v>
      </c>
      <c r="C12691" t="s">
        <v>9357</v>
      </c>
      <c r="D12691" s="84"/>
      <c r="F12691" s="84"/>
    </row>
    <row r="12692" spans="1:6" x14ac:dyDescent="0.25">
      <c r="A12692" t="s">
        <v>13930</v>
      </c>
      <c r="B12692">
        <v>1</v>
      </c>
      <c r="C12692" t="s">
        <v>9357</v>
      </c>
      <c r="D12692" s="84"/>
      <c r="F12692" s="84"/>
    </row>
    <row r="12693" spans="1:6" x14ac:dyDescent="0.25">
      <c r="A12693" t="s">
        <v>13931</v>
      </c>
      <c r="B12693">
        <v>1</v>
      </c>
      <c r="C12693" t="s">
        <v>9357</v>
      </c>
      <c r="D12693" s="84"/>
      <c r="F12693" s="84"/>
    </row>
    <row r="12694" spans="1:6" x14ac:dyDescent="0.25">
      <c r="A12694" t="s">
        <v>13932</v>
      </c>
      <c r="B12694">
        <v>1</v>
      </c>
      <c r="C12694" t="s">
        <v>9357</v>
      </c>
      <c r="D12694" s="84"/>
      <c r="F12694" s="84"/>
    </row>
    <row r="12695" spans="1:6" x14ac:dyDescent="0.25">
      <c r="A12695" t="s">
        <v>13933</v>
      </c>
      <c r="B12695">
        <v>1</v>
      </c>
      <c r="C12695" t="s">
        <v>9357</v>
      </c>
      <c r="D12695" s="84"/>
      <c r="F12695" s="84"/>
    </row>
    <row r="12696" spans="1:6" x14ac:dyDescent="0.25">
      <c r="A12696" t="s">
        <v>13934</v>
      </c>
      <c r="B12696">
        <v>1</v>
      </c>
      <c r="C12696" t="s">
        <v>9357</v>
      </c>
      <c r="D12696" s="84"/>
      <c r="F12696" s="84"/>
    </row>
    <row r="12697" spans="1:6" x14ac:dyDescent="0.25">
      <c r="A12697" t="s">
        <v>13935</v>
      </c>
      <c r="B12697">
        <v>1</v>
      </c>
      <c r="C12697" t="s">
        <v>9357</v>
      </c>
      <c r="D12697" s="84"/>
      <c r="F12697" s="84"/>
    </row>
    <row r="12698" spans="1:6" x14ac:dyDescent="0.25">
      <c r="A12698" t="s">
        <v>13936</v>
      </c>
      <c r="B12698">
        <v>1</v>
      </c>
      <c r="C12698" t="s">
        <v>9357</v>
      </c>
      <c r="D12698" s="84"/>
      <c r="F12698" s="84"/>
    </row>
    <row r="12699" spans="1:6" x14ac:dyDescent="0.25">
      <c r="A12699" t="s">
        <v>13937</v>
      </c>
      <c r="B12699">
        <v>1</v>
      </c>
      <c r="C12699" t="s">
        <v>9357</v>
      </c>
      <c r="D12699" s="84"/>
      <c r="F12699" s="84"/>
    </row>
    <row r="12700" spans="1:6" x14ac:dyDescent="0.25">
      <c r="A12700" t="s">
        <v>13938</v>
      </c>
      <c r="B12700">
        <v>1</v>
      </c>
      <c r="C12700" t="s">
        <v>9357</v>
      </c>
      <c r="D12700" s="84"/>
      <c r="F12700" s="84"/>
    </row>
    <row r="12701" spans="1:6" x14ac:dyDescent="0.25">
      <c r="A12701" t="s">
        <v>13939</v>
      </c>
      <c r="B12701">
        <v>1</v>
      </c>
      <c r="C12701" t="s">
        <v>9357</v>
      </c>
      <c r="D12701" s="84"/>
      <c r="F12701" s="84"/>
    </row>
    <row r="12702" spans="1:6" x14ac:dyDescent="0.25">
      <c r="A12702" t="s">
        <v>13940</v>
      </c>
      <c r="B12702">
        <v>1</v>
      </c>
      <c r="C12702" t="s">
        <v>9357</v>
      </c>
      <c r="D12702" s="84"/>
      <c r="F12702" s="84"/>
    </row>
    <row r="12703" spans="1:6" x14ac:dyDescent="0.25">
      <c r="A12703" t="s">
        <v>13941</v>
      </c>
      <c r="B12703">
        <v>1</v>
      </c>
      <c r="C12703" t="s">
        <v>9357</v>
      </c>
      <c r="D12703" s="84"/>
      <c r="F12703" s="84"/>
    </row>
    <row r="12704" spans="1:6" x14ac:dyDescent="0.25">
      <c r="A12704" t="s">
        <v>13942</v>
      </c>
      <c r="B12704">
        <v>1</v>
      </c>
      <c r="C12704" t="s">
        <v>9357</v>
      </c>
      <c r="D12704" s="84"/>
      <c r="F12704" s="84"/>
    </row>
    <row r="12705" spans="1:6" x14ac:dyDescent="0.25">
      <c r="A12705" t="s">
        <v>13943</v>
      </c>
      <c r="B12705">
        <v>1</v>
      </c>
      <c r="C12705" t="s">
        <v>9357</v>
      </c>
      <c r="D12705" s="84"/>
      <c r="F12705" s="84"/>
    </row>
    <row r="12706" spans="1:6" x14ac:dyDescent="0.25">
      <c r="A12706" t="s">
        <v>13944</v>
      </c>
      <c r="B12706">
        <v>1</v>
      </c>
      <c r="C12706" t="s">
        <v>9357</v>
      </c>
      <c r="D12706" s="84"/>
      <c r="F12706" s="84"/>
    </row>
    <row r="12707" spans="1:6" x14ac:dyDescent="0.25">
      <c r="A12707" t="s">
        <v>13945</v>
      </c>
      <c r="B12707">
        <v>1</v>
      </c>
      <c r="C12707" t="s">
        <v>9357</v>
      </c>
      <c r="D12707" s="84"/>
      <c r="F12707" s="84"/>
    </row>
    <row r="12708" spans="1:6" x14ac:dyDescent="0.25">
      <c r="A12708" t="s">
        <v>13946</v>
      </c>
      <c r="B12708">
        <v>1</v>
      </c>
      <c r="C12708" t="s">
        <v>9357</v>
      </c>
      <c r="D12708" s="84"/>
      <c r="F12708" s="84"/>
    </row>
    <row r="12709" spans="1:6" x14ac:dyDescent="0.25">
      <c r="A12709" t="s">
        <v>13947</v>
      </c>
      <c r="B12709">
        <v>1</v>
      </c>
      <c r="C12709" t="s">
        <v>9357</v>
      </c>
      <c r="D12709" s="84"/>
      <c r="F12709" s="84"/>
    </row>
    <row r="12710" spans="1:6" x14ac:dyDescent="0.25">
      <c r="A12710" t="s">
        <v>13948</v>
      </c>
      <c r="B12710">
        <v>1</v>
      </c>
      <c r="C12710" t="s">
        <v>9357</v>
      </c>
      <c r="D12710" s="84"/>
      <c r="F12710" s="84"/>
    </row>
    <row r="12711" spans="1:6" x14ac:dyDescent="0.25">
      <c r="A12711" t="s">
        <v>13949</v>
      </c>
      <c r="B12711">
        <v>1</v>
      </c>
      <c r="C12711" t="s">
        <v>9357</v>
      </c>
      <c r="D12711" s="84"/>
      <c r="F12711" s="84"/>
    </row>
    <row r="12712" spans="1:6" x14ac:dyDescent="0.25">
      <c r="A12712" t="s">
        <v>13950</v>
      </c>
      <c r="B12712">
        <v>1</v>
      </c>
      <c r="C12712" t="s">
        <v>9357</v>
      </c>
      <c r="D12712" s="84"/>
      <c r="F12712" s="84"/>
    </row>
    <row r="12713" spans="1:6" x14ac:dyDescent="0.25">
      <c r="A12713" t="s">
        <v>13951</v>
      </c>
      <c r="B12713">
        <v>1</v>
      </c>
      <c r="C12713" t="s">
        <v>9357</v>
      </c>
      <c r="D12713" s="84"/>
      <c r="F12713" s="84"/>
    </row>
    <row r="12714" spans="1:6" x14ac:dyDescent="0.25">
      <c r="A12714" t="s">
        <v>13952</v>
      </c>
      <c r="B12714">
        <v>1</v>
      </c>
      <c r="C12714" t="s">
        <v>9357</v>
      </c>
      <c r="D12714" s="84"/>
      <c r="F12714" s="84"/>
    </row>
    <row r="12715" spans="1:6" x14ac:dyDescent="0.25">
      <c r="A12715" t="s">
        <v>13953</v>
      </c>
      <c r="B12715">
        <v>1</v>
      </c>
      <c r="C12715" t="s">
        <v>9357</v>
      </c>
      <c r="D12715" s="84"/>
      <c r="F12715" s="84"/>
    </row>
    <row r="12716" spans="1:6" x14ac:dyDescent="0.25">
      <c r="A12716" t="s">
        <v>13954</v>
      </c>
      <c r="B12716">
        <v>1</v>
      </c>
      <c r="C12716" t="s">
        <v>9357</v>
      </c>
      <c r="D12716" s="84"/>
      <c r="F12716" s="84"/>
    </row>
    <row r="12717" spans="1:6" x14ac:dyDescent="0.25">
      <c r="A12717" t="s">
        <v>13955</v>
      </c>
      <c r="B12717">
        <v>1</v>
      </c>
      <c r="C12717" t="s">
        <v>9357</v>
      </c>
      <c r="D12717" s="84"/>
      <c r="F12717" s="84"/>
    </row>
    <row r="12718" spans="1:6" x14ac:dyDescent="0.25">
      <c r="A12718" t="s">
        <v>13956</v>
      </c>
      <c r="B12718">
        <v>1</v>
      </c>
      <c r="C12718" t="s">
        <v>9357</v>
      </c>
      <c r="D12718" s="84"/>
      <c r="F12718" s="84"/>
    </row>
    <row r="12719" spans="1:6" x14ac:dyDescent="0.25">
      <c r="A12719" t="s">
        <v>13957</v>
      </c>
      <c r="B12719">
        <v>1</v>
      </c>
      <c r="C12719" t="s">
        <v>9357</v>
      </c>
      <c r="D12719" s="84"/>
      <c r="F12719" s="84"/>
    </row>
    <row r="12720" spans="1:6" x14ac:dyDescent="0.25">
      <c r="A12720" t="s">
        <v>13958</v>
      </c>
      <c r="B12720">
        <v>1</v>
      </c>
      <c r="C12720" t="s">
        <v>9357</v>
      </c>
      <c r="D12720" s="84"/>
      <c r="F12720" s="84"/>
    </row>
    <row r="12721" spans="1:6" x14ac:dyDescent="0.25">
      <c r="A12721" t="s">
        <v>13959</v>
      </c>
      <c r="B12721">
        <v>1</v>
      </c>
      <c r="C12721" t="s">
        <v>9357</v>
      </c>
      <c r="D12721" s="84"/>
      <c r="F12721" s="84"/>
    </row>
    <row r="12722" spans="1:6" x14ac:dyDescent="0.25">
      <c r="A12722" t="s">
        <v>13960</v>
      </c>
      <c r="B12722">
        <v>1</v>
      </c>
      <c r="C12722" t="s">
        <v>9357</v>
      </c>
      <c r="D12722" s="84"/>
      <c r="F12722" s="84"/>
    </row>
    <row r="12723" spans="1:6" x14ac:dyDescent="0.25">
      <c r="A12723" t="s">
        <v>13961</v>
      </c>
      <c r="B12723">
        <v>1</v>
      </c>
      <c r="C12723" t="s">
        <v>9357</v>
      </c>
      <c r="D12723" s="84"/>
      <c r="F12723" s="84"/>
    </row>
    <row r="12724" spans="1:6" x14ac:dyDescent="0.25">
      <c r="A12724" t="s">
        <v>13962</v>
      </c>
      <c r="B12724">
        <v>1</v>
      </c>
      <c r="C12724" t="s">
        <v>9357</v>
      </c>
      <c r="D12724" s="84"/>
      <c r="F12724" s="84"/>
    </row>
    <row r="12725" spans="1:6" x14ac:dyDescent="0.25">
      <c r="A12725" t="s">
        <v>13963</v>
      </c>
      <c r="B12725">
        <v>1</v>
      </c>
      <c r="C12725" t="s">
        <v>9357</v>
      </c>
      <c r="D12725" s="84"/>
      <c r="F12725" s="84"/>
    </row>
    <row r="12726" spans="1:6" x14ac:dyDescent="0.25">
      <c r="A12726" t="s">
        <v>13964</v>
      </c>
      <c r="B12726">
        <v>1</v>
      </c>
      <c r="C12726" t="s">
        <v>9357</v>
      </c>
      <c r="D12726" s="84"/>
      <c r="F12726" s="84"/>
    </row>
    <row r="12727" spans="1:6" x14ac:dyDescent="0.25">
      <c r="A12727" t="s">
        <v>13965</v>
      </c>
      <c r="B12727">
        <v>1</v>
      </c>
      <c r="C12727" t="s">
        <v>9357</v>
      </c>
      <c r="D12727" s="84"/>
      <c r="F12727" s="84"/>
    </row>
    <row r="12728" spans="1:6" x14ac:dyDescent="0.25">
      <c r="A12728" t="s">
        <v>13966</v>
      </c>
      <c r="B12728">
        <v>1</v>
      </c>
      <c r="C12728" t="s">
        <v>9357</v>
      </c>
      <c r="D12728" s="84"/>
      <c r="F12728" s="84"/>
    </row>
    <row r="12729" spans="1:6" x14ac:dyDescent="0.25">
      <c r="A12729" t="s">
        <v>13967</v>
      </c>
      <c r="B12729">
        <v>1</v>
      </c>
      <c r="C12729" t="s">
        <v>9357</v>
      </c>
      <c r="D12729" s="84"/>
      <c r="F12729" s="84"/>
    </row>
    <row r="12730" spans="1:6" x14ac:dyDescent="0.25">
      <c r="A12730" t="s">
        <v>13968</v>
      </c>
      <c r="B12730">
        <v>1</v>
      </c>
      <c r="C12730" t="s">
        <v>9357</v>
      </c>
      <c r="D12730" s="84"/>
      <c r="F12730" s="84"/>
    </row>
    <row r="12731" spans="1:6" x14ac:dyDescent="0.25">
      <c r="A12731" t="s">
        <v>13969</v>
      </c>
      <c r="B12731">
        <v>1</v>
      </c>
      <c r="C12731" t="s">
        <v>9357</v>
      </c>
      <c r="D12731" s="84"/>
      <c r="F12731" s="84"/>
    </row>
    <row r="12732" spans="1:6" x14ac:dyDescent="0.25">
      <c r="A12732" t="s">
        <v>13970</v>
      </c>
      <c r="B12732">
        <v>1</v>
      </c>
      <c r="C12732" t="s">
        <v>9357</v>
      </c>
      <c r="D12732" s="84"/>
      <c r="F12732" s="84"/>
    </row>
    <row r="12733" spans="1:6" x14ac:dyDescent="0.25">
      <c r="A12733" t="s">
        <v>13971</v>
      </c>
      <c r="B12733">
        <v>1</v>
      </c>
      <c r="C12733" t="s">
        <v>9357</v>
      </c>
      <c r="D12733" s="84"/>
      <c r="F12733" s="84"/>
    </row>
    <row r="12734" spans="1:6" x14ac:dyDescent="0.25">
      <c r="A12734" t="s">
        <v>13972</v>
      </c>
      <c r="B12734">
        <v>1</v>
      </c>
      <c r="C12734" t="s">
        <v>9357</v>
      </c>
      <c r="D12734" s="84"/>
      <c r="F12734" s="84"/>
    </row>
    <row r="12735" spans="1:6" x14ac:dyDescent="0.25">
      <c r="A12735" t="s">
        <v>13973</v>
      </c>
      <c r="B12735">
        <v>1</v>
      </c>
      <c r="C12735" t="s">
        <v>9357</v>
      </c>
      <c r="D12735" s="84"/>
      <c r="F12735" s="84"/>
    </row>
    <row r="12736" spans="1:6" x14ac:dyDescent="0.25">
      <c r="A12736" t="s">
        <v>13974</v>
      </c>
      <c r="B12736">
        <v>1</v>
      </c>
      <c r="C12736" t="s">
        <v>9357</v>
      </c>
      <c r="D12736" s="84"/>
      <c r="F12736" s="84"/>
    </row>
    <row r="12737" spans="1:6" x14ac:dyDescent="0.25">
      <c r="A12737" t="s">
        <v>13975</v>
      </c>
      <c r="B12737">
        <v>1</v>
      </c>
      <c r="C12737" t="s">
        <v>9357</v>
      </c>
      <c r="D12737" s="84"/>
      <c r="F12737" s="84"/>
    </row>
    <row r="12738" spans="1:6" x14ac:dyDescent="0.25">
      <c r="A12738" t="s">
        <v>13976</v>
      </c>
      <c r="B12738">
        <v>1</v>
      </c>
      <c r="C12738" t="s">
        <v>9357</v>
      </c>
      <c r="D12738" s="84"/>
      <c r="F12738" s="84"/>
    </row>
    <row r="12739" spans="1:6" x14ac:dyDescent="0.25">
      <c r="A12739" t="s">
        <v>13977</v>
      </c>
      <c r="B12739">
        <v>1</v>
      </c>
      <c r="C12739" t="s">
        <v>9357</v>
      </c>
      <c r="D12739" s="84"/>
      <c r="F12739" s="84"/>
    </row>
    <row r="12740" spans="1:6" x14ac:dyDescent="0.25">
      <c r="A12740" t="s">
        <v>13978</v>
      </c>
      <c r="B12740">
        <v>1</v>
      </c>
      <c r="C12740" t="s">
        <v>9357</v>
      </c>
      <c r="D12740" s="84"/>
      <c r="F12740" s="84"/>
    </row>
    <row r="12741" spans="1:6" x14ac:dyDescent="0.25">
      <c r="A12741" t="s">
        <v>13979</v>
      </c>
      <c r="B12741">
        <v>1</v>
      </c>
      <c r="C12741" t="s">
        <v>9357</v>
      </c>
      <c r="D12741" s="84"/>
      <c r="F12741" s="84"/>
    </row>
    <row r="12742" spans="1:6" x14ac:dyDescent="0.25">
      <c r="A12742" t="s">
        <v>13980</v>
      </c>
      <c r="B12742">
        <v>1</v>
      </c>
      <c r="C12742" t="s">
        <v>9357</v>
      </c>
      <c r="D12742" s="84"/>
      <c r="F12742" s="84"/>
    </row>
    <row r="12743" spans="1:6" x14ac:dyDescent="0.25">
      <c r="A12743" t="s">
        <v>13981</v>
      </c>
      <c r="B12743">
        <v>1</v>
      </c>
      <c r="C12743" t="s">
        <v>9357</v>
      </c>
      <c r="D12743" s="84"/>
      <c r="F12743" s="84"/>
    </row>
    <row r="12744" spans="1:6" x14ac:dyDescent="0.25">
      <c r="A12744" t="s">
        <v>13982</v>
      </c>
      <c r="B12744">
        <v>1</v>
      </c>
      <c r="C12744" t="s">
        <v>9357</v>
      </c>
      <c r="D12744" s="84"/>
      <c r="F12744" s="84"/>
    </row>
    <row r="12745" spans="1:6" x14ac:dyDescent="0.25">
      <c r="A12745" t="s">
        <v>13983</v>
      </c>
      <c r="B12745">
        <v>1</v>
      </c>
      <c r="C12745" t="s">
        <v>9357</v>
      </c>
      <c r="D12745" s="84"/>
      <c r="F12745" s="84"/>
    </row>
    <row r="12746" spans="1:6" x14ac:dyDescent="0.25">
      <c r="A12746" t="s">
        <v>13984</v>
      </c>
      <c r="B12746">
        <v>1</v>
      </c>
      <c r="C12746" t="s">
        <v>9357</v>
      </c>
      <c r="D12746" s="84"/>
      <c r="F12746" s="84"/>
    </row>
    <row r="12747" spans="1:6" x14ac:dyDescent="0.25">
      <c r="A12747" t="s">
        <v>13985</v>
      </c>
      <c r="B12747">
        <v>1</v>
      </c>
      <c r="C12747" t="s">
        <v>9357</v>
      </c>
      <c r="D12747" s="84"/>
      <c r="F12747" s="84"/>
    </row>
    <row r="12748" spans="1:6" x14ac:dyDescent="0.25">
      <c r="A12748" t="s">
        <v>13986</v>
      </c>
      <c r="B12748">
        <v>1</v>
      </c>
      <c r="C12748" t="s">
        <v>9357</v>
      </c>
      <c r="D12748" s="84"/>
      <c r="F12748" s="84"/>
    </row>
    <row r="12749" spans="1:6" x14ac:dyDescent="0.25">
      <c r="A12749" t="s">
        <v>13987</v>
      </c>
      <c r="B12749">
        <v>1</v>
      </c>
      <c r="C12749" t="s">
        <v>9357</v>
      </c>
      <c r="D12749" s="84"/>
      <c r="F12749" s="84"/>
    </row>
    <row r="12750" spans="1:6" x14ac:dyDescent="0.25">
      <c r="A12750" t="s">
        <v>13988</v>
      </c>
      <c r="B12750">
        <v>1</v>
      </c>
      <c r="C12750" t="s">
        <v>9357</v>
      </c>
      <c r="D12750" s="84"/>
      <c r="F12750" s="84"/>
    </row>
    <row r="12751" spans="1:6" x14ac:dyDescent="0.25">
      <c r="A12751" t="s">
        <v>13989</v>
      </c>
      <c r="B12751">
        <v>1</v>
      </c>
      <c r="C12751" t="s">
        <v>9357</v>
      </c>
      <c r="D12751" s="84"/>
      <c r="F12751" s="84"/>
    </row>
    <row r="12752" spans="1:6" x14ac:dyDescent="0.25">
      <c r="A12752" t="s">
        <v>13990</v>
      </c>
      <c r="B12752">
        <v>1</v>
      </c>
      <c r="C12752" t="s">
        <v>9357</v>
      </c>
      <c r="D12752" s="84"/>
      <c r="F12752" s="84"/>
    </row>
    <row r="12753" spans="1:6" x14ac:dyDescent="0.25">
      <c r="A12753" t="s">
        <v>13991</v>
      </c>
      <c r="B12753">
        <v>1</v>
      </c>
      <c r="C12753" t="s">
        <v>9357</v>
      </c>
      <c r="D12753" s="84"/>
      <c r="F12753" s="84"/>
    </row>
    <row r="12754" spans="1:6" x14ac:dyDescent="0.25">
      <c r="A12754" t="s">
        <v>13992</v>
      </c>
      <c r="B12754">
        <v>1</v>
      </c>
      <c r="C12754" t="s">
        <v>9357</v>
      </c>
      <c r="D12754" s="84"/>
      <c r="F12754" s="84"/>
    </row>
    <row r="12755" spans="1:6" x14ac:dyDescent="0.25">
      <c r="A12755" t="s">
        <v>13993</v>
      </c>
      <c r="B12755">
        <v>1</v>
      </c>
      <c r="C12755" t="s">
        <v>9357</v>
      </c>
      <c r="D12755" s="84"/>
      <c r="F12755" s="84"/>
    </row>
    <row r="12756" spans="1:6" x14ac:dyDescent="0.25">
      <c r="A12756" t="s">
        <v>13994</v>
      </c>
      <c r="B12756">
        <v>1</v>
      </c>
      <c r="C12756" t="s">
        <v>9357</v>
      </c>
      <c r="D12756" s="84"/>
      <c r="F12756" s="84"/>
    </row>
    <row r="12757" spans="1:6" x14ac:dyDescent="0.25">
      <c r="A12757" t="s">
        <v>13995</v>
      </c>
      <c r="B12757">
        <v>1</v>
      </c>
      <c r="C12757" t="s">
        <v>9357</v>
      </c>
      <c r="D12757" s="84"/>
      <c r="F12757" s="84"/>
    </row>
    <row r="12758" spans="1:6" x14ac:dyDescent="0.25">
      <c r="A12758" t="s">
        <v>13996</v>
      </c>
      <c r="B12758">
        <v>1</v>
      </c>
      <c r="C12758" t="s">
        <v>9357</v>
      </c>
      <c r="D12758" s="84"/>
      <c r="F12758" s="84"/>
    </row>
    <row r="12759" spans="1:6" x14ac:dyDescent="0.25">
      <c r="A12759" t="s">
        <v>13997</v>
      </c>
      <c r="B12759">
        <v>1</v>
      </c>
      <c r="C12759" t="s">
        <v>9357</v>
      </c>
      <c r="D12759" s="84"/>
      <c r="F12759" s="84"/>
    </row>
    <row r="12760" spans="1:6" x14ac:dyDescent="0.25">
      <c r="A12760" t="s">
        <v>13998</v>
      </c>
      <c r="B12760">
        <v>1</v>
      </c>
      <c r="C12760" t="s">
        <v>9357</v>
      </c>
      <c r="D12760" s="84"/>
      <c r="F12760" s="84"/>
    </row>
    <row r="12761" spans="1:6" x14ac:dyDescent="0.25">
      <c r="A12761" t="s">
        <v>13999</v>
      </c>
      <c r="B12761">
        <v>1</v>
      </c>
      <c r="C12761" t="s">
        <v>9357</v>
      </c>
      <c r="D12761" s="84"/>
      <c r="F12761" s="84"/>
    </row>
    <row r="12762" spans="1:6" x14ac:dyDescent="0.25">
      <c r="A12762" t="s">
        <v>14000</v>
      </c>
      <c r="B12762">
        <v>1</v>
      </c>
      <c r="C12762" t="s">
        <v>9357</v>
      </c>
      <c r="D12762" s="84"/>
      <c r="F12762" s="84"/>
    </row>
    <row r="12763" spans="1:6" x14ac:dyDescent="0.25">
      <c r="A12763" t="s">
        <v>14001</v>
      </c>
      <c r="B12763">
        <v>1</v>
      </c>
      <c r="C12763" t="s">
        <v>9357</v>
      </c>
      <c r="D12763" s="84"/>
      <c r="F12763" s="84"/>
    </row>
    <row r="12764" spans="1:6" x14ac:dyDescent="0.25">
      <c r="A12764" t="s">
        <v>14002</v>
      </c>
      <c r="B12764">
        <v>1</v>
      </c>
      <c r="C12764" t="s">
        <v>9357</v>
      </c>
      <c r="D12764" s="84"/>
      <c r="F12764" s="84"/>
    </row>
    <row r="12765" spans="1:6" x14ac:dyDescent="0.25">
      <c r="A12765" t="s">
        <v>14003</v>
      </c>
      <c r="B12765">
        <v>1</v>
      </c>
      <c r="C12765" t="s">
        <v>9357</v>
      </c>
      <c r="D12765" s="84"/>
      <c r="F12765" s="84"/>
    </row>
    <row r="12766" spans="1:6" x14ac:dyDescent="0.25">
      <c r="A12766" t="s">
        <v>14004</v>
      </c>
      <c r="B12766">
        <v>1</v>
      </c>
      <c r="C12766" t="s">
        <v>9357</v>
      </c>
      <c r="D12766" s="84"/>
      <c r="F12766" s="84"/>
    </row>
    <row r="12767" spans="1:6" x14ac:dyDescent="0.25">
      <c r="A12767" t="s">
        <v>14005</v>
      </c>
      <c r="B12767">
        <v>1</v>
      </c>
      <c r="C12767" t="s">
        <v>9357</v>
      </c>
      <c r="D12767" s="84"/>
      <c r="F12767" s="84"/>
    </row>
    <row r="12768" spans="1:6" x14ac:dyDescent="0.25">
      <c r="A12768" t="s">
        <v>14006</v>
      </c>
      <c r="B12768">
        <v>1</v>
      </c>
      <c r="C12768" t="s">
        <v>9357</v>
      </c>
      <c r="D12768" s="84"/>
      <c r="F12768" s="84"/>
    </row>
    <row r="12769" spans="1:6" x14ac:dyDescent="0.25">
      <c r="A12769" t="s">
        <v>14007</v>
      </c>
      <c r="B12769">
        <v>1</v>
      </c>
      <c r="C12769" t="s">
        <v>9357</v>
      </c>
      <c r="D12769" s="84"/>
      <c r="F12769" s="84"/>
    </row>
    <row r="12770" spans="1:6" x14ac:dyDescent="0.25">
      <c r="A12770" t="s">
        <v>14008</v>
      </c>
      <c r="B12770">
        <v>1</v>
      </c>
      <c r="C12770" t="s">
        <v>9357</v>
      </c>
      <c r="D12770" s="84"/>
      <c r="F12770" s="84"/>
    </row>
    <row r="12771" spans="1:6" x14ac:dyDescent="0.25">
      <c r="A12771" t="s">
        <v>14009</v>
      </c>
      <c r="B12771">
        <v>1</v>
      </c>
      <c r="C12771" t="s">
        <v>9357</v>
      </c>
      <c r="D12771" s="84"/>
      <c r="F12771" s="84"/>
    </row>
    <row r="12772" spans="1:6" x14ac:dyDescent="0.25">
      <c r="A12772" t="s">
        <v>14010</v>
      </c>
      <c r="B12772">
        <v>1</v>
      </c>
      <c r="C12772" t="s">
        <v>9357</v>
      </c>
      <c r="D12772" s="84"/>
      <c r="F12772" s="84"/>
    </row>
    <row r="12773" spans="1:6" x14ac:dyDescent="0.25">
      <c r="A12773" t="s">
        <v>14011</v>
      </c>
      <c r="B12773">
        <v>1</v>
      </c>
      <c r="C12773" t="s">
        <v>9357</v>
      </c>
      <c r="D12773" s="84"/>
      <c r="F12773" s="84"/>
    </row>
    <row r="12774" spans="1:6" x14ac:dyDescent="0.25">
      <c r="A12774" t="s">
        <v>14012</v>
      </c>
      <c r="B12774">
        <v>1</v>
      </c>
      <c r="C12774" t="s">
        <v>9357</v>
      </c>
      <c r="D12774" s="84"/>
      <c r="F12774" s="84"/>
    </row>
    <row r="12775" spans="1:6" x14ac:dyDescent="0.25">
      <c r="A12775" t="s">
        <v>14013</v>
      </c>
      <c r="B12775">
        <v>1</v>
      </c>
      <c r="C12775" t="s">
        <v>9357</v>
      </c>
      <c r="D12775" s="84"/>
      <c r="F12775" s="84"/>
    </row>
    <row r="12776" spans="1:6" x14ac:dyDescent="0.25">
      <c r="A12776" t="s">
        <v>14014</v>
      </c>
      <c r="B12776">
        <v>1</v>
      </c>
      <c r="C12776" t="s">
        <v>9357</v>
      </c>
      <c r="D12776" s="84"/>
      <c r="F12776" s="84"/>
    </row>
    <row r="12777" spans="1:6" x14ac:dyDescent="0.25">
      <c r="A12777" t="s">
        <v>14015</v>
      </c>
      <c r="B12777">
        <v>1</v>
      </c>
      <c r="C12777" t="s">
        <v>9357</v>
      </c>
      <c r="D12777" s="84"/>
      <c r="F12777" s="84"/>
    </row>
    <row r="12778" spans="1:6" x14ac:dyDescent="0.25">
      <c r="A12778" t="s">
        <v>14016</v>
      </c>
      <c r="B12778">
        <v>1</v>
      </c>
      <c r="C12778" t="s">
        <v>9357</v>
      </c>
      <c r="D12778" s="84"/>
      <c r="F12778" s="84"/>
    </row>
    <row r="12779" spans="1:6" x14ac:dyDescent="0.25">
      <c r="A12779" t="s">
        <v>14017</v>
      </c>
      <c r="B12779">
        <v>1</v>
      </c>
      <c r="C12779" t="s">
        <v>9357</v>
      </c>
      <c r="D12779" s="84"/>
      <c r="F12779" s="84"/>
    </row>
    <row r="12780" spans="1:6" x14ac:dyDescent="0.25">
      <c r="A12780" t="s">
        <v>14018</v>
      </c>
      <c r="B12780">
        <v>1</v>
      </c>
      <c r="C12780" t="s">
        <v>9357</v>
      </c>
      <c r="D12780" s="84"/>
      <c r="F12780" s="84"/>
    </row>
    <row r="12781" spans="1:6" x14ac:dyDescent="0.25">
      <c r="A12781" t="s">
        <v>14019</v>
      </c>
      <c r="B12781">
        <v>1</v>
      </c>
      <c r="C12781" t="s">
        <v>9357</v>
      </c>
      <c r="D12781" s="84"/>
      <c r="F12781" s="84"/>
    </row>
    <row r="12782" spans="1:6" x14ac:dyDescent="0.25">
      <c r="A12782" t="s">
        <v>14020</v>
      </c>
      <c r="B12782">
        <v>1</v>
      </c>
      <c r="C12782" t="s">
        <v>9357</v>
      </c>
      <c r="D12782" s="84"/>
      <c r="F12782" s="84"/>
    </row>
    <row r="12783" spans="1:6" x14ac:dyDescent="0.25">
      <c r="A12783" t="s">
        <v>14021</v>
      </c>
      <c r="B12783">
        <v>1</v>
      </c>
      <c r="C12783" t="s">
        <v>9357</v>
      </c>
      <c r="D12783" s="84"/>
      <c r="F12783" s="84"/>
    </row>
    <row r="12784" spans="1:6" x14ac:dyDescent="0.25">
      <c r="A12784" t="s">
        <v>14022</v>
      </c>
      <c r="B12784">
        <v>1</v>
      </c>
      <c r="C12784" t="s">
        <v>9357</v>
      </c>
      <c r="D12784" s="84"/>
      <c r="F12784" s="84"/>
    </row>
    <row r="12785" spans="1:6" x14ac:dyDescent="0.25">
      <c r="A12785" t="s">
        <v>14023</v>
      </c>
      <c r="B12785">
        <v>1</v>
      </c>
      <c r="C12785" t="s">
        <v>9357</v>
      </c>
      <c r="D12785" s="84"/>
      <c r="F12785" s="84"/>
    </row>
    <row r="12786" spans="1:6" x14ac:dyDescent="0.25">
      <c r="A12786" t="s">
        <v>14024</v>
      </c>
      <c r="B12786">
        <v>1</v>
      </c>
      <c r="C12786" t="s">
        <v>9357</v>
      </c>
      <c r="D12786" s="84"/>
      <c r="F12786" s="84"/>
    </row>
    <row r="12787" spans="1:6" x14ac:dyDescent="0.25">
      <c r="A12787" t="s">
        <v>14025</v>
      </c>
      <c r="B12787">
        <v>1</v>
      </c>
      <c r="C12787" t="s">
        <v>9357</v>
      </c>
      <c r="D12787" s="84"/>
      <c r="F12787" s="84"/>
    </row>
    <row r="12788" spans="1:6" x14ac:dyDescent="0.25">
      <c r="A12788" t="s">
        <v>14026</v>
      </c>
      <c r="B12788">
        <v>1</v>
      </c>
      <c r="C12788" t="s">
        <v>9357</v>
      </c>
      <c r="D12788" s="84"/>
      <c r="F12788" s="84"/>
    </row>
    <row r="12789" spans="1:6" x14ac:dyDescent="0.25">
      <c r="A12789" t="s">
        <v>14027</v>
      </c>
      <c r="B12789">
        <v>1</v>
      </c>
      <c r="C12789" t="s">
        <v>9357</v>
      </c>
      <c r="D12789" s="84"/>
      <c r="F12789" s="84"/>
    </row>
    <row r="12790" spans="1:6" x14ac:dyDescent="0.25">
      <c r="A12790" t="s">
        <v>14028</v>
      </c>
      <c r="B12790">
        <v>1</v>
      </c>
      <c r="C12790" t="s">
        <v>9357</v>
      </c>
      <c r="D12790" s="84"/>
      <c r="F12790" s="84"/>
    </row>
    <row r="12791" spans="1:6" x14ac:dyDescent="0.25">
      <c r="A12791" t="s">
        <v>14029</v>
      </c>
      <c r="B12791">
        <v>1</v>
      </c>
      <c r="C12791" t="s">
        <v>9357</v>
      </c>
      <c r="D12791" s="84"/>
      <c r="F12791" s="84"/>
    </row>
    <row r="12792" spans="1:6" x14ac:dyDescent="0.25">
      <c r="A12792" t="s">
        <v>14030</v>
      </c>
      <c r="B12792">
        <v>1</v>
      </c>
      <c r="C12792" t="s">
        <v>9357</v>
      </c>
      <c r="D12792" s="84"/>
      <c r="F12792" s="84"/>
    </row>
    <row r="12793" spans="1:6" x14ac:dyDescent="0.25">
      <c r="A12793" t="s">
        <v>14031</v>
      </c>
      <c r="B12793">
        <v>1</v>
      </c>
      <c r="C12793" t="s">
        <v>9357</v>
      </c>
      <c r="D12793" s="84"/>
      <c r="F12793" s="84"/>
    </row>
    <row r="12794" spans="1:6" x14ac:dyDescent="0.25">
      <c r="A12794" t="s">
        <v>14032</v>
      </c>
      <c r="B12794">
        <v>1</v>
      </c>
      <c r="C12794" t="s">
        <v>9357</v>
      </c>
      <c r="D12794" s="84"/>
      <c r="F12794" s="84"/>
    </row>
    <row r="12795" spans="1:6" x14ac:dyDescent="0.25">
      <c r="A12795" t="s">
        <v>14033</v>
      </c>
      <c r="B12795">
        <v>1</v>
      </c>
      <c r="C12795" t="s">
        <v>9357</v>
      </c>
      <c r="D12795" s="84"/>
      <c r="F12795" s="84"/>
    </row>
    <row r="12796" spans="1:6" x14ac:dyDescent="0.25">
      <c r="A12796" t="s">
        <v>14034</v>
      </c>
      <c r="B12796">
        <v>1</v>
      </c>
      <c r="C12796" t="s">
        <v>9357</v>
      </c>
      <c r="D12796" s="84"/>
      <c r="F12796" s="84"/>
    </row>
    <row r="12797" spans="1:6" x14ac:dyDescent="0.25">
      <c r="A12797" t="s">
        <v>14035</v>
      </c>
      <c r="B12797">
        <v>1</v>
      </c>
      <c r="C12797" t="s">
        <v>9357</v>
      </c>
      <c r="D12797" s="84"/>
      <c r="F12797" s="84"/>
    </row>
    <row r="12798" spans="1:6" x14ac:dyDescent="0.25">
      <c r="A12798" t="s">
        <v>14036</v>
      </c>
      <c r="B12798">
        <v>1</v>
      </c>
      <c r="C12798" t="s">
        <v>9357</v>
      </c>
      <c r="D12798" s="84"/>
      <c r="F12798" s="84"/>
    </row>
    <row r="12799" spans="1:6" x14ac:dyDescent="0.25">
      <c r="A12799" t="s">
        <v>14037</v>
      </c>
      <c r="B12799">
        <v>1</v>
      </c>
      <c r="C12799" t="s">
        <v>9357</v>
      </c>
      <c r="D12799" s="84"/>
      <c r="F12799" s="84"/>
    </row>
    <row r="12800" spans="1:6" x14ac:dyDescent="0.25">
      <c r="A12800" t="s">
        <v>14038</v>
      </c>
      <c r="B12800">
        <v>1</v>
      </c>
      <c r="C12800" t="s">
        <v>9357</v>
      </c>
      <c r="D12800" s="84"/>
      <c r="F12800" s="84"/>
    </row>
    <row r="12801" spans="1:6" x14ac:dyDescent="0.25">
      <c r="A12801" t="s">
        <v>14039</v>
      </c>
      <c r="B12801">
        <v>1</v>
      </c>
      <c r="C12801" t="s">
        <v>9357</v>
      </c>
      <c r="D12801" s="84"/>
      <c r="F12801" s="84"/>
    </row>
    <row r="12802" spans="1:6" x14ac:dyDescent="0.25">
      <c r="A12802" t="s">
        <v>14040</v>
      </c>
      <c r="B12802">
        <v>1</v>
      </c>
      <c r="C12802" t="s">
        <v>9357</v>
      </c>
      <c r="D12802" s="84"/>
      <c r="F12802" s="84"/>
    </row>
    <row r="12803" spans="1:6" x14ac:dyDescent="0.25">
      <c r="A12803" t="s">
        <v>14041</v>
      </c>
      <c r="B12803">
        <v>1</v>
      </c>
      <c r="C12803" t="s">
        <v>9357</v>
      </c>
      <c r="D12803" s="84"/>
      <c r="F12803" s="84"/>
    </row>
    <row r="12804" spans="1:6" x14ac:dyDescent="0.25">
      <c r="A12804" t="s">
        <v>14042</v>
      </c>
      <c r="B12804">
        <v>1</v>
      </c>
      <c r="C12804" t="s">
        <v>9357</v>
      </c>
      <c r="D12804" s="84"/>
      <c r="F12804" s="84"/>
    </row>
    <row r="12805" spans="1:6" x14ac:dyDescent="0.25">
      <c r="A12805" t="s">
        <v>14043</v>
      </c>
      <c r="B12805">
        <v>1</v>
      </c>
      <c r="C12805" t="s">
        <v>9357</v>
      </c>
      <c r="D12805" s="84"/>
      <c r="F12805" s="84"/>
    </row>
    <row r="12806" spans="1:6" x14ac:dyDescent="0.25">
      <c r="A12806" t="s">
        <v>14044</v>
      </c>
      <c r="B12806">
        <v>1</v>
      </c>
      <c r="C12806" t="s">
        <v>9357</v>
      </c>
      <c r="D12806" s="84"/>
      <c r="F12806" s="84"/>
    </row>
    <row r="12807" spans="1:6" x14ac:dyDescent="0.25">
      <c r="A12807" t="s">
        <v>14045</v>
      </c>
      <c r="B12807">
        <v>1</v>
      </c>
      <c r="C12807" t="s">
        <v>9357</v>
      </c>
      <c r="D12807" s="84"/>
      <c r="F12807" s="84"/>
    </row>
    <row r="12808" spans="1:6" x14ac:dyDescent="0.25">
      <c r="A12808" t="s">
        <v>14046</v>
      </c>
      <c r="B12808">
        <v>1</v>
      </c>
      <c r="C12808" t="s">
        <v>9357</v>
      </c>
      <c r="D12808" s="84"/>
      <c r="F12808" s="84"/>
    </row>
    <row r="12809" spans="1:6" x14ac:dyDescent="0.25">
      <c r="A12809" t="s">
        <v>14047</v>
      </c>
      <c r="B12809">
        <v>1</v>
      </c>
      <c r="C12809" t="s">
        <v>9357</v>
      </c>
      <c r="D12809" s="84"/>
      <c r="F12809" s="84"/>
    </row>
    <row r="12810" spans="1:6" x14ac:dyDescent="0.25">
      <c r="A12810" t="s">
        <v>14048</v>
      </c>
      <c r="B12810">
        <v>1</v>
      </c>
      <c r="C12810" t="s">
        <v>9357</v>
      </c>
      <c r="D12810" s="84"/>
      <c r="F12810" s="84"/>
    </row>
    <row r="12811" spans="1:6" x14ac:dyDescent="0.25">
      <c r="A12811" t="s">
        <v>14049</v>
      </c>
      <c r="B12811">
        <v>1</v>
      </c>
      <c r="C12811" t="s">
        <v>9357</v>
      </c>
      <c r="D12811" s="84"/>
      <c r="F12811" s="84"/>
    </row>
    <row r="12812" spans="1:6" x14ac:dyDescent="0.25">
      <c r="A12812" t="s">
        <v>14050</v>
      </c>
      <c r="B12812">
        <v>1</v>
      </c>
      <c r="C12812" t="s">
        <v>9357</v>
      </c>
      <c r="D12812" s="84"/>
      <c r="F12812" s="84"/>
    </row>
    <row r="12813" spans="1:6" x14ac:dyDescent="0.25">
      <c r="A12813" t="s">
        <v>14051</v>
      </c>
      <c r="B12813">
        <v>1</v>
      </c>
      <c r="C12813" t="s">
        <v>9357</v>
      </c>
      <c r="D12813" s="84"/>
      <c r="F12813" s="84"/>
    </row>
    <row r="12814" spans="1:6" x14ac:dyDescent="0.25">
      <c r="A12814" t="s">
        <v>14052</v>
      </c>
      <c r="B12814">
        <v>1</v>
      </c>
      <c r="C12814" t="s">
        <v>9357</v>
      </c>
      <c r="D12814" s="84"/>
      <c r="F12814" s="84"/>
    </row>
    <row r="12815" spans="1:6" x14ac:dyDescent="0.25">
      <c r="A12815" t="s">
        <v>14053</v>
      </c>
      <c r="B12815">
        <v>1</v>
      </c>
      <c r="C12815" t="s">
        <v>9357</v>
      </c>
      <c r="D12815" s="84"/>
      <c r="F12815" s="84"/>
    </row>
    <row r="12816" spans="1:6" x14ac:dyDescent="0.25">
      <c r="A12816" t="s">
        <v>14054</v>
      </c>
      <c r="B12816">
        <v>1</v>
      </c>
      <c r="C12816" t="s">
        <v>9357</v>
      </c>
      <c r="D12816" s="84"/>
      <c r="F12816" s="84"/>
    </row>
    <row r="12817" spans="1:6" x14ac:dyDescent="0.25">
      <c r="A12817" t="s">
        <v>14055</v>
      </c>
      <c r="B12817">
        <v>1</v>
      </c>
      <c r="C12817" t="s">
        <v>9357</v>
      </c>
      <c r="D12817" s="84"/>
      <c r="F12817" s="84"/>
    </row>
    <row r="12818" spans="1:6" x14ac:dyDescent="0.25">
      <c r="A12818" t="s">
        <v>14056</v>
      </c>
      <c r="B12818">
        <v>1</v>
      </c>
      <c r="C12818" t="s">
        <v>9357</v>
      </c>
      <c r="D12818" s="84"/>
      <c r="F12818" s="84"/>
    </row>
    <row r="12819" spans="1:6" x14ac:dyDescent="0.25">
      <c r="A12819" t="s">
        <v>14057</v>
      </c>
      <c r="B12819">
        <v>1</v>
      </c>
      <c r="C12819" t="s">
        <v>9357</v>
      </c>
      <c r="D12819" s="84"/>
      <c r="F12819" s="84"/>
    </row>
    <row r="12820" spans="1:6" x14ac:dyDescent="0.25">
      <c r="A12820" t="s">
        <v>14058</v>
      </c>
      <c r="B12820">
        <v>1</v>
      </c>
      <c r="C12820" t="s">
        <v>9357</v>
      </c>
      <c r="D12820" s="84"/>
      <c r="F12820" s="84"/>
    </row>
    <row r="12821" spans="1:6" x14ac:dyDescent="0.25">
      <c r="A12821" t="s">
        <v>14059</v>
      </c>
      <c r="B12821">
        <v>1</v>
      </c>
      <c r="C12821" t="s">
        <v>9357</v>
      </c>
      <c r="D12821" s="84"/>
      <c r="F12821" s="84"/>
    </row>
    <row r="12822" spans="1:6" x14ac:dyDescent="0.25">
      <c r="A12822" t="s">
        <v>14060</v>
      </c>
      <c r="B12822">
        <v>1</v>
      </c>
      <c r="C12822" t="s">
        <v>9357</v>
      </c>
      <c r="D12822" s="84"/>
      <c r="F12822" s="84"/>
    </row>
    <row r="12823" spans="1:6" x14ac:dyDescent="0.25">
      <c r="A12823" t="s">
        <v>14061</v>
      </c>
      <c r="B12823">
        <v>1</v>
      </c>
      <c r="C12823" t="s">
        <v>9357</v>
      </c>
      <c r="D12823" s="84"/>
      <c r="F12823" s="84"/>
    </row>
    <row r="12824" spans="1:6" x14ac:dyDescent="0.25">
      <c r="A12824" t="s">
        <v>14062</v>
      </c>
      <c r="B12824">
        <v>1</v>
      </c>
      <c r="C12824" t="s">
        <v>9357</v>
      </c>
      <c r="D12824" s="84"/>
      <c r="F12824" s="84"/>
    </row>
    <row r="12825" spans="1:6" x14ac:dyDescent="0.25">
      <c r="A12825" t="s">
        <v>14063</v>
      </c>
      <c r="B12825">
        <v>1</v>
      </c>
      <c r="C12825" t="s">
        <v>9357</v>
      </c>
      <c r="D12825" s="84"/>
      <c r="F12825" s="84"/>
    </row>
    <row r="12826" spans="1:6" x14ac:dyDescent="0.25">
      <c r="A12826" t="s">
        <v>14064</v>
      </c>
      <c r="B12826">
        <v>1</v>
      </c>
      <c r="C12826" t="s">
        <v>9357</v>
      </c>
      <c r="D12826" s="84"/>
      <c r="F12826" s="84"/>
    </row>
    <row r="12827" spans="1:6" x14ac:dyDescent="0.25">
      <c r="A12827" t="s">
        <v>14065</v>
      </c>
      <c r="B12827">
        <v>1</v>
      </c>
      <c r="C12827" t="s">
        <v>9357</v>
      </c>
      <c r="D12827" s="84"/>
      <c r="F12827" s="84"/>
    </row>
    <row r="12828" spans="1:6" x14ac:dyDescent="0.25">
      <c r="A12828" t="s">
        <v>14066</v>
      </c>
      <c r="B12828">
        <v>1</v>
      </c>
      <c r="C12828" t="s">
        <v>9357</v>
      </c>
      <c r="D12828" s="84"/>
      <c r="F12828" s="84"/>
    </row>
    <row r="12829" spans="1:6" x14ac:dyDescent="0.25">
      <c r="A12829" t="s">
        <v>14067</v>
      </c>
      <c r="B12829">
        <v>1</v>
      </c>
      <c r="C12829" t="s">
        <v>9357</v>
      </c>
      <c r="D12829" s="84"/>
      <c r="F12829" s="84"/>
    </row>
    <row r="12830" spans="1:6" x14ac:dyDescent="0.25">
      <c r="A12830" t="s">
        <v>14068</v>
      </c>
      <c r="B12830">
        <v>1</v>
      </c>
      <c r="C12830" t="s">
        <v>9357</v>
      </c>
      <c r="D12830" s="84"/>
      <c r="F12830" s="84"/>
    </row>
    <row r="12831" spans="1:6" x14ac:dyDescent="0.25">
      <c r="A12831" t="s">
        <v>14069</v>
      </c>
      <c r="B12831">
        <v>1</v>
      </c>
      <c r="C12831" t="s">
        <v>9357</v>
      </c>
      <c r="D12831" s="84"/>
      <c r="F12831" s="84"/>
    </row>
    <row r="12832" spans="1:6" x14ac:dyDescent="0.25">
      <c r="A12832" t="s">
        <v>14070</v>
      </c>
      <c r="B12832">
        <v>1</v>
      </c>
      <c r="C12832" t="s">
        <v>9357</v>
      </c>
      <c r="D12832" s="84"/>
      <c r="F12832" s="84"/>
    </row>
    <row r="12833" spans="1:6" x14ac:dyDescent="0.25">
      <c r="A12833" t="s">
        <v>14071</v>
      </c>
      <c r="B12833">
        <v>1</v>
      </c>
      <c r="C12833" t="s">
        <v>9357</v>
      </c>
      <c r="D12833" s="84"/>
      <c r="F12833" s="84"/>
    </row>
    <row r="12834" spans="1:6" x14ac:dyDescent="0.25">
      <c r="A12834" t="s">
        <v>14072</v>
      </c>
      <c r="B12834">
        <v>1</v>
      </c>
      <c r="C12834" t="s">
        <v>9357</v>
      </c>
      <c r="D12834" s="84"/>
      <c r="F12834" s="84"/>
    </row>
    <row r="12835" spans="1:6" x14ac:dyDescent="0.25">
      <c r="A12835" t="s">
        <v>14073</v>
      </c>
      <c r="B12835">
        <v>1</v>
      </c>
      <c r="C12835" t="s">
        <v>9357</v>
      </c>
      <c r="D12835" s="84"/>
      <c r="F12835" s="84"/>
    </row>
    <row r="12836" spans="1:6" x14ac:dyDescent="0.25">
      <c r="A12836" t="s">
        <v>14074</v>
      </c>
      <c r="B12836">
        <v>1</v>
      </c>
      <c r="C12836" t="s">
        <v>9357</v>
      </c>
      <c r="D12836" s="84"/>
      <c r="F12836" s="84"/>
    </row>
    <row r="12837" spans="1:6" x14ac:dyDescent="0.25">
      <c r="A12837" t="s">
        <v>14075</v>
      </c>
      <c r="B12837">
        <v>1</v>
      </c>
      <c r="C12837" t="s">
        <v>9357</v>
      </c>
      <c r="D12837" s="84"/>
      <c r="F12837" s="84"/>
    </row>
    <row r="12838" spans="1:6" x14ac:dyDescent="0.25">
      <c r="A12838" t="s">
        <v>14076</v>
      </c>
      <c r="B12838">
        <v>1</v>
      </c>
      <c r="C12838" t="s">
        <v>9357</v>
      </c>
      <c r="D12838" s="84"/>
      <c r="F12838" s="84"/>
    </row>
    <row r="12839" spans="1:6" x14ac:dyDescent="0.25">
      <c r="A12839" t="s">
        <v>14077</v>
      </c>
      <c r="B12839">
        <v>1</v>
      </c>
      <c r="C12839" t="s">
        <v>9357</v>
      </c>
      <c r="D12839" s="84"/>
      <c r="F12839" s="84"/>
    </row>
    <row r="12840" spans="1:6" x14ac:dyDescent="0.25">
      <c r="A12840" t="s">
        <v>14078</v>
      </c>
      <c r="B12840">
        <v>1</v>
      </c>
      <c r="C12840" t="s">
        <v>9357</v>
      </c>
      <c r="D12840" s="84"/>
      <c r="F12840" s="84"/>
    </row>
    <row r="12841" spans="1:6" x14ac:dyDescent="0.25">
      <c r="A12841" t="s">
        <v>14079</v>
      </c>
      <c r="B12841">
        <v>1</v>
      </c>
      <c r="C12841" t="s">
        <v>9357</v>
      </c>
      <c r="D12841" s="84"/>
      <c r="F12841" s="84"/>
    </row>
    <row r="12842" spans="1:6" x14ac:dyDescent="0.25">
      <c r="A12842" t="s">
        <v>14080</v>
      </c>
      <c r="B12842">
        <v>1</v>
      </c>
      <c r="C12842" t="s">
        <v>9357</v>
      </c>
      <c r="D12842" s="84"/>
      <c r="F12842" s="84"/>
    </row>
    <row r="12843" spans="1:6" x14ac:dyDescent="0.25">
      <c r="A12843" t="s">
        <v>14081</v>
      </c>
      <c r="B12843">
        <v>1</v>
      </c>
      <c r="C12843" t="s">
        <v>9357</v>
      </c>
      <c r="D12843" s="84"/>
      <c r="F12843" s="84"/>
    </row>
    <row r="12844" spans="1:6" x14ac:dyDescent="0.25">
      <c r="A12844" t="s">
        <v>14082</v>
      </c>
      <c r="B12844">
        <v>1</v>
      </c>
      <c r="C12844" t="s">
        <v>9357</v>
      </c>
      <c r="D12844" s="84"/>
      <c r="F12844" s="84"/>
    </row>
    <row r="12845" spans="1:6" x14ac:dyDescent="0.25">
      <c r="A12845" t="s">
        <v>14083</v>
      </c>
      <c r="B12845">
        <v>1</v>
      </c>
      <c r="C12845" t="s">
        <v>9357</v>
      </c>
      <c r="D12845" s="84"/>
      <c r="F12845" s="84"/>
    </row>
    <row r="12846" spans="1:6" x14ac:dyDescent="0.25">
      <c r="A12846" t="s">
        <v>14084</v>
      </c>
      <c r="B12846">
        <v>1</v>
      </c>
      <c r="C12846" t="s">
        <v>9357</v>
      </c>
      <c r="D12846" s="84"/>
      <c r="F12846" s="84"/>
    </row>
    <row r="12847" spans="1:6" x14ac:dyDescent="0.25">
      <c r="A12847" t="s">
        <v>14085</v>
      </c>
      <c r="B12847">
        <v>1</v>
      </c>
      <c r="C12847" t="s">
        <v>9357</v>
      </c>
      <c r="D12847" s="84"/>
      <c r="F12847" s="84"/>
    </row>
    <row r="12848" spans="1:6" x14ac:dyDescent="0.25">
      <c r="A12848" t="s">
        <v>14086</v>
      </c>
      <c r="B12848">
        <v>1</v>
      </c>
      <c r="C12848" t="s">
        <v>9357</v>
      </c>
      <c r="D12848" s="84"/>
      <c r="F12848" s="84"/>
    </row>
    <row r="12849" spans="1:6" x14ac:dyDescent="0.25">
      <c r="A12849" t="s">
        <v>14087</v>
      </c>
      <c r="B12849">
        <v>1</v>
      </c>
      <c r="C12849" t="s">
        <v>9357</v>
      </c>
      <c r="D12849" s="84"/>
      <c r="F12849" s="84"/>
    </row>
    <row r="12850" spans="1:6" x14ac:dyDescent="0.25">
      <c r="A12850" t="s">
        <v>14088</v>
      </c>
      <c r="B12850">
        <v>1</v>
      </c>
      <c r="C12850" t="s">
        <v>9357</v>
      </c>
      <c r="D12850" s="84"/>
      <c r="F12850" s="84"/>
    </row>
    <row r="12851" spans="1:6" x14ac:dyDescent="0.25">
      <c r="A12851" t="s">
        <v>14089</v>
      </c>
      <c r="B12851">
        <v>1</v>
      </c>
      <c r="C12851" t="s">
        <v>9357</v>
      </c>
      <c r="D12851" s="84"/>
      <c r="F12851" s="84"/>
    </row>
    <row r="12852" spans="1:6" x14ac:dyDescent="0.25">
      <c r="A12852" t="s">
        <v>14090</v>
      </c>
      <c r="B12852">
        <v>1</v>
      </c>
      <c r="C12852" t="s">
        <v>9357</v>
      </c>
      <c r="D12852" s="84"/>
      <c r="F12852" s="84"/>
    </row>
    <row r="12853" spans="1:6" x14ac:dyDescent="0.25">
      <c r="A12853" t="s">
        <v>14091</v>
      </c>
      <c r="B12853">
        <v>1</v>
      </c>
      <c r="C12853" t="s">
        <v>9357</v>
      </c>
      <c r="D12853" s="84"/>
      <c r="F12853" s="84"/>
    </row>
    <row r="12854" spans="1:6" x14ac:dyDescent="0.25">
      <c r="A12854" t="s">
        <v>14092</v>
      </c>
      <c r="B12854">
        <v>1</v>
      </c>
      <c r="C12854" t="s">
        <v>9357</v>
      </c>
      <c r="D12854" s="84"/>
      <c r="F12854" s="84"/>
    </row>
    <row r="12855" spans="1:6" x14ac:dyDescent="0.25">
      <c r="A12855" t="s">
        <v>14093</v>
      </c>
      <c r="B12855">
        <v>1</v>
      </c>
      <c r="C12855" t="s">
        <v>9357</v>
      </c>
      <c r="D12855" s="84"/>
      <c r="F12855" s="84"/>
    </row>
    <row r="12856" spans="1:6" x14ac:dyDescent="0.25">
      <c r="A12856" t="s">
        <v>14094</v>
      </c>
      <c r="B12856">
        <v>1</v>
      </c>
      <c r="C12856" t="s">
        <v>9357</v>
      </c>
      <c r="D12856" s="84"/>
      <c r="F12856" s="84"/>
    </row>
    <row r="12857" spans="1:6" x14ac:dyDescent="0.25">
      <c r="A12857" t="s">
        <v>14095</v>
      </c>
      <c r="B12857">
        <v>1</v>
      </c>
      <c r="C12857" t="s">
        <v>9357</v>
      </c>
      <c r="D12857" s="84"/>
      <c r="F12857" s="84"/>
    </row>
    <row r="12858" spans="1:6" x14ac:dyDescent="0.25">
      <c r="A12858" t="s">
        <v>14096</v>
      </c>
      <c r="B12858">
        <v>1</v>
      </c>
      <c r="C12858" t="s">
        <v>9357</v>
      </c>
      <c r="D12858" s="84"/>
      <c r="F12858" s="84"/>
    </row>
    <row r="12859" spans="1:6" x14ac:dyDescent="0.25">
      <c r="A12859" t="s">
        <v>14097</v>
      </c>
      <c r="B12859">
        <v>1</v>
      </c>
      <c r="C12859" t="s">
        <v>9357</v>
      </c>
      <c r="D12859" s="84"/>
      <c r="F12859" s="84"/>
    </row>
    <row r="12860" spans="1:6" x14ac:dyDescent="0.25">
      <c r="A12860" t="s">
        <v>14098</v>
      </c>
      <c r="B12860">
        <v>1</v>
      </c>
      <c r="C12860" t="s">
        <v>9357</v>
      </c>
      <c r="D12860" s="84"/>
      <c r="F12860" s="84"/>
    </row>
    <row r="12861" spans="1:6" x14ac:dyDescent="0.25">
      <c r="A12861" t="s">
        <v>14099</v>
      </c>
      <c r="B12861">
        <v>1</v>
      </c>
      <c r="C12861" t="s">
        <v>9357</v>
      </c>
      <c r="D12861" s="84"/>
      <c r="F12861" s="84"/>
    </row>
    <row r="12862" spans="1:6" x14ac:dyDescent="0.25">
      <c r="A12862" t="s">
        <v>14100</v>
      </c>
      <c r="B12862">
        <v>1</v>
      </c>
      <c r="C12862" t="s">
        <v>9357</v>
      </c>
      <c r="D12862" s="84"/>
      <c r="F12862" s="84"/>
    </row>
    <row r="12863" spans="1:6" x14ac:dyDescent="0.25">
      <c r="A12863" t="s">
        <v>14101</v>
      </c>
      <c r="B12863">
        <v>1</v>
      </c>
      <c r="C12863" t="s">
        <v>9357</v>
      </c>
      <c r="D12863" s="84"/>
      <c r="F12863" s="84"/>
    </row>
    <row r="12864" spans="1:6" x14ac:dyDescent="0.25">
      <c r="A12864" t="s">
        <v>14102</v>
      </c>
      <c r="B12864">
        <v>1</v>
      </c>
      <c r="C12864" t="s">
        <v>9357</v>
      </c>
      <c r="D12864" s="84"/>
      <c r="F12864" s="84"/>
    </row>
    <row r="12865" spans="1:6" x14ac:dyDescent="0.25">
      <c r="A12865" t="s">
        <v>14103</v>
      </c>
      <c r="B12865">
        <v>1</v>
      </c>
      <c r="C12865" t="s">
        <v>9357</v>
      </c>
      <c r="D12865" s="84"/>
      <c r="F12865" s="84"/>
    </row>
    <row r="12866" spans="1:6" x14ac:dyDescent="0.25">
      <c r="A12866" t="s">
        <v>14104</v>
      </c>
      <c r="B12866">
        <v>1</v>
      </c>
      <c r="C12866" t="s">
        <v>9357</v>
      </c>
      <c r="D12866" s="84"/>
      <c r="F12866" s="84"/>
    </row>
    <row r="12867" spans="1:6" x14ac:dyDescent="0.25">
      <c r="A12867" t="s">
        <v>14105</v>
      </c>
      <c r="B12867">
        <v>1</v>
      </c>
      <c r="C12867" t="s">
        <v>9357</v>
      </c>
      <c r="D12867" s="84"/>
      <c r="F12867" s="84"/>
    </row>
    <row r="12868" spans="1:6" x14ac:dyDescent="0.25">
      <c r="A12868" t="s">
        <v>14106</v>
      </c>
      <c r="B12868">
        <v>1</v>
      </c>
      <c r="C12868" t="s">
        <v>9357</v>
      </c>
      <c r="D12868" s="84"/>
      <c r="F12868" s="84"/>
    </row>
    <row r="12869" spans="1:6" x14ac:dyDescent="0.25">
      <c r="A12869" t="s">
        <v>14107</v>
      </c>
      <c r="B12869">
        <v>1</v>
      </c>
      <c r="C12869" t="s">
        <v>9357</v>
      </c>
      <c r="D12869" s="84"/>
      <c r="F12869" s="84"/>
    </row>
    <row r="12870" spans="1:6" x14ac:dyDescent="0.25">
      <c r="A12870" t="s">
        <v>14108</v>
      </c>
      <c r="B12870">
        <v>1</v>
      </c>
      <c r="C12870" t="s">
        <v>9357</v>
      </c>
      <c r="D12870" s="84"/>
      <c r="F12870" s="84"/>
    </row>
    <row r="12871" spans="1:6" x14ac:dyDescent="0.25">
      <c r="A12871" t="s">
        <v>14109</v>
      </c>
      <c r="B12871">
        <v>1</v>
      </c>
      <c r="C12871" t="s">
        <v>9357</v>
      </c>
      <c r="D12871" s="84"/>
      <c r="F12871" s="84"/>
    </row>
    <row r="12872" spans="1:6" x14ac:dyDescent="0.25">
      <c r="A12872" t="s">
        <v>14110</v>
      </c>
      <c r="B12872">
        <v>1</v>
      </c>
      <c r="C12872" t="s">
        <v>9357</v>
      </c>
      <c r="D12872" s="84"/>
      <c r="F12872" s="84"/>
    </row>
    <row r="12873" spans="1:6" x14ac:dyDescent="0.25">
      <c r="A12873" t="s">
        <v>14111</v>
      </c>
      <c r="B12873">
        <v>1</v>
      </c>
      <c r="C12873" t="s">
        <v>9357</v>
      </c>
      <c r="D12873" s="84"/>
      <c r="F12873" s="84"/>
    </row>
    <row r="12874" spans="1:6" x14ac:dyDescent="0.25">
      <c r="A12874" t="s">
        <v>14112</v>
      </c>
      <c r="B12874">
        <v>1</v>
      </c>
      <c r="C12874" t="s">
        <v>9357</v>
      </c>
      <c r="D12874" s="84"/>
      <c r="F12874" s="84"/>
    </row>
    <row r="12875" spans="1:6" x14ac:dyDescent="0.25">
      <c r="A12875" t="s">
        <v>14113</v>
      </c>
      <c r="B12875">
        <v>1</v>
      </c>
      <c r="C12875" t="s">
        <v>9357</v>
      </c>
      <c r="D12875" s="84"/>
      <c r="F12875" s="84"/>
    </row>
    <row r="12876" spans="1:6" x14ac:dyDescent="0.25">
      <c r="A12876" t="s">
        <v>14114</v>
      </c>
      <c r="B12876">
        <v>1</v>
      </c>
      <c r="C12876" t="s">
        <v>9357</v>
      </c>
      <c r="D12876" s="84"/>
      <c r="F12876" s="84"/>
    </row>
    <row r="12877" spans="1:6" x14ac:dyDescent="0.25">
      <c r="A12877" t="s">
        <v>14115</v>
      </c>
      <c r="B12877">
        <v>1</v>
      </c>
      <c r="C12877" t="s">
        <v>9357</v>
      </c>
      <c r="D12877" s="84"/>
      <c r="F12877" s="84"/>
    </row>
    <row r="12878" spans="1:6" x14ac:dyDescent="0.25">
      <c r="A12878" t="s">
        <v>14116</v>
      </c>
      <c r="B12878">
        <v>1</v>
      </c>
      <c r="C12878" t="s">
        <v>9357</v>
      </c>
      <c r="D12878" s="84"/>
      <c r="F12878" s="84"/>
    </row>
    <row r="12879" spans="1:6" x14ac:dyDescent="0.25">
      <c r="A12879" t="s">
        <v>14117</v>
      </c>
      <c r="B12879">
        <v>1</v>
      </c>
      <c r="C12879" t="s">
        <v>9357</v>
      </c>
      <c r="D12879" s="84"/>
      <c r="F12879" s="84"/>
    </row>
    <row r="12880" spans="1:6" x14ac:dyDescent="0.25">
      <c r="A12880" t="s">
        <v>14118</v>
      </c>
      <c r="B12880">
        <v>1</v>
      </c>
      <c r="C12880" t="s">
        <v>9357</v>
      </c>
      <c r="D12880" s="84"/>
      <c r="F12880" s="84"/>
    </row>
    <row r="12881" spans="1:6" x14ac:dyDescent="0.25">
      <c r="A12881" t="s">
        <v>14119</v>
      </c>
      <c r="B12881">
        <v>1</v>
      </c>
      <c r="C12881" t="s">
        <v>9357</v>
      </c>
      <c r="D12881" s="84"/>
      <c r="F12881" s="84"/>
    </row>
    <row r="12882" spans="1:6" x14ac:dyDescent="0.25">
      <c r="A12882" t="s">
        <v>14120</v>
      </c>
      <c r="B12882">
        <v>1</v>
      </c>
      <c r="C12882" t="s">
        <v>9357</v>
      </c>
      <c r="D12882" s="84"/>
      <c r="F12882" s="84"/>
    </row>
    <row r="12883" spans="1:6" x14ac:dyDescent="0.25">
      <c r="A12883" t="s">
        <v>14121</v>
      </c>
      <c r="B12883">
        <v>1</v>
      </c>
      <c r="C12883" t="s">
        <v>9357</v>
      </c>
      <c r="D12883" s="84"/>
      <c r="F12883" s="84"/>
    </row>
    <row r="12884" spans="1:6" x14ac:dyDescent="0.25">
      <c r="A12884" t="s">
        <v>14122</v>
      </c>
      <c r="B12884">
        <v>1</v>
      </c>
      <c r="C12884" t="s">
        <v>9357</v>
      </c>
      <c r="D12884" s="84"/>
      <c r="F12884" s="84"/>
    </row>
    <row r="12885" spans="1:6" x14ac:dyDescent="0.25">
      <c r="A12885" t="s">
        <v>14123</v>
      </c>
      <c r="B12885">
        <v>1</v>
      </c>
      <c r="C12885" t="s">
        <v>9357</v>
      </c>
      <c r="D12885" s="84"/>
      <c r="F12885" s="84"/>
    </row>
    <row r="12886" spans="1:6" x14ac:dyDescent="0.25">
      <c r="A12886" t="s">
        <v>14124</v>
      </c>
      <c r="B12886">
        <v>1</v>
      </c>
      <c r="C12886" t="s">
        <v>9357</v>
      </c>
      <c r="D12886" s="84"/>
      <c r="F12886" s="84"/>
    </row>
    <row r="12887" spans="1:6" x14ac:dyDescent="0.25">
      <c r="A12887" t="s">
        <v>14125</v>
      </c>
      <c r="B12887">
        <v>1</v>
      </c>
      <c r="C12887" t="s">
        <v>9357</v>
      </c>
      <c r="D12887" s="84"/>
      <c r="F12887" s="84"/>
    </row>
    <row r="12888" spans="1:6" x14ac:dyDescent="0.25">
      <c r="A12888" t="s">
        <v>14126</v>
      </c>
      <c r="B12888">
        <v>1</v>
      </c>
      <c r="C12888" t="s">
        <v>9357</v>
      </c>
      <c r="D12888" s="84"/>
      <c r="F12888" s="84"/>
    </row>
    <row r="12889" spans="1:6" x14ac:dyDescent="0.25">
      <c r="A12889" t="s">
        <v>14127</v>
      </c>
      <c r="B12889">
        <v>1</v>
      </c>
      <c r="C12889" t="s">
        <v>9357</v>
      </c>
      <c r="D12889" s="84"/>
      <c r="F12889" s="84"/>
    </row>
    <row r="12890" spans="1:6" x14ac:dyDescent="0.25">
      <c r="A12890" t="s">
        <v>14128</v>
      </c>
      <c r="B12890">
        <v>1</v>
      </c>
      <c r="C12890" t="s">
        <v>9357</v>
      </c>
      <c r="D12890" s="84"/>
      <c r="F12890" s="84"/>
    </row>
    <row r="12891" spans="1:6" x14ac:dyDescent="0.25">
      <c r="A12891" t="s">
        <v>14129</v>
      </c>
      <c r="B12891">
        <v>1</v>
      </c>
      <c r="C12891" t="s">
        <v>9357</v>
      </c>
      <c r="D12891" s="84"/>
      <c r="F12891" s="84"/>
    </row>
    <row r="12892" spans="1:6" x14ac:dyDescent="0.25">
      <c r="A12892" t="s">
        <v>14130</v>
      </c>
      <c r="B12892">
        <v>1</v>
      </c>
      <c r="C12892" t="s">
        <v>9357</v>
      </c>
      <c r="D12892" s="84"/>
      <c r="F12892" s="84"/>
    </row>
    <row r="12893" spans="1:6" x14ac:dyDescent="0.25">
      <c r="A12893" t="s">
        <v>14131</v>
      </c>
      <c r="B12893">
        <v>1</v>
      </c>
      <c r="C12893" t="s">
        <v>9357</v>
      </c>
      <c r="D12893" s="84"/>
      <c r="F12893" s="84"/>
    </row>
    <row r="12894" spans="1:6" x14ac:dyDescent="0.25">
      <c r="A12894" t="s">
        <v>14132</v>
      </c>
      <c r="B12894">
        <v>1</v>
      </c>
      <c r="C12894" t="s">
        <v>9357</v>
      </c>
      <c r="D12894" s="84"/>
      <c r="F12894" s="84"/>
    </row>
    <row r="12895" spans="1:6" x14ac:dyDescent="0.25">
      <c r="A12895" t="s">
        <v>14133</v>
      </c>
      <c r="B12895">
        <v>1</v>
      </c>
      <c r="C12895" t="s">
        <v>9357</v>
      </c>
      <c r="D12895" s="84"/>
      <c r="F12895" s="84"/>
    </row>
    <row r="12896" spans="1:6" x14ac:dyDescent="0.25">
      <c r="A12896" t="s">
        <v>14134</v>
      </c>
      <c r="B12896">
        <v>1</v>
      </c>
      <c r="C12896" t="s">
        <v>9357</v>
      </c>
      <c r="D12896" s="84"/>
      <c r="F12896" s="84"/>
    </row>
    <row r="12897" spans="1:6" x14ac:dyDescent="0.25">
      <c r="A12897" t="s">
        <v>14135</v>
      </c>
      <c r="B12897">
        <v>1</v>
      </c>
      <c r="C12897" t="s">
        <v>9357</v>
      </c>
      <c r="D12897" s="84"/>
      <c r="F12897" s="84"/>
    </row>
    <row r="12898" spans="1:6" x14ac:dyDescent="0.25">
      <c r="A12898" t="s">
        <v>14136</v>
      </c>
      <c r="B12898">
        <v>1</v>
      </c>
      <c r="C12898" t="s">
        <v>9357</v>
      </c>
      <c r="D12898" s="84"/>
      <c r="F12898" s="84"/>
    </row>
    <row r="12899" spans="1:6" x14ac:dyDescent="0.25">
      <c r="A12899" t="s">
        <v>14137</v>
      </c>
      <c r="B12899">
        <v>1</v>
      </c>
      <c r="C12899" t="s">
        <v>9357</v>
      </c>
      <c r="D12899" s="84"/>
      <c r="F12899" s="84"/>
    </row>
    <row r="12900" spans="1:6" x14ac:dyDescent="0.25">
      <c r="A12900" t="s">
        <v>14138</v>
      </c>
      <c r="B12900">
        <v>1</v>
      </c>
      <c r="C12900" t="s">
        <v>9357</v>
      </c>
      <c r="D12900" s="84"/>
      <c r="F12900" s="84"/>
    </row>
    <row r="12901" spans="1:6" x14ac:dyDescent="0.25">
      <c r="A12901" t="s">
        <v>14139</v>
      </c>
      <c r="B12901">
        <v>1</v>
      </c>
      <c r="C12901" t="s">
        <v>9357</v>
      </c>
      <c r="D12901" s="84"/>
      <c r="F12901" s="84"/>
    </row>
    <row r="12902" spans="1:6" x14ac:dyDescent="0.25">
      <c r="A12902" t="s">
        <v>14140</v>
      </c>
      <c r="B12902">
        <v>1</v>
      </c>
      <c r="C12902" t="s">
        <v>9357</v>
      </c>
      <c r="D12902" s="84"/>
      <c r="F12902" s="84"/>
    </row>
    <row r="12903" spans="1:6" x14ac:dyDescent="0.25">
      <c r="A12903" t="s">
        <v>14141</v>
      </c>
      <c r="B12903">
        <v>1</v>
      </c>
      <c r="C12903" t="s">
        <v>9357</v>
      </c>
      <c r="D12903" s="84"/>
      <c r="F12903" s="84"/>
    </row>
    <row r="12904" spans="1:6" x14ac:dyDescent="0.25">
      <c r="A12904" t="s">
        <v>14142</v>
      </c>
      <c r="B12904">
        <v>1</v>
      </c>
      <c r="C12904" t="s">
        <v>9357</v>
      </c>
      <c r="D12904" s="84"/>
      <c r="F12904" s="84"/>
    </row>
    <row r="12905" spans="1:6" x14ac:dyDescent="0.25">
      <c r="A12905" t="s">
        <v>14143</v>
      </c>
      <c r="B12905">
        <v>1</v>
      </c>
      <c r="C12905" t="s">
        <v>9357</v>
      </c>
      <c r="D12905" s="84"/>
      <c r="F12905" s="84"/>
    </row>
    <row r="12906" spans="1:6" x14ac:dyDescent="0.25">
      <c r="A12906" t="s">
        <v>14144</v>
      </c>
      <c r="B12906">
        <v>1</v>
      </c>
      <c r="C12906" t="s">
        <v>9357</v>
      </c>
      <c r="D12906" s="84"/>
      <c r="F12906" s="84"/>
    </row>
    <row r="12907" spans="1:6" x14ac:dyDescent="0.25">
      <c r="A12907" t="s">
        <v>14145</v>
      </c>
      <c r="B12907">
        <v>1</v>
      </c>
      <c r="C12907" t="s">
        <v>9357</v>
      </c>
      <c r="D12907" s="84"/>
      <c r="F12907" s="84"/>
    </row>
    <row r="12908" spans="1:6" x14ac:dyDescent="0.25">
      <c r="A12908" t="s">
        <v>14146</v>
      </c>
      <c r="B12908">
        <v>1</v>
      </c>
      <c r="C12908" t="s">
        <v>9357</v>
      </c>
      <c r="D12908" s="84"/>
      <c r="F12908" s="84"/>
    </row>
    <row r="12909" spans="1:6" x14ac:dyDescent="0.25">
      <c r="A12909" t="s">
        <v>14147</v>
      </c>
      <c r="B12909">
        <v>1</v>
      </c>
      <c r="C12909" t="s">
        <v>9357</v>
      </c>
      <c r="D12909" s="84"/>
      <c r="F12909" s="84"/>
    </row>
    <row r="12910" spans="1:6" x14ac:dyDescent="0.25">
      <c r="A12910" t="s">
        <v>14148</v>
      </c>
      <c r="B12910">
        <v>1</v>
      </c>
      <c r="C12910" t="s">
        <v>9357</v>
      </c>
      <c r="D12910" s="84"/>
      <c r="F12910" s="84"/>
    </row>
    <row r="12911" spans="1:6" x14ac:dyDescent="0.25">
      <c r="A12911" t="s">
        <v>14149</v>
      </c>
      <c r="B12911">
        <v>1</v>
      </c>
      <c r="C12911" t="s">
        <v>9357</v>
      </c>
      <c r="D12911" s="84"/>
      <c r="F12911" s="84"/>
    </row>
    <row r="12912" spans="1:6" x14ac:dyDescent="0.25">
      <c r="A12912" t="s">
        <v>14150</v>
      </c>
      <c r="B12912">
        <v>1</v>
      </c>
      <c r="C12912" t="s">
        <v>9357</v>
      </c>
      <c r="D12912" s="84"/>
      <c r="F12912" s="84"/>
    </row>
    <row r="12913" spans="1:6" x14ac:dyDescent="0.25">
      <c r="A12913" t="s">
        <v>14151</v>
      </c>
      <c r="B12913">
        <v>1</v>
      </c>
      <c r="C12913" t="s">
        <v>9357</v>
      </c>
      <c r="D12913" s="84"/>
      <c r="F12913" s="84"/>
    </row>
    <row r="12914" spans="1:6" x14ac:dyDescent="0.25">
      <c r="A12914" t="s">
        <v>14152</v>
      </c>
      <c r="B12914">
        <v>1</v>
      </c>
      <c r="C12914" t="s">
        <v>9357</v>
      </c>
      <c r="D12914" s="84"/>
      <c r="F12914" s="84"/>
    </row>
    <row r="12915" spans="1:6" x14ac:dyDescent="0.25">
      <c r="A12915" t="s">
        <v>14153</v>
      </c>
      <c r="B12915">
        <v>1</v>
      </c>
      <c r="C12915" t="s">
        <v>9357</v>
      </c>
      <c r="D12915" s="84"/>
      <c r="F12915" s="84"/>
    </row>
    <row r="12916" spans="1:6" x14ac:dyDescent="0.25">
      <c r="A12916" t="s">
        <v>14154</v>
      </c>
      <c r="B12916">
        <v>1</v>
      </c>
      <c r="C12916" t="s">
        <v>9357</v>
      </c>
      <c r="D12916" s="84"/>
      <c r="F12916" s="84"/>
    </row>
    <row r="12917" spans="1:6" x14ac:dyDescent="0.25">
      <c r="A12917" t="s">
        <v>14155</v>
      </c>
      <c r="B12917">
        <v>1</v>
      </c>
      <c r="C12917" t="s">
        <v>9357</v>
      </c>
      <c r="D12917" s="84"/>
      <c r="F12917" s="84"/>
    </row>
    <row r="12918" spans="1:6" x14ac:dyDescent="0.25">
      <c r="A12918" t="s">
        <v>14156</v>
      </c>
      <c r="B12918">
        <v>1</v>
      </c>
      <c r="C12918" t="s">
        <v>9357</v>
      </c>
      <c r="D12918" s="84"/>
      <c r="F12918" s="84"/>
    </row>
    <row r="12919" spans="1:6" x14ac:dyDescent="0.25">
      <c r="A12919" t="s">
        <v>14157</v>
      </c>
      <c r="B12919">
        <v>1</v>
      </c>
      <c r="C12919" t="s">
        <v>9357</v>
      </c>
      <c r="D12919" s="84"/>
      <c r="F12919" s="84"/>
    </row>
    <row r="12920" spans="1:6" x14ac:dyDescent="0.25">
      <c r="A12920" t="s">
        <v>14158</v>
      </c>
      <c r="B12920">
        <v>1</v>
      </c>
      <c r="C12920" t="s">
        <v>9357</v>
      </c>
      <c r="D12920" s="84"/>
      <c r="F12920" s="84"/>
    </row>
    <row r="12921" spans="1:6" x14ac:dyDescent="0.25">
      <c r="A12921" t="s">
        <v>14159</v>
      </c>
      <c r="B12921">
        <v>1</v>
      </c>
      <c r="C12921" t="s">
        <v>9357</v>
      </c>
      <c r="D12921" s="84"/>
      <c r="F12921" s="84"/>
    </row>
    <row r="12922" spans="1:6" x14ac:dyDescent="0.25">
      <c r="A12922" t="s">
        <v>14160</v>
      </c>
      <c r="B12922">
        <v>1</v>
      </c>
      <c r="C12922" t="s">
        <v>9357</v>
      </c>
      <c r="D12922" s="84"/>
      <c r="F12922" s="84"/>
    </row>
    <row r="12923" spans="1:6" x14ac:dyDescent="0.25">
      <c r="A12923" t="s">
        <v>14161</v>
      </c>
      <c r="B12923">
        <v>1</v>
      </c>
      <c r="C12923" t="s">
        <v>9357</v>
      </c>
      <c r="D12923" s="84"/>
      <c r="F12923" s="84"/>
    </row>
    <row r="12924" spans="1:6" x14ac:dyDescent="0.25">
      <c r="A12924" t="s">
        <v>14162</v>
      </c>
      <c r="B12924">
        <v>1</v>
      </c>
      <c r="C12924" t="s">
        <v>9357</v>
      </c>
      <c r="D12924" s="84"/>
      <c r="F12924" s="84"/>
    </row>
    <row r="12925" spans="1:6" x14ac:dyDescent="0.25">
      <c r="A12925" t="s">
        <v>14163</v>
      </c>
      <c r="B12925">
        <v>1</v>
      </c>
      <c r="C12925" t="s">
        <v>9357</v>
      </c>
      <c r="D12925" s="84"/>
      <c r="F12925" s="84"/>
    </row>
    <row r="12926" spans="1:6" x14ac:dyDescent="0.25">
      <c r="A12926" t="s">
        <v>14164</v>
      </c>
      <c r="B12926">
        <v>1</v>
      </c>
      <c r="C12926" t="s">
        <v>9357</v>
      </c>
      <c r="D12926" s="84"/>
      <c r="F12926" s="84"/>
    </row>
    <row r="12927" spans="1:6" x14ac:dyDescent="0.25">
      <c r="A12927" t="s">
        <v>14165</v>
      </c>
      <c r="B12927">
        <v>1</v>
      </c>
      <c r="C12927" t="s">
        <v>9357</v>
      </c>
      <c r="D12927" s="84"/>
      <c r="F12927" s="84"/>
    </row>
    <row r="12928" spans="1:6" x14ac:dyDescent="0.25">
      <c r="A12928" t="s">
        <v>14166</v>
      </c>
      <c r="B12928">
        <v>1</v>
      </c>
      <c r="C12928" t="s">
        <v>9357</v>
      </c>
      <c r="D12928" s="84"/>
      <c r="F12928" s="84"/>
    </row>
    <row r="12929" spans="1:6" x14ac:dyDescent="0.25">
      <c r="A12929" t="s">
        <v>14167</v>
      </c>
      <c r="B12929">
        <v>1</v>
      </c>
      <c r="C12929" t="s">
        <v>9357</v>
      </c>
      <c r="D12929" s="84"/>
      <c r="F12929" s="84"/>
    </row>
    <row r="12930" spans="1:6" x14ac:dyDescent="0.25">
      <c r="A12930" t="s">
        <v>14168</v>
      </c>
      <c r="B12930">
        <v>1</v>
      </c>
      <c r="C12930" t="s">
        <v>9357</v>
      </c>
      <c r="D12930" s="84"/>
      <c r="F12930" s="84"/>
    </row>
    <row r="12931" spans="1:6" x14ac:dyDescent="0.25">
      <c r="A12931" t="s">
        <v>14169</v>
      </c>
      <c r="B12931">
        <v>1</v>
      </c>
      <c r="C12931" t="s">
        <v>9357</v>
      </c>
      <c r="D12931" s="84"/>
      <c r="F12931" s="84"/>
    </row>
    <row r="12932" spans="1:6" x14ac:dyDescent="0.25">
      <c r="A12932" t="s">
        <v>14170</v>
      </c>
      <c r="B12932">
        <v>1</v>
      </c>
      <c r="C12932" t="s">
        <v>9357</v>
      </c>
      <c r="D12932" s="84"/>
      <c r="F12932" s="84"/>
    </row>
    <row r="12933" spans="1:6" x14ac:dyDescent="0.25">
      <c r="A12933" t="s">
        <v>14171</v>
      </c>
      <c r="B12933">
        <v>1</v>
      </c>
      <c r="C12933" t="s">
        <v>9357</v>
      </c>
      <c r="D12933" s="84"/>
      <c r="F12933" s="84"/>
    </row>
    <row r="12934" spans="1:6" x14ac:dyDescent="0.25">
      <c r="A12934" t="s">
        <v>14172</v>
      </c>
      <c r="B12934">
        <v>1</v>
      </c>
      <c r="C12934" t="s">
        <v>9357</v>
      </c>
      <c r="D12934" s="84"/>
      <c r="F12934" s="84"/>
    </row>
    <row r="12935" spans="1:6" x14ac:dyDescent="0.25">
      <c r="A12935" t="s">
        <v>14173</v>
      </c>
      <c r="B12935">
        <v>1</v>
      </c>
      <c r="C12935" t="s">
        <v>9357</v>
      </c>
      <c r="D12935" s="84"/>
      <c r="F12935" s="84"/>
    </row>
    <row r="12936" spans="1:6" x14ac:dyDescent="0.25">
      <c r="A12936" t="s">
        <v>14174</v>
      </c>
      <c r="B12936">
        <v>1</v>
      </c>
      <c r="C12936" t="s">
        <v>9357</v>
      </c>
      <c r="D12936" s="84"/>
      <c r="F12936" s="84"/>
    </row>
    <row r="12937" spans="1:6" x14ac:dyDescent="0.25">
      <c r="A12937" t="s">
        <v>14175</v>
      </c>
      <c r="B12937">
        <v>1</v>
      </c>
      <c r="C12937" t="s">
        <v>9357</v>
      </c>
      <c r="D12937" s="84"/>
      <c r="F12937" s="84"/>
    </row>
    <row r="12938" spans="1:6" x14ac:dyDescent="0.25">
      <c r="A12938" t="s">
        <v>14176</v>
      </c>
      <c r="B12938">
        <v>1</v>
      </c>
      <c r="C12938" t="s">
        <v>9357</v>
      </c>
      <c r="D12938" s="84"/>
      <c r="F12938" s="84"/>
    </row>
    <row r="12939" spans="1:6" x14ac:dyDescent="0.25">
      <c r="A12939" t="s">
        <v>14177</v>
      </c>
      <c r="B12939">
        <v>1</v>
      </c>
      <c r="C12939" t="s">
        <v>9357</v>
      </c>
      <c r="D12939" s="84"/>
      <c r="F12939" s="84"/>
    </row>
    <row r="12940" spans="1:6" x14ac:dyDescent="0.25">
      <c r="A12940" t="s">
        <v>14178</v>
      </c>
      <c r="B12940">
        <v>1</v>
      </c>
      <c r="C12940" t="s">
        <v>9357</v>
      </c>
      <c r="D12940" s="84"/>
      <c r="F12940" s="84"/>
    </row>
    <row r="12941" spans="1:6" x14ac:dyDescent="0.25">
      <c r="A12941" t="s">
        <v>14179</v>
      </c>
      <c r="B12941">
        <v>1</v>
      </c>
      <c r="C12941" t="s">
        <v>9357</v>
      </c>
      <c r="D12941" s="84"/>
      <c r="F12941" s="84"/>
    </row>
    <row r="12942" spans="1:6" x14ac:dyDescent="0.25">
      <c r="A12942" t="s">
        <v>14180</v>
      </c>
      <c r="B12942">
        <v>1</v>
      </c>
      <c r="C12942" t="s">
        <v>9357</v>
      </c>
      <c r="D12942" s="84"/>
      <c r="F12942" s="84"/>
    </row>
    <row r="12943" spans="1:6" x14ac:dyDescent="0.25">
      <c r="A12943" t="s">
        <v>14181</v>
      </c>
      <c r="B12943">
        <v>1</v>
      </c>
      <c r="C12943" t="s">
        <v>9357</v>
      </c>
      <c r="D12943" s="84"/>
      <c r="F12943" s="84"/>
    </row>
    <row r="12944" spans="1:6" x14ac:dyDescent="0.25">
      <c r="A12944" t="s">
        <v>14182</v>
      </c>
      <c r="B12944">
        <v>1</v>
      </c>
      <c r="C12944" t="s">
        <v>9357</v>
      </c>
      <c r="D12944" s="84"/>
      <c r="F12944" s="84"/>
    </row>
    <row r="12945" spans="1:6" x14ac:dyDescent="0.25">
      <c r="A12945" t="s">
        <v>14183</v>
      </c>
      <c r="B12945">
        <v>1</v>
      </c>
      <c r="C12945" t="s">
        <v>9357</v>
      </c>
      <c r="D12945" s="84"/>
      <c r="F12945" s="84"/>
    </row>
    <row r="12946" spans="1:6" x14ac:dyDescent="0.25">
      <c r="A12946" t="s">
        <v>14184</v>
      </c>
      <c r="B12946">
        <v>1</v>
      </c>
      <c r="C12946" t="s">
        <v>9357</v>
      </c>
      <c r="D12946" s="84"/>
      <c r="F12946" s="84"/>
    </row>
    <row r="12947" spans="1:6" x14ac:dyDescent="0.25">
      <c r="A12947" t="s">
        <v>14185</v>
      </c>
      <c r="B12947">
        <v>1</v>
      </c>
      <c r="C12947" t="s">
        <v>9357</v>
      </c>
      <c r="D12947" s="84"/>
      <c r="F12947" s="84"/>
    </row>
    <row r="12948" spans="1:6" x14ac:dyDescent="0.25">
      <c r="A12948" t="s">
        <v>14186</v>
      </c>
      <c r="B12948">
        <v>1</v>
      </c>
      <c r="C12948" t="s">
        <v>9357</v>
      </c>
      <c r="D12948" s="84"/>
      <c r="F12948" s="84"/>
    </row>
    <row r="12949" spans="1:6" x14ac:dyDescent="0.25">
      <c r="A12949" t="s">
        <v>14187</v>
      </c>
      <c r="B12949">
        <v>1</v>
      </c>
      <c r="C12949" t="s">
        <v>9357</v>
      </c>
      <c r="D12949" s="84"/>
      <c r="F12949" s="84"/>
    </row>
    <row r="12950" spans="1:6" x14ac:dyDescent="0.25">
      <c r="A12950" t="s">
        <v>14188</v>
      </c>
      <c r="B12950">
        <v>1</v>
      </c>
      <c r="C12950" t="s">
        <v>9357</v>
      </c>
      <c r="D12950" s="84"/>
      <c r="F12950" s="84"/>
    </row>
    <row r="12951" spans="1:6" x14ac:dyDescent="0.25">
      <c r="A12951" t="s">
        <v>14189</v>
      </c>
      <c r="B12951">
        <v>1</v>
      </c>
      <c r="C12951" t="s">
        <v>9357</v>
      </c>
      <c r="D12951" s="84"/>
      <c r="F12951" s="84"/>
    </row>
    <row r="12952" spans="1:6" x14ac:dyDescent="0.25">
      <c r="A12952" t="s">
        <v>14190</v>
      </c>
      <c r="B12952">
        <v>1</v>
      </c>
      <c r="C12952" t="s">
        <v>9357</v>
      </c>
      <c r="D12952" s="84"/>
      <c r="F12952" s="84"/>
    </row>
    <row r="12953" spans="1:6" x14ac:dyDescent="0.25">
      <c r="A12953" t="s">
        <v>14191</v>
      </c>
      <c r="B12953">
        <v>1</v>
      </c>
      <c r="C12953" t="s">
        <v>9357</v>
      </c>
      <c r="D12953" s="84"/>
      <c r="F12953" s="84"/>
    </row>
    <row r="12954" spans="1:6" x14ac:dyDescent="0.25">
      <c r="A12954" t="s">
        <v>14192</v>
      </c>
      <c r="B12954">
        <v>1</v>
      </c>
      <c r="C12954" t="s">
        <v>9357</v>
      </c>
      <c r="D12954" s="84"/>
      <c r="F12954" s="84"/>
    </row>
    <row r="12955" spans="1:6" x14ac:dyDescent="0.25">
      <c r="A12955" t="s">
        <v>14193</v>
      </c>
      <c r="B12955">
        <v>1</v>
      </c>
      <c r="C12955" t="s">
        <v>9357</v>
      </c>
      <c r="D12955" s="84"/>
      <c r="F12955" s="84"/>
    </row>
    <row r="12956" spans="1:6" x14ac:dyDescent="0.25">
      <c r="A12956" t="s">
        <v>14194</v>
      </c>
      <c r="B12956">
        <v>1</v>
      </c>
      <c r="C12956" t="s">
        <v>9357</v>
      </c>
      <c r="D12956" s="84"/>
      <c r="F12956" s="84"/>
    </row>
    <row r="12957" spans="1:6" x14ac:dyDescent="0.25">
      <c r="A12957" t="s">
        <v>14195</v>
      </c>
      <c r="B12957">
        <v>1</v>
      </c>
      <c r="C12957" t="s">
        <v>9357</v>
      </c>
      <c r="D12957" s="84"/>
      <c r="F12957" s="84"/>
    </row>
    <row r="12958" spans="1:6" x14ac:dyDescent="0.25">
      <c r="A12958" t="s">
        <v>14196</v>
      </c>
      <c r="B12958">
        <v>1</v>
      </c>
      <c r="C12958" t="s">
        <v>9357</v>
      </c>
      <c r="D12958" s="84"/>
      <c r="F12958" s="84"/>
    </row>
    <row r="12959" spans="1:6" x14ac:dyDescent="0.25">
      <c r="A12959" t="s">
        <v>14197</v>
      </c>
      <c r="B12959">
        <v>1</v>
      </c>
      <c r="C12959" t="s">
        <v>9357</v>
      </c>
      <c r="D12959" s="84"/>
      <c r="F12959" s="84"/>
    </row>
    <row r="12960" spans="1:6" x14ac:dyDescent="0.25">
      <c r="A12960" t="s">
        <v>14198</v>
      </c>
      <c r="B12960">
        <v>1</v>
      </c>
      <c r="C12960" t="s">
        <v>9357</v>
      </c>
      <c r="D12960" s="84"/>
      <c r="F12960" s="84"/>
    </row>
    <row r="12961" spans="1:6" x14ac:dyDescent="0.25">
      <c r="A12961" t="s">
        <v>14199</v>
      </c>
      <c r="B12961">
        <v>1</v>
      </c>
      <c r="C12961" t="s">
        <v>9357</v>
      </c>
      <c r="D12961" s="84"/>
      <c r="F12961" s="84"/>
    </row>
    <row r="12962" spans="1:6" x14ac:dyDescent="0.25">
      <c r="A12962" t="s">
        <v>14200</v>
      </c>
      <c r="B12962">
        <v>1</v>
      </c>
      <c r="C12962" t="s">
        <v>9357</v>
      </c>
      <c r="D12962" s="84"/>
      <c r="F12962" s="84"/>
    </row>
    <row r="12963" spans="1:6" x14ac:dyDescent="0.25">
      <c r="A12963" t="s">
        <v>14201</v>
      </c>
      <c r="B12963">
        <v>1</v>
      </c>
      <c r="C12963" t="s">
        <v>9357</v>
      </c>
      <c r="D12963" s="84"/>
      <c r="F12963" s="84"/>
    </row>
    <row r="12964" spans="1:6" x14ac:dyDescent="0.25">
      <c r="A12964" t="s">
        <v>14202</v>
      </c>
      <c r="B12964">
        <v>1</v>
      </c>
      <c r="C12964" t="s">
        <v>9357</v>
      </c>
      <c r="D12964" s="84"/>
      <c r="F12964" s="84"/>
    </row>
    <row r="12965" spans="1:6" x14ac:dyDescent="0.25">
      <c r="A12965" t="s">
        <v>14203</v>
      </c>
      <c r="B12965">
        <v>1</v>
      </c>
      <c r="C12965" t="s">
        <v>9357</v>
      </c>
      <c r="D12965" s="84"/>
      <c r="F12965" s="84"/>
    </row>
    <row r="12966" spans="1:6" x14ac:dyDescent="0.25">
      <c r="A12966" t="s">
        <v>14204</v>
      </c>
      <c r="B12966">
        <v>1</v>
      </c>
      <c r="C12966" t="s">
        <v>9357</v>
      </c>
      <c r="D12966" s="84"/>
      <c r="F12966" s="84"/>
    </row>
    <row r="12967" spans="1:6" x14ac:dyDescent="0.25">
      <c r="A12967" t="s">
        <v>14205</v>
      </c>
      <c r="B12967">
        <v>1</v>
      </c>
      <c r="C12967" t="s">
        <v>9357</v>
      </c>
      <c r="D12967" s="84"/>
      <c r="F12967" s="84"/>
    </row>
    <row r="12968" spans="1:6" x14ac:dyDescent="0.25">
      <c r="A12968" t="s">
        <v>14206</v>
      </c>
      <c r="B12968">
        <v>1</v>
      </c>
      <c r="C12968" t="s">
        <v>9357</v>
      </c>
      <c r="D12968" s="84"/>
      <c r="F12968" s="84"/>
    </row>
    <row r="12969" spans="1:6" x14ac:dyDescent="0.25">
      <c r="A12969" t="s">
        <v>14207</v>
      </c>
      <c r="B12969">
        <v>1</v>
      </c>
      <c r="C12969" t="s">
        <v>9357</v>
      </c>
      <c r="D12969" s="84"/>
      <c r="F12969" s="84"/>
    </row>
    <row r="12970" spans="1:6" x14ac:dyDescent="0.25">
      <c r="A12970" t="s">
        <v>14208</v>
      </c>
      <c r="B12970">
        <v>1</v>
      </c>
      <c r="C12970" t="s">
        <v>9357</v>
      </c>
      <c r="D12970" s="84"/>
      <c r="F12970" s="84"/>
    </row>
    <row r="12971" spans="1:6" x14ac:dyDescent="0.25">
      <c r="A12971" t="s">
        <v>14209</v>
      </c>
      <c r="B12971">
        <v>1</v>
      </c>
      <c r="C12971" t="s">
        <v>9357</v>
      </c>
      <c r="D12971" s="84"/>
      <c r="F12971" s="84"/>
    </row>
    <row r="12972" spans="1:6" x14ac:dyDescent="0.25">
      <c r="A12972" t="s">
        <v>14210</v>
      </c>
      <c r="B12972">
        <v>1</v>
      </c>
      <c r="C12972" t="s">
        <v>9357</v>
      </c>
      <c r="D12972" s="84"/>
      <c r="F12972" s="84"/>
    </row>
    <row r="12973" spans="1:6" x14ac:dyDescent="0.25">
      <c r="A12973" t="s">
        <v>14211</v>
      </c>
      <c r="B12973">
        <v>1</v>
      </c>
      <c r="C12973" t="s">
        <v>9357</v>
      </c>
      <c r="D12973" s="84"/>
      <c r="F12973" s="84"/>
    </row>
    <row r="12974" spans="1:6" x14ac:dyDescent="0.25">
      <c r="A12974" t="s">
        <v>14212</v>
      </c>
      <c r="B12974">
        <v>1</v>
      </c>
      <c r="C12974" t="s">
        <v>9357</v>
      </c>
      <c r="D12974" s="84"/>
      <c r="F12974" s="84"/>
    </row>
    <row r="12975" spans="1:6" x14ac:dyDescent="0.25">
      <c r="A12975" t="s">
        <v>14213</v>
      </c>
      <c r="B12975">
        <v>1</v>
      </c>
      <c r="C12975" t="s">
        <v>9357</v>
      </c>
      <c r="D12975" s="84"/>
      <c r="F12975" s="84"/>
    </row>
    <row r="12976" spans="1:6" x14ac:dyDescent="0.25">
      <c r="A12976" t="s">
        <v>14214</v>
      </c>
      <c r="B12976">
        <v>1</v>
      </c>
      <c r="C12976" t="s">
        <v>9357</v>
      </c>
      <c r="D12976" s="84"/>
      <c r="F12976" s="84"/>
    </row>
    <row r="12977" spans="1:6" x14ac:dyDescent="0.25">
      <c r="A12977" t="s">
        <v>14215</v>
      </c>
      <c r="B12977">
        <v>1</v>
      </c>
      <c r="C12977" t="s">
        <v>9357</v>
      </c>
      <c r="D12977" s="84"/>
      <c r="F12977" s="84"/>
    </row>
    <row r="12978" spans="1:6" x14ac:dyDescent="0.25">
      <c r="A12978" t="s">
        <v>14216</v>
      </c>
      <c r="B12978">
        <v>1</v>
      </c>
      <c r="C12978" t="s">
        <v>9357</v>
      </c>
      <c r="D12978" s="84"/>
      <c r="F12978" s="84"/>
    </row>
    <row r="12979" spans="1:6" x14ac:dyDescent="0.25">
      <c r="A12979" t="s">
        <v>14217</v>
      </c>
      <c r="B12979">
        <v>1</v>
      </c>
      <c r="C12979" t="s">
        <v>9357</v>
      </c>
      <c r="D12979" s="84"/>
      <c r="F12979" s="84"/>
    </row>
    <row r="12980" spans="1:6" x14ac:dyDescent="0.25">
      <c r="A12980" t="s">
        <v>14218</v>
      </c>
      <c r="B12980">
        <v>1</v>
      </c>
      <c r="C12980" t="s">
        <v>9357</v>
      </c>
      <c r="D12980" s="84"/>
      <c r="F12980" s="84"/>
    </row>
    <row r="12981" spans="1:6" x14ac:dyDescent="0.25">
      <c r="A12981" t="s">
        <v>14219</v>
      </c>
      <c r="B12981">
        <v>1</v>
      </c>
      <c r="C12981" t="s">
        <v>9357</v>
      </c>
      <c r="D12981" s="84"/>
      <c r="F12981" s="84"/>
    </row>
    <row r="12982" spans="1:6" x14ac:dyDescent="0.25">
      <c r="A12982" t="s">
        <v>14220</v>
      </c>
      <c r="B12982">
        <v>1</v>
      </c>
      <c r="C12982" t="s">
        <v>9357</v>
      </c>
      <c r="D12982" s="84"/>
      <c r="F12982" s="84"/>
    </row>
    <row r="12983" spans="1:6" x14ac:dyDescent="0.25">
      <c r="A12983" t="s">
        <v>14221</v>
      </c>
      <c r="B12983">
        <v>1</v>
      </c>
      <c r="C12983" t="s">
        <v>9357</v>
      </c>
      <c r="D12983" s="84"/>
      <c r="F12983" s="84"/>
    </row>
    <row r="12984" spans="1:6" x14ac:dyDescent="0.25">
      <c r="A12984" t="s">
        <v>14222</v>
      </c>
      <c r="B12984">
        <v>1</v>
      </c>
      <c r="C12984" t="s">
        <v>9357</v>
      </c>
      <c r="D12984" s="84"/>
      <c r="F12984" s="84"/>
    </row>
    <row r="12985" spans="1:6" x14ac:dyDescent="0.25">
      <c r="A12985" t="s">
        <v>14223</v>
      </c>
      <c r="B12985">
        <v>1</v>
      </c>
      <c r="C12985" t="s">
        <v>9357</v>
      </c>
      <c r="D12985" s="84"/>
      <c r="F12985" s="84"/>
    </row>
    <row r="12986" spans="1:6" x14ac:dyDescent="0.25">
      <c r="A12986" t="s">
        <v>14224</v>
      </c>
      <c r="B12986">
        <v>1</v>
      </c>
      <c r="C12986" t="s">
        <v>9357</v>
      </c>
      <c r="D12986" s="84"/>
      <c r="F12986" s="84"/>
    </row>
    <row r="12987" spans="1:6" x14ac:dyDescent="0.25">
      <c r="A12987" t="s">
        <v>14225</v>
      </c>
      <c r="B12987">
        <v>1</v>
      </c>
      <c r="C12987" t="s">
        <v>9357</v>
      </c>
      <c r="D12987" s="84"/>
      <c r="F12987" s="84"/>
    </row>
    <row r="12988" spans="1:6" x14ac:dyDescent="0.25">
      <c r="A12988" t="s">
        <v>14226</v>
      </c>
      <c r="B12988">
        <v>1</v>
      </c>
      <c r="C12988" t="s">
        <v>9357</v>
      </c>
      <c r="D12988" s="84"/>
      <c r="F12988" s="84"/>
    </row>
    <row r="12989" spans="1:6" x14ac:dyDescent="0.25">
      <c r="A12989" t="s">
        <v>14227</v>
      </c>
      <c r="B12989">
        <v>1</v>
      </c>
      <c r="C12989" t="s">
        <v>9357</v>
      </c>
      <c r="D12989" s="84"/>
      <c r="F12989" s="84"/>
    </row>
    <row r="12990" spans="1:6" x14ac:dyDescent="0.25">
      <c r="A12990" t="s">
        <v>14228</v>
      </c>
      <c r="B12990">
        <v>1</v>
      </c>
      <c r="C12990" t="s">
        <v>9357</v>
      </c>
      <c r="D12990" s="84"/>
      <c r="F12990" s="84"/>
    </row>
    <row r="12991" spans="1:6" x14ac:dyDescent="0.25">
      <c r="A12991" t="s">
        <v>14229</v>
      </c>
      <c r="B12991">
        <v>1</v>
      </c>
      <c r="C12991" t="s">
        <v>9357</v>
      </c>
      <c r="D12991" s="84"/>
      <c r="F12991" s="84"/>
    </row>
    <row r="12992" spans="1:6" x14ac:dyDescent="0.25">
      <c r="A12992" t="s">
        <v>14230</v>
      </c>
      <c r="B12992">
        <v>1</v>
      </c>
      <c r="C12992" t="s">
        <v>9357</v>
      </c>
      <c r="D12992" s="84"/>
      <c r="F12992" s="84"/>
    </row>
    <row r="12993" spans="1:6" x14ac:dyDescent="0.25">
      <c r="A12993" t="s">
        <v>14231</v>
      </c>
      <c r="B12993">
        <v>1</v>
      </c>
      <c r="C12993" t="s">
        <v>9357</v>
      </c>
      <c r="D12993" s="84"/>
      <c r="F12993" s="84"/>
    </row>
    <row r="12994" spans="1:6" x14ac:dyDescent="0.25">
      <c r="A12994" t="s">
        <v>14232</v>
      </c>
      <c r="B12994">
        <v>1</v>
      </c>
      <c r="C12994" t="s">
        <v>9357</v>
      </c>
      <c r="D12994" s="84"/>
      <c r="F12994" s="84"/>
    </row>
    <row r="12995" spans="1:6" x14ac:dyDescent="0.25">
      <c r="A12995" t="s">
        <v>14233</v>
      </c>
      <c r="B12995">
        <v>1</v>
      </c>
      <c r="C12995" t="s">
        <v>9357</v>
      </c>
      <c r="D12995" s="84"/>
      <c r="F12995" s="84"/>
    </row>
    <row r="12996" spans="1:6" x14ac:dyDescent="0.25">
      <c r="A12996" t="s">
        <v>14234</v>
      </c>
      <c r="B12996">
        <v>1</v>
      </c>
      <c r="C12996" t="s">
        <v>9357</v>
      </c>
      <c r="D12996" s="84"/>
      <c r="F12996" s="84"/>
    </row>
    <row r="12997" spans="1:6" x14ac:dyDescent="0.25">
      <c r="A12997" t="s">
        <v>14235</v>
      </c>
      <c r="B12997">
        <v>1</v>
      </c>
      <c r="C12997" t="s">
        <v>9357</v>
      </c>
      <c r="D12997" s="84"/>
      <c r="F12997" s="84"/>
    </row>
    <row r="12998" spans="1:6" x14ac:dyDescent="0.25">
      <c r="A12998" t="s">
        <v>14236</v>
      </c>
      <c r="B12998">
        <v>1</v>
      </c>
      <c r="C12998" t="s">
        <v>9357</v>
      </c>
      <c r="D12998" s="84"/>
      <c r="F12998" s="84"/>
    </row>
    <row r="12999" spans="1:6" x14ac:dyDescent="0.25">
      <c r="A12999" t="s">
        <v>14237</v>
      </c>
      <c r="B12999">
        <v>1</v>
      </c>
      <c r="C12999" t="s">
        <v>9357</v>
      </c>
      <c r="D12999" s="84"/>
      <c r="F12999" s="84"/>
    </row>
    <row r="13000" spans="1:6" x14ac:dyDescent="0.25">
      <c r="A13000" t="s">
        <v>14238</v>
      </c>
      <c r="B13000">
        <v>1</v>
      </c>
      <c r="C13000" t="s">
        <v>9357</v>
      </c>
      <c r="D13000" s="84"/>
      <c r="F13000" s="84"/>
    </row>
    <row r="13001" spans="1:6" x14ac:dyDescent="0.25">
      <c r="A13001" t="s">
        <v>14239</v>
      </c>
      <c r="B13001">
        <v>1</v>
      </c>
      <c r="C13001" t="s">
        <v>9357</v>
      </c>
      <c r="D13001" s="84"/>
      <c r="F13001" s="84"/>
    </row>
    <row r="13002" spans="1:6" x14ac:dyDescent="0.25">
      <c r="A13002" t="s">
        <v>14240</v>
      </c>
      <c r="B13002">
        <v>1</v>
      </c>
      <c r="C13002" t="s">
        <v>9357</v>
      </c>
      <c r="D13002" s="84"/>
      <c r="F13002" s="84"/>
    </row>
    <row r="13003" spans="1:6" x14ac:dyDescent="0.25">
      <c r="A13003" t="s">
        <v>14241</v>
      </c>
      <c r="B13003">
        <v>1</v>
      </c>
      <c r="C13003" t="s">
        <v>9357</v>
      </c>
      <c r="D13003" s="84"/>
      <c r="F13003" s="84"/>
    </row>
    <row r="13004" spans="1:6" x14ac:dyDescent="0.25">
      <c r="A13004" t="s">
        <v>14242</v>
      </c>
      <c r="B13004">
        <v>1</v>
      </c>
      <c r="C13004" t="s">
        <v>9357</v>
      </c>
      <c r="D13004" s="84"/>
      <c r="F13004" s="84"/>
    </row>
    <row r="13005" spans="1:6" x14ac:dyDescent="0.25">
      <c r="A13005" t="s">
        <v>14243</v>
      </c>
      <c r="B13005">
        <v>1</v>
      </c>
      <c r="C13005" t="s">
        <v>9357</v>
      </c>
      <c r="D13005" s="84"/>
      <c r="F13005" s="84"/>
    </row>
    <row r="13006" spans="1:6" x14ac:dyDescent="0.25">
      <c r="A13006" t="s">
        <v>14244</v>
      </c>
      <c r="B13006">
        <v>1</v>
      </c>
      <c r="C13006" t="s">
        <v>9357</v>
      </c>
      <c r="D13006" s="84"/>
      <c r="F13006" s="84"/>
    </row>
    <row r="13007" spans="1:6" x14ac:dyDescent="0.25">
      <c r="A13007" t="s">
        <v>14245</v>
      </c>
      <c r="B13007">
        <v>1</v>
      </c>
      <c r="C13007" t="s">
        <v>9357</v>
      </c>
      <c r="D13007" s="84"/>
      <c r="F13007" s="84"/>
    </row>
    <row r="13008" spans="1:6" x14ac:dyDescent="0.25">
      <c r="A13008" t="s">
        <v>14246</v>
      </c>
      <c r="B13008">
        <v>1</v>
      </c>
      <c r="C13008" t="s">
        <v>9357</v>
      </c>
      <c r="D13008" s="84"/>
      <c r="F13008" s="84"/>
    </row>
    <row r="13009" spans="1:6" x14ac:dyDescent="0.25">
      <c r="A13009" t="s">
        <v>14247</v>
      </c>
      <c r="B13009">
        <v>1</v>
      </c>
      <c r="C13009" t="s">
        <v>9357</v>
      </c>
      <c r="D13009" s="84"/>
      <c r="F13009" s="84"/>
    </row>
    <row r="13010" spans="1:6" x14ac:dyDescent="0.25">
      <c r="A13010" t="s">
        <v>14248</v>
      </c>
      <c r="B13010">
        <v>1</v>
      </c>
      <c r="C13010" t="s">
        <v>9357</v>
      </c>
      <c r="D13010" s="84"/>
      <c r="F13010" s="84"/>
    </row>
    <row r="13011" spans="1:6" x14ac:dyDescent="0.25">
      <c r="A13011" t="s">
        <v>14249</v>
      </c>
      <c r="B13011">
        <v>1</v>
      </c>
      <c r="C13011" t="s">
        <v>9357</v>
      </c>
      <c r="D13011" s="84"/>
      <c r="F13011" s="84"/>
    </row>
    <row r="13012" spans="1:6" x14ac:dyDescent="0.25">
      <c r="A13012" t="s">
        <v>14250</v>
      </c>
      <c r="B13012">
        <v>1</v>
      </c>
      <c r="C13012" t="s">
        <v>9357</v>
      </c>
      <c r="D13012" s="84"/>
      <c r="F13012" s="84"/>
    </row>
    <row r="13013" spans="1:6" x14ac:dyDescent="0.25">
      <c r="A13013" t="s">
        <v>14251</v>
      </c>
      <c r="B13013">
        <v>1</v>
      </c>
      <c r="C13013" t="s">
        <v>9357</v>
      </c>
      <c r="D13013" s="84"/>
      <c r="F13013" s="84"/>
    </row>
    <row r="13014" spans="1:6" x14ac:dyDescent="0.25">
      <c r="A13014" t="s">
        <v>14252</v>
      </c>
      <c r="B13014">
        <v>1</v>
      </c>
      <c r="C13014" t="s">
        <v>9357</v>
      </c>
      <c r="D13014" s="84"/>
      <c r="F13014" s="84"/>
    </row>
    <row r="13015" spans="1:6" x14ac:dyDescent="0.25">
      <c r="A13015" t="s">
        <v>14253</v>
      </c>
      <c r="B13015">
        <v>1</v>
      </c>
      <c r="C13015" t="s">
        <v>9357</v>
      </c>
      <c r="D13015" s="84"/>
      <c r="F13015" s="84"/>
    </row>
    <row r="13016" spans="1:6" x14ac:dyDescent="0.25">
      <c r="A13016" t="s">
        <v>14254</v>
      </c>
      <c r="B13016">
        <v>1</v>
      </c>
      <c r="C13016" t="s">
        <v>9357</v>
      </c>
      <c r="D13016" s="84"/>
      <c r="F13016" s="84"/>
    </row>
    <row r="13017" spans="1:6" x14ac:dyDescent="0.25">
      <c r="A13017" t="s">
        <v>14255</v>
      </c>
      <c r="B13017">
        <v>1</v>
      </c>
      <c r="C13017" t="s">
        <v>9357</v>
      </c>
      <c r="D13017" s="84"/>
      <c r="F13017" s="84"/>
    </row>
    <row r="13018" spans="1:6" x14ac:dyDescent="0.25">
      <c r="A13018" t="s">
        <v>14256</v>
      </c>
      <c r="B13018">
        <v>1</v>
      </c>
      <c r="C13018" t="s">
        <v>9357</v>
      </c>
      <c r="D13018" s="84"/>
      <c r="F13018" s="84"/>
    </row>
    <row r="13019" spans="1:6" x14ac:dyDescent="0.25">
      <c r="A13019" t="s">
        <v>14257</v>
      </c>
      <c r="B13019">
        <v>1</v>
      </c>
      <c r="C13019" t="s">
        <v>9357</v>
      </c>
      <c r="D13019" s="84"/>
      <c r="F13019" s="84"/>
    </row>
    <row r="13020" spans="1:6" x14ac:dyDescent="0.25">
      <c r="A13020" t="s">
        <v>14258</v>
      </c>
      <c r="B13020">
        <v>1</v>
      </c>
      <c r="C13020" t="s">
        <v>9357</v>
      </c>
      <c r="D13020" s="84"/>
      <c r="F13020" s="84"/>
    </row>
    <row r="13021" spans="1:6" x14ac:dyDescent="0.25">
      <c r="A13021" t="s">
        <v>14259</v>
      </c>
      <c r="B13021">
        <v>1</v>
      </c>
      <c r="C13021" t="s">
        <v>9357</v>
      </c>
      <c r="D13021" s="84"/>
      <c r="F13021" s="84"/>
    </row>
    <row r="13022" spans="1:6" x14ac:dyDescent="0.25">
      <c r="A13022" t="s">
        <v>14260</v>
      </c>
      <c r="B13022">
        <v>1</v>
      </c>
      <c r="C13022" t="s">
        <v>9357</v>
      </c>
      <c r="D13022" s="84"/>
      <c r="F13022" s="84"/>
    </row>
    <row r="13023" spans="1:6" x14ac:dyDescent="0.25">
      <c r="A13023" t="s">
        <v>14261</v>
      </c>
      <c r="B13023">
        <v>1</v>
      </c>
      <c r="C13023" t="s">
        <v>9357</v>
      </c>
      <c r="D13023" s="84"/>
      <c r="F13023" s="84"/>
    </row>
    <row r="13024" spans="1:6" x14ac:dyDescent="0.25">
      <c r="A13024" t="s">
        <v>14262</v>
      </c>
      <c r="B13024">
        <v>1</v>
      </c>
      <c r="C13024" t="s">
        <v>9357</v>
      </c>
      <c r="D13024" s="84"/>
      <c r="F13024" s="84"/>
    </row>
    <row r="13025" spans="1:6" x14ac:dyDescent="0.25">
      <c r="A13025" t="s">
        <v>14263</v>
      </c>
      <c r="B13025">
        <v>1</v>
      </c>
      <c r="C13025" t="s">
        <v>9357</v>
      </c>
      <c r="D13025" s="84"/>
      <c r="F13025" s="84"/>
    </row>
    <row r="13026" spans="1:6" x14ac:dyDescent="0.25">
      <c r="A13026" t="s">
        <v>14264</v>
      </c>
      <c r="B13026">
        <v>1</v>
      </c>
      <c r="C13026" t="s">
        <v>9357</v>
      </c>
      <c r="D13026" s="84"/>
      <c r="F13026" s="84"/>
    </row>
    <row r="13027" spans="1:6" x14ac:dyDescent="0.25">
      <c r="A13027" t="s">
        <v>14265</v>
      </c>
      <c r="B13027">
        <v>1</v>
      </c>
      <c r="C13027" t="s">
        <v>9357</v>
      </c>
      <c r="D13027" s="84"/>
      <c r="F13027" s="84"/>
    </row>
    <row r="13028" spans="1:6" x14ac:dyDescent="0.25">
      <c r="A13028" t="s">
        <v>14266</v>
      </c>
      <c r="B13028">
        <v>1</v>
      </c>
      <c r="C13028" t="s">
        <v>9357</v>
      </c>
      <c r="D13028" s="84"/>
      <c r="F13028" s="84"/>
    </row>
    <row r="13029" spans="1:6" x14ac:dyDescent="0.25">
      <c r="A13029" t="s">
        <v>14267</v>
      </c>
      <c r="B13029">
        <v>1</v>
      </c>
      <c r="C13029" t="s">
        <v>9357</v>
      </c>
      <c r="D13029" s="84"/>
      <c r="F13029" s="84"/>
    </row>
    <row r="13030" spans="1:6" x14ac:dyDescent="0.25">
      <c r="A13030" t="s">
        <v>14268</v>
      </c>
      <c r="B13030">
        <v>1</v>
      </c>
      <c r="C13030" t="s">
        <v>9357</v>
      </c>
      <c r="D13030" s="84"/>
      <c r="F13030" s="84"/>
    </row>
    <row r="13031" spans="1:6" x14ac:dyDescent="0.25">
      <c r="A13031" t="s">
        <v>14269</v>
      </c>
      <c r="B13031">
        <v>1</v>
      </c>
      <c r="C13031" t="s">
        <v>9357</v>
      </c>
      <c r="D13031" s="84"/>
      <c r="F13031" s="84"/>
    </row>
    <row r="13032" spans="1:6" x14ac:dyDescent="0.25">
      <c r="A13032" t="s">
        <v>14270</v>
      </c>
      <c r="B13032">
        <v>1</v>
      </c>
      <c r="C13032" t="s">
        <v>9357</v>
      </c>
      <c r="D13032" s="84"/>
      <c r="F13032" s="84"/>
    </row>
    <row r="13033" spans="1:6" x14ac:dyDescent="0.25">
      <c r="A13033" t="s">
        <v>14271</v>
      </c>
      <c r="B13033">
        <v>1</v>
      </c>
      <c r="C13033" t="s">
        <v>9357</v>
      </c>
      <c r="D13033" s="84"/>
      <c r="F13033" s="84"/>
    </row>
    <row r="13034" spans="1:6" x14ac:dyDescent="0.25">
      <c r="A13034" t="s">
        <v>14272</v>
      </c>
      <c r="B13034">
        <v>1</v>
      </c>
      <c r="C13034" t="s">
        <v>9357</v>
      </c>
      <c r="D13034" s="84"/>
      <c r="F13034" s="84"/>
    </row>
    <row r="13035" spans="1:6" x14ac:dyDescent="0.25">
      <c r="A13035" t="s">
        <v>14273</v>
      </c>
      <c r="B13035">
        <v>1</v>
      </c>
      <c r="C13035" t="s">
        <v>9357</v>
      </c>
      <c r="D13035" s="84"/>
      <c r="F13035" s="84"/>
    </row>
    <row r="13036" spans="1:6" x14ac:dyDescent="0.25">
      <c r="A13036" t="s">
        <v>14274</v>
      </c>
      <c r="B13036">
        <v>1</v>
      </c>
      <c r="C13036" t="s">
        <v>9357</v>
      </c>
      <c r="D13036" s="84"/>
      <c r="F13036" s="84"/>
    </row>
    <row r="13037" spans="1:6" x14ac:dyDescent="0.25">
      <c r="A13037" t="s">
        <v>14275</v>
      </c>
      <c r="B13037">
        <v>1</v>
      </c>
      <c r="C13037" t="s">
        <v>9357</v>
      </c>
      <c r="D13037" s="84"/>
      <c r="F13037" s="84"/>
    </row>
    <row r="13038" spans="1:6" x14ac:dyDescent="0.25">
      <c r="A13038" t="s">
        <v>14276</v>
      </c>
      <c r="B13038">
        <v>1</v>
      </c>
      <c r="C13038" t="s">
        <v>9357</v>
      </c>
      <c r="D13038" s="84"/>
      <c r="F13038" s="84"/>
    </row>
    <row r="13039" spans="1:6" x14ac:dyDescent="0.25">
      <c r="A13039" t="s">
        <v>14277</v>
      </c>
      <c r="B13039">
        <v>1</v>
      </c>
      <c r="C13039" t="s">
        <v>9357</v>
      </c>
      <c r="D13039" s="84"/>
      <c r="F13039" s="84"/>
    </row>
    <row r="13040" spans="1:6" x14ac:dyDescent="0.25">
      <c r="A13040" t="s">
        <v>14278</v>
      </c>
      <c r="B13040">
        <v>1</v>
      </c>
      <c r="C13040" t="s">
        <v>9357</v>
      </c>
      <c r="D13040" s="84"/>
      <c r="F13040" s="84"/>
    </row>
    <row r="13041" spans="1:6" x14ac:dyDescent="0.25">
      <c r="A13041" t="s">
        <v>14279</v>
      </c>
      <c r="B13041">
        <v>1</v>
      </c>
      <c r="C13041" t="s">
        <v>9357</v>
      </c>
      <c r="D13041" s="84"/>
      <c r="F13041" s="84"/>
    </row>
    <row r="13042" spans="1:6" x14ac:dyDescent="0.25">
      <c r="A13042" t="s">
        <v>14280</v>
      </c>
      <c r="B13042">
        <v>1</v>
      </c>
      <c r="C13042" t="s">
        <v>9357</v>
      </c>
      <c r="D13042" s="84"/>
      <c r="F13042" s="84"/>
    </row>
    <row r="13043" spans="1:6" x14ac:dyDescent="0.25">
      <c r="A13043" t="s">
        <v>14281</v>
      </c>
      <c r="B13043">
        <v>1</v>
      </c>
      <c r="C13043" t="s">
        <v>9357</v>
      </c>
      <c r="D13043" s="84"/>
      <c r="F13043" s="84"/>
    </row>
    <row r="13044" spans="1:6" x14ac:dyDescent="0.25">
      <c r="A13044" t="s">
        <v>14282</v>
      </c>
      <c r="B13044">
        <v>1</v>
      </c>
      <c r="C13044" t="s">
        <v>9357</v>
      </c>
      <c r="D13044" s="84"/>
      <c r="F13044" s="84"/>
    </row>
    <row r="13045" spans="1:6" x14ac:dyDescent="0.25">
      <c r="A13045" t="s">
        <v>14283</v>
      </c>
      <c r="B13045">
        <v>1</v>
      </c>
      <c r="C13045" t="s">
        <v>9357</v>
      </c>
      <c r="D13045" s="84"/>
      <c r="F13045" s="84"/>
    </row>
    <row r="13046" spans="1:6" x14ac:dyDescent="0.25">
      <c r="A13046" t="s">
        <v>14284</v>
      </c>
      <c r="B13046">
        <v>1</v>
      </c>
      <c r="C13046" t="s">
        <v>9357</v>
      </c>
      <c r="D13046" s="84"/>
      <c r="F13046" s="84"/>
    </row>
    <row r="13047" spans="1:6" x14ac:dyDescent="0.25">
      <c r="A13047" t="s">
        <v>14285</v>
      </c>
      <c r="B13047">
        <v>1</v>
      </c>
      <c r="C13047" t="s">
        <v>9357</v>
      </c>
      <c r="D13047" s="84"/>
      <c r="F13047" s="84"/>
    </row>
    <row r="13048" spans="1:6" x14ac:dyDescent="0.25">
      <c r="A13048" t="s">
        <v>14286</v>
      </c>
      <c r="B13048">
        <v>1</v>
      </c>
      <c r="C13048" t="s">
        <v>9357</v>
      </c>
      <c r="D13048" s="84"/>
      <c r="F13048" s="84"/>
    </row>
    <row r="13049" spans="1:6" x14ac:dyDescent="0.25">
      <c r="A13049" t="s">
        <v>14287</v>
      </c>
      <c r="B13049">
        <v>1</v>
      </c>
      <c r="C13049" t="s">
        <v>9357</v>
      </c>
      <c r="D13049" s="84"/>
      <c r="F13049" s="84"/>
    </row>
    <row r="13050" spans="1:6" x14ac:dyDescent="0.25">
      <c r="A13050" t="s">
        <v>14288</v>
      </c>
      <c r="B13050">
        <v>1</v>
      </c>
      <c r="C13050" t="s">
        <v>9357</v>
      </c>
      <c r="D13050" s="84"/>
      <c r="F13050" s="84"/>
    </row>
    <row r="13051" spans="1:6" x14ac:dyDescent="0.25">
      <c r="A13051" t="s">
        <v>14289</v>
      </c>
      <c r="B13051">
        <v>1</v>
      </c>
      <c r="C13051" t="s">
        <v>9357</v>
      </c>
      <c r="D13051" s="84"/>
      <c r="F13051" s="84"/>
    </row>
    <row r="13052" spans="1:6" x14ac:dyDescent="0.25">
      <c r="A13052" t="s">
        <v>14290</v>
      </c>
      <c r="B13052">
        <v>1</v>
      </c>
      <c r="C13052" t="s">
        <v>9357</v>
      </c>
      <c r="D13052" s="84"/>
      <c r="F13052" s="84"/>
    </row>
    <row r="13053" spans="1:6" x14ac:dyDescent="0.25">
      <c r="A13053" t="s">
        <v>14291</v>
      </c>
      <c r="B13053">
        <v>1</v>
      </c>
      <c r="C13053" t="s">
        <v>9357</v>
      </c>
      <c r="D13053" s="84"/>
      <c r="F13053" s="84"/>
    </row>
    <row r="13054" spans="1:6" x14ac:dyDescent="0.25">
      <c r="A13054" t="s">
        <v>14292</v>
      </c>
      <c r="B13054">
        <v>1</v>
      </c>
      <c r="C13054" t="s">
        <v>9357</v>
      </c>
      <c r="D13054" s="84"/>
      <c r="F13054" s="84"/>
    </row>
    <row r="13055" spans="1:6" x14ac:dyDescent="0.25">
      <c r="A13055" t="s">
        <v>14293</v>
      </c>
      <c r="B13055">
        <v>1</v>
      </c>
      <c r="C13055" t="s">
        <v>9357</v>
      </c>
      <c r="D13055" s="84"/>
      <c r="F13055" s="84"/>
    </row>
    <row r="13056" spans="1:6" x14ac:dyDescent="0.25">
      <c r="A13056" t="s">
        <v>14294</v>
      </c>
      <c r="B13056">
        <v>1</v>
      </c>
      <c r="C13056" t="s">
        <v>9357</v>
      </c>
      <c r="D13056" s="84"/>
      <c r="F13056" s="84"/>
    </row>
    <row r="13057" spans="1:6" x14ac:dyDescent="0.25">
      <c r="A13057" t="s">
        <v>14295</v>
      </c>
      <c r="B13057">
        <v>1</v>
      </c>
      <c r="C13057" t="s">
        <v>9357</v>
      </c>
      <c r="D13057" s="84"/>
      <c r="F13057" s="84"/>
    </row>
    <row r="13058" spans="1:6" x14ac:dyDescent="0.25">
      <c r="A13058" t="s">
        <v>14296</v>
      </c>
      <c r="B13058">
        <v>1</v>
      </c>
      <c r="C13058" t="s">
        <v>9357</v>
      </c>
      <c r="D13058" s="84"/>
      <c r="F13058" s="84"/>
    </row>
    <row r="13059" spans="1:6" x14ac:dyDescent="0.25">
      <c r="A13059" t="s">
        <v>14297</v>
      </c>
      <c r="B13059">
        <v>1</v>
      </c>
      <c r="C13059" t="s">
        <v>9357</v>
      </c>
      <c r="D13059" s="84"/>
      <c r="F13059" s="84"/>
    </row>
    <row r="13060" spans="1:6" x14ac:dyDescent="0.25">
      <c r="A13060" t="s">
        <v>14298</v>
      </c>
      <c r="B13060">
        <v>1</v>
      </c>
      <c r="C13060" t="s">
        <v>9357</v>
      </c>
      <c r="D13060" s="84"/>
      <c r="F13060" s="84"/>
    </row>
    <row r="13061" spans="1:6" x14ac:dyDescent="0.25">
      <c r="A13061" t="s">
        <v>14299</v>
      </c>
      <c r="B13061">
        <v>1</v>
      </c>
      <c r="C13061" t="s">
        <v>9357</v>
      </c>
      <c r="D13061" s="84"/>
      <c r="F13061" s="84"/>
    </row>
    <row r="13062" spans="1:6" x14ac:dyDescent="0.25">
      <c r="A13062" t="s">
        <v>14300</v>
      </c>
      <c r="B13062">
        <v>1</v>
      </c>
      <c r="C13062" t="s">
        <v>9357</v>
      </c>
      <c r="D13062" s="84"/>
      <c r="F13062" s="84"/>
    </row>
    <row r="13063" spans="1:6" x14ac:dyDescent="0.25">
      <c r="A13063" t="s">
        <v>14301</v>
      </c>
      <c r="B13063">
        <v>1</v>
      </c>
      <c r="C13063" t="s">
        <v>9357</v>
      </c>
      <c r="D13063" s="84"/>
      <c r="F13063" s="84"/>
    </row>
    <row r="13064" spans="1:6" x14ac:dyDescent="0.25">
      <c r="A13064" t="s">
        <v>14302</v>
      </c>
      <c r="B13064">
        <v>1</v>
      </c>
      <c r="C13064" t="s">
        <v>9357</v>
      </c>
      <c r="D13064" s="84"/>
      <c r="F13064" s="84"/>
    </row>
    <row r="13065" spans="1:6" x14ac:dyDescent="0.25">
      <c r="A13065" t="s">
        <v>14303</v>
      </c>
      <c r="B13065">
        <v>1</v>
      </c>
      <c r="C13065" t="s">
        <v>9357</v>
      </c>
      <c r="D13065" s="84"/>
      <c r="F13065" s="84"/>
    </row>
    <row r="13066" spans="1:6" x14ac:dyDescent="0.25">
      <c r="A13066" t="s">
        <v>14304</v>
      </c>
      <c r="B13066">
        <v>1</v>
      </c>
      <c r="C13066" t="s">
        <v>9357</v>
      </c>
      <c r="D13066" s="84"/>
      <c r="F13066" s="84"/>
    </row>
    <row r="13067" spans="1:6" x14ac:dyDescent="0.25">
      <c r="A13067" t="s">
        <v>14305</v>
      </c>
      <c r="B13067">
        <v>1</v>
      </c>
      <c r="C13067" t="s">
        <v>9357</v>
      </c>
      <c r="D13067" s="84"/>
      <c r="F13067" s="84"/>
    </row>
    <row r="13068" spans="1:6" x14ac:dyDescent="0.25">
      <c r="A13068" t="s">
        <v>14306</v>
      </c>
      <c r="B13068">
        <v>1</v>
      </c>
      <c r="C13068" t="s">
        <v>9357</v>
      </c>
      <c r="D13068" s="84"/>
      <c r="F13068" s="84"/>
    </row>
    <row r="13069" spans="1:6" x14ac:dyDescent="0.25">
      <c r="A13069" t="s">
        <v>14307</v>
      </c>
      <c r="B13069">
        <v>1</v>
      </c>
      <c r="C13069" t="s">
        <v>9357</v>
      </c>
      <c r="D13069" s="84"/>
      <c r="F13069" s="84"/>
    </row>
    <row r="13070" spans="1:6" x14ac:dyDescent="0.25">
      <c r="A13070" t="s">
        <v>14308</v>
      </c>
      <c r="B13070">
        <v>1</v>
      </c>
      <c r="C13070" t="s">
        <v>9357</v>
      </c>
      <c r="D13070" s="84"/>
      <c r="F13070" s="84"/>
    </row>
    <row r="13071" spans="1:6" x14ac:dyDescent="0.25">
      <c r="A13071" t="s">
        <v>14309</v>
      </c>
      <c r="B13071">
        <v>1</v>
      </c>
      <c r="C13071" t="s">
        <v>9357</v>
      </c>
      <c r="D13071" s="84"/>
      <c r="F13071" s="84"/>
    </row>
    <row r="13072" spans="1:6" x14ac:dyDescent="0.25">
      <c r="A13072" t="s">
        <v>14310</v>
      </c>
      <c r="B13072">
        <v>1</v>
      </c>
      <c r="C13072" t="s">
        <v>9357</v>
      </c>
      <c r="D13072" s="84"/>
      <c r="F13072" s="84"/>
    </row>
    <row r="13073" spans="1:6" x14ac:dyDescent="0.25">
      <c r="A13073" t="s">
        <v>14311</v>
      </c>
      <c r="B13073">
        <v>1</v>
      </c>
      <c r="C13073" t="s">
        <v>9357</v>
      </c>
      <c r="D13073" s="84"/>
      <c r="F13073" s="84"/>
    </row>
    <row r="13074" spans="1:6" x14ac:dyDescent="0.25">
      <c r="A13074" t="s">
        <v>14312</v>
      </c>
      <c r="B13074">
        <v>1</v>
      </c>
      <c r="C13074" t="s">
        <v>9357</v>
      </c>
      <c r="D13074" s="84"/>
      <c r="F13074" s="84"/>
    </row>
    <row r="13075" spans="1:6" x14ac:dyDescent="0.25">
      <c r="A13075" t="s">
        <v>14313</v>
      </c>
      <c r="B13075">
        <v>1</v>
      </c>
      <c r="C13075" t="s">
        <v>9357</v>
      </c>
      <c r="D13075" s="84"/>
      <c r="F13075" s="84"/>
    </row>
    <row r="13076" spans="1:6" x14ac:dyDescent="0.25">
      <c r="A13076" t="s">
        <v>14314</v>
      </c>
      <c r="B13076">
        <v>1</v>
      </c>
      <c r="C13076" t="s">
        <v>9357</v>
      </c>
      <c r="D13076" s="84"/>
      <c r="F13076" s="84"/>
    </row>
    <row r="13077" spans="1:6" x14ac:dyDescent="0.25">
      <c r="A13077" t="s">
        <v>14315</v>
      </c>
      <c r="B13077">
        <v>1</v>
      </c>
      <c r="C13077" t="s">
        <v>9357</v>
      </c>
      <c r="D13077" s="84"/>
      <c r="F13077" s="84"/>
    </row>
    <row r="13078" spans="1:6" x14ac:dyDescent="0.25">
      <c r="A13078" t="s">
        <v>14316</v>
      </c>
      <c r="B13078">
        <v>1</v>
      </c>
      <c r="C13078" t="s">
        <v>9357</v>
      </c>
      <c r="D13078" s="84"/>
      <c r="F13078" s="84"/>
    </row>
    <row r="13079" spans="1:6" x14ac:dyDescent="0.25">
      <c r="A13079" t="s">
        <v>14317</v>
      </c>
      <c r="B13079">
        <v>1</v>
      </c>
      <c r="C13079" t="s">
        <v>9357</v>
      </c>
      <c r="D13079" s="84"/>
      <c r="F13079" s="84"/>
    </row>
    <row r="13080" spans="1:6" x14ac:dyDescent="0.25">
      <c r="A13080" t="s">
        <v>14318</v>
      </c>
      <c r="B13080">
        <v>1</v>
      </c>
      <c r="C13080" t="s">
        <v>9357</v>
      </c>
      <c r="D13080" s="84"/>
      <c r="F13080" s="84"/>
    </row>
    <row r="13081" spans="1:6" x14ac:dyDescent="0.25">
      <c r="A13081" t="s">
        <v>14319</v>
      </c>
      <c r="B13081">
        <v>1</v>
      </c>
      <c r="C13081" t="s">
        <v>9357</v>
      </c>
      <c r="D13081" s="84"/>
      <c r="F13081" s="84"/>
    </row>
    <row r="13082" spans="1:6" x14ac:dyDescent="0.25">
      <c r="A13082" t="s">
        <v>14320</v>
      </c>
      <c r="B13082">
        <v>1</v>
      </c>
      <c r="C13082" t="s">
        <v>9357</v>
      </c>
      <c r="D13082" s="84"/>
      <c r="F13082" s="84"/>
    </row>
    <row r="13083" spans="1:6" x14ac:dyDescent="0.25">
      <c r="A13083" t="s">
        <v>14321</v>
      </c>
      <c r="B13083">
        <v>1</v>
      </c>
      <c r="C13083" t="s">
        <v>9357</v>
      </c>
      <c r="D13083" s="84"/>
      <c r="F13083" s="84"/>
    </row>
    <row r="13084" spans="1:6" x14ac:dyDescent="0.25">
      <c r="A13084" t="s">
        <v>14322</v>
      </c>
      <c r="B13084">
        <v>1</v>
      </c>
      <c r="C13084" t="s">
        <v>9357</v>
      </c>
      <c r="D13084" s="84"/>
      <c r="F13084" s="84"/>
    </row>
    <row r="13085" spans="1:6" x14ac:dyDescent="0.25">
      <c r="A13085" t="s">
        <v>14323</v>
      </c>
      <c r="B13085">
        <v>1</v>
      </c>
      <c r="C13085" t="s">
        <v>9357</v>
      </c>
      <c r="D13085" s="84"/>
      <c r="F13085" s="84"/>
    </row>
    <row r="13086" spans="1:6" x14ac:dyDescent="0.25">
      <c r="A13086" t="s">
        <v>14324</v>
      </c>
      <c r="B13086">
        <v>1</v>
      </c>
      <c r="C13086" t="s">
        <v>9357</v>
      </c>
      <c r="D13086" s="84"/>
      <c r="F13086" s="84"/>
    </row>
    <row r="13087" spans="1:6" x14ac:dyDescent="0.25">
      <c r="A13087" t="s">
        <v>14325</v>
      </c>
      <c r="B13087">
        <v>1</v>
      </c>
      <c r="C13087" t="s">
        <v>9357</v>
      </c>
      <c r="D13087" s="84"/>
      <c r="F13087" s="84"/>
    </row>
    <row r="13088" spans="1:6" x14ac:dyDescent="0.25">
      <c r="A13088" t="s">
        <v>14326</v>
      </c>
      <c r="B13088">
        <v>1</v>
      </c>
      <c r="C13088" t="s">
        <v>9357</v>
      </c>
      <c r="D13088" s="84"/>
      <c r="F13088" s="84"/>
    </row>
    <row r="13089" spans="1:6" x14ac:dyDescent="0.25">
      <c r="A13089" t="s">
        <v>14327</v>
      </c>
      <c r="B13089">
        <v>1</v>
      </c>
      <c r="C13089" t="s">
        <v>9357</v>
      </c>
      <c r="D13089" s="84"/>
      <c r="F13089" s="84"/>
    </row>
    <row r="13090" spans="1:6" x14ac:dyDescent="0.25">
      <c r="A13090" t="s">
        <v>14328</v>
      </c>
      <c r="B13090">
        <v>1</v>
      </c>
      <c r="C13090" t="s">
        <v>9357</v>
      </c>
      <c r="D13090" s="84"/>
      <c r="F13090" s="84"/>
    </row>
    <row r="13091" spans="1:6" x14ac:dyDescent="0.25">
      <c r="A13091" t="s">
        <v>14329</v>
      </c>
      <c r="B13091">
        <v>1</v>
      </c>
      <c r="C13091" t="s">
        <v>9357</v>
      </c>
      <c r="D13091" s="84"/>
      <c r="F13091" s="84"/>
    </row>
    <row r="13092" spans="1:6" x14ac:dyDescent="0.25">
      <c r="A13092" t="s">
        <v>14330</v>
      </c>
      <c r="B13092">
        <v>1</v>
      </c>
      <c r="C13092" t="s">
        <v>9357</v>
      </c>
      <c r="D13092" s="84"/>
      <c r="F13092" s="84"/>
    </row>
    <row r="13093" spans="1:6" x14ac:dyDescent="0.25">
      <c r="A13093" t="s">
        <v>14331</v>
      </c>
      <c r="B13093">
        <v>1</v>
      </c>
      <c r="C13093" t="s">
        <v>9357</v>
      </c>
      <c r="D13093" s="84"/>
      <c r="F13093" s="84"/>
    </row>
    <row r="13094" spans="1:6" x14ac:dyDescent="0.25">
      <c r="A13094" t="s">
        <v>14332</v>
      </c>
      <c r="B13094">
        <v>1</v>
      </c>
      <c r="C13094" t="s">
        <v>9357</v>
      </c>
      <c r="D13094" s="84"/>
      <c r="F13094" s="84"/>
    </row>
    <row r="13095" spans="1:6" x14ac:dyDescent="0.25">
      <c r="A13095" t="s">
        <v>14333</v>
      </c>
      <c r="B13095">
        <v>1</v>
      </c>
      <c r="C13095" t="s">
        <v>9357</v>
      </c>
      <c r="D13095" s="84"/>
      <c r="F13095" s="84"/>
    </row>
    <row r="13096" spans="1:6" x14ac:dyDescent="0.25">
      <c r="A13096" t="s">
        <v>14334</v>
      </c>
      <c r="B13096">
        <v>1</v>
      </c>
      <c r="C13096" t="s">
        <v>9357</v>
      </c>
      <c r="D13096" s="84"/>
      <c r="F13096" s="84"/>
    </row>
    <row r="13097" spans="1:6" x14ac:dyDescent="0.25">
      <c r="A13097" t="s">
        <v>14335</v>
      </c>
      <c r="B13097">
        <v>1</v>
      </c>
      <c r="C13097" t="s">
        <v>9357</v>
      </c>
      <c r="D13097" s="84"/>
      <c r="F13097" s="84"/>
    </row>
    <row r="13098" spans="1:6" x14ac:dyDescent="0.25">
      <c r="A13098" t="s">
        <v>14336</v>
      </c>
      <c r="B13098">
        <v>1</v>
      </c>
      <c r="C13098" t="s">
        <v>9357</v>
      </c>
      <c r="D13098" s="84"/>
      <c r="F13098" s="84"/>
    </row>
    <row r="13099" spans="1:6" x14ac:dyDescent="0.25">
      <c r="A13099" t="s">
        <v>14337</v>
      </c>
      <c r="B13099">
        <v>1</v>
      </c>
      <c r="C13099" t="s">
        <v>9357</v>
      </c>
      <c r="D13099" s="84"/>
      <c r="F13099" s="84"/>
    </row>
    <row r="13100" spans="1:6" x14ac:dyDescent="0.25">
      <c r="A13100" t="s">
        <v>14338</v>
      </c>
      <c r="B13100">
        <v>1</v>
      </c>
      <c r="C13100" t="s">
        <v>9357</v>
      </c>
      <c r="D13100" s="84"/>
      <c r="F13100" s="84"/>
    </row>
    <row r="13101" spans="1:6" x14ac:dyDescent="0.25">
      <c r="A13101" t="s">
        <v>14339</v>
      </c>
      <c r="B13101">
        <v>1</v>
      </c>
      <c r="C13101" t="s">
        <v>9357</v>
      </c>
      <c r="D13101" s="84"/>
      <c r="F13101" s="84"/>
    </row>
    <row r="13102" spans="1:6" x14ac:dyDescent="0.25">
      <c r="A13102" t="s">
        <v>14340</v>
      </c>
      <c r="B13102">
        <v>1</v>
      </c>
      <c r="C13102" t="s">
        <v>9357</v>
      </c>
      <c r="D13102" s="84"/>
      <c r="F13102" s="84"/>
    </row>
    <row r="13103" spans="1:6" x14ac:dyDescent="0.25">
      <c r="A13103" t="s">
        <v>14341</v>
      </c>
      <c r="B13103">
        <v>1</v>
      </c>
      <c r="C13103" t="s">
        <v>9357</v>
      </c>
      <c r="D13103" s="84"/>
      <c r="F13103" s="84"/>
    </row>
    <row r="13104" spans="1:6" x14ac:dyDescent="0.25">
      <c r="A13104" t="s">
        <v>14342</v>
      </c>
      <c r="B13104">
        <v>1</v>
      </c>
      <c r="C13104" t="s">
        <v>9357</v>
      </c>
      <c r="D13104" s="84"/>
      <c r="F13104" s="84"/>
    </row>
    <row r="13105" spans="1:6" x14ac:dyDescent="0.25">
      <c r="A13105" t="s">
        <v>14343</v>
      </c>
      <c r="B13105">
        <v>1</v>
      </c>
      <c r="C13105" t="s">
        <v>9357</v>
      </c>
      <c r="D13105" s="84"/>
      <c r="F13105" s="84"/>
    </row>
    <row r="13106" spans="1:6" x14ac:dyDescent="0.25">
      <c r="A13106" t="s">
        <v>14344</v>
      </c>
      <c r="B13106">
        <v>1</v>
      </c>
      <c r="C13106" t="s">
        <v>9357</v>
      </c>
      <c r="D13106" s="84"/>
      <c r="F13106" s="84"/>
    </row>
    <row r="13107" spans="1:6" x14ac:dyDescent="0.25">
      <c r="A13107" t="s">
        <v>14345</v>
      </c>
      <c r="B13107">
        <v>1</v>
      </c>
      <c r="C13107" t="s">
        <v>9357</v>
      </c>
      <c r="D13107" s="84"/>
      <c r="F13107" s="84"/>
    </row>
    <row r="13108" spans="1:6" x14ac:dyDescent="0.25">
      <c r="A13108" t="s">
        <v>14346</v>
      </c>
      <c r="B13108">
        <v>1</v>
      </c>
      <c r="C13108" t="s">
        <v>9357</v>
      </c>
      <c r="D13108" s="84"/>
      <c r="F13108" s="84"/>
    </row>
    <row r="13109" spans="1:6" x14ac:dyDescent="0.25">
      <c r="A13109" t="s">
        <v>14347</v>
      </c>
      <c r="B13109">
        <v>1</v>
      </c>
      <c r="C13109" t="s">
        <v>9357</v>
      </c>
      <c r="D13109" s="84"/>
      <c r="F13109" s="84"/>
    </row>
    <row r="13110" spans="1:6" x14ac:dyDescent="0.25">
      <c r="A13110" t="s">
        <v>14348</v>
      </c>
      <c r="B13110">
        <v>1</v>
      </c>
      <c r="C13110" t="s">
        <v>9357</v>
      </c>
      <c r="D13110" s="84"/>
      <c r="F13110" s="84"/>
    </row>
    <row r="13111" spans="1:6" x14ac:dyDescent="0.25">
      <c r="A13111" t="s">
        <v>14349</v>
      </c>
      <c r="B13111">
        <v>1</v>
      </c>
      <c r="C13111" t="s">
        <v>9357</v>
      </c>
      <c r="D13111" s="84"/>
      <c r="F13111" s="84"/>
    </row>
    <row r="13112" spans="1:6" x14ac:dyDescent="0.25">
      <c r="A13112" t="s">
        <v>14350</v>
      </c>
      <c r="B13112">
        <v>1</v>
      </c>
      <c r="C13112" t="s">
        <v>9357</v>
      </c>
      <c r="D13112" s="84"/>
      <c r="F13112" s="84"/>
    </row>
    <row r="13113" spans="1:6" x14ac:dyDescent="0.25">
      <c r="A13113" t="s">
        <v>14351</v>
      </c>
      <c r="B13113">
        <v>1</v>
      </c>
      <c r="C13113" t="s">
        <v>9357</v>
      </c>
      <c r="D13113" s="84"/>
      <c r="F13113" s="84"/>
    </row>
    <row r="13114" spans="1:6" x14ac:dyDescent="0.25">
      <c r="A13114" t="s">
        <v>14352</v>
      </c>
      <c r="B13114">
        <v>1</v>
      </c>
      <c r="C13114" t="s">
        <v>9357</v>
      </c>
      <c r="D13114" s="84"/>
      <c r="F13114" s="84"/>
    </row>
    <row r="13115" spans="1:6" x14ac:dyDescent="0.25">
      <c r="A13115" t="s">
        <v>14353</v>
      </c>
      <c r="B13115">
        <v>1</v>
      </c>
      <c r="C13115" t="s">
        <v>9357</v>
      </c>
      <c r="D13115" s="84"/>
      <c r="F13115" s="84"/>
    </row>
    <row r="13116" spans="1:6" x14ac:dyDescent="0.25">
      <c r="A13116" t="s">
        <v>14354</v>
      </c>
      <c r="B13116">
        <v>1</v>
      </c>
      <c r="C13116" t="s">
        <v>9357</v>
      </c>
      <c r="D13116" s="84"/>
      <c r="F13116" s="84"/>
    </row>
    <row r="13117" spans="1:6" x14ac:dyDescent="0.25">
      <c r="A13117" t="s">
        <v>14355</v>
      </c>
      <c r="B13117">
        <v>1</v>
      </c>
      <c r="C13117" t="s">
        <v>9357</v>
      </c>
      <c r="D13117" s="84"/>
      <c r="F13117" s="84"/>
    </row>
    <row r="13118" spans="1:6" x14ac:dyDescent="0.25">
      <c r="A13118" t="s">
        <v>14356</v>
      </c>
      <c r="B13118">
        <v>1</v>
      </c>
      <c r="C13118" t="s">
        <v>9357</v>
      </c>
      <c r="D13118" s="84"/>
      <c r="F13118" s="84"/>
    </row>
    <row r="13119" spans="1:6" x14ac:dyDescent="0.25">
      <c r="A13119" t="s">
        <v>14357</v>
      </c>
      <c r="B13119">
        <v>1</v>
      </c>
      <c r="C13119" t="s">
        <v>9357</v>
      </c>
      <c r="D13119" s="84"/>
      <c r="F13119" s="84"/>
    </row>
    <row r="13120" spans="1:6" x14ac:dyDescent="0.25">
      <c r="A13120" t="s">
        <v>14358</v>
      </c>
      <c r="B13120">
        <v>1</v>
      </c>
      <c r="C13120" t="s">
        <v>9357</v>
      </c>
      <c r="D13120" s="84"/>
      <c r="F13120" s="84"/>
    </row>
    <row r="13121" spans="1:6" x14ac:dyDescent="0.25">
      <c r="A13121" t="s">
        <v>14359</v>
      </c>
      <c r="B13121">
        <v>1</v>
      </c>
      <c r="C13121" t="s">
        <v>9357</v>
      </c>
      <c r="D13121" s="84"/>
      <c r="F13121" s="84"/>
    </row>
    <row r="13122" spans="1:6" x14ac:dyDescent="0.25">
      <c r="A13122" t="s">
        <v>14360</v>
      </c>
      <c r="B13122">
        <v>1</v>
      </c>
      <c r="C13122" t="s">
        <v>9357</v>
      </c>
      <c r="D13122" s="84"/>
      <c r="F13122" s="84"/>
    </row>
    <row r="13123" spans="1:6" x14ac:dyDescent="0.25">
      <c r="A13123" t="s">
        <v>14361</v>
      </c>
      <c r="B13123">
        <v>1</v>
      </c>
      <c r="C13123" t="s">
        <v>9357</v>
      </c>
      <c r="D13123" s="84"/>
      <c r="F13123" s="84"/>
    </row>
    <row r="13124" spans="1:6" x14ac:dyDescent="0.25">
      <c r="A13124" t="s">
        <v>14362</v>
      </c>
      <c r="B13124">
        <v>1</v>
      </c>
      <c r="C13124" t="s">
        <v>9357</v>
      </c>
      <c r="D13124" s="84"/>
      <c r="F13124" s="84"/>
    </row>
    <row r="13125" spans="1:6" x14ac:dyDescent="0.25">
      <c r="A13125" t="s">
        <v>14363</v>
      </c>
      <c r="B13125">
        <v>1</v>
      </c>
      <c r="C13125" t="s">
        <v>9357</v>
      </c>
      <c r="D13125" s="84"/>
      <c r="F13125" s="84"/>
    </row>
    <row r="13126" spans="1:6" x14ac:dyDescent="0.25">
      <c r="A13126" t="s">
        <v>14364</v>
      </c>
      <c r="B13126">
        <v>1</v>
      </c>
      <c r="C13126" t="s">
        <v>9357</v>
      </c>
      <c r="D13126" s="84"/>
      <c r="F13126" s="84"/>
    </row>
    <row r="13127" spans="1:6" x14ac:dyDescent="0.25">
      <c r="A13127" t="s">
        <v>14365</v>
      </c>
      <c r="B13127">
        <v>1</v>
      </c>
      <c r="C13127" t="s">
        <v>9357</v>
      </c>
      <c r="D13127" s="84"/>
      <c r="F13127" s="84"/>
    </row>
    <row r="13128" spans="1:6" x14ac:dyDescent="0.25">
      <c r="A13128" t="s">
        <v>14366</v>
      </c>
      <c r="B13128">
        <v>1</v>
      </c>
      <c r="C13128" t="s">
        <v>9357</v>
      </c>
      <c r="D13128" s="84"/>
      <c r="F13128" s="84"/>
    </row>
    <row r="13129" spans="1:6" x14ac:dyDescent="0.25">
      <c r="A13129" t="s">
        <v>14367</v>
      </c>
      <c r="B13129">
        <v>1</v>
      </c>
      <c r="C13129" t="s">
        <v>9357</v>
      </c>
      <c r="D13129" s="84"/>
      <c r="F13129" s="84"/>
    </row>
    <row r="13130" spans="1:6" x14ac:dyDescent="0.25">
      <c r="A13130" t="s">
        <v>14368</v>
      </c>
      <c r="B13130">
        <v>1</v>
      </c>
      <c r="C13130" t="s">
        <v>9357</v>
      </c>
      <c r="D13130" s="84"/>
      <c r="F13130" s="84"/>
    </row>
    <row r="13131" spans="1:6" x14ac:dyDescent="0.25">
      <c r="A13131" t="s">
        <v>14369</v>
      </c>
      <c r="B13131">
        <v>1</v>
      </c>
      <c r="C13131" t="s">
        <v>9357</v>
      </c>
      <c r="D13131" s="84"/>
      <c r="F13131" s="84"/>
    </row>
    <row r="13132" spans="1:6" x14ac:dyDescent="0.25">
      <c r="A13132" t="s">
        <v>14370</v>
      </c>
      <c r="B13132">
        <v>1</v>
      </c>
      <c r="C13132" t="s">
        <v>9357</v>
      </c>
      <c r="D13132" s="84"/>
      <c r="F13132" s="84"/>
    </row>
    <row r="13133" spans="1:6" x14ac:dyDescent="0.25">
      <c r="A13133" t="s">
        <v>14371</v>
      </c>
      <c r="B13133">
        <v>1</v>
      </c>
      <c r="C13133" t="s">
        <v>9357</v>
      </c>
      <c r="D13133" s="84"/>
      <c r="F13133" s="84"/>
    </row>
    <row r="13134" spans="1:6" x14ac:dyDescent="0.25">
      <c r="A13134" t="s">
        <v>14372</v>
      </c>
      <c r="B13134">
        <v>1</v>
      </c>
      <c r="C13134" t="s">
        <v>9357</v>
      </c>
      <c r="D13134" s="84"/>
      <c r="F13134" s="84"/>
    </row>
    <row r="13135" spans="1:6" x14ac:dyDescent="0.25">
      <c r="A13135" t="s">
        <v>14373</v>
      </c>
      <c r="B13135">
        <v>1</v>
      </c>
      <c r="C13135" t="s">
        <v>9357</v>
      </c>
      <c r="D13135" s="84"/>
      <c r="F13135" s="84"/>
    </row>
    <row r="13136" spans="1:6" x14ac:dyDescent="0.25">
      <c r="A13136" t="s">
        <v>14374</v>
      </c>
      <c r="B13136">
        <v>1</v>
      </c>
      <c r="C13136" t="s">
        <v>9357</v>
      </c>
      <c r="D13136" s="84"/>
      <c r="F13136" s="84"/>
    </row>
    <row r="13137" spans="1:6" x14ac:dyDescent="0.25">
      <c r="A13137" t="s">
        <v>14375</v>
      </c>
      <c r="B13137">
        <v>1</v>
      </c>
      <c r="C13137" t="s">
        <v>9357</v>
      </c>
      <c r="D13137" s="84"/>
      <c r="F13137" s="84"/>
    </row>
    <row r="13138" spans="1:6" x14ac:dyDescent="0.25">
      <c r="A13138" t="s">
        <v>14376</v>
      </c>
      <c r="B13138">
        <v>1</v>
      </c>
      <c r="C13138" t="s">
        <v>9357</v>
      </c>
      <c r="D13138" s="84"/>
      <c r="F13138" s="84"/>
    </row>
    <row r="13139" spans="1:6" x14ac:dyDescent="0.25">
      <c r="A13139" t="s">
        <v>14377</v>
      </c>
      <c r="B13139">
        <v>1</v>
      </c>
      <c r="C13139" t="s">
        <v>9357</v>
      </c>
      <c r="D13139" s="84"/>
      <c r="F13139" s="84"/>
    </row>
    <row r="13140" spans="1:6" x14ac:dyDescent="0.25">
      <c r="A13140" t="s">
        <v>14378</v>
      </c>
      <c r="B13140">
        <v>1</v>
      </c>
      <c r="C13140" t="s">
        <v>9357</v>
      </c>
      <c r="D13140" s="84"/>
      <c r="F13140" s="84"/>
    </row>
    <row r="13141" spans="1:6" x14ac:dyDescent="0.25">
      <c r="A13141" t="s">
        <v>14379</v>
      </c>
      <c r="B13141">
        <v>1</v>
      </c>
      <c r="C13141" t="s">
        <v>9357</v>
      </c>
      <c r="D13141" s="84"/>
      <c r="F13141" s="84"/>
    </row>
    <row r="13142" spans="1:6" x14ac:dyDescent="0.25">
      <c r="A13142" t="s">
        <v>14380</v>
      </c>
      <c r="B13142">
        <v>1</v>
      </c>
      <c r="C13142" t="s">
        <v>9357</v>
      </c>
      <c r="D13142" s="84"/>
      <c r="F13142" s="84"/>
    </row>
    <row r="13143" spans="1:6" x14ac:dyDescent="0.25">
      <c r="A13143" t="s">
        <v>14381</v>
      </c>
      <c r="B13143">
        <v>1</v>
      </c>
      <c r="C13143" t="s">
        <v>9357</v>
      </c>
      <c r="D13143" s="84"/>
      <c r="F13143" s="84"/>
    </row>
    <row r="13144" spans="1:6" x14ac:dyDescent="0.25">
      <c r="A13144" t="s">
        <v>14382</v>
      </c>
      <c r="B13144">
        <v>1</v>
      </c>
      <c r="C13144" t="s">
        <v>9357</v>
      </c>
      <c r="D13144" s="84"/>
      <c r="F13144" s="84"/>
    </row>
    <row r="13145" spans="1:6" x14ac:dyDescent="0.25">
      <c r="A13145" t="s">
        <v>14383</v>
      </c>
      <c r="B13145">
        <v>1</v>
      </c>
      <c r="C13145" t="s">
        <v>9357</v>
      </c>
      <c r="D13145" s="84"/>
      <c r="F13145" s="84"/>
    </row>
    <row r="13146" spans="1:6" x14ac:dyDescent="0.25">
      <c r="A13146" t="s">
        <v>14384</v>
      </c>
      <c r="B13146">
        <v>1</v>
      </c>
      <c r="C13146" t="s">
        <v>9357</v>
      </c>
      <c r="D13146" s="84"/>
      <c r="F13146" s="84"/>
    </row>
    <row r="13147" spans="1:6" x14ac:dyDescent="0.25">
      <c r="A13147" t="s">
        <v>14385</v>
      </c>
      <c r="B13147">
        <v>1</v>
      </c>
      <c r="C13147" t="s">
        <v>9357</v>
      </c>
      <c r="D13147" s="84"/>
      <c r="F13147" s="84"/>
    </row>
    <row r="13148" spans="1:6" x14ac:dyDescent="0.25">
      <c r="A13148" t="s">
        <v>14386</v>
      </c>
      <c r="B13148">
        <v>1</v>
      </c>
      <c r="C13148" t="s">
        <v>9357</v>
      </c>
      <c r="D13148" s="84"/>
      <c r="F13148" s="84"/>
    </row>
    <row r="13149" spans="1:6" x14ac:dyDescent="0.25">
      <c r="A13149" t="s">
        <v>14387</v>
      </c>
      <c r="B13149">
        <v>1</v>
      </c>
      <c r="C13149" t="s">
        <v>9357</v>
      </c>
      <c r="D13149" s="84"/>
      <c r="F13149" s="84"/>
    </row>
    <row r="13150" spans="1:6" x14ac:dyDescent="0.25">
      <c r="A13150" t="s">
        <v>14388</v>
      </c>
      <c r="B13150">
        <v>1</v>
      </c>
      <c r="C13150" t="s">
        <v>9357</v>
      </c>
      <c r="D13150" s="84"/>
      <c r="F13150" s="84"/>
    </row>
    <row r="13151" spans="1:6" x14ac:dyDescent="0.25">
      <c r="A13151" t="s">
        <v>14389</v>
      </c>
      <c r="B13151">
        <v>1</v>
      </c>
      <c r="C13151" t="s">
        <v>9357</v>
      </c>
      <c r="D13151" s="84"/>
      <c r="F13151" s="84"/>
    </row>
    <row r="13152" spans="1:6" x14ac:dyDescent="0.25">
      <c r="A13152" t="s">
        <v>14390</v>
      </c>
      <c r="B13152">
        <v>1</v>
      </c>
      <c r="C13152" t="s">
        <v>9357</v>
      </c>
      <c r="D13152" s="84"/>
      <c r="F13152" s="84"/>
    </row>
    <row r="13153" spans="1:6" x14ac:dyDescent="0.25">
      <c r="A13153" t="s">
        <v>14391</v>
      </c>
      <c r="B13153">
        <v>1</v>
      </c>
      <c r="C13153" t="s">
        <v>9357</v>
      </c>
      <c r="D13153" s="84"/>
      <c r="F13153" s="84"/>
    </row>
    <row r="13154" spans="1:6" x14ac:dyDescent="0.25">
      <c r="A13154" t="s">
        <v>14392</v>
      </c>
      <c r="B13154">
        <v>1</v>
      </c>
      <c r="C13154" t="s">
        <v>9357</v>
      </c>
      <c r="D13154" s="84"/>
      <c r="F13154" s="84"/>
    </row>
    <row r="13155" spans="1:6" x14ac:dyDescent="0.25">
      <c r="A13155" t="s">
        <v>14393</v>
      </c>
      <c r="B13155">
        <v>1</v>
      </c>
      <c r="C13155" t="s">
        <v>9357</v>
      </c>
      <c r="D13155" s="84"/>
      <c r="F13155" s="84"/>
    </row>
    <row r="13156" spans="1:6" x14ac:dyDescent="0.25">
      <c r="A13156" t="s">
        <v>14394</v>
      </c>
      <c r="B13156">
        <v>1</v>
      </c>
      <c r="C13156" t="s">
        <v>9357</v>
      </c>
      <c r="D13156" s="84"/>
      <c r="F13156" s="84"/>
    </row>
    <row r="13157" spans="1:6" x14ac:dyDescent="0.25">
      <c r="A13157" t="s">
        <v>14395</v>
      </c>
      <c r="B13157">
        <v>1</v>
      </c>
      <c r="C13157" t="s">
        <v>9357</v>
      </c>
      <c r="D13157" s="84"/>
      <c r="F13157" s="84"/>
    </row>
    <row r="13158" spans="1:6" x14ac:dyDescent="0.25">
      <c r="A13158" t="s">
        <v>14396</v>
      </c>
      <c r="B13158">
        <v>1</v>
      </c>
      <c r="C13158" t="s">
        <v>9357</v>
      </c>
      <c r="D13158" s="84"/>
      <c r="F13158" s="84"/>
    </row>
    <row r="13159" spans="1:6" x14ac:dyDescent="0.25">
      <c r="A13159" t="s">
        <v>14397</v>
      </c>
      <c r="B13159">
        <v>1</v>
      </c>
      <c r="C13159" t="s">
        <v>9357</v>
      </c>
      <c r="D13159" s="84"/>
      <c r="F13159" s="84"/>
    </row>
    <row r="13160" spans="1:6" x14ac:dyDescent="0.25">
      <c r="A13160" t="s">
        <v>14398</v>
      </c>
      <c r="B13160">
        <v>1</v>
      </c>
      <c r="C13160" t="s">
        <v>9357</v>
      </c>
      <c r="D13160" s="84"/>
      <c r="F13160" s="84"/>
    </row>
    <row r="13161" spans="1:6" x14ac:dyDescent="0.25">
      <c r="A13161" t="s">
        <v>14399</v>
      </c>
      <c r="B13161">
        <v>1</v>
      </c>
      <c r="C13161" t="s">
        <v>9357</v>
      </c>
      <c r="D13161" s="84"/>
      <c r="F13161" s="84"/>
    </row>
    <row r="13162" spans="1:6" x14ac:dyDescent="0.25">
      <c r="A13162" t="s">
        <v>14400</v>
      </c>
      <c r="B13162">
        <v>1</v>
      </c>
      <c r="C13162" t="s">
        <v>9357</v>
      </c>
      <c r="D13162" s="84"/>
      <c r="F13162" s="84"/>
    </row>
    <row r="13163" spans="1:6" x14ac:dyDescent="0.25">
      <c r="A13163" t="s">
        <v>14401</v>
      </c>
      <c r="B13163">
        <v>1</v>
      </c>
      <c r="C13163" t="s">
        <v>9357</v>
      </c>
      <c r="D13163" s="84"/>
      <c r="F13163" s="84"/>
    </row>
    <row r="13164" spans="1:6" x14ac:dyDescent="0.25">
      <c r="A13164" t="s">
        <v>14402</v>
      </c>
      <c r="B13164">
        <v>1</v>
      </c>
      <c r="C13164" t="s">
        <v>9357</v>
      </c>
      <c r="D13164" s="84"/>
      <c r="F13164" s="84"/>
    </row>
    <row r="13165" spans="1:6" x14ac:dyDescent="0.25">
      <c r="A13165" t="s">
        <v>14403</v>
      </c>
      <c r="B13165">
        <v>1</v>
      </c>
      <c r="C13165" t="s">
        <v>9357</v>
      </c>
      <c r="D13165" s="84"/>
      <c r="F13165" s="84"/>
    </row>
    <row r="13166" spans="1:6" x14ac:dyDescent="0.25">
      <c r="A13166" t="s">
        <v>14404</v>
      </c>
      <c r="B13166">
        <v>1</v>
      </c>
      <c r="C13166" t="s">
        <v>9357</v>
      </c>
      <c r="D13166" s="84"/>
      <c r="F13166" s="84"/>
    </row>
    <row r="13167" spans="1:6" x14ac:dyDescent="0.25">
      <c r="A13167" t="s">
        <v>14405</v>
      </c>
      <c r="B13167">
        <v>1</v>
      </c>
      <c r="C13167" t="s">
        <v>9357</v>
      </c>
      <c r="D13167" s="84"/>
      <c r="F13167" s="84"/>
    </row>
    <row r="13168" spans="1:6" x14ac:dyDescent="0.25">
      <c r="A13168" t="s">
        <v>14406</v>
      </c>
      <c r="B13168">
        <v>1</v>
      </c>
      <c r="C13168" t="s">
        <v>9357</v>
      </c>
      <c r="D13168" s="84"/>
      <c r="F13168" s="84"/>
    </row>
    <row r="13169" spans="1:6" x14ac:dyDescent="0.25">
      <c r="A13169" t="s">
        <v>14407</v>
      </c>
      <c r="B13169">
        <v>1</v>
      </c>
      <c r="C13169" t="s">
        <v>9357</v>
      </c>
      <c r="D13169" s="84"/>
      <c r="F13169" s="84"/>
    </row>
    <row r="13170" spans="1:6" x14ac:dyDescent="0.25">
      <c r="A13170" t="s">
        <v>14408</v>
      </c>
      <c r="B13170">
        <v>1</v>
      </c>
      <c r="C13170" t="s">
        <v>9357</v>
      </c>
      <c r="D13170" s="84"/>
      <c r="F13170" s="84"/>
    </row>
    <row r="13171" spans="1:6" x14ac:dyDescent="0.25">
      <c r="A13171" t="s">
        <v>14409</v>
      </c>
      <c r="B13171">
        <v>1</v>
      </c>
      <c r="C13171" t="s">
        <v>9357</v>
      </c>
      <c r="D13171" s="84"/>
      <c r="F13171" s="84"/>
    </row>
    <row r="13172" spans="1:6" x14ac:dyDescent="0.25">
      <c r="A13172" t="s">
        <v>14410</v>
      </c>
      <c r="B13172">
        <v>1</v>
      </c>
      <c r="C13172" t="s">
        <v>9357</v>
      </c>
      <c r="D13172" s="84"/>
      <c r="F13172" s="84"/>
    </row>
    <row r="13173" spans="1:6" x14ac:dyDescent="0.25">
      <c r="A13173" t="s">
        <v>14411</v>
      </c>
      <c r="B13173">
        <v>1</v>
      </c>
      <c r="C13173" t="s">
        <v>9357</v>
      </c>
      <c r="D13173" s="84"/>
      <c r="F13173" s="84"/>
    </row>
    <row r="13174" spans="1:6" x14ac:dyDescent="0.25">
      <c r="A13174" t="s">
        <v>14412</v>
      </c>
      <c r="B13174">
        <v>1</v>
      </c>
      <c r="C13174" t="s">
        <v>9357</v>
      </c>
      <c r="D13174" s="84"/>
      <c r="F13174" s="84"/>
    </row>
    <row r="13175" spans="1:6" x14ac:dyDescent="0.25">
      <c r="A13175" t="s">
        <v>14413</v>
      </c>
      <c r="B13175">
        <v>1</v>
      </c>
      <c r="C13175" t="s">
        <v>9357</v>
      </c>
      <c r="D13175" s="84"/>
      <c r="F13175" s="84"/>
    </row>
    <row r="13176" spans="1:6" x14ac:dyDescent="0.25">
      <c r="A13176" t="s">
        <v>14414</v>
      </c>
      <c r="B13176">
        <v>1</v>
      </c>
      <c r="C13176" t="s">
        <v>9357</v>
      </c>
      <c r="D13176" s="84"/>
      <c r="F13176" s="84"/>
    </row>
    <row r="13177" spans="1:6" x14ac:dyDescent="0.25">
      <c r="A13177" t="s">
        <v>14415</v>
      </c>
      <c r="B13177">
        <v>1</v>
      </c>
      <c r="C13177" t="s">
        <v>9357</v>
      </c>
      <c r="D13177" s="84"/>
      <c r="F13177" s="84"/>
    </row>
    <row r="13178" spans="1:6" x14ac:dyDescent="0.25">
      <c r="A13178" t="s">
        <v>14416</v>
      </c>
      <c r="B13178">
        <v>1</v>
      </c>
      <c r="C13178" t="s">
        <v>9357</v>
      </c>
      <c r="D13178" s="84"/>
      <c r="F13178" s="84"/>
    </row>
    <row r="13179" spans="1:6" x14ac:dyDescent="0.25">
      <c r="A13179" t="s">
        <v>14417</v>
      </c>
      <c r="B13179">
        <v>1</v>
      </c>
      <c r="C13179" t="s">
        <v>9357</v>
      </c>
      <c r="D13179" s="84"/>
      <c r="F13179" s="84"/>
    </row>
    <row r="13180" spans="1:6" x14ac:dyDescent="0.25">
      <c r="A13180" t="s">
        <v>14418</v>
      </c>
      <c r="B13180">
        <v>1</v>
      </c>
      <c r="C13180" t="s">
        <v>9357</v>
      </c>
      <c r="D13180" s="84"/>
      <c r="F13180" s="84"/>
    </row>
    <row r="13181" spans="1:6" x14ac:dyDescent="0.25">
      <c r="A13181" t="s">
        <v>14419</v>
      </c>
      <c r="B13181">
        <v>1</v>
      </c>
      <c r="C13181" t="s">
        <v>9357</v>
      </c>
      <c r="D13181" s="84"/>
      <c r="F13181" s="84"/>
    </row>
    <row r="13182" spans="1:6" x14ac:dyDescent="0.25">
      <c r="A13182" t="s">
        <v>14420</v>
      </c>
      <c r="B13182">
        <v>1</v>
      </c>
      <c r="C13182" t="s">
        <v>9357</v>
      </c>
      <c r="D13182" s="84"/>
      <c r="F13182" s="84"/>
    </row>
    <row r="13183" spans="1:6" x14ac:dyDescent="0.25">
      <c r="A13183" t="s">
        <v>14421</v>
      </c>
      <c r="B13183">
        <v>1</v>
      </c>
      <c r="C13183" t="s">
        <v>9357</v>
      </c>
      <c r="D13183" s="84"/>
      <c r="F13183" s="84"/>
    </row>
    <row r="13184" spans="1:6" x14ac:dyDescent="0.25">
      <c r="A13184" t="s">
        <v>14422</v>
      </c>
      <c r="B13184">
        <v>1</v>
      </c>
      <c r="C13184" t="s">
        <v>9357</v>
      </c>
      <c r="D13184" s="84"/>
      <c r="F13184" s="84"/>
    </row>
    <row r="13185" spans="1:6" x14ac:dyDescent="0.25">
      <c r="A13185" t="s">
        <v>14423</v>
      </c>
      <c r="B13185">
        <v>1</v>
      </c>
      <c r="C13185" t="s">
        <v>9357</v>
      </c>
      <c r="D13185" s="84"/>
      <c r="F13185" s="84"/>
    </row>
    <row r="13186" spans="1:6" x14ac:dyDescent="0.25">
      <c r="A13186" t="s">
        <v>14424</v>
      </c>
      <c r="B13186">
        <v>1</v>
      </c>
      <c r="C13186" t="s">
        <v>9357</v>
      </c>
      <c r="D13186" s="84"/>
      <c r="F13186" s="84"/>
    </row>
    <row r="13187" spans="1:6" x14ac:dyDescent="0.25">
      <c r="A13187" t="s">
        <v>14425</v>
      </c>
      <c r="B13187">
        <v>1</v>
      </c>
      <c r="C13187" t="s">
        <v>9357</v>
      </c>
      <c r="D13187" s="84"/>
      <c r="F13187" s="84"/>
    </row>
    <row r="13188" spans="1:6" x14ac:dyDescent="0.25">
      <c r="A13188" t="s">
        <v>14426</v>
      </c>
      <c r="B13188">
        <v>1</v>
      </c>
      <c r="C13188" t="s">
        <v>9357</v>
      </c>
      <c r="D13188" s="84"/>
      <c r="F13188" s="84"/>
    </row>
    <row r="13189" spans="1:6" x14ac:dyDescent="0.25">
      <c r="A13189" t="s">
        <v>14427</v>
      </c>
      <c r="B13189">
        <v>1</v>
      </c>
      <c r="C13189" t="s">
        <v>9357</v>
      </c>
      <c r="D13189" s="84"/>
      <c r="F13189" s="84"/>
    </row>
    <row r="13190" spans="1:6" x14ac:dyDescent="0.25">
      <c r="A13190" t="s">
        <v>14428</v>
      </c>
      <c r="B13190">
        <v>1</v>
      </c>
      <c r="C13190" t="s">
        <v>9357</v>
      </c>
      <c r="D13190" s="84"/>
      <c r="F13190" s="84"/>
    </row>
    <row r="13191" spans="1:6" x14ac:dyDescent="0.25">
      <c r="A13191" t="s">
        <v>14429</v>
      </c>
      <c r="B13191">
        <v>1</v>
      </c>
      <c r="C13191" t="s">
        <v>9357</v>
      </c>
      <c r="D13191" s="84"/>
      <c r="F13191" s="84"/>
    </row>
    <row r="13192" spans="1:6" x14ac:dyDescent="0.25">
      <c r="A13192" t="s">
        <v>14430</v>
      </c>
      <c r="B13192">
        <v>1</v>
      </c>
      <c r="C13192" t="s">
        <v>9357</v>
      </c>
      <c r="D13192" s="84"/>
      <c r="F13192" s="84"/>
    </row>
    <row r="13193" spans="1:6" x14ac:dyDescent="0.25">
      <c r="A13193" t="s">
        <v>14431</v>
      </c>
      <c r="B13193">
        <v>1</v>
      </c>
      <c r="C13193" t="s">
        <v>9357</v>
      </c>
      <c r="D13193" s="84"/>
      <c r="F13193" s="84"/>
    </row>
    <row r="13194" spans="1:6" x14ac:dyDescent="0.25">
      <c r="A13194" t="s">
        <v>14432</v>
      </c>
      <c r="B13194">
        <v>1</v>
      </c>
      <c r="C13194" t="s">
        <v>9357</v>
      </c>
      <c r="D13194" s="84"/>
      <c r="F13194" s="84"/>
    </row>
    <row r="13195" spans="1:6" x14ac:dyDescent="0.25">
      <c r="A13195" t="s">
        <v>14433</v>
      </c>
      <c r="B13195">
        <v>1</v>
      </c>
      <c r="C13195" t="s">
        <v>9357</v>
      </c>
      <c r="D13195" s="84"/>
      <c r="F13195" s="84"/>
    </row>
    <row r="13196" spans="1:6" x14ac:dyDescent="0.25">
      <c r="A13196" t="s">
        <v>14434</v>
      </c>
      <c r="B13196">
        <v>1</v>
      </c>
      <c r="C13196" t="s">
        <v>9357</v>
      </c>
      <c r="D13196" s="84"/>
      <c r="F13196" s="84"/>
    </row>
    <row r="13197" spans="1:6" x14ac:dyDescent="0.25">
      <c r="A13197" t="s">
        <v>14435</v>
      </c>
      <c r="B13197">
        <v>1</v>
      </c>
      <c r="C13197" t="s">
        <v>9357</v>
      </c>
      <c r="D13197" s="84"/>
      <c r="F13197" s="84"/>
    </row>
    <row r="13198" spans="1:6" x14ac:dyDescent="0.25">
      <c r="A13198" t="s">
        <v>14436</v>
      </c>
      <c r="B13198">
        <v>1</v>
      </c>
      <c r="C13198" t="s">
        <v>9357</v>
      </c>
      <c r="D13198" s="84"/>
      <c r="F13198" s="84"/>
    </row>
    <row r="13199" spans="1:6" x14ac:dyDescent="0.25">
      <c r="A13199" t="s">
        <v>14437</v>
      </c>
      <c r="B13199">
        <v>1</v>
      </c>
      <c r="C13199" t="s">
        <v>9357</v>
      </c>
      <c r="D13199" s="84"/>
      <c r="F13199" s="84"/>
    </row>
    <row r="13200" spans="1:6" x14ac:dyDescent="0.25">
      <c r="A13200" t="s">
        <v>14438</v>
      </c>
      <c r="B13200">
        <v>1</v>
      </c>
      <c r="C13200" t="s">
        <v>9357</v>
      </c>
      <c r="D13200" s="84"/>
      <c r="F13200" s="84"/>
    </row>
    <row r="13201" spans="1:6" x14ac:dyDescent="0.25">
      <c r="A13201" t="s">
        <v>14439</v>
      </c>
      <c r="B13201">
        <v>1</v>
      </c>
      <c r="C13201" t="s">
        <v>9357</v>
      </c>
      <c r="D13201" s="84"/>
      <c r="F13201" s="84"/>
    </row>
    <row r="13202" spans="1:6" x14ac:dyDescent="0.25">
      <c r="A13202" t="s">
        <v>14440</v>
      </c>
      <c r="B13202">
        <v>1</v>
      </c>
      <c r="C13202" t="s">
        <v>9357</v>
      </c>
      <c r="D13202" s="84"/>
      <c r="F13202" s="84"/>
    </row>
    <row r="13203" spans="1:6" x14ac:dyDescent="0.25">
      <c r="A13203" t="s">
        <v>14441</v>
      </c>
      <c r="B13203">
        <v>1</v>
      </c>
      <c r="C13203" t="s">
        <v>9357</v>
      </c>
      <c r="D13203" s="84"/>
      <c r="F13203" s="84"/>
    </row>
    <row r="13204" spans="1:6" x14ac:dyDescent="0.25">
      <c r="A13204" t="s">
        <v>14442</v>
      </c>
      <c r="B13204">
        <v>1</v>
      </c>
      <c r="C13204" t="s">
        <v>9357</v>
      </c>
      <c r="D13204" s="84"/>
      <c r="F13204" s="84"/>
    </row>
    <row r="13205" spans="1:6" x14ac:dyDescent="0.25">
      <c r="A13205" t="s">
        <v>14443</v>
      </c>
      <c r="B13205">
        <v>1</v>
      </c>
      <c r="C13205" t="s">
        <v>9357</v>
      </c>
      <c r="D13205" s="84"/>
      <c r="F13205" s="84"/>
    </row>
    <row r="13206" spans="1:6" x14ac:dyDescent="0.25">
      <c r="A13206" t="s">
        <v>14444</v>
      </c>
      <c r="B13206">
        <v>1</v>
      </c>
      <c r="C13206" t="s">
        <v>9357</v>
      </c>
      <c r="D13206" s="84"/>
      <c r="F13206" s="84"/>
    </row>
    <row r="13207" spans="1:6" x14ac:dyDescent="0.25">
      <c r="A13207" t="s">
        <v>14445</v>
      </c>
      <c r="B13207">
        <v>1</v>
      </c>
      <c r="C13207" t="s">
        <v>9357</v>
      </c>
      <c r="D13207" s="84"/>
      <c r="F13207" s="84"/>
    </row>
    <row r="13208" spans="1:6" x14ac:dyDescent="0.25">
      <c r="A13208" t="s">
        <v>14446</v>
      </c>
      <c r="B13208">
        <v>1</v>
      </c>
      <c r="C13208" t="s">
        <v>9357</v>
      </c>
      <c r="D13208" s="84"/>
      <c r="F13208" s="84"/>
    </row>
    <row r="13209" spans="1:6" x14ac:dyDescent="0.25">
      <c r="A13209" t="s">
        <v>14447</v>
      </c>
      <c r="B13209">
        <v>1</v>
      </c>
      <c r="C13209" t="s">
        <v>9357</v>
      </c>
      <c r="D13209" s="84"/>
      <c r="F13209" s="84"/>
    </row>
    <row r="13210" spans="1:6" x14ac:dyDescent="0.25">
      <c r="A13210" t="s">
        <v>14448</v>
      </c>
      <c r="B13210">
        <v>1</v>
      </c>
      <c r="C13210" t="s">
        <v>9357</v>
      </c>
      <c r="D13210" s="84"/>
      <c r="F13210" s="84"/>
    </row>
    <row r="13211" spans="1:6" x14ac:dyDescent="0.25">
      <c r="A13211" t="s">
        <v>14449</v>
      </c>
      <c r="B13211">
        <v>1</v>
      </c>
      <c r="C13211" t="s">
        <v>9357</v>
      </c>
      <c r="D13211" s="84"/>
      <c r="F13211" s="84"/>
    </row>
    <row r="13212" spans="1:6" x14ac:dyDescent="0.25">
      <c r="A13212" t="s">
        <v>14450</v>
      </c>
      <c r="B13212">
        <v>1</v>
      </c>
      <c r="C13212" t="s">
        <v>9357</v>
      </c>
      <c r="D13212" s="84"/>
      <c r="F13212" s="84"/>
    </row>
    <row r="13213" spans="1:6" x14ac:dyDescent="0.25">
      <c r="A13213" t="s">
        <v>14451</v>
      </c>
      <c r="B13213">
        <v>1</v>
      </c>
      <c r="C13213" t="s">
        <v>9357</v>
      </c>
      <c r="D13213" s="84"/>
      <c r="F13213" s="84"/>
    </row>
    <row r="13214" spans="1:6" x14ac:dyDescent="0.25">
      <c r="A13214" t="s">
        <v>14452</v>
      </c>
      <c r="B13214">
        <v>1</v>
      </c>
      <c r="C13214" t="s">
        <v>9357</v>
      </c>
      <c r="D13214" s="84"/>
      <c r="F13214" s="84"/>
    </row>
    <row r="13215" spans="1:6" x14ac:dyDescent="0.25">
      <c r="A13215" t="s">
        <v>14453</v>
      </c>
      <c r="B13215">
        <v>1</v>
      </c>
      <c r="C13215" t="s">
        <v>9357</v>
      </c>
      <c r="D13215" s="84"/>
      <c r="F13215" s="84"/>
    </row>
    <row r="13216" spans="1:6" x14ac:dyDescent="0.25">
      <c r="A13216" t="s">
        <v>14454</v>
      </c>
      <c r="B13216">
        <v>1</v>
      </c>
      <c r="C13216" t="s">
        <v>9357</v>
      </c>
      <c r="D13216" s="84"/>
      <c r="F13216" s="84"/>
    </row>
    <row r="13217" spans="1:6" x14ac:dyDescent="0.25">
      <c r="A13217" t="s">
        <v>14455</v>
      </c>
      <c r="B13217">
        <v>1</v>
      </c>
      <c r="C13217" t="s">
        <v>9357</v>
      </c>
      <c r="D13217" s="84"/>
      <c r="F13217" s="84"/>
    </row>
    <row r="13218" spans="1:6" x14ac:dyDescent="0.25">
      <c r="A13218" t="s">
        <v>14456</v>
      </c>
      <c r="B13218">
        <v>1</v>
      </c>
      <c r="C13218" t="s">
        <v>9357</v>
      </c>
      <c r="D13218" s="84"/>
      <c r="F13218" s="84"/>
    </row>
    <row r="13219" spans="1:6" x14ac:dyDescent="0.25">
      <c r="A13219" t="s">
        <v>14457</v>
      </c>
      <c r="B13219">
        <v>1</v>
      </c>
      <c r="C13219" t="s">
        <v>9357</v>
      </c>
      <c r="D13219" s="84"/>
      <c r="F13219" s="84"/>
    </row>
    <row r="13220" spans="1:6" x14ac:dyDescent="0.25">
      <c r="A13220" t="s">
        <v>14458</v>
      </c>
      <c r="B13220">
        <v>1</v>
      </c>
      <c r="C13220" t="s">
        <v>9357</v>
      </c>
      <c r="D13220" s="84"/>
      <c r="F13220" s="84"/>
    </row>
    <row r="13221" spans="1:6" x14ac:dyDescent="0.25">
      <c r="A13221" t="s">
        <v>14459</v>
      </c>
      <c r="B13221">
        <v>1</v>
      </c>
      <c r="C13221" t="s">
        <v>9357</v>
      </c>
      <c r="D13221" s="84"/>
      <c r="F13221" s="84"/>
    </row>
    <row r="13222" spans="1:6" x14ac:dyDescent="0.25">
      <c r="A13222" t="s">
        <v>14460</v>
      </c>
      <c r="B13222">
        <v>1</v>
      </c>
      <c r="C13222" t="s">
        <v>9357</v>
      </c>
      <c r="D13222" s="84"/>
      <c r="F13222" s="84"/>
    </row>
    <row r="13223" spans="1:6" x14ac:dyDescent="0.25">
      <c r="A13223" t="s">
        <v>14461</v>
      </c>
      <c r="B13223">
        <v>1</v>
      </c>
      <c r="C13223" t="s">
        <v>9357</v>
      </c>
      <c r="D13223" s="84"/>
      <c r="F13223" s="84"/>
    </row>
    <row r="13224" spans="1:6" x14ac:dyDescent="0.25">
      <c r="A13224" t="s">
        <v>14462</v>
      </c>
      <c r="B13224">
        <v>1</v>
      </c>
      <c r="C13224" t="s">
        <v>9357</v>
      </c>
      <c r="D13224" s="84"/>
      <c r="F13224" s="84"/>
    </row>
    <row r="13225" spans="1:6" x14ac:dyDescent="0.25">
      <c r="A13225" t="s">
        <v>14463</v>
      </c>
      <c r="B13225">
        <v>1</v>
      </c>
      <c r="C13225" t="s">
        <v>9357</v>
      </c>
      <c r="D13225" s="84"/>
      <c r="F13225" s="84"/>
    </row>
    <row r="13226" spans="1:6" x14ac:dyDescent="0.25">
      <c r="A13226" t="s">
        <v>14464</v>
      </c>
      <c r="B13226">
        <v>1</v>
      </c>
      <c r="C13226" t="s">
        <v>9357</v>
      </c>
      <c r="D13226" s="84"/>
      <c r="F13226" s="84"/>
    </row>
    <row r="13227" spans="1:6" x14ac:dyDescent="0.25">
      <c r="A13227" t="s">
        <v>14465</v>
      </c>
      <c r="B13227">
        <v>1</v>
      </c>
      <c r="C13227" t="s">
        <v>9357</v>
      </c>
      <c r="D13227" s="84"/>
      <c r="F13227" s="84"/>
    </row>
    <row r="13228" spans="1:6" x14ac:dyDescent="0.25">
      <c r="A13228" t="s">
        <v>14466</v>
      </c>
      <c r="B13228">
        <v>1</v>
      </c>
      <c r="C13228" t="s">
        <v>9357</v>
      </c>
      <c r="D13228" s="84"/>
      <c r="F13228" s="84"/>
    </row>
    <row r="13229" spans="1:6" x14ac:dyDescent="0.25">
      <c r="A13229" t="s">
        <v>14467</v>
      </c>
      <c r="B13229">
        <v>1</v>
      </c>
      <c r="C13229" t="s">
        <v>9357</v>
      </c>
      <c r="D13229" s="84"/>
      <c r="F13229" s="84"/>
    </row>
    <row r="13230" spans="1:6" x14ac:dyDescent="0.25">
      <c r="A13230" t="s">
        <v>14468</v>
      </c>
      <c r="B13230">
        <v>1</v>
      </c>
      <c r="C13230" t="s">
        <v>9357</v>
      </c>
      <c r="D13230" s="84"/>
      <c r="F13230" s="84"/>
    </row>
    <row r="13231" spans="1:6" x14ac:dyDescent="0.25">
      <c r="A13231" t="s">
        <v>14469</v>
      </c>
      <c r="B13231">
        <v>1</v>
      </c>
      <c r="C13231" t="s">
        <v>9357</v>
      </c>
      <c r="D13231" s="84"/>
      <c r="F13231" s="84"/>
    </row>
    <row r="13232" spans="1:6" x14ac:dyDescent="0.25">
      <c r="A13232" t="s">
        <v>14470</v>
      </c>
      <c r="B13232">
        <v>1</v>
      </c>
      <c r="C13232" t="s">
        <v>9357</v>
      </c>
      <c r="D13232" s="84"/>
      <c r="F13232" s="84"/>
    </row>
    <row r="13233" spans="1:6" x14ac:dyDescent="0.25">
      <c r="A13233" t="s">
        <v>14471</v>
      </c>
      <c r="B13233">
        <v>1</v>
      </c>
      <c r="C13233" t="s">
        <v>9357</v>
      </c>
      <c r="D13233" s="84"/>
      <c r="F13233" s="84"/>
    </row>
    <row r="13234" spans="1:6" x14ac:dyDescent="0.25">
      <c r="A13234" t="s">
        <v>14472</v>
      </c>
      <c r="B13234">
        <v>1</v>
      </c>
      <c r="C13234" t="s">
        <v>9357</v>
      </c>
      <c r="D13234" s="84"/>
      <c r="F13234" s="84"/>
    </row>
    <row r="13235" spans="1:6" x14ac:dyDescent="0.25">
      <c r="A13235" t="s">
        <v>14473</v>
      </c>
      <c r="B13235">
        <v>1</v>
      </c>
      <c r="C13235" t="s">
        <v>9357</v>
      </c>
      <c r="D13235" s="84"/>
      <c r="F13235" s="84"/>
    </row>
    <row r="13236" spans="1:6" x14ac:dyDescent="0.25">
      <c r="A13236" t="s">
        <v>14474</v>
      </c>
      <c r="B13236">
        <v>1</v>
      </c>
      <c r="C13236" t="s">
        <v>9357</v>
      </c>
      <c r="D13236" s="84"/>
      <c r="F13236" s="84"/>
    </row>
    <row r="13237" spans="1:6" x14ac:dyDescent="0.25">
      <c r="A13237" t="s">
        <v>14475</v>
      </c>
      <c r="B13237">
        <v>1</v>
      </c>
      <c r="C13237" t="s">
        <v>9357</v>
      </c>
      <c r="D13237" s="84"/>
      <c r="F13237" s="84"/>
    </row>
    <row r="13238" spans="1:6" x14ac:dyDescent="0.25">
      <c r="A13238" t="s">
        <v>14476</v>
      </c>
      <c r="B13238">
        <v>1</v>
      </c>
      <c r="C13238" t="s">
        <v>9357</v>
      </c>
      <c r="D13238" s="84"/>
      <c r="F13238" s="84"/>
    </row>
    <row r="13239" spans="1:6" x14ac:dyDescent="0.25">
      <c r="A13239" t="s">
        <v>14477</v>
      </c>
      <c r="B13239">
        <v>1</v>
      </c>
      <c r="C13239" t="s">
        <v>9357</v>
      </c>
      <c r="D13239" s="84"/>
      <c r="F13239" s="84"/>
    </row>
    <row r="13240" spans="1:6" x14ac:dyDescent="0.25">
      <c r="A13240" t="s">
        <v>14478</v>
      </c>
      <c r="B13240">
        <v>1</v>
      </c>
      <c r="C13240" t="s">
        <v>9357</v>
      </c>
      <c r="D13240" s="84"/>
      <c r="F13240" s="84"/>
    </row>
    <row r="13241" spans="1:6" x14ac:dyDescent="0.25">
      <c r="A13241" t="s">
        <v>14479</v>
      </c>
      <c r="B13241">
        <v>1</v>
      </c>
      <c r="C13241" t="s">
        <v>9357</v>
      </c>
      <c r="D13241" s="84"/>
      <c r="F13241" s="84"/>
    </row>
    <row r="13242" spans="1:6" x14ac:dyDescent="0.25">
      <c r="A13242" t="s">
        <v>14480</v>
      </c>
      <c r="B13242">
        <v>1</v>
      </c>
      <c r="C13242" t="s">
        <v>9357</v>
      </c>
      <c r="D13242" s="84"/>
      <c r="F13242" s="84"/>
    </row>
    <row r="13243" spans="1:6" x14ac:dyDescent="0.25">
      <c r="A13243" t="s">
        <v>14481</v>
      </c>
      <c r="B13243">
        <v>1</v>
      </c>
      <c r="C13243" t="s">
        <v>9357</v>
      </c>
      <c r="D13243" s="84"/>
      <c r="F13243" s="84"/>
    </row>
    <row r="13244" spans="1:6" x14ac:dyDescent="0.25">
      <c r="A13244" t="s">
        <v>14482</v>
      </c>
      <c r="B13244">
        <v>1</v>
      </c>
      <c r="C13244" t="s">
        <v>9357</v>
      </c>
      <c r="D13244" s="84"/>
      <c r="F13244" s="84"/>
    </row>
    <row r="13245" spans="1:6" x14ac:dyDescent="0.25">
      <c r="A13245" t="s">
        <v>14483</v>
      </c>
      <c r="B13245">
        <v>1</v>
      </c>
      <c r="C13245" t="s">
        <v>9357</v>
      </c>
      <c r="D13245" s="84"/>
      <c r="F13245" s="84"/>
    </row>
    <row r="13246" spans="1:6" x14ac:dyDescent="0.25">
      <c r="A13246" t="s">
        <v>14484</v>
      </c>
      <c r="B13246">
        <v>1</v>
      </c>
      <c r="C13246" t="s">
        <v>9357</v>
      </c>
      <c r="D13246" s="84"/>
      <c r="F13246" s="84"/>
    </row>
    <row r="13247" spans="1:6" x14ac:dyDescent="0.25">
      <c r="A13247" t="s">
        <v>14485</v>
      </c>
      <c r="B13247">
        <v>1</v>
      </c>
      <c r="C13247" t="s">
        <v>9357</v>
      </c>
      <c r="D13247" s="84"/>
      <c r="F13247" s="84"/>
    </row>
    <row r="13248" spans="1:6" x14ac:dyDescent="0.25">
      <c r="A13248" t="s">
        <v>14486</v>
      </c>
      <c r="B13248">
        <v>1</v>
      </c>
      <c r="C13248" t="s">
        <v>9357</v>
      </c>
      <c r="D13248" s="84"/>
      <c r="F13248" s="84"/>
    </row>
    <row r="13249" spans="1:6" x14ac:dyDescent="0.25">
      <c r="A13249" t="s">
        <v>14487</v>
      </c>
      <c r="B13249">
        <v>1</v>
      </c>
      <c r="C13249" t="s">
        <v>9357</v>
      </c>
      <c r="D13249" s="84"/>
      <c r="F13249" s="84"/>
    </row>
    <row r="13250" spans="1:6" x14ac:dyDescent="0.25">
      <c r="A13250" t="s">
        <v>14488</v>
      </c>
      <c r="B13250">
        <v>1</v>
      </c>
      <c r="C13250" t="s">
        <v>9357</v>
      </c>
      <c r="D13250" s="84"/>
      <c r="F13250" s="84"/>
    </row>
    <row r="13251" spans="1:6" x14ac:dyDescent="0.25">
      <c r="A13251" t="s">
        <v>14489</v>
      </c>
      <c r="B13251">
        <v>1</v>
      </c>
      <c r="C13251" t="s">
        <v>9357</v>
      </c>
      <c r="D13251" s="84"/>
      <c r="F13251" s="84"/>
    </row>
    <row r="13252" spans="1:6" x14ac:dyDescent="0.25">
      <c r="A13252" t="s">
        <v>14490</v>
      </c>
      <c r="B13252">
        <v>1</v>
      </c>
      <c r="C13252" t="s">
        <v>9357</v>
      </c>
      <c r="D13252" s="84"/>
      <c r="F13252" s="84"/>
    </row>
    <row r="13253" spans="1:6" x14ac:dyDescent="0.25">
      <c r="A13253" t="s">
        <v>14491</v>
      </c>
      <c r="B13253">
        <v>1</v>
      </c>
      <c r="C13253" t="s">
        <v>9357</v>
      </c>
      <c r="D13253" s="84"/>
      <c r="F13253" s="84"/>
    </row>
    <row r="13254" spans="1:6" x14ac:dyDescent="0.25">
      <c r="A13254" t="s">
        <v>14492</v>
      </c>
      <c r="B13254">
        <v>1</v>
      </c>
      <c r="C13254" t="s">
        <v>9357</v>
      </c>
      <c r="D13254" s="84"/>
      <c r="F13254" s="84"/>
    </row>
    <row r="13255" spans="1:6" x14ac:dyDescent="0.25">
      <c r="A13255" t="s">
        <v>14493</v>
      </c>
      <c r="B13255">
        <v>1</v>
      </c>
      <c r="C13255" t="s">
        <v>9357</v>
      </c>
      <c r="D13255" s="84"/>
      <c r="F13255" s="84"/>
    </row>
    <row r="13256" spans="1:6" x14ac:dyDescent="0.25">
      <c r="A13256" t="s">
        <v>14494</v>
      </c>
      <c r="B13256">
        <v>1</v>
      </c>
      <c r="C13256" t="s">
        <v>9357</v>
      </c>
      <c r="D13256" s="84"/>
      <c r="F13256" s="84"/>
    </row>
    <row r="13257" spans="1:6" x14ac:dyDescent="0.25">
      <c r="A13257" t="s">
        <v>14495</v>
      </c>
      <c r="B13257">
        <v>1</v>
      </c>
      <c r="C13257" t="s">
        <v>9357</v>
      </c>
      <c r="D13257" s="84"/>
      <c r="F13257" s="84"/>
    </row>
    <row r="13258" spans="1:6" x14ac:dyDescent="0.25">
      <c r="A13258" t="s">
        <v>14496</v>
      </c>
      <c r="B13258">
        <v>1</v>
      </c>
      <c r="C13258" t="s">
        <v>9357</v>
      </c>
      <c r="D13258" s="84"/>
      <c r="F13258" s="84"/>
    </row>
    <row r="13259" spans="1:6" x14ac:dyDescent="0.25">
      <c r="A13259" t="s">
        <v>14497</v>
      </c>
      <c r="B13259">
        <v>1</v>
      </c>
      <c r="C13259" t="s">
        <v>9357</v>
      </c>
      <c r="D13259" s="84"/>
      <c r="F13259" s="84"/>
    </row>
    <row r="13260" spans="1:6" x14ac:dyDescent="0.25">
      <c r="A13260" t="s">
        <v>14498</v>
      </c>
      <c r="B13260">
        <v>1</v>
      </c>
      <c r="C13260" t="s">
        <v>9357</v>
      </c>
      <c r="D13260" s="84"/>
      <c r="F13260" s="84"/>
    </row>
    <row r="13261" spans="1:6" x14ac:dyDescent="0.25">
      <c r="A13261" t="s">
        <v>14499</v>
      </c>
      <c r="B13261">
        <v>1</v>
      </c>
      <c r="C13261" t="s">
        <v>9357</v>
      </c>
      <c r="D13261" s="84"/>
      <c r="F13261" s="84"/>
    </row>
    <row r="13262" spans="1:6" x14ac:dyDescent="0.25">
      <c r="A13262" t="s">
        <v>14500</v>
      </c>
      <c r="B13262">
        <v>1</v>
      </c>
      <c r="C13262" t="s">
        <v>9357</v>
      </c>
      <c r="D13262" s="84"/>
      <c r="F13262" s="84"/>
    </row>
    <row r="13263" spans="1:6" x14ac:dyDescent="0.25">
      <c r="A13263" t="s">
        <v>14501</v>
      </c>
      <c r="B13263">
        <v>1</v>
      </c>
      <c r="C13263" t="s">
        <v>9357</v>
      </c>
      <c r="D13263" s="84"/>
      <c r="F13263" s="84"/>
    </row>
    <row r="13264" spans="1:6" x14ac:dyDescent="0.25">
      <c r="A13264" t="s">
        <v>14502</v>
      </c>
      <c r="B13264">
        <v>1</v>
      </c>
      <c r="C13264" t="s">
        <v>9357</v>
      </c>
      <c r="D13264" s="84"/>
      <c r="F13264" s="84"/>
    </row>
    <row r="13265" spans="1:6" x14ac:dyDescent="0.25">
      <c r="A13265" t="s">
        <v>14503</v>
      </c>
      <c r="B13265">
        <v>1</v>
      </c>
      <c r="C13265" t="s">
        <v>9357</v>
      </c>
      <c r="D13265" s="84"/>
      <c r="F13265" s="84"/>
    </row>
    <row r="13266" spans="1:6" x14ac:dyDescent="0.25">
      <c r="A13266" t="s">
        <v>14504</v>
      </c>
      <c r="B13266">
        <v>1</v>
      </c>
      <c r="C13266" t="s">
        <v>9357</v>
      </c>
      <c r="D13266" s="84"/>
      <c r="F13266" s="84"/>
    </row>
    <row r="13267" spans="1:6" x14ac:dyDescent="0.25">
      <c r="A13267" t="s">
        <v>14505</v>
      </c>
      <c r="B13267">
        <v>1</v>
      </c>
      <c r="C13267" t="s">
        <v>9357</v>
      </c>
      <c r="D13267" s="84"/>
      <c r="F13267" s="84"/>
    </row>
    <row r="13268" spans="1:6" x14ac:dyDescent="0.25">
      <c r="A13268" t="s">
        <v>14506</v>
      </c>
      <c r="B13268">
        <v>1</v>
      </c>
      <c r="C13268" t="s">
        <v>9357</v>
      </c>
      <c r="D13268" s="84"/>
      <c r="F13268" s="84"/>
    </row>
    <row r="13269" spans="1:6" x14ac:dyDescent="0.25">
      <c r="A13269" t="s">
        <v>14507</v>
      </c>
      <c r="B13269">
        <v>1</v>
      </c>
      <c r="C13269" t="s">
        <v>9357</v>
      </c>
      <c r="D13269" s="84"/>
      <c r="F13269" s="84"/>
    </row>
    <row r="13270" spans="1:6" x14ac:dyDescent="0.25">
      <c r="A13270" t="s">
        <v>14508</v>
      </c>
      <c r="B13270">
        <v>1</v>
      </c>
      <c r="C13270" t="s">
        <v>9357</v>
      </c>
      <c r="D13270" s="84"/>
      <c r="F13270" s="84"/>
    </row>
    <row r="13271" spans="1:6" x14ac:dyDescent="0.25">
      <c r="A13271" t="s">
        <v>14509</v>
      </c>
      <c r="B13271">
        <v>1</v>
      </c>
      <c r="C13271" t="s">
        <v>9357</v>
      </c>
      <c r="D13271" s="84"/>
      <c r="F13271" s="84"/>
    </row>
    <row r="13272" spans="1:6" x14ac:dyDescent="0.25">
      <c r="A13272" t="s">
        <v>14510</v>
      </c>
      <c r="B13272">
        <v>1</v>
      </c>
      <c r="C13272" t="s">
        <v>9357</v>
      </c>
      <c r="D13272" s="84"/>
      <c r="F13272" s="84"/>
    </row>
    <row r="13273" spans="1:6" x14ac:dyDescent="0.25">
      <c r="A13273" t="s">
        <v>14511</v>
      </c>
      <c r="B13273">
        <v>1</v>
      </c>
      <c r="C13273" t="s">
        <v>9357</v>
      </c>
      <c r="D13273" s="84"/>
      <c r="F13273" s="84"/>
    </row>
    <row r="13274" spans="1:6" x14ac:dyDescent="0.25">
      <c r="A13274" t="s">
        <v>14512</v>
      </c>
      <c r="B13274">
        <v>1</v>
      </c>
      <c r="C13274" t="s">
        <v>9357</v>
      </c>
      <c r="D13274" s="84"/>
      <c r="F13274" s="84"/>
    </row>
    <row r="13275" spans="1:6" x14ac:dyDescent="0.25">
      <c r="A13275" t="s">
        <v>14513</v>
      </c>
      <c r="B13275">
        <v>1</v>
      </c>
      <c r="C13275" t="s">
        <v>9357</v>
      </c>
      <c r="D13275" s="84"/>
      <c r="F13275" s="84"/>
    </row>
    <row r="13276" spans="1:6" x14ac:dyDescent="0.25">
      <c r="A13276" t="s">
        <v>14514</v>
      </c>
      <c r="B13276">
        <v>1</v>
      </c>
      <c r="C13276" t="s">
        <v>9357</v>
      </c>
      <c r="D13276" s="84"/>
      <c r="F13276" s="84"/>
    </row>
    <row r="13277" spans="1:6" x14ac:dyDescent="0.25">
      <c r="A13277" t="s">
        <v>14515</v>
      </c>
      <c r="B13277">
        <v>1</v>
      </c>
      <c r="C13277" t="s">
        <v>9357</v>
      </c>
      <c r="D13277" s="84"/>
      <c r="F13277" s="84"/>
    </row>
    <row r="13278" spans="1:6" x14ac:dyDescent="0.25">
      <c r="A13278" t="s">
        <v>14516</v>
      </c>
      <c r="B13278">
        <v>1</v>
      </c>
      <c r="C13278" t="s">
        <v>9357</v>
      </c>
      <c r="D13278" s="84"/>
      <c r="F13278" s="84"/>
    </row>
    <row r="13279" spans="1:6" x14ac:dyDescent="0.25">
      <c r="A13279" t="s">
        <v>14517</v>
      </c>
      <c r="B13279">
        <v>1</v>
      </c>
      <c r="C13279" t="s">
        <v>9357</v>
      </c>
      <c r="D13279" s="84"/>
      <c r="F13279" s="84"/>
    </row>
    <row r="13280" spans="1:6" x14ac:dyDescent="0.25">
      <c r="A13280" t="s">
        <v>14518</v>
      </c>
      <c r="B13280">
        <v>1</v>
      </c>
      <c r="C13280" t="s">
        <v>9357</v>
      </c>
      <c r="D13280" s="84"/>
      <c r="F13280" s="84"/>
    </row>
    <row r="13281" spans="1:6" x14ac:dyDescent="0.25">
      <c r="A13281" t="s">
        <v>14519</v>
      </c>
      <c r="B13281">
        <v>1</v>
      </c>
      <c r="C13281" t="s">
        <v>9357</v>
      </c>
      <c r="D13281" s="84"/>
      <c r="F13281" s="84"/>
    </row>
    <row r="13282" spans="1:6" x14ac:dyDescent="0.25">
      <c r="A13282" t="s">
        <v>14520</v>
      </c>
      <c r="B13282">
        <v>1</v>
      </c>
      <c r="C13282" t="s">
        <v>9357</v>
      </c>
      <c r="D13282" s="84"/>
      <c r="F13282" s="84"/>
    </row>
    <row r="13283" spans="1:6" x14ac:dyDescent="0.25">
      <c r="A13283" t="s">
        <v>14521</v>
      </c>
      <c r="B13283">
        <v>1</v>
      </c>
      <c r="C13283" t="s">
        <v>9357</v>
      </c>
      <c r="D13283" s="84"/>
      <c r="F13283" s="84"/>
    </row>
    <row r="13284" spans="1:6" x14ac:dyDescent="0.25">
      <c r="A13284" t="s">
        <v>14522</v>
      </c>
      <c r="B13284">
        <v>1</v>
      </c>
      <c r="C13284" t="s">
        <v>9357</v>
      </c>
      <c r="D13284" s="84"/>
      <c r="F13284" s="84"/>
    </row>
    <row r="13285" spans="1:6" x14ac:dyDescent="0.25">
      <c r="A13285" t="s">
        <v>14523</v>
      </c>
      <c r="B13285">
        <v>1</v>
      </c>
      <c r="C13285" t="s">
        <v>9357</v>
      </c>
      <c r="D13285" s="84"/>
      <c r="F13285" s="84"/>
    </row>
    <row r="13286" spans="1:6" x14ac:dyDescent="0.25">
      <c r="A13286" t="s">
        <v>14524</v>
      </c>
      <c r="B13286">
        <v>1</v>
      </c>
      <c r="C13286" t="s">
        <v>9357</v>
      </c>
      <c r="D13286" s="84"/>
      <c r="F13286" s="84"/>
    </row>
    <row r="13287" spans="1:6" x14ac:dyDescent="0.25">
      <c r="A13287" t="s">
        <v>14525</v>
      </c>
      <c r="B13287">
        <v>1</v>
      </c>
      <c r="C13287" t="s">
        <v>9357</v>
      </c>
      <c r="D13287" s="84"/>
      <c r="F13287" s="84"/>
    </row>
    <row r="13288" spans="1:6" x14ac:dyDescent="0.25">
      <c r="A13288" t="s">
        <v>14526</v>
      </c>
      <c r="B13288">
        <v>1</v>
      </c>
      <c r="C13288" t="s">
        <v>9357</v>
      </c>
      <c r="D13288" s="84"/>
      <c r="F13288" s="84"/>
    </row>
    <row r="13289" spans="1:6" x14ac:dyDescent="0.25">
      <c r="A13289" t="s">
        <v>14527</v>
      </c>
      <c r="B13289">
        <v>1</v>
      </c>
      <c r="C13289" t="s">
        <v>9357</v>
      </c>
      <c r="D13289" s="84"/>
      <c r="F13289" s="84"/>
    </row>
    <row r="13290" spans="1:6" x14ac:dyDescent="0.25">
      <c r="A13290" t="s">
        <v>14528</v>
      </c>
      <c r="B13290">
        <v>1</v>
      </c>
      <c r="C13290" t="s">
        <v>9357</v>
      </c>
      <c r="D13290" s="84"/>
      <c r="F13290" s="84"/>
    </row>
    <row r="13291" spans="1:6" x14ac:dyDescent="0.25">
      <c r="A13291" t="s">
        <v>14529</v>
      </c>
      <c r="B13291">
        <v>1</v>
      </c>
      <c r="C13291" t="s">
        <v>9357</v>
      </c>
      <c r="D13291" s="84"/>
      <c r="F13291" s="84"/>
    </row>
    <row r="13292" spans="1:6" x14ac:dyDescent="0.25">
      <c r="A13292" t="s">
        <v>14530</v>
      </c>
      <c r="B13292">
        <v>1</v>
      </c>
      <c r="C13292" t="s">
        <v>9357</v>
      </c>
      <c r="D13292" s="84"/>
      <c r="F13292" s="84"/>
    </row>
    <row r="13293" spans="1:6" x14ac:dyDescent="0.25">
      <c r="A13293" t="s">
        <v>14531</v>
      </c>
      <c r="B13293">
        <v>1</v>
      </c>
      <c r="C13293" t="s">
        <v>9357</v>
      </c>
      <c r="D13293" s="84"/>
      <c r="F13293" s="84"/>
    </row>
    <row r="13294" spans="1:6" x14ac:dyDescent="0.25">
      <c r="A13294" t="s">
        <v>14532</v>
      </c>
      <c r="B13294">
        <v>1</v>
      </c>
      <c r="C13294" t="s">
        <v>9357</v>
      </c>
      <c r="D13294" s="84"/>
      <c r="F13294" s="84"/>
    </row>
    <row r="13295" spans="1:6" x14ac:dyDescent="0.25">
      <c r="A13295" t="s">
        <v>14533</v>
      </c>
      <c r="B13295">
        <v>1</v>
      </c>
      <c r="C13295" t="s">
        <v>9357</v>
      </c>
      <c r="D13295" s="84"/>
      <c r="F13295" s="84"/>
    </row>
    <row r="13296" spans="1:6" x14ac:dyDescent="0.25">
      <c r="A13296" t="s">
        <v>14534</v>
      </c>
      <c r="B13296">
        <v>1</v>
      </c>
      <c r="C13296" t="s">
        <v>9357</v>
      </c>
      <c r="D13296" s="84"/>
      <c r="F13296" s="84"/>
    </row>
    <row r="13297" spans="1:6" x14ac:dyDescent="0.25">
      <c r="A13297" t="s">
        <v>14535</v>
      </c>
      <c r="B13297">
        <v>1</v>
      </c>
      <c r="C13297" t="s">
        <v>9357</v>
      </c>
      <c r="D13297" s="84"/>
      <c r="F13297" s="84"/>
    </row>
    <row r="13298" spans="1:6" x14ac:dyDescent="0.25">
      <c r="A13298" t="s">
        <v>14536</v>
      </c>
      <c r="B13298">
        <v>1</v>
      </c>
      <c r="C13298" t="s">
        <v>9357</v>
      </c>
      <c r="D13298" s="84"/>
      <c r="F13298" s="84"/>
    </row>
    <row r="13299" spans="1:6" x14ac:dyDescent="0.25">
      <c r="A13299" t="s">
        <v>14537</v>
      </c>
      <c r="B13299">
        <v>1</v>
      </c>
      <c r="C13299" t="s">
        <v>9357</v>
      </c>
      <c r="D13299" s="84"/>
      <c r="F13299" s="84"/>
    </row>
    <row r="13300" spans="1:6" x14ac:dyDescent="0.25">
      <c r="A13300" t="s">
        <v>14538</v>
      </c>
      <c r="B13300">
        <v>1</v>
      </c>
      <c r="C13300" t="s">
        <v>9357</v>
      </c>
      <c r="D13300" s="84"/>
      <c r="F13300" s="84"/>
    </row>
    <row r="13301" spans="1:6" x14ac:dyDescent="0.25">
      <c r="A13301" t="s">
        <v>14539</v>
      </c>
      <c r="B13301">
        <v>1</v>
      </c>
      <c r="C13301" t="s">
        <v>9357</v>
      </c>
      <c r="D13301" s="84"/>
      <c r="F13301" s="84"/>
    </row>
    <row r="13302" spans="1:6" x14ac:dyDescent="0.25">
      <c r="A13302" t="s">
        <v>14540</v>
      </c>
      <c r="B13302">
        <v>1</v>
      </c>
      <c r="C13302" t="s">
        <v>9357</v>
      </c>
      <c r="D13302" s="84"/>
      <c r="F13302" s="84"/>
    </row>
    <row r="13303" spans="1:6" x14ac:dyDescent="0.25">
      <c r="A13303" t="s">
        <v>14541</v>
      </c>
      <c r="B13303">
        <v>1</v>
      </c>
      <c r="C13303" t="s">
        <v>9357</v>
      </c>
      <c r="D13303" s="84"/>
      <c r="F13303" s="84"/>
    </row>
    <row r="13304" spans="1:6" x14ac:dyDescent="0.25">
      <c r="A13304" t="s">
        <v>14542</v>
      </c>
      <c r="B13304">
        <v>1</v>
      </c>
      <c r="C13304" t="s">
        <v>9357</v>
      </c>
      <c r="D13304" s="84"/>
      <c r="F13304" s="84"/>
    </row>
    <row r="13305" spans="1:6" x14ac:dyDescent="0.25">
      <c r="A13305" t="s">
        <v>14543</v>
      </c>
      <c r="B13305">
        <v>1</v>
      </c>
      <c r="C13305" t="s">
        <v>9357</v>
      </c>
      <c r="D13305" s="84"/>
      <c r="F13305" s="84"/>
    </row>
    <row r="13306" spans="1:6" x14ac:dyDescent="0.25">
      <c r="A13306" t="s">
        <v>14544</v>
      </c>
      <c r="B13306">
        <v>1</v>
      </c>
      <c r="C13306" t="s">
        <v>9357</v>
      </c>
      <c r="D13306" s="84"/>
      <c r="F13306" s="84"/>
    </row>
    <row r="13307" spans="1:6" x14ac:dyDescent="0.25">
      <c r="A13307" t="s">
        <v>14545</v>
      </c>
      <c r="B13307">
        <v>1</v>
      </c>
      <c r="C13307" t="s">
        <v>9357</v>
      </c>
      <c r="D13307" s="84"/>
      <c r="F13307" s="84"/>
    </row>
    <row r="13308" spans="1:6" x14ac:dyDescent="0.25">
      <c r="A13308" t="s">
        <v>14546</v>
      </c>
      <c r="B13308">
        <v>1</v>
      </c>
      <c r="C13308" t="s">
        <v>9357</v>
      </c>
      <c r="D13308" s="84"/>
      <c r="F13308" s="84"/>
    </row>
    <row r="13309" spans="1:6" x14ac:dyDescent="0.25">
      <c r="A13309" t="s">
        <v>14547</v>
      </c>
      <c r="B13309">
        <v>1</v>
      </c>
      <c r="C13309" t="s">
        <v>9357</v>
      </c>
      <c r="D13309" s="84"/>
      <c r="F13309" s="84"/>
    </row>
    <row r="13310" spans="1:6" x14ac:dyDescent="0.25">
      <c r="A13310" t="s">
        <v>14548</v>
      </c>
      <c r="B13310">
        <v>1</v>
      </c>
      <c r="C13310" t="s">
        <v>9357</v>
      </c>
      <c r="D13310" s="84"/>
      <c r="F13310" s="84"/>
    </row>
    <row r="13311" spans="1:6" x14ac:dyDescent="0.25">
      <c r="A13311" t="s">
        <v>14549</v>
      </c>
      <c r="B13311">
        <v>1</v>
      </c>
      <c r="C13311" t="s">
        <v>9357</v>
      </c>
      <c r="D13311" s="84"/>
      <c r="F13311" s="84"/>
    </row>
    <row r="13312" spans="1:6" x14ac:dyDescent="0.25">
      <c r="A13312" t="s">
        <v>14550</v>
      </c>
      <c r="B13312">
        <v>1</v>
      </c>
      <c r="C13312" t="s">
        <v>9357</v>
      </c>
      <c r="D13312" s="84"/>
      <c r="F13312" s="84"/>
    </row>
    <row r="13313" spans="1:6" x14ac:dyDescent="0.25">
      <c r="A13313" t="s">
        <v>14551</v>
      </c>
      <c r="B13313">
        <v>1</v>
      </c>
      <c r="C13313" t="s">
        <v>9357</v>
      </c>
      <c r="D13313" s="84"/>
      <c r="F13313" s="84"/>
    </row>
    <row r="13314" spans="1:6" x14ac:dyDescent="0.25">
      <c r="A13314" t="s">
        <v>14552</v>
      </c>
      <c r="B13314">
        <v>1</v>
      </c>
      <c r="C13314" t="s">
        <v>9357</v>
      </c>
      <c r="D13314" s="84"/>
      <c r="F13314" s="84"/>
    </row>
    <row r="13315" spans="1:6" x14ac:dyDescent="0.25">
      <c r="A13315" t="s">
        <v>14553</v>
      </c>
      <c r="B13315">
        <v>1</v>
      </c>
      <c r="C13315" t="s">
        <v>9357</v>
      </c>
      <c r="D13315" s="84"/>
      <c r="F13315" s="84"/>
    </row>
    <row r="13316" spans="1:6" x14ac:dyDescent="0.25">
      <c r="A13316" t="s">
        <v>14554</v>
      </c>
      <c r="B13316">
        <v>1</v>
      </c>
      <c r="C13316" t="s">
        <v>9357</v>
      </c>
      <c r="D13316" s="84"/>
      <c r="F13316" s="84"/>
    </row>
    <row r="13317" spans="1:6" x14ac:dyDescent="0.25">
      <c r="A13317" t="s">
        <v>14555</v>
      </c>
      <c r="B13317">
        <v>1</v>
      </c>
      <c r="C13317" t="s">
        <v>9357</v>
      </c>
      <c r="D13317" s="84"/>
      <c r="F13317" s="84"/>
    </row>
    <row r="13318" spans="1:6" x14ac:dyDescent="0.25">
      <c r="A13318" t="s">
        <v>14556</v>
      </c>
      <c r="B13318">
        <v>1</v>
      </c>
      <c r="C13318" t="s">
        <v>9357</v>
      </c>
      <c r="D13318" s="84"/>
      <c r="F13318" s="84"/>
    </row>
    <row r="13319" spans="1:6" x14ac:dyDescent="0.25">
      <c r="A13319" t="s">
        <v>14557</v>
      </c>
      <c r="B13319">
        <v>1</v>
      </c>
      <c r="C13319" t="s">
        <v>9357</v>
      </c>
      <c r="D13319" s="84"/>
      <c r="F13319" s="84"/>
    </row>
    <row r="13320" spans="1:6" x14ac:dyDescent="0.25">
      <c r="A13320" t="s">
        <v>14558</v>
      </c>
      <c r="B13320">
        <v>1</v>
      </c>
      <c r="C13320" t="s">
        <v>9357</v>
      </c>
      <c r="D13320" s="84"/>
      <c r="F13320" s="84"/>
    </row>
    <row r="13321" spans="1:6" x14ac:dyDescent="0.25">
      <c r="A13321" t="s">
        <v>14559</v>
      </c>
      <c r="B13321">
        <v>1</v>
      </c>
      <c r="C13321" t="s">
        <v>9357</v>
      </c>
      <c r="D13321" s="84"/>
      <c r="F13321" s="84"/>
    </row>
    <row r="13322" spans="1:6" x14ac:dyDescent="0.25">
      <c r="A13322" t="s">
        <v>14560</v>
      </c>
      <c r="B13322">
        <v>1</v>
      </c>
      <c r="C13322" t="s">
        <v>9357</v>
      </c>
      <c r="D13322" s="84"/>
      <c r="F13322" s="84"/>
    </row>
    <row r="13323" spans="1:6" x14ac:dyDescent="0.25">
      <c r="A13323" t="s">
        <v>14561</v>
      </c>
      <c r="B13323">
        <v>1</v>
      </c>
      <c r="C13323" t="s">
        <v>9357</v>
      </c>
      <c r="D13323" s="84"/>
      <c r="F13323" s="84"/>
    </row>
    <row r="13324" spans="1:6" x14ac:dyDescent="0.25">
      <c r="A13324" t="s">
        <v>14562</v>
      </c>
      <c r="B13324">
        <v>1</v>
      </c>
      <c r="C13324" t="s">
        <v>9357</v>
      </c>
      <c r="D13324" s="84"/>
      <c r="F13324" s="84"/>
    </row>
    <row r="13325" spans="1:6" x14ac:dyDescent="0.25">
      <c r="A13325" t="s">
        <v>14563</v>
      </c>
      <c r="B13325">
        <v>1</v>
      </c>
      <c r="C13325" t="s">
        <v>9357</v>
      </c>
      <c r="D13325" s="84"/>
      <c r="F13325" s="84"/>
    </row>
    <row r="13326" spans="1:6" x14ac:dyDescent="0.25">
      <c r="A13326" t="s">
        <v>14564</v>
      </c>
      <c r="B13326">
        <v>1</v>
      </c>
      <c r="C13326" t="s">
        <v>9357</v>
      </c>
      <c r="D13326" s="84"/>
      <c r="F13326" s="84"/>
    </row>
    <row r="13327" spans="1:6" x14ac:dyDescent="0.25">
      <c r="A13327" t="s">
        <v>14565</v>
      </c>
      <c r="B13327">
        <v>1</v>
      </c>
      <c r="C13327" t="s">
        <v>9357</v>
      </c>
      <c r="D13327" s="84"/>
      <c r="F13327" s="84"/>
    </row>
    <row r="13328" spans="1:6" x14ac:dyDescent="0.25">
      <c r="A13328" t="s">
        <v>14566</v>
      </c>
      <c r="B13328">
        <v>1</v>
      </c>
      <c r="C13328" t="s">
        <v>9357</v>
      </c>
      <c r="D13328" s="84"/>
      <c r="F13328" s="84"/>
    </row>
    <row r="13329" spans="1:6" x14ac:dyDescent="0.25">
      <c r="A13329" t="s">
        <v>14567</v>
      </c>
      <c r="B13329">
        <v>1</v>
      </c>
      <c r="C13329" t="s">
        <v>9357</v>
      </c>
      <c r="D13329" s="84"/>
      <c r="F13329" s="84"/>
    </row>
    <row r="13330" spans="1:6" x14ac:dyDescent="0.25">
      <c r="A13330" t="s">
        <v>14568</v>
      </c>
      <c r="B13330">
        <v>1</v>
      </c>
      <c r="C13330" t="s">
        <v>9357</v>
      </c>
      <c r="D13330" s="84"/>
      <c r="F13330" s="84"/>
    </row>
    <row r="13331" spans="1:6" x14ac:dyDescent="0.25">
      <c r="A13331" t="s">
        <v>14569</v>
      </c>
      <c r="B13331">
        <v>1</v>
      </c>
      <c r="C13331" t="s">
        <v>9357</v>
      </c>
      <c r="D13331" s="84"/>
      <c r="F13331" s="84"/>
    </row>
    <row r="13332" spans="1:6" x14ac:dyDescent="0.25">
      <c r="A13332" t="s">
        <v>14570</v>
      </c>
      <c r="B13332">
        <v>1</v>
      </c>
      <c r="C13332" t="s">
        <v>9357</v>
      </c>
      <c r="D13332" s="84"/>
      <c r="F13332" s="84"/>
    </row>
    <row r="13333" spans="1:6" x14ac:dyDescent="0.25">
      <c r="A13333" t="s">
        <v>14571</v>
      </c>
      <c r="B13333">
        <v>1</v>
      </c>
      <c r="C13333" t="s">
        <v>9357</v>
      </c>
      <c r="D13333" s="84"/>
      <c r="F13333" s="84"/>
    </row>
    <row r="13334" spans="1:6" x14ac:dyDescent="0.25">
      <c r="A13334" t="s">
        <v>14572</v>
      </c>
      <c r="B13334">
        <v>1</v>
      </c>
      <c r="C13334" t="s">
        <v>9357</v>
      </c>
      <c r="D13334" s="84"/>
      <c r="F13334" s="84"/>
    </row>
    <row r="13335" spans="1:6" x14ac:dyDescent="0.25">
      <c r="A13335" t="s">
        <v>14573</v>
      </c>
      <c r="B13335">
        <v>1</v>
      </c>
      <c r="C13335" t="s">
        <v>9357</v>
      </c>
      <c r="D13335" s="84"/>
      <c r="F13335" s="84"/>
    </row>
    <row r="13336" spans="1:6" x14ac:dyDescent="0.25">
      <c r="A13336" t="s">
        <v>14574</v>
      </c>
      <c r="B13336">
        <v>1</v>
      </c>
      <c r="C13336" t="s">
        <v>9357</v>
      </c>
      <c r="D13336" s="84"/>
      <c r="F13336" s="84"/>
    </row>
    <row r="13337" spans="1:6" x14ac:dyDescent="0.25">
      <c r="A13337" t="s">
        <v>14575</v>
      </c>
      <c r="B13337">
        <v>1</v>
      </c>
      <c r="C13337" t="s">
        <v>9357</v>
      </c>
      <c r="D13337" s="84"/>
      <c r="F13337" s="84"/>
    </row>
    <row r="13338" spans="1:6" x14ac:dyDescent="0.25">
      <c r="A13338" t="s">
        <v>14576</v>
      </c>
      <c r="B13338">
        <v>1</v>
      </c>
      <c r="C13338" t="s">
        <v>9357</v>
      </c>
      <c r="D13338" s="84"/>
      <c r="F13338" s="84"/>
    </row>
    <row r="13339" spans="1:6" x14ac:dyDescent="0.25">
      <c r="A13339" t="s">
        <v>14577</v>
      </c>
      <c r="B13339">
        <v>1</v>
      </c>
      <c r="C13339" t="s">
        <v>9357</v>
      </c>
      <c r="D13339" s="84"/>
      <c r="F13339" s="84"/>
    </row>
    <row r="13340" spans="1:6" x14ac:dyDescent="0.25">
      <c r="A13340" t="s">
        <v>14578</v>
      </c>
      <c r="B13340">
        <v>1</v>
      </c>
      <c r="C13340" t="s">
        <v>9357</v>
      </c>
      <c r="D13340" s="84"/>
      <c r="F13340" s="84"/>
    </row>
    <row r="13341" spans="1:6" x14ac:dyDescent="0.25">
      <c r="A13341" t="s">
        <v>14579</v>
      </c>
      <c r="B13341">
        <v>1</v>
      </c>
      <c r="C13341" t="s">
        <v>9357</v>
      </c>
      <c r="D13341" s="84"/>
      <c r="F13341" s="84"/>
    </row>
    <row r="13342" spans="1:6" x14ac:dyDescent="0.25">
      <c r="A13342" t="s">
        <v>14580</v>
      </c>
      <c r="B13342">
        <v>1</v>
      </c>
      <c r="C13342" t="s">
        <v>9357</v>
      </c>
      <c r="D13342" s="84"/>
      <c r="F13342" s="84"/>
    </row>
    <row r="13343" spans="1:6" x14ac:dyDescent="0.25">
      <c r="A13343" t="s">
        <v>14581</v>
      </c>
      <c r="B13343">
        <v>1</v>
      </c>
      <c r="C13343" t="s">
        <v>9357</v>
      </c>
      <c r="D13343" s="84"/>
      <c r="F13343" s="84"/>
    </row>
    <row r="13344" spans="1:6" x14ac:dyDescent="0.25">
      <c r="A13344" t="s">
        <v>14582</v>
      </c>
      <c r="B13344">
        <v>1</v>
      </c>
      <c r="C13344" t="s">
        <v>9357</v>
      </c>
      <c r="D13344" s="84"/>
      <c r="F13344" s="84"/>
    </row>
    <row r="13345" spans="1:6" x14ac:dyDescent="0.25">
      <c r="A13345" t="s">
        <v>14583</v>
      </c>
      <c r="B13345">
        <v>1</v>
      </c>
      <c r="C13345" t="s">
        <v>9357</v>
      </c>
      <c r="D13345" s="84"/>
      <c r="F13345" s="84"/>
    </row>
    <row r="13346" spans="1:6" x14ac:dyDescent="0.25">
      <c r="A13346" t="s">
        <v>14584</v>
      </c>
      <c r="B13346">
        <v>1</v>
      </c>
      <c r="C13346" t="s">
        <v>9357</v>
      </c>
      <c r="D13346" s="84"/>
      <c r="F13346" s="84"/>
    </row>
    <row r="13347" spans="1:6" x14ac:dyDescent="0.25">
      <c r="A13347" t="s">
        <v>14585</v>
      </c>
      <c r="B13347">
        <v>1</v>
      </c>
      <c r="C13347" t="s">
        <v>9357</v>
      </c>
      <c r="D13347" s="84"/>
      <c r="F13347" s="84"/>
    </row>
    <row r="13348" spans="1:6" x14ac:dyDescent="0.25">
      <c r="A13348" t="s">
        <v>14586</v>
      </c>
      <c r="B13348">
        <v>1</v>
      </c>
      <c r="C13348" t="s">
        <v>9357</v>
      </c>
      <c r="D13348" s="84"/>
      <c r="F13348" s="84"/>
    </row>
    <row r="13349" spans="1:6" x14ac:dyDescent="0.25">
      <c r="A13349" t="s">
        <v>14587</v>
      </c>
      <c r="B13349">
        <v>1</v>
      </c>
      <c r="C13349" t="s">
        <v>9357</v>
      </c>
      <c r="D13349" s="84"/>
      <c r="F13349" s="84"/>
    </row>
    <row r="13350" spans="1:6" x14ac:dyDescent="0.25">
      <c r="A13350" t="s">
        <v>14588</v>
      </c>
      <c r="B13350">
        <v>1</v>
      </c>
      <c r="C13350" t="s">
        <v>9357</v>
      </c>
      <c r="D13350" s="84"/>
      <c r="F13350" s="84"/>
    </row>
    <row r="13351" spans="1:6" x14ac:dyDescent="0.25">
      <c r="A13351" t="s">
        <v>14589</v>
      </c>
      <c r="B13351">
        <v>1</v>
      </c>
      <c r="C13351" t="s">
        <v>9357</v>
      </c>
      <c r="D13351" s="84"/>
      <c r="F13351" s="84"/>
    </row>
    <row r="13352" spans="1:6" x14ac:dyDescent="0.25">
      <c r="A13352" t="s">
        <v>14590</v>
      </c>
      <c r="B13352">
        <v>1</v>
      </c>
      <c r="C13352" t="s">
        <v>9357</v>
      </c>
      <c r="D13352" s="84"/>
      <c r="F13352" s="84"/>
    </row>
    <row r="13353" spans="1:6" x14ac:dyDescent="0.25">
      <c r="A13353" t="s">
        <v>14591</v>
      </c>
      <c r="B13353">
        <v>1</v>
      </c>
      <c r="C13353" t="s">
        <v>9357</v>
      </c>
      <c r="D13353" s="84"/>
      <c r="F13353" s="84"/>
    </row>
    <row r="13354" spans="1:6" x14ac:dyDescent="0.25">
      <c r="A13354" t="s">
        <v>14592</v>
      </c>
      <c r="B13354">
        <v>1</v>
      </c>
      <c r="C13354" t="s">
        <v>9357</v>
      </c>
      <c r="D13354" s="84"/>
      <c r="F13354" s="84"/>
    </row>
    <row r="13355" spans="1:6" x14ac:dyDescent="0.25">
      <c r="A13355" t="s">
        <v>14593</v>
      </c>
      <c r="B13355">
        <v>1</v>
      </c>
      <c r="C13355" t="s">
        <v>9357</v>
      </c>
      <c r="D13355" s="84"/>
      <c r="F13355" s="84"/>
    </row>
    <row r="13356" spans="1:6" x14ac:dyDescent="0.25">
      <c r="A13356" t="s">
        <v>14594</v>
      </c>
      <c r="B13356">
        <v>1</v>
      </c>
      <c r="C13356" t="s">
        <v>9357</v>
      </c>
      <c r="D13356" s="84"/>
      <c r="F13356" s="84"/>
    </row>
    <row r="13357" spans="1:6" x14ac:dyDescent="0.25">
      <c r="A13357" t="s">
        <v>14595</v>
      </c>
      <c r="B13357">
        <v>1</v>
      </c>
      <c r="C13357" t="s">
        <v>9357</v>
      </c>
      <c r="D13357" s="84"/>
      <c r="F13357" s="84"/>
    </row>
    <row r="13358" spans="1:6" x14ac:dyDescent="0.25">
      <c r="A13358" t="s">
        <v>14596</v>
      </c>
      <c r="B13358">
        <v>1</v>
      </c>
      <c r="C13358" t="s">
        <v>9357</v>
      </c>
      <c r="D13358" s="84"/>
      <c r="F13358" s="84"/>
    </row>
    <row r="13359" spans="1:6" x14ac:dyDescent="0.25">
      <c r="A13359" t="s">
        <v>14597</v>
      </c>
      <c r="B13359">
        <v>1</v>
      </c>
      <c r="C13359" t="s">
        <v>9357</v>
      </c>
      <c r="D13359" s="84"/>
      <c r="F13359" s="84"/>
    </row>
    <row r="13360" spans="1:6" x14ac:dyDescent="0.25">
      <c r="A13360" t="s">
        <v>14598</v>
      </c>
      <c r="B13360">
        <v>1</v>
      </c>
      <c r="C13360" t="s">
        <v>9357</v>
      </c>
      <c r="D13360" s="84"/>
      <c r="F13360" s="84"/>
    </row>
    <row r="13361" spans="1:6" x14ac:dyDescent="0.25">
      <c r="A13361" t="s">
        <v>14599</v>
      </c>
      <c r="B13361">
        <v>1</v>
      </c>
      <c r="C13361" t="s">
        <v>9357</v>
      </c>
      <c r="D13361" s="84"/>
      <c r="F13361" s="84"/>
    </row>
    <row r="13362" spans="1:6" x14ac:dyDescent="0.25">
      <c r="A13362" t="s">
        <v>14600</v>
      </c>
      <c r="B13362">
        <v>1</v>
      </c>
      <c r="C13362" t="s">
        <v>9357</v>
      </c>
      <c r="D13362" s="84"/>
      <c r="F13362" s="84"/>
    </row>
    <row r="13363" spans="1:6" x14ac:dyDescent="0.25">
      <c r="A13363" t="s">
        <v>14601</v>
      </c>
      <c r="B13363">
        <v>1</v>
      </c>
      <c r="C13363" t="s">
        <v>9357</v>
      </c>
      <c r="D13363" s="84"/>
      <c r="F13363" s="84"/>
    </row>
    <row r="13364" spans="1:6" x14ac:dyDescent="0.25">
      <c r="A13364" t="s">
        <v>14602</v>
      </c>
      <c r="B13364">
        <v>1</v>
      </c>
      <c r="C13364" t="s">
        <v>9357</v>
      </c>
      <c r="D13364" s="84"/>
      <c r="F13364" s="84"/>
    </row>
    <row r="13365" spans="1:6" x14ac:dyDescent="0.25">
      <c r="A13365" t="s">
        <v>14603</v>
      </c>
      <c r="B13365">
        <v>1</v>
      </c>
      <c r="C13365" t="s">
        <v>9357</v>
      </c>
      <c r="D13365" s="84"/>
      <c r="F13365" s="84"/>
    </row>
    <row r="13366" spans="1:6" x14ac:dyDescent="0.25">
      <c r="A13366" t="s">
        <v>14604</v>
      </c>
      <c r="B13366">
        <v>1</v>
      </c>
      <c r="C13366" t="s">
        <v>9357</v>
      </c>
      <c r="D13366" s="84"/>
      <c r="F13366" s="84"/>
    </row>
    <row r="13367" spans="1:6" x14ac:dyDescent="0.25">
      <c r="A13367" t="s">
        <v>14605</v>
      </c>
      <c r="B13367">
        <v>1</v>
      </c>
      <c r="C13367" t="s">
        <v>9357</v>
      </c>
      <c r="D13367" s="84"/>
      <c r="F13367" s="84"/>
    </row>
    <row r="13368" spans="1:6" x14ac:dyDescent="0.25">
      <c r="A13368" t="s">
        <v>14606</v>
      </c>
      <c r="B13368">
        <v>1</v>
      </c>
      <c r="C13368" t="s">
        <v>9357</v>
      </c>
      <c r="D13368" s="84"/>
      <c r="F13368" s="84"/>
    </row>
    <row r="13369" spans="1:6" x14ac:dyDescent="0.25">
      <c r="A13369" t="s">
        <v>14607</v>
      </c>
      <c r="B13369">
        <v>1</v>
      </c>
      <c r="C13369" t="s">
        <v>9357</v>
      </c>
      <c r="D13369" s="84"/>
      <c r="F13369" s="84"/>
    </row>
    <row r="13370" spans="1:6" x14ac:dyDescent="0.25">
      <c r="A13370" t="s">
        <v>14608</v>
      </c>
      <c r="B13370">
        <v>1</v>
      </c>
      <c r="C13370" t="s">
        <v>9357</v>
      </c>
      <c r="D13370" s="84"/>
      <c r="F13370" s="84"/>
    </row>
    <row r="13371" spans="1:6" x14ac:dyDescent="0.25">
      <c r="A13371" t="s">
        <v>14609</v>
      </c>
      <c r="B13371">
        <v>1</v>
      </c>
      <c r="C13371" t="s">
        <v>9357</v>
      </c>
      <c r="D13371" s="84"/>
      <c r="F13371" s="84"/>
    </row>
    <row r="13372" spans="1:6" x14ac:dyDescent="0.25">
      <c r="A13372" t="s">
        <v>14610</v>
      </c>
      <c r="B13372">
        <v>1</v>
      </c>
      <c r="C13372" t="s">
        <v>9357</v>
      </c>
      <c r="D13372" s="84"/>
      <c r="F13372" s="84"/>
    </row>
    <row r="13373" spans="1:6" x14ac:dyDescent="0.25">
      <c r="A13373" t="s">
        <v>14611</v>
      </c>
      <c r="B13373">
        <v>1</v>
      </c>
      <c r="C13373" t="s">
        <v>9357</v>
      </c>
      <c r="D13373" s="84"/>
      <c r="F13373" s="84"/>
    </row>
    <row r="13374" spans="1:6" x14ac:dyDescent="0.25">
      <c r="A13374" t="s">
        <v>14612</v>
      </c>
      <c r="B13374">
        <v>1</v>
      </c>
      <c r="C13374" t="s">
        <v>9357</v>
      </c>
      <c r="D13374" s="84"/>
      <c r="F13374" s="84"/>
    </row>
    <row r="13375" spans="1:6" x14ac:dyDescent="0.25">
      <c r="A13375" t="s">
        <v>14613</v>
      </c>
      <c r="B13375">
        <v>1</v>
      </c>
      <c r="C13375" t="s">
        <v>9357</v>
      </c>
      <c r="D13375" s="84"/>
      <c r="F13375" s="84"/>
    </row>
    <row r="13376" spans="1:6" x14ac:dyDescent="0.25">
      <c r="A13376" t="s">
        <v>14614</v>
      </c>
      <c r="B13376">
        <v>1</v>
      </c>
      <c r="C13376" t="s">
        <v>9357</v>
      </c>
      <c r="D13376" s="84"/>
      <c r="F13376" s="84"/>
    </row>
    <row r="13377" spans="1:6" x14ac:dyDescent="0.25">
      <c r="A13377" t="s">
        <v>14615</v>
      </c>
      <c r="B13377">
        <v>1</v>
      </c>
      <c r="C13377" t="s">
        <v>9357</v>
      </c>
      <c r="D13377" s="84"/>
      <c r="F13377" s="84"/>
    </row>
    <row r="13378" spans="1:6" x14ac:dyDescent="0.25">
      <c r="A13378" t="s">
        <v>14616</v>
      </c>
      <c r="B13378">
        <v>1</v>
      </c>
      <c r="C13378" t="s">
        <v>9357</v>
      </c>
      <c r="D13378" s="84"/>
      <c r="F13378" s="84"/>
    </row>
    <row r="13379" spans="1:6" x14ac:dyDescent="0.25">
      <c r="A13379" t="s">
        <v>14617</v>
      </c>
      <c r="B13379">
        <v>1</v>
      </c>
      <c r="C13379" t="s">
        <v>9357</v>
      </c>
      <c r="D13379" s="84"/>
      <c r="F13379" s="84"/>
    </row>
    <row r="13380" spans="1:6" x14ac:dyDescent="0.25">
      <c r="A13380" t="s">
        <v>14618</v>
      </c>
      <c r="B13380">
        <v>1</v>
      </c>
      <c r="C13380" t="s">
        <v>9357</v>
      </c>
      <c r="D13380" s="84"/>
      <c r="F13380" s="84"/>
    </row>
    <row r="13381" spans="1:6" x14ac:dyDescent="0.25">
      <c r="A13381" t="s">
        <v>14619</v>
      </c>
      <c r="B13381">
        <v>1</v>
      </c>
      <c r="C13381" t="s">
        <v>9357</v>
      </c>
      <c r="D13381" s="84"/>
      <c r="F13381" s="84"/>
    </row>
    <row r="13382" spans="1:6" x14ac:dyDescent="0.25">
      <c r="A13382" t="s">
        <v>14620</v>
      </c>
      <c r="B13382">
        <v>1</v>
      </c>
      <c r="C13382" t="s">
        <v>9357</v>
      </c>
      <c r="D13382" s="84"/>
      <c r="F13382" s="84"/>
    </row>
    <row r="13383" spans="1:6" x14ac:dyDescent="0.25">
      <c r="A13383" t="s">
        <v>14621</v>
      </c>
      <c r="B13383">
        <v>1</v>
      </c>
      <c r="C13383" t="s">
        <v>9357</v>
      </c>
      <c r="D13383" s="84"/>
      <c r="F13383" s="84"/>
    </row>
    <row r="13384" spans="1:6" x14ac:dyDescent="0.25">
      <c r="A13384" t="s">
        <v>14622</v>
      </c>
      <c r="B13384">
        <v>1</v>
      </c>
      <c r="C13384" t="s">
        <v>9357</v>
      </c>
      <c r="D13384" s="84"/>
      <c r="F13384" s="84"/>
    </row>
    <row r="13385" spans="1:6" x14ac:dyDescent="0.25">
      <c r="A13385" t="s">
        <v>14623</v>
      </c>
      <c r="B13385">
        <v>1</v>
      </c>
      <c r="C13385" t="s">
        <v>9357</v>
      </c>
      <c r="D13385" s="84"/>
      <c r="F13385" s="84"/>
    </row>
    <row r="13386" spans="1:6" x14ac:dyDescent="0.25">
      <c r="A13386" t="s">
        <v>14624</v>
      </c>
      <c r="B13386">
        <v>1</v>
      </c>
      <c r="C13386" t="s">
        <v>9357</v>
      </c>
      <c r="D13386" s="84"/>
      <c r="F13386" s="84"/>
    </row>
    <row r="13387" spans="1:6" x14ac:dyDescent="0.25">
      <c r="A13387" t="s">
        <v>14625</v>
      </c>
      <c r="B13387">
        <v>1</v>
      </c>
      <c r="C13387" t="s">
        <v>9357</v>
      </c>
      <c r="D13387" s="84"/>
      <c r="F13387" s="84"/>
    </row>
    <row r="13388" spans="1:6" x14ac:dyDescent="0.25">
      <c r="A13388" t="s">
        <v>14626</v>
      </c>
      <c r="B13388">
        <v>1</v>
      </c>
      <c r="C13388" t="s">
        <v>9357</v>
      </c>
      <c r="D13388" s="84"/>
      <c r="F13388" s="84"/>
    </row>
    <row r="13389" spans="1:6" x14ac:dyDescent="0.25">
      <c r="A13389" t="s">
        <v>14627</v>
      </c>
      <c r="B13389">
        <v>1</v>
      </c>
      <c r="C13389" t="s">
        <v>9357</v>
      </c>
      <c r="D13389" s="84"/>
      <c r="F13389" s="84"/>
    </row>
    <row r="13390" spans="1:6" x14ac:dyDescent="0.25">
      <c r="A13390" t="s">
        <v>14628</v>
      </c>
      <c r="B13390">
        <v>1</v>
      </c>
      <c r="C13390" t="s">
        <v>9357</v>
      </c>
      <c r="D13390" s="84"/>
      <c r="F13390" s="84"/>
    </row>
    <row r="13391" spans="1:6" x14ac:dyDescent="0.25">
      <c r="A13391" t="s">
        <v>14629</v>
      </c>
      <c r="B13391">
        <v>1</v>
      </c>
      <c r="C13391" t="s">
        <v>9357</v>
      </c>
      <c r="D13391" s="84"/>
      <c r="F13391" s="84"/>
    </row>
    <row r="13392" spans="1:6" x14ac:dyDescent="0.25">
      <c r="A13392" t="s">
        <v>14630</v>
      </c>
      <c r="B13392">
        <v>1</v>
      </c>
      <c r="C13392" t="s">
        <v>9357</v>
      </c>
      <c r="D13392" s="84"/>
      <c r="F13392" s="84"/>
    </row>
    <row r="13393" spans="1:6" x14ac:dyDescent="0.25">
      <c r="A13393" t="s">
        <v>14631</v>
      </c>
      <c r="B13393">
        <v>1</v>
      </c>
      <c r="C13393" t="s">
        <v>9357</v>
      </c>
      <c r="D13393" s="84"/>
      <c r="F13393" s="84"/>
    </row>
    <row r="13394" spans="1:6" x14ac:dyDescent="0.25">
      <c r="A13394" t="s">
        <v>14632</v>
      </c>
      <c r="B13394">
        <v>1</v>
      </c>
      <c r="C13394" t="s">
        <v>9357</v>
      </c>
      <c r="D13394" s="84"/>
      <c r="F13394" s="84"/>
    </row>
    <row r="13395" spans="1:6" x14ac:dyDescent="0.25">
      <c r="A13395" t="s">
        <v>14633</v>
      </c>
      <c r="B13395">
        <v>1</v>
      </c>
      <c r="C13395" t="s">
        <v>9357</v>
      </c>
      <c r="D13395" s="84"/>
      <c r="F13395" s="84"/>
    </row>
    <row r="13396" spans="1:6" x14ac:dyDescent="0.25">
      <c r="A13396" t="s">
        <v>14634</v>
      </c>
      <c r="B13396">
        <v>1</v>
      </c>
      <c r="C13396" t="s">
        <v>9357</v>
      </c>
      <c r="D13396" s="84"/>
      <c r="F13396" s="84"/>
    </row>
    <row r="13397" spans="1:6" x14ac:dyDescent="0.25">
      <c r="A13397" t="s">
        <v>14635</v>
      </c>
      <c r="B13397">
        <v>1</v>
      </c>
      <c r="C13397" t="s">
        <v>9357</v>
      </c>
      <c r="D13397" s="84"/>
      <c r="F13397" s="84"/>
    </row>
    <row r="13398" spans="1:6" x14ac:dyDescent="0.25">
      <c r="A13398" t="s">
        <v>14636</v>
      </c>
      <c r="B13398">
        <v>1</v>
      </c>
      <c r="C13398" t="s">
        <v>9357</v>
      </c>
      <c r="D13398" s="84"/>
      <c r="F13398" s="84"/>
    </row>
    <row r="13399" spans="1:6" x14ac:dyDescent="0.25">
      <c r="A13399" t="s">
        <v>14637</v>
      </c>
      <c r="B13399">
        <v>1</v>
      </c>
      <c r="C13399" t="s">
        <v>9357</v>
      </c>
      <c r="D13399" s="84"/>
      <c r="F13399" s="84"/>
    </row>
    <row r="13400" spans="1:6" x14ac:dyDescent="0.25">
      <c r="A13400" t="s">
        <v>14638</v>
      </c>
      <c r="B13400">
        <v>1</v>
      </c>
      <c r="C13400" t="s">
        <v>9357</v>
      </c>
      <c r="D13400" s="84"/>
      <c r="F13400" s="84"/>
    </row>
    <row r="13401" spans="1:6" x14ac:dyDescent="0.25">
      <c r="A13401" t="s">
        <v>14639</v>
      </c>
      <c r="B13401">
        <v>1</v>
      </c>
      <c r="C13401" t="s">
        <v>9357</v>
      </c>
      <c r="D13401" s="84"/>
      <c r="F13401" s="84"/>
    </row>
    <row r="13402" spans="1:6" x14ac:dyDescent="0.25">
      <c r="A13402" t="s">
        <v>14640</v>
      </c>
      <c r="B13402">
        <v>1</v>
      </c>
      <c r="C13402" t="s">
        <v>9357</v>
      </c>
      <c r="D13402" s="84"/>
      <c r="F13402" s="84"/>
    </row>
    <row r="13403" spans="1:6" x14ac:dyDescent="0.25">
      <c r="A13403" t="s">
        <v>14641</v>
      </c>
      <c r="B13403">
        <v>1</v>
      </c>
      <c r="C13403" t="s">
        <v>9357</v>
      </c>
      <c r="D13403" s="84"/>
      <c r="F13403" s="84"/>
    </row>
    <row r="13404" spans="1:6" x14ac:dyDescent="0.25">
      <c r="A13404" t="s">
        <v>14642</v>
      </c>
      <c r="B13404">
        <v>1</v>
      </c>
      <c r="C13404" t="s">
        <v>9357</v>
      </c>
      <c r="D13404" s="84"/>
      <c r="F13404" s="84"/>
    </row>
    <row r="13405" spans="1:6" x14ac:dyDescent="0.25">
      <c r="A13405" t="s">
        <v>14643</v>
      </c>
      <c r="B13405">
        <v>1</v>
      </c>
      <c r="C13405" t="s">
        <v>9357</v>
      </c>
      <c r="D13405" s="84"/>
      <c r="F13405" s="84"/>
    </row>
    <row r="13406" spans="1:6" x14ac:dyDescent="0.25">
      <c r="A13406" t="s">
        <v>14644</v>
      </c>
      <c r="B13406">
        <v>1</v>
      </c>
      <c r="C13406" t="s">
        <v>9357</v>
      </c>
      <c r="D13406" s="84"/>
      <c r="F13406" s="84"/>
    </row>
    <row r="13407" spans="1:6" x14ac:dyDescent="0.25">
      <c r="A13407" t="s">
        <v>14645</v>
      </c>
      <c r="B13407">
        <v>1</v>
      </c>
      <c r="C13407" t="s">
        <v>9357</v>
      </c>
      <c r="D13407" s="84"/>
      <c r="F13407" s="84"/>
    </row>
    <row r="13408" spans="1:6" x14ac:dyDescent="0.25">
      <c r="A13408" t="s">
        <v>14646</v>
      </c>
      <c r="B13408">
        <v>1</v>
      </c>
      <c r="C13408" t="s">
        <v>9357</v>
      </c>
      <c r="D13408" s="84"/>
      <c r="F13408" s="84"/>
    </row>
    <row r="13409" spans="1:6" x14ac:dyDescent="0.25">
      <c r="A13409" t="s">
        <v>14647</v>
      </c>
      <c r="B13409">
        <v>1</v>
      </c>
      <c r="C13409" t="s">
        <v>9357</v>
      </c>
      <c r="D13409" s="84"/>
      <c r="F13409" s="84"/>
    </row>
    <row r="13410" spans="1:6" x14ac:dyDescent="0.25">
      <c r="A13410" t="s">
        <v>14648</v>
      </c>
      <c r="B13410">
        <v>1</v>
      </c>
      <c r="C13410" t="s">
        <v>9357</v>
      </c>
      <c r="D13410" s="84"/>
      <c r="F13410" s="84"/>
    </row>
    <row r="13411" spans="1:6" x14ac:dyDescent="0.25">
      <c r="A13411" t="s">
        <v>14649</v>
      </c>
      <c r="B13411">
        <v>1</v>
      </c>
      <c r="C13411" t="s">
        <v>9357</v>
      </c>
      <c r="D13411" s="84"/>
      <c r="F13411" s="84"/>
    </row>
    <row r="13412" spans="1:6" x14ac:dyDescent="0.25">
      <c r="A13412" t="s">
        <v>14650</v>
      </c>
      <c r="B13412">
        <v>1</v>
      </c>
      <c r="C13412" t="s">
        <v>9357</v>
      </c>
      <c r="D13412" s="84"/>
      <c r="F13412" s="84"/>
    </row>
    <row r="13413" spans="1:6" x14ac:dyDescent="0.25">
      <c r="A13413" t="s">
        <v>14651</v>
      </c>
      <c r="B13413">
        <v>1</v>
      </c>
      <c r="C13413" t="s">
        <v>9357</v>
      </c>
      <c r="D13413" s="84"/>
      <c r="F13413" s="84"/>
    </row>
    <row r="13414" spans="1:6" x14ac:dyDescent="0.25">
      <c r="A13414" t="s">
        <v>14652</v>
      </c>
      <c r="B13414">
        <v>1</v>
      </c>
      <c r="C13414" t="s">
        <v>9357</v>
      </c>
      <c r="D13414" s="84"/>
      <c r="F13414" s="84"/>
    </row>
    <row r="13415" spans="1:6" x14ac:dyDescent="0.25">
      <c r="A13415" t="s">
        <v>14653</v>
      </c>
      <c r="B13415">
        <v>1</v>
      </c>
      <c r="C13415" t="s">
        <v>9357</v>
      </c>
      <c r="D13415" s="84"/>
      <c r="F13415" s="84"/>
    </row>
    <row r="13416" spans="1:6" x14ac:dyDescent="0.25">
      <c r="A13416" t="s">
        <v>14654</v>
      </c>
      <c r="B13416">
        <v>1</v>
      </c>
      <c r="C13416" t="s">
        <v>9357</v>
      </c>
      <c r="D13416" s="84"/>
      <c r="F13416" s="84"/>
    </row>
    <row r="13417" spans="1:6" x14ac:dyDescent="0.25">
      <c r="A13417" t="s">
        <v>14655</v>
      </c>
      <c r="B13417">
        <v>1</v>
      </c>
      <c r="C13417" t="s">
        <v>9357</v>
      </c>
      <c r="D13417" s="84"/>
      <c r="F13417" s="84"/>
    </row>
    <row r="13418" spans="1:6" x14ac:dyDescent="0.25">
      <c r="A13418" t="s">
        <v>14656</v>
      </c>
      <c r="B13418">
        <v>1</v>
      </c>
      <c r="C13418" t="s">
        <v>9357</v>
      </c>
      <c r="D13418" s="84"/>
      <c r="F13418" s="84"/>
    </row>
    <row r="13419" spans="1:6" x14ac:dyDescent="0.25">
      <c r="A13419" t="s">
        <v>14657</v>
      </c>
      <c r="B13419">
        <v>1</v>
      </c>
      <c r="C13419" t="s">
        <v>9357</v>
      </c>
      <c r="D13419" s="84"/>
      <c r="F13419" s="84"/>
    </row>
    <row r="13420" spans="1:6" x14ac:dyDescent="0.25">
      <c r="A13420" t="s">
        <v>14658</v>
      </c>
      <c r="B13420">
        <v>1</v>
      </c>
      <c r="C13420" t="s">
        <v>9357</v>
      </c>
      <c r="D13420" s="84"/>
      <c r="F13420" s="84"/>
    </row>
    <row r="13421" spans="1:6" x14ac:dyDescent="0.25">
      <c r="A13421" t="s">
        <v>14659</v>
      </c>
      <c r="B13421">
        <v>1</v>
      </c>
      <c r="C13421" t="s">
        <v>9357</v>
      </c>
      <c r="D13421" s="84"/>
      <c r="F13421" s="84"/>
    </row>
    <row r="13422" spans="1:6" x14ac:dyDescent="0.25">
      <c r="A13422" t="s">
        <v>14660</v>
      </c>
      <c r="B13422">
        <v>1</v>
      </c>
      <c r="C13422" t="s">
        <v>9357</v>
      </c>
      <c r="D13422" s="84"/>
      <c r="F13422" s="84"/>
    </row>
    <row r="13423" spans="1:6" x14ac:dyDescent="0.25">
      <c r="A13423" t="s">
        <v>14661</v>
      </c>
      <c r="B13423">
        <v>1</v>
      </c>
      <c r="C13423" t="s">
        <v>9357</v>
      </c>
      <c r="D13423" s="84"/>
      <c r="F13423" s="84"/>
    </row>
    <row r="13424" spans="1:6" x14ac:dyDescent="0.25">
      <c r="A13424" t="s">
        <v>14662</v>
      </c>
      <c r="B13424">
        <v>1</v>
      </c>
      <c r="C13424" t="s">
        <v>9357</v>
      </c>
      <c r="D13424" s="84"/>
      <c r="F13424" s="84"/>
    </row>
    <row r="13425" spans="1:6" x14ac:dyDescent="0.25">
      <c r="A13425" t="s">
        <v>14663</v>
      </c>
      <c r="B13425">
        <v>1</v>
      </c>
      <c r="C13425" t="s">
        <v>9357</v>
      </c>
      <c r="D13425" s="84"/>
      <c r="F13425" s="84"/>
    </row>
    <row r="13426" spans="1:6" x14ac:dyDescent="0.25">
      <c r="A13426" t="s">
        <v>14664</v>
      </c>
      <c r="B13426">
        <v>1</v>
      </c>
      <c r="C13426" t="s">
        <v>9357</v>
      </c>
      <c r="D13426" s="84"/>
      <c r="F13426" s="84"/>
    </row>
    <row r="13427" spans="1:6" x14ac:dyDescent="0.25">
      <c r="A13427" t="s">
        <v>14665</v>
      </c>
      <c r="B13427">
        <v>1</v>
      </c>
      <c r="C13427" t="s">
        <v>9357</v>
      </c>
      <c r="D13427" s="84"/>
      <c r="F13427" s="84"/>
    </row>
    <row r="13428" spans="1:6" x14ac:dyDescent="0.25">
      <c r="A13428" t="s">
        <v>14666</v>
      </c>
      <c r="B13428">
        <v>1</v>
      </c>
      <c r="C13428" t="s">
        <v>9357</v>
      </c>
      <c r="D13428" s="84"/>
      <c r="F13428" s="84"/>
    </row>
    <row r="13429" spans="1:6" x14ac:dyDescent="0.25">
      <c r="A13429" t="s">
        <v>14667</v>
      </c>
      <c r="B13429">
        <v>1</v>
      </c>
      <c r="C13429" t="s">
        <v>9357</v>
      </c>
      <c r="D13429" s="84"/>
      <c r="F13429" s="84"/>
    </row>
    <row r="13430" spans="1:6" x14ac:dyDescent="0.25">
      <c r="A13430" t="s">
        <v>14668</v>
      </c>
      <c r="B13430">
        <v>1</v>
      </c>
      <c r="C13430" t="s">
        <v>9357</v>
      </c>
      <c r="D13430" s="84"/>
      <c r="F13430" s="84"/>
    </row>
    <row r="13431" spans="1:6" x14ac:dyDescent="0.25">
      <c r="A13431" t="s">
        <v>14669</v>
      </c>
      <c r="B13431">
        <v>1</v>
      </c>
      <c r="C13431" t="s">
        <v>9357</v>
      </c>
      <c r="D13431" s="84"/>
      <c r="F13431" s="84"/>
    </row>
    <row r="13432" spans="1:6" x14ac:dyDescent="0.25">
      <c r="A13432" t="s">
        <v>14670</v>
      </c>
      <c r="B13432">
        <v>1</v>
      </c>
      <c r="C13432" t="s">
        <v>9357</v>
      </c>
      <c r="D13432" s="84"/>
      <c r="F13432" s="84"/>
    </row>
    <row r="13433" spans="1:6" x14ac:dyDescent="0.25">
      <c r="A13433" t="s">
        <v>14671</v>
      </c>
      <c r="B13433">
        <v>1</v>
      </c>
      <c r="C13433" t="s">
        <v>9357</v>
      </c>
      <c r="D13433" s="84"/>
      <c r="F13433" s="84"/>
    </row>
    <row r="13434" spans="1:6" x14ac:dyDescent="0.25">
      <c r="A13434" t="s">
        <v>14672</v>
      </c>
      <c r="B13434">
        <v>1</v>
      </c>
      <c r="C13434" t="s">
        <v>9357</v>
      </c>
      <c r="D13434" s="84"/>
      <c r="F13434" s="84"/>
    </row>
    <row r="13435" spans="1:6" x14ac:dyDescent="0.25">
      <c r="A13435" t="s">
        <v>14673</v>
      </c>
      <c r="B13435">
        <v>1</v>
      </c>
      <c r="C13435" t="s">
        <v>9357</v>
      </c>
      <c r="D13435" s="84"/>
      <c r="F13435" s="84"/>
    </row>
    <row r="13436" spans="1:6" x14ac:dyDescent="0.25">
      <c r="A13436" t="s">
        <v>14674</v>
      </c>
      <c r="B13436">
        <v>1</v>
      </c>
      <c r="C13436" t="s">
        <v>9357</v>
      </c>
      <c r="D13436" s="84"/>
      <c r="F13436" s="84"/>
    </row>
    <row r="13437" spans="1:6" x14ac:dyDescent="0.25">
      <c r="A13437" t="s">
        <v>14675</v>
      </c>
      <c r="B13437">
        <v>1</v>
      </c>
      <c r="C13437" t="s">
        <v>9357</v>
      </c>
      <c r="D13437" s="84"/>
      <c r="F13437" s="84"/>
    </row>
    <row r="13438" spans="1:6" x14ac:dyDescent="0.25">
      <c r="A13438" t="s">
        <v>14676</v>
      </c>
      <c r="B13438">
        <v>1</v>
      </c>
      <c r="C13438" t="s">
        <v>9357</v>
      </c>
      <c r="D13438" s="84"/>
      <c r="F13438" s="84"/>
    </row>
    <row r="13439" spans="1:6" x14ac:dyDescent="0.25">
      <c r="A13439" t="s">
        <v>14677</v>
      </c>
      <c r="B13439">
        <v>1</v>
      </c>
      <c r="C13439" t="s">
        <v>9357</v>
      </c>
      <c r="D13439" s="84"/>
      <c r="F13439" s="84"/>
    </row>
    <row r="13440" spans="1:6" x14ac:dyDescent="0.25">
      <c r="A13440" t="s">
        <v>14678</v>
      </c>
      <c r="B13440">
        <v>1</v>
      </c>
      <c r="C13440" t="s">
        <v>9357</v>
      </c>
      <c r="D13440" s="84"/>
      <c r="F13440" s="84"/>
    </row>
    <row r="13441" spans="1:6" x14ac:dyDescent="0.25">
      <c r="A13441" t="s">
        <v>14679</v>
      </c>
      <c r="B13441">
        <v>1</v>
      </c>
      <c r="C13441" t="s">
        <v>9357</v>
      </c>
      <c r="D13441" s="84"/>
      <c r="F13441" s="84"/>
    </row>
    <row r="13442" spans="1:6" x14ac:dyDescent="0.25">
      <c r="A13442" t="s">
        <v>14680</v>
      </c>
      <c r="B13442">
        <v>1</v>
      </c>
      <c r="C13442" t="s">
        <v>9357</v>
      </c>
      <c r="D13442" s="84"/>
      <c r="F13442" s="84"/>
    </row>
    <row r="13443" spans="1:6" x14ac:dyDescent="0.25">
      <c r="A13443" t="s">
        <v>14681</v>
      </c>
      <c r="B13443">
        <v>1</v>
      </c>
      <c r="C13443" t="s">
        <v>9357</v>
      </c>
      <c r="D13443" s="84"/>
      <c r="F13443" s="84"/>
    </row>
    <row r="13444" spans="1:6" x14ac:dyDescent="0.25">
      <c r="A13444" t="s">
        <v>14682</v>
      </c>
      <c r="B13444">
        <v>1</v>
      </c>
      <c r="C13444" t="s">
        <v>9357</v>
      </c>
      <c r="D13444" s="84"/>
      <c r="F13444" s="84"/>
    </row>
    <row r="13445" spans="1:6" x14ac:dyDescent="0.25">
      <c r="A13445" t="s">
        <v>14683</v>
      </c>
      <c r="B13445">
        <v>1</v>
      </c>
      <c r="C13445" t="s">
        <v>9357</v>
      </c>
      <c r="D13445" s="84"/>
      <c r="F13445" s="84"/>
    </row>
    <row r="13446" spans="1:6" x14ac:dyDescent="0.25">
      <c r="A13446" t="s">
        <v>14684</v>
      </c>
      <c r="B13446">
        <v>1</v>
      </c>
      <c r="C13446" t="s">
        <v>9357</v>
      </c>
      <c r="D13446" s="84"/>
      <c r="F13446" s="84"/>
    </row>
    <row r="13447" spans="1:6" x14ac:dyDescent="0.25">
      <c r="A13447" t="s">
        <v>14685</v>
      </c>
      <c r="B13447">
        <v>1</v>
      </c>
      <c r="C13447" t="s">
        <v>9357</v>
      </c>
      <c r="D13447" s="84"/>
      <c r="F13447" s="84"/>
    </row>
    <row r="13448" spans="1:6" x14ac:dyDescent="0.25">
      <c r="A13448" t="s">
        <v>14686</v>
      </c>
      <c r="B13448">
        <v>1</v>
      </c>
      <c r="C13448" t="s">
        <v>9357</v>
      </c>
      <c r="D13448" s="84"/>
      <c r="F13448" s="84"/>
    </row>
    <row r="13449" spans="1:6" x14ac:dyDescent="0.25">
      <c r="A13449" t="s">
        <v>14687</v>
      </c>
      <c r="B13449">
        <v>1</v>
      </c>
      <c r="C13449" t="s">
        <v>9357</v>
      </c>
      <c r="D13449" s="84"/>
      <c r="F13449" s="84"/>
    </row>
    <row r="13450" spans="1:6" x14ac:dyDescent="0.25">
      <c r="A13450" t="s">
        <v>14688</v>
      </c>
      <c r="B13450">
        <v>1</v>
      </c>
      <c r="C13450" t="s">
        <v>9357</v>
      </c>
      <c r="D13450" s="84"/>
      <c r="F13450" s="84"/>
    </row>
    <row r="13451" spans="1:6" x14ac:dyDescent="0.25">
      <c r="A13451" t="s">
        <v>14689</v>
      </c>
      <c r="B13451">
        <v>1</v>
      </c>
      <c r="C13451" t="s">
        <v>9357</v>
      </c>
      <c r="D13451" s="84"/>
      <c r="F13451" s="84"/>
    </row>
    <row r="13452" spans="1:6" x14ac:dyDescent="0.25">
      <c r="A13452" t="s">
        <v>14690</v>
      </c>
      <c r="B13452">
        <v>1</v>
      </c>
      <c r="C13452" t="s">
        <v>9357</v>
      </c>
      <c r="D13452" s="84"/>
      <c r="F13452" s="84"/>
    </row>
    <row r="13453" spans="1:6" x14ac:dyDescent="0.25">
      <c r="A13453" t="s">
        <v>14691</v>
      </c>
      <c r="B13453">
        <v>1</v>
      </c>
      <c r="C13453" t="s">
        <v>9357</v>
      </c>
      <c r="D13453" s="84"/>
      <c r="F13453" s="84"/>
    </row>
    <row r="13454" spans="1:6" x14ac:dyDescent="0.25">
      <c r="A13454" t="s">
        <v>14692</v>
      </c>
      <c r="B13454">
        <v>1</v>
      </c>
      <c r="C13454" t="s">
        <v>9357</v>
      </c>
      <c r="D13454" s="84"/>
      <c r="F13454" s="84"/>
    </row>
    <row r="13455" spans="1:6" x14ac:dyDescent="0.25">
      <c r="A13455" t="s">
        <v>14693</v>
      </c>
      <c r="B13455">
        <v>1</v>
      </c>
      <c r="C13455" t="s">
        <v>9357</v>
      </c>
      <c r="D13455" s="84"/>
      <c r="F13455" s="84"/>
    </row>
    <row r="13456" spans="1:6" x14ac:dyDescent="0.25">
      <c r="A13456" t="s">
        <v>14694</v>
      </c>
      <c r="B13456">
        <v>1</v>
      </c>
      <c r="C13456" t="s">
        <v>9357</v>
      </c>
      <c r="D13456" s="84"/>
      <c r="F13456" s="84"/>
    </row>
    <row r="13457" spans="1:6" x14ac:dyDescent="0.25">
      <c r="A13457" t="s">
        <v>14695</v>
      </c>
      <c r="B13457">
        <v>1</v>
      </c>
      <c r="C13457" t="s">
        <v>9357</v>
      </c>
      <c r="D13457" s="84"/>
      <c r="F13457" s="84"/>
    </row>
    <row r="13458" spans="1:6" x14ac:dyDescent="0.25">
      <c r="A13458" t="s">
        <v>14696</v>
      </c>
      <c r="B13458">
        <v>1</v>
      </c>
      <c r="C13458" t="s">
        <v>9357</v>
      </c>
      <c r="D13458" s="84"/>
      <c r="F13458" s="84"/>
    </row>
    <row r="13459" spans="1:6" x14ac:dyDescent="0.25">
      <c r="A13459" t="s">
        <v>14697</v>
      </c>
      <c r="B13459">
        <v>1</v>
      </c>
      <c r="C13459" t="s">
        <v>9357</v>
      </c>
      <c r="D13459" s="84"/>
      <c r="F13459" s="84"/>
    </row>
    <row r="13460" spans="1:6" x14ac:dyDescent="0.25">
      <c r="A13460" t="s">
        <v>14698</v>
      </c>
      <c r="B13460">
        <v>1</v>
      </c>
      <c r="C13460" t="s">
        <v>9357</v>
      </c>
      <c r="D13460" s="84"/>
      <c r="F13460" s="84"/>
    </row>
    <row r="13461" spans="1:6" x14ac:dyDescent="0.25">
      <c r="A13461" t="s">
        <v>14699</v>
      </c>
      <c r="B13461">
        <v>1</v>
      </c>
      <c r="C13461" t="s">
        <v>9357</v>
      </c>
      <c r="D13461" s="84"/>
      <c r="F13461" s="84"/>
    </row>
    <row r="13462" spans="1:6" x14ac:dyDescent="0.25">
      <c r="A13462" t="s">
        <v>14700</v>
      </c>
      <c r="B13462">
        <v>1</v>
      </c>
      <c r="C13462" t="s">
        <v>9357</v>
      </c>
      <c r="D13462" s="84"/>
      <c r="F13462" s="84"/>
    </row>
    <row r="13463" spans="1:6" x14ac:dyDescent="0.25">
      <c r="A13463" t="s">
        <v>14701</v>
      </c>
      <c r="B13463">
        <v>1</v>
      </c>
      <c r="C13463" t="s">
        <v>9357</v>
      </c>
      <c r="D13463" s="84"/>
      <c r="F13463" s="84"/>
    </row>
    <row r="13464" spans="1:6" x14ac:dyDescent="0.25">
      <c r="A13464" t="s">
        <v>14702</v>
      </c>
      <c r="B13464">
        <v>1</v>
      </c>
      <c r="C13464" t="s">
        <v>9357</v>
      </c>
      <c r="D13464" s="84"/>
      <c r="F13464" s="84"/>
    </row>
    <row r="13465" spans="1:6" x14ac:dyDescent="0.25">
      <c r="A13465" t="s">
        <v>14703</v>
      </c>
      <c r="B13465">
        <v>1</v>
      </c>
      <c r="C13465" t="s">
        <v>9357</v>
      </c>
      <c r="D13465" s="84"/>
      <c r="F13465" s="84"/>
    </row>
    <row r="13466" spans="1:6" x14ac:dyDescent="0.25">
      <c r="A13466" t="s">
        <v>14704</v>
      </c>
      <c r="B13466">
        <v>1</v>
      </c>
      <c r="C13466" t="s">
        <v>9357</v>
      </c>
      <c r="D13466" s="84"/>
      <c r="F13466" s="84"/>
    </row>
    <row r="13467" spans="1:6" x14ac:dyDescent="0.25">
      <c r="A13467" t="s">
        <v>14705</v>
      </c>
      <c r="B13467">
        <v>1</v>
      </c>
      <c r="C13467" t="s">
        <v>9357</v>
      </c>
      <c r="D13467" s="84"/>
      <c r="F13467" s="84"/>
    </row>
    <row r="13468" spans="1:6" x14ac:dyDescent="0.25">
      <c r="A13468" t="s">
        <v>14706</v>
      </c>
      <c r="B13468">
        <v>1</v>
      </c>
      <c r="C13468" t="s">
        <v>9357</v>
      </c>
      <c r="D13468" s="84"/>
      <c r="F13468" s="84"/>
    </row>
    <row r="13469" spans="1:6" x14ac:dyDescent="0.25">
      <c r="A13469" t="s">
        <v>14707</v>
      </c>
      <c r="B13469">
        <v>1</v>
      </c>
      <c r="C13469" t="s">
        <v>9357</v>
      </c>
      <c r="D13469" s="84"/>
      <c r="F13469" s="84"/>
    </row>
    <row r="13470" spans="1:6" x14ac:dyDescent="0.25">
      <c r="A13470" t="s">
        <v>14708</v>
      </c>
      <c r="B13470">
        <v>1</v>
      </c>
      <c r="C13470" t="s">
        <v>9357</v>
      </c>
      <c r="D13470" s="84"/>
      <c r="F13470" s="84"/>
    </row>
    <row r="13471" spans="1:6" x14ac:dyDescent="0.25">
      <c r="A13471" t="s">
        <v>14709</v>
      </c>
      <c r="B13471">
        <v>1</v>
      </c>
      <c r="C13471" t="s">
        <v>9357</v>
      </c>
      <c r="D13471" s="84"/>
      <c r="F13471" s="84"/>
    </row>
    <row r="13472" spans="1:6" x14ac:dyDescent="0.25">
      <c r="A13472" t="s">
        <v>14710</v>
      </c>
      <c r="B13472">
        <v>1</v>
      </c>
      <c r="C13472" t="s">
        <v>9357</v>
      </c>
      <c r="D13472" s="84"/>
      <c r="F13472" s="84"/>
    </row>
    <row r="13473" spans="1:6" x14ac:dyDescent="0.25">
      <c r="A13473" t="s">
        <v>14711</v>
      </c>
      <c r="B13473">
        <v>1</v>
      </c>
      <c r="C13473" t="s">
        <v>9357</v>
      </c>
      <c r="D13473" s="84"/>
      <c r="F13473" s="84"/>
    </row>
    <row r="13474" spans="1:6" x14ac:dyDescent="0.25">
      <c r="A13474" t="s">
        <v>14712</v>
      </c>
      <c r="B13474">
        <v>1</v>
      </c>
      <c r="C13474" t="s">
        <v>9357</v>
      </c>
      <c r="D13474" s="84"/>
      <c r="F13474" s="84"/>
    </row>
    <row r="13475" spans="1:6" x14ac:dyDescent="0.25">
      <c r="A13475" t="s">
        <v>14713</v>
      </c>
      <c r="B13475">
        <v>1</v>
      </c>
      <c r="C13475" t="s">
        <v>9357</v>
      </c>
      <c r="D13475" s="84"/>
      <c r="F13475" s="84"/>
    </row>
    <row r="13476" spans="1:6" x14ac:dyDescent="0.25">
      <c r="A13476" t="s">
        <v>14714</v>
      </c>
      <c r="B13476">
        <v>1</v>
      </c>
      <c r="C13476" t="s">
        <v>9357</v>
      </c>
      <c r="D13476" s="84"/>
      <c r="F13476" s="84"/>
    </row>
    <row r="13477" spans="1:6" x14ac:dyDescent="0.25">
      <c r="A13477" t="s">
        <v>14715</v>
      </c>
      <c r="B13477">
        <v>1</v>
      </c>
      <c r="C13477" t="s">
        <v>9357</v>
      </c>
      <c r="D13477" s="84"/>
      <c r="F13477" s="84"/>
    </row>
    <row r="13478" spans="1:6" x14ac:dyDescent="0.25">
      <c r="A13478" t="s">
        <v>14716</v>
      </c>
      <c r="B13478">
        <v>1</v>
      </c>
      <c r="C13478" t="s">
        <v>9357</v>
      </c>
      <c r="D13478" s="84"/>
      <c r="F13478" s="84"/>
    </row>
    <row r="13479" spans="1:6" x14ac:dyDescent="0.25">
      <c r="A13479" t="s">
        <v>14717</v>
      </c>
      <c r="B13479">
        <v>1</v>
      </c>
      <c r="C13479" t="s">
        <v>9357</v>
      </c>
      <c r="D13479" s="84"/>
      <c r="F13479" s="84"/>
    </row>
    <row r="13480" spans="1:6" x14ac:dyDescent="0.25">
      <c r="A13480" t="s">
        <v>14718</v>
      </c>
      <c r="B13480">
        <v>1</v>
      </c>
      <c r="C13480" t="s">
        <v>9357</v>
      </c>
      <c r="D13480" s="84"/>
      <c r="F13480" s="84"/>
    </row>
    <row r="13481" spans="1:6" x14ac:dyDescent="0.25">
      <c r="A13481" t="s">
        <v>14719</v>
      </c>
      <c r="B13481">
        <v>1</v>
      </c>
      <c r="C13481" t="s">
        <v>9357</v>
      </c>
      <c r="D13481" s="84"/>
      <c r="F13481" s="84"/>
    </row>
    <row r="13482" spans="1:6" x14ac:dyDescent="0.25">
      <c r="A13482" t="s">
        <v>14720</v>
      </c>
      <c r="B13482">
        <v>1</v>
      </c>
      <c r="C13482" t="s">
        <v>9357</v>
      </c>
      <c r="D13482" s="84"/>
      <c r="F13482" s="84"/>
    </row>
    <row r="13483" spans="1:6" x14ac:dyDescent="0.25">
      <c r="A13483" t="s">
        <v>14721</v>
      </c>
      <c r="B13483">
        <v>1</v>
      </c>
      <c r="C13483" t="s">
        <v>9357</v>
      </c>
      <c r="D13483" s="84"/>
      <c r="F13483" s="84"/>
    </row>
    <row r="13484" spans="1:6" x14ac:dyDescent="0.25">
      <c r="A13484" t="s">
        <v>14722</v>
      </c>
      <c r="B13484">
        <v>1</v>
      </c>
      <c r="C13484" t="s">
        <v>9357</v>
      </c>
      <c r="D13484" s="84"/>
      <c r="F13484" s="84"/>
    </row>
    <row r="13485" spans="1:6" x14ac:dyDescent="0.25">
      <c r="A13485" t="s">
        <v>14723</v>
      </c>
      <c r="B13485">
        <v>1</v>
      </c>
      <c r="C13485" t="s">
        <v>9357</v>
      </c>
      <c r="D13485" s="84"/>
      <c r="F13485" s="84"/>
    </row>
    <row r="13486" spans="1:6" x14ac:dyDescent="0.25">
      <c r="A13486" t="s">
        <v>14724</v>
      </c>
      <c r="B13486">
        <v>1</v>
      </c>
      <c r="C13486" t="s">
        <v>9357</v>
      </c>
      <c r="D13486" s="84"/>
      <c r="F13486" s="84"/>
    </row>
    <row r="13487" spans="1:6" x14ac:dyDescent="0.25">
      <c r="A13487" t="s">
        <v>14725</v>
      </c>
      <c r="B13487">
        <v>1</v>
      </c>
      <c r="C13487" t="s">
        <v>9357</v>
      </c>
      <c r="D13487" s="84"/>
      <c r="F13487" s="84"/>
    </row>
    <row r="13488" spans="1:6" x14ac:dyDescent="0.25">
      <c r="A13488" t="s">
        <v>14726</v>
      </c>
      <c r="B13488">
        <v>1</v>
      </c>
      <c r="C13488" t="s">
        <v>9357</v>
      </c>
      <c r="D13488" s="84"/>
      <c r="F13488" s="84"/>
    </row>
    <row r="13489" spans="1:6" x14ac:dyDescent="0.25">
      <c r="A13489" t="s">
        <v>14727</v>
      </c>
      <c r="B13489">
        <v>1</v>
      </c>
      <c r="C13489" t="s">
        <v>9357</v>
      </c>
      <c r="D13489" s="84"/>
      <c r="F13489" s="84"/>
    </row>
    <row r="13490" spans="1:6" x14ac:dyDescent="0.25">
      <c r="A13490" t="s">
        <v>14728</v>
      </c>
      <c r="B13490">
        <v>1</v>
      </c>
      <c r="C13490" t="s">
        <v>9357</v>
      </c>
      <c r="D13490" s="84"/>
      <c r="F13490" s="84"/>
    </row>
    <row r="13491" spans="1:6" x14ac:dyDescent="0.25">
      <c r="A13491" t="s">
        <v>14729</v>
      </c>
      <c r="B13491">
        <v>1</v>
      </c>
      <c r="C13491" t="s">
        <v>9357</v>
      </c>
      <c r="D13491" s="84"/>
      <c r="F13491" s="84"/>
    </row>
    <row r="13492" spans="1:6" x14ac:dyDescent="0.25">
      <c r="A13492" t="s">
        <v>14730</v>
      </c>
      <c r="B13492">
        <v>1</v>
      </c>
      <c r="C13492" t="s">
        <v>9357</v>
      </c>
      <c r="D13492" s="84"/>
      <c r="F13492" s="84"/>
    </row>
    <row r="13493" spans="1:6" x14ac:dyDescent="0.25">
      <c r="A13493" t="s">
        <v>14731</v>
      </c>
      <c r="B13493">
        <v>1</v>
      </c>
      <c r="C13493" t="s">
        <v>9357</v>
      </c>
      <c r="D13493" s="84"/>
      <c r="F13493" s="84"/>
    </row>
    <row r="13494" spans="1:6" x14ac:dyDescent="0.25">
      <c r="A13494" t="s">
        <v>14732</v>
      </c>
      <c r="B13494">
        <v>1</v>
      </c>
      <c r="C13494" t="s">
        <v>9357</v>
      </c>
      <c r="D13494" s="84"/>
      <c r="F13494" s="84"/>
    </row>
    <row r="13495" spans="1:6" x14ac:dyDescent="0.25">
      <c r="A13495" t="s">
        <v>14733</v>
      </c>
      <c r="B13495">
        <v>1</v>
      </c>
      <c r="C13495" t="s">
        <v>9357</v>
      </c>
      <c r="D13495" s="84"/>
      <c r="F13495" s="84"/>
    </row>
    <row r="13496" spans="1:6" x14ac:dyDescent="0.25">
      <c r="A13496" t="s">
        <v>14734</v>
      </c>
      <c r="B13496">
        <v>1</v>
      </c>
      <c r="C13496" t="s">
        <v>9357</v>
      </c>
      <c r="D13496" s="84"/>
      <c r="F13496" s="84"/>
    </row>
    <row r="13497" spans="1:6" x14ac:dyDescent="0.25">
      <c r="A13497" t="s">
        <v>14735</v>
      </c>
      <c r="B13497">
        <v>1</v>
      </c>
      <c r="C13497" t="s">
        <v>9357</v>
      </c>
      <c r="D13497" s="84"/>
      <c r="F13497" s="84"/>
    </row>
    <row r="13498" spans="1:6" x14ac:dyDescent="0.25">
      <c r="A13498" t="s">
        <v>14736</v>
      </c>
      <c r="B13498">
        <v>1</v>
      </c>
      <c r="C13498" t="s">
        <v>9357</v>
      </c>
      <c r="D13498" s="84"/>
      <c r="F13498" s="84"/>
    </row>
    <row r="13499" spans="1:6" x14ac:dyDescent="0.25">
      <c r="A13499" t="s">
        <v>14737</v>
      </c>
      <c r="B13499">
        <v>1</v>
      </c>
      <c r="C13499" t="s">
        <v>9357</v>
      </c>
      <c r="D13499" s="84"/>
      <c r="F13499" s="84"/>
    </row>
    <row r="13500" spans="1:6" x14ac:dyDescent="0.25">
      <c r="A13500" t="s">
        <v>14738</v>
      </c>
      <c r="B13500">
        <v>1</v>
      </c>
      <c r="C13500" t="s">
        <v>9357</v>
      </c>
      <c r="D13500" s="84"/>
      <c r="F13500" s="84"/>
    </row>
    <row r="13501" spans="1:6" x14ac:dyDescent="0.25">
      <c r="A13501" t="s">
        <v>14739</v>
      </c>
      <c r="B13501">
        <v>1</v>
      </c>
      <c r="C13501" t="s">
        <v>9357</v>
      </c>
      <c r="D13501" s="84"/>
      <c r="F13501" s="84"/>
    </row>
    <row r="13502" spans="1:6" x14ac:dyDescent="0.25">
      <c r="A13502" t="s">
        <v>14740</v>
      </c>
      <c r="B13502">
        <v>1</v>
      </c>
      <c r="C13502" t="s">
        <v>9357</v>
      </c>
      <c r="D13502" s="84"/>
      <c r="F13502" s="84"/>
    </row>
    <row r="13503" spans="1:6" x14ac:dyDescent="0.25">
      <c r="A13503" t="s">
        <v>14741</v>
      </c>
      <c r="B13503">
        <v>1</v>
      </c>
      <c r="C13503" t="s">
        <v>9357</v>
      </c>
      <c r="D13503" s="84"/>
      <c r="F13503" s="84"/>
    </row>
    <row r="13504" spans="1:6" x14ac:dyDescent="0.25">
      <c r="A13504" t="s">
        <v>14742</v>
      </c>
      <c r="B13504">
        <v>1</v>
      </c>
      <c r="C13504" t="s">
        <v>9357</v>
      </c>
      <c r="D13504" s="84"/>
      <c r="F13504" s="84"/>
    </row>
    <row r="13505" spans="1:6" x14ac:dyDescent="0.25">
      <c r="A13505" t="s">
        <v>14743</v>
      </c>
      <c r="B13505">
        <v>1</v>
      </c>
      <c r="C13505" t="s">
        <v>9357</v>
      </c>
      <c r="D13505" s="84"/>
      <c r="F13505" s="84"/>
    </row>
    <row r="13506" spans="1:6" x14ac:dyDescent="0.25">
      <c r="A13506" t="s">
        <v>14744</v>
      </c>
      <c r="B13506">
        <v>1</v>
      </c>
      <c r="C13506" t="s">
        <v>9357</v>
      </c>
      <c r="D13506" s="84"/>
      <c r="F13506" s="84"/>
    </row>
    <row r="13507" spans="1:6" x14ac:dyDescent="0.25">
      <c r="A13507" t="s">
        <v>14745</v>
      </c>
      <c r="B13507">
        <v>1</v>
      </c>
      <c r="C13507" t="s">
        <v>9357</v>
      </c>
      <c r="D13507" s="84"/>
      <c r="F13507" s="84"/>
    </row>
    <row r="13508" spans="1:6" x14ac:dyDescent="0.25">
      <c r="A13508" t="s">
        <v>14746</v>
      </c>
      <c r="B13508">
        <v>1</v>
      </c>
      <c r="C13508" t="s">
        <v>9357</v>
      </c>
      <c r="D13508" s="84"/>
      <c r="F13508" s="84"/>
    </row>
    <row r="13509" spans="1:6" x14ac:dyDescent="0.25">
      <c r="A13509" t="s">
        <v>14747</v>
      </c>
      <c r="B13509">
        <v>1</v>
      </c>
      <c r="C13509" t="s">
        <v>9357</v>
      </c>
      <c r="D13509" s="84"/>
      <c r="F13509" s="84"/>
    </row>
    <row r="13510" spans="1:6" x14ac:dyDescent="0.25">
      <c r="A13510" t="s">
        <v>14748</v>
      </c>
      <c r="B13510">
        <v>1</v>
      </c>
      <c r="C13510" t="s">
        <v>9357</v>
      </c>
      <c r="D13510" s="84"/>
      <c r="F13510" s="84"/>
    </row>
    <row r="13511" spans="1:6" x14ac:dyDescent="0.25">
      <c r="A13511" t="s">
        <v>14749</v>
      </c>
      <c r="B13511">
        <v>1</v>
      </c>
      <c r="C13511" t="s">
        <v>9357</v>
      </c>
      <c r="D13511" s="84"/>
      <c r="F13511" s="84"/>
    </row>
    <row r="13512" spans="1:6" x14ac:dyDescent="0.25">
      <c r="A13512" t="s">
        <v>14750</v>
      </c>
      <c r="B13512">
        <v>1</v>
      </c>
      <c r="C13512" t="s">
        <v>9357</v>
      </c>
      <c r="D13512" s="84"/>
      <c r="F13512" s="84"/>
    </row>
    <row r="13513" spans="1:6" x14ac:dyDescent="0.25">
      <c r="A13513" t="s">
        <v>14751</v>
      </c>
      <c r="B13513">
        <v>1</v>
      </c>
      <c r="C13513" t="s">
        <v>9357</v>
      </c>
      <c r="D13513" s="84"/>
      <c r="F13513" s="84"/>
    </row>
    <row r="13514" spans="1:6" x14ac:dyDescent="0.25">
      <c r="A13514" t="s">
        <v>14752</v>
      </c>
      <c r="B13514">
        <v>1</v>
      </c>
      <c r="C13514" t="s">
        <v>9357</v>
      </c>
      <c r="D13514" s="84"/>
      <c r="F13514" s="84"/>
    </row>
    <row r="13515" spans="1:6" x14ac:dyDescent="0.25">
      <c r="A13515" t="s">
        <v>14753</v>
      </c>
      <c r="B13515">
        <v>1</v>
      </c>
      <c r="C13515" t="s">
        <v>9357</v>
      </c>
      <c r="D13515" s="84"/>
      <c r="F13515" s="84"/>
    </row>
    <row r="13516" spans="1:6" x14ac:dyDescent="0.25">
      <c r="A13516" t="s">
        <v>14754</v>
      </c>
      <c r="B13516">
        <v>1</v>
      </c>
      <c r="C13516" t="s">
        <v>9357</v>
      </c>
      <c r="D13516" s="84"/>
      <c r="F13516" s="84"/>
    </row>
    <row r="13517" spans="1:6" x14ac:dyDescent="0.25">
      <c r="A13517" t="s">
        <v>14755</v>
      </c>
      <c r="B13517">
        <v>1</v>
      </c>
      <c r="C13517" t="s">
        <v>9357</v>
      </c>
      <c r="D13517" s="84"/>
      <c r="F13517" s="84"/>
    </row>
    <row r="13518" spans="1:6" x14ac:dyDescent="0.25">
      <c r="A13518" t="s">
        <v>14756</v>
      </c>
      <c r="B13518">
        <v>1</v>
      </c>
      <c r="C13518" t="s">
        <v>9357</v>
      </c>
      <c r="D13518" s="84"/>
      <c r="F13518" s="84"/>
    </row>
    <row r="13519" spans="1:6" x14ac:dyDescent="0.25">
      <c r="A13519" t="s">
        <v>14757</v>
      </c>
      <c r="B13519">
        <v>1</v>
      </c>
      <c r="C13519" t="s">
        <v>9357</v>
      </c>
      <c r="D13519" s="84"/>
      <c r="F13519" s="84"/>
    </row>
    <row r="13520" spans="1:6" x14ac:dyDescent="0.25">
      <c r="A13520" t="s">
        <v>14758</v>
      </c>
      <c r="B13520">
        <v>1</v>
      </c>
      <c r="C13520" t="s">
        <v>9357</v>
      </c>
      <c r="D13520" s="84"/>
      <c r="F13520" s="84"/>
    </row>
    <row r="13521" spans="1:6" x14ac:dyDescent="0.25">
      <c r="A13521" t="s">
        <v>14759</v>
      </c>
      <c r="B13521">
        <v>1</v>
      </c>
      <c r="C13521" t="s">
        <v>9357</v>
      </c>
      <c r="D13521" s="84"/>
      <c r="F13521" s="84"/>
    </row>
    <row r="13522" spans="1:6" x14ac:dyDescent="0.25">
      <c r="A13522" t="s">
        <v>14760</v>
      </c>
      <c r="B13522">
        <v>1</v>
      </c>
      <c r="C13522" t="s">
        <v>9357</v>
      </c>
      <c r="D13522" s="84"/>
      <c r="F13522" s="84"/>
    </row>
    <row r="13523" spans="1:6" x14ac:dyDescent="0.25">
      <c r="A13523" t="s">
        <v>14761</v>
      </c>
      <c r="B13523">
        <v>1</v>
      </c>
      <c r="C13523" t="s">
        <v>9357</v>
      </c>
      <c r="D13523" s="84"/>
      <c r="F13523" s="84"/>
    </row>
    <row r="13524" spans="1:6" x14ac:dyDescent="0.25">
      <c r="A13524" t="s">
        <v>14762</v>
      </c>
      <c r="B13524">
        <v>1</v>
      </c>
      <c r="C13524" t="s">
        <v>9357</v>
      </c>
      <c r="D13524" s="84"/>
      <c r="F13524" s="84"/>
    </row>
    <row r="13525" spans="1:6" x14ac:dyDescent="0.25">
      <c r="A13525" t="s">
        <v>14763</v>
      </c>
      <c r="B13525">
        <v>1</v>
      </c>
      <c r="C13525" t="s">
        <v>9357</v>
      </c>
      <c r="D13525" s="84"/>
      <c r="F13525" s="84"/>
    </row>
    <row r="13526" spans="1:6" x14ac:dyDescent="0.25">
      <c r="A13526" t="s">
        <v>14764</v>
      </c>
      <c r="B13526">
        <v>1</v>
      </c>
      <c r="C13526" t="s">
        <v>9357</v>
      </c>
      <c r="D13526" s="84"/>
      <c r="F13526" s="84"/>
    </row>
    <row r="13527" spans="1:6" x14ac:dyDescent="0.25">
      <c r="A13527" t="s">
        <v>14765</v>
      </c>
      <c r="B13527">
        <v>1</v>
      </c>
      <c r="C13527" t="s">
        <v>9357</v>
      </c>
      <c r="D13527" s="84"/>
      <c r="F13527" s="84"/>
    </row>
    <row r="13528" spans="1:6" x14ac:dyDescent="0.25">
      <c r="A13528" t="s">
        <v>14766</v>
      </c>
      <c r="B13528">
        <v>1</v>
      </c>
      <c r="C13528" t="s">
        <v>9357</v>
      </c>
      <c r="D13528" s="84"/>
      <c r="F13528" s="84"/>
    </row>
    <row r="13529" spans="1:6" x14ac:dyDescent="0.25">
      <c r="A13529" t="s">
        <v>14767</v>
      </c>
      <c r="B13529">
        <v>1</v>
      </c>
      <c r="C13529" t="s">
        <v>9357</v>
      </c>
      <c r="D13529" s="84"/>
      <c r="F13529" s="84"/>
    </row>
    <row r="13530" spans="1:6" x14ac:dyDescent="0.25">
      <c r="A13530" t="s">
        <v>14768</v>
      </c>
      <c r="B13530">
        <v>1</v>
      </c>
      <c r="C13530" t="s">
        <v>9357</v>
      </c>
      <c r="D13530" s="84"/>
      <c r="F13530" s="84"/>
    </row>
    <row r="13531" spans="1:6" x14ac:dyDescent="0.25">
      <c r="A13531" t="s">
        <v>14769</v>
      </c>
      <c r="B13531">
        <v>1</v>
      </c>
      <c r="C13531" t="s">
        <v>9357</v>
      </c>
      <c r="D13531" s="84"/>
      <c r="F13531" s="84"/>
    </row>
    <row r="13532" spans="1:6" x14ac:dyDescent="0.25">
      <c r="A13532" t="s">
        <v>14770</v>
      </c>
      <c r="B13532">
        <v>1</v>
      </c>
      <c r="C13532" t="s">
        <v>9357</v>
      </c>
      <c r="D13532" s="84"/>
      <c r="F13532" s="84"/>
    </row>
    <row r="13533" spans="1:6" x14ac:dyDescent="0.25">
      <c r="A13533" t="s">
        <v>14771</v>
      </c>
      <c r="B13533">
        <v>1</v>
      </c>
      <c r="C13533" t="s">
        <v>9357</v>
      </c>
      <c r="D13533" s="84"/>
      <c r="F13533" s="84"/>
    </row>
    <row r="13534" spans="1:6" x14ac:dyDescent="0.25">
      <c r="A13534" t="s">
        <v>14772</v>
      </c>
      <c r="B13534">
        <v>1</v>
      </c>
      <c r="C13534" t="s">
        <v>9357</v>
      </c>
      <c r="D13534" s="84"/>
      <c r="F13534" s="84"/>
    </row>
    <row r="13535" spans="1:6" x14ac:dyDescent="0.25">
      <c r="A13535" t="s">
        <v>14773</v>
      </c>
      <c r="B13535">
        <v>1</v>
      </c>
      <c r="C13535" t="s">
        <v>9357</v>
      </c>
      <c r="D13535" s="84"/>
      <c r="F13535" s="84"/>
    </row>
    <row r="13536" spans="1:6" x14ac:dyDescent="0.25">
      <c r="A13536" t="s">
        <v>14774</v>
      </c>
      <c r="B13536">
        <v>1</v>
      </c>
      <c r="C13536" t="s">
        <v>9357</v>
      </c>
      <c r="D13536" s="84"/>
      <c r="F13536" s="84"/>
    </row>
    <row r="13537" spans="1:6" x14ac:dyDescent="0.25">
      <c r="A13537" t="s">
        <v>14775</v>
      </c>
      <c r="B13537">
        <v>1</v>
      </c>
      <c r="C13537" t="s">
        <v>9357</v>
      </c>
      <c r="D13537" s="84"/>
      <c r="F13537" s="84"/>
    </row>
    <row r="13538" spans="1:6" x14ac:dyDescent="0.25">
      <c r="A13538" t="s">
        <v>14776</v>
      </c>
      <c r="B13538">
        <v>1</v>
      </c>
      <c r="C13538" t="s">
        <v>9357</v>
      </c>
      <c r="D13538" s="84"/>
      <c r="F13538" s="84"/>
    </row>
    <row r="13539" spans="1:6" x14ac:dyDescent="0.25">
      <c r="A13539" t="s">
        <v>14777</v>
      </c>
      <c r="B13539">
        <v>1</v>
      </c>
      <c r="C13539" t="s">
        <v>9357</v>
      </c>
      <c r="D13539" s="84"/>
      <c r="F13539" s="84"/>
    </row>
    <row r="13540" spans="1:6" x14ac:dyDescent="0.25">
      <c r="A13540" t="s">
        <v>14778</v>
      </c>
      <c r="B13540">
        <v>1</v>
      </c>
      <c r="C13540" t="s">
        <v>9357</v>
      </c>
      <c r="D13540" s="84"/>
      <c r="F13540" s="84"/>
    </row>
    <row r="13541" spans="1:6" x14ac:dyDescent="0.25">
      <c r="A13541" t="s">
        <v>14779</v>
      </c>
      <c r="B13541">
        <v>1</v>
      </c>
      <c r="C13541" t="s">
        <v>9357</v>
      </c>
      <c r="D13541" s="84"/>
      <c r="F13541" s="84"/>
    </row>
    <row r="13542" spans="1:6" x14ac:dyDescent="0.25">
      <c r="A13542" t="s">
        <v>14780</v>
      </c>
      <c r="B13542">
        <v>1</v>
      </c>
      <c r="C13542" t="s">
        <v>9357</v>
      </c>
      <c r="D13542" s="84"/>
      <c r="F13542" s="84"/>
    </row>
    <row r="13543" spans="1:6" x14ac:dyDescent="0.25">
      <c r="A13543" t="s">
        <v>14781</v>
      </c>
      <c r="B13543">
        <v>1</v>
      </c>
      <c r="C13543" t="s">
        <v>9357</v>
      </c>
      <c r="D13543" s="84"/>
      <c r="F13543" s="84"/>
    </row>
    <row r="13544" spans="1:6" x14ac:dyDescent="0.25">
      <c r="A13544" t="s">
        <v>14782</v>
      </c>
      <c r="B13544">
        <v>1</v>
      </c>
      <c r="C13544" t="s">
        <v>9357</v>
      </c>
      <c r="D13544" s="84"/>
      <c r="F13544" s="84"/>
    </row>
    <row r="13545" spans="1:6" x14ac:dyDescent="0.25">
      <c r="A13545" t="s">
        <v>14783</v>
      </c>
      <c r="B13545">
        <v>1</v>
      </c>
      <c r="C13545" t="s">
        <v>9357</v>
      </c>
      <c r="D13545" s="84"/>
      <c r="F13545" s="84"/>
    </row>
    <row r="13546" spans="1:6" x14ac:dyDescent="0.25">
      <c r="A13546" t="s">
        <v>14784</v>
      </c>
      <c r="B13546">
        <v>1</v>
      </c>
      <c r="C13546" t="s">
        <v>9357</v>
      </c>
      <c r="D13546" s="84"/>
      <c r="F13546" s="84"/>
    </row>
    <row r="13547" spans="1:6" x14ac:dyDescent="0.25">
      <c r="A13547" t="s">
        <v>14785</v>
      </c>
      <c r="B13547">
        <v>1</v>
      </c>
      <c r="C13547" t="s">
        <v>9357</v>
      </c>
      <c r="D13547" s="84"/>
      <c r="F13547" s="84"/>
    </row>
    <row r="13548" spans="1:6" x14ac:dyDescent="0.25">
      <c r="A13548" t="s">
        <v>14786</v>
      </c>
      <c r="B13548">
        <v>1</v>
      </c>
      <c r="C13548" t="s">
        <v>9357</v>
      </c>
      <c r="D13548" s="84"/>
      <c r="F13548" s="84"/>
    </row>
    <row r="13549" spans="1:6" x14ac:dyDescent="0.25">
      <c r="A13549" t="s">
        <v>14787</v>
      </c>
      <c r="B13549">
        <v>1</v>
      </c>
      <c r="C13549" t="s">
        <v>9357</v>
      </c>
      <c r="D13549" s="84"/>
      <c r="F13549" s="84"/>
    </row>
    <row r="13550" spans="1:6" x14ac:dyDescent="0.25">
      <c r="A13550" t="s">
        <v>14788</v>
      </c>
      <c r="B13550">
        <v>1</v>
      </c>
      <c r="C13550" t="s">
        <v>9357</v>
      </c>
      <c r="D13550" s="84"/>
      <c r="F13550" s="84"/>
    </row>
    <row r="13551" spans="1:6" x14ac:dyDescent="0.25">
      <c r="A13551" t="s">
        <v>14789</v>
      </c>
      <c r="B13551">
        <v>1</v>
      </c>
      <c r="C13551" t="s">
        <v>9357</v>
      </c>
      <c r="D13551" s="84"/>
      <c r="F13551" s="84"/>
    </row>
    <row r="13552" spans="1:6" x14ac:dyDescent="0.25">
      <c r="A13552" t="s">
        <v>14790</v>
      </c>
      <c r="B13552">
        <v>1</v>
      </c>
      <c r="C13552" t="s">
        <v>9357</v>
      </c>
      <c r="D13552" s="84"/>
      <c r="F13552" s="84"/>
    </row>
    <row r="13553" spans="1:6" x14ac:dyDescent="0.25">
      <c r="A13553" t="s">
        <v>14791</v>
      </c>
      <c r="B13553">
        <v>1</v>
      </c>
      <c r="C13553" t="s">
        <v>9357</v>
      </c>
      <c r="D13553" s="84"/>
      <c r="F13553" s="84"/>
    </row>
    <row r="13554" spans="1:6" x14ac:dyDescent="0.25">
      <c r="A13554" t="s">
        <v>14792</v>
      </c>
      <c r="B13554">
        <v>1</v>
      </c>
      <c r="C13554" t="s">
        <v>9357</v>
      </c>
      <c r="D13554" s="84"/>
      <c r="F13554" s="84"/>
    </row>
    <row r="13555" spans="1:6" x14ac:dyDescent="0.25">
      <c r="A13555" t="s">
        <v>14793</v>
      </c>
      <c r="B13555">
        <v>1</v>
      </c>
      <c r="C13555" t="s">
        <v>9357</v>
      </c>
      <c r="D13555" s="84"/>
      <c r="F13555" s="84"/>
    </row>
    <row r="13556" spans="1:6" x14ac:dyDescent="0.25">
      <c r="A13556" t="s">
        <v>14794</v>
      </c>
      <c r="B13556">
        <v>1</v>
      </c>
      <c r="C13556" t="s">
        <v>9357</v>
      </c>
      <c r="D13556" s="84"/>
      <c r="F13556" s="84"/>
    </row>
    <row r="13557" spans="1:6" x14ac:dyDescent="0.25">
      <c r="A13557" t="s">
        <v>14795</v>
      </c>
      <c r="B13557">
        <v>1</v>
      </c>
      <c r="C13557" t="s">
        <v>9357</v>
      </c>
      <c r="D13557" s="84"/>
      <c r="F13557" s="84"/>
    </row>
    <row r="13558" spans="1:6" x14ac:dyDescent="0.25">
      <c r="A13558" t="s">
        <v>14796</v>
      </c>
      <c r="B13558">
        <v>1</v>
      </c>
      <c r="C13558" t="s">
        <v>9357</v>
      </c>
      <c r="D13558" s="84"/>
      <c r="F13558" s="84"/>
    </row>
    <row r="13559" spans="1:6" x14ac:dyDescent="0.25">
      <c r="A13559" t="s">
        <v>14797</v>
      </c>
      <c r="B13559">
        <v>1</v>
      </c>
      <c r="C13559" t="s">
        <v>9357</v>
      </c>
      <c r="D13559" s="84"/>
      <c r="F13559" s="84"/>
    </row>
    <row r="13560" spans="1:6" x14ac:dyDescent="0.25">
      <c r="A13560" t="s">
        <v>14798</v>
      </c>
      <c r="B13560">
        <v>1</v>
      </c>
      <c r="C13560" t="s">
        <v>9357</v>
      </c>
      <c r="D13560" s="84"/>
      <c r="F13560" s="84"/>
    </row>
    <row r="13561" spans="1:6" x14ac:dyDescent="0.25">
      <c r="A13561" t="s">
        <v>14799</v>
      </c>
      <c r="B13561">
        <v>1</v>
      </c>
      <c r="C13561" t="s">
        <v>9357</v>
      </c>
      <c r="D13561" s="84"/>
      <c r="F13561" s="84"/>
    </row>
    <row r="13562" spans="1:6" x14ac:dyDescent="0.25">
      <c r="A13562" t="s">
        <v>14800</v>
      </c>
      <c r="B13562">
        <v>1</v>
      </c>
      <c r="C13562" t="s">
        <v>9357</v>
      </c>
      <c r="D13562" s="84"/>
      <c r="F13562" s="84"/>
    </row>
    <row r="13563" spans="1:6" x14ac:dyDescent="0.25">
      <c r="A13563" t="s">
        <v>14801</v>
      </c>
      <c r="B13563">
        <v>1</v>
      </c>
      <c r="C13563" t="s">
        <v>9357</v>
      </c>
      <c r="D13563" s="84"/>
      <c r="F13563" s="84"/>
    </row>
    <row r="13564" spans="1:6" x14ac:dyDescent="0.25">
      <c r="A13564" t="s">
        <v>14802</v>
      </c>
      <c r="B13564">
        <v>1</v>
      </c>
      <c r="C13564" t="s">
        <v>9357</v>
      </c>
      <c r="D13564" s="84"/>
      <c r="F13564" s="84"/>
    </row>
    <row r="13565" spans="1:6" x14ac:dyDescent="0.25">
      <c r="A13565" t="s">
        <v>14803</v>
      </c>
      <c r="B13565">
        <v>1</v>
      </c>
      <c r="C13565" t="s">
        <v>9357</v>
      </c>
      <c r="D13565" s="84"/>
      <c r="F13565" s="84"/>
    </row>
    <row r="13566" spans="1:6" x14ac:dyDescent="0.25">
      <c r="A13566" t="s">
        <v>14804</v>
      </c>
      <c r="B13566">
        <v>1</v>
      </c>
      <c r="C13566" t="s">
        <v>9357</v>
      </c>
      <c r="D13566" s="84"/>
      <c r="F13566" s="84"/>
    </row>
    <row r="13567" spans="1:6" x14ac:dyDescent="0.25">
      <c r="A13567" t="s">
        <v>14805</v>
      </c>
      <c r="B13567">
        <v>1</v>
      </c>
      <c r="C13567" t="s">
        <v>9357</v>
      </c>
      <c r="D13567" s="84"/>
      <c r="F13567" s="84"/>
    </row>
    <row r="13568" spans="1:6" x14ac:dyDescent="0.25">
      <c r="A13568" t="s">
        <v>14806</v>
      </c>
      <c r="B13568">
        <v>1</v>
      </c>
      <c r="C13568" t="s">
        <v>9357</v>
      </c>
      <c r="D13568" s="84"/>
      <c r="F13568" s="84"/>
    </row>
    <row r="13569" spans="1:6" x14ac:dyDescent="0.25">
      <c r="A13569" t="s">
        <v>14807</v>
      </c>
      <c r="B13569">
        <v>1</v>
      </c>
      <c r="C13569" t="s">
        <v>9357</v>
      </c>
      <c r="D13569" s="84"/>
      <c r="F13569" s="84"/>
    </row>
    <row r="13570" spans="1:6" x14ac:dyDescent="0.25">
      <c r="A13570" t="s">
        <v>14808</v>
      </c>
      <c r="B13570">
        <v>1</v>
      </c>
      <c r="C13570" t="s">
        <v>9357</v>
      </c>
      <c r="D13570" s="84"/>
      <c r="F13570" s="84"/>
    </row>
    <row r="13571" spans="1:6" x14ac:dyDescent="0.25">
      <c r="A13571" t="s">
        <v>14809</v>
      </c>
      <c r="B13571">
        <v>1</v>
      </c>
      <c r="C13571" t="s">
        <v>9357</v>
      </c>
      <c r="D13571" s="84"/>
      <c r="F13571" s="84"/>
    </row>
    <row r="13572" spans="1:6" x14ac:dyDescent="0.25">
      <c r="A13572" t="s">
        <v>14810</v>
      </c>
      <c r="B13572">
        <v>1</v>
      </c>
      <c r="C13572" t="s">
        <v>9357</v>
      </c>
      <c r="D13572" s="84"/>
      <c r="F13572" s="84"/>
    </row>
    <row r="13573" spans="1:6" x14ac:dyDescent="0.25">
      <c r="A13573" t="s">
        <v>14811</v>
      </c>
      <c r="B13573">
        <v>1</v>
      </c>
      <c r="C13573" t="s">
        <v>9357</v>
      </c>
      <c r="D13573" s="84"/>
      <c r="F13573" s="84"/>
    </row>
    <row r="13574" spans="1:6" x14ac:dyDescent="0.25">
      <c r="A13574" t="s">
        <v>14812</v>
      </c>
      <c r="B13574">
        <v>1</v>
      </c>
      <c r="C13574" t="s">
        <v>9357</v>
      </c>
      <c r="D13574" s="84"/>
      <c r="F13574" s="84"/>
    </row>
    <row r="13575" spans="1:6" x14ac:dyDescent="0.25">
      <c r="A13575" t="s">
        <v>14813</v>
      </c>
      <c r="B13575">
        <v>1</v>
      </c>
      <c r="C13575" t="s">
        <v>9357</v>
      </c>
      <c r="D13575" s="84"/>
      <c r="F13575" s="84"/>
    </row>
    <row r="13576" spans="1:6" x14ac:dyDescent="0.25">
      <c r="A13576" t="s">
        <v>14814</v>
      </c>
      <c r="B13576">
        <v>1</v>
      </c>
      <c r="C13576" t="s">
        <v>9357</v>
      </c>
      <c r="D13576" s="84"/>
      <c r="F13576" s="84"/>
    </row>
    <row r="13577" spans="1:6" x14ac:dyDescent="0.25">
      <c r="A13577" t="s">
        <v>14815</v>
      </c>
      <c r="B13577">
        <v>1</v>
      </c>
      <c r="C13577" t="s">
        <v>9357</v>
      </c>
      <c r="D13577" s="84"/>
      <c r="F13577" s="84"/>
    </row>
    <row r="13578" spans="1:6" x14ac:dyDescent="0.25">
      <c r="A13578" t="s">
        <v>14816</v>
      </c>
      <c r="B13578">
        <v>1</v>
      </c>
      <c r="C13578" t="s">
        <v>9357</v>
      </c>
      <c r="D13578" s="84"/>
      <c r="F13578" s="84"/>
    </row>
    <row r="13579" spans="1:6" x14ac:dyDescent="0.25">
      <c r="A13579" t="s">
        <v>14817</v>
      </c>
      <c r="B13579">
        <v>1</v>
      </c>
      <c r="C13579" t="s">
        <v>9357</v>
      </c>
      <c r="D13579" s="84"/>
      <c r="F13579" s="84"/>
    </row>
    <row r="13580" spans="1:6" x14ac:dyDescent="0.25">
      <c r="A13580" t="s">
        <v>14818</v>
      </c>
      <c r="B13580">
        <v>1</v>
      </c>
      <c r="C13580" t="s">
        <v>9357</v>
      </c>
      <c r="D13580" s="84"/>
      <c r="F13580" s="84"/>
    </row>
    <row r="13581" spans="1:6" x14ac:dyDescent="0.25">
      <c r="A13581" t="s">
        <v>14819</v>
      </c>
      <c r="B13581">
        <v>1</v>
      </c>
      <c r="C13581" t="s">
        <v>9357</v>
      </c>
      <c r="D13581" s="84"/>
      <c r="F13581" s="84"/>
    </row>
    <row r="13582" spans="1:6" x14ac:dyDescent="0.25">
      <c r="A13582" t="s">
        <v>14820</v>
      </c>
      <c r="B13582">
        <v>1</v>
      </c>
      <c r="C13582" t="s">
        <v>9357</v>
      </c>
      <c r="D13582" s="84"/>
      <c r="F13582" s="84"/>
    </row>
    <row r="13583" spans="1:6" x14ac:dyDescent="0.25">
      <c r="A13583" t="s">
        <v>14821</v>
      </c>
      <c r="B13583">
        <v>1</v>
      </c>
      <c r="C13583" t="s">
        <v>9357</v>
      </c>
      <c r="D13583" s="84"/>
      <c r="F13583" s="84"/>
    </row>
    <row r="13584" spans="1:6" x14ac:dyDescent="0.25">
      <c r="A13584" t="s">
        <v>14822</v>
      </c>
      <c r="B13584">
        <v>1</v>
      </c>
      <c r="C13584" t="s">
        <v>9357</v>
      </c>
      <c r="D13584" s="84"/>
      <c r="F13584" s="84"/>
    </row>
    <row r="13585" spans="1:6" x14ac:dyDescent="0.25">
      <c r="A13585" t="s">
        <v>14823</v>
      </c>
      <c r="B13585">
        <v>1</v>
      </c>
      <c r="C13585" t="s">
        <v>9357</v>
      </c>
      <c r="D13585" s="84"/>
      <c r="F13585" s="84"/>
    </row>
    <row r="13586" spans="1:6" x14ac:dyDescent="0.25">
      <c r="A13586" t="s">
        <v>14824</v>
      </c>
      <c r="B13586">
        <v>1</v>
      </c>
      <c r="C13586" t="s">
        <v>9357</v>
      </c>
      <c r="D13586" s="84"/>
      <c r="F13586" s="84"/>
    </row>
    <row r="13587" spans="1:6" x14ac:dyDescent="0.25">
      <c r="A13587" t="s">
        <v>14825</v>
      </c>
      <c r="B13587">
        <v>1</v>
      </c>
      <c r="C13587" t="s">
        <v>9357</v>
      </c>
      <c r="D13587" s="84"/>
      <c r="F13587" s="84"/>
    </row>
    <row r="13588" spans="1:6" x14ac:dyDescent="0.25">
      <c r="A13588" t="s">
        <v>14826</v>
      </c>
      <c r="B13588">
        <v>1</v>
      </c>
      <c r="C13588" t="s">
        <v>9357</v>
      </c>
      <c r="D13588" s="84"/>
      <c r="F13588" s="84"/>
    </row>
    <row r="13589" spans="1:6" x14ac:dyDescent="0.25">
      <c r="A13589" t="s">
        <v>14827</v>
      </c>
      <c r="B13589">
        <v>1</v>
      </c>
      <c r="C13589" t="s">
        <v>9357</v>
      </c>
      <c r="D13589" s="84"/>
      <c r="F13589" s="84"/>
    </row>
    <row r="13590" spans="1:6" x14ac:dyDescent="0.25">
      <c r="A13590" t="s">
        <v>14828</v>
      </c>
      <c r="B13590">
        <v>1</v>
      </c>
      <c r="C13590" t="s">
        <v>9357</v>
      </c>
      <c r="D13590" s="84"/>
      <c r="F13590" s="84"/>
    </row>
    <row r="13591" spans="1:6" x14ac:dyDescent="0.25">
      <c r="A13591" t="s">
        <v>14829</v>
      </c>
      <c r="B13591">
        <v>1</v>
      </c>
      <c r="C13591" t="s">
        <v>9357</v>
      </c>
      <c r="D13591" s="84"/>
      <c r="F13591" s="84"/>
    </row>
    <row r="13592" spans="1:6" x14ac:dyDescent="0.25">
      <c r="A13592" t="s">
        <v>14830</v>
      </c>
      <c r="B13592">
        <v>1</v>
      </c>
      <c r="C13592" t="s">
        <v>9357</v>
      </c>
      <c r="D13592" s="84"/>
      <c r="F13592" s="84"/>
    </row>
    <row r="13593" spans="1:6" x14ac:dyDescent="0.25">
      <c r="A13593" t="s">
        <v>14831</v>
      </c>
      <c r="B13593">
        <v>1</v>
      </c>
      <c r="C13593" t="s">
        <v>9357</v>
      </c>
      <c r="D13593" s="84"/>
      <c r="F13593" s="84"/>
    </row>
    <row r="13594" spans="1:6" x14ac:dyDescent="0.25">
      <c r="A13594" t="s">
        <v>14832</v>
      </c>
      <c r="B13594">
        <v>1</v>
      </c>
      <c r="C13594" t="s">
        <v>9357</v>
      </c>
      <c r="D13594" s="84"/>
      <c r="F13594" s="84"/>
    </row>
    <row r="13595" spans="1:6" x14ac:dyDescent="0.25">
      <c r="A13595" t="s">
        <v>14833</v>
      </c>
      <c r="B13595">
        <v>1</v>
      </c>
      <c r="C13595" t="s">
        <v>9357</v>
      </c>
      <c r="D13595" s="84"/>
      <c r="F13595" s="84"/>
    </row>
    <row r="13596" spans="1:6" x14ac:dyDescent="0.25">
      <c r="A13596" t="s">
        <v>14834</v>
      </c>
      <c r="B13596">
        <v>1</v>
      </c>
      <c r="C13596" t="s">
        <v>9357</v>
      </c>
      <c r="D13596" s="84"/>
      <c r="F13596" s="84"/>
    </row>
    <row r="13597" spans="1:6" x14ac:dyDescent="0.25">
      <c r="A13597" t="s">
        <v>14835</v>
      </c>
      <c r="B13597">
        <v>1</v>
      </c>
      <c r="C13597" t="s">
        <v>9357</v>
      </c>
      <c r="D13597" s="84"/>
      <c r="F13597" s="84"/>
    </row>
    <row r="13598" spans="1:6" x14ac:dyDescent="0.25">
      <c r="A13598" t="s">
        <v>14836</v>
      </c>
      <c r="B13598">
        <v>1</v>
      </c>
      <c r="C13598" t="s">
        <v>9357</v>
      </c>
      <c r="D13598" s="84"/>
      <c r="F13598" s="84"/>
    </row>
    <row r="13599" spans="1:6" x14ac:dyDescent="0.25">
      <c r="A13599" t="s">
        <v>14837</v>
      </c>
      <c r="B13599">
        <v>1</v>
      </c>
      <c r="C13599" t="s">
        <v>9357</v>
      </c>
      <c r="D13599" s="84"/>
      <c r="F13599" s="84"/>
    </row>
    <row r="13600" spans="1:6" x14ac:dyDescent="0.25">
      <c r="A13600" t="s">
        <v>14838</v>
      </c>
      <c r="B13600">
        <v>1</v>
      </c>
      <c r="C13600" t="s">
        <v>9357</v>
      </c>
      <c r="D13600" s="84"/>
      <c r="F13600" s="84"/>
    </row>
    <row r="13601" spans="1:6" x14ac:dyDescent="0.25">
      <c r="A13601" t="s">
        <v>14839</v>
      </c>
      <c r="B13601">
        <v>1</v>
      </c>
      <c r="C13601" t="s">
        <v>9357</v>
      </c>
      <c r="D13601" s="84"/>
      <c r="F13601" s="84"/>
    </row>
    <row r="13602" spans="1:6" x14ac:dyDescent="0.25">
      <c r="A13602" t="s">
        <v>14840</v>
      </c>
      <c r="B13602">
        <v>1</v>
      </c>
      <c r="C13602" t="s">
        <v>9357</v>
      </c>
      <c r="D13602" s="84"/>
      <c r="F13602" s="84"/>
    </row>
    <row r="13603" spans="1:6" x14ac:dyDescent="0.25">
      <c r="A13603" t="s">
        <v>14841</v>
      </c>
      <c r="B13603">
        <v>1</v>
      </c>
      <c r="C13603" t="s">
        <v>9357</v>
      </c>
      <c r="D13603" s="84"/>
      <c r="F13603" s="84"/>
    </row>
    <row r="13604" spans="1:6" x14ac:dyDescent="0.25">
      <c r="A13604" t="s">
        <v>14842</v>
      </c>
      <c r="B13604">
        <v>1</v>
      </c>
      <c r="C13604" t="s">
        <v>9357</v>
      </c>
      <c r="D13604" s="84"/>
      <c r="F13604" s="84"/>
    </row>
    <row r="13605" spans="1:6" x14ac:dyDescent="0.25">
      <c r="A13605" t="s">
        <v>14843</v>
      </c>
      <c r="B13605">
        <v>1</v>
      </c>
      <c r="C13605" t="s">
        <v>9357</v>
      </c>
      <c r="D13605" s="84"/>
      <c r="F13605" s="84"/>
    </row>
    <row r="13606" spans="1:6" x14ac:dyDescent="0.25">
      <c r="A13606" t="s">
        <v>14844</v>
      </c>
      <c r="B13606">
        <v>1</v>
      </c>
      <c r="C13606" t="s">
        <v>9357</v>
      </c>
      <c r="D13606" s="84"/>
      <c r="F13606" s="84"/>
    </row>
    <row r="13607" spans="1:6" x14ac:dyDescent="0.25">
      <c r="A13607" t="s">
        <v>14845</v>
      </c>
      <c r="B13607">
        <v>1</v>
      </c>
      <c r="C13607" t="s">
        <v>9357</v>
      </c>
      <c r="D13607" s="84"/>
      <c r="F13607" s="84"/>
    </row>
    <row r="13608" spans="1:6" x14ac:dyDescent="0.25">
      <c r="A13608" t="s">
        <v>14846</v>
      </c>
      <c r="B13608">
        <v>1</v>
      </c>
      <c r="C13608" t="s">
        <v>9357</v>
      </c>
      <c r="D13608" s="84"/>
      <c r="F13608" s="84"/>
    </row>
    <row r="13609" spans="1:6" x14ac:dyDescent="0.25">
      <c r="A13609" t="s">
        <v>14847</v>
      </c>
      <c r="B13609">
        <v>1</v>
      </c>
      <c r="C13609" t="s">
        <v>9357</v>
      </c>
      <c r="D13609" s="84"/>
      <c r="F13609" s="84"/>
    </row>
    <row r="13610" spans="1:6" x14ac:dyDescent="0.25">
      <c r="A13610" t="s">
        <v>14848</v>
      </c>
      <c r="B13610">
        <v>1</v>
      </c>
      <c r="C13610" t="s">
        <v>9357</v>
      </c>
      <c r="D13610" s="84"/>
      <c r="F13610" s="84"/>
    </row>
    <row r="13611" spans="1:6" x14ac:dyDescent="0.25">
      <c r="A13611" t="s">
        <v>14849</v>
      </c>
      <c r="B13611">
        <v>1</v>
      </c>
      <c r="C13611" t="s">
        <v>9357</v>
      </c>
      <c r="D13611" s="84"/>
      <c r="F13611" s="84"/>
    </row>
    <row r="13612" spans="1:6" x14ac:dyDescent="0.25">
      <c r="A13612" t="s">
        <v>14850</v>
      </c>
      <c r="B13612">
        <v>1</v>
      </c>
      <c r="C13612" t="s">
        <v>9357</v>
      </c>
      <c r="D13612" s="84"/>
      <c r="F13612" s="84"/>
    </row>
    <row r="13613" spans="1:6" x14ac:dyDescent="0.25">
      <c r="A13613" t="s">
        <v>14851</v>
      </c>
      <c r="B13613">
        <v>1</v>
      </c>
      <c r="C13613" t="s">
        <v>9357</v>
      </c>
      <c r="D13613" s="84"/>
      <c r="F13613" s="84"/>
    </row>
    <row r="13614" spans="1:6" x14ac:dyDescent="0.25">
      <c r="A13614" t="s">
        <v>14852</v>
      </c>
      <c r="B13614">
        <v>1</v>
      </c>
      <c r="C13614" t="s">
        <v>9357</v>
      </c>
      <c r="D13614" s="84"/>
      <c r="F13614" s="84"/>
    </row>
    <row r="13615" spans="1:6" x14ac:dyDescent="0.25">
      <c r="A13615" t="s">
        <v>14853</v>
      </c>
      <c r="B13615">
        <v>1</v>
      </c>
      <c r="C13615" t="s">
        <v>9357</v>
      </c>
      <c r="D13615" s="84"/>
      <c r="F13615" s="84"/>
    </row>
    <row r="13616" spans="1:6" x14ac:dyDescent="0.25">
      <c r="A13616" t="s">
        <v>14854</v>
      </c>
      <c r="B13616">
        <v>1</v>
      </c>
      <c r="C13616" t="s">
        <v>9357</v>
      </c>
      <c r="D13616" s="84"/>
      <c r="F13616" s="84"/>
    </row>
    <row r="13617" spans="1:6" x14ac:dyDescent="0.25">
      <c r="A13617" t="s">
        <v>14855</v>
      </c>
      <c r="B13617">
        <v>1</v>
      </c>
      <c r="C13617" t="s">
        <v>9357</v>
      </c>
      <c r="D13617" s="84"/>
      <c r="F13617" s="84"/>
    </row>
    <row r="13618" spans="1:6" x14ac:dyDescent="0.25">
      <c r="A13618" t="s">
        <v>14856</v>
      </c>
      <c r="B13618">
        <v>1</v>
      </c>
      <c r="C13618" t="s">
        <v>9357</v>
      </c>
      <c r="D13618" s="84"/>
      <c r="F13618" s="84"/>
    </row>
    <row r="13619" spans="1:6" x14ac:dyDescent="0.25">
      <c r="A13619" t="s">
        <v>14857</v>
      </c>
      <c r="B13619">
        <v>1</v>
      </c>
      <c r="C13619" t="s">
        <v>9357</v>
      </c>
      <c r="D13619" s="84"/>
      <c r="F13619" s="84"/>
    </row>
    <row r="13620" spans="1:6" x14ac:dyDescent="0.25">
      <c r="A13620" t="s">
        <v>14858</v>
      </c>
      <c r="B13620">
        <v>1</v>
      </c>
      <c r="C13620" t="s">
        <v>9357</v>
      </c>
      <c r="D13620" s="84"/>
      <c r="F13620" s="84"/>
    </row>
    <row r="13621" spans="1:6" x14ac:dyDescent="0.25">
      <c r="A13621" t="s">
        <v>14859</v>
      </c>
      <c r="B13621">
        <v>1</v>
      </c>
      <c r="C13621" t="s">
        <v>9357</v>
      </c>
      <c r="D13621" s="84"/>
      <c r="F13621" s="84"/>
    </row>
    <row r="13622" spans="1:6" x14ac:dyDescent="0.25">
      <c r="A13622" t="s">
        <v>14860</v>
      </c>
      <c r="B13622">
        <v>1</v>
      </c>
      <c r="C13622" t="s">
        <v>9357</v>
      </c>
      <c r="D13622" s="84"/>
      <c r="F13622" s="84"/>
    </row>
    <row r="13623" spans="1:6" x14ac:dyDescent="0.25">
      <c r="A13623" t="s">
        <v>14861</v>
      </c>
      <c r="B13623">
        <v>1</v>
      </c>
      <c r="C13623" t="s">
        <v>9357</v>
      </c>
      <c r="D13623" s="84"/>
      <c r="F13623" s="84"/>
    </row>
    <row r="13624" spans="1:6" x14ac:dyDescent="0.25">
      <c r="A13624" t="s">
        <v>14862</v>
      </c>
      <c r="B13624">
        <v>1</v>
      </c>
      <c r="C13624" t="s">
        <v>9357</v>
      </c>
      <c r="D13624" s="84"/>
      <c r="F13624" s="84"/>
    </row>
    <row r="13625" spans="1:6" x14ac:dyDescent="0.25">
      <c r="A13625" t="s">
        <v>14863</v>
      </c>
      <c r="B13625">
        <v>1</v>
      </c>
      <c r="C13625" t="s">
        <v>9357</v>
      </c>
      <c r="D13625" s="84"/>
      <c r="F13625" s="84"/>
    </row>
    <row r="13626" spans="1:6" x14ac:dyDescent="0.25">
      <c r="A13626" t="s">
        <v>14864</v>
      </c>
      <c r="B13626">
        <v>1</v>
      </c>
      <c r="C13626" t="s">
        <v>9357</v>
      </c>
      <c r="D13626" s="84"/>
      <c r="F13626" s="84"/>
    </row>
    <row r="13627" spans="1:6" x14ac:dyDescent="0.25">
      <c r="A13627" t="s">
        <v>14865</v>
      </c>
      <c r="B13627">
        <v>1</v>
      </c>
      <c r="C13627" t="s">
        <v>9357</v>
      </c>
      <c r="D13627" s="84"/>
      <c r="F13627" s="84"/>
    </row>
    <row r="13628" spans="1:6" x14ac:dyDescent="0.25">
      <c r="A13628" t="s">
        <v>14866</v>
      </c>
      <c r="B13628">
        <v>1</v>
      </c>
      <c r="C13628" t="s">
        <v>9357</v>
      </c>
      <c r="D13628" s="84"/>
      <c r="F13628" s="84"/>
    </row>
    <row r="13629" spans="1:6" x14ac:dyDescent="0.25">
      <c r="A13629" t="s">
        <v>14867</v>
      </c>
      <c r="B13629">
        <v>1</v>
      </c>
      <c r="C13629" t="s">
        <v>9357</v>
      </c>
      <c r="D13629" s="84"/>
      <c r="F13629" s="84"/>
    </row>
    <row r="13630" spans="1:6" x14ac:dyDescent="0.25">
      <c r="A13630" t="s">
        <v>14868</v>
      </c>
      <c r="B13630">
        <v>1</v>
      </c>
      <c r="C13630" t="s">
        <v>9357</v>
      </c>
      <c r="D13630" s="84"/>
      <c r="F13630" s="84"/>
    </row>
    <row r="13631" spans="1:6" x14ac:dyDescent="0.25">
      <c r="A13631" t="s">
        <v>14869</v>
      </c>
      <c r="B13631">
        <v>1</v>
      </c>
      <c r="C13631" t="s">
        <v>9357</v>
      </c>
      <c r="D13631" s="84"/>
      <c r="F13631" s="84"/>
    </row>
    <row r="13632" spans="1:6" x14ac:dyDescent="0.25">
      <c r="A13632" t="s">
        <v>14870</v>
      </c>
      <c r="B13632">
        <v>1</v>
      </c>
      <c r="C13632" t="s">
        <v>9357</v>
      </c>
      <c r="D13632" s="84"/>
      <c r="F13632" s="84"/>
    </row>
    <row r="13633" spans="1:6" x14ac:dyDescent="0.25">
      <c r="A13633" t="s">
        <v>14871</v>
      </c>
      <c r="B13633">
        <v>1</v>
      </c>
      <c r="C13633" t="s">
        <v>9357</v>
      </c>
      <c r="D13633" s="84"/>
      <c r="F13633" s="84"/>
    </row>
    <row r="13634" spans="1:6" x14ac:dyDescent="0.25">
      <c r="A13634" t="s">
        <v>14872</v>
      </c>
      <c r="B13634">
        <v>1</v>
      </c>
      <c r="C13634" t="s">
        <v>9357</v>
      </c>
      <c r="D13634" s="84"/>
      <c r="F13634" s="84"/>
    </row>
    <row r="13635" spans="1:6" x14ac:dyDescent="0.25">
      <c r="A13635" t="s">
        <v>14873</v>
      </c>
      <c r="B13635">
        <v>1</v>
      </c>
      <c r="C13635" t="s">
        <v>9357</v>
      </c>
      <c r="D13635" s="84"/>
      <c r="F13635" s="84"/>
    </row>
    <row r="13636" spans="1:6" x14ac:dyDescent="0.25">
      <c r="A13636" t="s">
        <v>14874</v>
      </c>
      <c r="B13636">
        <v>1</v>
      </c>
      <c r="C13636" t="s">
        <v>9357</v>
      </c>
      <c r="D13636" s="84"/>
      <c r="F13636" s="84"/>
    </row>
    <row r="13637" spans="1:6" x14ac:dyDescent="0.25">
      <c r="A13637" t="s">
        <v>14875</v>
      </c>
      <c r="B13637">
        <v>1</v>
      </c>
      <c r="C13637" t="s">
        <v>9357</v>
      </c>
      <c r="D13637" s="84"/>
      <c r="F13637" s="84"/>
    </row>
    <row r="13638" spans="1:6" x14ac:dyDescent="0.25">
      <c r="A13638" t="s">
        <v>14876</v>
      </c>
      <c r="B13638">
        <v>1</v>
      </c>
      <c r="C13638" t="s">
        <v>9357</v>
      </c>
      <c r="D13638" s="84"/>
      <c r="F13638" s="84"/>
    </row>
    <row r="13639" spans="1:6" x14ac:dyDescent="0.25">
      <c r="A13639" t="s">
        <v>14877</v>
      </c>
      <c r="B13639">
        <v>1</v>
      </c>
      <c r="C13639" t="s">
        <v>9357</v>
      </c>
      <c r="D13639" s="84"/>
      <c r="F13639" s="84"/>
    </row>
    <row r="13640" spans="1:6" x14ac:dyDescent="0.25">
      <c r="A13640" t="s">
        <v>14878</v>
      </c>
      <c r="B13640">
        <v>1</v>
      </c>
      <c r="C13640" t="s">
        <v>9357</v>
      </c>
      <c r="D13640" s="84"/>
      <c r="F13640" s="84"/>
    </row>
    <row r="13641" spans="1:6" x14ac:dyDescent="0.25">
      <c r="A13641" t="s">
        <v>14879</v>
      </c>
      <c r="B13641">
        <v>1</v>
      </c>
      <c r="C13641" t="s">
        <v>9357</v>
      </c>
      <c r="D13641" s="84"/>
      <c r="F13641" s="84"/>
    </row>
    <row r="13642" spans="1:6" x14ac:dyDescent="0.25">
      <c r="A13642" t="s">
        <v>14880</v>
      </c>
      <c r="B13642">
        <v>1</v>
      </c>
      <c r="C13642" t="s">
        <v>9357</v>
      </c>
      <c r="D13642" s="84"/>
      <c r="F13642" s="84"/>
    </row>
    <row r="13643" spans="1:6" x14ac:dyDescent="0.25">
      <c r="A13643" t="s">
        <v>14881</v>
      </c>
      <c r="B13643">
        <v>1</v>
      </c>
      <c r="C13643" t="s">
        <v>9357</v>
      </c>
      <c r="D13643" s="84"/>
      <c r="F13643" s="84"/>
    </row>
    <row r="13644" spans="1:6" x14ac:dyDescent="0.25">
      <c r="A13644" t="s">
        <v>14882</v>
      </c>
      <c r="B13644">
        <v>1</v>
      </c>
      <c r="C13644" t="s">
        <v>9357</v>
      </c>
      <c r="D13644" s="84"/>
      <c r="F13644" s="84"/>
    </row>
    <row r="13645" spans="1:6" x14ac:dyDescent="0.25">
      <c r="A13645" t="s">
        <v>14883</v>
      </c>
      <c r="B13645">
        <v>1</v>
      </c>
      <c r="C13645" t="s">
        <v>9357</v>
      </c>
      <c r="D13645" s="84"/>
      <c r="F13645" s="84"/>
    </row>
    <row r="13646" spans="1:6" x14ac:dyDescent="0.25">
      <c r="A13646" t="s">
        <v>14884</v>
      </c>
      <c r="B13646">
        <v>1</v>
      </c>
      <c r="C13646" t="s">
        <v>9357</v>
      </c>
      <c r="D13646" s="84"/>
      <c r="F13646" s="84"/>
    </row>
    <row r="13647" spans="1:6" x14ac:dyDescent="0.25">
      <c r="A13647" t="s">
        <v>14885</v>
      </c>
      <c r="B13647">
        <v>1</v>
      </c>
      <c r="C13647" t="s">
        <v>9357</v>
      </c>
      <c r="D13647" s="84"/>
      <c r="F13647" s="84"/>
    </row>
    <row r="13648" spans="1:6" x14ac:dyDescent="0.25">
      <c r="A13648" t="s">
        <v>14886</v>
      </c>
      <c r="B13648">
        <v>1</v>
      </c>
      <c r="C13648" t="s">
        <v>9357</v>
      </c>
      <c r="D13648" s="84"/>
      <c r="F13648" s="84"/>
    </row>
    <row r="13649" spans="1:6" x14ac:dyDescent="0.25">
      <c r="A13649" t="s">
        <v>14887</v>
      </c>
      <c r="B13649">
        <v>1</v>
      </c>
      <c r="C13649" t="s">
        <v>9357</v>
      </c>
      <c r="D13649" s="84"/>
      <c r="F13649" s="84"/>
    </row>
    <row r="13650" spans="1:6" x14ac:dyDescent="0.25">
      <c r="A13650" t="s">
        <v>14888</v>
      </c>
      <c r="B13650">
        <v>1</v>
      </c>
      <c r="C13650" t="s">
        <v>9357</v>
      </c>
      <c r="D13650" s="84"/>
      <c r="F13650" s="84"/>
    </row>
    <row r="13651" spans="1:6" x14ac:dyDescent="0.25">
      <c r="A13651" t="s">
        <v>14889</v>
      </c>
      <c r="B13651">
        <v>1</v>
      </c>
      <c r="C13651" t="s">
        <v>9357</v>
      </c>
      <c r="D13651" s="84"/>
      <c r="F13651" s="84"/>
    </row>
    <row r="13652" spans="1:6" x14ac:dyDescent="0.25">
      <c r="A13652" t="s">
        <v>14890</v>
      </c>
      <c r="B13652">
        <v>1</v>
      </c>
      <c r="C13652" t="s">
        <v>9357</v>
      </c>
      <c r="D13652" s="84"/>
      <c r="F13652" s="84"/>
    </row>
    <row r="13653" spans="1:6" x14ac:dyDescent="0.25">
      <c r="A13653" t="s">
        <v>14891</v>
      </c>
      <c r="B13653">
        <v>1</v>
      </c>
      <c r="C13653" t="s">
        <v>9357</v>
      </c>
      <c r="D13653" s="84"/>
      <c r="F13653" s="84"/>
    </row>
    <row r="13654" spans="1:6" x14ac:dyDescent="0.25">
      <c r="A13654" t="s">
        <v>14892</v>
      </c>
      <c r="B13654">
        <v>1</v>
      </c>
      <c r="C13654" t="s">
        <v>9357</v>
      </c>
      <c r="D13654" s="84"/>
      <c r="F13654" s="84"/>
    </row>
    <row r="13655" spans="1:6" x14ac:dyDescent="0.25">
      <c r="A13655" t="s">
        <v>14893</v>
      </c>
      <c r="B13655">
        <v>1</v>
      </c>
      <c r="C13655" t="s">
        <v>9357</v>
      </c>
      <c r="D13655" s="84"/>
      <c r="F13655" s="84"/>
    </row>
    <row r="13656" spans="1:6" x14ac:dyDescent="0.25">
      <c r="A13656" t="s">
        <v>14894</v>
      </c>
      <c r="B13656">
        <v>1</v>
      </c>
      <c r="C13656" t="s">
        <v>9357</v>
      </c>
      <c r="D13656" s="84"/>
      <c r="F13656" s="84"/>
    </row>
    <row r="13657" spans="1:6" x14ac:dyDescent="0.25">
      <c r="A13657" t="s">
        <v>14895</v>
      </c>
      <c r="B13657">
        <v>1</v>
      </c>
      <c r="C13657" t="s">
        <v>9357</v>
      </c>
      <c r="D13657" s="84"/>
      <c r="F13657" s="84"/>
    </row>
    <row r="13658" spans="1:6" x14ac:dyDescent="0.25">
      <c r="A13658" t="s">
        <v>14896</v>
      </c>
      <c r="B13658">
        <v>1</v>
      </c>
      <c r="C13658" t="s">
        <v>9357</v>
      </c>
      <c r="D13658" s="84"/>
      <c r="F13658" s="84"/>
    </row>
    <row r="13659" spans="1:6" x14ac:dyDescent="0.25">
      <c r="A13659" t="s">
        <v>14897</v>
      </c>
      <c r="B13659">
        <v>1</v>
      </c>
      <c r="C13659" t="s">
        <v>9357</v>
      </c>
      <c r="D13659" s="84"/>
      <c r="F13659" s="84"/>
    </row>
    <row r="13660" spans="1:6" x14ac:dyDescent="0.25">
      <c r="A13660" t="s">
        <v>14898</v>
      </c>
      <c r="B13660">
        <v>1</v>
      </c>
      <c r="C13660" t="s">
        <v>9357</v>
      </c>
      <c r="D13660" s="84"/>
      <c r="F13660" s="84"/>
    </row>
    <row r="13661" spans="1:6" x14ac:dyDescent="0.25">
      <c r="A13661" t="s">
        <v>14899</v>
      </c>
      <c r="B13661">
        <v>1</v>
      </c>
      <c r="C13661" t="s">
        <v>9357</v>
      </c>
      <c r="D13661" s="84"/>
      <c r="F13661" s="84"/>
    </row>
    <row r="13662" spans="1:6" x14ac:dyDescent="0.25">
      <c r="A13662" t="s">
        <v>14900</v>
      </c>
      <c r="B13662">
        <v>1</v>
      </c>
      <c r="C13662" t="s">
        <v>9357</v>
      </c>
      <c r="D13662" s="84"/>
      <c r="F13662" s="84"/>
    </row>
    <row r="13663" spans="1:6" x14ac:dyDescent="0.25">
      <c r="A13663" t="s">
        <v>14901</v>
      </c>
      <c r="B13663">
        <v>1</v>
      </c>
      <c r="C13663" t="s">
        <v>9357</v>
      </c>
      <c r="D13663" s="84"/>
      <c r="F13663" s="84"/>
    </row>
    <row r="13664" spans="1:6" x14ac:dyDescent="0.25">
      <c r="A13664" t="s">
        <v>14902</v>
      </c>
      <c r="B13664">
        <v>1</v>
      </c>
      <c r="C13664" t="s">
        <v>9357</v>
      </c>
      <c r="D13664" s="84"/>
      <c r="F13664" s="84"/>
    </row>
    <row r="13665" spans="1:6" x14ac:dyDescent="0.25">
      <c r="A13665" t="s">
        <v>14903</v>
      </c>
      <c r="B13665">
        <v>1</v>
      </c>
      <c r="C13665" t="s">
        <v>9357</v>
      </c>
      <c r="D13665" s="84"/>
      <c r="F13665" s="84"/>
    </row>
    <row r="13666" spans="1:6" x14ac:dyDescent="0.25">
      <c r="A13666" t="s">
        <v>14904</v>
      </c>
      <c r="B13666">
        <v>1</v>
      </c>
      <c r="C13666" t="s">
        <v>9357</v>
      </c>
      <c r="D13666" s="84"/>
      <c r="F13666" s="84"/>
    </row>
    <row r="13667" spans="1:6" x14ac:dyDescent="0.25">
      <c r="A13667" t="s">
        <v>14905</v>
      </c>
      <c r="B13667">
        <v>1</v>
      </c>
      <c r="C13667" t="s">
        <v>9357</v>
      </c>
      <c r="D13667" s="84"/>
      <c r="F13667" s="84"/>
    </row>
    <row r="13668" spans="1:6" x14ac:dyDescent="0.25">
      <c r="A13668" t="s">
        <v>14906</v>
      </c>
      <c r="B13668">
        <v>1</v>
      </c>
      <c r="C13668" t="s">
        <v>9357</v>
      </c>
      <c r="D13668" s="84"/>
      <c r="F13668" s="84"/>
    </row>
    <row r="13669" spans="1:6" x14ac:dyDescent="0.25">
      <c r="A13669" t="s">
        <v>14907</v>
      </c>
      <c r="B13669">
        <v>1</v>
      </c>
      <c r="C13669" t="s">
        <v>9357</v>
      </c>
      <c r="D13669" s="84"/>
      <c r="F13669" s="84"/>
    </row>
    <row r="13670" spans="1:6" x14ac:dyDescent="0.25">
      <c r="A13670" t="s">
        <v>14908</v>
      </c>
      <c r="B13670">
        <v>1</v>
      </c>
      <c r="C13670" t="s">
        <v>9357</v>
      </c>
      <c r="D13670" s="84"/>
      <c r="F13670" s="84"/>
    </row>
    <row r="13671" spans="1:6" x14ac:dyDescent="0.25">
      <c r="A13671" t="s">
        <v>14909</v>
      </c>
      <c r="B13671">
        <v>1</v>
      </c>
      <c r="C13671" t="s">
        <v>9357</v>
      </c>
      <c r="D13671" s="84"/>
      <c r="F13671" s="84"/>
    </row>
    <row r="13672" spans="1:6" x14ac:dyDescent="0.25">
      <c r="A13672" t="s">
        <v>14910</v>
      </c>
      <c r="B13672">
        <v>1</v>
      </c>
      <c r="C13672" t="s">
        <v>9357</v>
      </c>
      <c r="D13672" s="84"/>
      <c r="F13672" s="84"/>
    </row>
    <row r="13673" spans="1:6" x14ac:dyDescent="0.25">
      <c r="A13673" t="s">
        <v>14911</v>
      </c>
      <c r="B13673">
        <v>1</v>
      </c>
      <c r="C13673" t="s">
        <v>9357</v>
      </c>
      <c r="D13673" s="84"/>
      <c r="F13673" s="84"/>
    </row>
    <row r="13674" spans="1:6" x14ac:dyDescent="0.25">
      <c r="A13674" t="s">
        <v>14912</v>
      </c>
      <c r="B13674">
        <v>1</v>
      </c>
      <c r="C13674" t="s">
        <v>9357</v>
      </c>
      <c r="D13674" s="84"/>
      <c r="F13674" s="84"/>
    </row>
    <row r="13675" spans="1:6" x14ac:dyDescent="0.25">
      <c r="A13675" t="s">
        <v>14913</v>
      </c>
      <c r="B13675">
        <v>1</v>
      </c>
      <c r="C13675" t="s">
        <v>9357</v>
      </c>
      <c r="D13675" s="84"/>
      <c r="F13675" s="84"/>
    </row>
    <row r="13676" spans="1:6" x14ac:dyDescent="0.25">
      <c r="A13676" t="s">
        <v>14914</v>
      </c>
      <c r="B13676">
        <v>1</v>
      </c>
      <c r="C13676" t="s">
        <v>9357</v>
      </c>
      <c r="D13676" s="84"/>
      <c r="F13676" s="84"/>
    </row>
    <row r="13677" spans="1:6" x14ac:dyDescent="0.25">
      <c r="A13677" t="s">
        <v>14915</v>
      </c>
      <c r="B13677">
        <v>1</v>
      </c>
      <c r="C13677" t="s">
        <v>9357</v>
      </c>
      <c r="D13677" s="84"/>
      <c r="F13677" s="84"/>
    </row>
    <row r="13678" spans="1:6" x14ac:dyDescent="0.25">
      <c r="A13678" t="s">
        <v>14916</v>
      </c>
      <c r="B13678">
        <v>1</v>
      </c>
      <c r="C13678" t="s">
        <v>9357</v>
      </c>
      <c r="D13678" s="84"/>
      <c r="F13678" s="84"/>
    </row>
    <row r="13679" spans="1:6" x14ac:dyDescent="0.25">
      <c r="A13679" t="s">
        <v>14917</v>
      </c>
      <c r="B13679">
        <v>1</v>
      </c>
      <c r="C13679" t="s">
        <v>9357</v>
      </c>
      <c r="D13679" s="84"/>
      <c r="F13679" s="84"/>
    </row>
    <row r="13680" spans="1:6" x14ac:dyDescent="0.25">
      <c r="A13680" t="s">
        <v>14918</v>
      </c>
      <c r="B13680">
        <v>1</v>
      </c>
      <c r="C13680" t="s">
        <v>9357</v>
      </c>
      <c r="D13680" s="84"/>
      <c r="F13680" s="84"/>
    </row>
    <row r="13681" spans="1:6" x14ac:dyDescent="0.25">
      <c r="A13681" t="s">
        <v>14919</v>
      </c>
      <c r="B13681">
        <v>1</v>
      </c>
      <c r="C13681" t="s">
        <v>9357</v>
      </c>
      <c r="D13681" s="84"/>
      <c r="F13681" s="84"/>
    </row>
    <row r="13682" spans="1:6" x14ac:dyDescent="0.25">
      <c r="A13682" t="s">
        <v>14920</v>
      </c>
      <c r="B13682">
        <v>1</v>
      </c>
      <c r="C13682" t="s">
        <v>9357</v>
      </c>
      <c r="D13682" s="84"/>
      <c r="F13682" s="84"/>
    </row>
    <row r="13683" spans="1:6" x14ac:dyDescent="0.25">
      <c r="A13683" t="s">
        <v>14921</v>
      </c>
      <c r="B13683">
        <v>1</v>
      </c>
      <c r="C13683" t="s">
        <v>9357</v>
      </c>
      <c r="D13683" s="84"/>
      <c r="F13683" s="84"/>
    </row>
    <row r="13684" spans="1:6" x14ac:dyDescent="0.25">
      <c r="A13684" t="s">
        <v>14922</v>
      </c>
      <c r="B13684">
        <v>1</v>
      </c>
      <c r="C13684" t="s">
        <v>9357</v>
      </c>
      <c r="D13684" s="84"/>
      <c r="F13684" s="84"/>
    </row>
    <row r="13685" spans="1:6" x14ac:dyDescent="0.25">
      <c r="A13685" t="s">
        <v>14923</v>
      </c>
      <c r="B13685">
        <v>1</v>
      </c>
      <c r="C13685" t="s">
        <v>9357</v>
      </c>
      <c r="D13685" s="84"/>
      <c r="F13685" s="84"/>
    </row>
    <row r="13686" spans="1:6" x14ac:dyDescent="0.25">
      <c r="A13686" t="s">
        <v>14924</v>
      </c>
      <c r="B13686">
        <v>1</v>
      </c>
      <c r="C13686" t="s">
        <v>9357</v>
      </c>
      <c r="D13686" s="84"/>
      <c r="F13686" s="84"/>
    </row>
    <row r="13687" spans="1:6" x14ac:dyDescent="0.25">
      <c r="A13687" t="s">
        <v>14925</v>
      </c>
      <c r="B13687">
        <v>1</v>
      </c>
      <c r="C13687" t="s">
        <v>9357</v>
      </c>
      <c r="D13687" s="84"/>
      <c r="F13687" s="84"/>
    </row>
    <row r="13688" spans="1:6" x14ac:dyDescent="0.25">
      <c r="A13688" t="s">
        <v>14926</v>
      </c>
      <c r="B13688">
        <v>1</v>
      </c>
      <c r="C13688" t="s">
        <v>9357</v>
      </c>
      <c r="D13688" s="84"/>
      <c r="F13688" s="84"/>
    </row>
    <row r="13689" spans="1:6" x14ac:dyDescent="0.25">
      <c r="A13689" t="s">
        <v>14927</v>
      </c>
      <c r="B13689">
        <v>1</v>
      </c>
      <c r="C13689" t="s">
        <v>9357</v>
      </c>
      <c r="D13689" s="84"/>
      <c r="F13689" s="84"/>
    </row>
    <row r="13690" spans="1:6" x14ac:dyDescent="0.25">
      <c r="A13690" t="s">
        <v>14928</v>
      </c>
      <c r="B13690">
        <v>1</v>
      </c>
      <c r="C13690" t="s">
        <v>9357</v>
      </c>
      <c r="D13690" s="84"/>
      <c r="F13690" s="84"/>
    </row>
    <row r="13691" spans="1:6" x14ac:dyDescent="0.25">
      <c r="A13691" t="s">
        <v>14929</v>
      </c>
      <c r="B13691">
        <v>1</v>
      </c>
      <c r="C13691" t="s">
        <v>9357</v>
      </c>
      <c r="D13691" s="84"/>
      <c r="F13691" s="84"/>
    </row>
    <row r="13692" spans="1:6" x14ac:dyDescent="0.25">
      <c r="A13692" t="s">
        <v>14930</v>
      </c>
      <c r="B13692">
        <v>1</v>
      </c>
      <c r="C13692" t="s">
        <v>9357</v>
      </c>
      <c r="D13692" s="84"/>
      <c r="F13692" s="84"/>
    </row>
    <row r="13693" spans="1:6" x14ac:dyDescent="0.25">
      <c r="A13693" t="s">
        <v>14931</v>
      </c>
      <c r="B13693">
        <v>1</v>
      </c>
      <c r="C13693" t="s">
        <v>9357</v>
      </c>
      <c r="D13693" s="84"/>
      <c r="F13693" s="84"/>
    </row>
    <row r="13694" spans="1:6" x14ac:dyDescent="0.25">
      <c r="A13694" t="s">
        <v>14932</v>
      </c>
      <c r="B13694">
        <v>1</v>
      </c>
      <c r="C13694" t="s">
        <v>9357</v>
      </c>
      <c r="D13694" s="84"/>
      <c r="F13694" s="84"/>
    </row>
    <row r="13695" spans="1:6" x14ac:dyDescent="0.25">
      <c r="A13695" t="s">
        <v>14933</v>
      </c>
      <c r="B13695">
        <v>1</v>
      </c>
      <c r="C13695" t="s">
        <v>9357</v>
      </c>
      <c r="D13695" s="84"/>
      <c r="F13695" s="84"/>
    </row>
    <row r="13696" spans="1:6" x14ac:dyDescent="0.25">
      <c r="A13696" t="s">
        <v>14934</v>
      </c>
      <c r="B13696">
        <v>1</v>
      </c>
      <c r="C13696" t="s">
        <v>9357</v>
      </c>
      <c r="D13696" s="84"/>
      <c r="F13696" s="84"/>
    </row>
    <row r="13697" spans="1:6" x14ac:dyDescent="0.25">
      <c r="A13697" t="s">
        <v>14935</v>
      </c>
      <c r="B13697">
        <v>1</v>
      </c>
      <c r="C13697" t="s">
        <v>9357</v>
      </c>
      <c r="D13697" s="84"/>
      <c r="F13697" s="84"/>
    </row>
    <row r="13698" spans="1:6" x14ac:dyDescent="0.25">
      <c r="A13698" t="s">
        <v>14936</v>
      </c>
      <c r="B13698">
        <v>1</v>
      </c>
      <c r="C13698" t="s">
        <v>9357</v>
      </c>
      <c r="D13698" s="84"/>
      <c r="F13698" s="84"/>
    </row>
    <row r="13699" spans="1:6" x14ac:dyDescent="0.25">
      <c r="A13699" t="s">
        <v>14937</v>
      </c>
      <c r="B13699">
        <v>1</v>
      </c>
      <c r="C13699" t="s">
        <v>9357</v>
      </c>
      <c r="D13699" s="84"/>
      <c r="F13699" s="84"/>
    </row>
    <row r="13700" spans="1:6" x14ac:dyDescent="0.25">
      <c r="A13700" t="s">
        <v>14938</v>
      </c>
      <c r="B13700">
        <v>1</v>
      </c>
      <c r="C13700" t="s">
        <v>9357</v>
      </c>
      <c r="D13700" s="84"/>
      <c r="F13700" s="84"/>
    </row>
    <row r="13701" spans="1:6" x14ac:dyDescent="0.25">
      <c r="A13701" t="s">
        <v>14939</v>
      </c>
      <c r="B13701">
        <v>1</v>
      </c>
      <c r="C13701" t="s">
        <v>9357</v>
      </c>
      <c r="D13701" s="84"/>
      <c r="F13701" s="84"/>
    </row>
    <row r="13702" spans="1:6" x14ac:dyDescent="0.25">
      <c r="A13702" t="s">
        <v>14940</v>
      </c>
      <c r="B13702">
        <v>1</v>
      </c>
      <c r="C13702" t="s">
        <v>9357</v>
      </c>
      <c r="D13702" s="84"/>
      <c r="F13702" s="84"/>
    </row>
    <row r="13703" spans="1:6" x14ac:dyDescent="0.25">
      <c r="A13703" t="s">
        <v>14941</v>
      </c>
      <c r="B13703">
        <v>1</v>
      </c>
      <c r="C13703" t="s">
        <v>9357</v>
      </c>
      <c r="D13703" s="84"/>
      <c r="F13703" s="84"/>
    </row>
    <row r="13704" spans="1:6" x14ac:dyDescent="0.25">
      <c r="A13704" t="s">
        <v>14942</v>
      </c>
      <c r="B13704">
        <v>1</v>
      </c>
      <c r="C13704" t="s">
        <v>9357</v>
      </c>
      <c r="D13704" s="84"/>
      <c r="F13704" s="84"/>
    </row>
    <row r="13705" spans="1:6" x14ac:dyDescent="0.25">
      <c r="A13705" t="s">
        <v>14943</v>
      </c>
      <c r="B13705">
        <v>1</v>
      </c>
      <c r="C13705" t="s">
        <v>9357</v>
      </c>
      <c r="D13705" s="84"/>
      <c r="F13705" s="84"/>
    </row>
    <row r="13706" spans="1:6" x14ac:dyDescent="0.25">
      <c r="A13706" t="s">
        <v>14944</v>
      </c>
      <c r="B13706">
        <v>1</v>
      </c>
      <c r="C13706" t="s">
        <v>9357</v>
      </c>
      <c r="D13706" s="84"/>
      <c r="F13706" s="84"/>
    </row>
    <row r="13707" spans="1:6" x14ac:dyDescent="0.25">
      <c r="A13707" t="s">
        <v>14945</v>
      </c>
      <c r="B13707">
        <v>1</v>
      </c>
      <c r="C13707" t="s">
        <v>9357</v>
      </c>
      <c r="D13707" s="84"/>
      <c r="F13707" s="84"/>
    </row>
    <row r="13708" spans="1:6" x14ac:dyDescent="0.25">
      <c r="A13708" t="s">
        <v>14946</v>
      </c>
      <c r="B13708">
        <v>1</v>
      </c>
      <c r="C13708" t="s">
        <v>9357</v>
      </c>
      <c r="D13708" s="84"/>
      <c r="F13708" s="84"/>
    </row>
    <row r="13709" spans="1:6" x14ac:dyDescent="0.25">
      <c r="A13709" t="s">
        <v>14947</v>
      </c>
      <c r="B13709">
        <v>1</v>
      </c>
      <c r="C13709" t="s">
        <v>9357</v>
      </c>
      <c r="D13709" s="84"/>
      <c r="F13709" s="84"/>
    </row>
    <row r="13710" spans="1:6" x14ac:dyDescent="0.25">
      <c r="A13710" t="s">
        <v>14948</v>
      </c>
      <c r="B13710">
        <v>1</v>
      </c>
      <c r="C13710" t="s">
        <v>9357</v>
      </c>
      <c r="D13710" s="84"/>
      <c r="F13710" s="84"/>
    </row>
    <row r="13711" spans="1:6" x14ac:dyDescent="0.25">
      <c r="A13711" t="s">
        <v>14949</v>
      </c>
      <c r="B13711">
        <v>1</v>
      </c>
      <c r="C13711" t="s">
        <v>9357</v>
      </c>
      <c r="D13711" s="84"/>
      <c r="F13711" s="84"/>
    </row>
    <row r="13712" spans="1:6" x14ac:dyDescent="0.25">
      <c r="A13712" t="s">
        <v>14950</v>
      </c>
      <c r="B13712">
        <v>1</v>
      </c>
      <c r="C13712" t="s">
        <v>9357</v>
      </c>
      <c r="D13712" s="84"/>
      <c r="F13712" s="84"/>
    </row>
    <row r="13713" spans="1:6" x14ac:dyDescent="0.25">
      <c r="A13713" t="s">
        <v>14951</v>
      </c>
      <c r="B13713">
        <v>1</v>
      </c>
      <c r="C13713" t="s">
        <v>9357</v>
      </c>
      <c r="D13713" s="84"/>
      <c r="F13713" s="84"/>
    </row>
    <row r="13714" spans="1:6" x14ac:dyDescent="0.25">
      <c r="A13714" t="s">
        <v>14952</v>
      </c>
      <c r="B13714">
        <v>1</v>
      </c>
      <c r="C13714" t="s">
        <v>9357</v>
      </c>
      <c r="D13714" s="84"/>
      <c r="F13714" s="84"/>
    </row>
    <row r="13715" spans="1:6" x14ac:dyDescent="0.25">
      <c r="A13715" t="s">
        <v>14953</v>
      </c>
      <c r="B13715">
        <v>1</v>
      </c>
      <c r="C13715" t="s">
        <v>9357</v>
      </c>
      <c r="D13715" s="84"/>
      <c r="F13715" s="84"/>
    </row>
    <row r="13716" spans="1:6" x14ac:dyDescent="0.25">
      <c r="A13716" t="s">
        <v>14954</v>
      </c>
      <c r="B13716">
        <v>1</v>
      </c>
      <c r="C13716" t="s">
        <v>9357</v>
      </c>
      <c r="D13716" s="84"/>
      <c r="F13716" s="84"/>
    </row>
    <row r="13717" spans="1:6" x14ac:dyDescent="0.25">
      <c r="A13717" t="s">
        <v>14955</v>
      </c>
      <c r="B13717">
        <v>1</v>
      </c>
      <c r="C13717" t="s">
        <v>9357</v>
      </c>
      <c r="D13717" s="84"/>
      <c r="F13717" s="84"/>
    </row>
    <row r="13718" spans="1:6" x14ac:dyDescent="0.25">
      <c r="A13718" t="s">
        <v>14956</v>
      </c>
      <c r="B13718">
        <v>1</v>
      </c>
      <c r="C13718" t="s">
        <v>9357</v>
      </c>
      <c r="D13718" s="84"/>
      <c r="F13718" s="84"/>
    </row>
    <row r="13719" spans="1:6" x14ac:dyDescent="0.25">
      <c r="A13719" t="s">
        <v>14957</v>
      </c>
      <c r="B13719">
        <v>1</v>
      </c>
      <c r="C13719" t="s">
        <v>9357</v>
      </c>
      <c r="D13719" s="84"/>
      <c r="F13719" s="84"/>
    </row>
    <row r="13720" spans="1:6" x14ac:dyDescent="0.25">
      <c r="A13720" t="s">
        <v>14958</v>
      </c>
      <c r="B13720">
        <v>1</v>
      </c>
      <c r="C13720" t="s">
        <v>9357</v>
      </c>
      <c r="D13720" s="84"/>
      <c r="F13720" s="84"/>
    </row>
    <row r="13721" spans="1:6" x14ac:dyDescent="0.25">
      <c r="A13721" t="s">
        <v>14959</v>
      </c>
      <c r="B13721">
        <v>1</v>
      </c>
      <c r="C13721" t="s">
        <v>9357</v>
      </c>
      <c r="D13721" s="84"/>
      <c r="F13721" s="84"/>
    </row>
    <row r="13722" spans="1:6" x14ac:dyDescent="0.25">
      <c r="A13722" t="s">
        <v>14960</v>
      </c>
      <c r="B13722">
        <v>1</v>
      </c>
      <c r="C13722" t="s">
        <v>9357</v>
      </c>
      <c r="D13722" s="84"/>
      <c r="F13722" s="84"/>
    </row>
    <row r="13723" spans="1:6" x14ac:dyDescent="0.25">
      <c r="A13723" t="s">
        <v>14961</v>
      </c>
      <c r="B13723">
        <v>1</v>
      </c>
      <c r="C13723" t="s">
        <v>9357</v>
      </c>
      <c r="D13723" s="84"/>
      <c r="F13723" s="84"/>
    </row>
    <row r="13724" spans="1:6" x14ac:dyDescent="0.25">
      <c r="A13724" t="s">
        <v>14962</v>
      </c>
      <c r="B13724">
        <v>1</v>
      </c>
      <c r="C13724" t="s">
        <v>9357</v>
      </c>
      <c r="D13724" s="84"/>
      <c r="F13724" s="84"/>
    </row>
    <row r="13725" spans="1:6" x14ac:dyDescent="0.25">
      <c r="A13725" t="s">
        <v>14963</v>
      </c>
      <c r="B13725">
        <v>1</v>
      </c>
      <c r="C13725" t="s">
        <v>9357</v>
      </c>
      <c r="D13725" s="84"/>
      <c r="F13725" s="84"/>
    </row>
    <row r="13726" spans="1:6" x14ac:dyDescent="0.25">
      <c r="A13726" t="s">
        <v>14964</v>
      </c>
      <c r="B13726">
        <v>1</v>
      </c>
      <c r="C13726" t="s">
        <v>9357</v>
      </c>
      <c r="D13726" s="84"/>
      <c r="F13726" s="84"/>
    </row>
    <row r="13727" spans="1:6" x14ac:dyDescent="0.25">
      <c r="A13727" t="s">
        <v>14965</v>
      </c>
      <c r="B13727">
        <v>1</v>
      </c>
      <c r="C13727" t="s">
        <v>9357</v>
      </c>
      <c r="D13727" s="84"/>
      <c r="F13727" s="84"/>
    </row>
    <row r="13728" spans="1:6" x14ac:dyDescent="0.25">
      <c r="A13728" t="s">
        <v>14966</v>
      </c>
      <c r="B13728">
        <v>1</v>
      </c>
      <c r="C13728" t="s">
        <v>9357</v>
      </c>
      <c r="D13728" s="84"/>
      <c r="F13728" s="84"/>
    </row>
    <row r="13729" spans="1:6" x14ac:dyDescent="0.25">
      <c r="A13729" t="s">
        <v>14967</v>
      </c>
      <c r="B13729">
        <v>1</v>
      </c>
      <c r="C13729" t="s">
        <v>9357</v>
      </c>
      <c r="D13729" s="84"/>
      <c r="F13729" s="84"/>
    </row>
    <row r="13730" spans="1:6" x14ac:dyDescent="0.25">
      <c r="A13730" t="s">
        <v>14968</v>
      </c>
      <c r="B13730">
        <v>1</v>
      </c>
      <c r="C13730" t="s">
        <v>9357</v>
      </c>
      <c r="D13730" s="84"/>
      <c r="F13730" s="84"/>
    </row>
    <row r="13731" spans="1:6" x14ac:dyDescent="0.25">
      <c r="A13731" t="s">
        <v>14969</v>
      </c>
      <c r="B13731">
        <v>1</v>
      </c>
      <c r="C13731" t="s">
        <v>9357</v>
      </c>
      <c r="D13731" s="84"/>
      <c r="F13731" s="84"/>
    </row>
    <row r="13732" spans="1:6" x14ac:dyDescent="0.25">
      <c r="A13732" t="s">
        <v>14970</v>
      </c>
      <c r="B13732">
        <v>1</v>
      </c>
      <c r="C13732" t="s">
        <v>9357</v>
      </c>
      <c r="D13732" s="84"/>
      <c r="F13732" s="84"/>
    </row>
    <row r="13733" spans="1:6" x14ac:dyDescent="0.25">
      <c r="A13733" t="s">
        <v>14971</v>
      </c>
      <c r="B13733">
        <v>1</v>
      </c>
      <c r="C13733" t="s">
        <v>9357</v>
      </c>
      <c r="D13733" s="84"/>
      <c r="F13733" s="84"/>
    </row>
    <row r="13734" spans="1:6" x14ac:dyDescent="0.25">
      <c r="A13734" t="s">
        <v>14972</v>
      </c>
      <c r="B13734">
        <v>1</v>
      </c>
      <c r="C13734" t="s">
        <v>9357</v>
      </c>
      <c r="D13734" s="84"/>
      <c r="F13734" s="84"/>
    </row>
    <row r="13735" spans="1:6" x14ac:dyDescent="0.25">
      <c r="A13735" t="s">
        <v>14973</v>
      </c>
      <c r="B13735">
        <v>1</v>
      </c>
      <c r="C13735" t="s">
        <v>9357</v>
      </c>
      <c r="D13735" s="84"/>
      <c r="F13735" s="84"/>
    </row>
    <row r="13736" spans="1:6" x14ac:dyDescent="0.25">
      <c r="A13736" t="s">
        <v>14974</v>
      </c>
      <c r="B13736">
        <v>1</v>
      </c>
      <c r="C13736" t="s">
        <v>9357</v>
      </c>
      <c r="D13736" s="84"/>
      <c r="F13736" s="84"/>
    </row>
    <row r="13737" spans="1:6" x14ac:dyDescent="0.25">
      <c r="A13737" t="s">
        <v>14975</v>
      </c>
      <c r="B13737">
        <v>1</v>
      </c>
      <c r="C13737" t="s">
        <v>9357</v>
      </c>
      <c r="D13737" s="84"/>
      <c r="F13737" s="84"/>
    </row>
    <row r="13738" spans="1:6" x14ac:dyDescent="0.25">
      <c r="A13738" t="s">
        <v>14976</v>
      </c>
      <c r="B13738">
        <v>1</v>
      </c>
      <c r="C13738" t="s">
        <v>9357</v>
      </c>
      <c r="D13738" s="84"/>
      <c r="F13738" s="84"/>
    </row>
    <row r="13739" spans="1:6" x14ac:dyDescent="0.25">
      <c r="A13739" t="s">
        <v>14977</v>
      </c>
      <c r="B13739">
        <v>1</v>
      </c>
      <c r="C13739" t="s">
        <v>9357</v>
      </c>
      <c r="D13739" s="84"/>
      <c r="F13739" s="84"/>
    </row>
    <row r="13740" spans="1:6" x14ac:dyDescent="0.25">
      <c r="A13740" t="s">
        <v>14978</v>
      </c>
      <c r="B13740">
        <v>1</v>
      </c>
      <c r="C13740" t="s">
        <v>9357</v>
      </c>
      <c r="D13740" s="84"/>
      <c r="F13740" s="84"/>
    </row>
    <row r="13741" spans="1:6" x14ac:dyDescent="0.25">
      <c r="A13741" t="s">
        <v>14979</v>
      </c>
      <c r="B13741">
        <v>1</v>
      </c>
      <c r="C13741" t="s">
        <v>9357</v>
      </c>
      <c r="D13741" s="84"/>
      <c r="F13741" s="84"/>
    </row>
    <row r="13742" spans="1:6" x14ac:dyDescent="0.25">
      <c r="A13742" t="s">
        <v>14980</v>
      </c>
      <c r="B13742">
        <v>1</v>
      </c>
      <c r="C13742" t="s">
        <v>9357</v>
      </c>
      <c r="D13742" s="84"/>
      <c r="F13742" s="84"/>
    </row>
    <row r="13743" spans="1:6" x14ac:dyDescent="0.25">
      <c r="A13743" t="s">
        <v>14981</v>
      </c>
      <c r="B13743">
        <v>1</v>
      </c>
      <c r="C13743" t="s">
        <v>9357</v>
      </c>
      <c r="D13743" s="84"/>
      <c r="F13743" s="84"/>
    </row>
    <row r="13744" spans="1:6" x14ac:dyDescent="0.25">
      <c r="A13744" t="s">
        <v>14982</v>
      </c>
      <c r="B13744">
        <v>1</v>
      </c>
      <c r="C13744" t="s">
        <v>9357</v>
      </c>
      <c r="D13744" s="84"/>
      <c r="F13744" s="84"/>
    </row>
    <row r="13745" spans="1:6" x14ac:dyDescent="0.25">
      <c r="A13745" t="s">
        <v>14983</v>
      </c>
      <c r="B13745">
        <v>1</v>
      </c>
      <c r="C13745" t="s">
        <v>9357</v>
      </c>
      <c r="D13745" s="84"/>
      <c r="F13745" s="84"/>
    </row>
    <row r="13746" spans="1:6" x14ac:dyDescent="0.25">
      <c r="A13746" t="s">
        <v>14984</v>
      </c>
      <c r="B13746">
        <v>1</v>
      </c>
      <c r="C13746" t="s">
        <v>9357</v>
      </c>
      <c r="D13746" s="84"/>
      <c r="F13746" s="84"/>
    </row>
    <row r="13747" spans="1:6" x14ac:dyDescent="0.25">
      <c r="A13747" t="s">
        <v>14985</v>
      </c>
      <c r="B13747">
        <v>1</v>
      </c>
      <c r="C13747" t="s">
        <v>9357</v>
      </c>
      <c r="D13747" s="84"/>
      <c r="F13747" s="84"/>
    </row>
    <row r="13748" spans="1:6" x14ac:dyDescent="0.25">
      <c r="A13748" t="s">
        <v>14986</v>
      </c>
      <c r="B13748">
        <v>1</v>
      </c>
      <c r="C13748" t="s">
        <v>9357</v>
      </c>
      <c r="D13748" s="84"/>
      <c r="F13748" s="84"/>
    </row>
    <row r="13749" spans="1:6" x14ac:dyDescent="0.25">
      <c r="A13749" t="s">
        <v>14987</v>
      </c>
      <c r="B13749">
        <v>1</v>
      </c>
      <c r="C13749" t="s">
        <v>9357</v>
      </c>
      <c r="D13749" s="84"/>
      <c r="F13749" s="84"/>
    </row>
    <row r="13750" spans="1:6" x14ac:dyDescent="0.25">
      <c r="A13750" t="s">
        <v>14988</v>
      </c>
      <c r="B13750">
        <v>1</v>
      </c>
      <c r="C13750" t="s">
        <v>9357</v>
      </c>
      <c r="D13750" s="84"/>
      <c r="F13750" s="84"/>
    </row>
    <row r="13751" spans="1:6" x14ac:dyDescent="0.25">
      <c r="A13751" t="s">
        <v>14989</v>
      </c>
      <c r="B13751">
        <v>1</v>
      </c>
      <c r="C13751" t="s">
        <v>9357</v>
      </c>
      <c r="D13751" s="84"/>
      <c r="F13751" s="84"/>
    </row>
    <row r="13752" spans="1:6" x14ac:dyDescent="0.25">
      <c r="A13752" t="s">
        <v>14990</v>
      </c>
      <c r="B13752">
        <v>1</v>
      </c>
      <c r="C13752" t="s">
        <v>9357</v>
      </c>
      <c r="D13752" s="84"/>
      <c r="F13752" s="84"/>
    </row>
    <row r="13753" spans="1:6" x14ac:dyDescent="0.25">
      <c r="A13753" t="s">
        <v>14991</v>
      </c>
      <c r="B13753">
        <v>1</v>
      </c>
      <c r="C13753" t="s">
        <v>9357</v>
      </c>
      <c r="D13753" s="84"/>
      <c r="F13753" s="84"/>
    </row>
    <row r="13754" spans="1:6" x14ac:dyDescent="0.25">
      <c r="A13754" t="s">
        <v>14992</v>
      </c>
      <c r="B13754">
        <v>1</v>
      </c>
      <c r="C13754" t="s">
        <v>9357</v>
      </c>
      <c r="D13754" s="84"/>
      <c r="F13754" s="84"/>
    </row>
    <row r="13755" spans="1:6" x14ac:dyDescent="0.25">
      <c r="A13755" t="s">
        <v>14993</v>
      </c>
      <c r="B13755">
        <v>1</v>
      </c>
      <c r="C13755" t="s">
        <v>9357</v>
      </c>
      <c r="D13755" s="84"/>
      <c r="F13755" s="84"/>
    </row>
    <row r="13756" spans="1:6" x14ac:dyDescent="0.25">
      <c r="A13756" t="s">
        <v>14994</v>
      </c>
      <c r="B13756">
        <v>1</v>
      </c>
      <c r="C13756" t="s">
        <v>9357</v>
      </c>
      <c r="D13756" s="84"/>
      <c r="F13756" s="84"/>
    </row>
    <row r="13757" spans="1:6" x14ac:dyDescent="0.25">
      <c r="A13757" t="s">
        <v>14995</v>
      </c>
      <c r="B13757">
        <v>1</v>
      </c>
      <c r="C13757" t="s">
        <v>9357</v>
      </c>
      <c r="D13757" s="84"/>
      <c r="F13757" s="84"/>
    </row>
    <row r="13758" spans="1:6" x14ac:dyDescent="0.25">
      <c r="A13758" t="s">
        <v>14996</v>
      </c>
      <c r="B13758">
        <v>1</v>
      </c>
      <c r="C13758" t="s">
        <v>9357</v>
      </c>
      <c r="D13758" s="84"/>
      <c r="F13758" s="84"/>
    </row>
    <row r="13759" spans="1:6" x14ac:dyDescent="0.25">
      <c r="A13759" t="s">
        <v>14997</v>
      </c>
      <c r="B13759">
        <v>1</v>
      </c>
      <c r="C13759" t="s">
        <v>9357</v>
      </c>
      <c r="D13759" s="84"/>
      <c r="F13759" s="84"/>
    </row>
    <row r="13760" spans="1:6" x14ac:dyDescent="0.25">
      <c r="A13760" t="s">
        <v>14998</v>
      </c>
      <c r="B13760">
        <v>1</v>
      </c>
      <c r="C13760" t="s">
        <v>9357</v>
      </c>
      <c r="D13760" s="84"/>
      <c r="F13760" s="84"/>
    </row>
    <row r="13761" spans="1:6" x14ac:dyDescent="0.25">
      <c r="A13761" t="s">
        <v>14999</v>
      </c>
      <c r="B13761">
        <v>1</v>
      </c>
      <c r="C13761" t="s">
        <v>9357</v>
      </c>
      <c r="D13761" s="84"/>
      <c r="F13761" s="84"/>
    </row>
    <row r="13762" spans="1:6" x14ac:dyDescent="0.25">
      <c r="A13762" t="s">
        <v>15000</v>
      </c>
      <c r="B13762">
        <v>1</v>
      </c>
      <c r="C13762" t="s">
        <v>9357</v>
      </c>
      <c r="D13762" s="84"/>
      <c r="F13762" s="84"/>
    </row>
    <row r="13763" spans="1:6" x14ac:dyDescent="0.25">
      <c r="A13763" t="s">
        <v>15001</v>
      </c>
      <c r="B13763">
        <v>1</v>
      </c>
      <c r="C13763" t="s">
        <v>9357</v>
      </c>
      <c r="D13763" s="84"/>
      <c r="F13763" s="84"/>
    </row>
    <row r="13764" spans="1:6" x14ac:dyDescent="0.25">
      <c r="A13764" t="s">
        <v>15002</v>
      </c>
      <c r="B13764">
        <v>1</v>
      </c>
      <c r="C13764" t="s">
        <v>9357</v>
      </c>
      <c r="D13764" s="84"/>
      <c r="F13764" s="84"/>
    </row>
    <row r="13765" spans="1:6" x14ac:dyDescent="0.25">
      <c r="A13765" t="s">
        <v>15003</v>
      </c>
      <c r="B13765">
        <v>1</v>
      </c>
      <c r="C13765" t="s">
        <v>9357</v>
      </c>
      <c r="D13765" s="84"/>
      <c r="F13765" s="84"/>
    </row>
    <row r="13766" spans="1:6" x14ac:dyDescent="0.25">
      <c r="A13766" t="s">
        <v>15004</v>
      </c>
      <c r="B13766">
        <v>1</v>
      </c>
      <c r="C13766" t="s">
        <v>9357</v>
      </c>
      <c r="D13766" s="84"/>
      <c r="F13766" s="84"/>
    </row>
    <row r="13767" spans="1:6" x14ac:dyDescent="0.25">
      <c r="A13767" t="s">
        <v>15005</v>
      </c>
      <c r="B13767">
        <v>1</v>
      </c>
      <c r="C13767" t="s">
        <v>9357</v>
      </c>
      <c r="D13767" s="84"/>
      <c r="F13767" s="84"/>
    </row>
    <row r="13768" spans="1:6" x14ac:dyDescent="0.25">
      <c r="A13768" t="s">
        <v>15006</v>
      </c>
      <c r="B13768">
        <v>1</v>
      </c>
      <c r="C13768" t="s">
        <v>9357</v>
      </c>
      <c r="D13768" s="84"/>
      <c r="F13768" s="84"/>
    </row>
    <row r="13769" spans="1:6" x14ac:dyDescent="0.25">
      <c r="A13769" t="s">
        <v>15007</v>
      </c>
      <c r="B13769">
        <v>1</v>
      </c>
      <c r="C13769" t="s">
        <v>9357</v>
      </c>
      <c r="D13769" s="84"/>
      <c r="F13769" s="84"/>
    </row>
    <row r="13770" spans="1:6" x14ac:dyDescent="0.25">
      <c r="A13770" t="s">
        <v>15008</v>
      </c>
      <c r="B13770">
        <v>1</v>
      </c>
      <c r="C13770" t="s">
        <v>9357</v>
      </c>
      <c r="D13770" s="84"/>
      <c r="F13770" s="84"/>
    </row>
    <row r="13771" spans="1:6" x14ac:dyDescent="0.25">
      <c r="A13771" t="s">
        <v>15009</v>
      </c>
      <c r="B13771">
        <v>1</v>
      </c>
      <c r="C13771" t="s">
        <v>9357</v>
      </c>
      <c r="D13771" s="84"/>
      <c r="F13771" s="84"/>
    </row>
    <row r="13772" spans="1:6" x14ac:dyDescent="0.25">
      <c r="A13772" t="s">
        <v>15010</v>
      </c>
      <c r="B13772">
        <v>1</v>
      </c>
      <c r="C13772" t="s">
        <v>9357</v>
      </c>
      <c r="D13772" s="84"/>
      <c r="F13772" s="84"/>
    </row>
    <row r="13773" spans="1:6" x14ac:dyDescent="0.25">
      <c r="A13773" t="s">
        <v>15011</v>
      </c>
      <c r="B13773">
        <v>1</v>
      </c>
      <c r="C13773" t="s">
        <v>9357</v>
      </c>
      <c r="D13773" s="84"/>
      <c r="F13773" s="84"/>
    </row>
    <row r="13774" spans="1:6" x14ac:dyDescent="0.25">
      <c r="A13774" t="s">
        <v>15012</v>
      </c>
      <c r="B13774">
        <v>1</v>
      </c>
      <c r="C13774" t="s">
        <v>9357</v>
      </c>
      <c r="D13774" s="84"/>
      <c r="F13774" s="84"/>
    </row>
    <row r="13775" spans="1:6" x14ac:dyDescent="0.25">
      <c r="A13775" t="s">
        <v>15013</v>
      </c>
      <c r="B13775">
        <v>1</v>
      </c>
      <c r="C13775" t="s">
        <v>9357</v>
      </c>
      <c r="D13775" s="84"/>
      <c r="F13775" s="84"/>
    </row>
    <row r="13776" spans="1:6" x14ac:dyDescent="0.25">
      <c r="A13776" t="s">
        <v>15014</v>
      </c>
      <c r="B13776">
        <v>1</v>
      </c>
      <c r="C13776" t="s">
        <v>9357</v>
      </c>
      <c r="D13776" s="84"/>
      <c r="F13776" s="84"/>
    </row>
    <row r="13777" spans="1:6" x14ac:dyDescent="0.25">
      <c r="A13777" t="s">
        <v>15015</v>
      </c>
      <c r="B13777">
        <v>1</v>
      </c>
      <c r="C13777" t="s">
        <v>9357</v>
      </c>
      <c r="D13777" s="84"/>
      <c r="F13777" s="84"/>
    </row>
    <row r="13778" spans="1:6" x14ac:dyDescent="0.25">
      <c r="A13778" t="s">
        <v>15016</v>
      </c>
      <c r="B13778">
        <v>1</v>
      </c>
      <c r="C13778" t="s">
        <v>9357</v>
      </c>
      <c r="D13778" s="84"/>
      <c r="F13778" s="84"/>
    </row>
    <row r="13779" spans="1:6" x14ac:dyDescent="0.25">
      <c r="A13779" t="s">
        <v>15017</v>
      </c>
      <c r="B13779">
        <v>1</v>
      </c>
      <c r="C13779" t="s">
        <v>9357</v>
      </c>
      <c r="D13779" s="84"/>
      <c r="F13779" s="84"/>
    </row>
    <row r="13780" spans="1:6" x14ac:dyDescent="0.25">
      <c r="A13780" t="s">
        <v>15018</v>
      </c>
      <c r="B13780">
        <v>1</v>
      </c>
      <c r="C13780" t="s">
        <v>9357</v>
      </c>
      <c r="D13780" s="84"/>
      <c r="F13780" s="84"/>
    </row>
    <row r="13781" spans="1:6" x14ac:dyDescent="0.25">
      <c r="A13781" t="s">
        <v>15019</v>
      </c>
      <c r="B13781">
        <v>1</v>
      </c>
      <c r="C13781" t="s">
        <v>9357</v>
      </c>
      <c r="D13781" s="84"/>
      <c r="F13781" s="84"/>
    </row>
    <row r="13782" spans="1:6" x14ac:dyDescent="0.25">
      <c r="A13782" t="s">
        <v>15020</v>
      </c>
      <c r="B13782">
        <v>1</v>
      </c>
      <c r="C13782" t="s">
        <v>9357</v>
      </c>
      <c r="D13782" s="84"/>
      <c r="F13782" s="84"/>
    </row>
    <row r="13783" spans="1:6" x14ac:dyDescent="0.25">
      <c r="A13783" t="s">
        <v>15021</v>
      </c>
      <c r="B13783">
        <v>1</v>
      </c>
      <c r="C13783" t="s">
        <v>9357</v>
      </c>
      <c r="D13783" s="84"/>
      <c r="F13783" s="84"/>
    </row>
    <row r="13784" spans="1:6" x14ac:dyDescent="0.25">
      <c r="A13784" t="s">
        <v>15022</v>
      </c>
      <c r="B13784">
        <v>1</v>
      </c>
      <c r="C13784" t="s">
        <v>9357</v>
      </c>
      <c r="D13784" s="84"/>
      <c r="F13784" s="84"/>
    </row>
    <row r="13785" spans="1:6" x14ac:dyDescent="0.25">
      <c r="A13785" t="s">
        <v>15023</v>
      </c>
      <c r="B13785">
        <v>1</v>
      </c>
      <c r="C13785" t="s">
        <v>9357</v>
      </c>
      <c r="D13785" s="84"/>
      <c r="F13785" s="84"/>
    </row>
    <row r="13786" spans="1:6" x14ac:dyDescent="0.25">
      <c r="A13786" t="s">
        <v>15024</v>
      </c>
      <c r="B13786">
        <v>1</v>
      </c>
      <c r="C13786" t="s">
        <v>9357</v>
      </c>
      <c r="D13786" s="84"/>
      <c r="F13786" s="84"/>
    </row>
    <row r="13787" spans="1:6" x14ac:dyDescent="0.25">
      <c r="A13787" t="s">
        <v>15025</v>
      </c>
      <c r="B13787">
        <v>1</v>
      </c>
      <c r="C13787" t="s">
        <v>9357</v>
      </c>
      <c r="D13787" s="84"/>
      <c r="F13787" s="84"/>
    </row>
    <row r="13788" spans="1:6" x14ac:dyDescent="0.25">
      <c r="A13788" t="s">
        <v>15026</v>
      </c>
      <c r="B13788">
        <v>1</v>
      </c>
      <c r="C13788" t="s">
        <v>9357</v>
      </c>
      <c r="D13788" s="84"/>
      <c r="F13788" s="84"/>
    </row>
    <row r="13789" spans="1:6" x14ac:dyDescent="0.25">
      <c r="A13789" t="s">
        <v>15027</v>
      </c>
      <c r="B13789">
        <v>1</v>
      </c>
      <c r="C13789" t="s">
        <v>9357</v>
      </c>
      <c r="D13789" s="84"/>
      <c r="F13789" s="84"/>
    </row>
    <row r="13790" spans="1:6" x14ac:dyDescent="0.25">
      <c r="A13790" t="s">
        <v>15028</v>
      </c>
      <c r="B13790">
        <v>1</v>
      </c>
      <c r="C13790" t="s">
        <v>9357</v>
      </c>
      <c r="D13790" s="84"/>
      <c r="F13790" s="84"/>
    </row>
    <row r="13791" spans="1:6" x14ac:dyDescent="0.25">
      <c r="A13791" t="s">
        <v>15029</v>
      </c>
      <c r="B13791">
        <v>1</v>
      </c>
      <c r="C13791" t="s">
        <v>9357</v>
      </c>
      <c r="D13791" s="84"/>
      <c r="F13791" s="84"/>
    </row>
    <row r="13792" spans="1:6" x14ac:dyDescent="0.25">
      <c r="A13792" t="s">
        <v>15030</v>
      </c>
      <c r="B13792">
        <v>1</v>
      </c>
      <c r="C13792" t="s">
        <v>9357</v>
      </c>
      <c r="D13792" s="84"/>
      <c r="F13792" s="84"/>
    </row>
    <row r="13793" spans="1:6" x14ac:dyDescent="0.25">
      <c r="A13793" t="s">
        <v>15031</v>
      </c>
      <c r="B13793">
        <v>1</v>
      </c>
      <c r="C13793" t="s">
        <v>9357</v>
      </c>
      <c r="D13793" s="84"/>
      <c r="F13793" s="84"/>
    </row>
    <row r="13794" spans="1:6" x14ac:dyDescent="0.25">
      <c r="A13794" t="s">
        <v>15032</v>
      </c>
      <c r="B13794">
        <v>1</v>
      </c>
      <c r="C13794" t="s">
        <v>9357</v>
      </c>
      <c r="D13794" s="84"/>
      <c r="F13794" s="84"/>
    </row>
    <row r="13795" spans="1:6" x14ac:dyDescent="0.25">
      <c r="A13795" t="s">
        <v>15033</v>
      </c>
      <c r="B13795">
        <v>1</v>
      </c>
      <c r="C13795" t="s">
        <v>9357</v>
      </c>
      <c r="D13795" s="84"/>
      <c r="F13795" s="84"/>
    </row>
    <row r="13796" spans="1:6" x14ac:dyDescent="0.25">
      <c r="A13796" t="s">
        <v>15034</v>
      </c>
      <c r="B13796">
        <v>1</v>
      </c>
      <c r="C13796" t="s">
        <v>9357</v>
      </c>
      <c r="D13796" s="84"/>
      <c r="F13796" s="84"/>
    </row>
    <row r="13797" spans="1:6" x14ac:dyDescent="0.25">
      <c r="A13797" t="s">
        <v>15035</v>
      </c>
      <c r="B13797">
        <v>1</v>
      </c>
      <c r="C13797" t="s">
        <v>9357</v>
      </c>
      <c r="D13797" s="84"/>
      <c r="F13797" s="84"/>
    </row>
    <row r="13798" spans="1:6" x14ac:dyDescent="0.25">
      <c r="A13798" t="s">
        <v>15036</v>
      </c>
      <c r="B13798">
        <v>1</v>
      </c>
      <c r="C13798" t="s">
        <v>9357</v>
      </c>
      <c r="D13798" s="84"/>
      <c r="F13798" s="84"/>
    </row>
    <row r="13799" spans="1:6" x14ac:dyDescent="0.25">
      <c r="A13799" t="s">
        <v>15037</v>
      </c>
      <c r="B13799">
        <v>1</v>
      </c>
      <c r="C13799" t="s">
        <v>9357</v>
      </c>
      <c r="D13799" s="84"/>
      <c r="F13799" s="84"/>
    </row>
    <row r="13800" spans="1:6" x14ac:dyDescent="0.25">
      <c r="A13800" t="s">
        <v>15038</v>
      </c>
      <c r="B13800">
        <v>1</v>
      </c>
      <c r="C13800" t="s">
        <v>9357</v>
      </c>
      <c r="D13800" s="84"/>
      <c r="F13800" s="84"/>
    </row>
    <row r="13801" spans="1:6" x14ac:dyDescent="0.25">
      <c r="A13801" t="s">
        <v>15039</v>
      </c>
      <c r="B13801">
        <v>1</v>
      </c>
      <c r="C13801" t="s">
        <v>9357</v>
      </c>
      <c r="D13801" s="84"/>
      <c r="F13801" s="84"/>
    </row>
    <row r="13802" spans="1:6" x14ac:dyDescent="0.25">
      <c r="A13802" t="s">
        <v>15040</v>
      </c>
      <c r="B13802">
        <v>1</v>
      </c>
      <c r="C13802" t="s">
        <v>9357</v>
      </c>
      <c r="D13802" s="84"/>
      <c r="F13802" s="84"/>
    </row>
    <row r="13803" spans="1:6" x14ac:dyDescent="0.25">
      <c r="A13803" t="s">
        <v>15041</v>
      </c>
      <c r="B13803">
        <v>1</v>
      </c>
      <c r="C13803" t="s">
        <v>9357</v>
      </c>
      <c r="D13803" s="84"/>
      <c r="F13803" s="84"/>
    </row>
    <row r="13804" spans="1:6" x14ac:dyDescent="0.25">
      <c r="A13804" t="s">
        <v>15042</v>
      </c>
      <c r="B13804">
        <v>1</v>
      </c>
      <c r="C13804" t="s">
        <v>9357</v>
      </c>
      <c r="D13804" s="84"/>
      <c r="F13804" s="84"/>
    </row>
    <row r="13805" spans="1:6" x14ac:dyDescent="0.25">
      <c r="A13805" t="s">
        <v>15043</v>
      </c>
      <c r="B13805">
        <v>1</v>
      </c>
      <c r="C13805" t="s">
        <v>9357</v>
      </c>
      <c r="D13805" s="84"/>
      <c r="F13805" s="84"/>
    </row>
    <row r="13806" spans="1:6" x14ac:dyDescent="0.25">
      <c r="A13806" t="s">
        <v>15044</v>
      </c>
      <c r="B13806">
        <v>1</v>
      </c>
      <c r="C13806" t="s">
        <v>9357</v>
      </c>
      <c r="D13806" s="84"/>
      <c r="F13806" s="84"/>
    </row>
    <row r="13807" spans="1:6" x14ac:dyDescent="0.25">
      <c r="A13807" t="s">
        <v>15045</v>
      </c>
      <c r="B13807">
        <v>1</v>
      </c>
      <c r="C13807" t="s">
        <v>9357</v>
      </c>
      <c r="D13807" s="84"/>
      <c r="F13807" s="84"/>
    </row>
    <row r="13808" spans="1:6" x14ac:dyDescent="0.25">
      <c r="A13808" t="s">
        <v>15046</v>
      </c>
      <c r="B13808">
        <v>1</v>
      </c>
      <c r="C13808" t="s">
        <v>9357</v>
      </c>
      <c r="D13808" s="84"/>
      <c r="F13808" s="84"/>
    </row>
    <row r="13809" spans="1:6" x14ac:dyDescent="0.25">
      <c r="A13809" t="s">
        <v>15047</v>
      </c>
      <c r="B13809">
        <v>1</v>
      </c>
      <c r="C13809" t="s">
        <v>9357</v>
      </c>
      <c r="D13809" s="84"/>
      <c r="F13809" s="84"/>
    </row>
    <row r="13810" spans="1:6" x14ac:dyDescent="0.25">
      <c r="A13810" t="s">
        <v>15048</v>
      </c>
      <c r="B13810">
        <v>1</v>
      </c>
      <c r="C13810" t="s">
        <v>9357</v>
      </c>
      <c r="D13810" s="84"/>
      <c r="F13810" s="84"/>
    </row>
    <row r="13811" spans="1:6" x14ac:dyDescent="0.25">
      <c r="A13811" t="s">
        <v>15049</v>
      </c>
      <c r="B13811">
        <v>1</v>
      </c>
      <c r="C13811" t="s">
        <v>9357</v>
      </c>
      <c r="D13811" s="84"/>
      <c r="F13811" s="84"/>
    </row>
    <row r="13812" spans="1:6" x14ac:dyDescent="0.25">
      <c r="A13812" t="s">
        <v>15050</v>
      </c>
      <c r="B13812">
        <v>1</v>
      </c>
      <c r="C13812" t="s">
        <v>9357</v>
      </c>
      <c r="D13812" s="84"/>
      <c r="F13812" s="84"/>
    </row>
    <row r="13813" spans="1:6" x14ac:dyDescent="0.25">
      <c r="A13813" t="s">
        <v>15051</v>
      </c>
      <c r="B13813">
        <v>1</v>
      </c>
      <c r="C13813" t="s">
        <v>9357</v>
      </c>
      <c r="D13813" s="84"/>
      <c r="F13813" s="84"/>
    </row>
    <row r="13814" spans="1:6" x14ac:dyDescent="0.25">
      <c r="A13814" t="s">
        <v>15052</v>
      </c>
      <c r="B13814">
        <v>1</v>
      </c>
      <c r="C13814" t="s">
        <v>9357</v>
      </c>
      <c r="D13814" s="84"/>
      <c r="F13814" s="84"/>
    </row>
    <row r="13815" spans="1:6" x14ac:dyDescent="0.25">
      <c r="A13815" t="s">
        <v>15053</v>
      </c>
      <c r="B13815">
        <v>1</v>
      </c>
      <c r="C13815" t="s">
        <v>9357</v>
      </c>
      <c r="D13815" s="84"/>
      <c r="F13815" s="84"/>
    </row>
    <row r="13816" spans="1:6" x14ac:dyDescent="0.25">
      <c r="A13816" t="s">
        <v>15054</v>
      </c>
      <c r="B13816">
        <v>1</v>
      </c>
      <c r="C13816" t="s">
        <v>9357</v>
      </c>
      <c r="D13816" s="84"/>
      <c r="F13816" s="84"/>
    </row>
    <row r="13817" spans="1:6" x14ac:dyDescent="0.25">
      <c r="A13817" t="s">
        <v>15055</v>
      </c>
      <c r="B13817">
        <v>1</v>
      </c>
      <c r="C13817" t="s">
        <v>9357</v>
      </c>
      <c r="D13817" s="84"/>
      <c r="F13817" s="84"/>
    </row>
    <row r="13818" spans="1:6" x14ac:dyDescent="0.25">
      <c r="A13818" t="s">
        <v>15056</v>
      </c>
      <c r="B13818">
        <v>1</v>
      </c>
      <c r="C13818" t="s">
        <v>9357</v>
      </c>
      <c r="D13818" s="84"/>
      <c r="F13818" s="84"/>
    </row>
    <row r="13819" spans="1:6" x14ac:dyDescent="0.25">
      <c r="A13819" t="s">
        <v>15057</v>
      </c>
      <c r="B13819">
        <v>1</v>
      </c>
      <c r="C13819" t="s">
        <v>9357</v>
      </c>
      <c r="D13819" s="84"/>
      <c r="F13819" s="84"/>
    </row>
    <row r="13820" spans="1:6" x14ac:dyDescent="0.25">
      <c r="A13820" t="s">
        <v>15058</v>
      </c>
      <c r="B13820">
        <v>1</v>
      </c>
      <c r="C13820" t="s">
        <v>9357</v>
      </c>
      <c r="D13820" s="84"/>
      <c r="F13820" s="84"/>
    </row>
    <row r="13821" spans="1:6" x14ac:dyDescent="0.25">
      <c r="A13821" t="s">
        <v>15059</v>
      </c>
      <c r="B13821">
        <v>1</v>
      </c>
      <c r="C13821" t="s">
        <v>9357</v>
      </c>
      <c r="D13821" s="84"/>
      <c r="F13821" s="84"/>
    </row>
    <row r="13822" spans="1:6" x14ac:dyDescent="0.25">
      <c r="A13822" t="s">
        <v>15060</v>
      </c>
      <c r="B13822">
        <v>1</v>
      </c>
      <c r="C13822" t="s">
        <v>9357</v>
      </c>
      <c r="D13822" s="84"/>
      <c r="F13822" s="84"/>
    </row>
    <row r="13823" spans="1:6" x14ac:dyDescent="0.25">
      <c r="A13823" t="s">
        <v>15061</v>
      </c>
      <c r="B13823">
        <v>1</v>
      </c>
      <c r="C13823" t="s">
        <v>9357</v>
      </c>
      <c r="D13823" s="84"/>
      <c r="F13823" s="84"/>
    </row>
    <row r="13824" spans="1:6" x14ac:dyDescent="0.25">
      <c r="A13824" t="s">
        <v>15062</v>
      </c>
      <c r="B13824">
        <v>1</v>
      </c>
      <c r="C13824" t="s">
        <v>9357</v>
      </c>
      <c r="D13824" s="84"/>
      <c r="F13824" s="84"/>
    </row>
    <row r="13825" spans="1:6" x14ac:dyDescent="0.25">
      <c r="A13825" t="s">
        <v>15063</v>
      </c>
      <c r="B13825">
        <v>1</v>
      </c>
      <c r="C13825" t="s">
        <v>9357</v>
      </c>
      <c r="D13825" s="84"/>
      <c r="F13825" s="84"/>
    </row>
    <row r="13826" spans="1:6" x14ac:dyDescent="0.25">
      <c r="A13826" t="s">
        <v>15064</v>
      </c>
      <c r="B13826">
        <v>1</v>
      </c>
      <c r="C13826" t="s">
        <v>9357</v>
      </c>
      <c r="D13826" s="84"/>
      <c r="F13826" s="84"/>
    </row>
    <row r="13827" spans="1:6" x14ac:dyDescent="0.25">
      <c r="A13827" t="s">
        <v>15065</v>
      </c>
      <c r="B13827">
        <v>1</v>
      </c>
      <c r="C13827" t="s">
        <v>9357</v>
      </c>
      <c r="D13827" s="84"/>
      <c r="F13827" s="84"/>
    </row>
    <row r="13828" spans="1:6" x14ac:dyDescent="0.25">
      <c r="A13828" t="s">
        <v>15066</v>
      </c>
      <c r="B13828">
        <v>1</v>
      </c>
      <c r="C13828" t="s">
        <v>9357</v>
      </c>
      <c r="D13828" s="84"/>
      <c r="F13828" s="84"/>
    </row>
    <row r="13829" spans="1:6" x14ac:dyDescent="0.25">
      <c r="A13829" t="s">
        <v>15067</v>
      </c>
      <c r="B13829">
        <v>1</v>
      </c>
      <c r="C13829" t="s">
        <v>9357</v>
      </c>
      <c r="D13829" s="84"/>
      <c r="F13829" s="84"/>
    </row>
    <row r="13830" spans="1:6" x14ac:dyDescent="0.25">
      <c r="A13830" t="s">
        <v>15068</v>
      </c>
      <c r="B13830">
        <v>1</v>
      </c>
      <c r="C13830" t="s">
        <v>9357</v>
      </c>
      <c r="D13830" s="84"/>
      <c r="F13830" s="84"/>
    </row>
    <row r="13831" spans="1:6" x14ac:dyDescent="0.25">
      <c r="A13831" t="s">
        <v>15069</v>
      </c>
      <c r="B13831">
        <v>1</v>
      </c>
      <c r="C13831" t="s">
        <v>9357</v>
      </c>
      <c r="D13831" s="84"/>
      <c r="F13831" s="84"/>
    </row>
    <row r="13832" spans="1:6" x14ac:dyDescent="0.25">
      <c r="A13832" t="s">
        <v>15070</v>
      </c>
      <c r="B13832">
        <v>1</v>
      </c>
      <c r="C13832" t="s">
        <v>9357</v>
      </c>
      <c r="D13832" s="84"/>
      <c r="F13832" s="84"/>
    </row>
    <row r="13833" spans="1:6" x14ac:dyDescent="0.25">
      <c r="A13833" t="s">
        <v>15071</v>
      </c>
      <c r="B13833">
        <v>1</v>
      </c>
      <c r="C13833" t="s">
        <v>9357</v>
      </c>
      <c r="D13833" s="84"/>
      <c r="F13833" s="84"/>
    </row>
    <row r="13834" spans="1:6" x14ac:dyDescent="0.25">
      <c r="A13834" t="s">
        <v>15072</v>
      </c>
      <c r="B13834">
        <v>1</v>
      </c>
      <c r="C13834" t="s">
        <v>9357</v>
      </c>
      <c r="D13834" s="84"/>
      <c r="F13834" s="84"/>
    </row>
    <row r="13835" spans="1:6" x14ac:dyDescent="0.25">
      <c r="A13835" t="s">
        <v>15073</v>
      </c>
      <c r="B13835">
        <v>1</v>
      </c>
      <c r="C13835" t="s">
        <v>9357</v>
      </c>
      <c r="D13835" s="84"/>
      <c r="F13835" s="84"/>
    </row>
    <row r="13836" spans="1:6" x14ac:dyDescent="0.25">
      <c r="A13836" t="s">
        <v>15074</v>
      </c>
      <c r="B13836">
        <v>1</v>
      </c>
      <c r="C13836" t="s">
        <v>9357</v>
      </c>
      <c r="D13836" s="84"/>
      <c r="F13836" s="84"/>
    </row>
    <row r="13837" spans="1:6" x14ac:dyDescent="0.25">
      <c r="A13837" t="s">
        <v>15075</v>
      </c>
      <c r="B13837">
        <v>1</v>
      </c>
      <c r="C13837" t="s">
        <v>9357</v>
      </c>
      <c r="D13837" s="84"/>
      <c r="F13837" s="84"/>
    </row>
    <row r="13838" spans="1:6" x14ac:dyDescent="0.25">
      <c r="A13838" t="s">
        <v>15076</v>
      </c>
      <c r="B13838">
        <v>1</v>
      </c>
      <c r="C13838" t="s">
        <v>9357</v>
      </c>
      <c r="D13838" s="84"/>
      <c r="F13838" s="84"/>
    </row>
    <row r="13839" spans="1:6" x14ac:dyDescent="0.25">
      <c r="A13839" t="s">
        <v>15077</v>
      </c>
      <c r="B13839">
        <v>1</v>
      </c>
      <c r="C13839" t="s">
        <v>9357</v>
      </c>
      <c r="D13839" s="84"/>
      <c r="F13839" s="84"/>
    </row>
    <row r="13840" spans="1:6" x14ac:dyDescent="0.25">
      <c r="A13840" t="s">
        <v>15078</v>
      </c>
      <c r="B13840">
        <v>1</v>
      </c>
      <c r="C13840" t="s">
        <v>9357</v>
      </c>
      <c r="D13840" s="84"/>
      <c r="F13840" s="84"/>
    </row>
    <row r="13841" spans="1:6" x14ac:dyDescent="0.25">
      <c r="A13841" t="s">
        <v>15079</v>
      </c>
      <c r="B13841">
        <v>1</v>
      </c>
      <c r="C13841" t="s">
        <v>9357</v>
      </c>
      <c r="D13841" s="84"/>
      <c r="F13841" s="84"/>
    </row>
    <row r="13842" spans="1:6" x14ac:dyDescent="0.25">
      <c r="A13842" t="s">
        <v>15080</v>
      </c>
      <c r="B13842">
        <v>1</v>
      </c>
      <c r="C13842" t="s">
        <v>9357</v>
      </c>
      <c r="D13842" s="84"/>
      <c r="F13842" s="84"/>
    </row>
    <row r="13843" spans="1:6" x14ac:dyDescent="0.25">
      <c r="A13843" t="s">
        <v>15081</v>
      </c>
      <c r="B13843">
        <v>1</v>
      </c>
      <c r="C13843" t="s">
        <v>9357</v>
      </c>
      <c r="D13843" s="84"/>
      <c r="F13843" s="84"/>
    </row>
    <row r="13844" spans="1:6" x14ac:dyDescent="0.25">
      <c r="A13844" t="s">
        <v>15082</v>
      </c>
      <c r="B13844">
        <v>1</v>
      </c>
      <c r="C13844" t="s">
        <v>9357</v>
      </c>
      <c r="D13844" s="84"/>
      <c r="F13844" s="84"/>
    </row>
    <row r="13845" spans="1:6" x14ac:dyDescent="0.25">
      <c r="A13845" t="s">
        <v>15083</v>
      </c>
      <c r="B13845">
        <v>1</v>
      </c>
      <c r="C13845" t="s">
        <v>9357</v>
      </c>
      <c r="D13845" s="84"/>
      <c r="F13845" s="84"/>
    </row>
    <row r="13846" spans="1:6" x14ac:dyDescent="0.25">
      <c r="A13846" t="s">
        <v>15084</v>
      </c>
      <c r="B13846">
        <v>1</v>
      </c>
      <c r="C13846" t="s">
        <v>9357</v>
      </c>
      <c r="D13846" s="84"/>
      <c r="F13846" s="84"/>
    </row>
    <row r="13847" spans="1:6" x14ac:dyDescent="0.25">
      <c r="A13847" t="s">
        <v>15085</v>
      </c>
      <c r="B13847">
        <v>1</v>
      </c>
      <c r="C13847" t="s">
        <v>9357</v>
      </c>
      <c r="D13847" s="84"/>
      <c r="F13847" s="84"/>
    </row>
    <row r="13848" spans="1:6" x14ac:dyDescent="0.25">
      <c r="A13848" t="s">
        <v>15086</v>
      </c>
      <c r="B13848">
        <v>1</v>
      </c>
      <c r="C13848" t="s">
        <v>9357</v>
      </c>
      <c r="D13848" s="84"/>
      <c r="F13848" s="84"/>
    </row>
    <row r="13849" spans="1:6" x14ac:dyDescent="0.25">
      <c r="A13849" t="s">
        <v>15087</v>
      </c>
      <c r="B13849">
        <v>1</v>
      </c>
      <c r="C13849" t="s">
        <v>9357</v>
      </c>
      <c r="D13849" s="84"/>
      <c r="F13849" s="84"/>
    </row>
    <row r="13850" spans="1:6" x14ac:dyDescent="0.25">
      <c r="A13850" t="s">
        <v>15088</v>
      </c>
      <c r="B13850">
        <v>1</v>
      </c>
      <c r="C13850" t="s">
        <v>9357</v>
      </c>
      <c r="D13850" s="84"/>
      <c r="F13850" s="84"/>
    </row>
    <row r="13851" spans="1:6" x14ac:dyDescent="0.25">
      <c r="A13851" t="s">
        <v>15089</v>
      </c>
      <c r="B13851">
        <v>1</v>
      </c>
      <c r="C13851" t="s">
        <v>9357</v>
      </c>
      <c r="D13851" s="84"/>
      <c r="F13851" s="84"/>
    </row>
    <row r="13852" spans="1:6" x14ac:dyDescent="0.25">
      <c r="A13852" t="s">
        <v>15090</v>
      </c>
      <c r="B13852">
        <v>1</v>
      </c>
      <c r="C13852" t="s">
        <v>9357</v>
      </c>
      <c r="D13852" s="84"/>
      <c r="F13852" s="84"/>
    </row>
    <row r="13853" spans="1:6" x14ac:dyDescent="0.25">
      <c r="A13853" t="s">
        <v>15091</v>
      </c>
      <c r="B13853">
        <v>1</v>
      </c>
      <c r="C13853" t="s">
        <v>9357</v>
      </c>
      <c r="D13853" s="84"/>
      <c r="F13853" s="84"/>
    </row>
    <row r="13854" spans="1:6" x14ac:dyDescent="0.25">
      <c r="A13854" t="s">
        <v>15092</v>
      </c>
      <c r="B13854">
        <v>1</v>
      </c>
      <c r="C13854" t="s">
        <v>9357</v>
      </c>
      <c r="D13854" s="84"/>
      <c r="F13854" s="84"/>
    </row>
    <row r="13855" spans="1:6" x14ac:dyDescent="0.25">
      <c r="A13855" t="s">
        <v>15093</v>
      </c>
      <c r="B13855">
        <v>1</v>
      </c>
      <c r="C13855" t="s">
        <v>9357</v>
      </c>
      <c r="D13855" s="84"/>
      <c r="F13855" s="84"/>
    </row>
    <row r="13856" spans="1:6" x14ac:dyDescent="0.25">
      <c r="A13856" t="s">
        <v>15094</v>
      </c>
      <c r="B13856">
        <v>1</v>
      </c>
      <c r="C13856" t="s">
        <v>9357</v>
      </c>
      <c r="D13856" s="84"/>
      <c r="F13856" s="84"/>
    </row>
    <row r="13857" spans="1:6" x14ac:dyDescent="0.25">
      <c r="A13857" t="s">
        <v>15095</v>
      </c>
      <c r="B13857">
        <v>1</v>
      </c>
      <c r="C13857" t="s">
        <v>9357</v>
      </c>
      <c r="D13857" s="84"/>
      <c r="F13857" s="84"/>
    </row>
    <row r="13858" spans="1:6" x14ac:dyDescent="0.25">
      <c r="A13858" t="s">
        <v>15096</v>
      </c>
      <c r="B13858">
        <v>1</v>
      </c>
      <c r="C13858" t="s">
        <v>9357</v>
      </c>
      <c r="D13858" s="84"/>
      <c r="F13858" s="84"/>
    </row>
    <row r="13859" spans="1:6" x14ac:dyDescent="0.25">
      <c r="A13859" t="s">
        <v>15097</v>
      </c>
      <c r="B13859">
        <v>1</v>
      </c>
      <c r="C13859" t="s">
        <v>9357</v>
      </c>
      <c r="D13859" s="84"/>
      <c r="F13859" s="84"/>
    </row>
    <row r="13860" spans="1:6" x14ac:dyDescent="0.25">
      <c r="A13860" t="s">
        <v>15098</v>
      </c>
      <c r="B13860">
        <v>1</v>
      </c>
      <c r="C13860" t="s">
        <v>9357</v>
      </c>
      <c r="D13860" s="84"/>
      <c r="F13860" s="84"/>
    </row>
    <row r="13861" spans="1:6" x14ac:dyDescent="0.25">
      <c r="A13861" t="s">
        <v>15099</v>
      </c>
      <c r="B13861">
        <v>1</v>
      </c>
      <c r="C13861" t="s">
        <v>9357</v>
      </c>
      <c r="D13861" s="84"/>
      <c r="F13861" s="84"/>
    </row>
    <row r="13862" spans="1:6" x14ac:dyDescent="0.25">
      <c r="A13862" t="s">
        <v>15100</v>
      </c>
      <c r="B13862">
        <v>1</v>
      </c>
      <c r="C13862" t="s">
        <v>9357</v>
      </c>
      <c r="D13862" s="84"/>
      <c r="F13862" s="84"/>
    </row>
    <row r="13863" spans="1:6" x14ac:dyDescent="0.25">
      <c r="A13863" t="s">
        <v>15101</v>
      </c>
      <c r="B13863">
        <v>1</v>
      </c>
      <c r="C13863" t="s">
        <v>9357</v>
      </c>
      <c r="D13863" s="84"/>
      <c r="F13863" s="84"/>
    </row>
    <row r="13864" spans="1:6" x14ac:dyDescent="0.25">
      <c r="A13864" t="s">
        <v>15102</v>
      </c>
      <c r="B13864">
        <v>1</v>
      </c>
      <c r="C13864" t="s">
        <v>9357</v>
      </c>
      <c r="D13864" s="84"/>
      <c r="F13864" s="84"/>
    </row>
    <row r="13865" spans="1:6" x14ac:dyDescent="0.25">
      <c r="A13865" t="s">
        <v>15103</v>
      </c>
      <c r="B13865">
        <v>1</v>
      </c>
      <c r="C13865" t="s">
        <v>9357</v>
      </c>
      <c r="D13865" s="84"/>
      <c r="F13865" s="84"/>
    </row>
    <row r="13866" spans="1:6" x14ac:dyDescent="0.25">
      <c r="A13866" t="s">
        <v>15104</v>
      </c>
      <c r="B13866">
        <v>1</v>
      </c>
      <c r="C13866" t="s">
        <v>9357</v>
      </c>
      <c r="D13866" s="84"/>
      <c r="F13866" s="84"/>
    </row>
    <row r="13867" spans="1:6" x14ac:dyDescent="0.25">
      <c r="A13867" t="s">
        <v>15105</v>
      </c>
      <c r="B13867">
        <v>1</v>
      </c>
      <c r="C13867" t="s">
        <v>9357</v>
      </c>
      <c r="D13867" s="84"/>
      <c r="F13867" s="84"/>
    </row>
    <row r="13868" spans="1:6" x14ac:dyDescent="0.25">
      <c r="A13868" t="s">
        <v>15106</v>
      </c>
      <c r="B13868">
        <v>1</v>
      </c>
      <c r="C13868" t="s">
        <v>9357</v>
      </c>
      <c r="D13868" s="84"/>
      <c r="F13868" s="84"/>
    </row>
    <row r="13869" spans="1:6" x14ac:dyDescent="0.25">
      <c r="A13869" t="s">
        <v>15107</v>
      </c>
      <c r="B13869">
        <v>1</v>
      </c>
      <c r="C13869" t="s">
        <v>9357</v>
      </c>
      <c r="D13869" s="84"/>
      <c r="F13869" s="84"/>
    </row>
    <row r="13870" spans="1:6" x14ac:dyDescent="0.25">
      <c r="A13870" t="s">
        <v>15108</v>
      </c>
      <c r="B13870">
        <v>1</v>
      </c>
      <c r="C13870" t="s">
        <v>9357</v>
      </c>
      <c r="D13870" s="84"/>
      <c r="F13870" s="84"/>
    </row>
    <row r="13871" spans="1:6" x14ac:dyDescent="0.25">
      <c r="A13871" t="s">
        <v>15109</v>
      </c>
      <c r="B13871">
        <v>1</v>
      </c>
      <c r="C13871" t="s">
        <v>9357</v>
      </c>
      <c r="D13871" s="84"/>
      <c r="F13871" s="84"/>
    </row>
    <row r="13872" spans="1:6" x14ac:dyDescent="0.25">
      <c r="A13872" t="s">
        <v>15110</v>
      </c>
      <c r="B13872">
        <v>1</v>
      </c>
      <c r="C13872" t="s">
        <v>9357</v>
      </c>
      <c r="D13872" s="84"/>
      <c r="F13872" s="84"/>
    </row>
    <row r="13873" spans="1:6" x14ac:dyDescent="0.25">
      <c r="A13873" t="s">
        <v>15111</v>
      </c>
      <c r="B13873">
        <v>1</v>
      </c>
      <c r="C13873" t="s">
        <v>9357</v>
      </c>
      <c r="D13873" s="84"/>
      <c r="F13873" s="84"/>
    </row>
    <row r="13874" spans="1:6" x14ac:dyDescent="0.25">
      <c r="A13874" t="s">
        <v>15112</v>
      </c>
      <c r="B13874">
        <v>1</v>
      </c>
      <c r="C13874" t="s">
        <v>9357</v>
      </c>
      <c r="D13874" s="84"/>
      <c r="F13874" s="84"/>
    </row>
    <row r="13875" spans="1:6" x14ac:dyDescent="0.25">
      <c r="A13875" t="s">
        <v>15113</v>
      </c>
      <c r="B13875">
        <v>1</v>
      </c>
      <c r="C13875" t="s">
        <v>9357</v>
      </c>
      <c r="D13875" s="84"/>
      <c r="F13875" s="84"/>
    </row>
    <row r="13876" spans="1:6" x14ac:dyDescent="0.25">
      <c r="A13876" t="s">
        <v>15114</v>
      </c>
      <c r="B13876">
        <v>1</v>
      </c>
      <c r="C13876" t="s">
        <v>9357</v>
      </c>
      <c r="D13876" s="84"/>
      <c r="F13876" s="84"/>
    </row>
    <row r="13877" spans="1:6" x14ac:dyDescent="0.25">
      <c r="A13877" t="s">
        <v>15115</v>
      </c>
      <c r="B13877">
        <v>1</v>
      </c>
      <c r="C13877" t="s">
        <v>9357</v>
      </c>
      <c r="D13877" s="84"/>
      <c r="F13877" s="84"/>
    </row>
    <row r="13878" spans="1:6" x14ac:dyDescent="0.25">
      <c r="A13878" t="s">
        <v>15116</v>
      </c>
      <c r="B13878">
        <v>1</v>
      </c>
      <c r="C13878" t="s">
        <v>9357</v>
      </c>
      <c r="D13878" s="84"/>
      <c r="F13878" s="84"/>
    </row>
    <row r="13879" spans="1:6" x14ac:dyDescent="0.25">
      <c r="A13879" t="s">
        <v>15117</v>
      </c>
      <c r="B13879">
        <v>1</v>
      </c>
      <c r="C13879" t="s">
        <v>9357</v>
      </c>
      <c r="D13879" s="84"/>
      <c r="F13879" s="84"/>
    </row>
    <row r="13880" spans="1:6" x14ac:dyDescent="0.25">
      <c r="A13880" t="s">
        <v>15118</v>
      </c>
      <c r="B13880">
        <v>1</v>
      </c>
      <c r="C13880" t="s">
        <v>9357</v>
      </c>
      <c r="D13880" s="84"/>
      <c r="F13880" s="84"/>
    </row>
    <row r="13881" spans="1:6" x14ac:dyDescent="0.25">
      <c r="A13881" t="s">
        <v>15119</v>
      </c>
      <c r="B13881">
        <v>1</v>
      </c>
      <c r="C13881" t="s">
        <v>9357</v>
      </c>
      <c r="D13881" s="84"/>
      <c r="F13881" s="84"/>
    </row>
    <row r="13882" spans="1:6" x14ac:dyDescent="0.25">
      <c r="A13882" t="s">
        <v>15120</v>
      </c>
      <c r="B13882">
        <v>1</v>
      </c>
      <c r="C13882" t="s">
        <v>9357</v>
      </c>
      <c r="D13882" s="84"/>
      <c r="F13882" s="84"/>
    </row>
    <row r="13883" spans="1:6" x14ac:dyDescent="0.25">
      <c r="A13883" t="s">
        <v>15121</v>
      </c>
      <c r="B13883">
        <v>1</v>
      </c>
      <c r="C13883" t="s">
        <v>9357</v>
      </c>
      <c r="D13883" s="84"/>
      <c r="F13883" s="84"/>
    </row>
    <row r="13884" spans="1:6" x14ac:dyDescent="0.25">
      <c r="A13884" t="s">
        <v>15122</v>
      </c>
      <c r="B13884">
        <v>1</v>
      </c>
      <c r="C13884" t="s">
        <v>9357</v>
      </c>
      <c r="D13884" s="84"/>
      <c r="F13884" s="84"/>
    </row>
    <row r="13885" spans="1:6" x14ac:dyDescent="0.25">
      <c r="A13885" t="s">
        <v>15123</v>
      </c>
      <c r="B13885">
        <v>1</v>
      </c>
      <c r="C13885" t="s">
        <v>9357</v>
      </c>
      <c r="D13885" s="84"/>
      <c r="F13885" s="84"/>
    </row>
    <row r="13886" spans="1:6" x14ac:dyDescent="0.25">
      <c r="A13886" t="s">
        <v>15124</v>
      </c>
      <c r="B13886">
        <v>1</v>
      </c>
      <c r="C13886" t="s">
        <v>9357</v>
      </c>
      <c r="D13886" s="84"/>
      <c r="F13886" s="84"/>
    </row>
    <row r="13887" spans="1:6" x14ac:dyDescent="0.25">
      <c r="A13887" t="s">
        <v>15125</v>
      </c>
      <c r="B13887">
        <v>1</v>
      </c>
      <c r="C13887" t="s">
        <v>9357</v>
      </c>
      <c r="D13887" s="84"/>
      <c r="F13887" s="84"/>
    </row>
    <row r="13888" spans="1:6" x14ac:dyDescent="0.25">
      <c r="A13888" t="s">
        <v>15126</v>
      </c>
      <c r="B13888">
        <v>1</v>
      </c>
      <c r="C13888" t="s">
        <v>9357</v>
      </c>
      <c r="D13888" s="84"/>
      <c r="F13888" s="84"/>
    </row>
    <row r="13889" spans="1:6" x14ac:dyDescent="0.25">
      <c r="A13889" t="s">
        <v>15127</v>
      </c>
      <c r="B13889">
        <v>1</v>
      </c>
      <c r="C13889" t="s">
        <v>9357</v>
      </c>
      <c r="D13889" s="84"/>
      <c r="F13889" s="84"/>
    </row>
    <row r="13890" spans="1:6" x14ac:dyDescent="0.25">
      <c r="A13890" t="s">
        <v>15128</v>
      </c>
      <c r="B13890">
        <v>1</v>
      </c>
      <c r="C13890" t="s">
        <v>9357</v>
      </c>
      <c r="D13890" s="84"/>
      <c r="F13890" s="84"/>
    </row>
    <row r="13891" spans="1:6" x14ac:dyDescent="0.25">
      <c r="A13891" t="s">
        <v>15129</v>
      </c>
      <c r="B13891">
        <v>1</v>
      </c>
      <c r="C13891" t="s">
        <v>9357</v>
      </c>
      <c r="D13891" s="84"/>
      <c r="F13891" s="84"/>
    </row>
    <row r="13892" spans="1:6" x14ac:dyDescent="0.25">
      <c r="A13892" t="s">
        <v>15130</v>
      </c>
      <c r="B13892">
        <v>1</v>
      </c>
      <c r="C13892" t="s">
        <v>9357</v>
      </c>
      <c r="D13892" s="84"/>
      <c r="F13892" s="84"/>
    </row>
    <row r="13893" spans="1:6" x14ac:dyDescent="0.25">
      <c r="A13893" t="s">
        <v>15131</v>
      </c>
      <c r="B13893">
        <v>1</v>
      </c>
      <c r="C13893" t="s">
        <v>9357</v>
      </c>
      <c r="D13893" s="84"/>
      <c r="F13893" s="84"/>
    </row>
    <row r="13894" spans="1:6" x14ac:dyDescent="0.25">
      <c r="A13894" t="s">
        <v>15132</v>
      </c>
      <c r="B13894">
        <v>1</v>
      </c>
      <c r="C13894" t="s">
        <v>9357</v>
      </c>
      <c r="D13894" s="84"/>
      <c r="F13894" s="84"/>
    </row>
    <row r="13895" spans="1:6" x14ac:dyDescent="0.25">
      <c r="A13895" t="s">
        <v>15133</v>
      </c>
      <c r="B13895">
        <v>1</v>
      </c>
      <c r="C13895" t="s">
        <v>9357</v>
      </c>
      <c r="D13895" s="84"/>
      <c r="F13895" s="84"/>
    </row>
    <row r="13896" spans="1:6" x14ac:dyDescent="0.25">
      <c r="A13896" t="s">
        <v>15134</v>
      </c>
      <c r="B13896">
        <v>1</v>
      </c>
      <c r="C13896" t="s">
        <v>9357</v>
      </c>
      <c r="D13896" s="84"/>
      <c r="F13896" s="84"/>
    </row>
    <row r="13897" spans="1:6" x14ac:dyDescent="0.25">
      <c r="A13897" t="s">
        <v>15135</v>
      </c>
      <c r="B13897">
        <v>1</v>
      </c>
      <c r="C13897" t="s">
        <v>9357</v>
      </c>
      <c r="D13897" s="84"/>
      <c r="F13897" s="84"/>
    </row>
    <row r="13898" spans="1:6" x14ac:dyDescent="0.25">
      <c r="A13898" t="s">
        <v>15136</v>
      </c>
      <c r="B13898">
        <v>1</v>
      </c>
      <c r="C13898" t="s">
        <v>9357</v>
      </c>
      <c r="D13898" s="84"/>
      <c r="F13898" s="84"/>
    </row>
    <row r="13899" spans="1:6" x14ac:dyDescent="0.25">
      <c r="A13899" t="s">
        <v>15137</v>
      </c>
      <c r="B13899">
        <v>1</v>
      </c>
      <c r="C13899" t="s">
        <v>9357</v>
      </c>
      <c r="D13899" s="84"/>
      <c r="F13899" s="84"/>
    </row>
    <row r="13900" spans="1:6" x14ac:dyDescent="0.25">
      <c r="A13900" t="s">
        <v>15138</v>
      </c>
      <c r="B13900">
        <v>1</v>
      </c>
      <c r="C13900" t="s">
        <v>9357</v>
      </c>
      <c r="D13900" s="84"/>
      <c r="F13900" s="84"/>
    </row>
    <row r="13901" spans="1:6" x14ac:dyDescent="0.25">
      <c r="A13901" t="s">
        <v>15139</v>
      </c>
      <c r="B13901">
        <v>1</v>
      </c>
      <c r="C13901" t="s">
        <v>9357</v>
      </c>
      <c r="D13901" s="84"/>
      <c r="F13901" s="84"/>
    </row>
    <row r="13902" spans="1:6" x14ac:dyDescent="0.25">
      <c r="A13902" t="s">
        <v>15140</v>
      </c>
      <c r="B13902">
        <v>1</v>
      </c>
      <c r="C13902" t="s">
        <v>9357</v>
      </c>
      <c r="D13902" s="84"/>
      <c r="F13902" s="84"/>
    </row>
    <row r="13903" spans="1:6" x14ac:dyDescent="0.25">
      <c r="A13903" t="s">
        <v>15141</v>
      </c>
      <c r="B13903">
        <v>1</v>
      </c>
      <c r="C13903" t="s">
        <v>9357</v>
      </c>
      <c r="D13903" s="84"/>
      <c r="F13903" s="84"/>
    </row>
    <row r="13904" spans="1:6" x14ac:dyDescent="0.25">
      <c r="A13904" t="s">
        <v>15142</v>
      </c>
      <c r="B13904">
        <v>1</v>
      </c>
      <c r="C13904" t="s">
        <v>9357</v>
      </c>
      <c r="D13904" s="84"/>
      <c r="F13904" s="84"/>
    </row>
    <row r="13905" spans="1:6" x14ac:dyDescent="0.25">
      <c r="A13905" t="s">
        <v>15143</v>
      </c>
      <c r="B13905">
        <v>1</v>
      </c>
      <c r="C13905" t="s">
        <v>9357</v>
      </c>
      <c r="D13905" s="84"/>
      <c r="F13905" s="84"/>
    </row>
    <row r="13906" spans="1:6" x14ac:dyDescent="0.25">
      <c r="A13906" t="s">
        <v>15144</v>
      </c>
      <c r="B13906">
        <v>1</v>
      </c>
      <c r="C13906" t="s">
        <v>9357</v>
      </c>
      <c r="D13906" s="84"/>
      <c r="F13906" s="84"/>
    </row>
    <row r="13907" spans="1:6" x14ac:dyDescent="0.25">
      <c r="A13907" t="s">
        <v>15145</v>
      </c>
      <c r="B13907">
        <v>1</v>
      </c>
      <c r="C13907" t="s">
        <v>9357</v>
      </c>
      <c r="D13907" s="84"/>
      <c r="F13907" s="84"/>
    </row>
    <row r="13908" spans="1:6" x14ac:dyDescent="0.25">
      <c r="A13908" t="s">
        <v>15146</v>
      </c>
      <c r="B13908">
        <v>1</v>
      </c>
      <c r="C13908" t="s">
        <v>9357</v>
      </c>
      <c r="D13908" s="84"/>
      <c r="F13908" s="84"/>
    </row>
    <row r="13909" spans="1:6" x14ac:dyDescent="0.25">
      <c r="A13909" t="s">
        <v>15147</v>
      </c>
      <c r="B13909">
        <v>1</v>
      </c>
      <c r="C13909" t="s">
        <v>9357</v>
      </c>
      <c r="D13909" s="84"/>
      <c r="F13909" s="84"/>
    </row>
    <row r="13910" spans="1:6" x14ac:dyDescent="0.25">
      <c r="A13910" t="s">
        <v>15148</v>
      </c>
      <c r="B13910">
        <v>1</v>
      </c>
      <c r="C13910" t="s">
        <v>9357</v>
      </c>
      <c r="D13910" s="84"/>
      <c r="F13910" s="84"/>
    </row>
    <row r="13911" spans="1:6" x14ac:dyDescent="0.25">
      <c r="A13911" t="s">
        <v>15149</v>
      </c>
      <c r="B13911">
        <v>1</v>
      </c>
      <c r="C13911" t="s">
        <v>9357</v>
      </c>
      <c r="D13911" s="84"/>
      <c r="F13911" s="84"/>
    </row>
    <row r="13912" spans="1:6" x14ac:dyDescent="0.25">
      <c r="A13912" t="s">
        <v>15150</v>
      </c>
      <c r="B13912">
        <v>1</v>
      </c>
      <c r="C13912" t="s">
        <v>9357</v>
      </c>
      <c r="D13912" s="84"/>
      <c r="F13912" s="84"/>
    </row>
    <row r="13913" spans="1:6" x14ac:dyDescent="0.25">
      <c r="A13913" t="s">
        <v>15151</v>
      </c>
      <c r="B13913">
        <v>1</v>
      </c>
      <c r="C13913" t="s">
        <v>9357</v>
      </c>
      <c r="D13913" s="84"/>
      <c r="F13913" s="84"/>
    </row>
    <row r="13914" spans="1:6" x14ac:dyDescent="0.25">
      <c r="A13914" t="s">
        <v>15152</v>
      </c>
      <c r="B13914">
        <v>1</v>
      </c>
      <c r="C13914" t="s">
        <v>9357</v>
      </c>
      <c r="D13914" s="84"/>
      <c r="F13914" s="84"/>
    </row>
    <row r="13915" spans="1:6" x14ac:dyDescent="0.25">
      <c r="A13915" t="s">
        <v>15153</v>
      </c>
      <c r="B13915">
        <v>1</v>
      </c>
      <c r="C13915" t="s">
        <v>9357</v>
      </c>
      <c r="D13915" s="84"/>
      <c r="F13915" s="84"/>
    </row>
    <row r="13916" spans="1:6" x14ac:dyDescent="0.25">
      <c r="A13916" t="s">
        <v>15154</v>
      </c>
      <c r="B13916">
        <v>1</v>
      </c>
      <c r="C13916" t="s">
        <v>9357</v>
      </c>
      <c r="D13916" s="84"/>
      <c r="F13916" s="84"/>
    </row>
    <row r="13917" spans="1:6" x14ac:dyDescent="0.25">
      <c r="A13917" t="s">
        <v>15155</v>
      </c>
      <c r="B13917">
        <v>1</v>
      </c>
      <c r="C13917" t="s">
        <v>9357</v>
      </c>
      <c r="D13917" s="84"/>
      <c r="F13917" s="84"/>
    </row>
    <row r="13918" spans="1:6" x14ac:dyDescent="0.25">
      <c r="A13918" t="s">
        <v>15156</v>
      </c>
      <c r="B13918">
        <v>1</v>
      </c>
      <c r="C13918" t="s">
        <v>9357</v>
      </c>
      <c r="D13918" s="84"/>
      <c r="F13918" s="84"/>
    </row>
    <row r="13919" spans="1:6" x14ac:dyDescent="0.25">
      <c r="A13919" t="s">
        <v>15157</v>
      </c>
      <c r="B13919">
        <v>1</v>
      </c>
      <c r="C13919" t="s">
        <v>9357</v>
      </c>
      <c r="D13919" s="84"/>
      <c r="F13919" s="84"/>
    </row>
    <row r="13920" spans="1:6" x14ac:dyDescent="0.25">
      <c r="A13920" t="s">
        <v>15158</v>
      </c>
      <c r="B13920">
        <v>1</v>
      </c>
      <c r="C13920" t="s">
        <v>9357</v>
      </c>
      <c r="D13920" s="84"/>
      <c r="F13920" s="84"/>
    </row>
    <row r="13921" spans="1:6" x14ac:dyDescent="0.25">
      <c r="A13921" t="s">
        <v>15159</v>
      </c>
      <c r="B13921">
        <v>1</v>
      </c>
      <c r="C13921" t="s">
        <v>9357</v>
      </c>
      <c r="D13921" s="84"/>
      <c r="F13921" s="84"/>
    </row>
    <row r="13922" spans="1:6" x14ac:dyDescent="0.25">
      <c r="A13922" t="s">
        <v>15160</v>
      </c>
      <c r="B13922">
        <v>1</v>
      </c>
      <c r="C13922" t="s">
        <v>9357</v>
      </c>
      <c r="D13922" s="84"/>
      <c r="F13922" s="84"/>
    </row>
    <row r="13923" spans="1:6" x14ac:dyDescent="0.25">
      <c r="A13923" t="s">
        <v>15161</v>
      </c>
      <c r="B13923">
        <v>1</v>
      </c>
      <c r="C13923" t="s">
        <v>9357</v>
      </c>
      <c r="D13923" s="84"/>
      <c r="F13923" s="84"/>
    </row>
    <row r="13924" spans="1:6" x14ac:dyDescent="0.25">
      <c r="A13924" t="s">
        <v>15162</v>
      </c>
      <c r="B13924">
        <v>1</v>
      </c>
      <c r="C13924" t="s">
        <v>9357</v>
      </c>
      <c r="D13924" s="84"/>
      <c r="F13924" s="84"/>
    </row>
    <row r="13925" spans="1:6" x14ac:dyDescent="0.25">
      <c r="A13925" t="s">
        <v>15163</v>
      </c>
      <c r="B13925">
        <v>1</v>
      </c>
      <c r="C13925" t="s">
        <v>9357</v>
      </c>
      <c r="D13925" s="84"/>
      <c r="F13925" s="84"/>
    </row>
    <row r="13926" spans="1:6" x14ac:dyDescent="0.25">
      <c r="A13926" t="s">
        <v>15164</v>
      </c>
      <c r="B13926">
        <v>1</v>
      </c>
      <c r="C13926" t="s">
        <v>9357</v>
      </c>
      <c r="D13926" s="84"/>
      <c r="F13926" s="84"/>
    </row>
    <row r="13927" spans="1:6" x14ac:dyDescent="0.25">
      <c r="A13927" t="s">
        <v>15165</v>
      </c>
      <c r="B13927">
        <v>1</v>
      </c>
      <c r="C13927" t="s">
        <v>9357</v>
      </c>
      <c r="D13927" s="84"/>
      <c r="F13927" s="84"/>
    </row>
    <row r="13928" spans="1:6" x14ac:dyDescent="0.25">
      <c r="A13928" t="s">
        <v>15166</v>
      </c>
      <c r="B13928">
        <v>1</v>
      </c>
      <c r="C13928" t="s">
        <v>9357</v>
      </c>
      <c r="D13928" s="84"/>
      <c r="F13928" s="84"/>
    </row>
    <row r="13929" spans="1:6" x14ac:dyDescent="0.25">
      <c r="A13929" t="s">
        <v>15167</v>
      </c>
      <c r="B13929">
        <v>1</v>
      </c>
      <c r="C13929" t="s">
        <v>9357</v>
      </c>
      <c r="D13929" s="84"/>
      <c r="F13929" s="84"/>
    </row>
    <row r="13930" spans="1:6" x14ac:dyDescent="0.25">
      <c r="A13930" t="s">
        <v>15168</v>
      </c>
      <c r="B13930">
        <v>1</v>
      </c>
      <c r="C13930" t="s">
        <v>9357</v>
      </c>
      <c r="D13930" s="84"/>
      <c r="F13930" s="84"/>
    </row>
    <row r="13931" spans="1:6" x14ac:dyDescent="0.25">
      <c r="A13931" t="s">
        <v>15169</v>
      </c>
      <c r="B13931">
        <v>1</v>
      </c>
      <c r="C13931" t="s">
        <v>9357</v>
      </c>
      <c r="D13931" s="84"/>
      <c r="F13931" s="84"/>
    </row>
    <row r="13932" spans="1:6" x14ac:dyDescent="0.25">
      <c r="A13932" t="s">
        <v>15170</v>
      </c>
      <c r="B13932">
        <v>1</v>
      </c>
      <c r="C13932" t="s">
        <v>9357</v>
      </c>
      <c r="D13932" s="84"/>
      <c r="F13932" s="84"/>
    </row>
    <row r="13933" spans="1:6" x14ac:dyDescent="0.25">
      <c r="A13933" t="s">
        <v>15171</v>
      </c>
      <c r="B13933">
        <v>1</v>
      </c>
      <c r="C13933" t="s">
        <v>9357</v>
      </c>
      <c r="D13933" s="84"/>
      <c r="F13933" s="84"/>
    </row>
    <row r="13934" spans="1:6" x14ac:dyDescent="0.25">
      <c r="A13934" t="s">
        <v>15172</v>
      </c>
      <c r="B13934">
        <v>1</v>
      </c>
      <c r="C13934" t="s">
        <v>9357</v>
      </c>
      <c r="D13934" s="84"/>
      <c r="F13934" s="84"/>
    </row>
    <row r="13935" spans="1:6" x14ac:dyDescent="0.25">
      <c r="A13935" t="s">
        <v>15173</v>
      </c>
      <c r="B13935">
        <v>1</v>
      </c>
      <c r="C13935" t="s">
        <v>9357</v>
      </c>
      <c r="D13935" s="84"/>
      <c r="F13935" s="84"/>
    </row>
    <row r="13936" spans="1:6" x14ac:dyDescent="0.25">
      <c r="A13936" t="s">
        <v>15174</v>
      </c>
      <c r="B13936">
        <v>1</v>
      </c>
      <c r="C13936" t="s">
        <v>9357</v>
      </c>
      <c r="D13936" s="84"/>
      <c r="F13936" s="84"/>
    </row>
    <row r="13937" spans="1:6" x14ac:dyDescent="0.25">
      <c r="A13937" t="s">
        <v>15175</v>
      </c>
      <c r="B13937">
        <v>1</v>
      </c>
      <c r="C13937" t="s">
        <v>9357</v>
      </c>
      <c r="D13937" s="84"/>
      <c r="F13937" s="84"/>
    </row>
    <row r="13938" spans="1:6" x14ac:dyDescent="0.25">
      <c r="A13938" t="s">
        <v>15176</v>
      </c>
      <c r="B13938">
        <v>1</v>
      </c>
      <c r="C13938" t="s">
        <v>9357</v>
      </c>
      <c r="D13938" s="84"/>
      <c r="F13938" s="84"/>
    </row>
    <row r="13939" spans="1:6" x14ac:dyDescent="0.25">
      <c r="A13939" t="s">
        <v>15177</v>
      </c>
      <c r="B13939">
        <v>1</v>
      </c>
      <c r="C13939" t="s">
        <v>9357</v>
      </c>
      <c r="D13939" s="84"/>
      <c r="F13939" s="84"/>
    </row>
    <row r="13940" spans="1:6" x14ac:dyDescent="0.25">
      <c r="A13940" t="s">
        <v>15178</v>
      </c>
      <c r="B13940">
        <v>1</v>
      </c>
      <c r="C13940" t="s">
        <v>9357</v>
      </c>
      <c r="D13940" s="84"/>
      <c r="F13940" s="84"/>
    </row>
    <row r="13941" spans="1:6" x14ac:dyDescent="0.25">
      <c r="A13941" t="s">
        <v>15179</v>
      </c>
      <c r="B13941">
        <v>1</v>
      </c>
      <c r="C13941" t="s">
        <v>9357</v>
      </c>
      <c r="D13941" s="84"/>
      <c r="F13941" s="84"/>
    </row>
    <row r="13942" spans="1:6" x14ac:dyDescent="0.25">
      <c r="A13942" t="s">
        <v>15180</v>
      </c>
      <c r="B13942">
        <v>1</v>
      </c>
      <c r="C13942" t="s">
        <v>9357</v>
      </c>
      <c r="D13942" s="84"/>
      <c r="F13942" s="84"/>
    </row>
    <row r="13943" spans="1:6" x14ac:dyDescent="0.25">
      <c r="A13943" t="s">
        <v>15181</v>
      </c>
      <c r="B13943">
        <v>1</v>
      </c>
      <c r="C13943" t="s">
        <v>9357</v>
      </c>
      <c r="D13943" s="84"/>
      <c r="F13943" s="84"/>
    </row>
    <row r="13944" spans="1:6" x14ac:dyDescent="0.25">
      <c r="A13944" t="s">
        <v>15182</v>
      </c>
      <c r="B13944">
        <v>1</v>
      </c>
      <c r="C13944" t="s">
        <v>9357</v>
      </c>
      <c r="D13944" s="84"/>
      <c r="F13944" s="84"/>
    </row>
    <row r="13945" spans="1:6" x14ac:dyDescent="0.25">
      <c r="A13945" t="s">
        <v>15183</v>
      </c>
      <c r="B13945">
        <v>1</v>
      </c>
      <c r="C13945" t="s">
        <v>9357</v>
      </c>
      <c r="D13945" s="84"/>
      <c r="F13945" s="84"/>
    </row>
    <row r="13946" spans="1:6" x14ac:dyDescent="0.25">
      <c r="A13946" t="s">
        <v>15184</v>
      </c>
      <c r="B13946">
        <v>1</v>
      </c>
      <c r="C13946" t="s">
        <v>9357</v>
      </c>
      <c r="D13946" s="84"/>
      <c r="F13946" s="84"/>
    </row>
    <row r="13947" spans="1:6" x14ac:dyDescent="0.25">
      <c r="A13947" t="s">
        <v>15185</v>
      </c>
      <c r="B13947">
        <v>1</v>
      </c>
      <c r="C13947" t="s">
        <v>9357</v>
      </c>
      <c r="D13947" s="84"/>
      <c r="F13947" s="84"/>
    </row>
    <row r="13948" spans="1:6" x14ac:dyDescent="0.25">
      <c r="A13948" t="s">
        <v>15186</v>
      </c>
      <c r="B13948">
        <v>1</v>
      </c>
      <c r="C13948" t="s">
        <v>9357</v>
      </c>
      <c r="D13948" s="84"/>
      <c r="F13948" s="84"/>
    </row>
    <row r="13949" spans="1:6" x14ac:dyDescent="0.25">
      <c r="A13949" t="s">
        <v>15187</v>
      </c>
      <c r="B13949">
        <v>1</v>
      </c>
      <c r="C13949" t="s">
        <v>9357</v>
      </c>
      <c r="D13949" s="84"/>
      <c r="F13949" s="84"/>
    </row>
    <row r="13950" spans="1:6" x14ac:dyDescent="0.25">
      <c r="A13950" t="s">
        <v>15188</v>
      </c>
      <c r="B13950">
        <v>1</v>
      </c>
      <c r="C13950" t="s">
        <v>9357</v>
      </c>
      <c r="D13950" s="84"/>
      <c r="F13950" s="84"/>
    </row>
    <row r="13951" spans="1:6" x14ac:dyDescent="0.25">
      <c r="A13951" t="s">
        <v>15189</v>
      </c>
      <c r="B13951">
        <v>1</v>
      </c>
      <c r="C13951" t="s">
        <v>9357</v>
      </c>
      <c r="D13951" s="84"/>
      <c r="F13951" s="84"/>
    </row>
    <row r="13952" spans="1:6" x14ac:dyDescent="0.25">
      <c r="A13952" t="s">
        <v>15190</v>
      </c>
      <c r="B13952">
        <v>1</v>
      </c>
      <c r="C13952" t="s">
        <v>9357</v>
      </c>
      <c r="D13952" s="84"/>
      <c r="F13952" s="84"/>
    </row>
    <row r="13953" spans="1:6" x14ac:dyDescent="0.25">
      <c r="A13953" t="s">
        <v>15191</v>
      </c>
      <c r="B13953">
        <v>1</v>
      </c>
      <c r="C13953" t="s">
        <v>9357</v>
      </c>
      <c r="D13953" s="84"/>
      <c r="F13953" s="84"/>
    </row>
    <row r="13954" spans="1:6" x14ac:dyDescent="0.25">
      <c r="A13954" t="s">
        <v>15192</v>
      </c>
      <c r="B13954">
        <v>1</v>
      </c>
      <c r="C13954" t="s">
        <v>9357</v>
      </c>
      <c r="D13954" s="84"/>
      <c r="F13954" s="84"/>
    </row>
    <row r="13955" spans="1:6" x14ac:dyDescent="0.25">
      <c r="A13955" t="s">
        <v>15193</v>
      </c>
      <c r="B13955">
        <v>1</v>
      </c>
      <c r="C13955" t="s">
        <v>9357</v>
      </c>
      <c r="D13955" s="84"/>
      <c r="F13955" s="84"/>
    </row>
    <row r="13956" spans="1:6" x14ac:dyDescent="0.25">
      <c r="A13956" t="s">
        <v>15194</v>
      </c>
      <c r="B13956">
        <v>1</v>
      </c>
      <c r="C13956" t="s">
        <v>9357</v>
      </c>
      <c r="D13956" s="84"/>
      <c r="F13956" s="84"/>
    </row>
    <row r="13957" spans="1:6" x14ac:dyDescent="0.25">
      <c r="A13957" t="s">
        <v>15195</v>
      </c>
      <c r="B13957">
        <v>1</v>
      </c>
      <c r="C13957" t="s">
        <v>9357</v>
      </c>
      <c r="D13957" s="84"/>
      <c r="F13957" s="84"/>
    </row>
    <row r="13958" spans="1:6" x14ac:dyDescent="0.25">
      <c r="A13958" t="s">
        <v>15196</v>
      </c>
      <c r="B13958">
        <v>1</v>
      </c>
      <c r="C13958" t="s">
        <v>9357</v>
      </c>
      <c r="D13958" s="84"/>
      <c r="F13958" s="84"/>
    </row>
    <row r="13959" spans="1:6" x14ac:dyDescent="0.25">
      <c r="A13959" t="s">
        <v>15197</v>
      </c>
      <c r="B13959">
        <v>1</v>
      </c>
      <c r="C13959" t="s">
        <v>9357</v>
      </c>
      <c r="D13959" s="84"/>
      <c r="F13959" s="84"/>
    </row>
    <row r="13960" spans="1:6" x14ac:dyDescent="0.25">
      <c r="A13960" t="s">
        <v>15198</v>
      </c>
      <c r="B13960">
        <v>1</v>
      </c>
      <c r="C13960" t="s">
        <v>9357</v>
      </c>
      <c r="D13960" s="84"/>
      <c r="F13960" s="84"/>
    </row>
    <row r="13961" spans="1:6" x14ac:dyDescent="0.25">
      <c r="A13961" t="s">
        <v>15199</v>
      </c>
      <c r="B13961">
        <v>1</v>
      </c>
      <c r="C13961" t="s">
        <v>9357</v>
      </c>
      <c r="D13961" s="84"/>
      <c r="F13961" s="84"/>
    </row>
    <row r="13962" spans="1:6" x14ac:dyDescent="0.25">
      <c r="A13962" t="s">
        <v>15200</v>
      </c>
      <c r="B13962">
        <v>1</v>
      </c>
      <c r="C13962" t="s">
        <v>9357</v>
      </c>
      <c r="D13962" s="84"/>
      <c r="F13962" s="84"/>
    </row>
    <row r="13963" spans="1:6" x14ac:dyDescent="0.25">
      <c r="A13963" t="s">
        <v>15201</v>
      </c>
      <c r="B13963">
        <v>1</v>
      </c>
      <c r="C13963" t="s">
        <v>9357</v>
      </c>
      <c r="D13963" s="84"/>
      <c r="F13963" s="84"/>
    </row>
    <row r="13964" spans="1:6" x14ac:dyDescent="0.25">
      <c r="A13964" t="s">
        <v>15202</v>
      </c>
      <c r="B13964">
        <v>1</v>
      </c>
      <c r="C13964" t="s">
        <v>9357</v>
      </c>
      <c r="D13964" s="84"/>
      <c r="F13964" s="84"/>
    </row>
    <row r="13965" spans="1:6" x14ac:dyDescent="0.25">
      <c r="A13965" t="s">
        <v>15203</v>
      </c>
      <c r="B13965">
        <v>1</v>
      </c>
      <c r="C13965" t="s">
        <v>9357</v>
      </c>
      <c r="D13965" s="84"/>
      <c r="F13965" s="84"/>
    </row>
    <row r="13966" spans="1:6" x14ac:dyDescent="0.25">
      <c r="A13966" t="s">
        <v>15204</v>
      </c>
      <c r="B13966">
        <v>1</v>
      </c>
      <c r="C13966" t="s">
        <v>9357</v>
      </c>
      <c r="D13966" s="84"/>
      <c r="F13966" s="84"/>
    </row>
    <row r="13967" spans="1:6" x14ac:dyDescent="0.25">
      <c r="A13967" t="s">
        <v>15205</v>
      </c>
      <c r="B13967">
        <v>1</v>
      </c>
      <c r="C13967" t="s">
        <v>9357</v>
      </c>
      <c r="D13967" s="84"/>
      <c r="F13967" s="84"/>
    </row>
    <row r="13968" spans="1:6" x14ac:dyDescent="0.25">
      <c r="A13968" t="s">
        <v>15206</v>
      </c>
      <c r="B13968">
        <v>1</v>
      </c>
      <c r="C13968" t="s">
        <v>9357</v>
      </c>
      <c r="D13968" s="84"/>
      <c r="F13968" s="84"/>
    </row>
    <row r="13969" spans="1:6" x14ac:dyDescent="0.25">
      <c r="A13969" t="s">
        <v>15207</v>
      </c>
      <c r="B13969">
        <v>1</v>
      </c>
      <c r="C13969" t="s">
        <v>9357</v>
      </c>
      <c r="D13969" s="84"/>
      <c r="F13969" s="84"/>
    </row>
    <row r="13970" spans="1:6" x14ac:dyDescent="0.25">
      <c r="A13970" t="s">
        <v>15208</v>
      </c>
      <c r="B13970">
        <v>1</v>
      </c>
      <c r="C13970" t="s">
        <v>9357</v>
      </c>
      <c r="D13970" s="84"/>
      <c r="F13970" s="84"/>
    </row>
    <row r="13971" spans="1:6" x14ac:dyDescent="0.25">
      <c r="A13971" t="s">
        <v>15209</v>
      </c>
      <c r="B13971">
        <v>1</v>
      </c>
      <c r="C13971" t="s">
        <v>9357</v>
      </c>
      <c r="D13971" s="84"/>
      <c r="F13971" s="84"/>
    </row>
    <row r="13972" spans="1:6" x14ac:dyDescent="0.25">
      <c r="A13972" t="s">
        <v>15210</v>
      </c>
      <c r="B13972">
        <v>1</v>
      </c>
      <c r="C13972" t="s">
        <v>9357</v>
      </c>
      <c r="D13972" s="84"/>
      <c r="F13972" s="84"/>
    </row>
    <row r="13973" spans="1:6" x14ac:dyDescent="0.25">
      <c r="A13973" t="s">
        <v>15211</v>
      </c>
      <c r="B13973">
        <v>1</v>
      </c>
      <c r="C13973" t="s">
        <v>9357</v>
      </c>
      <c r="D13973" s="84"/>
      <c r="F13973" s="84"/>
    </row>
    <row r="13974" spans="1:6" x14ac:dyDescent="0.25">
      <c r="A13974" t="s">
        <v>15212</v>
      </c>
      <c r="B13974">
        <v>1</v>
      </c>
      <c r="C13974" t="s">
        <v>9357</v>
      </c>
      <c r="D13974" s="84"/>
      <c r="F13974" s="84"/>
    </row>
    <row r="13975" spans="1:6" x14ac:dyDescent="0.25">
      <c r="A13975" t="s">
        <v>15213</v>
      </c>
      <c r="B13975">
        <v>1</v>
      </c>
      <c r="C13975" t="s">
        <v>9357</v>
      </c>
      <c r="D13975" s="84"/>
      <c r="F13975" s="84"/>
    </row>
    <row r="13976" spans="1:6" x14ac:dyDescent="0.25">
      <c r="A13976" t="s">
        <v>15214</v>
      </c>
      <c r="B13976">
        <v>1</v>
      </c>
      <c r="C13976" t="s">
        <v>9357</v>
      </c>
      <c r="D13976" s="84"/>
      <c r="F13976" s="84"/>
    </row>
    <row r="13977" spans="1:6" x14ac:dyDescent="0.25">
      <c r="A13977" t="s">
        <v>15215</v>
      </c>
      <c r="B13977">
        <v>1</v>
      </c>
      <c r="C13977" t="s">
        <v>9357</v>
      </c>
      <c r="D13977" s="84"/>
      <c r="F13977" s="84"/>
    </row>
    <row r="13978" spans="1:6" x14ac:dyDescent="0.25">
      <c r="A13978" t="s">
        <v>15216</v>
      </c>
      <c r="B13978">
        <v>1</v>
      </c>
      <c r="C13978" t="s">
        <v>9357</v>
      </c>
      <c r="D13978" s="84"/>
      <c r="F13978" s="84"/>
    </row>
    <row r="13979" spans="1:6" x14ac:dyDescent="0.25">
      <c r="A13979" t="s">
        <v>15217</v>
      </c>
      <c r="B13979">
        <v>1</v>
      </c>
      <c r="C13979" t="s">
        <v>9357</v>
      </c>
      <c r="D13979" s="84"/>
      <c r="F13979" s="84"/>
    </row>
    <row r="13980" spans="1:6" x14ac:dyDescent="0.25">
      <c r="A13980" t="s">
        <v>15218</v>
      </c>
      <c r="B13980">
        <v>1</v>
      </c>
      <c r="C13980" t="s">
        <v>9357</v>
      </c>
      <c r="D13980" s="84"/>
      <c r="F13980" s="84"/>
    </row>
    <row r="13981" spans="1:6" x14ac:dyDescent="0.25">
      <c r="A13981" t="s">
        <v>15219</v>
      </c>
      <c r="B13981">
        <v>1</v>
      </c>
      <c r="C13981" t="s">
        <v>9357</v>
      </c>
      <c r="D13981" s="84"/>
      <c r="F13981" s="84"/>
    </row>
    <row r="13982" spans="1:6" x14ac:dyDescent="0.25">
      <c r="A13982" t="s">
        <v>15220</v>
      </c>
      <c r="B13982">
        <v>1</v>
      </c>
      <c r="C13982" t="s">
        <v>9357</v>
      </c>
      <c r="D13982" s="84"/>
      <c r="F13982" s="84"/>
    </row>
    <row r="13983" spans="1:6" x14ac:dyDescent="0.25">
      <c r="A13983" t="s">
        <v>15221</v>
      </c>
      <c r="B13983">
        <v>1</v>
      </c>
      <c r="C13983" t="s">
        <v>9357</v>
      </c>
      <c r="D13983" s="84"/>
      <c r="F13983" s="84"/>
    </row>
    <row r="13984" spans="1:6" x14ac:dyDescent="0.25">
      <c r="A13984" t="s">
        <v>15222</v>
      </c>
      <c r="B13984">
        <v>1</v>
      </c>
      <c r="C13984" t="s">
        <v>9357</v>
      </c>
      <c r="D13984" s="84"/>
      <c r="F13984" s="84"/>
    </row>
    <row r="13985" spans="1:6" x14ac:dyDescent="0.25">
      <c r="A13985" t="s">
        <v>15223</v>
      </c>
      <c r="B13985">
        <v>1</v>
      </c>
      <c r="C13985" t="s">
        <v>9357</v>
      </c>
      <c r="D13985" s="84"/>
      <c r="F13985" s="84"/>
    </row>
    <row r="13986" spans="1:6" x14ac:dyDescent="0.25">
      <c r="A13986" t="s">
        <v>15224</v>
      </c>
      <c r="B13986">
        <v>1</v>
      </c>
      <c r="C13986" t="s">
        <v>9357</v>
      </c>
      <c r="D13986" s="84"/>
      <c r="F13986" s="84"/>
    </row>
    <row r="13987" spans="1:6" x14ac:dyDescent="0.25">
      <c r="A13987" t="s">
        <v>15225</v>
      </c>
      <c r="B13987">
        <v>1</v>
      </c>
      <c r="C13987" t="s">
        <v>9357</v>
      </c>
      <c r="D13987" s="84"/>
      <c r="F13987" s="84"/>
    </row>
    <row r="13988" spans="1:6" x14ac:dyDescent="0.25">
      <c r="A13988" t="s">
        <v>15226</v>
      </c>
      <c r="B13988">
        <v>1</v>
      </c>
      <c r="C13988" t="s">
        <v>9357</v>
      </c>
      <c r="D13988" s="84"/>
      <c r="F13988" s="84"/>
    </row>
    <row r="13989" spans="1:6" x14ac:dyDescent="0.25">
      <c r="A13989" t="s">
        <v>15227</v>
      </c>
      <c r="B13989">
        <v>1</v>
      </c>
      <c r="C13989" t="s">
        <v>9357</v>
      </c>
      <c r="D13989" s="84"/>
      <c r="F13989" s="84"/>
    </row>
    <row r="13990" spans="1:6" x14ac:dyDescent="0.25">
      <c r="A13990" t="s">
        <v>15228</v>
      </c>
      <c r="B13990">
        <v>1</v>
      </c>
      <c r="C13990" t="s">
        <v>9357</v>
      </c>
      <c r="D13990" s="84"/>
      <c r="F13990" s="84"/>
    </row>
    <row r="13991" spans="1:6" x14ac:dyDescent="0.25">
      <c r="A13991" t="s">
        <v>15229</v>
      </c>
      <c r="B13991">
        <v>1</v>
      </c>
      <c r="C13991" t="s">
        <v>9357</v>
      </c>
      <c r="D13991" s="84"/>
      <c r="F13991" s="84"/>
    </row>
    <row r="13992" spans="1:6" x14ac:dyDescent="0.25">
      <c r="A13992" t="s">
        <v>15230</v>
      </c>
      <c r="B13992">
        <v>1</v>
      </c>
      <c r="C13992" t="s">
        <v>9357</v>
      </c>
      <c r="D13992" s="84"/>
      <c r="F13992" s="84"/>
    </row>
    <row r="13993" spans="1:6" x14ac:dyDescent="0.25">
      <c r="A13993" t="s">
        <v>15231</v>
      </c>
      <c r="B13993">
        <v>1</v>
      </c>
      <c r="C13993" t="s">
        <v>9357</v>
      </c>
      <c r="D13993" s="84"/>
      <c r="F13993" s="84"/>
    </row>
    <row r="13994" spans="1:6" x14ac:dyDescent="0.25">
      <c r="A13994" t="s">
        <v>15232</v>
      </c>
      <c r="B13994">
        <v>1</v>
      </c>
      <c r="C13994" t="s">
        <v>9357</v>
      </c>
      <c r="D13994" s="84"/>
      <c r="F13994" s="84"/>
    </row>
    <row r="13995" spans="1:6" x14ac:dyDescent="0.25">
      <c r="A13995" t="s">
        <v>15233</v>
      </c>
      <c r="B13995">
        <v>1</v>
      </c>
      <c r="C13995" t="s">
        <v>9357</v>
      </c>
      <c r="D13995" s="84"/>
      <c r="F13995" s="84"/>
    </row>
    <row r="13996" spans="1:6" x14ac:dyDescent="0.25">
      <c r="A13996" t="s">
        <v>15234</v>
      </c>
      <c r="B13996">
        <v>1</v>
      </c>
      <c r="C13996" t="s">
        <v>9357</v>
      </c>
      <c r="D13996" s="84"/>
      <c r="F13996" s="84"/>
    </row>
    <row r="13997" spans="1:6" x14ac:dyDescent="0.25">
      <c r="A13997" t="s">
        <v>15235</v>
      </c>
      <c r="B13997">
        <v>1</v>
      </c>
      <c r="C13997" t="s">
        <v>9357</v>
      </c>
      <c r="D13997" s="84"/>
      <c r="F13997" s="84"/>
    </row>
    <row r="13998" spans="1:6" x14ac:dyDescent="0.25">
      <c r="A13998" t="s">
        <v>15236</v>
      </c>
      <c r="B13998">
        <v>1</v>
      </c>
      <c r="C13998" t="s">
        <v>9357</v>
      </c>
      <c r="D13998" s="84"/>
      <c r="F13998" s="84"/>
    </row>
    <row r="13999" spans="1:6" x14ac:dyDescent="0.25">
      <c r="A13999" t="s">
        <v>15237</v>
      </c>
      <c r="B13999">
        <v>1</v>
      </c>
      <c r="C13999" t="s">
        <v>9357</v>
      </c>
      <c r="D13999" s="84"/>
      <c r="F13999" s="84"/>
    </row>
    <row r="14000" spans="1:6" x14ac:dyDescent="0.25">
      <c r="A14000" t="s">
        <v>15238</v>
      </c>
      <c r="B14000">
        <v>1</v>
      </c>
      <c r="C14000" t="s">
        <v>9357</v>
      </c>
      <c r="D14000" s="84"/>
      <c r="F14000" s="84"/>
    </row>
    <row r="14001" spans="1:6" x14ac:dyDescent="0.25">
      <c r="A14001" t="s">
        <v>15239</v>
      </c>
      <c r="B14001">
        <v>1</v>
      </c>
      <c r="C14001" t="s">
        <v>9357</v>
      </c>
      <c r="D14001" s="84"/>
      <c r="F14001" s="84"/>
    </row>
    <row r="14002" spans="1:6" x14ac:dyDescent="0.25">
      <c r="A14002" t="s">
        <v>15240</v>
      </c>
      <c r="B14002">
        <v>1</v>
      </c>
      <c r="C14002" t="s">
        <v>9357</v>
      </c>
      <c r="D14002" s="84"/>
      <c r="F14002" s="84"/>
    </row>
    <row r="14003" spans="1:6" x14ac:dyDescent="0.25">
      <c r="A14003" t="s">
        <v>15241</v>
      </c>
      <c r="B14003">
        <v>1</v>
      </c>
      <c r="C14003" t="s">
        <v>9357</v>
      </c>
      <c r="D14003" s="84"/>
      <c r="F14003" s="84"/>
    </row>
    <row r="14004" spans="1:6" x14ac:dyDescent="0.25">
      <c r="A14004" t="s">
        <v>15242</v>
      </c>
      <c r="B14004">
        <v>1</v>
      </c>
      <c r="C14004" t="s">
        <v>9357</v>
      </c>
      <c r="D14004" s="84"/>
      <c r="F14004" s="84"/>
    </row>
    <row r="14005" spans="1:6" x14ac:dyDescent="0.25">
      <c r="A14005" t="s">
        <v>15243</v>
      </c>
      <c r="B14005">
        <v>1</v>
      </c>
      <c r="C14005" t="s">
        <v>9357</v>
      </c>
      <c r="D14005" s="84"/>
      <c r="F14005" s="84"/>
    </row>
    <row r="14006" spans="1:6" x14ac:dyDescent="0.25">
      <c r="A14006" t="s">
        <v>15244</v>
      </c>
      <c r="B14006">
        <v>1</v>
      </c>
      <c r="C14006" t="s">
        <v>9357</v>
      </c>
      <c r="D14006" s="84"/>
      <c r="F14006" s="84"/>
    </row>
    <row r="14007" spans="1:6" x14ac:dyDescent="0.25">
      <c r="A14007" t="s">
        <v>15245</v>
      </c>
      <c r="B14007">
        <v>1</v>
      </c>
      <c r="C14007" t="s">
        <v>9357</v>
      </c>
      <c r="D14007" s="84"/>
      <c r="F14007" s="84"/>
    </row>
    <row r="14008" spans="1:6" x14ac:dyDescent="0.25">
      <c r="A14008" t="s">
        <v>15246</v>
      </c>
      <c r="B14008">
        <v>1</v>
      </c>
      <c r="C14008" t="s">
        <v>9357</v>
      </c>
      <c r="D14008" s="84"/>
      <c r="F14008" s="84"/>
    </row>
    <row r="14009" spans="1:6" x14ac:dyDescent="0.25">
      <c r="A14009" t="s">
        <v>15247</v>
      </c>
      <c r="B14009">
        <v>1</v>
      </c>
      <c r="C14009" t="s">
        <v>9357</v>
      </c>
      <c r="D14009" s="84"/>
      <c r="F14009" s="84"/>
    </row>
    <row r="14010" spans="1:6" x14ac:dyDescent="0.25">
      <c r="A14010" t="s">
        <v>15248</v>
      </c>
      <c r="B14010">
        <v>1</v>
      </c>
      <c r="C14010" t="s">
        <v>9357</v>
      </c>
      <c r="D14010" s="84"/>
      <c r="F14010" s="84"/>
    </row>
    <row r="14011" spans="1:6" x14ac:dyDescent="0.25">
      <c r="A14011" t="s">
        <v>15249</v>
      </c>
      <c r="B14011">
        <v>1</v>
      </c>
      <c r="C14011" t="s">
        <v>9357</v>
      </c>
      <c r="D14011" s="84"/>
      <c r="F14011" s="84"/>
    </row>
    <row r="14012" spans="1:6" x14ac:dyDescent="0.25">
      <c r="A14012" t="s">
        <v>15250</v>
      </c>
      <c r="B14012">
        <v>1</v>
      </c>
      <c r="C14012" t="s">
        <v>9357</v>
      </c>
      <c r="D14012" s="84"/>
      <c r="F14012" s="84"/>
    </row>
    <row r="14013" spans="1:6" x14ac:dyDescent="0.25">
      <c r="A14013" t="s">
        <v>15251</v>
      </c>
      <c r="B14013">
        <v>1</v>
      </c>
      <c r="C14013" t="s">
        <v>9357</v>
      </c>
      <c r="D14013" s="84"/>
      <c r="F14013" s="84"/>
    </row>
    <row r="14014" spans="1:6" x14ac:dyDescent="0.25">
      <c r="A14014" t="s">
        <v>15252</v>
      </c>
      <c r="B14014">
        <v>1</v>
      </c>
      <c r="C14014" t="s">
        <v>9357</v>
      </c>
      <c r="D14014" s="84"/>
      <c r="F14014" s="84"/>
    </row>
    <row r="14015" spans="1:6" x14ac:dyDescent="0.25">
      <c r="A14015" t="s">
        <v>15253</v>
      </c>
      <c r="B14015">
        <v>1</v>
      </c>
      <c r="C14015" t="s">
        <v>9357</v>
      </c>
      <c r="D14015" s="84"/>
      <c r="F14015" s="84"/>
    </row>
    <row r="14016" spans="1:6" x14ac:dyDescent="0.25">
      <c r="A14016" t="s">
        <v>15254</v>
      </c>
      <c r="B14016">
        <v>1</v>
      </c>
      <c r="C14016" t="s">
        <v>9357</v>
      </c>
      <c r="D14016" s="84"/>
      <c r="F14016" s="84"/>
    </row>
    <row r="14017" spans="1:6" x14ac:dyDescent="0.25">
      <c r="A14017" t="s">
        <v>15255</v>
      </c>
      <c r="B14017">
        <v>1</v>
      </c>
      <c r="C14017" t="s">
        <v>9357</v>
      </c>
      <c r="D14017" s="84"/>
      <c r="F14017" s="84"/>
    </row>
    <row r="14018" spans="1:6" x14ac:dyDescent="0.25">
      <c r="A14018" t="s">
        <v>15256</v>
      </c>
      <c r="B14018">
        <v>1</v>
      </c>
      <c r="C14018" t="s">
        <v>9357</v>
      </c>
      <c r="D14018" s="84"/>
      <c r="F14018" s="84"/>
    </row>
    <row r="14019" spans="1:6" x14ac:dyDescent="0.25">
      <c r="A14019" t="s">
        <v>15257</v>
      </c>
      <c r="B14019">
        <v>1</v>
      </c>
      <c r="C14019" t="s">
        <v>9357</v>
      </c>
      <c r="D14019" s="84"/>
      <c r="F14019" s="84"/>
    </row>
    <row r="14020" spans="1:6" x14ac:dyDescent="0.25">
      <c r="A14020" t="s">
        <v>15258</v>
      </c>
      <c r="B14020">
        <v>1</v>
      </c>
      <c r="C14020" t="s">
        <v>9357</v>
      </c>
      <c r="D14020" s="84"/>
      <c r="F14020" s="84"/>
    </row>
    <row r="14021" spans="1:6" x14ac:dyDescent="0.25">
      <c r="A14021" t="s">
        <v>15259</v>
      </c>
      <c r="B14021">
        <v>1</v>
      </c>
      <c r="C14021" t="s">
        <v>9357</v>
      </c>
      <c r="D14021" s="84"/>
      <c r="F14021" s="84"/>
    </row>
    <row r="14022" spans="1:6" x14ac:dyDescent="0.25">
      <c r="A14022" t="s">
        <v>15260</v>
      </c>
      <c r="B14022">
        <v>1</v>
      </c>
      <c r="C14022" t="s">
        <v>9357</v>
      </c>
      <c r="D14022" s="84"/>
      <c r="F14022" s="84"/>
    </row>
    <row r="14023" spans="1:6" x14ac:dyDescent="0.25">
      <c r="A14023" t="s">
        <v>15261</v>
      </c>
      <c r="B14023">
        <v>1</v>
      </c>
      <c r="C14023" t="s">
        <v>9357</v>
      </c>
      <c r="D14023" s="84"/>
      <c r="F14023" s="84"/>
    </row>
    <row r="14024" spans="1:6" x14ac:dyDescent="0.25">
      <c r="A14024" t="s">
        <v>15262</v>
      </c>
      <c r="B14024">
        <v>1</v>
      </c>
      <c r="C14024" t="s">
        <v>9357</v>
      </c>
      <c r="D14024" s="84"/>
      <c r="F14024" s="84"/>
    </row>
    <row r="14025" spans="1:6" x14ac:dyDescent="0.25">
      <c r="A14025" t="s">
        <v>15263</v>
      </c>
      <c r="B14025">
        <v>1</v>
      </c>
      <c r="C14025" t="s">
        <v>9357</v>
      </c>
      <c r="D14025" s="84"/>
      <c r="F14025" s="84"/>
    </row>
    <row r="14026" spans="1:6" x14ac:dyDescent="0.25">
      <c r="A14026" t="s">
        <v>15264</v>
      </c>
      <c r="B14026">
        <v>1</v>
      </c>
      <c r="C14026" t="s">
        <v>9357</v>
      </c>
      <c r="D14026" s="84"/>
      <c r="F14026" s="84"/>
    </row>
    <row r="14027" spans="1:6" x14ac:dyDescent="0.25">
      <c r="A14027" t="s">
        <v>15265</v>
      </c>
      <c r="B14027">
        <v>1</v>
      </c>
      <c r="C14027" t="s">
        <v>9357</v>
      </c>
      <c r="D14027" s="84"/>
      <c r="F14027" s="84"/>
    </row>
    <row r="14028" spans="1:6" x14ac:dyDescent="0.25">
      <c r="A14028" t="s">
        <v>15266</v>
      </c>
      <c r="B14028">
        <v>1</v>
      </c>
      <c r="C14028" t="s">
        <v>9357</v>
      </c>
      <c r="D14028" s="84"/>
      <c r="F14028" s="84"/>
    </row>
    <row r="14029" spans="1:6" x14ac:dyDescent="0.25">
      <c r="A14029" t="s">
        <v>15267</v>
      </c>
      <c r="B14029">
        <v>1</v>
      </c>
      <c r="C14029" t="s">
        <v>9357</v>
      </c>
      <c r="D14029" s="84"/>
      <c r="F14029" s="84"/>
    </row>
    <row r="14030" spans="1:6" x14ac:dyDescent="0.25">
      <c r="A14030" t="s">
        <v>15268</v>
      </c>
      <c r="B14030">
        <v>1</v>
      </c>
      <c r="C14030" t="s">
        <v>9357</v>
      </c>
      <c r="D14030" s="84"/>
      <c r="F14030" s="84"/>
    </row>
    <row r="14031" spans="1:6" x14ac:dyDescent="0.25">
      <c r="A14031" t="s">
        <v>15269</v>
      </c>
      <c r="B14031">
        <v>1</v>
      </c>
      <c r="C14031" t="s">
        <v>9357</v>
      </c>
      <c r="D14031" s="84"/>
      <c r="F14031" s="84"/>
    </row>
    <row r="14032" spans="1:6" x14ac:dyDescent="0.25">
      <c r="A14032" t="s">
        <v>15270</v>
      </c>
      <c r="B14032">
        <v>1</v>
      </c>
      <c r="C14032" t="s">
        <v>9357</v>
      </c>
      <c r="D14032" s="84"/>
      <c r="F14032" s="84"/>
    </row>
    <row r="14033" spans="1:6" x14ac:dyDescent="0.25">
      <c r="A14033" t="s">
        <v>15271</v>
      </c>
      <c r="B14033">
        <v>1</v>
      </c>
      <c r="C14033" t="s">
        <v>9357</v>
      </c>
      <c r="D14033" s="84"/>
      <c r="F14033" s="84"/>
    </row>
    <row r="14034" spans="1:6" x14ac:dyDescent="0.25">
      <c r="A14034" t="s">
        <v>15272</v>
      </c>
      <c r="B14034">
        <v>1</v>
      </c>
      <c r="C14034" t="s">
        <v>9357</v>
      </c>
      <c r="D14034" s="84"/>
      <c r="F14034" s="84"/>
    </row>
    <row r="14035" spans="1:6" x14ac:dyDescent="0.25">
      <c r="A14035" t="s">
        <v>15273</v>
      </c>
      <c r="B14035">
        <v>1</v>
      </c>
      <c r="C14035" t="s">
        <v>9357</v>
      </c>
      <c r="D14035" s="84"/>
      <c r="F14035" s="84"/>
    </row>
    <row r="14036" spans="1:6" x14ac:dyDescent="0.25">
      <c r="A14036" t="s">
        <v>15274</v>
      </c>
      <c r="B14036">
        <v>1</v>
      </c>
      <c r="C14036" t="s">
        <v>9357</v>
      </c>
      <c r="D14036" s="84"/>
      <c r="F14036" s="84"/>
    </row>
    <row r="14037" spans="1:6" x14ac:dyDescent="0.25">
      <c r="A14037" t="s">
        <v>15275</v>
      </c>
      <c r="B14037">
        <v>1</v>
      </c>
      <c r="C14037" t="s">
        <v>9357</v>
      </c>
      <c r="D14037" s="84"/>
      <c r="F14037" s="84"/>
    </row>
    <row r="14038" spans="1:6" x14ac:dyDescent="0.25">
      <c r="A14038" t="s">
        <v>15276</v>
      </c>
      <c r="B14038">
        <v>1</v>
      </c>
      <c r="C14038" t="s">
        <v>9357</v>
      </c>
      <c r="D14038" s="84"/>
      <c r="F14038" s="84"/>
    </row>
    <row r="14039" spans="1:6" x14ac:dyDescent="0.25">
      <c r="A14039" t="s">
        <v>15277</v>
      </c>
      <c r="B14039">
        <v>1</v>
      </c>
      <c r="C14039" t="s">
        <v>9357</v>
      </c>
      <c r="D14039" s="84"/>
      <c r="F14039" s="84"/>
    </row>
    <row r="14040" spans="1:6" x14ac:dyDescent="0.25">
      <c r="A14040" t="s">
        <v>15278</v>
      </c>
      <c r="B14040">
        <v>1</v>
      </c>
      <c r="C14040" t="s">
        <v>9357</v>
      </c>
      <c r="D14040" s="84"/>
      <c r="F14040" s="84"/>
    </row>
    <row r="14041" spans="1:6" x14ac:dyDescent="0.25">
      <c r="A14041" t="s">
        <v>15279</v>
      </c>
      <c r="B14041">
        <v>1</v>
      </c>
      <c r="C14041" t="s">
        <v>9357</v>
      </c>
      <c r="D14041" s="84"/>
      <c r="F14041" s="84"/>
    </row>
    <row r="14042" spans="1:6" x14ac:dyDescent="0.25">
      <c r="A14042" t="s">
        <v>15280</v>
      </c>
      <c r="B14042">
        <v>1</v>
      </c>
      <c r="C14042" t="s">
        <v>9357</v>
      </c>
      <c r="D14042" s="84"/>
      <c r="F14042" s="84"/>
    </row>
    <row r="14043" spans="1:6" x14ac:dyDescent="0.25">
      <c r="A14043" t="s">
        <v>15281</v>
      </c>
      <c r="B14043">
        <v>1</v>
      </c>
      <c r="C14043" t="s">
        <v>9357</v>
      </c>
      <c r="D14043" s="84"/>
      <c r="F14043" s="84"/>
    </row>
    <row r="14044" spans="1:6" x14ac:dyDescent="0.25">
      <c r="A14044" t="s">
        <v>15282</v>
      </c>
      <c r="B14044">
        <v>1</v>
      </c>
      <c r="C14044" t="s">
        <v>9357</v>
      </c>
      <c r="D14044" s="84"/>
      <c r="F14044" s="84"/>
    </row>
    <row r="14045" spans="1:6" x14ac:dyDescent="0.25">
      <c r="A14045" t="s">
        <v>15283</v>
      </c>
      <c r="B14045">
        <v>1</v>
      </c>
      <c r="C14045" t="s">
        <v>9357</v>
      </c>
      <c r="D14045" s="84"/>
      <c r="F14045" s="84"/>
    </row>
    <row r="14046" spans="1:6" x14ac:dyDescent="0.25">
      <c r="A14046" t="s">
        <v>15284</v>
      </c>
      <c r="B14046">
        <v>1</v>
      </c>
      <c r="C14046" t="s">
        <v>9357</v>
      </c>
      <c r="D14046" s="84"/>
      <c r="F14046" s="84"/>
    </row>
    <row r="14047" spans="1:6" x14ac:dyDescent="0.25">
      <c r="A14047" t="s">
        <v>15285</v>
      </c>
      <c r="B14047">
        <v>1</v>
      </c>
      <c r="C14047" t="s">
        <v>9357</v>
      </c>
      <c r="D14047" s="84"/>
      <c r="F14047" s="84"/>
    </row>
    <row r="14048" spans="1:6" x14ac:dyDescent="0.25">
      <c r="A14048" t="s">
        <v>15286</v>
      </c>
      <c r="B14048">
        <v>1</v>
      </c>
      <c r="C14048" t="s">
        <v>9357</v>
      </c>
      <c r="D14048" s="84"/>
      <c r="F14048" s="84"/>
    </row>
    <row r="14049" spans="1:6" x14ac:dyDescent="0.25">
      <c r="A14049" t="s">
        <v>15287</v>
      </c>
      <c r="B14049">
        <v>1</v>
      </c>
      <c r="C14049" t="s">
        <v>9357</v>
      </c>
      <c r="D14049" s="84"/>
      <c r="F14049" s="84"/>
    </row>
    <row r="14050" spans="1:6" x14ac:dyDescent="0.25">
      <c r="A14050" t="s">
        <v>15288</v>
      </c>
      <c r="B14050">
        <v>1</v>
      </c>
      <c r="C14050" t="s">
        <v>9357</v>
      </c>
      <c r="D14050" s="84"/>
      <c r="F14050" s="84"/>
    </row>
    <row r="14051" spans="1:6" x14ac:dyDescent="0.25">
      <c r="A14051" t="s">
        <v>15289</v>
      </c>
      <c r="B14051">
        <v>1</v>
      </c>
      <c r="C14051" t="s">
        <v>9357</v>
      </c>
      <c r="D14051" s="84"/>
      <c r="F14051" s="84"/>
    </row>
    <row r="14052" spans="1:6" x14ac:dyDescent="0.25">
      <c r="A14052" t="s">
        <v>15290</v>
      </c>
      <c r="B14052">
        <v>1</v>
      </c>
      <c r="C14052" t="s">
        <v>9357</v>
      </c>
      <c r="D14052" s="84"/>
      <c r="F14052" s="84"/>
    </row>
    <row r="14053" spans="1:6" x14ac:dyDescent="0.25">
      <c r="A14053" t="s">
        <v>15291</v>
      </c>
      <c r="B14053">
        <v>1</v>
      </c>
      <c r="C14053" t="s">
        <v>9357</v>
      </c>
      <c r="D14053" s="84"/>
      <c r="F14053" s="84"/>
    </row>
    <row r="14054" spans="1:6" x14ac:dyDescent="0.25">
      <c r="A14054" t="s">
        <v>15292</v>
      </c>
      <c r="B14054">
        <v>1</v>
      </c>
      <c r="C14054" t="s">
        <v>9357</v>
      </c>
      <c r="D14054" s="84"/>
      <c r="F14054" s="84"/>
    </row>
    <row r="14055" spans="1:6" x14ac:dyDescent="0.25">
      <c r="A14055" t="s">
        <v>15293</v>
      </c>
      <c r="B14055">
        <v>1</v>
      </c>
      <c r="C14055" t="s">
        <v>9357</v>
      </c>
      <c r="D14055" s="84"/>
      <c r="F14055" s="84"/>
    </row>
    <row r="14056" spans="1:6" x14ac:dyDescent="0.25">
      <c r="A14056" t="s">
        <v>15294</v>
      </c>
      <c r="B14056">
        <v>1</v>
      </c>
      <c r="C14056" t="s">
        <v>9357</v>
      </c>
      <c r="D14056" s="84"/>
      <c r="F14056" s="84"/>
    </row>
    <row r="14057" spans="1:6" x14ac:dyDescent="0.25">
      <c r="A14057" t="s">
        <v>15295</v>
      </c>
      <c r="B14057">
        <v>1</v>
      </c>
      <c r="C14057" t="s">
        <v>9357</v>
      </c>
      <c r="D14057" s="84"/>
      <c r="F14057" s="84"/>
    </row>
    <row r="14058" spans="1:6" x14ac:dyDescent="0.25">
      <c r="A14058" t="s">
        <v>15296</v>
      </c>
      <c r="B14058">
        <v>1</v>
      </c>
      <c r="C14058" t="s">
        <v>9357</v>
      </c>
      <c r="D14058" s="84"/>
      <c r="F14058" s="84"/>
    </row>
    <row r="14059" spans="1:6" x14ac:dyDescent="0.25">
      <c r="A14059" t="s">
        <v>15297</v>
      </c>
      <c r="B14059">
        <v>1</v>
      </c>
      <c r="C14059" t="s">
        <v>9357</v>
      </c>
      <c r="D14059" s="84"/>
      <c r="F14059" s="84"/>
    </row>
    <row r="14060" spans="1:6" x14ac:dyDescent="0.25">
      <c r="A14060" t="s">
        <v>15298</v>
      </c>
      <c r="B14060">
        <v>1</v>
      </c>
      <c r="C14060" t="s">
        <v>9357</v>
      </c>
      <c r="D14060" s="84"/>
      <c r="F14060" s="84"/>
    </row>
    <row r="14061" spans="1:6" x14ac:dyDescent="0.25">
      <c r="A14061" t="s">
        <v>15299</v>
      </c>
      <c r="B14061">
        <v>1</v>
      </c>
      <c r="C14061" t="s">
        <v>9357</v>
      </c>
      <c r="D14061" s="84"/>
      <c r="F14061" s="84"/>
    </row>
    <row r="14062" spans="1:6" x14ac:dyDescent="0.25">
      <c r="A14062" t="s">
        <v>15300</v>
      </c>
      <c r="B14062">
        <v>1</v>
      </c>
      <c r="C14062" t="s">
        <v>9357</v>
      </c>
      <c r="D14062" s="84"/>
      <c r="F14062" s="84"/>
    </row>
    <row r="14063" spans="1:6" x14ac:dyDescent="0.25">
      <c r="A14063" t="s">
        <v>15301</v>
      </c>
      <c r="B14063">
        <v>1</v>
      </c>
      <c r="C14063" t="s">
        <v>9357</v>
      </c>
      <c r="D14063" s="84"/>
      <c r="F14063" s="84"/>
    </row>
    <row r="14064" spans="1:6" x14ac:dyDescent="0.25">
      <c r="A14064" t="s">
        <v>15302</v>
      </c>
      <c r="B14064">
        <v>1</v>
      </c>
      <c r="C14064" t="s">
        <v>9357</v>
      </c>
      <c r="D14064" s="84"/>
      <c r="F14064" s="84"/>
    </row>
    <row r="14065" spans="1:6" x14ac:dyDescent="0.25">
      <c r="A14065" t="s">
        <v>15303</v>
      </c>
      <c r="B14065">
        <v>1</v>
      </c>
      <c r="C14065" t="s">
        <v>9357</v>
      </c>
      <c r="D14065" s="84"/>
      <c r="F14065" s="84"/>
    </row>
    <row r="14066" spans="1:6" x14ac:dyDescent="0.25">
      <c r="A14066" t="s">
        <v>15304</v>
      </c>
      <c r="B14066">
        <v>1</v>
      </c>
      <c r="C14066" t="s">
        <v>9357</v>
      </c>
      <c r="D14066" s="84"/>
      <c r="F14066" s="84"/>
    </row>
    <row r="14067" spans="1:6" x14ac:dyDescent="0.25">
      <c r="A14067" t="s">
        <v>15305</v>
      </c>
      <c r="B14067">
        <v>1</v>
      </c>
      <c r="C14067" t="s">
        <v>9357</v>
      </c>
      <c r="D14067" s="84"/>
      <c r="F14067" s="84"/>
    </row>
    <row r="14068" spans="1:6" x14ac:dyDescent="0.25">
      <c r="A14068" t="s">
        <v>15306</v>
      </c>
      <c r="B14068">
        <v>1</v>
      </c>
      <c r="C14068" t="s">
        <v>9357</v>
      </c>
      <c r="D14068" s="84"/>
      <c r="F14068" s="84"/>
    </row>
    <row r="14069" spans="1:6" x14ac:dyDescent="0.25">
      <c r="A14069" t="s">
        <v>15307</v>
      </c>
      <c r="B14069">
        <v>1</v>
      </c>
      <c r="C14069" t="s">
        <v>9357</v>
      </c>
      <c r="D14069" s="84"/>
      <c r="F14069" s="84"/>
    </row>
    <row r="14070" spans="1:6" x14ac:dyDescent="0.25">
      <c r="A14070" t="s">
        <v>15308</v>
      </c>
      <c r="B14070">
        <v>1</v>
      </c>
      <c r="C14070" t="s">
        <v>9357</v>
      </c>
      <c r="D14070" s="84"/>
      <c r="F14070" s="84"/>
    </row>
    <row r="14071" spans="1:6" x14ac:dyDescent="0.25">
      <c r="A14071" t="s">
        <v>15309</v>
      </c>
      <c r="B14071">
        <v>1</v>
      </c>
      <c r="C14071" t="s">
        <v>9357</v>
      </c>
      <c r="D14071" s="84"/>
      <c r="F14071" s="84"/>
    </row>
    <row r="14072" spans="1:6" x14ac:dyDescent="0.25">
      <c r="A14072" t="s">
        <v>15310</v>
      </c>
      <c r="B14072">
        <v>1</v>
      </c>
      <c r="C14072" t="s">
        <v>9357</v>
      </c>
      <c r="D14072" s="84"/>
      <c r="F14072" s="84"/>
    </row>
    <row r="14073" spans="1:6" x14ac:dyDescent="0.25">
      <c r="A14073" t="s">
        <v>15311</v>
      </c>
      <c r="B14073">
        <v>1</v>
      </c>
      <c r="C14073" t="s">
        <v>9357</v>
      </c>
      <c r="D14073" s="84"/>
      <c r="F14073" s="84"/>
    </row>
    <row r="14074" spans="1:6" x14ac:dyDescent="0.25">
      <c r="A14074" t="s">
        <v>15312</v>
      </c>
      <c r="B14074">
        <v>1</v>
      </c>
      <c r="C14074" t="s">
        <v>9357</v>
      </c>
      <c r="D14074" s="84"/>
      <c r="F14074" s="84"/>
    </row>
    <row r="14075" spans="1:6" x14ac:dyDescent="0.25">
      <c r="A14075" t="s">
        <v>15313</v>
      </c>
      <c r="B14075">
        <v>1</v>
      </c>
      <c r="C14075" t="s">
        <v>9357</v>
      </c>
      <c r="D14075" s="84"/>
      <c r="F14075" s="84"/>
    </row>
    <row r="14076" spans="1:6" x14ac:dyDescent="0.25">
      <c r="A14076" t="s">
        <v>15314</v>
      </c>
      <c r="B14076">
        <v>1</v>
      </c>
      <c r="C14076" t="s">
        <v>9357</v>
      </c>
      <c r="D14076" s="84"/>
      <c r="F14076" s="84"/>
    </row>
    <row r="14077" spans="1:6" x14ac:dyDescent="0.25">
      <c r="A14077" t="s">
        <v>15315</v>
      </c>
      <c r="B14077">
        <v>1</v>
      </c>
      <c r="C14077" t="s">
        <v>9357</v>
      </c>
      <c r="D14077" s="84"/>
      <c r="F14077" s="84"/>
    </row>
    <row r="14078" spans="1:6" x14ac:dyDescent="0.25">
      <c r="A14078" t="s">
        <v>15316</v>
      </c>
      <c r="B14078">
        <v>1</v>
      </c>
      <c r="C14078" t="s">
        <v>9357</v>
      </c>
      <c r="D14078" s="84"/>
      <c r="F14078" s="84"/>
    </row>
    <row r="14079" spans="1:6" x14ac:dyDescent="0.25">
      <c r="A14079" t="s">
        <v>15317</v>
      </c>
      <c r="B14079">
        <v>1</v>
      </c>
      <c r="C14079" t="s">
        <v>9357</v>
      </c>
      <c r="D14079" s="84"/>
      <c r="F14079" s="84"/>
    </row>
    <row r="14080" spans="1:6" x14ac:dyDescent="0.25">
      <c r="A14080" t="s">
        <v>15318</v>
      </c>
      <c r="B14080">
        <v>1</v>
      </c>
      <c r="C14080" t="s">
        <v>9357</v>
      </c>
      <c r="D14080" s="84"/>
      <c r="F14080" s="84"/>
    </row>
    <row r="14081" spans="1:6" x14ac:dyDescent="0.25">
      <c r="A14081" t="s">
        <v>15319</v>
      </c>
      <c r="B14081">
        <v>1</v>
      </c>
      <c r="C14081" t="s">
        <v>9357</v>
      </c>
      <c r="D14081" s="84"/>
      <c r="F14081" s="84"/>
    </row>
    <row r="14082" spans="1:6" x14ac:dyDescent="0.25">
      <c r="A14082" t="s">
        <v>15320</v>
      </c>
      <c r="B14082">
        <v>1</v>
      </c>
      <c r="C14082" t="s">
        <v>9357</v>
      </c>
      <c r="D14082" s="84"/>
      <c r="F14082" s="84"/>
    </row>
    <row r="14083" spans="1:6" x14ac:dyDescent="0.25">
      <c r="A14083" t="s">
        <v>15321</v>
      </c>
      <c r="B14083">
        <v>1</v>
      </c>
      <c r="C14083" t="s">
        <v>9357</v>
      </c>
      <c r="D14083" s="84"/>
      <c r="F14083" s="84"/>
    </row>
    <row r="14084" spans="1:6" x14ac:dyDescent="0.25">
      <c r="A14084" t="s">
        <v>15322</v>
      </c>
      <c r="B14084">
        <v>1</v>
      </c>
      <c r="C14084" t="s">
        <v>9357</v>
      </c>
      <c r="D14084" s="84"/>
      <c r="F14084" s="84"/>
    </row>
    <row r="14085" spans="1:6" x14ac:dyDescent="0.25">
      <c r="A14085" t="s">
        <v>15323</v>
      </c>
      <c r="B14085">
        <v>1</v>
      </c>
      <c r="C14085" t="s">
        <v>9357</v>
      </c>
      <c r="D14085" s="84"/>
      <c r="F14085" s="84"/>
    </row>
    <row r="14086" spans="1:6" x14ac:dyDescent="0.25">
      <c r="A14086" t="s">
        <v>15324</v>
      </c>
      <c r="B14086">
        <v>1</v>
      </c>
      <c r="C14086" t="s">
        <v>9357</v>
      </c>
      <c r="D14086" s="84"/>
      <c r="F14086" s="84"/>
    </row>
    <row r="14087" spans="1:6" x14ac:dyDescent="0.25">
      <c r="A14087" t="s">
        <v>15325</v>
      </c>
      <c r="B14087">
        <v>1</v>
      </c>
      <c r="C14087" t="s">
        <v>9357</v>
      </c>
      <c r="D14087" s="84"/>
      <c r="F14087" s="84"/>
    </row>
    <row r="14088" spans="1:6" x14ac:dyDescent="0.25">
      <c r="A14088" t="s">
        <v>15326</v>
      </c>
      <c r="B14088">
        <v>1</v>
      </c>
      <c r="C14088" t="s">
        <v>9357</v>
      </c>
      <c r="D14088" s="84"/>
      <c r="F14088" s="84"/>
    </row>
    <row r="14089" spans="1:6" x14ac:dyDescent="0.25">
      <c r="A14089" t="s">
        <v>15327</v>
      </c>
      <c r="B14089">
        <v>1</v>
      </c>
      <c r="C14089" t="s">
        <v>9357</v>
      </c>
      <c r="D14089" s="84"/>
      <c r="F14089" s="84"/>
    </row>
    <row r="14090" spans="1:6" x14ac:dyDescent="0.25">
      <c r="A14090" t="s">
        <v>15328</v>
      </c>
      <c r="B14090">
        <v>1</v>
      </c>
      <c r="C14090" t="s">
        <v>9357</v>
      </c>
      <c r="D14090" s="84"/>
      <c r="F14090" s="84"/>
    </row>
    <row r="14091" spans="1:6" x14ac:dyDescent="0.25">
      <c r="A14091" t="s">
        <v>15329</v>
      </c>
      <c r="B14091">
        <v>1</v>
      </c>
      <c r="C14091" t="s">
        <v>9357</v>
      </c>
      <c r="D14091" s="84"/>
      <c r="F14091" s="84"/>
    </row>
    <row r="14092" spans="1:6" x14ac:dyDescent="0.25">
      <c r="A14092" t="s">
        <v>15330</v>
      </c>
      <c r="B14092">
        <v>1</v>
      </c>
      <c r="C14092" t="s">
        <v>9357</v>
      </c>
      <c r="D14092" s="84"/>
      <c r="F14092" s="84"/>
    </row>
    <row r="14093" spans="1:6" x14ac:dyDescent="0.25">
      <c r="A14093" t="s">
        <v>15331</v>
      </c>
      <c r="B14093">
        <v>1</v>
      </c>
      <c r="C14093" t="s">
        <v>9357</v>
      </c>
      <c r="D14093" s="84"/>
      <c r="F14093" s="84"/>
    </row>
    <row r="14094" spans="1:6" x14ac:dyDescent="0.25">
      <c r="A14094" t="s">
        <v>15332</v>
      </c>
      <c r="B14094">
        <v>1</v>
      </c>
      <c r="C14094" t="s">
        <v>9357</v>
      </c>
      <c r="D14094" s="84"/>
      <c r="F14094" s="84"/>
    </row>
    <row r="14095" spans="1:6" x14ac:dyDescent="0.25">
      <c r="A14095" t="s">
        <v>15333</v>
      </c>
      <c r="B14095">
        <v>1</v>
      </c>
      <c r="C14095" t="s">
        <v>9357</v>
      </c>
      <c r="D14095" s="84"/>
      <c r="F14095" s="84"/>
    </row>
    <row r="14096" spans="1:6" x14ac:dyDescent="0.25">
      <c r="A14096" t="s">
        <v>15334</v>
      </c>
      <c r="B14096">
        <v>1</v>
      </c>
      <c r="C14096" t="s">
        <v>9357</v>
      </c>
      <c r="D14096" s="84"/>
      <c r="F14096" s="84"/>
    </row>
    <row r="14097" spans="1:6" x14ac:dyDescent="0.25">
      <c r="A14097" t="s">
        <v>15335</v>
      </c>
      <c r="B14097">
        <v>1</v>
      </c>
      <c r="C14097" t="s">
        <v>9357</v>
      </c>
      <c r="D14097" s="84"/>
      <c r="F14097" s="84"/>
    </row>
    <row r="14098" spans="1:6" x14ac:dyDescent="0.25">
      <c r="A14098" t="s">
        <v>15336</v>
      </c>
      <c r="B14098">
        <v>1</v>
      </c>
      <c r="C14098" t="s">
        <v>9357</v>
      </c>
      <c r="D14098" s="84"/>
      <c r="F14098" s="84"/>
    </row>
    <row r="14099" spans="1:6" x14ac:dyDescent="0.25">
      <c r="A14099" t="s">
        <v>15337</v>
      </c>
      <c r="B14099">
        <v>1</v>
      </c>
      <c r="C14099" t="s">
        <v>9357</v>
      </c>
      <c r="D14099" s="84"/>
      <c r="F14099" s="84"/>
    </row>
    <row r="14100" spans="1:6" x14ac:dyDescent="0.25">
      <c r="A14100" t="s">
        <v>15338</v>
      </c>
      <c r="B14100">
        <v>1</v>
      </c>
      <c r="C14100" t="s">
        <v>9357</v>
      </c>
      <c r="D14100" s="84"/>
      <c r="F14100" s="84"/>
    </row>
    <row r="14101" spans="1:6" x14ac:dyDescent="0.25">
      <c r="A14101" t="s">
        <v>15339</v>
      </c>
      <c r="B14101">
        <v>1</v>
      </c>
      <c r="C14101" t="s">
        <v>9357</v>
      </c>
      <c r="D14101" s="84"/>
      <c r="F14101" s="84"/>
    </row>
    <row r="14102" spans="1:6" x14ac:dyDescent="0.25">
      <c r="A14102" t="s">
        <v>15340</v>
      </c>
      <c r="B14102">
        <v>1</v>
      </c>
      <c r="C14102" t="s">
        <v>9357</v>
      </c>
      <c r="D14102" s="84"/>
      <c r="F14102" s="84"/>
    </row>
    <row r="14103" spans="1:6" x14ac:dyDescent="0.25">
      <c r="A14103" t="s">
        <v>15341</v>
      </c>
      <c r="B14103">
        <v>1</v>
      </c>
      <c r="C14103" t="s">
        <v>9357</v>
      </c>
      <c r="D14103" s="84"/>
      <c r="F14103" s="84"/>
    </row>
    <row r="14104" spans="1:6" x14ac:dyDescent="0.25">
      <c r="A14104" t="s">
        <v>15342</v>
      </c>
      <c r="B14104">
        <v>1</v>
      </c>
      <c r="C14104" t="s">
        <v>9357</v>
      </c>
      <c r="D14104" s="84"/>
      <c r="F14104" s="84"/>
    </row>
    <row r="14105" spans="1:6" x14ac:dyDescent="0.25">
      <c r="A14105" t="s">
        <v>15343</v>
      </c>
      <c r="B14105">
        <v>1</v>
      </c>
      <c r="C14105" t="s">
        <v>9357</v>
      </c>
      <c r="D14105" s="84"/>
      <c r="F14105" s="84"/>
    </row>
    <row r="14106" spans="1:6" x14ac:dyDescent="0.25">
      <c r="A14106" t="s">
        <v>15344</v>
      </c>
      <c r="B14106">
        <v>1</v>
      </c>
      <c r="C14106" t="s">
        <v>9357</v>
      </c>
      <c r="D14106" s="84"/>
      <c r="F14106" s="84"/>
    </row>
    <row r="14107" spans="1:6" x14ac:dyDescent="0.25">
      <c r="A14107" t="s">
        <v>15345</v>
      </c>
      <c r="B14107">
        <v>1</v>
      </c>
      <c r="C14107" t="s">
        <v>9357</v>
      </c>
      <c r="D14107" s="84"/>
      <c r="F14107" s="84"/>
    </row>
    <row r="14108" spans="1:6" x14ac:dyDescent="0.25">
      <c r="A14108" t="s">
        <v>15346</v>
      </c>
      <c r="B14108">
        <v>1</v>
      </c>
      <c r="C14108" t="s">
        <v>9357</v>
      </c>
      <c r="D14108" s="84"/>
      <c r="F14108" s="84"/>
    </row>
    <row r="14109" spans="1:6" x14ac:dyDescent="0.25">
      <c r="A14109" t="s">
        <v>15347</v>
      </c>
      <c r="B14109">
        <v>1</v>
      </c>
      <c r="C14109" t="s">
        <v>9357</v>
      </c>
      <c r="D14109" s="84"/>
      <c r="F14109" s="84"/>
    </row>
    <row r="14110" spans="1:6" x14ac:dyDescent="0.25">
      <c r="A14110" t="s">
        <v>15348</v>
      </c>
      <c r="B14110">
        <v>1</v>
      </c>
      <c r="C14110" t="s">
        <v>9357</v>
      </c>
      <c r="D14110" s="84"/>
      <c r="F14110" s="84"/>
    </row>
    <row r="14111" spans="1:6" x14ac:dyDescent="0.25">
      <c r="A14111" t="s">
        <v>15349</v>
      </c>
      <c r="B14111">
        <v>1</v>
      </c>
      <c r="C14111" t="s">
        <v>9357</v>
      </c>
      <c r="D14111" s="84"/>
      <c r="F14111" s="84"/>
    </row>
    <row r="14112" spans="1:6" x14ac:dyDescent="0.25">
      <c r="A14112" t="s">
        <v>15350</v>
      </c>
      <c r="B14112">
        <v>1</v>
      </c>
      <c r="C14112" t="s">
        <v>9357</v>
      </c>
      <c r="D14112" s="84"/>
      <c r="F14112" s="84"/>
    </row>
    <row r="14113" spans="1:6" x14ac:dyDescent="0.25">
      <c r="A14113" t="s">
        <v>15351</v>
      </c>
      <c r="B14113">
        <v>1</v>
      </c>
      <c r="C14113" t="s">
        <v>9357</v>
      </c>
      <c r="D14113" s="84"/>
      <c r="F14113" s="84"/>
    </row>
    <row r="14114" spans="1:6" x14ac:dyDescent="0.25">
      <c r="A14114" t="s">
        <v>15352</v>
      </c>
      <c r="B14114">
        <v>1</v>
      </c>
      <c r="C14114" t="s">
        <v>9357</v>
      </c>
      <c r="D14114" s="84"/>
      <c r="F14114" s="84"/>
    </row>
    <row r="14115" spans="1:6" x14ac:dyDescent="0.25">
      <c r="A14115" t="s">
        <v>15353</v>
      </c>
      <c r="B14115">
        <v>1</v>
      </c>
      <c r="C14115" t="s">
        <v>9357</v>
      </c>
      <c r="D14115" s="84"/>
      <c r="F14115" s="84"/>
    </row>
    <row r="14116" spans="1:6" x14ac:dyDescent="0.25">
      <c r="A14116" t="s">
        <v>15354</v>
      </c>
      <c r="B14116">
        <v>1</v>
      </c>
      <c r="C14116" t="s">
        <v>9357</v>
      </c>
      <c r="D14116" s="84"/>
      <c r="F14116" s="84"/>
    </row>
    <row r="14117" spans="1:6" x14ac:dyDescent="0.25">
      <c r="A14117" t="s">
        <v>15355</v>
      </c>
      <c r="B14117">
        <v>1</v>
      </c>
      <c r="C14117" t="s">
        <v>9357</v>
      </c>
      <c r="D14117" s="84"/>
      <c r="F14117" s="84"/>
    </row>
    <row r="14118" spans="1:6" x14ac:dyDescent="0.25">
      <c r="A14118" t="s">
        <v>15356</v>
      </c>
      <c r="B14118">
        <v>1</v>
      </c>
      <c r="C14118" t="s">
        <v>9357</v>
      </c>
      <c r="D14118" s="84"/>
      <c r="F14118" s="84"/>
    </row>
    <row r="14119" spans="1:6" x14ac:dyDescent="0.25">
      <c r="A14119" t="s">
        <v>15357</v>
      </c>
      <c r="B14119">
        <v>1</v>
      </c>
      <c r="C14119" t="s">
        <v>9357</v>
      </c>
      <c r="D14119" s="84"/>
      <c r="F14119" s="84"/>
    </row>
    <row r="14120" spans="1:6" x14ac:dyDescent="0.25">
      <c r="A14120" t="s">
        <v>15358</v>
      </c>
      <c r="B14120">
        <v>1</v>
      </c>
      <c r="C14120" t="s">
        <v>9357</v>
      </c>
      <c r="D14120" s="84"/>
      <c r="F14120" s="84"/>
    </row>
    <row r="14121" spans="1:6" x14ac:dyDescent="0.25">
      <c r="A14121" t="s">
        <v>15359</v>
      </c>
      <c r="B14121">
        <v>1</v>
      </c>
      <c r="C14121" t="s">
        <v>9357</v>
      </c>
      <c r="D14121" s="84"/>
      <c r="F14121" s="84"/>
    </row>
    <row r="14122" spans="1:6" x14ac:dyDescent="0.25">
      <c r="A14122" t="s">
        <v>15360</v>
      </c>
      <c r="B14122">
        <v>1</v>
      </c>
      <c r="C14122" t="s">
        <v>9357</v>
      </c>
      <c r="D14122" s="84"/>
      <c r="F14122" s="84"/>
    </row>
    <row r="14123" spans="1:6" x14ac:dyDescent="0.25">
      <c r="A14123" t="s">
        <v>15361</v>
      </c>
      <c r="B14123">
        <v>1</v>
      </c>
      <c r="C14123" t="s">
        <v>9357</v>
      </c>
      <c r="D14123" s="84"/>
      <c r="F14123" s="84"/>
    </row>
    <row r="14124" spans="1:6" x14ac:dyDescent="0.25">
      <c r="A14124" t="s">
        <v>15362</v>
      </c>
      <c r="B14124">
        <v>1</v>
      </c>
      <c r="C14124" t="s">
        <v>9357</v>
      </c>
      <c r="D14124" s="84"/>
      <c r="F14124" s="84"/>
    </row>
    <row r="14125" spans="1:6" x14ac:dyDescent="0.25">
      <c r="A14125" t="s">
        <v>15363</v>
      </c>
      <c r="B14125">
        <v>1</v>
      </c>
      <c r="C14125" t="s">
        <v>9357</v>
      </c>
      <c r="D14125" s="84"/>
      <c r="F14125" s="84"/>
    </row>
    <row r="14126" spans="1:6" x14ac:dyDescent="0.25">
      <c r="A14126" t="s">
        <v>15364</v>
      </c>
      <c r="B14126">
        <v>1</v>
      </c>
      <c r="C14126" t="s">
        <v>9357</v>
      </c>
      <c r="D14126" s="84"/>
      <c r="F14126" s="84"/>
    </row>
    <row r="14127" spans="1:6" x14ac:dyDescent="0.25">
      <c r="A14127" t="s">
        <v>15365</v>
      </c>
      <c r="B14127">
        <v>1</v>
      </c>
      <c r="C14127" t="s">
        <v>9357</v>
      </c>
      <c r="D14127" s="84"/>
      <c r="F14127" s="84"/>
    </row>
    <row r="14128" spans="1:6" x14ac:dyDescent="0.25">
      <c r="A14128" t="s">
        <v>15366</v>
      </c>
      <c r="B14128">
        <v>1</v>
      </c>
      <c r="C14128" t="s">
        <v>9357</v>
      </c>
      <c r="D14128" s="84"/>
      <c r="F14128" s="84"/>
    </row>
    <row r="14129" spans="1:6" x14ac:dyDescent="0.25">
      <c r="A14129" t="s">
        <v>15367</v>
      </c>
      <c r="B14129">
        <v>1</v>
      </c>
      <c r="C14129" t="s">
        <v>9357</v>
      </c>
      <c r="D14129" s="84"/>
      <c r="F14129" s="84"/>
    </row>
    <row r="14130" spans="1:6" x14ac:dyDescent="0.25">
      <c r="A14130" t="s">
        <v>15368</v>
      </c>
      <c r="B14130">
        <v>1</v>
      </c>
      <c r="C14130" t="s">
        <v>9357</v>
      </c>
      <c r="D14130" s="84"/>
      <c r="F14130" s="84"/>
    </row>
    <row r="14131" spans="1:6" x14ac:dyDescent="0.25">
      <c r="A14131" t="s">
        <v>15369</v>
      </c>
      <c r="B14131">
        <v>1</v>
      </c>
      <c r="C14131" t="s">
        <v>9357</v>
      </c>
      <c r="D14131" s="84"/>
      <c r="F14131" s="84"/>
    </row>
    <row r="14132" spans="1:6" x14ac:dyDescent="0.25">
      <c r="A14132" t="s">
        <v>15370</v>
      </c>
      <c r="B14132">
        <v>1</v>
      </c>
      <c r="C14132" t="s">
        <v>9357</v>
      </c>
      <c r="D14132" s="84"/>
      <c r="F14132" s="84"/>
    </row>
    <row r="14133" spans="1:6" x14ac:dyDescent="0.25">
      <c r="A14133" t="s">
        <v>15371</v>
      </c>
      <c r="B14133">
        <v>1</v>
      </c>
      <c r="C14133" t="s">
        <v>9357</v>
      </c>
      <c r="D14133" s="84"/>
      <c r="F14133" s="84"/>
    </row>
    <row r="14134" spans="1:6" x14ac:dyDescent="0.25">
      <c r="A14134" t="s">
        <v>15372</v>
      </c>
      <c r="B14134">
        <v>1</v>
      </c>
      <c r="C14134" t="s">
        <v>9357</v>
      </c>
      <c r="D14134" s="84"/>
      <c r="F14134" s="84"/>
    </row>
    <row r="14135" spans="1:6" x14ac:dyDescent="0.25">
      <c r="A14135" t="s">
        <v>15373</v>
      </c>
      <c r="B14135">
        <v>1</v>
      </c>
      <c r="C14135" t="s">
        <v>9357</v>
      </c>
      <c r="D14135" s="84"/>
      <c r="F14135" s="84"/>
    </row>
    <row r="14136" spans="1:6" x14ac:dyDescent="0.25">
      <c r="A14136" t="s">
        <v>15374</v>
      </c>
      <c r="B14136">
        <v>1</v>
      </c>
      <c r="C14136" t="s">
        <v>9357</v>
      </c>
      <c r="D14136" s="84"/>
      <c r="F14136" s="84"/>
    </row>
    <row r="14137" spans="1:6" x14ac:dyDescent="0.25">
      <c r="A14137" t="s">
        <v>15375</v>
      </c>
      <c r="B14137">
        <v>1</v>
      </c>
      <c r="C14137" t="s">
        <v>9357</v>
      </c>
      <c r="D14137" s="84"/>
      <c r="F14137" s="84"/>
    </row>
    <row r="14138" spans="1:6" x14ac:dyDescent="0.25">
      <c r="A14138" t="s">
        <v>15376</v>
      </c>
      <c r="B14138">
        <v>1</v>
      </c>
      <c r="C14138" t="s">
        <v>9357</v>
      </c>
      <c r="D14138" s="84"/>
      <c r="F14138" s="84"/>
    </row>
    <row r="14139" spans="1:6" x14ac:dyDescent="0.25">
      <c r="A14139" t="s">
        <v>15377</v>
      </c>
      <c r="B14139">
        <v>1</v>
      </c>
      <c r="C14139" t="s">
        <v>9357</v>
      </c>
      <c r="D14139" s="84"/>
      <c r="F14139" s="84"/>
    </row>
    <row r="14140" spans="1:6" x14ac:dyDescent="0.25">
      <c r="A14140" t="s">
        <v>15378</v>
      </c>
      <c r="B14140">
        <v>1</v>
      </c>
      <c r="C14140" t="s">
        <v>9357</v>
      </c>
      <c r="D14140" s="84"/>
      <c r="F14140" s="84"/>
    </row>
    <row r="14141" spans="1:6" x14ac:dyDescent="0.25">
      <c r="A14141" t="s">
        <v>15379</v>
      </c>
      <c r="B14141">
        <v>1</v>
      </c>
      <c r="C14141" t="s">
        <v>9357</v>
      </c>
      <c r="D14141" s="84"/>
      <c r="F14141" s="84"/>
    </row>
    <row r="14142" spans="1:6" x14ac:dyDescent="0.25">
      <c r="A14142" t="s">
        <v>15380</v>
      </c>
      <c r="B14142">
        <v>1</v>
      </c>
      <c r="C14142" t="s">
        <v>9357</v>
      </c>
      <c r="D14142" s="84"/>
      <c r="F14142" s="84"/>
    </row>
    <row r="14143" spans="1:6" x14ac:dyDescent="0.25">
      <c r="A14143" t="s">
        <v>15381</v>
      </c>
      <c r="B14143">
        <v>1</v>
      </c>
      <c r="C14143" t="s">
        <v>9357</v>
      </c>
      <c r="D14143" s="84"/>
      <c r="F14143" s="84"/>
    </row>
    <row r="14144" spans="1:6" x14ac:dyDescent="0.25">
      <c r="A14144" t="s">
        <v>15382</v>
      </c>
      <c r="B14144">
        <v>1</v>
      </c>
      <c r="C14144" t="s">
        <v>9357</v>
      </c>
      <c r="D14144" s="84"/>
      <c r="F14144" s="84"/>
    </row>
    <row r="14145" spans="1:6" x14ac:dyDescent="0.25">
      <c r="A14145" t="s">
        <v>15383</v>
      </c>
      <c r="B14145">
        <v>1</v>
      </c>
      <c r="C14145" t="s">
        <v>9357</v>
      </c>
      <c r="D14145" s="84"/>
      <c r="F14145" s="84"/>
    </row>
    <row r="14146" spans="1:6" x14ac:dyDescent="0.25">
      <c r="A14146" t="s">
        <v>15384</v>
      </c>
      <c r="B14146">
        <v>1</v>
      </c>
      <c r="C14146" t="s">
        <v>9357</v>
      </c>
      <c r="D14146" s="84"/>
      <c r="F14146" s="84"/>
    </row>
    <row r="14147" spans="1:6" x14ac:dyDescent="0.25">
      <c r="A14147" t="s">
        <v>15385</v>
      </c>
      <c r="B14147">
        <v>1</v>
      </c>
      <c r="C14147" t="s">
        <v>9357</v>
      </c>
      <c r="D14147" s="84"/>
      <c r="F14147" s="84"/>
    </row>
    <row r="14148" spans="1:6" x14ac:dyDescent="0.25">
      <c r="A14148" t="s">
        <v>15386</v>
      </c>
      <c r="B14148">
        <v>1</v>
      </c>
      <c r="C14148" t="s">
        <v>9357</v>
      </c>
      <c r="D14148" s="84"/>
      <c r="F14148" s="84"/>
    </row>
    <row r="14149" spans="1:6" x14ac:dyDescent="0.25">
      <c r="A14149" t="s">
        <v>15387</v>
      </c>
      <c r="B14149">
        <v>1</v>
      </c>
      <c r="C14149" t="s">
        <v>9357</v>
      </c>
      <c r="D14149" s="84"/>
      <c r="F14149" s="84"/>
    </row>
    <row r="14150" spans="1:6" x14ac:dyDescent="0.25">
      <c r="A14150" t="s">
        <v>15388</v>
      </c>
      <c r="B14150">
        <v>1</v>
      </c>
      <c r="C14150" t="s">
        <v>9357</v>
      </c>
      <c r="D14150" s="84"/>
      <c r="F14150" s="84"/>
    </row>
    <row r="14151" spans="1:6" x14ac:dyDescent="0.25">
      <c r="A14151" t="s">
        <v>15389</v>
      </c>
      <c r="B14151">
        <v>1</v>
      </c>
      <c r="C14151" t="s">
        <v>9357</v>
      </c>
      <c r="D14151" s="84"/>
      <c r="F14151" s="84"/>
    </row>
    <row r="14152" spans="1:6" x14ac:dyDescent="0.25">
      <c r="A14152" t="s">
        <v>15390</v>
      </c>
      <c r="B14152">
        <v>1</v>
      </c>
      <c r="C14152" t="s">
        <v>9357</v>
      </c>
      <c r="D14152" s="84"/>
      <c r="F14152" s="84"/>
    </row>
    <row r="14153" spans="1:6" x14ac:dyDescent="0.25">
      <c r="A14153" t="s">
        <v>15391</v>
      </c>
      <c r="B14153">
        <v>1</v>
      </c>
      <c r="C14153" t="s">
        <v>9357</v>
      </c>
      <c r="D14153" s="84"/>
      <c r="F14153" s="84"/>
    </row>
    <row r="14154" spans="1:6" x14ac:dyDescent="0.25">
      <c r="A14154" t="s">
        <v>15392</v>
      </c>
      <c r="B14154">
        <v>1</v>
      </c>
      <c r="C14154" t="s">
        <v>9357</v>
      </c>
      <c r="D14154" s="84"/>
      <c r="F14154" s="84"/>
    </row>
    <row r="14155" spans="1:6" x14ac:dyDescent="0.25">
      <c r="A14155" t="s">
        <v>15393</v>
      </c>
      <c r="B14155">
        <v>1</v>
      </c>
      <c r="C14155" t="s">
        <v>9357</v>
      </c>
      <c r="D14155" s="84"/>
      <c r="F14155" s="84"/>
    </row>
    <row r="14156" spans="1:6" x14ac:dyDescent="0.25">
      <c r="A14156" t="s">
        <v>15394</v>
      </c>
      <c r="B14156">
        <v>1</v>
      </c>
      <c r="C14156" t="s">
        <v>9357</v>
      </c>
      <c r="D14156" s="84"/>
      <c r="F14156" s="84"/>
    </row>
    <row r="14157" spans="1:6" x14ac:dyDescent="0.25">
      <c r="A14157" t="s">
        <v>15395</v>
      </c>
      <c r="B14157">
        <v>1</v>
      </c>
      <c r="C14157" t="s">
        <v>9357</v>
      </c>
      <c r="D14157" s="84"/>
      <c r="F14157" s="84"/>
    </row>
    <row r="14158" spans="1:6" x14ac:dyDescent="0.25">
      <c r="A14158" t="s">
        <v>15396</v>
      </c>
      <c r="B14158">
        <v>1</v>
      </c>
      <c r="C14158" t="s">
        <v>9357</v>
      </c>
      <c r="D14158" s="84"/>
      <c r="F14158" s="84"/>
    </row>
    <row r="14159" spans="1:6" x14ac:dyDescent="0.25">
      <c r="A14159" t="s">
        <v>15397</v>
      </c>
      <c r="B14159">
        <v>1</v>
      </c>
      <c r="C14159" t="s">
        <v>9357</v>
      </c>
      <c r="D14159" s="84"/>
      <c r="F14159" s="84"/>
    </row>
    <row r="14160" spans="1:6" x14ac:dyDescent="0.25">
      <c r="A14160" t="s">
        <v>15398</v>
      </c>
      <c r="B14160">
        <v>1</v>
      </c>
      <c r="C14160" t="s">
        <v>9357</v>
      </c>
      <c r="D14160" s="84"/>
      <c r="F14160" s="84"/>
    </row>
    <row r="14161" spans="1:6" x14ac:dyDescent="0.25">
      <c r="A14161" t="s">
        <v>15399</v>
      </c>
      <c r="B14161">
        <v>1</v>
      </c>
      <c r="C14161" t="s">
        <v>9357</v>
      </c>
      <c r="D14161" s="84"/>
      <c r="F14161" s="84"/>
    </row>
    <row r="14162" spans="1:6" x14ac:dyDescent="0.25">
      <c r="A14162" t="s">
        <v>15400</v>
      </c>
      <c r="B14162">
        <v>1</v>
      </c>
      <c r="C14162" t="s">
        <v>9357</v>
      </c>
      <c r="D14162" s="84"/>
      <c r="F14162" s="84"/>
    </row>
    <row r="14163" spans="1:6" x14ac:dyDescent="0.25">
      <c r="A14163" t="s">
        <v>15401</v>
      </c>
      <c r="B14163">
        <v>1</v>
      </c>
      <c r="C14163" t="s">
        <v>9357</v>
      </c>
      <c r="D14163" s="84"/>
      <c r="F14163" s="84"/>
    </row>
    <row r="14164" spans="1:6" x14ac:dyDescent="0.25">
      <c r="A14164" t="s">
        <v>15402</v>
      </c>
      <c r="B14164">
        <v>1</v>
      </c>
      <c r="C14164" t="s">
        <v>9357</v>
      </c>
      <c r="D14164" s="84"/>
      <c r="F14164" s="84"/>
    </row>
    <row r="14165" spans="1:6" x14ac:dyDescent="0.25">
      <c r="A14165" t="s">
        <v>15403</v>
      </c>
      <c r="B14165">
        <v>1</v>
      </c>
      <c r="C14165" t="s">
        <v>9357</v>
      </c>
      <c r="D14165" s="84"/>
      <c r="F14165" s="84"/>
    </row>
    <row r="14166" spans="1:6" x14ac:dyDescent="0.25">
      <c r="A14166" t="s">
        <v>15404</v>
      </c>
      <c r="B14166">
        <v>1</v>
      </c>
      <c r="C14166" t="s">
        <v>9357</v>
      </c>
      <c r="D14166" s="84"/>
      <c r="F14166" s="84"/>
    </row>
    <row r="14167" spans="1:6" x14ac:dyDescent="0.25">
      <c r="A14167" t="s">
        <v>15405</v>
      </c>
      <c r="B14167">
        <v>1</v>
      </c>
      <c r="C14167" t="s">
        <v>9357</v>
      </c>
      <c r="D14167" s="84"/>
      <c r="F14167" s="84"/>
    </row>
    <row r="14168" spans="1:6" x14ac:dyDescent="0.25">
      <c r="A14168" t="s">
        <v>15406</v>
      </c>
      <c r="B14168">
        <v>1</v>
      </c>
      <c r="C14168" t="s">
        <v>9357</v>
      </c>
      <c r="D14168" s="84"/>
      <c r="F14168" s="84"/>
    </row>
    <row r="14169" spans="1:6" x14ac:dyDescent="0.25">
      <c r="A14169" t="s">
        <v>15407</v>
      </c>
      <c r="B14169">
        <v>1</v>
      </c>
      <c r="C14169" t="s">
        <v>9357</v>
      </c>
      <c r="D14169" s="84"/>
      <c r="F14169" s="84"/>
    </row>
    <row r="14170" spans="1:6" x14ac:dyDescent="0.25">
      <c r="A14170" t="s">
        <v>15408</v>
      </c>
      <c r="B14170">
        <v>1</v>
      </c>
      <c r="C14170" t="s">
        <v>9357</v>
      </c>
      <c r="D14170" s="84"/>
      <c r="F14170" s="84"/>
    </row>
    <row r="14171" spans="1:6" x14ac:dyDescent="0.25">
      <c r="A14171" t="s">
        <v>15409</v>
      </c>
      <c r="B14171">
        <v>1</v>
      </c>
      <c r="C14171" t="s">
        <v>9357</v>
      </c>
      <c r="D14171" s="84"/>
      <c r="F14171" s="84"/>
    </row>
    <row r="14172" spans="1:6" x14ac:dyDescent="0.25">
      <c r="A14172" t="s">
        <v>15410</v>
      </c>
      <c r="B14172">
        <v>1</v>
      </c>
      <c r="C14172" t="s">
        <v>9357</v>
      </c>
      <c r="D14172" s="84"/>
      <c r="F14172" s="84"/>
    </row>
    <row r="14173" spans="1:6" x14ac:dyDescent="0.25">
      <c r="A14173" t="s">
        <v>15411</v>
      </c>
      <c r="B14173">
        <v>1</v>
      </c>
      <c r="C14173" t="s">
        <v>9357</v>
      </c>
      <c r="D14173" s="84"/>
      <c r="F14173" s="84"/>
    </row>
    <row r="14174" spans="1:6" x14ac:dyDescent="0.25">
      <c r="A14174" t="s">
        <v>15412</v>
      </c>
      <c r="B14174">
        <v>1</v>
      </c>
      <c r="C14174" t="s">
        <v>9357</v>
      </c>
      <c r="D14174" s="84"/>
      <c r="F14174" s="84"/>
    </row>
    <row r="14175" spans="1:6" x14ac:dyDescent="0.25">
      <c r="A14175" t="s">
        <v>15413</v>
      </c>
      <c r="B14175">
        <v>1</v>
      </c>
      <c r="C14175" t="s">
        <v>9357</v>
      </c>
      <c r="D14175" s="84"/>
      <c r="F14175" s="84"/>
    </row>
    <row r="14176" spans="1:6" x14ac:dyDescent="0.25">
      <c r="A14176" t="s">
        <v>15414</v>
      </c>
      <c r="B14176">
        <v>1</v>
      </c>
      <c r="C14176" t="s">
        <v>9357</v>
      </c>
      <c r="D14176" s="84"/>
      <c r="F14176" s="84"/>
    </row>
    <row r="14177" spans="1:6" x14ac:dyDescent="0.25">
      <c r="A14177" t="s">
        <v>15415</v>
      </c>
      <c r="B14177">
        <v>1</v>
      </c>
      <c r="C14177" t="s">
        <v>9357</v>
      </c>
      <c r="D14177" s="84"/>
      <c r="F14177" s="84"/>
    </row>
    <row r="14178" spans="1:6" x14ac:dyDescent="0.25">
      <c r="A14178" t="s">
        <v>15416</v>
      </c>
      <c r="B14178">
        <v>1</v>
      </c>
      <c r="C14178" t="s">
        <v>9357</v>
      </c>
      <c r="D14178" s="84"/>
      <c r="F14178" s="84"/>
    </row>
    <row r="14179" spans="1:6" x14ac:dyDescent="0.25">
      <c r="A14179" t="s">
        <v>15417</v>
      </c>
      <c r="B14179">
        <v>1</v>
      </c>
      <c r="C14179" t="s">
        <v>9357</v>
      </c>
      <c r="D14179" s="84"/>
      <c r="F14179" s="84"/>
    </row>
    <row r="14180" spans="1:6" x14ac:dyDescent="0.25">
      <c r="A14180" t="s">
        <v>15418</v>
      </c>
      <c r="B14180">
        <v>1</v>
      </c>
      <c r="C14180" t="s">
        <v>9357</v>
      </c>
      <c r="D14180" s="84"/>
      <c r="F14180" s="84"/>
    </row>
    <row r="14181" spans="1:6" x14ac:dyDescent="0.25">
      <c r="A14181" t="s">
        <v>15419</v>
      </c>
      <c r="B14181">
        <v>1</v>
      </c>
      <c r="C14181" t="s">
        <v>9357</v>
      </c>
      <c r="D14181" s="84"/>
      <c r="F14181" s="84"/>
    </row>
    <row r="14182" spans="1:6" x14ac:dyDescent="0.25">
      <c r="A14182" t="s">
        <v>15420</v>
      </c>
      <c r="B14182">
        <v>1</v>
      </c>
      <c r="C14182" t="s">
        <v>9357</v>
      </c>
      <c r="D14182" s="84"/>
      <c r="F14182" s="84"/>
    </row>
    <row r="14183" spans="1:6" x14ac:dyDescent="0.25">
      <c r="A14183" t="s">
        <v>15421</v>
      </c>
      <c r="B14183">
        <v>1</v>
      </c>
      <c r="C14183" t="s">
        <v>9357</v>
      </c>
      <c r="D14183" s="84"/>
      <c r="F14183" s="84"/>
    </row>
    <row r="14184" spans="1:6" x14ac:dyDescent="0.25">
      <c r="A14184" t="s">
        <v>15422</v>
      </c>
      <c r="B14184">
        <v>1</v>
      </c>
      <c r="C14184" t="s">
        <v>9357</v>
      </c>
      <c r="D14184" s="84"/>
      <c r="F14184" s="84"/>
    </row>
    <row r="14185" spans="1:6" x14ac:dyDescent="0.25">
      <c r="A14185" t="s">
        <v>15423</v>
      </c>
      <c r="B14185">
        <v>1</v>
      </c>
      <c r="C14185" t="s">
        <v>9357</v>
      </c>
      <c r="D14185" s="84"/>
      <c r="F14185" s="84"/>
    </row>
    <row r="14186" spans="1:6" x14ac:dyDescent="0.25">
      <c r="A14186" t="s">
        <v>15424</v>
      </c>
      <c r="B14186">
        <v>1</v>
      </c>
      <c r="C14186" t="s">
        <v>9357</v>
      </c>
      <c r="D14186" s="84"/>
      <c r="F14186" s="84"/>
    </row>
    <row r="14187" spans="1:6" x14ac:dyDescent="0.25">
      <c r="A14187" t="s">
        <v>15425</v>
      </c>
      <c r="B14187">
        <v>1</v>
      </c>
      <c r="C14187" t="s">
        <v>9357</v>
      </c>
      <c r="D14187" s="84"/>
      <c r="F14187" s="84"/>
    </row>
    <row r="14188" spans="1:6" x14ac:dyDescent="0.25">
      <c r="A14188" t="s">
        <v>15426</v>
      </c>
      <c r="B14188">
        <v>1</v>
      </c>
      <c r="C14188" t="s">
        <v>9357</v>
      </c>
      <c r="D14188" s="84"/>
      <c r="F14188" s="84"/>
    </row>
    <row r="14189" spans="1:6" x14ac:dyDescent="0.25">
      <c r="A14189" t="s">
        <v>15427</v>
      </c>
      <c r="B14189">
        <v>1</v>
      </c>
      <c r="C14189" t="s">
        <v>9357</v>
      </c>
      <c r="D14189" s="84"/>
      <c r="F14189" s="84"/>
    </row>
    <row r="14190" spans="1:6" x14ac:dyDescent="0.25">
      <c r="A14190" t="s">
        <v>15428</v>
      </c>
      <c r="B14190">
        <v>1</v>
      </c>
      <c r="C14190" t="s">
        <v>9357</v>
      </c>
      <c r="D14190" s="84"/>
      <c r="F14190" s="84"/>
    </row>
    <row r="14191" spans="1:6" x14ac:dyDescent="0.25">
      <c r="A14191" t="s">
        <v>15429</v>
      </c>
      <c r="B14191">
        <v>1</v>
      </c>
      <c r="C14191" t="s">
        <v>9357</v>
      </c>
      <c r="D14191" s="84"/>
      <c r="F14191" s="84"/>
    </row>
    <row r="14192" spans="1:6" x14ac:dyDescent="0.25">
      <c r="A14192" t="s">
        <v>15430</v>
      </c>
      <c r="B14192">
        <v>1</v>
      </c>
      <c r="C14192" t="s">
        <v>9357</v>
      </c>
      <c r="D14192" s="84"/>
      <c r="F14192" s="84"/>
    </row>
    <row r="14193" spans="1:6" x14ac:dyDescent="0.25">
      <c r="A14193" t="s">
        <v>15431</v>
      </c>
      <c r="B14193">
        <v>1</v>
      </c>
      <c r="C14193" t="s">
        <v>9357</v>
      </c>
      <c r="D14193" s="84"/>
      <c r="F14193" s="84"/>
    </row>
    <row r="14194" spans="1:6" x14ac:dyDescent="0.25">
      <c r="A14194" t="s">
        <v>15432</v>
      </c>
      <c r="B14194">
        <v>1</v>
      </c>
      <c r="C14194" t="s">
        <v>9357</v>
      </c>
      <c r="D14194" s="84"/>
      <c r="F14194" s="84"/>
    </row>
    <row r="14195" spans="1:6" x14ac:dyDescent="0.25">
      <c r="A14195" t="s">
        <v>15433</v>
      </c>
      <c r="B14195">
        <v>1</v>
      </c>
      <c r="C14195" t="s">
        <v>9357</v>
      </c>
      <c r="D14195" s="84"/>
      <c r="F14195" s="84"/>
    </row>
    <row r="14196" spans="1:6" x14ac:dyDescent="0.25">
      <c r="A14196" t="s">
        <v>15434</v>
      </c>
      <c r="B14196">
        <v>1</v>
      </c>
      <c r="C14196" t="s">
        <v>9357</v>
      </c>
      <c r="D14196" s="84"/>
      <c r="F14196" s="84"/>
    </row>
    <row r="14197" spans="1:6" x14ac:dyDescent="0.25">
      <c r="A14197" t="s">
        <v>15435</v>
      </c>
      <c r="B14197">
        <v>1</v>
      </c>
      <c r="C14197" t="s">
        <v>9357</v>
      </c>
      <c r="D14197" s="84"/>
      <c r="F14197" s="84"/>
    </row>
    <row r="14198" spans="1:6" x14ac:dyDescent="0.25">
      <c r="A14198" t="s">
        <v>15436</v>
      </c>
      <c r="B14198">
        <v>1</v>
      </c>
      <c r="C14198" t="s">
        <v>9357</v>
      </c>
      <c r="D14198" s="84"/>
      <c r="F14198" s="84"/>
    </row>
    <row r="14199" spans="1:6" x14ac:dyDescent="0.25">
      <c r="A14199" t="s">
        <v>15437</v>
      </c>
      <c r="B14199">
        <v>1</v>
      </c>
      <c r="C14199" t="s">
        <v>9357</v>
      </c>
      <c r="D14199" s="84"/>
      <c r="F14199" s="84"/>
    </row>
    <row r="14200" spans="1:6" x14ac:dyDescent="0.25">
      <c r="A14200" t="s">
        <v>15438</v>
      </c>
      <c r="B14200">
        <v>1</v>
      </c>
      <c r="C14200" t="s">
        <v>9357</v>
      </c>
      <c r="D14200" s="84"/>
      <c r="F14200" s="84"/>
    </row>
    <row r="14201" spans="1:6" x14ac:dyDescent="0.25">
      <c r="A14201" t="s">
        <v>15439</v>
      </c>
      <c r="B14201">
        <v>1</v>
      </c>
      <c r="C14201" t="s">
        <v>9357</v>
      </c>
      <c r="D14201" s="84"/>
      <c r="F14201" s="84"/>
    </row>
    <row r="14202" spans="1:6" x14ac:dyDescent="0.25">
      <c r="A14202" t="s">
        <v>15440</v>
      </c>
      <c r="B14202">
        <v>1</v>
      </c>
      <c r="C14202" t="s">
        <v>9357</v>
      </c>
      <c r="D14202" s="84"/>
      <c r="F14202" s="84"/>
    </row>
    <row r="14203" spans="1:6" x14ac:dyDescent="0.25">
      <c r="A14203" t="s">
        <v>15441</v>
      </c>
      <c r="B14203">
        <v>1</v>
      </c>
      <c r="C14203" t="s">
        <v>9357</v>
      </c>
      <c r="D14203" s="84"/>
      <c r="F14203" s="84"/>
    </row>
    <row r="14204" spans="1:6" x14ac:dyDescent="0.25">
      <c r="A14204" t="s">
        <v>15442</v>
      </c>
      <c r="B14204">
        <v>1</v>
      </c>
      <c r="C14204" t="s">
        <v>9357</v>
      </c>
      <c r="D14204" s="84"/>
      <c r="F14204" s="84"/>
    </row>
    <row r="14205" spans="1:6" x14ac:dyDescent="0.25">
      <c r="A14205" t="s">
        <v>15443</v>
      </c>
      <c r="B14205">
        <v>1</v>
      </c>
      <c r="C14205" t="s">
        <v>9357</v>
      </c>
      <c r="D14205" s="84"/>
      <c r="F14205" s="84"/>
    </row>
    <row r="14206" spans="1:6" x14ac:dyDescent="0.25">
      <c r="A14206" t="s">
        <v>15444</v>
      </c>
      <c r="B14206">
        <v>1</v>
      </c>
      <c r="C14206" t="s">
        <v>9357</v>
      </c>
      <c r="D14206" s="84"/>
      <c r="F14206" s="84"/>
    </row>
    <row r="14207" spans="1:6" x14ac:dyDescent="0.25">
      <c r="A14207" t="s">
        <v>15445</v>
      </c>
      <c r="B14207">
        <v>1</v>
      </c>
      <c r="C14207" t="s">
        <v>9357</v>
      </c>
      <c r="D14207" s="84"/>
      <c r="F14207" s="84"/>
    </row>
    <row r="14208" spans="1:6" x14ac:dyDescent="0.25">
      <c r="A14208" t="s">
        <v>15446</v>
      </c>
      <c r="B14208">
        <v>1</v>
      </c>
      <c r="C14208" t="s">
        <v>9357</v>
      </c>
      <c r="D14208" s="84"/>
      <c r="F14208" s="84"/>
    </row>
    <row r="14209" spans="1:6" x14ac:dyDescent="0.25">
      <c r="A14209" t="s">
        <v>15447</v>
      </c>
      <c r="B14209">
        <v>1</v>
      </c>
      <c r="C14209" t="s">
        <v>9357</v>
      </c>
      <c r="D14209" s="84"/>
      <c r="F14209" s="84"/>
    </row>
    <row r="14210" spans="1:6" x14ac:dyDescent="0.25">
      <c r="A14210" t="s">
        <v>15448</v>
      </c>
      <c r="B14210">
        <v>1</v>
      </c>
      <c r="C14210" t="s">
        <v>9357</v>
      </c>
      <c r="D14210" s="84"/>
      <c r="F14210" s="84"/>
    </row>
    <row r="14211" spans="1:6" x14ac:dyDescent="0.25">
      <c r="A14211" t="s">
        <v>15449</v>
      </c>
      <c r="B14211">
        <v>1</v>
      </c>
      <c r="C14211" t="s">
        <v>9357</v>
      </c>
      <c r="D14211" s="84"/>
      <c r="F14211" s="84"/>
    </row>
    <row r="14212" spans="1:6" x14ac:dyDescent="0.25">
      <c r="A14212" t="s">
        <v>15450</v>
      </c>
      <c r="B14212">
        <v>1</v>
      </c>
      <c r="C14212" t="s">
        <v>9357</v>
      </c>
      <c r="D14212" s="84"/>
      <c r="F14212" s="84"/>
    </row>
    <row r="14213" spans="1:6" x14ac:dyDescent="0.25">
      <c r="A14213" t="s">
        <v>15451</v>
      </c>
      <c r="B14213">
        <v>1</v>
      </c>
      <c r="C14213" t="s">
        <v>9357</v>
      </c>
      <c r="D14213" s="84"/>
      <c r="F14213" s="84"/>
    </row>
    <row r="14214" spans="1:6" x14ac:dyDescent="0.25">
      <c r="A14214" t="s">
        <v>15452</v>
      </c>
      <c r="B14214">
        <v>1</v>
      </c>
      <c r="C14214" t="s">
        <v>9357</v>
      </c>
      <c r="D14214" s="84"/>
      <c r="F14214" s="84"/>
    </row>
    <row r="14215" spans="1:6" x14ac:dyDescent="0.25">
      <c r="A14215" t="s">
        <v>15453</v>
      </c>
      <c r="B14215">
        <v>1</v>
      </c>
      <c r="C14215" t="s">
        <v>9357</v>
      </c>
      <c r="D14215" s="84"/>
      <c r="F14215" s="84"/>
    </row>
    <row r="14216" spans="1:6" x14ac:dyDescent="0.25">
      <c r="A14216" t="s">
        <v>15454</v>
      </c>
      <c r="B14216">
        <v>1</v>
      </c>
      <c r="C14216" t="s">
        <v>9357</v>
      </c>
      <c r="D14216" s="84"/>
      <c r="F14216" s="84"/>
    </row>
    <row r="14217" spans="1:6" x14ac:dyDescent="0.25">
      <c r="A14217" t="s">
        <v>15455</v>
      </c>
      <c r="B14217">
        <v>1</v>
      </c>
      <c r="C14217" t="s">
        <v>9357</v>
      </c>
      <c r="D14217" s="84"/>
      <c r="F14217" s="84"/>
    </row>
    <row r="14218" spans="1:6" x14ac:dyDescent="0.25">
      <c r="A14218" t="s">
        <v>15456</v>
      </c>
      <c r="B14218">
        <v>1</v>
      </c>
      <c r="C14218" t="s">
        <v>9357</v>
      </c>
      <c r="D14218" s="84"/>
      <c r="F14218" s="84"/>
    </row>
    <row r="14219" spans="1:6" x14ac:dyDescent="0.25">
      <c r="A14219" t="s">
        <v>15457</v>
      </c>
      <c r="B14219">
        <v>1</v>
      </c>
      <c r="C14219" t="s">
        <v>9357</v>
      </c>
      <c r="D14219" s="84"/>
      <c r="F14219" s="84"/>
    </row>
    <row r="14220" spans="1:6" x14ac:dyDescent="0.25">
      <c r="A14220" t="s">
        <v>15458</v>
      </c>
      <c r="B14220">
        <v>1</v>
      </c>
      <c r="C14220" t="s">
        <v>9357</v>
      </c>
      <c r="D14220" s="84"/>
      <c r="F14220" s="84"/>
    </row>
    <row r="14221" spans="1:6" x14ac:dyDescent="0.25">
      <c r="A14221" t="s">
        <v>15459</v>
      </c>
      <c r="B14221">
        <v>1</v>
      </c>
      <c r="C14221" t="s">
        <v>9357</v>
      </c>
      <c r="D14221" s="84"/>
      <c r="F14221" s="84"/>
    </row>
    <row r="14222" spans="1:6" x14ac:dyDescent="0.25">
      <c r="A14222" t="s">
        <v>15460</v>
      </c>
      <c r="B14222">
        <v>1</v>
      </c>
      <c r="C14222" t="s">
        <v>9357</v>
      </c>
      <c r="D14222" s="84"/>
      <c r="F14222" s="84"/>
    </row>
    <row r="14223" spans="1:6" x14ac:dyDescent="0.25">
      <c r="A14223" t="s">
        <v>15461</v>
      </c>
      <c r="B14223">
        <v>1</v>
      </c>
      <c r="C14223" t="s">
        <v>9357</v>
      </c>
      <c r="D14223" s="84"/>
      <c r="F14223" s="84"/>
    </row>
    <row r="14224" spans="1:6" x14ac:dyDescent="0.25">
      <c r="A14224" t="s">
        <v>15462</v>
      </c>
      <c r="B14224">
        <v>1</v>
      </c>
      <c r="C14224" t="s">
        <v>9357</v>
      </c>
      <c r="D14224" s="84"/>
      <c r="F14224" s="84"/>
    </row>
    <row r="14225" spans="1:6" x14ac:dyDescent="0.25">
      <c r="A14225" t="s">
        <v>15463</v>
      </c>
      <c r="B14225">
        <v>1</v>
      </c>
      <c r="C14225" t="s">
        <v>9357</v>
      </c>
      <c r="D14225" s="84"/>
      <c r="F14225" s="84"/>
    </row>
    <row r="14226" spans="1:6" x14ac:dyDescent="0.25">
      <c r="A14226" t="s">
        <v>15464</v>
      </c>
      <c r="B14226">
        <v>1</v>
      </c>
      <c r="C14226" t="s">
        <v>9357</v>
      </c>
      <c r="D14226" s="84"/>
      <c r="F14226" s="84"/>
    </row>
    <row r="14227" spans="1:6" x14ac:dyDescent="0.25">
      <c r="A14227" t="s">
        <v>15465</v>
      </c>
      <c r="B14227">
        <v>1</v>
      </c>
      <c r="C14227" t="s">
        <v>9357</v>
      </c>
      <c r="D14227" s="84"/>
      <c r="F14227" s="84"/>
    </row>
    <row r="14228" spans="1:6" x14ac:dyDescent="0.25">
      <c r="A14228" t="s">
        <v>15466</v>
      </c>
      <c r="B14228">
        <v>1</v>
      </c>
      <c r="C14228" t="s">
        <v>9357</v>
      </c>
      <c r="D14228" s="84"/>
      <c r="F14228" s="84"/>
    </row>
    <row r="14229" spans="1:6" x14ac:dyDescent="0.25">
      <c r="A14229" t="s">
        <v>15467</v>
      </c>
      <c r="B14229">
        <v>1</v>
      </c>
      <c r="C14229" t="s">
        <v>9357</v>
      </c>
      <c r="D14229" s="84"/>
      <c r="F14229" s="84"/>
    </row>
    <row r="14230" spans="1:6" x14ac:dyDescent="0.25">
      <c r="A14230" t="s">
        <v>15468</v>
      </c>
      <c r="B14230">
        <v>1</v>
      </c>
      <c r="C14230" t="s">
        <v>9357</v>
      </c>
      <c r="D14230" s="84"/>
      <c r="F14230" s="84"/>
    </row>
    <row r="14231" spans="1:6" x14ac:dyDescent="0.25">
      <c r="A14231" t="s">
        <v>15469</v>
      </c>
      <c r="B14231">
        <v>1</v>
      </c>
      <c r="C14231" t="s">
        <v>9357</v>
      </c>
      <c r="D14231" s="84"/>
      <c r="F14231" s="84"/>
    </row>
    <row r="14232" spans="1:6" x14ac:dyDescent="0.25">
      <c r="A14232" t="s">
        <v>15470</v>
      </c>
      <c r="B14232">
        <v>1</v>
      </c>
      <c r="C14232" t="s">
        <v>9357</v>
      </c>
      <c r="D14232" s="84"/>
      <c r="F14232" s="84"/>
    </row>
    <row r="14233" spans="1:6" x14ac:dyDescent="0.25">
      <c r="A14233" t="s">
        <v>15471</v>
      </c>
      <c r="B14233">
        <v>1</v>
      </c>
      <c r="C14233" t="s">
        <v>9357</v>
      </c>
      <c r="D14233" s="84"/>
      <c r="F14233" s="84"/>
    </row>
    <row r="14234" spans="1:6" x14ac:dyDescent="0.25">
      <c r="A14234" t="s">
        <v>15472</v>
      </c>
      <c r="B14234">
        <v>1</v>
      </c>
      <c r="C14234" t="s">
        <v>9357</v>
      </c>
      <c r="D14234" s="84"/>
      <c r="F14234" s="84"/>
    </row>
    <row r="14235" spans="1:6" x14ac:dyDescent="0.25">
      <c r="A14235" t="s">
        <v>15473</v>
      </c>
      <c r="B14235">
        <v>1</v>
      </c>
      <c r="C14235" t="s">
        <v>9357</v>
      </c>
      <c r="D14235" s="84"/>
      <c r="F14235" s="84"/>
    </row>
    <row r="14236" spans="1:6" x14ac:dyDescent="0.25">
      <c r="A14236" t="s">
        <v>15474</v>
      </c>
      <c r="B14236">
        <v>1</v>
      </c>
      <c r="C14236" t="s">
        <v>9357</v>
      </c>
      <c r="D14236" s="84"/>
      <c r="F14236" s="84"/>
    </row>
    <row r="14237" spans="1:6" x14ac:dyDescent="0.25">
      <c r="A14237" t="s">
        <v>15475</v>
      </c>
      <c r="B14237">
        <v>1</v>
      </c>
      <c r="C14237" t="s">
        <v>9357</v>
      </c>
      <c r="D14237" s="84"/>
      <c r="F14237" s="84"/>
    </row>
    <row r="14238" spans="1:6" x14ac:dyDescent="0.25">
      <c r="A14238" t="s">
        <v>15476</v>
      </c>
      <c r="B14238">
        <v>1</v>
      </c>
      <c r="C14238" t="s">
        <v>9357</v>
      </c>
      <c r="D14238" s="84"/>
      <c r="F14238" s="84"/>
    </row>
    <row r="14239" spans="1:6" x14ac:dyDescent="0.25">
      <c r="A14239" t="s">
        <v>15477</v>
      </c>
      <c r="B14239">
        <v>1</v>
      </c>
      <c r="C14239" t="s">
        <v>9357</v>
      </c>
      <c r="D14239" s="84"/>
      <c r="F14239" s="84"/>
    </row>
    <row r="14240" spans="1:6" x14ac:dyDescent="0.25">
      <c r="A14240" t="s">
        <v>15478</v>
      </c>
      <c r="B14240">
        <v>1</v>
      </c>
      <c r="C14240" t="s">
        <v>9357</v>
      </c>
      <c r="D14240" s="84"/>
      <c r="F14240" s="84"/>
    </row>
    <row r="14241" spans="1:6" x14ac:dyDescent="0.25">
      <c r="A14241" t="s">
        <v>15479</v>
      </c>
      <c r="B14241">
        <v>1</v>
      </c>
      <c r="C14241" t="s">
        <v>9357</v>
      </c>
      <c r="D14241" s="84"/>
      <c r="F14241" s="84"/>
    </row>
    <row r="14242" spans="1:6" x14ac:dyDescent="0.25">
      <c r="A14242" t="s">
        <v>15480</v>
      </c>
      <c r="B14242">
        <v>1</v>
      </c>
      <c r="C14242" t="s">
        <v>9357</v>
      </c>
      <c r="D14242" s="84"/>
      <c r="F14242" s="84"/>
    </row>
    <row r="14243" spans="1:6" x14ac:dyDescent="0.25">
      <c r="A14243" t="s">
        <v>15481</v>
      </c>
      <c r="B14243">
        <v>1</v>
      </c>
      <c r="C14243" t="s">
        <v>9357</v>
      </c>
      <c r="D14243" s="84"/>
      <c r="F14243" s="84"/>
    </row>
    <row r="14244" spans="1:6" x14ac:dyDescent="0.25">
      <c r="A14244" t="s">
        <v>15482</v>
      </c>
      <c r="B14244">
        <v>1</v>
      </c>
      <c r="C14244" t="s">
        <v>9357</v>
      </c>
      <c r="D14244" s="84"/>
      <c r="F14244" s="84"/>
    </row>
    <row r="14245" spans="1:6" x14ac:dyDescent="0.25">
      <c r="A14245" t="s">
        <v>15483</v>
      </c>
      <c r="B14245">
        <v>1</v>
      </c>
      <c r="C14245" t="s">
        <v>9357</v>
      </c>
      <c r="D14245" s="84"/>
      <c r="F14245" s="84"/>
    </row>
    <row r="14246" spans="1:6" x14ac:dyDescent="0.25">
      <c r="A14246" t="s">
        <v>15484</v>
      </c>
      <c r="B14246">
        <v>1</v>
      </c>
      <c r="C14246" t="s">
        <v>9357</v>
      </c>
      <c r="D14246" s="84"/>
      <c r="F14246" s="84"/>
    </row>
    <row r="14247" spans="1:6" x14ac:dyDescent="0.25">
      <c r="A14247" t="s">
        <v>15485</v>
      </c>
      <c r="B14247">
        <v>1</v>
      </c>
      <c r="C14247" t="s">
        <v>9357</v>
      </c>
      <c r="D14247" s="84"/>
      <c r="F14247" s="84"/>
    </row>
    <row r="14248" spans="1:6" x14ac:dyDescent="0.25">
      <c r="A14248" t="s">
        <v>15486</v>
      </c>
      <c r="B14248">
        <v>1</v>
      </c>
      <c r="C14248" t="s">
        <v>9357</v>
      </c>
      <c r="D14248" s="84"/>
      <c r="F14248" s="84"/>
    </row>
    <row r="14249" spans="1:6" x14ac:dyDescent="0.25">
      <c r="A14249" t="s">
        <v>15487</v>
      </c>
      <c r="B14249">
        <v>1</v>
      </c>
      <c r="C14249" t="s">
        <v>9357</v>
      </c>
      <c r="D14249" s="84"/>
      <c r="F14249" s="84"/>
    </row>
    <row r="14250" spans="1:6" x14ac:dyDescent="0.25">
      <c r="A14250" t="s">
        <v>15488</v>
      </c>
      <c r="B14250">
        <v>1</v>
      </c>
      <c r="C14250" t="s">
        <v>9357</v>
      </c>
      <c r="D14250" s="84"/>
      <c r="F14250" s="84"/>
    </row>
    <row r="14251" spans="1:6" x14ac:dyDescent="0.25">
      <c r="A14251" t="s">
        <v>15489</v>
      </c>
      <c r="B14251">
        <v>1</v>
      </c>
      <c r="C14251" t="s">
        <v>9357</v>
      </c>
      <c r="D14251" s="84"/>
      <c r="F14251" s="84"/>
    </row>
    <row r="14252" spans="1:6" x14ac:dyDescent="0.25">
      <c r="A14252" t="s">
        <v>15490</v>
      </c>
      <c r="B14252">
        <v>1</v>
      </c>
      <c r="C14252" t="s">
        <v>9357</v>
      </c>
      <c r="D14252" s="84"/>
      <c r="F14252" s="84"/>
    </row>
    <row r="14253" spans="1:6" x14ac:dyDescent="0.25">
      <c r="A14253" t="s">
        <v>15491</v>
      </c>
      <c r="B14253">
        <v>1</v>
      </c>
      <c r="C14253" t="s">
        <v>9357</v>
      </c>
      <c r="D14253" s="84"/>
      <c r="F14253" s="84"/>
    </row>
    <row r="14254" spans="1:6" x14ac:dyDescent="0.25">
      <c r="A14254" t="s">
        <v>15492</v>
      </c>
      <c r="B14254">
        <v>1</v>
      </c>
      <c r="C14254" t="s">
        <v>9357</v>
      </c>
      <c r="D14254" s="84"/>
      <c r="F14254" s="84"/>
    </row>
    <row r="14255" spans="1:6" x14ac:dyDescent="0.25">
      <c r="A14255" t="s">
        <v>15493</v>
      </c>
      <c r="B14255">
        <v>1</v>
      </c>
      <c r="C14255" t="s">
        <v>9357</v>
      </c>
      <c r="D14255" s="84"/>
      <c r="F14255" s="84"/>
    </row>
    <row r="14256" spans="1:6" x14ac:dyDescent="0.25">
      <c r="A14256" t="s">
        <v>15494</v>
      </c>
      <c r="B14256">
        <v>1</v>
      </c>
      <c r="C14256" t="s">
        <v>9357</v>
      </c>
      <c r="D14256" s="84"/>
      <c r="F14256" s="84"/>
    </row>
    <row r="14257" spans="1:6" x14ac:dyDescent="0.25">
      <c r="A14257" t="s">
        <v>15495</v>
      </c>
      <c r="B14257">
        <v>1</v>
      </c>
      <c r="C14257" t="s">
        <v>9357</v>
      </c>
      <c r="D14257" s="84"/>
      <c r="F14257" s="84"/>
    </row>
    <row r="14258" spans="1:6" x14ac:dyDescent="0.25">
      <c r="A14258" t="s">
        <v>15496</v>
      </c>
      <c r="B14258">
        <v>1</v>
      </c>
      <c r="C14258" t="s">
        <v>9357</v>
      </c>
      <c r="D14258" s="84"/>
      <c r="F14258" s="84"/>
    </row>
    <row r="14259" spans="1:6" x14ac:dyDescent="0.25">
      <c r="A14259" t="s">
        <v>15497</v>
      </c>
      <c r="B14259">
        <v>1</v>
      </c>
      <c r="C14259" t="s">
        <v>9357</v>
      </c>
      <c r="D14259" s="84"/>
      <c r="F14259" s="84"/>
    </row>
    <row r="14260" spans="1:6" x14ac:dyDescent="0.25">
      <c r="A14260" t="s">
        <v>15498</v>
      </c>
      <c r="B14260">
        <v>1</v>
      </c>
      <c r="C14260" t="s">
        <v>9357</v>
      </c>
      <c r="D14260" s="84"/>
      <c r="F14260" s="84"/>
    </row>
    <row r="14261" spans="1:6" x14ac:dyDescent="0.25">
      <c r="A14261" t="s">
        <v>15499</v>
      </c>
      <c r="B14261">
        <v>1</v>
      </c>
      <c r="C14261" t="s">
        <v>9357</v>
      </c>
      <c r="D14261" s="84"/>
      <c r="F14261" s="84"/>
    </row>
    <row r="14262" spans="1:6" x14ac:dyDescent="0.25">
      <c r="A14262" t="s">
        <v>15500</v>
      </c>
      <c r="B14262">
        <v>1</v>
      </c>
      <c r="C14262" t="s">
        <v>9357</v>
      </c>
      <c r="D14262" s="84"/>
      <c r="F14262" s="84"/>
    </row>
    <row r="14263" spans="1:6" x14ac:dyDescent="0.25">
      <c r="A14263" t="s">
        <v>15501</v>
      </c>
      <c r="B14263">
        <v>1</v>
      </c>
      <c r="C14263" t="s">
        <v>9357</v>
      </c>
      <c r="D14263" s="84"/>
      <c r="F14263" s="84"/>
    </row>
    <row r="14264" spans="1:6" x14ac:dyDescent="0.25">
      <c r="A14264" t="s">
        <v>15502</v>
      </c>
      <c r="B14264">
        <v>1</v>
      </c>
      <c r="C14264" t="s">
        <v>9357</v>
      </c>
      <c r="D14264" s="84"/>
      <c r="F14264" s="84"/>
    </row>
    <row r="14265" spans="1:6" x14ac:dyDescent="0.25">
      <c r="A14265" t="s">
        <v>15503</v>
      </c>
      <c r="B14265">
        <v>1</v>
      </c>
      <c r="C14265" t="s">
        <v>9357</v>
      </c>
      <c r="D14265" s="84"/>
      <c r="F14265" s="84"/>
    </row>
    <row r="14266" spans="1:6" x14ac:dyDescent="0.25">
      <c r="A14266" t="s">
        <v>15504</v>
      </c>
      <c r="B14266">
        <v>1</v>
      </c>
      <c r="C14266" t="s">
        <v>9357</v>
      </c>
      <c r="D14266" s="84"/>
      <c r="F14266" s="84"/>
    </row>
    <row r="14267" spans="1:6" x14ac:dyDescent="0.25">
      <c r="A14267" t="s">
        <v>15505</v>
      </c>
      <c r="B14267">
        <v>1</v>
      </c>
      <c r="C14267" t="s">
        <v>9357</v>
      </c>
      <c r="D14267" s="84"/>
      <c r="F14267" s="84"/>
    </row>
    <row r="14268" spans="1:6" x14ac:dyDescent="0.25">
      <c r="A14268" t="s">
        <v>15506</v>
      </c>
      <c r="B14268">
        <v>1</v>
      </c>
      <c r="C14268" t="s">
        <v>9357</v>
      </c>
      <c r="D14268" s="84"/>
      <c r="F14268" s="84"/>
    </row>
    <row r="14269" spans="1:6" x14ac:dyDescent="0.25">
      <c r="A14269" t="s">
        <v>15507</v>
      </c>
      <c r="B14269">
        <v>1</v>
      </c>
      <c r="C14269" t="s">
        <v>9357</v>
      </c>
      <c r="D14269" s="84"/>
      <c r="F14269" s="84"/>
    </row>
    <row r="14270" spans="1:6" x14ac:dyDescent="0.25">
      <c r="A14270" t="s">
        <v>15508</v>
      </c>
      <c r="B14270">
        <v>1</v>
      </c>
      <c r="C14270" t="s">
        <v>9357</v>
      </c>
      <c r="D14270" s="84"/>
      <c r="F14270" s="84"/>
    </row>
    <row r="14271" spans="1:6" x14ac:dyDescent="0.25">
      <c r="A14271" t="s">
        <v>15509</v>
      </c>
      <c r="B14271">
        <v>1</v>
      </c>
      <c r="C14271" t="s">
        <v>9357</v>
      </c>
      <c r="D14271" s="84"/>
      <c r="F14271" s="84"/>
    </row>
    <row r="14272" spans="1:6" x14ac:dyDescent="0.25">
      <c r="A14272" t="s">
        <v>15510</v>
      </c>
      <c r="B14272">
        <v>1</v>
      </c>
      <c r="C14272" t="s">
        <v>9357</v>
      </c>
      <c r="D14272" s="84"/>
      <c r="F14272" s="84"/>
    </row>
    <row r="14273" spans="1:6" x14ac:dyDescent="0.25">
      <c r="A14273" t="s">
        <v>15511</v>
      </c>
      <c r="B14273">
        <v>1</v>
      </c>
      <c r="C14273" t="s">
        <v>9357</v>
      </c>
      <c r="D14273" s="84"/>
      <c r="F14273" s="84"/>
    </row>
    <row r="14274" spans="1:6" x14ac:dyDescent="0.25">
      <c r="A14274" t="s">
        <v>15512</v>
      </c>
      <c r="B14274">
        <v>1</v>
      </c>
      <c r="C14274" t="s">
        <v>9357</v>
      </c>
      <c r="D14274" s="84"/>
      <c r="F14274" s="84"/>
    </row>
    <row r="14275" spans="1:6" x14ac:dyDescent="0.25">
      <c r="A14275" t="s">
        <v>15513</v>
      </c>
      <c r="B14275">
        <v>1</v>
      </c>
      <c r="C14275" t="s">
        <v>9357</v>
      </c>
      <c r="D14275" s="84"/>
      <c r="F14275" s="84"/>
    </row>
    <row r="14276" spans="1:6" x14ac:dyDescent="0.25">
      <c r="A14276" t="s">
        <v>15514</v>
      </c>
      <c r="B14276">
        <v>1</v>
      </c>
      <c r="C14276" t="s">
        <v>9357</v>
      </c>
      <c r="D14276" s="84"/>
      <c r="F14276" s="84"/>
    </row>
    <row r="14277" spans="1:6" x14ac:dyDescent="0.25">
      <c r="A14277" t="s">
        <v>15515</v>
      </c>
      <c r="B14277">
        <v>1</v>
      </c>
      <c r="C14277" t="s">
        <v>9357</v>
      </c>
      <c r="D14277" s="84"/>
      <c r="F14277" s="84"/>
    </row>
    <row r="14278" spans="1:6" x14ac:dyDescent="0.25">
      <c r="A14278" t="s">
        <v>15516</v>
      </c>
      <c r="B14278">
        <v>1</v>
      </c>
      <c r="C14278" t="s">
        <v>9357</v>
      </c>
      <c r="D14278" s="84"/>
      <c r="F14278" s="84"/>
    </row>
    <row r="14279" spans="1:6" x14ac:dyDescent="0.25">
      <c r="A14279" t="s">
        <v>15517</v>
      </c>
      <c r="B14279">
        <v>1</v>
      </c>
      <c r="C14279" t="s">
        <v>9357</v>
      </c>
      <c r="D14279" s="84"/>
      <c r="F14279" s="84"/>
    </row>
    <row r="14280" spans="1:6" x14ac:dyDescent="0.25">
      <c r="A14280" t="s">
        <v>15518</v>
      </c>
      <c r="B14280">
        <v>1</v>
      </c>
      <c r="C14280" t="s">
        <v>9357</v>
      </c>
      <c r="D14280" s="84"/>
      <c r="F14280" s="84"/>
    </row>
    <row r="14281" spans="1:6" x14ac:dyDescent="0.25">
      <c r="A14281" t="s">
        <v>15519</v>
      </c>
      <c r="B14281">
        <v>1</v>
      </c>
      <c r="C14281" t="s">
        <v>9357</v>
      </c>
      <c r="D14281" s="84"/>
      <c r="F14281" s="84"/>
    </row>
    <row r="14282" spans="1:6" x14ac:dyDescent="0.25">
      <c r="A14282" t="s">
        <v>15520</v>
      </c>
      <c r="B14282">
        <v>1</v>
      </c>
      <c r="C14282" t="s">
        <v>9357</v>
      </c>
      <c r="D14282" s="84"/>
      <c r="F14282" s="84"/>
    </row>
    <row r="14283" spans="1:6" x14ac:dyDescent="0.25">
      <c r="A14283" t="s">
        <v>15521</v>
      </c>
      <c r="B14283">
        <v>1</v>
      </c>
      <c r="C14283" t="s">
        <v>9357</v>
      </c>
      <c r="D14283" s="84"/>
      <c r="F14283" s="84"/>
    </row>
    <row r="14284" spans="1:6" x14ac:dyDescent="0.25">
      <c r="A14284" t="s">
        <v>15522</v>
      </c>
      <c r="B14284">
        <v>1</v>
      </c>
      <c r="C14284" t="s">
        <v>9357</v>
      </c>
      <c r="D14284" s="84"/>
      <c r="F14284" s="84"/>
    </row>
    <row r="14285" spans="1:6" x14ac:dyDescent="0.25">
      <c r="A14285" t="s">
        <v>15523</v>
      </c>
      <c r="B14285">
        <v>1</v>
      </c>
      <c r="C14285" t="s">
        <v>9357</v>
      </c>
      <c r="D14285" s="84"/>
      <c r="F14285" s="84"/>
    </row>
    <row r="14286" spans="1:6" x14ac:dyDescent="0.25">
      <c r="A14286" t="s">
        <v>15524</v>
      </c>
      <c r="B14286">
        <v>1</v>
      </c>
      <c r="C14286" t="s">
        <v>9357</v>
      </c>
      <c r="D14286" s="84"/>
      <c r="F14286" s="84"/>
    </row>
    <row r="14287" spans="1:6" x14ac:dyDescent="0.25">
      <c r="A14287" t="s">
        <v>15525</v>
      </c>
      <c r="B14287">
        <v>1</v>
      </c>
      <c r="C14287" t="s">
        <v>9357</v>
      </c>
      <c r="D14287" s="84"/>
      <c r="F14287" s="84"/>
    </row>
    <row r="14288" spans="1:6" x14ac:dyDescent="0.25">
      <c r="A14288" t="s">
        <v>15526</v>
      </c>
      <c r="B14288">
        <v>1</v>
      </c>
      <c r="C14288" t="s">
        <v>9357</v>
      </c>
      <c r="D14288" s="84"/>
      <c r="F14288" s="84"/>
    </row>
    <row r="14289" spans="1:6" x14ac:dyDescent="0.25">
      <c r="A14289" t="s">
        <v>15527</v>
      </c>
      <c r="B14289">
        <v>1</v>
      </c>
      <c r="C14289" t="s">
        <v>9357</v>
      </c>
      <c r="D14289" s="84"/>
      <c r="F14289" s="84"/>
    </row>
    <row r="14290" spans="1:6" x14ac:dyDescent="0.25">
      <c r="A14290" t="s">
        <v>15528</v>
      </c>
      <c r="B14290">
        <v>1</v>
      </c>
      <c r="C14290" t="s">
        <v>9357</v>
      </c>
      <c r="D14290" s="84"/>
      <c r="F14290" s="84"/>
    </row>
    <row r="14291" spans="1:6" x14ac:dyDescent="0.25">
      <c r="A14291" t="s">
        <v>15529</v>
      </c>
      <c r="B14291">
        <v>1</v>
      </c>
      <c r="C14291" t="s">
        <v>9357</v>
      </c>
      <c r="D14291" s="84"/>
      <c r="F14291" s="84"/>
    </row>
    <row r="14292" spans="1:6" x14ac:dyDescent="0.25">
      <c r="A14292" t="s">
        <v>15530</v>
      </c>
      <c r="B14292">
        <v>1</v>
      </c>
      <c r="C14292" t="s">
        <v>9357</v>
      </c>
      <c r="D14292" s="84"/>
      <c r="F14292" s="84"/>
    </row>
    <row r="14293" spans="1:6" x14ac:dyDescent="0.25">
      <c r="A14293" t="s">
        <v>15531</v>
      </c>
      <c r="B14293">
        <v>1</v>
      </c>
      <c r="C14293" t="s">
        <v>9357</v>
      </c>
      <c r="D14293" s="84"/>
      <c r="F14293" s="84"/>
    </row>
    <row r="14294" spans="1:6" x14ac:dyDescent="0.25">
      <c r="A14294" t="s">
        <v>15532</v>
      </c>
      <c r="B14294">
        <v>1</v>
      </c>
      <c r="C14294" t="s">
        <v>9357</v>
      </c>
      <c r="D14294" s="84"/>
      <c r="F14294" s="84"/>
    </row>
    <row r="14295" spans="1:6" x14ac:dyDescent="0.25">
      <c r="A14295" t="s">
        <v>15533</v>
      </c>
      <c r="B14295">
        <v>1</v>
      </c>
      <c r="C14295" t="s">
        <v>9357</v>
      </c>
      <c r="D14295" s="84"/>
      <c r="F14295" s="84"/>
    </row>
    <row r="14296" spans="1:6" x14ac:dyDescent="0.25">
      <c r="A14296" t="s">
        <v>15534</v>
      </c>
      <c r="B14296">
        <v>1</v>
      </c>
      <c r="C14296" t="s">
        <v>9357</v>
      </c>
      <c r="D14296" s="84"/>
      <c r="F14296" s="84"/>
    </row>
    <row r="14297" spans="1:6" x14ac:dyDescent="0.25">
      <c r="A14297" t="s">
        <v>15535</v>
      </c>
      <c r="B14297">
        <v>1</v>
      </c>
      <c r="C14297" t="s">
        <v>9357</v>
      </c>
      <c r="D14297" s="84"/>
      <c r="F14297" s="84"/>
    </row>
    <row r="14298" spans="1:6" x14ac:dyDescent="0.25">
      <c r="A14298" t="s">
        <v>15536</v>
      </c>
      <c r="B14298">
        <v>1</v>
      </c>
      <c r="C14298" t="s">
        <v>9357</v>
      </c>
      <c r="D14298" s="84"/>
      <c r="F14298" s="84"/>
    </row>
    <row r="14299" spans="1:6" x14ac:dyDescent="0.25">
      <c r="A14299" t="s">
        <v>15537</v>
      </c>
      <c r="B14299">
        <v>1</v>
      </c>
      <c r="C14299" t="s">
        <v>9357</v>
      </c>
      <c r="D14299" s="84"/>
      <c r="F14299" s="84"/>
    </row>
    <row r="14300" spans="1:6" x14ac:dyDescent="0.25">
      <c r="A14300" t="s">
        <v>15538</v>
      </c>
      <c r="B14300">
        <v>1</v>
      </c>
      <c r="C14300" t="s">
        <v>9357</v>
      </c>
      <c r="D14300" s="84"/>
      <c r="F14300" s="84"/>
    </row>
    <row r="14301" spans="1:6" x14ac:dyDescent="0.25">
      <c r="A14301" t="s">
        <v>15539</v>
      </c>
      <c r="B14301">
        <v>1</v>
      </c>
      <c r="C14301" t="s">
        <v>9357</v>
      </c>
      <c r="D14301" s="84"/>
      <c r="F14301" s="84"/>
    </row>
    <row r="14302" spans="1:6" x14ac:dyDescent="0.25">
      <c r="A14302" t="s">
        <v>15540</v>
      </c>
      <c r="B14302">
        <v>1</v>
      </c>
      <c r="C14302" t="s">
        <v>9357</v>
      </c>
      <c r="D14302" s="84"/>
      <c r="F14302" s="84"/>
    </row>
    <row r="14303" spans="1:6" x14ac:dyDescent="0.25">
      <c r="A14303" t="s">
        <v>15541</v>
      </c>
      <c r="B14303">
        <v>1</v>
      </c>
      <c r="C14303" t="s">
        <v>9357</v>
      </c>
      <c r="D14303" s="84"/>
      <c r="F14303" s="84"/>
    </row>
    <row r="14304" spans="1:6" x14ac:dyDescent="0.25">
      <c r="A14304" t="s">
        <v>15542</v>
      </c>
      <c r="B14304">
        <v>1</v>
      </c>
      <c r="C14304" t="s">
        <v>9357</v>
      </c>
      <c r="D14304" s="84"/>
      <c r="F14304" s="84"/>
    </row>
    <row r="14305" spans="1:6" x14ac:dyDescent="0.25">
      <c r="A14305" t="s">
        <v>15543</v>
      </c>
      <c r="B14305">
        <v>1</v>
      </c>
      <c r="C14305" t="s">
        <v>9357</v>
      </c>
      <c r="D14305" s="84"/>
      <c r="F14305" s="84"/>
    </row>
    <row r="14306" spans="1:6" x14ac:dyDescent="0.25">
      <c r="A14306" t="s">
        <v>15544</v>
      </c>
      <c r="B14306">
        <v>1</v>
      </c>
      <c r="C14306" t="s">
        <v>9357</v>
      </c>
      <c r="D14306" s="84"/>
      <c r="F14306" s="84"/>
    </row>
    <row r="14307" spans="1:6" x14ac:dyDescent="0.25">
      <c r="A14307" t="s">
        <v>15545</v>
      </c>
      <c r="B14307">
        <v>1</v>
      </c>
      <c r="C14307" t="s">
        <v>9357</v>
      </c>
      <c r="D14307" s="84"/>
      <c r="F14307" s="84"/>
    </row>
    <row r="14308" spans="1:6" x14ac:dyDescent="0.25">
      <c r="A14308" t="s">
        <v>15546</v>
      </c>
      <c r="B14308">
        <v>1</v>
      </c>
      <c r="C14308" t="s">
        <v>9357</v>
      </c>
      <c r="D14308" s="84"/>
      <c r="F14308" s="84"/>
    </row>
    <row r="14309" spans="1:6" x14ac:dyDescent="0.25">
      <c r="A14309" t="s">
        <v>15547</v>
      </c>
      <c r="B14309">
        <v>1</v>
      </c>
      <c r="C14309" t="s">
        <v>9357</v>
      </c>
      <c r="D14309" s="84"/>
      <c r="F14309" s="84"/>
    </row>
    <row r="14310" spans="1:6" x14ac:dyDescent="0.25">
      <c r="A14310" t="s">
        <v>15548</v>
      </c>
      <c r="B14310">
        <v>1</v>
      </c>
      <c r="C14310" t="s">
        <v>9357</v>
      </c>
      <c r="D14310" s="84"/>
      <c r="F14310" s="84"/>
    </row>
    <row r="14311" spans="1:6" x14ac:dyDescent="0.25">
      <c r="A14311" t="s">
        <v>15549</v>
      </c>
      <c r="B14311">
        <v>1</v>
      </c>
      <c r="C14311" t="s">
        <v>9357</v>
      </c>
      <c r="D14311" s="84"/>
      <c r="F14311" s="84"/>
    </row>
    <row r="14312" spans="1:6" x14ac:dyDescent="0.25">
      <c r="A14312" t="s">
        <v>15550</v>
      </c>
      <c r="B14312">
        <v>1</v>
      </c>
      <c r="C14312" t="s">
        <v>9357</v>
      </c>
      <c r="D14312" s="84"/>
      <c r="F14312" s="84"/>
    </row>
    <row r="14313" spans="1:6" x14ac:dyDescent="0.25">
      <c r="A14313" t="s">
        <v>15551</v>
      </c>
      <c r="B14313">
        <v>1</v>
      </c>
      <c r="C14313" t="s">
        <v>9357</v>
      </c>
      <c r="D14313" s="84"/>
      <c r="F14313" s="84"/>
    </row>
    <row r="14314" spans="1:6" x14ac:dyDescent="0.25">
      <c r="A14314" t="s">
        <v>15552</v>
      </c>
      <c r="B14314">
        <v>1</v>
      </c>
      <c r="C14314" t="s">
        <v>9357</v>
      </c>
      <c r="D14314" s="84"/>
      <c r="F14314" s="84"/>
    </row>
    <row r="14315" spans="1:6" x14ac:dyDescent="0.25">
      <c r="A14315" t="s">
        <v>15553</v>
      </c>
      <c r="B14315">
        <v>1</v>
      </c>
      <c r="C14315" t="s">
        <v>9357</v>
      </c>
      <c r="D14315" s="84"/>
      <c r="F14315" s="84"/>
    </row>
    <row r="14316" spans="1:6" x14ac:dyDescent="0.25">
      <c r="A14316" t="s">
        <v>15554</v>
      </c>
      <c r="B14316">
        <v>1</v>
      </c>
      <c r="C14316" t="s">
        <v>9357</v>
      </c>
      <c r="D14316" s="84"/>
      <c r="F14316" s="84"/>
    </row>
    <row r="14317" spans="1:6" x14ac:dyDescent="0.25">
      <c r="A14317" t="s">
        <v>15555</v>
      </c>
      <c r="B14317">
        <v>1</v>
      </c>
      <c r="C14317" t="s">
        <v>9357</v>
      </c>
      <c r="D14317" s="84"/>
      <c r="F14317" s="84"/>
    </row>
    <row r="14318" spans="1:6" x14ac:dyDescent="0.25">
      <c r="A14318" t="s">
        <v>15556</v>
      </c>
      <c r="B14318">
        <v>1</v>
      </c>
      <c r="C14318" t="s">
        <v>9357</v>
      </c>
      <c r="D14318" s="84"/>
      <c r="F14318" s="84"/>
    </row>
    <row r="14319" spans="1:6" x14ac:dyDescent="0.25">
      <c r="A14319" t="s">
        <v>15557</v>
      </c>
      <c r="B14319">
        <v>1</v>
      </c>
      <c r="C14319" t="s">
        <v>9357</v>
      </c>
      <c r="D14319" s="84"/>
      <c r="F14319" s="84"/>
    </row>
    <row r="14320" spans="1:6" x14ac:dyDescent="0.25">
      <c r="A14320" t="s">
        <v>15558</v>
      </c>
      <c r="B14320">
        <v>1</v>
      </c>
      <c r="C14320" t="s">
        <v>9357</v>
      </c>
      <c r="D14320" s="84"/>
      <c r="F14320" s="84"/>
    </row>
    <row r="14321" spans="1:6" x14ac:dyDescent="0.25">
      <c r="A14321" t="s">
        <v>15559</v>
      </c>
      <c r="B14321">
        <v>1</v>
      </c>
      <c r="C14321" t="s">
        <v>9357</v>
      </c>
      <c r="D14321" s="84"/>
      <c r="F14321" s="84"/>
    </row>
    <row r="14322" spans="1:6" x14ac:dyDescent="0.25">
      <c r="A14322" t="s">
        <v>15560</v>
      </c>
      <c r="B14322">
        <v>1</v>
      </c>
      <c r="C14322" t="s">
        <v>9357</v>
      </c>
      <c r="D14322" s="84"/>
      <c r="F14322" s="84"/>
    </row>
    <row r="14323" spans="1:6" x14ac:dyDescent="0.25">
      <c r="A14323" t="s">
        <v>15561</v>
      </c>
      <c r="B14323">
        <v>1</v>
      </c>
      <c r="C14323" t="s">
        <v>9357</v>
      </c>
      <c r="D14323" s="84"/>
      <c r="F14323" s="84"/>
    </row>
    <row r="14324" spans="1:6" x14ac:dyDescent="0.25">
      <c r="A14324" t="s">
        <v>15562</v>
      </c>
      <c r="B14324">
        <v>1</v>
      </c>
      <c r="C14324" t="s">
        <v>9357</v>
      </c>
      <c r="D14324" s="84"/>
      <c r="F14324" s="84"/>
    </row>
    <row r="14325" spans="1:6" x14ac:dyDescent="0.25">
      <c r="A14325" t="s">
        <v>15563</v>
      </c>
      <c r="B14325">
        <v>1</v>
      </c>
      <c r="C14325" t="s">
        <v>9357</v>
      </c>
      <c r="D14325" s="84"/>
      <c r="F14325" s="84"/>
    </row>
    <row r="14326" spans="1:6" x14ac:dyDescent="0.25">
      <c r="A14326" t="s">
        <v>15564</v>
      </c>
      <c r="B14326">
        <v>1</v>
      </c>
      <c r="C14326" t="s">
        <v>9357</v>
      </c>
      <c r="D14326" s="84"/>
      <c r="F14326" s="84"/>
    </row>
    <row r="14327" spans="1:6" x14ac:dyDescent="0.25">
      <c r="A14327" t="s">
        <v>15565</v>
      </c>
      <c r="B14327">
        <v>1</v>
      </c>
      <c r="C14327" t="s">
        <v>9357</v>
      </c>
      <c r="D14327" s="84"/>
      <c r="F14327" s="84"/>
    </row>
    <row r="14328" spans="1:6" x14ac:dyDescent="0.25">
      <c r="A14328" t="s">
        <v>15566</v>
      </c>
      <c r="B14328">
        <v>1</v>
      </c>
      <c r="C14328" t="s">
        <v>9357</v>
      </c>
      <c r="D14328" s="84"/>
      <c r="F14328" s="84"/>
    </row>
    <row r="14329" spans="1:6" x14ac:dyDescent="0.25">
      <c r="A14329" t="s">
        <v>15567</v>
      </c>
      <c r="B14329">
        <v>1</v>
      </c>
      <c r="C14329" t="s">
        <v>9357</v>
      </c>
      <c r="D14329" s="84"/>
      <c r="F14329" s="84"/>
    </row>
    <row r="14330" spans="1:6" x14ac:dyDescent="0.25">
      <c r="A14330" t="s">
        <v>15568</v>
      </c>
      <c r="B14330">
        <v>1</v>
      </c>
      <c r="C14330" t="s">
        <v>9357</v>
      </c>
      <c r="D14330" s="84"/>
      <c r="F14330" s="84"/>
    </row>
    <row r="14331" spans="1:6" x14ac:dyDescent="0.25">
      <c r="A14331" t="s">
        <v>15569</v>
      </c>
      <c r="B14331">
        <v>1</v>
      </c>
      <c r="C14331" t="s">
        <v>9357</v>
      </c>
      <c r="D14331" s="84"/>
      <c r="F14331" s="84"/>
    </row>
    <row r="14332" spans="1:6" x14ac:dyDescent="0.25">
      <c r="A14332" t="s">
        <v>15570</v>
      </c>
      <c r="B14332">
        <v>1</v>
      </c>
      <c r="C14332" t="s">
        <v>9357</v>
      </c>
      <c r="D14332" s="84"/>
      <c r="F14332" s="84"/>
    </row>
    <row r="14333" spans="1:6" x14ac:dyDescent="0.25">
      <c r="A14333" t="s">
        <v>15571</v>
      </c>
      <c r="B14333">
        <v>1</v>
      </c>
      <c r="C14333" t="s">
        <v>9357</v>
      </c>
      <c r="D14333" s="84"/>
      <c r="F14333" s="84"/>
    </row>
    <row r="14334" spans="1:6" x14ac:dyDescent="0.25">
      <c r="A14334" t="s">
        <v>15572</v>
      </c>
      <c r="B14334">
        <v>1</v>
      </c>
      <c r="C14334" t="s">
        <v>9357</v>
      </c>
      <c r="D14334" s="84"/>
      <c r="F14334" s="84"/>
    </row>
    <row r="14335" spans="1:6" x14ac:dyDescent="0.25">
      <c r="A14335" t="s">
        <v>15573</v>
      </c>
      <c r="B14335">
        <v>1</v>
      </c>
      <c r="C14335" t="s">
        <v>9357</v>
      </c>
      <c r="D14335" s="84"/>
      <c r="F14335" s="84"/>
    </row>
    <row r="14336" spans="1:6" x14ac:dyDescent="0.25">
      <c r="A14336" t="s">
        <v>15574</v>
      </c>
      <c r="B14336">
        <v>1</v>
      </c>
      <c r="C14336" t="s">
        <v>9357</v>
      </c>
      <c r="D14336" s="84"/>
      <c r="F14336" s="84"/>
    </row>
    <row r="14337" spans="1:6" x14ac:dyDescent="0.25">
      <c r="A14337" t="s">
        <v>15575</v>
      </c>
      <c r="B14337">
        <v>1</v>
      </c>
      <c r="C14337" t="s">
        <v>9357</v>
      </c>
      <c r="D14337" s="84"/>
      <c r="F14337" s="84"/>
    </row>
    <row r="14338" spans="1:6" x14ac:dyDescent="0.25">
      <c r="A14338" t="s">
        <v>15576</v>
      </c>
      <c r="B14338">
        <v>1</v>
      </c>
      <c r="C14338" t="s">
        <v>9357</v>
      </c>
      <c r="D14338" s="84"/>
      <c r="F14338" s="84"/>
    </row>
    <row r="14339" spans="1:6" x14ac:dyDescent="0.25">
      <c r="A14339" t="s">
        <v>15577</v>
      </c>
      <c r="B14339">
        <v>1</v>
      </c>
      <c r="C14339" t="s">
        <v>9357</v>
      </c>
      <c r="D14339" s="84"/>
      <c r="F14339" s="84"/>
    </row>
    <row r="14340" spans="1:6" x14ac:dyDescent="0.25">
      <c r="A14340" t="s">
        <v>15578</v>
      </c>
      <c r="B14340">
        <v>1</v>
      </c>
      <c r="C14340" t="s">
        <v>9357</v>
      </c>
      <c r="D14340" s="84"/>
      <c r="F14340" s="84"/>
    </row>
    <row r="14341" spans="1:6" x14ac:dyDescent="0.25">
      <c r="A14341" t="s">
        <v>15579</v>
      </c>
      <c r="B14341">
        <v>1</v>
      </c>
      <c r="C14341" t="s">
        <v>9357</v>
      </c>
      <c r="D14341" s="84"/>
      <c r="F14341" s="84"/>
    </row>
    <row r="14342" spans="1:6" x14ac:dyDescent="0.25">
      <c r="A14342" t="s">
        <v>15580</v>
      </c>
      <c r="B14342">
        <v>1</v>
      </c>
      <c r="C14342" t="s">
        <v>9357</v>
      </c>
      <c r="D14342" s="84"/>
      <c r="F14342" s="84"/>
    </row>
    <row r="14343" spans="1:6" x14ac:dyDescent="0.25">
      <c r="A14343" t="s">
        <v>15581</v>
      </c>
      <c r="B14343">
        <v>1</v>
      </c>
      <c r="C14343" t="s">
        <v>9357</v>
      </c>
      <c r="D14343" s="84"/>
      <c r="F14343" s="84"/>
    </row>
    <row r="14344" spans="1:6" x14ac:dyDescent="0.25">
      <c r="A14344" t="s">
        <v>15582</v>
      </c>
      <c r="B14344">
        <v>1</v>
      </c>
      <c r="C14344" t="s">
        <v>9357</v>
      </c>
      <c r="D14344" s="84"/>
      <c r="F14344" s="84"/>
    </row>
    <row r="14345" spans="1:6" x14ac:dyDescent="0.25">
      <c r="A14345" t="s">
        <v>15583</v>
      </c>
      <c r="B14345">
        <v>1</v>
      </c>
      <c r="C14345" t="s">
        <v>9357</v>
      </c>
      <c r="D14345" s="84"/>
      <c r="F14345" s="84"/>
    </row>
    <row r="14346" spans="1:6" x14ac:dyDescent="0.25">
      <c r="A14346" t="s">
        <v>15584</v>
      </c>
      <c r="B14346">
        <v>1</v>
      </c>
      <c r="C14346" t="s">
        <v>9357</v>
      </c>
      <c r="D14346" s="84"/>
      <c r="F14346" s="84"/>
    </row>
    <row r="14347" spans="1:6" x14ac:dyDescent="0.25">
      <c r="A14347" t="s">
        <v>15585</v>
      </c>
      <c r="B14347">
        <v>1</v>
      </c>
      <c r="C14347" t="s">
        <v>9357</v>
      </c>
      <c r="D14347" s="84"/>
      <c r="F14347" s="84"/>
    </row>
    <row r="14348" spans="1:6" x14ac:dyDescent="0.25">
      <c r="A14348" t="s">
        <v>15586</v>
      </c>
      <c r="B14348">
        <v>1</v>
      </c>
      <c r="C14348" t="s">
        <v>9357</v>
      </c>
      <c r="D14348" s="84"/>
      <c r="F14348" s="84"/>
    </row>
    <row r="14349" spans="1:6" x14ac:dyDescent="0.25">
      <c r="A14349" t="s">
        <v>15587</v>
      </c>
      <c r="B14349">
        <v>1</v>
      </c>
      <c r="C14349" t="s">
        <v>9357</v>
      </c>
      <c r="D14349" s="84"/>
      <c r="F14349" s="84"/>
    </row>
    <row r="14350" spans="1:6" x14ac:dyDescent="0.25">
      <c r="A14350" t="s">
        <v>15588</v>
      </c>
      <c r="B14350">
        <v>1</v>
      </c>
      <c r="C14350" t="s">
        <v>9357</v>
      </c>
      <c r="D14350" s="84"/>
      <c r="F14350" s="84"/>
    </row>
    <row r="14351" spans="1:6" x14ac:dyDescent="0.25">
      <c r="A14351" t="s">
        <v>15589</v>
      </c>
      <c r="B14351">
        <v>1</v>
      </c>
      <c r="C14351" t="s">
        <v>9357</v>
      </c>
      <c r="D14351" s="84"/>
      <c r="F14351" s="84"/>
    </row>
    <row r="14352" spans="1:6" x14ac:dyDescent="0.25">
      <c r="A14352" t="s">
        <v>15590</v>
      </c>
      <c r="B14352">
        <v>1</v>
      </c>
      <c r="C14352" t="s">
        <v>9357</v>
      </c>
      <c r="D14352" s="84"/>
      <c r="F14352" s="84"/>
    </row>
    <row r="14353" spans="1:6" x14ac:dyDescent="0.25">
      <c r="A14353" t="s">
        <v>15591</v>
      </c>
      <c r="B14353">
        <v>1</v>
      </c>
      <c r="C14353" t="s">
        <v>9357</v>
      </c>
      <c r="D14353" s="84"/>
      <c r="F14353" s="84"/>
    </row>
    <row r="14354" spans="1:6" x14ac:dyDescent="0.25">
      <c r="A14354" t="s">
        <v>15592</v>
      </c>
      <c r="B14354">
        <v>1</v>
      </c>
      <c r="C14354" t="s">
        <v>9357</v>
      </c>
      <c r="D14354" s="84"/>
      <c r="F14354" s="84"/>
    </row>
    <row r="14355" spans="1:6" x14ac:dyDescent="0.25">
      <c r="A14355" t="s">
        <v>15593</v>
      </c>
      <c r="B14355">
        <v>1</v>
      </c>
      <c r="C14355" t="s">
        <v>9357</v>
      </c>
      <c r="D14355" s="84"/>
      <c r="F14355" s="84"/>
    </row>
    <row r="14356" spans="1:6" x14ac:dyDescent="0.25">
      <c r="A14356" t="s">
        <v>15594</v>
      </c>
      <c r="B14356">
        <v>1</v>
      </c>
      <c r="C14356" t="s">
        <v>9357</v>
      </c>
      <c r="D14356" s="84"/>
      <c r="F14356" s="84"/>
    </row>
    <row r="14357" spans="1:6" x14ac:dyDescent="0.25">
      <c r="A14357" t="s">
        <v>15595</v>
      </c>
      <c r="B14357">
        <v>1</v>
      </c>
      <c r="C14357" t="s">
        <v>9357</v>
      </c>
      <c r="D14357" s="84"/>
      <c r="F14357" s="84"/>
    </row>
    <row r="14358" spans="1:6" x14ac:dyDescent="0.25">
      <c r="A14358" t="s">
        <v>15596</v>
      </c>
      <c r="B14358">
        <v>1</v>
      </c>
      <c r="C14358" t="s">
        <v>9357</v>
      </c>
      <c r="D14358" s="84"/>
      <c r="F14358" s="84"/>
    </row>
    <row r="14359" spans="1:6" x14ac:dyDescent="0.25">
      <c r="A14359" t="s">
        <v>15597</v>
      </c>
      <c r="B14359">
        <v>1</v>
      </c>
      <c r="C14359" t="s">
        <v>9357</v>
      </c>
      <c r="D14359" s="84"/>
      <c r="F14359" s="84"/>
    </row>
    <row r="14360" spans="1:6" x14ac:dyDescent="0.25">
      <c r="A14360" t="s">
        <v>15598</v>
      </c>
      <c r="B14360">
        <v>1</v>
      </c>
      <c r="C14360" t="s">
        <v>9357</v>
      </c>
      <c r="D14360" s="84"/>
      <c r="F14360" s="84"/>
    </row>
    <row r="14361" spans="1:6" x14ac:dyDescent="0.25">
      <c r="A14361" t="s">
        <v>15599</v>
      </c>
      <c r="B14361">
        <v>1</v>
      </c>
      <c r="C14361" t="s">
        <v>9357</v>
      </c>
      <c r="D14361" s="84"/>
      <c r="F14361" s="84"/>
    </row>
    <row r="14362" spans="1:6" x14ac:dyDescent="0.25">
      <c r="A14362" t="s">
        <v>15600</v>
      </c>
      <c r="B14362">
        <v>1</v>
      </c>
      <c r="C14362" t="s">
        <v>9357</v>
      </c>
      <c r="D14362" s="84"/>
      <c r="F14362" s="84"/>
    </row>
    <row r="14363" spans="1:6" x14ac:dyDescent="0.25">
      <c r="A14363" t="s">
        <v>15601</v>
      </c>
      <c r="B14363">
        <v>1</v>
      </c>
      <c r="C14363" t="s">
        <v>9357</v>
      </c>
      <c r="D14363" s="84"/>
      <c r="F14363" s="84"/>
    </row>
    <row r="14364" spans="1:6" x14ac:dyDescent="0.25">
      <c r="A14364" t="s">
        <v>15602</v>
      </c>
      <c r="B14364">
        <v>1</v>
      </c>
      <c r="C14364" t="s">
        <v>9357</v>
      </c>
      <c r="D14364" s="84"/>
      <c r="F14364" s="84"/>
    </row>
    <row r="14365" spans="1:6" x14ac:dyDescent="0.25">
      <c r="A14365" t="s">
        <v>15603</v>
      </c>
      <c r="B14365">
        <v>1</v>
      </c>
      <c r="C14365" t="s">
        <v>9357</v>
      </c>
      <c r="D14365" s="84"/>
      <c r="F14365" s="84"/>
    </row>
    <row r="14366" spans="1:6" x14ac:dyDescent="0.25">
      <c r="A14366" t="s">
        <v>15604</v>
      </c>
      <c r="B14366">
        <v>1</v>
      </c>
      <c r="C14366" t="s">
        <v>9357</v>
      </c>
      <c r="D14366" s="84"/>
      <c r="F14366" s="84"/>
    </row>
    <row r="14367" spans="1:6" x14ac:dyDescent="0.25">
      <c r="A14367" t="s">
        <v>15605</v>
      </c>
      <c r="B14367">
        <v>1</v>
      </c>
      <c r="C14367" t="s">
        <v>9357</v>
      </c>
      <c r="D14367" s="84"/>
      <c r="F14367" s="84"/>
    </row>
    <row r="14368" spans="1:6" x14ac:dyDescent="0.25">
      <c r="A14368" t="s">
        <v>15606</v>
      </c>
      <c r="B14368">
        <v>1</v>
      </c>
      <c r="C14368" t="s">
        <v>9357</v>
      </c>
      <c r="D14368" s="84"/>
      <c r="F14368" s="84"/>
    </row>
    <row r="14369" spans="1:6" x14ac:dyDescent="0.25">
      <c r="A14369" t="s">
        <v>15607</v>
      </c>
      <c r="B14369">
        <v>1</v>
      </c>
      <c r="C14369" t="s">
        <v>9357</v>
      </c>
      <c r="D14369" s="84"/>
      <c r="F14369" s="84"/>
    </row>
    <row r="14370" spans="1:6" x14ac:dyDescent="0.25">
      <c r="A14370" t="s">
        <v>15608</v>
      </c>
      <c r="B14370">
        <v>1</v>
      </c>
      <c r="C14370" t="s">
        <v>9357</v>
      </c>
      <c r="D14370" s="84"/>
      <c r="F14370" s="84"/>
    </row>
    <row r="14371" spans="1:6" x14ac:dyDescent="0.25">
      <c r="A14371" t="s">
        <v>15609</v>
      </c>
      <c r="B14371">
        <v>1</v>
      </c>
      <c r="C14371" t="s">
        <v>9357</v>
      </c>
      <c r="D14371" s="84"/>
      <c r="F14371" s="84"/>
    </row>
    <row r="14372" spans="1:6" x14ac:dyDescent="0.25">
      <c r="A14372" t="s">
        <v>15610</v>
      </c>
      <c r="B14372">
        <v>1</v>
      </c>
      <c r="C14372" t="s">
        <v>9357</v>
      </c>
      <c r="D14372" s="84"/>
      <c r="F14372" s="84"/>
    </row>
    <row r="14373" spans="1:6" x14ac:dyDescent="0.25">
      <c r="A14373" t="s">
        <v>15611</v>
      </c>
      <c r="B14373">
        <v>1</v>
      </c>
      <c r="C14373" t="s">
        <v>9357</v>
      </c>
      <c r="D14373" s="84"/>
      <c r="F14373" s="84"/>
    </row>
    <row r="14374" spans="1:6" x14ac:dyDescent="0.25">
      <c r="A14374" t="s">
        <v>15612</v>
      </c>
      <c r="B14374">
        <v>1</v>
      </c>
      <c r="C14374" t="s">
        <v>9357</v>
      </c>
      <c r="D14374" s="84"/>
      <c r="F14374" s="84"/>
    </row>
    <row r="14375" spans="1:6" x14ac:dyDescent="0.25">
      <c r="A14375" t="s">
        <v>15613</v>
      </c>
      <c r="B14375">
        <v>1</v>
      </c>
      <c r="C14375" t="s">
        <v>9357</v>
      </c>
      <c r="D14375" s="84"/>
      <c r="F14375" s="84"/>
    </row>
    <row r="14376" spans="1:6" x14ac:dyDescent="0.25">
      <c r="A14376" t="s">
        <v>15614</v>
      </c>
      <c r="B14376">
        <v>1</v>
      </c>
      <c r="C14376" t="s">
        <v>9357</v>
      </c>
      <c r="D14376" s="84"/>
      <c r="F14376" s="84"/>
    </row>
    <row r="14377" spans="1:6" x14ac:dyDescent="0.25">
      <c r="A14377" t="s">
        <v>15615</v>
      </c>
      <c r="B14377">
        <v>1</v>
      </c>
      <c r="C14377" t="s">
        <v>9357</v>
      </c>
      <c r="D14377" s="84"/>
      <c r="F14377" s="84"/>
    </row>
    <row r="14378" spans="1:6" x14ac:dyDescent="0.25">
      <c r="A14378" t="s">
        <v>15616</v>
      </c>
      <c r="B14378">
        <v>1</v>
      </c>
      <c r="C14378" t="s">
        <v>9357</v>
      </c>
      <c r="D14378" s="84"/>
      <c r="F14378" s="84"/>
    </row>
    <row r="14379" spans="1:6" x14ac:dyDescent="0.25">
      <c r="A14379" t="s">
        <v>15617</v>
      </c>
      <c r="B14379">
        <v>1</v>
      </c>
      <c r="C14379" t="s">
        <v>9357</v>
      </c>
      <c r="D14379" s="84"/>
      <c r="F14379" s="84"/>
    </row>
    <row r="14380" spans="1:6" x14ac:dyDescent="0.25">
      <c r="A14380" t="s">
        <v>15618</v>
      </c>
      <c r="B14380">
        <v>1</v>
      </c>
      <c r="C14380" t="s">
        <v>9357</v>
      </c>
      <c r="D14380" s="84"/>
      <c r="F14380" s="84"/>
    </row>
    <row r="14381" spans="1:6" x14ac:dyDescent="0.25">
      <c r="A14381" t="s">
        <v>15619</v>
      </c>
      <c r="B14381">
        <v>1</v>
      </c>
      <c r="C14381" t="s">
        <v>9357</v>
      </c>
      <c r="D14381" s="84"/>
      <c r="F14381" s="84"/>
    </row>
    <row r="14382" spans="1:6" x14ac:dyDescent="0.25">
      <c r="A14382" t="s">
        <v>15620</v>
      </c>
      <c r="B14382">
        <v>1</v>
      </c>
      <c r="C14382" t="s">
        <v>9357</v>
      </c>
      <c r="D14382" s="84"/>
      <c r="F14382" s="84"/>
    </row>
    <row r="14383" spans="1:6" x14ac:dyDescent="0.25">
      <c r="A14383" t="s">
        <v>15621</v>
      </c>
      <c r="B14383">
        <v>1</v>
      </c>
      <c r="C14383" t="s">
        <v>9357</v>
      </c>
      <c r="D14383" s="84"/>
      <c r="F14383" s="84"/>
    </row>
    <row r="14384" spans="1:6" x14ac:dyDescent="0.25">
      <c r="A14384" t="s">
        <v>15622</v>
      </c>
      <c r="B14384">
        <v>1</v>
      </c>
      <c r="C14384" t="s">
        <v>9357</v>
      </c>
      <c r="D14384" s="84"/>
      <c r="F14384" s="84"/>
    </row>
    <row r="14385" spans="1:6" x14ac:dyDescent="0.25">
      <c r="A14385" t="s">
        <v>15623</v>
      </c>
      <c r="B14385">
        <v>1</v>
      </c>
      <c r="C14385" t="s">
        <v>9357</v>
      </c>
      <c r="D14385" s="84"/>
      <c r="F14385" s="84"/>
    </row>
    <row r="14386" spans="1:6" x14ac:dyDescent="0.25">
      <c r="A14386" t="s">
        <v>15624</v>
      </c>
      <c r="B14386">
        <v>1</v>
      </c>
      <c r="C14386" t="s">
        <v>9357</v>
      </c>
      <c r="D14386" s="84"/>
      <c r="F14386" s="84"/>
    </row>
    <row r="14387" spans="1:6" x14ac:dyDescent="0.25">
      <c r="A14387" t="s">
        <v>15625</v>
      </c>
      <c r="B14387">
        <v>1</v>
      </c>
      <c r="C14387" t="s">
        <v>9357</v>
      </c>
      <c r="D14387" s="84"/>
      <c r="F14387" s="84"/>
    </row>
    <row r="14388" spans="1:6" x14ac:dyDescent="0.25">
      <c r="A14388" t="s">
        <v>15626</v>
      </c>
      <c r="B14388">
        <v>1</v>
      </c>
      <c r="C14388" t="s">
        <v>9357</v>
      </c>
      <c r="D14388" s="84"/>
      <c r="F14388" s="84"/>
    </row>
    <row r="14389" spans="1:6" x14ac:dyDescent="0.25">
      <c r="A14389" t="s">
        <v>15627</v>
      </c>
      <c r="B14389">
        <v>1</v>
      </c>
      <c r="C14389" t="s">
        <v>9357</v>
      </c>
      <c r="D14389" s="84"/>
      <c r="F14389" s="84"/>
    </row>
    <row r="14390" spans="1:6" x14ac:dyDescent="0.25">
      <c r="A14390" t="s">
        <v>15628</v>
      </c>
      <c r="B14390">
        <v>1</v>
      </c>
      <c r="C14390" t="s">
        <v>9357</v>
      </c>
      <c r="D14390" s="84"/>
      <c r="F14390" s="84"/>
    </row>
    <row r="14391" spans="1:6" x14ac:dyDescent="0.25">
      <c r="A14391" t="s">
        <v>15629</v>
      </c>
      <c r="B14391">
        <v>1</v>
      </c>
      <c r="C14391" t="s">
        <v>9357</v>
      </c>
      <c r="D14391" s="84"/>
      <c r="F14391" s="84"/>
    </row>
    <row r="14392" spans="1:6" x14ac:dyDescent="0.25">
      <c r="A14392" t="s">
        <v>15630</v>
      </c>
      <c r="B14392">
        <v>1</v>
      </c>
      <c r="C14392" t="s">
        <v>9357</v>
      </c>
      <c r="D14392" s="84"/>
      <c r="F14392" s="84"/>
    </row>
    <row r="14393" spans="1:6" x14ac:dyDescent="0.25">
      <c r="A14393" t="s">
        <v>15631</v>
      </c>
      <c r="B14393">
        <v>1</v>
      </c>
      <c r="C14393" t="s">
        <v>9357</v>
      </c>
      <c r="D14393" s="84"/>
      <c r="F14393" s="84"/>
    </row>
    <row r="14394" spans="1:6" x14ac:dyDescent="0.25">
      <c r="A14394" t="s">
        <v>15632</v>
      </c>
      <c r="B14394">
        <v>1</v>
      </c>
      <c r="C14394" t="s">
        <v>9357</v>
      </c>
      <c r="D14394" s="84"/>
      <c r="F14394" s="84"/>
    </row>
    <row r="14395" spans="1:6" x14ac:dyDescent="0.25">
      <c r="A14395" t="s">
        <v>15633</v>
      </c>
      <c r="B14395">
        <v>1</v>
      </c>
      <c r="C14395" t="s">
        <v>9357</v>
      </c>
      <c r="D14395" s="84"/>
      <c r="F14395" s="84"/>
    </row>
    <row r="14396" spans="1:6" x14ac:dyDescent="0.25">
      <c r="A14396" t="s">
        <v>15634</v>
      </c>
      <c r="B14396">
        <v>1</v>
      </c>
      <c r="C14396" t="s">
        <v>9357</v>
      </c>
      <c r="D14396" s="84"/>
      <c r="F14396" s="84"/>
    </row>
    <row r="14397" spans="1:6" x14ac:dyDescent="0.25">
      <c r="A14397" t="s">
        <v>15635</v>
      </c>
      <c r="B14397">
        <v>1</v>
      </c>
      <c r="C14397" t="s">
        <v>9357</v>
      </c>
      <c r="D14397" s="84"/>
      <c r="F14397" s="84"/>
    </row>
    <row r="14398" spans="1:6" x14ac:dyDescent="0.25">
      <c r="A14398" t="s">
        <v>15636</v>
      </c>
      <c r="B14398">
        <v>1</v>
      </c>
      <c r="C14398" t="s">
        <v>9357</v>
      </c>
      <c r="D14398" s="84"/>
      <c r="F14398" s="84"/>
    </row>
    <row r="14399" spans="1:6" x14ac:dyDescent="0.25">
      <c r="A14399" t="s">
        <v>15637</v>
      </c>
      <c r="B14399">
        <v>1</v>
      </c>
      <c r="C14399" t="s">
        <v>9357</v>
      </c>
      <c r="D14399" s="84"/>
      <c r="F14399" s="84"/>
    </row>
    <row r="14400" spans="1:6" x14ac:dyDescent="0.25">
      <c r="A14400" t="s">
        <v>15638</v>
      </c>
      <c r="B14400">
        <v>1</v>
      </c>
      <c r="C14400" t="s">
        <v>9357</v>
      </c>
      <c r="D14400" s="84"/>
      <c r="F14400" s="84"/>
    </row>
    <row r="14401" spans="1:6" x14ac:dyDescent="0.25">
      <c r="A14401" t="s">
        <v>15639</v>
      </c>
      <c r="B14401">
        <v>1</v>
      </c>
      <c r="C14401" t="s">
        <v>9357</v>
      </c>
      <c r="D14401" s="84"/>
      <c r="F14401" s="84"/>
    </row>
    <row r="14402" spans="1:6" x14ac:dyDescent="0.25">
      <c r="A14402" t="s">
        <v>15640</v>
      </c>
      <c r="B14402">
        <v>1</v>
      </c>
      <c r="C14402" t="s">
        <v>9357</v>
      </c>
      <c r="D14402" s="84"/>
      <c r="F14402" s="84"/>
    </row>
    <row r="14403" spans="1:6" x14ac:dyDescent="0.25">
      <c r="A14403" t="s">
        <v>15641</v>
      </c>
      <c r="B14403">
        <v>1</v>
      </c>
      <c r="C14403" t="s">
        <v>9357</v>
      </c>
      <c r="D14403" s="84"/>
      <c r="F14403" s="84"/>
    </row>
    <row r="14404" spans="1:6" x14ac:dyDescent="0.25">
      <c r="A14404" t="s">
        <v>15642</v>
      </c>
      <c r="B14404">
        <v>1</v>
      </c>
      <c r="C14404" t="s">
        <v>9357</v>
      </c>
      <c r="D14404" s="84"/>
      <c r="F14404" s="84"/>
    </row>
    <row r="14405" spans="1:6" x14ac:dyDescent="0.25">
      <c r="A14405" t="s">
        <v>15643</v>
      </c>
      <c r="B14405">
        <v>1</v>
      </c>
      <c r="C14405" t="s">
        <v>9357</v>
      </c>
      <c r="D14405" s="84"/>
      <c r="F14405" s="84"/>
    </row>
    <row r="14406" spans="1:6" x14ac:dyDescent="0.25">
      <c r="A14406" t="s">
        <v>15644</v>
      </c>
      <c r="B14406">
        <v>1</v>
      </c>
      <c r="C14406" t="s">
        <v>9357</v>
      </c>
      <c r="D14406" s="84"/>
      <c r="F14406" s="84"/>
    </row>
    <row r="14407" spans="1:6" x14ac:dyDescent="0.25">
      <c r="A14407" t="s">
        <v>15645</v>
      </c>
      <c r="B14407">
        <v>1</v>
      </c>
      <c r="C14407" t="s">
        <v>9357</v>
      </c>
      <c r="D14407" s="84"/>
      <c r="F14407" s="84"/>
    </row>
    <row r="14408" spans="1:6" x14ac:dyDescent="0.25">
      <c r="A14408" t="s">
        <v>15646</v>
      </c>
      <c r="B14408">
        <v>1</v>
      </c>
      <c r="C14408" t="s">
        <v>9357</v>
      </c>
      <c r="D14408" s="84"/>
      <c r="F14408" s="84"/>
    </row>
    <row r="14409" spans="1:6" x14ac:dyDescent="0.25">
      <c r="A14409" t="s">
        <v>15647</v>
      </c>
      <c r="B14409">
        <v>1</v>
      </c>
      <c r="C14409" t="s">
        <v>9357</v>
      </c>
      <c r="D14409" s="84"/>
      <c r="F14409" s="84"/>
    </row>
    <row r="14410" spans="1:6" x14ac:dyDescent="0.25">
      <c r="A14410" t="s">
        <v>15648</v>
      </c>
      <c r="B14410">
        <v>1</v>
      </c>
      <c r="C14410" t="s">
        <v>9357</v>
      </c>
      <c r="D14410" s="84"/>
      <c r="F14410" s="84"/>
    </row>
    <row r="14411" spans="1:6" x14ac:dyDescent="0.25">
      <c r="A14411" t="s">
        <v>15649</v>
      </c>
      <c r="B14411">
        <v>1</v>
      </c>
      <c r="C14411" t="s">
        <v>9357</v>
      </c>
      <c r="D14411" s="84"/>
      <c r="F14411" s="84"/>
    </row>
    <row r="14412" spans="1:6" x14ac:dyDescent="0.25">
      <c r="A14412" t="s">
        <v>15650</v>
      </c>
      <c r="B14412">
        <v>1</v>
      </c>
      <c r="C14412" t="s">
        <v>9357</v>
      </c>
      <c r="D14412" s="84"/>
      <c r="F14412" s="84"/>
    </row>
    <row r="14413" spans="1:6" x14ac:dyDescent="0.25">
      <c r="A14413" t="s">
        <v>15651</v>
      </c>
      <c r="B14413">
        <v>1</v>
      </c>
      <c r="C14413" t="s">
        <v>9357</v>
      </c>
      <c r="D14413" s="84"/>
      <c r="F14413" s="84"/>
    </row>
    <row r="14414" spans="1:6" x14ac:dyDescent="0.25">
      <c r="A14414" t="s">
        <v>15652</v>
      </c>
      <c r="B14414">
        <v>1</v>
      </c>
      <c r="C14414" t="s">
        <v>9357</v>
      </c>
      <c r="D14414" s="84"/>
      <c r="F14414" s="84"/>
    </row>
    <row r="14415" spans="1:6" x14ac:dyDescent="0.25">
      <c r="A14415" t="s">
        <v>15653</v>
      </c>
      <c r="B14415">
        <v>1</v>
      </c>
      <c r="C14415" t="s">
        <v>9357</v>
      </c>
      <c r="D14415" s="84"/>
      <c r="F14415" s="84"/>
    </row>
    <row r="14416" spans="1:6" x14ac:dyDescent="0.25">
      <c r="A14416" t="s">
        <v>15654</v>
      </c>
      <c r="B14416">
        <v>1</v>
      </c>
      <c r="C14416" t="s">
        <v>9357</v>
      </c>
      <c r="D14416" s="84"/>
      <c r="F14416" s="84"/>
    </row>
    <row r="14417" spans="1:6" x14ac:dyDescent="0.25">
      <c r="A14417" t="s">
        <v>15655</v>
      </c>
      <c r="B14417">
        <v>1</v>
      </c>
      <c r="C14417" t="s">
        <v>9357</v>
      </c>
      <c r="D14417" s="84"/>
      <c r="F14417" s="84"/>
    </row>
    <row r="14418" spans="1:6" x14ac:dyDescent="0.25">
      <c r="A14418" t="s">
        <v>15656</v>
      </c>
      <c r="B14418">
        <v>1</v>
      </c>
      <c r="C14418" t="s">
        <v>9357</v>
      </c>
      <c r="D14418" s="84"/>
      <c r="F14418" s="84"/>
    </row>
    <row r="14419" spans="1:6" x14ac:dyDescent="0.25">
      <c r="A14419" t="s">
        <v>15657</v>
      </c>
      <c r="B14419">
        <v>1</v>
      </c>
      <c r="C14419" t="s">
        <v>9357</v>
      </c>
      <c r="D14419" s="84"/>
      <c r="F14419" s="84"/>
    </row>
    <row r="14420" spans="1:6" x14ac:dyDescent="0.25">
      <c r="A14420" t="s">
        <v>15658</v>
      </c>
      <c r="B14420">
        <v>1</v>
      </c>
      <c r="C14420" t="s">
        <v>9357</v>
      </c>
      <c r="D14420" s="84"/>
      <c r="F14420" s="84"/>
    </row>
    <row r="14421" spans="1:6" x14ac:dyDescent="0.25">
      <c r="A14421" t="s">
        <v>15659</v>
      </c>
      <c r="B14421">
        <v>1</v>
      </c>
      <c r="C14421" t="s">
        <v>9357</v>
      </c>
      <c r="D14421" s="84"/>
      <c r="F14421" s="84"/>
    </row>
    <row r="14422" spans="1:6" x14ac:dyDescent="0.25">
      <c r="A14422" t="s">
        <v>15660</v>
      </c>
      <c r="B14422">
        <v>1</v>
      </c>
      <c r="C14422" t="s">
        <v>9357</v>
      </c>
      <c r="D14422" s="84"/>
      <c r="F14422" s="84"/>
    </row>
    <row r="14423" spans="1:6" x14ac:dyDescent="0.25">
      <c r="A14423" t="s">
        <v>15661</v>
      </c>
      <c r="B14423">
        <v>1</v>
      </c>
      <c r="C14423" t="s">
        <v>9357</v>
      </c>
      <c r="D14423" s="84"/>
      <c r="F14423" s="84"/>
    </row>
    <row r="14424" spans="1:6" x14ac:dyDescent="0.25">
      <c r="A14424" t="s">
        <v>15662</v>
      </c>
      <c r="B14424">
        <v>1</v>
      </c>
      <c r="C14424" t="s">
        <v>9357</v>
      </c>
      <c r="D14424" s="84"/>
      <c r="F14424" s="84"/>
    </row>
    <row r="14425" spans="1:6" x14ac:dyDescent="0.25">
      <c r="A14425" t="s">
        <v>15663</v>
      </c>
      <c r="B14425">
        <v>1</v>
      </c>
      <c r="C14425" t="s">
        <v>9357</v>
      </c>
      <c r="D14425" s="84"/>
      <c r="F14425" s="84"/>
    </row>
    <row r="14426" spans="1:6" x14ac:dyDescent="0.25">
      <c r="A14426" t="s">
        <v>15664</v>
      </c>
      <c r="B14426">
        <v>1</v>
      </c>
      <c r="C14426" t="s">
        <v>9357</v>
      </c>
      <c r="D14426" s="84"/>
      <c r="F14426" s="84"/>
    </row>
    <row r="14427" spans="1:6" x14ac:dyDescent="0.25">
      <c r="A14427" t="s">
        <v>15665</v>
      </c>
      <c r="B14427">
        <v>1</v>
      </c>
      <c r="C14427" t="s">
        <v>9357</v>
      </c>
      <c r="D14427" s="84"/>
      <c r="F14427" s="84"/>
    </row>
    <row r="14428" spans="1:6" x14ac:dyDescent="0.25">
      <c r="A14428" t="s">
        <v>15666</v>
      </c>
      <c r="B14428">
        <v>1</v>
      </c>
      <c r="C14428" t="s">
        <v>9357</v>
      </c>
      <c r="D14428" s="84"/>
      <c r="F14428" s="84"/>
    </row>
    <row r="14429" spans="1:6" x14ac:dyDescent="0.25">
      <c r="A14429" t="s">
        <v>15667</v>
      </c>
      <c r="B14429">
        <v>1</v>
      </c>
      <c r="C14429" t="s">
        <v>9357</v>
      </c>
      <c r="D14429" s="84"/>
      <c r="F14429" s="84"/>
    </row>
    <row r="14430" spans="1:6" x14ac:dyDescent="0.25">
      <c r="A14430" t="s">
        <v>15668</v>
      </c>
      <c r="B14430">
        <v>1</v>
      </c>
      <c r="C14430" t="s">
        <v>9357</v>
      </c>
      <c r="D14430" s="84"/>
      <c r="F14430" s="84"/>
    </row>
    <row r="14431" spans="1:6" x14ac:dyDescent="0.25">
      <c r="A14431" t="s">
        <v>15669</v>
      </c>
      <c r="B14431">
        <v>1</v>
      </c>
      <c r="C14431" t="s">
        <v>9357</v>
      </c>
      <c r="D14431" s="84"/>
      <c r="F14431" s="84"/>
    </row>
    <row r="14432" spans="1:6" x14ac:dyDescent="0.25">
      <c r="A14432" t="s">
        <v>15670</v>
      </c>
      <c r="B14432">
        <v>1</v>
      </c>
      <c r="C14432" t="s">
        <v>9357</v>
      </c>
      <c r="D14432" s="84"/>
      <c r="F14432" s="84"/>
    </row>
    <row r="14433" spans="1:6" x14ac:dyDescent="0.25">
      <c r="A14433" t="s">
        <v>15671</v>
      </c>
      <c r="B14433">
        <v>1</v>
      </c>
      <c r="C14433" t="s">
        <v>9357</v>
      </c>
      <c r="D14433" s="84"/>
      <c r="F14433" s="84"/>
    </row>
    <row r="14434" spans="1:6" x14ac:dyDescent="0.25">
      <c r="A14434" t="s">
        <v>15672</v>
      </c>
      <c r="B14434">
        <v>1</v>
      </c>
      <c r="C14434" t="s">
        <v>9357</v>
      </c>
      <c r="D14434" s="84"/>
      <c r="F14434" s="84"/>
    </row>
    <row r="14435" spans="1:6" x14ac:dyDescent="0.25">
      <c r="A14435" t="s">
        <v>15673</v>
      </c>
      <c r="B14435">
        <v>1</v>
      </c>
      <c r="C14435" t="s">
        <v>9357</v>
      </c>
      <c r="D14435" s="84"/>
      <c r="F14435" s="84"/>
    </row>
    <row r="14436" spans="1:6" x14ac:dyDescent="0.25">
      <c r="A14436" t="s">
        <v>15674</v>
      </c>
      <c r="B14436">
        <v>1</v>
      </c>
      <c r="C14436" t="s">
        <v>9357</v>
      </c>
      <c r="D14436" s="84"/>
      <c r="F14436" s="84"/>
    </row>
    <row r="14437" spans="1:6" x14ac:dyDescent="0.25">
      <c r="A14437" t="s">
        <v>15675</v>
      </c>
      <c r="B14437">
        <v>1</v>
      </c>
      <c r="C14437" t="s">
        <v>9357</v>
      </c>
      <c r="D14437" s="84"/>
      <c r="F14437" s="84"/>
    </row>
    <row r="14438" spans="1:6" x14ac:dyDescent="0.25">
      <c r="A14438" t="s">
        <v>15676</v>
      </c>
      <c r="B14438">
        <v>1</v>
      </c>
      <c r="C14438" t="s">
        <v>9357</v>
      </c>
      <c r="D14438" s="84"/>
      <c r="F14438" s="84"/>
    </row>
    <row r="14439" spans="1:6" x14ac:dyDescent="0.25">
      <c r="A14439" t="s">
        <v>15677</v>
      </c>
      <c r="B14439">
        <v>1</v>
      </c>
      <c r="C14439" t="s">
        <v>9357</v>
      </c>
      <c r="D14439" s="84"/>
      <c r="F14439" s="84"/>
    </row>
    <row r="14440" spans="1:6" x14ac:dyDescent="0.25">
      <c r="A14440" t="s">
        <v>15678</v>
      </c>
      <c r="B14440">
        <v>1</v>
      </c>
      <c r="C14440" t="s">
        <v>9357</v>
      </c>
      <c r="D14440" s="84"/>
      <c r="F14440" s="84"/>
    </row>
    <row r="14441" spans="1:6" x14ac:dyDescent="0.25">
      <c r="A14441" t="s">
        <v>15679</v>
      </c>
      <c r="B14441">
        <v>1</v>
      </c>
      <c r="C14441" t="s">
        <v>9357</v>
      </c>
      <c r="D14441" s="84"/>
      <c r="F14441" s="84"/>
    </row>
    <row r="14442" spans="1:6" x14ac:dyDescent="0.25">
      <c r="A14442" t="s">
        <v>15680</v>
      </c>
      <c r="B14442">
        <v>1</v>
      </c>
      <c r="C14442" t="s">
        <v>9357</v>
      </c>
      <c r="D14442" s="84"/>
      <c r="F14442" s="84"/>
    </row>
    <row r="14443" spans="1:6" x14ac:dyDescent="0.25">
      <c r="A14443" t="s">
        <v>15681</v>
      </c>
      <c r="B14443">
        <v>1</v>
      </c>
      <c r="C14443" t="s">
        <v>9357</v>
      </c>
      <c r="D14443" s="84"/>
      <c r="F14443" s="84"/>
    </row>
    <row r="14444" spans="1:6" x14ac:dyDescent="0.25">
      <c r="A14444" t="s">
        <v>15682</v>
      </c>
      <c r="B14444">
        <v>1</v>
      </c>
      <c r="C14444" t="s">
        <v>9357</v>
      </c>
      <c r="D14444" s="84"/>
      <c r="F14444" s="84"/>
    </row>
    <row r="14445" spans="1:6" x14ac:dyDescent="0.25">
      <c r="A14445" t="s">
        <v>15683</v>
      </c>
      <c r="B14445">
        <v>1</v>
      </c>
      <c r="C14445" t="s">
        <v>9357</v>
      </c>
      <c r="D14445" s="84"/>
      <c r="F14445" s="84"/>
    </row>
    <row r="14446" spans="1:6" x14ac:dyDescent="0.25">
      <c r="A14446" t="s">
        <v>15684</v>
      </c>
      <c r="B14446">
        <v>1</v>
      </c>
      <c r="C14446" t="s">
        <v>9357</v>
      </c>
      <c r="D14446" s="84"/>
      <c r="F14446" s="84"/>
    </row>
    <row r="14447" spans="1:6" x14ac:dyDescent="0.25">
      <c r="A14447" t="s">
        <v>15685</v>
      </c>
      <c r="B14447">
        <v>1</v>
      </c>
      <c r="C14447" t="s">
        <v>9357</v>
      </c>
      <c r="D14447" s="84"/>
      <c r="F14447" s="84"/>
    </row>
    <row r="14448" spans="1:6" x14ac:dyDescent="0.25">
      <c r="A14448" t="s">
        <v>15686</v>
      </c>
      <c r="B14448">
        <v>1</v>
      </c>
      <c r="C14448" t="s">
        <v>9357</v>
      </c>
      <c r="D14448" s="84"/>
      <c r="F14448" s="84"/>
    </row>
    <row r="14449" spans="1:6" x14ac:dyDescent="0.25">
      <c r="A14449" t="s">
        <v>15687</v>
      </c>
      <c r="B14449">
        <v>1</v>
      </c>
      <c r="C14449" t="s">
        <v>9357</v>
      </c>
      <c r="D14449" s="84"/>
      <c r="F14449" s="84"/>
    </row>
    <row r="14450" spans="1:6" x14ac:dyDescent="0.25">
      <c r="A14450" t="s">
        <v>15688</v>
      </c>
      <c r="B14450">
        <v>1</v>
      </c>
      <c r="C14450" t="s">
        <v>9357</v>
      </c>
      <c r="D14450" s="84"/>
      <c r="F14450" s="84"/>
    </row>
    <row r="14451" spans="1:6" x14ac:dyDescent="0.25">
      <c r="A14451" t="s">
        <v>15689</v>
      </c>
      <c r="B14451">
        <v>1</v>
      </c>
      <c r="C14451" t="s">
        <v>9357</v>
      </c>
      <c r="D14451" s="84"/>
      <c r="F14451" s="84"/>
    </row>
    <row r="14452" spans="1:6" x14ac:dyDescent="0.25">
      <c r="A14452" t="s">
        <v>15690</v>
      </c>
      <c r="B14452">
        <v>1</v>
      </c>
      <c r="C14452" t="s">
        <v>9357</v>
      </c>
      <c r="D14452" s="84"/>
      <c r="F14452" s="84"/>
    </row>
    <row r="14453" spans="1:6" x14ac:dyDescent="0.25">
      <c r="A14453" t="s">
        <v>15691</v>
      </c>
      <c r="B14453">
        <v>1</v>
      </c>
      <c r="C14453" t="s">
        <v>9357</v>
      </c>
      <c r="D14453" s="84"/>
      <c r="F14453" s="84"/>
    </row>
    <row r="14454" spans="1:6" x14ac:dyDescent="0.25">
      <c r="A14454" t="s">
        <v>15692</v>
      </c>
      <c r="B14454">
        <v>1</v>
      </c>
      <c r="C14454" t="s">
        <v>9357</v>
      </c>
      <c r="D14454" s="84"/>
      <c r="F14454" s="84"/>
    </row>
    <row r="14455" spans="1:6" x14ac:dyDescent="0.25">
      <c r="A14455" t="s">
        <v>15693</v>
      </c>
      <c r="B14455">
        <v>1</v>
      </c>
      <c r="C14455" t="s">
        <v>9357</v>
      </c>
      <c r="D14455" s="84"/>
      <c r="F14455" s="84"/>
    </row>
    <row r="14456" spans="1:6" x14ac:dyDescent="0.25">
      <c r="A14456" t="s">
        <v>15694</v>
      </c>
      <c r="B14456">
        <v>1</v>
      </c>
      <c r="C14456" t="s">
        <v>9357</v>
      </c>
      <c r="D14456" s="84"/>
      <c r="F14456" s="84"/>
    </row>
    <row r="14457" spans="1:6" x14ac:dyDescent="0.25">
      <c r="A14457" t="s">
        <v>15695</v>
      </c>
      <c r="B14457">
        <v>1</v>
      </c>
      <c r="C14457" t="s">
        <v>9357</v>
      </c>
      <c r="D14457" s="84"/>
      <c r="F14457" s="84"/>
    </row>
    <row r="14458" spans="1:6" x14ac:dyDescent="0.25">
      <c r="A14458" t="s">
        <v>15696</v>
      </c>
      <c r="B14458">
        <v>1</v>
      </c>
      <c r="C14458" t="s">
        <v>9357</v>
      </c>
      <c r="D14458" s="84"/>
      <c r="F14458" s="84"/>
    </row>
    <row r="14459" spans="1:6" x14ac:dyDescent="0.25">
      <c r="A14459" t="s">
        <v>15697</v>
      </c>
      <c r="B14459">
        <v>1</v>
      </c>
      <c r="C14459" t="s">
        <v>9357</v>
      </c>
      <c r="D14459" s="84"/>
      <c r="F14459" s="84"/>
    </row>
    <row r="14460" spans="1:6" x14ac:dyDescent="0.25">
      <c r="A14460" t="s">
        <v>15698</v>
      </c>
      <c r="B14460">
        <v>1</v>
      </c>
      <c r="C14460" t="s">
        <v>9357</v>
      </c>
      <c r="D14460" s="84"/>
      <c r="F14460" s="84"/>
    </row>
    <row r="14461" spans="1:6" x14ac:dyDescent="0.25">
      <c r="A14461" t="s">
        <v>15699</v>
      </c>
      <c r="B14461">
        <v>1</v>
      </c>
      <c r="C14461" t="s">
        <v>9357</v>
      </c>
      <c r="D14461" s="84"/>
      <c r="F14461" s="84"/>
    </row>
    <row r="14462" spans="1:6" x14ac:dyDescent="0.25">
      <c r="A14462" t="s">
        <v>15700</v>
      </c>
      <c r="B14462">
        <v>1</v>
      </c>
      <c r="C14462" t="s">
        <v>9357</v>
      </c>
      <c r="D14462" s="84"/>
      <c r="F14462" s="84"/>
    </row>
    <row r="14463" spans="1:6" x14ac:dyDescent="0.25">
      <c r="A14463" t="s">
        <v>15701</v>
      </c>
      <c r="B14463">
        <v>1</v>
      </c>
      <c r="C14463" t="s">
        <v>9357</v>
      </c>
      <c r="D14463" s="84"/>
      <c r="F14463" s="84"/>
    </row>
    <row r="14464" spans="1:6" x14ac:dyDescent="0.25">
      <c r="A14464" t="s">
        <v>15702</v>
      </c>
      <c r="B14464">
        <v>1</v>
      </c>
      <c r="C14464" t="s">
        <v>9357</v>
      </c>
      <c r="D14464" s="84"/>
      <c r="F14464" s="84"/>
    </row>
    <row r="14465" spans="1:6" x14ac:dyDescent="0.25">
      <c r="A14465" t="s">
        <v>15703</v>
      </c>
      <c r="B14465">
        <v>1</v>
      </c>
      <c r="C14465" t="s">
        <v>9357</v>
      </c>
      <c r="D14465" s="84"/>
      <c r="F14465" s="84"/>
    </row>
    <row r="14466" spans="1:6" x14ac:dyDescent="0.25">
      <c r="A14466" t="s">
        <v>15704</v>
      </c>
      <c r="B14466">
        <v>1</v>
      </c>
      <c r="C14466" t="s">
        <v>9357</v>
      </c>
      <c r="D14466" s="84"/>
      <c r="F14466" s="84"/>
    </row>
    <row r="14467" spans="1:6" x14ac:dyDescent="0.25">
      <c r="A14467" t="s">
        <v>15705</v>
      </c>
      <c r="B14467">
        <v>1</v>
      </c>
      <c r="C14467" t="s">
        <v>9357</v>
      </c>
      <c r="D14467" s="84"/>
      <c r="F14467" s="84"/>
    </row>
    <row r="14468" spans="1:6" x14ac:dyDescent="0.25">
      <c r="A14468" t="s">
        <v>15706</v>
      </c>
      <c r="B14468">
        <v>1</v>
      </c>
      <c r="C14468" t="s">
        <v>9357</v>
      </c>
      <c r="D14468" s="84"/>
      <c r="F14468" s="84"/>
    </row>
    <row r="14469" spans="1:6" x14ac:dyDescent="0.25">
      <c r="A14469" t="s">
        <v>15707</v>
      </c>
      <c r="B14469">
        <v>1</v>
      </c>
      <c r="C14469" t="s">
        <v>9357</v>
      </c>
      <c r="D14469" s="84"/>
      <c r="F14469" s="84"/>
    </row>
    <row r="14470" spans="1:6" x14ac:dyDescent="0.25">
      <c r="A14470" t="s">
        <v>15708</v>
      </c>
      <c r="B14470">
        <v>1</v>
      </c>
      <c r="C14470" t="s">
        <v>9357</v>
      </c>
      <c r="D14470" s="84"/>
      <c r="F14470" s="84"/>
    </row>
    <row r="14471" spans="1:6" x14ac:dyDescent="0.25">
      <c r="A14471" t="s">
        <v>15709</v>
      </c>
      <c r="B14471">
        <v>1</v>
      </c>
      <c r="C14471" t="s">
        <v>9357</v>
      </c>
      <c r="D14471" s="84"/>
      <c r="F14471" s="84"/>
    </row>
    <row r="14472" spans="1:6" x14ac:dyDescent="0.25">
      <c r="A14472" t="s">
        <v>15710</v>
      </c>
      <c r="B14472">
        <v>1</v>
      </c>
      <c r="C14472" t="s">
        <v>9357</v>
      </c>
      <c r="D14472" s="84"/>
      <c r="F14472" s="84"/>
    </row>
    <row r="14473" spans="1:6" x14ac:dyDescent="0.25">
      <c r="A14473" t="s">
        <v>15711</v>
      </c>
      <c r="B14473">
        <v>1</v>
      </c>
      <c r="C14473" t="s">
        <v>9357</v>
      </c>
      <c r="D14473" s="84"/>
      <c r="F14473" s="84"/>
    </row>
    <row r="14474" spans="1:6" x14ac:dyDescent="0.25">
      <c r="A14474" t="s">
        <v>15712</v>
      </c>
      <c r="B14474">
        <v>1</v>
      </c>
      <c r="C14474" t="s">
        <v>9357</v>
      </c>
      <c r="D14474" s="84"/>
      <c r="F14474" s="84"/>
    </row>
    <row r="14475" spans="1:6" x14ac:dyDescent="0.25">
      <c r="A14475" t="s">
        <v>15713</v>
      </c>
      <c r="B14475">
        <v>1</v>
      </c>
      <c r="C14475" t="s">
        <v>9357</v>
      </c>
      <c r="D14475" s="84"/>
      <c r="F14475" s="84"/>
    </row>
    <row r="14476" spans="1:6" x14ac:dyDescent="0.25">
      <c r="A14476" t="s">
        <v>15714</v>
      </c>
      <c r="B14476">
        <v>1</v>
      </c>
      <c r="C14476" t="s">
        <v>9357</v>
      </c>
      <c r="D14476" s="84"/>
      <c r="F14476" s="84"/>
    </row>
    <row r="14477" spans="1:6" x14ac:dyDescent="0.25">
      <c r="A14477" t="s">
        <v>15715</v>
      </c>
      <c r="B14477">
        <v>1</v>
      </c>
      <c r="C14477" t="s">
        <v>9357</v>
      </c>
      <c r="D14477" s="84"/>
      <c r="F14477" s="84"/>
    </row>
    <row r="14478" spans="1:6" x14ac:dyDescent="0.25">
      <c r="A14478" t="s">
        <v>15716</v>
      </c>
      <c r="B14478">
        <v>1</v>
      </c>
      <c r="C14478" t="s">
        <v>9357</v>
      </c>
      <c r="D14478" s="84"/>
      <c r="F14478" s="84"/>
    </row>
    <row r="14479" spans="1:6" x14ac:dyDescent="0.25">
      <c r="A14479" t="s">
        <v>15717</v>
      </c>
      <c r="B14479">
        <v>1</v>
      </c>
      <c r="C14479" t="s">
        <v>9357</v>
      </c>
      <c r="D14479" s="84"/>
      <c r="F14479" s="84"/>
    </row>
    <row r="14480" spans="1:6" x14ac:dyDescent="0.25">
      <c r="A14480" t="s">
        <v>15718</v>
      </c>
      <c r="B14480">
        <v>1</v>
      </c>
      <c r="C14480" t="s">
        <v>9357</v>
      </c>
      <c r="D14480" s="84"/>
      <c r="F14480" s="84"/>
    </row>
    <row r="14481" spans="1:6" x14ac:dyDescent="0.25">
      <c r="A14481" t="s">
        <v>15719</v>
      </c>
      <c r="B14481">
        <v>1</v>
      </c>
      <c r="C14481" t="s">
        <v>9357</v>
      </c>
      <c r="D14481" s="84"/>
      <c r="F14481" s="84"/>
    </row>
    <row r="14482" spans="1:6" x14ac:dyDescent="0.25">
      <c r="A14482" t="s">
        <v>15720</v>
      </c>
      <c r="B14482">
        <v>1</v>
      </c>
      <c r="C14482" t="s">
        <v>9357</v>
      </c>
      <c r="D14482" s="84"/>
      <c r="F14482" s="84"/>
    </row>
    <row r="14483" spans="1:6" x14ac:dyDescent="0.25">
      <c r="A14483" t="s">
        <v>15721</v>
      </c>
      <c r="B14483">
        <v>1</v>
      </c>
      <c r="C14483" t="s">
        <v>9357</v>
      </c>
      <c r="D14483" s="84"/>
      <c r="F14483" s="84"/>
    </row>
    <row r="14484" spans="1:6" x14ac:dyDescent="0.25">
      <c r="A14484" t="s">
        <v>15722</v>
      </c>
      <c r="B14484">
        <v>1</v>
      </c>
      <c r="C14484" t="s">
        <v>9357</v>
      </c>
      <c r="D14484" s="84"/>
      <c r="F14484" s="84"/>
    </row>
    <row r="14485" spans="1:6" x14ac:dyDescent="0.25">
      <c r="A14485" t="s">
        <v>15723</v>
      </c>
      <c r="B14485">
        <v>1</v>
      </c>
      <c r="C14485" t="s">
        <v>9357</v>
      </c>
      <c r="D14485" s="84"/>
      <c r="F14485" s="84"/>
    </row>
    <row r="14486" spans="1:6" x14ac:dyDescent="0.25">
      <c r="A14486" t="s">
        <v>15724</v>
      </c>
      <c r="B14486">
        <v>1</v>
      </c>
      <c r="C14486" t="s">
        <v>9357</v>
      </c>
      <c r="D14486" s="84"/>
      <c r="F14486" s="84"/>
    </row>
    <row r="14487" spans="1:6" x14ac:dyDescent="0.25">
      <c r="A14487" t="s">
        <v>15725</v>
      </c>
      <c r="B14487">
        <v>1</v>
      </c>
      <c r="C14487" t="s">
        <v>9357</v>
      </c>
      <c r="D14487" s="84"/>
      <c r="F14487" s="84"/>
    </row>
    <row r="14488" spans="1:6" x14ac:dyDescent="0.25">
      <c r="A14488" t="s">
        <v>15726</v>
      </c>
      <c r="B14488">
        <v>1</v>
      </c>
      <c r="C14488" t="s">
        <v>9357</v>
      </c>
      <c r="D14488" s="84"/>
      <c r="F14488" s="84"/>
    </row>
    <row r="14489" spans="1:6" x14ac:dyDescent="0.25">
      <c r="A14489" t="s">
        <v>15727</v>
      </c>
      <c r="B14489">
        <v>1</v>
      </c>
      <c r="C14489" t="s">
        <v>9357</v>
      </c>
      <c r="D14489" s="84"/>
      <c r="F14489" s="84"/>
    </row>
    <row r="14490" spans="1:6" x14ac:dyDescent="0.25">
      <c r="A14490" t="s">
        <v>15728</v>
      </c>
      <c r="B14490">
        <v>1</v>
      </c>
      <c r="C14490" t="s">
        <v>9357</v>
      </c>
      <c r="D14490" s="84"/>
      <c r="F14490" s="84"/>
    </row>
    <row r="14491" spans="1:6" x14ac:dyDescent="0.25">
      <c r="A14491" t="s">
        <v>15729</v>
      </c>
      <c r="B14491">
        <v>1</v>
      </c>
      <c r="C14491" t="s">
        <v>9357</v>
      </c>
      <c r="D14491" s="84"/>
      <c r="F14491" s="84"/>
    </row>
    <row r="14492" spans="1:6" x14ac:dyDescent="0.25">
      <c r="A14492" t="s">
        <v>15730</v>
      </c>
      <c r="B14492">
        <v>1</v>
      </c>
      <c r="C14492" t="s">
        <v>9357</v>
      </c>
      <c r="D14492" s="84"/>
      <c r="F14492" s="84"/>
    </row>
    <row r="14493" spans="1:6" x14ac:dyDescent="0.25">
      <c r="A14493" t="s">
        <v>15731</v>
      </c>
      <c r="B14493">
        <v>1</v>
      </c>
      <c r="C14493" t="s">
        <v>9357</v>
      </c>
      <c r="D14493" s="84"/>
      <c r="F14493" s="84"/>
    </row>
    <row r="14494" spans="1:6" x14ac:dyDescent="0.25">
      <c r="A14494" t="s">
        <v>15732</v>
      </c>
      <c r="B14494">
        <v>1</v>
      </c>
      <c r="C14494" t="s">
        <v>9357</v>
      </c>
      <c r="D14494" s="84"/>
      <c r="F14494" s="84"/>
    </row>
    <row r="14495" spans="1:6" x14ac:dyDescent="0.25">
      <c r="A14495" t="s">
        <v>15733</v>
      </c>
      <c r="B14495">
        <v>1</v>
      </c>
      <c r="C14495" t="s">
        <v>9357</v>
      </c>
      <c r="D14495" s="84"/>
      <c r="F14495" s="84"/>
    </row>
    <row r="14496" spans="1:6" x14ac:dyDescent="0.25">
      <c r="A14496" t="s">
        <v>15734</v>
      </c>
      <c r="B14496">
        <v>1</v>
      </c>
      <c r="C14496" t="s">
        <v>9357</v>
      </c>
      <c r="D14496" s="84"/>
      <c r="F14496" s="84"/>
    </row>
    <row r="14497" spans="1:6" x14ac:dyDescent="0.25">
      <c r="A14497" t="s">
        <v>15735</v>
      </c>
      <c r="B14497">
        <v>1</v>
      </c>
      <c r="C14497" t="s">
        <v>9357</v>
      </c>
      <c r="D14497" s="84"/>
      <c r="F14497" s="84"/>
    </row>
    <row r="14498" spans="1:6" x14ac:dyDescent="0.25">
      <c r="A14498" t="s">
        <v>15736</v>
      </c>
      <c r="B14498">
        <v>1</v>
      </c>
      <c r="C14498" t="s">
        <v>9357</v>
      </c>
      <c r="D14498" s="84"/>
      <c r="F14498" s="84"/>
    </row>
    <row r="14499" spans="1:6" x14ac:dyDescent="0.25">
      <c r="A14499" t="s">
        <v>15737</v>
      </c>
      <c r="B14499">
        <v>1</v>
      </c>
      <c r="C14499" t="s">
        <v>9357</v>
      </c>
      <c r="D14499" s="84"/>
      <c r="F14499" s="84"/>
    </row>
    <row r="14500" spans="1:6" x14ac:dyDescent="0.25">
      <c r="A14500" t="s">
        <v>15738</v>
      </c>
      <c r="B14500">
        <v>1</v>
      </c>
      <c r="C14500" t="s">
        <v>9357</v>
      </c>
      <c r="D14500" s="84"/>
      <c r="F14500" s="84"/>
    </row>
    <row r="14501" spans="1:6" x14ac:dyDescent="0.25">
      <c r="A14501" t="s">
        <v>15739</v>
      </c>
      <c r="B14501">
        <v>1</v>
      </c>
      <c r="C14501" t="s">
        <v>9357</v>
      </c>
      <c r="D14501" s="84"/>
      <c r="F14501" s="84"/>
    </row>
    <row r="14502" spans="1:6" x14ac:dyDescent="0.25">
      <c r="A14502" t="s">
        <v>15740</v>
      </c>
      <c r="B14502">
        <v>1</v>
      </c>
      <c r="C14502" t="s">
        <v>9357</v>
      </c>
      <c r="D14502" s="84"/>
      <c r="F14502" s="84"/>
    </row>
    <row r="14503" spans="1:6" x14ac:dyDescent="0.25">
      <c r="A14503" t="s">
        <v>15741</v>
      </c>
      <c r="B14503">
        <v>1</v>
      </c>
      <c r="C14503" t="s">
        <v>9357</v>
      </c>
      <c r="D14503" s="84"/>
      <c r="F14503" s="84"/>
    </row>
    <row r="14504" spans="1:6" x14ac:dyDescent="0.25">
      <c r="A14504" t="s">
        <v>15742</v>
      </c>
      <c r="B14504">
        <v>1</v>
      </c>
      <c r="C14504" t="s">
        <v>9357</v>
      </c>
      <c r="D14504" s="84"/>
      <c r="F14504" s="84"/>
    </row>
    <row r="14505" spans="1:6" x14ac:dyDescent="0.25">
      <c r="A14505" t="s">
        <v>15743</v>
      </c>
      <c r="B14505">
        <v>1</v>
      </c>
      <c r="C14505" t="s">
        <v>9357</v>
      </c>
      <c r="D14505" s="84"/>
      <c r="F14505" s="84"/>
    </row>
    <row r="14506" spans="1:6" x14ac:dyDescent="0.25">
      <c r="A14506" t="s">
        <v>15744</v>
      </c>
      <c r="B14506">
        <v>1</v>
      </c>
      <c r="C14506" t="s">
        <v>9357</v>
      </c>
      <c r="D14506" s="84"/>
      <c r="F14506" s="84"/>
    </row>
    <row r="14507" spans="1:6" x14ac:dyDescent="0.25">
      <c r="A14507" t="s">
        <v>15745</v>
      </c>
      <c r="B14507">
        <v>1</v>
      </c>
      <c r="C14507" t="s">
        <v>9357</v>
      </c>
      <c r="D14507" s="84"/>
      <c r="F14507" s="84"/>
    </row>
    <row r="14508" spans="1:6" x14ac:dyDescent="0.25">
      <c r="A14508" t="s">
        <v>15746</v>
      </c>
      <c r="B14508">
        <v>1</v>
      </c>
      <c r="C14508" t="s">
        <v>9357</v>
      </c>
      <c r="D14508" s="84"/>
      <c r="F14508" s="84"/>
    </row>
    <row r="14509" spans="1:6" x14ac:dyDescent="0.25">
      <c r="A14509" t="s">
        <v>15747</v>
      </c>
      <c r="B14509">
        <v>1</v>
      </c>
      <c r="C14509" t="s">
        <v>9357</v>
      </c>
      <c r="D14509" s="84"/>
      <c r="F14509" s="84"/>
    </row>
    <row r="14510" spans="1:6" x14ac:dyDescent="0.25">
      <c r="A14510" t="s">
        <v>15748</v>
      </c>
      <c r="B14510">
        <v>1</v>
      </c>
      <c r="C14510" t="s">
        <v>9357</v>
      </c>
      <c r="D14510" s="84"/>
      <c r="F14510" s="84"/>
    </row>
    <row r="14511" spans="1:6" x14ac:dyDescent="0.25">
      <c r="A14511" t="s">
        <v>15749</v>
      </c>
      <c r="B14511">
        <v>1</v>
      </c>
      <c r="C14511" t="s">
        <v>9357</v>
      </c>
      <c r="D14511" s="84"/>
      <c r="F14511" s="84"/>
    </row>
    <row r="14512" spans="1:6" x14ac:dyDescent="0.25">
      <c r="A14512" t="s">
        <v>15750</v>
      </c>
      <c r="B14512">
        <v>1</v>
      </c>
      <c r="C14512" t="s">
        <v>9357</v>
      </c>
      <c r="D14512" s="84"/>
      <c r="F14512" s="84"/>
    </row>
    <row r="14513" spans="1:6" x14ac:dyDescent="0.25">
      <c r="A14513" t="s">
        <v>15751</v>
      </c>
      <c r="B14513">
        <v>1</v>
      </c>
      <c r="C14513" t="s">
        <v>9357</v>
      </c>
      <c r="D14513" s="84"/>
      <c r="F14513" s="84"/>
    </row>
    <row r="14514" spans="1:6" x14ac:dyDescent="0.25">
      <c r="A14514" t="s">
        <v>15752</v>
      </c>
      <c r="B14514">
        <v>1</v>
      </c>
      <c r="C14514" t="s">
        <v>9357</v>
      </c>
      <c r="D14514" s="84"/>
      <c r="F14514" s="84"/>
    </row>
    <row r="14515" spans="1:6" x14ac:dyDescent="0.25">
      <c r="A14515" t="s">
        <v>15753</v>
      </c>
      <c r="B14515">
        <v>1</v>
      </c>
      <c r="C14515" t="s">
        <v>9357</v>
      </c>
      <c r="D14515" s="84"/>
      <c r="F14515" s="84"/>
    </row>
    <row r="14516" spans="1:6" x14ac:dyDescent="0.25">
      <c r="A14516" t="s">
        <v>15754</v>
      </c>
      <c r="B14516">
        <v>1</v>
      </c>
      <c r="C14516" t="s">
        <v>9357</v>
      </c>
      <c r="D14516" s="84"/>
      <c r="F14516" s="84"/>
    </row>
    <row r="14517" spans="1:6" x14ac:dyDescent="0.25">
      <c r="A14517" t="s">
        <v>15755</v>
      </c>
      <c r="B14517">
        <v>1</v>
      </c>
      <c r="C14517" t="s">
        <v>9357</v>
      </c>
      <c r="D14517" s="84"/>
      <c r="F14517" s="84"/>
    </row>
    <row r="14518" spans="1:6" x14ac:dyDescent="0.25">
      <c r="A14518" t="s">
        <v>15756</v>
      </c>
      <c r="B14518">
        <v>1</v>
      </c>
      <c r="C14518" t="s">
        <v>9357</v>
      </c>
      <c r="D14518" s="84"/>
      <c r="F14518" s="84"/>
    </row>
    <row r="14519" spans="1:6" x14ac:dyDescent="0.25">
      <c r="A14519" t="s">
        <v>15757</v>
      </c>
      <c r="B14519">
        <v>1</v>
      </c>
      <c r="C14519" t="s">
        <v>9357</v>
      </c>
      <c r="D14519" s="84"/>
      <c r="F14519" s="84"/>
    </row>
    <row r="14520" spans="1:6" x14ac:dyDescent="0.25">
      <c r="A14520" t="s">
        <v>15758</v>
      </c>
      <c r="B14520">
        <v>1</v>
      </c>
      <c r="C14520" t="s">
        <v>9357</v>
      </c>
      <c r="D14520" s="84"/>
      <c r="F14520" s="84"/>
    </row>
    <row r="14521" spans="1:6" x14ac:dyDescent="0.25">
      <c r="A14521" t="s">
        <v>15759</v>
      </c>
      <c r="B14521">
        <v>1</v>
      </c>
      <c r="C14521" t="s">
        <v>9357</v>
      </c>
      <c r="D14521" s="84"/>
      <c r="F14521" s="84"/>
    </row>
    <row r="14522" spans="1:6" x14ac:dyDescent="0.25">
      <c r="A14522" t="s">
        <v>15760</v>
      </c>
      <c r="B14522">
        <v>1</v>
      </c>
      <c r="C14522" t="s">
        <v>9357</v>
      </c>
      <c r="D14522" s="84"/>
      <c r="F14522" s="84"/>
    </row>
    <row r="14523" spans="1:6" x14ac:dyDescent="0.25">
      <c r="A14523" t="s">
        <v>15761</v>
      </c>
      <c r="B14523">
        <v>1</v>
      </c>
      <c r="C14523" t="s">
        <v>9357</v>
      </c>
      <c r="D14523" s="84"/>
      <c r="F14523" s="84"/>
    </row>
    <row r="14524" spans="1:6" x14ac:dyDescent="0.25">
      <c r="A14524" t="s">
        <v>15762</v>
      </c>
      <c r="B14524">
        <v>1</v>
      </c>
      <c r="C14524" t="s">
        <v>9357</v>
      </c>
      <c r="D14524" s="84"/>
      <c r="F14524" s="84"/>
    </row>
    <row r="14525" spans="1:6" x14ac:dyDescent="0.25">
      <c r="A14525" t="s">
        <v>15763</v>
      </c>
      <c r="B14525">
        <v>1</v>
      </c>
      <c r="C14525" t="s">
        <v>9357</v>
      </c>
      <c r="D14525" s="84"/>
      <c r="F14525" s="84"/>
    </row>
    <row r="14526" spans="1:6" x14ac:dyDescent="0.25">
      <c r="A14526" t="s">
        <v>15764</v>
      </c>
      <c r="B14526">
        <v>1</v>
      </c>
      <c r="C14526" t="s">
        <v>9357</v>
      </c>
      <c r="D14526" s="84"/>
      <c r="F14526" s="84"/>
    </row>
    <row r="14527" spans="1:6" x14ac:dyDescent="0.25">
      <c r="A14527" t="s">
        <v>15765</v>
      </c>
      <c r="B14527">
        <v>1</v>
      </c>
      <c r="C14527" t="s">
        <v>9357</v>
      </c>
      <c r="D14527" s="84"/>
      <c r="F14527" s="84"/>
    </row>
    <row r="14528" spans="1:6" x14ac:dyDescent="0.25">
      <c r="A14528" t="s">
        <v>15766</v>
      </c>
      <c r="B14528">
        <v>1</v>
      </c>
      <c r="C14528" t="s">
        <v>9357</v>
      </c>
      <c r="D14528" s="84"/>
      <c r="F14528" s="84"/>
    </row>
    <row r="14529" spans="1:6" x14ac:dyDescent="0.25">
      <c r="A14529" t="s">
        <v>15767</v>
      </c>
      <c r="B14529">
        <v>1</v>
      </c>
      <c r="C14529" t="s">
        <v>9357</v>
      </c>
      <c r="D14529" s="84"/>
      <c r="F14529" s="84"/>
    </row>
    <row r="14530" spans="1:6" x14ac:dyDescent="0.25">
      <c r="A14530" t="s">
        <v>15768</v>
      </c>
      <c r="B14530">
        <v>1</v>
      </c>
      <c r="C14530" t="s">
        <v>9357</v>
      </c>
      <c r="D14530" s="84"/>
      <c r="F14530" s="84"/>
    </row>
    <row r="14531" spans="1:6" x14ac:dyDescent="0.25">
      <c r="A14531" t="s">
        <v>15769</v>
      </c>
      <c r="B14531">
        <v>1</v>
      </c>
      <c r="C14531" t="s">
        <v>9357</v>
      </c>
      <c r="D14531" s="84"/>
      <c r="F14531" s="84"/>
    </row>
    <row r="14532" spans="1:6" x14ac:dyDescent="0.25">
      <c r="A14532" t="s">
        <v>15770</v>
      </c>
      <c r="B14532">
        <v>1</v>
      </c>
      <c r="C14532" t="s">
        <v>9357</v>
      </c>
      <c r="D14532" s="84"/>
      <c r="F14532" s="84"/>
    </row>
    <row r="14533" spans="1:6" x14ac:dyDescent="0.25">
      <c r="A14533" t="s">
        <v>15771</v>
      </c>
      <c r="B14533">
        <v>1</v>
      </c>
      <c r="C14533" t="s">
        <v>9357</v>
      </c>
      <c r="D14533" s="84"/>
      <c r="F14533" s="84"/>
    </row>
    <row r="14534" spans="1:6" x14ac:dyDescent="0.25">
      <c r="A14534" t="s">
        <v>15772</v>
      </c>
      <c r="B14534">
        <v>1</v>
      </c>
      <c r="C14534" t="s">
        <v>9357</v>
      </c>
      <c r="D14534" s="84"/>
      <c r="F14534" s="84"/>
    </row>
    <row r="14535" spans="1:6" x14ac:dyDescent="0.25">
      <c r="A14535" t="s">
        <v>15773</v>
      </c>
      <c r="B14535">
        <v>1</v>
      </c>
      <c r="C14535" t="s">
        <v>9357</v>
      </c>
      <c r="D14535" s="84"/>
      <c r="F14535" s="84"/>
    </row>
    <row r="14536" spans="1:6" x14ac:dyDescent="0.25">
      <c r="A14536" t="s">
        <v>15774</v>
      </c>
      <c r="B14536">
        <v>1</v>
      </c>
      <c r="C14536" t="s">
        <v>9357</v>
      </c>
      <c r="D14536" s="84"/>
      <c r="F14536" s="84"/>
    </row>
    <row r="14537" spans="1:6" x14ac:dyDescent="0.25">
      <c r="A14537" t="s">
        <v>15775</v>
      </c>
      <c r="B14537">
        <v>1</v>
      </c>
      <c r="C14537" t="s">
        <v>9357</v>
      </c>
      <c r="D14537" s="84"/>
      <c r="F14537" s="84"/>
    </row>
    <row r="14538" spans="1:6" x14ac:dyDescent="0.25">
      <c r="A14538" t="s">
        <v>15776</v>
      </c>
      <c r="B14538">
        <v>1</v>
      </c>
      <c r="C14538" t="s">
        <v>9357</v>
      </c>
      <c r="D14538" s="84"/>
      <c r="F14538" s="84"/>
    </row>
    <row r="14539" spans="1:6" x14ac:dyDescent="0.25">
      <c r="A14539" t="s">
        <v>15777</v>
      </c>
      <c r="B14539">
        <v>1</v>
      </c>
      <c r="C14539" t="s">
        <v>9357</v>
      </c>
      <c r="D14539" s="84"/>
      <c r="F14539" s="84"/>
    </row>
    <row r="14540" spans="1:6" x14ac:dyDescent="0.25">
      <c r="A14540" t="s">
        <v>15778</v>
      </c>
      <c r="B14540">
        <v>1</v>
      </c>
      <c r="C14540" t="s">
        <v>9357</v>
      </c>
      <c r="D14540" s="84"/>
      <c r="F14540" s="84"/>
    </row>
    <row r="14541" spans="1:6" x14ac:dyDescent="0.25">
      <c r="A14541" t="s">
        <v>15779</v>
      </c>
      <c r="B14541">
        <v>1</v>
      </c>
      <c r="C14541" t="s">
        <v>9357</v>
      </c>
      <c r="D14541" s="84"/>
      <c r="F14541" s="84"/>
    </row>
    <row r="14542" spans="1:6" x14ac:dyDescent="0.25">
      <c r="A14542" t="s">
        <v>15780</v>
      </c>
      <c r="B14542">
        <v>1</v>
      </c>
      <c r="C14542" t="s">
        <v>9357</v>
      </c>
      <c r="D14542" s="84"/>
      <c r="F14542" s="84"/>
    </row>
    <row r="14543" spans="1:6" x14ac:dyDescent="0.25">
      <c r="A14543" t="s">
        <v>15781</v>
      </c>
      <c r="B14543">
        <v>1</v>
      </c>
      <c r="C14543" t="s">
        <v>9357</v>
      </c>
      <c r="D14543" s="84"/>
      <c r="F14543" s="84"/>
    </row>
    <row r="14544" spans="1:6" x14ac:dyDescent="0.25">
      <c r="A14544" t="s">
        <v>15782</v>
      </c>
      <c r="B14544">
        <v>1</v>
      </c>
      <c r="C14544" t="s">
        <v>9357</v>
      </c>
      <c r="D14544" s="84"/>
      <c r="F14544" s="84"/>
    </row>
    <row r="14545" spans="1:6" x14ac:dyDescent="0.25">
      <c r="A14545" t="s">
        <v>15783</v>
      </c>
      <c r="B14545">
        <v>1</v>
      </c>
      <c r="C14545" t="s">
        <v>9357</v>
      </c>
      <c r="D14545" s="84"/>
      <c r="F14545" s="84"/>
    </row>
    <row r="14546" spans="1:6" x14ac:dyDescent="0.25">
      <c r="A14546" t="s">
        <v>15784</v>
      </c>
      <c r="B14546">
        <v>1</v>
      </c>
      <c r="C14546" t="s">
        <v>9357</v>
      </c>
      <c r="D14546" s="84"/>
      <c r="F14546" s="84"/>
    </row>
    <row r="14547" spans="1:6" x14ac:dyDescent="0.25">
      <c r="A14547" t="s">
        <v>15785</v>
      </c>
      <c r="B14547">
        <v>1</v>
      </c>
      <c r="C14547" t="s">
        <v>9357</v>
      </c>
      <c r="D14547" s="84"/>
      <c r="F14547" s="84"/>
    </row>
    <row r="14548" spans="1:6" x14ac:dyDescent="0.25">
      <c r="A14548" t="s">
        <v>15786</v>
      </c>
      <c r="B14548">
        <v>1</v>
      </c>
      <c r="C14548" t="s">
        <v>9357</v>
      </c>
      <c r="D14548" s="84"/>
      <c r="F14548" s="84"/>
    </row>
    <row r="14549" spans="1:6" x14ac:dyDescent="0.25">
      <c r="A14549" t="s">
        <v>15787</v>
      </c>
      <c r="B14549">
        <v>1</v>
      </c>
      <c r="C14549" t="s">
        <v>9357</v>
      </c>
      <c r="D14549" s="84"/>
      <c r="F14549" s="84"/>
    </row>
    <row r="14550" spans="1:6" x14ac:dyDescent="0.25">
      <c r="A14550" t="s">
        <v>15788</v>
      </c>
      <c r="B14550">
        <v>1</v>
      </c>
      <c r="C14550" t="s">
        <v>9357</v>
      </c>
      <c r="D14550" s="84"/>
      <c r="F14550" s="84"/>
    </row>
    <row r="14551" spans="1:6" x14ac:dyDescent="0.25">
      <c r="A14551" t="s">
        <v>15789</v>
      </c>
      <c r="B14551">
        <v>1</v>
      </c>
      <c r="C14551" t="s">
        <v>9357</v>
      </c>
      <c r="D14551" s="84"/>
      <c r="F14551" s="84"/>
    </row>
    <row r="14552" spans="1:6" x14ac:dyDescent="0.25">
      <c r="A14552" t="s">
        <v>15790</v>
      </c>
      <c r="B14552">
        <v>1</v>
      </c>
      <c r="C14552" t="s">
        <v>9357</v>
      </c>
      <c r="D14552" s="84"/>
      <c r="F14552" s="84"/>
    </row>
    <row r="14553" spans="1:6" x14ac:dyDescent="0.25">
      <c r="A14553" t="s">
        <v>15791</v>
      </c>
      <c r="B14553">
        <v>1</v>
      </c>
      <c r="C14553" t="s">
        <v>9357</v>
      </c>
      <c r="D14553" s="84"/>
      <c r="F14553" s="84"/>
    </row>
    <row r="14554" spans="1:6" x14ac:dyDescent="0.25">
      <c r="A14554" t="s">
        <v>15792</v>
      </c>
      <c r="B14554">
        <v>1</v>
      </c>
      <c r="C14554" t="s">
        <v>9357</v>
      </c>
      <c r="D14554" s="84"/>
      <c r="F14554" s="84"/>
    </row>
    <row r="14555" spans="1:6" x14ac:dyDescent="0.25">
      <c r="A14555" t="s">
        <v>15793</v>
      </c>
      <c r="B14555">
        <v>1</v>
      </c>
      <c r="C14555" t="s">
        <v>9357</v>
      </c>
      <c r="D14555" s="84"/>
      <c r="F14555" s="84"/>
    </row>
    <row r="14556" spans="1:6" x14ac:dyDescent="0.25">
      <c r="A14556" t="s">
        <v>15794</v>
      </c>
      <c r="B14556">
        <v>1</v>
      </c>
      <c r="C14556" t="s">
        <v>9357</v>
      </c>
      <c r="D14556" s="84"/>
      <c r="F14556" s="84"/>
    </row>
    <row r="14557" spans="1:6" x14ac:dyDescent="0.25">
      <c r="A14557" t="s">
        <v>15795</v>
      </c>
      <c r="B14557">
        <v>1</v>
      </c>
      <c r="C14557" t="s">
        <v>9357</v>
      </c>
      <c r="D14557" s="84"/>
      <c r="F14557" s="84"/>
    </row>
    <row r="14558" spans="1:6" x14ac:dyDescent="0.25">
      <c r="A14558" t="s">
        <v>15796</v>
      </c>
      <c r="B14558">
        <v>1</v>
      </c>
      <c r="C14558" t="s">
        <v>9357</v>
      </c>
      <c r="D14558" s="84"/>
      <c r="F14558" s="84"/>
    </row>
    <row r="14559" spans="1:6" x14ac:dyDescent="0.25">
      <c r="A14559" t="s">
        <v>15797</v>
      </c>
      <c r="B14559">
        <v>1</v>
      </c>
      <c r="C14559" t="s">
        <v>9357</v>
      </c>
      <c r="D14559" s="84"/>
      <c r="F14559" s="84"/>
    </row>
    <row r="14560" spans="1:6" x14ac:dyDescent="0.25">
      <c r="A14560" t="s">
        <v>15798</v>
      </c>
      <c r="B14560">
        <v>1</v>
      </c>
      <c r="C14560" t="s">
        <v>9357</v>
      </c>
      <c r="D14560" s="84"/>
      <c r="F14560" s="84"/>
    </row>
    <row r="14561" spans="1:6" x14ac:dyDescent="0.25">
      <c r="A14561" t="s">
        <v>15799</v>
      </c>
      <c r="B14561">
        <v>1</v>
      </c>
      <c r="C14561" t="s">
        <v>9357</v>
      </c>
      <c r="D14561" s="84"/>
      <c r="F14561" s="84"/>
    </row>
    <row r="14562" spans="1:6" x14ac:dyDescent="0.25">
      <c r="A14562" t="s">
        <v>15800</v>
      </c>
      <c r="B14562">
        <v>1</v>
      </c>
      <c r="C14562" t="s">
        <v>9357</v>
      </c>
      <c r="D14562" s="84"/>
      <c r="F14562" s="84"/>
    </row>
    <row r="14563" spans="1:6" x14ac:dyDescent="0.25">
      <c r="A14563" t="s">
        <v>15801</v>
      </c>
      <c r="B14563">
        <v>1</v>
      </c>
      <c r="C14563" t="s">
        <v>9357</v>
      </c>
      <c r="D14563" s="84"/>
      <c r="F14563" s="84"/>
    </row>
    <row r="14564" spans="1:6" x14ac:dyDescent="0.25">
      <c r="A14564" t="s">
        <v>15802</v>
      </c>
      <c r="B14564">
        <v>1</v>
      </c>
      <c r="C14564" t="s">
        <v>9357</v>
      </c>
      <c r="D14564" s="84"/>
      <c r="F14564" s="84"/>
    </row>
    <row r="14565" spans="1:6" x14ac:dyDescent="0.25">
      <c r="A14565" t="s">
        <v>15803</v>
      </c>
      <c r="B14565">
        <v>1</v>
      </c>
      <c r="C14565" t="s">
        <v>9357</v>
      </c>
      <c r="D14565" s="84"/>
      <c r="F14565" s="84"/>
    </row>
    <row r="14566" spans="1:6" x14ac:dyDescent="0.25">
      <c r="A14566" t="s">
        <v>15804</v>
      </c>
      <c r="B14566">
        <v>1</v>
      </c>
      <c r="C14566" t="s">
        <v>9357</v>
      </c>
      <c r="D14566" s="84"/>
      <c r="F14566" s="84"/>
    </row>
    <row r="14567" spans="1:6" x14ac:dyDescent="0.25">
      <c r="A14567" t="s">
        <v>15805</v>
      </c>
      <c r="B14567">
        <v>1</v>
      </c>
      <c r="C14567" t="s">
        <v>9357</v>
      </c>
      <c r="D14567" s="84"/>
      <c r="F14567" s="84"/>
    </row>
    <row r="14568" spans="1:6" x14ac:dyDescent="0.25">
      <c r="A14568" t="s">
        <v>15806</v>
      </c>
      <c r="B14568">
        <v>1</v>
      </c>
      <c r="C14568" t="s">
        <v>9357</v>
      </c>
      <c r="D14568" s="84"/>
      <c r="F14568" s="84"/>
    </row>
    <row r="14569" spans="1:6" x14ac:dyDescent="0.25">
      <c r="A14569" t="s">
        <v>15807</v>
      </c>
      <c r="B14569">
        <v>1</v>
      </c>
      <c r="C14569" t="s">
        <v>9357</v>
      </c>
      <c r="D14569" s="84"/>
      <c r="F14569" s="84"/>
    </row>
    <row r="14570" spans="1:6" x14ac:dyDescent="0.25">
      <c r="A14570" t="s">
        <v>15808</v>
      </c>
      <c r="B14570">
        <v>1</v>
      </c>
      <c r="C14570" t="s">
        <v>9357</v>
      </c>
      <c r="D14570" s="84"/>
      <c r="F14570" s="84"/>
    </row>
    <row r="14571" spans="1:6" x14ac:dyDescent="0.25">
      <c r="A14571" t="s">
        <v>15809</v>
      </c>
      <c r="B14571">
        <v>1</v>
      </c>
      <c r="C14571" t="s">
        <v>9357</v>
      </c>
      <c r="D14571" s="84"/>
      <c r="F14571" s="84"/>
    </row>
    <row r="14572" spans="1:6" x14ac:dyDescent="0.25">
      <c r="A14572" t="s">
        <v>15810</v>
      </c>
      <c r="B14572">
        <v>1</v>
      </c>
      <c r="C14572" t="s">
        <v>9357</v>
      </c>
      <c r="D14572" s="84"/>
      <c r="F14572" s="84"/>
    </row>
    <row r="14573" spans="1:6" x14ac:dyDescent="0.25">
      <c r="A14573" t="s">
        <v>15811</v>
      </c>
      <c r="B14573">
        <v>1</v>
      </c>
      <c r="C14573" t="s">
        <v>9357</v>
      </c>
      <c r="D14573" s="84"/>
      <c r="F14573" s="84"/>
    </row>
    <row r="14574" spans="1:6" x14ac:dyDescent="0.25">
      <c r="A14574" t="s">
        <v>15812</v>
      </c>
      <c r="B14574">
        <v>1</v>
      </c>
      <c r="C14574" t="s">
        <v>9357</v>
      </c>
      <c r="D14574" s="84"/>
      <c r="F14574" s="84"/>
    </row>
    <row r="14575" spans="1:6" x14ac:dyDescent="0.25">
      <c r="A14575" t="s">
        <v>15813</v>
      </c>
      <c r="B14575">
        <v>1</v>
      </c>
      <c r="C14575" t="s">
        <v>9357</v>
      </c>
      <c r="D14575" s="84"/>
      <c r="F14575" s="84"/>
    </row>
    <row r="14576" spans="1:6" x14ac:dyDescent="0.25">
      <c r="A14576" t="s">
        <v>15814</v>
      </c>
      <c r="B14576">
        <v>1</v>
      </c>
      <c r="C14576" t="s">
        <v>9357</v>
      </c>
      <c r="D14576" s="84"/>
      <c r="F14576" s="84"/>
    </row>
    <row r="14577" spans="1:6" x14ac:dyDescent="0.25">
      <c r="A14577" t="s">
        <v>15815</v>
      </c>
      <c r="B14577">
        <v>1</v>
      </c>
      <c r="C14577" t="s">
        <v>9357</v>
      </c>
      <c r="D14577" s="84"/>
      <c r="F14577" s="84"/>
    </row>
    <row r="14578" spans="1:6" x14ac:dyDescent="0.25">
      <c r="A14578" t="s">
        <v>15816</v>
      </c>
      <c r="B14578">
        <v>1</v>
      </c>
      <c r="C14578" t="s">
        <v>9357</v>
      </c>
      <c r="D14578" s="84"/>
      <c r="F14578" s="84"/>
    </row>
    <row r="14579" spans="1:6" x14ac:dyDescent="0.25">
      <c r="A14579" t="s">
        <v>15817</v>
      </c>
      <c r="B14579">
        <v>1</v>
      </c>
      <c r="C14579" t="s">
        <v>9357</v>
      </c>
      <c r="D14579" s="84"/>
      <c r="F14579" s="84"/>
    </row>
    <row r="14580" spans="1:6" x14ac:dyDescent="0.25">
      <c r="A14580" t="s">
        <v>15818</v>
      </c>
      <c r="B14580">
        <v>1</v>
      </c>
      <c r="C14580" t="s">
        <v>9357</v>
      </c>
      <c r="D14580" s="84"/>
      <c r="F14580" s="84"/>
    </row>
    <row r="14581" spans="1:6" x14ac:dyDescent="0.25">
      <c r="A14581" t="s">
        <v>15819</v>
      </c>
      <c r="B14581">
        <v>1</v>
      </c>
      <c r="C14581" t="s">
        <v>9357</v>
      </c>
      <c r="D14581" s="84"/>
      <c r="F14581" s="84"/>
    </row>
    <row r="14582" spans="1:6" x14ac:dyDescent="0.25">
      <c r="A14582" t="s">
        <v>15820</v>
      </c>
      <c r="B14582">
        <v>1</v>
      </c>
      <c r="C14582" t="s">
        <v>9357</v>
      </c>
      <c r="D14582" s="84"/>
      <c r="F14582" s="84"/>
    </row>
    <row r="14583" spans="1:6" x14ac:dyDescent="0.25">
      <c r="A14583" t="s">
        <v>15821</v>
      </c>
      <c r="B14583">
        <v>1</v>
      </c>
      <c r="C14583" t="s">
        <v>9357</v>
      </c>
      <c r="D14583" s="84"/>
      <c r="F14583" s="84"/>
    </row>
    <row r="14584" spans="1:6" x14ac:dyDescent="0.25">
      <c r="A14584" t="s">
        <v>15822</v>
      </c>
      <c r="B14584">
        <v>1</v>
      </c>
      <c r="C14584" t="s">
        <v>9357</v>
      </c>
      <c r="D14584" s="84"/>
      <c r="F14584" s="84"/>
    </row>
    <row r="14585" spans="1:6" x14ac:dyDescent="0.25">
      <c r="A14585" t="s">
        <v>15823</v>
      </c>
      <c r="B14585">
        <v>1</v>
      </c>
      <c r="C14585" t="s">
        <v>9357</v>
      </c>
      <c r="D14585" s="84"/>
      <c r="F14585" s="84"/>
    </row>
    <row r="14586" spans="1:6" x14ac:dyDescent="0.25">
      <c r="A14586" t="s">
        <v>15824</v>
      </c>
      <c r="B14586">
        <v>1</v>
      </c>
      <c r="C14586" t="s">
        <v>9357</v>
      </c>
      <c r="D14586" s="84"/>
      <c r="F14586" s="84"/>
    </row>
    <row r="14587" spans="1:6" x14ac:dyDescent="0.25">
      <c r="A14587" t="s">
        <v>15825</v>
      </c>
      <c r="B14587">
        <v>1</v>
      </c>
      <c r="C14587" t="s">
        <v>9357</v>
      </c>
      <c r="D14587" s="84"/>
      <c r="F14587" s="84"/>
    </row>
    <row r="14588" spans="1:6" x14ac:dyDescent="0.25">
      <c r="A14588" t="s">
        <v>15826</v>
      </c>
      <c r="B14588">
        <v>1</v>
      </c>
      <c r="C14588" t="s">
        <v>9357</v>
      </c>
      <c r="D14588" s="84"/>
      <c r="F14588" s="84"/>
    </row>
    <row r="14589" spans="1:6" x14ac:dyDescent="0.25">
      <c r="A14589" t="s">
        <v>15827</v>
      </c>
      <c r="B14589">
        <v>1</v>
      </c>
      <c r="C14589" t="s">
        <v>9357</v>
      </c>
      <c r="D14589" s="84"/>
      <c r="F14589" s="84"/>
    </row>
    <row r="14590" spans="1:6" x14ac:dyDescent="0.25">
      <c r="A14590" t="s">
        <v>15828</v>
      </c>
      <c r="B14590">
        <v>1</v>
      </c>
      <c r="C14590" t="s">
        <v>9357</v>
      </c>
      <c r="D14590" s="84"/>
      <c r="F14590" s="84"/>
    </row>
    <row r="14591" spans="1:6" x14ac:dyDescent="0.25">
      <c r="A14591" t="s">
        <v>15829</v>
      </c>
      <c r="B14591">
        <v>1</v>
      </c>
      <c r="C14591" t="s">
        <v>9357</v>
      </c>
      <c r="D14591" s="84"/>
      <c r="F14591" s="84"/>
    </row>
    <row r="14592" spans="1:6" x14ac:dyDescent="0.25">
      <c r="A14592" t="s">
        <v>15830</v>
      </c>
      <c r="B14592">
        <v>1</v>
      </c>
      <c r="C14592" t="s">
        <v>9357</v>
      </c>
      <c r="D14592" s="84"/>
      <c r="F14592" s="84"/>
    </row>
    <row r="14593" spans="1:6" x14ac:dyDescent="0.25">
      <c r="A14593" t="s">
        <v>15831</v>
      </c>
      <c r="B14593">
        <v>1</v>
      </c>
      <c r="C14593" t="s">
        <v>9357</v>
      </c>
      <c r="D14593" s="84"/>
      <c r="F14593" s="84"/>
    </row>
    <row r="14594" spans="1:6" x14ac:dyDescent="0.25">
      <c r="A14594" t="s">
        <v>15832</v>
      </c>
      <c r="B14594">
        <v>1</v>
      </c>
      <c r="C14594" t="s">
        <v>9357</v>
      </c>
      <c r="D14594" s="84"/>
      <c r="F14594" s="84"/>
    </row>
    <row r="14595" spans="1:6" x14ac:dyDescent="0.25">
      <c r="A14595" t="s">
        <v>15833</v>
      </c>
      <c r="B14595">
        <v>1</v>
      </c>
      <c r="C14595" t="s">
        <v>9357</v>
      </c>
      <c r="D14595" s="84"/>
      <c r="F14595" s="84"/>
    </row>
    <row r="14596" spans="1:6" x14ac:dyDescent="0.25">
      <c r="A14596" t="s">
        <v>15834</v>
      </c>
      <c r="B14596">
        <v>1</v>
      </c>
      <c r="C14596" t="s">
        <v>9357</v>
      </c>
      <c r="D14596" s="84"/>
      <c r="F14596" s="84"/>
    </row>
    <row r="14597" spans="1:6" x14ac:dyDescent="0.25">
      <c r="A14597" t="s">
        <v>15835</v>
      </c>
      <c r="B14597">
        <v>1</v>
      </c>
      <c r="C14597" t="s">
        <v>9357</v>
      </c>
      <c r="D14597" s="84"/>
      <c r="F14597" s="84"/>
    </row>
    <row r="14598" spans="1:6" x14ac:dyDescent="0.25">
      <c r="A14598" t="s">
        <v>15836</v>
      </c>
      <c r="B14598">
        <v>1</v>
      </c>
      <c r="C14598" t="s">
        <v>9357</v>
      </c>
      <c r="D14598" s="84"/>
      <c r="F14598" s="84"/>
    </row>
    <row r="14599" spans="1:6" x14ac:dyDescent="0.25">
      <c r="A14599" t="s">
        <v>15837</v>
      </c>
      <c r="B14599">
        <v>1</v>
      </c>
      <c r="C14599" t="s">
        <v>9357</v>
      </c>
      <c r="D14599" s="84"/>
      <c r="F14599" s="84"/>
    </row>
    <row r="14600" spans="1:6" x14ac:dyDescent="0.25">
      <c r="A14600" t="s">
        <v>15838</v>
      </c>
      <c r="B14600">
        <v>1</v>
      </c>
      <c r="C14600" t="s">
        <v>9357</v>
      </c>
      <c r="D14600" s="84"/>
      <c r="F14600" s="84"/>
    </row>
    <row r="14601" spans="1:6" x14ac:dyDescent="0.25">
      <c r="A14601" t="s">
        <v>15839</v>
      </c>
      <c r="B14601">
        <v>1</v>
      </c>
      <c r="C14601" t="s">
        <v>9357</v>
      </c>
      <c r="D14601" s="84"/>
      <c r="F14601" s="84"/>
    </row>
    <row r="14602" spans="1:6" x14ac:dyDescent="0.25">
      <c r="A14602" t="s">
        <v>15840</v>
      </c>
      <c r="B14602">
        <v>1</v>
      </c>
      <c r="C14602" t="s">
        <v>9357</v>
      </c>
      <c r="D14602" s="84"/>
      <c r="F14602" s="84"/>
    </row>
    <row r="14603" spans="1:6" x14ac:dyDescent="0.25">
      <c r="A14603" t="s">
        <v>15841</v>
      </c>
      <c r="B14603">
        <v>1</v>
      </c>
      <c r="C14603" t="s">
        <v>9357</v>
      </c>
      <c r="D14603" s="84"/>
      <c r="F14603" s="84"/>
    </row>
    <row r="14604" spans="1:6" x14ac:dyDescent="0.25">
      <c r="A14604" t="s">
        <v>15842</v>
      </c>
      <c r="B14604">
        <v>1</v>
      </c>
      <c r="C14604" t="s">
        <v>9357</v>
      </c>
      <c r="D14604" s="84"/>
      <c r="F14604" s="84"/>
    </row>
    <row r="14605" spans="1:6" x14ac:dyDescent="0.25">
      <c r="A14605" t="s">
        <v>15843</v>
      </c>
      <c r="B14605">
        <v>1</v>
      </c>
      <c r="C14605" t="s">
        <v>9357</v>
      </c>
      <c r="D14605" s="84"/>
      <c r="F14605" s="84"/>
    </row>
    <row r="14606" spans="1:6" x14ac:dyDescent="0.25">
      <c r="A14606" t="s">
        <v>15844</v>
      </c>
      <c r="B14606">
        <v>1</v>
      </c>
      <c r="C14606" t="s">
        <v>9357</v>
      </c>
      <c r="D14606" s="84"/>
      <c r="F14606" s="84"/>
    </row>
    <row r="14607" spans="1:6" x14ac:dyDescent="0.25">
      <c r="A14607" t="s">
        <v>15845</v>
      </c>
      <c r="B14607">
        <v>1</v>
      </c>
      <c r="C14607" t="s">
        <v>9357</v>
      </c>
      <c r="D14607" s="84"/>
      <c r="F14607" s="84"/>
    </row>
    <row r="14608" spans="1:6" x14ac:dyDescent="0.25">
      <c r="A14608" t="s">
        <v>15846</v>
      </c>
      <c r="B14608">
        <v>1</v>
      </c>
      <c r="C14608" t="s">
        <v>9357</v>
      </c>
      <c r="D14608" s="84"/>
      <c r="F14608" s="84"/>
    </row>
    <row r="14609" spans="1:6" x14ac:dyDescent="0.25">
      <c r="A14609" t="s">
        <v>15847</v>
      </c>
      <c r="B14609">
        <v>1</v>
      </c>
      <c r="C14609" t="s">
        <v>9357</v>
      </c>
      <c r="D14609" s="84"/>
      <c r="F14609" s="84"/>
    </row>
    <row r="14610" spans="1:6" x14ac:dyDescent="0.25">
      <c r="A14610" t="s">
        <v>15848</v>
      </c>
      <c r="B14610">
        <v>1</v>
      </c>
      <c r="C14610" t="s">
        <v>9357</v>
      </c>
      <c r="D14610" s="84"/>
      <c r="F14610" s="84"/>
    </row>
    <row r="14611" spans="1:6" x14ac:dyDescent="0.25">
      <c r="A14611" t="s">
        <v>15849</v>
      </c>
      <c r="B14611">
        <v>1</v>
      </c>
      <c r="C14611" t="s">
        <v>9357</v>
      </c>
      <c r="D14611" s="84"/>
      <c r="F14611" s="84"/>
    </row>
    <row r="14612" spans="1:6" x14ac:dyDescent="0.25">
      <c r="A14612" t="s">
        <v>15850</v>
      </c>
      <c r="B14612">
        <v>1</v>
      </c>
      <c r="C14612" t="s">
        <v>9357</v>
      </c>
      <c r="D14612" s="84"/>
      <c r="F14612" s="84"/>
    </row>
    <row r="14613" spans="1:6" x14ac:dyDescent="0.25">
      <c r="A14613" t="s">
        <v>15851</v>
      </c>
      <c r="B14613">
        <v>1</v>
      </c>
      <c r="C14613" t="s">
        <v>9357</v>
      </c>
      <c r="D14613" s="84"/>
      <c r="F14613" s="84"/>
    </row>
    <row r="14614" spans="1:6" x14ac:dyDescent="0.25">
      <c r="A14614" t="s">
        <v>15852</v>
      </c>
      <c r="B14614">
        <v>1</v>
      </c>
      <c r="C14614" t="s">
        <v>9357</v>
      </c>
      <c r="D14614" s="84"/>
      <c r="F14614" s="84"/>
    </row>
    <row r="14615" spans="1:6" x14ac:dyDescent="0.25">
      <c r="A14615" t="s">
        <v>15853</v>
      </c>
      <c r="B14615">
        <v>1</v>
      </c>
      <c r="C14615" t="s">
        <v>9357</v>
      </c>
      <c r="D14615" s="84"/>
      <c r="F14615" s="84"/>
    </row>
    <row r="14616" spans="1:6" x14ac:dyDescent="0.25">
      <c r="A14616" t="s">
        <v>15854</v>
      </c>
      <c r="B14616">
        <v>1</v>
      </c>
      <c r="C14616" t="s">
        <v>9357</v>
      </c>
      <c r="D14616" s="84"/>
      <c r="F14616" s="84"/>
    </row>
    <row r="14617" spans="1:6" x14ac:dyDescent="0.25">
      <c r="A14617" t="s">
        <v>15855</v>
      </c>
      <c r="B14617">
        <v>1</v>
      </c>
      <c r="C14617" t="s">
        <v>9357</v>
      </c>
      <c r="D14617" s="84"/>
      <c r="F14617" s="84"/>
    </row>
    <row r="14618" spans="1:6" x14ac:dyDescent="0.25">
      <c r="A14618" t="s">
        <v>15856</v>
      </c>
      <c r="B14618">
        <v>1</v>
      </c>
      <c r="C14618" t="s">
        <v>9357</v>
      </c>
      <c r="D14618" s="84"/>
      <c r="F14618" s="84"/>
    </row>
    <row r="14619" spans="1:6" x14ac:dyDescent="0.25">
      <c r="A14619" t="s">
        <v>15857</v>
      </c>
      <c r="B14619">
        <v>1</v>
      </c>
      <c r="C14619" t="s">
        <v>9357</v>
      </c>
      <c r="D14619" s="84"/>
      <c r="F14619" s="84"/>
    </row>
    <row r="14620" spans="1:6" x14ac:dyDescent="0.25">
      <c r="A14620" t="s">
        <v>15858</v>
      </c>
      <c r="B14620">
        <v>1</v>
      </c>
      <c r="C14620" t="s">
        <v>9357</v>
      </c>
      <c r="D14620" s="84"/>
      <c r="F14620" s="84"/>
    </row>
    <row r="14621" spans="1:6" x14ac:dyDescent="0.25">
      <c r="A14621" t="s">
        <v>15859</v>
      </c>
      <c r="B14621">
        <v>1</v>
      </c>
      <c r="C14621" t="s">
        <v>9357</v>
      </c>
      <c r="D14621" s="84"/>
      <c r="F14621" s="84"/>
    </row>
    <row r="14622" spans="1:6" x14ac:dyDescent="0.25">
      <c r="A14622" t="s">
        <v>15860</v>
      </c>
      <c r="B14622">
        <v>1</v>
      </c>
      <c r="C14622" t="s">
        <v>9357</v>
      </c>
      <c r="D14622" s="84"/>
      <c r="F14622" s="84"/>
    </row>
    <row r="14623" spans="1:6" x14ac:dyDescent="0.25">
      <c r="A14623" t="s">
        <v>15861</v>
      </c>
      <c r="B14623">
        <v>1</v>
      </c>
      <c r="C14623" t="s">
        <v>9357</v>
      </c>
      <c r="D14623" s="84"/>
      <c r="F14623" s="84"/>
    </row>
    <row r="14624" spans="1:6" x14ac:dyDescent="0.25">
      <c r="A14624" t="s">
        <v>15862</v>
      </c>
      <c r="B14624">
        <v>1</v>
      </c>
      <c r="C14624" t="s">
        <v>9357</v>
      </c>
      <c r="D14624" s="84"/>
      <c r="F14624" s="84"/>
    </row>
    <row r="14625" spans="1:6" x14ac:dyDescent="0.25">
      <c r="A14625" t="s">
        <v>15863</v>
      </c>
      <c r="B14625">
        <v>1</v>
      </c>
      <c r="C14625" t="s">
        <v>9357</v>
      </c>
      <c r="D14625" s="84"/>
      <c r="F14625" s="84"/>
    </row>
    <row r="14626" spans="1:6" x14ac:dyDescent="0.25">
      <c r="A14626" t="s">
        <v>15864</v>
      </c>
      <c r="B14626">
        <v>1</v>
      </c>
      <c r="C14626" t="s">
        <v>9357</v>
      </c>
      <c r="D14626" s="84"/>
      <c r="F14626" s="84"/>
    </row>
    <row r="14627" spans="1:6" x14ac:dyDescent="0.25">
      <c r="A14627" t="s">
        <v>15865</v>
      </c>
      <c r="B14627">
        <v>1</v>
      </c>
      <c r="C14627" t="s">
        <v>9357</v>
      </c>
      <c r="D14627" s="84"/>
      <c r="F14627" s="84"/>
    </row>
    <row r="14628" spans="1:6" x14ac:dyDescent="0.25">
      <c r="A14628" t="s">
        <v>15866</v>
      </c>
      <c r="B14628">
        <v>1</v>
      </c>
      <c r="C14628" t="s">
        <v>9357</v>
      </c>
      <c r="D14628" s="84"/>
      <c r="F14628" s="84"/>
    </row>
    <row r="14629" spans="1:6" x14ac:dyDescent="0.25">
      <c r="A14629" t="s">
        <v>15867</v>
      </c>
      <c r="B14629">
        <v>1</v>
      </c>
      <c r="C14629" t="s">
        <v>9357</v>
      </c>
      <c r="D14629" s="84"/>
      <c r="F14629" s="84"/>
    </row>
    <row r="14630" spans="1:6" x14ac:dyDescent="0.25">
      <c r="A14630" t="s">
        <v>15868</v>
      </c>
      <c r="B14630">
        <v>1</v>
      </c>
      <c r="C14630" t="s">
        <v>9357</v>
      </c>
      <c r="D14630" s="84"/>
      <c r="F14630" s="84"/>
    </row>
    <row r="14631" spans="1:6" x14ac:dyDescent="0.25">
      <c r="A14631" t="s">
        <v>15869</v>
      </c>
      <c r="B14631">
        <v>1</v>
      </c>
      <c r="C14631" t="s">
        <v>9357</v>
      </c>
      <c r="D14631" s="84"/>
      <c r="F14631" s="84"/>
    </row>
    <row r="14632" spans="1:6" x14ac:dyDescent="0.25">
      <c r="A14632" t="s">
        <v>15870</v>
      </c>
      <c r="B14632">
        <v>1</v>
      </c>
      <c r="C14632" t="s">
        <v>9357</v>
      </c>
      <c r="D14632" s="84"/>
      <c r="F14632" s="84"/>
    </row>
    <row r="14633" spans="1:6" x14ac:dyDescent="0.25">
      <c r="A14633" t="s">
        <v>15871</v>
      </c>
      <c r="B14633">
        <v>1</v>
      </c>
      <c r="C14633" t="s">
        <v>9357</v>
      </c>
      <c r="D14633" s="84"/>
      <c r="F14633" s="84"/>
    </row>
    <row r="14634" spans="1:6" x14ac:dyDescent="0.25">
      <c r="A14634" t="s">
        <v>15872</v>
      </c>
      <c r="B14634">
        <v>1</v>
      </c>
      <c r="C14634" t="s">
        <v>9357</v>
      </c>
      <c r="D14634" s="84"/>
      <c r="F14634" s="84"/>
    </row>
    <row r="14635" spans="1:6" x14ac:dyDescent="0.25">
      <c r="A14635" t="s">
        <v>15873</v>
      </c>
      <c r="B14635">
        <v>1</v>
      </c>
      <c r="C14635" t="s">
        <v>9357</v>
      </c>
      <c r="D14635" s="84"/>
      <c r="F14635" s="84"/>
    </row>
    <row r="14636" spans="1:6" x14ac:dyDescent="0.25">
      <c r="A14636" t="s">
        <v>15874</v>
      </c>
      <c r="B14636">
        <v>1</v>
      </c>
      <c r="C14636" t="s">
        <v>9357</v>
      </c>
      <c r="D14636" s="84"/>
      <c r="F14636" s="84"/>
    </row>
    <row r="14637" spans="1:6" x14ac:dyDescent="0.25">
      <c r="A14637" t="s">
        <v>15875</v>
      </c>
      <c r="B14637">
        <v>1</v>
      </c>
      <c r="C14637" t="s">
        <v>9357</v>
      </c>
      <c r="D14637" s="84"/>
      <c r="F14637" s="84"/>
    </row>
    <row r="14638" spans="1:6" x14ac:dyDescent="0.25">
      <c r="A14638" t="s">
        <v>15876</v>
      </c>
      <c r="B14638">
        <v>1</v>
      </c>
      <c r="C14638" t="s">
        <v>9357</v>
      </c>
      <c r="D14638" s="84"/>
      <c r="F14638" s="84"/>
    </row>
    <row r="14639" spans="1:6" x14ac:dyDescent="0.25">
      <c r="A14639" t="s">
        <v>15877</v>
      </c>
      <c r="B14639">
        <v>1</v>
      </c>
      <c r="C14639" t="s">
        <v>9357</v>
      </c>
      <c r="D14639" s="84"/>
      <c r="F14639" s="84"/>
    </row>
    <row r="14640" spans="1:6" x14ac:dyDescent="0.25">
      <c r="A14640" t="s">
        <v>15878</v>
      </c>
      <c r="B14640">
        <v>1</v>
      </c>
      <c r="C14640" t="s">
        <v>9357</v>
      </c>
      <c r="D14640" s="84"/>
      <c r="F14640" s="84"/>
    </row>
    <row r="14641" spans="1:6" x14ac:dyDescent="0.25">
      <c r="A14641" t="s">
        <v>15879</v>
      </c>
      <c r="B14641">
        <v>1</v>
      </c>
      <c r="C14641" t="s">
        <v>9357</v>
      </c>
      <c r="D14641" s="84"/>
      <c r="F14641" s="84"/>
    </row>
    <row r="14642" spans="1:6" x14ac:dyDescent="0.25">
      <c r="A14642" t="s">
        <v>15880</v>
      </c>
      <c r="B14642">
        <v>1</v>
      </c>
      <c r="C14642" t="s">
        <v>9357</v>
      </c>
      <c r="D14642" s="84"/>
      <c r="F14642" s="84"/>
    </row>
    <row r="14643" spans="1:6" x14ac:dyDescent="0.25">
      <c r="A14643" t="s">
        <v>15881</v>
      </c>
      <c r="B14643">
        <v>1</v>
      </c>
      <c r="C14643" t="s">
        <v>9357</v>
      </c>
      <c r="D14643" s="84"/>
      <c r="F14643" s="84"/>
    </row>
    <row r="14644" spans="1:6" x14ac:dyDescent="0.25">
      <c r="A14644" t="s">
        <v>15882</v>
      </c>
      <c r="B14644">
        <v>1</v>
      </c>
      <c r="C14644" t="s">
        <v>9357</v>
      </c>
      <c r="D14644" s="84"/>
      <c r="F14644" s="84"/>
    </row>
    <row r="14645" spans="1:6" x14ac:dyDescent="0.25">
      <c r="A14645" t="s">
        <v>15883</v>
      </c>
      <c r="B14645">
        <v>1</v>
      </c>
      <c r="C14645" t="s">
        <v>9357</v>
      </c>
      <c r="D14645" s="84"/>
      <c r="F14645" s="84"/>
    </row>
    <row r="14646" spans="1:6" x14ac:dyDescent="0.25">
      <c r="A14646" t="s">
        <v>15884</v>
      </c>
      <c r="B14646">
        <v>1</v>
      </c>
      <c r="C14646" t="s">
        <v>9357</v>
      </c>
      <c r="D14646" s="84"/>
      <c r="F14646" s="84"/>
    </row>
    <row r="14647" spans="1:6" x14ac:dyDescent="0.25">
      <c r="A14647" t="s">
        <v>15885</v>
      </c>
      <c r="B14647">
        <v>1</v>
      </c>
      <c r="C14647" t="s">
        <v>9357</v>
      </c>
      <c r="D14647" s="84"/>
      <c r="F14647" s="84"/>
    </row>
    <row r="14648" spans="1:6" x14ac:dyDescent="0.25">
      <c r="A14648" t="s">
        <v>15886</v>
      </c>
      <c r="B14648">
        <v>1</v>
      </c>
      <c r="C14648" t="s">
        <v>9357</v>
      </c>
      <c r="D14648" s="84"/>
      <c r="F14648" s="84"/>
    </row>
    <row r="14649" spans="1:6" x14ac:dyDescent="0.25">
      <c r="A14649" t="s">
        <v>15887</v>
      </c>
      <c r="B14649">
        <v>1</v>
      </c>
      <c r="C14649" t="s">
        <v>9357</v>
      </c>
      <c r="D14649" s="84"/>
      <c r="F14649" s="84"/>
    </row>
    <row r="14650" spans="1:6" x14ac:dyDescent="0.25">
      <c r="A14650" t="s">
        <v>15888</v>
      </c>
      <c r="B14650">
        <v>1</v>
      </c>
      <c r="C14650" t="s">
        <v>9357</v>
      </c>
      <c r="D14650" s="84"/>
      <c r="F14650" s="84"/>
    </row>
    <row r="14651" spans="1:6" x14ac:dyDescent="0.25">
      <c r="A14651" t="s">
        <v>15889</v>
      </c>
      <c r="B14651">
        <v>1</v>
      </c>
      <c r="C14651" t="s">
        <v>9357</v>
      </c>
      <c r="D14651" s="84"/>
      <c r="F14651" s="84"/>
    </row>
    <row r="14652" spans="1:6" x14ac:dyDescent="0.25">
      <c r="A14652" t="s">
        <v>15890</v>
      </c>
      <c r="B14652">
        <v>1</v>
      </c>
      <c r="C14652" t="s">
        <v>9357</v>
      </c>
      <c r="D14652" s="84"/>
      <c r="F14652" s="84"/>
    </row>
    <row r="14653" spans="1:6" x14ac:dyDescent="0.25">
      <c r="A14653" t="s">
        <v>15891</v>
      </c>
      <c r="B14653">
        <v>1</v>
      </c>
      <c r="C14653" t="s">
        <v>9357</v>
      </c>
      <c r="D14653" s="84"/>
      <c r="F14653" s="84"/>
    </row>
    <row r="14654" spans="1:6" x14ac:dyDescent="0.25">
      <c r="A14654" t="s">
        <v>15892</v>
      </c>
      <c r="B14654">
        <v>1</v>
      </c>
      <c r="C14654" t="s">
        <v>9357</v>
      </c>
      <c r="D14654" s="84"/>
      <c r="F14654" s="84"/>
    </row>
    <row r="14655" spans="1:6" x14ac:dyDescent="0.25">
      <c r="A14655" t="s">
        <v>15893</v>
      </c>
      <c r="B14655">
        <v>1</v>
      </c>
      <c r="C14655" t="s">
        <v>9357</v>
      </c>
      <c r="D14655" s="84"/>
      <c r="F14655" s="84"/>
    </row>
    <row r="14656" spans="1:6" x14ac:dyDescent="0.25">
      <c r="A14656" t="s">
        <v>15894</v>
      </c>
      <c r="B14656">
        <v>1</v>
      </c>
      <c r="C14656" t="s">
        <v>9357</v>
      </c>
      <c r="D14656" s="84"/>
      <c r="F14656" s="84"/>
    </row>
    <row r="14657" spans="1:6" x14ac:dyDescent="0.25">
      <c r="A14657" t="s">
        <v>15895</v>
      </c>
      <c r="B14657">
        <v>1</v>
      </c>
      <c r="C14657" t="s">
        <v>9357</v>
      </c>
      <c r="D14657" s="84"/>
      <c r="F14657" s="84"/>
    </row>
    <row r="14658" spans="1:6" x14ac:dyDescent="0.25">
      <c r="A14658" t="s">
        <v>15896</v>
      </c>
      <c r="B14658">
        <v>1</v>
      </c>
      <c r="C14658" t="s">
        <v>9357</v>
      </c>
      <c r="D14658" s="84"/>
      <c r="F14658" s="84"/>
    </row>
    <row r="14659" spans="1:6" x14ac:dyDescent="0.25">
      <c r="A14659" t="s">
        <v>15897</v>
      </c>
      <c r="B14659">
        <v>1</v>
      </c>
      <c r="C14659" t="s">
        <v>9357</v>
      </c>
      <c r="D14659" s="84"/>
      <c r="F14659" s="84"/>
    </row>
    <row r="14660" spans="1:6" x14ac:dyDescent="0.25">
      <c r="A14660" t="s">
        <v>15898</v>
      </c>
      <c r="B14660">
        <v>1</v>
      </c>
      <c r="C14660" t="s">
        <v>9357</v>
      </c>
      <c r="D14660" s="84"/>
      <c r="F14660" s="84"/>
    </row>
    <row r="14661" spans="1:6" x14ac:dyDescent="0.25">
      <c r="A14661" t="s">
        <v>15899</v>
      </c>
      <c r="B14661">
        <v>1</v>
      </c>
      <c r="C14661" t="s">
        <v>9357</v>
      </c>
      <c r="D14661" s="84"/>
      <c r="F14661" s="84"/>
    </row>
    <row r="14662" spans="1:6" x14ac:dyDescent="0.25">
      <c r="A14662" t="s">
        <v>15900</v>
      </c>
      <c r="B14662">
        <v>1</v>
      </c>
      <c r="C14662" t="s">
        <v>9357</v>
      </c>
      <c r="D14662" s="84"/>
      <c r="F14662" s="84"/>
    </row>
    <row r="14663" spans="1:6" x14ac:dyDescent="0.25">
      <c r="A14663" t="s">
        <v>15901</v>
      </c>
      <c r="B14663">
        <v>1</v>
      </c>
      <c r="C14663" t="s">
        <v>9357</v>
      </c>
      <c r="D14663" s="84"/>
      <c r="F14663" s="84"/>
    </row>
    <row r="14664" spans="1:6" x14ac:dyDescent="0.25">
      <c r="A14664" t="s">
        <v>15902</v>
      </c>
      <c r="B14664">
        <v>1</v>
      </c>
      <c r="C14664" t="s">
        <v>9357</v>
      </c>
      <c r="D14664" s="84"/>
      <c r="F14664" s="84"/>
    </row>
    <row r="14665" spans="1:6" x14ac:dyDescent="0.25">
      <c r="A14665" t="s">
        <v>15903</v>
      </c>
      <c r="B14665">
        <v>1</v>
      </c>
      <c r="C14665" t="s">
        <v>9357</v>
      </c>
      <c r="D14665" s="84"/>
      <c r="F14665" s="84"/>
    </row>
    <row r="14666" spans="1:6" x14ac:dyDescent="0.25">
      <c r="A14666" t="s">
        <v>15904</v>
      </c>
      <c r="B14666">
        <v>1</v>
      </c>
      <c r="C14666" t="s">
        <v>9357</v>
      </c>
      <c r="D14666" s="84"/>
      <c r="F14666" s="84"/>
    </row>
    <row r="14667" spans="1:6" x14ac:dyDescent="0.25">
      <c r="A14667" t="s">
        <v>15905</v>
      </c>
      <c r="B14667">
        <v>1</v>
      </c>
      <c r="C14667" t="s">
        <v>9357</v>
      </c>
      <c r="D14667" s="84"/>
      <c r="F14667" s="84"/>
    </row>
    <row r="14668" spans="1:6" x14ac:dyDescent="0.25">
      <c r="A14668" t="s">
        <v>15906</v>
      </c>
      <c r="B14668">
        <v>1</v>
      </c>
      <c r="C14668" t="s">
        <v>9357</v>
      </c>
      <c r="D14668" s="84"/>
      <c r="F14668" s="84"/>
    </row>
    <row r="14669" spans="1:6" x14ac:dyDescent="0.25">
      <c r="A14669" t="s">
        <v>15907</v>
      </c>
      <c r="B14669">
        <v>1</v>
      </c>
      <c r="C14669" t="s">
        <v>9357</v>
      </c>
      <c r="D14669" s="84"/>
      <c r="F14669" s="84"/>
    </row>
    <row r="14670" spans="1:6" x14ac:dyDescent="0.25">
      <c r="A14670" t="s">
        <v>15908</v>
      </c>
      <c r="B14670">
        <v>1</v>
      </c>
      <c r="C14670" t="s">
        <v>9357</v>
      </c>
      <c r="D14670" s="84"/>
      <c r="F14670" s="84"/>
    </row>
    <row r="14671" spans="1:6" x14ac:dyDescent="0.25">
      <c r="A14671" t="s">
        <v>15909</v>
      </c>
      <c r="B14671">
        <v>1</v>
      </c>
      <c r="C14671" t="s">
        <v>9357</v>
      </c>
      <c r="D14671" s="84"/>
      <c r="F14671" s="84"/>
    </row>
    <row r="14672" spans="1:6" x14ac:dyDescent="0.25">
      <c r="A14672" t="s">
        <v>15910</v>
      </c>
      <c r="B14672">
        <v>1</v>
      </c>
      <c r="C14672" t="s">
        <v>9357</v>
      </c>
      <c r="D14672" s="84"/>
      <c r="F14672" s="84"/>
    </row>
    <row r="14673" spans="1:6" x14ac:dyDescent="0.25">
      <c r="A14673" t="s">
        <v>15911</v>
      </c>
      <c r="B14673">
        <v>1</v>
      </c>
      <c r="C14673" t="s">
        <v>9357</v>
      </c>
      <c r="D14673" s="84"/>
      <c r="F14673" s="84"/>
    </row>
    <row r="14674" spans="1:6" x14ac:dyDescent="0.25">
      <c r="A14674" t="s">
        <v>15912</v>
      </c>
      <c r="B14674">
        <v>1</v>
      </c>
      <c r="C14674" t="s">
        <v>9357</v>
      </c>
      <c r="D14674" s="84"/>
      <c r="F14674" s="84"/>
    </row>
    <row r="14675" spans="1:6" x14ac:dyDescent="0.25">
      <c r="A14675" t="s">
        <v>15913</v>
      </c>
      <c r="B14675">
        <v>1</v>
      </c>
      <c r="C14675" t="s">
        <v>9357</v>
      </c>
      <c r="D14675" s="84"/>
      <c r="F14675" s="84"/>
    </row>
    <row r="14676" spans="1:6" x14ac:dyDescent="0.25">
      <c r="A14676" t="s">
        <v>15914</v>
      </c>
      <c r="B14676">
        <v>1</v>
      </c>
      <c r="C14676" t="s">
        <v>9357</v>
      </c>
      <c r="D14676" s="84"/>
      <c r="F14676" s="84"/>
    </row>
    <row r="14677" spans="1:6" x14ac:dyDescent="0.25">
      <c r="A14677" t="s">
        <v>15915</v>
      </c>
      <c r="B14677">
        <v>1</v>
      </c>
      <c r="C14677" t="s">
        <v>9357</v>
      </c>
      <c r="D14677" s="84"/>
      <c r="F14677" s="84"/>
    </row>
    <row r="14678" spans="1:6" x14ac:dyDescent="0.25">
      <c r="A14678" t="s">
        <v>15916</v>
      </c>
      <c r="B14678">
        <v>1</v>
      </c>
      <c r="C14678" t="s">
        <v>9357</v>
      </c>
      <c r="D14678" s="84"/>
      <c r="F14678" s="84"/>
    </row>
    <row r="14679" spans="1:6" x14ac:dyDescent="0.25">
      <c r="A14679" t="s">
        <v>15917</v>
      </c>
      <c r="B14679">
        <v>1</v>
      </c>
      <c r="C14679" t="s">
        <v>9357</v>
      </c>
      <c r="D14679" s="84"/>
      <c r="F14679" s="84"/>
    </row>
    <row r="14680" spans="1:6" x14ac:dyDescent="0.25">
      <c r="A14680" t="s">
        <v>15918</v>
      </c>
      <c r="B14680">
        <v>1</v>
      </c>
      <c r="C14680" t="s">
        <v>9357</v>
      </c>
      <c r="D14680" s="84"/>
      <c r="F14680" s="84"/>
    </row>
    <row r="14681" spans="1:6" x14ac:dyDescent="0.25">
      <c r="A14681" t="s">
        <v>15919</v>
      </c>
      <c r="B14681">
        <v>1</v>
      </c>
      <c r="C14681" t="s">
        <v>9357</v>
      </c>
      <c r="D14681" s="84"/>
      <c r="F14681" s="84"/>
    </row>
    <row r="14682" spans="1:6" x14ac:dyDescent="0.25">
      <c r="A14682" t="s">
        <v>15920</v>
      </c>
      <c r="B14682">
        <v>1</v>
      </c>
      <c r="C14682" t="s">
        <v>9357</v>
      </c>
      <c r="D14682" s="84"/>
      <c r="F14682" s="84"/>
    </row>
    <row r="14683" spans="1:6" x14ac:dyDescent="0.25">
      <c r="A14683" t="s">
        <v>15921</v>
      </c>
      <c r="B14683">
        <v>1</v>
      </c>
      <c r="C14683" t="s">
        <v>9357</v>
      </c>
      <c r="D14683" s="84"/>
      <c r="F14683" s="84"/>
    </row>
    <row r="14684" spans="1:6" x14ac:dyDescent="0.25">
      <c r="A14684" t="s">
        <v>15922</v>
      </c>
      <c r="B14684">
        <v>1</v>
      </c>
      <c r="C14684" t="s">
        <v>9357</v>
      </c>
      <c r="D14684" s="84"/>
      <c r="F14684" s="84"/>
    </row>
    <row r="14685" spans="1:6" x14ac:dyDescent="0.25">
      <c r="A14685" t="s">
        <v>15923</v>
      </c>
      <c r="B14685">
        <v>1</v>
      </c>
      <c r="C14685" t="s">
        <v>9357</v>
      </c>
      <c r="D14685" s="84"/>
      <c r="F14685" s="84"/>
    </row>
    <row r="14686" spans="1:6" x14ac:dyDescent="0.25">
      <c r="A14686" t="s">
        <v>15924</v>
      </c>
      <c r="B14686">
        <v>1</v>
      </c>
      <c r="C14686" t="s">
        <v>9357</v>
      </c>
      <c r="D14686" s="84"/>
      <c r="F14686" s="84"/>
    </row>
    <row r="14687" spans="1:6" x14ac:dyDescent="0.25">
      <c r="A14687" t="s">
        <v>15925</v>
      </c>
      <c r="B14687">
        <v>1</v>
      </c>
      <c r="C14687" t="s">
        <v>9357</v>
      </c>
      <c r="D14687" s="84"/>
      <c r="F14687" s="84"/>
    </row>
    <row r="14688" spans="1:6" x14ac:dyDescent="0.25">
      <c r="A14688" t="s">
        <v>15926</v>
      </c>
      <c r="B14688">
        <v>1</v>
      </c>
      <c r="C14688" t="s">
        <v>9357</v>
      </c>
      <c r="D14688" s="84"/>
      <c r="F14688" s="84"/>
    </row>
    <row r="14689" spans="1:6" x14ac:dyDescent="0.25">
      <c r="A14689" t="s">
        <v>15927</v>
      </c>
      <c r="B14689">
        <v>1</v>
      </c>
      <c r="C14689" t="s">
        <v>9357</v>
      </c>
      <c r="D14689" s="84"/>
      <c r="F14689" s="84"/>
    </row>
    <row r="14690" spans="1:6" x14ac:dyDescent="0.25">
      <c r="A14690" t="s">
        <v>15928</v>
      </c>
      <c r="B14690">
        <v>1</v>
      </c>
      <c r="C14690" t="s">
        <v>9357</v>
      </c>
      <c r="D14690" s="84"/>
      <c r="F14690" s="84"/>
    </row>
    <row r="14691" spans="1:6" x14ac:dyDescent="0.25">
      <c r="A14691" t="s">
        <v>15929</v>
      </c>
      <c r="B14691">
        <v>1</v>
      </c>
      <c r="C14691" t="s">
        <v>9357</v>
      </c>
      <c r="D14691" s="84"/>
      <c r="F14691" s="84"/>
    </row>
    <row r="14692" spans="1:6" x14ac:dyDescent="0.25">
      <c r="A14692" t="s">
        <v>15930</v>
      </c>
      <c r="B14692">
        <v>1</v>
      </c>
      <c r="C14692" t="s">
        <v>9357</v>
      </c>
      <c r="D14692" s="84"/>
      <c r="F14692" s="84"/>
    </row>
    <row r="14693" spans="1:6" x14ac:dyDescent="0.25">
      <c r="A14693" t="s">
        <v>15931</v>
      </c>
      <c r="B14693">
        <v>1</v>
      </c>
      <c r="C14693" t="s">
        <v>9357</v>
      </c>
      <c r="D14693" s="84"/>
      <c r="F14693" s="84"/>
    </row>
    <row r="14694" spans="1:6" x14ac:dyDescent="0.25">
      <c r="A14694" t="s">
        <v>15932</v>
      </c>
      <c r="B14694">
        <v>1</v>
      </c>
      <c r="C14694" t="s">
        <v>9357</v>
      </c>
      <c r="D14694" s="84"/>
      <c r="F14694" s="84"/>
    </row>
    <row r="14695" spans="1:6" x14ac:dyDescent="0.25">
      <c r="A14695" t="s">
        <v>15933</v>
      </c>
      <c r="B14695">
        <v>1</v>
      </c>
      <c r="C14695" t="s">
        <v>9357</v>
      </c>
      <c r="D14695" s="84"/>
      <c r="F14695" s="84"/>
    </row>
    <row r="14696" spans="1:6" x14ac:dyDescent="0.25">
      <c r="A14696" t="s">
        <v>15934</v>
      </c>
      <c r="B14696">
        <v>1</v>
      </c>
      <c r="C14696" t="s">
        <v>9357</v>
      </c>
      <c r="D14696" s="84"/>
      <c r="F14696" s="84"/>
    </row>
    <row r="14697" spans="1:6" x14ac:dyDescent="0.25">
      <c r="A14697" t="s">
        <v>15935</v>
      </c>
      <c r="B14697">
        <v>1</v>
      </c>
      <c r="C14697" t="s">
        <v>9357</v>
      </c>
      <c r="D14697" s="84"/>
      <c r="F14697" s="84"/>
    </row>
    <row r="14698" spans="1:6" x14ac:dyDescent="0.25">
      <c r="A14698" t="s">
        <v>15936</v>
      </c>
      <c r="B14698">
        <v>1</v>
      </c>
      <c r="C14698" t="s">
        <v>9357</v>
      </c>
      <c r="D14698" s="84"/>
      <c r="F14698" s="84"/>
    </row>
    <row r="14699" spans="1:6" x14ac:dyDescent="0.25">
      <c r="A14699" t="s">
        <v>15937</v>
      </c>
      <c r="B14699">
        <v>1</v>
      </c>
      <c r="C14699" t="s">
        <v>9357</v>
      </c>
      <c r="D14699" s="84"/>
      <c r="F14699" s="84"/>
    </row>
    <row r="14700" spans="1:6" x14ac:dyDescent="0.25">
      <c r="A14700" t="s">
        <v>15938</v>
      </c>
      <c r="B14700">
        <v>1</v>
      </c>
      <c r="C14700" t="s">
        <v>9357</v>
      </c>
      <c r="D14700" s="84"/>
      <c r="F14700" s="84"/>
    </row>
    <row r="14701" spans="1:6" x14ac:dyDescent="0.25">
      <c r="A14701" t="s">
        <v>15939</v>
      </c>
      <c r="B14701">
        <v>1</v>
      </c>
      <c r="C14701" t="s">
        <v>9357</v>
      </c>
      <c r="D14701" s="84"/>
      <c r="F14701" s="84"/>
    </row>
    <row r="14702" spans="1:6" x14ac:dyDescent="0.25">
      <c r="A14702" t="s">
        <v>15940</v>
      </c>
      <c r="B14702">
        <v>1</v>
      </c>
      <c r="C14702" t="s">
        <v>9357</v>
      </c>
      <c r="D14702" s="84"/>
      <c r="F14702" s="84"/>
    </row>
    <row r="14703" spans="1:6" x14ac:dyDescent="0.25">
      <c r="A14703" t="s">
        <v>15941</v>
      </c>
      <c r="B14703">
        <v>1</v>
      </c>
      <c r="C14703" t="s">
        <v>9357</v>
      </c>
      <c r="D14703" s="84"/>
      <c r="F14703" s="84"/>
    </row>
    <row r="14704" spans="1:6" x14ac:dyDescent="0.25">
      <c r="A14704" t="s">
        <v>15942</v>
      </c>
      <c r="B14704">
        <v>1</v>
      </c>
      <c r="C14704" t="s">
        <v>9357</v>
      </c>
      <c r="D14704" s="84"/>
      <c r="F14704" s="84"/>
    </row>
    <row r="14705" spans="1:6" x14ac:dyDescent="0.25">
      <c r="A14705" t="s">
        <v>15943</v>
      </c>
      <c r="B14705">
        <v>1</v>
      </c>
      <c r="C14705" t="s">
        <v>9357</v>
      </c>
      <c r="D14705" s="84"/>
      <c r="F14705" s="84"/>
    </row>
    <row r="14706" spans="1:6" x14ac:dyDescent="0.25">
      <c r="A14706" t="s">
        <v>15944</v>
      </c>
      <c r="B14706">
        <v>1</v>
      </c>
      <c r="C14706" t="s">
        <v>9357</v>
      </c>
      <c r="D14706" s="84"/>
      <c r="F14706" s="84"/>
    </row>
    <row r="14707" spans="1:6" x14ac:dyDescent="0.25">
      <c r="A14707" t="s">
        <v>15945</v>
      </c>
      <c r="B14707">
        <v>1</v>
      </c>
      <c r="C14707" t="s">
        <v>9357</v>
      </c>
      <c r="D14707" s="84"/>
      <c r="F14707" s="84"/>
    </row>
    <row r="14708" spans="1:6" x14ac:dyDescent="0.25">
      <c r="A14708" t="s">
        <v>15946</v>
      </c>
      <c r="B14708">
        <v>1</v>
      </c>
      <c r="C14708" t="s">
        <v>9357</v>
      </c>
      <c r="D14708" s="84"/>
      <c r="F14708" s="84"/>
    </row>
    <row r="14709" spans="1:6" x14ac:dyDescent="0.25">
      <c r="A14709" t="s">
        <v>15947</v>
      </c>
      <c r="B14709">
        <v>1</v>
      </c>
      <c r="C14709" t="s">
        <v>9357</v>
      </c>
      <c r="D14709" s="84"/>
      <c r="F14709" s="84"/>
    </row>
    <row r="14710" spans="1:6" x14ac:dyDescent="0.25">
      <c r="A14710" t="s">
        <v>15948</v>
      </c>
      <c r="B14710">
        <v>1</v>
      </c>
      <c r="C14710" t="s">
        <v>9357</v>
      </c>
      <c r="D14710" s="84"/>
      <c r="F14710" s="84"/>
    </row>
    <row r="14711" spans="1:6" x14ac:dyDescent="0.25">
      <c r="A14711" t="s">
        <v>15949</v>
      </c>
      <c r="B14711">
        <v>1</v>
      </c>
      <c r="C14711" t="s">
        <v>9357</v>
      </c>
      <c r="D14711" s="84"/>
      <c r="F14711" s="84"/>
    </row>
    <row r="14712" spans="1:6" x14ac:dyDescent="0.25">
      <c r="A14712" t="s">
        <v>15950</v>
      </c>
      <c r="B14712">
        <v>1</v>
      </c>
      <c r="C14712" t="s">
        <v>9357</v>
      </c>
      <c r="D14712" s="84"/>
      <c r="F14712" s="84"/>
    </row>
    <row r="14713" spans="1:6" x14ac:dyDescent="0.25">
      <c r="A14713" t="s">
        <v>15951</v>
      </c>
      <c r="B14713">
        <v>1</v>
      </c>
      <c r="C14713" t="s">
        <v>9357</v>
      </c>
      <c r="D14713" s="84"/>
      <c r="F14713" s="84"/>
    </row>
    <row r="14714" spans="1:6" x14ac:dyDescent="0.25">
      <c r="A14714" t="s">
        <v>15952</v>
      </c>
      <c r="B14714">
        <v>1</v>
      </c>
      <c r="C14714" t="s">
        <v>9357</v>
      </c>
      <c r="D14714" s="84"/>
      <c r="F14714" s="84"/>
    </row>
    <row r="14715" spans="1:6" x14ac:dyDescent="0.25">
      <c r="A14715" t="s">
        <v>15953</v>
      </c>
      <c r="B14715">
        <v>1</v>
      </c>
      <c r="C14715" t="s">
        <v>9357</v>
      </c>
      <c r="D14715" s="84"/>
      <c r="F14715" s="84"/>
    </row>
    <row r="14716" spans="1:6" x14ac:dyDescent="0.25">
      <c r="A14716" t="s">
        <v>15954</v>
      </c>
      <c r="B14716">
        <v>1</v>
      </c>
      <c r="C14716" t="s">
        <v>9357</v>
      </c>
      <c r="D14716" s="84"/>
      <c r="F14716" s="84"/>
    </row>
    <row r="14717" spans="1:6" x14ac:dyDescent="0.25">
      <c r="A14717" t="s">
        <v>15955</v>
      </c>
      <c r="B14717">
        <v>1</v>
      </c>
      <c r="C14717" t="s">
        <v>9357</v>
      </c>
      <c r="D14717" s="84"/>
      <c r="F14717" s="84"/>
    </row>
    <row r="14718" spans="1:6" x14ac:dyDescent="0.25">
      <c r="A14718" t="s">
        <v>15956</v>
      </c>
      <c r="B14718">
        <v>1</v>
      </c>
      <c r="C14718" t="s">
        <v>9357</v>
      </c>
      <c r="D14718" s="84"/>
      <c r="F14718" s="84"/>
    </row>
    <row r="14719" spans="1:6" x14ac:dyDescent="0.25">
      <c r="A14719" t="s">
        <v>15957</v>
      </c>
      <c r="B14719">
        <v>1</v>
      </c>
      <c r="C14719" t="s">
        <v>9357</v>
      </c>
      <c r="D14719" s="84"/>
      <c r="F14719" s="84"/>
    </row>
    <row r="14720" spans="1:6" x14ac:dyDescent="0.25">
      <c r="A14720" t="s">
        <v>15958</v>
      </c>
      <c r="B14720">
        <v>1</v>
      </c>
      <c r="C14720" t="s">
        <v>9357</v>
      </c>
      <c r="D14720" s="84"/>
      <c r="F14720" s="84"/>
    </row>
    <row r="14721" spans="1:6" x14ac:dyDescent="0.25">
      <c r="A14721" t="s">
        <v>15959</v>
      </c>
      <c r="B14721">
        <v>1</v>
      </c>
      <c r="C14721" t="s">
        <v>9357</v>
      </c>
      <c r="D14721" s="84"/>
      <c r="F14721" s="84"/>
    </row>
    <row r="14722" spans="1:6" x14ac:dyDescent="0.25">
      <c r="A14722" t="s">
        <v>15960</v>
      </c>
      <c r="B14722">
        <v>1</v>
      </c>
      <c r="C14722" t="s">
        <v>9357</v>
      </c>
      <c r="D14722" s="84"/>
      <c r="F14722" s="84"/>
    </row>
    <row r="14723" spans="1:6" x14ac:dyDescent="0.25">
      <c r="A14723" t="s">
        <v>15961</v>
      </c>
      <c r="B14723">
        <v>1</v>
      </c>
      <c r="C14723" t="s">
        <v>9357</v>
      </c>
      <c r="D14723" s="84"/>
      <c r="F14723" s="84"/>
    </row>
    <row r="14724" spans="1:6" x14ac:dyDescent="0.25">
      <c r="A14724" t="s">
        <v>15962</v>
      </c>
      <c r="B14724">
        <v>1</v>
      </c>
      <c r="C14724" t="s">
        <v>9357</v>
      </c>
      <c r="D14724" s="84"/>
      <c r="F14724" s="84"/>
    </row>
    <row r="14725" spans="1:6" x14ac:dyDescent="0.25">
      <c r="A14725" t="s">
        <v>15963</v>
      </c>
      <c r="B14725">
        <v>1</v>
      </c>
      <c r="C14725" t="s">
        <v>9357</v>
      </c>
      <c r="D14725" s="84"/>
      <c r="F14725" s="84"/>
    </row>
    <row r="14726" spans="1:6" x14ac:dyDescent="0.25">
      <c r="A14726" t="s">
        <v>15964</v>
      </c>
      <c r="B14726">
        <v>1</v>
      </c>
      <c r="C14726" t="s">
        <v>9357</v>
      </c>
      <c r="D14726" s="84"/>
      <c r="F14726" s="84"/>
    </row>
    <row r="14727" spans="1:6" x14ac:dyDescent="0.25">
      <c r="A14727" t="s">
        <v>15965</v>
      </c>
      <c r="B14727">
        <v>1</v>
      </c>
      <c r="C14727" t="s">
        <v>9357</v>
      </c>
      <c r="D14727" s="84"/>
      <c r="F14727" s="84"/>
    </row>
    <row r="14728" spans="1:6" x14ac:dyDescent="0.25">
      <c r="A14728" t="s">
        <v>15966</v>
      </c>
      <c r="B14728">
        <v>1</v>
      </c>
      <c r="C14728" t="s">
        <v>9357</v>
      </c>
      <c r="D14728" s="84"/>
      <c r="F14728" s="84"/>
    </row>
    <row r="14729" spans="1:6" x14ac:dyDescent="0.25">
      <c r="A14729" t="s">
        <v>15967</v>
      </c>
      <c r="B14729">
        <v>1</v>
      </c>
      <c r="C14729" t="s">
        <v>9357</v>
      </c>
      <c r="D14729" s="84"/>
      <c r="F14729" s="84"/>
    </row>
    <row r="14730" spans="1:6" x14ac:dyDescent="0.25">
      <c r="A14730" t="s">
        <v>15968</v>
      </c>
      <c r="B14730">
        <v>1</v>
      </c>
      <c r="C14730" t="s">
        <v>9357</v>
      </c>
      <c r="D14730" s="84"/>
      <c r="F14730" s="84"/>
    </row>
    <row r="14731" spans="1:6" x14ac:dyDescent="0.25">
      <c r="A14731" t="s">
        <v>15969</v>
      </c>
      <c r="B14731">
        <v>1</v>
      </c>
      <c r="C14731" t="s">
        <v>9357</v>
      </c>
      <c r="D14731" s="84"/>
      <c r="F14731" s="84"/>
    </row>
    <row r="14732" spans="1:6" x14ac:dyDescent="0.25">
      <c r="A14732" t="s">
        <v>15970</v>
      </c>
      <c r="B14732">
        <v>1</v>
      </c>
      <c r="C14732" t="s">
        <v>9357</v>
      </c>
      <c r="D14732" s="84"/>
      <c r="F14732" s="84"/>
    </row>
    <row r="14733" spans="1:6" x14ac:dyDescent="0.25">
      <c r="A14733" t="s">
        <v>15971</v>
      </c>
      <c r="B14733">
        <v>1</v>
      </c>
      <c r="C14733" t="s">
        <v>9357</v>
      </c>
      <c r="D14733" s="84"/>
      <c r="F14733" s="84"/>
    </row>
    <row r="14734" spans="1:6" x14ac:dyDescent="0.25">
      <c r="A14734" t="s">
        <v>15972</v>
      </c>
      <c r="B14734">
        <v>1</v>
      </c>
      <c r="C14734" t="s">
        <v>9357</v>
      </c>
      <c r="D14734" s="84"/>
      <c r="F14734" s="84"/>
    </row>
    <row r="14735" spans="1:6" x14ac:dyDescent="0.25">
      <c r="A14735" t="s">
        <v>15973</v>
      </c>
      <c r="B14735">
        <v>1</v>
      </c>
      <c r="C14735" t="s">
        <v>9357</v>
      </c>
      <c r="D14735" s="84"/>
      <c r="F14735" s="84"/>
    </row>
    <row r="14736" spans="1:6" x14ac:dyDescent="0.25">
      <c r="A14736" t="s">
        <v>15974</v>
      </c>
      <c r="B14736">
        <v>1</v>
      </c>
      <c r="C14736" t="s">
        <v>9357</v>
      </c>
      <c r="D14736" s="84"/>
      <c r="F14736" s="84"/>
    </row>
    <row r="14737" spans="1:6" x14ac:dyDescent="0.25">
      <c r="A14737" t="s">
        <v>15975</v>
      </c>
      <c r="B14737">
        <v>1</v>
      </c>
      <c r="C14737" t="s">
        <v>9357</v>
      </c>
      <c r="D14737" s="84"/>
      <c r="F14737" s="84"/>
    </row>
    <row r="14738" spans="1:6" x14ac:dyDescent="0.25">
      <c r="A14738" t="s">
        <v>15976</v>
      </c>
      <c r="B14738">
        <v>1</v>
      </c>
      <c r="C14738" t="s">
        <v>9357</v>
      </c>
      <c r="D14738" s="84"/>
      <c r="F14738" s="84"/>
    </row>
    <row r="14739" spans="1:6" x14ac:dyDescent="0.25">
      <c r="A14739" t="s">
        <v>15977</v>
      </c>
      <c r="B14739">
        <v>1</v>
      </c>
      <c r="C14739" t="s">
        <v>9357</v>
      </c>
      <c r="D14739" s="84"/>
      <c r="F14739" s="84"/>
    </row>
    <row r="14740" spans="1:6" x14ac:dyDescent="0.25">
      <c r="A14740" t="s">
        <v>15978</v>
      </c>
      <c r="B14740">
        <v>1</v>
      </c>
      <c r="C14740" t="s">
        <v>9357</v>
      </c>
      <c r="D14740" s="84"/>
      <c r="F14740" s="84"/>
    </row>
    <row r="14741" spans="1:6" x14ac:dyDescent="0.25">
      <c r="A14741" t="s">
        <v>15979</v>
      </c>
      <c r="B14741">
        <v>1</v>
      </c>
      <c r="C14741" t="s">
        <v>9357</v>
      </c>
      <c r="D14741" s="84"/>
      <c r="F14741" s="84"/>
    </row>
    <row r="14742" spans="1:6" x14ac:dyDescent="0.25">
      <c r="A14742" t="s">
        <v>15980</v>
      </c>
      <c r="B14742">
        <v>1</v>
      </c>
      <c r="C14742" t="s">
        <v>9357</v>
      </c>
      <c r="D14742" s="84"/>
      <c r="F14742" s="84"/>
    </row>
    <row r="14743" spans="1:6" x14ac:dyDescent="0.25">
      <c r="A14743" t="s">
        <v>15981</v>
      </c>
      <c r="B14743">
        <v>1</v>
      </c>
      <c r="C14743" t="s">
        <v>9357</v>
      </c>
      <c r="D14743" s="84"/>
      <c r="F14743" s="84"/>
    </row>
    <row r="14744" spans="1:6" x14ac:dyDescent="0.25">
      <c r="A14744" t="s">
        <v>15982</v>
      </c>
      <c r="B14744">
        <v>1</v>
      </c>
      <c r="C14744" t="s">
        <v>9357</v>
      </c>
      <c r="D14744" s="84"/>
      <c r="F14744" s="84"/>
    </row>
    <row r="14745" spans="1:6" x14ac:dyDescent="0.25">
      <c r="A14745" t="s">
        <v>15983</v>
      </c>
      <c r="B14745">
        <v>1</v>
      </c>
      <c r="C14745" t="s">
        <v>9357</v>
      </c>
      <c r="D14745" s="84"/>
      <c r="F14745" s="84"/>
    </row>
    <row r="14746" spans="1:6" x14ac:dyDescent="0.25">
      <c r="A14746" t="s">
        <v>15984</v>
      </c>
      <c r="B14746">
        <v>1</v>
      </c>
      <c r="C14746" t="s">
        <v>9357</v>
      </c>
      <c r="D14746" s="84"/>
      <c r="F14746" s="84"/>
    </row>
    <row r="14747" spans="1:6" x14ac:dyDescent="0.25">
      <c r="A14747" t="s">
        <v>15985</v>
      </c>
      <c r="B14747">
        <v>1</v>
      </c>
      <c r="C14747" t="s">
        <v>9357</v>
      </c>
      <c r="D14747" s="84"/>
      <c r="F14747" s="84"/>
    </row>
    <row r="14748" spans="1:6" x14ac:dyDescent="0.25">
      <c r="A14748" t="s">
        <v>15986</v>
      </c>
      <c r="B14748">
        <v>1</v>
      </c>
      <c r="C14748" t="s">
        <v>9357</v>
      </c>
      <c r="D14748" s="84"/>
      <c r="F14748" s="84"/>
    </row>
    <row r="14749" spans="1:6" x14ac:dyDescent="0.25">
      <c r="A14749" t="s">
        <v>15987</v>
      </c>
      <c r="B14749">
        <v>1</v>
      </c>
      <c r="C14749" t="s">
        <v>9357</v>
      </c>
      <c r="D14749" s="84"/>
      <c r="F14749" s="84"/>
    </row>
    <row r="14750" spans="1:6" x14ac:dyDescent="0.25">
      <c r="A14750" t="s">
        <v>15988</v>
      </c>
      <c r="B14750">
        <v>1</v>
      </c>
      <c r="C14750" t="s">
        <v>9357</v>
      </c>
      <c r="D14750" s="84"/>
      <c r="F14750" s="84"/>
    </row>
    <row r="14751" spans="1:6" x14ac:dyDescent="0.25">
      <c r="A14751" t="s">
        <v>15989</v>
      </c>
      <c r="B14751">
        <v>1</v>
      </c>
      <c r="C14751" t="s">
        <v>9357</v>
      </c>
      <c r="D14751" s="84"/>
      <c r="F14751" s="84"/>
    </row>
    <row r="14752" spans="1:6" x14ac:dyDescent="0.25">
      <c r="A14752" t="s">
        <v>15990</v>
      </c>
      <c r="B14752">
        <v>1</v>
      </c>
      <c r="C14752" t="s">
        <v>9357</v>
      </c>
      <c r="D14752" s="84"/>
      <c r="F14752" s="84"/>
    </row>
    <row r="14753" spans="1:6" x14ac:dyDescent="0.25">
      <c r="A14753" t="s">
        <v>15991</v>
      </c>
      <c r="B14753">
        <v>1</v>
      </c>
      <c r="C14753" t="s">
        <v>9357</v>
      </c>
      <c r="D14753" s="84"/>
      <c r="F14753" s="84"/>
    </row>
    <row r="14754" spans="1:6" x14ac:dyDescent="0.25">
      <c r="A14754" t="s">
        <v>15992</v>
      </c>
      <c r="B14754">
        <v>1</v>
      </c>
      <c r="C14754" t="s">
        <v>9357</v>
      </c>
      <c r="D14754" s="84"/>
      <c r="F14754" s="84"/>
    </row>
    <row r="14755" spans="1:6" x14ac:dyDescent="0.25">
      <c r="A14755" t="s">
        <v>15993</v>
      </c>
      <c r="B14755">
        <v>1</v>
      </c>
      <c r="C14755" t="s">
        <v>9357</v>
      </c>
      <c r="D14755" s="84"/>
      <c r="F14755" s="84"/>
    </row>
    <row r="14756" spans="1:6" x14ac:dyDescent="0.25">
      <c r="A14756" t="s">
        <v>15994</v>
      </c>
      <c r="B14756">
        <v>1</v>
      </c>
      <c r="C14756" t="s">
        <v>9357</v>
      </c>
      <c r="D14756" s="84"/>
      <c r="F14756" s="84"/>
    </row>
    <row r="14757" spans="1:6" x14ac:dyDescent="0.25">
      <c r="A14757" t="s">
        <v>15995</v>
      </c>
      <c r="B14757">
        <v>1</v>
      </c>
      <c r="C14757" t="s">
        <v>9357</v>
      </c>
      <c r="D14757" s="84"/>
      <c r="F14757" s="84"/>
    </row>
    <row r="14758" spans="1:6" x14ac:dyDescent="0.25">
      <c r="A14758" t="s">
        <v>15996</v>
      </c>
      <c r="B14758">
        <v>1</v>
      </c>
      <c r="C14758" t="s">
        <v>9357</v>
      </c>
      <c r="D14758" s="84"/>
      <c r="F14758" s="84"/>
    </row>
    <row r="14759" spans="1:6" x14ac:dyDescent="0.25">
      <c r="A14759" t="s">
        <v>15997</v>
      </c>
      <c r="B14759">
        <v>1</v>
      </c>
      <c r="C14759" t="s">
        <v>9357</v>
      </c>
      <c r="D14759" s="84"/>
      <c r="F14759" s="84"/>
    </row>
    <row r="14760" spans="1:6" x14ac:dyDescent="0.25">
      <c r="A14760" t="s">
        <v>15998</v>
      </c>
      <c r="B14760">
        <v>1</v>
      </c>
      <c r="C14760" t="s">
        <v>9357</v>
      </c>
      <c r="D14760" s="84"/>
      <c r="F14760" s="84"/>
    </row>
    <row r="14761" spans="1:6" x14ac:dyDescent="0.25">
      <c r="A14761" t="s">
        <v>15999</v>
      </c>
      <c r="B14761">
        <v>1</v>
      </c>
      <c r="C14761" t="s">
        <v>9357</v>
      </c>
      <c r="D14761" s="84"/>
      <c r="F14761" s="84"/>
    </row>
    <row r="14762" spans="1:6" x14ac:dyDescent="0.25">
      <c r="A14762" t="s">
        <v>16000</v>
      </c>
      <c r="B14762">
        <v>1</v>
      </c>
      <c r="C14762" t="s">
        <v>9357</v>
      </c>
      <c r="D14762" s="84"/>
      <c r="F14762" s="84"/>
    </row>
    <row r="14763" spans="1:6" x14ac:dyDescent="0.25">
      <c r="A14763" t="s">
        <v>16001</v>
      </c>
      <c r="B14763">
        <v>1</v>
      </c>
      <c r="C14763" t="s">
        <v>9357</v>
      </c>
      <c r="D14763" s="84"/>
      <c r="F14763" s="84"/>
    </row>
    <row r="14764" spans="1:6" x14ac:dyDescent="0.25">
      <c r="A14764" t="s">
        <v>16002</v>
      </c>
      <c r="B14764">
        <v>1</v>
      </c>
      <c r="C14764" t="s">
        <v>9357</v>
      </c>
      <c r="D14764" s="84"/>
      <c r="F14764" s="84"/>
    </row>
    <row r="14765" spans="1:6" x14ac:dyDescent="0.25">
      <c r="A14765" t="s">
        <v>16003</v>
      </c>
      <c r="B14765">
        <v>1</v>
      </c>
      <c r="C14765" t="s">
        <v>9357</v>
      </c>
      <c r="D14765" s="84"/>
      <c r="F14765" s="84"/>
    </row>
    <row r="14766" spans="1:6" x14ac:dyDescent="0.25">
      <c r="A14766" t="s">
        <v>16004</v>
      </c>
      <c r="B14766">
        <v>1</v>
      </c>
      <c r="C14766" t="s">
        <v>9357</v>
      </c>
      <c r="D14766" s="84"/>
      <c r="F14766" s="84"/>
    </row>
    <row r="14767" spans="1:6" x14ac:dyDescent="0.25">
      <c r="A14767" t="s">
        <v>16005</v>
      </c>
      <c r="B14767">
        <v>1</v>
      </c>
      <c r="C14767" t="s">
        <v>9357</v>
      </c>
      <c r="D14767" s="84"/>
      <c r="F14767" s="84"/>
    </row>
    <row r="14768" spans="1:6" x14ac:dyDescent="0.25">
      <c r="A14768" t="s">
        <v>16006</v>
      </c>
      <c r="B14768">
        <v>1</v>
      </c>
      <c r="C14768" t="s">
        <v>9357</v>
      </c>
      <c r="D14768" s="84"/>
      <c r="F14768" s="84"/>
    </row>
    <row r="14769" spans="1:6" x14ac:dyDescent="0.25">
      <c r="A14769" t="s">
        <v>16007</v>
      </c>
      <c r="B14769">
        <v>1</v>
      </c>
      <c r="C14769" t="s">
        <v>9357</v>
      </c>
      <c r="D14769" s="84"/>
      <c r="F14769" s="84"/>
    </row>
    <row r="14770" spans="1:6" x14ac:dyDescent="0.25">
      <c r="A14770" t="s">
        <v>16008</v>
      </c>
      <c r="B14770">
        <v>1</v>
      </c>
      <c r="C14770" t="s">
        <v>9357</v>
      </c>
      <c r="D14770" s="84"/>
      <c r="F14770" s="84"/>
    </row>
    <row r="14771" spans="1:6" x14ac:dyDescent="0.25">
      <c r="A14771" t="s">
        <v>16009</v>
      </c>
      <c r="B14771">
        <v>1</v>
      </c>
      <c r="C14771" t="s">
        <v>9357</v>
      </c>
      <c r="D14771" s="84"/>
      <c r="F14771" s="84"/>
    </row>
    <row r="14772" spans="1:6" x14ac:dyDescent="0.25">
      <c r="A14772" t="s">
        <v>16010</v>
      </c>
      <c r="B14772">
        <v>1</v>
      </c>
      <c r="C14772" t="s">
        <v>9357</v>
      </c>
      <c r="D14772" s="84"/>
      <c r="F14772" s="84"/>
    </row>
    <row r="14773" spans="1:6" x14ac:dyDescent="0.25">
      <c r="A14773" t="s">
        <v>16011</v>
      </c>
      <c r="B14773">
        <v>1</v>
      </c>
      <c r="C14773" t="s">
        <v>9357</v>
      </c>
      <c r="D14773" s="84"/>
      <c r="F14773" s="84"/>
    </row>
    <row r="14774" spans="1:6" x14ac:dyDescent="0.25">
      <c r="A14774" t="s">
        <v>16012</v>
      </c>
      <c r="B14774">
        <v>1</v>
      </c>
      <c r="C14774" t="s">
        <v>9357</v>
      </c>
      <c r="D14774" s="84"/>
      <c r="F14774" s="84"/>
    </row>
    <row r="14775" spans="1:6" x14ac:dyDescent="0.25">
      <c r="A14775" t="s">
        <v>16013</v>
      </c>
      <c r="B14775">
        <v>1</v>
      </c>
      <c r="C14775" t="s">
        <v>9357</v>
      </c>
      <c r="D14775" s="84"/>
      <c r="F14775" s="84"/>
    </row>
    <row r="14776" spans="1:6" x14ac:dyDescent="0.25">
      <c r="A14776" t="s">
        <v>16014</v>
      </c>
      <c r="B14776">
        <v>1</v>
      </c>
      <c r="C14776" t="s">
        <v>9357</v>
      </c>
      <c r="D14776" s="84"/>
      <c r="F14776" s="84"/>
    </row>
    <row r="14777" spans="1:6" x14ac:dyDescent="0.25">
      <c r="A14777" t="s">
        <v>16015</v>
      </c>
      <c r="B14777">
        <v>1</v>
      </c>
      <c r="C14777" t="s">
        <v>9357</v>
      </c>
      <c r="D14777" s="84"/>
      <c r="F14777" s="84"/>
    </row>
    <row r="14778" spans="1:6" x14ac:dyDescent="0.25">
      <c r="A14778" t="s">
        <v>16016</v>
      </c>
      <c r="B14778">
        <v>1</v>
      </c>
      <c r="C14778" t="s">
        <v>9357</v>
      </c>
      <c r="D14778" s="84"/>
      <c r="F14778" s="84"/>
    </row>
    <row r="14779" spans="1:6" x14ac:dyDescent="0.25">
      <c r="A14779" t="s">
        <v>16017</v>
      </c>
      <c r="B14779">
        <v>1</v>
      </c>
      <c r="C14779" t="s">
        <v>9357</v>
      </c>
      <c r="D14779" s="84"/>
      <c r="F14779" s="84"/>
    </row>
    <row r="14780" spans="1:6" x14ac:dyDescent="0.25">
      <c r="A14780" t="s">
        <v>16018</v>
      </c>
      <c r="B14780">
        <v>1</v>
      </c>
      <c r="C14780" t="s">
        <v>9357</v>
      </c>
      <c r="D14780" s="84"/>
      <c r="F14780" s="84"/>
    </row>
    <row r="14781" spans="1:6" x14ac:dyDescent="0.25">
      <c r="A14781" t="s">
        <v>16019</v>
      </c>
      <c r="B14781">
        <v>1</v>
      </c>
      <c r="C14781" t="s">
        <v>9357</v>
      </c>
      <c r="D14781" s="84"/>
      <c r="F14781" s="84"/>
    </row>
    <row r="14782" spans="1:6" x14ac:dyDescent="0.25">
      <c r="A14782" t="s">
        <v>16020</v>
      </c>
      <c r="B14782">
        <v>1</v>
      </c>
      <c r="C14782" t="s">
        <v>9357</v>
      </c>
      <c r="D14782" s="84"/>
      <c r="F14782" s="84"/>
    </row>
    <row r="14783" spans="1:6" x14ac:dyDescent="0.25">
      <c r="A14783" t="s">
        <v>16021</v>
      </c>
      <c r="B14783">
        <v>1</v>
      </c>
      <c r="C14783" t="s">
        <v>9357</v>
      </c>
      <c r="D14783" s="84"/>
      <c r="F14783" s="84"/>
    </row>
    <row r="14784" spans="1:6" x14ac:dyDescent="0.25">
      <c r="A14784" t="s">
        <v>16022</v>
      </c>
      <c r="B14784">
        <v>1</v>
      </c>
      <c r="C14784" t="s">
        <v>9357</v>
      </c>
      <c r="D14784" s="84"/>
      <c r="F14784" s="84"/>
    </row>
    <row r="14785" spans="1:6" x14ac:dyDescent="0.25">
      <c r="A14785" t="s">
        <v>16023</v>
      </c>
      <c r="B14785">
        <v>1</v>
      </c>
      <c r="C14785" t="s">
        <v>9357</v>
      </c>
      <c r="D14785" s="84"/>
      <c r="F14785" s="84"/>
    </row>
    <row r="14786" spans="1:6" x14ac:dyDescent="0.25">
      <c r="A14786" t="s">
        <v>16024</v>
      </c>
      <c r="B14786">
        <v>1</v>
      </c>
      <c r="C14786" t="s">
        <v>9357</v>
      </c>
      <c r="D14786" s="84"/>
      <c r="F14786" s="84"/>
    </row>
    <row r="14787" spans="1:6" x14ac:dyDescent="0.25">
      <c r="A14787" t="s">
        <v>16025</v>
      </c>
      <c r="B14787">
        <v>1</v>
      </c>
      <c r="C14787" t="s">
        <v>9357</v>
      </c>
      <c r="D14787" s="84"/>
      <c r="F14787" s="84"/>
    </row>
    <row r="14788" spans="1:6" x14ac:dyDescent="0.25">
      <c r="A14788" t="s">
        <v>16026</v>
      </c>
      <c r="B14788">
        <v>1</v>
      </c>
      <c r="C14788" t="s">
        <v>9357</v>
      </c>
      <c r="D14788" s="84"/>
      <c r="F14788" s="84"/>
    </row>
    <row r="14789" spans="1:6" x14ac:dyDescent="0.25">
      <c r="A14789" t="s">
        <v>16027</v>
      </c>
      <c r="B14789">
        <v>1</v>
      </c>
      <c r="C14789" t="s">
        <v>9357</v>
      </c>
      <c r="D14789" s="84"/>
      <c r="F14789" s="84"/>
    </row>
    <row r="14790" spans="1:6" x14ac:dyDescent="0.25">
      <c r="A14790" t="s">
        <v>16028</v>
      </c>
      <c r="B14790">
        <v>1</v>
      </c>
      <c r="C14790" t="s">
        <v>9357</v>
      </c>
      <c r="D14790" s="84"/>
      <c r="F14790" s="84"/>
    </row>
    <row r="14791" spans="1:6" x14ac:dyDescent="0.25">
      <c r="A14791" t="s">
        <v>16029</v>
      </c>
      <c r="B14791">
        <v>1</v>
      </c>
      <c r="C14791" t="s">
        <v>9357</v>
      </c>
      <c r="D14791" s="84"/>
      <c r="F14791" s="84"/>
    </row>
    <row r="14792" spans="1:6" x14ac:dyDescent="0.25">
      <c r="A14792" t="s">
        <v>16030</v>
      </c>
      <c r="B14792">
        <v>1</v>
      </c>
      <c r="C14792" t="s">
        <v>9357</v>
      </c>
      <c r="D14792" s="84"/>
      <c r="F14792" s="84"/>
    </row>
    <row r="14793" spans="1:6" x14ac:dyDescent="0.25">
      <c r="A14793" t="s">
        <v>16031</v>
      </c>
      <c r="B14793">
        <v>1</v>
      </c>
      <c r="C14793" t="s">
        <v>9357</v>
      </c>
      <c r="D14793" s="84"/>
      <c r="F14793" s="84"/>
    </row>
    <row r="14794" spans="1:6" x14ac:dyDescent="0.25">
      <c r="A14794" t="s">
        <v>16032</v>
      </c>
      <c r="B14794">
        <v>1</v>
      </c>
      <c r="C14794" t="s">
        <v>9357</v>
      </c>
      <c r="D14794" s="84"/>
      <c r="F14794" s="84"/>
    </row>
    <row r="14795" spans="1:6" x14ac:dyDescent="0.25">
      <c r="A14795" t="s">
        <v>16033</v>
      </c>
      <c r="B14795">
        <v>1</v>
      </c>
      <c r="C14795" t="s">
        <v>9357</v>
      </c>
      <c r="D14795" s="84"/>
      <c r="F14795" s="84"/>
    </row>
    <row r="14796" spans="1:6" x14ac:dyDescent="0.25">
      <c r="A14796" t="s">
        <v>16034</v>
      </c>
      <c r="B14796">
        <v>1</v>
      </c>
      <c r="C14796" t="s">
        <v>9357</v>
      </c>
      <c r="D14796" s="84"/>
      <c r="F14796" s="84"/>
    </row>
    <row r="14797" spans="1:6" x14ac:dyDescent="0.25">
      <c r="A14797" t="s">
        <v>16035</v>
      </c>
      <c r="B14797">
        <v>1</v>
      </c>
      <c r="C14797" t="s">
        <v>9357</v>
      </c>
      <c r="D14797" s="84"/>
      <c r="F14797" s="84"/>
    </row>
    <row r="14798" spans="1:6" x14ac:dyDescent="0.25">
      <c r="A14798" t="s">
        <v>16036</v>
      </c>
      <c r="B14798">
        <v>1</v>
      </c>
      <c r="C14798" t="s">
        <v>9357</v>
      </c>
      <c r="D14798" s="84"/>
      <c r="F14798" s="84"/>
    </row>
    <row r="14799" spans="1:6" x14ac:dyDescent="0.25">
      <c r="A14799" t="s">
        <v>16037</v>
      </c>
      <c r="B14799">
        <v>1</v>
      </c>
      <c r="C14799" t="s">
        <v>9357</v>
      </c>
      <c r="D14799" s="84"/>
      <c r="F14799" s="84"/>
    </row>
    <row r="14800" spans="1:6" x14ac:dyDescent="0.25">
      <c r="A14800" t="s">
        <v>16038</v>
      </c>
      <c r="B14800">
        <v>1</v>
      </c>
      <c r="C14800" t="s">
        <v>9357</v>
      </c>
      <c r="D14800" s="84"/>
      <c r="F14800" s="84"/>
    </row>
    <row r="14801" spans="1:6" x14ac:dyDescent="0.25">
      <c r="A14801" t="s">
        <v>16039</v>
      </c>
      <c r="B14801">
        <v>1</v>
      </c>
      <c r="C14801" t="s">
        <v>9357</v>
      </c>
      <c r="D14801" s="84"/>
      <c r="F14801" s="84"/>
    </row>
    <row r="14802" spans="1:6" x14ac:dyDescent="0.25">
      <c r="A14802" t="s">
        <v>16040</v>
      </c>
      <c r="B14802">
        <v>1</v>
      </c>
      <c r="C14802" t="s">
        <v>9357</v>
      </c>
      <c r="D14802" s="84"/>
      <c r="F14802" s="84"/>
    </row>
    <row r="14803" spans="1:6" x14ac:dyDescent="0.25">
      <c r="A14803" t="s">
        <v>16041</v>
      </c>
      <c r="B14803">
        <v>1</v>
      </c>
      <c r="C14803" t="s">
        <v>9357</v>
      </c>
      <c r="D14803" s="84"/>
      <c r="F14803" s="84"/>
    </row>
    <row r="14804" spans="1:6" x14ac:dyDescent="0.25">
      <c r="A14804" t="s">
        <v>16042</v>
      </c>
      <c r="B14804">
        <v>1</v>
      </c>
      <c r="C14804" t="s">
        <v>9357</v>
      </c>
      <c r="D14804" s="84"/>
      <c r="F14804" s="84"/>
    </row>
    <row r="14805" spans="1:6" x14ac:dyDescent="0.25">
      <c r="A14805" t="s">
        <v>16043</v>
      </c>
      <c r="B14805">
        <v>1</v>
      </c>
      <c r="C14805" t="s">
        <v>9357</v>
      </c>
      <c r="D14805" s="84"/>
      <c r="F14805" s="84"/>
    </row>
    <row r="14806" spans="1:6" x14ac:dyDescent="0.25">
      <c r="A14806" t="s">
        <v>16044</v>
      </c>
      <c r="B14806">
        <v>1</v>
      </c>
      <c r="C14806" t="s">
        <v>9357</v>
      </c>
      <c r="D14806" s="84"/>
      <c r="F14806" s="84"/>
    </row>
    <row r="14807" spans="1:6" x14ac:dyDescent="0.25">
      <c r="A14807" t="s">
        <v>16045</v>
      </c>
      <c r="B14807">
        <v>1</v>
      </c>
      <c r="C14807" t="s">
        <v>9357</v>
      </c>
      <c r="D14807" s="84"/>
      <c r="F14807" s="84"/>
    </row>
    <row r="14808" spans="1:6" x14ac:dyDescent="0.25">
      <c r="A14808" t="s">
        <v>16046</v>
      </c>
      <c r="B14808">
        <v>1</v>
      </c>
      <c r="C14808" t="s">
        <v>9357</v>
      </c>
      <c r="D14808" s="84"/>
      <c r="F14808" s="84"/>
    </row>
    <row r="14809" spans="1:6" x14ac:dyDescent="0.25">
      <c r="A14809" t="s">
        <v>16047</v>
      </c>
      <c r="B14809">
        <v>1</v>
      </c>
      <c r="C14809" t="s">
        <v>9357</v>
      </c>
      <c r="D14809" s="84"/>
      <c r="F14809" s="84"/>
    </row>
    <row r="14810" spans="1:6" x14ac:dyDescent="0.25">
      <c r="A14810" t="s">
        <v>16048</v>
      </c>
      <c r="B14810">
        <v>1</v>
      </c>
      <c r="C14810" t="s">
        <v>9357</v>
      </c>
      <c r="D14810" s="84"/>
      <c r="F14810" s="84"/>
    </row>
    <row r="14811" spans="1:6" x14ac:dyDescent="0.25">
      <c r="A14811" t="s">
        <v>16049</v>
      </c>
      <c r="B14811">
        <v>1</v>
      </c>
      <c r="C14811" t="s">
        <v>9357</v>
      </c>
      <c r="D14811" s="84"/>
      <c r="F14811" s="84"/>
    </row>
    <row r="14812" spans="1:6" x14ac:dyDescent="0.25">
      <c r="A14812" t="s">
        <v>16050</v>
      </c>
      <c r="B14812">
        <v>1</v>
      </c>
      <c r="C14812" t="s">
        <v>9357</v>
      </c>
      <c r="D14812" s="84"/>
      <c r="F14812" s="84"/>
    </row>
    <row r="14813" spans="1:6" x14ac:dyDescent="0.25">
      <c r="A14813" t="s">
        <v>16051</v>
      </c>
      <c r="B14813">
        <v>1</v>
      </c>
      <c r="C14813" t="s">
        <v>9357</v>
      </c>
      <c r="D14813" s="84"/>
      <c r="F14813" s="84"/>
    </row>
    <row r="14814" spans="1:6" x14ac:dyDescent="0.25">
      <c r="A14814" t="s">
        <v>16052</v>
      </c>
      <c r="B14814">
        <v>1</v>
      </c>
      <c r="C14814" t="s">
        <v>9357</v>
      </c>
      <c r="D14814" s="84"/>
      <c r="F14814" s="84"/>
    </row>
    <row r="14815" spans="1:6" x14ac:dyDescent="0.25">
      <c r="A14815" t="s">
        <v>16053</v>
      </c>
      <c r="B14815">
        <v>1</v>
      </c>
      <c r="C14815" t="s">
        <v>9357</v>
      </c>
      <c r="D14815" s="84"/>
      <c r="F14815" s="84"/>
    </row>
    <row r="14816" spans="1:6" x14ac:dyDescent="0.25">
      <c r="A14816" t="s">
        <v>16054</v>
      </c>
      <c r="B14816">
        <v>1</v>
      </c>
      <c r="C14816" t="s">
        <v>9357</v>
      </c>
      <c r="D14816" s="84"/>
      <c r="F14816" s="84"/>
    </row>
    <row r="14817" spans="1:6" x14ac:dyDescent="0.25">
      <c r="A14817" t="s">
        <v>16055</v>
      </c>
      <c r="B14817">
        <v>1</v>
      </c>
      <c r="C14817" t="s">
        <v>9357</v>
      </c>
      <c r="D14817" s="84"/>
      <c r="F14817" s="84"/>
    </row>
    <row r="14818" spans="1:6" x14ac:dyDescent="0.25">
      <c r="A14818" t="s">
        <v>16056</v>
      </c>
      <c r="B14818">
        <v>1</v>
      </c>
      <c r="C14818" t="s">
        <v>9357</v>
      </c>
      <c r="D14818" s="84"/>
      <c r="F14818" s="84"/>
    </row>
    <row r="14819" spans="1:6" x14ac:dyDescent="0.25">
      <c r="A14819" t="s">
        <v>16057</v>
      </c>
      <c r="B14819">
        <v>1</v>
      </c>
      <c r="C14819" t="s">
        <v>9357</v>
      </c>
      <c r="D14819" s="84"/>
      <c r="F14819" s="84"/>
    </row>
    <row r="14820" spans="1:6" x14ac:dyDescent="0.25">
      <c r="A14820" t="s">
        <v>16058</v>
      </c>
      <c r="B14820">
        <v>1</v>
      </c>
      <c r="C14820" t="s">
        <v>9357</v>
      </c>
      <c r="D14820" s="84"/>
      <c r="F14820" s="84"/>
    </row>
    <row r="14821" spans="1:6" x14ac:dyDescent="0.25">
      <c r="A14821" t="s">
        <v>16059</v>
      </c>
      <c r="B14821">
        <v>1</v>
      </c>
      <c r="C14821" t="s">
        <v>9357</v>
      </c>
      <c r="D14821" s="84"/>
      <c r="F14821" s="84"/>
    </row>
    <row r="14822" spans="1:6" x14ac:dyDescent="0.25">
      <c r="A14822" t="s">
        <v>16060</v>
      </c>
      <c r="B14822">
        <v>1</v>
      </c>
      <c r="C14822" t="s">
        <v>9357</v>
      </c>
      <c r="D14822" s="84"/>
      <c r="F14822" s="84"/>
    </row>
    <row r="14823" spans="1:6" x14ac:dyDescent="0.25">
      <c r="A14823" t="s">
        <v>16061</v>
      </c>
      <c r="B14823">
        <v>1</v>
      </c>
      <c r="C14823" t="s">
        <v>9357</v>
      </c>
      <c r="D14823" s="84"/>
      <c r="F14823" s="84"/>
    </row>
    <row r="14824" spans="1:6" x14ac:dyDescent="0.25">
      <c r="A14824" t="s">
        <v>16062</v>
      </c>
      <c r="B14824">
        <v>1</v>
      </c>
      <c r="C14824" t="s">
        <v>9357</v>
      </c>
      <c r="D14824" s="84"/>
      <c r="F14824" s="84"/>
    </row>
    <row r="14825" spans="1:6" x14ac:dyDescent="0.25">
      <c r="A14825" t="s">
        <v>16063</v>
      </c>
      <c r="B14825">
        <v>1</v>
      </c>
      <c r="C14825" t="s">
        <v>9357</v>
      </c>
      <c r="D14825" s="84"/>
      <c r="F14825" s="84"/>
    </row>
    <row r="14826" spans="1:6" x14ac:dyDescent="0.25">
      <c r="A14826" t="s">
        <v>16064</v>
      </c>
      <c r="B14826">
        <v>1</v>
      </c>
      <c r="C14826" t="s">
        <v>9357</v>
      </c>
      <c r="D14826" s="84"/>
      <c r="F14826" s="84"/>
    </row>
    <row r="14827" spans="1:6" x14ac:dyDescent="0.25">
      <c r="A14827" t="s">
        <v>16065</v>
      </c>
      <c r="B14827">
        <v>1</v>
      </c>
      <c r="C14827" t="s">
        <v>9357</v>
      </c>
      <c r="D14827" s="84"/>
      <c r="F14827" s="84"/>
    </row>
    <row r="14828" spans="1:6" x14ac:dyDescent="0.25">
      <c r="A14828" t="s">
        <v>16066</v>
      </c>
      <c r="B14828">
        <v>1</v>
      </c>
      <c r="C14828" t="s">
        <v>9357</v>
      </c>
      <c r="D14828" s="84"/>
      <c r="F14828" s="84"/>
    </row>
    <row r="14829" spans="1:6" x14ac:dyDescent="0.25">
      <c r="A14829" t="s">
        <v>16067</v>
      </c>
      <c r="B14829">
        <v>1</v>
      </c>
      <c r="C14829" t="s">
        <v>9357</v>
      </c>
      <c r="D14829" s="84"/>
      <c r="F14829" s="84"/>
    </row>
    <row r="14830" spans="1:6" x14ac:dyDescent="0.25">
      <c r="A14830" t="s">
        <v>16068</v>
      </c>
      <c r="B14830">
        <v>1</v>
      </c>
      <c r="C14830" t="s">
        <v>9357</v>
      </c>
      <c r="D14830" s="84"/>
      <c r="F14830" s="84"/>
    </row>
    <row r="14831" spans="1:6" x14ac:dyDescent="0.25">
      <c r="A14831" t="s">
        <v>16069</v>
      </c>
      <c r="B14831">
        <v>1</v>
      </c>
      <c r="C14831" t="s">
        <v>9357</v>
      </c>
      <c r="D14831" s="84"/>
      <c r="F14831" s="84"/>
    </row>
    <row r="14832" spans="1:6" x14ac:dyDescent="0.25">
      <c r="A14832" t="s">
        <v>16070</v>
      </c>
      <c r="B14832">
        <v>1</v>
      </c>
      <c r="C14832" t="s">
        <v>9357</v>
      </c>
      <c r="D14832" s="84"/>
      <c r="F14832" s="84"/>
    </row>
    <row r="14833" spans="1:6" x14ac:dyDescent="0.25">
      <c r="A14833" t="s">
        <v>16071</v>
      </c>
      <c r="B14833">
        <v>1</v>
      </c>
      <c r="C14833" t="s">
        <v>9357</v>
      </c>
      <c r="D14833" s="84"/>
      <c r="F14833" s="84"/>
    </row>
    <row r="14834" spans="1:6" x14ac:dyDescent="0.25">
      <c r="A14834" t="s">
        <v>16072</v>
      </c>
      <c r="B14834">
        <v>1</v>
      </c>
      <c r="C14834" t="s">
        <v>9357</v>
      </c>
      <c r="D14834" s="84"/>
      <c r="F14834" s="84"/>
    </row>
    <row r="14835" spans="1:6" x14ac:dyDescent="0.25">
      <c r="A14835" t="s">
        <v>16073</v>
      </c>
      <c r="B14835">
        <v>1</v>
      </c>
      <c r="C14835" t="s">
        <v>9357</v>
      </c>
      <c r="D14835" s="84"/>
      <c r="F14835" s="84"/>
    </row>
    <row r="14836" spans="1:6" x14ac:dyDescent="0.25">
      <c r="A14836" t="s">
        <v>16074</v>
      </c>
      <c r="B14836">
        <v>1</v>
      </c>
      <c r="C14836" t="s">
        <v>9357</v>
      </c>
      <c r="D14836" s="84"/>
      <c r="F14836" s="84"/>
    </row>
    <row r="14837" spans="1:6" x14ac:dyDescent="0.25">
      <c r="A14837" t="s">
        <v>16075</v>
      </c>
      <c r="B14837">
        <v>1</v>
      </c>
      <c r="C14837" t="s">
        <v>9357</v>
      </c>
      <c r="D14837" s="84"/>
      <c r="F14837" s="84"/>
    </row>
    <row r="14838" spans="1:6" x14ac:dyDescent="0.25">
      <c r="A14838" t="s">
        <v>16076</v>
      </c>
      <c r="B14838">
        <v>1</v>
      </c>
      <c r="C14838" t="s">
        <v>9357</v>
      </c>
      <c r="D14838" s="84"/>
      <c r="F14838" s="84"/>
    </row>
    <row r="14839" spans="1:6" x14ac:dyDescent="0.25">
      <c r="A14839" t="s">
        <v>16077</v>
      </c>
      <c r="B14839">
        <v>1</v>
      </c>
      <c r="C14839" t="s">
        <v>9357</v>
      </c>
      <c r="D14839" s="84"/>
      <c r="F14839" s="84"/>
    </row>
    <row r="14840" spans="1:6" x14ac:dyDescent="0.25">
      <c r="A14840" t="s">
        <v>16078</v>
      </c>
      <c r="B14840">
        <v>1</v>
      </c>
      <c r="C14840" t="s">
        <v>9357</v>
      </c>
      <c r="D14840" s="84"/>
      <c r="F14840" s="84"/>
    </row>
    <row r="14841" spans="1:6" x14ac:dyDescent="0.25">
      <c r="A14841" t="s">
        <v>16079</v>
      </c>
      <c r="B14841">
        <v>1</v>
      </c>
      <c r="C14841" t="s">
        <v>9357</v>
      </c>
      <c r="D14841" s="84"/>
      <c r="F14841" s="84"/>
    </row>
    <row r="14842" spans="1:6" x14ac:dyDescent="0.25">
      <c r="A14842" t="s">
        <v>16080</v>
      </c>
      <c r="B14842">
        <v>1</v>
      </c>
      <c r="C14842" t="s">
        <v>9357</v>
      </c>
      <c r="D14842" s="84"/>
      <c r="F14842" s="84"/>
    </row>
    <row r="14843" spans="1:6" x14ac:dyDescent="0.25">
      <c r="A14843" t="s">
        <v>16081</v>
      </c>
      <c r="B14843">
        <v>1</v>
      </c>
      <c r="C14843" t="s">
        <v>9357</v>
      </c>
      <c r="D14843" s="84"/>
      <c r="F14843" s="84"/>
    </row>
    <row r="14844" spans="1:6" x14ac:dyDescent="0.25">
      <c r="A14844" t="s">
        <v>16082</v>
      </c>
      <c r="B14844">
        <v>1</v>
      </c>
      <c r="C14844" t="s">
        <v>9357</v>
      </c>
      <c r="D14844" s="84"/>
      <c r="F14844" s="84"/>
    </row>
    <row r="14845" spans="1:6" x14ac:dyDescent="0.25">
      <c r="A14845" t="s">
        <v>16083</v>
      </c>
      <c r="B14845">
        <v>1</v>
      </c>
      <c r="C14845" t="s">
        <v>9357</v>
      </c>
      <c r="D14845" s="84"/>
      <c r="F14845" s="84"/>
    </row>
    <row r="14846" spans="1:6" x14ac:dyDescent="0.25">
      <c r="A14846" t="s">
        <v>16084</v>
      </c>
      <c r="B14846">
        <v>1</v>
      </c>
      <c r="C14846" t="s">
        <v>9357</v>
      </c>
      <c r="D14846" s="84"/>
      <c r="F14846" s="84"/>
    </row>
    <row r="14847" spans="1:6" x14ac:dyDescent="0.25">
      <c r="A14847" t="s">
        <v>16085</v>
      </c>
      <c r="B14847">
        <v>1</v>
      </c>
      <c r="C14847" t="s">
        <v>9357</v>
      </c>
      <c r="D14847" s="84"/>
      <c r="F14847" s="84"/>
    </row>
    <row r="14848" spans="1:6" x14ac:dyDescent="0.25">
      <c r="A14848" t="s">
        <v>16086</v>
      </c>
      <c r="B14848">
        <v>1</v>
      </c>
      <c r="C14848" t="s">
        <v>9357</v>
      </c>
      <c r="D14848" s="84"/>
      <c r="F14848" s="84"/>
    </row>
    <row r="14849" spans="1:6" x14ac:dyDescent="0.25">
      <c r="A14849" t="s">
        <v>16087</v>
      </c>
      <c r="B14849">
        <v>1</v>
      </c>
      <c r="C14849" t="s">
        <v>9357</v>
      </c>
      <c r="D14849" s="84"/>
      <c r="F14849" s="84"/>
    </row>
    <row r="14850" spans="1:6" x14ac:dyDescent="0.25">
      <c r="A14850" t="s">
        <v>16088</v>
      </c>
      <c r="B14850">
        <v>1</v>
      </c>
      <c r="C14850" t="s">
        <v>9357</v>
      </c>
      <c r="D14850" s="84"/>
      <c r="F14850" s="84"/>
    </row>
    <row r="14851" spans="1:6" x14ac:dyDescent="0.25">
      <c r="A14851" t="s">
        <v>16089</v>
      </c>
      <c r="B14851">
        <v>1</v>
      </c>
      <c r="C14851" t="s">
        <v>9357</v>
      </c>
      <c r="D14851" s="84"/>
      <c r="F14851" s="84"/>
    </row>
    <row r="14852" spans="1:6" x14ac:dyDescent="0.25">
      <c r="A14852" t="s">
        <v>16090</v>
      </c>
      <c r="B14852">
        <v>1</v>
      </c>
      <c r="C14852" t="s">
        <v>9357</v>
      </c>
      <c r="D14852" s="84"/>
      <c r="F14852" s="84"/>
    </row>
    <row r="14853" spans="1:6" x14ac:dyDescent="0.25">
      <c r="A14853" t="s">
        <v>16091</v>
      </c>
      <c r="B14853">
        <v>1</v>
      </c>
      <c r="C14853" t="s">
        <v>9357</v>
      </c>
      <c r="D14853" s="84"/>
      <c r="F14853" s="84"/>
    </row>
    <row r="14854" spans="1:6" x14ac:dyDescent="0.25">
      <c r="A14854" t="s">
        <v>16092</v>
      </c>
      <c r="B14854">
        <v>1</v>
      </c>
      <c r="C14854" t="s">
        <v>9357</v>
      </c>
      <c r="D14854" s="84"/>
      <c r="F14854" s="84"/>
    </row>
    <row r="14855" spans="1:6" x14ac:dyDescent="0.25">
      <c r="A14855" t="s">
        <v>16093</v>
      </c>
      <c r="B14855">
        <v>1</v>
      </c>
      <c r="C14855" t="s">
        <v>9357</v>
      </c>
      <c r="D14855" s="84"/>
      <c r="F14855" s="84"/>
    </row>
    <row r="14856" spans="1:6" x14ac:dyDescent="0.25">
      <c r="A14856" t="s">
        <v>16094</v>
      </c>
      <c r="B14856">
        <v>1</v>
      </c>
      <c r="C14856" t="s">
        <v>9357</v>
      </c>
      <c r="D14856" s="84"/>
      <c r="F14856" s="84"/>
    </row>
    <row r="14857" spans="1:6" x14ac:dyDescent="0.25">
      <c r="A14857" t="s">
        <v>16095</v>
      </c>
      <c r="B14857">
        <v>1</v>
      </c>
      <c r="C14857" t="s">
        <v>9357</v>
      </c>
      <c r="D14857" s="84"/>
      <c r="F14857" s="84"/>
    </row>
    <row r="14858" spans="1:6" x14ac:dyDescent="0.25">
      <c r="A14858" t="s">
        <v>16096</v>
      </c>
      <c r="B14858">
        <v>1</v>
      </c>
      <c r="C14858" t="s">
        <v>9357</v>
      </c>
      <c r="D14858" s="84"/>
      <c r="F14858" s="84"/>
    </row>
    <row r="14859" spans="1:6" x14ac:dyDescent="0.25">
      <c r="A14859" t="s">
        <v>16097</v>
      </c>
      <c r="B14859">
        <v>1</v>
      </c>
      <c r="C14859" t="s">
        <v>9357</v>
      </c>
      <c r="D14859" s="84"/>
      <c r="F14859" s="84"/>
    </row>
    <row r="14860" spans="1:6" x14ac:dyDescent="0.25">
      <c r="A14860" t="s">
        <v>16098</v>
      </c>
      <c r="B14860">
        <v>1</v>
      </c>
      <c r="C14860" t="s">
        <v>9357</v>
      </c>
      <c r="D14860" s="84"/>
      <c r="F14860" s="84"/>
    </row>
    <row r="14861" spans="1:6" x14ac:dyDescent="0.25">
      <c r="A14861" t="s">
        <v>16099</v>
      </c>
      <c r="B14861">
        <v>1</v>
      </c>
      <c r="C14861" t="s">
        <v>9357</v>
      </c>
      <c r="D14861" s="84"/>
      <c r="F14861" s="84"/>
    </row>
    <row r="14862" spans="1:6" x14ac:dyDescent="0.25">
      <c r="A14862" t="s">
        <v>16100</v>
      </c>
      <c r="B14862">
        <v>1</v>
      </c>
      <c r="C14862" t="s">
        <v>9357</v>
      </c>
      <c r="D14862" s="84"/>
      <c r="F14862" s="84"/>
    </row>
    <row r="14863" spans="1:6" x14ac:dyDescent="0.25">
      <c r="A14863" t="s">
        <v>16101</v>
      </c>
      <c r="B14863">
        <v>1</v>
      </c>
      <c r="C14863" t="s">
        <v>9357</v>
      </c>
      <c r="D14863" s="84"/>
      <c r="F14863" s="84"/>
    </row>
    <row r="14864" spans="1:6" x14ac:dyDescent="0.25">
      <c r="A14864" t="s">
        <v>16102</v>
      </c>
      <c r="B14864">
        <v>1</v>
      </c>
      <c r="C14864" t="s">
        <v>9357</v>
      </c>
      <c r="D14864" s="84"/>
      <c r="F14864" s="84"/>
    </row>
    <row r="14865" spans="1:6" x14ac:dyDescent="0.25">
      <c r="A14865" t="s">
        <v>16103</v>
      </c>
      <c r="B14865">
        <v>1</v>
      </c>
      <c r="C14865" t="s">
        <v>9357</v>
      </c>
      <c r="D14865" s="84"/>
      <c r="F14865" s="84"/>
    </row>
    <row r="14866" spans="1:6" x14ac:dyDescent="0.25">
      <c r="A14866" t="s">
        <v>16104</v>
      </c>
      <c r="B14866">
        <v>1</v>
      </c>
      <c r="C14866" t="s">
        <v>9357</v>
      </c>
      <c r="D14866" s="84"/>
      <c r="F14866" s="84"/>
    </row>
    <row r="14867" spans="1:6" x14ac:dyDescent="0.25">
      <c r="A14867" t="s">
        <v>16105</v>
      </c>
      <c r="B14867">
        <v>1</v>
      </c>
      <c r="C14867" t="s">
        <v>9357</v>
      </c>
      <c r="D14867" s="84"/>
      <c r="F14867" s="84"/>
    </row>
    <row r="14868" spans="1:6" x14ac:dyDescent="0.25">
      <c r="A14868" t="s">
        <v>16106</v>
      </c>
      <c r="B14868">
        <v>1</v>
      </c>
      <c r="C14868" t="s">
        <v>9357</v>
      </c>
      <c r="D14868" s="84"/>
      <c r="F14868" s="84"/>
    </row>
    <row r="14869" spans="1:6" x14ac:dyDescent="0.25">
      <c r="A14869" t="s">
        <v>16107</v>
      </c>
      <c r="B14869">
        <v>1</v>
      </c>
      <c r="C14869" t="s">
        <v>9357</v>
      </c>
      <c r="D14869" s="84"/>
      <c r="F14869" s="84"/>
    </row>
    <row r="14870" spans="1:6" x14ac:dyDescent="0.25">
      <c r="A14870" t="s">
        <v>16108</v>
      </c>
      <c r="B14870">
        <v>1</v>
      </c>
      <c r="C14870" t="s">
        <v>9357</v>
      </c>
      <c r="D14870" s="84"/>
      <c r="F14870" s="84"/>
    </row>
    <row r="14871" spans="1:6" x14ac:dyDescent="0.25">
      <c r="A14871" t="s">
        <v>16109</v>
      </c>
      <c r="B14871">
        <v>1</v>
      </c>
      <c r="C14871" t="s">
        <v>9357</v>
      </c>
      <c r="D14871" s="84"/>
      <c r="F14871" s="84"/>
    </row>
    <row r="14872" spans="1:6" x14ac:dyDescent="0.25">
      <c r="A14872" t="s">
        <v>16110</v>
      </c>
      <c r="B14872">
        <v>1</v>
      </c>
      <c r="C14872" t="s">
        <v>9357</v>
      </c>
      <c r="D14872" s="84"/>
      <c r="F14872" s="84"/>
    </row>
    <row r="14873" spans="1:6" x14ac:dyDescent="0.25">
      <c r="A14873" t="s">
        <v>16111</v>
      </c>
      <c r="B14873">
        <v>1</v>
      </c>
      <c r="C14873" t="s">
        <v>9357</v>
      </c>
      <c r="D14873" s="84"/>
      <c r="F14873" s="84"/>
    </row>
    <row r="14874" spans="1:6" x14ac:dyDescent="0.25">
      <c r="A14874" t="s">
        <v>16112</v>
      </c>
      <c r="B14874">
        <v>1</v>
      </c>
      <c r="C14874" t="s">
        <v>9357</v>
      </c>
      <c r="D14874" s="84"/>
      <c r="F14874" s="84"/>
    </row>
    <row r="14875" spans="1:6" x14ac:dyDescent="0.25">
      <c r="A14875" t="s">
        <v>16113</v>
      </c>
      <c r="B14875">
        <v>1</v>
      </c>
      <c r="C14875" t="s">
        <v>9357</v>
      </c>
      <c r="D14875" s="84"/>
      <c r="F14875" s="84"/>
    </row>
    <row r="14876" spans="1:6" x14ac:dyDescent="0.25">
      <c r="A14876" t="s">
        <v>16114</v>
      </c>
      <c r="B14876">
        <v>1</v>
      </c>
      <c r="C14876" t="s">
        <v>9357</v>
      </c>
      <c r="D14876" s="84"/>
      <c r="F14876" s="84"/>
    </row>
    <row r="14877" spans="1:6" x14ac:dyDescent="0.25">
      <c r="A14877" t="s">
        <v>16115</v>
      </c>
      <c r="B14877">
        <v>1</v>
      </c>
      <c r="C14877" t="s">
        <v>9357</v>
      </c>
      <c r="D14877" s="84"/>
      <c r="F14877" s="84"/>
    </row>
    <row r="14878" spans="1:6" x14ac:dyDescent="0.25">
      <c r="A14878" t="s">
        <v>16116</v>
      </c>
      <c r="B14878">
        <v>1</v>
      </c>
      <c r="C14878" t="s">
        <v>9357</v>
      </c>
      <c r="D14878" s="84"/>
      <c r="F14878" s="84"/>
    </row>
    <row r="14879" spans="1:6" x14ac:dyDescent="0.25">
      <c r="A14879" t="s">
        <v>16117</v>
      </c>
      <c r="B14879">
        <v>1</v>
      </c>
      <c r="C14879" t="s">
        <v>9357</v>
      </c>
      <c r="D14879" s="84"/>
      <c r="F14879" s="84"/>
    </row>
    <row r="14880" spans="1:6" x14ac:dyDescent="0.25">
      <c r="A14880" t="s">
        <v>16118</v>
      </c>
      <c r="B14880">
        <v>1</v>
      </c>
      <c r="C14880" t="s">
        <v>9357</v>
      </c>
      <c r="D14880" s="84"/>
      <c r="F14880" s="84"/>
    </row>
    <row r="14881" spans="1:6" x14ac:dyDescent="0.25">
      <c r="A14881" t="s">
        <v>16119</v>
      </c>
      <c r="B14881">
        <v>1</v>
      </c>
      <c r="C14881" t="s">
        <v>9357</v>
      </c>
      <c r="D14881" s="84"/>
      <c r="F14881" s="84"/>
    </row>
    <row r="14882" spans="1:6" x14ac:dyDescent="0.25">
      <c r="A14882" t="s">
        <v>16120</v>
      </c>
      <c r="B14882">
        <v>1</v>
      </c>
      <c r="C14882" t="s">
        <v>9357</v>
      </c>
      <c r="D14882" s="84"/>
      <c r="F14882" s="84"/>
    </row>
    <row r="14883" spans="1:6" x14ac:dyDescent="0.25">
      <c r="A14883" t="s">
        <v>16121</v>
      </c>
      <c r="B14883">
        <v>1</v>
      </c>
      <c r="C14883" t="s">
        <v>9357</v>
      </c>
      <c r="D14883" s="84"/>
      <c r="F14883" s="84"/>
    </row>
    <row r="14884" spans="1:6" x14ac:dyDescent="0.25">
      <c r="A14884" t="s">
        <v>16122</v>
      </c>
      <c r="B14884">
        <v>1</v>
      </c>
      <c r="C14884" t="s">
        <v>9357</v>
      </c>
      <c r="D14884" s="84"/>
      <c r="F14884" s="84"/>
    </row>
    <row r="14885" spans="1:6" x14ac:dyDescent="0.25">
      <c r="A14885" t="s">
        <v>16123</v>
      </c>
      <c r="B14885">
        <v>1</v>
      </c>
      <c r="C14885" t="s">
        <v>9357</v>
      </c>
      <c r="D14885" s="84"/>
      <c r="F14885" s="84"/>
    </row>
    <row r="14886" spans="1:6" x14ac:dyDescent="0.25">
      <c r="A14886" t="s">
        <v>16124</v>
      </c>
      <c r="B14886">
        <v>1</v>
      </c>
      <c r="C14886" t="s">
        <v>9357</v>
      </c>
      <c r="D14886" s="84"/>
      <c r="F14886" s="84"/>
    </row>
    <row r="14887" spans="1:6" x14ac:dyDescent="0.25">
      <c r="A14887" t="s">
        <v>16125</v>
      </c>
      <c r="B14887">
        <v>1</v>
      </c>
      <c r="C14887" t="s">
        <v>9357</v>
      </c>
      <c r="D14887" s="84"/>
      <c r="F14887" s="84"/>
    </row>
    <row r="14888" spans="1:6" x14ac:dyDescent="0.25">
      <c r="A14888" t="s">
        <v>16126</v>
      </c>
      <c r="B14888">
        <v>1</v>
      </c>
      <c r="C14888" t="s">
        <v>9357</v>
      </c>
      <c r="D14888" s="84"/>
      <c r="F14888" s="84"/>
    </row>
    <row r="14889" spans="1:6" x14ac:dyDescent="0.25">
      <c r="A14889" t="s">
        <v>16127</v>
      </c>
      <c r="B14889">
        <v>1</v>
      </c>
      <c r="C14889" t="s">
        <v>9357</v>
      </c>
      <c r="D14889" s="84"/>
      <c r="F14889" s="84"/>
    </row>
    <row r="14890" spans="1:6" x14ac:dyDescent="0.25">
      <c r="A14890" t="s">
        <v>16128</v>
      </c>
      <c r="B14890">
        <v>1</v>
      </c>
      <c r="C14890" t="s">
        <v>9357</v>
      </c>
      <c r="D14890" s="84"/>
      <c r="F14890" s="84"/>
    </row>
    <row r="14891" spans="1:6" x14ac:dyDescent="0.25">
      <c r="A14891" t="s">
        <v>16129</v>
      </c>
      <c r="B14891">
        <v>1</v>
      </c>
      <c r="C14891" t="s">
        <v>9357</v>
      </c>
      <c r="D14891" s="84"/>
      <c r="F14891" s="84"/>
    </row>
    <row r="14892" spans="1:6" x14ac:dyDescent="0.25">
      <c r="A14892" t="s">
        <v>16130</v>
      </c>
      <c r="B14892">
        <v>1</v>
      </c>
      <c r="C14892" t="s">
        <v>9357</v>
      </c>
      <c r="D14892" s="84"/>
      <c r="F14892" s="84"/>
    </row>
    <row r="14893" spans="1:6" x14ac:dyDescent="0.25">
      <c r="A14893" t="s">
        <v>16131</v>
      </c>
      <c r="B14893">
        <v>1</v>
      </c>
      <c r="C14893" t="s">
        <v>9357</v>
      </c>
      <c r="D14893" s="84"/>
      <c r="F14893" s="84"/>
    </row>
    <row r="14894" spans="1:6" x14ac:dyDescent="0.25">
      <c r="A14894" t="s">
        <v>16132</v>
      </c>
      <c r="B14894">
        <v>1</v>
      </c>
      <c r="C14894" t="s">
        <v>9357</v>
      </c>
      <c r="D14894" s="84"/>
      <c r="F14894" s="84"/>
    </row>
    <row r="14895" spans="1:6" x14ac:dyDescent="0.25">
      <c r="A14895" t="s">
        <v>16133</v>
      </c>
      <c r="B14895">
        <v>1</v>
      </c>
      <c r="C14895" t="s">
        <v>9357</v>
      </c>
      <c r="D14895" s="84"/>
      <c r="F14895" s="84"/>
    </row>
    <row r="14896" spans="1:6" x14ac:dyDescent="0.25">
      <c r="A14896" t="s">
        <v>16134</v>
      </c>
      <c r="B14896">
        <v>1</v>
      </c>
      <c r="C14896" t="s">
        <v>9357</v>
      </c>
      <c r="D14896" s="84"/>
      <c r="F14896" s="84"/>
    </row>
    <row r="14897" spans="1:6" x14ac:dyDescent="0.25">
      <c r="A14897" t="s">
        <v>16135</v>
      </c>
      <c r="B14897">
        <v>1</v>
      </c>
      <c r="C14897" t="s">
        <v>9357</v>
      </c>
      <c r="D14897" s="84"/>
      <c r="F14897" s="84"/>
    </row>
    <row r="14898" spans="1:6" x14ac:dyDescent="0.25">
      <c r="A14898" t="s">
        <v>16136</v>
      </c>
      <c r="B14898">
        <v>1</v>
      </c>
      <c r="C14898" t="s">
        <v>9357</v>
      </c>
      <c r="D14898" s="84"/>
      <c r="F14898" s="84"/>
    </row>
    <row r="14899" spans="1:6" x14ac:dyDescent="0.25">
      <c r="A14899" t="s">
        <v>16137</v>
      </c>
      <c r="B14899">
        <v>1</v>
      </c>
      <c r="C14899" t="s">
        <v>9357</v>
      </c>
      <c r="D14899" s="84"/>
      <c r="F14899" s="84"/>
    </row>
    <row r="14900" spans="1:6" x14ac:dyDescent="0.25">
      <c r="A14900" t="s">
        <v>16138</v>
      </c>
      <c r="B14900">
        <v>1</v>
      </c>
      <c r="C14900" t="s">
        <v>9357</v>
      </c>
      <c r="D14900" s="84"/>
      <c r="F14900" s="84"/>
    </row>
    <row r="14901" spans="1:6" x14ac:dyDescent="0.25">
      <c r="A14901" t="s">
        <v>16139</v>
      </c>
      <c r="B14901">
        <v>1</v>
      </c>
      <c r="C14901" t="s">
        <v>9357</v>
      </c>
      <c r="D14901" s="84"/>
      <c r="F14901" s="84"/>
    </row>
    <row r="14902" spans="1:6" x14ac:dyDescent="0.25">
      <c r="A14902" t="s">
        <v>16140</v>
      </c>
      <c r="B14902">
        <v>1</v>
      </c>
      <c r="C14902" t="s">
        <v>9357</v>
      </c>
      <c r="D14902" s="84"/>
      <c r="F14902" s="84"/>
    </row>
    <row r="14903" spans="1:6" x14ac:dyDescent="0.25">
      <c r="A14903" t="s">
        <v>16141</v>
      </c>
      <c r="B14903">
        <v>1</v>
      </c>
      <c r="C14903" t="s">
        <v>9357</v>
      </c>
      <c r="D14903" s="84"/>
      <c r="F14903" s="84"/>
    </row>
    <row r="14904" spans="1:6" x14ac:dyDescent="0.25">
      <c r="A14904" t="s">
        <v>16142</v>
      </c>
      <c r="B14904">
        <v>1</v>
      </c>
      <c r="C14904" t="s">
        <v>9357</v>
      </c>
      <c r="D14904" s="84"/>
      <c r="F14904" s="84"/>
    </row>
    <row r="14905" spans="1:6" x14ac:dyDescent="0.25">
      <c r="A14905" t="s">
        <v>16143</v>
      </c>
      <c r="B14905">
        <v>1</v>
      </c>
      <c r="C14905" t="s">
        <v>9357</v>
      </c>
      <c r="D14905" s="84"/>
      <c r="F14905" s="84"/>
    </row>
    <row r="14906" spans="1:6" x14ac:dyDescent="0.25">
      <c r="A14906" t="s">
        <v>16144</v>
      </c>
      <c r="B14906">
        <v>1</v>
      </c>
      <c r="C14906" t="s">
        <v>9357</v>
      </c>
      <c r="D14906" s="84"/>
      <c r="F14906" s="84"/>
    </row>
    <row r="14907" spans="1:6" x14ac:dyDescent="0.25">
      <c r="A14907" t="s">
        <v>16145</v>
      </c>
      <c r="B14907">
        <v>1</v>
      </c>
      <c r="C14907" t="s">
        <v>9357</v>
      </c>
      <c r="D14907" s="84"/>
      <c r="F14907" s="84"/>
    </row>
    <row r="14908" spans="1:6" x14ac:dyDescent="0.25">
      <c r="A14908" t="s">
        <v>16146</v>
      </c>
      <c r="B14908">
        <v>1</v>
      </c>
      <c r="C14908" t="s">
        <v>9357</v>
      </c>
      <c r="D14908" s="84"/>
      <c r="F14908" s="84"/>
    </row>
    <row r="14909" spans="1:6" x14ac:dyDescent="0.25">
      <c r="A14909" t="s">
        <v>16147</v>
      </c>
      <c r="B14909">
        <v>1</v>
      </c>
      <c r="C14909" t="s">
        <v>9357</v>
      </c>
      <c r="D14909" s="84"/>
      <c r="F14909" s="84"/>
    </row>
    <row r="14910" spans="1:6" x14ac:dyDescent="0.25">
      <c r="A14910" t="s">
        <v>16148</v>
      </c>
      <c r="B14910">
        <v>1</v>
      </c>
      <c r="C14910" t="s">
        <v>9357</v>
      </c>
      <c r="D14910" s="84"/>
      <c r="F14910" s="84"/>
    </row>
    <row r="14911" spans="1:6" x14ac:dyDescent="0.25">
      <c r="A14911" t="s">
        <v>16149</v>
      </c>
      <c r="B14911">
        <v>1</v>
      </c>
      <c r="C14911" t="s">
        <v>9357</v>
      </c>
      <c r="D14911" s="84"/>
      <c r="F14911" s="84"/>
    </row>
    <row r="14912" spans="1:6" x14ac:dyDescent="0.25">
      <c r="A14912" t="s">
        <v>16150</v>
      </c>
      <c r="B14912">
        <v>1</v>
      </c>
      <c r="C14912" t="s">
        <v>9357</v>
      </c>
      <c r="D14912" s="84"/>
      <c r="F14912" s="84"/>
    </row>
    <row r="14913" spans="1:6" x14ac:dyDescent="0.25">
      <c r="A14913" t="s">
        <v>16151</v>
      </c>
      <c r="B14913">
        <v>1</v>
      </c>
      <c r="C14913" t="s">
        <v>9357</v>
      </c>
      <c r="D14913" s="84"/>
      <c r="F14913" s="84"/>
    </row>
    <row r="14914" spans="1:6" x14ac:dyDescent="0.25">
      <c r="A14914" t="s">
        <v>16152</v>
      </c>
      <c r="B14914">
        <v>1</v>
      </c>
      <c r="C14914" t="s">
        <v>9357</v>
      </c>
      <c r="D14914" s="84"/>
      <c r="F14914" s="84"/>
    </row>
    <row r="14915" spans="1:6" x14ac:dyDescent="0.25">
      <c r="A14915" t="s">
        <v>16153</v>
      </c>
      <c r="B14915">
        <v>1</v>
      </c>
      <c r="C14915" t="s">
        <v>9357</v>
      </c>
      <c r="D14915" s="84"/>
      <c r="F14915" s="84"/>
    </row>
    <row r="14916" spans="1:6" x14ac:dyDescent="0.25">
      <c r="A14916" t="s">
        <v>16154</v>
      </c>
      <c r="B14916">
        <v>1</v>
      </c>
      <c r="C14916" t="s">
        <v>9357</v>
      </c>
      <c r="D14916" s="84"/>
      <c r="F14916" s="84"/>
    </row>
    <row r="14917" spans="1:6" x14ac:dyDescent="0.25">
      <c r="A14917" t="s">
        <v>16155</v>
      </c>
      <c r="B14917">
        <v>1</v>
      </c>
      <c r="C14917" t="s">
        <v>9357</v>
      </c>
      <c r="D14917" s="84"/>
      <c r="F14917" s="84"/>
    </row>
    <row r="14918" spans="1:6" x14ac:dyDescent="0.25">
      <c r="A14918" t="s">
        <v>16156</v>
      </c>
      <c r="B14918">
        <v>1</v>
      </c>
      <c r="C14918" t="s">
        <v>9357</v>
      </c>
      <c r="D14918" s="84"/>
      <c r="F14918" s="84"/>
    </row>
    <row r="14919" spans="1:6" x14ac:dyDescent="0.25">
      <c r="A14919" t="s">
        <v>16157</v>
      </c>
      <c r="B14919">
        <v>1</v>
      </c>
      <c r="C14919" t="s">
        <v>9357</v>
      </c>
      <c r="D14919" s="84"/>
      <c r="F14919" s="84"/>
    </row>
    <row r="14920" spans="1:6" x14ac:dyDescent="0.25">
      <c r="A14920" t="s">
        <v>16158</v>
      </c>
      <c r="B14920">
        <v>1</v>
      </c>
      <c r="C14920" t="s">
        <v>9357</v>
      </c>
      <c r="D14920" s="84"/>
      <c r="F14920" s="84"/>
    </row>
    <row r="14921" spans="1:6" x14ac:dyDescent="0.25">
      <c r="A14921" t="s">
        <v>16159</v>
      </c>
      <c r="B14921">
        <v>1</v>
      </c>
      <c r="C14921" t="s">
        <v>9357</v>
      </c>
      <c r="D14921" s="84"/>
      <c r="F14921" s="84"/>
    </row>
    <row r="14922" spans="1:6" x14ac:dyDescent="0.25">
      <c r="A14922" t="s">
        <v>16160</v>
      </c>
      <c r="B14922">
        <v>1</v>
      </c>
      <c r="C14922" t="s">
        <v>9357</v>
      </c>
      <c r="D14922" s="84"/>
      <c r="F14922" s="84"/>
    </row>
    <row r="14923" spans="1:6" x14ac:dyDescent="0.25">
      <c r="A14923" t="s">
        <v>16161</v>
      </c>
      <c r="B14923">
        <v>1</v>
      </c>
      <c r="C14923" t="s">
        <v>9357</v>
      </c>
      <c r="D14923" s="84"/>
      <c r="F14923" s="84"/>
    </row>
    <row r="14924" spans="1:6" x14ac:dyDescent="0.25">
      <c r="A14924" t="s">
        <v>16162</v>
      </c>
      <c r="B14924">
        <v>1</v>
      </c>
      <c r="C14924" t="s">
        <v>9357</v>
      </c>
      <c r="D14924" s="84"/>
      <c r="F14924" s="84"/>
    </row>
    <row r="14925" spans="1:6" x14ac:dyDescent="0.25">
      <c r="A14925" t="s">
        <v>16163</v>
      </c>
      <c r="B14925">
        <v>1</v>
      </c>
      <c r="C14925" t="s">
        <v>9357</v>
      </c>
      <c r="D14925" s="84"/>
      <c r="F14925" s="84"/>
    </row>
    <row r="14926" spans="1:6" x14ac:dyDescent="0.25">
      <c r="A14926" t="s">
        <v>16164</v>
      </c>
      <c r="B14926">
        <v>1</v>
      </c>
      <c r="C14926" t="s">
        <v>9357</v>
      </c>
      <c r="D14926" s="84"/>
      <c r="F14926" s="84"/>
    </row>
    <row r="14927" spans="1:6" x14ac:dyDescent="0.25">
      <c r="A14927" t="s">
        <v>16165</v>
      </c>
      <c r="B14927">
        <v>1</v>
      </c>
      <c r="C14927" t="s">
        <v>9357</v>
      </c>
      <c r="D14927" s="84"/>
      <c r="F14927" s="84"/>
    </row>
    <row r="14928" spans="1:6" x14ac:dyDescent="0.25">
      <c r="A14928" t="s">
        <v>16166</v>
      </c>
      <c r="B14928">
        <v>1</v>
      </c>
      <c r="C14928" t="s">
        <v>9357</v>
      </c>
      <c r="D14928" s="84"/>
      <c r="F14928" s="84"/>
    </row>
    <row r="14929" spans="1:6" x14ac:dyDescent="0.25">
      <c r="A14929" t="s">
        <v>16167</v>
      </c>
      <c r="B14929">
        <v>1</v>
      </c>
      <c r="C14929" t="s">
        <v>9357</v>
      </c>
      <c r="D14929" s="84"/>
      <c r="F14929" s="84"/>
    </row>
    <row r="14930" spans="1:6" x14ac:dyDescent="0.25">
      <c r="A14930" t="s">
        <v>16168</v>
      </c>
      <c r="B14930">
        <v>1</v>
      </c>
      <c r="C14930" t="s">
        <v>9357</v>
      </c>
      <c r="D14930" s="84"/>
      <c r="F14930" s="84"/>
    </row>
    <row r="14931" spans="1:6" x14ac:dyDescent="0.25">
      <c r="A14931" t="s">
        <v>16169</v>
      </c>
      <c r="B14931">
        <v>1</v>
      </c>
      <c r="C14931" t="s">
        <v>9357</v>
      </c>
      <c r="D14931" s="84"/>
      <c r="F14931" s="84"/>
    </row>
    <row r="14932" spans="1:6" x14ac:dyDescent="0.25">
      <c r="A14932" t="s">
        <v>16170</v>
      </c>
      <c r="B14932">
        <v>1</v>
      </c>
      <c r="C14932" t="s">
        <v>9357</v>
      </c>
      <c r="D14932" s="84"/>
      <c r="F14932" s="84"/>
    </row>
    <row r="14933" spans="1:6" x14ac:dyDescent="0.25">
      <c r="A14933" t="s">
        <v>16171</v>
      </c>
      <c r="B14933">
        <v>1</v>
      </c>
      <c r="C14933" t="s">
        <v>9357</v>
      </c>
      <c r="D14933" s="84"/>
      <c r="F14933" s="84"/>
    </row>
    <row r="14934" spans="1:6" x14ac:dyDescent="0.25">
      <c r="A14934" t="s">
        <v>16172</v>
      </c>
      <c r="B14934">
        <v>1</v>
      </c>
      <c r="C14934" t="s">
        <v>9357</v>
      </c>
      <c r="D14934" s="84"/>
      <c r="F14934" s="84"/>
    </row>
    <row r="14935" spans="1:6" x14ac:dyDescent="0.25">
      <c r="A14935" t="s">
        <v>16173</v>
      </c>
      <c r="B14935">
        <v>1</v>
      </c>
      <c r="C14935" t="s">
        <v>9357</v>
      </c>
      <c r="D14935" s="84"/>
      <c r="F14935" s="84"/>
    </row>
    <row r="14936" spans="1:6" x14ac:dyDescent="0.25">
      <c r="A14936" t="s">
        <v>16174</v>
      </c>
      <c r="B14936">
        <v>1</v>
      </c>
      <c r="C14936" t="s">
        <v>9357</v>
      </c>
      <c r="D14936" s="84"/>
      <c r="F14936" s="84"/>
    </row>
    <row r="14937" spans="1:6" x14ac:dyDescent="0.25">
      <c r="A14937" t="s">
        <v>16175</v>
      </c>
      <c r="B14937">
        <v>1</v>
      </c>
      <c r="C14937" t="s">
        <v>9357</v>
      </c>
      <c r="D14937" s="84"/>
      <c r="F14937" s="84"/>
    </row>
    <row r="14938" spans="1:6" x14ac:dyDescent="0.25">
      <c r="A14938" t="s">
        <v>16176</v>
      </c>
      <c r="B14938">
        <v>1</v>
      </c>
      <c r="C14938" t="s">
        <v>9357</v>
      </c>
      <c r="D14938" s="84"/>
      <c r="F14938" s="84"/>
    </row>
    <row r="14939" spans="1:6" x14ac:dyDescent="0.25">
      <c r="A14939" t="s">
        <v>16177</v>
      </c>
      <c r="B14939">
        <v>1</v>
      </c>
      <c r="C14939" t="s">
        <v>9357</v>
      </c>
      <c r="D14939" s="84"/>
      <c r="F14939" s="84"/>
    </row>
    <row r="14940" spans="1:6" x14ac:dyDescent="0.25">
      <c r="A14940" t="s">
        <v>16178</v>
      </c>
      <c r="B14940">
        <v>1</v>
      </c>
      <c r="C14940" t="s">
        <v>9357</v>
      </c>
      <c r="D14940" s="84"/>
      <c r="F14940" s="84"/>
    </row>
    <row r="14941" spans="1:6" x14ac:dyDescent="0.25">
      <c r="A14941" t="s">
        <v>16179</v>
      </c>
      <c r="B14941">
        <v>1</v>
      </c>
      <c r="C14941" t="s">
        <v>9357</v>
      </c>
      <c r="D14941" s="84"/>
      <c r="F14941" s="84"/>
    </row>
    <row r="14942" spans="1:6" x14ac:dyDescent="0.25">
      <c r="A14942" t="s">
        <v>16180</v>
      </c>
      <c r="B14942">
        <v>1</v>
      </c>
      <c r="C14942" t="s">
        <v>9357</v>
      </c>
      <c r="D14942" s="84"/>
      <c r="F14942" s="84"/>
    </row>
    <row r="14943" spans="1:6" x14ac:dyDescent="0.25">
      <c r="A14943" t="s">
        <v>16181</v>
      </c>
      <c r="B14943">
        <v>1</v>
      </c>
      <c r="C14943" t="s">
        <v>9357</v>
      </c>
      <c r="D14943" s="84"/>
      <c r="F14943" s="84"/>
    </row>
    <row r="14944" spans="1:6" x14ac:dyDescent="0.25">
      <c r="A14944" t="s">
        <v>16182</v>
      </c>
      <c r="B14944">
        <v>1</v>
      </c>
      <c r="C14944" t="s">
        <v>9357</v>
      </c>
      <c r="D14944" s="84"/>
      <c r="F14944" s="84"/>
    </row>
    <row r="14945" spans="1:6" x14ac:dyDescent="0.25">
      <c r="A14945" t="s">
        <v>16183</v>
      </c>
      <c r="B14945">
        <v>1</v>
      </c>
      <c r="C14945" t="s">
        <v>9357</v>
      </c>
      <c r="D14945" s="84"/>
      <c r="F14945" s="84"/>
    </row>
    <row r="14946" spans="1:6" x14ac:dyDescent="0.25">
      <c r="A14946" t="s">
        <v>16184</v>
      </c>
      <c r="B14946">
        <v>1</v>
      </c>
      <c r="C14946" t="s">
        <v>9357</v>
      </c>
      <c r="D14946" s="84"/>
      <c r="F14946" s="84"/>
    </row>
    <row r="14947" spans="1:6" x14ac:dyDescent="0.25">
      <c r="A14947" t="s">
        <v>16185</v>
      </c>
      <c r="B14947">
        <v>1</v>
      </c>
      <c r="C14947" t="s">
        <v>9357</v>
      </c>
      <c r="D14947" s="84"/>
      <c r="F14947" s="84"/>
    </row>
    <row r="14948" spans="1:6" x14ac:dyDescent="0.25">
      <c r="A14948" t="s">
        <v>16186</v>
      </c>
      <c r="B14948">
        <v>1</v>
      </c>
      <c r="C14948" t="s">
        <v>9357</v>
      </c>
      <c r="D14948" s="84"/>
      <c r="F14948" s="84"/>
    </row>
    <row r="14949" spans="1:6" x14ac:dyDescent="0.25">
      <c r="A14949" t="s">
        <v>16187</v>
      </c>
      <c r="B14949">
        <v>1</v>
      </c>
      <c r="C14949" t="s">
        <v>9357</v>
      </c>
      <c r="D14949" s="84"/>
      <c r="F14949" s="84"/>
    </row>
    <row r="14950" spans="1:6" x14ac:dyDescent="0.25">
      <c r="A14950" t="s">
        <v>16188</v>
      </c>
      <c r="B14950">
        <v>1</v>
      </c>
      <c r="C14950" t="s">
        <v>9357</v>
      </c>
      <c r="D14950" s="84"/>
      <c r="F14950" s="84"/>
    </row>
    <row r="14951" spans="1:6" x14ac:dyDescent="0.25">
      <c r="A14951" t="s">
        <v>16189</v>
      </c>
      <c r="B14951">
        <v>1</v>
      </c>
      <c r="C14951" t="s">
        <v>9357</v>
      </c>
      <c r="D14951" s="84"/>
      <c r="F14951" s="84"/>
    </row>
    <row r="14952" spans="1:6" x14ac:dyDescent="0.25">
      <c r="A14952" t="s">
        <v>16190</v>
      </c>
      <c r="B14952">
        <v>1</v>
      </c>
      <c r="C14952" t="s">
        <v>9357</v>
      </c>
      <c r="D14952" s="84"/>
      <c r="F14952" s="84"/>
    </row>
    <row r="14953" spans="1:6" x14ac:dyDescent="0.25">
      <c r="A14953" t="s">
        <v>16191</v>
      </c>
      <c r="B14953">
        <v>1</v>
      </c>
      <c r="C14953" t="s">
        <v>9357</v>
      </c>
      <c r="D14953" s="84"/>
      <c r="F14953" s="84"/>
    </row>
    <row r="14954" spans="1:6" x14ac:dyDescent="0.25">
      <c r="A14954" t="s">
        <v>16192</v>
      </c>
      <c r="B14954">
        <v>1</v>
      </c>
      <c r="C14954" t="s">
        <v>9357</v>
      </c>
      <c r="D14954" s="84"/>
      <c r="F14954" s="84"/>
    </row>
    <row r="14955" spans="1:6" x14ac:dyDescent="0.25">
      <c r="A14955" t="s">
        <v>16193</v>
      </c>
      <c r="B14955">
        <v>1</v>
      </c>
      <c r="C14955" t="s">
        <v>9357</v>
      </c>
      <c r="D14955" s="84"/>
      <c r="F14955" s="84"/>
    </row>
    <row r="14956" spans="1:6" x14ac:dyDescent="0.25">
      <c r="A14956" t="s">
        <v>16194</v>
      </c>
      <c r="B14956">
        <v>1</v>
      </c>
      <c r="C14956" t="s">
        <v>9357</v>
      </c>
      <c r="D14956" s="84"/>
      <c r="F14956" s="84"/>
    </row>
    <row r="14957" spans="1:6" x14ac:dyDescent="0.25">
      <c r="A14957" t="s">
        <v>16195</v>
      </c>
      <c r="B14957">
        <v>1</v>
      </c>
      <c r="C14957" t="s">
        <v>9357</v>
      </c>
      <c r="D14957" s="84"/>
      <c r="F14957" s="84"/>
    </row>
    <row r="14958" spans="1:6" x14ac:dyDescent="0.25">
      <c r="A14958" t="s">
        <v>16196</v>
      </c>
      <c r="B14958">
        <v>1</v>
      </c>
      <c r="C14958" t="s">
        <v>9357</v>
      </c>
      <c r="D14958" s="84"/>
      <c r="F14958" s="84"/>
    </row>
    <row r="14959" spans="1:6" x14ac:dyDescent="0.25">
      <c r="A14959" t="s">
        <v>16197</v>
      </c>
      <c r="B14959">
        <v>1</v>
      </c>
      <c r="C14959" t="s">
        <v>9357</v>
      </c>
      <c r="D14959" s="84"/>
      <c r="F14959" s="84"/>
    </row>
    <row r="14960" spans="1:6" x14ac:dyDescent="0.25">
      <c r="A14960" t="s">
        <v>16198</v>
      </c>
      <c r="B14960">
        <v>1</v>
      </c>
      <c r="C14960" t="s">
        <v>9357</v>
      </c>
      <c r="D14960" s="84"/>
      <c r="F14960" s="84"/>
    </row>
    <row r="14961" spans="1:6" x14ac:dyDescent="0.25">
      <c r="A14961" t="s">
        <v>16199</v>
      </c>
      <c r="B14961">
        <v>1</v>
      </c>
      <c r="C14961" t="s">
        <v>9357</v>
      </c>
      <c r="D14961" s="84"/>
      <c r="F14961" s="84"/>
    </row>
    <row r="14962" spans="1:6" x14ac:dyDescent="0.25">
      <c r="A14962" t="s">
        <v>16200</v>
      </c>
      <c r="B14962">
        <v>1</v>
      </c>
      <c r="C14962" t="s">
        <v>9357</v>
      </c>
      <c r="D14962" s="84"/>
      <c r="F14962" s="84"/>
    </row>
    <row r="14963" spans="1:6" x14ac:dyDescent="0.25">
      <c r="A14963" t="s">
        <v>16201</v>
      </c>
      <c r="B14963">
        <v>1</v>
      </c>
      <c r="C14963" t="s">
        <v>9357</v>
      </c>
      <c r="D14963" s="84"/>
      <c r="F14963" s="84"/>
    </row>
    <row r="14964" spans="1:6" x14ac:dyDescent="0.25">
      <c r="A14964" t="s">
        <v>16202</v>
      </c>
      <c r="B14964">
        <v>1</v>
      </c>
      <c r="C14964" t="s">
        <v>9357</v>
      </c>
      <c r="D14964" s="84"/>
      <c r="F14964" s="84"/>
    </row>
    <row r="14965" spans="1:6" x14ac:dyDescent="0.25">
      <c r="A14965" t="s">
        <v>16203</v>
      </c>
      <c r="B14965">
        <v>1</v>
      </c>
      <c r="C14965" t="s">
        <v>9357</v>
      </c>
      <c r="D14965" s="84"/>
      <c r="F14965" s="84"/>
    </row>
    <row r="14966" spans="1:6" x14ac:dyDescent="0.25">
      <c r="A14966" t="s">
        <v>16204</v>
      </c>
      <c r="B14966">
        <v>1</v>
      </c>
      <c r="C14966" t="s">
        <v>9357</v>
      </c>
      <c r="D14966" s="84"/>
      <c r="F14966" s="84"/>
    </row>
    <row r="14967" spans="1:6" x14ac:dyDescent="0.25">
      <c r="A14967" t="s">
        <v>16205</v>
      </c>
      <c r="B14967">
        <v>1</v>
      </c>
      <c r="C14967" t="s">
        <v>9357</v>
      </c>
      <c r="D14967" s="84"/>
      <c r="F14967" s="84"/>
    </row>
    <row r="14968" spans="1:6" x14ac:dyDescent="0.25">
      <c r="A14968" t="s">
        <v>16206</v>
      </c>
      <c r="B14968">
        <v>1</v>
      </c>
      <c r="C14968" t="s">
        <v>9357</v>
      </c>
      <c r="D14968" s="84"/>
      <c r="F14968" s="84"/>
    </row>
    <row r="14969" spans="1:6" x14ac:dyDescent="0.25">
      <c r="A14969" t="s">
        <v>16207</v>
      </c>
      <c r="B14969">
        <v>1</v>
      </c>
      <c r="C14969" t="s">
        <v>9357</v>
      </c>
      <c r="D14969" s="84"/>
      <c r="F14969" s="84"/>
    </row>
    <row r="14970" spans="1:6" x14ac:dyDescent="0.25">
      <c r="A14970" t="s">
        <v>16208</v>
      </c>
      <c r="B14970">
        <v>1</v>
      </c>
      <c r="C14970" t="s">
        <v>9357</v>
      </c>
      <c r="D14970" s="84"/>
      <c r="F14970" s="84"/>
    </row>
    <row r="14971" spans="1:6" x14ac:dyDescent="0.25">
      <c r="A14971" t="s">
        <v>16209</v>
      </c>
      <c r="B14971">
        <v>1</v>
      </c>
      <c r="C14971" t="s">
        <v>9357</v>
      </c>
      <c r="D14971" s="84"/>
      <c r="F14971" s="84"/>
    </row>
    <row r="14972" spans="1:6" x14ac:dyDescent="0.25">
      <c r="A14972" t="s">
        <v>16210</v>
      </c>
      <c r="B14972">
        <v>1</v>
      </c>
      <c r="C14972" t="s">
        <v>9357</v>
      </c>
      <c r="D14972" s="84"/>
      <c r="F14972" s="84"/>
    </row>
    <row r="14973" spans="1:6" x14ac:dyDescent="0.25">
      <c r="A14973" t="s">
        <v>16211</v>
      </c>
      <c r="B14973">
        <v>1</v>
      </c>
      <c r="C14973" t="s">
        <v>9357</v>
      </c>
      <c r="D14973" s="84"/>
      <c r="F14973" s="84"/>
    </row>
    <row r="14974" spans="1:6" x14ac:dyDescent="0.25">
      <c r="A14974" t="s">
        <v>16212</v>
      </c>
      <c r="B14974">
        <v>1</v>
      </c>
      <c r="C14974" t="s">
        <v>9357</v>
      </c>
      <c r="D14974" s="84"/>
      <c r="F14974" s="84"/>
    </row>
    <row r="14975" spans="1:6" x14ac:dyDescent="0.25">
      <c r="A14975" t="s">
        <v>16213</v>
      </c>
      <c r="B14975">
        <v>1</v>
      </c>
      <c r="C14975" t="s">
        <v>9357</v>
      </c>
      <c r="D14975" s="84"/>
      <c r="F14975" s="84"/>
    </row>
    <row r="14976" spans="1:6" x14ac:dyDescent="0.25">
      <c r="A14976" t="s">
        <v>16214</v>
      </c>
      <c r="B14976">
        <v>1</v>
      </c>
      <c r="C14976" t="s">
        <v>9357</v>
      </c>
      <c r="D14976" s="84"/>
      <c r="F14976" s="84"/>
    </row>
    <row r="14977" spans="1:6" x14ac:dyDescent="0.25">
      <c r="A14977" t="s">
        <v>16215</v>
      </c>
      <c r="B14977">
        <v>1</v>
      </c>
      <c r="C14977" t="s">
        <v>9357</v>
      </c>
      <c r="D14977" s="84"/>
      <c r="F14977" s="84"/>
    </row>
    <row r="14978" spans="1:6" x14ac:dyDescent="0.25">
      <c r="A14978" t="s">
        <v>16216</v>
      </c>
      <c r="B14978">
        <v>1</v>
      </c>
      <c r="C14978" t="s">
        <v>9357</v>
      </c>
      <c r="D14978" s="84"/>
      <c r="F14978" s="84"/>
    </row>
    <row r="14979" spans="1:6" x14ac:dyDescent="0.25">
      <c r="A14979" t="s">
        <v>16217</v>
      </c>
      <c r="B14979">
        <v>1</v>
      </c>
      <c r="C14979" t="s">
        <v>9357</v>
      </c>
      <c r="D14979" s="84"/>
      <c r="F14979" s="84"/>
    </row>
    <row r="14980" spans="1:6" x14ac:dyDescent="0.25">
      <c r="A14980" t="s">
        <v>16218</v>
      </c>
      <c r="B14980">
        <v>1</v>
      </c>
      <c r="C14980" t="s">
        <v>9357</v>
      </c>
      <c r="D14980" s="84"/>
      <c r="F14980" s="84"/>
    </row>
    <row r="14981" spans="1:6" x14ac:dyDescent="0.25">
      <c r="A14981" t="s">
        <v>16219</v>
      </c>
      <c r="B14981">
        <v>1</v>
      </c>
      <c r="C14981" t="s">
        <v>9357</v>
      </c>
      <c r="D14981" s="84"/>
      <c r="F14981" s="84"/>
    </row>
    <row r="14982" spans="1:6" x14ac:dyDescent="0.25">
      <c r="A14982" t="s">
        <v>16220</v>
      </c>
      <c r="B14982">
        <v>1</v>
      </c>
      <c r="C14982" t="s">
        <v>9357</v>
      </c>
      <c r="D14982" s="84"/>
      <c r="F14982" s="84"/>
    </row>
    <row r="14983" spans="1:6" x14ac:dyDescent="0.25">
      <c r="A14983" t="s">
        <v>16221</v>
      </c>
      <c r="B14983">
        <v>1</v>
      </c>
      <c r="C14983" t="s">
        <v>9357</v>
      </c>
      <c r="D14983" s="84"/>
      <c r="F14983" s="84"/>
    </row>
    <row r="14984" spans="1:6" x14ac:dyDescent="0.25">
      <c r="A14984" t="s">
        <v>16222</v>
      </c>
      <c r="B14984">
        <v>1</v>
      </c>
      <c r="C14984" t="s">
        <v>9357</v>
      </c>
      <c r="D14984" s="84"/>
      <c r="F14984" s="84"/>
    </row>
    <row r="14985" spans="1:6" x14ac:dyDescent="0.25">
      <c r="A14985" t="s">
        <v>16223</v>
      </c>
      <c r="B14985">
        <v>1</v>
      </c>
      <c r="C14985" t="s">
        <v>9357</v>
      </c>
      <c r="D14985" s="84"/>
      <c r="F14985" s="84"/>
    </row>
    <row r="14986" spans="1:6" x14ac:dyDescent="0.25">
      <c r="A14986" t="s">
        <v>16224</v>
      </c>
      <c r="B14986">
        <v>1</v>
      </c>
      <c r="C14986" t="s">
        <v>9357</v>
      </c>
      <c r="D14986" s="84"/>
      <c r="F14986" s="84"/>
    </row>
    <row r="14987" spans="1:6" x14ac:dyDescent="0.25">
      <c r="A14987" t="s">
        <v>16225</v>
      </c>
      <c r="B14987">
        <v>1</v>
      </c>
      <c r="C14987" t="s">
        <v>9357</v>
      </c>
      <c r="D14987" s="84"/>
      <c r="F14987" s="84"/>
    </row>
    <row r="14988" spans="1:6" x14ac:dyDescent="0.25">
      <c r="A14988" t="s">
        <v>16226</v>
      </c>
      <c r="B14988">
        <v>1</v>
      </c>
      <c r="C14988" t="s">
        <v>9357</v>
      </c>
      <c r="D14988" s="84"/>
      <c r="F14988" s="84"/>
    </row>
    <row r="14989" spans="1:6" x14ac:dyDescent="0.25">
      <c r="A14989" t="s">
        <v>16227</v>
      </c>
      <c r="B14989">
        <v>1</v>
      </c>
      <c r="C14989" t="s">
        <v>9357</v>
      </c>
      <c r="D14989" s="84"/>
      <c r="F14989" s="84"/>
    </row>
    <row r="14990" spans="1:6" x14ac:dyDescent="0.25">
      <c r="A14990" t="s">
        <v>16228</v>
      </c>
      <c r="B14990">
        <v>1</v>
      </c>
      <c r="C14990" t="s">
        <v>9357</v>
      </c>
      <c r="D14990" s="84"/>
      <c r="F14990" s="84"/>
    </row>
    <row r="14991" spans="1:6" x14ac:dyDescent="0.25">
      <c r="A14991" t="s">
        <v>16229</v>
      </c>
      <c r="B14991">
        <v>1</v>
      </c>
      <c r="C14991" t="s">
        <v>9357</v>
      </c>
      <c r="D14991" s="84"/>
      <c r="F14991" s="84"/>
    </row>
    <row r="14992" spans="1:6" x14ac:dyDescent="0.25">
      <c r="A14992" t="s">
        <v>16230</v>
      </c>
      <c r="B14992">
        <v>1</v>
      </c>
      <c r="C14992" t="s">
        <v>9357</v>
      </c>
      <c r="D14992" s="84"/>
      <c r="F14992" s="84"/>
    </row>
    <row r="14993" spans="1:6" x14ac:dyDescent="0.25">
      <c r="A14993" t="s">
        <v>16231</v>
      </c>
      <c r="B14993">
        <v>1</v>
      </c>
      <c r="C14993" t="s">
        <v>9357</v>
      </c>
      <c r="D14993" s="84"/>
      <c r="F14993" s="84"/>
    </row>
    <row r="14994" spans="1:6" x14ac:dyDescent="0.25">
      <c r="A14994" t="s">
        <v>16232</v>
      </c>
      <c r="B14994">
        <v>1</v>
      </c>
      <c r="C14994" t="s">
        <v>9357</v>
      </c>
      <c r="D14994" s="84"/>
      <c r="F14994" s="84"/>
    </row>
    <row r="14995" spans="1:6" x14ac:dyDescent="0.25">
      <c r="A14995" t="s">
        <v>16233</v>
      </c>
      <c r="B14995">
        <v>1</v>
      </c>
      <c r="C14995" t="s">
        <v>9357</v>
      </c>
      <c r="D14995" s="84"/>
      <c r="F14995" s="84"/>
    </row>
    <row r="14996" spans="1:6" x14ac:dyDescent="0.25">
      <c r="A14996" t="s">
        <v>16234</v>
      </c>
      <c r="B14996">
        <v>1</v>
      </c>
      <c r="C14996" t="s">
        <v>9357</v>
      </c>
      <c r="D14996" s="84"/>
      <c r="F14996" s="84"/>
    </row>
    <row r="14997" spans="1:6" x14ac:dyDescent="0.25">
      <c r="A14997" t="s">
        <v>16235</v>
      </c>
      <c r="B14997">
        <v>1</v>
      </c>
      <c r="C14997" t="s">
        <v>9357</v>
      </c>
      <c r="D14997" s="84"/>
      <c r="F14997" s="84"/>
    </row>
    <row r="14998" spans="1:6" x14ac:dyDescent="0.25">
      <c r="A14998" t="s">
        <v>16236</v>
      </c>
      <c r="B14998">
        <v>1</v>
      </c>
      <c r="C14998" t="s">
        <v>9357</v>
      </c>
      <c r="D14998" s="84"/>
      <c r="F14998" s="84"/>
    </row>
    <row r="14999" spans="1:6" x14ac:dyDescent="0.25">
      <c r="A14999" t="s">
        <v>16237</v>
      </c>
      <c r="B14999">
        <v>1</v>
      </c>
      <c r="C14999" t="s">
        <v>9357</v>
      </c>
      <c r="D14999" s="84"/>
      <c r="F14999" s="84"/>
    </row>
    <row r="15000" spans="1:6" x14ac:dyDescent="0.25">
      <c r="A15000" t="s">
        <v>16238</v>
      </c>
      <c r="B15000">
        <v>1</v>
      </c>
      <c r="C15000" t="s">
        <v>9357</v>
      </c>
      <c r="D15000" s="84"/>
      <c r="F15000" s="84"/>
    </row>
    <row r="15001" spans="1:6" x14ac:dyDescent="0.25">
      <c r="A15001" t="s">
        <v>16239</v>
      </c>
      <c r="B15001">
        <v>1</v>
      </c>
      <c r="C15001" t="s">
        <v>9357</v>
      </c>
      <c r="D15001" s="84"/>
      <c r="F15001" s="84"/>
    </row>
    <row r="15002" spans="1:6" x14ac:dyDescent="0.25">
      <c r="A15002" t="s">
        <v>16240</v>
      </c>
      <c r="B15002">
        <v>1</v>
      </c>
      <c r="C15002" t="s">
        <v>9357</v>
      </c>
      <c r="D15002" s="84"/>
      <c r="F15002" s="84"/>
    </row>
    <row r="15003" spans="1:6" x14ac:dyDescent="0.25">
      <c r="A15003" t="s">
        <v>16241</v>
      </c>
      <c r="B15003">
        <v>1</v>
      </c>
      <c r="C15003" t="s">
        <v>9357</v>
      </c>
      <c r="D15003" s="84"/>
      <c r="F15003" s="84"/>
    </row>
    <row r="15004" spans="1:6" x14ac:dyDescent="0.25">
      <c r="A15004" t="s">
        <v>16242</v>
      </c>
      <c r="B15004">
        <v>1</v>
      </c>
      <c r="C15004" t="s">
        <v>9357</v>
      </c>
      <c r="D15004" s="84"/>
      <c r="F15004" s="84"/>
    </row>
    <row r="15005" spans="1:6" x14ac:dyDescent="0.25">
      <c r="A15005" t="s">
        <v>16243</v>
      </c>
      <c r="B15005">
        <v>1</v>
      </c>
      <c r="C15005" t="s">
        <v>9357</v>
      </c>
      <c r="D15005" s="84"/>
      <c r="F15005" s="84"/>
    </row>
    <row r="15006" spans="1:6" x14ac:dyDescent="0.25">
      <c r="A15006" t="s">
        <v>16244</v>
      </c>
      <c r="B15006">
        <v>1</v>
      </c>
      <c r="C15006" t="s">
        <v>9357</v>
      </c>
      <c r="D15006" s="84"/>
      <c r="F15006" s="84"/>
    </row>
    <row r="15007" spans="1:6" x14ac:dyDescent="0.25">
      <c r="A15007" t="s">
        <v>16245</v>
      </c>
      <c r="B15007">
        <v>1</v>
      </c>
      <c r="C15007" t="s">
        <v>9357</v>
      </c>
      <c r="D15007" s="84"/>
      <c r="F15007" s="84"/>
    </row>
    <row r="15008" spans="1:6" x14ac:dyDescent="0.25">
      <c r="A15008" t="s">
        <v>16246</v>
      </c>
      <c r="B15008">
        <v>1</v>
      </c>
      <c r="C15008" t="s">
        <v>9357</v>
      </c>
      <c r="D15008" s="84"/>
      <c r="F15008" s="84"/>
    </row>
    <row r="15009" spans="1:6" x14ac:dyDescent="0.25">
      <c r="A15009" t="s">
        <v>16247</v>
      </c>
      <c r="B15009">
        <v>1</v>
      </c>
      <c r="C15009" t="s">
        <v>9357</v>
      </c>
      <c r="D15009" s="84"/>
      <c r="F15009" s="84"/>
    </row>
    <row r="15010" spans="1:6" x14ac:dyDescent="0.25">
      <c r="A15010" t="s">
        <v>16248</v>
      </c>
      <c r="B15010">
        <v>1</v>
      </c>
      <c r="C15010" t="s">
        <v>9357</v>
      </c>
      <c r="D15010" s="84"/>
      <c r="F15010" s="84"/>
    </row>
    <row r="15011" spans="1:6" x14ac:dyDescent="0.25">
      <c r="A15011" t="s">
        <v>16249</v>
      </c>
      <c r="B15011">
        <v>1</v>
      </c>
      <c r="C15011" t="s">
        <v>9357</v>
      </c>
      <c r="D15011" s="84"/>
      <c r="F15011" s="84"/>
    </row>
    <row r="15012" spans="1:6" x14ac:dyDescent="0.25">
      <c r="A15012" t="s">
        <v>16250</v>
      </c>
      <c r="B15012">
        <v>1</v>
      </c>
      <c r="C15012" t="s">
        <v>9357</v>
      </c>
      <c r="D15012" s="84"/>
      <c r="F15012" s="84"/>
    </row>
    <row r="15013" spans="1:6" x14ac:dyDescent="0.25">
      <c r="A15013" t="s">
        <v>16251</v>
      </c>
      <c r="B15013">
        <v>1</v>
      </c>
      <c r="C15013" t="s">
        <v>9357</v>
      </c>
      <c r="D15013" s="84"/>
      <c r="F15013" s="84"/>
    </row>
    <row r="15014" spans="1:6" x14ac:dyDescent="0.25">
      <c r="A15014" t="s">
        <v>16252</v>
      </c>
      <c r="B15014">
        <v>1</v>
      </c>
      <c r="C15014" t="s">
        <v>9357</v>
      </c>
      <c r="D15014" s="84"/>
      <c r="F15014" s="84"/>
    </row>
    <row r="15015" spans="1:6" x14ac:dyDescent="0.25">
      <c r="A15015" t="s">
        <v>16253</v>
      </c>
      <c r="B15015">
        <v>1</v>
      </c>
      <c r="C15015" t="s">
        <v>9357</v>
      </c>
      <c r="D15015" s="84"/>
      <c r="F15015" s="84"/>
    </row>
    <row r="15016" spans="1:6" x14ac:dyDescent="0.25">
      <c r="A15016" t="s">
        <v>16254</v>
      </c>
      <c r="B15016">
        <v>1</v>
      </c>
      <c r="C15016" t="s">
        <v>9357</v>
      </c>
      <c r="D15016" s="84"/>
      <c r="F15016" s="84"/>
    </row>
    <row r="15017" spans="1:6" x14ac:dyDescent="0.25">
      <c r="A15017" t="s">
        <v>16255</v>
      </c>
      <c r="B15017">
        <v>1</v>
      </c>
      <c r="C15017" t="s">
        <v>9357</v>
      </c>
      <c r="D15017" s="84"/>
      <c r="F15017" s="84"/>
    </row>
    <row r="15018" spans="1:6" x14ac:dyDescent="0.25">
      <c r="A15018" t="s">
        <v>16256</v>
      </c>
      <c r="B15018">
        <v>1</v>
      </c>
      <c r="C15018" t="s">
        <v>9357</v>
      </c>
      <c r="D15018" s="84"/>
      <c r="F15018" s="84"/>
    </row>
    <row r="15019" spans="1:6" x14ac:dyDescent="0.25">
      <c r="A15019" t="s">
        <v>16257</v>
      </c>
      <c r="B15019">
        <v>1</v>
      </c>
      <c r="C15019" t="s">
        <v>9357</v>
      </c>
      <c r="D15019" s="84"/>
      <c r="F15019" s="84"/>
    </row>
    <row r="15020" spans="1:6" x14ac:dyDescent="0.25">
      <c r="A15020" t="s">
        <v>16258</v>
      </c>
      <c r="B15020">
        <v>1</v>
      </c>
      <c r="C15020" t="s">
        <v>9357</v>
      </c>
      <c r="D15020" s="84"/>
      <c r="F15020" s="84"/>
    </row>
    <row r="15021" spans="1:6" x14ac:dyDescent="0.25">
      <c r="A15021" t="s">
        <v>16259</v>
      </c>
      <c r="B15021">
        <v>1</v>
      </c>
      <c r="C15021" t="s">
        <v>9357</v>
      </c>
      <c r="D15021" s="84"/>
      <c r="F15021" s="84"/>
    </row>
    <row r="15022" spans="1:6" x14ac:dyDescent="0.25">
      <c r="A15022" t="s">
        <v>16260</v>
      </c>
      <c r="B15022">
        <v>1</v>
      </c>
      <c r="C15022" t="s">
        <v>9357</v>
      </c>
      <c r="D15022" s="84"/>
      <c r="F15022" s="84"/>
    </row>
    <row r="15023" spans="1:6" x14ac:dyDescent="0.25">
      <c r="A15023" t="s">
        <v>16261</v>
      </c>
      <c r="B15023">
        <v>1</v>
      </c>
      <c r="C15023" t="s">
        <v>9357</v>
      </c>
      <c r="D15023" s="84"/>
      <c r="F15023" s="84"/>
    </row>
    <row r="15024" spans="1:6" x14ac:dyDescent="0.25">
      <c r="A15024" t="s">
        <v>16262</v>
      </c>
      <c r="B15024">
        <v>1</v>
      </c>
      <c r="C15024" t="s">
        <v>9357</v>
      </c>
      <c r="D15024" s="84"/>
      <c r="F15024" s="84"/>
    </row>
    <row r="15025" spans="1:6" x14ac:dyDescent="0.25">
      <c r="A15025" t="s">
        <v>16263</v>
      </c>
      <c r="B15025">
        <v>1</v>
      </c>
      <c r="C15025" t="s">
        <v>9357</v>
      </c>
      <c r="D15025" s="84"/>
      <c r="F15025" s="84"/>
    </row>
    <row r="15026" spans="1:6" x14ac:dyDescent="0.25">
      <c r="A15026" t="s">
        <v>16264</v>
      </c>
      <c r="B15026">
        <v>1</v>
      </c>
      <c r="C15026" t="s">
        <v>9357</v>
      </c>
      <c r="D15026" s="84"/>
      <c r="F15026" s="84"/>
    </row>
    <row r="15027" spans="1:6" x14ac:dyDescent="0.25">
      <c r="A15027" t="s">
        <v>16265</v>
      </c>
      <c r="B15027">
        <v>1</v>
      </c>
      <c r="C15027" t="s">
        <v>9357</v>
      </c>
      <c r="D15027" s="84"/>
      <c r="F15027" s="84"/>
    </row>
    <row r="15028" spans="1:6" x14ac:dyDescent="0.25">
      <c r="A15028" t="s">
        <v>16266</v>
      </c>
      <c r="B15028">
        <v>1</v>
      </c>
      <c r="C15028" t="s">
        <v>9357</v>
      </c>
      <c r="D15028" s="84"/>
      <c r="F15028" s="84"/>
    </row>
    <row r="15029" spans="1:6" x14ac:dyDescent="0.25">
      <c r="A15029" t="s">
        <v>16267</v>
      </c>
      <c r="B15029">
        <v>1</v>
      </c>
      <c r="C15029" t="s">
        <v>9357</v>
      </c>
      <c r="D15029" s="84"/>
      <c r="F15029" s="84"/>
    </row>
    <row r="15030" spans="1:6" x14ac:dyDescent="0.25">
      <c r="A15030" t="s">
        <v>16268</v>
      </c>
      <c r="B15030">
        <v>1</v>
      </c>
      <c r="C15030" t="s">
        <v>9357</v>
      </c>
      <c r="D15030" s="84"/>
      <c r="F15030" s="84"/>
    </row>
    <row r="15031" spans="1:6" x14ac:dyDescent="0.25">
      <c r="A15031" t="s">
        <v>16269</v>
      </c>
      <c r="B15031">
        <v>1</v>
      </c>
      <c r="C15031" t="s">
        <v>9357</v>
      </c>
      <c r="D15031" s="84"/>
      <c r="F15031" s="84"/>
    </row>
    <row r="15032" spans="1:6" x14ac:dyDescent="0.25">
      <c r="A15032" t="s">
        <v>16270</v>
      </c>
      <c r="B15032">
        <v>1</v>
      </c>
      <c r="C15032" t="s">
        <v>9357</v>
      </c>
      <c r="D15032" s="84"/>
      <c r="F15032" s="84"/>
    </row>
    <row r="15033" spans="1:6" x14ac:dyDescent="0.25">
      <c r="A15033" t="s">
        <v>16271</v>
      </c>
      <c r="B15033">
        <v>1</v>
      </c>
      <c r="C15033" t="s">
        <v>9357</v>
      </c>
      <c r="D15033" s="84"/>
      <c r="F15033" s="84"/>
    </row>
    <row r="15034" spans="1:6" x14ac:dyDescent="0.25">
      <c r="A15034" t="s">
        <v>16272</v>
      </c>
      <c r="B15034">
        <v>1</v>
      </c>
      <c r="C15034" t="s">
        <v>9357</v>
      </c>
      <c r="D15034" s="84"/>
      <c r="F15034" s="84"/>
    </row>
    <row r="15035" spans="1:6" x14ac:dyDescent="0.25">
      <c r="A15035" t="s">
        <v>16273</v>
      </c>
      <c r="B15035">
        <v>1</v>
      </c>
      <c r="C15035" t="s">
        <v>9357</v>
      </c>
      <c r="D15035" s="84"/>
      <c r="F15035" s="84"/>
    </row>
    <row r="15036" spans="1:6" x14ac:dyDescent="0.25">
      <c r="A15036" t="s">
        <v>16274</v>
      </c>
      <c r="B15036">
        <v>1</v>
      </c>
      <c r="C15036" t="s">
        <v>9357</v>
      </c>
      <c r="D15036" s="84"/>
      <c r="F15036" s="84"/>
    </row>
    <row r="15037" spans="1:6" x14ac:dyDescent="0.25">
      <c r="A15037" t="s">
        <v>16275</v>
      </c>
      <c r="B15037">
        <v>1</v>
      </c>
      <c r="C15037" t="s">
        <v>9357</v>
      </c>
      <c r="D15037" s="84"/>
      <c r="F15037" s="84"/>
    </row>
    <row r="15038" spans="1:6" x14ac:dyDescent="0.25">
      <c r="A15038" t="s">
        <v>16276</v>
      </c>
      <c r="B15038">
        <v>1</v>
      </c>
      <c r="C15038" t="s">
        <v>9357</v>
      </c>
      <c r="D15038" s="84"/>
      <c r="F15038" s="84"/>
    </row>
    <row r="15039" spans="1:6" x14ac:dyDescent="0.25">
      <c r="A15039" t="s">
        <v>16277</v>
      </c>
      <c r="B15039">
        <v>1</v>
      </c>
      <c r="C15039" t="s">
        <v>9357</v>
      </c>
      <c r="D15039" s="84"/>
      <c r="F15039" s="84"/>
    </row>
    <row r="15040" spans="1:6" x14ac:dyDescent="0.25">
      <c r="A15040" t="s">
        <v>16278</v>
      </c>
      <c r="B15040">
        <v>1</v>
      </c>
      <c r="C15040" t="s">
        <v>9357</v>
      </c>
      <c r="D15040" s="84"/>
      <c r="F15040" s="84"/>
    </row>
    <row r="15041" spans="1:6" x14ac:dyDescent="0.25">
      <c r="A15041" t="s">
        <v>16279</v>
      </c>
      <c r="B15041">
        <v>1</v>
      </c>
      <c r="C15041" t="s">
        <v>9357</v>
      </c>
      <c r="D15041" s="84"/>
      <c r="F15041" s="84"/>
    </row>
    <row r="15042" spans="1:6" x14ac:dyDescent="0.25">
      <c r="A15042" t="s">
        <v>16280</v>
      </c>
      <c r="B15042">
        <v>1</v>
      </c>
      <c r="C15042" t="s">
        <v>9357</v>
      </c>
      <c r="D15042" s="84"/>
      <c r="F15042" s="84"/>
    </row>
    <row r="15043" spans="1:6" x14ac:dyDescent="0.25">
      <c r="A15043" t="s">
        <v>16281</v>
      </c>
      <c r="B15043">
        <v>1</v>
      </c>
      <c r="C15043" t="s">
        <v>9357</v>
      </c>
      <c r="D15043" s="84"/>
      <c r="F15043" s="84"/>
    </row>
    <row r="15044" spans="1:6" x14ac:dyDescent="0.25">
      <c r="A15044" t="s">
        <v>16282</v>
      </c>
      <c r="B15044">
        <v>1</v>
      </c>
      <c r="C15044" t="s">
        <v>9357</v>
      </c>
      <c r="D15044" s="84"/>
      <c r="F15044" s="84"/>
    </row>
    <row r="15045" spans="1:6" x14ac:dyDescent="0.25">
      <c r="A15045" t="s">
        <v>16283</v>
      </c>
      <c r="B15045">
        <v>1</v>
      </c>
      <c r="C15045" t="s">
        <v>9357</v>
      </c>
      <c r="D15045" s="84"/>
      <c r="F15045" s="84"/>
    </row>
    <row r="15046" spans="1:6" x14ac:dyDescent="0.25">
      <c r="A15046" t="s">
        <v>16284</v>
      </c>
      <c r="B15046">
        <v>1</v>
      </c>
      <c r="C15046" t="s">
        <v>9357</v>
      </c>
      <c r="D15046" s="84"/>
      <c r="F15046" s="84"/>
    </row>
    <row r="15047" spans="1:6" x14ac:dyDescent="0.25">
      <c r="A15047" t="s">
        <v>16285</v>
      </c>
      <c r="B15047">
        <v>1</v>
      </c>
      <c r="C15047" t="s">
        <v>9357</v>
      </c>
      <c r="D15047" s="84"/>
      <c r="F15047" s="84"/>
    </row>
    <row r="15048" spans="1:6" x14ac:dyDescent="0.25">
      <c r="A15048" t="s">
        <v>16286</v>
      </c>
      <c r="B15048">
        <v>1</v>
      </c>
      <c r="C15048" t="s">
        <v>9357</v>
      </c>
      <c r="D15048" s="84"/>
      <c r="F15048" s="84"/>
    </row>
    <row r="15049" spans="1:6" x14ac:dyDescent="0.25">
      <c r="A15049" t="s">
        <v>16287</v>
      </c>
      <c r="B15049">
        <v>1</v>
      </c>
      <c r="C15049" t="s">
        <v>9357</v>
      </c>
      <c r="D15049" s="84"/>
      <c r="F15049" s="84"/>
    </row>
    <row r="15050" spans="1:6" x14ac:dyDescent="0.25">
      <c r="A15050" t="s">
        <v>16288</v>
      </c>
      <c r="B15050">
        <v>1</v>
      </c>
      <c r="C15050" t="s">
        <v>9357</v>
      </c>
      <c r="D15050" s="84"/>
      <c r="F15050" s="84"/>
    </row>
    <row r="15051" spans="1:6" x14ac:dyDescent="0.25">
      <c r="A15051" t="s">
        <v>16289</v>
      </c>
      <c r="B15051">
        <v>1</v>
      </c>
      <c r="C15051" t="s">
        <v>9357</v>
      </c>
      <c r="D15051" s="84"/>
      <c r="F15051" s="84"/>
    </row>
    <row r="15052" spans="1:6" x14ac:dyDescent="0.25">
      <c r="A15052" t="s">
        <v>16290</v>
      </c>
      <c r="B15052">
        <v>1</v>
      </c>
      <c r="C15052" t="s">
        <v>9357</v>
      </c>
      <c r="D15052" s="84"/>
      <c r="F15052" s="84"/>
    </row>
    <row r="15053" spans="1:6" x14ac:dyDescent="0.25">
      <c r="A15053" t="s">
        <v>16291</v>
      </c>
      <c r="B15053">
        <v>1</v>
      </c>
      <c r="C15053" t="s">
        <v>9357</v>
      </c>
      <c r="D15053" s="84"/>
      <c r="F15053" s="84"/>
    </row>
    <row r="15054" spans="1:6" x14ac:dyDescent="0.25">
      <c r="A15054" t="s">
        <v>16292</v>
      </c>
      <c r="B15054">
        <v>1</v>
      </c>
      <c r="C15054" t="s">
        <v>9357</v>
      </c>
      <c r="D15054" s="84"/>
      <c r="F15054" s="84"/>
    </row>
    <row r="15055" spans="1:6" x14ac:dyDescent="0.25">
      <c r="A15055" t="s">
        <v>16293</v>
      </c>
      <c r="B15055">
        <v>1</v>
      </c>
      <c r="C15055" t="s">
        <v>9357</v>
      </c>
      <c r="D15055" s="84"/>
      <c r="F15055" s="84"/>
    </row>
    <row r="15056" spans="1:6" x14ac:dyDescent="0.25">
      <c r="A15056" t="s">
        <v>16294</v>
      </c>
      <c r="B15056">
        <v>1</v>
      </c>
      <c r="C15056" t="s">
        <v>9357</v>
      </c>
      <c r="D15056" s="84"/>
      <c r="F15056" s="84"/>
    </row>
    <row r="15057" spans="1:6" x14ac:dyDescent="0.25">
      <c r="A15057" t="s">
        <v>16295</v>
      </c>
      <c r="B15057">
        <v>1</v>
      </c>
      <c r="C15057" t="s">
        <v>9357</v>
      </c>
      <c r="D15057" s="84"/>
      <c r="F15057" s="84"/>
    </row>
    <row r="15058" spans="1:6" x14ac:dyDescent="0.25">
      <c r="A15058" t="s">
        <v>16296</v>
      </c>
      <c r="B15058">
        <v>1</v>
      </c>
      <c r="C15058" t="s">
        <v>9357</v>
      </c>
      <c r="D15058" s="84"/>
      <c r="F15058" s="84"/>
    </row>
    <row r="15059" spans="1:6" x14ac:dyDescent="0.25">
      <c r="A15059" t="s">
        <v>16297</v>
      </c>
      <c r="B15059">
        <v>1</v>
      </c>
      <c r="C15059" t="s">
        <v>9357</v>
      </c>
      <c r="D15059" s="84"/>
      <c r="F15059" s="84"/>
    </row>
    <row r="15060" spans="1:6" x14ac:dyDescent="0.25">
      <c r="A15060" t="s">
        <v>16298</v>
      </c>
      <c r="B15060">
        <v>1</v>
      </c>
      <c r="C15060" t="s">
        <v>9357</v>
      </c>
      <c r="D15060" s="84"/>
      <c r="F15060" s="84"/>
    </row>
    <row r="15061" spans="1:6" x14ac:dyDescent="0.25">
      <c r="A15061" t="s">
        <v>16299</v>
      </c>
      <c r="B15061">
        <v>1</v>
      </c>
      <c r="C15061" t="s">
        <v>9357</v>
      </c>
      <c r="D15061" s="84"/>
      <c r="F15061" s="84"/>
    </row>
    <row r="15062" spans="1:6" x14ac:dyDescent="0.25">
      <c r="A15062" t="s">
        <v>16300</v>
      </c>
      <c r="B15062">
        <v>1</v>
      </c>
      <c r="C15062" t="s">
        <v>9357</v>
      </c>
      <c r="D15062" s="84"/>
      <c r="F15062" s="84"/>
    </row>
    <row r="15063" spans="1:6" x14ac:dyDescent="0.25">
      <c r="A15063" t="s">
        <v>16301</v>
      </c>
      <c r="B15063">
        <v>1</v>
      </c>
      <c r="C15063" t="s">
        <v>9357</v>
      </c>
      <c r="D15063" s="84"/>
      <c r="F15063" s="84"/>
    </row>
    <row r="15064" spans="1:6" x14ac:dyDescent="0.25">
      <c r="A15064" t="s">
        <v>16302</v>
      </c>
      <c r="B15064">
        <v>1</v>
      </c>
      <c r="C15064" t="s">
        <v>9357</v>
      </c>
      <c r="D15064" s="84"/>
      <c r="F15064" s="84"/>
    </row>
    <row r="15065" spans="1:6" x14ac:dyDescent="0.25">
      <c r="A15065" t="s">
        <v>16303</v>
      </c>
      <c r="B15065">
        <v>1</v>
      </c>
      <c r="C15065" t="s">
        <v>9357</v>
      </c>
      <c r="D15065" s="84"/>
      <c r="F15065" s="84"/>
    </row>
    <row r="15066" spans="1:6" x14ac:dyDescent="0.25">
      <c r="A15066" t="s">
        <v>16304</v>
      </c>
      <c r="B15066">
        <v>1</v>
      </c>
      <c r="C15066" t="s">
        <v>9357</v>
      </c>
      <c r="D15066" s="84"/>
      <c r="F15066" s="84"/>
    </row>
    <row r="15067" spans="1:6" x14ac:dyDescent="0.25">
      <c r="A15067" t="s">
        <v>16305</v>
      </c>
      <c r="B15067">
        <v>1</v>
      </c>
      <c r="C15067" t="s">
        <v>9357</v>
      </c>
      <c r="D15067" s="84"/>
      <c r="F15067" s="84"/>
    </row>
    <row r="15068" spans="1:6" x14ac:dyDescent="0.25">
      <c r="A15068" t="s">
        <v>16306</v>
      </c>
      <c r="B15068">
        <v>1</v>
      </c>
      <c r="C15068" t="s">
        <v>9357</v>
      </c>
      <c r="D15068" s="84"/>
      <c r="F15068" s="84"/>
    </row>
    <row r="15069" spans="1:6" x14ac:dyDescent="0.25">
      <c r="A15069" t="s">
        <v>16307</v>
      </c>
      <c r="B15069">
        <v>1</v>
      </c>
      <c r="C15069" t="s">
        <v>9357</v>
      </c>
      <c r="D15069" s="84"/>
      <c r="F15069" s="84"/>
    </row>
    <row r="15070" spans="1:6" x14ac:dyDescent="0.25">
      <c r="A15070" t="s">
        <v>16308</v>
      </c>
      <c r="B15070">
        <v>1</v>
      </c>
      <c r="C15070" t="s">
        <v>9357</v>
      </c>
      <c r="D15070" s="84"/>
      <c r="F15070" s="84"/>
    </row>
    <row r="15071" spans="1:6" x14ac:dyDescent="0.25">
      <c r="A15071" t="s">
        <v>16309</v>
      </c>
      <c r="B15071">
        <v>1</v>
      </c>
      <c r="C15071" t="s">
        <v>9357</v>
      </c>
      <c r="D15071" s="84"/>
      <c r="F15071" s="84"/>
    </row>
    <row r="15072" spans="1:6" x14ac:dyDescent="0.25">
      <c r="A15072" t="s">
        <v>16310</v>
      </c>
      <c r="B15072">
        <v>1</v>
      </c>
      <c r="C15072" t="s">
        <v>9357</v>
      </c>
      <c r="D15072" s="84"/>
      <c r="F15072" s="84"/>
    </row>
    <row r="15073" spans="1:6" x14ac:dyDescent="0.25">
      <c r="A15073" t="s">
        <v>16311</v>
      </c>
      <c r="B15073">
        <v>1</v>
      </c>
      <c r="C15073" t="s">
        <v>9357</v>
      </c>
      <c r="D15073" s="84"/>
      <c r="F15073" s="84"/>
    </row>
    <row r="15074" spans="1:6" x14ac:dyDescent="0.25">
      <c r="A15074" t="s">
        <v>16312</v>
      </c>
      <c r="B15074">
        <v>1</v>
      </c>
      <c r="C15074" t="s">
        <v>9357</v>
      </c>
      <c r="D15074" s="84"/>
      <c r="F15074" s="84"/>
    </row>
    <row r="15075" spans="1:6" x14ac:dyDescent="0.25">
      <c r="A15075" t="s">
        <v>16313</v>
      </c>
      <c r="B15075">
        <v>1</v>
      </c>
      <c r="C15075" t="s">
        <v>9357</v>
      </c>
      <c r="D15075" s="84"/>
      <c r="F15075" s="84"/>
    </row>
    <row r="15076" spans="1:6" x14ac:dyDescent="0.25">
      <c r="A15076" t="s">
        <v>16314</v>
      </c>
      <c r="B15076">
        <v>1</v>
      </c>
      <c r="C15076" t="s">
        <v>9357</v>
      </c>
      <c r="D15076" s="84"/>
      <c r="F15076" s="84"/>
    </row>
    <row r="15077" spans="1:6" x14ac:dyDescent="0.25">
      <c r="A15077" t="s">
        <v>16315</v>
      </c>
      <c r="B15077">
        <v>1</v>
      </c>
      <c r="C15077" t="s">
        <v>9357</v>
      </c>
      <c r="D15077" s="84"/>
      <c r="F15077" s="84"/>
    </row>
    <row r="15078" spans="1:6" x14ac:dyDescent="0.25">
      <c r="A15078" t="s">
        <v>16316</v>
      </c>
      <c r="B15078">
        <v>1</v>
      </c>
      <c r="C15078" t="s">
        <v>9357</v>
      </c>
      <c r="D15078" s="84"/>
      <c r="F15078" s="84"/>
    </row>
    <row r="15079" spans="1:6" x14ac:dyDescent="0.25">
      <c r="A15079" t="s">
        <v>16317</v>
      </c>
      <c r="B15079">
        <v>1</v>
      </c>
      <c r="C15079" t="s">
        <v>9357</v>
      </c>
      <c r="D15079" s="84"/>
      <c r="F15079" s="84"/>
    </row>
    <row r="15080" spans="1:6" x14ac:dyDescent="0.25">
      <c r="A15080" t="s">
        <v>16318</v>
      </c>
      <c r="B15080">
        <v>1</v>
      </c>
      <c r="C15080" t="s">
        <v>9357</v>
      </c>
      <c r="D15080" s="84"/>
      <c r="F15080" s="84"/>
    </row>
    <row r="15081" spans="1:6" x14ac:dyDescent="0.25">
      <c r="A15081" t="s">
        <v>16319</v>
      </c>
      <c r="B15081">
        <v>1</v>
      </c>
      <c r="C15081" t="s">
        <v>9357</v>
      </c>
      <c r="D15081" s="84"/>
      <c r="F15081" s="84"/>
    </row>
    <row r="15082" spans="1:6" x14ac:dyDescent="0.25">
      <c r="A15082" t="s">
        <v>16320</v>
      </c>
      <c r="B15082">
        <v>1</v>
      </c>
      <c r="C15082" t="s">
        <v>9357</v>
      </c>
      <c r="D15082" s="84"/>
      <c r="F15082" s="84"/>
    </row>
    <row r="15083" spans="1:6" x14ac:dyDescent="0.25">
      <c r="A15083" t="s">
        <v>16321</v>
      </c>
      <c r="B15083">
        <v>1</v>
      </c>
      <c r="C15083" t="s">
        <v>9357</v>
      </c>
      <c r="D15083" s="84"/>
      <c r="F15083" s="84"/>
    </row>
    <row r="15084" spans="1:6" x14ac:dyDescent="0.25">
      <c r="A15084" t="s">
        <v>16322</v>
      </c>
      <c r="B15084">
        <v>1</v>
      </c>
      <c r="C15084" t="s">
        <v>9357</v>
      </c>
      <c r="D15084" s="84"/>
      <c r="F15084" s="84"/>
    </row>
    <row r="15085" spans="1:6" x14ac:dyDescent="0.25">
      <c r="A15085" t="s">
        <v>16323</v>
      </c>
      <c r="B15085">
        <v>1</v>
      </c>
      <c r="C15085" t="s">
        <v>9357</v>
      </c>
      <c r="D15085" s="84"/>
      <c r="F15085" s="84"/>
    </row>
    <row r="15086" spans="1:6" x14ac:dyDescent="0.25">
      <c r="A15086" t="s">
        <v>16324</v>
      </c>
      <c r="B15086">
        <v>1</v>
      </c>
      <c r="C15086" t="s">
        <v>9357</v>
      </c>
      <c r="D15086" s="84"/>
      <c r="F15086" s="84"/>
    </row>
    <row r="15087" spans="1:6" x14ac:dyDescent="0.25">
      <c r="A15087" t="s">
        <v>16325</v>
      </c>
      <c r="B15087">
        <v>1</v>
      </c>
      <c r="C15087" t="s">
        <v>9357</v>
      </c>
      <c r="D15087" s="84"/>
      <c r="F15087" s="84"/>
    </row>
    <row r="15088" spans="1:6" x14ac:dyDescent="0.25">
      <c r="A15088" t="s">
        <v>16326</v>
      </c>
      <c r="B15088">
        <v>1</v>
      </c>
      <c r="C15088" t="s">
        <v>9357</v>
      </c>
      <c r="D15088" s="84"/>
      <c r="F15088" s="84"/>
    </row>
    <row r="15089" spans="1:6" x14ac:dyDescent="0.25">
      <c r="A15089" t="s">
        <v>16327</v>
      </c>
      <c r="B15089">
        <v>1</v>
      </c>
      <c r="C15089" t="s">
        <v>9357</v>
      </c>
      <c r="D15089" s="84"/>
      <c r="F15089" s="84"/>
    </row>
    <row r="15090" spans="1:6" x14ac:dyDescent="0.25">
      <c r="A15090" t="s">
        <v>16328</v>
      </c>
      <c r="B15090">
        <v>1</v>
      </c>
      <c r="C15090" t="s">
        <v>9357</v>
      </c>
      <c r="D15090" s="84"/>
      <c r="F15090" s="84"/>
    </row>
    <row r="15091" spans="1:6" x14ac:dyDescent="0.25">
      <c r="A15091" t="s">
        <v>16329</v>
      </c>
      <c r="B15091">
        <v>1</v>
      </c>
      <c r="C15091" t="s">
        <v>9357</v>
      </c>
      <c r="D15091" s="84"/>
      <c r="F15091" s="84"/>
    </row>
    <row r="15092" spans="1:6" x14ac:dyDescent="0.25">
      <c r="A15092" t="s">
        <v>16330</v>
      </c>
      <c r="B15092">
        <v>1</v>
      </c>
      <c r="C15092" t="s">
        <v>9357</v>
      </c>
      <c r="D15092" s="84"/>
      <c r="F15092" s="84"/>
    </row>
    <row r="15093" spans="1:6" x14ac:dyDescent="0.25">
      <c r="A15093" t="s">
        <v>16331</v>
      </c>
      <c r="B15093">
        <v>1</v>
      </c>
      <c r="C15093" t="s">
        <v>9357</v>
      </c>
      <c r="D15093" s="84"/>
      <c r="F15093" s="84"/>
    </row>
    <row r="15094" spans="1:6" x14ac:dyDescent="0.25">
      <c r="A15094" t="s">
        <v>16332</v>
      </c>
      <c r="B15094">
        <v>1</v>
      </c>
      <c r="C15094" t="s">
        <v>9357</v>
      </c>
      <c r="D15094" s="84"/>
      <c r="F15094" s="84"/>
    </row>
    <row r="15095" spans="1:6" x14ac:dyDescent="0.25">
      <c r="A15095" t="s">
        <v>16333</v>
      </c>
      <c r="B15095">
        <v>1</v>
      </c>
      <c r="C15095" t="s">
        <v>9357</v>
      </c>
      <c r="D15095" s="84"/>
      <c r="F15095" s="84"/>
    </row>
    <row r="15096" spans="1:6" x14ac:dyDescent="0.25">
      <c r="A15096" t="s">
        <v>16334</v>
      </c>
      <c r="B15096">
        <v>1</v>
      </c>
      <c r="C15096" t="s">
        <v>9357</v>
      </c>
      <c r="D15096" s="84"/>
      <c r="F15096" s="84"/>
    </row>
    <row r="15097" spans="1:6" x14ac:dyDescent="0.25">
      <c r="A15097" t="s">
        <v>16335</v>
      </c>
      <c r="B15097">
        <v>1</v>
      </c>
      <c r="C15097" t="s">
        <v>9357</v>
      </c>
      <c r="D15097" s="84"/>
      <c r="F15097" s="84"/>
    </row>
    <row r="15098" spans="1:6" x14ac:dyDescent="0.25">
      <c r="A15098" t="s">
        <v>16336</v>
      </c>
      <c r="B15098">
        <v>1</v>
      </c>
      <c r="C15098" t="s">
        <v>9357</v>
      </c>
      <c r="D15098" s="84"/>
      <c r="F15098" s="84"/>
    </row>
    <row r="15099" spans="1:6" x14ac:dyDescent="0.25">
      <c r="A15099" t="s">
        <v>16337</v>
      </c>
      <c r="B15099">
        <v>1</v>
      </c>
      <c r="C15099" t="s">
        <v>9357</v>
      </c>
      <c r="D15099" s="84"/>
      <c r="F15099" s="84"/>
    </row>
    <row r="15100" spans="1:6" x14ac:dyDescent="0.25">
      <c r="A15100" t="s">
        <v>16338</v>
      </c>
      <c r="B15100">
        <v>1</v>
      </c>
      <c r="C15100" t="s">
        <v>9357</v>
      </c>
      <c r="D15100" s="84"/>
      <c r="F15100" s="84"/>
    </row>
    <row r="15101" spans="1:6" x14ac:dyDescent="0.25">
      <c r="A15101" t="s">
        <v>16339</v>
      </c>
      <c r="B15101">
        <v>1</v>
      </c>
      <c r="C15101" t="s">
        <v>9357</v>
      </c>
      <c r="D15101" s="84"/>
      <c r="F15101" s="84"/>
    </row>
    <row r="15102" spans="1:6" x14ac:dyDescent="0.25">
      <c r="A15102" t="s">
        <v>16340</v>
      </c>
      <c r="B15102">
        <v>1</v>
      </c>
      <c r="C15102" t="s">
        <v>9357</v>
      </c>
      <c r="D15102" s="84"/>
      <c r="F15102" s="84"/>
    </row>
    <row r="15103" spans="1:6" x14ac:dyDescent="0.25">
      <c r="A15103" t="s">
        <v>16341</v>
      </c>
      <c r="B15103">
        <v>1</v>
      </c>
      <c r="C15103" t="s">
        <v>9357</v>
      </c>
      <c r="D15103" s="84"/>
      <c r="F15103" s="84"/>
    </row>
    <row r="15104" spans="1:6" x14ac:dyDescent="0.25">
      <c r="A15104" t="s">
        <v>16342</v>
      </c>
      <c r="B15104">
        <v>1</v>
      </c>
      <c r="C15104" t="s">
        <v>9357</v>
      </c>
      <c r="D15104" s="84"/>
      <c r="F15104" s="84"/>
    </row>
    <row r="15105" spans="1:6" x14ac:dyDescent="0.25">
      <c r="A15105" t="s">
        <v>16343</v>
      </c>
      <c r="B15105">
        <v>1</v>
      </c>
      <c r="C15105" t="s">
        <v>9357</v>
      </c>
      <c r="D15105" s="84"/>
      <c r="F15105" s="84"/>
    </row>
    <row r="15106" spans="1:6" x14ac:dyDescent="0.25">
      <c r="A15106" t="s">
        <v>16344</v>
      </c>
      <c r="B15106">
        <v>1</v>
      </c>
      <c r="C15106" t="s">
        <v>9357</v>
      </c>
      <c r="D15106" s="84"/>
      <c r="F15106" s="84"/>
    </row>
    <row r="15107" spans="1:6" x14ac:dyDescent="0.25">
      <c r="A15107" t="s">
        <v>16345</v>
      </c>
      <c r="B15107">
        <v>1</v>
      </c>
      <c r="C15107" t="s">
        <v>9357</v>
      </c>
      <c r="D15107" s="84"/>
      <c r="F15107" s="84"/>
    </row>
    <row r="15108" spans="1:6" x14ac:dyDescent="0.25">
      <c r="A15108" t="s">
        <v>16346</v>
      </c>
      <c r="B15108">
        <v>1</v>
      </c>
      <c r="C15108" t="s">
        <v>9357</v>
      </c>
      <c r="D15108" s="84"/>
      <c r="F15108" s="84"/>
    </row>
    <row r="15109" spans="1:6" x14ac:dyDescent="0.25">
      <c r="A15109" t="s">
        <v>16347</v>
      </c>
      <c r="B15109">
        <v>1</v>
      </c>
      <c r="C15109" t="s">
        <v>9357</v>
      </c>
      <c r="D15109" s="84"/>
      <c r="F15109" s="84"/>
    </row>
    <row r="15110" spans="1:6" x14ac:dyDescent="0.25">
      <c r="A15110" t="s">
        <v>16348</v>
      </c>
      <c r="B15110">
        <v>1</v>
      </c>
      <c r="C15110" t="s">
        <v>9357</v>
      </c>
      <c r="D15110" s="84"/>
      <c r="F15110" s="84"/>
    </row>
    <row r="15111" spans="1:6" x14ac:dyDescent="0.25">
      <c r="A15111" t="s">
        <v>16349</v>
      </c>
      <c r="B15111">
        <v>1</v>
      </c>
      <c r="C15111" t="s">
        <v>9357</v>
      </c>
      <c r="D15111" s="84"/>
      <c r="F15111" s="84"/>
    </row>
    <row r="15112" spans="1:6" x14ac:dyDescent="0.25">
      <c r="A15112" t="s">
        <v>16350</v>
      </c>
      <c r="B15112">
        <v>1</v>
      </c>
      <c r="C15112" t="s">
        <v>9357</v>
      </c>
      <c r="D15112" s="84"/>
      <c r="F15112" s="84"/>
    </row>
    <row r="15113" spans="1:6" x14ac:dyDescent="0.25">
      <c r="A15113" t="s">
        <v>16351</v>
      </c>
      <c r="B15113">
        <v>1</v>
      </c>
      <c r="C15113" t="s">
        <v>9357</v>
      </c>
      <c r="D15113" s="84"/>
      <c r="F15113" s="84"/>
    </row>
    <row r="15114" spans="1:6" x14ac:dyDescent="0.25">
      <c r="A15114" t="s">
        <v>16352</v>
      </c>
      <c r="B15114">
        <v>1</v>
      </c>
      <c r="C15114" t="s">
        <v>9357</v>
      </c>
      <c r="D15114" s="84"/>
      <c r="F15114" s="84"/>
    </row>
    <row r="15115" spans="1:6" x14ac:dyDescent="0.25">
      <c r="A15115" t="s">
        <v>16353</v>
      </c>
      <c r="B15115">
        <v>1</v>
      </c>
      <c r="C15115" t="s">
        <v>9357</v>
      </c>
      <c r="D15115" s="84"/>
      <c r="F15115" s="84"/>
    </row>
    <row r="15116" spans="1:6" x14ac:dyDescent="0.25">
      <c r="A15116" t="s">
        <v>16354</v>
      </c>
      <c r="B15116">
        <v>1</v>
      </c>
      <c r="C15116" t="s">
        <v>9357</v>
      </c>
      <c r="D15116" s="84"/>
      <c r="F15116" s="84"/>
    </row>
    <row r="15117" spans="1:6" x14ac:dyDescent="0.25">
      <c r="A15117" t="s">
        <v>16355</v>
      </c>
      <c r="B15117">
        <v>1</v>
      </c>
      <c r="C15117" t="s">
        <v>9357</v>
      </c>
      <c r="D15117" s="84"/>
      <c r="F15117" s="84"/>
    </row>
    <row r="15118" spans="1:6" x14ac:dyDescent="0.25">
      <c r="A15118" t="s">
        <v>16356</v>
      </c>
      <c r="B15118">
        <v>1</v>
      </c>
      <c r="C15118" t="s">
        <v>9357</v>
      </c>
      <c r="D15118" s="84"/>
      <c r="F15118" s="84"/>
    </row>
    <row r="15119" spans="1:6" x14ac:dyDescent="0.25">
      <c r="A15119" t="s">
        <v>16357</v>
      </c>
      <c r="B15119">
        <v>1</v>
      </c>
      <c r="C15119" t="s">
        <v>9357</v>
      </c>
      <c r="D15119" s="84"/>
      <c r="F15119" s="84"/>
    </row>
    <row r="15120" spans="1:6" x14ac:dyDescent="0.25">
      <c r="A15120" t="s">
        <v>16358</v>
      </c>
      <c r="B15120">
        <v>1</v>
      </c>
      <c r="C15120" t="s">
        <v>9357</v>
      </c>
      <c r="D15120" s="84"/>
      <c r="F15120" s="84"/>
    </row>
    <row r="15121" spans="1:6" x14ac:dyDescent="0.25">
      <c r="A15121" t="s">
        <v>16359</v>
      </c>
      <c r="B15121">
        <v>1</v>
      </c>
      <c r="C15121" t="s">
        <v>9357</v>
      </c>
      <c r="D15121" s="84"/>
      <c r="F15121" s="84"/>
    </row>
    <row r="15122" spans="1:6" x14ac:dyDescent="0.25">
      <c r="A15122" t="s">
        <v>16360</v>
      </c>
      <c r="B15122">
        <v>1</v>
      </c>
      <c r="C15122" t="s">
        <v>9357</v>
      </c>
      <c r="D15122" s="84"/>
      <c r="F15122" s="84"/>
    </row>
    <row r="15123" spans="1:6" x14ac:dyDescent="0.25">
      <c r="A15123" t="s">
        <v>16361</v>
      </c>
      <c r="B15123">
        <v>1</v>
      </c>
      <c r="C15123" t="s">
        <v>9357</v>
      </c>
      <c r="D15123" s="84"/>
      <c r="F15123" s="84"/>
    </row>
    <row r="15124" spans="1:6" x14ac:dyDescent="0.25">
      <c r="A15124" t="s">
        <v>16362</v>
      </c>
      <c r="B15124">
        <v>1</v>
      </c>
      <c r="C15124" t="s">
        <v>9357</v>
      </c>
      <c r="D15124" s="84"/>
      <c r="F15124" s="84"/>
    </row>
    <row r="15125" spans="1:6" x14ac:dyDescent="0.25">
      <c r="A15125" t="s">
        <v>16363</v>
      </c>
      <c r="B15125">
        <v>1</v>
      </c>
      <c r="C15125" t="s">
        <v>9357</v>
      </c>
      <c r="D15125" s="84"/>
      <c r="F15125" s="84"/>
    </row>
    <row r="15126" spans="1:6" x14ac:dyDescent="0.25">
      <c r="A15126" t="s">
        <v>16364</v>
      </c>
      <c r="B15126">
        <v>1</v>
      </c>
      <c r="C15126" t="s">
        <v>9357</v>
      </c>
      <c r="D15126" s="84"/>
      <c r="F15126" s="84"/>
    </row>
    <row r="15127" spans="1:6" x14ac:dyDescent="0.25">
      <c r="A15127" t="s">
        <v>16365</v>
      </c>
      <c r="B15127">
        <v>1</v>
      </c>
      <c r="C15127" t="s">
        <v>9357</v>
      </c>
      <c r="D15127" s="84"/>
      <c r="F15127" s="84"/>
    </row>
    <row r="15128" spans="1:6" x14ac:dyDescent="0.25">
      <c r="A15128" t="s">
        <v>16366</v>
      </c>
      <c r="B15128">
        <v>1</v>
      </c>
      <c r="C15128" t="s">
        <v>9357</v>
      </c>
      <c r="D15128" s="84"/>
      <c r="F15128" s="84"/>
    </row>
    <row r="15129" spans="1:6" x14ac:dyDescent="0.25">
      <c r="A15129" t="s">
        <v>16367</v>
      </c>
      <c r="B15129">
        <v>1</v>
      </c>
      <c r="C15129" t="s">
        <v>9357</v>
      </c>
      <c r="D15129" s="84"/>
      <c r="F15129" s="84"/>
    </row>
    <row r="15130" spans="1:6" x14ac:dyDescent="0.25">
      <c r="A15130" t="s">
        <v>16368</v>
      </c>
      <c r="B15130">
        <v>1</v>
      </c>
      <c r="C15130" t="s">
        <v>9357</v>
      </c>
      <c r="D15130" s="84"/>
      <c r="F15130" s="84"/>
    </row>
    <row r="15131" spans="1:6" x14ac:dyDescent="0.25">
      <c r="A15131" t="s">
        <v>16369</v>
      </c>
      <c r="B15131">
        <v>1</v>
      </c>
      <c r="C15131" t="s">
        <v>9357</v>
      </c>
      <c r="D15131" s="84"/>
      <c r="F15131" s="84"/>
    </row>
    <row r="15132" spans="1:6" x14ac:dyDescent="0.25">
      <c r="A15132" t="s">
        <v>16370</v>
      </c>
      <c r="B15132">
        <v>1</v>
      </c>
      <c r="C15132" t="s">
        <v>9357</v>
      </c>
      <c r="D15132" s="84"/>
      <c r="F15132" s="84"/>
    </row>
    <row r="15133" spans="1:6" x14ac:dyDescent="0.25">
      <c r="A15133" t="s">
        <v>16371</v>
      </c>
      <c r="B15133">
        <v>1</v>
      </c>
      <c r="C15133" t="s">
        <v>9357</v>
      </c>
      <c r="D15133" s="84"/>
      <c r="F15133" s="84"/>
    </row>
    <row r="15134" spans="1:6" x14ac:dyDescent="0.25">
      <c r="A15134" t="s">
        <v>16372</v>
      </c>
      <c r="B15134">
        <v>1</v>
      </c>
      <c r="C15134" t="s">
        <v>9357</v>
      </c>
      <c r="D15134" s="84"/>
      <c r="F15134" s="84"/>
    </row>
    <row r="15135" spans="1:6" x14ac:dyDescent="0.25">
      <c r="A15135" t="s">
        <v>16373</v>
      </c>
      <c r="B15135">
        <v>1</v>
      </c>
      <c r="C15135" t="s">
        <v>9357</v>
      </c>
      <c r="D15135" s="84"/>
      <c r="F15135" s="84"/>
    </row>
    <row r="15136" spans="1:6" x14ac:dyDescent="0.25">
      <c r="A15136" t="s">
        <v>16374</v>
      </c>
      <c r="B15136">
        <v>1</v>
      </c>
      <c r="C15136" t="s">
        <v>9357</v>
      </c>
      <c r="D15136" s="84"/>
      <c r="F15136" s="84"/>
    </row>
    <row r="15137" spans="1:6" x14ac:dyDescent="0.25">
      <c r="A15137" t="s">
        <v>16375</v>
      </c>
      <c r="B15137">
        <v>1</v>
      </c>
      <c r="C15137" t="s">
        <v>9357</v>
      </c>
      <c r="D15137" s="84"/>
      <c r="F15137" s="84"/>
    </row>
    <row r="15138" spans="1:6" x14ac:dyDescent="0.25">
      <c r="A15138" t="s">
        <v>16376</v>
      </c>
      <c r="B15138">
        <v>1</v>
      </c>
      <c r="C15138" t="s">
        <v>9357</v>
      </c>
      <c r="D15138" s="84"/>
      <c r="F15138" s="84"/>
    </row>
    <row r="15139" spans="1:6" x14ac:dyDescent="0.25">
      <c r="A15139" t="s">
        <v>16377</v>
      </c>
      <c r="B15139">
        <v>1</v>
      </c>
      <c r="C15139" t="s">
        <v>9357</v>
      </c>
      <c r="D15139" s="84"/>
      <c r="F15139" s="84"/>
    </row>
    <row r="15140" spans="1:6" x14ac:dyDescent="0.25">
      <c r="A15140" t="s">
        <v>16378</v>
      </c>
      <c r="B15140">
        <v>1</v>
      </c>
      <c r="C15140" t="s">
        <v>9357</v>
      </c>
      <c r="D15140" s="84"/>
      <c r="F15140" s="84"/>
    </row>
    <row r="15141" spans="1:6" x14ac:dyDescent="0.25">
      <c r="A15141" t="s">
        <v>16379</v>
      </c>
      <c r="B15141">
        <v>1</v>
      </c>
      <c r="C15141" t="s">
        <v>9357</v>
      </c>
      <c r="D15141" s="84"/>
      <c r="F15141" s="84"/>
    </row>
    <row r="15142" spans="1:6" x14ac:dyDescent="0.25">
      <c r="A15142" t="s">
        <v>16380</v>
      </c>
      <c r="B15142">
        <v>1</v>
      </c>
      <c r="C15142" t="s">
        <v>9357</v>
      </c>
      <c r="D15142" s="84"/>
      <c r="F15142" s="84"/>
    </row>
    <row r="15143" spans="1:6" x14ac:dyDescent="0.25">
      <c r="A15143" t="s">
        <v>16381</v>
      </c>
      <c r="B15143">
        <v>1</v>
      </c>
      <c r="C15143" t="s">
        <v>9357</v>
      </c>
      <c r="D15143" s="84"/>
      <c r="F15143" s="84"/>
    </row>
    <row r="15144" spans="1:6" x14ac:dyDescent="0.25">
      <c r="A15144" t="s">
        <v>16382</v>
      </c>
      <c r="B15144">
        <v>1</v>
      </c>
      <c r="C15144" t="s">
        <v>9357</v>
      </c>
      <c r="D15144" s="84"/>
      <c r="F15144" s="84"/>
    </row>
    <row r="15145" spans="1:6" x14ac:dyDescent="0.25">
      <c r="A15145" t="s">
        <v>16383</v>
      </c>
      <c r="B15145">
        <v>1</v>
      </c>
      <c r="C15145" t="s">
        <v>9357</v>
      </c>
      <c r="D15145" s="84"/>
      <c r="F15145" s="84"/>
    </row>
    <row r="15146" spans="1:6" x14ac:dyDescent="0.25">
      <c r="A15146" t="s">
        <v>16384</v>
      </c>
      <c r="B15146">
        <v>1</v>
      </c>
      <c r="C15146" t="s">
        <v>9357</v>
      </c>
      <c r="D15146" s="84"/>
      <c r="F15146" s="84"/>
    </row>
    <row r="15147" spans="1:6" x14ac:dyDescent="0.25">
      <c r="A15147" t="s">
        <v>16385</v>
      </c>
      <c r="B15147">
        <v>1</v>
      </c>
      <c r="C15147" t="s">
        <v>9357</v>
      </c>
      <c r="D15147" s="84"/>
      <c r="F15147" s="84"/>
    </row>
    <row r="15148" spans="1:6" x14ac:dyDescent="0.25">
      <c r="A15148" t="s">
        <v>16386</v>
      </c>
      <c r="B15148">
        <v>1</v>
      </c>
      <c r="C15148" t="s">
        <v>9357</v>
      </c>
      <c r="D15148" s="84"/>
      <c r="F15148" s="84"/>
    </row>
    <row r="15149" spans="1:6" x14ac:dyDescent="0.25">
      <c r="A15149" t="s">
        <v>16387</v>
      </c>
      <c r="B15149">
        <v>1</v>
      </c>
      <c r="C15149" t="s">
        <v>9357</v>
      </c>
      <c r="D15149" s="84"/>
      <c r="F15149" s="84"/>
    </row>
    <row r="15150" spans="1:6" x14ac:dyDescent="0.25">
      <c r="A15150" t="s">
        <v>16388</v>
      </c>
      <c r="B15150">
        <v>1</v>
      </c>
      <c r="C15150" t="s">
        <v>9357</v>
      </c>
      <c r="D15150" s="84"/>
      <c r="F15150" s="84"/>
    </row>
    <row r="15151" spans="1:6" x14ac:dyDescent="0.25">
      <c r="A15151" t="s">
        <v>16389</v>
      </c>
      <c r="B15151">
        <v>1</v>
      </c>
      <c r="C15151" t="s">
        <v>9357</v>
      </c>
      <c r="D15151" s="84"/>
      <c r="F15151" s="84"/>
    </row>
    <row r="15152" spans="1:6" x14ac:dyDescent="0.25">
      <c r="A15152" t="s">
        <v>16390</v>
      </c>
      <c r="B15152">
        <v>1</v>
      </c>
      <c r="C15152" t="s">
        <v>9357</v>
      </c>
      <c r="D15152" s="84"/>
      <c r="F15152" s="84"/>
    </row>
    <row r="15153" spans="1:6" x14ac:dyDescent="0.25">
      <c r="A15153" t="s">
        <v>16391</v>
      </c>
      <c r="B15153">
        <v>1</v>
      </c>
      <c r="C15153" t="s">
        <v>9357</v>
      </c>
      <c r="D15153" s="84"/>
      <c r="F15153" s="84"/>
    </row>
    <row r="15154" spans="1:6" x14ac:dyDescent="0.25">
      <c r="A15154" t="s">
        <v>16392</v>
      </c>
      <c r="B15154">
        <v>1</v>
      </c>
      <c r="C15154" t="s">
        <v>9357</v>
      </c>
      <c r="D15154" s="84"/>
      <c r="F15154" s="84"/>
    </row>
    <row r="15155" spans="1:6" x14ac:dyDescent="0.25">
      <c r="A15155" t="s">
        <v>16393</v>
      </c>
      <c r="B15155">
        <v>1</v>
      </c>
      <c r="C15155" t="s">
        <v>9357</v>
      </c>
      <c r="D15155" s="84"/>
      <c r="F15155" s="84"/>
    </row>
    <row r="15156" spans="1:6" x14ac:dyDescent="0.25">
      <c r="A15156" t="s">
        <v>16394</v>
      </c>
      <c r="B15156">
        <v>1</v>
      </c>
      <c r="C15156" t="s">
        <v>9357</v>
      </c>
      <c r="D15156" s="84"/>
      <c r="F15156" s="84"/>
    </row>
    <row r="15157" spans="1:6" x14ac:dyDescent="0.25">
      <c r="A15157" t="s">
        <v>16395</v>
      </c>
      <c r="B15157">
        <v>1</v>
      </c>
      <c r="C15157" t="s">
        <v>9357</v>
      </c>
      <c r="D15157" s="84"/>
      <c r="F15157" s="84"/>
    </row>
    <row r="15158" spans="1:6" x14ac:dyDescent="0.25">
      <c r="A15158" t="s">
        <v>16396</v>
      </c>
      <c r="B15158">
        <v>1</v>
      </c>
      <c r="C15158" t="s">
        <v>9357</v>
      </c>
      <c r="D15158" s="84"/>
      <c r="F15158" s="84"/>
    </row>
    <row r="15159" spans="1:6" x14ac:dyDescent="0.25">
      <c r="A15159" t="s">
        <v>16397</v>
      </c>
      <c r="B15159">
        <v>1</v>
      </c>
      <c r="C15159" t="s">
        <v>9357</v>
      </c>
      <c r="D15159" s="84"/>
      <c r="F15159" s="84"/>
    </row>
    <row r="15160" spans="1:6" x14ac:dyDescent="0.25">
      <c r="A15160" t="s">
        <v>16398</v>
      </c>
      <c r="B15160">
        <v>1</v>
      </c>
      <c r="C15160" t="s">
        <v>9357</v>
      </c>
      <c r="D15160" s="84"/>
      <c r="F15160" s="84"/>
    </row>
    <row r="15161" spans="1:6" x14ac:dyDescent="0.25">
      <c r="A15161" t="s">
        <v>16399</v>
      </c>
      <c r="B15161">
        <v>1</v>
      </c>
      <c r="C15161" t="s">
        <v>9357</v>
      </c>
      <c r="D15161" s="84"/>
      <c r="F15161" s="84"/>
    </row>
    <row r="15162" spans="1:6" x14ac:dyDescent="0.25">
      <c r="A15162" t="s">
        <v>16400</v>
      </c>
      <c r="B15162">
        <v>1</v>
      </c>
      <c r="C15162" t="s">
        <v>9357</v>
      </c>
      <c r="D15162" s="84"/>
      <c r="F15162" s="84"/>
    </row>
    <row r="15163" spans="1:6" x14ac:dyDescent="0.25">
      <c r="A15163" t="s">
        <v>16401</v>
      </c>
      <c r="B15163">
        <v>1</v>
      </c>
      <c r="C15163" t="s">
        <v>9357</v>
      </c>
      <c r="D15163" s="84"/>
      <c r="F15163" s="84"/>
    </row>
    <row r="15164" spans="1:6" x14ac:dyDescent="0.25">
      <c r="A15164" t="s">
        <v>16402</v>
      </c>
      <c r="B15164">
        <v>1</v>
      </c>
      <c r="C15164" t="s">
        <v>9357</v>
      </c>
      <c r="D15164" s="84"/>
      <c r="F15164" s="84"/>
    </row>
    <row r="15165" spans="1:6" x14ac:dyDescent="0.25">
      <c r="A15165" t="s">
        <v>16403</v>
      </c>
      <c r="B15165">
        <v>1</v>
      </c>
      <c r="C15165" t="s">
        <v>9357</v>
      </c>
      <c r="D15165" s="84"/>
      <c r="F15165" s="84"/>
    </row>
    <row r="15166" spans="1:6" x14ac:dyDescent="0.25">
      <c r="A15166" t="s">
        <v>16404</v>
      </c>
      <c r="B15166">
        <v>1</v>
      </c>
      <c r="C15166" t="s">
        <v>9357</v>
      </c>
      <c r="D15166" s="84"/>
      <c r="F15166" s="84"/>
    </row>
    <row r="15167" spans="1:6" x14ac:dyDescent="0.25">
      <c r="A15167" t="s">
        <v>16405</v>
      </c>
      <c r="B15167">
        <v>1</v>
      </c>
      <c r="C15167" t="s">
        <v>9357</v>
      </c>
      <c r="D15167" s="84"/>
      <c r="F15167" s="84"/>
    </row>
    <row r="15168" spans="1:6" x14ac:dyDescent="0.25">
      <c r="A15168" t="s">
        <v>16406</v>
      </c>
      <c r="B15168">
        <v>1</v>
      </c>
      <c r="C15168" t="s">
        <v>9357</v>
      </c>
      <c r="D15168" s="84"/>
      <c r="F15168" s="84"/>
    </row>
    <row r="15169" spans="1:6" x14ac:dyDescent="0.25">
      <c r="A15169" t="s">
        <v>16407</v>
      </c>
      <c r="B15169">
        <v>1</v>
      </c>
      <c r="C15169" t="s">
        <v>9357</v>
      </c>
      <c r="D15169" s="84"/>
      <c r="F15169" s="84"/>
    </row>
    <row r="15170" spans="1:6" x14ac:dyDescent="0.25">
      <c r="A15170" t="s">
        <v>16408</v>
      </c>
      <c r="B15170">
        <v>1</v>
      </c>
      <c r="C15170" t="s">
        <v>9357</v>
      </c>
      <c r="D15170" s="84"/>
      <c r="F15170" s="84"/>
    </row>
    <row r="15171" spans="1:6" x14ac:dyDescent="0.25">
      <c r="A15171" t="s">
        <v>16409</v>
      </c>
      <c r="B15171">
        <v>1</v>
      </c>
      <c r="C15171" t="s">
        <v>9357</v>
      </c>
      <c r="D15171" s="84"/>
      <c r="F15171" s="84"/>
    </row>
    <row r="15172" spans="1:6" x14ac:dyDescent="0.25">
      <c r="A15172" t="s">
        <v>16410</v>
      </c>
      <c r="B15172">
        <v>1</v>
      </c>
      <c r="C15172" t="s">
        <v>9357</v>
      </c>
      <c r="D15172" s="84"/>
      <c r="F15172" s="84"/>
    </row>
    <row r="15173" spans="1:6" x14ac:dyDescent="0.25">
      <c r="A15173" t="s">
        <v>16411</v>
      </c>
      <c r="B15173">
        <v>1</v>
      </c>
      <c r="C15173" t="s">
        <v>9357</v>
      </c>
      <c r="D15173" s="84"/>
      <c r="F15173" s="84"/>
    </row>
    <row r="15174" spans="1:6" x14ac:dyDescent="0.25">
      <c r="A15174" t="s">
        <v>16412</v>
      </c>
      <c r="B15174">
        <v>1</v>
      </c>
      <c r="C15174" t="s">
        <v>9357</v>
      </c>
      <c r="D15174" s="84"/>
      <c r="F15174" s="84"/>
    </row>
    <row r="15175" spans="1:6" x14ac:dyDescent="0.25">
      <c r="A15175" t="s">
        <v>16413</v>
      </c>
      <c r="B15175">
        <v>1</v>
      </c>
      <c r="C15175" t="s">
        <v>9357</v>
      </c>
      <c r="D15175" s="84"/>
      <c r="F15175" s="84"/>
    </row>
    <row r="15176" spans="1:6" x14ac:dyDescent="0.25">
      <c r="A15176" t="s">
        <v>16414</v>
      </c>
      <c r="B15176">
        <v>1</v>
      </c>
      <c r="C15176" t="s">
        <v>9357</v>
      </c>
      <c r="D15176" s="84"/>
      <c r="F15176" s="84"/>
    </row>
    <row r="15177" spans="1:6" x14ac:dyDescent="0.25">
      <c r="A15177" t="s">
        <v>16415</v>
      </c>
      <c r="B15177">
        <v>1</v>
      </c>
      <c r="C15177" t="s">
        <v>9357</v>
      </c>
      <c r="D15177" s="84"/>
      <c r="F15177" s="84"/>
    </row>
    <row r="15178" spans="1:6" x14ac:dyDescent="0.25">
      <c r="A15178" t="s">
        <v>16416</v>
      </c>
      <c r="B15178">
        <v>1</v>
      </c>
      <c r="C15178" t="s">
        <v>9357</v>
      </c>
      <c r="D15178" s="84"/>
      <c r="F15178" s="84"/>
    </row>
    <row r="15179" spans="1:6" x14ac:dyDescent="0.25">
      <c r="A15179" t="s">
        <v>16417</v>
      </c>
      <c r="B15179">
        <v>1</v>
      </c>
      <c r="C15179" t="s">
        <v>9357</v>
      </c>
      <c r="D15179" s="84"/>
      <c r="F15179" s="84"/>
    </row>
    <row r="15180" spans="1:6" x14ac:dyDescent="0.25">
      <c r="A15180" t="s">
        <v>16418</v>
      </c>
      <c r="B15180">
        <v>1</v>
      </c>
      <c r="C15180" t="s">
        <v>9357</v>
      </c>
      <c r="D15180" s="84"/>
      <c r="F15180" s="84"/>
    </row>
    <row r="15181" spans="1:6" x14ac:dyDescent="0.25">
      <c r="A15181" t="s">
        <v>16419</v>
      </c>
      <c r="B15181">
        <v>1</v>
      </c>
      <c r="C15181" t="s">
        <v>9357</v>
      </c>
      <c r="D15181" s="84"/>
      <c r="F15181" s="84"/>
    </row>
    <row r="15182" spans="1:6" x14ac:dyDescent="0.25">
      <c r="A15182" t="s">
        <v>16420</v>
      </c>
      <c r="B15182">
        <v>1</v>
      </c>
      <c r="C15182" t="s">
        <v>9357</v>
      </c>
      <c r="D15182" s="84"/>
      <c r="F15182" s="84"/>
    </row>
    <row r="15183" spans="1:6" x14ac:dyDescent="0.25">
      <c r="A15183" t="s">
        <v>16421</v>
      </c>
      <c r="B15183">
        <v>1</v>
      </c>
      <c r="C15183" t="s">
        <v>9357</v>
      </c>
      <c r="D15183" s="84"/>
      <c r="F15183" s="84"/>
    </row>
    <row r="15184" spans="1:6" x14ac:dyDescent="0.25">
      <c r="A15184" t="s">
        <v>16422</v>
      </c>
      <c r="B15184">
        <v>1</v>
      </c>
      <c r="C15184" t="s">
        <v>9357</v>
      </c>
      <c r="D15184" s="84"/>
      <c r="F15184" s="84"/>
    </row>
    <row r="15185" spans="1:6" x14ac:dyDescent="0.25">
      <c r="A15185" t="s">
        <v>16423</v>
      </c>
      <c r="B15185">
        <v>1</v>
      </c>
      <c r="C15185" t="s">
        <v>9357</v>
      </c>
      <c r="D15185" s="84"/>
      <c r="F15185" s="84"/>
    </row>
    <row r="15186" spans="1:6" x14ac:dyDescent="0.25">
      <c r="A15186" t="s">
        <v>16424</v>
      </c>
      <c r="B15186">
        <v>1</v>
      </c>
      <c r="C15186" t="s">
        <v>9357</v>
      </c>
      <c r="D15186" s="84"/>
      <c r="F15186" s="84"/>
    </row>
    <row r="15187" spans="1:6" x14ac:dyDescent="0.25">
      <c r="A15187" t="s">
        <v>16425</v>
      </c>
      <c r="B15187">
        <v>1</v>
      </c>
      <c r="C15187" t="s">
        <v>9357</v>
      </c>
      <c r="D15187" s="84"/>
      <c r="F15187" s="84"/>
    </row>
    <row r="15188" spans="1:6" x14ac:dyDescent="0.25">
      <c r="A15188" t="s">
        <v>16426</v>
      </c>
      <c r="B15188">
        <v>1</v>
      </c>
      <c r="C15188" t="s">
        <v>9357</v>
      </c>
      <c r="D15188" s="84"/>
      <c r="F15188" s="84"/>
    </row>
    <row r="15189" spans="1:6" x14ac:dyDescent="0.25">
      <c r="A15189" t="s">
        <v>16427</v>
      </c>
      <c r="B15189">
        <v>1</v>
      </c>
      <c r="C15189" t="s">
        <v>9357</v>
      </c>
      <c r="D15189" s="84"/>
      <c r="F15189" s="84"/>
    </row>
    <row r="15190" spans="1:6" x14ac:dyDescent="0.25">
      <c r="A15190" t="s">
        <v>16428</v>
      </c>
      <c r="B15190">
        <v>1</v>
      </c>
      <c r="C15190" t="s">
        <v>9357</v>
      </c>
      <c r="D15190" s="84"/>
      <c r="F15190" s="84"/>
    </row>
    <row r="15191" spans="1:6" x14ac:dyDescent="0.25">
      <c r="A15191" t="s">
        <v>16429</v>
      </c>
      <c r="B15191">
        <v>1</v>
      </c>
      <c r="C15191" t="s">
        <v>9357</v>
      </c>
      <c r="D15191" s="84"/>
      <c r="F15191" s="84"/>
    </row>
    <row r="15192" spans="1:6" x14ac:dyDescent="0.25">
      <c r="A15192" t="s">
        <v>16430</v>
      </c>
      <c r="B15192">
        <v>1</v>
      </c>
      <c r="C15192" t="s">
        <v>9357</v>
      </c>
      <c r="D15192" s="84"/>
      <c r="F15192" s="84"/>
    </row>
    <row r="15193" spans="1:6" x14ac:dyDescent="0.25">
      <c r="A15193" t="s">
        <v>16431</v>
      </c>
      <c r="B15193">
        <v>1</v>
      </c>
      <c r="C15193" t="s">
        <v>9357</v>
      </c>
      <c r="D15193" s="84"/>
      <c r="F15193" s="84"/>
    </row>
    <row r="15194" spans="1:6" x14ac:dyDescent="0.25">
      <c r="A15194" t="s">
        <v>16432</v>
      </c>
      <c r="B15194">
        <v>1</v>
      </c>
      <c r="C15194" t="s">
        <v>9357</v>
      </c>
      <c r="D15194" s="84"/>
      <c r="F15194" s="84"/>
    </row>
    <row r="15195" spans="1:6" x14ac:dyDescent="0.25">
      <c r="A15195" t="s">
        <v>16433</v>
      </c>
      <c r="B15195">
        <v>1</v>
      </c>
      <c r="C15195" t="s">
        <v>9357</v>
      </c>
      <c r="D15195" s="84"/>
      <c r="F15195" s="84"/>
    </row>
    <row r="15196" spans="1:6" x14ac:dyDescent="0.25">
      <c r="A15196" t="s">
        <v>16434</v>
      </c>
      <c r="B15196">
        <v>1</v>
      </c>
      <c r="C15196" t="s">
        <v>9357</v>
      </c>
      <c r="D15196" s="84"/>
      <c r="F15196" s="84"/>
    </row>
    <row r="15197" spans="1:6" x14ac:dyDescent="0.25">
      <c r="A15197" t="s">
        <v>16435</v>
      </c>
      <c r="B15197">
        <v>1</v>
      </c>
      <c r="C15197" t="s">
        <v>9357</v>
      </c>
      <c r="D15197" s="84"/>
      <c r="F15197" s="84"/>
    </row>
    <row r="15198" spans="1:6" x14ac:dyDescent="0.25">
      <c r="A15198" t="s">
        <v>16436</v>
      </c>
      <c r="B15198">
        <v>1</v>
      </c>
      <c r="C15198" t="s">
        <v>9357</v>
      </c>
      <c r="D15198" s="84"/>
      <c r="F15198" s="84"/>
    </row>
    <row r="15199" spans="1:6" x14ac:dyDescent="0.25">
      <c r="A15199" t="s">
        <v>16437</v>
      </c>
      <c r="B15199">
        <v>1</v>
      </c>
      <c r="C15199" t="s">
        <v>9357</v>
      </c>
      <c r="D15199" s="84"/>
      <c r="F15199" s="84"/>
    </row>
    <row r="15200" spans="1:6" x14ac:dyDescent="0.25">
      <c r="A15200" t="s">
        <v>16438</v>
      </c>
      <c r="B15200">
        <v>1</v>
      </c>
      <c r="C15200" t="s">
        <v>9357</v>
      </c>
      <c r="D15200" s="84"/>
      <c r="F15200" s="84"/>
    </row>
    <row r="15201" spans="1:6" x14ac:dyDescent="0.25">
      <c r="A15201" t="s">
        <v>16439</v>
      </c>
      <c r="B15201">
        <v>1</v>
      </c>
      <c r="C15201" t="s">
        <v>9357</v>
      </c>
      <c r="D15201" s="84"/>
      <c r="F15201" s="84"/>
    </row>
    <row r="15202" spans="1:6" x14ac:dyDescent="0.25">
      <c r="A15202" t="s">
        <v>16440</v>
      </c>
      <c r="B15202">
        <v>1</v>
      </c>
      <c r="C15202" t="s">
        <v>9357</v>
      </c>
      <c r="D15202" s="84"/>
      <c r="F15202" s="84"/>
    </row>
    <row r="15203" spans="1:6" x14ac:dyDescent="0.25">
      <c r="A15203" t="s">
        <v>16441</v>
      </c>
      <c r="B15203">
        <v>1</v>
      </c>
      <c r="C15203" t="s">
        <v>9357</v>
      </c>
      <c r="D15203" s="84"/>
      <c r="F15203" s="84"/>
    </row>
    <row r="15204" spans="1:6" x14ac:dyDescent="0.25">
      <c r="A15204" t="s">
        <v>16442</v>
      </c>
      <c r="B15204">
        <v>1</v>
      </c>
      <c r="C15204" t="s">
        <v>9357</v>
      </c>
      <c r="D15204" s="84"/>
      <c r="F15204" s="84"/>
    </row>
    <row r="15205" spans="1:6" x14ac:dyDescent="0.25">
      <c r="A15205" t="s">
        <v>16443</v>
      </c>
      <c r="B15205">
        <v>1</v>
      </c>
      <c r="C15205" t="s">
        <v>9357</v>
      </c>
      <c r="D15205" s="84"/>
      <c r="F15205" s="84"/>
    </row>
    <row r="15206" spans="1:6" x14ac:dyDescent="0.25">
      <c r="A15206" t="s">
        <v>16444</v>
      </c>
      <c r="B15206">
        <v>1</v>
      </c>
      <c r="C15206" t="s">
        <v>9357</v>
      </c>
      <c r="D15206" s="84"/>
      <c r="F15206" s="84"/>
    </row>
    <row r="15207" spans="1:6" x14ac:dyDescent="0.25">
      <c r="A15207" t="s">
        <v>16445</v>
      </c>
      <c r="B15207">
        <v>1</v>
      </c>
      <c r="C15207" t="s">
        <v>9357</v>
      </c>
      <c r="D15207" s="84"/>
      <c r="F15207" s="84"/>
    </row>
    <row r="15208" spans="1:6" x14ac:dyDescent="0.25">
      <c r="A15208" t="s">
        <v>16446</v>
      </c>
      <c r="B15208">
        <v>1</v>
      </c>
      <c r="C15208" t="s">
        <v>9357</v>
      </c>
      <c r="D15208" s="84"/>
      <c r="F15208" s="84"/>
    </row>
    <row r="15209" spans="1:6" x14ac:dyDescent="0.25">
      <c r="A15209" t="s">
        <v>16447</v>
      </c>
      <c r="B15209">
        <v>1</v>
      </c>
      <c r="C15209" t="s">
        <v>9357</v>
      </c>
      <c r="D15209" s="84"/>
      <c r="F15209" s="84"/>
    </row>
    <row r="15210" spans="1:6" x14ac:dyDescent="0.25">
      <c r="A15210" t="s">
        <v>16448</v>
      </c>
      <c r="B15210">
        <v>1</v>
      </c>
      <c r="C15210" t="s">
        <v>9357</v>
      </c>
      <c r="D15210" s="84"/>
      <c r="F15210" s="84"/>
    </row>
    <row r="15211" spans="1:6" x14ac:dyDescent="0.25">
      <c r="A15211" t="s">
        <v>16449</v>
      </c>
      <c r="B15211">
        <v>1</v>
      </c>
      <c r="C15211" t="s">
        <v>9357</v>
      </c>
      <c r="D15211" s="84"/>
      <c r="F15211" s="84"/>
    </row>
    <row r="15212" spans="1:6" x14ac:dyDescent="0.25">
      <c r="A15212" t="s">
        <v>16450</v>
      </c>
      <c r="B15212">
        <v>1</v>
      </c>
      <c r="C15212" t="s">
        <v>9357</v>
      </c>
      <c r="D15212" s="84"/>
      <c r="F15212" s="84"/>
    </row>
    <row r="15213" spans="1:6" x14ac:dyDescent="0.25">
      <c r="A15213" t="s">
        <v>16451</v>
      </c>
      <c r="B15213">
        <v>1</v>
      </c>
      <c r="C15213" t="s">
        <v>9357</v>
      </c>
      <c r="D15213" s="84"/>
      <c r="F15213" s="84"/>
    </row>
    <row r="15214" spans="1:6" x14ac:dyDescent="0.25">
      <c r="A15214" t="s">
        <v>16452</v>
      </c>
      <c r="B15214">
        <v>1</v>
      </c>
      <c r="C15214" t="s">
        <v>9357</v>
      </c>
      <c r="D15214" s="84"/>
      <c r="F15214" s="84"/>
    </row>
    <row r="15215" spans="1:6" x14ac:dyDescent="0.25">
      <c r="A15215" t="s">
        <v>16453</v>
      </c>
      <c r="B15215">
        <v>1</v>
      </c>
      <c r="C15215" t="s">
        <v>9357</v>
      </c>
      <c r="D15215" s="84"/>
      <c r="F15215" s="84"/>
    </row>
    <row r="15216" spans="1:6" x14ac:dyDescent="0.25">
      <c r="A15216" t="s">
        <v>16454</v>
      </c>
      <c r="B15216">
        <v>1</v>
      </c>
      <c r="C15216" t="s">
        <v>9357</v>
      </c>
      <c r="D15216" s="84"/>
      <c r="F15216" s="84"/>
    </row>
    <row r="15217" spans="1:6" x14ac:dyDescent="0.25">
      <c r="A15217" t="s">
        <v>16455</v>
      </c>
      <c r="B15217">
        <v>1</v>
      </c>
      <c r="C15217" t="s">
        <v>9357</v>
      </c>
      <c r="D15217" s="84"/>
      <c r="F15217" s="84"/>
    </row>
    <row r="15218" spans="1:6" x14ac:dyDescent="0.25">
      <c r="A15218" t="s">
        <v>16456</v>
      </c>
      <c r="B15218">
        <v>1</v>
      </c>
      <c r="C15218" t="s">
        <v>9357</v>
      </c>
      <c r="D15218" s="84"/>
      <c r="F15218" s="84"/>
    </row>
    <row r="15219" spans="1:6" x14ac:dyDescent="0.25">
      <c r="A15219" t="s">
        <v>16457</v>
      </c>
      <c r="B15219">
        <v>1</v>
      </c>
      <c r="C15219" t="s">
        <v>9357</v>
      </c>
      <c r="D15219" s="84"/>
      <c r="F15219" s="84"/>
    </row>
    <row r="15220" spans="1:6" x14ac:dyDescent="0.25">
      <c r="A15220" t="s">
        <v>16458</v>
      </c>
      <c r="B15220">
        <v>1</v>
      </c>
      <c r="C15220" t="s">
        <v>9357</v>
      </c>
      <c r="D15220" s="84"/>
      <c r="F15220" s="84"/>
    </row>
    <row r="15221" spans="1:6" x14ac:dyDescent="0.25">
      <c r="A15221" t="s">
        <v>16459</v>
      </c>
      <c r="B15221">
        <v>1</v>
      </c>
      <c r="C15221" t="s">
        <v>9357</v>
      </c>
      <c r="D15221" s="84"/>
      <c r="F15221" s="84"/>
    </row>
    <row r="15222" spans="1:6" x14ac:dyDescent="0.25">
      <c r="A15222" t="s">
        <v>16460</v>
      </c>
      <c r="B15222">
        <v>1</v>
      </c>
      <c r="C15222" t="s">
        <v>9357</v>
      </c>
      <c r="D15222" s="84"/>
      <c r="F15222" s="84"/>
    </row>
    <row r="15223" spans="1:6" x14ac:dyDescent="0.25">
      <c r="A15223" t="s">
        <v>16461</v>
      </c>
      <c r="B15223">
        <v>1</v>
      </c>
      <c r="C15223" t="s">
        <v>9357</v>
      </c>
      <c r="D15223" s="84"/>
      <c r="F15223" s="84"/>
    </row>
    <row r="15224" spans="1:6" x14ac:dyDescent="0.25">
      <c r="A15224" t="s">
        <v>16462</v>
      </c>
      <c r="B15224">
        <v>1</v>
      </c>
      <c r="C15224" t="s">
        <v>9357</v>
      </c>
      <c r="D15224" s="84"/>
      <c r="F15224" s="84"/>
    </row>
    <row r="15225" spans="1:6" x14ac:dyDescent="0.25">
      <c r="A15225" t="s">
        <v>16463</v>
      </c>
      <c r="B15225">
        <v>1</v>
      </c>
      <c r="C15225" t="s">
        <v>9357</v>
      </c>
      <c r="D15225" s="84"/>
      <c r="F15225" s="84"/>
    </row>
    <row r="15226" spans="1:6" x14ac:dyDescent="0.25">
      <c r="A15226" t="s">
        <v>16464</v>
      </c>
      <c r="B15226">
        <v>1</v>
      </c>
      <c r="C15226" t="s">
        <v>9357</v>
      </c>
      <c r="D15226" s="84"/>
      <c r="F15226" s="84"/>
    </row>
    <row r="15227" spans="1:6" x14ac:dyDescent="0.25">
      <c r="A15227" t="s">
        <v>16465</v>
      </c>
      <c r="B15227">
        <v>1</v>
      </c>
      <c r="C15227" t="s">
        <v>9357</v>
      </c>
      <c r="D15227" s="84"/>
      <c r="F15227" s="84"/>
    </row>
    <row r="15228" spans="1:6" x14ac:dyDescent="0.25">
      <c r="A15228" t="s">
        <v>16466</v>
      </c>
      <c r="B15228">
        <v>1</v>
      </c>
      <c r="C15228" t="s">
        <v>9357</v>
      </c>
      <c r="D15228" s="84"/>
      <c r="F15228" s="84"/>
    </row>
    <row r="15229" spans="1:6" x14ac:dyDescent="0.25">
      <c r="A15229" t="s">
        <v>16467</v>
      </c>
      <c r="B15229">
        <v>1</v>
      </c>
      <c r="C15229" t="s">
        <v>9357</v>
      </c>
      <c r="D15229" s="84"/>
      <c r="F15229" s="84"/>
    </row>
    <row r="15230" spans="1:6" x14ac:dyDescent="0.25">
      <c r="A15230" t="s">
        <v>16468</v>
      </c>
      <c r="B15230">
        <v>1</v>
      </c>
      <c r="C15230" t="s">
        <v>9357</v>
      </c>
      <c r="D15230" s="84"/>
      <c r="F15230" s="84"/>
    </row>
    <row r="15231" spans="1:6" x14ac:dyDescent="0.25">
      <c r="A15231" t="s">
        <v>16469</v>
      </c>
      <c r="B15231">
        <v>1</v>
      </c>
      <c r="C15231" t="s">
        <v>9357</v>
      </c>
      <c r="D15231" s="84"/>
      <c r="F15231" s="84"/>
    </row>
    <row r="15232" spans="1:6" x14ac:dyDescent="0.25">
      <c r="A15232" t="s">
        <v>16470</v>
      </c>
      <c r="B15232">
        <v>1</v>
      </c>
      <c r="C15232" t="s">
        <v>9357</v>
      </c>
      <c r="D15232" s="84"/>
      <c r="F15232" s="84"/>
    </row>
    <row r="15233" spans="1:6" x14ac:dyDescent="0.25">
      <c r="A15233" t="s">
        <v>16471</v>
      </c>
      <c r="B15233">
        <v>1</v>
      </c>
      <c r="C15233" t="s">
        <v>9357</v>
      </c>
      <c r="D15233" s="84"/>
      <c r="F15233" s="84"/>
    </row>
    <row r="15234" spans="1:6" x14ac:dyDescent="0.25">
      <c r="A15234" t="s">
        <v>16472</v>
      </c>
      <c r="B15234">
        <v>1</v>
      </c>
      <c r="C15234" t="s">
        <v>9357</v>
      </c>
      <c r="D15234" s="84"/>
      <c r="F15234" s="84"/>
    </row>
    <row r="15235" spans="1:6" x14ac:dyDescent="0.25">
      <c r="A15235" t="s">
        <v>16473</v>
      </c>
      <c r="B15235">
        <v>1</v>
      </c>
      <c r="C15235" t="s">
        <v>9357</v>
      </c>
      <c r="D15235" s="84"/>
      <c r="F15235" s="84"/>
    </row>
    <row r="15236" spans="1:6" x14ac:dyDescent="0.25">
      <c r="A15236" t="s">
        <v>16474</v>
      </c>
      <c r="B15236">
        <v>1</v>
      </c>
      <c r="C15236" t="s">
        <v>9357</v>
      </c>
      <c r="D15236" s="84"/>
      <c r="F15236" s="84"/>
    </row>
    <row r="15237" spans="1:6" x14ac:dyDescent="0.25">
      <c r="A15237" t="s">
        <v>16475</v>
      </c>
      <c r="B15237">
        <v>1</v>
      </c>
      <c r="C15237" t="s">
        <v>9357</v>
      </c>
      <c r="D15237" s="84"/>
      <c r="F15237" s="84"/>
    </row>
    <row r="15238" spans="1:6" x14ac:dyDescent="0.25">
      <c r="A15238" t="s">
        <v>16476</v>
      </c>
      <c r="B15238">
        <v>1</v>
      </c>
      <c r="C15238" t="s">
        <v>9357</v>
      </c>
      <c r="D15238" s="84"/>
      <c r="F15238" s="84"/>
    </row>
    <row r="15239" spans="1:6" x14ac:dyDescent="0.25">
      <c r="A15239" t="s">
        <v>16477</v>
      </c>
      <c r="B15239">
        <v>1</v>
      </c>
      <c r="C15239" t="s">
        <v>9357</v>
      </c>
      <c r="D15239" s="84"/>
      <c r="F15239" s="84"/>
    </row>
    <row r="15240" spans="1:6" x14ac:dyDescent="0.25">
      <c r="A15240" t="s">
        <v>16478</v>
      </c>
      <c r="B15240">
        <v>1</v>
      </c>
      <c r="C15240" t="s">
        <v>9357</v>
      </c>
      <c r="D15240" s="84"/>
      <c r="F15240" s="84"/>
    </row>
    <row r="15241" spans="1:6" x14ac:dyDescent="0.25">
      <c r="A15241" t="s">
        <v>16479</v>
      </c>
      <c r="B15241">
        <v>1</v>
      </c>
      <c r="C15241" t="s">
        <v>9357</v>
      </c>
      <c r="D15241" s="84"/>
      <c r="F15241" s="84"/>
    </row>
    <row r="15242" spans="1:6" x14ac:dyDescent="0.25">
      <c r="A15242" t="s">
        <v>16480</v>
      </c>
      <c r="B15242">
        <v>1</v>
      </c>
      <c r="C15242" t="s">
        <v>9357</v>
      </c>
      <c r="D15242" s="84"/>
      <c r="F15242" s="84"/>
    </row>
    <row r="15243" spans="1:6" x14ac:dyDescent="0.25">
      <c r="A15243" t="s">
        <v>16481</v>
      </c>
      <c r="B15243">
        <v>1</v>
      </c>
      <c r="C15243" t="s">
        <v>9357</v>
      </c>
      <c r="D15243" s="84"/>
      <c r="F15243" s="84"/>
    </row>
    <row r="15244" spans="1:6" x14ac:dyDescent="0.25">
      <c r="A15244" t="s">
        <v>16482</v>
      </c>
      <c r="B15244">
        <v>1</v>
      </c>
      <c r="C15244" t="s">
        <v>9357</v>
      </c>
      <c r="D15244" s="84"/>
      <c r="F15244" s="84"/>
    </row>
    <row r="15245" spans="1:6" x14ac:dyDescent="0.25">
      <c r="A15245" t="s">
        <v>16483</v>
      </c>
      <c r="B15245">
        <v>1</v>
      </c>
      <c r="C15245" t="s">
        <v>9357</v>
      </c>
      <c r="D15245" s="84"/>
      <c r="F15245" s="84"/>
    </row>
    <row r="15246" spans="1:6" x14ac:dyDescent="0.25">
      <c r="A15246" t="s">
        <v>16484</v>
      </c>
      <c r="B15246">
        <v>1</v>
      </c>
      <c r="C15246" t="s">
        <v>9357</v>
      </c>
      <c r="D15246" s="84"/>
      <c r="F15246" s="84"/>
    </row>
    <row r="15247" spans="1:6" x14ac:dyDescent="0.25">
      <c r="A15247" t="s">
        <v>16485</v>
      </c>
      <c r="B15247">
        <v>1</v>
      </c>
      <c r="C15247" t="s">
        <v>9357</v>
      </c>
      <c r="D15247" s="84"/>
      <c r="F15247" s="84"/>
    </row>
    <row r="15248" spans="1:6" x14ac:dyDescent="0.25">
      <c r="A15248" t="s">
        <v>16486</v>
      </c>
      <c r="B15248">
        <v>1</v>
      </c>
      <c r="C15248" t="s">
        <v>9357</v>
      </c>
      <c r="D15248" s="84"/>
      <c r="F15248" s="84"/>
    </row>
    <row r="15249" spans="1:6" x14ac:dyDescent="0.25">
      <c r="A15249" t="s">
        <v>16487</v>
      </c>
      <c r="B15249">
        <v>1</v>
      </c>
      <c r="C15249" t="s">
        <v>9357</v>
      </c>
      <c r="D15249" s="84"/>
      <c r="F15249" s="84"/>
    </row>
    <row r="15250" spans="1:6" x14ac:dyDescent="0.25">
      <c r="A15250" t="s">
        <v>16488</v>
      </c>
      <c r="B15250">
        <v>1</v>
      </c>
      <c r="C15250" t="s">
        <v>9357</v>
      </c>
      <c r="D15250" s="84"/>
      <c r="F15250" s="84"/>
    </row>
    <row r="15251" spans="1:6" x14ac:dyDescent="0.25">
      <c r="A15251" t="s">
        <v>16489</v>
      </c>
      <c r="B15251">
        <v>1</v>
      </c>
      <c r="C15251" t="s">
        <v>9357</v>
      </c>
      <c r="D15251" s="84"/>
      <c r="F15251" s="84"/>
    </row>
    <row r="15252" spans="1:6" x14ac:dyDescent="0.25">
      <c r="A15252" t="s">
        <v>16490</v>
      </c>
      <c r="B15252">
        <v>1</v>
      </c>
      <c r="C15252" t="s">
        <v>9357</v>
      </c>
      <c r="D15252" s="84"/>
      <c r="F15252" s="84"/>
    </row>
    <row r="15253" spans="1:6" x14ac:dyDescent="0.25">
      <c r="A15253" t="s">
        <v>16491</v>
      </c>
      <c r="B15253">
        <v>1</v>
      </c>
      <c r="C15253" t="s">
        <v>9357</v>
      </c>
      <c r="D15253" s="84"/>
      <c r="F15253" s="84"/>
    </row>
    <row r="15254" spans="1:6" x14ac:dyDescent="0.25">
      <c r="A15254" t="s">
        <v>16492</v>
      </c>
      <c r="B15254">
        <v>1</v>
      </c>
      <c r="C15254" t="s">
        <v>9357</v>
      </c>
      <c r="D15254" s="84"/>
      <c r="F15254" s="84"/>
    </row>
    <row r="15255" spans="1:6" x14ac:dyDescent="0.25">
      <c r="A15255" t="s">
        <v>16493</v>
      </c>
      <c r="B15255">
        <v>1</v>
      </c>
      <c r="C15255" t="s">
        <v>9357</v>
      </c>
      <c r="D15255" s="84"/>
      <c r="F15255" s="84"/>
    </row>
    <row r="15256" spans="1:6" x14ac:dyDescent="0.25">
      <c r="A15256" t="s">
        <v>16494</v>
      </c>
      <c r="B15256">
        <v>1</v>
      </c>
      <c r="C15256" t="s">
        <v>9357</v>
      </c>
      <c r="D15256" s="84"/>
      <c r="F15256" s="84"/>
    </row>
    <row r="15257" spans="1:6" x14ac:dyDescent="0.25">
      <c r="A15257" t="s">
        <v>16495</v>
      </c>
      <c r="B15257">
        <v>1</v>
      </c>
      <c r="C15257" t="s">
        <v>9357</v>
      </c>
      <c r="D15257" s="84"/>
      <c r="F15257" s="84"/>
    </row>
    <row r="15258" spans="1:6" x14ac:dyDescent="0.25">
      <c r="A15258" t="s">
        <v>16496</v>
      </c>
      <c r="B15258">
        <v>1</v>
      </c>
      <c r="C15258" t="s">
        <v>9357</v>
      </c>
      <c r="D15258" s="84"/>
      <c r="F15258" s="84"/>
    </row>
    <row r="15259" spans="1:6" x14ac:dyDescent="0.25">
      <c r="A15259" t="s">
        <v>16497</v>
      </c>
      <c r="B15259">
        <v>1</v>
      </c>
      <c r="C15259" t="s">
        <v>9357</v>
      </c>
      <c r="D15259" s="84"/>
      <c r="F15259" s="84"/>
    </row>
    <row r="15260" spans="1:6" x14ac:dyDescent="0.25">
      <c r="A15260" t="s">
        <v>16498</v>
      </c>
      <c r="B15260">
        <v>1</v>
      </c>
      <c r="C15260" t="s">
        <v>9357</v>
      </c>
      <c r="D15260" s="84"/>
      <c r="F15260" s="84"/>
    </row>
    <row r="15261" spans="1:6" x14ac:dyDescent="0.25">
      <c r="A15261" t="s">
        <v>16499</v>
      </c>
      <c r="B15261">
        <v>1</v>
      </c>
      <c r="C15261" t="s">
        <v>9357</v>
      </c>
      <c r="D15261" s="84"/>
      <c r="F15261" s="84"/>
    </row>
    <row r="15262" spans="1:6" x14ac:dyDescent="0.25">
      <c r="A15262" t="s">
        <v>16500</v>
      </c>
      <c r="B15262">
        <v>1</v>
      </c>
      <c r="C15262" t="s">
        <v>9357</v>
      </c>
      <c r="D15262" s="84"/>
      <c r="F15262" s="84"/>
    </row>
    <row r="15263" spans="1:6" x14ac:dyDescent="0.25">
      <c r="A15263" t="s">
        <v>16501</v>
      </c>
      <c r="B15263">
        <v>1</v>
      </c>
      <c r="C15263" t="s">
        <v>9357</v>
      </c>
      <c r="D15263" s="84"/>
      <c r="F15263" s="84"/>
    </row>
    <row r="15264" spans="1:6" x14ac:dyDescent="0.25">
      <c r="A15264" t="s">
        <v>16502</v>
      </c>
      <c r="B15264">
        <v>1</v>
      </c>
      <c r="C15264" t="s">
        <v>9357</v>
      </c>
      <c r="D15264" s="84"/>
      <c r="F15264" s="84"/>
    </row>
    <row r="15265" spans="1:6" x14ac:dyDescent="0.25">
      <c r="A15265" t="s">
        <v>16503</v>
      </c>
      <c r="B15265">
        <v>1</v>
      </c>
      <c r="C15265" t="s">
        <v>9357</v>
      </c>
      <c r="D15265" s="84"/>
      <c r="F15265" s="84"/>
    </row>
    <row r="15266" spans="1:6" x14ac:dyDescent="0.25">
      <c r="A15266" t="s">
        <v>16504</v>
      </c>
      <c r="B15266">
        <v>1</v>
      </c>
      <c r="C15266" t="s">
        <v>9357</v>
      </c>
      <c r="D15266" s="84"/>
      <c r="F15266" s="84"/>
    </row>
    <row r="15267" spans="1:6" x14ac:dyDescent="0.25">
      <c r="A15267" t="s">
        <v>16505</v>
      </c>
      <c r="B15267">
        <v>1</v>
      </c>
      <c r="C15267" t="s">
        <v>9357</v>
      </c>
      <c r="D15267" s="84"/>
      <c r="F15267" s="84"/>
    </row>
    <row r="15268" spans="1:6" x14ac:dyDescent="0.25">
      <c r="A15268" t="s">
        <v>16506</v>
      </c>
      <c r="B15268">
        <v>1</v>
      </c>
      <c r="C15268" t="s">
        <v>9357</v>
      </c>
      <c r="D15268" s="84"/>
      <c r="F15268" s="84"/>
    </row>
    <row r="15269" spans="1:6" x14ac:dyDescent="0.25">
      <c r="A15269" t="s">
        <v>16507</v>
      </c>
      <c r="B15269">
        <v>1</v>
      </c>
      <c r="C15269" t="s">
        <v>9357</v>
      </c>
      <c r="D15269" s="84"/>
      <c r="F15269" s="84"/>
    </row>
    <row r="15270" spans="1:6" x14ac:dyDescent="0.25">
      <c r="A15270" t="s">
        <v>16508</v>
      </c>
      <c r="B15270">
        <v>1</v>
      </c>
      <c r="C15270" t="s">
        <v>9357</v>
      </c>
      <c r="D15270" s="84"/>
      <c r="F15270" s="84"/>
    </row>
    <row r="15271" spans="1:6" x14ac:dyDescent="0.25">
      <c r="A15271" t="s">
        <v>16509</v>
      </c>
      <c r="B15271">
        <v>1</v>
      </c>
      <c r="C15271" t="s">
        <v>9357</v>
      </c>
      <c r="D15271" s="84"/>
      <c r="F15271" s="84"/>
    </row>
    <row r="15272" spans="1:6" x14ac:dyDescent="0.25">
      <c r="A15272" t="s">
        <v>16510</v>
      </c>
      <c r="B15272">
        <v>1</v>
      </c>
      <c r="C15272" t="s">
        <v>9357</v>
      </c>
      <c r="D15272" s="84"/>
      <c r="F15272" s="84"/>
    </row>
    <row r="15273" spans="1:6" x14ac:dyDescent="0.25">
      <c r="A15273" t="s">
        <v>16511</v>
      </c>
      <c r="B15273">
        <v>1</v>
      </c>
      <c r="C15273" t="s">
        <v>9357</v>
      </c>
      <c r="D15273" s="84"/>
      <c r="F15273" s="84"/>
    </row>
    <row r="15274" spans="1:6" x14ac:dyDescent="0.25">
      <c r="A15274" t="s">
        <v>16512</v>
      </c>
      <c r="B15274">
        <v>1</v>
      </c>
      <c r="C15274" t="s">
        <v>9357</v>
      </c>
      <c r="D15274" s="84"/>
      <c r="F15274" s="84"/>
    </row>
    <row r="15275" spans="1:6" x14ac:dyDescent="0.25">
      <c r="A15275" t="s">
        <v>16513</v>
      </c>
      <c r="B15275">
        <v>1</v>
      </c>
      <c r="C15275" t="s">
        <v>9357</v>
      </c>
      <c r="D15275" s="84"/>
      <c r="F15275" s="84"/>
    </row>
    <row r="15276" spans="1:6" x14ac:dyDescent="0.25">
      <c r="A15276" t="s">
        <v>16514</v>
      </c>
      <c r="B15276">
        <v>1</v>
      </c>
      <c r="C15276" t="s">
        <v>9357</v>
      </c>
      <c r="D15276" s="84"/>
      <c r="F15276" s="84"/>
    </row>
    <row r="15277" spans="1:6" x14ac:dyDescent="0.25">
      <c r="A15277" t="s">
        <v>16515</v>
      </c>
      <c r="B15277">
        <v>1</v>
      </c>
      <c r="C15277" t="s">
        <v>9357</v>
      </c>
      <c r="D15277" s="84"/>
      <c r="F15277" s="84"/>
    </row>
    <row r="15278" spans="1:6" x14ac:dyDescent="0.25">
      <c r="A15278" t="s">
        <v>16516</v>
      </c>
      <c r="B15278">
        <v>1</v>
      </c>
      <c r="C15278" t="s">
        <v>9357</v>
      </c>
      <c r="D15278" s="84"/>
      <c r="F15278" s="84"/>
    </row>
    <row r="15279" spans="1:6" x14ac:dyDescent="0.25">
      <c r="A15279" t="s">
        <v>16517</v>
      </c>
      <c r="B15279">
        <v>1</v>
      </c>
      <c r="C15279" t="s">
        <v>9357</v>
      </c>
      <c r="D15279" s="84"/>
      <c r="F15279" s="84"/>
    </row>
    <row r="15280" spans="1:6" x14ac:dyDescent="0.25">
      <c r="A15280" t="s">
        <v>16518</v>
      </c>
      <c r="B15280">
        <v>1</v>
      </c>
      <c r="C15280" t="s">
        <v>9357</v>
      </c>
      <c r="D15280" s="84"/>
      <c r="F15280" s="84"/>
    </row>
    <row r="15281" spans="1:6" x14ac:dyDescent="0.25">
      <c r="A15281" t="s">
        <v>16519</v>
      </c>
      <c r="B15281">
        <v>1</v>
      </c>
      <c r="C15281" t="s">
        <v>9357</v>
      </c>
      <c r="D15281" s="84"/>
      <c r="F15281" s="84"/>
    </row>
    <row r="15282" spans="1:6" x14ac:dyDescent="0.25">
      <c r="A15282" t="s">
        <v>16520</v>
      </c>
      <c r="B15282">
        <v>1</v>
      </c>
      <c r="C15282" t="s">
        <v>9357</v>
      </c>
      <c r="D15282" s="84"/>
      <c r="F15282" s="84"/>
    </row>
    <row r="15283" spans="1:6" x14ac:dyDescent="0.25">
      <c r="A15283" t="s">
        <v>16521</v>
      </c>
      <c r="B15283">
        <v>1</v>
      </c>
      <c r="C15283" t="s">
        <v>9357</v>
      </c>
      <c r="D15283" s="84"/>
      <c r="F15283" s="84"/>
    </row>
    <row r="15284" spans="1:6" x14ac:dyDescent="0.25">
      <c r="A15284" t="s">
        <v>16522</v>
      </c>
      <c r="B15284">
        <v>1</v>
      </c>
      <c r="C15284" t="s">
        <v>9357</v>
      </c>
      <c r="D15284" s="84"/>
      <c r="F15284" s="84"/>
    </row>
    <row r="15285" spans="1:6" x14ac:dyDescent="0.25">
      <c r="A15285" t="s">
        <v>16523</v>
      </c>
      <c r="B15285">
        <v>1</v>
      </c>
      <c r="C15285" t="s">
        <v>9357</v>
      </c>
      <c r="D15285" s="84"/>
      <c r="F15285" s="84"/>
    </row>
    <row r="15286" spans="1:6" x14ac:dyDescent="0.25">
      <c r="A15286" t="s">
        <v>16524</v>
      </c>
      <c r="B15286">
        <v>1</v>
      </c>
      <c r="C15286" t="s">
        <v>9357</v>
      </c>
      <c r="D15286" s="84"/>
      <c r="F15286" s="84"/>
    </row>
    <row r="15287" spans="1:6" x14ac:dyDescent="0.25">
      <c r="A15287" t="s">
        <v>16525</v>
      </c>
      <c r="B15287">
        <v>1</v>
      </c>
      <c r="C15287" t="s">
        <v>9357</v>
      </c>
      <c r="D15287" s="84"/>
      <c r="F15287" s="84"/>
    </row>
    <row r="15288" spans="1:6" x14ac:dyDescent="0.25">
      <c r="A15288" t="s">
        <v>16526</v>
      </c>
      <c r="B15288">
        <v>1</v>
      </c>
      <c r="C15288" t="s">
        <v>9357</v>
      </c>
      <c r="D15288" s="84"/>
      <c r="F15288" s="84"/>
    </row>
    <row r="15289" spans="1:6" x14ac:dyDescent="0.25">
      <c r="A15289" t="s">
        <v>16527</v>
      </c>
      <c r="B15289">
        <v>1</v>
      </c>
      <c r="C15289" t="s">
        <v>9357</v>
      </c>
      <c r="D15289" s="84"/>
      <c r="F15289" s="84"/>
    </row>
    <row r="15290" spans="1:6" x14ac:dyDescent="0.25">
      <c r="A15290" t="s">
        <v>16528</v>
      </c>
      <c r="B15290">
        <v>1</v>
      </c>
      <c r="C15290" t="s">
        <v>9357</v>
      </c>
      <c r="D15290" s="84"/>
      <c r="F15290" s="84"/>
    </row>
    <row r="15291" spans="1:6" x14ac:dyDescent="0.25">
      <c r="A15291" t="s">
        <v>16529</v>
      </c>
      <c r="B15291">
        <v>1</v>
      </c>
      <c r="C15291" t="s">
        <v>9357</v>
      </c>
      <c r="D15291" s="84"/>
      <c r="F15291" s="84"/>
    </row>
    <row r="15292" spans="1:6" x14ac:dyDescent="0.25">
      <c r="A15292" t="s">
        <v>16530</v>
      </c>
      <c r="B15292">
        <v>1</v>
      </c>
      <c r="C15292" t="s">
        <v>9357</v>
      </c>
      <c r="D15292" s="84"/>
      <c r="F15292" s="84"/>
    </row>
    <row r="15293" spans="1:6" x14ac:dyDescent="0.25">
      <c r="A15293" t="s">
        <v>16531</v>
      </c>
      <c r="B15293">
        <v>1</v>
      </c>
      <c r="C15293" t="s">
        <v>9357</v>
      </c>
      <c r="D15293" s="84"/>
      <c r="F15293" s="84"/>
    </row>
    <row r="15294" spans="1:6" x14ac:dyDescent="0.25">
      <c r="A15294" t="s">
        <v>16532</v>
      </c>
      <c r="B15294">
        <v>1</v>
      </c>
      <c r="C15294" t="s">
        <v>9357</v>
      </c>
      <c r="D15294" s="84"/>
      <c r="F15294" s="84"/>
    </row>
    <row r="15295" spans="1:6" x14ac:dyDescent="0.25">
      <c r="A15295" t="s">
        <v>16533</v>
      </c>
      <c r="B15295">
        <v>1</v>
      </c>
      <c r="C15295" t="s">
        <v>9357</v>
      </c>
      <c r="D15295" s="84"/>
      <c r="F15295" s="84"/>
    </row>
    <row r="15296" spans="1:6" x14ac:dyDescent="0.25">
      <c r="A15296" t="s">
        <v>16534</v>
      </c>
      <c r="B15296">
        <v>1</v>
      </c>
      <c r="C15296" t="s">
        <v>9357</v>
      </c>
      <c r="D15296" s="84"/>
      <c r="F15296" s="84"/>
    </row>
    <row r="15297" spans="1:6" x14ac:dyDescent="0.25">
      <c r="A15297" t="s">
        <v>16535</v>
      </c>
      <c r="B15297">
        <v>1</v>
      </c>
      <c r="C15297" t="s">
        <v>9357</v>
      </c>
      <c r="D15297" s="84"/>
      <c r="F15297" s="84"/>
    </row>
    <row r="15298" spans="1:6" x14ac:dyDescent="0.25">
      <c r="A15298" t="s">
        <v>16536</v>
      </c>
      <c r="B15298">
        <v>1</v>
      </c>
      <c r="C15298" t="s">
        <v>9357</v>
      </c>
      <c r="D15298" s="84"/>
      <c r="F15298" s="84"/>
    </row>
    <row r="15299" spans="1:6" x14ac:dyDescent="0.25">
      <c r="A15299" t="s">
        <v>16537</v>
      </c>
      <c r="B15299">
        <v>1</v>
      </c>
      <c r="C15299" t="s">
        <v>9357</v>
      </c>
      <c r="D15299" s="84"/>
      <c r="F15299" s="84"/>
    </row>
    <row r="15300" spans="1:6" x14ac:dyDescent="0.25">
      <c r="A15300" t="s">
        <v>16538</v>
      </c>
      <c r="B15300">
        <v>1</v>
      </c>
      <c r="C15300" t="s">
        <v>9357</v>
      </c>
      <c r="D15300" s="84"/>
      <c r="F15300" s="84"/>
    </row>
    <row r="15301" spans="1:6" x14ac:dyDescent="0.25">
      <c r="A15301" t="s">
        <v>16539</v>
      </c>
      <c r="B15301">
        <v>1</v>
      </c>
      <c r="C15301" t="s">
        <v>9357</v>
      </c>
      <c r="D15301" s="84"/>
      <c r="F15301" s="84"/>
    </row>
    <row r="15302" spans="1:6" x14ac:dyDescent="0.25">
      <c r="A15302" t="s">
        <v>16540</v>
      </c>
      <c r="B15302">
        <v>1</v>
      </c>
      <c r="C15302" t="s">
        <v>9357</v>
      </c>
      <c r="D15302" s="84"/>
      <c r="F15302" s="84"/>
    </row>
    <row r="15303" spans="1:6" x14ac:dyDescent="0.25">
      <c r="A15303" t="s">
        <v>16541</v>
      </c>
      <c r="B15303">
        <v>1</v>
      </c>
      <c r="C15303" t="s">
        <v>9357</v>
      </c>
      <c r="D15303" s="84"/>
      <c r="F15303" s="84"/>
    </row>
    <row r="15304" spans="1:6" x14ac:dyDescent="0.25">
      <c r="A15304" t="s">
        <v>16542</v>
      </c>
      <c r="B15304">
        <v>1</v>
      </c>
      <c r="C15304" t="s">
        <v>9357</v>
      </c>
      <c r="D15304" s="84"/>
      <c r="F15304" s="84"/>
    </row>
    <row r="15305" spans="1:6" x14ac:dyDescent="0.25">
      <c r="A15305" t="s">
        <v>16543</v>
      </c>
      <c r="B15305">
        <v>1</v>
      </c>
      <c r="C15305" t="s">
        <v>9357</v>
      </c>
      <c r="D15305" s="84"/>
      <c r="F15305" s="84"/>
    </row>
    <row r="15306" spans="1:6" x14ac:dyDescent="0.25">
      <c r="A15306" t="s">
        <v>16544</v>
      </c>
      <c r="B15306">
        <v>1</v>
      </c>
      <c r="C15306" t="s">
        <v>9357</v>
      </c>
      <c r="D15306" s="84"/>
      <c r="F15306" s="84"/>
    </row>
    <row r="15307" spans="1:6" x14ac:dyDescent="0.25">
      <c r="A15307" t="s">
        <v>16545</v>
      </c>
      <c r="B15307">
        <v>1</v>
      </c>
      <c r="C15307" t="s">
        <v>9357</v>
      </c>
      <c r="D15307" s="84"/>
      <c r="F15307" s="84"/>
    </row>
    <row r="15308" spans="1:6" x14ac:dyDescent="0.25">
      <c r="A15308" t="s">
        <v>16546</v>
      </c>
      <c r="B15308">
        <v>1</v>
      </c>
      <c r="C15308" t="s">
        <v>9357</v>
      </c>
      <c r="D15308" s="84"/>
      <c r="F15308" s="84"/>
    </row>
    <row r="15309" spans="1:6" x14ac:dyDescent="0.25">
      <c r="A15309" t="s">
        <v>16547</v>
      </c>
      <c r="B15309">
        <v>1</v>
      </c>
      <c r="C15309" t="s">
        <v>9357</v>
      </c>
      <c r="D15309" s="84"/>
      <c r="F15309" s="84"/>
    </row>
    <row r="15310" spans="1:6" x14ac:dyDescent="0.25">
      <c r="A15310" t="s">
        <v>16548</v>
      </c>
      <c r="B15310">
        <v>1</v>
      </c>
      <c r="C15310" t="s">
        <v>9357</v>
      </c>
      <c r="D15310" s="84"/>
      <c r="F15310" s="84"/>
    </row>
    <row r="15311" spans="1:6" x14ac:dyDescent="0.25">
      <c r="A15311" t="s">
        <v>16549</v>
      </c>
      <c r="B15311">
        <v>1</v>
      </c>
      <c r="C15311" t="s">
        <v>9357</v>
      </c>
      <c r="D15311" s="84"/>
      <c r="F15311" s="84"/>
    </row>
    <row r="15312" spans="1:6" x14ac:dyDescent="0.25">
      <c r="A15312" t="s">
        <v>16550</v>
      </c>
      <c r="B15312">
        <v>1</v>
      </c>
      <c r="C15312" t="s">
        <v>9357</v>
      </c>
      <c r="D15312" s="84"/>
      <c r="F15312" s="84"/>
    </row>
    <row r="15313" spans="1:6" x14ac:dyDescent="0.25">
      <c r="A15313" t="s">
        <v>16551</v>
      </c>
      <c r="B15313">
        <v>1</v>
      </c>
      <c r="C15313" t="s">
        <v>9357</v>
      </c>
      <c r="D15313" s="84"/>
      <c r="F15313" s="84"/>
    </row>
    <row r="15314" spans="1:6" x14ac:dyDescent="0.25">
      <c r="A15314" t="s">
        <v>16552</v>
      </c>
      <c r="B15314">
        <v>1</v>
      </c>
      <c r="C15314" t="s">
        <v>9357</v>
      </c>
      <c r="D15314" s="84"/>
      <c r="F15314" s="84"/>
    </row>
    <row r="15315" spans="1:6" x14ac:dyDescent="0.25">
      <c r="A15315" t="s">
        <v>16553</v>
      </c>
      <c r="B15315">
        <v>1</v>
      </c>
      <c r="C15315" t="s">
        <v>9357</v>
      </c>
      <c r="D15315" s="84"/>
      <c r="F15315" s="84"/>
    </row>
    <row r="15316" spans="1:6" x14ac:dyDescent="0.25">
      <c r="A15316" t="s">
        <v>16554</v>
      </c>
      <c r="B15316">
        <v>1</v>
      </c>
      <c r="C15316" t="s">
        <v>9357</v>
      </c>
      <c r="D15316" s="84"/>
      <c r="F15316" s="84"/>
    </row>
    <row r="15317" spans="1:6" x14ac:dyDescent="0.25">
      <c r="A15317" t="s">
        <v>16555</v>
      </c>
      <c r="B15317">
        <v>1</v>
      </c>
      <c r="C15317" t="s">
        <v>9357</v>
      </c>
      <c r="D15317" s="84"/>
      <c r="F15317" s="84"/>
    </row>
    <row r="15318" spans="1:6" x14ac:dyDescent="0.25">
      <c r="A15318" t="s">
        <v>16556</v>
      </c>
      <c r="B15318">
        <v>1</v>
      </c>
      <c r="C15318" t="s">
        <v>9357</v>
      </c>
      <c r="D15318" s="84"/>
      <c r="F15318" s="84"/>
    </row>
    <row r="15319" spans="1:6" x14ac:dyDescent="0.25">
      <c r="A15319" t="s">
        <v>16557</v>
      </c>
      <c r="B15319">
        <v>1</v>
      </c>
      <c r="C15319" t="s">
        <v>9357</v>
      </c>
      <c r="D15319" s="84"/>
      <c r="F15319" s="84"/>
    </row>
    <row r="15320" spans="1:6" x14ac:dyDescent="0.25">
      <c r="A15320" t="s">
        <v>16558</v>
      </c>
      <c r="B15320">
        <v>1</v>
      </c>
      <c r="C15320" t="s">
        <v>9357</v>
      </c>
      <c r="D15320" s="84"/>
      <c r="F15320" s="84"/>
    </row>
    <row r="15321" spans="1:6" x14ac:dyDescent="0.25">
      <c r="A15321" t="s">
        <v>16559</v>
      </c>
      <c r="B15321">
        <v>1</v>
      </c>
      <c r="C15321" t="s">
        <v>9357</v>
      </c>
      <c r="D15321" s="84"/>
      <c r="F15321" s="84"/>
    </row>
    <row r="15322" spans="1:6" x14ac:dyDescent="0.25">
      <c r="A15322" t="s">
        <v>16560</v>
      </c>
      <c r="B15322">
        <v>1</v>
      </c>
      <c r="C15322" t="s">
        <v>9357</v>
      </c>
      <c r="D15322" s="84"/>
      <c r="F15322" s="84"/>
    </row>
    <row r="15323" spans="1:6" x14ac:dyDescent="0.25">
      <c r="A15323" t="s">
        <v>16561</v>
      </c>
      <c r="B15323">
        <v>1</v>
      </c>
      <c r="C15323" t="s">
        <v>9357</v>
      </c>
      <c r="D15323" s="84"/>
      <c r="F15323" s="84"/>
    </row>
    <row r="15324" spans="1:6" x14ac:dyDescent="0.25">
      <c r="A15324" t="s">
        <v>16562</v>
      </c>
      <c r="B15324">
        <v>1</v>
      </c>
      <c r="C15324" t="s">
        <v>9357</v>
      </c>
      <c r="D15324" s="84"/>
      <c r="F15324" s="84"/>
    </row>
    <row r="15325" spans="1:6" x14ac:dyDescent="0.25">
      <c r="A15325" t="s">
        <v>16563</v>
      </c>
      <c r="B15325">
        <v>1</v>
      </c>
      <c r="C15325" t="s">
        <v>9357</v>
      </c>
      <c r="D15325" s="84"/>
      <c r="F15325" s="84"/>
    </row>
    <row r="15326" spans="1:6" x14ac:dyDescent="0.25">
      <c r="A15326" t="s">
        <v>16564</v>
      </c>
      <c r="B15326">
        <v>1</v>
      </c>
      <c r="C15326" t="s">
        <v>9357</v>
      </c>
      <c r="D15326" s="84"/>
      <c r="F15326" s="84"/>
    </row>
    <row r="15327" spans="1:6" x14ac:dyDescent="0.25">
      <c r="A15327" t="s">
        <v>16565</v>
      </c>
      <c r="B15327">
        <v>1</v>
      </c>
      <c r="C15327" t="s">
        <v>9357</v>
      </c>
      <c r="D15327" s="84"/>
      <c r="F15327" s="84"/>
    </row>
    <row r="15328" spans="1:6" x14ac:dyDescent="0.25">
      <c r="A15328" t="s">
        <v>16566</v>
      </c>
      <c r="B15328">
        <v>1</v>
      </c>
      <c r="C15328" t="s">
        <v>9357</v>
      </c>
      <c r="D15328" s="84"/>
      <c r="F15328" s="84"/>
    </row>
    <row r="15329" spans="1:6" x14ac:dyDescent="0.25">
      <c r="A15329" t="s">
        <v>16567</v>
      </c>
      <c r="B15329">
        <v>1</v>
      </c>
      <c r="C15329" t="s">
        <v>9357</v>
      </c>
      <c r="D15329" s="84"/>
      <c r="F15329" s="84"/>
    </row>
    <row r="15330" spans="1:6" x14ac:dyDescent="0.25">
      <c r="A15330" t="s">
        <v>16568</v>
      </c>
      <c r="B15330">
        <v>1</v>
      </c>
      <c r="C15330" t="s">
        <v>9357</v>
      </c>
      <c r="D15330" s="84"/>
      <c r="F15330" s="84"/>
    </row>
    <row r="15331" spans="1:6" x14ac:dyDescent="0.25">
      <c r="A15331" t="s">
        <v>16569</v>
      </c>
      <c r="B15331">
        <v>1</v>
      </c>
      <c r="C15331" t="s">
        <v>9357</v>
      </c>
      <c r="D15331" s="84"/>
      <c r="F15331" s="84"/>
    </row>
    <row r="15332" spans="1:6" x14ac:dyDescent="0.25">
      <c r="A15332" t="s">
        <v>16570</v>
      </c>
      <c r="B15332">
        <v>1</v>
      </c>
      <c r="C15332" t="s">
        <v>9357</v>
      </c>
      <c r="D15332" s="84"/>
      <c r="F15332" s="84"/>
    </row>
    <row r="15333" spans="1:6" x14ac:dyDescent="0.25">
      <c r="A15333" t="s">
        <v>16571</v>
      </c>
      <c r="B15333">
        <v>1</v>
      </c>
      <c r="C15333" t="s">
        <v>9357</v>
      </c>
      <c r="D15333" s="84"/>
      <c r="F15333" s="84"/>
    </row>
    <row r="15334" spans="1:6" x14ac:dyDescent="0.25">
      <c r="A15334" t="s">
        <v>16572</v>
      </c>
      <c r="B15334">
        <v>1</v>
      </c>
      <c r="C15334" t="s">
        <v>9357</v>
      </c>
      <c r="D15334" s="84"/>
      <c r="F15334" s="84"/>
    </row>
    <row r="15335" spans="1:6" x14ac:dyDescent="0.25">
      <c r="A15335" t="s">
        <v>16573</v>
      </c>
      <c r="B15335">
        <v>1</v>
      </c>
      <c r="C15335" t="s">
        <v>9357</v>
      </c>
      <c r="D15335" s="84"/>
      <c r="F15335" s="84"/>
    </row>
    <row r="15336" spans="1:6" x14ac:dyDescent="0.25">
      <c r="A15336" t="s">
        <v>16574</v>
      </c>
      <c r="B15336">
        <v>1</v>
      </c>
      <c r="C15336" t="s">
        <v>9357</v>
      </c>
      <c r="D15336" s="84"/>
      <c r="F15336" s="84"/>
    </row>
    <row r="15337" spans="1:6" x14ac:dyDescent="0.25">
      <c r="A15337" t="s">
        <v>16575</v>
      </c>
      <c r="B15337">
        <v>1</v>
      </c>
      <c r="C15337" t="s">
        <v>9357</v>
      </c>
      <c r="D15337" s="84"/>
      <c r="F15337" s="84"/>
    </row>
    <row r="15338" spans="1:6" x14ac:dyDescent="0.25">
      <c r="A15338" t="s">
        <v>16576</v>
      </c>
      <c r="B15338">
        <v>1</v>
      </c>
      <c r="C15338" t="s">
        <v>9357</v>
      </c>
      <c r="D15338" s="84"/>
      <c r="F15338" s="84"/>
    </row>
    <row r="15339" spans="1:6" x14ac:dyDescent="0.25">
      <c r="A15339" t="s">
        <v>16577</v>
      </c>
      <c r="B15339">
        <v>1</v>
      </c>
      <c r="C15339" t="s">
        <v>9357</v>
      </c>
      <c r="D15339" s="84"/>
      <c r="F15339" s="84"/>
    </row>
    <row r="15340" spans="1:6" x14ac:dyDescent="0.25">
      <c r="A15340" t="s">
        <v>16578</v>
      </c>
      <c r="B15340">
        <v>1</v>
      </c>
      <c r="C15340" t="s">
        <v>9357</v>
      </c>
      <c r="D15340" s="84"/>
      <c r="F15340" s="84"/>
    </row>
    <row r="15341" spans="1:6" x14ac:dyDescent="0.25">
      <c r="A15341" t="s">
        <v>16579</v>
      </c>
      <c r="B15341">
        <v>1</v>
      </c>
      <c r="C15341" t="s">
        <v>9357</v>
      </c>
      <c r="D15341" s="84"/>
      <c r="F15341" s="84"/>
    </row>
    <row r="15342" spans="1:6" x14ac:dyDescent="0.25">
      <c r="A15342" t="s">
        <v>16580</v>
      </c>
      <c r="B15342">
        <v>1</v>
      </c>
      <c r="C15342" t="s">
        <v>9357</v>
      </c>
      <c r="D15342" s="84"/>
      <c r="F15342" s="84"/>
    </row>
    <row r="15343" spans="1:6" x14ac:dyDescent="0.25">
      <c r="A15343" t="s">
        <v>16581</v>
      </c>
      <c r="B15343">
        <v>1</v>
      </c>
      <c r="C15343" t="s">
        <v>9357</v>
      </c>
      <c r="D15343" s="84"/>
      <c r="F15343" s="84"/>
    </row>
    <row r="15344" spans="1:6" x14ac:dyDescent="0.25">
      <c r="A15344" t="s">
        <v>16582</v>
      </c>
      <c r="B15344">
        <v>1</v>
      </c>
      <c r="C15344" t="s">
        <v>9357</v>
      </c>
      <c r="D15344" s="84"/>
      <c r="F15344" s="84"/>
    </row>
    <row r="15345" spans="1:6" x14ac:dyDescent="0.25">
      <c r="A15345" t="s">
        <v>16583</v>
      </c>
      <c r="B15345">
        <v>1</v>
      </c>
      <c r="C15345" t="s">
        <v>9357</v>
      </c>
      <c r="D15345" s="84"/>
      <c r="F15345" s="84"/>
    </row>
    <row r="15346" spans="1:6" x14ac:dyDescent="0.25">
      <c r="A15346" t="s">
        <v>16584</v>
      </c>
      <c r="B15346">
        <v>1</v>
      </c>
      <c r="C15346" t="s">
        <v>9357</v>
      </c>
      <c r="D15346" s="84"/>
      <c r="F15346" s="84"/>
    </row>
    <row r="15347" spans="1:6" x14ac:dyDescent="0.25">
      <c r="A15347" t="s">
        <v>16585</v>
      </c>
      <c r="B15347">
        <v>1</v>
      </c>
      <c r="C15347" t="s">
        <v>9357</v>
      </c>
      <c r="D15347" s="84"/>
      <c r="F15347" s="84"/>
    </row>
    <row r="15348" spans="1:6" x14ac:dyDescent="0.25">
      <c r="A15348" t="s">
        <v>16586</v>
      </c>
      <c r="B15348">
        <v>1</v>
      </c>
      <c r="C15348" t="s">
        <v>9357</v>
      </c>
      <c r="D15348" s="84"/>
      <c r="F15348" s="84"/>
    </row>
    <row r="15349" spans="1:6" x14ac:dyDescent="0.25">
      <c r="A15349" t="s">
        <v>16587</v>
      </c>
      <c r="B15349">
        <v>1</v>
      </c>
      <c r="C15349" t="s">
        <v>9357</v>
      </c>
      <c r="D15349" s="84"/>
      <c r="F15349" s="84"/>
    </row>
    <row r="15350" spans="1:6" x14ac:dyDescent="0.25">
      <c r="A15350" t="s">
        <v>16588</v>
      </c>
      <c r="B15350">
        <v>1</v>
      </c>
      <c r="C15350" t="s">
        <v>9357</v>
      </c>
      <c r="D15350" s="84"/>
      <c r="F15350" s="84"/>
    </row>
    <row r="15351" spans="1:6" x14ac:dyDescent="0.25">
      <c r="A15351" t="s">
        <v>16589</v>
      </c>
      <c r="B15351">
        <v>1</v>
      </c>
      <c r="C15351" t="s">
        <v>9357</v>
      </c>
      <c r="D15351" s="84"/>
      <c r="F15351" s="84"/>
    </row>
    <row r="15352" spans="1:6" x14ac:dyDescent="0.25">
      <c r="A15352" t="s">
        <v>16590</v>
      </c>
      <c r="B15352">
        <v>1</v>
      </c>
      <c r="C15352" t="s">
        <v>9357</v>
      </c>
      <c r="D15352" s="84"/>
      <c r="F15352" s="84"/>
    </row>
    <row r="15353" spans="1:6" x14ac:dyDescent="0.25">
      <c r="A15353" t="s">
        <v>16591</v>
      </c>
      <c r="B15353">
        <v>1</v>
      </c>
      <c r="C15353" t="s">
        <v>9357</v>
      </c>
      <c r="D15353" s="84"/>
      <c r="F15353" s="84"/>
    </row>
    <row r="15354" spans="1:6" x14ac:dyDescent="0.25">
      <c r="A15354" t="s">
        <v>16592</v>
      </c>
      <c r="B15354">
        <v>1</v>
      </c>
      <c r="C15354" t="s">
        <v>9357</v>
      </c>
      <c r="D15354" s="84"/>
      <c r="F15354" s="84"/>
    </row>
    <row r="15355" spans="1:6" x14ac:dyDescent="0.25">
      <c r="A15355" t="s">
        <v>16593</v>
      </c>
      <c r="B15355">
        <v>1</v>
      </c>
      <c r="C15355" t="s">
        <v>9357</v>
      </c>
      <c r="D15355" s="84"/>
      <c r="F15355" s="84"/>
    </row>
    <row r="15356" spans="1:6" x14ac:dyDescent="0.25">
      <c r="A15356" t="s">
        <v>16594</v>
      </c>
      <c r="B15356">
        <v>1</v>
      </c>
      <c r="C15356" t="s">
        <v>9357</v>
      </c>
      <c r="D15356" s="84"/>
      <c r="F15356" s="84"/>
    </row>
    <row r="15357" spans="1:6" x14ac:dyDescent="0.25">
      <c r="A15357" t="s">
        <v>16595</v>
      </c>
      <c r="B15357">
        <v>1</v>
      </c>
      <c r="C15357" t="s">
        <v>9357</v>
      </c>
      <c r="D15357" s="84"/>
      <c r="F15357" s="84"/>
    </row>
    <row r="15358" spans="1:6" x14ac:dyDescent="0.25">
      <c r="A15358" t="s">
        <v>16596</v>
      </c>
      <c r="B15358">
        <v>1</v>
      </c>
      <c r="C15358" t="s">
        <v>9357</v>
      </c>
      <c r="D15358" s="84"/>
      <c r="F15358" s="84"/>
    </row>
    <row r="15359" spans="1:6" x14ac:dyDescent="0.25">
      <c r="A15359" t="s">
        <v>16597</v>
      </c>
      <c r="B15359">
        <v>1</v>
      </c>
      <c r="C15359" t="s">
        <v>9357</v>
      </c>
      <c r="D15359" s="84"/>
      <c r="F15359" s="84"/>
    </row>
    <row r="15360" spans="1:6" x14ac:dyDescent="0.25">
      <c r="A15360" t="s">
        <v>16598</v>
      </c>
      <c r="B15360">
        <v>1</v>
      </c>
      <c r="C15360" t="s">
        <v>9357</v>
      </c>
      <c r="D15360" s="84"/>
      <c r="F15360" s="84"/>
    </row>
    <row r="15361" spans="1:6" x14ac:dyDescent="0.25">
      <c r="A15361" t="s">
        <v>16599</v>
      </c>
      <c r="B15361">
        <v>1</v>
      </c>
      <c r="C15361" t="s">
        <v>9357</v>
      </c>
      <c r="D15361" s="84"/>
      <c r="F15361" s="84"/>
    </row>
    <row r="15362" spans="1:6" x14ac:dyDescent="0.25">
      <c r="A15362" t="s">
        <v>16600</v>
      </c>
      <c r="B15362">
        <v>1</v>
      </c>
      <c r="C15362" t="s">
        <v>9357</v>
      </c>
      <c r="D15362" s="84"/>
      <c r="F15362" s="84"/>
    </row>
    <row r="15363" spans="1:6" x14ac:dyDescent="0.25">
      <c r="A15363" t="s">
        <v>16601</v>
      </c>
      <c r="B15363">
        <v>1</v>
      </c>
      <c r="C15363" t="s">
        <v>9357</v>
      </c>
      <c r="D15363" s="84"/>
      <c r="F15363" s="84"/>
    </row>
    <row r="15364" spans="1:6" x14ac:dyDescent="0.25">
      <c r="A15364" t="s">
        <v>16602</v>
      </c>
      <c r="B15364">
        <v>1</v>
      </c>
      <c r="C15364" t="s">
        <v>9357</v>
      </c>
      <c r="D15364" s="84"/>
      <c r="F15364" s="84"/>
    </row>
    <row r="15365" spans="1:6" x14ac:dyDescent="0.25">
      <c r="A15365" t="s">
        <v>16603</v>
      </c>
      <c r="B15365">
        <v>1</v>
      </c>
      <c r="C15365" t="s">
        <v>9357</v>
      </c>
      <c r="D15365" s="84"/>
      <c r="F15365" s="84"/>
    </row>
    <row r="15366" spans="1:6" x14ac:dyDescent="0.25">
      <c r="A15366" t="s">
        <v>16604</v>
      </c>
      <c r="B15366">
        <v>1</v>
      </c>
      <c r="C15366" t="s">
        <v>9357</v>
      </c>
      <c r="D15366" s="84"/>
      <c r="F15366" s="84"/>
    </row>
    <row r="15367" spans="1:6" x14ac:dyDescent="0.25">
      <c r="A15367" t="s">
        <v>16605</v>
      </c>
      <c r="B15367">
        <v>1</v>
      </c>
      <c r="C15367" t="s">
        <v>9357</v>
      </c>
      <c r="D15367" s="84"/>
      <c r="F15367" s="84"/>
    </row>
    <row r="15368" spans="1:6" x14ac:dyDescent="0.25">
      <c r="A15368" t="s">
        <v>16606</v>
      </c>
      <c r="B15368">
        <v>1</v>
      </c>
      <c r="C15368" t="s">
        <v>9357</v>
      </c>
      <c r="D15368" s="84"/>
      <c r="F15368" s="84"/>
    </row>
    <row r="15369" spans="1:6" x14ac:dyDescent="0.25">
      <c r="A15369" t="s">
        <v>16607</v>
      </c>
      <c r="B15369">
        <v>1</v>
      </c>
      <c r="C15369" t="s">
        <v>9357</v>
      </c>
      <c r="D15369" s="84"/>
      <c r="F15369" s="84"/>
    </row>
    <row r="15370" spans="1:6" x14ac:dyDescent="0.25">
      <c r="A15370" t="s">
        <v>16608</v>
      </c>
      <c r="B15370">
        <v>1</v>
      </c>
      <c r="C15370" t="s">
        <v>9357</v>
      </c>
      <c r="D15370" s="84"/>
      <c r="F15370" s="84"/>
    </row>
    <row r="15371" spans="1:6" x14ac:dyDescent="0.25">
      <c r="A15371" t="s">
        <v>16609</v>
      </c>
      <c r="B15371">
        <v>1</v>
      </c>
      <c r="C15371" t="s">
        <v>9357</v>
      </c>
      <c r="D15371" s="84"/>
      <c r="F15371" s="84"/>
    </row>
    <row r="15372" spans="1:6" x14ac:dyDescent="0.25">
      <c r="A15372" t="s">
        <v>16610</v>
      </c>
      <c r="B15372">
        <v>1</v>
      </c>
      <c r="C15372" t="s">
        <v>9357</v>
      </c>
      <c r="D15372" s="84"/>
      <c r="F15372" s="84"/>
    </row>
    <row r="15373" spans="1:6" x14ac:dyDescent="0.25">
      <c r="A15373" t="s">
        <v>16611</v>
      </c>
      <c r="B15373">
        <v>1</v>
      </c>
      <c r="C15373" t="s">
        <v>9357</v>
      </c>
      <c r="D15373" s="84"/>
      <c r="F15373" s="84"/>
    </row>
    <row r="15374" spans="1:6" x14ac:dyDescent="0.25">
      <c r="A15374" t="s">
        <v>16612</v>
      </c>
      <c r="B15374">
        <v>1</v>
      </c>
      <c r="C15374" t="s">
        <v>9357</v>
      </c>
      <c r="D15374" s="84"/>
      <c r="F15374" s="84"/>
    </row>
    <row r="15375" spans="1:6" x14ac:dyDescent="0.25">
      <c r="A15375" t="s">
        <v>16613</v>
      </c>
      <c r="B15375">
        <v>1</v>
      </c>
      <c r="C15375" t="s">
        <v>9357</v>
      </c>
      <c r="D15375" s="84"/>
      <c r="F15375" s="84"/>
    </row>
    <row r="15376" spans="1:6" x14ac:dyDescent="0.25">
      <c r="A15376" t="s">
        <v>16614</v>
      </c>
      <c r="B15376">
        <v>1</v>
      </c>
      <c r="C15376" t="s">
        <v>9357</v>
      </c>
      <c r="D15376" s="84"/>
      <c r="F15376" s="84"/>
    </row>
    <row r="15377" spans="1:6" x14ac:dyDescent="0.25">
      <c r="A15377" t="s">
        <v>16615</v>
      </c>
      <c r="B15377">
        <v>1</v>
      </c>
      <c r="C15377" t="s">
        <v>9357</v>
      </c>
      <c r="D15377" s="84"/>
      <c r="F15377" s="84"/>
    </row>
    <row r="15378" spans="1:6" x14ac:dyDescent="0.25">
      <c r="A15378" t="s">
        <v>16616</v>
      </c>
      <c r="B15378">
        <v>1</v>
      </c>
      <c r="C15378" t="s">
        <v>9357</v>
      </c>
      <c r="D15378" s="84"/>
      <c r="F15378" s="84"/>
    </row>
    <row r="15379" spans="1:6" x14ac:dyDescent="0.25">
      <c r="A15379" t="s">
        <v>16617</v>
      </c>
      <c r="B15379">
        <v>1</v>
      </c>
      <c r="C15379" t="s">
        <v>9357</v>
      </c>
      <c r="D15379" s="84"/>
      <c r="F15379" s="84"/>
    </row>
    <row r="15380" spans="1:6" x14ac:dyDescent="0.25">
      <c r="A15380" t="s">
        <v>16618</v>
      </c>
      <c r="B15380">
        <v>1</v>
      </c>
      <c r="C15380" t="s">
        <v>9357</v>
      </c>
      <c r="D15380" s="84"/>
      <c r="F15380" s="84"/>
    </row>
    <row r="15381" spans="1:6" x14ac:dyDescent="0.25">
      <c r="A15381" t="s">
        <v>16619</v>
      </c>
      <c r="B15381">
        <v>1</v>
      </c>
      <c r="C15381" t="s">
        <v>9357</v>
      </c>
      <c r="D15381" s="84"/>
      <c r="F15381" s="84"/>
    </row>
    <row r="15382" spans="1:6" x14ac:dyDescent="0.25">
      <c r="A15382" t="s">
        <v>16620</v>
      </c>
      <c r="B15382">
        <v>1</v>
      </c>
      <c r="C15382" t="s">
        <v>9357</v>
      </c>
      <c r="D15382" s="84"/>
      <c r="F15382" s="84"/>
    </row>
    <row r="15383" spans="1:6" x14ac:dyDescent="0.25">
      <c r="A15383" t="s">
        <v>16621</v>
      </c>
      <c r="B15383">
        <v>1</v>
      </c>
      <c r="C15383" t="s">
        <v>9357</v>
      </c>
      <c r="D15383" s="84"/>
      <c r="F15383" s="84"/>
    </row>
    <row r="15384" spans="1:6" x14ac:dyDescent="0.25">
      <c r="A15384" t="s">
        <v>16622</v>
      </c>
      <c r="B15384">
        <v>1</v>
      </c>
      <c r="C15384" t="s">
        <v>9357</v>
      </c>
      <c r="D15384" s="84"/>
      <c r="F15384" s="84"/>
    </row>
    <row r="15385" spans="1:6" x14ac:dyDescent="0.25">
      <c r="A15385" t="s">
        <v>16623</v>
      </c>
      <c r="B15385">
        <v>1</v>
      </c>
      <c r="C15385" t="s">
        <v>9357</v>
      </c>
      <c r="D15385" s="84"/>
      <c r="F15385" s="84"/>
    </row>
    <row r="15386" spans="1:6" x14ac:dyDescent="0.25">
      <c r="A15386" t="s">
        <v>16624</v>
      </c>
      <c r="B15386">
        <v>1</v>
      </c>
      <c r="C15386" t="s">
        <v>9357</v>
      </c>
      <c r="D15386" s="84"/>
      <c r="F15386" s="84"/>
    </row>
    <row r="15387" spans="1:6" x14ac:dyDescent="0.25">
      <c r="A15387" t="s">
        <v>16625</v>
      </c>
      <c r="B15387">
        <v>1</v>
      </c>
      <c r="C15387" t="s">
        <v>9357</v>
      </c>
      <c r="D15387" s="84"/>
      <c r="F15387" s="84"/>
    </row>
    <row r="15388" spans="1:6" x14ac:dyDescent="0.25">
      <c r="A15388" t="s">
        <v>16626</v>
      </c>
      <c r="B15388">
        <v>1</v>
      </c>
      <c r="C15388" t="s">
        <v>9357</v>
      </c>
      <c r="D15388" s="84"/>
      <c r="F15388" s="84"/>
    </row>
    <row r="15389" spans="1:6" x14ac:dyDescent="0.25">
      <c r="A15389" t="s">
        <v>16627</v>
      </c>
      <c r="B15389">
        <v>1</v>
      </c>
      <c r="C15389" t="s">
        <v>9357</v>
      </c>
      <c r="D15389" s="84"/>
      <c r="F15389" s="84"/>
    </row>
    <row r="15390" spans="1:6" x14ac:dyDescent="0.25">
      <c r="A15390" t="s">
        <v>16628</v>
      </c>
      <c r="B15390">
        <v>1</v>
      </c>
      <c r="C15390" t="s">
        <v>9357</v>
      </c>
      <c r="D15390" s="84"/>
      <c r="F15390" s="84"/>
    </row>
    <row r="15391" spans="1:6" x14ac:dyDescent="0.25">
      <c r="A15391" t="s">
        <v>16629</v>
      </c>
      <c r="B15391">
        <v>1</v>
      </c>
      <c r="C15391" t="s">
        <v>9357</v>
      </c>
      <c r="D15391" s="84"/>
      <c r="F15391" s="84"/>
    </row>
    <row r="15392" spans="1:6" x14ac:dyDescent="0.25">
      <c r="A15392" t="s">
        <v>16630</v>
      </c>
      <c r="B15392">
        <v>1</v>
      </c>
      <c r="C15392" t="s">
        <v>9357</v>
      </c>
      <c r="D15392" s="84"/>
      <c r="F15392" s="84"/>
    </row>
    <row r="15393" spans="1:6" x14ac:dyDescent="0.25">
      <c r="A15393" t="s">
        <v>16631</v>
      </c>
      <c r="B15393">
        <v>1</v>
      </c>
      <c r="C15393" t="s">
        <v>9357</v>
      </c>
      <c r="D15393" s="84"/>
      <c r="F15393" s="84"/>
    </row>
    <row r="15394" spans="1:6" x14ac:dyDescent="0.25">
      <c r="A15394" t="s">
        <v>16632</v>
      </c>
      <c r="B15394">
        <v>1</v>
      </c>
      <c r="C15394" t="s">
        <v>9357</v>
      </c>
      <c r="D15394" s="84"/>
      <c r="F15394" s="84"/>
    </row>
    <row r="15395" spans="1:6" x14ac:dyDescent="0.25">
      <c r="A15395" t="s">
        <v>16633</v>
      </c>
      <c r="B15395">
        <v>1</v>
      </c>
      <c r="C15395" t="s">
        <v>9357</v>
      </c>
      <c r="D15395" s="84"/>
      <c r="F15395" s="84"/>
    </row>
    <row r="15396" spans="1:6" x14ac:dyDescent="0.25">
      <c r="A15396" t="s">
        <v>16634</v>
      </c>
      <c r="B15396">
        <v>1</v>
      </c>
      <c r="C15396" t="s">
        <v>9357</v>
      </c>
      <c r="D15396" s="84"/>
      <c r="F15396" s="84"/>
    </row>
    <row r="15397" spans="1:6" x14ac:dyDescent="0.25">
      <c r="A15397" t="s">
        <v>16635</v>
      </c>
      <c r="B15397">
        <v>1</v>
      </c>
      <c r="C15397" t="s">
        <v>9357</v>
      </c>
      <c r="D15397" s="84"/>
      <c r="F15397" s="84"/>
    </row>
    <row r="15398" spans="1:6" x14ac:dyDescent="0.25">
      <c r="A15398" t="s">
        <v>16636</v>
      </c>
      <c r="B15398">
        <v>1</v>
      </c>
      <c r="C15398" t="s">
        <v>9357</v>
      </c>
      <c r="D15398" s="84"/>
      <c r="F15398" s="84"/>
    </row>
    <row r="15399" spans="1:6" x14ac:dyDescent="0.25">
      <c r="A15399" t="s">
        <v>16637</v>
      </c>
      <c r="B15399">
        <v>1</v>
      </c>
      <c r="C15399" t="s">
        <v>9357</v>
      </c>
      <c r="D15399" s="84"/>
      <c r="F15399" s="84"/>
    </row>
    <row r="15400" spans="1:6" x14ac:dyDescent="0.25">
      <c r="A15400" t="s">
        <v>16638</v>
      </c>
      <c r="B15400">
        <v>1</v>
      </c>
      <c r="C15400" t="s">
        <v>9357</v>
      </c>
      <c r="D15400" s="84"/>
      <c r="F15400" s="84"/>
    </row>
    <row r="15401" spans="1:6" x14ac:dyDescent="0.25">
      <c r="A15401" t="s">
        <v>16639</v>
      </c>
      <c r="B15401">
        <v>1</v>
      </c>
      <c r="C15401" t="s">
        <v>9357</v>
      </c>
      <c r="D15401" s="84"/>
      <c r="F15401" s="84"/>
    </row>
    <row r="15402" spans="1:6" x14ac:dyDescent="0.25">
      <c r="A15402" t="s">
        <v>16640</v>
      </c>
      <c r="B15402">
        <v>1</v>
      </c>
      <c r="C15402" t="s">
        <v>9357</v>
      </c>
      <c r="D15402" s="84"/>
      <c r="F15402" s="84"/>
    </row>
    <row r="15403" spans="1:6" x14ac:dyDescent="0.25">
      <c r="A15403" t="s">
        <v>16641</v>
      </c>
      <c r="B15403">
        <v>1</v>
      </c>
      <c r="C15403" t="s">
        <v>9357</v>
      </c>
      <c r="D15403" s="84"/>
      <c r="F15403" s="84"/>
    </row>
    <row r="15404" spans="1:6" x14ac:dyDescent="0.25">
      <c r="A15404" t="s">
        <v>16642</v>
      </c>
      <c r="B15404">
        <v>1</v>
      </c>
      <c r="C15404" t="s">
        <v>9357</v>
      </c>
      <c r="D15404" s="84"/>
      <c r="F15404" s="84"/>
    </row>
    <row r="15405" spans="1:6" x14ac:dyDescent="0.25">
      <c r="A15405" t="s">
        <v>16643</v>
      </c>
      <c r="B15405">
        <v>1</v>
      </c>
      <c r="C15405" t="s">
        <v>9357</v>
      </c>
      <c r="D15405" s="84"/>
      <c r="F15405" s="84"/>
    </row>
    <row r="15406" spans="1:6" x14ac:dyDescent="0.25">
      <c r="A15406" t="s">
        <v>16644</v>
      </c>
      <c r="B15406">
        <v>1</v>
      </c>
      <c r="C15406" t="s">
        <v>9357</v>
      </c>
      <c r="D15406" s="84"/>
      <c r="F15406" s="84"/>
    </row>
    <row r="15407" spans="1:6" x14ac:dyDescent="0.25">
      <c r="A15407" t="s">
        <v>16645</v>
      </c>
      <c r="B15407">
        <v>1</v>
      </c>
      <c r="C15407" t="s">
        <v>9357</v>
      </c>
      <c r="D15407" s="84"/>
      <c r="F15407" s="84"/>
    </row>
    <row r="15408" spans="1:6" x14ac:dyDescent="0.25">
      <c r="A15408" t="s">
        <v>16646</v>
      </c>
      <c r="B15408">
        <v>1</v>
      </c>
      <c r="C15408" t="s">
        <v>9357</v>
      </c>
      <c r="D15408" s="84"/>
      <c r="F15408" s="84"/>
    </row>
    <row r="15409" spans="1:6" x14ac:dyDescent="0.25">
      <c r="A15409" t="s">
        <v>16647</v>
      </c>
      <c r="B15409">
        <v>1</v>
      </c>
      <c r="C15409" t="s">
        <v>9357</v>
      </c>
      <c r="D15409" s="84"/>
      <c r="F15409" s="84"/>
    </row>
    <row r="15410" spans="1:6" x14ac:dyDescent="0.25">
      <c r="A15410" t="s">
        <v>16648</v>
      </c>
      <c r="B15410">
        <v>1</v>
      </c>
      <c r="C15410" t="s">
        <v>9357</v>
      </c>
      <c r="D15410" s="84"/>
      <c r="F15410" s="84"/>
    </row>
    <row r="15411" spans="1:6" x14ac:dyDescent="0.25">
      <c r="A15411" t="s">
        <v>16649</v>
      </c>
      <c r="B15411">
        <v>1</v>
      </c>
      <c r="C15411" t="s">
        <v>9357</v>
      </c>
      <c r="D15411" s="84"/>
      <c r="F15411" s="84"/>
    </row>
    <row r="15412" spans="1:6" x14ac:dyDescent="0.25">
      <c r="A15412" t="s">
        <v>16650</v>
      </c>
      <c r="B15412">
        <v>1</v>
      </c>
      <c r="C15412" t="s">
        <v>9357</v>
      </c>
      <c r="D15412" s="84"/>
      <c r="F15412" s="84"/>
    </row>
    <row r="15413" spans="1:6" x14ac:dyDescent="0.25">
      <c r="A15413" t="s">
        <v>16651</v>
      </c>
      <c r="B15413">
        <v>1</v>
      </c>
      <c r="C15413" t="s">
        <v>9357</v>
      </c>
      <c r="D15413" s="84"/>
      <c r="F15413" s="84"/>
    </row>
    <row r="15414" spans="1:6" x14ac:dyDescent="0.25">
      <c r="A15414" t="s">
        <v>16652</v>
      </c>
      <c r="B15414">
        <v>1</v>
      </c>
      <c r="C15414" t="s">
        <v>9357</v>
      </c>
      <c r="D15414" s="84"/>
      <c r="F15414" s="84"/>
    </row>
    <row r="15415" spans="1:6" x14ac:dyDescent="0.25">
      <c r="A15415" t="s">
        <v>16653</v>
      </c>
      <c r="B15415">
        <v>1</v>
      </c>
      <c r="C15415" t="s">
        <v>9357</v>
      </c>
      <c r="D15415" s="84"/>
      <c r="F15415" s="84"/>
    </row>
    <row r="15416" spans="1:6" x14ac:dyDescent="0.25">
      <c r="A15416" t="s">
        <v>16654</v>
      </c>
      <c r="B15416">
        <v>1</v>
      </c>
      <c r="C15416" t="s">
        <v>9357</v>
      </c>
      <c r="D15416" s="84"/>
      <c r="F15416" s="84"/>
    </row>
    <row r="15417" spans="1:6" x14ac:dyDescent="0.25">
      <c r="A15417" t="s">
        <v>16655</v>
      </c>
      <c r="B15417">
        <v>1</v>
      </c>
      <c r="C15417" t="s">
        <v>9357</v>
      </c>
      <c r="D15417" s="84"/>
      <c r="F15417" s="84"/>
    </row>
    <row r="15418" spans="1:6" x14ac:dyDescent="0.25">
      <c r="A15418" t="s">
        <v>16656</v>
      </c>
      <c r="B15418">
        <v>1</v>
      </c>
      <c r="C15418" t="s">
        <v>9357</v>
      </c>
      <c r="D15418" s="84"/>
      <c r="F15418" s="84"/>
    </row>
    <row r="15419" spans="1:6" x14ac:dyDescent="0.25">
      <c r="A15419" t="s">
        <v>16657</v>
      </c>
      <c r="B15419">
        <v>1</v>
      </c>
      <c r="C15419" t="s">
        <v>9357</v>
      </c>
      <c r="D15419" s="84"/>
      <c r="F15419" s="84"/>
    </row>
    <row r="15420" spans="1:6" x14ac:dyDescent="0.25">
      <c r="A15420" t="s">
        <v>16658</v>
      </c>
      <c r="B15420">
        <v>1</v>
      </c>
      <c r="C15420" t="s">
        <v>9357</v>
      </c>
      <c r="D15420" s="84"/>
      <c r="F15420" s="84"/>
    </row>
    <row r="15421" spans="1:6" x14ac:dyDescent="0.25">
      <c r="A15421" t="s">
        <v>16659</v>
      </c>
      <c r="B15421">
        <v>1</v>
      </c>
      <c r="C15421" t="s">
        <v>9357</v>
      </c>
      <c r="D15421" s="84"/>
      <c r="F15421" s="84"/>
    </row>
    <row r="15422" spans="1:6" x14ac:dyDescent="0.25">
      <c r="A15422" t="s">
        <v>16660</v>
      </c>
      <c r="B15422">
        <v>1</v>
      </c>
      <c r="C15422" t="s">
        <v>9357</v>
      </c>
      <c r="D15422" s="84"/>
      <c r="F15422" s="84"/>
    </row>
    <row r="15423" spans="1:6" x14ac:dyDescent="0.25">
      <c r="A15423" t="s">
        <v>16661</v>
      </c>
      <c r="B15423">
        <v>1</v>
      </c>
      <c r="C15423" t="s">
        <v>9357</v>
      </c>
      <c r="D15423" s="84"/>
      <c r="F15423" s="84"/>
    </row>
    <row r="15424" spans="1:6" x14ac:dyDescent="0.25">
      <c r="A15424" t="s">
        <v>16662</v>
      </c>
      <c r="B15424">
        <v>1</v>
      </c>
      <c r="C15424" t="s">
        <v>9357</v>
      </c>
      <c r="D15424" s="84"/>
      <c r="F15424" s="84"/>
    </row>
    <row r="15425" spans="1:6" x14ac:dyDescent="0.25">
      <c r="A15425" t="s">
        <v>16663</v>
      </c>
      <c r="B15425">
        <v>1</v>
      </c>
      <c r="C15425" t="s">
        <v>9357</v>
      </c>
      <c r="D15425" s="84"/>
      <c r="F15425" s="84"/>
    </row>
    <row r="15426" spans="1:6" x14ac:dyDescent="0.25">
      <c r="A15426" t="s">
        <v>16664</v>
      </c>
      <c r="B15426">
        <v>1</v>
      </c>
      <c r="C15426" t="s">
        <v>9357</v>
      </c>
      <c r="D15426" s="84"/>
      <c r="F15426" s="84"/>
    </row>
    <row r="15427" spans="1:6" x14ac:dyDescent="0.25">
      <c r="A15427" t="s">
        <v>16665</v>
      </c>
      <c r="B15427">
        <v>1</v>
      </c>
      <c r="C15427" t="s">
        <v>9357</v>
      </c>
      <c r="D15427" s="84"/>
      <c r="F15427" s="84"/>
    </row>
    <row r="15428" spans="1:6" x14ac:dyDescent="0.25">
      <c r="A15428" t="s">
        <v>16666</v>
      </c>
      <c r="B15428">
        <v>1</v>
      </c>
      <c r="C15428" t="s">
        <v>9357</v>
      </c>
      <c r="D15428" s="84"/>
      <c r="F15428" s="84"/>
    </row>
    <row r="15429" spans="1:6" x14ac:dyDescent="0.25">
      <c r="A15429" t="s">
        <v>16667</v>
      </c>
      <c r="B15429">
        <v>1</v>
      </c>
      <c r="C15429" t="s">
        <v>9357</v>
      </c>
      <c r="D15429" s="84"/>
      <c r="F15429" s="84"/>
    </row>
    <row r="15430" spans="1:6" x14ac:dyDescent="0.25">
      <c r="A15430" t="s">
        <v>16668</v>
      </c>
      <c r="B15430">
        <v>1</v>
      </c>
      <c r="C15430" t="s">
        <v>9357</v>
      </c>
      <c r="D15430" s="84"/>
      <c r="F15430" s="84"/>
    </row>
    <row r="15431" spans="1:6" x14ac:dyDescent="0.25">
      <c r="A15431" t="s">
        <v>16669</v>
      </c>
      <c r="B15431">
        <v>1</v>
      </c>
      <c r="C15431" t="s">
        <v>9357</v>
      </c>
      <c r="D15431" s="84"/>
      <c r="F15431" s="84"/>
    </row>
    <row r="15432" spans="1:6" x14ac:dyDescent="0.25">
      <c r="A15432" t="s">
        <v>16670</v>
      </c>
      <c r="B15432">
        <v>1</v>
      </c>
      <c r="C15432" t="s">
        <v>9357</v>
      </c>
      <c r="D15432" s="84"/>
      <c r="F15432" s="84"/>
    </row>
    <row r="15433" spans="1:6" x14ac:dyDescent="0.25">
      <c r="A15433" t="s">
        <v>16671</v>
      </c>
      <c r="B15433">
        <v>1</v>
      </c>
      <c r="C15433" t="s">
        <v>9357</v>
      </c>
      <c r="D15433" s="84"/>
      <c r="F15433" s="84"/>
    </row>
    <row r="15434" spans="1:6" x14ac:dyDescent="0.25">
      <c r="A15434" t="s">
        <v>16672</v>
      </c>
      <c r="B15434">
        <v>1</v>
      </c>
      <c r="C15434" t="s">
        <v>9357</v>
      </c>
      <c r="D15434" s="84"/>
      <c r="F15434" s="84"/>
    </row>
    <row r="15435" spans="1:6" x14ac:dyDescent="0.25">
      <c r="A15435" t="s">
        <v>16673</v>
      </c>
      <c r="B15435">
        <v>1</v>
      </c>
      <c r="C15435" t="s">
        <v>9357</v>
      </c>
      <c r="D15435" s="84"/>
      <c r="F15435" s="84"/>
    </row>
    <row r="15436" spans="1:6" x14ac:dyDescent="0.25">
      <c r="A15436" t="s">
        <v>16674</v>
      </c>
      <c r="B15436">
        <v>1</v>
      </c>
      <c r="C15436" t="s">
        <v>9357</v>
      </c>
      <c r="D15436" s="84"/>
      <c r="F15436" s="84"/>
    </row>
    <row r="15437" spans="1:6" x14ac:dyDescent="0.25">
      <c r="A15437" t="s">
        <v>16675</v>
      </c>
      <c r="B15437">
        <v>1</v>
      </c>
      <c r="C15437" t="s">
        <v>9357</v>
      </c>
      <c r="D15437" s="84"/>
      <c r="F15437" s="84"/>
    </row>
    <row r="15438" spans="1:6" x14ac:dyDescent="0.25">
      <c r="A15438" t="s">
        <v>16676</v>
      </c>
      <c r="B15438">
        <v>1</v>
      </c>
      <c r="C15438" t="s">
        <v>9357</v>
      </c>
      <c r="D15438" s="84"/>
      <c r="F15438" s="84"/>
    </row>
    <row r="15439" spans="1:6" x14ac:dyDescent="0.25">
      <c r="A15439" t="s">
        <v>16677</v>
      </c>
      <c r="B15439">
        <v>1</v>
      </c>
      <c r="C15439" t="s">
        <v>9357</v>
      </c>
      <c r="D15439" s="84"/>
      <c r="F15439" s="84"/>
    </row>
    <row r="15440" spans="1:6" x14ac:dyDescent="0.25">
      <c r="A15440" t="s">
        <v>16678</v>
      </c>
      <c r="B15440">
        <v>1</v>
      </c>
      <c r="C15440" t="s">
        <v>9357</v>
      </c>
      <c r="D15440" s="84"/>
      <c r="F15440" s="84"/>
    </row>
    <row r="15441" spans="1:6" x14ac:dyDescent="0.25">
      <c r="A15441" t="s">
        <v>16679</v>
      </c>
      <c r="B15441">
        <v>1</v>
      </c>
      <c r="C15441" t="s">
        <v>9357</v>
      </c>
      <c r="D15441" s="84"/>
      <c r="F15441" s="84"/>
    </row>
    <row r="15442" spans="1:6" x14ac:dyDescent="0.25">
      <c r="A15442" t="s">
        <v>16680</v>
      </c>
      <c r="B15442">
        <v>1</v>
      </c>
      <c r="C15442" t="s">
        <v>9357</v>
      </c>
      <c r="D15442" s="84"/>
      <c r="F15442" s="84"/>
    </row>
    <row r="15443" spans="1:6" x14ac:dyDescent="0.25">
      <c r="A15443" t="s">
        <v>16681</v>
      </c>
      <c r="B15443">
        <v>1</v>
      </c>
      <c r="C15443" t="s">
        <v>9357</v>
      </c>
      <c r="D15443" s="84"/>
      <c r="F15443" s="84"/>
    </row>
    <row r="15444" spans="1:6" x14ac:dyDescent="0.25">
      <c r="A15444" t="s">
        <v>16682</v>
      </c>
      <c r="B15444">
        <v>1</v>
      </c>
      <c r="C15444" t="s">
        <v>9357</v>
      </c>
      <c r="D15444" s="84"/>
      <c r="F15444" s="84"/>
    </row>
    <row r="15445" spans="1:6" x14ac:dyDescent="0.25">
      <c r="A15445" t="s">
        <v>16683</v>
      </c>
      <c r="B15445">
        <v>1</v>
      </c>
      <c r="C15445" t="s">
        <v>9357</v>
      </c>
      <c r="D15445" s="84"/>
      <c r="F15445" s="84"/>
    </row>
    <row r="15446" spans="1:6" x14ac:dyDescent="0.25">
      <c r="A15446" t="s">
        <v>16684</v>
      </c>
      <c r="B15446">
        <v>1</v>
      </c>
      <c r="C15446" t="s">
        <v>9357</v>
      </c>
      <c r="D15446" s="84"/>
      <c r="F15446" s="84"/>
    </row>
    <row r="15447" spans="1:6" x14ac:dyDescent="0.25">
      <c r="A15447" t="s">
        <v>16685</v>
      </c>
      <c r="B15447">
        <v>1</v>
      </c>
      <c r="C15447" t="s">
        <v>9357</v>
      </c>
      <c r="D15447" s="84"/>
      <c r="F15447" s="84"/>
    </row>
    <row r="15448" spans="1:6" x14ac:dyDescent="0.25">
      <c r="A15448" t="s">
        <v>16686</v>
      </c>
      <c r="B15448">
        <v>1</v>
      </c>
      <c r="C15448" t="s">
        <v>9357</v>
      </c>
      <c r="D15448" s="84"/>
      <c r="F15448" s="84"/>
    </row>
    <row r="15449" spans="1:6" x14ac:dyDescent="0.25">
      <c r="A15449" t="s">
        <v>16687</v>
      </c>
      <c r="B15449">
        <v>1</v>
      </c>
      <c r="C15449" t="s">
        <v>9357</v>
      </c>
      <c r="D15449" s="84"/>
      <c r="F15449" s="84"/>
    </row>
    <row r="15450" spans="1:6" x14ac:dyDescent="0.25">
      <c r="A15450" t="s">
        <v>16688</v>
      </c>
      <c r="B15450">
        <v>1</v>
      </c>
      <c r="C15450" t="s">
        <v>9357</v>
      </c>
      <c r="D15450" s="84"/>
      <c r="F15450" s="84"/>
    </row>
    <row r="15451" spans="1:6" x14ac:dyDescent="0.25">
      <c r="A15451" t="s">
        <v>16689</v>
      </c>
      <c r="B15451">
        <v>1</v>
      </c>
      <c r="C15451" t="s">
        <v>9357</v>
      </c>
      <c r="D15451" s="84"/>
      <c r="F15451" s="84"/>
    </row>
    <row r="15452" spans="1:6" x14ac:dyDescent="0.25">
      <c r="A15452" t="s">
        <v>16690</v>
      </c>
      <c r="B15452">
        <v>1</v>
      </c>
      <c r="C15452" t="s">
        <v>9357</v>
      </c>
      <c r="D15452" s="84"/>
      <c r="F15452" s="84"/>
    </row>
    <row r="15453" spans="1:6" x14ac:dyDescent="0.25">
      <c r="A15453" t="s">
        <v>16691</v>
      </c>
      <c r="B15453">
        <v>1</v>
      </c>
      <c r="C15453" t="s">
        <v>9357</v>
      </c>
      <c r="D15453" s="84"/>
      <c r="F15453" s="84"/>
    </row>
    <row r="15454" spans="1:6" x14ac:dyDescent="0.25">
      <c r="A15454" t="s">
        <v>16692</v>
      </c>
      <c r="B15454">
        <v>1</v>
      </c>
      <c r="C15454" t="s">
        <v>9357</v>
      </c>
      <c r="D15454" s="84"/>
      <c r="F15454" s="84"/>
    </row>
    <row r="15455" spans="1:6" x14ac:dyDescent="0.25">
      <c r="A15455" t="s">
        <v>16693</v>
      </c>
      <c r="B15455">
        <v>1</v>
      </c>
      <c r="C15455" t="s">
        <v>9357</v>
      </c>
      <c r="D15455" s="84"/>
      <c r="F15455" s="84"/>
    </row>
    <row r="15456" spans="1:6" x14ac:dyDescent="0.25">
      <c r="A15456" t="s">
        <v>16694</v>
      </c>
      <c r="B15456">
        <v>1</v>
      </c>
      <c r="C15456" t="s">
        <v>9357</v>
      </c>
      <c r="D15456" s="84"/>
      <c r="F15456" s="84"/>
    </row>
    <row r="15457" spans="1:6" x14ac:dyDescent="0.25">
      <c r="A15457" t="s">
        <v>16695</v>
      </c>
      <c r="B15457">
        <v>1</v>
      </c>
      <c r="C15457" t="s">
        <v>9357</v>
      </c>
      <c r="D15457" s="84"/>
      <c r="F15457" s="84"/>
    </row>
    <row r="15458" spans="1:6" x14ac:dyDescent="0.25">
      <c r="A15458" t="s">
        <v>16696</v>
      </c>
      <c r="B15458">
        <v>1</v>
      </c>
      <c r="C15458" t="s">
        <v>9357</v>
      </c>
      <c r="D15458" s="84"/>
      <c r="F15458" s="84"/>
    </row>
    <row r="15459" spans="1:6" x14ac:dyDescent="0.25">
      <c r="A15459" t="s">
        <v>16697</v>
      </c>
      <c r="B15459">
        <v>1</v>
      </c>
      <c r="C15459" t="s">
        <v>9357</v>
      </c>
      <c r="D15459" s="84"/>
      <c r="F15459" s="84"/>
    </row>
    <row r="15460" spans="1:6" x14ac:dyDescent="0.25">
      <c r="A15460" t="s">
        <v>16698</v>
      </c>
      <c r="B15460">
        <v>1</v>
      </c>
      <c r="C15460" t="s">
        <v>9357</v>
      </c>
      <c r="D15460" s="84"/>
      <c r="F15460" s="84"/>
    </row>
    <row r="15461" spans="1:6" x14ac:dyDescent="0.25">
      <c r="A15461" t="s">
        <v>16699</v>
      </c>
      <c r="B15461">
        <v>1</v>
      </c>
      <c r="C15461" t="s">
        <v>9357</v>
      </c>
      <c r="D15461" s="84"/>
      <c r="F15461" s="84"/>
    </row>
    <row r="15462" spans="1:6" x14ac:dyDescent="0.25">
      <c r="A15462" t="s">
        <v>16700</v>
      </c>
      <c r="B15462">
        <v>1</v>
      </c>
      <c r="C15462" t="s">
        <v>9357</v>
      </c>
      <c r="D15462" s="84"/>
      <c r="F15462" s="84"/>
    </row>
    <row r="15463" spans="1:6" x14ac:dyDescent="0.25">
      <c r="A15463" t="s">
        <v>16701</v>
      </c>
      <c r="B15463">
        <v>1</v>
      </c>
      <c r="C15463" t="s">
        <v>9357</v>
      </c>
      <c r="D15463" s="84"/>
      <c r="F15463" s="84"/>
    </row>
    <row r="15464" spans="1:6" x14ac:dyDescent="0.25">
      <c r="A15464" t="s">
        <v>16702</v>
      </c>
      <c r="B15464">
        <v>1</v>
      </c>
      <c r="C15464" t="s">
        <v>9357</v>
      </c>
      <c r="D15464" s="84"/>
      <c r="F15464" s="84"/>
    </row>
    <row r="15465" spans="1:6" x14ac:dyDescent="0.25">
      <c r="A15465" t="s">
        <v>16703</v>
      </c>
      <c r="B15465">
        <v>1</v>
      </c>
      <c r="C15465" t="s">
        <v>9357</v>
      </c>
      <c r="D15465" s="84"/>
      <c r="F15465" s="84"/>
    </row>
    <row r="15466" spans="1:6" x14ac:dyDescent="0.25">
      <c r="A15466" t="s">
        <v>16704</v>
      </c>
      <c r="B15466">
        <v>1</v>
      </c>
      <c r="C15466" t="s">
        <v>9357</v>
      </c>
      <c r="D15466" s="84"/>
      <c r="F15466" s="84"/>
    </row>
    <row r="15467" spans="1:6" x14ac:dyDescent="0.25">
      <c r="A15467" t="s">
        <v>16705</v>
      </c>
      <c r="B15467">
        <v>1</v>
      </c>
      <c r="C15467" t="s">
        <v>9357</v>
      </c>
      <c r="D15467" s="84"/>
      <c r="F15467" s="84"/>
    </row>
    <row r="15468" spans="1:6" x14ac:dyDescent="0.25">
      <c r="A15468" t="s">
        <v>16706</v>
      </c>
      <c r="B15468">
        <v>1</v>
      </c>
      <c r="C15468" t="s">
        <v>9357</v>
      </c>
      <c r="D15468" s="84"/>
      <c r="F15468" s="84"/>
    </row>
    <row r="15469" spans="1:6" x14ac:dyDescent="0.25">
      <c r="A15469" t="s">
        <v>16707</v>
      </c>
      <c r="B15469">
        <v>1</v>
      </c>
      <c r="C15469" t="s">
        <v>9357</v>
      </c>
      <c r="D15469" s="84"/>
      <c r="F15469" s="84"/>
    </row>
    <row r="15470" spans="1:6" x14ac:dyDescent="0.25">
      <c r="A15470" t="s">
        <v>16708</v>
      </c>
      <c r="B15470">
        <v>1</v>
      </c>
      <c r="C15470" t="s">
        <v>9357</v>
      </c>
      <c r="D15470" s="84"/>
      <c r="F15470" s="84"/>
    </row>
    <row r="15471" spans="1:6" x14ac:dyDescent="0.25">
      <c r="A15471" t="s">
        <v>16709</v>
      </c>
      <c r="B15471">
        <v>1</v>
      </c>
      <c r="C15471" t="s">
        <v>9357</v>
      </c>
      <c r="D15471" s="84"/>
      <c r="F15471" s="84"/>
    </row>
    <row r="15472" spans="1:6" x14ac:dyDescent="0.25">
      <c r="A15472" t="s">
        <v>16710</v>
      </c>
      <c r="B15472">
        <v>1</v>
      </c>
      <c r="C15472" t="s">
        <v>9357</v>
      </c>
      <c r="D15472" s="84"/>
      <c r="F15472" s="84"/>
    </row>
    <row r="15473" spans="1:6" x14ac:dyDescent="0.25">
      <c r="A15473" t="s">
        <v>16711</v>
      </c>
      <c r="B15473">
        <v>1</v>
      </c>
      <c r="C15473" t="s">
        <v>9357</v>
      </c>
      <c r="D15473" s="84"/>
      <c r="F15473" s="84"/>
    </row>
    <row r="15474" spans="1:6" x14ac:dyDescent="0.25">
      <c r="A15474" t="s">
        <v>16712</v>
      </c>
      <c r="B15474">
        <v>1</v>
      </c>
      <c r="C15474" t="s">
        <v>9357</v>
      </c>
      <c r="D15474" s="84"/>
      <c r="F15474" s="84"/>
    </row>
    <row r="15475" spans="1:6" x14ac:dyDescent="0.25">
      <c r="A15475" t="s">
        <v>16713</v>
      </c>
      <c r="B15475">
        <v>1</v>
      </c>
      <c r="C15475" t="s">
        <v>9357</v>
      </c>
      <c r="D15475" s="84"/>
      <c r="F15475" s="84"/>
    </row>
    <row r="15476" spans="1:6" x14ac:dyDescent="0.25">
      <c r="A15476" t="s">
        <v>16714</v>
      </c>
      <c r="B15476">
        <v>1</v>
      </c>
      <c r="C15476" t="s">
        <v>9357</v>
      </c>
      <c r="D15476" s="84"/>
      <c r="F15476" s="84"/>
    </row>
    <row r="15477" spans="1:6" x14ac:dyDescent="0.25">
      <c r="A15477" t="s">
        <v>16715</v>
      </c>
      <c r="B15477">
        <v>1</v>
      </c>
      <c r="C15477" t="s">
        <v>9357</v>
      </c>
      <c r="D15477" s="84"/>
      <c r="F15477" s="84"/>
    </row>
    <row r="15478" spans="1:6" x14ac:dyDescent="0.25">
      <c r="A15478" t="s">
        <v>16716</v>
      </c>
      <c r="B15478">
        <v>1</v>
      </c>
      <c r="C15478" t="s">
        <v>9357</v>
      </c>
      <c r="D15478" s="84"/>
      <c r="F15478" s="84"/>
    </row>
    <row r="15479" spans="1:6" x14ac:dyDescent="0.25">
      <c r="A15479" t="s">
        <v>16717</v>
      </c>
      <c r="B15479">
        <v>1</v>
      </c>
      <c r="C15479" t="s">
        <v>9357</v>
      </c>
      <c r="D15479" s="84"/>
      <c r="F15479" s="84"/>
    </row>
    <row r="15480" spans="1:6" x14ac:dyDescent="0.25">
      <c r="A15480" t="s">
        <v>16718</v>
      </c>
      <c r="B15480">
        <v>1</v>
      </c>
      <c r="C15480" t="s">
        <v>9357</v>
      </c>
      <c r="D15480" s="84"/>
      <c r="F15480" s="84"/>
    </row>
    <row r="15481" spans="1:6" x14ac:dyDescent="0.25">
      <c r="A15481" t="s">
        <v>16719</v>
      </c>
      <c r="B15481">
        <v>1</v>
      </c>
      <c r="C15481" t="s">
        <v>9357</v>
      </c>
      <c r="D15481" s="84"/>
      <c r="F15481" s="84"/>
    </row>
    <row r="15482" spans="1:6" x14ac:dyDescent="0.25">
      <c r="A15482" t="s">
        <v>16720</v>
      </c>
      <c r="B15482">
        <v>1</v>
      </c>
      <c r="C15482" t="s">
        <v>9357</v>
      </c>
      <c r="D15482" s="84"/>
      <c r="F15482" s="84"/>
    </row>
    <row r="15483" spans="1:6" x14ac:dyDescent="0.25">
      <c r="A15483" t="s">
        <v>16721</v>
      </c>
      <c r="B15483">
        <v>1</v>
      </c>
      <c r="C15483" t="s">
        <v>9357</v>
      </c>
      <c r="D15483" s="84"/>
      <c r="F15483" s="84"/>
    </row>
    <row r="15484" spans="1:6" x14ac:dyDescent="0.25">
      <c r="A15484" t="s">
        <v>16722</v>
      </c>
      <c r="B15484">
        <v>1</v>
      </c>
      <c r="C15484" t="s">
        <v>9357</v>
      </c>
      <c r="D15484" s="84"/>
      <c r="F15484" s="84"/>
    </row>
    <row r="15485" spans="1:6" x14ac:dyDescent="0.25">
      <c r="A15485" t="s">
        <v>16723</v>
      </c>
      <c r="B15485">
        <v>1</v>
      </c>
      <c r="C15485" t="s">
        <v>9357</v>
      </c>
      <c r="D15485" s="84"/>
      <c r="F15485" s="84"/>
    </row>
    <row r="15486" spans="1:6" x14ac:dyDescent="0.25">
      <c r="A15486" t="s">
        <v>16724</v>
      </c>
      <c r="B15486">
        <v>1</v>
      </c>
      <c r="C15486" t="s">
        <v>9357</v>
      </c>
      <c r="D15486" s="84"/>
      <c r="F15486" s="84"/>
    </row>
    <row r="15487" spans="1:6" x14ac:dyDescent="0.25">
      <c r="A15487" t="s">
        <v>16725</v>
      </c>
      <c r="B15487">
        <v>1</v>
      </c>
      <c r="C15487" t="s">
        <v>9357</v>
      </c>
      <c r="D15487" s="84"/>
      <c r="F15487" s="84"/>
    </row>
    <row r="15488" spans="1:6" x14ac:dyDescent="0.25">
      <c r="A15488" t="s">
        <v>16726</v>
      </c>
      <c r="B15488">
        <v>1</v>
      </c>
      <c r="C15488" t="s">
        <v>9357</v>
      </c>
      <c r="D15488" s="84"/>
      <c r="F15488" s="84"/>
    </row>
    <row r="15489" spans="1:6" x14ac:dyDescent="0.25">
      <c r="A15489" t="s">
        <v>16727</v>
      </c>
      <c r="B15489">
        <v>1</v>
      </c>
      <c r="C15489" t="s">
        <v>9357</v>
      </c>
      <c r="D15489" s="84"/>
      <c r="F15489" s="84"/>
    </row>
    <row r="15490" spans="1:6" x14ac:dyDescent="0.25">
      <c r="A15490" t="s">
        <v>16728</v>
      </c>
      <c r="B15490">
        <v>1</v>
      </c>
      <c r="C15490" t="s">
        <v>9357</v>
      </c>
      <c r="D15490" s="84"/>
      <c r="F15490" s="84"/>
    </row>
    <row r="15491" spans="1:6" x14ac:dyDescent="0.25">
      <c r="A15491" t="s">
        <v>16729</v>
      </c>
      <c r="B15491">
        <v>1</v>
      </c>
      <c r="C15491" t="s">
        <v>9357</v>
      </c>
      <c r="D15491" s="84"/>
      <c r="F15491" s="84"/>
    </row>
    <row r="15492" spans="1:6" x14ac:dyDescent="0.25">
      <c r="A15492" t="s">
        <v>16730</v>
      </c>
      <c r="B15492">
        <v>1</v>
      </c>
      <c r="C15492" t="s">
        <v>9357</v>
      </c>
      <c r="D15492" s="84"/>
      <c r="F15492" s="84"/>
    </row>
    <row r="15493" spans="1:6" x14ac:dyDescent="0.25">
      <c r="A15493" t="s">
        <v>16731</v>
      </c>
      <c r="B15493">
        <v>1</v>
      </c>
      <c r="C15493" t="s">
        <v>9357</v>
      </c>
      <c r="D15493" s="84"/>
      <c r="F15493" s="84"/>
    </row>
    <row r="15494" spans="1:6" x14ac:dyDescent="0.25">
      <c r="A15494" t="s">
        <v>16732</v>
      </c>
      <c r="B15494">
        <v>1</v>
      </c>
      <c r="C15494" t="s">
        <v>9357</v>
      </c>
      <c r="D15494" s="84"/>
      <c r="F15494" s="84"/>
    </row>
    <row r="15495" spans="1:6" x14ac:dyDescent="0.25">
      <c r="A15495" t="s">
        <v>16733</v>
      </c>
      <c r="B15495">
        <v>1</v>
      </c>
      <c r="C15495" t="s">
        <v>9357</v>
      </c>
      <c r="D15495" s="84"/>
      <c r="F15495" s="84"/>
    </row>
    <row r="15496" spans="1:6" x14ac:dyDescent="0.25">
      <c r="A15496" t="s">
        <v>16734</v>
      </c>
      <c r="B15496">
        <v>1</v>
      </c>
      <c r="C15496" t="s">
        <v>9357</v>
      </c>
      <c r="D15496" s="84"/>
      <c r="F15496" s="84"/>
    </row>
    <row r="15497" spans="1:6" x14ac:dyDescent="0.25">
      <c r="A15497" t="s">
        <v>16735</v>
      </c>
      <c r="B15497">
        <v>1</v>
      </c>
      <c r="C15497" t="s">
        <v>9357</v>
      </c>
      <c r="D15497" s="84"/>
      <c r="F15497" s="84"/>
    </row>
    <row r="15498" spans="1:6" x14ac:dyDescent="0.25">
      <c r="A15498" t="s">
        <v>16736</v>
      </c>
      <c r="B15498">
        <v>1</v>
      </c>
      <c r="C15498" t="s">
        <v>9357</v>
      </c>
      <c r="D15498" s="84"/>
      <c r="F15498" s="84"/>
    </row>
    <row r="15499" spans="1:6" x14ac:dyDescent="0.25">
      <c r="A15499" t="s">
        <v>16737</v>
      </c>
      <c r="B15499">
        <v>1</v>
      </c>
      <c r="C15499" t="s">
        <v>9357</v>
      </c>
      <c r="D15499" s="84"/>
      <c r="F15499" s="84"/>
    </row>
    <row r="15500" spans="1:6" x14ac:dyDescent="0.25">
      <c r="A15500" t="s">
        <v>16738</v>
      </c>
      <c r="B15500">
        <v>1</v>
      </c>
      <c r="C15500" t="s">
        <v>9357</v>
      </c>
      <c r="D15500" s="84"/>
      <c r="F15500" s="84"/>
    </row>
    <row r="15501" spans="1:6" x14ac:dyDescent="0.25">
      <c r="A15501" t="s">
        <v>16739</v>
      </c>
      <c r="B15501">
        <v>1</v>
      </c>
      <c r="C15501" t="s">
        <v>9357</v>
      </c>
      <c r="D15501" s="84"/>
      <c r="F15501" s="84"/>
    </row>
    <row r="15502" spans="1:6" x14ac:dyDescent="0.25">
      <c r="A15502" t="s">
        <v>16740</v>
      </c>
      <c r="B15502">
        <v>1</v>
      </c>
      <c r="C15502" t="s">
        <v>9357</v>
      </c>
      <c r="D15502" s="84"/>
      <c r="F15502" s="84"/>
    </row>
    <row r="15503" spans="1:6" x14ac:dyDescent="0.25">
      <c r="A15503" t="s">
        <v>16741</v>
      </c>
      <c r="B15503">
        <v>1</v>
      </c>
      <c r="C15503" t="s">
        <v>9357</v>
      </c>
      <c r="D15503" s="84"/>
      <c r="F15503" s="84"/>
    </row>
    <row r="15504" spans="1:6" x14ac:dyDescent="0.25">
      <c r="A15504" t="s">
        <v>16742</v>
      </c>
      <c r="B15504">
        <v>1</v>
      </c>
      <c r="C15504" t="s">
        <v>9357</v>
      </c>
      <c r="D15504" s="84"/>
      <c r="F15504" s="84"/>
    </row>
    <row r="15505" spans="1:6" x14ac:dyDescent="0.25">
      <c r="A15505" t="s">
        <v>16743</v>
      </c>
      <c r="B15505">
        <v>1</v>
      </c>
      <c r="C15505" t="s">
        <v>9357</v>
      </c>
      <c r="D15505" s="84"/>
      <c r="F15505" s="84"/>
    </row>
    <row r="15506" spans="1:6" x14ac:dyDescent="0.25">
      <c r="A15506" t="s">
        <v>16744</v>
      </c>
      <c r="B15506">
        <v>1</v>
      </c>
      <c r="C15506" t="s">
        <v>9357</v>
      </c>
      <c r="D15506" s="84"/>
      <c r="F15506" s="84"/>
    </row>
    <row r="15507" spans="1:6" x14ac:dyDescent="0.25">
      <c r="A15507" t="s">
        <v>16745</v>
      </c>
      <c r="B15507">
        <v>1</v>
      </c>
      <c r="C15507" t="s">
        <v>9357</v>
      </c>
      <c r="D15507" s="84"/>
      <c r="F15507" s="84"/>
    </row>
    <row r="15508" spans="1:6" x14ac:dyDescent="0.25">
      <c r="A15508" t="s">
        <v>16746</v>
      </c>
      <c r="B15508">
        <v>1</v>
      </c>
      <c r="C15508" t="s">
        <v>9357</v>
      </c>
      <c r="D15508" s="84"/>
      <c r="F15508" s="84"/>
    </row>
    <row r="15509" spans="1:6" x14ac:dyDescent="0.25">
      <c r="A15509" t="s">
        <v>16747</v>
      </c>
      <c r="B15509">
        <v>1</v>
      </c>
      <c r="C15509" t="s">
        <v>9357</v>
      </c>
      <c r="D15509" s="84"/>
      <c r="F15509" s="84"/>
    </row>
    <row r="15510" spans="1:6" x14ac:dyDescent="0.25">
      <c r="A15510" t="s">
        <v>16748</v>
      </c>
      <c r="B15510">
        <v>1</v>
      </c>
      <c r="C15510" t="s">
        <v>9357</v>
      </c>
      <c r="D15510" s="84"/>
      <c r="F15510" s="84"/>
    </row>
    <row r="15511" spans="1:6" x14ac:dyDescent="0.25">
      <c r="A15511" t="s">
        <v>16749</v>
      </c>
      <c r="B15511">
        <v>1</v>
      </c>
      <c r="C15511" t="s">
        <v>9357</v>
      </c>
      <c r="D15511" s="84"/>
      <c r="F15511" s="84"/>
    </row>
    <row r="15512" spans="1:6" x14ac:dyDescent="0.25">
      <c r="A15512" t="s">
        <v>16750</v>
      </c>
      <c r="B15512">
        <v>1</v>
      </c>
      <c r="C15512" t="s">
        <v>9357</v>
      </c>
      <c r="D15512" s="84"/>
      <c r="F15512" s="84"/>
    </row>
    <row r="15513" spans="1:6" x14ac:dyDescent="0.25">
      <c r="A15513" t="s">
        <v>16751</v>
      </c>
      <c r="B15513">
        <v>1</v>
      </c>
      <c r="C15513" t="s">
        <v>9357</v>
      </c>
      <c r="D15513" s="84"/>
      <c r="F15513" s="84"/>
    </row>
    <row r="15514" spans="1:6" x14ac:dyDescent="0.25">
      <c r="A15514" t="s">
        <v>16752</v>
      </c>
      <c r="B15514">
        <v>1</v>
      </c>
      <c r="C15514" t="s">
        <v>9357</v>
      </c>
      <c r="D15514" s="84"/>
      <c r="F15514" s="84"/>
    </row>
    <row r="15515" spans="1:6" x14ac:dyDescent="0.25">
      <c r="A15515" t="s">
        <v>16753</v>
      </c>
      <c r="B15515">
        <v>1</v>
      </c>
      <c r="C15515" t="s">
        <v>9357</v>
      </c>
      <c r="D15515" s="84"/>
      <c r="F15515" s="84"/>
    </row>
    <row r="15516" spans="1:6" x14ac:dyDescent="0.25">
      <c r="A15516" t="s">
        <v>16754</v>
      </c>
      <c r="B15516">
        <v>1</v>
      </c>
      <c r="C15516" t="s">
        <v>9357</v>
      </c>
      <c r="D15516" s="84"/>
      <c r="F15516" s="84"/>
    </row>
    <row r="15517" spans="1:6" x14ac:dyDescent="0.25">
      <c r="A15517" t="s">
        <v>16755</v>
      </c>
      <c r="B15517">
        <v>1</v>
      </c>
      <c r="C15517" t="s">
        <v>9357</v>
      </c>
      <c r="D15517" s="84"/>
      <c r="F15517" s="84"/>
    </row>
    <row r="15518" spans="1:6" x14ac:dyDescent="0.25">
      <c r="A15518" t="s">
        <v>16756</v>
      </c>
      <c r="B15518">
        <v>1</v>
      </c>
      <c r="C15518" t="s">
        <v>9357</v>
      </c>
      <c r="D15518" s="84"/>
      <c r="F15518" s="84"/>
    </row>
    <row r="15519" spans="1:6" x14ac:dyDescent="0.25">
      <c r="A15519" t="s">
        <v>16757</v>
      </c>
      <c r="B15519">
        <v>1</v>
      </c>
      <c r="C15519" t="s">
        <v>9357</v>
      </c>
      <c r="D15519" s="84"/>
      <c r="F15519" s="84"/>
    </row>
    <row r="15520" spans="1:6" x14ac:dyDescent="0.25">
      <c r="A15520" t="s">
        <v>16758</v>
      </c>
      <c r="B15520">
        <v>1</v>
      </c>
      <c r="C15520" t="s">
        <v>9357</v>
      </c>
      <c r="D15520" s="84"/>
      <c r="F15520" s="84"/>
    </row>
    <row r="15521" spans="1:6" x14ac:dyDescent="0.25">
      <c r="A15521" t="s">
        <v>16759</v>
      </c>
      <c r="B15521">
        <v>1</v>
      </c>
      <c r="C15521" t="s">
        <v>9357</v>
      </c>
      <c r="D15521" s="84"/>
      <c r="F15521" s="84"/>
    </row>
    <row r="15522" spans="1:6" x14ac:dyDescent="0.25">
      <c r="A15522" t="s">
        <v>16760</v>
      </c>
      <c r="B15522">
        <v>1</v>
      </c>
      <c r="C15522" t="s">
        <v>9357</v>
      </c>
      <c r="D15522" s="84"/>
      <c r="F15522" s="84"/>
    </row>
    <row r="15523" spans="1:6" x14ac:dyDescent="0.25">
      <c r="A15523" t="s">
        <v>16761</v>
      </c>
      <c r="B15523">
        <v>1</v>
      </c>
      <c r="C15523" t="s">
        <v>9357</v>
      </c>
      <c r="D15523" s="84"/>
      <c r="F15523" s="84"/>
    </row>
    <row r="15524" spans="1:6" x14ac:dyDescent="0.25">
      <c r="A15524" t="s">
        <v>16762</v>
      </c>
      <c r="B15524">
        <v>1</v>
      </c>
      <c r="C15524" t="s">
        <v>9357</v>
      </c>
      <c r="D15524" s="84"/>
      <c r="F15524" s="84"/>
    </row>
    <row r="15525" spans="1:6" x14ac:dyDescent="0.25">
      <c r="A15525" t="s">
        <v>16763</v>
      </c>
      <c r="B15525">
        <v>1</v>
      </c>
      <c r="C15525" t="s">
        <v>9357</v>
      </c>
      <c r="D15525" s="84"/>
      <c r="F15525" s="84"/>
    </row>
    <row r="15526" spans="1:6" x14ac:dyDescent="0.25">
      <c r="A15526" t="s">
        <v>16764</v>
      </c>
      <c r="B15526">
        <v>1</v>
      </c>
      <c r="C15526" t="s">
        <v>9357</v>
      </c>
      <c r="D15526" s="84"/>
      <c r="F15526" s="84"/>
    </row>
    <row r="15527" spans="1:6" x14ac:dyDescent="0.25">
      <c r="A15527" t="s">
        <v>16765</v>
      </c>
      <c r="B15527">
        <v>1</v>
      </c>
      <c r="C15527" t="s">
        <v>9357</v>
      </c>
      <c r="D15527" s="84"/>
      <c r="F15527" s="84"/>
    </row>
    <row r="15528" spans="1:6" x14ac:dyDescent="0.25">
      <c r="A15528" t="s">
        <v>16766</v>
      </c>
      <c r="B15528">
        <v>1</v>
      </c>
      <c r="C15528" t="s">
        <v>9357</v>
      </c>
      <c r="D15528" s="84"/>
      <c r="F15528" s="84"/>
    </row>
    <row r="15529" spans="1:6" x14ac:dyDescent="0.25">
      <c r="A15529" t="s">
        <v>16767</v>
      </c>
      <c r="B15529">
        <v>1</v>
      </c>
      <c r="C15529" t="s">
        <v>9357</v>
      </c>
      <c r="D15529" s="84"/>
      <c r="F15529" s="84"/>
    </row>
    <row r="15530" spans="1:6" x14ac:dyDescent="0.25">
      <c r="A15530" t="s">
        <v>16768</v>
      </c>
      <c r="B15530">
        <v>1</v>
      </c>
      <c r="C15530" t="s">
        <v>9357</v>
      </c>
      <c r="D15530" s="84"/>
      <c r="F15530" s="84"/>
    </row>
    <row r="15531" spans="1:6" x14ac:dyDescent="0.25">
      <c r="A15531" t="s">
        <v>16769</v>
      </c>
      <c r="B15531">
        <v>1</v>
      </c>
      <c r="C15531" t="s">
        <v>9357</v>
      </c>
      <c r="D15531" s="84"/>
      <c r="F15531" s="84"/>
    </row>
    <row r="15532" spans="1:6" x14ac:dyDescent="0.25">
      <c r="A15532" t="s">
        <v>16770</v>
      </c>
      <c r="B15532">
        <v>1</v>
      </c>
      <c r="C15532" t="s">
        <v>9357</v>
      </c>
      <c r="D15532" s="84"/>
      <c r="F15532" s="84"/>
    </row>
    <row r="15533" spans="1:6" x14ac:dyDescent="0.25">
      <c r="A15533" t="s">
        <v>16771</v>
      </c>
      <c r="B15533">
        <v>1</v>
      </c>
      <c r="C15533" t="s">
        <v>9357</v>
      </c>
      <c r="D15533" s="84"/>
      <c r="F15533" s="84"/>
    </row>
    <row r="15534" spans="1:6" x14ac:dyDescent="0.25">
      <c r="A15534" t="s">
        <v>16772</v>
      </c>
      <c r="B15534">
        <v>1</v>
      </c>
      <c r="C15534" t="s">
        <v>9357</v>
      </c>
      <c r="D15534" s="84"/>
      <c r="F15534" s="84"/>
    </row>
    <row r="15535" spans="1:6" x14ac:dyDescent="0.25">
      <c r="A15535" t="s">
        <v>16773</v>
      </c>
      <c r="B15535">
        <v>1</v>
      </c>
      <c r="C15535" t="s">
        <v>9357</v>
      </c>
      <c r="D15535" s="84"/>
      <c r="F15535" s="84"/>
    </row>
    <row r="15536" spans="1:6" x14ac:dyDescent="0.25">
      <c r="A15536" t="s">
        <v>16774</v>
      </c>
      <c r="B15536">
        <v>1</v>
      </c>
      <c r="C15536" t="s">
        <v>9357</v>
      </c>
      <c r="D15536" s="84"/>
      <c r="F15536" s="84"/>
    </row>
    <row r="15537" spans="1:6" x14ac:dyDescent="0.25">
      <c r="A15537" t="s">
        <v>16775</v>
      </c>
      <c r="B15537">
        <v>1</v>
      </c>
      <c r="C15537" t="s">
        <v>9357</v>
      </c>
      <c r="D15537" s="84"/>
      <c r="F15537" s="84"/>
    </row>
    <row r="15538" spans="1:6" x14ac:dyDescent="0.25">
      <c r="A15538" t="s">
        <v>16776</v>
      </c>
      <c r="B15538">
        <v>1</v>
      </c>
      <c r="C15538" t="s">
        <v>9357</v>
      </c>
      <c r="D15538" s="84"/>
      <c r="F15538" s="84"/>
    </row>
    <row r="15539" spans="1:6" x14ac:dyDescent="0.25">
      <c r="A15539" t="s">
        <v>16777</v>
      </c>
      <c r="B15539">
        <v>1</v>
      </c>
      <c r="C15539" t="s">
        <v>9357</v>
      </c>
      <c r="D15539" s="84"/>
      <c r="F15539" s="84"/>
    </row>
    <row r="15540" spans="1:6" x14ac:dyDescent="0.25">
      <c r="A15540" t="s">
        <v>16778</v>
      </c>
      <c r="B15540">
        <v>1</v>
      </c>
      <c r="C15540" t="s">
        <v>9357</v>
      </c>
      <c r="D15540" s="84"/>
      <c r="F15540" s="84"/>
    </row>
    <row r="15541" spans="1:6" x14ac:dyDescent="0.25">
      <c r="A15541" t="s">
        <v>16779</v>
      </c>
      <c r="B15541">
        <v>1</v>
      </c>
      <c r="C15541" t="s">
        <v>9357</v>
      </c>
      <c r="D15541" s="84"/>
      <c r="F15541" s="84"/>
    </row>
    <row r="15542" spans="1:6" x14ac:dyDescent="0.25">
      <c r="A15542" t="s">
        <v>16780</v>
      </c>
      <c r="B15542">
        <v>1</v>
      </c>
      <c r="C15542" t="s">
        <v>9357</v>
      </c>
      <c r="D15542" s="84"/>
      <c r="F15542" s="84"/>
    </row>
    <row r="15543" spans="1:6" x14ac:dyDescent="0.25">
      <c r="A15543" t="s">
        <v>16781</v>
      </c>
      <c r="B15543">
        <v>1</v>
      </c>
      <c r="C15543" t="s">
        <v>9357</v>
      </c>
      <c r="D15543" s="84"/>
      <c r="F15543" s="84"/>
    </row>
    <row r="15544" spans="1:6" x14ac:dyDescent="0.25">
      <c r="A15544" t="s">
        <v>16782</v>
      </c>
      <c r="B15544">
        <v>1</v>
      </c>
      <c r="C15544" t="s">
        <v>9357</v>
      </c>
      <c r="D15544" s="84"/>
      <c r="F15544" s="84"/>
    </row>
    <row r="15545" spans="1:6" x14ac:dyDescent="0.25">
      <c r="A15545" t="s">
        <v>16783</v>
      </c>
      <c r="B15545">
        <v>1</v>
      </c>
      <c r="C15545" t="s">
        <v>9357</v>
      </c>
      <c r="D15545" s="84"/>
      <c r="F15545" s="84"/>
    </row>
    <row r="15546" spans="1:6" x14ac:dyDescent="0.25">
      <c r="A15546" t="s">
        <v>16784</v>
      </c>
      <c r="B15546">
        <v>1</v>
      </c>
      <c r="C15546" t="s">
        <v>9357</v>
      </c>
      <c r="D15546" s="84"/>
      <c r="F15546" s="84"/>
    </row>
    <row r="15547" spans="1:6" x14ac:dyDescent="0.25">
      <c r="A15547" t="s">
        <v>16785</v>
      </c>
      <c r="B15547">
        <v>1</v>
      </c>
      <c r="C15547" t="s">
        <v>9357</v>
      </c>
      <c r="D15547" s="84"/>
      <c r="F15547" s="84"/>
    </row>
    <row r="15548" spans="1:6" x14ac:dyDescent="0.25">
      <c r="A15548" t="s">
        <v>16786</v>
      </c>
      <c r="B15548">
        <v>1</v>
      </c>
      <c r="C15548" t="s">
        <v>9357</v>
      </c>
      <c r="D15548" s="84"/>
      <c r="F15548" s="84"/>
    </row>
    <row r="15549" spans="1:6" x14ac:dyDescent="0.25">
      <c r="A15549" t="s">
        <v>16787</v>
      </c>
      <c r="B15549">
        <v>1</v>
      </c>
      <c r="C15549" t="s">
        <v>9357</v>
      </c>
      <c r="D15549" s="84"/>
      <c r="F15549" s="84"/>
    </row>
    <row r="15550" spans="1:6" x14ac:dyDescent="0.25">
      <c r="A15550" t="s">
        <v>16788</v>
      </c>
      <c r="B15550">
        <v>1</v>
      </c>
      <c r="C15550" t="s">
        <v>9357</v>
      </c>
      <c r="D15550" s="84"/>
      <c r="F15550" s="84"/>
    </row>
    <row r="15551" spans="1:6" x14ac:dyDescent="0.25">
      <c r="A15551" t="s">
        <v>16789</v>
      </c>
      <c r="B15551">
        <v>1</v>
      </c>
      <c r="C15551" t="s">
        <v>9357</v>
      </c>
      <c r="D15551" s="84"/>
      <c r="F15551" s="84"/>
    </row>
    <row r="15552" spans="1:6" x14ac:dyDescent="0.25">
      <c r="A15552" t="s">
        <v>16790</v>
      </c>
      <c r="B15552">
        <v>1</v>
      </c>
      <c r="C15552" t="s">
        <v>9357</v>
      </c>
      <c r="D15552" s="84"/>
      <c r="F15552" s="84"/>
    </row>
    <row r="15553" spans="1:6" x14ac:dyDescent="0.25">
      <c r="A15553" t="s">
        <v>16791</v>
      </c>
      <c r="B15553">
        <v>1</v>
      </c>
      <c r="C15553" t="s">
        <v>9357</v>
      </c>
      <c r="D15553" s="84"/>
      <c r="F15553" s="84"/>
    </row>
    <row r="15554" spans="1:6" x14ac:dyDescent="0.25">
      <c r="A15554" t="s">
        <v>16792</v>
      </c>
      <c r="B15554">
        <v>1</v>
      </c>
      <c r="C15554" t="s">
        <v>9357</v>
      </c>
      <c r="D15554" s="84"/>
      <c r="F15554" s="84"/>
    </row>
    <row r="15555" spans="1:6" x14ac:dyDescent="0.25">
      <c r="A15555" t="s">
        <v>16793</v>
      </c>
      <c r="B15555">
        <v>1</v>
      </c>
      <c r="C15555" t="s">
        <v>9357</v>
      </c>
      <c r="D15555" s="84"/>
      <c r="F15555" s="84"/>
    </row>
    <row r="15556" spans="1:6" x14ac:dyDescent="0.25">
      <c r="A15556" t="s">
        <v>16794</v>
      </c>
      <c r="B15556">
        <v>1</v>
      </c>
      <c r="C15556" t="s">
        <v>9357</v>
      </c>
      <c r="D15556" s="84"/>
      <c r="F15556" s="84"/>
    </row>
    <row r="15557" spans="1:6" x14ac:dyDescent="0.25">
      <c r="A15557" t="s">
        <v>16795</v>
      </c>
      <c r="B15557">
        <v>1</v>
      </c>
      <c r="C15557" t="s">
        <v>9357</v>
      </c>
      <c r="D15557" s="84"/>
      <c r="F15557" s="84"/>
    </row>
    <row r="15558" spans="1:6" x14ac:dyDescent="0.25">
      <c r="A15558" t="s">
        <v>16796</v>
      </c>
      <c r="B15558">
        <v>1</v>
      </c>
      <c r="C15558" t="s">
        <v>9357</v>
      </c>
      <c r="D15558" s="84"/>
      <c r="F15558" s="84"/>
    </row>
    <row r="15559" spans="1:6" x14ac:dyDescent="0.25">
      <c r="A15559" t="s">
        <v>16797</v>
      </c>
      <c r="B15559">
        <v>1</v>
      </c>
      <c r="C15559" t="s">
        <v>9357</v>
      </c>
      <c r="D15559" s="84"/>
      <c r="F15559" s="84"/>
    </row>
    <row r="15560" spans="1:6" x14ac:dyDescent="0.25">
      <c r="A15560" t="s">
        <v>16798</v>
      </c>
      <c r="B15560">
        <v>1</v>
      </c>
      <c r="C15560" t="s">
        <v>9357</v>
      </c>
      <c r="D15560" s="84"/>
      <c r="F15560" s="84"/>
    </row>
    <row r="15561" spans="1:6" x14ac:dyDescent="0.25">
      <c r="A15561" t="s">
        <v>16799</v>
      </c>
      <c r="B15561">
        <v>1</v>
      </c>
      <c r="C15561" t="s">
        <v>9357</v>
      </c>
      <c r="D15561" s="84"/>
      <c r="F15561" s="84"/>
    </row>
    <row r="15562" spans="1:6" x14ac:dyDescent="0.25">
      <c r="A15562" t="s">
        <v>16800</v>
      </c>
      <c r="B15562">
        <v>1</v>
      </c>
      <c r="C15562" t="s">
        <v>9357</v>
      </c>
      <c r="D15562" s="84"/>
      <c r="F15562" s="84"/>
    </row>
    <row r="15563" spans="1:6" x14ac:dyDescent="0.25">
      <c r="A15563" t="s">
        <v>16801</v>
      </c>
      <c r="B15563">
        <v>1</v>
      </c>
      <c r="C15563" t="s">
        <v>9357</v>
      </c>
      <c r="D15563" s="84"/>
      <c r="F15563" s="84"/>
    </row>
    <row r="15564" spans="1:6" x14ac:dyDescent="0.25">
      <c r="A15564" t="s">
        <v>16802</v>
      </c>
      <c r="B15564">
        <v>1</v>
      </c>
      <c r="C15564" t="s">
        <v>9357</v>
      </c>
      <c r="D15564" s="84"/>
      <c r="F15564" s="84"/>
    </row>
    <row r="15565" spans="1:6" x14ac:dyDescent="0.25">
      <c r="A15565" t="s">
        <v>16803</v>
      </c>
      <c r="B15565">
        <v>1</v>
      </c>
      <c r="C15565" t="s">
        <v>9357</v>
      </c>
      <c r="D15565" s="84"/>
      <c r="F15565" s="84"/>
    </row>
    <row r="15566" spans="1:6" x14ac:dyDescent="0.25">
      <c r="A15566" t="s">
        <v>16804</v>
      </c>
      <c r="B15566">
        <v>1</v>
      </c>
      <c r="C15566" t="s">
        <v>9357</v>
      </c>
      <c r="D15566" s="84"/>
      <c r="F15566" s="84"/>
    </row>
    <row r="15567" spans="1:6" x14ac:dyDescent="0.25">
      <c r="A15567" t="s">
        <v>16805</v>
      </c>
      <c r="B15567">
        <v>1</v>
      </c>
      <c r="C15567" t="s">
        <v>9357</v>
      </c>
      <c r="D15567" s="84"/>
      <c r="F15567" s="84"/>
    </row>
    <row r="15568" spans="1:6" x14ac:dyDescent="0.25">
      <c r="A15568" t="s">
        <v>16806</v>
      </c>
      <c r="B15568">
        <v>1</v>
      </c>
      <c r="C15568" t="s">
        <v>9357</v>
      </c>
      <c r="D15568" s="84"/>
      <c r="F15568" s="84"/>
    </row>
    <row r="15569" spans="1:6" x14ac:dyDescent="0.25">
      <c r="A15569" t="s">
        <v>16807</v>
      </c>
      <c r="B15569">
        <v>1</v>
      </c>
      <c r="C15569" t="s">
        <v>9357</v>
      </c>
      <c r="D15569" s="84"/>
      <c r="F15569" s="84"/>
    </row>
    <row r="15570" spans="1:6" x14ac:dyDescent="0.25">
      <c r="A15570" t="s">
        <v>16808</v>
      </c>
      <c r="B15570">
        <v>1</v>
      </c>
      <c r="C15570" t="s">
        <v>9357</v>
      </c>
      <c r="D15570" s="84"/>
      <c r="F15570" s="84"/>
    </row>
    <row r="15571" spans="1:6" x14ac:dyDescent="0.25">
      <c r="A15571" t="s">
        <v>16809</v>
      </c>
      <c r="B15571">
        <v>1</v>
      </c>
      <c r="C15571" t="s">
        <v>9357</v>
      </c>
      <c r="D15571" s="84"/>
      <c r="F15571" s="84"/>
    </row>
    <row r="15572" spans="1:6" x14ac:dyDescent="0.25">
      <c r="A15572" t="s">
        <v>16810</v>
      </c>
      <c r="B15572">
        <v>1</v>
      </c>
      <c r="C15572" t="s">
        <v>9357</v>
      </c>
      <c r="D15572" s="84"/>
      <c r="F15572" s="84"/>
    </row>
    <row r="15573" spans="1:6" x14ac:dyDescent="0.25">
      <c r="A15573" t="s">
        <v>16811</v>
      </c>
      <c r="B15573">
        <v>1</v>
      </c>
      <c r="C15573" t="s">
        <v>9357</v>
      </c>
      <c r="D15573" s="84"/>
      <c r="F15573" s="84"/>
    </row>
    <row r="15574" spans="1:6" x14ac:dyDescent="0.25">
      <c r="A15574" t="s">
        <v>16812</v>
      </c>
      <c r="B15574">
        <v>1</v>
      </c>
      <c r="C15574" t="s">
        <v>9357</v>
      </c>
      <c r="D15574" s="84"/>
      <c r="F15574" s="84"/>
    </row>
    <row r="15575" spans="1:6" x14ac:dyDescent="0.25">
      <c r="A15575" t="s">
        <v>16813</v>
      </c>
      <c r="B15575">
        <v>1</v>
      </c>
      <c r="C15575" t="s">
        <v>9357</v>
      </c>
      <c r="D15575" s="84"/>
      <c r="F15575" s="84"/>
    </row>
    <row r="15576" spans="1:6" x14ac:dyDescent="0.25">
      <c r="A15576" t="s">
        <v>16814</v>
      </c>
      <c r="B15576">
        <v>1</v>
      </c>
      <c r="C15576" t="s">
        <v>9357</v>
      </c>
      <c r="D15576" s="84"/>
      <c r="F15576" s="84"/>
    </row>
    <row r="15577" spans="1:6" x14ac:dyDescent="0.25">
      <c r="A15577" t="s">
        <v>16815</v>
      </c>
      <c r="B15577">
        <v>1</v>
      </c>
      <c r="C15577" t="s">
        <v>9357</v>
      </c>
      <c r="D15577" s="84"/>
      <c r="F15577" s="84"/>
    </row>
    <row r="15578" spans="1:6" x14ac:dyDescent="0.25">
      <c r="A15578" t="s">
        <v>16816</v>
      </c>
      <c r="B15578">
        <v>1</v>
      </c>
      <c r="C15578" t="s">
        <v>9357</v>
      </c>
      <c r="D15578" s="84"/>
      <c r="F15578" s="84"/>
    </row>
    <row r="15579" spans="1:6" x14ac:dyDescent="0.25">
      <c r="A15579" t="s">
        <v>16817</v>
      </c>
      <c r="B15579">
        <v>1</v>
      </c>
      <c r="C15579" t="s">
        <v>9357</v>
      </c>
      <c r="D15579" s="84"/>
      <c r="F15579" s="84"/>
    </row>
    <row r="15580" spans="1:6" x14ac:dyDescent="0.25">
      <c r="A15580" t="s">
        <v>16818</v>
      </c>
      <c r="B15580">
        <v>1</v>
      </c>
      <c r="C15580" t="s">
        <v>9357</v>
      </c>
      <c r="D15580" s="84"/>
      <c r="F15580" s="84"/>
    </row>
    <row r="15581" spans="1:6" x14ac:dyDescent="0.25">
      <c r="A15581" t="s">
        <v>16819</v>
      </c>
      <c r="B15581">
        <v>1</v>
      </c>
      <c r="C15581" t="s">
        <v>9357</v>
      </c>
      <c r="D15581" s="84"/>
      <c r="F15581" s="84"/>
    </row>
    <row r="15582" spans="1:6" x14ac:dyDescent="0.25">
      <c r="A15582" t="s">
        <v>16820</v>
      </c>
      <c r="B15582">
        <v>1</v>
      </c>
      <c r="C15582" t="s">
        <v>9357</v>
      </c>
      <c r="D15582" s="84"/>
      <c r="F15582" s="84"/>
    </row>
    <row r="15583" spans="1:6" x14ac:dyDescent="0.25">
      <c r="A15583" t="s">
        <v>16821</v>
      </c>
      <c r="B15583">
        <v>1</v>
      </c>
      <c r="C15583" t="s">
        <v>9357</v>
      </c>
      <c r="D15583" s="84"/>
      <c r="F15583" s="84"/>
    </row>
    <row r="15584" spans="1:6" x14ac:dyDescent="0.25">
      <c r="A15584" t="s">
        <v>16822</v>
      </c>
      <c r="B15584">
        <v>1</v>
      </c>
      <c r="C15584" t="s">
        <v>9357</v>
      </c>
      <c r="D15584" s="84"/>
      <c r="F15584" s="84"/>
    </row>
    <row r="15585" spans="1:6" x14ac:dyDescent="0.25">
      <c r="A15585" t="s">
        <v>16823</v>
      </c>
      <c r="B15585">
        <v>1</v>
      </c>
      <c r="C15585" t="s">
        <v>9357</v>
      </c>
      <c r="D15585" s="84"/>
      <c r="F15585" s="84"/>
    </row>
    <row r="15586" spans="1:6" x14ac:dyDescent="0.25">
      <c r="A15586" t="s">
        <v>16824</v>
      </c>
      <c r="B15586">
        <v>1</v>
      </c>
      <c r="C15586" t="s">
        <v>9357</v>
      </c>
      <c r="D15586" s="84"/>
      <c r="F15586" s="84"/>
    </row>
    <row r="15587" spans="1:6" x14ac:dyDescent="0.25">
      <c r="A15587" t="s">
        <v>16825</v>
      </c>
      <c r="B15587">
        <v>1</v>
      </c>
      <c r="C15587" t="s">
        <v>9357</v>
      </c>
      <c r="D15587" s="84"/>
      <c r="F15587" s="84"/>
    </row>
    <row r="15588" spans="1:6" x14ac:dyDescent="0.25">
      <c r="A15588" t="s">
        <v>16826</v>
      </c>
      <c r="B15588">
        <v>1</v>
      </c>
      <c r="C15588" t="s">
        <v>9357</v>
      </c>
      <c r="D15588" s="84"/>
      <c r="F15588" s="84"/>
    </row>
    <row r="15589" spans="1:6" x14ac:dyDescent="0.25">
      <c r="A15589" t="s">
        <v>16827</v>
      </c>
      <c r="B15589">
        <v>1</v>
      </c>
      <c r="C15589" t="s">
        <v>9357</v>
      </c>
      <c r="D15589" s="84"/>
      <c r="F15589" s="84"/>
    </row>
    <row r="15590" spans="1:6" x14ac:dyDescent="0.25">
      <c r="A15590" t="s">
        <v>16828</v>
      </c>
      <c r="B15590">
        <v>1</v>
      </c>
      <c r="C15590" t="s">
        <v>9357</v>
      </c>
      <c r="D15590" s="84"/>
      <c r="F15590" s="84"/>
    </row>
    <row r="15591" spans="1:6" x14ac:dyDescent="0.25">
      <c r="A15591" t="s">
        <v>16829</v>
      </c>
      <c r="B15591">
        <v>1</v>
      </c>
      <c r="C15591" t="s">
        <v>9357</v>
      </c>
      <c r="D15591" s="84"/>
      <c r="F15591" s="84"/>
    </row>
    <row r="15592" spans="1:6" x14ac:dyDescent="0.25">
      <c r="A15592" t="s">
        <v>16830</v>
      </c>
      <c r="B15592">
        <v>1</v>
      </c>
      <c r="C15592" t="s">
        <v>9357</v>
      </c>
      <c r="D15592" s="84"/>
      <c r="F15592" s="84"/>
    </row>
    <row r="15593" spans="1:6" x14ac:dyDescent="0.25">
      <c r="A15593" t="s">
        <v>16831</v>
      </c>
      <c r="B15593">
        <v>1</v>
      </c>
      <c r="C15593" t="s">
        <v>9357</v>
      </c>
      <c r="D15593" s="84"/>
      <c r="F15593" s="84"/>
    </row>
    <row r="15594" spans="1:6" x14ac:dyDescent="0.25">
      <c r="A15594" t="s">
        <v>16832</v>
      </c>
      <c r="B15594">
        <v>1</v>
      </c>
      <c r="C15594" t="s">
        <v>9357</v>
      </c>
      <c r="D15594" s="84"/>
      <c r="F15594" s="84"/>
    </row>
    <row r="15595" spans="1:6" x14ac:dyDescent="0.25">
      <c r="A15595" t="s">
        <v>16833</v>
      </c>
      <c r="B15595">
        <v>1</v>
      </c>
      <c r="C15595" t="s">
        <v>9357</v>
      </c>
      <c r="D15595" s="84"/>
      <c r="F15595" s="84"/>
    </row>
    <row r="15596" spans="1:6" x14ac:dyDescent="0.25">
      <c r="A15596" t="s">
        <v>16834</v>
      </c>
      <c r="B15596">
        <v>1</v>
      </c>
      <c r="C15596" t="s">
        <v>9357</v>
      </c>
      <c r="D15596" s="84"/>
      <c r="F15596" s="84"/>
    </row>
    <row r="15597" spans="1:6" x14ac:dyDescent="0.25">
      <c r="A15597" t="s">
        <v>16835</v>
      </c>
      <c r="B15597">
        <v>1</v>
      </c>
      <c r="C15597" t="s">
        <v>9357</v>
      </c>
      <c r="D15597" s="84"/>
      <c r="F15597" s="84"/>
    </row>
    <row r="15598" spans="1:6" x14ac:dyDescent="0.25">
      <c r="A15598" t="s">
        <v>16836</v>
      </c>
      <c r="B15598">
        <v>1</v>
      </c>
      <c r="C15598" t="s">
        <v>9357</v>
      </c>
      <c r="D15598" s="84"/>
      <c r="F15598" s="84"/>
    </row>
    <row r="15599" spans="1:6" x14ac:dyDescent="0.25">
      <c r="A15599" t="s">
        <v>16837</v>
      </c>
      <c r="B15599">
        <v>1</v>
      </c>
      <c r="C15599" t="s">
        <v>9357</v>
      </c>
      <c r="D15599" s="84"/>
      <c r="F15599" s="84"/>
    </row>
    <row r="15600" spans="1:6" x14ac:dyDescent="0.25">
      <c r="A15600" t="s">
        <v>16838</v>
      </c>
      <c r="B15600">
        <v>1</v>
      </c>
      <c r="C15600" t="s">
        <v>9357</v>
      </c>
      <c r="D15600" s="84"/>
      <c r="F15600" s="84"/>
    </row>
    <row r="15601" spans="1:6" x14ac:dyDescent="0.25">
      <c r="A15601" t="s">
        <v>16839</v>
      </c>
      <c r="B15601">
        <v>1</v>
      </c>
      <c r="C15601" t="s">
        <v>9357</v>
      </c>
      <c r="D15601" s="84"/>
      <c r="F15601" s="84"/>
    </row>
    <row r="15602" spans="1:6" x14ac:dyDescent="0.25">
      <c r="A15602" t="s">
        <v>16840</v>
      </c>
      <c r="B15602">
        <v>1</v>
      </c>
      <c r="C15602" t="s">
        <v>9357</v>
      </c>
      <c r="D15602" s="84"/>
      <c r="F15602" s="84"/>
    </row>
    <row r="15603" spans="1:6" x14ac:dyDescent="0.25">
      <c r="A15603" t="s">
        <v>16841</v>
      </c>
      <c r="B15603">
        <v>1</v>
      </c>
      <c r="C15603" t="s">
        <v>9357</v>
      </c>
      <c r="D15603" s="84"/>
      <c r="F15603" s="84"/>
    </row>
    <row r="15604" spans="1:6" x14ac:dyDescent="0.25">
      <c r="A15604" t="s">
        <v>16842</v>
      </c>
      <c r="B15604">
        <v>1</v>
      </c>
      <c r="C15604" t="s">
        <v>9357</v>
      </c>
      <c r="D15604" s="84"/>
      <c r="F15604" s="84"/>
    </row>
    <row r="15605" spans="1:6" x14ac:dyDescent="0.25">
      <c r="A15605" t="s">
        <v>16843</v>
      </c>
      <c r="B15605">
        <v>1</v>
      </c>
      <c r="C15605" t="s">
        <v>9357</v>
      </c>
      <c r="D15605" s="84"/>
      <c r="F15605" s="84"/>
    </row>
    <row r="15606" spans="1:6" x14ac:dyDescent="0.25">
      <c r="A15606" t="s">
        <v>16844</v>
      </c>
      <c r="B15606">
        <v>1</v>
      </c>
      <c r="C15606" t="s">
        <v>9357</v>
      </c>
      <c r="D15606" s="84"/>
      <c r="F15606" s="84"/>
    </row>
    <row r="15607" spans="1:6" x14ac:dyDescent="0.25">
      <c r="A15607" t="s">
        <v>16845</v>
      </c>
      <c r="B15607">
        <v>1</v>
      </c>
      <c r="C15607" t="s">
        <v>9357</v>
      </c>
      <c r="D15607" s="84"/>
      <c r="F15607" s="84"/>
    </row>
    <row r="15608" spans="1:6" x14ac:dyDescent="0.25">
      <c r="A15608" t="s">
        <v>16846</v>
      </c>
      <c r="B15608">
        <v>1</v>
      </c>
      <c r="C15608" t="s">
        <v>9357</v>
      </c>
      <c r="D15608" s="84"/>
      <c r="F15608" s="84"/>
    </row>
    <row r="15609" spans="1:6" x14ac:dyDescent="0.25">
      <c r="A15609" t="s">
        <v>16847</v>
      </c>
      <c r="B15609">
        <v>1</v>
      </c>
      <c r="C15609" t="s">
        <v>9357</v>
      </c>
      <c r="D15609" s="84"/>
      <c r="F15609" s="84"/>
    </row>
    <row r="15610" spans="1:6" x14ac:dyDescent="0.25">
      <c r="A15610" t="s">
        <v>16848</v>
      </c>
      <c r="B15610">
        <v>1</v>
      </c>
      <c r="C15610" t="s">
        <v>9357</v>
      </c>
      <c r="D15610" s="84"/>
      <c r="F15610" s="84"/>
    </row>
    <row r="15611" spans="1:6" x14ac:dyDescent="0.25">
      <c r="A15611" t="s">
        <v>16849</v>
      </c>
      <c r="B15611">
        <v>1</v>
      </c>
      <c r="C15611" t="s">
        <v>9357</v>
      </c>
      <c r="D15611" s="84"/>
      <c r="F15611" s="84"/>
    </row>
    <row r="15612" spans="1:6" x14ac:dyDescent="0.25">
      <c r="A15612" t="s">
        <v>16850</v>
      </c>
      <c r="B15612">
        <v>1</v>
      </c>
      <c r="C15612" t="s">
        <v>9357</v>
      </c>
      <c r="D15612" s="84"/>
      <c r="F15612" s="84"/>
    </row>
    <row r="15613" spans="1:6" x14ac:dyDescent="0.25">
      <c r="A15613" t="s">
        <v>16851</v>
      </c>
      <c r="B15613">
        <v>1</v>
      </c>
      <c r="C15613" t="s">
        <v>9357</v>
      </c>
      <c r="D15613" s="84"/>
      <c r="F15613" s="84"/>
    </row>
    <row r="15614" spans="1:6" x14ac:dyDescent="0.25">
      <c r="A15614" t="s">
        <v>16852</v>
      </c>
      <c r="B15614">
        <v>1</v>
      </c>
      <c r="C15614" t="s">
        <v>9357</v>
      </c>
      <c r="D15614" s="84"/>
      <c r="F15614" s="84"/>
    </row>
    <row r="15615" spans="1:6" x14ac:dyDescent="0.25">
      <c r="A15615" t="s">
        <v>16853</v>
      </c>
      <c r="B15615">
        <v>1</v>
      </c>
      <c r="C15615" t="s">
        <v>9357</v>
      </c>
      <c r="D15615" s="84"/>
      <c r="F15615" s="84"/>
    </row>
    <row r="15616" spans="1:6" x14ac:dyDescent="0.25">
      <c r="A15616" t="s">
        <v>16854</v>
      </c>
      <c r="B15616">
        <v>1</v>
      </c>
      <c r="C15616" t="s">
        <v>9357</v>
      </c>
      <c r="D15616" s="84"/>
      <c r="F15616" s="84"/>
    </row>
    <row r="15617" spans="1:6" x14ac:dyDescent="0.25">
      <c r="A15617" t="s">
        <v>16855</v>
      </c>
      <c r="B15617">
        <v>1</v>
      </c>
      <c r="C15617" t="s">
        <v>9357</v>
      </c>
      <c r="D15617" s="84"/>
      <c r="F15617" s="84"/>
    </row>
    <row r="15618" spans="1:6" x14ac:dyDescent="0.25">
      <c r="A15618" t="s">
        <v>16856</v>
      </c>
      <c r="B15618">
        <v>1</v>
      </c>
      <c r="C15618" t="s">
        <v>9357</v>
      </c>
      <c r="D15618" s="84"/>
      <c r="F15618" s="84"/>
    </row>
    <row r="15619" spans="1:6" x14ac:dyDescent="0.25">
      <c r="A15619" t="s">
        <v>16857</v>
      </c>
      <c r="B15619">
        <v>1</v>
      </c>
      <c r="C15619" t="s">
        <v>9357</v>
      </c>
      <c r="D15619" s="84"/>
      <c r="F15619" s="84"/>
    </row>
    <row r="15620" spans="1:6" x14ac:dyDescent="0.25">
      <c r="A15620" t="s">
        <v>16858</v>
      </c>
      <c r="B15620">
        <v>1</v>
      </c>
      <c r="C15620" t="s">
        <v>9357</v>
      </c>
      <c r="D15620" s="84"/>
      <c r="F15620" s="84"/>
    </row>
    <row r="15621" spans="1:6" x14ac:dyDescent="0.25">
      <c r="A15621" t="s">
        <v>16859</v>
      </c>
      <c r="B15621">
        <v>1</v>
      </c>
      <c r="C15621" t="s">
        <v>9357</v>
      </c>
      <c r="D15621" s="84"/>
      <c r="F15621" s="84"/>
    </row>
    <row r="15622" spans="1:6" x14ac:dyDescent="0.25">
      <c r="A15622" t="s">
        <v>16860</v>
      </c>
      <c r="B15622">
        <v>1</v>
      </c>
      <c r="C15622" t="s">
        <v>9357</v>
      </c>
      <c r="D15622" s="84"/>
      <c r="F15622" s="84"/>
    </row>
    <row r="15623" spans="1:6" x14ac:dyDescent="0.25">
      <c r="A15623" t="s">
        <v>16861</v>
      </c>
      <c r="B15623">
        <v>1</v>
      </c>
      <c r="C15623" t="s">
        <v>9357</v>
      </c>
      <c r="D15623" s="84"/>
      <c r="F15623" s="84"/>
    </row>
    <row r="15624" spans="1:6" x14ac:dyDescent="0.25">
      <c r="A15624" t="s">
        <v>16862</v>
      </c>
      <c r="B15624">
        <v>1</v>
      </c>
      <c r="C15624" t="s">
        <v>9357</v>
      </c>
      <c r="D15624" s="84"/>
      <c r="F15624" s="84"/>
    </row>
    <row r="15625" spans="1:6" x14ac:dyDescent="0.25">
      <c r="A15625" t="s">
        <v>16863</v>
      </c>
      <c r="B15625">
        <v>1</v>
      </c>
      <c r="C15625" t="s">
        <v>9357</v>
      </c>
      <c r="D15625" s="84"/>
      <c r="F15625" s="84"/>
    </row>
    <row r="15626" spans="1:6" x14ac:dyDescent="0.25">
      <c r="A15626" t="s">
        <v>16864</v>
      </c>
      <c r="B15626">
        <v>1</v>
      </c>
      <c r="C15626" t="s">
        <v>9357</v>
      </c>
      <c r="D15626" s="84"/>
      <c r="F15626" s="84"/>
    </row>
    <row r="15627" spans="1:6" x14ac:dyDescent="0.25">
      <c r="A15627" t="s">
        <v>16865</v>
      </c>
      <c r="B15627">
        <v>1</v>
      </c>
      <c r="C15627" t="s">
        <v>9357</v>
      </c>
      <c r="D15627" s="84"/>
      <c r="F15627" s="84"/>
    </row>
    <row r="15628" spans="1:6" x14ac:dyDescent="0.25">
      <c r="A15628" t="s">
        <v>16866</v>
      </c>
      <c r="B15628">
        <v>1</v>
      </c>
      <c r="C15628" t="s">
        <v>9357</v>
      </c>
      <c r="D15628" s="84"/>
      <c r="F15628" s="84"/>
    </row>
    <row r="15629" spans="1:6" x14ac:dyDescent="0.25">
      <c r="A15629" t="s">
        <v>16867</v>
      </c>
      <c r="B15629">
        <v>1</v>
      </c>
      <c r="C15629" t="s">
        <v>9357</v>
      </c>
      <c r="D15629" s="84"/>
      <c r="F15629" s="84"/>
    </row>
    <row r="15630" spans="1:6" x14ac:dyDescent="0.25">
      <c r="A15630" t="s">
        <v>16868</v>
      </c>
      <c r="B15630">
        <v>1</v>
      </c>
      <c r="C15630" t="s">
        <v>9357</v>
      </c>
      <c r="D15630" s="84"/>
      <c r="F15630" s="84"/>
    </row>
    <row r="15631" spans="1:6" x14ac:dyDescent="0.25">
      <c r="A15631" t="s">
        <v>16869</v>
      </c>
      <c r="B15631">
        <v>1</v>
      </c>
      <c r="C15631" t="s">
        <v>9357</v>
      </c>
      <c r="D15631" s="84"/>
      <c r="F15631" s="84"/>
    </row>
    <row r="15632" spans="1:6" x14ac:dyDescent="0.25">
      <c r="A15632" t="s">
        <v>16870</v>
      </c>
      <c r="B15632">
        <v>1</v>
      </c>
      <c r="C15632" t="s">
        <v>9357</v>
      </c>
      <c r="D15632" s="84"/>
      <c r="F15632" s="84"/>
    </row>
    <row r="15633" spans="1:6" x14ac:dyDescent="0.25">
      <c r="A15633" t="s">
        <v>16871</v>
      </c>
      <c r="B15633">
        <v>1</v>
      </c>
      <c r="C15633" t="s">
        <v>9357</v>
      </c>
      <c r="D15633" s="84"/>
      <c r="F15633" s="84"/>
    </row>
    <row r="15634" spans="1:6" x14ac:dyDescent="0.25">
      <c r="A15634" t="s">
        <v>16872</v>
      </c>
      <c r="B15634">
        <v>1</v>
      </c>
      <c r="C15634" t="s">
        <v>9357</v>
      </c>
      <c r="D15634" s="84"/>
      <c r="F15634" s="84"/>
    </row>
    <row r="15635" spans="1:6" x14ac:dyDescent="0.25">
      <c r="A15635" t="s">
        <v>16873</v>
      </c>
      <c r="B15635">
        <v>1</v>
      </c>
      <c r="C15635" t="s">
        <v>9357</v>
      </c>
      <c r="D15635" s="84"/>
      <c r="F15635" s="84"/>
    </row>
    <row r="15636" spans="1:6" x14ac:dyDescent="0.25">
      <c r="A15636" t="s">
        <v>16874</v>
      </c>
      <c r="B15636">
        <v>1</v>
      </c>
      <c r="C15636" t="s">
        <v>9357</v>
      </c>
      <c r="D15636" s="84"/>
      <c r="F15636" s="84"/>
    </row>
    <row r="15637" spans="1:6" x14ac:dyDescent="0.25">
      <c r="A15637" t="s">
        <v>16875</v>
      </c>
      <c r="B15637">
        <v>1</v>
      </c>
      <c r="C15637" t="s">
        <v>9357</v>
      </c>
      <c r="D15637" s="84"/>
      <c r="F15637" s="84"/>
    </row>
    <row r="15638" spans="1:6" x14ac:dyDescent="0.25">
      <c r="A15638" t="s">
        <v>16876</v>
      </c>
      <c r="B15638">
        <v>1</v>
      </c>
      <c r="C15638" t="s">
        <v>9357</v>
      </c>
      <c r="D15638" s="84"/>
      <c r="F15638" s="84"/>
    </row>
    <row r="15639" spans="1:6" x14ac:dyDescent="0.25">
      <c r="A15639" t="s">
        <v>16877</v>
      </c>
      <c r="B15639">
        <v>1</v>
      </c>
      <c r="C15639" t="s">
        <v>9357</v>
      </c>
      <c r="D15639" s="84"/>
      <c r="F15639" s="84"/>
    </row>
    <row r="15640" spans="1:6" x14ac:dyDescent="0.25">
      <c r="A15640" t="s">
        <v>16878</v>
      </c>
      <c r="B15640">
        <v>1</v>
      </c>
      <c r="C15640" t="s">
        <v>9357</v>
      </c>
      <c r="D15640" s="84"/>
      <c r="F15640" s="84"/>
    </row>
    <row r="15641" spans="1:6" x14ac:dyDescent="0.25">
      <c r="A15641" t="s">
        <v>16879</v>
      </c>
      <c r="B15641">
        <v>1</v>
      </c>
      <c r="C15641" t="s">
        <v>9357</v>
      </c>
      <c r="D15641" s="84"/>
      <c r="F15641" s="84"/>
    </row>
    <row r="15642" spans="1:6" x14ac:dyDescent="0.25">
      <c r="A15642" t="s">
        <v>16880</v>
      </c>
      <c r="B15642">
        <v>1</v>
      </c>
      <c r="C15642" t="s">
        <v>9357</v>
      </c>
      <c r="D15642" s="84"/>
      <c r="F15642" s="84"/>
    </row>
    <row r="15643" spans="1:6" x14ac:dyDescent="0.25">
      <c r="A15643" t="s">
        <v>16881</v>
      </c>
      <c r="B15643">
        <v>1</v>
      </c>
      <c r="C15643" t="s">
        <v>9357</v>
      </c>
      <c r="D15643" s="84"/>
      <c r="F15643" s="84"/>
    </row>
    <row r="15644" spans="1:6" x14ac:dyDescent="0.25">
      <c r="A15644" t="s">
        <v>16882</v>
      </c>
      <c r="B15644">
        <v>1</v>
      </c>
      <c r="C15644" t="s">
        <v>9357</v>
      </c>
      <c r="D15644" s="84"/>
      <c r="F15644" s="84"/>
    </row>
    <row r="15645" spans="1:6" x14ac:dyDescent="0.25">
      <c r="A15645" t="s">
        <v>16883</v>
      </c>
      <c r="B15645">
        <v>1</v>
      </c>
      <c r="C15645" t="s">
        <v>9357</v>
      </c>
      <c r="D15645" s="84"/>
      <c r="F15645" s="84"/>
    </row>
    <row r="15646" spans="1:6" x14ac:dyDescent="0.25">
      <c r="A15646" t="s">
        <v>16884</v>
      </c>
      <c r="B15646">
        <v>1</v>
      </c>
      <c r="C15646" t="s">
        <v>9357</v>
      </c>
      <c r="D15646" s="84"/>
      <c r="F15646" s="84"/>
    </row>
    <row r="15647" spans="1:6" x14ac:dyDescent="0.25">
      <c r="A15647" t="s">
        <v>16885</v>
      </c>
      <c r="B15647">
        <v>1</v>
      </c>
      <c r="C15647" t="s">
        <v>9357</v>
      </c>
      <c r="D15647" s="84"/>
      <c r="F15647" s="84"/>
    </row>
    <row r="15648" spans="1:6" x14ac:dyDescent="0.25">
      <c r="A15648" t="s">
        <v>16886</v>
      </c>
      <c r="B15648">
        <v>1</v>
      </c>
      <c r="C15648" t="s">
        <v>9357</v>
      </c>
      <c r="D15648" s="84"/>
      <c r="F15648" s="84"/>
    </row>
    <row r="15649" spans="1:6" x14ac:dyDescent="0.25">
      <c r="A15649" t="s">
        <v>16887</v>
      </c>
      <c r="B15649">
        <v>1</v>
      </c>
      <c r="C15649" t="s">
        <v>9357</v>
      </c>
      <c r="D15649" s="84"/>
      <c r="F15649" s="84"/>
    </row>
    <row r="15650" spans="1:6" x14ac:dyDescent="0.25">
      <c r="A15650" t="s">
        <v>16888</v>
      </c>
      <c r="B15650">
        <v>1</v>
      </c>
      <c r="C15650" t="s">
        <v>9357</v>
      </c>
      <c r="D15650" s="84"/>
      <c r="F15650" s="84"/>
    </row>
    <row r="15651" spans="1:6" x14ac:dyDescent="0.25">
      <c r="A15651" t="s">
        <v>16889</v>
      </c>
      <c r="B15651">
        <v>1</v>
      </c>
      <c r="C15651" t="s">
        <v>9357</v>
      </c>
      <c r="D15651" s="84"/>
      <c r="F15651" s="84"/>
    </row>
    <row r="15652" spans="1:6" x14ac:dyDescent="0.25">
      <c r="A15652" t="s">
        <v>16890</v>
      </c>
      <c r="B15652">
        <v>1</v>
      </c>
      <c r="C15652" t="s">
        <v>9357</v>
      </c>
      <c r="D15652" s="84"/>
      <c r="F15652" s="84"/>
    </row>
    <row r="15653" spans="1:6" x14ac:dyDescent="0.25">
      <c r="A15653" t="s">
        <v>16891</v>
      </c>
      <c r="B15653">
        <v>1</v>
      </c>
      <c r="C15653" t="s">
        <v>9357</v>
      </c>
      <c r="D15653" s="84"/>
      <c r="F15653" s="84"/>
    </row>
    <row r="15654" spans="1:6" x14ac:dyDescent="0.25">
      <c r="A15654" t="s">
        <v>16892</v>
      </c>
      <c r="B15654">
        <v>1</v>
      </c>
      <c r="C15654" t="s">
        <v>9357</v>
      </c>
      <c r="D15654" s="84"/>
      <c r="F15654" s="84"/>
    </row>
    <row r="15655" spans="1:6" x14ac:dyDescent="0.25">
      <c r="A15655" t="s">
        <v>16893</v>
      </c>
      <c r="B15655">
        <v>1</v>
      </c>
      <c r="C15655" t="s">
        <v>9357</v>
      </c>
      <c r="D15655" s="84"/>
      <c r="F15655" s="84"/>
    </row>
    <row r="15656" spans="1:6" x14ac:dyDescent="0.25">
      <c r="A15656" t="s">
        <v>16894</v>
      </c>
      <c r="B15656">
        <v>1</v>
      </c>
      <c r="C15656" t="s">
        <v>9357</v>
      </c>
      <c r="D15656" s="84"/>
      <c r="F15656" s="84"/>
    </row>
    <row r="15657" spans="1:6" x14ac:dyDescent="0.25">
      <c r="A15657" t="s">
        <v>16895</v>
      </c>
      <c r="B15657">
        <v>1</v>
      </c>
      <c r="C15657" t="s">
        <v>9357</v>
      </c>
      <c r="D15657" s="84"/>
      <c r="F15657" s="84"/>
    </row>
    <row r="15658" spans="1:6" x14ac:dyDescent="0.25">
      <c r="A15658" t="s">
        <v>16896</v>
      </c>
      <c r="B15658">
        <v>1</v>
      </c>
      <c r="C15658" t="s">
        <v>9357</v>
      </c>
      <c r="D15658" s="84"/>
      <c r="F15658" s="84"/>
    </row>
    <row r="15659" spans="1:6" x14ac:dyDescent="0.25">
      <c r="A15659" t="s">
        <v>16897</v>
      </c>
      <c r="B15659">
        <v>1</v>
      </c>
      <c r="C15659" t="s">
        <v>9357</v>
      </c>
      <c r="D15659" s="84"/>
      <c r="F15659" s="84"/>
    </row>
    <row r="15660" spans="1:6" x14ac:dyDescent="0.25">
      <c r="A15660" t="s">
        <v>16898</v>
      </c>
      <c r="B15660">
        <v>1</v>
      </c>
      <c r="C15660" t="s">
        <v>9357</v>
      </c>
      <c r="D15660" s="84"/>
      <c r="F15660" s="84"/>
    </row>
    <row r="15661" spans="1:6" x14ac:dyDescent="0.25">
      <c r="A15661" t="s">
        <v>16899</v>
      </c>
      <c r="B15661">
        <v>1</v>
      </c>
      <c r="C15661" t="s">
        <v>9357</v>
      </c>
      <c r="D15661" s="84"/>
      <c r="F15661" s="84"/>
    </row>
    <row r="15662" spans="1:6" x14ac:dyDescent="0.25">
      <c r="A15662" t="s">
        <v>16900</v>
      </c>
      <c r="B15662">
        <v>1</v>
      </c>
      <c r="C15662" t="s">
        <v>9357</v>
      </c>
      <c r="D15662" s="84"/>
      <c r="F15662" s="84"/>
    </row>
    <row r="15663" spans="1:6" x14ac:dyDescent="0.25">
      <c r="A15663" t="s">
        <v>16901</v>
      </c>
      <c r="B15663">
        <v>1</v>
      </c>
      <c r="C15663" t="s">
        <v>9357</v>
      </c>
      <c r="D15663" s="84"/>
      <c r="F15663" s="84"/>
    </row>
    <row r="15664" spans="1:6" x14ac:dyDescent="0.25">
      <c r="A15664" t="s">
        <v>16902</v>
      </c>
      <c r="B15664">
        <v>1</v>
      </c>
      <c r="C15664" t="s">
        <v>9357</v>
      </c>
      <c r="D15664" s="84"/>
      <c r="F15664" s="84"/>
    </row>
    <row r="15665" spans="1:6" x14ac:dyDescent="0.25">
      <c r="A15665" t="s">
        <v>16903</v>
      </c>
      <c r="B15665">
        <v>1</v>
      </c>
      <c r="C15665" t="s">
        <v>9357</v>
      </c>
      <c r="D15665" s="84"/>
      <c r="F15665" s="84"/>
    </row>
    <row r="15666" spans="1:6" x14ac:dyDescent="0.25">
      <c r="A15666" t="s">
        <v>16904</v>
      </c>
      <c r="B15666">
        <v>1</v>
      </c>
      <c r="C15666" t="s">
        <v>9357</v>
      </c>
      <c r="D15666" s="84"/>
      <c r="F15666" s="84"/>
    </row>
    <row r="15667" spans="1:6" x14ac:dyDescent="0.25">
      <c r="A15667" t="s">
        <v>16905</v>
      </c>
      <c r="B15667">
        <v>1</v>
      </c>
      <c r="C15667" t="s">
        <v>9357</v>
      </c>
      <c r="D15667" s="84"/>
      <c r="F15667" s="84"/>
    </row>
    <row r="15668" spans="1:6" x14ac:dyDescent="0.25">
      <c r="A15668" t="s">
        <v>16906</v>
      </c>
      <c r="B15668">
        <v>1</v>
      </c>
      <c r="C15668" t="s">
        <v>9357</v>
      </c>
      <c r="D15668" s="84"/>
      <c r="F15668" s="84"/>
    </row>
    <row r="15669" spans="1:6" x14ac:dyDescent="0.25">
      <c r="A15669" t="s">
        <v>16907</v>
      </c>
      <c r="B15669">
        <v>1</v>
      </c>
      <c r="C15669" t="s">
        <v>9357</v>
      </c>
      <c r="D15669" s="84"/>
      <c r="F15669" s="84"/>
    </row>
    <row r="15670" spans="1:6" x14ac:dyDescent="0.25">
      <c r="A15670" t="s">
        <v>16908</v>
      </c>
      <c r="B15670">
        <v>1</v>
      </c>
      <c r="C15670" t="s">
        <v>9357</v>
      </c>
      <c r="D15670" s="84"/>
      <c r="F15670" s="84"/>
    </row>
    <row r="15671" spans="1:6" x14ac:dyDescent="0.25">
      <c r="A15671" t="s">
        <v>16909</v>
      </c>
      <c r="B15671">
        <v>1</v>
      </c>
      <c r="C15671" t="s">
        <v>9357</v>
      </c>
      <c r="D15671" s="84"/>
      <c r="F15671" s="84"/>
    </row>
    <row r="15672" spans="1:6" x14ac:dyDescent="0.25">
      <c r="A15672" t="s">
        <v>16910</v>
      </c>
      <c r="B15672">
        <v>1</v>
      </c>
      <c r="C15672" t="s">
        <v>9357</v>
      </c>
      <c r="D15672" s="84"/>
      <c r="F15672" s="84"/>
    </row>
    <row r="15673" spans="1:6" x14ac:dyDescent="0.25">
      <c r="A15673" t="s">
        <v>16911</v>
      </c>
      <c r="B15673">
        <v>1</v>
      </c>
      <c r="C15673" t="s">
        <v>9357</v>
      </c>
      <c r="D15673" s="84"/>
      <c r="F15673" s="84"/>
    </row>
    <row r="15674" spans="1:6" x14ac:dyDescent="0.25">
      <c r="A15674" t="s">
        <v>16912</v>
      </c>
      <c r="B15674">
        <v>1</v>
      </c>
      <c r="C15674" t="s">
        <v>9357</v>
      </c>
      <c r="D15674" s="84"/>
      <c r="F15674" s="84"/>
    </row>
    <row r="15675" spans="1:6" x14ac:dyDescent="0.25">
      <c r="A15675" t="s">
        <v>16913</v>
      </c>
      <c r="B15675">
        <v>1</v>
      </c>
      <c r="C15675" t="s">
        <v>9357</v>
      </c>
      <c r="D15675" s="84"/>
      <c r="F15675" s="84"/>
    </row>
    <row r="15676" spans="1:6" x14ac:dyDescent="0.25">
      <c r="A15676" t="s">
        <v>16914</v>
      </c>
      <c r="B15676">
        <v>1</v>
      </c>
      <c r="C15676" t="s">
        <v>9357</v>
      </c>
      <c r="D15676" s="84"/>
      <c r="F15676" s="84"/>
    </row>
    <row r="15677" spans="1:6" x14ac:dyDescent="0.25">
      <c r="A15677" t="s">
        <v>16915</v>
      </c>
      <c r="B15677">
        <v>1</v>
      </c>
      <c r="C15677" t="s">
        <v>9357</v>
      </c>
      <c r="D15677" s="84"/>
      <c r="F15677" s="84"/>
    </row>
    <row r="15678" spans="1:6" x14ac:dyDescent="0.25">
      <c r="A15678" t="s">
        <v>16916</v>
      </c>
      <c r="B15678">
        <v>1</v>
      </c>
      <c r="C15678" t="s">
        <v>9357</v>
      </c>
      <c r="D15678" s="84"/>
      <c r="F15678" s="84"/>
    </row>
    <row r="15679" spans="1:6" x14ac:dyDescent="0.25">
      <c r="A15679" t="s">
        <v>16917</v>
      </c>
      <c r="B15679">
        <v>1</v>
      </c>
      <c r="C15679" t="s">
        <v>9357</v>
      </c>
      <c r="D15679" s="84"/>
      <c r="F15679" s="84"/>
    </row>
    <row r="15680" spans="1:6" x14ac:dyDescent="0.25">
      <c r="A15680" t="s">
        <v>16918</v>
      </c>
      <c r="B15680">
        <v>1</v>
      </c>
      <c r="C15680" t="s">
        <v>9357</v>
      </c>
      <c r="D15680" s="84"/>
      <c r="F15680" s="84"/>
    </row>
    <row r="15681" spans="1:6" x14ac:dyDescent="0.25">
      <c r="A15681" t="s">
        <v>16919</v>
      </c>
      <c r="B15681">
        <v>1</v>
      </c>
      <c r="C15681" t="s">
        <v>9357</v>
      </c>
      <c r="D15681" s="84"/>
      <c r="F15681" s="84"/>
    </row>
    <row r="15682" spans="1:6" x14ac:dyDescent="0.25">
      <c r="A15682" t="s">
        <v>16920</v>
      </c>
      <c r="B15682">
        <v>1</v>
      </c>
      <c r="C15682" t="s">
        <v>9357</v>
      </c>
      <c r="D15682" s="84"/>
      <c r="F15682" s="84"/>
    </row>
    <row r="15683" spans="1:6" x14ac:dyDescent="0.25">
      <c r="A15683" t="s">
        <v>16921</v>
      </c>
      <c r="B15683">
        <v>1</v>
      </c>
      <c r="C15683" t="s">
        <v>9357</v>
      </c>
      <c r="D15683" s="84"/>
      <c r="F15683" s="84"/>
    </row>
    <row r="15684" spans="1:6" x14ac:dyDescent="0.25">
      <c r="A15684" t="s">
        <v>16922</v>
      </c>
      <c r="B15684">
        <v>1</v>
      </c>
      <c r="C15684" t="s">
        <v>9357</v>
      </c>
      <c r="D15684" s="84"/>
      <c r="F15684" s="84"/>
    </row>
    <row r="15685" spans="1:6" x14ac:dyDescent="0.25">
      <c r="A15685" t="s">
        <v>16923</v>
      </c>
      <c r="B15685">
        <v>1</v>
      </c>
      <c r="C15685" t="s">
        <v>9357</v>
      </c>
      <c r="D15685" s="84"/>
      <c r="F15685" s="84"/>
    </row>
    <row r="15686" spans="1:6" x14ac:dyDescent="0.25">
      <c r="A15686" t="s">
        <v>16924</v>
      </c>
      <c r="B15686">
        <v>1</v>
      </c>
      <c r="C15686" t="s">
        <v>9357</v>
      </c>
      <c r="D15686" s="84"/>
      <c r="F15686" s="84"/>
    </row>
    <row r="15687" spans="1:6" x14ac:dyDescent="0.25">
      <c r="A15687" t="s">
        <v>16925</v>
      </c>
      <c r="B15687">
        <v>1</v>
      </c>
      <c r="C15687" t="s">
        <v>9357</v>
      </c>
      <c r="D15687" s="84"/>
      <c r="F15687" s="84"/>
    </row>
    <row r="15688" spans="1:6" x14ac:dyDescent="0.25">
      <c r="A15688" t="s">
        <v>16926</v>
      </c>
      <c r="B15688">
        <v>1</v>
      </c>
      <c r="C15688" t="s">
        <v>9357</v>
      </c>
      <c r="D15688" s="84"/>
      <c r="F15688" s="84"/>
    </row>
    <row r="15689" spans="1:6" x14ac:dyDescent="0.25">
      <c r="A15689" t="s">
        <v>16927</v>
      </c>
      <c r="B15689">
        <v>1</v>
      </c>
      <c r="C15689" t="s">
        <v>9357</v>
      </c>
      <c r="D15689" s="84"/>
      <c r="F15689" s="84"/>
    </row>
    <row r="15690" spans="1:6" x14ac:dyDescent="0.25">
      <c r="A15690" t="s">
        <v>16928</v>
      </c>
      <c r="B15690">
        <v>1</v>
      </c>
      <c r="C15690" t="s">
        <v>9357</v>
      </c>
      <c r="D15690" s="84"/>
      <c r="F15690" s="84"/>
    </row>
    <row r="15691" spans="1:6" x14ac:dyDescent="0.25">
      <c r="A15691" t="s">
        <v>16929</v>
      </c>
      <c r="B15691">
        <v>1</v>
      </c>
      <c r="C15691" t="s">
        <v>9357</v>
      </c>
      <c r="D15691" s="84"/>
      <c r="F15691" s="84"/>
    </row>
    <row r="15692" spans="1:6" x14ac:dyDescent="0.25">
      <c r="A15692" t="s">
        <v>16930</v>
      </c>
      <c r="B15692">
        <v>1</v>
      </c>
      <c r="C15692" t="s">
        <v>9357</v>
      </c>
      <c r="D15692" s="84"/>
      <c r="F15692" s="84"/>
    </row>
    <row r="15693" spans="1:6" x14ac:dyDescent="0.25">
      <c r="A15693" t="s">
        <v>16931</v>
      </c>
      <c r="B15693">
        <v>1</v>
      </c>
      <c r="C15693" t="s">
        <v>9357</v>
      </c>
      <c r="D15693" s="84"/>
      <c r="F15693" s="84"/>
    </row>
    <row r="15694" spans="1:6" x14ac:dyDescent="0.25">
      <c r="A15694" t="s">
        <v>16932</v>
      </c>
      <c r="B15694">
        <v>1</v>
      </c>
      <c r="C15694" t="s">
        <v>9357</v>
      </c>
      <c r="D15694" s="84"/>
      <c r="F15694" s="84"/>
    </row>
    <row r="15695" spans="1:6" x14ac:dyDescent="0.25">
      <c r="A15695" t="s">
        <v>16933</v>
      </c>
      <c r="B15695">
        <v>1</v>
      </c>
      <c r="C15695" t="s">
        <v>9357</v>
      </c>
      <c r="D15695" s="84"/>
      <c r="F15695" s="84"/>
    </row>
    <row r="15696" spans="1:6" x14ac:dyDescent="0.25">
      <c r="A15696" t="s">
        <v>16934</v>
      </c>
      <c r="B15696">
        <v>1</v>
      </c>
      <c r="C15696" t="s">
        <v>9357</v>
      </c>
      <c r="D15696" s="84"/>
      <c r="F15696" s="84"/>
    </row>
    <row r="15697" spans="1:6" x14ac:dyDescent="0.25">
      <c r="A15697" t="s">
        <v>16935</v>
      </c>
      <c r="B15697">
        <v>1</v>
      </c>
      <c r="C15697" t="s">
        <v>9357</v>
      </c>
      <c r="D15697" s="84"/>
      <c r="F15697" s="84"/>
    </row>
    <row r="15698" spans="1:6" x14ac:dyDescent="0.25">
      <c r="A15698" t="s">
        <v>16936</v>
      </c>
      <c r="B15698">
        <v>1</v>
      </c>
      <c r="C15698" t="s">
        <v>9357</v>
      </c>
      <c r="D15698" s="84"/>
      <c r="F15698" s="84"/>
    </row>
    <row r="15699" spans="1:6" x14ac:dyDescent="0.25">
      <c r="A15699" t="s">
        <v>16937</v>
      </c>
      <c r="B15699">
        <v>1</v>
      </c>
      <c r="C15699" t="s">
        <v>9357</v>
      </c>
      <c r="D15699" s="84"/>
      <c r="F15699" s="84"/>
    </row>
    <row r="15700" spans="1:6" x14ac:dyDescent="0.25">
      <c r="A15700" t="s">
        <v>16938</v>
      </c>
      <c r="B15700">
        <v>1</v>
      </c>
      <c r="C15700" t="s">
        <v>9357</v>
      </c>
      <c r="D15700" s="84"/>
      <c r="F15700" s="84"/>
    </row>
    <row r="15701" spans="1:6" x14ac:dyDescent="0.25">
      <c r="A15701" t="s">
        <v>16939</v>
      </c>
      <c r="B15701">
        <v>1</v>
      </c>
      <c r="C15701" t="s">
        <v>9357</v>
      </c>
      <c r="D15701" s="84"/>
      <c r="F15701" s="84"/>
    </row>
    <row r="15702" spans="1:6" x14ac:dyDescent="0.25">
      <c r="A15702" t="s">
        <v>16940</v>
      </c>
      <c r="B15702">
        <v>1</v>
      </c>
      <c r="C15702" t="s">
        <v>9357</v>
      </c>
      <c r="D15702" s="84"/>
      <c r="F15702" s="84"/>
    </row>
    <row r="15703" spans="1:6" x14ac:dyDescent="0.25">
      <c r="A15703" t="s">
        <v>16941</v>
      </c>
      <c r="B15703">
        <v>1</v>
      </c>
      <c r="C15703" t="s">
        <v>9357</v>
      </c>
      <c r="D15703" s="84"/>
      <c r="F15703" s="84"/>
    </row>
    <row r="15704" spans="1:6" x14ac:dyDescent="0.25">
      <c r="A15704" t="s">
        <v>16942</v>
      </c>
      <c r="B15704">
        <v>1</v>
      </c>
      <c r="C15704" t="s">
        <v>9357</v>
      </c>
      <c r="D15704" s="84"/>
      <c r="F15704" s="84"/>
    </row>
    <row r="15705" spans="1:6" x14ac:dyDescent="0.25">
      <c r="A15705" t="s">
        <v>16943</v>
      </c>
      <c r="B15705">
        <v>1</v>
      </c>
      <c r="C15705" t="s">
        <v>9357</v>
      </c>
      <c r="D15705" s="84"/>
      <c r="F15705" s="84"/>
    </row>
    <row r="15706" spans="1:6" x14ac:dyDescent="0.25">
      <c r="A15706" t="s">
        <v>16944</v>
      </c>
      <c r="B15706">
        <v>1</v>
      </c>
      <c r="C15706" t="s">
        <v>9357</v>
      </c>
      <c r="D15706" s="84"/>
      <c r="F15706" s="84"/>
    </row>
    <row r="15707" spans="1:6" x14ac:dyDescent="0.25">
      <c r="A15707" t="s">
        <v>16945</v>
      </c>
      <c r="B15707">
        <v>1</v>
      </c>
      <c r="C15707" t="s">
        <v>9357</v>
      </c>
      <c r="D15707" s="84"/>
      <c r="F15707" s="84"/>
    </row>
    <row r="15708" spans="1:6" x14ac:dyDescent="0.25">
      <c r="A15708" t="s">
        <v>16946</v>
      </c>
      <c r="B15708">
        <v>1</v>
      </c>
      <c r="C15708" t="s">
        <v>9357</v>
      </c>
      <c r="D15708" s="84"/>
      <c r="F15708" s="84"/>
    </row>
    <row r="15709" spans="1:6" x14ac:dyDescent="0.25">
      <c r="A15709" t="s">
        <v>16947</v>
      </c>
      <c r="B15709">
        <v>1</v>
      </c>
      <c r="C15709" t="s">
        <v>9357</v>
      </c>
      <c r="D15709" s="84"/>
      <c r="F15709" s="84"/>
    </row>
    <row r="15710" spans="1:6" x14ac:dyDescent="0.25">
      <c r="A15710" t="s">
        <v>16948</v>
      </c>
      <c r="B15710">
        <v>1</v>
      </c>
      <c r="C15710" t="s">
        <v>9357</v>
      </c>
      <c r="D15710" s="84"/>
      <c r="F15710" s="84"/>
    </row>
    <row r="15711" spans="1:6" x14ac:dyDescent="0.25">
      <c r="A15711" t="s">
        <v>16949</v>
      </c>
      <c r="B15711">
        <v>1</v>
      </c>
      <c r="C15711" t="s">
        <v>9357</v>
      </c>
      <c r="D15711" s="84"/>
      <c r="F15711" s="84"/>
    </row>
    <row r="15712" spans="1:6" x14ac:dyDescent="0.25">
      <c r="A15712" t="s">
        <v>16950</v>
      </c>
      <c r="B15712">
        <v>1</v>
      </c>
      <c r="C15712" t="s">
        <v>9357</v>
      </c>
      <c r="D15712" s="84"/>
      <c r="F15712" s="84"/>
    </row>
    <row r="15713" spans="1:6" x14ac:dyDescent="0.25">
      <c r="A15713" t="s">
        <v>16951</v>
      </c>
      <c r="B15713">
        <v>1</v>
      </c>
      <c r="C15713" t="s">
        <v>9357</v>
      </c>
      <c r="D15713" s="84"/>
      <c r="F15713" s="84"/>
    </row>
    <row r="15714" spans="1:6" x14ac:dyDescent="0.25">
      <c r="A15714" t="s">
        <v>16952</v>
      </c>
      <c r="B15714">
        <v>1</v>
      </c>
      <c r="C15714" t="s">
        <v>9357</v>
      </c>
      <c r="D15714" s="84"/>
      <c r="F15714" s="84"/>
    </row>
    <row r="15715" spans="1:6" x14ac:dyDescent="0.25">
      <c r="A15715" t="s">
        <v>16953</v>
      </c>
      <c r="B15715">
        <v>1</v>
      </c>
      <c r="C15715" t="s">
        <v>9357</v>
      </c>
      <c r="D15715" s="84"/>
      <c r="F15715" s="84"/>
    </row>
    <row r="15716" spans="1:6" x14ac:dyDescent="0.25">
      <c r="A15716" t="s">
        <v>16954</v>
      </c>
      <c r="B15716">
        <v>1</v>
      </c>
      <c r="C15716" t="s">
        <v>9357</v>
      </c>
      <c r="D15716" s="84"/>
      <c r="F15716" s="84"/>
    </row>
    <row r="15717" spans="1:6" x14ac:dyDescent="0.25">
      <c r="A15717" t="s">
        <v>16955</v>
      </c>
      <c r="B15717">
        <v>1</v>
      </c>
      <c r="C15717" t="s">
        <v>9357</v>
      </c>
      <c r="D15717" s="84"/>
      <c r="F15717" s="84"/>
    </row>
    <row r="15718" spans="1:6" x14ac:dyDescent="0.25">
      <c r="A15718" t="s">
        <v>16956</v>
      </c>
      <c r="B15718">
        <v>1</v>
      </c>
      <c r="C15718" t="s">
        <v>9357</v>
      </c>
      <c r="D15718" s="84"/>
      <c r="F15718" s="84"/>
    </row>
    <row r="15719" spans="1:6" x14ac:dyDescent="0.25">
      <c r="A15719" t="s">
        <v>16957</v>
      </c>
      <c r="B15719">
        <v>1</v>
      </c>
      <c r="C15719" t="s">
        <v>9357</v>
      </c>
      <c r="D15719" s="84"/>
      <c r="F15719" s="84"/>
    </row>
    <row r="15720" spans="1:6" x14ac:dyDescent="0.25">
      <c r="A15720" t="s">
        <v>16958</v>
      </c>
      <c r="B15720">
        <v>1</v>
      </c>
      <c r="C15720" t="s">
        <v>9357</v>
      </c>
      <c r="D15720" s="84"/>
      <c r="F15720" s="84"/>
    </row>
    <row r="15721" spans="1:6" x14ac:dyDescent="0.25">
      <c r="A15721" t="s">
        <v>16959</v>
      </c>
      <c r="B15721">
        <v>1</v>
      </c>
      <c r="C15721" t="s">
        <v>9357</v>
      </c>
      <c r="D15721" s="84"/>
      <c r="F15721" s="84"/>
    </row>
    <row r="15722" spans="1:6" x14ac:dyDescent="0.25">
      <c r="A15722" t="s">
        <v>16960</v>
      </c>
      <c r="B15722">
        <v>1</v>
      </c>
      <c r="C15722" t="s">
        <v>9357</v>
      </c>
      <c r="D15722" s="84"/>
      <c r="F15722" s="84"/>
    </row>
    <row r="15723" spans="1:6" x14ac:dyDescent="0.25">
      <c r="A15723" t="s">
        <v>16961</v>
      </c>
      <c r="B15723">
        <v>1</v>
      </c>
      <c r="C15723" t="s">
        <v>9357</v>
      </c>
      <c r="D15723" s="84"/>
      <c r="F15723" s="84"/>
    </row>
    <row r="15724" spans="1:6" x14ac:dyDescent="0.25">
      <c r="A15724" t="s">
        <v>16962</v>
      </c>
      <c r="B15724">
        <v>1</v>
      </c>
      <c r="C15724" t="s">
        <v>9357</v>
      </c>
      <c r="D15724" s="84"/>
      <c r="F15724" s="84"/>
    </row>
    <row r="15725" spans="1:6" x14ac:dyDescent="0.25">
      <c r="A15725" t="s">
        <v>16963</v>
      </c>
      <c r="B15725">
        <v>1</v>
      </c>
      <c r="C15725" t="s">
        <v>9357</v>
      </c>
      <c r="D15725" s="84"/>
      <c r="F15725" s="84"/>
    </row>
    <row r="15726" spans="1:6" x14ac:dyDescent="0.25">
      <c r="A15726" t="s">
        <v>16964</v>
      </c>
      <c r="B15726">
        <v>1</v>
      </c>
      <c r="C15726" t="s">
        <v>9357</v>
      </c>
      <c r="D15726" s="84"/>
      <c r="F15726" s="84"/>
    </row>
    <row r="15727" spans="1:6" x14ac:dyDescent="0.25">
      <c r="A15727" t="s">
        <v>16965</v>
      </c>
      <c r="B15727">
        <v>1</v>
      </c>
      <c r="C15727" t="s">
        <v>9357</v>
      </c>
      <c r="D15727" s="84"/>
      <c r="F15727" s="84"/>
    </row>
    <row r="15728" spans="1:6" x14ac:dyDescent="0.25">
      <c r="A15728" t="s">
        <v>16966</v>
      </c>
      <c r="B15728">
        <v>1</v>
      </c>
      <c r="C15728" t="s">
        <v>9357</v>
      </c>
      <c r="D15728" s="84"/>
      <c r="F15728" s="84"/>
    </row>
    <row r="15729" spans="1:6" x14ac:dyDescent="0.25">
      <c r="A15729" t="s">
        <v>16967</v>
      </c>
      <c r="B15729">
        <v>1</v>
      </c>
      <c r="C15729" t="s">
        <v>9357</v>
      </c>
      <c r="D15729" s="84"/>
      <c r="F15729" s="84"/>
    </row>
    <row r="15730" spans="1:6" x14ac:dyDescent="0.25">
      <c r="A15730" t="s">
        <v>16968</v>
      </c>
      <c r="B15730">
        <v>1</v>
      </c>
      <c r="C15730" t="s">
        <v>9357</v>
      </c>
      <c r="D15730" s="84"/>
      <c r="F15730" s="84"/>
    </row>
    <row r="15731" spans="1:6" x14ac:dyDescent="0.25">
      <c r="A15731" t="s">
        <v>16969</v>
      </c>
      <c r="B15731">
        <v>1</v>
      </c>
      <c r="C15731" t="s">
        <v>9357</v>
      </c>
      <c r="D15731" s="84"/>
      <c r="F15731" s="84"/>
    </row>
    <row r="15732" spans="1:6" x14ac:dyDescent="0.25">
      <c r="A15732" t="s">
        <v>16970</v>
      </c>
      <c r="B15732">
        <v>1</v>
      </c>
      <c r="C15732" t="s">
        <v>9357</v>
      </c>
      <c r="D15732" s="84"/>
      <c r="F15732" s="84"/>
    </row>
    <row r="15733" spans="1:6" x14ac:dyDescent="0.25">
      <c r="A15733" t="s">
        <v>16971</v>
      </c>
      <c r="B15733">
        <v>1</v>
      </c>
      <c r="C15733" t="s">
        <v>9357</v>
      </c>
      <c r="D15733" s="84"/>
      <c r="F15733" s="84"/>
    </row>
    <row r="15734" spans="1:6" x14ac:dyDescent="0.25">
      <c r="A15734" t="s">
        <v>16972</v>
      </c>
      <c r="B15734">
        <v>1</v>
      </c>
      <c r="C15734" t="s">
        <v>9357</v>
      </c>
      <c r="D15734" s="84"/>
      <c r="F15734" s="84"/>
    </row>
    <row r="15735" spans="1:6" x14ac:dyDescent="0.25">
      <c r="A15735" t="s">
        <v>16973</v>
      </c>
      <c r="B15735">
        <v>1</v>
      </c>
      <c r="C15735" t="s">
        <v>9357</v>
      </c>
      <c r="D15735" s="84"/>
      <c r="F15735" s="84"/>
    </row>
    <row r="15736" spans="1:6" x14ac:dyDescent="0.25">
      <c r="A15736" t="s">
        <v>16974</v>
      </c>
      <c r="B15736">
        <v>1</v>
      </c>
      <c r="C15736" t="s">
        <v>9357</v>
      </c>
      <c r="D15736" s="84"/>
      <c r="F15736" s="84"/>
    </row>
    <row r="15737" spans="1:6" x14ac:dyDescent="0.25">
      <c r="A15737" t="s">
        <v>16975</v>
      </c>
      <c r="B15737">
        <v>1</v>
      </c>
      <c r="C15737" t="s">
        <v>9357</v>
      </c>
      <c r="D15737" s="84"/>
      <c r="F15737" s="84"/>
    </row>
    <row r="15738" spans="1:6" x14ac:dyDescent="0.25">
      <c r="A15738" t="s">
        <v>16976</v>
      </c>
      <c r="B15738">
        <v>1</v>
      </c>
      <c r="C15738" t="s">
        <v>9357</v>
      </c>
      <c r="D15738" s="84"/>
      <c r="F15738" s="84"/>
    </row>
    <row r="15739" spans="1:6" x14ac:dyDescent="0.25">
      <c r="A15739" t="s">
        <v>16977</v>
      </c>
      <c r="B15739">
        <v>1</v>
      </c>
      <c r="C15739" t="s">
        <v>9357</v>
      </c>
      <c r="D15739" s="84"/>
      <c r="F15739" s="84"/>
    </row>
    <row r="15740" spans="1:6" x14ac:dyDescent="0.25">
      <c r="A15740" t="s">
        <v>16978</v>
      </c>
      <c r="B15740">
        <v>1</v>
      </c>
      <c r="C15740" t="s">
        <v>9357</v>
      </c>
      <c r="D15740" s="84"/>
      <c r="F15740" s="84"/>
    </row>
    <row r="15741" spans="1:6" x14ac:dyDescent="0.25">
      <c r="A15741" t="s">
        <v>16979</v>
      </c>
      <c r="B15741">
        <v>1</v>
      </c>
      <c r="C15741" t="s">
        <v>9357</v>
      </c>
      <c r="D15741" s="84"/>
      <c r="F15741" s="84"/>
    </row>
    <row r="15742" spans="1:6" x14ac:dyDescent="0.25">
      <c r="A15742" t="s">
        <v>16980</v>
      </c>
      <c r="B15742">
        <v>1</v>
      </c>
      <c r="C15742" t="s">
        <v>9357</v>
      </c>
      <c r="D15742" s="84"/>
      <c r="F15742" s="84"/>
    </row>
    <row r="15743" spans="1:6" x14ac:dyDescent="0.25">
      <c r="A15743" t="s">
        <v>16981</v>
      </c>
      <c r="B15743">
        <v>1</v>
      </c>
      <c r="C15743" t="s">
        <v>9357</v>
      </c>
      <c r="D15743" s="84"/>
      <c r="F15743" s="84"/>
    </row>
    <row r="15744" spans="1:6" x14ac:dyDescent="0.25">
      <c r="A15744" t="s">
        <v>16982</v>
      </c>
      <c r="B15744">
        <v>1</v>
      </c>
      <c r="C15744" t="s">
        <v>9357</v>
      </c>
      <c r="D15744" s="84"/>
      <c r="F15744" s="84"/>
    </row>
    <row r="15745" spans="1:6" x14ac:dyDescent="0.25">
      <c r="A15745" t="s">
        <v>16983</v>
      </c>
      <c r="B15745">
        <v>1</v>
      </c>
      <c r="C15745" t="s">
        <v>9357</v>
      </c>
      <c r="D15745" s="84"/>
      <c r="F15745" s="84"/>
    </row>
    <row r="15746" spans="1:6" x14ac:dyDescent="0.25">
      <c r="A15746" t="s">
        <v>16984</v>
      </c>
      <c r="B15746">
        <v>1</v>
      </c>
      <c r="C15746" t="s">
        <v>9357</v>
      </c>
      <c r="D15746" s="84"/>
      <c r="F15746" s="84"/>
    </row>
    <row r="15747" spans="1:6" x14ac:dyDescent="0.25">
      <c r="A15747" t="s">
        <v>16985</v>
      </c>
      <c r="B15747">
        <v>1</v>
      </c>
      <c r="C15747" t="s">
        <v>9357</v>
      </c>
      <c r="D15747" s="84"/>
      <c r="F15747" s="84"/>
    </row>
    <row r="15748" spans="1:6" x14ac:dyDescent="0.25">
      <c r="A15748" t="s">
        <v>16986</v>
      </c>
      <c r="B15748">
        <v>1</v>
      </c>
      <c r="C15748" t="s">
        <v>9357</v>
      </c>
      <c r="D15748" s="84"/>
      <c r="F15748" s="84"/>
    </row>
    <row r="15749" spans="1:6" x14ac:dyDescent="0.25">
      <c r="A15749" t="s">
        <v>16987</v>
      </c>
      <c r="B15749">
        <v>1</v>
      </c>
      <c r="C15749" t="s">
        <v>9357</v>
      </c>
      <c r="D15749" s="84"/>
      <c r="F15749" s="84"/>
    </row>
    <row r="15750" spans="1:6" x14ac:dyDescent="0.25">
      <c r="A15750" t="s">
        <v>16988</v>
      </c>
      <c r="B15750">
        <v>1</v>
      </c>
      <c r="C15750" t="s">
        <v>9357</v>
      </c>
      <c r="D15750" s="84"/>
      <c r="F15750" s="84"/>
    </row>
    <row r="15751" spans="1:6" x14ac:dyDescent="0.25">
      <c r="A15751" t="s">
        <v>16989</v>
      </c>
      <c r="B15751">
        <v>1</v>
      </c>
      <c r="C15751" t="s">
        <v>9357</v>
      </c>
      <c r="D15751" s="84"/>
      <c r="F15751" s="84"/>
    </row>
    <row r="15752" spans="1:6" x14ac:dyDescent="0.25">
      <c r="A15752" t="s">
        <v>16990</v>
      </c>
      <c r="B15752">
        <v>1</v>
      </c>
      <c r="C15752" t="s">
        <v>9357</v>
      </c>
      <c r="D15752" s="84"/>
      <c r="F15752" s="84"/>
    </row>
    <row r="15753" spans="1:6" x14ac:dyDescent="0.25">
      <c r="A15753" t="s">
        <v>16991</v>
      </c>
      <c r="B15753">
        <v>1</v>
      </c>
      <c r="C15753" t="s">
        <v>9357</v>
      </c>
      <c r="D15753" s="84"/>
      <c r="F15753" s="84"/>
    </row>
    <row r="15754" spans="1:6" x14ac:dyDescent="0.25">
      <c r="A15754" t="s">
        <v>16992</v>
      </c>
      <c r="B15754">
        <v>1</v>
      </c>
      <c r="C15754" t="s">
        <v>9357</v>
      </c>
      <c r="D15754" s="84"/>
      <c r="F15754" s="84"/>
    </row>
    <row r="15755" spans="1:6" x14ac:dyDescent="0.25">
      <c r="A15755" t="s">
        <v>16993</v>
      </c>
      <c r="B15755">
        <v>1</v>
      </c>
      <c r="C15755" t="s">
        <v>9357</v>
      </c>
      <c r="D15755" s="84"/>
      <c r="F15755" s="84"/>
    </row>
    <row r="15756" spans="1:6" x14ac:dyDescent="0.25">
      <c r="A15756" t="s">
        <v>16994</v>
      </c>
      <c r="B15756">
        <v>1</v>
      </c>
      <c r="C15756" t="s">
        <v>9357</v>
      </c>
      <c r="D15756" s="84"/>
      <c r="F15756" s="84"/>
    </row>
    <row r="15757" spans="1:6" x14ac:dyDescent="0.25">
      <c r="A15757" t="s">
        <v>16995</v>
      </c>
      <c r="B15757">
        <v>1</v>
      </c>
      <c r="C15757" t="s">
        <v>9357</v>
      </c>
      <c r="D15757" s="84"/>
      <c r="F15757" s="84"/>
    </row>
    <row r="15758" spans="1:6" x14ac:dyDescent="0.25">
      <c r="A15758" t="s">
        <v>16996</v>
      </c>
      <c r="B15758">
        <v>1</v>
      </c>
      <c r="C15758" t="s">
        <v>9357</v>
      </c>
      <c r="D15758" s="84"/>
      <c r="F15758" s="84"/>
    </row>
    <row r="15759" spans="1:6" x14ac:dyDescent="0.25">
      <c r="A15759" t="s">
        <v>16997</v>
      </c>
      <c r="B15759">
        <v>1</v>
      </c>
      <c r="C15759" t="s">
        <v>9357</v>
      </c>
      <c r="D15759" s="84"/>
      <c r="F15759" s="84"/>
    </row>
    <row r="15760" spans="1:6" x14ac:dyDescent="0.25">
      <c r="A15760" t="s">
        <v>16998</v>
      </c>
      <c r="B15760">
        <v>1</v>
      </c>
      <c r="C15760" t="s">
        <v>9357</v>
      </c>
      <c r="D15760" s="84"/>
      <c r="F15760" s="84"/>
    </row>
    <row r="15761" spans="1:6" x14ac:dyDescent="0.25">
      <c r="A15761" t="s">
        <v>16999</v>
      </c>
      <c r="B15761">
        <v>1</v>
      </c>
      <c r="C15761" t="s">
        <v>9357</v>
      </c>
      <c r="D15761" s="84"/>
      <c r="F15761" s="84"/>
    </row>
    <row r="15762" spans="1:6" x14ac:dyDescent="0.25">
      <c r="A15762" t="s">
        <v>17000</v>
      </c>
      <c r="B15762">
        <v>1</v>
      </c>
      <c r="C15762" t="s">
        <v>9357</v>
      </c>
      <c r="D15762" s="84"/>
      <c r="F15762" s="84"/>
    </row>
    <row r="15763" spans="1:6" x14ac:dyDescent="0.25">
      <c r="A15763" t="s">
        <v>17001</v>
      </c>
      <c r="B15763">
        <v>1</v>
      </c>
      <c r="C15763" t="s">
        <v>9357</v>
      </c>
      <c r="D15763" s="84"/>
      <c r="F15763" s="84"/>
    </row>
    <row r="15764" spans="1:6" x14ac:dyDescent="0.25">
      <c r="A15764" t="s">
        <v>17002</v>
      </c>
      <c r="B15764">
        <v>1</v>
      </c>
      <c r="C15764" t="s">
        <v>9357</v>
      </c>
      <c r="D15764" s="84"/>
      <c r="F15764" s="84"/>
    </row>
    <row r="15765" spans="1:6" x14ac:dyDescent="0.25">
      <c r="A15765" t="s">
        <v>17003</v>
      </c>
      <c r="B15765">
        <v>1</v>
      </c>
      <c r="C15765" t="s">
        <v>9357</v>
      </c>
      <c r="D15765" s="84"/>
      <c r="F15765" s="84"/>
    </row>
    <row r="15766" spans="1:6" x14ac:dyDescent="0.25">
      <c r="A15766" t="s">
        <v>17004</v>
      </c>
      <c r="B15766">
        <v>1</v>
      </c>
      <c r="C15766" t="s">
        <v>9357</v>
      </c>
      <c r="D15766" s="84"/>
      <c r="F15766" s="84"/>
    </row>
    <row r="15767" spans="1:6" x14ac:dyDescent="0.25">
      <c r="A15767" t="s">
        <v>17005</v>
      </c>
      <c r="B15767">
        <v>1</v>
      </c>
      <c r="C15767" t="s">
        <v>9357</v>
      </c>
      <c r="D15767" s="84"/>
      <c r="F15767" s="84"/>
    </row>
    <row r="15768" spans="1:6" x14ac:dyDescent="0.25">
      <c r="A15768" t="s">
        <v>17006</v>
      </c>
      <c r="B15768">
        <v>1</v>
      </c>
      <c r="C15768" t="s">
        <v>9357</v>
      </c>
      <c r="D15768" s="84"/>
      <c r="F15768" s="84"/>
    </row>
    <row r="15769" spans="1:6" x14ac:dyDescent="0.25">
      <c r="A15769" t="s">
        <v>17007</v>
      </c>
      <c r="B15769">
        <v>1</v>
      </c>
      <c r="C15769" t="s">
        <v>9357</v>
      </c>
      <c r="D15769" s="84"/>
      <c r="F15769" s="84"/>
    </row>
    <row r="15770" spans="1:6" x14ac:dyDescent="0.25">
      <c r="A15770" t="s">
        <v>17008</v>
      </c>
      <c r="B15770">
        <v>1</v>
      </c>
      <c r="C15770" t="s">
        <v>9357</v>
      </c>
      <c r="D15770" s="84"/>
      <c r="F15770" s="84"/>
    </row>
    <row r="15771" spans="1:6" x14ac:dyDescent="0.25">
      <c r="A15771" t="s">
        <v>17009</v>
      </c>
      <c r="B15771">
        <v>1</v>
      </c>
      <c r="C15771" t="s">
        <v>9357</v>
      </c>
      <c r="D15771" s="84"/>
      <c r="F15771" s="84"/>
    </row>
    <row r="15772" spans="1:6" x14ac:dyDescent="0.25">
      <c r="A15772" t="s">
        <v>17010</v>
      </c>
      <c r="B15772">
        <v>1</v>
      </c>
      <c r="C15772" t="s">
        <v>9357</v>
      </c>
      <c r="D15772" s="84"/>
      <c r="F15772" s="84"/>
    </row>
    <row r="15773" spans="1:6" x14ac:dyDescent="0.25">
      <c r="A15773" t="s">
        <v>17011</v>
      </c>
      <c r="B15773">
        <v>1</v>
      </c>
      <c r="C15773" t="s">
        <v>9357</v>
      </c>
      <c r="D15773" s="84"/>
      <c r="F15773" s="84"/>
    </row>
    <row r="15774" spans="1:6" x14ac:dyDescent="0.25">
      <c r="A15774" t="s">
        <v>17012</v>
      </c>
      <c r="B15774">
        <v>1</v>
      </c>
      <c r="C15774" t="s">
        <v>9357</v>
      </c>
      <c r="D15774" s="84"/>
      <c r="F15774" s="84"/>
    </row>
    <row r="15775" spans="1:6" x14ac:dyDescent="0.25">
      <c r="A15775" t="s">
        <v>17013</v>
      </c>
      <c r="B15775">
        <v>1</v>
      </c>
      <c r="C15775" t="s">
        <v>9357</v>
      </c>
      <c r="D15775" s="84"/>
      <c r="F15775" s="84"/>
    </row>
    <row r="15776" spans="1:6" x14ac:dyDescent="0.25">
      <c r="A15776" t="s">
        <v>17014</v>
      </c>
      <c r="B15776">
        <v>1</v>
      </c>
      <c r="C15776" t="s">
        <v>9357</v>
      </c>
      <c r="D15776" s="84"/>
      <c r="F15776" s="84"/>
    </row>
    <row r="15777" spans="1:6" x14ac:dyDescent="0.25">
      <c r="A15777" t="s">
        <v>17015</v>
      </c>
      <c r="B15777">
        <v>1</v>
      </c>
      <c r="C15777" t="s">
        <v>9357</v>
      </c>
      <c r="D15777" s="84"/>
      <c r="F15777" s="84"/>
    </row>
    <row r="15778" spans="1:6" x14ac:dyDescent="0.25">
      <c r="A15778" t="s">
        <v>17016</v>
      </c>
      <c r="B15778">
        <v>1</v>
      </c>
      <c r="C15778" t="s">
        <v>9357</v>
      </c>
      <c r="D15778" s="84"/>
      <c r="F15778" s="84"/>
    </row>
    <row r="15779" spans="1:6" x14ac:dyDescent="0.25">
      <c r="A15779" t="s">
        <v>17017</v>
      </c>
      <c r="B15779">
        <v>1</v>
      </c>
      <c r="C15779" t="s">
        <v>9357</v>
      </c>
      <c r="D15779" s="84"/>
      <c r="F15779" s="84"/>
    </row>
    <row r="15780" spans="1:6" x14ac:dyDescent="0.25">
      <c r="A15780" t="s">
        <v>17018</v>
      </c>
      <c r="B15780">
        <v>1</v>
      </c>
      <c r="C15780" t="s">
        <v>9357</v>
      </c>
      <c r="D15780" s="84"/>
      <c r="F15780" s="84"/>
    </row>
    <row r="15781" spans="1:6" x14ac:dyDescent="0.25">
      <c r="A15781" t="s">
        <v>17019</v>
      </c>
      <c r="B15781">
        <v>1</v>
      </c>
      <c r="C15781" t="s">
        <v>9357</v>
      </c>
      <c r="D15781" s="84"/>
      <c r="F15781" s="84"/>
    </row>
    <row r="15782" spans="1:6" x14ac:dyDescent="0.25">
      <c r="A15782" t="s">
        <v>17020</v>
      </c>
      <c r="B15782">
        <v>1</v>
      </c>
      <c r="C15782" t="s">
        <v>9357</v>
      </c>
      <c r="D15782" s="84"/>
      <c r="F15782" s="84"/>
    </row>
    <row r="15783" spans="1:6" x14ac:dyDescent="0.25">
      <c r="A15783" t="s">
        <v>17021</v>
      </c>
      <c r="B15783">
        <v>1</v>
      </c>
      <c r="C15783" t="s">
        <v>9357</v>
      </c>
      <c r="D15783" s="84"/>
      <c r="F15783" s="84"/>
    </row>
    <row r="15784" spans="1:6" x14ac:dyDescent="0.25">
      <c r="A15784" t="s">
        <v>17022</v>
      </c>
      <c r="B15784">
        <v>1</v>
      </c>
      <c r="C15784" t="s">
        <v>9357</v>
      </c>
      <c r="D15784" s="84"/>
      <c r="F15784" s="84"/>
    </row>
    <row r="15785" spans="1:6" x14ac:dyDescent="0.25">
      <c r="A15785" t="s">
        <v>17023</v>
      </c>
      <c r="B15785">
        <v>1</v>
      </c>
      <c r="C15785" t="s">
        <v>9357</v>
      </c>
      <c r="D15785" s="84"/>
      <c r="F15785" s="84"/>
    </row>
    <row r="15786" spans="1:6" x14ac:dyDescent="0.25">
      <c r="A15786" t="s">
        <v>17024</v>
      </c>
      <c r="B15786">
        <v>1</v>
      </c>
      <c r="C15786" t="s">
        <v>9357</v>
      </c>
      <c r="D15786" s="84"/>
      <c r="F15786" s="84"/>
    </row>
    <row r="15787" spans="1:6" x14ac:dyDescent="0.25">
      <c r="A15787" t="s">
        <v>17025</v>
      </c>
      <c r="B15787">
        <v>1</v>
      </c>
      <c r="C15787" t="s">
        <v>9357</v>
      </c>
      <c r="D15787" s="84"/>
      <c r="F15787" s="84"/>
    </row>
    <row r="15788" spans="1:6" x14ac:dyDescent="0.25">
      <c r="A15788" t="s">
        <v>17026</v>
      </c>
      <c r="B15788">
        <v>1</v>
      </c>
      <c r="C15788" t="s">
        <v>9357</v>
      </c>
      <c r="D15788" s="84"/>
      <c r="F15788" s="84"/>
    </row>
    <row r="15789" spans="1:6" x14ac:dyDescent="0.25">
      <c r="A15789" t="s">
        <v>17027</v>
      </c>
      <c r="B15789">
        <v>1</v>
      </c>
      <c r="C15789" t="s">
        <v>9357</v>
      </c>
      <c r="D15789" s="84"/>
      <c r="F15789" s="84"/>
    </row>
    <row r="15790" spans="1:6" x14ac:dyDescent="0.25">
      <c r="A15790" t="s">
        <v>17028</v>
      </c>
      <c r="B15790">
        <v>1</v>
      </c>
      <c r="C15790" t="s">
        <v>9357</v>
      </c>
      <c r="D15790" s="84"/>
      <c r="F15790" s="84"/>
    </row>
    <row r="15791" spans="1:6" x14ac:dyDescent="0.25">
      <c r="A15791" t="s">
        <v>17029</v>
      </c>
      <c r="B15791">
        <v>1</v>
      </c>
      <c r="C15791" t="s">
        <v>9357</v>
      </c>
      <c r="D15791" s="84"/>
      <c r="F15791" s="84"/>
    </row>
    <row r="15792" spans="1:6" x14ac:dyDescent="0.25">
      <c r="A15792" t="s">
        <v>17030</v>
      </c>
      <c r="B15792">
        <v>1</v>
      </c>
      <c r="C15792" t="s">
        <v>9357</v>
      </c>
      <c r="D15792" s="84"/>
      <c r="F15792" s="84"/>
    </row>
    <row r="15793" spans="1:6" x14ac:dyDescent="0.25">
      <c r="A15793" t="s">
        <v>17031</v>
      </c>
      <c r="B15793">
        <v>1</v>
      </c>
      <c r="C15793" t="s">
        <v>9357</v>
      </c>
      <c r="D15793" s="84"/>
      <c r="F15793" s="84"/>
    </row>
    <row r="15794" spans="1:6" x14ac:dyDescent="0.25">
      <c r="A15794" t="s">
        <v>17032</v>
      </c>
      <c r="B15794">
        <v>1</v>
      </c>
      <c r="C15794" t="s">
        <v>9357</v>
      </c>
      <c r="D15794" s="84"/>
      <c r="F15794" s="84"/>
    </row>
    <row r="15795" spans="1:6" x14ac:dyDescent="0.25">
      <c r="A15795" t="s">
        <v>17033</v>
      </c>
      <c r="B15795">
        <v>1</v>
      </c>
      <c r="C15795" t="s">
        <v>9357</v>
      </c>
      <c r="D15795" s="84"/>
      <c r="F15795" s="84"/>
    </row>
    <row r="15796" spans="1:6" x14ac:dyDescent="0.25">
      <c r="A15796" t="s">
        <v>17034</v>
      </c>
      <c r="B15796">
        <v>1</v>
      </c>
      <c r="C15796" t="s">
        <v>9357</v>
      </c>
      <c r="D15796" s="84"/>
      <c r="F15796" s="84"/>
    </row>
    <row r="15797" spans="1:6" x14ac:dyDescent="0.25">
      <c r="A15797" t="s">
        <v>17035</v>
      </c>
      <c r="B15797">
        <v>1</v>
      </c>
      <c r="C15797" t="s">
        <v>9357</v>
      </c>
      <c r="D15797" s="84"/>
      <c r="F15797" s="84"/>
    </row>
    <row r="15798" spans="1:6" x14ac:dyDescent="0.25">
      <c r="A15798" t="s">
        <v>17036</v>
      </c>
      <c r="B15798">
        <v>1</v>
      </c>
      <c r="C15798" t="s">
        <v>9357</v>
      </c>
      <c r="D15798" s="84"/>
      <c r="F15798" s="84"/>
    </row>
    <row r="15799" spans="1:6" x14ac:dyDescent="0.25">
      <c r="A15799" t="s">
        <v>17037</v>
      </c>
      <c r="B15799">
        <v>1</v>
      </c>
      <c r="C15799" t="s">
        <v>9357</v>
      </c>
      <c r="D15799" s="84"/>
      <c r="F15799" s="84"/>
    </row>
    <row r="15800" spans="1:6" x14ac:dyDescent="0.25">
      <c r="A15800" t="s">
        <v>17038</v>
      </c>
      <c r="B15800">
        <v>1</v>
      </c>
      <c r="C15800" t="s">
        <v>9357</v>
      </c>
      <c r="D15800" s="84"/>
      <c r="F15800" s="84"/>
    </row>
    <row r="15801" spans="1:6" x14ac:dyDescent="0.25">
      <c r="A15801" t="s">
        <v>17039</v>
      </c>
      <c r="B15801">
        <v>1</v>
      </c>
      <c r="C15801" t="s">
        <v>9357</v>
      </c>
      <c r="D15801" s="84"/>
      <c r="F15801" s="84"/>
    </row>
    <row r="15802" spans="1:6" x14ac:dyDescent="0.25">
      <c r="A15802" t="s">
        <v>17040</v>
      </c>
      <c r="B15802">
        <v>1</v>
      </c>
      <c r="C15802" t="s">
        <v>9357</v>
      </c>
      <c r="D15802" s="84"/>
      <c r="F15802" s="84"/>
    </row>
    <row r="15803" spans="1:6" x14ac:dyDescent="0.25">
      <c r="A15803" t="s">
        <v>17041</v>
      </c>
      <c r="B15803">
        <v>1</v>
      </c>
      <c r="C15803" t="s">
        <v>9357</v>
      </c>
      <c r="D15803" s="84"/>
      <c r="F15803" s="84"/>
    </row>
    <row r="15804" spans="1:6" x14ac:dyDescent="0.25">
      <c r="A15804" t="s">
        <v>17042</v>
      </c>
      <c r="B15804">
        <v>1</v>
      </c>
      <c r="C15804" t="s">
        <v>9357</v>
      </c>
      <c r="D15804" s="84"/>
      <c r="F15804" s="84"/>
    </row>
    <row r="15805" spans="1:6" x14ac:dyDescent="0.25">
      <c r="A15805" t="s">
        <v>17043</v>
      </c>
      <c r="B15805">
        <v>1</v>
      </c>
      <c r="C15805" t="s">
        <v>9357</v>
      </c>
      <c r="D15805" s="84"/>
      <c r="F15805" s="84"/>
    </row>
    <row r="15806" spans="1:6" x14ac:dyDescent="0.25">
      <c r="A15806" t="s">
        <v>17044</v>
      </c>
      <c r="B15806">
        <v>1</v>
      </c>
      <c r="C15806" t="s">
        <v>9357</v>
      </c>
      <c r="D15806" s="84"/>
      <c r="F15806" s="84"/>
    </row>
    <row r="15807" spans="1:6" x14ac:dyDescent="0.25">
      <c r="A15807" t="s">
        <v>17045</v>
      </c>
      <c r="B15807">
        <v>1</v>
      </c>
      <c r="C15807" t="s">
        <v>9357</v>
      </c>
      <c r="D15807" s="84"/>
      <c r="F15807" s="84"/>
    </row>
    <row r="15808" spans="1:6" x14ac:dyDescent="0.25">
      <c r="A15808" t="s">
        <v>17046</v>
      </c>
      <c r="B15808">
        <v>1</v>
      </c>
      <c r="C15808" t="s">
        <v>9357</v>
      </c>
      <c r="D15808" s="84"/>
      <c r="F15808" s="84"/>
    </row>
    <row r="15809" spans="1:6" x14ac:dyDescent="0.25">
      <c r="A15809" t="s">
        <v>17047</v>
      </c>
      <c r="B15809">
        <v>1</v>
      </c>
      <c r="C15809" t="s">
        <v>9357</v>
      </c>
      <c r="D15809" s="84"/>
      <c r="F15809" s="84"/>
    </row>
    <row r="15810" spans="1:6" x14ac:dyDescent="0.25">
      <c r="A15810" t="s">
        <v>17048</v>
      </c>
      <c r="B15810">
        <v>1</v>
      </c>
      <c r="C15810" t="s">
        <v>9357</v>
      </c>
      <c r="D15810" s="84"/>
      <c r="F15810" s="84"/>
    </row>
    <row r="15811" spans="1:6" x14ac:dyDescent="0.25">
      <c r="A15811" t="s">
        <v>17049</v>
      </c>
      <c r="B15811">
        <v>1</v>
      </c>
      <c r="C15811" t="s">
        <v>9357</v>
      </c>
      <c r="D15811" s="84"/>
      <c r="F15811" s="84"/>
    </row>
    <row r="15812" spans="1:6" x14ac:dyDescent="0.25">
      <c r="A15812" t="s">
        <v>17050</v>
      </c>
      <c r="B15812">
        <v>1</v>
      </c>
      <c r="C15812" t="s">
        <v>9357</v>
      </c>
      <c r="D15812" s="84"/>
      <c r="F15812" s="84"/>
    </row>
    <row r="15813" spans="1:6" x14ac:dyDescent="0.25">
      <c r="A15813" t="s">
        <v>17051</v>
      </c>
      <c r="B15813">
        <v>1</v>
      </c>
      <c r="C15813" t="s">
        <v>9357</v>
      </c>
      <c r="D15813" s="84"/>
      <c r="F15813" s="84"/>
    </row>
    <row r="15814" spans="1:6" x14ac:dyDescent="0.25">
      <c r="A15814" t="s">
        <v>17052</v>
      </c>
      <c r="B15814">
        <v>1</v>
      </c>
      <c r="C15814" t="s">
        <v>9357</v>
      </c>
      <c r="D15814" s="84"/>
      <c r="F15814" s="84"/>
    </row>
    <row r="15815" spans="1:6" x14ac:dyDescent="0.25">
      <c r="A15815" t="s">
        <v>17053</v>
      </c>
      <c r="B15815">
        <v>1</v>
      </c>
      <c r="C15815" t="s">
        <v>9357</v>
      </c>
      <c r="D15815" s="84"/>
      <c r="F15815" s="84"/>
    </row>
    <row r="15816" spans="1:6" x14ac:dyDescent="0.25">
      <c r="A15816" t="s">
        <v>17054</v>
      </c>
      <c r="B15816">
        <v>1</v>
      </c>
      <c r="C15816" t="s">
        <v>9357</v>
      </c>
      <c r="D15816" s="84"/>
      <c r="F15816" s="84"/>
    </row>
    <row r="15817" spans="1:6" x14ac:dyDescent="0.25">
      <c r="A15817" t="s">
        <v>17055</v>
      </c>
      <c r="B15817">
        <v>1</v>
      </c>
      <c r="C15817" t="s">
        <v>9357</v>
      </c>
      <c r="D15817" s="84"/>
      <c r="F15817" s="84"/>
    </row>
    <row r="15818" spans="1:6" x14ac:dyDescent="0.25">
      <c r="A15818" t="s">
        <v>17056</v>
      </c>
      <c r="B15818">
        <v>1</v>
      </c>
      <c r="C15818" t="s">
        <v>9357</v>
      </c>
      <c r="D15818" s="84"/>
      <c r="F15818" s="84"/>
    </row>
    <row r="15819" spans="1:6" x14ac:dyDescent="0.25">
      <c r="A15819" t="s">
        <v>17057</v>
      </c>
      <c r="B15819">
        <v>1</v>
      </c>
      <c r="C15819" t="s">
        <v>9357</v>
      </c>
      <c r="D15819" s="84"/>
      <c r="F15819" s="84"/>
    </row>
    <row r="15820" spans="1:6" x14ac:dyDescent="0.25">
      <c r="A15820" t="s">
        <v>17058</v>
      </c>
      <c r="B15820">
        <v>1</v>
      </c>
      <c r="C15820" t="s">
        <v>9357</v>
      </c>
      <c r="D15820" s="84"/>
      <c r="F15820" s="84"/>
    </row>
    <row r="15821" spans="1:6" x14ac:dyDescent="0.25">
      <c r="A15821" t="s">
        <v>17059</v>
      </c>
      <c r="B15821">
        <v>1</v>
      </c>
      <c r="C15821" t="s">
        <v>9357</v>
      </c>
      <c r="D15821" s="84"/>
      <c r="F15821" s="84"/>
    </row>
    <row r="15822" spans="1:6" x14ac:dyDescent="0.25">
      <c r="A15822" t="s">
        <v>17060</v>
      </c>
      <c r="B15822">
        <v>1</v>
      </c>
      <c r="C15822" t="s">
        <v>9357</v>
      </c>
      <c r="D15822" s="84"/>
      <c r="F15822" s="84"/>
    </row>
    <row r="15823" spans="1:6" x14ac:dyDescent="0.25">
      <c r="A15823" t="s">
        <v>17061</v>
      </c>
      <c r="B15823">
        <v>1</v>
      </c>
      <c r="C15823" t="s">
        <v>9357</v>
      </c>
      <c r="D15823" s="84"/>
      <c r="F15823" s="84"/>
    </row>
    <row r="15824" spans="1:6" x14ac:dyDescent="0.25">
      <c r="A15824" t="s">
        <v>17062</v>
      </c>
      <c r="B15824">
        <v>1</v>
      </c>
      <c r="C15824" t="s">
        <v>9357</v>
      </c>
      <c r="D15824" s="84"/>
      <c r="F15824" s="84"/>
    </row>
    <row r="15825" spans="1:6" x14ac:dyDescent="0.25">
      <c r="A15825" t="s">
        <v>17063</v>
      </c>
      <c r="B15825">
        <v>1</v>
      </c>
      <c r="C15825" t="s">
        <v>9357</v>
      </c>
      <c r="D15825" s="84"/>
      <c r="F15825" s="84"/>
    </row>
    <row r="15826" spans="1:6" x14ac:dyDescent="0.25">
      <c r="A15826" t="s">
        <v>17064</v>
      </c>
      <c r="B15826">
        <v>1</v>
      </c>
      <c r="C15826" t="s">
        <v>9357</v>
      </c>
      <c r="D15826" s="84"/>
      <c r="F15826" s="84"/>
    </row>
    <row r="15827" spans="1:6" x14ac:dyDescent="0.25">
      <c r="A15827" t="s">
        <v>17065</v>
      </c>
      <c r="B15827">
        <v>1</v>
      </c>
      <c r="C15827" t="s">
        <v>9357</v>
      </c>
      <c r="D15827" s="84"/>
      <c r="F15827" s="84"/>
    </row>
    <row r="15828" spans="1:6" x14ac:dyDescent="0.25">
      <c r="A15828" t="s">
        <v>17066</v>
      </c>
      <c r="B15828">
        <v>1</v>
      </c>
      <c r="C15828" t="s">
        <v>9357</v>
      </c>
      <c r="D15828" s="84"/>
      <c r="F15828" s="84"/>
    </row>
    <row r="15829" spans="1:6" x14ac:dyDescent="0.25">
      <c r="A15829" t="s">
        <v>17067</v>
      </c>
      <c r="B15829">
        <v>1</v>
      </c>
      <c r="C15829" t="s">
        <v>9357</v>
      </c>
      <c r="D15829" s="84"/>
      <c r="F15829" s="84"/>
    </row>
    <row r="15830" spans="1:6" x14ac:dyDescent="0.25">
      <c r="A15830" t="s">
        <v>17068</v>
      </c>
      <c r="B15830">
        <v>1</v>
      </c>
      <c r="C15830" t="s">
        <v>9357</v>
      </c>
      <c r="D15830" s="84"/>
      <c r="F15830" s="84"/>
    </row>
    <row r="15831" spans="1:6" x14ac:dyDescent="0.25">
      <c r="A15831" t="s">
        <v>17069</v>
      </c>
      <c r="B15831">
        <v>1</v>
      </c>
      <c r="C15831" t="s">
        <v>9357</v>
      </c>
      <c r="D15831" s="84"/>
      <c r="F15831" s="84"/>
    </row>
    <row r="15832" spans="1:6" x14ac:dyDescent="0.25">
      <c r="A15832" t="s">
        <v>17070</v>
      </c>
      <c r="B15832">
        <v>1</v>
      </c>
      <c r="C15832" t="s">
        <v>9357</v>
      </c>
      <c r="D15832" s="84"/>
      <c r="F15832" s="84"/>
    </row>
    <row r="15833" spans="1:6" x14ac:dyDescent="0.25">
      <c r="A15833" t="s">
        <v>17071</v>
      </c>
      <c r="B15833">
        <v>1</v>
      </c>
      <c r="C15833" t="s">
        <v>9357</v>
      </c>
      <c r="D15833" s="84"/>
      <c r="F15833" s="84"/>
    </row>
    <row r="15834" spans="1:6" x14ac:dyDescent="0.25">
      <c r="A15834" t="s">
        <v>17072</v>
      </c>
      <c r="B15834">
        <v>1</v>
      </c>
      <c r="C15834" t="s">
        <v>9357</v>
      </c>
      <c r="D15834" s="84"/>
      <c r="F15834" s="84"/>
    </row>
    <row r="15835" spans="1:6" x14ac:dyDescent="0.25">
      <c r="A15835" t="s">
        <v>17073</v>
      </c>
      <c r="B15835">
        <v>1</v>
      </c>
      <c r="C15835" t="s">
        <v>9357</v>
      </c>
      <c r="D15835" s="84"/>
      <c r="F15835" s="84"/>
    </row>
    <row r="15836" spans="1:6" x14ac:dyDescent="0.25">
      <c r="A15836" t="s">
        <v>17074</v>
      </c>
      <c r="B15836">
        <v>1</v>
      </c>
      <c r="C15836" t="s">
        <v>9357</v>
      </c>
      <c r="D15836" s="84"/>
      <c r="F15836" s="84"/>
    </row>
    <row r="15837" spans="1:6" x14ac:dyDescent="0.25">
      <c r="A15837" t="s">
        <v>17075</v>
      </c>
      <c r="B15837">
        <v>1</v>
      </c>
      <c r="C15837" t="s">
        <v>9357</v>
      </c>
      <c r="D15837" s="84"/>
      <c r="F15837" s="84"/>
    </row>
    <row r="15838" spans="1:6" x14ac:dyDescent="0.25">
      <c r="A15838" t="s">
        <v>17076</v>
      </c>
      <c r="B15838">
        <v>1</v>
      </c>
      <c r="C15838" t="s">
        <v>9357</v>
      </c>
      <c r="D15838" s="84"/>
      <c r="F15838" s="84"/>
    </row>
    <row r="15839" spans="1:6" x14ac:dyDescent="0.25">
      <c r="A15839" t="s">
        <v>17077</v>
      </c>
      <c r="B15839">
        <v>1</v>
      </c>
      <c r="C15839" t="s">
        <v>9357</v>
      </c>
      <c r="D15839" s="84"/>
      <c r="F15839" s="84"/>
    </row>
    <row r="15840" spans="1:6" x14ac:dyDescent="0.25">
      <c r="A15840" t="s">
        <v>17078</v>
      </c>
      <c r="B15840">
        <v>1</v>
      </c>
      <c r="C15840" t="s">
        <v>9357</v>
      </c>
      <c r="D15840" s="84"/>
      <c r="F15840" s="84"/>
    </row>
    <row r="15841" spans="1:6" x14ac:dyDescent="0.25">
      <c r="A15841" t="s">
        <v>17079</v>
      </c>
      <c r="B15841">
        <v>1</v>
      </c>
      <c r="C15841" t="s">
        <v>9357</v>
      </c>
      <c r="D15841" s="84"/>
      <c r="F15841" s="84"/>
    </row>
    <row r="15842" spans="1:6" x14ac:dyDescent="0.25">
      <c r="A15842" t="s">
        <v>17080</v>
      </c>
      <c r="B15842">
        <v>1</v>
      </c>
      <c r="C15842" t="s">
        <v>9357</v>
      </c>
      <c r="D15842" s="84"/>
      <c r="F15842" s="84"/>
    </row>
    <row r="15843" spans="1:6" x14ac:dyDescent="0.25">
      <c r="A15843" t="s">
        <v>17081</v>
      </c>
      <c r="B15843">
        <v>1</v>
      </c>
      <c r="C15843" t="s">
        <v>9357</v>
      </c>
      <c r="D15843" s="84"/>
      <c r="F15843" s="84"/>
    </row>
    <row r="15844" spans="1:6" x14ac:dyDescent="0.25">
      <c r="A15844" t="s">
        <v>17082</v>
      </c>
      <c r="B15844">
        <v>1</v>
      </c>
      <c r="C15844" t="s">
        <v>9357</v>
      </c>
      <c r="D15844" s="84"/>
      <c r="F15844" s="84"/>
    </row>
    <row r="15845" spans="1:6" x14ac:dyDescent="0.25">
      <c r="A15845" t="s">
        <v>17083</v>
      </c>
      <c r="B15845">
        <v>1</v>
      </c>
      <c r="C15845" t="s">
        <v>9357</v>
      </c>
      <c r="D15845" s="84"/>
      <c r="F15845" s="84"/>
    </row>
    <row r="15846" spans="1:6" x14ac:dyDescent="0.25">
      <c r="A15846" t="s">
        <v>17084</v>
      </c>
      <c r="B15846">
        <v>1</v>
      </c>
      <c r="C15846" t="s">
        <v>9357</v>
      </c>
      <c r="D15846" s="84"/>
      <c r="F15846" s="84"/>
    </row>
    <row r="15847" spans="1:6" x14ac:dyDescent="0.25">
      <c r="A15847" t="s">
        <v>17085</v>
      </c>
      <c r="B15847">
        <v>1</v>
      </c>
      <c r="C15847" t="s">
        <v>9357</v>
      </c>
      <c r="D15847" s="84"/>
      <c r="F15847" s="84"/>
    </row>
    <row r="15848" spans="1:6" x14ac:dyDescent="0.25">
      <c r="A15848" t="s">
        <v>17086</v>
      </c>
      <c r="B15848">
        <v>1</v>
      </c>
      <c r="C15848" t="s">
        <v>9357</v>
      </c>
      <c r="D15848" s="84"/>
      <c r="F15848" s="84"/>
    </row>
    <row r="15849" spans="1:6" x14ac:dyDescent="0.25">
      <c r="A15849" t="s">
        <v>17087</v>
      </c>
      <c r="B15849">
        <v>1</v>
      </c>
      <c r="C15849" t="s">
        <v>9357</v>
      </c>
      <c r="D15849" s="84"/>
      <c r="F15849" s="84"/>
    </row>
    <row r="15850" spans="1:6" x14ac:dyDescent="0.25">
      <c r="A15850" t="s">
        <v>17088</v>
      </c>
      <c r="B15850">
        <v>1</v>
      </c>
      <c r="C15850" t="s">
        <v>9357</v>
      </c>
      <c r="D15850" s="84"/>
      <c r="F15850" s="84"/>
    </row>
    <row r="15851" spans="1:6" x14ac:dyDescent="0.25">
      <c r="A15851" t="s">
        <v>17089</v>
      </c>
      <c r="B15851">
        <v>1</v>
      </c>
      <c r="C15851" t="s">
        <v>9357</v>
      </c>
      <c r="D15851" s="84"/>
      <c r="F15851" s="84"/>
    </row>
    <row r="15852" spans="1:6" x14ac:dyDescent="0.25">
      <c r="A15852" t="s">
        <v>17090</v>
      </c>
      <c r="B15852">
        <v>1</v>
      </c>
      <c r="C15852" t="s">
        <v>9357</v>
      </c>
      <c r="D15852" s="84"/>
      <c r="F15852" s="84"/>
    </row>
    <row r="15853" spans="1:6" x14ac:dyDescent="0.25">
      <c r="A15853" t="s">
        <v>17091</v>
      </c>
      <c r="B15853">
        <v>1</v>
      </c>
      <c r="C15853" t="s">
        <v>9357</v>
      </c>
      <c r="D15853" s="84"/>
      <c r="F15853" s="84"/>
    </row>
    <row r="15854" spans="1:6" x14ac:dyDescent="0.25">
      <c r="A15854" t="s">
        <v>17092</v>
      </c>
      <c r="B15854">
        <v>1</v>
      </c>
      <c r="C15854" t="s">
        <v>9357</v>
      </c>
      <c r="D15854" s="84"/>
      <c r="F15854" s="84"/>
    </row>
    <row r="15855" spans="1:6" x14ac:dyDescent="0.25">
      <c r="A15855" t="s">
        <v>17093</v>
      </c>
      <c r="B15855">
        <v>1</v>
      </c>
      <c r="C15855" t="s">
        <v>9357</v>
      </c>
      <c r="D15855" s="84"/>
      <c r="F15855" s="84"/>
    </row>
    <row r="15856" spans="1:6" x14ac:dyDescent="0.25">
      <c r="A15856" t="s">
        <v>17094</v>
      </c>
      <c r="B15856">
        <v>1</v>
      </c>
      <c r="C15856" t="s">
        <v>9357</v>
      </c>
      <c r="D15856" s="84"/>
      <c r="F15856" s="84"/>
    </row>
    <row r="15857" spans="1:6" x14ac:dyDescent="0.25">
      <c r="A15857" t="s">
        <v>17095</v>
      </c>
      <c r="B15857">
        <v>1</v>
      </c>
      <c r="C15857" t="s">
        <v>9357</v>
      </c>
      <c r="D15857" s="84"/>
      <c r="F15857" s="84"/>
    </row>
    <row r="15858" spans="1:6" x14ac:dyDescent="0.25">
      <c r="A15858" t="s">
        <v>17096</v>
      </c>
      <c r="B15858">
        <v>1</v>
      </c>
      <c r="C15858" t="s">
        <v>9357</v>
      </c>
      <c r="D15858" s="84"/>
      <c r="F15858" s="84"/>
    </row>
    <row r="15859" spans="1:6" x14ac:dyDescent="0.25">
      <c r="A15859" t="s">
        <v>17097</v>
      </c>
      <c r="B15859">
        <v>1</v>
      </c>
      <c r="C15859" t="s">
        <v>9357</v>
      </c>
      <c r="D15859" s="84"/>
      <c r="F15859" s="84"/>
    </row>
    <row r="15860" spans="1:6" x14ac:dyDescent="0.25">
      <c r="A15860" t="s">
        <v>17098</v>
      </c>
      <c r="B15860">
        <v>1</v>
      </c>
      <c r="C15860" t="s">
        <v>9357</v>
      </c>
      <c r="D15860" s="84"/>
      <c r="F15860" s="84"/>
    </row>
    <row r="15861" spans="1:6" x14ac:dyDescent="0.25">
      <c r="A15861" t="s">
        <v>17099</v>
      </c>
      <c r="B15861">
        <v>1</v>
      </c>
      <c r="C15861" t="s">
        <v>9357</v>
      </c>
      <c r="D15861" s="84"/>
      <c r="F15861" s="84"/>
    </row>
    <row r="15862" spans="1:6" x14ac:dyDescent="0.25">
      <c r="A15862" t="s">
        <v>17100</v>
      </c>
      <c r="B15862">
        <v>1</v>
      </c>
      <c r="C15862" t="s">
        <v>9357</v>
      </c>
      <c r="D15862" s="84"/>
      <c r="F15862" s="84"/>
    </row>
    <row r="15863" spans="1:6" x14ac:dyDescent="0.25">
      <c r="A15863" t="s">
        <v>17101</v>
      </c>
      <c r="B15863">
        <v>1</v>
      </c>
      <c r="C15863" t="s">
        <v>9357</v>
      </c>
      <c r="D15863" s="84"/>
      <c r="F15863" s="84"/>
    </row>
    <row r="15864" spans="1:6" x14ac:dyDescent="0.25">
      <c r="A15864" t="s">
        <v>17102</v>
      </c>
      <c r="B15864">
        <v>1</v>
      </c>
      <c r="C15864" t="s">
        <v>9357</v>
      </c>
      <c r="D15864" s="84"/>
      <c r="F15864" s="84"/>
    </row>
    <row r="15865" spans="1:6" x14ac:dyDescent="0.25">
      <c r="A15865" t="s">
        <v>17103</v>
      </c>
      <c r="B15865">
        <v>1</v>
      </c>
      <c r="C15865" t="s">
        <v>9357</v>
      </c>
      <c r="D15865" s="84"/>
      <c r="F15865" s="84"/>
    </row>
    <row r="15866" spans="1:6" x14ac:dyDescent="0.25">
      <c r="A15866" t="s">
        <v>17104</v>
      </c>
      <c r="B15866">
        <v>1</v>
      </c>
      <c r="C15866" t="s">
        <v>9357</v>
      </c>
      <c r="D15866" s="84"/>
      <c r="F15866" s="84"/>
    </row>
    <row r="15867" spans="1:6" x14ac:dyDescent="0.25">
      <c r="A15867" t="s">
        <v>17105</v>
      </c>
      <c r="B15867">
        <v>1</v>
      </c>
      <c r="C15867" t="s">
        <v>9357</v>
      </c>
      <c r="D15867" s="84"/>
      <c r="F15867" s="84"/>
    </row>
    <row r="15868" spans="1:6" x14ac:dyDescent="0.25">
      <c r="A15868" t="s">
        <v>17106</v>
      </c>
      <c r="B15868">
        <v>1</v>
      </c>
      <c r="C15868" t="s">
        <v>9357</v>
      </c>
      <c r="D15868" s="84"/>
      <c r="F15868" s="84"/>
    </row>
    <row r="15869" spans="1:6" x14ac:dyDescent="0.25">
      <c r="A15869" t="s">
        <v>17107</v>
      </c>
      <c r="B15869">
        <v>1</v>
      </c>
      <c r="C15869" t="s">
        <v>9357</v>
      </c>
      <c r="D15869" s="84"/>
      <c r="F15869" s="84"/>
    </row>
    <row r="15870" spans="1:6" x14ac:dyDescent="0.25">
      <c r="A15870" t="s">
        <v>17108</v>
      </c>
      <c r="B15870">
        <v>1</v>
      </c>
      <c r="C15870" t="s">
        <v>9357</v>
      </c>
      <c r="D15870" s="84"/>
      <c r="F15870" s="84"/>
    </row>
    <row r="15871" spans="1:6" x14ac:dyDescent="0.25">
      <c r="A15871" t="s">
        <v>17109</v>
      </c>
      <c r="B15871">
        <v>1</v>
      </c>
      <c r="C15871" t="s">
        <v>9357</v>
      </c>
      <c r="D15871" s="84"/>
      <c r="F15871" s="84"/>
    </row>
    <row r="15872" spans="1:6" x14ac:dyDescent="0.25">
      <c r="A15872" t="s">
        <v>17110</v>
      </c>
      <c r="B15872">
        <v>1</v>
      </c>
      <c r="C15872" t="s">
        <v>9357</v>
      </c>
      <c r="D15872" s="84"/>
      <c r="F15872" s="84"/>
    </row>
    <row r="15873" spans="1:6" x14ac:dyDescent="0.25">
      <c r="A15873" t="s">
        <v>17111</v>
      </c>
      <c r="B15873">
        <v>1</v>
      </c>
      <c r="C15873" t="s">
        <v>9357</v>
      </c>
      <c r="D15873" s="84"/>
      <c r="F15873" s="84"/>
    </row>
    <row r="15874" spans="1:6" x14ac:dyDescent="0.25">
      <c r="A15874" t="s">
        <v>17112</v>
      </c>
      <c r="B15874">
        <v>1</v>
      </c>
      <c r="C15874" t="s">
        <v>9357</v>
      </c>
      <c r="D15874" s="84"/>
      <c r="F15874" s="84"/>
    </row>
    <row r="15875" spans="1:6" x14ac:dyDescent="0.25">
      <c r="A15875" t="s">
        <v>17113</v>
      </c>
      <c r="B15875">
        <v>1</v>
      </c>
      <c r="C15875" t="s">
        <v>9357</v>
      </c>
      <c r="D15875" s="84"/>
      <c r="F15875" s="84"/>
    </row>
    <row r="15876" spans="1:6" x14ac:dyDescent="0.25">
      <c r="A15876" t="s">
        <v>17114</v>
      </c>
      <c r="B15876">
        <v>1</v>
      </c>
      <c r="C15876" t="s">
        <v>9357</v>
      </c>
      <c r="D15876" s="84"/>
      <c r="F15876" s="84"/>
    </row>
    <row r="15877" spans="1:6" x14ac:dyDescent="0.25">
      <c r="A15877" t="s">
        <v>17115</v>
      </c>
      <c r="B15877">
        <v>1</v>
      </c>
      <c r="C15877" t="s">
        <v>9357</v>
      </c>
      <c r="D15877" s="84"/>
      <c r="F15877" s="84"/>
    </row>
    <row r="15878" spans="1:6" x14ac:dyDescent="0.25">
      <c r="A15878" t="s">
        <v>17116</v>
      </c>
      <c r="B15878">
        <v>1</v>
      </c>
      <c r="C15878" t="s">
        <v>9357</v>
      </c>
      <c r="D15878" s="84"/>
      <c r="F15878" s="84"/>
    </row>
    <row r="15879" spans="1:6" x14ac:dyDescent="0.25">
      <c r="A15879" t="s">
        <v>17117</v>
      </c>
      <c r="B15879">
        <v>1</v>
      </c>
      <c r="C15879" t="s">
        <v>9357</v>
      </c>
      <c r="D15879" s="84"/>
      <c r="F15879" s="84"/>
    </row>
    <row r="15880" spans="1:6" x14ac:dyDescent="0.25">
      <c r="A15880" t="s">
        <v>17118</v>
      </c>
      <c r="B15880">
        <v>1</v>
      </c>
      <c r="C15880" t="s">
        <v>9357</v>
      </c>
      <c r="D15880" s="84"/>
      <c r="F15880" s="84"/>
    </row>
    <row r="15881" spans="1:6" x14ac:dyDescent="0.25">
      <c r="A15881" t="s">
        <v>17119</v>
      </c>
      <c r="B15881">
        <v>1</v>
      </c>
      <c r="C15881" t="s">
        <v>9357</v>
      </c>
      <c r="D15881" s="84"/>
      <c r="F15881" s="84"/>
    </row>
    <row r="15882" spans="1:6" x14ac:dyDescent="0.25">
      <c r="A15882" t="s">
        <v>17120</v>
      </c>
      <c r="B15882">
        <v>1</v>
      </c>
      <c r="C15882" t="s">
        <v>9357</v>
      </c>
      <c r="D15882" s="84"/>
      <c r="F15882" s="84"/>
    </row>
    <row r="15883" spans="1:6" x14ac:dyDescent="0.25">
      <c r="A15883" t="s">
        <v>17121</v>
      </c>
      <c r="B15883">
        <v>1</v>
      </c>
      <c r="C15883" t="s">
        <v>9357</v>
      </c>
      <c r="D15883" s="84"/>
      <c r="F15883" s="84"/>
    </row>
    <row r="15884" spans="1:6" x14ac:dyDescent="0.25">
      <c r="A15884" t="s">
        <v>17122</v>
      </c>
      <c r="B15884">
        <v>1</v>
      </c>
      <c r="C15884" t="s">
        <v>9357</v>
      </c>
      <c r="D15884" s="84"/>
      <c r="F15884" s="84"/>
    </row>
    <row r="15885" spans="1:6" x14ac:dyDescent="0.25">
      <c r="A15885" t="s">
        <v>17123</v>
      </c>
      <c r="B15885">
        <v>1</v>
      </c>
      <c r="C15885" t="s">
        <v>9357</v>
      </c>
      <c r="D15885" s="84"/>
      <c r="F15885" s="84"/>
    </row>
    <row r="15886" spans="1:6" x14ac:dyDescent="0.25">
      <c r="A15886" t="s">
        <v>17124</v>
      </c>
      <c r="B15886">
        <v>1</v>
      </c>
      <c r="C15886" t="s">
        <v>9357</v>
      </c>
      <c r="D15886" s="84"/>
      <c r="F15886" s="84"/>
    </row>
    <row r="15887" spans="1:6" x14ac:dyDescent="0.25">
      <c r="A15887" t="s">
        <v>17125</v>
      </c>
      <c r="B15887">
        <v>1</v>
      </c>
      <c r="C15887" t="s">
        <v>9357</v>
      </c>
      <c r="D15887" s="84"/>
      <c r="F15887" s="84"/>
    </row>
    <row r="15888" spans="1:6" x14ac:dyDescent="0.25">
      <c r="A15888" t="s">
        <v>17126</v>
      </c>
      <c r="B15888">
        <v>1</v>
      </c>
      <c r="C15888" t="s">
        <v>9357</v>
      </c>
      <c r="D15888" s="84"/>
      <c r="F15888" s="84"/>
    </row>
    <row r="15889" spans="1:6" x14ac:dyDescent="0.25">
      <c r="A15889" t="s">
        <v>17127</v>
      </c>
      <c r="B15889">
        <v>1</v>
      </c>
      <c r="C15889" t="s">
        <v>9357</v>
      </c>
      <c r="D15889" s="84"/>
      <c r="F15889" s="84"/>
    </row>
    <row r="15890" spans="1:6" x14ac:dyDescent="0.25">
      <c r="A15890" t="s">
        <v>17128</v>
      </c>
      <c r="B15890">
        <v>1</v>
      </c>
      <c r="C15890" t="s">
        <v>9357</v>
      </c>
      <c r="D15890" s="84"/>
      <c r="F15890" s="84"/>
    </row>
    <row r="15891" spans="1:6" x14ac:dyDescent="0.25">
      <c r="A15891" t="s">
        <v>17129</v>
      </c>
      <c r="B15891">
        <v>1</v>
      </c>
      <c r="C15891" t="s">
        <v>9357</v>
      </c>
      <c r="D15891" s="84"/>
      <c r="F15891" s="84"/>
    </row>
    <row r="15892" spans="1:6" x14ac:dyDescent="0.25">
      <c r="A15892" t="s">
        <v>17130</v>
      </c>
      <c r="B15892">
        <v>1</v>
      </c>
      <c r="C15892" t="s">
        <v>9357</v>
      </c>
      <c r="D15892" s="84"/>
      <c r="F15892" s="84"/>
    </row>
    <row r="15893" spans="1:6" x14ac:dyDescent="0.25">
      <c r="A15893" t="s">
        <v>17131</v>
      </c>
      <c r="B15893">
        <v>1</v>
      </c>
      <c r="C15893" t="s">
        <v>9357</v>
      </c>
      <c r="D15893" s="84"/>
      <c r="F15893" s="84"/>
    </row>
    <row r="15894" spans="1:6" x14ac:dyDescent="0.25">
      <c r="A15894" t="s">
        <v>17132</v>
      </c>
      <c r="B15894">
        <v>1</v>
      </c>
      <c r="C15894" t="s">
        <v>9357</v>
      </c>
      <c r="D15894" s="84"/>
      <c r="F15894" s="84"/>
    </row>
    <row r="15895" spans="1:6" x14ac:dyDescent="0.25">
      <c r="A15895" t="s">
        <v>17133</v>
      </c>
      <c r="B15895">
        <v>1</v>
      </c>
      <c r="C15895" t="s">
        <v>9357</v>
      </c>
      <c r="D15895" s="84"/>
      <c r="F15895" s="84"/>
    </row>
    <row r="15896" spans="1:6" x14ac:dyDescent="0.25">
      <c r="A15896" t="s">
        <v>17134</v>
      </c>
      <c r="B15896">
        <v>1</v>
      </c>
      <c r="C15896" t="s">
        <v>9357</v>
      </c>
      <c r="D15896" s="84"/>
      <c r="F15896" s="84"/>
    </row>
    <row r="15897" spans="1:6" x14ac:dyDescent="0.25">
      <c r="A15897" t="s">
        <v>17135</v>
      </c>
      <c r="B15897">
        <v>1</v>
      </c>
      <c r="C15897" t="s">
        <v>9357</v>
      </c>
      <c r="D15897" s="84"/>
      <c r="F15897" s="84"/>
    </row>
    <row r="15898" spans="1:6" x14ac:dyDescent="0.25">
      <c r="A15898" t="s">
        <v>17136</v>
      </c>
      <c r="B15898">
        <v>1</v>
      </c>
      <c r="C15898" t="s">
        <v>9357</v>
      </c>
      <c r="D15898" s="84"/>
      <c r="F15898" s="84"/>
    </row>
    <row r="15899" spans="1:6" x14ac:dyDescent="0.25">
      <c r="A15899" t="s">
        <v>17137</v>
      </c>
      <c r="B15899">
        <v>1</v>
      </c>
      <c r="C15899" t="s">
        <v>9357</v>
      </c>
      <c r="D15899" s="84"/>
      <c r="F15899" s="84"/>
    </row>
    <row r="15900" spans="1:6" x14ac:dyDescent="0.25">
      <c r="A15900" t="s">
        <v>17138</v>
      </c>
      <c r="B15900">
        <v>1</v>
      </c>
      <c r="C15900" t="s">
        <v>9357</v>
      </c>
      <c r="D15900" s="84"/>
      <c r="F15900" s="84"/>
    </row>
    <row r="15901" spans="1:6" x14ac:dyDescent="0.25">
      <c r="A15901" t="s">
        <v>17139</v>
      </c>
      <c r="B15901">
        <v>1</v>
      </c>
      <c r="C15901" t="s">
        <v>9357</v>
      </c>
      <c r="D15901" s="84"/>
      <c r="F15901" s="84"/>
    </row>
    <row r="15902" spans="1:6" x14ac:dyDescent="0.25">
      <c r="A15902" t="s">
        <v>17140</v>
      </c>
      <c r="B15902">
        <v>1</v>
      </c>
      <c r="C15902" t="s">
        <v>9357</v>
      </c>
      <c r="D15902" s="84"/>
      <c r="F15902" s="84"/>
    </row>
    <row r="15903" spans="1:6" x14ac:dyDescent="0.25">
      <c r="A15903" t="s">
        <v>17141</v>
      </c>
      <c r="B15903">
        <v>1</v>
      </c>
      <c r="C15903" t="s">
        <v>9357</v>
      </c>
      <c r="D15903" s="84"/>
      <c r="F15903" s="84"/>
    </row>
    <row r="15904" spans="1:6" x14ac:dyDescent="0.25">
      <c r="A15904" t="s">
        <v>17142</v>
      </c>
      <c r="B15904">
        <v>1</v>
      </c>
      <c r="C15904" t="s">
        <v>9357</v>
      </c>
      <c r="D15904" s="84"/>
      <c r="F15904" s="84"/>
    </row>
    <row r="15905" spans="1:6" x14ac:dyDescent="0.25">
      <c r="A15905" t="s">
        <v>17143</v>
      </c>
      <c r="B15905">
        <v>1</v>
      </c>
      <c r="C15905" t="s">
        <v>9357</v>
      </c>
      <c r="D15905" s="84"/>
      <c r="F15905" s="84"/>
    </row>
    <row r="15906" spans="1:6" x14ac:dyDescent="0.25">
      <c r="A15906" t="s">
        <v>17144</v>
      </c>
      <c r="B15906">
        <v>1</v>
      </c>
      <c r="C15906" t="s">
        <v>9357</v>
      </c>
      <c r="D15906" s="84"/>
      <c r="F15906" s="84"/>
    </row>
    <row r="15907" spans="1:6" x14ac:dyDescent="0.25">
      <c r="A15907" t="s">
        <v>17145</v>
      </c>
      <c r="B15907">
        <v>1</v>
      </c>
      <c r="C15907" t="s">
        <v>9357</v>
      </c>
      <c r="D15907" s="84"/>
      <c r="F15907" s="84"/>
    </row>
    <row r="15908" spans="1:6" x14ac:dyDescent="0.25">
      <c r="A15908" t="s">
        <v>17146</v>
      </c>
      <c r="B15908">
        <v>1</v>
      </c>
      <c r="C15908" t="s">
        <v>9357</v>
      </c>
      <c r="D15908" s="84"/>
      <c r="F15908" s="84"/>
    </row>
    <row r="15909" spans="1:6" x14ac:dyDescent="0.25">
      <c r="A15909" t="s">
        <v>17147</v>
      </c>
      <c r="B15909">
        <v>1</v>
      </c>
      <c r="C15909" t="s">
        <v>9357</v>
      </c>
      <c r="D15909" s="84"/>
      <c r="F15909" s="84"/>
    </row>
    <row r="15910" spans="1:6" x14ac:dyDescent="0.25">
      <c r="A15910" t="s">
        <v>17148</v>
      </c>
      <c r="B15910">
        <v>1</v>
      </c>
      <c r="C15910" t="s">
        <v>9357</v>
      </c>
      <c r="D15910" s="84"/>
      <c r="F15910" s="84"/>
    </row>
    <row r="15911" spans="1:6" x14ac:dyDescent="0.25">
      <c r="A15911" t="s">
        <v>17149</v>
      </c>
      <c r="B15911">
        <v>1</v>
      </c>
      <c r="C15911" t="s">
        <v>9357</v>
      </c>
      <c r="D15911" s="84"/>
      <c r="F15911" s="84"/>
    </row>
    <row r="15912" spans="1:6" x14ac:dyDescent="0.25">
      <c r="A15912" t="s">
        <v>17150</v>
      </c>
      <c r="B15912">
        <v>1</v>
      </c>
      <c r="C15912" t="s">
        <v>9357</v>
      </c>
      <c r="D15912" s="84"/>
      <c r="F15912" s="84"/>
    </row>
    <row r="15913" spans="1:6" x14ac:dyDescent="0.25">
      <c r="A15913" t="s">
        <v>17151</v>
      </c>
      <c r="B15913">
        <v>1</v>
      </c>
      <c r="C15913" t="s">
        <v>9357</v>
      </c>
      <c r="D15913" s="84"/>
      <c r="F15913" s="84"/>
    </row>
    <row r="15914" spans="1:6" x14ac:dyDescent="0.25">
      <c r="A15914" t="s">
        <v>17152</v>
      </c>
      <c r="B15914">
        <v>1</v>
      </c>
      <c r="C15914" t="s">
        <v>9357</v>
      </c>
      <c r="D15914" s="84"/>
      <c r="F15914" s="84"/>
    </row>
    <row r="15915" spans="1:6" x14ac:dyDescent="0.25">
      <c r="A15915" t="s">
        <v>17153</v>
      </c>
      <c r="B15915">
        <v>1</v>
      </c>
      <c r="C15915" t="s">
        <v>9357</v>
      </c>
      <c r="D15915" s="84"/>
      <c r="F15915" s="84"/>
    </row>
    <row r="15916" spans="1:6" x14ac:dyDescent="0.25">
      <c r="A15916" t="s">
        <v>17154</v>
      </c>
      <c r="B15916">
        <v>1</v>
      </c>
      <c r="C15916" t="s">
        <v>9357</v>
      </c>
      <c r="D15916" s="84"/>
      <c r="F15916" s="84"/>
    </row>
    <row r="15917" spans="1:6" x14ac:dyDescent="0.25">
      <c r="A15917" t="s">
        <v>17155</v>
      </c>
      <c r="B15917">
        <v>1</v>
      </c>
      <c r="C15917" t="s">
        <v>9357</v>
      </c>
      <c r="D15917" s="84"/>
      <c r="F15917" s="84"/>
    </row>
    <row r="15918" spans="1:6" x14ac:dyDescent="0.25">
      <c r="A15918" t="s">
        <v>17156</v>
      </c>
      <c r="B15918">
        <v>1</v>
      </c>
      <c r="C15918" t="s">
        <v>9357</v>
      </c>
      <c r="D15918" s="84"/>
      <c r="F15918" s="84"/>
    </row>
    <row r="15919" spans="1:6" x14ac:dyDescent="0.25">
      <c r="A15919" t="s">
        <v>17157</v>
      </c>
      <c r="B15919">
        <v>1</v>
      </c>
      <c r="C15919" t="s">
        <v>9357</v>
      </c>
      <c r="D15919" s="84"/>
      <c r="F15919" s="84"/>
    </row>
    <row r="15920" spans="1:6" x14ac:dyDescent="0.25">
      <c r="A15920" t="s">
        <v>17158</v>
      </c>
      <c r="B15920">
        <v>1</v>
      </c>
      <c r="C15920" t="s">
        <v>9357</v>
      </c>
      <c r="D15920" s="84"/>
      <c r="F15920" s="84"/>
    </row>
    <row r="15921" spans="1:6" x14ac:dyDescent="0.25">
      <c r="A15921" t="s">
        <v>17159</v>
      </c>
      <c r="B15921">
        <v>1</v>
      </c>
      <c r="C15921" t="s">
        <v>9357</v>
      </c>
      <c r="D15921" s="84"/>
      <c r="F15921" s="84"/>
    </row>
    <row r="15922" spans="1:6" x14ac:dyDescent="0.25">
      <c r="A15922" t="s">
        <v>17160</v>
      </c>
      <c r="B15922">
        <v>1</v>
      </c>
      <c r="C15922" t="s">
        <v>9357</v>
      </c>
      <c r="D15922" s="84"/>
      <c r="F15922" s="84"/>
    </row>
    <row r="15923" spans="1:6" x14ac:dyDescent="0.25">
      <c r="A15923" t="s">
        <v>17161</v>
      </c>
      <c r="B15923">
        <v>1</v>
      </c>
      <c r="C15923" t="s">
        <v>9357</v>
      </c>
      <c r="D15923" s="84"/>
      <c r="F15923" s="84"/>
    </row>
    <row r="15924" spans="1:6" x14ac:dyDescent="0.25">
      <c r="A15924" t="s">
        <v>17162</v>
      </c>
      <c r="B15924">
        <v>1</v>
      </c>
      <c r="C15924" t="s">
        <v>9357</v>
      </c>
      <c r="D15924" s="84"/>
      <c r="F15924" s="84"/>
    </row>
    <row r="15925" spans="1:6" x14ac:dyDescent="0.25">
      <c r="A15925" t="s">
        <v>17163</v>
      </c>
      <c r="B15925">
        <v>1</v>
      </c>
      <c r="C15925" t="s">
        <v>9357</v>
      </c>
      <c r="D15925" s="84"/>
      <c r="F15925" s="84"/>
    </row>
    <row r="15926" spans="1:6" x14ac:dyDescent="0.25">
      <c r="A15926" t="s">
        <v>17164</v>
      </c>
      <c r="B15926">
        <v>1</v>
      </c>
      <c r="C15926" t="s">
        <v>9357</v>
      </c>
      <c r="D15926" s="84"/>
      <c r="F15926" s="84"/>
    </row>
    <row r="15927" spans="1:6" x14ac:dyDescent="0.25">
      <c r="A15927" t="s">
        <v>17165</v>
      </c>
      <c r="B15927">
        <v>1</v>
      </c>
      <c r="C15927" t="s">
        <v>9357</v>
      </c>
      <c r="D15927" s="84"/>
      <c r="F15927" s="84"/>
    </row>
    <row r="15928" spans="1:6" x14ac:dyDescent="0.25">
      <c r="A15928" t="s">
        <v>17166</v>
      </c>
      <c r="B15928">
        <v>1</v>
      </c>
      <c r="C15928" t="s">
        <v>9357</v>
      </c>
      <c r="D15928" s="84"/>
      <c r="F15928" s="84"/>
    </row>
    <row r="15929" spans="1:6" x14ac:dyDescent="0.25">
      <c r="A15929" t="s">
        <v>17167</v>
      </c>
      <c r="B15929">
        <v>1</v>
      </c>
      <c r="C15929" t="s">
        <v>9357</v>
      </c>
      <c r="D15929" s="84"/>
      <c r="F15929" s="84"/>
    </row>
    <row r="15930" spans="1:6" x14ac:dyDescent="0.25">
      <c r="A15930" t="s">
        <v>17168</v>
      </c>
      <c r="B15930">
        <v>1</v>
      </c>
      <c r="C15930" t="s">
        <v>9357</v>
      </c>
      <c r="D15930" s="84"/>
      <c r="F15930" s="84"/>
    </row>
    <row r="15931" spans="1:6" x14ac:dyDescent="0.25">
      <c r="A15931" t="s">
        <v>17169</v>
      </c>
      <c r="B15931">
        <v>1</v>
      </c>
      <c r="C15931" t="s">
        <v>9357</v>
      </c>
      <c r="D15931" s="84"/>
      <c r="F15931" s="84"/>
    </row>
    <row r="15932" spans="1:6" x14ac:dyDescent="0.25">
      <c r="A15932" t="s">
        <v>17170</v>
      </c>
      <c r="B15932">
        <v>1</v>
      </c>
      <c r="C15932" t="s">
        <v>9357</v>
      </c>
      <c r="D15932" s="84"/>
      <c r="F15932" s="84"/>
    </row>
    <row r="15933" spans="1:6" x14ac:dyDescent="0.25">
      <c r="A15933" t="s">
        <v>17171</v>
      </c>
      <c r="B15933">
        <v>1</v>
      </c>
      <c r="C15933" t="s">
        <v>9357</v>
      </c>
      <c r="D15933" s="84"/>
      <c r="F15933" s="84"/>
    </row>
    <row r="15934" spans="1:6" x14ac:dyDescent="0.25">
      <c r="A15934" t="s">
        <v>17172</v>
      </c>
      <c r="B15934">
        <v>1</v>
      </c>
      <c r="C15934" t="s">
        <v>9357</v>
      </c>
      <c r="D15934" s="84"/>
      <c r="F15934" s="84"/>
    </row>
    <row r="15935" spans="1:6" x14ac:dyDescent="0.25">
      <c r="A15935" t="s">
        <v>17173</v>
      </c>
      <c r="B15935">
        <v>1</v>
      </c>
      <c r="C15935" t="s">
        <v>9357</v>
      </c>
      <c r="D15935" s="84"/>
      <c r="F15935" s="84"/>
    </row>
    <row r="15936" spans="1:6" x14ac:dyDescent="0.25">
      <c r="A15936" t="s">
        <v>17174</v>
      </c>
      <c r="B15936">
        <v>1</v>
      </c>
      <c r="C15936" t="s">
        <v>9357</v>
      </c>
      <c r="D15936" s="84"/>
      <c r="F15936" s="84"/>
    </row>
    <row r="15937" spans="1:6" x14ac:dyDescent="0.25">
      <c r="A15937" t="s">
        <v>17175</v>
      </c>
      <c r="B15937">
        <v>1</v>
      </c>
      <c r="C15937" t="s">
        <v>9357</v>
      </c>
      <c r="D15937" s="84"/>
      <c r="F15937" s="84"/>
    </row>
    <row r="15938" spans="1:6" x14ac:dyDescent="0.25">
      <c r="A15938" t="s">
        <v>17176</v>
      </c>
      <c r="B15938">
        <v>1</v>
      </c>
      <c r="C15938" t="s">
        <v>9357</v>
      </c>
      <c r="D15938" s="84"/>
      <c r="F15938" s="84"/>
    </row>
    <row r="15939" spans="1:6" x14ac:dyDescent="0.25">
      <c r="A15939" t="s">
        <v>17177</v>
      </c>
      <c r="B15939">
        <v>1</v>
      </c>
      <c r="C15939" t="s">
        <v>9357</v>
      </c>
      <c r="D15939" s="84"/>
      <c r="F15939" s="84"/>
    </row>
    <row r="15940" spans="1:6" x14ac:dyDescent="0.25">
      <c r="A15940" t="s">
        <v>17178</v>
      </c>
      <c r="B15940">
        <v>1</v>
      </c>
      <c r="C15940" t="s">
        <v>9357</v>
      </c>
      <c r="D15940" s="84"/>
      <c r="F15940" s="84"/>
    </row>
    <row r="15941" spans="1:6" x14ac:dyDescent="0.25">
      <c r="A15941" t="s">
        <v>17179</v>
      </c>
      <c r="B15941">
        <v>1</v>
      </c>
      <c r="C15941" t="s">
        <v>9357</v>
      </c>
      <c r="D15941" s="84"/>
      <c r="F15941" s="84"/>
    </row>
    <row r="15942" spans="1:6" x14ac:dyDescent="0.25">
      <c r="A15942" t="s">
        <v>17180</v>
      </c>
      <c r="B15942">
        <v>1</v>
      </c>
      <c r="C15942" t="s">
        <v>9357</v>
      </c>
      <c r="D15942" s="84"/>
      <c r="F15942" s="84"/>
    </row>
    <row r="15943" spans="1:6" x14ac:dyDescent="0.25">
      <c r="A15943" t="s">
        <v>17181</v>
      </c>
      <c r="B15943">
        <v>1</v>
      </c>
      <c r="C15943" t="s">
        <v>9357</v>
      </c>
      <c r="D15943" s="84"/>
      <c r="F15943" s="84"/>
    </row>
    <row r="15944" spans="1:6" x14ac:dyDescent="0.25">
      <c r="A15944" t="s">
        <v>17182</v>
      </c>
      <c r="B15944">
        <v>1</v>
      </c>
      <c r="C15944" t="s">
        <v>9357</v>
      </c>
      <c r="D15944" s="84"/>
      <c r="F15944" s="84"/>
    </row>
    <row r="15945" spans="1:6" x14ac:dyDescent="0.25">
      <c r="A15945" t="s">
        <v>17183</v>
      </c>
      <c r="B15945">
        <v>1</v>
      </c>
      <c r="C15945" t="s">
        <v>9357</v>
      </c>
      <c r="D15945" s="84"/>
      <c r="F15945" s="84"/>
    </row>
    <row r="15946" spans="1:6" x14ac:dyDescent="0.25">
      <c r="A15946" t="s">
        <v>17184</v>
      </c>
      <c r="B15946">
        <v>1</v>
      </c>
      <c r="C15946" t="s">
        <v>9357</v>
      </c>
      <c r="D15946" s="84"/>
      <c r="F15946" s="84"/>
    </row>
    <row r="15947" spans="1:6" x14ac:dyDescent="0.25">
      <c r="A15947" t="s">
        <v>17185</v>
      </c>
      <c r="B15947">
        <v>1</v>
      </c>
      <c r="C15947" t="s">
        <v>9357</v>
      </c>
      <c r="D15947" s="84"/>
      <c r="F15947" s="84"/>
    </row>
    <row r="15948" spans="1:6" x14ac:dyDescent="0.25">
      <c r="A15948" t="s">
        <v>17186</v>
      </c>
      <c r="B15948">
        <v>1</v>
      </c>
      <c r="C15948" t="s">
        <v>9357</v>
      </c>
      <c r="D15948" s="84"/>
      <c r="F15948" s="84"/>
    </row>
    <row r="15949" spans="1:6" x14ac:dyDescent="0.25">
      <c r="A15949" t="s">
        <v>17187</v>
      </c>
      <c r="B15949">
        <v>1</v>
      </c>
      <c r="C15949" t="s">
        <v>9357</v>
      </c>
      <c r="D15949" s="84"/>
      <c r="F15949" s="84"/>
    </row>
    <row r="15950" spans="1:6" x14ac:dyDescent="0.25">
      <c r="A15950" t="s">
        <v>17188</v>
      </c>
      <c r="B15950">
        <v>1</v>
      </c>
      <c r="C15950" t="s">
        <v>9357</v>
      </c>
      <c r="D15950" s="84"/>
      <c r="F15950" s="84"/>
    </row>
    <row r="15951" spans="1:6" x14ac:dyDescent="0.25">
      <c r="A15951" t="s">
        <v>17189</v>
      </c>
      <c r="B15951">
        <v>1</v>
      </c>
      <c r="C15951" t="s">
        <v>9357</v>
      </c>
      <c r="D15951" s="84"/>
      <c r="F15951" s="84"/>
    </row>
    <row r="15952" spans="1:6" x14ac:dyDescent="0.25">
      <c r="A15952" t="s">
        <v>17190</v>
      </c>
      <c r="B15952">
        <v>1</v>
      </c>
      <c r="C15952" t="s">
        <v>9357</v>
      </c>
      <c r="D15952" s="84"/>
      <c r="F15952" s="84"/>
    </row>
    <row r="15953" spans="1:6" x14ac:dyDescent="0.25">
      <c r="A15953" t="s">
        <v>17191</v>
      </c>
      <c r="B15953">
        <v>1</v>
      </c>
      <c r="C15953" t="s">
        <v>9357</v>
      </c>
      <c r="D15953" s="84"/>
      <c r="F15953" s="84"/>
    </row>
    <row r="15954" spans="1:6" x14ac:dyDescent="0.25">
      <c r="A15954" t="s">
        <v>17192</v>
      </c>
      <c r="B15954">
        <v>1</v>
      </c>
      <c r="C15954" t="s">
        <v>9357</v>
      </c>
      <c r="D15954" s="84"/>
      <c r="F15954" s="84"/>
    </row>
    <row r="15955" spans="1:6" x14ac:dyDescent="0.25">
      <c r="A15955" t="s">
        <v>17193</v>
      </c>
      <c r="B15955">
        <v>1</v>
      </c>
      <c r="C15955" t="s">
        <v>9357</v>
      </c>
      <c r="D15955" s="84"/>
      <c r="F15955" s="84"/>
    </row>
    <row r="15956" spans="1:6" x14ac:dyDescent="0.25">
      <c r="A15956" t="s">
        <v>17194</v>
      </c>
      <c r="B15956">
        <v>1</v>
      </c>
      <c r="C15956" t="s">
        <v>9357</v>
      </c>
      <c r="D15956" s="84"/>
      <c r="F15956" s="84"/>
    </row>
    <row r="15957" spans="1:6" x14ac:dyDescent="0.25">
      <c r="A15957" t="s">
        <v>17195</v>
      </c>
      <c r="B15957">
        <v>1</v>
      </c>
      <c r="C15957" t="s">
        <v>9357</v>
      </c>
      <c r="D15957" s="84"/>
      <c r="F15957" s="84"/>
    </row>
    <row r="15958" spans="1:6" x14ac:dyDescent="0.25">
      <c r="A15958" t="s">
        <v>17196</v>
      </c>
      <c r="B15958">
        <v>1</v>
      </c>
      <c r="C15958" t="s">
        <v>9357</v>
      </c>
      <c r="D15958" s="84"/>
      <c r="F15958" s="84"/>
    </row>
    <row r="15959" spans="1:6" x14ac:dyDescent="0.25">
      <c r="A15959" t="s">
        <v>17197</v>
      </c>
      <c r="B15959">
        <v>1</v>
      </c>
      <c r="C15959" t="s">
        <v>9357</v>
      </c>
      <c r="D15959" s="84"/>
      <c r="F15959" s="84"/>
    </row>
    <row r="15960" spans="1:6" x14ac:dyDescent="0.25">
      <c r="A15960" t="s">
        <v>17198</v>
      </c>
      <c r="B15960">
        <v>1</v>
      </c>
      <c r="C15960" t="s">
        <v>9357</v>
      </c>
      <c r="D15960" s="84"/>
      <c r="F15960" s="84"/>
    </row>
    <row r="15961" spans="1:6" x14ac:dyDescent="0.25">
      <c r="A15961" t="s">
        <v>17199</v>
      </c>
      <c r="B15961">
        <v>1</v>
      </c>
      <c r="C15961" t="s">
        <v>9357</v>
      </c>
      <c r="D15961" s="84"/>
      <c r="F15961" s="84"/>
    </row>
    <row r="15962" spans="1:6" x14ac:dyDescent="0.25">
      <c r="A15962" t="s">
        <v>17200</v>
      </c>
      <c r="B15962">
        <v>1</v>
      </c>
      <c r="C15962" t="s">
        <v>9357</v>
      </c>
      <c r="D15962" s="84"/>
      <c r="F15962" s="84"/>
    </row>
    <row r="15963" spans="1:6" x14ac:dyDescent="0.25">
      <c r="A15963" t="s">
        <v>17201</v>
      </c>
      <c r="B15963">
        <v>1</v>
      </c>
      <c r="C15963" t="s">
        <v>9357</v>
      </c>
      <c r="D15963" s="84"/>
      <c r="F15963" s="84"/>
    </row>
    <row r="15964" spans="1:6" x14ac:dyDescent="0.25">
      <c r="A15964" t="s">
        <v>17202</v>
      </c>
      <c r="B15964">
        <v>1</v>
      </c>
      <c r="C15964" t="s">
        <v>9357</v>
      </c>
      <c r="D15964" s="84"/>
      <c r="F15964" s="84"/>
    </row>
    <row r="15965" spans="1:6" x14ac:dyDescent="0.25">
      <c r="A15965" t="s">
        <v>17203</v>
      </c>
      <c r="B15965">
        <v>1</v>
      </c>
      <c r="C15965" t="s">
        <v>9357</v>
      </c>
      <c r="D15965" s="84"/>
      <c r="F15965" s="84"/>
    </row>
    <row r="15966" spans="1:6" x14ac:dyDescent="0.25">
      <c r="A15966" t="s">
        <v>17204</v>
      </c>
      <c r="B15966">
        <v>1</v>
      </c>
      <c r="C15966" t="s">
        <v>9357</v>
      </c>
      <c r="D15966" s="84"/>
      <c r="F15966" s="84"/>
    </row>
    <row r="15967" spans="1:6" x14ac:dyDescent="0.25">
      <c r="A15967" t="s">
        <v>17205</v>
      </c>
      <c r="B15967">
        <v>1</v>
      </c>
      <c r="C15967" t="s">
        <v>9357</v>
      </c>
      <c r="D15967" s="84"/>
      <c r="F15967" s="84"/>
    </row>
    <row r="15968" spans="1:6" x14ac:dyDescent="0.25">
      <c r="A15968" t="s">
        <v>17206</v>
      </c>
      <c r="B15968">
        <v>1</v>
      </c>
      <c r="C15968" t="s">
        <v>9357</v>
      </c>
      <c r="D15968" s="84"/>
      <c r="F15968" s="84"/>
    </row>
    <row r="15969" spans="1:6" x14ac:dyDescent="0.25">
      <c r="A15969" t="s">
        <v>17207</v>
      </c>
      <c r="B15969">
        <v>1</v>
      </c>
      <c r="C15969" t="s">
        <v>9357</v>
      </c>
      <c r="D15969" s="84"/>
      <c r="F15969" s="84"/>
    </row>
    <row r="15970" spans="1:6" x14ac:dyDescent="0.25">
      <c r="A15970" t="s">
        <v>17208</v>
      </c>
      <c r="B15970">
        <v>1</v>
      </c>
      <c r="C15970" t="s">
        <v>9357</v>
      </c>
      <c r="D15970" s="84"/>
      <c r="F15970" s="84"/>
    </row>
    <row r="15971" spans="1:6" x14ac:dyDescent="0.25">
      <c r="A15971" t="s">
        <v>17209</v>
      </c>
      <c r="B15971">
        <v>1</v>
      </c>
      <c r="C15971" t="s">
        <v>9357</v>
      </c>
      <c r="D15971" s="84"/>
      <c r="F15971" s="84"/>
    </row>
    <row r="15972" spans="1:6" x14ac:dyDescent="0.25">
      <c r="A15972" t="s">
        <v>17210</v>
      </c>
      <c r="B15972">
        <v>1</v>
      </c>
      <c r="C15972" t="s">
        <v>9357</v>
      </c>
      <c r="D15972" s="84"/>
      <c r="F15972" s="84"/>
    </row>
    <row r="15973" spans="1:6" x14ac:dyDescent="0.25">
      <c r="A15973" t="s">
        <v>17211</v>
      </c>
      <c r="B15973">
        <v>1</v>
      </c>
      <c r="C15973" t="s">
        <v>9357</v>
      </c>
      <c r="D15973" s="84"/>
      <c r="F15973" s="84"/>
    </row>
    <row r="15974" spans="1:6" x14ac:dyDescent="0.25">
      <c r="A15974" t="s">
        <v>17212</v>
      </c>
      <c r="B15974">
        <v>1</v>
      </c>
      <c r="C15974" t="s">
        <v>9357</v>
      </c>
      <c r="D15974" s="84"/>
      <c r="F15974" s="84"/>
    </row>
    <row r="15975" spans="1:6" x14ac:dyDescent="0.25">
      <c r="A15975" t="s">
        <v>17213</v>
      </c>
      <c r="B15975">
        <v>1</v>
      </c>
      <c r="C15975" t="s">
        <v>9357</v>
      </c>
      <c r="D15975" s="84"/>
      <c r="F15975" s="84"/>
    </row>
    <row r="15976" spans="1:6" x14ac:dyDescent="0.25">
      <c r="A15976" t="s">
        <v>17214</v>
      </c>
      <c r="B15976">
        <v>1</v>
      </c>
      <c r="C15976" t="s">
        <v>9357</v>
      </c>
      <c r="D15976" s="84"/>
      <c r="F15976" s="84"/>
    </row>
    <row r="15977" spans="1:6" x14ac:dyDescent="0.25">
      <c r="A15977" t="s">
        <v>17215</v>
      </c>
      <c r="B15977">
        <v>1</v>
      </c>
      <c r="C15977" t="s">
        <v>9357</v>
      </c>
      <c r="D15977" s="84"/>
      <c r="F15977" s="84"/>
    </row>
    <row r="15978" spans="1:6" x14ac:dyDescent="0.25">
      <c r="A15978" t="s">
        <v>17216</v>
      </c>
      <c r="B15978">
        <v>1</v>
      </c>
      <c r="C15978" t="s">
        <v>9357</v>
      </c>
      <c r="D15978" s="84"/>
      <c r="F15978" s="84"/>
    </row>
    <row r="15979" spans="1:6" x14ac:dyDescent="0.25">
      <c r="A15979" t="s">
        <v>17217</v>
      </c>
      <c r="B15979">
        <v>1</v>
      </c>
      <c r="C15979" t="s">
        <v>9357</v>
      </c>
      <c r="D15979" s="84"/>
      <c r="F15979" s="84"/>
    </row>
    <row r="15980" spans="1:6" x14ac:dyDescent="0.25">
      <c r="A15980" t="s">
        <v>17218</v>
      </c>
      <c r="B15980">
        <v>1</v>
      </c>
      <c r="C15980" t="s">
        <v>9357</v>
      </c>
      <c r="D15980" s="84"/>
      <c r="F15980" s="84"/>
    </row>
    <row r="15981" spans="1:6" x14ac:dyDescent="0.25">
      <c r="A15981" t="s">
        <v>17219</v>
      </c>
      <c r="B15981">
        <v>1</v>
      </c>
      <c r="C15981" t="s">
        <v>9357</v>
      </c>
      <c r="D15981" s="84"/>
      <c r="F15981" s="84"/>
    </row>
    <row r="15982" spans="1:6" x14ac:dyDescent="0.25">
      <c r="A15982" t="s">
        <v>17220</v>
      </c>
      <c r="B15982">
        <v>1</v>
      </c>
      <c r="C15982" t="s">
        <v>9357</v>
      </c>
      <c r="D15982" s="84"/>
      <c r="F15982" s="84"/>
    </row>
    <row r="15983" spans="1:6" x14ac:dyDescent="0.25">
      <c r="A15983" t="s">
        <v>17221</v>
      </c>
      <c r="B15983">
        <v>1</v>
      </c>
      <c r="C15983" t="s">
        <v>9357</v>
      </c>
      <c r="D15983" s="84"/>
      <c r="F15983" s="84"/>
    </row>
    <row r="15984" spans="1:6" x14ac:dyDescent="0.25">
      <c r="A15984" t="s">
        <v>17222</v>
      </c>
      <c r="B15984">
        <v>1</v>
      </c>
      <c r="C15984" t="s">
        <v>9357</v>
      </c>
      <c r="D15984" s="84"/>
      <c r="F15984" s="84"/>
    </row>
    <row r="15985" spans="1:6" x14ac:dyDescent="0.25">
      <c r="A15985" t="s">
        <v>17223</v>
      </c>
      <c r="B15985">
        <v>1</v>
      </c>
      <c r="C15985" t="s">
        <v>9357</v>
      </c>
      <c r="D15985" s="84"/>
      <c r="F15985" s="84"/>
    </row>
    <row r="15986" spans="1:6" x14ac:dyDescent="0.25">
      <c r="A15986" t="s">
        <v>17224</v>
      </c>
      <c r="B15986">
        <v>1</v>
      </c>
      <c r="C15986" t="s">
        <v>9357</v>
      </c>
      <c r="D15986" s="84"/>
      <c r="F15986" s="84"/>
    </row>
    <row r="15987" spans="1:6" x14ac:dyDescent="0.25">
      <c r="A15987" t="s">
        <v>17225</v>
      </c>
      <c r="B15987">
        <v>1</v>
      </c>
      <c r="C15987" t="s">
        <v>9357</v>
      </c>
      <c r="D15987" s="84"/>
      <c r="F15987" s="84"/>
    </row>
    <row r="15988" spans="1:6" x14ac:dyDescent="0.25">
      <c r="A15988" t="s">
        <v>17226</v>
      </c>
      <c r="B15988">
        <v>1</v>
      </c>
      <c r="C15988" t="s">
        <v>9357</v>
      </c>
      <c r="D15988" s="84"/>
      <c r="F15988" s="84"/>
    </row>
    <row r="15989" spans="1:6" x14ac:dyDescent="0.25">
      <c r="A15989" t="s">
        <v>17227</v>
      </c>
      <c r="B15989">
        <v>1</v>
      </c>
      <c r="C15989" t="s">
        <v>9357</v>
      </c>
      <c r="D15989" s="84"/>
      <c r="F15989" s="84"/>
    </row>
    <row r="15990" spans="1:6" x14ac:dyDescent="0.25">
      <c r="A15990" t="s">
        <v>17228</v>
      </c>
      <c r="B15990">
        <v>1</v>
      </c>
      <c r="C15990" t="s">
        <v>9357</v>
      </c>
      <c r="D15990" s="84"/>
      <c r="F15990" s="84"/>
    </row>
    <row r="15991" spans="1:6" x14ac:dyDescent="0.25">
      <c r="A15991" t="s">
        <v>17229</v>
      </c>
      <c r="B15991">
        <v>1</v>
      </c>
      <c r="C15991" t="s">
        <v>9357</v>
      </c>
      <c r="D15991" s="84"/>
      <c r="F15991" s="84"/>
    </row>
    <row r="15992" spans="1:6" x14ac:dyDescent="0.25">
      <c r="A15992" t="s">
        <v>17230</v>
      </c>
      <c r="B15992">
        <v>1</v>
      </c>
      <c r="C15992" t="s">
        <v>9357</v>
      </c>
      <c r="D15992" s="84"/>
      <c r="F15992" s="84"/>
    </row>
    <row r="15993" spans="1:6" x14ac:dyDescent="0.25">
      <c r="A15993" t="s">
        <v>17231</v>
      </c>
      <c r="B15993">
        <v>1</v>
      </c>
      <c r="C15993" t="s">
        <v>9357</v>
      </c>
      <c r="D15993" s="84"/>
      <c r="F15993" s="84"/>
    </row>
    <row r="15994" spans="1:6" x14ac:dyDescent="0.25">
      <c r="A15994" t="s">
        <v>17232</v>
      </c>
      <c r="B15994">
        <v>1</v>
      </c>
      <c r="C15994" t="s">
        <v>9357</v>
      </c>
      <c r="D15994" s="84"/>
      <c r="F15994" s="84"/>
    </row>
    <row r="15995" spans="1:6" x14ac:dyDescent="0.25">
      <c r="A15995" t="s">
        <v>17233</v>
      </c>
      <c r="B15995">
        <v>1</v>
      </c>
      <c r="C15995" t="s">
        <v>9357</v>
      </c>
      <c r="D15995" s="84"/>
      <c r="F15995" s="84"/>
    </row>
    <row r="15996" spans="1:6" x14ac:dyDescent="0.25">
      <c r="A15996" t="s">
        <v>17234</v>
      </c>
      <c r="B15996">
        <v>1</v>
      </c>
      <c r="C15996" t="s">
        <v>9357</v>
      </c>
      <c r="D15996" s="84"/>
      <c r="F15996" s="84"/>
    </row>
    <row r="15997" spans="1:6" x14ac:dyDescent="0.25">
      <c r="A15997" t="s">
        <v>17235</v>
      </c>
      <c r="B15997">
        <v>1</v>
      </c>
      <c r="C15997" t="s">
        <v>9357</v>
      </c>
      <c r="D15997" s="84"/>
      <c r="F15997" s="84"/>
    </row>
    <row r="15998" spans="1:6" x14ac:dyDescent="0.25">
      <c r="A15998" t="s">
        <v>17236</v>
      </c>
      <c r="B15998">
        <v>1</v>
      </c>
      <c r="C15998" t="s">
        <v>9357</v>
      </c>
      <c r="D15998" s="84"/>
      <c r="F15998" s="84"/>
    </row>
    <row r="15999" spans="1:6" x14ac:dyDescent="0.25">
      <c r="A15999" t="s">
        <v>17237</v>
      </c>
      <c r="B15999">
        <v>1</v>
      </c>
      <c r="C15999" t="s">
        <v>9357</v>
      </c>
      <c r="D15999" s="84"/>
      <c r="F15999" s="84"/>
    </row>
    <row r="16000" spans="1:6" x14ac:dyDescent="0.25">
      <c r="A16000" t="s">
        <v>17238</v>
      </c>
      <c r="B16000">
        <v>1</v>
      </c>
      <c r="C16000" t="s">
        <v>9357</v>
      </c>
      <c r="D16000" s="84"/>
      <c r="F16000" s="84"/>
    </row>
    <row r="16001" spans="1:6" x14ac:dyDescent="0.25">
      <c r="A16001" t="s">
        <v>17239</v>
      </c>
      <c r="B16001">
        <v>1</v>
      </c>
      <c r="C16001" t="s">
        <v>9357</v>
      </c>
      <c r="D16001" s="84"/>
      <c r="F16001" s="84"/>
    </row>
    <row r="16002" spans="1:6" x14ac:dyDescent="0.25">
      <c r="A16002" t="s">
        <v>17240</v>
      </c>
      <c r="B16002">
        <v>1</v>
      </c>
      <c r="C16002" t="s">
        <v>9357</v>
      </c>
      <c r="D16002" s="84"/>
      <c r="F16002" s="84"/>
    </row>
    <row r="16003" spans="1:6" x14ac:dyDescent="0.25">
      <c r="A16003" t="s">
        <v>17241</v>
      </c>
      <c r="B16003">
        <v>1</v>
      </c>
      <c r="C16003" t="s">
        <v>9357</v>
      </c>
      <c r="D16003" s="84"/>
      <c r="F16003" s="84"/>
    </row>
    <row r="16004" spans="1:6" x14ac:dyDescent="0.25">
      <c r="A16004" t="s">
        <v>17242</v>
      </c>
      <c r="B16004">
        <v>1</v>
      </c>
      <c r="C16004" t="s">
        <v>9357</v>
      </c>
      <c r="D16004" s="84"/>
      <c r="F16004" s="84"/>
    </row>
    <row r="16005" spans="1:6" x14ac:dyDescent="0.25">
      <c r="A16005" t="s">
        <v>17243</v>
      </c>
      <c r="B16005">
        <v>1</v>
      </c>
      <c r="C16005" t="s">
        <v>9357</v>
      </c>
      <c r="D16005" s="84"/>
      <c r="F16005" s="84"/>
    </row>
    <row r="16006" spans="1:6" x14ac:dyDescent="0.25">
      <c r="A16006" t="s">
        <v>17244</v>
      </c>
      <c r="B16006">
        <v>1</v>
      </c>
      <c r="C16006" t="s">
        <v>9357</v>
      </c>
      <c r="D16006" s="84"/>
      <c r="F16006" s="84"/>
    </row>
    <row r="16007" spans="1:6" x14ac:dyDescent="0.25">
      <c r="A16007" t="s">
        <v>17245</v>
      </c>
      <c r="B16007">
        <v>1</v>
      </c>
      <c r="C16007" t="s">
        <v>9357</v>
      </c>
      <c r="D16007" s="84"/>
      <c r="F16007" s="84"/>
    </row>
    <row r="16008" spans="1:6" x14ac:dyDescent="0.25">
      <c r="A16008" t="s">
        <v>17246</v>
      </c>
      <c r="B16008">
        <v>1</v>
      </c>
      <c r="C16008" t="s">
        <v>9357</v>
      </c>
      <c r="D16008" s="84"/>
      <c r="F16008" s="84"/>
    </row>
    <row r="16009" spans="1:6" x14ac:dyDescent="0.25">
      <c r="A16009" t="s">
        <v>17247</v>
      </c>
      <c r="B16009">
        <v>1</v>
      </c>
      <c r="C16009" t="s">
        <v>9357</v>
      </c>
      <c r="D16009" s="84"/>
      <c r="F16009" s="84"/>
    </row>
    <row r="16010" spans="1:6" x14ac:dyDescent="0.25">
      <c r="A16010" t="s">
        <v>17248</v>
      </c>
      <c r="B16010">
        <v>1</v>
      </c>
      <c r="C16010" t="s">
        <v>9357</v>
      </c>
      <c r="D16010" s="84"/>
      <c r="F16010" s="84"/>
    </row>
    <row r="16011" spans="1:6" x14ac:dyDescent="0.25">
      <c r="A16011" t="s">
        <v>17249</v>
      </c>
      <c r="B16011">
        <v>1</v>
      </c>
      <c r="C16011" t="s">
        <v>9357</v>
      </c>
      <c r="D16011" s="84"/>
      <c r="F16011" s="84"/>
    </row>
    <row r="16012" spans="1:6" x14ac:dyDescent="0.25">
      <c r="A16012" t="s">
        <v>17250</v>
      </c>
      <c r="B16012">
        <v>1</v>
      </c>
      <c r="C16012" t="s">
        <v>9357</v>
      </c>
      <c r="D16012" s="84"/>
      <c r="F16012" s="84"/>
    </row>
    <row r="16013" spans="1:6" x14ac:dyDescent="0.25">
      <c r="A16013" t="s">
        <v>17251</v>
      </c>
      <c r="B16013">
        <v>1</v>
      </c>
      <c r="C16013" t="s">
        <v>9357</v>
      </c>
      <c r="D16013" s="84"/>
      <c r="F16013" s="84"/>
    </row>
    <row r="16014" spans="1:6" x14ac:dyDescent="0.25">
      <c r="A16014" t="s">
        <v>17252</v>
      </c>
      <c r="B16014">
        <v>1</v>
      </c>
      <c r="C16014" t="s">
        <v>9357</v>
      </c>
      <c r="D16014" s="84"/>
      <c r="F16014" s="84"/>
    </row>
    <row r="16015" spans="1:6" x14ac:dyDescent="0.25">
      <c r="A16015" t="s">
        <v>17253</v>
      </c>
      <c r="B16015">
        <v>1</v>
      </c>
      <c r="C16015" t="s">
        <v>9357</v>
      </c>
      <c r="D16015" s="84"/>
      <c r="F16015" s="84"/>
    </row>
    <row r="16016" spans="1:6" x14ac:dyDescent="0.25">
      <c r="A16016" t="s">
        <v>17254</v>
      </c>
      <c r="B16016">
        <v>1</v>
      </c>
      <c r="C16016" t="s">
        <v>9357</v>
      </c>
      <c r="D16016" s="84"/>
      <c r="F16016" s="84"/>
    </row>
    <row r="16017" spans="1:6" x14ac:dyDescent="0.25">
      <c r="A16017" t="s">
        <v>17255</v>
      </c>
      <c r="B16017">
        <v>1</v>
      </c>
      <c r="C16017" t="s">
        <v>9357</v>
      </c>
      <c r="D16017" s="84"/>
      <c r="F16017" s="84"/>
    </row>
    <row r="16018" spans="1:6" x14ac:dyDescent="0.25">
      <c r="A16018" t="s">
        <v>17256</v>
      </c>
      <c r="B16018">
        <v>1</v>
      </c>
      <c r="C16018" t="s">
        <v>9357</v>
      </c>
      <c r="D16018" s="84"/>
      <c r="F16018" s="84"/>
    </row>
    <row r="16019" spans="1:6" x14ac:dyDescent="0.25">
      <c r="A16019" t="s">
        <v>17257</v>
      </c>
      <c r="B16019">
        <v>1</v>
      </c>
      <c r="C16019" t="s">
        <v>9357</v>
      </c>
      <c r="D16019" s="84"/>
      <c r="F16019" s="84"/>
    </row>
    <row r="16020" spans="1:6" x14ac:dyDescent="0.25">
      <c r="A16020" t="s">
        <v>17258</v>
      </c>
      <c r="B16020">
        <v>1</v>
      </c>
      <c r="C16020" t="s">
        <v>9357</v>
      </c>
      <c r="D16020" s="84"/>
      <c r="F16020" s="84"/>
    </row>
    <row r="16021" spans="1:6" x14ac:dyDescent="0.25">
      <c r="A16021" t="s">
        <v>17259</v>
      </c>
      <c r="B16021">
        <v>1</v>
      </c>
      <c r="C16021" t="s">
        <v>9357</v>
      </c>
      <c r="D16021" s="84"/>
      <c r="F16021" s="84"/>
    </row>
    <row r="16022" spans="1:6" x14ac:dyDescent="0.25">
      <c r="A16022" t="s">
        <v>17260</v>
      </c>
      <c r="B16022">
        <v>1</v>
      </c>
      <c r="C16022" t="s">
        <v>9357</v>
      </c>
      <c r="D16022" s="84"/>
      <c r="F16022" s="84"/>
    </row>
    <row r="16023" spans="1:6" x14ac:dyDescent="0.25">
      <c r="A16023" t="s">
        <v>17261</v>
      </c>
      <c r="B16023">
        <v>1</v>
      </c>
      <c r="C16023" t="s">
        <v>9357</v>
      </c>
      <c r="D16023" s="84"/>
      <c r="F16023" s="84"/>
    </row>
    <row r="16024" spans="1:6" x14ac:dyDescent="0.25">
      <c r="A16024" t="s">
        <v>17262</v>
      </c>
      <c r="B16024">
        <v>1</v>
      </c>
      <c r="C16024" t="s">
        <v>9357</v>
      </c>
      <c r="D16024" s="84"/>
      <c r="F16024" s="84"/>
    </row>
    <row r="16025" spans="1:6" x14ac:dyDescent="0.25">
      <c r="A16025" t="s">
        <v>17263</v>
      </c>
      <c r="B16025">
        <v>1</v>
      </c>
      <c r="C16025" t="s">
        <v>9357</v>
      </c>
      <c r="D16025" s="84"/>
      <c r="F16025" s="84"/>
    </row>
    <row r="16026" spans="1:6" x14ac:dyDescent="0.25">
      <c r="A16026" t="s">
        <v>17264</v>
      </c>
      <c r="B16026">
        <v>1</v>
      </c>
      <c r="C16026" t="s">
        <v>9357</v>
      </c>
      <c r="D16026" s="84"/>
      <c r="F16026" s="84"/>
    </row>
    <row r="16027" spans="1:6" x14ac:dyDescent="0.25">
      <c r="A16027" t="s">
        <v>17265</v>
      </c>
      <c r="B16027">
        <v>1</v>
      </c>
      <c r="C16027" t="s">
        <v>9357</v>
      </c>
      <c r="D16027" s="84"/>
      <c r="F16027" s="84"/>
    </row>
    <row r="16028" spans="1:6" x14ac:dyDescent="0.25">
      <c r="A16028" t="s">
        <v>17266</v>
      </c>
      <c r="B16028">
        <v>1</v>
      </c>
      <c r="C16028" t="s">
        <v>9357</v>
      </c>
      <c r="D16028" s="84"/>
      <c r="F16028" s="84"/>
    </row>
    <row r="16029" spans="1:6" x14ac:dyDescent="0.25">
      <c r="A16029" t="s">
        <v>17267</v>
      </c>
      <c r="B16029">
        <v>1</v>
      </c>
      <c r="C16029" t="s">
        <v>9357</v>
      </c>
      <c r="D16029" s="84"/>
      <c r="F16029" s="84"/>
    </row>
    <row r="16030" spans="1:6" x14ac:dyDescent="0.25">
      <c r="A16030" t="s">
        <v>17268</v>
      </c>
      <c r="B16030">
        <v>1</v>
      </c>
      <c r="C16030" t="s">
        <v>9357</v>
      </c>
      <c r="D16030" s="84"/>
      <c r="F16030" s="84"/>
    </row>
    <row r="16031" spans="1:6" x14ac:dyDescent="0.25">
      <c r="A16031" t="s">
        <v>17269</v>
      </c>
      <c r="B16031">
        <v>1</v>
      </c>
      <c r="C16031" t="s">
        <v>9357</v>
      </c>
      <c r="D16031" s="84"/>
      <c r="F16031" s="84"/>
    </row>
    <row r="16032" spans="1:6" x14ac:dyDescent="0.25">
      <c r="A16032" t="s">
        <v>17270</v>
      </c>
      <c r="B16032">
        <v>1</v>
      </c>
      <c r="C16032" t="s">
        <v>9357</v>
      </c>
      <c r="D16032" s="84"/>
      <c r="F16032" s="84"/>
    </row>
    <row r="16033" spans="1:6" x14ac:dyDescent="0.25">
      <c r="A16033" t="s">
        <v>17271</v>
      </c>
      <c r="B16033">
        <v>1</v>
      </c>
      <c r="C16033" t="s">
        <v>9357</v>
      </c>
      <c r="D16033" s="84"/>
      <c r="F16033" s="84"/>
    </row>
    <row r="16034" spans="1:6" x14ac:dyDescent="0.25">
      <c r="A16034" t="s">
        <v>17272</v>
      </c>
      <c r="B16034">
        <v>1</v>
      </c>
      <c r="C16034" t="s">
        <v>9357</v>
      </c>
      <c r="D16034" s="84"/>
      <c r="F16034" s="84"/>
    </row>
    <row r="16035" spans="1:6" x14ac:dyDescent="0.25">
      <c r="A16035" t="s">
        <v>17273</v>
      </c>
      <c r="B16035">
        <v>1</v>
      </c>
      <c r="C16035" t="s">
        <v>9357</v>
      </c>
      <c r="D16035" s="84"/>
      <c r="F16035" s="84"/>
    </row>
    <row r="16036" spans="1:6" x14ac:dyDescent="0.25">
      <c r="A16036" t="s">
        <v>17274</v>
      </c>
      <c r="B16036">
        <v>1</v>
      </c>
      <c r="C16036" t="s">
        <v>9357</v>
      </c>
      <c r="D16036" s="84"/>
      <c r="F16036" s="84"/>
    </row>
    <row r="16037" spans="1:6" x14ac:dyDescent="0.25">
      <c r="A16037" t="s">
        <v>17275</v>
      </c>
      <c r="B16037">
        <v>1</v>
      </c>
      <c r="C16037" t="s">
        <v>9357</v>
      </c>
      <c r="D16037" s="84"/>
      <c r="F16037" s="84"/>
    </row>
    <row r="16038" spans="1:6" x14ac:dyDescent="0.25">
      <c r="A16038" t="s">
        <v>17276</v>
      </c>
      <c r="B16038">
        <v>1</v>
      </c>
      <c r="C16038" t="s">
        <v>9357</v>
      </c>
      <c r="D16038" s="84"/>
      <c r="F16038" s="84"/>
    </row>
    <row r="16039" spans="1:6" x14ac:dyDescent="0.25">
      <c r="A16039" t="s">
        <v>17277</v>
      </c>
      <c r="B16039">
        <v>1</v>
      </c>
      <c r="C16039" t="s">
        <v>9357</v>
      </c>
      <c r="D16039" s="84"/>
      <c r="F16039" s="84"/>
    </row>
    <row r="16040" spans="1:6" x14ac:dyDescent="0.25">
      <c r="A16040" t="s">
        <v>17278</v>
      </c>
      <c r="B16040">
        <v>1</v>
      </c>
      <c r="C16040" t="s">
        <v>9357</v>
      </c>
      <c r="D16040" s="84"/>
      <c r="F16040" s="84"/>
    </row>
    <row r="16041" spans="1:6" x14ac:dyDescent="0.25">
      <c r="A16041" t="s">
        <v>17279</v>
      </c>
      <c r="B16041">
        <v>1</v>
      </c>
      <c r="C16041" t="s">
        <v>9357</v>
      </c>
      <c r="D16041" s="84"/>
      <c r="F16041" s="84"/>
    </row>
    <row r="16042" spans="1:6" x14ac:dyDescent="0.25">
      <c r="A16042" t="s">
        <v>17280</v>
      </c>
      <c r="B16042">
        <v>1</v>
      </c>
      <c r="C16042" t="s">
        <v>9357</v>
      </c>
      <c r="D16042" s="84"/>
      <c r="F16042" s="84"/>
    </row>
    <row r="16043" spans="1:6" x14ac:dyDescent="0.25">
      <c r="A16043" t="s">
        <v>17281</v>
      </c>
      <c r="B16043">
        <v>1</v>
      </c>
      <c r="C16043" t="s">
        <v>9357</v>
      </c>
      <c r="D16043" s="84"/>
      <c r="F16043" s="84"/>
    </row>
    <row r="16044" spans="1:6" x14ac:dyDescent="0.25">
      <c r="A16044" t="s">
        <v>17282</v>
      </c>
      <c r="B16044">
        <v>1</v>
      </c>
      <c r="C16044" t="s">
        <v>9357</v>
      </c>
      <c r="D16044" s="84"/>
      <c r="F16044" s="84"/>
    </row>
    <row r="16045" spans="1:6" x14ac:dyDescent="0.25">
      <c r="A16045" t="s">
        <v>17283</v>
      </c>
      <c r="B16045">
        <v>1</v>
      </c>
      <c r="C16045" t="s">
        <v>9357</v>
      </c>
      <c r="D16045" s="84"/>
      <c r="F16045" s="84"/>
    </row>
    <row r="16046" spans="1:6" x14ac:dyDescent="0.25">
      <c r="A16046" t="s">
        <v>17284</v>
      </c>
      <c r="B16046">
        <v>1</v>
      </c>
      <c r="C16046" t="s">
        <v>9357</v>
      </c>
      <c r="D16046" s="84"/>
      <c r="F16046" s="84"/>
    </row>
    <row r="16047" spans="1:6" x14ac:dyDescent="0.25">
      <c r="A16047" t="s">
        <v>17285</v>
      </c>
      <c r="B16047">
        <v>1</v>
      </c>
      <c r="C16047" t="s">
        <v>9357</v>
      </c>
      <c r="D16047" s="84"/>
      <c r="F16047" s="84"/>
    </row>
    <row r="16048" spans="1:6" x14ac:dyDescent="0.25">
      <c r="A16048" t="s">
        <v>17286</v>
      </c>
      <c r="B16048">
        <v>1</v>
      </c>
      <c r="C16048" t="s">
        <v>9357</v>
      </c>
      <c r="D16048" s="84"/>
      <c r="F16048" s="84"/>
    </row>
    <row r="16049" spans="1:6" x14ac:dyDescent="0.25">
      <c r="A16049" t="s">
        <v>17287</v>
      </c>
      <c r="B16049">
        <v>1</v>
      </c>
      <c r="C16049" t="s">
        <v>9357</v>
      </c>
      <c r="D16049" s="84"/>
      <c r="F16049" s="84"/>
    </row>
    <row r="16050" spans="1:6" x14ac:dyDescent="0.25">
      <c r="A16050" t="s">
        <v>17288</v>
      </c>
      <c r="B16050">
        <v>1</v>
      </c>
      <c r="C16050" t="s">
        <v>9357</v>
      </c>
      <c r="D16050" s="84"/>
      <c r="F16050" s="84"/>
    </row>
    <row r="16051" spans="1:6" x14ac:dyDescent="0.25">
      <c r="A16051" t="s">
        <v>17289</v>
      </c>
      <c r="B16051">
        <v>1</v>
      </c>
      <c r="C16051" t="s">
        <v>9357</v>
      </c>
      <c r="D16051" s="84"/>
      <c r="F16051" s="84"/>
    </row>
    <row r="16052" spans="1:6" x14ac:dyDescent="0.25">
      <c r="A16052" t="s">
        <v>17290</v>
      </c>
      <c r="B16052">
        <v>1</v>
      </c>
      <c r="C16052" t="s">
        <v>9357</v>
      </c>
      <c r="D16052" s="84"/>
      <c r="F16052" s="84"/>
    </row>
    <row r="16053" spans="1:6" x14ac:dyDescent="0.25">
      <c r="A16053" t="s">
        <v>17291</v>
      </c>
      <c r="B16053">
        <v>1</v>
      </c>
      <c r="C16053" t="s">
        <v>9357</v>
      </c>
      <c r="D16053" s="84"/>
      <c r="F16053" s="84"/>
    </row>
    <row r="16054" spans="1:6" x14ac:dyDescent="0.25">
      <c r="A16054" t="s">
        <v>17292</v>
      </c>
      <c r="B16054">
        <v>1</v>
      </c>
      <c r="C16054" t="s">
        <v>9357</v>
      </c>
      <c r="D16054" s="84"/>
      <c r="F16054" s="84"/>
    </row>
    <row r="16055" spans="1:6" x14ac:dyDescent="0.25">
      <c r="A16055" t="s">
        <v>17293</v>
      </c>
      <c r="B16055">
        <v>1</v>
      </c>
      <c r="C16055" t="s">
        <v>9357</v>
      </c>
      <c r="D16055" s="84"/>
      <c r="F16055" s="84"/>
    </row>
    <row r="16056" spans="1:6" x14ac:dyDescent="0.25">
      <c r="A16056" t="s">
        <v>17294</v>
      </c>
      <c r="B16056">
        <v>1</v>
      </c>
      <c r="C16056" t="s">
        <v>9357</v>
      </c>
      <c r="D16056" s="84"/>
      <c r="F16056" s="84"/>
    </row>
    <row r="16057" spans="1:6" x14ac:dyDescent="0.25">
      <c r="A16057" t="s">
        <v>17295</v>
      </c>
      <c r="B16057">
        <v>1</v>
      </c>
      <c r="C16057" t="s">
        <v>9357</v>
      </c>
      <c r="D16057" s="84"/>
      <c r="F16057" s="84"/>
    </row>
    <row r="16058" spans="1:6" x14ac:dyDescent="0.25">
      <c r="A16058" t="s">
        <v>17296</v>
      </c>
      <c r="B16058">
        <v>1</v>
      </c>
      <c r="C16058" t="s">
        <v>9357</v>
      </c>
      <c r="D16058" s="84"/>
      <c r="F16058" s="84"/>
    </row>
    <row r="16059" spans="1:6" x14ac:dyDescent="0.25">
      <c r="A16059" t="s">
        <v>17297</v>
      </c>
      <c r="B16059">
        <v>1</v>
      </c>
      <c r="C16059" t="s">
        <v>9357</v>
      </c>
      <c r="D16059" s="84"/>
      <c r="F16059" s="84"/>
    </row>
    <row r="16060" spans="1:6" x14ac:dyDescent="0.25">
      <c r="A16060" t="s">
        <v>17298</v>
      </c>
      <c r="B16060">
        <v>1</v>
      </c>
      <c r="C16060" t="s">
        <v>9357</v>
      </c>
      <c r="D16060" s="84"/>
      <c r="F16060" s="84"/>
    </row>
    <row r="16061" spans="1:6" x14ac:dyDescent="0.25">
      <c r="A16061" t="s">
        <v>17299</v>
      </c>
      <c r="B16061">
        <v>1</v>
      </c>
      <c r="C16061" t="s">
        <v>9357</v>
      </c>
      <c r="D16061" s="84"/>
      <c r="F16061" s="84"/>
    </row>
    <row r="16062" spans="1:6" x14ac:dyDescent="0.25">
      <c r="A16062" t="s">
        <v>17300</v>
      </c>
      <c r="B16062">
        <v>1</v>
      </c>
      <c r="C16062" t="s">
        <v>9357</v>
      </c>
      <c r="D16062" s="84"/>
      <c r="F16062" s="84"/>
    </row>
    <row r="16063" spans="1:6" x14ac:dyDescent="0.25">
      <c r="A16063" t="s">
        <v>17301</v>
      </c>
      <c r="B16063">
        <v>1</v>
      </c>
      <c r="C16063" t="s">
        <v>9357</v>
      </c>
      <c r="D16063" s="84"/>
      <c r="F16063" s="84"/>
    </row>
    <row r="16064" spans="1:6" x14ac:dyDescent="0.25">
      <c r="A16064" t="s">
        <v>17302</v>
      </c>
      <c r="B16064">
        <v>1</v>
      </c>
      <c r="C16064" t="s">
        <v>9357</v>
      </c>
      <c r="D16064" s="84"/>
      <c r="F16064" s="84"/>
    </row>
    <row r="16065" spans="1:6" x14ac:dyDescent="0.25">
      <c r="A16065" t="s">
        <v>17303</v>
      </c>
      <c r="B16065">
        <v>1</v>
      </c>
      <c r="C16065" t="s">
        <v>9357</v>
      </c>
      <c r="D16065" s="84"/>
      <c r="F16065" s="84"/>
    </row>
    <row r="16066" spans="1:6" x14ac:dyDescent="0.25">
      <c r="A16066" t="s">
        <v>17304</v>
      </c>
      <c r="B16066">
        <v>1</v>
      </c>
      <c r="C16066" t="s">
        <v>9357</v>
      </c>
      <c r="D16066" s="84"/>
      <c r="F16066" s="84"/>
    </row>
    <row r="16067" spans="1:6" x14ac:dyDescent="0.25">
      <c r="A16067" t="s">
        <v>17305</v>
      </c>
      <c r="B16067">
        <v>1</v>
      </c>
      <c r="C16067" t="s">
        <v>9357</v>
      </c>
      <c r="D16067" s="84"/>
      <c r="F16067" s="84"/>
    </row>
    <row r="16068" spans="1:6" x14ac:dyDescent="0.25">
      <c r="A16068" t="s">
        <v>17306</v>
      </c>
      <c r="B16068">
        <v>1</v>
      </c>
      <c r="C16068" t="s">
        <v>9357</v>
      </c>
      <c r="D16068" s="84"/>
      <c r="F16068" s="84"/>
    </row>
    <row r="16069" spans="1:6" x14ac:dyDescent="0.25">
      <c r="A16069" t="s">
        <v>17307</v>
      </c>
      <c r="B16069">
        <v>1</v>
      </c>
      <c r="C16069" t="s">
        <v>9357</v>
      </c>
      <c r="D16069" s="84"/>
      <c r="F16069" s="84"/>
    </row>
    <row r="16070" spans="1:6" x14ac:dyDescent="0.25">
      <c r="A16070" t="s">
        <v>17308</v>
      </c>
      <c r="B16070">
        <v>1</v>
      </c>
      <c r="C16070" t="s">
        <v>9357</v>
      </c>
      <c r="D16070" s="84"/>
      <c r="F16070" s="84"/>
    </row>
    <row r="16071" spans="1:6" x14ac:dyDescent="0.25">
      <c r="A16071" t="s">
        <v>17309</v>
      </c>
      <c r="B16071">
        <v>1</v>
      </c>
      <c r="C16071" t="s">
        <v>9357</v>
      </c>
      <c r="D16071" s="84"/>
      <c r="F16071" s="84"/>
    </row>
    <row r="16072" spans="1:6" x14ac:dyDescent="0.25">
      <c r="A16072" t="s">
        <v>17310</v>
      </c>
      <c r="B16072">
        <v>1</v>
      </c>
      <c r="C16072" t="s">
        <v>9357</v>
      </c>
      <c r="D16072" s="84"/>
      <c r="F16072" s="84"/>
    </row>
    <row r="16073" spans="1:6" x14ac:dyDescent="0.25">
      <c r="A16073" t="s">
        <v>17311</v>
      </c>
      <c r="B16073">
        <v>1</v>
      </c>
      <c r="C16073" t="s">
        <v>9357</v>
      </c>
      <c r="D16073" s="84"/>
      <c r="F16073" s="84"/>
    </row>
    <row r="16074" spans="1:6" x14ac:dyDescent="0.25">
      <c r="A16074" t="s">
        <v>17312</v>
      </c>
      <c r="B16074">
        <v>1</v>
      </c>
      <c r="C16074" t="s">
        <v>9357</v>
      </c>
      <c r="D16074" s="84"/>
      <c r="F16074" s="84"/>
    </row>
    <row r="16075" spans="1:6" x14ac:dyDescent="0.25">
      <c r="A16075" t="s">
        <v>17313</v>
      </c>
      <c r="B16075">
        <v>1</v>
      </c>
      <c r="C16075" t="s">
        <v>9357</v>
      </c>
      <c r="D16075" s="84"/>
      <c r="F16075" s="84"/>
    </row>
    <row r="16076" spans="1:6" x14ac:dyDescent="0.25">
      <c r="A16076" t="s">
        <v>17314</v>
      </c>
      <c r="B16076">
        <v>1</v>
      </c>
      <c r="C16076" t="s">
        <v>9357</v>
      </c>
      <c r="D16076" s="84"/>
      <c r="F16076" s="84"/>
    </row>
    <row r="16077" spans="1:6" x14ac:dyDescent="0.25">
      <c r="A16077" t="s">
        <v>17315</v>
      </c>
      <c r="B16077">
        <v>1</v>
      </c>
      <c r="C16077" t="s">
        <v>9357</v>
      </c>
      <c r="D16077" s="84"/>
      <c r="F16077" s="84"/>
    </row>
    <row r="16078" spans="1:6" x14ac:dyDescent="0.25">
      <c r="A16078" t="s">
        <v>17316</v>
      </c>
      <c r="B16078">
        <v>1</v>
      </c>
      <c r="C16078" t="s">
        <v>9357</v>
      </c>
      <c r="D16078" s="84"/>
      <c r="F16078" s="84"/>
    </row>
    <row r="16079" spans="1:6" x14ac:dyDescent="0.25">
      <c r="A16079" t="s">
        <v>17317</v>
      </c>
      <c r="B16079">
        <v>1</v>
      </c>
      <c r="C16079" t="s">
        <v>9357</v>
      </c>
      <c r="D16079" s="84"/>
      <c r="F16079" s="84"/>
    </row>
    <row r="16080" spans="1:6" x14ac:dyDescent="0.25">
      <c r="A16080" t="s">
        <v>17318</v>
      </c>
      <c r="B16080">
        <v>1</v>
      </c>
      <c r="C16080" t="s">
        <v>9357</v>
      </c>
      <c r="D16080" s="84"/>
      <c r="F16080" s="84"/>
    </row>
    <row r="16081" spans="1:6" x14ac:dyDescent="0.25">
      <c r="A16081" t="s">
        <v>17319</v>
      </c>
      <c r="B16081">
        <v>1</v>
      </c>
      <c r="C16081" t="s">
        <v>9357</v>
      </c>
      <c r="D16081" s="84"/>
      <c r="F16081" s="84"/>
    </row>
    <row r="16082" spans="1:6" x14ac:dyDescent="0.25">
      <c r="A16082" t="s">
        <v>17320</v>
      </c>
      <c r="B16082">
        <v>1</v>
      </c>
      <c r="C16082" t="s">
        <v>9357</v>
      </c>
      <c r="D16082" s="84"/>
      <c r="F16082" s="84"/>
    </row>
    <row r="16083" spans="1:6" x14ac:dyDescent="0.25">
      <c r="A16083" t="s">
        <v>17321</v>
      </c>
      <c r="B16083">
        <v>1</v>
      </c>
      <c r="C16083" t="s">
        <v>9357</v>
      </c>
      <c r="D16083" s="84"/>
      <c r="F16083" s="84"/>
    </row>
    <row r="16084" spans="1:6" x14ac:dyDescent="0.25">
      <c r="A16084" t="s">
        <v>17322</v>
      </c>
      <c r="B16084">
        <v>1</v>
      </c>
      <c r="C16084" t="s">
        <v>9357</v>
      </c>
      <c r="D16084" s="84"/>
      <c r="F16084" s="84"/>
    </row>
    <row r="16085" spans="1:6" x14ac:dyDescent="0.25">
      <c r="A16085" t="s">
        <v>17323</v>
      </c>
      <c r="B16085">
        <v>1</v>
      </c>
      <c r="C16085" t="s">
        <v>9357</v>
      </c>
      <c r="D16085" s="84"/>
      <c r="F16085" s="84"/>
    </row>
    <row r="16086" spans="1:6" x14ac:dyDescent="0.25">
      <c r="A16086" t="s">
        <v>17324</v>
      </c>
      <c r="B16086">
        <v>1</v>
      </c>
      <c r="C16086" t="s">
        <v>9357</v>
      </c>
      <c r="D16086" s="84"/>
      <c r="F16086" s="84"/>
    </row>
    <row r="16087" spans="1:6" x14ac:dyDescent="0.25">
      <c r="A16087" t="s">
        <v>17325</v>
      </c>
      <c r="B16087">
        <v>1</v>
      </c>
      <c r="C16087" t="s">
        <v>9357</v>
      </c>
      <c r="D16087" s="84"/>
      <c r="F16087" s="84"/>
    </row>
    <row r="16088" spans="1:6" x14ac:dyDescent="0.25">
      <c r="A16088" t="s">
        <v>17326</v>
      </c>
      <c r="B16088">
        <v>1</v>
      </c>
      <c r="C16088" t="s">
        <v>9357</v>
      </c>
      <c r="D16088" s="84"/>
      <c r="F16088" s="84"/>
    </row>
    <row r="16089" spans="1:6" x14ac:dyDescent="0.25">
      <c r="A16089" t="s">
        <v>17327</v>
      </c>
      <c r="B16089">
        <v>1</v>
      </c>
      <c r="C16089" t="s">
        <v>9357</v>
      </c>
      <c r="D16089" s="84"/>
      <c r="F16089" s="84"/>
    </row>
    <row r="16090" spans="1:6" x14ac:dyDescent="0.25">
      <c r="A16090" t="s">
        <v>17328</v>
      </c>
      <c r="B16090">
        <v>1</v>
      </c>
      <c r="C16090" t="s">
        <v>9357</v>
      </c>
      <c r="D16090" s="84"/>
      <c r="F16090" s="84"/>
    </row>
    <row r="16091" spans="1:6" x14ac:dyDescent="0.25">
      <c r="A16091" t="s">
        <v>17329</v>
      </c>
      <c r="B16091">
        <v>1</v>
      </c>
      <c r="C16091" t="s">
        <v>9357</v>
      </c>
      <c r="D16091" s="84"/>
      <c r="F16091" s="84"/>
    </row>
    <row r="16092" spans="1:6" x14ac:dyDescent="0.25">
      <c r="A16092" t="s">
        <v>17330</v>
      </c>
      <c r="B16092">
        <v>1</v>
      </c>
      <c r="C16092" t="s">
        <v>9357</v>
      </c>
      <c r="D16092" s="84"/>
      <c r="F16092" s="84"/>
    </row>
    <row r="16093" spans="1:6" x14ac:dyDescent="0.25">
      <c r="A16093" t="s">
        <v>17331</v>
      </c>
      <c r="B16093">
        <v>1</v>
      </c>
      <c r="C16093" t="s">
        <v>9357</v>
      </c>
      <c r="D16093" s="84"/>
      <c r="F16093" s="84"/>
    </row>
    <row r="16094" spans="1:6" x14ac:dyDescent="0.25">
      <c r="A16094" t="s">
        <v>17332</v>
      </c>
      <c r="B16094">
        <v>1</v>
      </c>
      <c r="C16094" t="s">
        <v>9357</v>
      </c>
      <c r="D16094" s="84"/>
      <c r="F16094" s="84"/>
    </row>
    <row r="16095" spans="1:6" x14ac:dyDescent="0.25">
      <c r="A16095" t="s">
        <v>17333</v>
      </c>
      <c r="B16095">
        <v>1</v>
      </c>
      <c r="C16095" t="s">
        <v>9357</v>
      </c>
      <c r="D16095" s="84"/>
      <c r="F16095" s="84"/>
    </row>
    <row r="16096" spans="1:6" x14ac:dyDescent="0.25">
      <c r="A16096" t="s">
        <v>17334</v>
      </c>
      <c r="B16096">
        <v>1</v>
      </c>
      <c r="C16096" t="s">
        <v>9357</v>
      </c>
      <c r="D16096" s="84"/>
      <c r="F16096" s="84"/>
    </row>
    <row r="16097" spans="1:6" x14ac:dyDescent="0.25">
      <c r="A16097" t="s">
        <v>17335</v>
      </c>
      <c r="B16097">
        <v>1</v>
      </c>
      <c r="C16097" t="s">
        <v>9357</v>
      </c>
      <c r="D16097" s="84"/>
      <c r="F16097" s="84"/>
    </row>
    <row r="16098" spans="1:6" x14ac:dyDescent="0.25">
      <c r="A16098" t="s">
        <v>17336</v>
      </c>
      <c r="B16098">
        <v>1</v>
      </c>
      <c r="C16098" t="s">
        <v>9357</v>
      </c>
      <c r="D16098" s="84"/>
      <c r="F16098" s="84"/>
    </row>
    <row r="16099" spans="1:6" x14ac:dyDescent="0.25">
      <c r="A16099" t="s">
        <v>17337</v>
      </c>
      <c r="B16099">
        <v>1</v>
      </c>
      <c r="C16099" t="s">
        <v>9357</v>
      </c>
      <c r="D16099" s="84"/>
      <c r="F16099" s="84"/>
    </row>
    <row r="16100" spans="1:6" x14ac:dyDescent="0.25">
      <c r="A16100" t="s">
        <v>17338</v>
      </c>
      <c r="B16100">
        <v>1</v>
      </c>
      <c r="C16100" t="s">
        <v>9357</v>
      </c>
      <c r="D16100" s="84"/>
      <c r="F16100" s="84"/>
    </row>
    <row r="16101" spans="1:6" x14ac:dyDescent="0.25">
      <c r="A16101" t="s">
        <v>17339</v>
      </c>
      <c r="B16101">
        <v>1</v>
      </c>
      <c r="C16101" t="s">
        <v>9357</v>
      </c>
      <c r="D16101" s="84"/>
      <c r="F16101" s="84"/>
    </row>
    <row r="16102" spans="1:6" x14ac:dyDescent="0.25">
      <c r="A16102" t="s">
        <v>17340</v>
      </c>
      <c r="B16102">
        <v>1</v>
      </c>
      <c r="C16102" t="s">
        <v>9357</v>
      </c>
      <c r="D16102" s="84"/>
      <c r="F16102" s="84"/>
    </row>
    <row r="16103" spans="1:6" x14ac:dyDescent="0.25">
      <c r="A16103" t="s">
        <v>17341</v>
      </c>
      <c r="B16103">
        <v>1</v>
      </c>
      <c r="C16103" t="s">
        <v>9357</v>
      </c>
      <c r="D16103" s="84"/>
      <c r="F16103" s="84"/>
    </row>
    <row r="16104" spans="1:6" x14ac:dyDescent="0.25">
      <c r="A16104" t="s">
        <v>17342</v>
      </c>
      <c r="B16104">
        <v>1</v>
      </c>
      <c r="C16104" t="s">
        <v>9357</v>
      </c>
      <c r="D16104" s="84"/>
      <c r="F16104" s="84"/>
    </row>
    <row r="16105" spans="1:6" x14ac:dyDescent="0.25">
      <c r="A16105" t="s">
        <v>17343</v>
      </c>
      <c r="B16105">
        <v>1</v>
      </c>
      <c r="C16105" t="s">
        <v>9357</v>
      </c>
      <c r="D16105" s="84"/>
      <c r="F16105" s="84"/>
    </row>
    <row r="16106" spans="1:6" x14ac:dyDescent="0.25">
      <c r="A16106" t="s">
        <v>17344</v>
      </c>
      <c r="B16106">
        <v>1</v>
      </c>
      <c r="C16106" t="s">
        <v>9357</v>
      </c>
      <c r="D16106" s="84"/>
      <c r="F16106" s="84"/>
    </row>
    <row r="16107" spans="1:6" x14ac:dyDescent="0.25">
      <c r="A16107" t="s">
        <v>17345</v>
      </c>
      <c r="B16107">
        <v>1</v>
      </c>
      <c r="C16107" t="s">
        <v>9357</v>
      </c>
      <c r="D16107" s="84"/>
      <c r="F16107" s="84"/>
    </row>
    <row r="16108" spans="1:6" x14ac:dyDescent="0.25">
      <c r="A16108" t="s">
        <v>17346</v>
      </c>
      <c r="B16108">
        <v>1</v>
      </c>
      <c r="C16108" t="s">
        <v>9357</v>
      </c>
      <c r="D16108" s="84"/>
      <c r="F16108" s="84"/>
    </row>
    <row r="16109" spans="1:6" x14ac:dyDescent="0.25">
      <c r="A16109" t="s">
        <v>17347</v>
      </c>
      <c r="B16109">
        <v>1</v>
      </c>
      <c r="C16109" t="s">
        <v>9357</v>
      </c>
      <c r="D16109" s="84"/>
      <c r="F16109" s="84"/>
    </row>
    <row r="16110" spans="1:6" x14ac:dyDescent="0.25">
      <c r="A16110" t="s">
        <v>17348</v>
      </c>
      <c r="B16110">
        <v>1</v>
      </c>
      <c r="C16110" t="s">
        <v>9357</v>
      </c>
      <c r="D16110" s="84"/>
      <c r="F16110" s="84"/>
    </row>
    <row r="16111" spans="1:6" x14ac:dyDescent="0.25">
      <c r="A16111" t="s">
        <v>17349</v>
      </c>
      <c r="B16111">
        <v>1</v>
      </c>
      <c r="C16111" t="s">
        <v>9357</v>
      </c>
      <c r="D16111" s="84"/>
      <c r="F16111" s="84"/>
    </row>
    <row r="16112" spans="1:6" x14ac:dyDescent="0.25">
      <c r="A16112" t="s">
        <v>17350</v>
      </c>
      <c r="B16112">
        <v>1</v>
      </c>
      <c r="C16112" t="s">
        <v>9357</v>
      </c>
      <c r="D16112" s="84"/>
      <c r="F16112" s="84"/>
    </row>
    <row r="16113" spans="1:6" x14ac:dyDescent="0.25">
      <c r="A16113" t="s">
        <v>17351</v>
      </c>
      <c r="B16113">
        <v>1</v>
      </c>
      <c r="C16113" t="s">
        <v>9357</v>
      </c>
      <c r="D16113" s="84"/>
      <c r="F16113" s="84"/>
    </row>
    <row r="16114" spans="1:6" x14ac:dyDescent="0.25">
      <c r="A16114" t="s">
        <v>17352</v>
      </c>
      <c r="B16114">
        <v>1</v>
      </c>
      <c r="C16114" t="s">
        <v>9357</v>
      </c>
      <c r="D16114" s="84"/>
      <c r="F16114" s="84"/>
    </row>
    <row r="16115" spans="1:6" x14ac:dyDescent="0.25">
      <c r="A16115" t="s">
        <v>17353</v>
      </c>
      <c r="B16115">
        <v>1</v>
      </c>
      <c r="C16115" t="s">
        <v>9357</v>
      </c>
      <c r="D16115" s="84"/>
      <c r="F16115" s="84"/>
    </row>
    <row r="16116" spans="1:6" x14ac:dyDescent="0.25">
      <c r="A16116" t="s">
        <v>17354</v>
      </c>
      <c r="B16116">
        <v>1</v>
      </c>
      <c r="C16116" t="s">
        <v>9357</v>
      </c>
      <c r="D16116" s="84"/>
      <c r="F16116" s="84"/>
    </row>
    <row r="16117" spans="1:6" x14ac:dyDescent="0.25">
      <c r="A16117" t="s">
        <v>17355</v>
      </c>
      <c r="B16117">
        <v>1</v>
      </c>
      <c r="C16117" t="s">
        <v>9357</v>
      </c>
      <c r="D16117" s="84"/>
      <c r="F16117" s="84"/>
    </row>
    <row r="16118" spans="1:6" x14ac:dyDescent="0.25">
      <c r="A16118" t="s">
        <v>17356</v>
      </c>
      <c r="B16118">
        <v>1</v>
      </c>
      <c r="C16118" t="s">
        <v>9357</v>
      </c>
      <c r="D16118" s="84"/>
      <c r="F16118" s="84"/>
    </row>
    <row r="16119" spans="1:6" x14ac:dyDescent="0.25">
      <c r="A16119" t="s">
        <v>17357</v>
      </c>
      <c r="B16119">
        <v>1</v>
      </c>
      <c r="C16119" t="s">
        <v>9357</v>
      </c>
      <c r="D16119" s="84"/>
      <c r="F16119" s="84"/>
    </row>
    <row r="16120" spans="1:6" x14ac:dyDescent="0.25">
      <c r="A16120" t="s">
        <v>17358</v>
      </c>
      <c r="B16120">
        <v>1</v>
      </c>
      <c r="C16120" t="s">
        <v>9357</v>
      </c>
      <c r="D16120" s="84"/>
      <c r="F16120" s="84"/>
    </row>
    <row r="16121" spans="1:6" x14ac:dyDescent="0.25">
      <c r="A16121" t="s">
        <v>17359</v>
      </c>
      <c r="B16121">
        <v>1</v>
      </c>
      <c r="C16121" t="s">
        <v>9357</v>
      </c>
      <c r="D16121" s="84"/>
      <c r="F16121" s="84"/>
    </row>
    <row r="16122" spans="1:6" x14ac:dyDescent="0.25">
      <c r="A16122" t="s">
        <v>17360</v>
      </c>
      <c r="B16122">
        <v>1</v>
      </c>
      <c r="C16122" t="s">
        <v>9357</v>
      </c>
      <c r="D16122" s="84"/>
      <c r="F16122" s="84"/>
    </row>
    <row r="16123" spans="1:6" x14ac:dyDescent="0.25">
      <c r="A16123" t="s">
        <v>17361</v>
      </c>
      <c r="B16123">
        <v>1</v>
      </c>
      <c r="C16123" t="s">
        <v>9357</v>
      </c>
      <c r="D16123" s="84"/>
      <c r="F16123" s="84"/>
    </row>
    <row r="16124" spans="1:6" x14ac:dyDescent="0.25">
      <c r="A16124" t="s">
        <v>17362</v>
      </c>
      <c r="B16124">
        <v>1</v>
      </c>
      <c r="C16124" t="s">
        <v>9357</v>
      </c>
      <c r="D16124" s="84"/>
      <c r="F16124" s="84"/>
    </row>
    <row r="16125" spans="1:6" x14ac:dyDescent="0.25">
      <c r="A16125" t="s">
        <v>17363</v>
      </c>
      <c r="B16125">
        <v>1</v>
      </c>
      <c r="C16125" t="s">
        <v>9357</v>
      </c>
      <c r="D16125" s="84"/>
      <c r="F16125" s="84"/>
    </row>
    <row r="16126" spans="1:6" x14ac:dyDescent="0.25">
      <c r="A16126" t="s">
        <v>17364</v>
      </c>
      <c r="B16126">
        <v>1</v>
      </c>
      <c r="C16126" t="s">
        <v>9357</v>
      </c>
      <c r="D16126" s="84"/>
      <c r="F16126" s="84"/>
    </row>
    <row r="16127" spans="1:6" x14ac:dyDescent="0.25">
      <c r="A16127" t="s">
        <v>17365</v>
      </c>
      <c r="B16127">
        <v>1</v>
      </c>
      <c r="C16127" t="s">
        <v>9357</v>
      </c>
      <c r="D16127" s="84"/>
      <c r="F16127" s="84"/>
    </row>
    <row r="16128" spans="1:6" x14ac:dyDescent="0.25">
      <c r="A16128" t="s">
        <v>17366</v>
      </c>
      <c r="B16128">
        <v>1</v>
      </c>
      <c r="C16128" t="s">
        <v>9357</v>
      </c>
      <c r="D16128" s="84"/>
      <c r="F16128" s="84"/>
    </row>
    <row r="16129" spans="1:6" x14ac:dyDescent="0.25">
      <c r="A16129" t="s">
        <v>17367</v>
      </c>
      <c r="B16129">
        <v>1</v>
      </c>
      <c r="C16129" t="s">
        <v>9357</v>
      </c>
      <c r="D16129" s="84"/>
      <c r="F16129" s="84"/>
    </row>
    <row r="16130" spans="1:6" x14ac:dyDescent="0.25">
      <c r="A16130" t="s">
        <v>17368</v>
      </c>
      <c r="B16130">
        <v>1</v>
      </c>
      <c r="C16130" t="s">
        <v>9357</v>
      </c>
      <c r="D16130" s="84"/>
      <c r="F16130" s="84"/>
    </row>
    <row r="16131" spans="1:6" x14ac:dyDescent="0.25">
      <c r="A16131" t="s">
        <v>17369</v>
      </c>
      <c r="B16131">
        <v>1</v>
      </c>
      <c r="C16131" t="s">
        <v>9357</v>
      </c>
      <c r="D16131" s="84"/>
      <c r="F16131" s="84"/>
    </row>
    <row r="16132" spans="1:6" x14ac:dyDescent="0.25">
      <c r="A16132" t="s">
        <v>17370</v>
      </c>
      <c r="B16132">
        <v>1</v>
      </c>
      <c r="C16132" t="s">
        <v>9357</v>
      </c>
      <c r="D16132" s="84"/>
      <c r="F16132" s="84"/>
    </row>
    <row r="16133" spans="1:6" x14ac:dyDescent="0.25">
      <c r="A16133" t="s">
        <v>17371</v>
      </c>
      <c r="B16133">
        <v>1</v>
      </c>
      <c r="C16133" t="s">
        <v>9357</v>
      </c>
      <c r="D16133" s="84"/>
      <c r="F16133" s="84"/>
    </row>
    <row r="16134" spans="1:6" x14ac:dyDescent="0.25">
      <c r="A16134" t="s">
        <v>17372</v>
      </c>
      <c r="B16134">
        <v>1</v>
      </c>
      <c r="C16134" t="s">
        <v>9357</v>
      </c>
      <c r="D16134" s="84"/>
      <c r="F16134" s="84"/>
    </row>
    <row r="16135" spans="1:6" x14ac:dyDescent="0.25">
      <c r="A16135" t="s">
        <v>17373</v>
      </c>
      <c r="B16135">
        <v>1</v>
      </c>
      <c r="C16135" t="s">
        <v>9357</v>
      </c>
      <c r="D16135" s="84"/>
      <c r="F16135" s="84"/>
    </row>
    <row r="16136" spans="1:6" x14ac:dyDescent="0.25">
      <c r="A16136" t="s">
        <v>17374</v>
      </c>
      <c r="B16136">
        <v>1</v>
      </c>
      <c r="C16136" t="s">
        <v>9357</v>
      </c>
      <c r="D16136" s="84"/>
      <c r="F16136" s="84"/>
    </row>
    <row r="16137" spans="1:6" x14ac:dyDescent="0.25">
      <c r="A16137" t="s">
        <v>17375</v>
      </c>
      <c r="B16137">
        <v>1</v>
      </c>
      <c r="C16137" t="s">
        <v>9357</v>
      </c>
      <c r="D16137" s="84"/>
      <c r="F16137" s="84"/>
    </row>
    <row r="16138" spans="1:6" x14ac:dyDescent="0.25">
      <c r="A16138" t="s">
        <v>17376</v>
      </c>
      <c r="B16138">
        <v>1</v>
      </c>
      <c r="C16138" t="s">
        <v>9357</v>
      </c>
      <c r="D16138" s="84"/>
      <c r="F16138" s="84"/>
    </row>
    <row r="16139" spans="1:6" x14ac:dyDescent="0.25">
      <c r="A16139" t="s">
        <v>17377</v>
      </c>
      <c r="B16139">
        <v>1</v>
      </c>
      <c r="C16139" t="s">
        <v>9357</v>
      </c>
      <c r="D16139" s="84"/>
      <c r="F16139" s="84"/>
    </row>
    <row r="16140" spans="1:6" x14ac:dyDescent="0.25">
      <c r="A16140" t="s">
        <v>17378</v>
      </c>
      <c r="B16140">
        <v>1</v>
      </c>
      <c r="C16140" t="s">
        <v>9357</v>
      </c>
      <c r="D16140" s="84"/>
      <c r="F16140" s="84"/>
    </row>
    <row r="16141" spans="1:6" x14ac:dyDescent="0.25">
      <c r="A16141" t="s">
        <v>17379</v>
      </c>
      <c r="B16141">
        <v>1</v>
      </c>
      <c r="C16141" t="s">
        <v>9357</v>
      </c>
      <c r="D16141" s="84"/>
      <c r="F16141" s="84"/>
    </row>
    <row r="16142" spans="1:6" x14ac:dyDescent="0.25">
      <c r="A16142" t="s">
        <v>17380</v>
      </c>
      <c r="B16142">
        <v>1</v>
      </c>
      <c r="C16142" t="s">
        <v>9357</v>
      </c>
      <c r="D16142" s="84"/>
      <c r="F16142" s="84"/>
    </row>
    <row r="16143" spans="1:6" x14ac:dyDescent="0.25">
      <c r="A16143" t="s">
        <v>17381</v>
      </c>
      <c r="B16143">
        <v>1</v>
      </c>
      <c r="C16143" t="s">
        <v>9357</v>
      </c>
      <c r="D16143" s="84"/>
      <c r="F16143" s="84"/>
    </row>
    <row r="16144" spans="1:6" x14ac:dyDescent="0.25">
      <c r="A16144" t="s">
        <v>17382</v>
      </c>
      <c r="B16144">
        <v>1</v>
      </c>
      <c r="C16144" t="s">
        <v>9357</v>
      </c>
      <c r="D16144" s="84"/>
      <c r="F16144" s="84"/>
    </row>
    <row r="16145" spans="1:6" x14ac:dyDescent="0.25">
      <c r="A16145" t="s">
        <v>17383</v>
      </c>
      <c r="B16145">
        <v>1</v>
      </c>
      <c r="C16145" t="s">
        <v>9357</v>
      </c>
      <c r="D16145" s="84"/>
      <c r="F16145" s="84"/>
    </row>
    <row r="16146" spans="1:6" x14ac:dyDescent="0.25">
      <c r="A16146" t="s">
        <v>17384</v>
      </c>
      <c r="B16146">
        <v>1</v>
      </c>
      <c r="C16146" t="s">
        <v>9357</v>
      </c>
      <c r="D16146" s="84"/>
      <c r="F16146" s="84"/>
    </row>
    <row r="16147" spans="1:6" x14ac:dyDescent="0.25">
      <c r="A16147" t="s">
        <v>17385</v>
      </c>
      <c r="B16147">
        <v>1</v>
      </c>
      <c r="C16147" t="s">
        <v>9357</v>
      </c>
      <c r="D16147" s="84"/>
      <c r="F16147" s="84"/>
    </row>
    <row r="16148" spans="1:6" x14ac:dyDescent="0.25">
      <c r="A16148" t="s">
        <v>17386</v>
      </c>
      <c r="B16148">
        <v>1</v>
      </c>
      <c r="C16148" t="s">
        <v>9357</v>
      </c>
      <c r="D16148" s="84"/>
      <c r="F16148" s="84"/>
    </row>
    <row r="16149" spans="1:6" x14ac:dyDescent="0.25">
      <c r="A16149" t="s">
        <v>17387</v>
      </c>
      <c r="B16149">
        <v>1</v>
      </c>
      <c r="C16149" t="s">
        <v>9357</v>
      </c>
      <c r="D16149" s="84"/>
      <c r="F16149" s="84"/>
    </row>
    <row r="16150" spans="1:6" x14ac:dyDescent="0.25">
      <c r="A16150" t="s">
        <v>17388</v>
      </c>
      <c r="B16150">
        <v>1</v>
      </c>
      <c r="C16150" t="s">
        <v>9357</v>
      </c>
      <c r="D16150" s="84"/>
      <c r="F16150" s="84"/>
    </row>
    <row r="16151" spans="1:6" x14ac:dyDescent="0.25">
      <c r="A16151" t="s">
        <v>17389</v>
      </c>
      <c r="B16151">
        <v>1</v>
      </c>
      <c r="C16151" t="s">
        <v>9357</v>
      </c>
      <c r="D16151" s="84"/>
      <c r="F16151" s="84"/>
    </row>
    <row r="16152" spans="1:6" x14ac:dyDescent="0.25">
      <c r="A16152" t="s">
        <v>17390</v>
      </c>
      <c r="B16152">
        <v>1</v>
      </c>
      <c r="C16152" t="s">
        <v>9357</v>
      </c>
      <c r="D16152" s="84"/>
      <c r="F16152" s="84"/>
    </row>
    <row r="16153" spans="1:6" x14ac:dyDescent="0.25">
      <c r="A16153" t="s">
        <v>17391</v>
      </c>
      <c r="B16153">
        <v>1</v>
      </c>
      <c r="C16153" t="s">
        <v>9357</v>
      </c>
      <c r="D16153" s="84"/>
      <c r="F16153" s="84"/>
    </row>
    <row r="16154" spans="1:6" x14ac:dyDescent="0.25">
      <c r="A16154" t="s">
        <v>17392</v>
      </c>
      <c r="B16154">
        <v>1</v>
      </c>
      <c r="C16154" t="s">
        <v>9357</v>
      </c>
      <c r="D16154" s="84"/>
      <c r="F16154" s="84"/>
    </row>
    <row r="16155" spans="1:6" x14ac:dyDescent="0.25">
      <c r="A16155" t="s">
        <v>17393</v>
      </c>
      <c r="B16155">
        <v>1</v>
      </c>
      <c r="C16155" t="s">
        <v>9357</v>
      </c>
      <c r="D16155" s="84"/>
      <c r="F16155" s="84"/>
    </row>
    <row r="16156" spans="1:6" x14ac:dyDescent="0.25">
      <c r="A16156" t="s">
        <v>17394</v>
      </c>
      <c r="B16156">
        <v>1</v>
      </c>
      <c r="C16156" t="s">
        <v>9357</v>
      </c>
      <c r="D16156" s="84"/>
      <c r="F16156" s="84"/>
    </row>
    <row r="16157" spans="1:6" x14ac:dyDescent="0.25">
      <c r="A16157" t="s">
        <v>17395</v>
      </c>
      <c r="B16157">
        <v>1</v>
      </c>
      <c r="C16157" t="s">
        <v>9357</v>
      </c>
      <c r="D16157" s="84"/>
      <c r="F16157" s="84"/>
    </row>
    <row r="16158" spans="1:6" x14ac:dyDescent="0.25">
      <c r="A16158" t="s">
        <v>17396</v>
      </c>
      <c r="B16158">
        <v>1</v>
      </c>
      <c r="C16158" t="s">
        <v>9357</v>
      </c>
      <c r="D16158" s="84"/>
      <c r="F16158" s="84"/>
    </row>
    <row r="16159" spans="1:6" x14ac:dyDescent="0.25">
      <c r="A16159" t="s">
        <v>17397</v>
      </c>
      <c r="B16159">
        <v>1</v>
      </c>
      <c r="C16159" t="s">
        <v>9357</v>
      </c>
      <c r="D16159" s="84"/>
      <c r="F16159" s="84"/>
    </row>
    <row r="16160" spans="1:6" x14ac:dyDescent="0.25">
      <c r="A16160" t="s">
        <v>17398</v>
      </c>
      <c r="B16160">
        <v>1</v>
      </c>
      <c r="C16160" t="s">
        <v>9357</v>
      </c>
      <c r="D16160" s="84"/>
      <c r="F16160" s="84"/>
    </row>
    <row r="16161" spans="1:6" x14ac:dyDescent="0.25">
      <c r="A16161" t="s">
        <v>17399</v>
      </c>
      <c r="B16161">
        <v>1</v>
      </c>
      <c r="C16161" t="s">
        <v>9357</v>
      </c>
      <c r="D16161" s="84"/>
      <c r="F16161" s="84"/>
    </row>
    <row r="16162" spans="1:6" x14ac:dyDescent="0.25">
      <c r="A16162" t="s">
        <v>17400</v>
      </c>
      <c r="B16162">
        <v>1</v>
      </c>
      <c r="C16162" t="s">
        <v>9357</v>
      </c>
      <c r="D16162" s="84"/>
      <c r="F16162" s="84"/>
    </row>
    <row r="16163" spans="1:6" x14ac:dyDescent="0.25">
      <c r="A16163" t="s">
        <v>17401</v>
      </c>
      <c r="B16163">
        <v>1</v>
      </c>
      <c r="C16163" t="s">
        <v>9357</v>
      </c>
      <c r="D16163" s="84"/>
      <c r="F16163" s="84"/>
    </row>
    <row r="16164" spans="1:6" x14ac:dyDescent="0.25">
      <c r="A16164" t="s">
        <v>17402</v>
      </c>
      <c r="B16164">
        <v>1</v>
      </c>
      <c r="C16164" t="s">
        <v>9357</v>
      </c>
      <c r="D16164" s="84"/>
      <c r="F16164" s="84"/>
    </row>
    <row r="16165" spans="1:6" x14ac:dyDescent="0.25">
      <c r="A16165" t="s">
        <v>17403</v>
      </c>
      <c r="B16165">
        <v>1</v>
      </c>
      <c r="C16165" t="s">
        <v>9357</v>
      </c>
      <c r="D16165" s="84"/>
      <c r="F16165" s="84"/>
    </row>
    <row r="16166" spans="1:6" x14ac:dyDescent="0.25">
      <c r="A16166" t="s">
        <v>17404</v>
      </c>
      <c r="B16166">
        <v>1</v>
      </c>
      <c r="C16166" t="s">
        <v>9357</v>
      </c>
      <c r="D16166" s="84"/>
      <c r="F16166" s="84"/>
    </row>
    <row r="16167" spans="1:6" x14ac:dyDescent="0.25">
      <c r="A16167" t="s">
        <v>17405</v>
      </c>
      <c r="B16167">
        <v>1</v>
      </c>
      <c r="C16167" t="s">
        <v>9357</v>
      </c>
      <c r="D16167" s="84"/>
      <c r="F16167" s="84"/>
    </row>
    <row r="16168" spans="1:6" x14ac:dyDescent="0.25">
      <c r="A16168" t="s">
        <v>17406</v>
      </c>
      <c r="B16168">
        <v>1</v>
      </c>
      <c r="C16168" t="s">
        <v>9357</v>
      </c>
      <c r="D16168" s="84"/>
      <c r="F16168" s="84"/>
    </row>
    <row r="16169" spans="1:6" x14ac:dyDescent="0.25">
      <c r="A16169" t="s">
        <v>17407</v>
      </c>
      <c r="B16169">
        <v>1</v>
      </c>
      <c r="C16169" t="s">
        <v>9357</v>
      </c>
      <c r="D16169" s="84"/>
      <c r="F16169" s="84"/>
    </row>
    <row r="16170" spans="1:6" x14ac:dyDescent="0.25">
      <c r="A16170" t="s">
        <v>17408</v>
      </c>
      <c r="B16170">
        <v>1</v>
      </c>
      <c r="C16170" t="s">
        <v>9357</v>
      </c>
      <c r="D16170" s="84"/>
      <c r="F16170" s="84"/>
    </row>
    <row r="16171" spans="1:6" x14ac:dyDescent="0.25">
      <c r="A16171" t="s">
        <v>17409</v>
      </c>
      <c r="B16171">
        <v>1</v>
      </c>
      <c r="C16171" t="s">
        <v>9357</v>
      </c>
      <c r="D16171" s="84"/>
      <c r="F16171" s="84"/>
    </row>
    <row r="16172" spans="1:6" x14ac:dyDescent="0.25">
      <c r="A16172" t="s">
        <v>17410</v>
      </c>
      <c r="B16172">
        <v>1</v>
      </c>
      <c r="C16172" t="s">
        <v>9357</v>
      </c>
      <c r="D16172" s="84"/>
      <c r="F16172" s="84"/>
    </row>
    <row r="16173" spans="1:6" x14ac:dyDescent="0.25">
      <c r="A16173" t="s">
        <v>17411</v>
      </c>
      <c r="B16173">
        <v>1</v>
      </c>
      <c r="C16173" t="s">
        <v>9357</v>
      </c>
      <c r="D16173" s="84"/>
      <c r="F16173" s="84"/>
    </row>
    <row r="16174" spans="1:6" x14ac:dyDescent="0.25">
      <c r="A16174" t="s">
        <v>17412</v>
      </c>
      <c r="B16174">
        <v>1</v>
      </c>
      <c r="C16174" t="s">
        <v>9357</v>
      </c>
      <c r="D16174" s="84"/>
      <c r="F16174" s="84"/>
    </row>
    <row r="16175" spans="1:6" x14ac:dyDescent="0.25">
      <c r="A16175" t="s">
        <v>17413</v>
      </c>
      <c r="B16175">
        <v>1</v>
      </c>
      <c r="C16175" t="s">
        <v>9357</v>
      </c>
      <c r="D16175" s="84"/>
      <c r="F16175" s="84"/>
    </row>
    <row r="16176" spans="1:6" x14ac:dyDescent="0.25">
      <c r="A16176" t="s">
        <v>17414</v>
      </c>
      <c r="B16176">
        <v>1</v>
      </c>
      <c r="C16176" t="s">
        <v>9357</v>
      </c>
      <c r="D16176" s="84"/>
      <c r="F16176" s="84"/>
    </row>
    <row r="16177" spans="1:6" x14ac:dyDescent="0.25">
      <c r="A16177" t="s">
        <v>17415</v>
      </c>
      <c r="B16177">
        <v>1</v>
      </c>
      <c r="C16177" t="s">
        <v>9357</v>
      </c>
      <c r="D16177" s="84"/>
      <c r="F16177" s="84"/>
    </row>
    <row r="16178" spans="1:6" x14ac:dyDescent="0.25">
      <c r="A16178" t="s">
        <v>17416</v>
      </c>
      <c r="B16178">
        <v>1</v>
      </c>
      <c r="C16178" t="s">
        <v>9357</v>
      </c>
      <c r="D16178" s="84"/>
      <c r="F16178" s="84"/>
    </row>
    <row r="16179" spans="1:6" x14ac:dyDescent="0.25">
      <c r="A16179" t="s">
        <v>17417</v>
      </c>
      <c r="B16179">
        <v>1</v>
      </c>
      <c r="C16179" t="s">
        <v>9357</v>
      </c>
      <c r="D16179" s="84"/>
      <c r="F16179" s="84"/>
    </row>
    <row r="16180" spans="1:6" x14ac:dyDescent="0.25">
      <c r="A16180" t="s">
        <v>17418</v>
      </c>
      <c r="B16180">
        <v>1</v>
      </c>
      <c r="C16180" t="s">
        <v>9357</v>
      </c>
      <c r="D16180" s="84"/>
      <c r="F16180" s="84"/>
    </row>
    <row r="16181" spans="1:6" x14ac:dyDescent="0.25">
      <c r="A16181" t="s">
        <v>17419</v>
      </c>
      <c r="B16181">
        <v>1</v>
      </c>
      <c r="C16181" t="s">
        <v>9357</v>
      </c>
      <c r="D16181" s="84"/>
      <c r="F16181" s="84"/>
    </row>
    <row r="16182" spans="1:6" x14ac:dyDescent="0.25">
      <c r="A16182" t="s">
        <v>17420</v>
      </c>
      <c r="B16182">
        <v>1</v>
      </c>
      <c r="C16182" t="s">
        <v>9357</v>
      </c>
      <c r="D16182" s="84"/>
      <c r="F16182" s="84"/>
    </row>
    <row r="16183" spans="1:6" x14ac:dyDescent="0.25">
      <c r="A16183" t="s">
        <v>17421</v>
      </c>
      <c r="B16183">
        <v>1</v>
      </c>
      <c r="C16183" t="s">
        <v>9357</v>
      </c>
      <c r="D16183" s="84"/>
      <c r="F16183" s="84"/>
    </row>
    <row r="16184" spans="1:6" x14ac:dyDescent="0.25">
      <c r="A16184" t="s">
        <v>17422</v>
      </c>
      <c r="B16184">
        <v>1</v>
      </c>
      <c r="C16184" t="s">
        <v>9357</v>
      </c>
      <c r="D16184" s="84"/>
      <c r="F16184" s="84"/>
    </row>
    <row r="16185" spans="1:6" x14ac:dyDescent="0.25">
      <c r="A16185" t="s">
        <v>17423</v>
      </c>
      <c r="B16185">
        <v>1</v>
      </c>
      <c r="C16185" t="s">
        <v>9357</v>
      </c>
      <c r="D16185" s="84"/>
      <c r="F16185" s="84"/>
    </row>
    <row r="16186" spans="1:6" x14ac:dyDescent="0.25">
      <c r="A16186" t="s">
        <v>17424</v>
      </c>
      <c r="B16186">
        <v>1</v>
      </c>
      <c r="C16186" t="s">
        <v>9357</v>
      </c>
      <c r="D16186" s="84"/>
      <c r="F16186" s="84"/>
    </row>
    <row r="16187" spans="1:6" x14ac:dyDescent="0.25">
      <c r="A16187" t="s">
        <v>17425</v>
      </c>
      <c r="B16187">
        <v>1</v>
      </c>
      <c r="C16187" t="s">
        <v>9357</v>
      </c>
      <c r="D16187" s="84"/>
      <c r="F16187" s="84"/>
    </row>
    <row r="16188" spans="1:6" x14ac:dyDescent="0.25">
      <c r="A16188" t="s">
        <v>17426</v>
      </c>
      <c r="B16188">
        <v>1</v>
      </c>
      <c r="C16188" t="s">
        <v>9357</v>
      </c>
      <c r="D16188" s="84"/>
      <c r="F16188" s="84"/>
    </row>
    <row r="16189" spans="1:6" x14ac:dyDescent="0.25">
      <c r="A16189" t="s">
        <v>17427</v>
      </c>
      <c r="B16189">
        <v>1</v>
      </c>
      <c r="C16189" t="s">
        <v>9357</v>
      </c>
      <c r="D16189" s="84"/>
      <c r="F16189" s="84"/>
    </row>
    <row r="16190" spans="1:6" x14ac:dyDescent="0.25">
      <c r="A16190" t="s">
        <v>17428</v>
      </c>
      <c r="B16190">
        <v>1</v>
      </c>
      <c r="C16190" t="s">
        <v>9357</v>
      </c>
      <c r="D16190" s="84"/>
      <c r="F16190" s="84"/>
    </row>
    <row r="16191" spans="1:6" x14ac:dyDescent="0.25">
      <c r="A16191" t="s">
        <v>17429</v>
      </c>
      <c r="B16191">
        <v>1</v>
      </c>
      <c r="C16191" t="s">
        <v>9357</v>
      </c>
      <c r="D16191" s="84"/>
      <c r="F16191" s="84"/>
    </row>
    <row r="16192" spans="1:6" x14ac:dyDescent="0.25">
      <c r="A16192" t="s">
        <v>17430</v>
      </c>
      <c r="B16192">
        <v>1</v>
      </c>
      <c r="C16192" t="s">
        <v>9357</v>
      </c>
      <c r="D16192" s="84"/>
      <c r="F16192" s="84"/>
    </row>
    <row r="16193" spans="1:6" x14ac:dyDescent="0.25">
      <c r="A16193" t="s">
        <v>17431</v>
      </c>
      <c r="B16193">
        <v>1</v>
      </c>
      <c r="C16193" t="s">
        <v>9357</v>
      </c>
      <c r="D16193" s="84"/>
      <c r="F16193" s="84"/>
    </row>
    <row r="16194" spans="1:6" x14ac:dyDescent="0.25">
      <c r="A16194" t="s">
        <v>17432</v>
      </c>
      <c r="B16194">
        <v>1</v>
      </c>
      <c r="C16194" t="s">
        <v>9357</v>
      </c>
      <c r="D16194" s="84"/>
      <c r="F16194" s="84"/>
    </row>
    <row r="16195" spans="1:6" x14ac:dyDescent="0.25">
      <c r="A16195" t="s">
        <v>17433</v>
      </c>
      <c r="B16195">
        <v>1</v>
      </c>
      <c r="C16195" t="s">
        <v>9357</v>
      </c>
      <c r="D16195" s="84"/>
      <c r="F16195" s="84"/>
    </row>
    <row r="16196" spans="1:6" x14ac:dyDescent="0.25">
      <c r="A16196" t="s">
        <v>17434</v>
      </c>
      <c r="B16196">
        <v>1</v>
      </c>
      <c r="C16196" t="s">
        <v>9357</v>
      </c>
      <c r="D16196" s="84"/>
      <c r="F16196" s="84"/>
    </row>
    <row r="16197" spans="1:6" x14ac:dyDescent="0.25">
      <c r="A16197" t="s">
        <v>17435</v>
      </c>
      <c r="B16197">
        <v>1</v>
      </c>
      <c r="C16197" t="s">
        <v>9357</v>
      </c>
      <c r="D16197" s="84"/>
      <c r="F16197" s="84"/>
    </row>
    <row r="16198" spans="1:6" x14ac:dyDescent="0.25">
      <c r="A16198" t="s">
        <v>17436</v>
      </c>
      <c r="B16198">
        <v>1</v>
      </c>
      <c r="C16198" t="s">
        <v>9357</v>
      </c>
      <c r="D16198" s="84"/>
      <c r="F16198" s="84"/>
    </row>
    <row r="16199" spans="1:6" x14ac:dyDescent="0.25">
      <c r="A16199" t="s">
        <v>17437</v>
      </c>
      <c r="B16199">
        <v>1</v>
      </c>
      <c r="C16199" t="s">
        <v>9357</v>
      </c>
      <c r="D16199" s="84"/>
      <c r="F16199" s="84"/>
    </row>
    <row r="16200" spans="1:6" x14ac:dyDescent="0.25">
      <c r="A16200" t="s">
        <v>17438</v>
      </c>
      <c r="B16200">
        <v>1</v>
      </c>
      <c r="C16200" t="s">
        <v>9357</v>
      </c>
      <c r="D16200" s="84"/>
      <c r="F16200" s="84"/>
    </row>
    <row r="16201" spans="1:6" x14ac:dyDescent="0.25">
      <c r="A16201" t="s">
        <v>17439</v>
      </c>
      <c r="B16201">
        <v>1</v>
      </c>
      <c r="C16201" t="s">
        <v>9357</v>
      </c>
      <c r="D16201" s="84"/>
      <c r="F16201" s="84"/>
    </row>
    <row r="16202" spans="1:6" x14ac:dyDescent="0.25">
      <c r="A16202" t="s">
        <v>17440</v>
      </c>
      <c r="B16202">
        <v>1</v>
      </c>
      <c r="C16202" t="s">
        <v>9357</v>
      </c>
      <c r="D16202" s="84"/>
      <c r="F16202" s="84"/>
    </row>
    <row r="16203" spans="1:6" x14ac:dyDescent="0.25">
      <c r="A16203" t="s">
        <v>17441</v>
      </c>
      <c r="B16203">
        <v>1</v>
      </c>
      <c r="C16203" t="s">
        <v>9357</v>
      </c>
      <c r="D16203" s="84"/>
      <c r="F16203" s="84"/>
    </row>
    <row r="16204" spans="1:6" x14ac:dyDescent="0.25">
      <c r="A16204" t="s">
        <v>17442</v>
      </c>
      <c r="B16204">
        <v>1</v>
      </c>
      <c r="C16204" t="s">
        <v>9357</v>
      </c>
      <c r="D16204" s="84"/>
      <c r="F16204" s="84"/>
    </row>
    <row r="16205" spans="1:6" x14ac:dyDescent="0.25">
      <c r="A16205" t="s">
        <v>17443</v>
      </c>
      <c r="B16205">
        <v>1</v>
      </c>
      <c r="C16205" t="s">
        <v>9357</v>
      </c>
      <c r="D16205" s="84"/>
      <c r="F16205" s="84"/>
    </row>
    <row r="16206" spans="1:6" x14ac:dyDescent="0.25">
      <c r="A16206" t="s">
        <v>17444</v>
      </c>
      <c r="B16206">
        <v>1</v>
      </c>
      <c r="C16206" t="s">
        <v>9357</v>
      </c>
      <c r="D16206" s="84"/>
      <c r="F16206" s="84"/>
    </row>
    <row r="16207" spans="1:6" x14ac:dyDescent="0.25">
      <c r="A16207" t="s">
        <v>17445</v>
      </c>
      <c r="B16207">
        <v>1</v>
      </c>
      <c r="C16207" t="s">
        <v>9357</v>
      </c>
      <c r="D16207" s="84"/>
      <c r="F16207" s="84"/>
    </row>
    <row r="16208" spans="1:6" x14ac:dyDescent="0.25">
      <c r="A16208" t="s">
        <v>17446</v>
      </c>
      <c r="B16208">
        <v>1</v>
      </c>
      <c r="C16208" t="s">
        <v>9357</v>
      </c>
      <c r="D16208" s="84"/>
      <c r="F16208" s="84"/>
    </row>
    <row r="16209" spans="1:6" x14ac:dyDescent="0.25">
      <c r="A16209" t="s">
        <v>17447</v>
      </c>
      <c r="B16209">
        <v>1</v>
      </c>
      <c r="C16209" t="s">
        <v>9357</v>
      </c>
      <c r="D16209" s="84"/>
      <c r="F16209" s="84"/>
    </row>
    <row r="16210" spans="1:6" x14ac:dyDescent="0.25">
      <c r="A16210" t="s">
        <v>17448</v>
      </c>
      <c r="B16210">
        <v>1</v>
      </c>
      <c r="C16210" t="s">
        <v>9357</v>
      </c>
      <c r="D16210" s="84"/>
      <c r="F16210" s="84"/>
    </row>
    <row r="16211" spans="1:6" x14ac:dyDescent="0.25">
      <c r="A16211" t="s">
        <v>17449</v>
      </c>
      <c r="B16211">
        <v>1</v>
      </c>
      <c r="C16211" t="s">
        <v>9357</v>
      </c>
      <c r="D16211" s="84"/>
      <c r="F16211" s="84"/>
    </row>
    <row r="16212" spans="1:6" x14ac:dyDescent="0.25">
      <c r="A16212" t="s">
        <v>17450</v>
      </c>
      <c r="B16212">
        <v>1</v>
      </c>
      <c r="C16212" t="s">
        <v>9357</v>
      </c>
      <c r="D16212" s="84"/>
      <c r="F16212" s="84"/>
    </row>
    <row r="16213" spans="1:6" x14ac:dyDescent="0.25">
      <c r="A16213" t="s">
        <v>17451</v>
      </c>
      <c r="B16213">
        <v>1</v>
      </c>
      <c r="C16213" t="s">
        <v>9357</v>
      </c>
      <c r="D16213" s="84"/>
      <c r="F16213" s="84"/>
    </row>
    <row r="16214" spans="1:6" x14ac:dyDescent="0.25">
      <c r="A16214" t="s">
        <v>17452</v>
      </c>
      <c r="B16214">
        <v>1</v>
      </c>
      <c r="C16214" t="s">
        <v>9357</v>
      </c>
      <c r="D16214" s="84"/>
      <c r="F16214" s="84"/>
    </row>
    <row r="16215" spans="1:6" x14ac:dyDescent="0.25">
      <c r="A16215" t="s">
        <v>17453</v>
      </c>
      <c r="B16215">
        <v>1</v>
      </c>
      <c r="C16215" t="s">
        <v>9357</v>
      </c>
      <c r="D16215" s="84"/>
      <c r="F16215" s="84"/>
    </row>
    <row r="16216" spans="1:6" x14ac:dyDescent="0.25">
      <c r="A16216" t="s">
        <v>17454</v>
      </c>
      <c r="B16216">
        <v>1</v>
      </c>
      <c r="C16216" t="s">
        <v>9357</v>
      </c>
      <c r="D16216" s="84"/>
      <c r="F16216" s="84"/>
    </row>
    <row r="16217" spans="1:6" x14ac:dyDescent="0.25">
      <c r="A16217" t="s">
        <v>17455</v>
      </c>
      <c r="B16217">
        <v>1</v>
      </c>
      <c r="C16217" t="s">
        <v>9357</v>
      </c>
      <c r="D16217" s="84"/>
      <c r="F16217" s="84"/>
    </row>
    <row r="16218" spans="1:6" x14ac:dyDescent="0.25">
      <c r="A16218" t="s">
        <v>17456</v>
      </c>
      <c r="B16218">
        <v>1</v>
      </c>
      <c r="C16218" t="s">
        <v>9357</v>
      </c>
      <c r="D16218" s="84"/>
      <c r="F16218" s="84"/>
    </row>
    <row r="16219" spans="1:6" x14ac:dyDescent="0.25">
      <c r="A16219" t="s">
        <v>17457</v>
      </c>
      <c r="B16219">
        <v>1</v>
      </c>
      <c r="C16219" t="s">
        <v>9357</v>
      </c>
      <c r="D16219" s="84"/>
      <c r="F16219" s="84"/>
    </row>
    <row r="16220" spans="1:6" x14ac:dyDescent="0.25">
      <c r="A16220" t="s">
        <v>17458</v>
      </c>
      <c r="B16220">
        <v>1</v>
      </c>
      <c r="C16220" t="s">
        <v>9357</v>
      </c>
      <c r="D16220" s="84"/>
      <c r="F16220" s="84"/>
    </row>
    <row r="16221" spans="1:6" x14ac:dyDescent="0.25">
      <c r="A16221" t="s">
        <v>17459</v>
      </c>
      <c r="B16221">
        <v>1</v>
      </c>
      <c r="C16221" t="s">
        <v>9357</v>
      </c>
      <c r="D16221" s="84"/>
      <c r="F16221" s="84"/>
    </row>
    <row r="16222" spans="1:6" x14ac:dyDescent="0.25">
      <c r="A16222" t="s">
        <v>17460</v>
      </c>
      <c r="B16222">
        <v>1</v>
      </c>
      <c r="C16222" t="s">
        <v>9357</v>
      </c>
      <c r="D16222" s="84"/>
      <c r="F16222" s="84"/>
    </row>
    <row r="16223" spans="1:6" x14ac:dyDescent="0.25">
      <c r="A16223" t="s">
        <v>17461</v>
      </c>
      <c r="B16223">
        <v>1</v>
      </c>
      <c r="C16223" t="s">
        <v>9357</v>
      </c>
      <c r="D16223" s="84"/>
      <c r="F16223" s="84"/>
    </row>
    <row r="16224" spans="1:6" x14ac:dyDescent="0.25">
      <c r="A16224" t="s">
        <v>17462</v>
      </c>
      <c r="B16224">
        <v>1</v>
      </c>
      <c r="C16224" t="s">
        <v>9357</v>
      </c>
      <c r="D16224" s="84"/>
      <c r="F16224" s="84"/>
    </row>
    <row r="16225" spans="1:6" x14ac:dyDescent="0.25">
      <c r="A16225" t="s">
        <v>17463</v>
      </c>
      <c r="B16225">
        <v>1</v>
      </c>
      <c r="C16225" t="s">
        <v>9357</v>
      </c>
      <c r="D16225" s="84"/>
      <c r="F16225" s="84"/>
    </row>
    <row r="16226" spans="1:6" x14ac:dyDescent="0.25">
      <c r="A16226" t="s">
        <v>17464</v>
      </c>
      <c r="B16226">
        <v>1</v>
      </c>
      <c r="C16226" t="s">
        <v>9357</v>
      </c>
      <c r="D16226" s="84"/>
      <c r="F16226" s="84"/>
    </row>
    <row r="16227" spans="1:6" x14ac:dyDescent="0.25">
      <c r="A16227" t="s">
        <v>17465</v>
      </c>
      <c r="B16227">
        <v>1</v>
      </c>
      <c r="C16227" t="s">
        <v>9357</v>
      </c>
      <c r="D16227" s="84"/>
      <c r="F16227" s="84"/>
    </row>
    <row r="16228" spans="1:6" x14ac:dyDescent="0.25">
      <c r="A16228" t="s">
        <v>17466</v>
      </c>
      <c r="B16228">
        <v>1</v>
      </c>
      <c r="C16228" t="s">
        <v>9357</v>
      </c>
      <c r="D16228" s="84"/>
      <c r="F16228" s="84"/>
    </row>
    <row r="16229" spans="1:6" x14ac:dyDescent="0.25">
      <c r="A16229" t="s">
        <v>17467</v>
      </c>
      <c r="B16229">
        <v>1</v>
      </c>
      <c r="C16229" t="s">
        <v>9357</v>
      </c>
      <c r="D16229" s="84"/>
      <c r="F16229" s="84"/>
    </row>
    <row r="16230" spans="1:6" x14ac:dyDescent="0.25">
      <c r="A16230" t="s">
        <v>17468</v>
      </c>
      <c r="B16230">
        <v>1</v>
      </c>
      <c r="C16230" t="s">
        <v>9357</v>
      </c>
      <c r="D16230" s="84"/>
      <c r="F16230" s="84"/>
    </row>
    <row r="16231" spans="1:6" x14ac:dyDescent="0.25">
      <c r="A16231" t="s">
        <v>17469</v>
      </c>
      <c r="B16231">
        <v>1</v>
      </c>
      <c r="C16231" t="s">
        <v>9357</v>
      </c>
      <c r="D16231" s="84"/>
      <c r="F16231" s="84"/>
    </row>
    <row r="16232" spans="1:6" x14ac:dyDescent="0.25">
      <c r="A16232" t="s">
        <v>17470</v>
      </c>
      <c r="B16232">
        <v>1</v>
      </c>
      <c r="C16232" t="s">
        <v>9357</v>
      </c>
      <c r="D16232" s="84"/>
      <c r="F16232" s="84"/>
    </row>
    <row r="16233" spans="1:6" x14ac:dyDescent="0.25">
      <c r="A16233" t="s">
        <v>17471</v>
      </c>
      <c r="B16233">
        <v>1</v>
      </c>
      <c r="C16233" t="s">
        <v>9357</v>
      </c>
      <c r="D16233" s="84"/>
      <c r="F16233" s="84"/>
    </row>
    <row r="16234" spans="1:6" x14ac:dyDescent="0.25">
      <c r="A16234" t="s">
        <v>17472</v>
      </c>
      <c r="B16234">
        <v>1</v>
      </c>
      <c r="C16234" t="s">
        <v>9357</v>
      </c>
      <c r="D16234" s="84"/>
      <c r="F16234" s="84"/>
    </row>
    <row r="16235" spans="1:6" x14ac:dyDescent="0.25">
      <c r="A16235" t="s">
        <v>17473</v>
      </c>
      <c r="B16235">
        <v>1</v>
      </c>
      <c r="C16235" t="s">
        <v>9357</v>
      </c>
      <c r="D16235" s="84"/>
      <c r="F16235" s="84"/>
    </row>
    <row r="16236" spans="1:6" x14ac:dyDescent="0.25">
      <c r="A16236" t="s">
        <v>17474</v>
      </c>
      <c r="B16236">
        <v>1</v>
      </c>
      <c r="C16236" t="s">
        <v>9357</v>
      </c>
      <c r="D16236" s="84"/>
      <c r="F16236" s="84"/>
    </row>
    <row r="16237" spans="1:6" x14ac:dyDescent="0.25">
      <c r="A16237" t="s">
        <v>17475</v>
      </c>
      <c r="B16237">
        <v>1</v>
      </c>
      <c r="C16237" t="s">
        <v>9357</v>
      </c>
      <c r="D16237" s="84"/>
      <c r="F16237" s="84"/>
    </row>
    <row r="16238" spans="1:6" x14ac:dyDescent="0.25">
      <c r="A16238" t="s">
        <v>17476</v>
      </c>
      <c r="B16238">
        <v>1</v>
      </c>
      <c r="C16238" t="s">
        <v>9357</v>
      </c>
      <c r="D16238" s="84"/>
      <c r="F16238" s="84"/>
    </row>
    <row r="16239" spans="1:6" x14ac:dyDescent="0.25">
      <c r="A16239" t="s">
        <v>17477</v>
      </c>
      <c r="B16239">
        <v>1</v>
      </c>
      <c r="C16239" t="s">
        <v>9357</v>
      </c>
      <c r="D16239" s="84"/>
      <c r="F16239" s="84"/>
    </row>
    <row r="16240" spans="1:6" x14ac:dyDescent="0.25">
      <c r="A16240" t="s">
        <v>17478</v>
      </c>
      <c r="B16240">
        <v>1</v>
      </c>
      <c r="C16240" t="s">
        <v>9357</v>
      </c>
      <c r="D16240" s="84"/>
      <c r="F16240" s="84"/>
    </row>
    <row r="16241" spans="1:6" x14ac:dyDescent="0.25">
      <c r="A16241" t="s">
        <v>17479</v>
      </c>
      <c r="B16241">
        <v>1</v>
      </c>
      <c r="C16241" t="s">
        <v>9357</v>
      </c>
      <c r="D16241" s="84"/>
      <c r="F16241" s="84"/>
    </row>
    <row r="16242" spans="1:6" x14ac:dyDescent="0.25">
      <c r="A16242" t="s">
        <v>17480</v>
      </c>
      <c r="B16242">
        <v>1</v>
      </c>
      <c r="C16242" t="s">
        <v>9357</v>
      </c>
      <c r="D16242" s="84"/>
      <c r="F16242" s="84"/>
    </row>
    <row r="16243" spans="1:6" x14ac:dyDescent="0.25">
      <c r="A16243" t="s">
        <v>17481</v>
      </c>
      <c r="B16243">
        <v>1</v>
      </c>
      <c r="C16243" t="s">
        <v>9357</v>
      </c>
      <c r="D16243" s="84"/>
      <c r="F16243" s="84"/>
    </row>
    <row r="16244" spans="1:6" x14ac:dyDescent="0.25">
      <c r="A16244" t="s">
        <v>17482</v>
      </c>
      <c r="B16244">
        <v>1</v>
      </c>
      <c r="C16244" t="s">
        <v>9357</v>
      </c>
      <c r="D16244" s="84"/>
      <c r="F16244" s="84"/>
    </row>
    <row r="16245" spans="1:6" x14ac:dyDescent="0.25">
      <c r="A16245" t="s">
        <v>17483</v>
      </c>
      <c r="B16245">
        <v>1</v>
      </c>
      <c r="C16245" t="s">
        <v>9357</v>
      </c>
      <c r="D16245" s="84"/>
      <c r="F16245" s="84"/>
    </row>
    <row r="16246" spans="1:6" x14ac:dyDescent="0.25">
      <c r="A16246" t="s">
        <v>17484</v>
      </c>
      <c r="B16246">
        <v>1</v>
      </c>
      <c r="C16246" t="s">
        <v>9357</v>
      </c>
      <c r="D16246" s="84"/>
      <c r="F16246" s="84"/>
    </row>
    <row r="16247" spans="1:6" x14ac:dyDescent="0.25">
      <c r="A16247" t="s">
        <v>17485</v>
      </c>
      <c r="B16247">
        <v>1</v>
      </c>
      <c r="C16247" t="s">
        <v>9357</v>
      </c>
      <c r="D16247" s="84"/>
      <c r="F16247" s="84"/>
    </row>
    <row r="16248" spans="1:6" x14ac:dyDescent="0.25">
      <c r="A16248" t="s">
        <v>17486</v>
      </c>
      <c r="B16248">
        <v>1</v>
      </c>
      <c r="C16248" t="s">
        <v>9357</v>
      </c>
      <c r="D16248" s="84"/>
      <c r="F16248" s="84"/>
    </row>
    <row r="16249" spans="1:6" x14ac:dyDescent="0.25">
      <c r="A16249" t="s">
        <v>17487</v>
      </c>
      <c r="B16249">
        <v>1</v>
      </c>
      <c r="C16249" t="s">
        <v>9357</v>
      </c>
      <c r="D16249" s="84"/>
      <c r="F16249" s="84"/>
    </row>
    <row r="16250" spans="1:6" x14ac:dyDescent="0.25">
      <c r="A16250" t="s">
        <v>17488</v>
      </c>
      <c r="B16250">
        <v>1</v>
      </c>
      <c r="C16250" t="s">
        <v>9357</v>
      </c>
      <c r="D16250" s="84"/>
      <c r="F16250" s="84"/>
    </row>
    <row r="16251" spans="1:6" x14ac:dyDescent="0.25">
      <c r="A16251" t="s">
        <v>17489</v>
      </c>
      <c r="B16251">
        <v>1</v>
      </c>
      <c r="C16251" t="s">
        <v>9357</v>
      </c>
      <c r="D16251" s="84"/>
      <c r="F16251" s="84"/>
    </row>
    <row r="16252" spans="1:6" x14ac:dyDescent="0.25">
      <c r="A16252" t="s">
        <v>17490</v>
      </c>
      <c r="B16252">
        <v>1</v>
      </c>
      <c r="C16252" t="s">
        <v>9357</v>
      </c>
      <c r="D16252" s="84"/>
      <c r="F16252" s="84"/>
    </row>
    <row r="16253" spans="1:6" x14ac:dyDescent="0.25">
      <c r="A16253" t="s">
        <v>17491</v>
      </c>
      <c r="B16253">
        <v>1</v>
      </c>
      <c r="C16253" t="s">
        <v>9357</v>
      </c>
      <c r="D16253" s="84"/>
      <c r="F16253" s="84"/>
    </row>
    <row r="16254" spans="1:6" x14ac:dyDescent="0.25">
      <c r="A16254" t="s">
        <v>17492</v>
      </c>
      <c r="B16254">
        <v>1</v>
      </c>
      <c r="C16254" t="s">
        <v>9357</v>
      </c>
      <c r="D16254" s="84"/>
      <c r="F16254" s="84"/>
    </row>
    <row r="16255" spans="1:6" x14ac:dyDescent="0.25">
      <c r="A16255" t="s">
        <v>17493</v>
      </c>
      <c r="B16255">
        <v>1</v>
      </c>
      <c r="C16255" t="s">
        <v>9357</v>
      </c>
      <c r="D16255" s="84"/>
      <c r="F16255" s="84"/>
    </row>
    <row r="16256" spans="1:6" x14ac:dyDescent="0.25">
      <c r="A16256" t="s">
        <v>17494</v>
      </c>
      <c r="B16256">
        <v>1</v>
      </c>
      <c r="C16256" t="s">
        <v>9357</v>
      </c>
      <c r="D16256" s="84"/>
      <c r="F16256" s="84"/>
    </row>
    <row r="16257" spans="1:6" x14ac:dyDescent="0.25">
      <c r="A16257" t="s">
        <v>17495</v>
      </c>
      <c r="B16257">
        <v>1</v>
      </c>
      <c r="C16257" t="s">
        <v>9357</v>
      </c>
      <c r="D16257" s="84"/>
      <c r="F16257" s="84"/>
    </row>
    <row r="16258" spans="1:6" x14ac:dyDescent="0.25">
      <c r="A16258" t="s">
        <v>17496</v>
      </c>
      <c r="B16258">
        <v>1</v>
      </c>
      <c r="C16258" t="s">
        <v>9357</v>
      </c>
      <c r="D16258" s="84"/>
      <c r="F16258" s="84"/>
    </row>
    <row r="16259" spans="1:6" x14ac:dyDescent="0.25">
      <c r="A16259" t="s">
        <v>17497</v>
      </c>
      <c r="B16259">
        <v>1</v>
      </c>
      <c r="C16259" t="s">
        <v>9357</v>
      </c>
      <c r="D16259" s="84"/>
      <c r="F16259" s="84"/>
    </row>
    <row r="16260" spans="1:6" x14ac:dyDescent="0.25">
      <c r="A16260" t="s">
        <v>17498</v>
      </c>
      <c r="B16260">
        <v>1</v>
      </c>
      <c r="C16260" t="s">
        <v>9357</v>
      </c>
      <c r="D16260" s="84"/>
      <c r="F16260" s="84"/>
    </row>
    <row r="16261" spans="1:6" x14ac:dyDescent="0.25">
      <c r="A16261" t="s">
        <v>17499</v>
      </c>
      <c r="B16261">
        <v>1</v>
      </c>
      <c r="C16261" t="s">
        <v>9357</v>
      </c>
      <c r="D16261" s="84"/>
      <c r="F16261" s="84"/>
    </row>
    <row r="16262" spans="1:6" x14ac:dyDescent="0.25">
      <c r="A16262" t="s">
        <v>17500</v>
      </c>
      <c r="B16262">
        <v>1</v>
      </c>
      <c r="C16262" t="s">
        <v>9357</v>
      </c>
      <c r="D16262" s="84"/>
      <c r="F16262" s="84"/>
    </row>
    <row r="16263" spans="1:6" x14ac:dyDescent="0.25">
      <c r="A16263" t="s">
        <v>17501</v>
      </c>
      <c r="B16263">
        <v>1</v>
      </c>
      <c r="C16263" t="s">
        <v>9357</v>
      </c>
      <c r="D16263" s="84"/>
      <c r="F16263" s="84"/>
    </row>
    <row r="16264" spans="1:6" x14ac:dyDescent="0.25">
      <c r="A16264" t="s">
        <v>17502</v>
      </c>
      <c r="B16264">
        <v>1</v>
      </c>
      <c r="C16264" t="s">
        <v>9357</v>
      </c>
      <c r="D16264" s="84"/>
      <c r="F16264" s="84"/>
    </row>
    <row r="16265" spans="1:6" x14ac:dyDescent="0.25">
      <c r="A16265" t="s">
        <v>17503</v>
      </c>
      <c r="B16265">
        <v>1</v>
      </c>
      <c r="C16265" t="s">
        <v>9357</v>
      </c>
      <c r="D16265" s="84"/>
      <c r="F16265" s="84"/>
    </row>
    <row r="16266" spans="1:6" x14ac:dyDescent="0.25">
      <c r="A16266" t="s">
        <v>17504</v>
      </c>
      <c r="B16266">
        <v>1</v>
      </c>
      <c r="C16266" t="s">
        <v>9357</v>
      </c>
      <c r="D16266" s="84"/>
      <c r="F16266" s="84"/>
    </row>
    <row r="16267" spans="1:6" x14ac:dyDescent="0.25">
      <c r="A16267" t="s">
        <v>17505</v>
      </c>
      <c r="B16267">
        <v>1</v>
      </c>
      <c r="C16267" t="s">
        <v>9357</v>
      </c>
      <c r="D16267" s="84"/>
      <c r="F16267" s="84"/>
    </row>
    <row r="16268" spans="1:6" x14ac:dyDescent="0.25">
      <c r="A16268" t="s">
        <v>17506</v>
      </c>
      <c r="B16268">
        <v>1</v>
      </c>
      <c r="C16268" t="s">
        <v>9357</v>
      </c>
      <c r="D16268" s="84"/>
      <c r="F16268" s="84"/>
    </row>
    <row r="16269" spans="1:6" x14ac:dyDescent="0.25">
      <c r="A16269" t="s">
        <v>17507</v>
      </c>
      <c r="B16269">
        <v>1</v>
      </c>
      <c r="C16269" t="s">
        <v>9357</v>
      </c>
      <c r="D16269" s="84"/>
      <c r="F16269" s="84"/>
    </row>
    <row r="16270" spans="1:6" x14ac:dyDescent="0.25">
      <c r="A16270" t="s">
        <v>17508</v>
      </c>
      <c r="B16270">
        <v>1</v>
      </c>
      <c r="C16270" t="s">
        <v>9357</v>
      </c>
      <c r="D16270" s="84"/>
      <c r="F16270" s="84"/>
    </row>
    <row r="16271" spans="1:6" x14ac:dyDescent="0.25">
      <c r="A16271" t="s">
        <v>17509</v>
      </c>
      <c r="B16271">
        <v>1</v>
      </c>
      <c r="C16271" t="s">
        <v>9357</v>
      </c>
      <c r="D16271" s="84"/>
      <c r="F16271" s="84"/>
    </row>
    <row r="16272" spans="1:6" x14ac:dyDescent="0.25">
      <c r="A16272" t="s">
        <v>17510</v>
      </c>
      <c r="B16272">
        <v>1</v>
      </c>
      <c r="C16272" t="s">
        <v>9357</v>
      </c>
      <c r="D16272" s="84"/>
      <c r="F16272" s="84"/>
    </row>
    <row r="16273" spans="1:6" x14ac:dyDescent="0.25">
      <c r="A16273" t="s">
        <v>17511</v>
      </c>
      <c r="B16273">
        <v>1</v>
      </c>
      <c r="C16273" t="s">
        <v>9357</v>
      </c>
      <c r="D16273" s="84"/>
      <c r="F16273" s="84"/>
    </row>
    <row r="16274" spans="1:6" x14ac:dyDescent="0.25">
      <c r="A16274" t="s">
        <v>17512</v>
      </c>
      <c r="B16274">
        <v>1</v>
      </c>
      <c r="C16274" t="s">
        <v>9357</v>
      </c>
      <c r="D16274" s="84"/>
      <c r="F16274" s="84"/>
    </row>
    <row r="16275" spans="1:6" x14ac:dyDescent="0.25">
      <c r="A16275" t="s">
        <v>17513</v>
      </c>
      <c r="B16275">
        <v>1</v>
      </c>
      <c r="C16275" t="s">
        <v>9357</v>
      </c>
      <c r="D16275" s="84"/>
      <c r="F16275" s="84"/>
    </row>
    <row r="16276" spans="1:6" x14ac:dyDescent="0.25">
      <c r="A16276" t="s">
        <v>17514</v>
      </c>
      <c r="B16276">
        <v>1</v>
      </c>
      <c r="C16276" t="s">
        <v>9357</v>
      </c>
      <c r="D16276" s="84"/>
      <c r="F16276" s="84"/>
    </row>
    <row r="16277" spans="1:6" x14ac:dyDescent="0.25">
      <c r="A16277" t="s">
        <v>17515</v>
      </c>
      <c r="B16277">
        <v>1</v>
      </c>
      <c r="C16277" t="s">
        <v>9357</v>
      </c>
      <c r="D16277" s="84"/>
      <c r="F16277" s="84"/>
    </row>
    <row r="16278" spans="1:6" x14ac:dyDescent="0.25">
      <c r="A16278" t="s">
        <v>17516</v>
      </c>
      <c r="B16278">
        <v>1</v>
      </c>
      <c r="C16278" t="s">
        <v>9357</v>
      </c>
      <c r="D16278" s="84"/>
      <c r="F16278" s="84"/>
    </row>
    <row r="16279" spans="1:6" x14ac:dyDescent="0.25">
      <c r="A16279" t="s">
        <v>17517</v>
      </c>
      <c r="B16279">
        <v>1</v>
      </c>
      <c r="C16279" t="s">
        <v>9357</v>
      </c>
      <c r="D16279" s="84"/>
      <c r="F16279" s="84"/>
    </row>
    <row r="16280" spans="1:6" x14ac:dyDescent="0.25">
      <c r="A16280" t="s">
        <v>17518</v>
      </c>
      <c r="B16280">
        <v>1</v>
      </c>
      <c r="C16280" t="s">
        <v>9357</v>
      </c>
      <c r="D16280" s="84"/>
      <c r="F16280" s="84"/>
    </row>
    <row r="16281" spans="1:6" x14ac:dyDescent="0.25">
      <c r="A16281" t="s">
        <v>17519</v>
      </c>
      <c r="B16281">
        <v>1</v>
      </c>
      <c r="C16281" t="s">
        <v>9357</v>
      </c>
      <c r="D16281" s="84"/>
      <c r="F16281" s="84"/>
    </row>
    <row r="16282" spans="1:6" x14ac:dyDescent="0.25">
      <c r="A16282" t="s">
        <v>17520</v>
      </c>
      <c r="B16282">
        <v>1</v>
      </c>
      <c r="C16282" t="s">
        <v>9357</v>
      </c>
      <c r="D16282" s="84"/>
      <c r="F16282" s="84"/>
    </row>
    <row r="16283" spans="1:6" x14ac:dyDescent="0.25">
      <c r="A16283" t="s">
        <v>17521</v>
      </c>
      <c r="B16283">
        <v>1</v>
      </c>
      <c r="C16283" t="s">
        <v>9357</v>
      </c>
      <c r="D16283" s="84"/>
      <c r="F16283" s="84"/>
    </row>
    <row r="16284" spans="1:6" x14ac:dyDescent="0.25">
      <c r="A16284" t="s">
        <v>17522</v>
      </c>
      <c r="B16284">
        <v>1</v>
      </c>
      <c r="C16284" t="s">
        <v>9357</v>
      </c>
      <c r="D16284" s="84"/>
      <c r="F16284" s="84"/>
    </row>
    <row r="16285" spans="1:6" x14ac:dyDescent="0.25">
      <c r="A16285" t="s">
        <v>17523</v>
      </c>
      <c r="B16285">
        <v>1</v>
      </c>
      <c r="C16285" t="s">
        <v>9357</v>
      </c>
      <c r="D16285" s="84"/>
      <c r="F16285" s="84"/>
    </row>
    <row r="16286" spans="1:6" x14ac:dyDescent="0.25">
      <c r="A16286" t="s">
        <v>17524</v>
      </c>
      <c r="B16286">
        <v>1</v>
      </c>
      <c r="C16286" t="s">
        <v>9357</v>
      </c>
      <c r="D16286" s="84"/>
      <c r="F16286" s="84"/>
    </row>
    <row r="16287" spans="1:6" x14ac:dyDescent="0.25">
      <c r="A16287" t="s">
        <v>17525</v>
      </c>
      <c r="B16287">
        <v>1</v>
      </c>
      <c r="C16287" t="s">
        <v>9357</v>
      </c>
      <c r="D16287" s="84"/>
      <c r="F16287" s="84"/>
    </row>
    <row r="16288" spans="1:6" x14ac:dyDescent="0.25">
      <c r="A16288" t="s">
        <v>17526</v>
      </c>
      <c r="B16288">
        <v>1</v>
      </c>
      <c r="C16288" t="s">
        <v>9357</v>
      </c>
      <c r="D16288" s="84"/>
      <c r="F16288" s="84"/>
    </row>
    <row r="16289" spans="1:6" x14ac:dyDescent="0.25">
      <c r="A16289" t="s">
        <v>17527</v>
      </c>
      <c r="B16289">
        <v>1</v>
      </c>
      <c r="C16289" t="s">
        <v>9357</v>
      </c>
      <c r="D16289" s="84"/>
      <c r="F16289" s="84"/>
    </row>
    <row r="16290" spans="1:6" x14ac:dyDescent="0.25">
      <c r="A16290" t="s">
        <v>17528</v>
      </c>
      <c r="B16290">
        <v>1</v>
      </c>
      <c r="C16290" t="s">
        <v>9357</v>
      </c>
      <c r="D16290" s="84"/>
      <c r="F16290" s="84"/>
    </row>
    <row r="16291" spans="1:6" x14ac:dyDescent="0.25">
      <c r="A16291" t="s">
        <v>17529</v>
      </c>
      <c r="B16291">
        <v>1</v>
      </c>
      <c r="C16291" t="s">
        <v>9357</v>
      </c>
      <c r="D16291" s="84"/>
      <c r="F16291" s="84"/>
    </row>
    <row r="16292" spans="1:6" x14ac:dyDescent="0.25">
      <c r="A16292" t="s">
        <v>17530</v>
      </c>
      <c r="B16292">
        <v>1</v>
      </c>
      <c r="C16292" t="s">
        <v>9357</v>
      </c>
      <c r="D16292" s="84"/>
      <c r="F16292" s="84"/>
    </row>
    <row r="16293" spans="1:6" x14ac:dyDescent="0.25">
      <c r="A16293" t="s">
        <v>17531</v>
      </c>
      <c r="B16293">
        <v>1</v>
      </c>
      <c r="C16293" t="s">
        <v>9357</v>
      </c>
      <c r="D16293" s="84"/>
      <c r="F16293" s="84"/>
    </row>
    <row r="16294" spans="1:6" x14ac:dyDescent="0.25">
      <c r="A16294" t="s">
        <v>17532</v>
      </c>
      <c r="B16294">
        <v>1</v>
      </c>
      <c r="C16294" t="s">
        <v>9357</v>
      </c>
      <c r="D16294" s="84"/>
      <c r="F16294" s="84"/>
    </row>
    <row r="16295" spans="1:6" x14ac:dyDescent="0.25">
      <c r="A16295" t="s">
        <v>17533</v>
      </c>
      <c r="B16295">
        <v>1</v>
      </c>
      <c r="C16295" t="s">
        <v>9357</v>
      </c>
      <c r="D16295" s="84"/>
      <c r="F16295" s="84"/>
    </row>
    <row r="16296" spans="1:6" x14ac:dyDescent="0.25">
      <c r="A16296" t="s">
        <v>17534</v>
      </c>
      <c r="B16296">
        <v>1</v>
      </c>
      <c r="C16296" t="s">
        <v>9357</v>
      </c>
      <c r="D16296" s="84"/>
      <c r="F16296" s="84"/>
    </row>
    <row r="16297" spans="1:6" x14ac:dyDescent="0.25">
      <c r="A16297" t="s">
        <v>17535</v>
      </c>
      <c r="B16297">
        <v>1</v>
      </c>
      <c r="C16297" t="s">
        <v>9357</v>
      </c>
      <c r="D16297" s="84"/>
      <c r="F16297" s="84"/>
    </row>
    <row r="16298" spans="1:6" x14ac:dyDescent="0.25">
      <c r="A16298" t="s">
        <v>17536</v>
      </c>
      <c r="B16298">
        <v>1</v>
      </c>
      <c r="C16298" t="s">
        <v>9357</v>
      </c>
      <c r="D16298" s="84"/>
      <c r="F16298" s="84"/>
    </row>
    <row r="16299" spans="1:6" x14ac:dyDescent="0.25">
      <c r="A16299" t="s">
        <v>17537</v>
      </c>
      <c r="B16299">
        <v>1</v>
      </c>
      <c r="C16299" t="s">
        <v>9357</v>
      </c>
      <c r="D16299" s="84"/>
      <c r="F16299" s="84"/>
    </row>
    <row r="16300" spans="1:6" x14ac:dyDescent="0.25">
      <c r="A16300" t="s">
        <v>17538</v>
      </c>
      <c r="B16300">
        <v>1</v>
      </c>
      <c r="C16300" t="s">
        <v>9357</v>
      </c>
      <c r="D16300" s="84"/>
      <c r="F16300" s="84"/>
    </row>
    <row r="16301" spans="1:6" x14ac:dyDescent="0.25">
      <c r="A16301" t="s">
        <v>17539</v>
      </c>
      <c r="B16301">
        <v>1</v>
      </c>
      <c r="C16301" t="s">
        <v>9357</v>
      </c>
      <c r="D16301" s="84"/>
      <c r="F16301" s="84"/>
    </row>
    <row r="16302" spans="1:6" x14ac:dyDescent="0.25">
      <c r="A16302" t="s">
        <v>17540</v>
      </c>
      <c r="B16302">
        <v>1</v>
      </c>
      <c r="C16302" t="s">
        <v>9357</v>
      </c>
      <c r="D16302" s="84"/>
      <c r="F16302" s="84"/>
    </row>
    <row r="16303" spans="1:6" x14ac:dyDescent="0.25">
      <c r="A16303" t="s">
        <v>17541</v>
      </c>
      <c r="B16303">
        <v>1</v>
      </c>
      <c r="C16303" t="s">
        <v>9357</v>
      </c>
      <c r="D16303" s="84"/>
      <c r="F16303" s="84"/>
    </row>
    <row r="16304" spans="1:6" x14ac:dyDescent="0.25">
      <c r="A16304" t="s">
        <v>17542</v>
      </c>
      <c r="B16304">
        <v>1</v>
      </c>
      <c r="C16304" t="s">
        <v>9357</v>
      </c>
      <c r="D16304" s="84"/>
      <c r="F16304" s="84"/>
    </row>
    <row r="16305" spans="1:6" x14ac:dyDescent="0.25">
      <c r="A16305" t="s">
        <v>17543</v>
      </c>
      <c r="B16305">
        <v>1</v>
      </c>
      <c r="C16305" t="s">
        <v>9357</v>
      </c>
      <c r="D16305" s="84"/>
      <c r="F16305" s="84"/>
    </row>
    <row r="16306" spans="1:6" x14ac:dyDescent="0.25">
      <c r="A16306" t="s">
        <v>17544</v>
      </c>
      <c r="B16306">
        <v>1</v>
      </c>
      <c r="C16306" t="s">
        <v>9357</v>
      </c>
      <c r="D16306" s="84"/>
      <c r="F16306" s="84"/>
    </row>
    <row r="16307" spans="1:6" x14ac:dyDescent="0.25">
      <c r="A16307" t="s">
        <v>17545</v>
      </c>
      <c r="B16307">
        <v>1</v>
      </c>
      <c r="C16307" t="s">
        <v>9357</v>
      </c>
      <c r="D16307" s="84"/>
      <c r="F16307" s="84"/>
    </row>
    <row r="16308" spans="1:6" x14ac:dyDescent="0.25">
      <c r="A16308" t="s">
        <v>17546</v>
      </c>
      <c r="B16308">
        <v>1</v>
      </c>
      <c r="C16308" t="s">
        <v>9357</v>
      </c>
      <c r="D16308" s="84"/>
      <c r="F16308" s="84"/>
    </row>
    <row r="16309" spans="1:6" x14ac:dyDescent="0.25">
      <c r="A16309" t="s">
        <v>17547</v>
      </c>
      <c r="B16309">
        <v>1</v>
      </c>
      <c r="C16309" t="s">
        <v>9357</v>
      </c>
      <c r="D16309" s="84"/>
      <c r="F16309" s="84"/>
    </row>
    <row r="16310" spans="1:6" x14ac:dyDescent="0.25">
      <c r="A16310" t="s">
        <v>17548</v>
      </c>
      <c r="B16310">
        <v>1</v>
      </c>
      <c r="C16310" t="s">
        <v>9357</v>
      </c>
      <c r="D16310" s="84"/>
      <c r="F16310" s="84"/>
    </row>
    <row r="16311" spans="1:6" x14ac:dyDescent="0.25">
      <c r="A16311" t="s">
        <v>17549</v>
      </c>
      <c r="B16311">
        <v>1</v>
      </c>
      <c r="C16311" t="s">
        <v>9357</v>
      </c>
      <c r="D16311" s="84"/>
      <c r="F16311" s="84"/>
    </row>
    <row r="16312" spans="1:6" x14ac:dyDescent="0.25">
      <c r="A16312" t="s">
        <v>17550</v>
      </c>
      <c r="B16312">
        <v>1</v>
      </c>
      <c r="C16312" t="s">
        <v>9357</v>
      </c>
      <c r="D16312" s="84"/>
      <c r="F16312" s="84"/>
    </row>
    <row r="16313" spans="1:6" x14ac:dyDescent="0.25">
      <c r="A16313" t="s">
        <v>17551</v>
      </c>
      <c r="B16313">
        <v>1</v>
      </c>
      <c r="C16313" t="s">
        <v>9357</v>
      </c>
      <c r="D16313" s="84"/>
      <c r="F16313" s="84"/>
    </row>
    <row r="16314" spans="1:6" x14ac:dyDescent="0.25">
      <c r="A16314" t="s">
        <v>17552</v>
      </c>
      <c r="B16314">
        <v>1</v>
      </c>
      <c r="C16314" t="s">
        <v>9357</v>
      </c>
      <c r="D16314" s="84"/>
      <c r="F16314" s="84"/>
    </row>
    <row r="16315" spans="1:6" x14ac:dyDescent="0.25">
      <c r="A16315" t="s">
        <v>17553</v>
      </c>
      <c r="B16315">
        <v>1</v>
      </c>
      <c r="C16315" t="s">
        <v>9357</v>
      </c>
      <c r="D16315" s="84"/>
      <c r="F16315" s="84"/>
    </row>
    <row r="16316" spans="1:6" x14ac:dyDescent="0.25">
      <c r="A16316" t="s">
        <v>17554</v>
      </c>
      <c r="B16316">
        <v>1</v>
      </c>
      <c r="C16316" t="s">
        <v>9357</v>
      </c>
      <c r="D16316" s="84"/>
      <c r="F16316" s="84"/>
    </row>
    <row r="16317" spans="1:6" x14ac:dyDescent="0.25">
      <c r="A16317" t="s">
        <v>17555</v>
      </c>
      <c r="B16317">
        <v>1</v>
      </c>
      <c r="C16317" t="s">
        <v>9357</v>
      </c>
      <c r="D16317" s="84"/>
      <c r="F16317" s="84"/>
    </row>
    <row r="16318" spans="1:6" x14ac:dyDescent="0.25">
      <c r="A16318" t="s">
        <v>17556</v>
      </c>
      <c r="B16318">
        <v>1</v>
      </c>
      <c r="C16318" t="s">
        <v>9357</v>
      </c>
      <c r="D16318" s="84"/>
      <c r="F16318" s="84"/>
    </row>
    <row r="16319" spans="1:6" x14ac:dyDescent="0.25">
      <c r="A16319" t="s">
        <v>17557</v>
      </c>
      <c r="B16319">
        <v>1</v>
      </c>
      <c r="C16319" t="s">
        <v>9357</v>
      </c>
      <c r="D16319" s="84"/>
      <c r="F16319" s="84"/>
    </row>
    <row r="16320" spans="1:6" x14ac:dyDescent="0.25">
      <c r="A16320" t="s">
        <v>17558</v>
      </c>
      <c r="B16320">
        <v>1</v>
      </c>
      <c r="C16320" t="s">
        <v>9357</v>
      </c>
      <c r="D16320" s="84"/>
      <c r="F16320" s="84"/>
    </row>
    <row r="16321" spans="1:6" x14ac:dyDescent="0.25">
      <c r="A16321" t="s">
        <v>17559</v>
      </c>
      <c r="B16321">
        <v>1</v>
      </c>
      <c r="C16321" t="s">
        <v>9357</v>
      </c>
      <c r="D16321" s="84"/>
      <c r="F16321" s="84"/>
    </row>
    <row r="16322" spans="1:6" x14ac:dyDescent="0.25">
      <c r="A16322" t="s">
        <v>17560</v>
      </c>
      <c r="B16322">
        <v>1</v>
      </c>
      <c r="C16322" t="s">
        <v>9357</v>
      </c>
      <c r="D16322" s="84"/>
      <c r="F16322" s="84"/>
    </row>
    <row r="16323" spans="1:6" x14ac:dyDescent="0.25">
      <c r="A16323" t="s">
        <v>17561</v>
      </c>
      <c r="B16323">
        <v>1</v>
      </c>
      <c r="C16323" t="s">
        <v>9357</v>
      </c>
      <c r="D16323" s="84"/>
      <c r="F16323" s="84"/>
    </row>
    <row r="16324" spans="1:6" x14ac:dyDescent="0.25">
      <c r="A16324" t="s">
        <v>17562</v>
      </c>
      <c r="B16324">
        <v>1</v>
      </c>
      <c r="C16324" t="s">
        <v>9357</v>
      </c>
      <c r="D16324" s="84"/>
      <c r="F16324" s="84"/>
    </row>
    <row r="16325" spans="1:6" x14ac:dyDescent="0.25">
      <c r="A16325" t="s">
        <v>17563</v>
      </c>
      <c r="B16325">
        <v>1</v>
      </c>
      <c r="C16325" t="s">
        <v>9357</v>
      </c>
      <c r="D16325" s="84"/>
      <c r="F16325" s="84"/>
    </row>
    <row r="16326" spans="1:6" x14ac:dyDescent="0.25">
      <c r="A16326" t="s">
        <v>17564</v>
      </c>
      <c r="B16326">
        <v>1</v>
      </c>
      <c r="C16326" t="s">
        <v>9357</v>
      </c>
      <c r="D16326" s="84"/>
      <c r="F16326" s="84"/>
    </row>
    <row r="16327" spans="1:6" x14ac:dyDescent="0.25">
      <c r="A16327" t="s">
        <v>17565</v>
      </c>
      <c r="B16327">
        <v>1</v>
      </c>
      <c r="C16327" t="s">
        <v>9357</v>
      </c>
      <c r="D16327" s="84"/>
      <c r="F16327" s="84"/>
    </row>
    <row r="16328" spans="1:6" x14ac:dyDescent="0.25">
      <c r="A16328" t="s">
        <v>17566</v>
      </c>
      <c r="B16328">
        <v>1</v>
      </c>
      <c r="C16328" t="s">
        <v>9357</v>
      </c>
      <c r="D16328" s="84"/>
      <c r="F16328" s="84"/>
    </row>
    <row r="16329" spans="1:6" x14ac:dyDescent="0.25">
      <c r="A16329" t="s">
        <v>17567</v>
      </c>
      <c r="B16329">
        <v>1</v>
      </c>
      <c r="C16329" t="s">
        <v>9357</v>
      </c>
      <c r="D16329" s="84"/>
      <c r="F16329" s="84"/>
    </row>
    <row r="16330" spans="1:6" x14ac:dyDescent="0.25">
      <c r="A16330" t="s">
        <v>17568</v>
      </c>
      <c r="B16330">
        <v>1</v>
      </c>
      <c r="C16330" t="s">
        <v>9357</v>
      </c>
      <c r="D16330" s="84"/>
      <c r="F16330" s="84"/>
    </row>
    <row r="16331" spans="1:6" x14ac:dyDescent="0.25">
      <c r="A16331" t="s">
        <v>17569</v>
      </c>
      <c r="B16331">
        <v>1</v>
      </c>
      <c r="C16331" t="s">
        <v>9357</v>
      </c>
      <c r="D16331" s="84"/>
      <c r="F16331" s="84"/>
    </row>
    <row r="16332" spans="1:6" x14ac:dyDescent="0.25">
      <c r="A16332" t="s">
        <v>17570</v>
      </c>
      <c r="B16332">
        <v>1</v>
      </c>
      <c r="C16332" t="s">
        <v>9357</v>
      </c>
      <c r="D16332" s="84"/>
      <c r="F16332" s="84"/>
    </row>
    <row r="16333" spans="1:6" x14ac:dyDescent="0.25">
      <c r="A16333" t="s">
        <v>17571</v>
      </c>
      <c r="B16333">
        <v>1</v>
      </c>
      <c r="C16333" t="s">
        <v>9357</v>
      </c>
      <c r="D16333" s="84"/>
      <c r="F16333" s="84"/>
    </row>
    <row r="16334" spans="1:6" x14ac:dyDescent="0.25">
      <c r="A16334" t="s">
        <v>17572</v>
      </c>
      <c r="B16334">
        <v>1</v>
      </c>
      <c r="C16334" t="s">
        <v>9357</v>
      </c>
      <c r="D16334" s="84"/>
      <c r="F16334" s="84"/>
    </row>
    <row r="16335" spans="1:6" x14ac:dyDescent="0.25">
      <c r="A16335" t="s">
        <v>17573</v>
      </c>
      <c r="B16335">
        <v>1</v>
      </c>
      <c r="C16335" t="s">
        <v>9357</v>
      </c>
      <c r="D16335" s="84"/>
      <c r="F16335" s="84"/>
    </row>
    <row r="16336" spans="1:6" x14ac:dyDescent="0.25">
      <c r="A16336" t="s">
        <v>17574</v>
      </c>
      <c r="B16336">
        <v>1</v>
      </c>
      <c r="C16336" t="s">
        <v>9357</v>
      </c>
      <c r="D16336" s="84"/>
      <c r="F16336" s="84"/>
    </row>
    <row r="16337" spans="1:6" x14ac:dyDescent="0.25">
      <c r="A16337" t="s">
        <v>17575</v>
      </c>
      <c r="B16337">
        <v>1</v>
      </c>
      <c r="C16337" t="s">
        <v>9357</v>
      </c>
      <c r="D16337" s="84"/>
      <c r="F16337" s="84"/>
    </row>
    <row r="16338" spans="1:6" x14ac:dyDescent="0.25">
      <c r="A16338" t="s">
        <v>17576</v>
      </c>
      <c r="B16338">
        <v>1</v>
      </c>
      <c r="C16338" t="s">
        <v>9357</v>
      </c>
      <c r="D16338" s="84"/>
      <c r="F16338" s="84"/>
    </row>
    <row r="16339" spans="1:6" x14ac:dyDescent="0.25">
      <c r="A16339" t="s">
        <v>17577</v>
      </c>
      <c r="B16339">
        <v>1</v>
      </c>
      <c r="C16339" t="s">
        <v>9357</v>
      </c>
      <c r="D16339" s="84"/>
      <c r="F16339" s="84"/>
    </row>
    <row r="16340" spans="1:6" x14ac:dyDescent="0.25">
      <c r="A16340" t="s">
        <v>17578</v>
      </c>
      <c r="B16340">
        <v>1</v>
      </c>
      <c r="C16340" t="s">
        <v>9357</v>
      </c>
      <c r="D16340" s="84"/>
      <c r="F16340" s="84"/>
    </row>
    <row r="16341" spans="1:6" x14ac:dyDescent="0.25">
      <c r="A16341" t="s">
        <v>17579</v>
      </c>
      <c r="B16341">
        <v>1</v>
      </c>
      <c r="C16341" t="s">
        <v>9357</v>
      </c>
      <c r="D16341" s="84"/>
      <c r="F16341" s="84"/>
    </row>
    <row r="16342" spans="1:6" x14ac:dyDescent="0.25">
      <c r="A16342" t="s">
        <v>17580</v>
      </c>
      <c r="B16342">
        <v>1</v>
      </c>
      <c r="C16342" t="s">
        <v>9357</v>
      </c>
      <c r="D16342" s="84"/>
      <c r="F16342" s="84"/>
    </row>
    <row r="16343" spans="1:6" x14ac:dyDescent="0.25">
      <c r="A16343" t="s">
        <v>17581</v>
      </c>
      <c r="B16343">
        <v>1</v>
      </c>
      <c r="C16343" t="s">
        <v>9357</v>
      </c>
      <c r="D16343" s="84"/>
      <c r="F16343" s="84"/>
    </row>
    <row r="16344" spans="1:6" x14ac:dyDescent="0.25">
      <c r="A16344" t="s">
        <v>17582</v>
      </c>
      <c r="B16344">
        <v>1</v>
      </c>
      <c r="C16344" t="s">
        <v>9357</v>
      </c>
      <c r="D16344" s="84"/>
      <c r="F16344" s="84"/>
    </row>
    <row r="16345" spans="1:6" x14ac:dyDescent="0.25">
      <c r="A16345" t="s">
        <v>17583</v>
      </c>
      <c r="B16345">
        <v>1</v>
      </c>
      <c r="C16345" t="s">
        <v>9357</v>
      </c>
      <c r="D16345" s="84"/>
      <c r="F16345" s="84"/>
    </row>
    <row r="16346" spans="1:6" x14ac:dyDescent="0.25">
      <c r="A16346" t="s">
        <v>17584</v>
      </c>
      <c r="B16346">
        <v>1</v>
      </c>
      <c r="C16346" t="s">
        <v>9357</v>
      </c>
      <c r="D16346" s="84"/>
      <c r="F16346" s="84"/>
    </row>
    <row r="16347" spans="1:6" x14ac:dyDescent="0.25">
      <c r="A16347" t="s">
        <v>17585</v>
      </c>
      <c r="B16347">
        <v>1</v>
      </c>
      <c r="C16347" t="s">
        <v>9357</v>
      </c>
      <c r="D16347" s="84"/>
      <c r="F16347" s="84"/>
    </row>
    <row r="16348" spans="1:6" x14ac:dyDescent="0.25">
      <c r="A16348" t="s">
        <v>17586</v>
      </c>
      <c r="B16348">
        <v>1</v>
      </c>
      <c r="C16348" t="s">
        <v>9357</v>
      </c>
      <c r="D16348" s="84"/>
      <c r="F16348" s="84"/>
    </row>
    <row r="16349" spans="1:6" x14ac:dyDescent="0.25">
      <c r="A16349" t="s">
        <v>17587</v>
      </c>
      <c r="B16349">
        <v>1</v>
      </c>
      <c r="C16349" t="s">
        <v>9357</v>
      </c>
      <c r="D16349" s="84"/>
      <c r="F16349" s="84"/>
    </row>
    <row r="16350" spans="1:6" x14ac:dyDescent="0.25">
      <c r="A16350" t="s">
        <v>17588</v>
      </c>
      <c r="B16350">
        <v>1</v>
      </c>
      <c r="C16350" t="s">
        <v>9357</v>
      </c>
      <c r="D16350" s="84"/>
      <c r="F16350" s="84"/>
    </row>
    <row r="16351" spans="1:6" x14ac:dyDescent="0.25">
      <c r="A16351" t="s">
        <v>17589</v>
      </c>
      <c r="B16351">
        <v>1</v>
      </c>
      <c r="C16351" t="s">
        <v>9357</v>
      </c>
      <c r="D16351" s="84"/>
      <c r="F16351" s="84"/>
    </row>
    <row r="16352" spans="1:6" x14ac:dyDescent="0.25">
      <c r="A16352" t="s">
        <v>17590</v>
      </c>
      <c r="B16352">
        <v>1</v>
      </c>
      <c r="C16352" t="s">
        <v>9357</v>
      </c>
      <c r="D16352" s="84"/>
      <c r="F16352" s="84"/>
    </row>
    <row r="16353" spans="1:6" x14ac:dyDescent="0.25">
      <c r="A16353" t="s">
        <v>17591</v>
      </c>
      <c r="B16353">
        <v>1</v>
      </c>
      <c r="C16353" t="s">
        <v>9357</v>
      </c>
      <c r="D16353" s="84"/>
      <c r="F16353" s="84"/>
    </row>
    <row r="16354" spans="1:6" x14ac:dyDescent="0.25">
      <c r="A16354" t="s">
        <v>17592</v>
      </c>
      <c r="B16354">
        <v>1</v>
      </c>
      <c r="C16354" t="s">
        <v>9357</v>
      </c>
      <c r="D16354" s="84"/>
      <c r="F16354" s="84"/>
    </row>
    <row r="16355" spans="1:6" x14ac:dyDescent="0.25">
      <c r="A16355" t="s">
        <v>17593</v>
      </c>
      <c r="B16355">
        <v>1</v>
      </c>
      <c r="C16355" t="s">
        <v>9357</v>
      </c>
      <c r="D16355" s="84"/>
      <c r="F16355" s="84"/>
    </row>
    <row r="16356" spans="1:6" x14ac:dyDescent="0.25">
      <c r="A16356" t="s">
        <v>17594</v>
      </c>
      <c r="B16356">
        <v>1</v>
      </c>
      <c r="C16356" t="s">
        <v>9357</v>
      </c>
      <c r="D16356" s="84"/>
      <c r="F16356" s="84"/>
    </row>
    <row r="16357" spans="1:6" x14ac:dyDescent="0.25">
      <c r="A16357" t="s">
        <v>17595</v>
      </c>
      <c r="B16357">
        <v>1</v>
      </c>
      <c r="C16357" t="s">
        <v>9357</v>
      </c>
      <c r="D16357" s="84"/>
      <c r="F16357" s="84"/>
    </row>
    <row r="16358" spans="1:6" x14ac:dyDescent="0.25">
      <c r="A16358" t="s">
        <v>17596</v>
      </c>
      <c r="B16358">
        <v>1</v>
      </c>
      <c r="C16358" t="s">
        <v>9357</v>
      </c>
      <c r="D16358" s="84"/>
      <c r="F16358" s="84"/>
    </row>
    <row r="16359" spans="1:6" x14ac:dyDescent="0.25">
      <c r="A16359" t="s">
        <v>17597</v>
      </c>
      <c r="B16359">
        <v>1</v>
      </c>
      <c r="C16359" t="s">
        <v>9357</v>
      </c>
      <c r="D16359" s="84"/>
      <c r="F16359" s="84"/>
    </row>
    <row r="16360" spans="1:6" x14ac:dyDescent="0.25">
      <c r="A16360" t="s">
        <v>17598</v>
      </c>
      <c r="B16360">
        <v>1</v>
      </c>
      <c r="C16360" t="s">
        <v>9357</v>
      </c>
      <c r="D16360" s="84"/>
      <c r="F16360" s="84"/>
    </row>
    <row r="16361" spans="1:6" x14ac:dyDescent="0.25">
      <c r="A16361" t="s">
        <v>17599</v>
      </c>
      <c r="B16361">
        <v>1</v>
      </c>
      <c r="C16361" t="s">
        <v>9357</v>
      </c>
      <c r="D16361" s="84"/>
      <c r="F16361" s="84"/>
    </row>
    <row r="16362" spans="1:6" x14ac:dyDescent="0.25">
      <c r="A16362" t="s">
        <v>17600</v>
      </c>
      <c r="B16362">
        <v>1</v>
      </c>
      <c r="C16362" t="s">
        <v>9357</v>
      </c>
      <c r="D16362" s="84"/>
      <c r="F16362" s="84"/>
    </row>
    <row r="16363" spans="1:6" x14ac:dyDescent="0.25">
      <c r="A16363" t="s">
        <v>17601</v>
      </c>
      <c r="B16363">
        <v>1</v>
      </c>
      <c r="C16363" t="s">
        <v>9357</v>
      </c>
      <c r="D16363" s="84"/>
      <c r="F16363" s="84"/>
    </row>
    <row r="16364" spans="1:6" x14ac:dyDescent="0.25">
      <c r="A16364" t="s">
        <v>17602</v>
      </c>
      <c r="B16364">
        <v>1</v>
      </c>
      <c r="C16364" t="s">
        <v>9357</v>
      </c>
      <c r="D16364" s="84"/>
      <c r="F16364" s="84"/>
    </row>
    <row r="16365" spans="1:6" x14ac:dyDescent="0.25">
      <c r="A16365" t="s">
        <v>17603</v>
      </c>
      <c r="B16365">
        <v>1</v>
      </c>
      <c r="C16365" t="s">
        <v>9357</v>
      </c>
      <c r="D16365" s="84"/>
      <c r="F16365" s="84"/>
    </row>
    <row r="16366" spans="1:6" x14ac:dyDescent="0.25">
      <c r="A16366" t="s">
        <v>17604</v>
      </c>
      <c r="B16366">
        <v>1</v>
      </c>
      <c r="C16366" t="s">
        <v>9357</v>
      </c>
      <c r="D16366" s="84"/>
      <c r="F16366" s="84"/>
    </row>
    <row r="16367" spans="1:6" x14ac:dyDescent="0.25">
      <c r="A16367" t="s">
        <v>17605</v>
      </c>
      <c r="B16367">
        <v>1</v>
      </c>
      <c r="C16367" t="s">
        <v>9357</v>
      </c>
      <c r="D16367" s="84"/>
      <c r="F16367" s="84"/>
    </row>
    <row r="16368" spans="1:6" x14ac:dyDescent="0.25">
      <c r="A16368" t="s">
        <v>17606</v>
      </c>
      <c r="B16368">
        <v>1</v>
      </c>
      <c r="C16368" t="s">
        <v>9357</v>
      </c>
      <c r="D16368" s="84"/>
      <c r="F16368" s="84"/>
    </row>
    <row r="16369" spans="1:6" x14ac:dyDescent="0.25">
      <c r="A16369" t="s">
        <v>17607</v>
      </c>
      <c r="B16369">
        <v>1</v>
      </c>
      <c r="C16369" t="s">
        <v>9357</v>
      </c>
      <c r="D16369" s="84"/>
      <c r="F16369" s="84"/>
    </row>
    <row r="16370" spans="1:6" x14ac:dyDescent="0.25">
      <c r="A16370" t="s">
        <v>17608</v>
      </c>
      <c r="B16370">
        <v>1</v>
      </c>
      <c r="C16370" t="s">
        <v>9357</v>
      </c>
      <c r="D16370" s="84"/>
      <c r="F16370" s="84"/>
    </row>
    <row r="16371" spans="1:6" x14ac:dyDescent="0.25">
      <c r="A16371" t="s">
        <v>17609</v>
      </c>
      <c r="B16371">
        <v>1</v>
      </c>
      <c r="C16371" t="s">
        <v>9357</v>
      </c>
      <c r="D16371" s="84"/>
      <c r="F16371" s="84"/>
    </row>
    <row r="16372" spans="1:6" x14ac:dyDescent="0.25">
      <c r="A16372" t="s">
        <v>17610</v>
      </c>
      <c r="B16372">
        <v>1</v>
      </c>
      <c r="C16372" t="s">
        <v>9357</v>
      </c>
      <c r="D16372" s="84"/>
      <c r="F16372" s="84"/>
    </row>
    <row r="16373" spans="1:6" x14ac:dyDescent="0.25">
      <c r="A16373" t="s">
        <v>17611</v>
      </c>
      <c r="B16373">
        <v>1</v>
      </c>
      <c r="C16373" t="s">
        <v>9357</v>
      </c>
      <c r="D16373" s="84"/>
      <c r="F16373" s="84"/>
    </row>
    <row r="16374" spans="1:6" x14ac:dyDescent="0.25">
      <c r="A16374" t="s">
        <v>17612</v>
      </c>
      <c r="B16374">
        <v>1</v>
      </c>
      <c r="C16374" t="s">
        <v>9357</v>
      </c>
      <c r="D16374" s="84"/>
      <c r="F16374" s="84"/>
    </row>
    <row r="16375" spans="1:6" x14ac:dyDescent="0.25">
      <c r="A16375" t="s">
        <v>17613</v>
      </c>
      <c r="B16375">
        <v>1</v>
      </c>
      <c r="C16375" t="s">
        <v>9357</v>
      </c>
      <c r="D16375" s="84"/>
      <c r="F16375" s="84"/>
    </row>
    <row r="16376" spans="1:6" x14ac:dyDescent="0.25">
      <c r="A16376" t="s">
        <v>17614</v>
      </c>
      <c r="B16376">
        <v>1</v>
      </c>
      <c r="C16376" t="s">
        <v>9357</v>
      </c>
      <c r="D16376" s="84"/>
      <c r="F16376" s="84"/>
    </row>
    <row r="16377" spans="1:6" x14ac:dyDescent="0.25">
      <c r="A16377" t="s">
        <v>17615</v>
      </c>
      <c r="B16377">
        <v>1</v>
      </c>
      <c r="C16377" t="s">
        <v>9357</v>
      </c>
      <c r="D16377" s="84"/>
      <c r="F16377" s="84"/>
    </row>
    <row r="16378" spans="1:6" x14ac:dyDescent="0.25">
      <c r="A16378" t="s">
        <v>17616</v>
      </c>
      <c r="B16378">
        <v>1</v>
      </c>
      <c r="C16378" t="s">
        <v>9357</v>
      </c>
      <c r="D16378" s="84"/>
      <c r="F16378" s="84"/>
    </row>
    <row r="16379" spans="1:6" x14ac:dyDescent="0.25">
      <c r="A16379" t="s">
        <v>17617</v>
      </c>
      <c r="B16379">
        <v>1</v>
      </c>
      <c r="C16379" t="s">
        <v>9357</v>
      </c>
      <c r="D16379" s="84"/>
      <c r="F16379" s="84"/>
    </row>
    <row r="16380" spans="1:6" x14ac:dyDescent="0.25">
      <c r="A16380" t="s">
        <v>17618</v>
      </c>
      <c r="B16380">
        <v>1</v>
      </c>
      <c r="C16380" t="s">
        <v>9357</v>
      </c>
      <c r="D16380" s="84"/>
      <c r="F16380" s="84"/>
    </row>
    <row r="16381" spans="1:6" x14ac:dyDescent="0.25">
      <c r="A16381" t="s">
        <v>17619</v>
      </c>
      <c r="B16381">
        <v>1</v>
      </c>
      <c r="C16381" t="s">
        <v>9357</v>
      </c>
      <c r="D16381" s="84"/>
      <c r="F16381" s="84"/>
    </row>
    <row r="16382" spans="1:6" x14ac:dyDescent="0.25">
      <c r="A16382" t="s">
        <v>17620</v>
      </c>
      <c r="B16382">
        <v>1</v>
      </c>
      <c r="C16382" t="s">
        <v>9357</v>
      </c>
      <c r="D16382" s="84"/>
      <c r="F16382" s="84"/>
    </row>
    <row r="16383" spans="1:6" x14ac:dyDescent="0.25">
      <c r="A16383" t="s">
        <v>17621</v>
      </c>
      <c r="B16383">
        <v>1</v>
      </c>
      <c r="C16383" t="s">
        <v>9357</v>
      </c>
      <c r="D16383" s="84"/>
      <c r="F16383" s="84"/>
    </row>
    <row r="16384" spans="1:6" x14ac:dyDescent="0.25">
      <c r="A16384" t="s">
        <v>17622</v>
      </c>
      <c r="B16384">
        <v>1</v>
      </c>
      <c r="C16384" t="s">
        <v>9357</v>
      </c>
      <c r="D16384" s="84"/>
      <c r="F16384" s="84"/>
    </row>
    <row r="16385" spans="1:6" x14ac:dyDescent="0.25">
      <c r="A16385" t="s">
        <v>17623</v>
      </c>
      <c r="B16385">
        <v>1</v>
      </c>
      <c r="C16385" t="s">
        <v>9357</v>
      </c>
      <c r="D16385" s="84"/>
      <c r="F16385" s="84"/>
    </row>
    <row r="16386" spans="1:6" x14ac:dyDescent="0.25">
      <c r="A16386" t="s">
        <v>17624</v>
      </c>
      <c r="B16386">
        <v>1</v>
      </c>
      <c r="C16386" t="s">
        <v>9357</v>
      </c>
      <c r="D16386" s="84"/>
      <c r="F16386" s="84"/>
    </row>
    <row r="16387" spans="1:6" x14ac:dyDescent="0.25">
      <c r="A16387" t="s">
        <v>17625</v>
      </c>
      <c r="B16387">
        <v>1</v>
      </c>
      <c r="C16387" t="s">
        <v>9357</v>
      </c>
      <c r="D16387" s="84"/>
      <c r="F16387" s="84"/>
    </row>
    <row r="16388" spans="1:6" x14ac:dyDescent="0.25">
      <c r="A16388" t="s">
        <v>17626</v>
      </c>
      <c r="B16388">
        <v>1</v>
      </c>
      <c r="C16388" t="s">
        <v>9357</v>
      </c>
      <c r="D16388" s="84"/>
      <c r="F16388" s="84"/>
    </row>
    <row r="16389" spans="1:6" x14ac:dyDescent="0.25">
      <c r="A16389" t="s">
        <v>17627</v>
      </c>
      <c r="B16389">
        <v>1</v>
      </c>
      <c r="C16389" t="s">
        <v>9357</v>
      </c>
      <c r="D16389" s="84"/>
      <c r="F16389" s="84"/>
    </row>
    <row r="16390" spans="1:6" x14ac:dyDescent="0.25">
      <c r="A16390" t="s">
        <v>17628</v>
      </c>
      <c r="B16390">
        <v>1</v>
      </c>
      <c r="C16390" t="s">
        <v>9357</v>
      </c>
      <c r="D16390" s="84"/>
      <c r="F16390" s="84"/>
    </row>
    <row r="16391" spans="1:6" x14ac:dyDescent="0.25">
      <c r="A16391" t="s">
        <v>17629</v>
      </c>
      <c r="B16391">
        <v>1</v>
      </c>
      <c r="C16391" t="s">
        <v>9357</v>
      </c>
      <c r="D16391" s="84"/>
      <c r="F16391" s="84"/>
    </row>
    <row r="16392" spans="1:6" x14ac:dyDescent="0.25">
      <c r="A16392" t="s">
        <v>17630</v>
      </c>
      <c r="B16392">
        <v>1</v>
      </c>
      <c r="C16392" t="s">
        <v>9357</v>
      </c>
      <c r="D16392" s="84"/>
      <c r="F16392" s="84"/>
    </row>
    <row r="16393" spans="1:6" x14ac:dyDescent="0.25">
      <c r="A16393" t="s">
        <v>17631</v>
      </c>
      <c r="B16393">
        <v>1</v>
      </c>
      <c r="C16393" t="s">
        <v>9357</v>
      </c>
      <c r="D16393" s="84"/>
      <c r="F16393" s="84"/>
    </row>
    <row r="16394" spans="1:6" x14ac:dyDescent="0.25">
      <c r="A16394" t="s">
        <v>17632</v>
      </c>
      <c r="B16394">
        <v>1</v>
      </c>
      <c r="C16394" t="s">
        <v>9357</v>
      </c>
      <c r="D16394" s="84"/>
      <c r="F16394" s="84"/>
    </row>
    <row r="16395" spans="1:6" x14ac:dyDescent="0.25">
      <c r="A16395" t="s">
        <v>17633</v>
      </c>
      <c r="B16395">
        <v>1</v>
      </c>
      <c r="C16395" t="s">
        <v>9357</v>
      </c>
      <c r="D16395" s="84"/>
      <c r="F16395" s="84"/>
    </row>
    <row r="16396" spans="1:6" x14ac:dyDescent="0.25">
      <c r="A16396" t="s">
        <v>17634</v>
      </c>
      <c r="B16396">
        <v>1</v>
      </c>
      <c r="C16396" t="s">
        <v>9357</v>
      </c>
      <c r="D16396" s="84"/>
      <c r="F16396" s="84"/>
    </row>
    <row r="16397" spans="1:6" x14ac:dyDescent="0.25">
      <c r="A16397" t="s">
        <v>17635</v>
      </c>
      <c r="B16397">
        <v>1</v>
      </c>
      <c r="C16397" t="s">
        <v>9357</v>
      </c>
      <c r="D16397" s="84"/>
      <c r="F16397" s="84"/>
    </row>
    <row r="16398" spans="1:6" x14ac:dyDescent="0.25">
      <c r="A16398" t="s">
        <v>17636</v>
      </c>
      <c r="B16398">
        <v>1</v>
      </c>
      <c r="C16398" t="s">
        <v>9357</v>
      </c>
      <c r="D16398" s="84"/>
      <c r="F16398" s="84"/>
    </row>
    <row r="16399" spans="1:6" x14ac:dyDescent="0.25">
      <c r="A16399" t="s">
        <v>17637</v>
      </c>
      <c r="B16399">
        <v>1</v>
      </c>
      <c r="C16399" t="s">
        <v>9357</v>
      </c>
      <c r="D16399" s="84"/>
      <c r="F16399" s="84"/>
    </row>
    <row r="16400" spans="1:6" x14ac:dyDescent="0.25">
      <c r="A16400" t="s">
        <v>17638</v>
      </c>
      <c r="B16400">
        <v>1</v>
      </c>
      <c r="C16400" t="s">
        <v>9357</v>
      </c>
      <c r="D16400" s="84"/>
      <c r="F16400" s="84"/>
    </row>
    <row r="16401" spans="1:6" x14ac:dyDescent="0.25">
      <c r="A16401" t="s">
        <v>17639</v>
      </c>
      <c r="B16401">
        <v>1</v>
      </c>
      <c r="C16401" t="s">
        <v>9357</v>
      </c>
      <c r="D16401" s="84"/>
      <c r="F16401" s="84"/>
    </row>
    <row r="16402" spans="1:6" x14ac:dyDescent="0.25">
      <c r="A16402" t="s">
        <v>17640</v>
      </c>
      <c r="B16402">
        <v>1</v>
      </c>
      <c r="C16402" t="s">
        <v>9357</v>
      </c>
      <c r="D16402" s="84"/>
      <c r="F16402" s="84"/>
    </row>
    <row r="16403" spans="1:6" x14ac:dyDescent="0.25">
      <c r="A16403" t="s">
        <v>17641</v>
      </c>
      <c r="B16403">
        <v>1</v>
      </c>
      <c r="C16403" t="s">
        <v>9357</v>
      </c>
      <c r="D16403" s="84"/>
      <c r="F16403" s="84"/>
    </row>
    <row r="16404" spans="1:6" x14ac:dyDescent="0.25">
      <c r="A16404" t="s">
        <v>17642</v>
      </c>
      <c r="B16404">
        <v>1</v>
      </c>
      <c r="C16404" t="s">
        <v>9357</v>
      </c>
      <c r="D16404" s="84"/>
      <c r="F16404" s="84"/>
    </row>
    <row r="16405" spans="1:6" x14ac:dyDescent="0.25">
      <c r="A16405" t="s">
        <v>17643</v>
      </c>
      <c r="B16405">
        <v>1</v>
      </c>
      <c r="C16405" t="s">
        <v>9357</v>
      </c>
      <c r="D16405" s="84"/>
      <c r="F16405" s="84"/>
    </row>
    <row r="16406" spans="1:6" x14ac:dyDescent="0.25">
      <c r="A16406" t="s">
        <v>17644</v>
      </c>
      <c r="B16406">
        <v>1</v>
      </c>
      <c r="C16406" t="s">
        <v>9357</v>
      </c>
      <c r="D16406" s="84"/>
      <c r="F16406" s="84"/>
    </row>
    <row r="16407" spans="1:6" x14ac:dyDescent="0.25">
      <c r="A16407" t="s">
        <v>17645</v>
      </c>
      <c r="B16407">
        <v>1</v>
      </c>
      <c r="C16407" t="s">
        <v>9357</v>
      </c>
      <c r="D16407" s="84"/>
      <c r="F16407" s="84"/>
    </row>
    <row r="16408" spans="1:6" x14ac:dyDescent="0.25">
      <c r="A16408" t="s">
        <v>17646</v>
      </c>
      <c r="B16408">
        <v>1</v>
      </c>
      <c r="C16408" t="s">
        <v>9357</v>
      </c>
      <c r="D16408" s="84"/>
      <c r="F16408" s="84"/>
    </row>
    <row r="16409" spans="1:6" x14ac:dyDescent="0.25">
      <c r="A16409" t="s">
        <v>17647</v>
      </c>
      <c r="B16409">
        <v>1</v>
      </c>
      <c r="C16409" t="s">
        <v>9357</v>
      </c>
      <c r="D16409" s="84"/>
      <c r="F16409" s="84"/>
    </row>
    <row r="16410" spans="1:6" x14ac:dyDescent="0.25">
      <c r="A16410" t="s">
        <v>17648</v>
      </c>
      <c r="B16410">
        <v>1</v>
      </c>
      <c r="C16410" t="s">
        <v>9357</v>
      </c>
      <c r="D16410" s="84"/>
      <c r="F16410" s="84"/>
    </row>
    <row r="16411" spans="1:6" x14ac:dyDescent="0.25">
      <c r="A16411" t="s">
        <v>17649</v>
      </c>
      <c r="B16411">
        <v>1</v>
      </c>
      <c r="C16411" t="s">
        <v>9357</v>
      </c>
      <c r="D16411" s="84"/>
      <c r="F16411" s="84"/>
    </row>
    <row r="16412" spans="1:6" x14ac:dyDescent="0.25">
      <c r="A16412" t="s">
        <v>17650</v>
      </c>
      <c r="B16412">
        <v>1</v>
      </c>
      <c r="C16412" t="s">
        <v>9357</v>
      </c>
      <c r="D16412" s="84"/>
      <c r="F16412" s="84"/>
    </row>
    <row r="16413" spans="1:6" x14ac:dyDescent="0.25">
      <c r="A16413" t="s">
        <v>17651</v>
      </c>
      <c r="B16413">
        <v>1</v>
      </c>
      <c r="C16413" t="s">
        <v>9357</v>
      </c>
      <c r="D16413" s="84"/>
      <c r="F16413" s="84"/>
    </row>
    <row r="16414" spans="1:6" x14ac:dyDescent="0.25">
      <c r="A16414" t="s">
        <v>17652</v>
      </c>
      <c r="B16414">
        <v>1</v>
      </c>
      <c r="C16414" t="s">
        <v>9357</v>
      </c>
      <c r="D16414" s="84"/>
      <c r="F16414" s="84"/>
    </row>
    <row r="16415" spans="1:6" x14ac:dyDescent="0.25">
      <c r="A16415" t="s">
        <v>17653</v>
      </c>
      <c r="B16415">
        <v>1</v>
      </c>
      <c r="C16415" t="s">
        <v>9357</v>
      </c>
      <c r="D16415" s="84"/>
      <c r="F16415" s="84"/>
    </row>
    <row r="16416" spans="1:6" x14ac:dyDescent="0.25">
      <c r="A16416" t="s">
        <v>17654</v>
      </c>
      <c r="B16416">
        <v>1</v>
      </c>
      <c r="C16416" t="s">
        <v>9357</v>
      </c>
      <c r="D16416" s="84"/>
      <c r="F16416" s="84"/>
    </row>
    <row r="16417" spans="1:6" x14ac:dyDescent="0.25">
      <c r="A16417" t="s">
        <v>17655</v>
      </c>
      <c r="B16417">
        <v>1</v>
      </c>
      <c r="C16417" t="s">
        <v>9357</v>
      </c>
      <c r="D16417" s="84"/>
      <c r="F16417" s="84"/>
    </row>
    <row r="16418" spans="1:6" x14ac:dyDescent="0.25">
      <c r="A16418" t="s">
        <v>17656</v>
      </c>
      <c r="B16418">
        <v>1</v>
      </c>
      <c r="C16418" t="s">
        <v>9357</v>
      </c>
      <c r="D16418" s="84"/>
      <c r="F16418" s="84"/>
    </row>
    <row r="16419" spans="1:6" x14ac:dyDescent="0.25">
      <c r="A16419" t="s">
        <v>17657</v>
      </c>
      <c r="B16419">
        <v>1</v>
      </c>
      <c r="C16419" t="s">
        <v>9357</v>
      </c>
      <c r="D16419" s="84"/>
      <c r="F16419" s="84"/>
    </row>
    <row r="16420" spans="1:6" x14ac:dyDescent="0.25">
      <c r="A16420" t="s">
        <v>17658</v>
      </c>
      <c r="B16420">
        <v>1</v>
      </c>
      <c r="C16420" t="s">
        <v>9357</v>
      </c>
      <c r="D16420" s="84"/>
      <c r="F16420" s="84"/>
    </row>
    <row r="16421" spans="1:6" x14ac:dyDescent="0.25">
      <c r="A16421" t="s">
        <v>17659</v>
      </c>
      <c r="B16421">
        <v>1</v>
      </c>
      <c r="C16421" t="s">
        <v>9357</v>
      </c>
      <c r="D16421" s="84"/>
      <c r="F16421" s="84"/>
    </row>
    <row r="16422" spans="1:6" x14ac:dyDescent="0.25">
      <c r="A16422" t="s">
        <v>17660</v>
      </c>
      <c r="B16422">
        <v>1</v>
      </c>
      <c r="C16422" t="s">
        <v>9357</v>
      </c>
      <c r="D16422" s="84"/>
      <c r="F16422" s="84"/>
    </row>
    <row r="16423" spans="1:6" x14ac:dyDescent="0.25">
      <c r="A16423" t="s">
        <v>17661</v>
      </c>
      <c r="B16423">
        <v>1</v>
      </c>
      <c r="C16423" t="s">
        <v>9357</v>
      </c>
      <c r="D16423" s="84"/>
      <c r="F16423" s="84"/>
    </row>
    <row r="16424" spans="1:6" x14ac:dyDescent="0.25">
      <c r="A16424" t="s">
        <v>17662</v>
      </c>
      <c r="B16424">
        <v>1</v>
      </c>
      <c r="C16424" t="s">
        <v>9357</v>
      </c>
      <c r="D16424" s="84"/>
      <c r="F16424" s="84"/>
    </row>
    <row r="16425" spans="1:6" x14ac:dyDescent="0.25">
      <c r="A16425" t="s">
        <v>17663</v>
      </c>
      <c r="B16425">
        <v>1</v>
      </c>
      <c r="C16425" t="s">
        <v>9357</v>
      </c>
      <c r="D16425" s="84"/>
      <c r="F16425" s="84"/>
    </row>
    <row r="16426" spans="1:6" x14ac:dyDescent="0.25">
      <c r="A16426" t="s">
        <v>17664</v>
      </c>
      <c r="B16426">
        <v>1</v>
      </c>
      <c r="C16426" t="s">
        <v>9357</v>
      </c>
      <c r="D16426" s="84"/>
      <c r="F16426" s="84"/>
    </row>
    <row r="16427" spans="1:6" x14ac:dyDescent="0.25">
      <c r="A16427" t="s">
        <v>17665</v>
      </c>
      <c r="B16427">
        <v>1</v>
      </c>
      <c r="C16427" t="s">
        <v>9357</v>
      </c>
      <c r="D16427" s="84"/>
      <c r="F16427" s="84"/>
    </row>
    <row r="16428" spans="1:6" x14ac:dyDescent="0.25">
      <c r="A16428" t="s">
        <v>17666</v>
      </c>
      <c r="B16428">
        <v>1</v>
      </c>
      <c r="C16428" t="s">
        <v>9357</v>
      </c>
      <c r="D16428" s="84"/>
      <c r="F16428" s="84"/>
    </row>
    <row r="16429" spans="1:6" x14ac:dyDescent="0.25">
      <c r="A16429" t="s">
        <v>17667</v>
      </c>
      <c r="B16429">
        <v>1</v>
      </c>
      <c r="C16429" t="s">
        <v>9357</v>
      </c>
      <c r="D16429" s="84"/>
      <c r="F16429" s="84"/>
    </row>
    <row r="16430" spans="1:6" x14ac:dyDescent="0.25">
      <c r="A16430" t="s">
        <v>17668</v>
      </c>
      <c r="B16430">
        <v>1</v>
      </c>
      <c r="C16430" t="s">
        <v>9357</v>
      </c>
      <c r="D16430" s="84"/>
      <c r="F16430" s="84"/>
    </row>
    <row r="16431" spans="1:6" x14ac:dyDescent="0.25">
      <c r="A16431" t="s">
        <v>17669</v>
      </c>
      <c r="B16431">
        <v>1</v>
      </c>
      <c r="C16431" t="s">
        <v>9357</v>
      </c>
      <c r="D16431" s="84"/>
      <c r="F16431" s="84"/>
    </row>
    <row r="16432" spans="1:6" x14ac:dyDescent="0.25">
      <c r="A16432" t="s">
        <v>17670</v>
      </c>
      <c r="B16432">
        <v>1</v>
      </c>
      <c r="C16432" t="s">
        <v>9357</v>
      </c>
      <c r="D16432" s="84"/>
      <c r="F16432" s="84"/>
    </row>
    <row r="16433" spans="1:6" x14ac:dyDescent="0.25">
      <c r="A16433" t="s">
        <v>17671</v>
      </c>
      <c r="B16433">
        <v>1</v>
      </c>
      <c r="C16433" t="s">
        <v>9357</v>
      </c>
      <c r="D16433" s="84"/>
      <c r="F16433" s="84"/>
    </row>
    <row r="16434" spans="1:6" x14ac:dyDescent="0.25">
      <c r="A16434" t="s">
        <v>17672</v>
      </c>
      <c r="B16434">
        <v>1</v>
      </c>
      <c r="C16434" t="s">
        <v>9357</v>
      </c>
      <c r="D16434" s="84"/>
      <c r="F16434" s="84"/>
    </row>
    <row r="16435" spans="1:6" x14ac:dyDescent="0.25">
      <c r="A16435" t="s">
        <v>17673</v>
      </c>
      <c r="B16435">
        <v>1</v>
      </c>
      <c r="C16435" t="s">
        <v>9357</v>
      </c>
      <c r="D16435" s="84"/>
      <c r="F16435" s="84"/>
    </row>
    <row r="16436" spans="1:6" x14ac:dyDescent="0.25">
      <c r="A16436" t="s">
        <v>17674</v>
      </c>
      <c r="B16436">
        <v>1</v>
      </c>
      <c r="C16436" t="s">
        <v>9357</v>
      </c>
      <c r="D16436" s="84"/>
      <c r="F16436" s="84"/>
    </row>
    <row r="16437" spans="1:6" x14ac:dyDescent="0.25">
      <c r="A16437" t="s">
        <v>17675</v>
      </c>
      <c r="B16437">
        <v>1</v>
      </c>
      <c r="C16437" t="s">
        <v>9357</v>
      </c>
      <c r="D16437" s="84"/>
      <c r="F16437" s="84"/>
    </row>
    <row r="16438" spans="1:6" x14ac:dyDescent="0.25">
      <c r="A16438" t="s">
        <v>17676</v>
      </c>
      <c r="B16438">
        <v>1</v>
      </c>
      <c r="C16438" t="s">
        <v>9357</v>
      </c>
      <c r="D16438" s="84"/>
      <c r="F16438" s="84"/>
    </row>
    <row r="16439" spans="1:6" x14ac:dyDescent="0.25">
      <c r="A16439" t="s">
        <v>17677</v>
      </c>
      <c r="B16439">
        <v>1</v>
      </c>
      <c r="C16439" t="s">
        <v>9357</v>
      </c>
      <c r="D16439" s="84"/>
      <c r="F16439" s="84"/>
    </row>
    <row r="16440" spans="1:6" x14ac:dyDescent="0.25">
      <c r="A16440" t="s">
        <v>17678</v>
      </c>
      <c r="B16440">
        <v>1</v>
      </c>
      <c r="C16440" t="s">
        <v>9357</v>
      </c>
      <c r="D16440" s="84"/>
      <c r="F16440" s="84"/>
    </row>
    <row r="16441" spans="1:6" x14ac:dyDescent="0.25">
      <c r="A16441" t="s">
        <v>17679</v>
      </c>
      <c r="B16441">
        <v>1</v>
      </c>
      <c r="C16441" t="s">
        <v>9357</v>
      </c>
      <c r="D16441" s="84"/>
      <c r="F16441" s="84"/>
    </row>
    <row r="16442" spans="1:6" x14ac:dyDescent="0.25">
      <c r="A16442" t="s">
        <v>17680</v>
      </c>
      <c r="B16442">
        <v>1</v>
      </c>
      <c r="C16442" t="s">
        <v>9357</v>
      </c>
      <c r="D16442" s="84"/>
      <c r="F16442" s="84"/>
    </row>
    <row r="16443" spans="1:6" x14ac:dyDescent="0.25">
      <c r="A16443" t="s">
        <v>17681</v>
      </c>
      <c r="B16443">
        <v>1</v>
      </c>
      <c r="C16443" t="s">
        <v>9357</v>
      </c>
      <c r="D16443" s="84"/>
      <c r="F16443" s="84"/>
    </row>
    <row r="16444" spans="1:6" x14ac:dyDescent="0.25">
      <c r="A16444" t="s">
        <v>17682</v>
      </c>
      <c r="B16444">
        <v>1</v>
      </c>
      <c r="C16444" t="s">
        <v>9357</v>
      </c>
      <c r="D16444" s="84"/>
      <c r="F16444" s="84"/>
    </row>
    <row r="16445" spans="1:6" x14ac:dyDescent="0.25">
      <c r="A16445" t="s">
        <v>17683</v>
      </c>
      <c r="B16445">
        <v>1</v>
      </c>
      <c r="C16445" t="s">
        <v>9357</v>
      </c>
      <c r="D16445" s="84"/>
      <c r="F16445" s="84"/>
    </row>
    <row r="16446" spans="1:6" x14ac:dyDescent="0.25">
      <c r="A16446" t="s">
        <v>17684</v>
      </c>
      <c r="B16446">
        <v>1</v>
      </c>
      <c r="C16446" t="s">
        <v>9357</v>
      </c>
      <c r="D16446" s="84"/>
      <c r="F16446" s="84"/>
    </row>
    <row r="16447" spans="1:6" x14ac:dyDescent="0.25">
      <c r="A16447" t="s">
        <v>17685</v>
      </c>
      <c r="B16447">
        <v>1</v>
      </c>
      <c r="C16447" t="s">
        <v>9357</v>
      </c>
      <c r="D16447" s="84"/>
      <c r="F16447" s="84"/>
    </row>
    <row r="16448" spans="1:6" x14ac:dyDescent="0.25">
      <c r="A16448" t="s">
        <v>17686</v>
      </c>
      <c r="B16448">
        <v>1</v>
      </c>
      <c r="C16448" t="s">
        <v>9357</v>
      </c>
      <c r="D16448" s="84"/>
      <c r="F16448" s="84"/>
    </row>
    <row r="16449" spans="1:6" x14ac:dyDescent="0.25">
      <c r="A16449" t="s">
        <v>17687</v>
      </c>
      <c r="B16449">
        <v>1</v>
      </c>
      <c r="C16449" t="s">
        <v>9357</v>
      </c>
      <c r="D16449" s="84"/>
      <c r="F16449" s="84"/>
    </row>
    <row r="16450" spans="1:6" x14ac:dyDescent="0.25">
      <c r="A16450" t="s">
        <v>17688</v>
      </c>
      <c r="B16450">
        <v>1</v>
      </c>
      <c r="C16450" t="s">
        <v>9357</v>
      </c>
      <c r="D16450" s="84"/>
      <c r="F16450" s="84"/>
    </row>
    <row r="16451" spans="1:6" x14ac:dyDescent="0.25">
      <c r="A16451" t="s">
        <v>17689</v>
      </c>
      <c r="B16451">
        <v>1</v>
      </c>
      <c r="C16451" t="s">
        <v>9357</v>
      </c>
      <c r="D16451" s="84"/>
      <c r="F16451" s="84"/>
    </row>
    <row r="16452" spans="1:6" x14ac:dyDescent="0.25">
      <c r="A16452" t="s">
        <v>17690</v>
      </c>
      <c r="B16452">
        <v>1</v>
      </c>
      <c r="C16452" t="s">
        <v>9357</v>
      </c>
      <c r="D16452" s="84"/>
      <c r="F16452" s="84"/>
    </row>
    <row r="16453" spans="1:6" x14ac:dyDescent="0.25">
      <c r="A16453" t="s">
        <v>17691</v>
      </c>
      <c r="B16453">
        <v>1</v>
      </c>
      <c r="C16453" t="s">
        <v>9357</v>
      </c>
      <c r="D16453" s="84"/>
      <c r="F16453" s="84"/>
    </row>
    <row r="16454" spans="1:6" x14ac:dyDescent="0.25">
      <c r="A16454" t="s">
        <v>17692</v>
      </c>
      <c r="B16454">
        <v>1</v>
      </c>
      <c r="C16454" t="s">
        <v>9357</v>
      </c>
      <c r="D16454" s="84"/>
      <c r="F16454" s="84"/>
    </row>
    <row r="16455" spans="1:6" x14ac:dyDescent="0.25">
      <c r="A16455" t="s">
        <v>17693</v>
      </c>
      <c r="B16455">
        <v>1</v>
      </c>
      <c r="C16455" t="s">
        <v>9357</v>
      </c>
      <c r="D16455" s="84"/>
      <c r="F16455" s="84"/>
    </row>
    <row r="16456" spans="1:6" x14ac:dyDescent="0.25">
      <c r="A16456" t="s">
        <v>17694</v>
      </c>
      <c r="B16456">
        <v>1</v>
      </c>
      <c r="C16456" t="s">
        <v>9357</v>
      </c>
      <c r="D16456" s="84"/>
      <c r="F16456" s="84"/>
    </row>
    <row r="16457" spans="1:6" x14ac:dyDescent="0.25">
      <c r="A16457" t="s">
        <v>17695</v>
      </c>
      <c r="B16457">
        <v>1</v>
      </c>
      <c r="C16457" t="s">
        <v>9357</v>
      </c>
      <c r="D16457" s="84"/>
      <c r="F16457" s="84"/>
    </row>
    <row r="16458" spans="1:6" x14ac:dyDescent="0.25">
      <c r="A16458" t="s">
        <v>17696</v>
      </c>
      <c r="B16458">
        <v>1</v>
      </c>
      <c r="C16458" t="s">
        <v>9357</v>
      </c>
      <c r="D16458" s="84"/>
      <c r="F16458" s="84"/>
    </row>
    <row r="16459" spans="1:6" x14ac:dyDescent="0.25">
      <c r="A16459" t="s">
        <v>17697</v>
      </c>
      <c r="B16459">
        <v>1</v>
      </c>
      <c r="C16459" t="s">
        <v>9357</v>
      </c>
      <c r="D16459" s="84"/>
      <c r="F16459" s="84"/>
    </row>
    <row r="16460" spans="1:6" x14ac:dyDescent="0.25">
      <c r="A16460" t="s">
        <v>17698</v>
      </c>
      <c r="B16460">
        <v>1</v>
      </c>
      <c r="C16460" t="s">
        <v>9357</v>
      </c>
      <c r="D16460" s="84"/>
      <c r="F16460" s="84"/>
    </row>
    <row r="16461" spans="1:6" x14ac:dyDescent="0.25">
      <c r="A16461" t="s">
        <v>17699</v>
      </c>
      <c r="B16461">
        <v>1</v>
      </c>
      <c r="C16461" t="s">
        <v>9357</v>
      </c>
      <c r="D16461" s="84"/>
      <c r="F16461" s="84"/>
    </row>
    <row r="16462" spans="1:6" x14ac:dyDescent="0.25">
      <c r="A16462" t="s">
        <v>17700</v>
      </c>
      <c r="B16462">
        <v>1</v>
      </c>
      <c r="C16462" t="s">
        <v>9357</v>
      </c>
      <c r="D16462" s="84"/>
      <c r="F16462" s="84"/>
    </row>
    <row r="16463" spans="1:6" x14ac:dyDescent="0.25">
      <c r="A16463" t="s">
        <v>17701</v>
      </c>
      <c r="B16463">
        <v>1</v>
      </c>
      <c r="C16463" t="s">
        <v>9357</v>
      </c>
      <c r="D16463" s="84"/>
      <c r="F16463" s="84"/>
    </row>
    <row r="16464" spans="1:6" x14ac:dyDescent="0.25">
      <c r="A16464" t="s">
        <v>17702</v>
      </c>
      <c r="B16464">
        <v>1</v>
      </c>
      <c r="C16464" t="s">
        <v>9357</v>
      </c>
      <c r="D16464" s="84"/>
      <c r="F16464" s="84"/>
    </row>
    <row r="16465" spans="1:6" x14ac:dyDescent="0.25">
      <c r="A16465" t="s">
        <v>17703</v>
      </c>
      <c r="B16465">
        <v>1</v>
      </c>
      <c r="C16465" t="s">
        <v>9357</v>
      </c>
      <c r="D16465" s="84"/>
      <c r="F16465" s="84"/>
    </row>
    <row r="16466" spans="1:6" x14ac:dyDescent="0.25">
      <c r="A16466" t="s">
        <v>17704</v>
      </c>
      <c r="B16466">
        <v>1</v>
      </c>
      <c r="C16466" t="s">
        <v>9357</v>
      </c>
      <c r="D16466" s="84"/>
      <c r="F16466" s="84"/>
    </row>
    <row r="16467" spans="1:6" x14ac:dyDescent="0.25">
      <c r="A16467" t="s">
        <v>17705</v>
      </c>
      <c r="B16467">
        <v>1</v>
      </c>
      <c r="C16467" t="s">
        <v>9357</v>
      </c>
      <c r="D16467" s="84"/>
      <c r="F16467" s="84"/>
    </row>
    <row r="16468" spans="1:6" x14ac:dyDescent="0.25">
      <c r="A16468" t="s">
        <v>17706</v>
      </c>
      <c r="B16468">
        <v>1</v>
      </c>
      <c r="C16468" t="s">
        <v>9357</v>
      </c>
      <c r="D16468" s="84"/>
      <c r="F16468" s="84"/>
    </row>
    <row r="16469" spans="1:6" x14ac:dyDescent="0.25">
      <c r="A16469" t="s">
        <v>17707</v>
      </c>
      <c r="B16469">
        <v>1</v>
      </c>
      <c r="C16469" t="s">
        <v>9357</v>
      </c>
      <c r="D16469" s="84"/>
      <c r="F16469" s="84"/>
    </row>
    <row r="16470" spans="1:6" x14ac:dyDescent="0.25">
      <c r="A16470" t="s">
        <v>17708</v>
      </c>
      <c r="B16470">
        <v>1</v>
      </c>
      <c r="C16470" t="s">
        <v>9357</v>
      </c>
      <c r="D16470" s="84"/>
      <c r="F16470" s="84"/>
    </row>
    <row r="16471" spans="1:6" x14ac:dyDescent="0.25">
      <c r="A16471" t="s">
        <v>17709</v>
      </c>
      <c r="B16471">
        <v>1</v>
      </c>
      <c r="C16471" t="s">
        <v>9357</v>
      </c>
      <c r="D16471" s="84"/>
      <c r="F16471" s="84"/>
    </row>
    <row r="16472" spans="1:6" x14ac:dyDescent="0.25">
      <c r="A16472" t="s">
        <v>17710</v>
      </c>
      <c r="B16472">
        <v>1</v>
      </c>
      <c r="C16472" t="s">
        <v>9357</v>
      </c>
      <c r="D16472" s="84"/>
      <c r="F16472" s="84"/>
    </row>
    <row r="16473" spans="1:6" x14ac:dyDescent="0.25">
      <c r="A16473" t="s">
        <v>17711</v>
      </c>
      <c r="B16473">
        <v>1</v>
      </c>
      <c r="C16473" t="s">
        <v>9357</v>
      </c>
      <c r="D16473" s="84"/>
      <c r="F16473" s="84"/>
    </row>
    <row r="16474" spans="1:6" x14ac:dyDescent="0.25">
      <c r="A16474" t="s">
        <v>17712</v>
      </c>
      <c r="B16474">
        <v>1</v>
      </c>
      <c r="C16474" t="s">
        <v>9357</v>
      </c>
      <c r="D16474" s="84"/>
      <c r="F16474" s="84"/>
    </row>
    <row r="16475" spans="1:6" x14ac:dyDescent="0.25">
      <c r="A16475" t="s">
        <v>17713</v>
      </c>
      <c r="B16475">
        <v>1</v>
      </c>
      <c r="C16475" t="s">
        <v>9357</v>
      </c>
      <c r="D16475" s="84"/>
      <c r="F16475" s="84"/>
    </row>
    <row r="16476" spans="1:6" x14ac:dyDescent="0.25">
      <c r="A16476" t="s">
        <v>17714</v>
      </c>
      <c r="B16476">
        <v>1</v>
      </c>
      <c r="C16476" t="s">
        <v>9357</v>
      </c>
      <c r="D16476" s="84"/>
      <c r="F16476" s="84"/>
    </row>
    <row r="16477" spans="1:6" x14ac:dyDescent="0.25">
      <c r="A16477" t="s">
        <v>17715</v>
      </c>
      <c r="B16477">
        <v>1</v>
      </c>
      <c r="C16477" t="s">
        <v>9357</v>
      </c>
      <c r="D16477" s="84"/>
      <c r="F16477" s="84"/>
    </row>
    <row r="16478" spans="1:6" x14ac:dyDescent="0.25">
      <c r="A16478" t="s">
        <v>17716</v>
      </c>
      <c r="B16478">
        <v>1</v>
      </c>
      <c r="C16478" t="s">
        <v>9357</v>
      </c>
      <c r="D16478" s="84"/>
      <c r="F16478" s="84"/>
    </row>
    <row r="16479" spans="1:6" x14ac:dyDescent="0.25">
      <c r="A16479" t="s">
        <v>17717</v>
      </c>
      <c r="B16479">
        <v>1</v>
      </c>
      <c r="C16479" t="s">
        <v>9357</v>
      </c>
      <c r="D16479" s="84"/>
      <c r="F16479" s="84"/>
    </row>
    <row r="16480" spans="1:6" x14ac:dyDescent="0.25">
      <c r="A16480" t="s">
        <v>17718</v>
      </c>
      <c r="B16480">
        <v>1</v>
      </c>
      <c r="C16480" t="s">
        <v>9357</v>
      </c>
      <c r="D16480" s="84"/>
      <c r="F16480" s="84"/>
    </row>
    <row r="16481" spans="1:6" x14ac:dyDescent="0.25">
      <c r="A16481" t="s">
        <v>17719</v>
      </c>
      <c r="B16481">
        <v>1</v>
      </c>
      <c r="C16481" t="s">
        <v>9357</v>
      </c>
      <c r="D16481" s="84"/>
      <c r="F16481" s="84"/>
    </row>
    <row r="16482" spans="1:6" x14ac:dyDescent="0.25">
      <c r="A16482" t="s">
        <v>17720</v>
      </c>
      <c r="B16482">
        <v>1</v>
      </c>
      <c r="C16482" t="s">
        <v>9357</v>
      </c>
      <c r="D16482" s="84"/>
      <c r="F16482" s="84"/>
    </row>
    <row r="16483" spans="1:6" x14ac:dyDescent="0.25">
      <c r="A16483" t="s">
        <v>17721</v>
      </c>
      <c r="B16483">
        <v>1</v>
      </c>
      <c r="C16483" t="s">
        <v>9357</v>
      </c>
      <c r="D16483" s="84"/>
      <c r="F16483" s="84"/>
    </row>
    <row r="16484" spans="1:6" x14ac:dyDescent="0.25">
      <c r="A16484" t="s">
        <v>17722</v>
      </c>
      <c r="B16484">
        <v>1</v>
      </c>
      <c r="C16484" t="s">
        <v>9357</v>
      </c>
      <c r="D16484" s="84"/>
      <c r="F16484" s="84"/>
    </row>
    <row r="16485" spans="1:6" x14ac:dyDescent="0.25">
      <c r="A16485" t="s">
        <v>17723</v>
      </c>
      <c r="B16485">
        <v>1</v>
      </c>
      <c r="C16485" t="s">
        <v>9357</v>
      </c>
      <c r="D16485" s="84"/>
      <c r="F16485" s="84"/>
    </row>
    <row r="16486" spans="1:6" x14ac:dyDescent="0.25">
      <c r="A16486" t="s">
        <v>17724</v>
      </c>
      <c r="B16486">
        <v>1</v>
      </c>
      <c r="C16486" t="s">
        <v>9357</v>
      </c>
      <c r="D16486" s="84"/>
      <c r="F16486" s="84"/>
    </row>
    <row r="16487" spans="1:6" x14ac:dyDescent="0.25">
      <c r="A16487" t="s">
        <v>17725</v>
      </c>
      <c r="B16487">
        <v>1</v>
      </c>
      <c r="C16487" t="s">
        <v>9357</v>
      </c>
      <c r="D16487" s="84"/>
      <c r="F16487" s="84"/>
    </row>
    <row r="16488" spans="1:6" x14ac:dyDescent="0.25">
      <c r="A16488" t="s">
        <v>17726</v>
      </c>
      <c r="B16488">
        <v>1</v>
      </c>
      <c r="C16488" t="s">
        <v>9357</v>
      </c>
      <c r="D16488" s="84"/>
      <c r="F16488" s="84"/>
    </row>
    <row r="16489" spans="1:6" x14ac:dyDescent="0.25">
      <c r="A16489" t="s">
        <v>17727</v>
      </c>
      <c r="B16489">
        <v>1</v>
      </c>
      <c r="C16489" t="s">
        <v>9357</v>
      </c>
      <c r="D16489" s="84"/>
      <c r="F16489" s="84"/>
    </row>
    <row r="16490" spans="1:6" x14ac:dyDescent="0.25">
      <c r="A16490" t="s">
        <v>17728</v>
      </c>
      <c r="B16490">
        <v>1</v>
      </c>
      <c r="C16490" t="s">
        <v>9357</v>
      </c>
      <c r="D16490" s="84"/>
      <c r="F16490" s="84"/>
    </row>
    <row r="16491" spans="1:6" x14ac:dyDescent="0.25">
      <c r="A16491" t="s">
        <v>17729</v>
      </c>
      <c r="B16491">
        <v>1</v>
      </c>
      <c r="C16491" t="s">
        <v>9357</v>
      </c>
      <c r="D16491" s="84"/>
      <c r="F16491" s="84"/>
    </row>
    <row r="16492" spans="1:6" x14ac:dyDescent="0.25">
      <c r="A16492" t="s">
        <v>17730</v>
      </c>
      <c r="B16492">
        <v>1</v>
      </c>
      <c r="C16492" t="s">
        <v>9357</v>
      </c>
      <c r="D16492" s="84"/>
      <c r="F16492" s="84"/>
    </row>
    <row r="16493" spans="1:6" x14ac:dyDescent="0.25">
      <c r="A16493" t="s">
        <v>17731</v>
      </c>
      <c r="B16493">
        <v>1</v>
      </c>
      <c r="C16493" t="s">
        <v>9357</v>
      </c>
      <c r="D16493" s="84"/>
      <c r="F16493" s="84"/>
    </row>
    <row r="16494" spans="1:6" x14ac:dyDescent="0.25">
      <c r="A16494" t="s">
        <v>17732</v>
      </c>
      <c r="B16494">
        <v>1</v>
      </c>
      <c r="C16494" t="s">
        <v>9357</v>
      </c>
      <c r="D16494" s="84"/>
      <c r="F16494" s="84"/>
    </row>
    <row r="16495" spans="1:6" x14ac:dyDescent="0.25">
      <c r="A16495" t="s">
        <v>17733</v>
      </c>
      <c r="B16495">
        <v>1</v>
      </c>
      <c r="C16495" t="s">
        <v>9357</v>
      </c>
      <c r="D16495" s="84"/>
      <c r="F16495" s="84"/>
    </row>
    <row r="16496" spans="1:6" x14ac:dyDescent="0.25">
      <c r="A16496" t="s">
        <v>17734</v>
      </c>
      <c r="B16496">
        <v>1</v>
      </c>
      <c r="C16496" t="s">
        <v>9357</v>
      </c>
      <c r="D16496" s="84"/>
      <c r="F16496" s="84"/>
    </row>
    <row r="16497" spans="1:6" x14ac:dyDescent="0.25">
      <c r="A16497" t="s">
        <v>17735</v>
      </c>
      <c r="B16497">
        <v>1</v>
      </c>
      <c r="C16497" t="s">
        <v>9357</v>
      </c>
      <c r="D16497" s="84"/>
      <c r="F16497" s="84"/>
    </row>
    <row r="16498" spans="1:6" x14ac:dyDescent="0.25">
      <c r="A16498" t="s">
        <v>17736</v>
      </c>
      <c r="B16498">
        <v>1</v>
      </c>
      <c r="C16498" t="s">
        <v>9357</v>
      </c>
      <c r="D16498" s="84"/>
      <c r="F16498" s="84"/>
    </row>
    <row r="16499" spans="1:6" x14ac:dyDescent="0.25">
      <c r="A16499" t="s">
        <v>17737</v>
      </c>
      <c r="B16499">
        <v>1</v>
      </c>
      <c r="C16499" t="s">
        <v>9357</v>
      </c>
      <c r="D16499" s="84"/>
      <c r="F16499" s="84"/>
    </row>
    <row r="16500" spans="1:6" x14ac:dyDescent="0.25">
      <c r="A16500" t="s">
        <v>17738</v>
      </c>
      <c r="B16500">
        <v>1</v>
      </c>
      <c r="C16500" t="s">
        <v>9357</v>
      </c>
      <c r="D16500" s="84"/>
      <c r="F16500" s="84"/>
    </row>
    <row r="16501" spans="1:6" x14ac:dyDescent="0.25">
      <c r="A16501" t="s">
        <v>17739</v>
      </c>
      <c r="B16501">
        <v>1</v>
      </c>
      <c r="C16501" t="s">
        <v>9357</v>
      </c>
      <c r="D16501" s="84"/>
      <c r="F16501" s="84"/>
    </row>
    <row r="16502" spans="1:6" x14ac:dyDescent="0.25">
      <c r="A16502" t="s">
        <v>17740</v>
      </c>
      <c r="B16502">
        <v>1</v>
      </c>
      <c r="C16502" t="s">
        <v>9357</v>
      </c>
      <c r="D16502" s="84"/>
      <c r="F16502" s="84"/>
    </row>
    <row r="16503" spans="1:6" x14ac:dyDescent="0.25">
      <c r="A16503" t="s">
        <v>17741</v>
      </c>
      <c r="B16503">
        <v>1</v>
      </c>
      <c r="C16503" t="s">
        <v>9357</v>
      </c>
      <c r="D16503" s="84"/>
      <c r="F16503" s="84"/>
    </row>
    <row r="16504" spans="1:6" x14ac:dyDescent="0.25">
      <c r="A16504" t="s">
        <v>17742</v>
      </c>
      <c r="B16504">
        <v>1</v>
      </c>
      <c r="C16504" t="s">
        <v>9357</v>
      </c>
      <c r="D16504" s="84"/>
      <c r="F16504" s="84"/>
    </row>
    <row r="16505" spans="1:6" x14ac:dyDescent="0.25">
      <c r="A16505" t="s">
        <v>17743</v>
      </c>
      <c r="B16505">
        <v>1</v>
      </c>
      <c r="C16505" t="s">
        <v>9357</v>
      </c>
      <c r="D16505" s="84"/>
      <c r="F16505" s="84"/>
    </row>
    <row r="16506" spans="1:6" x14ac:dyDescent="0.25">
      <c r="A16506" t="s">
        <v>17744</v>
      </c>
      <c r="B16506">
        <v>1</v>
      </c>
      <c r="C16506" t="s">
        <v>9357</v>
      </c>
      <c r="D16506" s="84"/>
      <c r="F16506" s="84"/>
    </row>
    <row r="16507" spans="1:6" x14ac:dyDescent="0.25">
      <c r="A16507" t="s">
        <v>17745</v>
      </c>
      <c r="B16507">
        <v>1</v>
      </c>
      <c r="C16507" t="s">
        <v>9357</v>
      </c>
      <c r="D16507" s="84"/>
      <c r="F16507" s="84"/>
    </row>
    <row r="16508" spans="1:6" x14ac:dyDescent="0.25">
      <c r="A16508" t="s">
        <v>17746</v>
      </c>
      <c r="B16508">
        <v>1</v>
      </c>
      <c r="C16508" t="s">
        <v>9357</v>
      </c>
      <c r="D16508" s="84"/>
      <c r="F16508" s="84"/>
    </row>
    <row r="16509" spans="1:6" x14ac:dyDescent="0.25">
      <c r="A16509" t="s">
        <v>17747</v>
      </c>
      <c r="B16509">
        <v>1</v>
      </c>
      <c r="C16509" t="s">
        <v>9357</v>
      </c>
      <c r="D16509" s="84"/>
      <c r="F16509" s="84"/>
    </row>
    <row r="16510" spans="1:6" x14ac:dyDescent="0.25">
      <c r="A16510" t="s">
        <v>17748</v>
      </c>
      <c r="B16510">
        <v>1</v>
      </c>
      <c r="C16510" t="s">
        <v>9357</v>
      </c>
      <c r="D16510" s="84"/>
      <c r="F16510" s="84"/>
    </row>
    <row r="16511" spans="1:6" x14ac:dyDescent="0.25">
      <c r="A16511" t="s">
        <v>17749</v>
      </c>
      <c r="B16511">
        <v>1</v>
      </c>
      <c r="C16511" t="s">
        <v>9357</v>
      </c>
      <c r="D16511" s="84"/>
      <c r="F16511" s="84"/>
    </row>
    <row r="16512" spans="1:6" x14ac:dyDescent="0.25">
      <c r="A16512" t="s">
        <v>17750</v>
      </c>
      <c r="B16512">
        <v>1</v>
      </c>
      <c r="C16512" t="s">
        <v>9357</v>
      </c>
      <c r="D16512" s="84"/>
      <c r="F16512" s="84"/>
    </row>
    <row r="16513" spans="1:6" x14ac:dyDescent="0.25">
      <c r="A16513" t="s">
        <v>17751</v>
      </c>
      <c r="B16513">
        <v>1</v>
      </c>
      <c r="C16513" t="s">
        <v>9357</v>
      </c>
      <c r="D16513" s="84"/>
      <c r="F16513" s="84"/>
    </row>
    <row r="16514" spans="1:6" x14ac:dyDescent="0.25">
      <c r="A16514" t="s">
        <v>17752</v>
      </c>
      <c r="B16514">
        <v>1</v>
      </c>
      <c r="C16514" t="s">
        <v>9357</v>
      </c>
      <c r="D16514" s="84"/>
      <c r="F16514" s="84"/>
    </row>
    <row r="16515" spans="1:6" x14ac:dyDescent="0.25">
      <c r="A16515" t="s">
        <v>17753</v>
      </c>
      <c r="B16515">
        <v>1</v>
      </c>
      <c r="C16515" t="s">
        <v>9357</v>
      </c>
      <c r="D16515" s="84"/>
      <c r="F16515" s="84"/>
    </row>
    <row r="16516" spans="1:6" x14ac:dyDescent="0.25">
      <c r="A16516" t="s">
        <v>17754</v>
      </c>
      <c r="B16516">
        <v>1</v>
      </c>
      <c r="C16516" t="s">
        <v>9357</v>
      </c>
      <c r="D16516" s="84"/>
      <c r="F16516" s="84"/>
    </row>
    <row r="16517" spans="1:6" x14ac:dyDescent="0.25">
      <c r="A16517" t="s">
        <v>17755</v>
      </c>
      <c r="B16517">
        <v>1</v>
      </c>
      <c r="C16517" t="s">
        <v>9357</v>
      </c>
      <c r="D16517" s="84"/>
      <c r="F16517" s="84"/>
    </row>
    <row r="16518" spans="1:6" x14ac:dyDescent="0.25">
      <c r="A16518" t="s">
        <v>17756</v>
      </c>
      <c r="B16518">
        <v>1</v>
      </c>
      <c r="C16518" t="s">
        <v>9357</v>
      </c>
      <c r="D16518" s="84"/>
      <c r="F16518" s="84"/>
    </row>
    <row r="16519" spans="1:6" x14ac:dyDescent="0.25">
      <c r="A16519" t="s">
        <v>17757</v>
      </c>
      <c r="B16519">
        <v>1</v>
      </c>
      <c r="C16519" t="s">
        <v>9357</v>
      </c>
      <c r="D16519" s="84"/>
      <c r="F16519" s="84"/>
    </row>
    <row r="16520" spans="1:6" x14ac:dyDescent="0.25">
      <c r="A16520" t="s">
        <v>17758</v>
      </c>
      <c r="B16520">
        <v>1</v>
      </c>
      <c r="C16520" t="s">
        <v>9357</v>
      </c>
      <c r="D16520" s="84"/>
      <c r="F16520" s="84"/>
    </row>
    <row r="16521" spans="1:6" x14ac:dyDescent="0.25">
      <c r="A16521" t="s">
        <v>17759</v>
      </c>
      <c r="B16521">
        <v>1</v>
      </c>
      <c r="C16521" t="s">
        <v>9357</v>
      </c>
      <c r="D16521" s="84"/>
      <c r="F16521" s="84"/>
    </row>
    <row r="16522" spans="1:6" x14ac:dyDescent="0.25">
      <c r="A16522" t="s">
        <v>17760</v>
      </c>
      <c r="B16522">
        <v>1</v>
      </c>
      <c r="C16522" t="s">
        <v>9357</v>
      </c>
      <c r="D16522" s="84"/>
      <c r="F16522" s="84"/>
    </row>
    <row r="16523" spans="1:6" x14ac:dyDescent="0.25">
      <c r="A16523" t="s">
        <v>17761</v>
      </c>
      <c r="B16523">
        <v>1</v>
      </c>
      <c r="C16523" t="s">
        <v>9357</v>
      </c>
      <c r="D16523" s="84"/>
      <c r="F16523" s="84"/>
    </row>
    <row r="16524" spans="1:6" x14ac:dyDescent="0.25">
      <c r="A16524" t="s">
        <v>17762</v>
      </c>
      <c r="B16524">
        <v>1</v>
      </c>
      <c r="C16524" t="s">
        <v>9357</v>
      </c>
      <c r="D16524" s="84"/>
      <c r="F16524" s="84"/>
    </row>
    <row r="16525" spans="1:6" x14ac:dyDescent="0.25">
      <c r="A16525" t="s">
        <v>17763</v>
      </c>
      <c r="B16525">
        <v>1</v>
      </c>
      <c r="C16525" t="s">
        <v>9357</v>
      </c>
      <c r="D16525" s="84"/>
      <c r="F16525" s="84"/>
    </row>
    <row r="16526" spans="1:6" x14ac:dyDescent="0.25">
      <c r="A16526" t="s">
        <v>17764</v>
      </c>
      <c r="B16526">
        <v>1</v>
      </c>
      <c r="C16526" t="s">
        <v>9357</v>
      </c>
      <c r="D16526" s="84"/>
      <c r="F16526" s="84"/>
    </row>
    <row r="16527" spans="1:6" x14ac:dyDescent="0.25">
      <c r="A16527" t="s">
        <v>17765</v>
      </c>
      <c r="B16527">
        <v>1</v>
      </c>
      <c r="C16527" t="s">
        <v>9357</v>
      </c>
      <c r="D16527" s="84"/>
      <c r="F16527" s="84"/>
    </row>
    <row r="16528" spans="1:6" x14ac:dyDescent="0.25">
      <c r="A16528" t="s">
        <v>17766</v>
      </c>
      <c r="B16528">
        <v>1</v>
      </c>
      <c r="C16528" t="s">
        <v>9357</v>
      </c>
      <c r="D16528" s="84"/>
      <c r="F16528" s="84"/>
    </row>
    <row r="16529" spans="1:6" x14ac:dyDescent="0.25">
      <c r="A16529" t="s">
        <v>17767</v>
      </c>
      <c r="B16529">
        <v>1</v>
      </c>
      <c r="C16529" t="s">
        <v>9357</v>
      </c>
      <c r="D16529" s="84"/>
      <c r="F16529" s="84"/>
    </row>
    <row r="16530" spans="1:6" x14ac:dyDescent="0.25">
      <c r="A16530" t="s">
        <v>17768</v>
      </c>
      <c r="B16530">
        <v>1</v>
      </c>
      <c r="C16530" t="s">
        <v>9357</v>
      </c>
      <c r="D16530" s="84"/>
      <c r="F16530" s="84"/>
    </row>
    <row r="16531" spans="1:6" x14ac:dyDescent="0.25">
      <c r="A16531" t="s">
        <v>17769</v>
      </c>
      <c r="B16531">
        <v>1</v>
      </c>
      <c r="C16531" t="s">
        <v>9357</v>
      </c>
      <c r="D16531" s="84"/>
      <c r="F16531" s="84"/>
    </row>
    <row r="16532" spans="1:6" x14ac:dyDescent="0.25">
      <c r="A16532" t="s">
        <v>17770</v>
      </c>
      <c r="B16532">
        <v>1</v>
      </c>
      <c r="C16532" t="s">
        <v>9357</v>
      </c>
      <c r="D16532" s="84"/>
      <c r="F16532" s="84"/>
    </row>
    <row r="16533" spans="1:6" x14ac:dyDescent="0.25">
      <c r="A16533" t="s">
        <v>17771</v>
      </c>
      <c r="B16533">
        <v>1</v>
      </c>
      <c r="C16533" t="s">
        <v>9357</v>
      </c>
      <c r="D16533" s="84"/>
      <c r="F16533" s="84"/>
    </row>
    <row r="16534" spans="1:6" x14ac:dyDescent="0.25">
      <c r="A16534" t="s">
        <v>17772</v>
      </c>
      <c r="B16534">
        <v>1</v>
      </c>
      <c r="C16534" t="s">
        <v>9357</v>
      </c>
      <c r="D16534" s="84"/>
      <c r="F16534" s="84"/>
    </row>
    <row r="16535" spans="1:6" x14ac:dyDescent="0.25">
      <c r="A16535" t="s">
        <v>17773</v>
      </c>
      <c r="B16535">
        <v>1</v>
      </c>
      <c r="C16535" t="s">
        <v>9357</v>
      </c>
      <c r="D16535" s="84"/>
      <c r="F16535" s="84"/>
    </row>
    <row r="16536" spans="1:6" x14ac:dyDescent="0.25">
      <c r="A16536" t="s">
        <v>17774</v>
      </c>
      <c r="B16536">
        <v>1</v>
      </c>
      <c r="C16536" t="s">
        <v>9357</v>
      </c>
      <c r="D16536" s="84"/>
      <c r="F16536" s="84"/>
    </row>
    <row r="16537" spans="1:6" x14ac:dyDescent="0.25">
      <c r="A16537" t="s">
        <v>17775</v>
      </c>
      <c r="B16537">
        <v>1</v>
      </c>
      <c r="C16537" t="s">
        <v>9357</v>
      </c>
      <c r="D16537" s="84"/>
      <c r="F16537" s="84"/>
    </row>
    <row r="16538" spans="1:6" x14ac:dyDescent="0.25">
      <c r="A16538" t="s">
        <v>17776</v>
      </c>
      <c r="B16538">
        <v>1</v>
      </c>
      <c r="C16538" t="s">
        <v>9357</v>
      </c>
      <c r="D16538" s="84"/>
      <c r="F16538" s="84"/>
    </row>
    <row r="16539" spans="1:6" x14ac:dyDescent="0.25">
      <c r="A16539" t="s">
        <v>17777</v>
      </c>
      <c r="B16539">
        <v>1</v>
      </c>
      <c r="C16539" t="s">
        <v>9357</v>
      </c>
      <c r="D16539" s="84"/>
      <c r="F16539" s="84"/>
    </row>
    <row r="16540" spans="1:6" x14ac:dyDescent="0.25">
      <c r="A16540" t="s">
        <v>17778</v>
      </c>
      <c r="B16540">
        <v>1</v>
      </c>
      <c r="C16540" t="s">
        <v>9357</v>
      </c>
      <c r="D16540" s="84"/>
      <c r="F16540" s="84"/>
    </row>
    <row r="16541" spans="1:6" x14ac:dyDescent="0.25">
      <c r="A16541" t="s">
        <v>17779</v>
      </c>
      <c r="B16541">
        <v>1</v>
      </c>
      <c r="C16541" t="s">
        <v>9357</v>
      </c>
      <c r="D16541" s="84"/>
      <c r="F16541" s="84"/>
    </row>
    <row r="16542" spans="1:6" x14ac:dyDescent="0.25">
      <c r="A16542" t="s">
        <v>17780</v>
      </c>
      <c r="B16542">
        <v>1</v>
      </c>
      <c r="C16542" t="s">
        <v>9357</v>
      </c>
      <c r="D16542" s="84"/>
      <c r="F16542" s="84"/>
    </row>
    <row r="16543" spans="1:6" x14ac:dyDescent="0.25">
      <c r="A16543" t="s">
        <v>17781</v>
      </c>
      <c r="B16543">
        <v>1</v>
      </c>
      <c r="C16543" t="s">
        <v>9357</v>
      </c>
      <c r="D16543" s="84"/>
      <c r="F16543" s="84"/>
    </row>
    <row r="16544" spans="1:6" x14ac:dyDescent="0.25">
      <c r="A16544" t="s">
        <v>17782</v>
      </c>
      <c r="B16544">
        <v>1</v>
      </c>
      <c r="C16544" t="s">
        <v>9357</v>
      </c>
      <c r="D16544" s="84"/>
      <c r="F16544" s="84"/>
    </row>
    <row r="16545" spans="1:6" x14ac:dyDescent="0.25">
      <c r="A16545" t="s">
        <v>17783</v>
      </c>
      <c r="B16545">
        <v>1</v>
      </c>
      <c r="C16545" t="s">
        <v>9357</v>
      </c>
      <c r="D16545" s="84"/>
      <c r="F16545" s="84"/>
    </row>
    <row r="16546" spans="1:6" x14ac:dyDescent="0.25">
      <c r="A16546" t="s">
        <v>17784</v>
      </c>
      <c r="B16546">
        <v>1</v>
      </c>
      <c r="C16546" t="s">
        <v>9357</v>
      </c>
      <c r="D16546" s="84"/>
      <c r="F16546" s="84"/>
    </row>
    <row r="16547" spans="1:6" x14ac:dyDescent="0.25">
      <c r="A16547" t="s">
        <v>17785</v>
      </c>
      <c r="B16547">
        <v>1</v>
      </c>
      <c r="C16547" t="s">
        <v>9357</v>
      </c>
      <c r="D16547" s="84"/>
      <c r="F16547" s="84"/>
    </row>
    <row r="16548" spans="1:6" x14ac:dyDescent="0.25">
      <c r="A16548" t="s">
        <v>17786</v>
      </c>
      <c r="B16548">
        <v>1</v>
      </c>
      <c r="C16548" t="s">
        <v>9357</v>
      </c>
      <c r="D16548" s="84"/>
      <c r="F16548" s="84"/>
    </row>
    <row r="16549" spans="1:6" x14ac:dyDescent="0.25">
      <c r="A16549" t="s">
        <v>17787</v>
      </c>
      <c r="B16549">
        <v>1</v>
      </c>
      <c r="C16549" t="s">
        <v>9357</v>
      </c>
      <c r="D16549" s="84"/>
      <c r="F16549" s="84"/>
    </row>
    <row r="16550" spans="1:6" x14ac:dyDescent="0.25">
      <c r="A16550" t="s">
        <v>17788</v>
      </c>
      <c r="B16550">
        <v>1</v>
      </c>
      <c r="C16550" t="s">
        <v>9357</v>
      </c>
      <c r="D16550" s="84"/>
      <c r="F16550" s="84"/>
    </row>
    <row r="16551" spans="1:6" x14ac:dyDescent="0.25">
      <c r="A16551" t="s">
        <v>17789</v>
      </c>
      <c r="B16551">
        <v>1</v>
      </c>
      <c r="C16551" t="s">
        <v>9357</v>
      </c>
      <c r="D16551" s="84"/>
      <c r="F16551" s="84"/>
    </row>
    <row r="16552" spans="1:6" x14ac:dyDescent="0.25">
      <c r="A16552" t="s">
        <v>17790</v>
      </c>
      <c r="B16552">
        <v>1</v>
      </c>
      <c r="C16552" t="s">
        <v>9357</v>
      </c>
      <c r="D16552" s="84"/>
      <c r="F16552" s="84"/>
    </row>
    <row r="16553" spans="1:6" x14ac:dyDescent="0.25">
      <c r="A16553" t="s">
        <v>17791</v>
      </c>
      <c r="B16553">
        <v>1</v>
      </c>
      <c r="C16553" t="s">
        <v>9357</v>
      </c>
      <c r="D16553" s="84"/>
      <c r="F16553" s="84"/>
    </row>
    <row r="16554" spans="1:6" x14ac:dyDescent="0.25">
      <c r="A16554" t="s">
        <v>17792</v>
      </c>
      <c r="B16554">
        <v>1</v>
      </c>
      <c r="C16554" t="s">
        <v>9357</v>
      </c>
      <c r="D16554" s="84"/>
      <c r="F16554" s="84"/>
    </row>
    <row r="16555" spans="1:6" x14ac:dyDescent="0.25">
      <c r="A16555" t="s">
        <v>17793</v>
      </c>
      <c r="B16555">
        <v>1</v>
      </c>
      <c r="C16555" t="s">
        <v>9357</v>
      </c>
      <c r="D16555" s="84"/>
      <c r="F16555" s="84"/>
    </row>
    <row r="16556" spans="1:6" x14ac:dyDescent="0.25">
      <c r="A16556" t="s">
        <v>17794</v>
      </c>
      <c r="B16556">
        <v>1</v>
      </c>
      <c r="C16556" t="s">
        <v>9357</v>
      </c>
      <c r="D16556" s="84"/>
      <c r="F16556" s="84"/>
    </row>
    <row r="16557" spans="1:6" x14ac:dyDescent="0.25">
      <c r="A16557" t="s">
        <v>17795</v>
      </c>
      <c r="B16557">
        <v>1</v>
      </c>
      <c r="C16557" t="s">
        <v>9357</v>
      </c>
      <c r="D16557" s="84"/>
      <c r="F16557" s="84"/>
    </row>
    <row r="16558" spans="1:6" x14ac:dyDescent="0.25">
      <c r="A16558" t="s">
        <v>17796</v>
      </c>
      <c r="B16558">
        <v>1</v>
      </c>
      <c r="C16558" t="s">
        <v>9357</v>
      </c>
      <c r="D16558" s="84"/>
      <c r="F16558" s="84"/>
    </row>
    <row r="16559" spans="1:6" x14ac:dyDescent="0.25">
      <c r="A16559" t="s">
        <v>17797</v>
      </c>
      <c r="B16559">
        <v>1</v>
      </c>
      <c r="C16559" t="s">
        <v>9357</v>
      </c>
      <c r="D16559" s="84"/>
      <c r="F16559" s="84"/>
    </row>
    <row r="16560" spans="1:6" x14ac:dyDescent="0.25">
      <c r="A16560" t="s">
        <v>17798</v>
      </c>
      <c r="B16560">
        <v>1</v>
      </c>
      <c r="C16560" t="s">
        <v>9357</v>
      </c>
      <c r="D16560" s="84"/>
      <c r="F16560" s="84"/>
    </row>
    <row r="16561" spans="1:6" x14ac:dyDescent="0.25">
      <c r="A16561" t="s">
        <v>17799</v>
      </c>
      <c r="B16561">
        <v>1</v>
      </c>
      <c r="C16561" t="s">
        <v>9357</v>
      </c>
      <c r="D16561" s="84"/>
      <c r="F16561" s="84"/>
    </row>
    <row r="16562" spans="1:6" x14ac:dyDescent="0.25">
      <c r="A16562" t="s">
        <v>17800</v>
      </c>
      <c r="B16562">
        <v>1</v>
      </c>
      <c r="C16562" t="s">
        <v>9357</v>
      </c>
      <c r="D16562" s="84"/>
      <c r="F16562" s="84"/>
    </row>
    <row r="16563" spans="1:6" x14ac:dyDescent="0.25">
      <c r="A16563" t="s">
        <v>17801</v>
      </c>
      <c r="B16563">
        <v>1</v>
      </c>
      <c r="C16563" t="s">
        <v>9357</v>
      </c>
      <c r="D16563" s="84"/>
      <c r="F16563" s="84"/>
    </row>
    <row r="16564" spans="1:6" x14ac:dyDescent="0.25">
      <c r="A16564" t="s">
        <v>17802</v>
      </c>
      <c r="B16564">
        <v>1</v>
      </c>
      <c r="C16564" t="s">
        <v>9357</v>
      </c>
      <c r="D16564" s="84"/>
      <c r="F16564" s="84"/>
    </row>
    <row r="16565" spans="1:6" x14ac:dyDescent="0.25">
      <c r="A16565" t="s">
        <v>17803</v>
      </c>
      <c r="B16565">
        <v>1</v>
      </c>
      <c r="C16565" t="s">
        <v>9357</v>
      </c>
      <c r="D16565" s="84"/>
      <c r="F16565" s="84"/>
    </row>
    <row r="16566" spans="1:6" x14ac:dyDescent="0.25">
      <c r="A16566" t="s">
        <v>17804</v>
      </c>
      <c r="B16566">
        <v>1</v>
      </c>
      <c r="C16566" t="s">
        <v>9357</v>
      </c>
      <c r="D16566" s="84"/>
      <c r="F16566" s="84"/>
    </row>
    <row r="16567" spans="1:6" x14ac:dyDescent="0.25">
      <c r="A16567" t="s">
        <v>17805</v>
      </c>
      <c r="B16567">
        <v>1</v>
      </c>
      <c r="C16567" t="s">
        <v>9357</v>
      </c>
      <c r="D16567" s="84"/>
      <c r="F16567" s="84"/>
    </row>
    <row r="16568" spans="1:6" x14ac:dyDescent="0.25">
      <c r="A16568" t="s">
        <v>17806</v>
      </c>
      <c r="B16568">
        <v>1</v>
      </c>
      <c r="C16568" t="s">
        <v>9357</v>
      </c>
      <c r="D16568" s="84"/>
      <c r="F16568" s="84"/>
    </row>
    <row r="16569" spans="1:6" x14ac:dyDescent="0.25">
      <c r="A16569" t="s">
        <v>17807</v>
      </c>
      <c r="B16569">
        <v>1</v>
      </c>
      <c r="C16569" t="s">
        <v>9357</v>
      </c>
      <c r="D16569" s="84"/>
      <c r="F16569" s="84"/>
    </row>
    <row r="16570" spans="1:6" x14ac:dyDescent="0.25">
      <c r="A16570" t="s">
        <v>17808</v>
      </c>
      <c r="B16570">
        <v>1</v>
      </c>
      <c r="C16570" t="s">
        <v>9357</v>
      </c>
      <c r="D16570" s="84"/>
      <c r="F16570" s="84"/>
    </row>
    <row r="16571" spans="1:6" x14ac:dyDescent="0.25">
      <c r="A16571" t="s">
        <v>17809</v>
      </c>
      <c r="B16571">
        <v>1</v>
      </c>
      <c r="C16571" t="s">
        <v>9357</v>
      </c>
      <c r="D16571" s="84"/>
      <c r="F16571" s="84"/>
    </row>
    <row r="16572" spans="1:6" x14ac:dyDescent="0.25">
      <c r="A16572" t="s">
        <v>17810</v>
      </c>
      <c r="B16572">
        <v>1</v>
      </c>
      <c r="C16572" t="s">
        <v>9357</v>
      </c>
      <c r="D16572" s="84"/>
      <c r="F16572" s="84"/>
    </row>
    <row r="16573" spans="1:6" x14ac:dyDescent="0.25">
      <c r="A16573" t="s">
        <v>17811</v>
      </c>
      <c r="B16573">
        <v>1</v>
      </c>
      <c r="C16573" t="s">
        <v>9357</v>
      </c>
      <c r="D16573" s="84"/>
      <c r="F16573" s="84"/>
    </row>
    <row r="16574" spans="1:6" x14ac:dyDescent="0.25">
      <c r="A16574" t="s">
        <v>17812</v>
      </c>
      <c r="B16574">
        <v>1</v>
      </c>
      <c r="C16574" t="s">
        <v>9357</v>
      </c>
      <c r="D16574" s="84"/>
      <c r="F16574" s="84"/>
    </row>
    <row r="16575" spans="1:6" x14ac:dyDescent="0.25">
      <c r="A16575" t="s">
        <v>17813</v>
      </c>
      <c r="B16575">
        <v>1</v>
      </c>
      <c r="C16575" t="s">
        <v>9357</v>
      </c>
      <c r="D16575" s="84"/>
      <c r="F16575" s="84"/>
    </row>
    <row r="16576" spans="1:6" x14ac:dyDescent="0.25">
      <c r="A16576" t="s">
        <v>17814</v>
      </c>
      <c r="B16576">
        <v>1</v>
      </c>
      <c r="C16576" t="s">
        <v>9357</v>
      </c>
      <c r="D16576" s="84"/>
      <c r="F16576" s="84"/>
    </row>
    <row r="16577" spans="1:6" x14ac:dyDescent="0.25">
      <c r="A16577" t="s">
        <v>17815</v>
      </c>
      <c r="B16577">
        <v>1</v>
      </c>
      <c r="C16577" t="s">
        <v>9357</v>
      </c>
      <c r="D16577" s="84"/>
      <c r="F16577" s="84"/>
    </row>
    <row r="16578" spans="1:6" x14ac:dyDescent="0.25">
      <c r="A16578" t="s">
        <v>17816</v>
      </c>
      <c r="B16578">
        <v>1</v>
      </c>
      <c r="C16578" t="s">
        <v>9357</v>
      </c>
      <c r="D16578" s="84"/>
      <c r="F16578" s="84"/>
    </row>
    <row r="16579" spans="1:6" x14ac:dyDescent="0.25">
      <c r="A16579" t="s">
        <v>17817</v>
      </c>
      <c r="B16579">
        <v>1</v>
      </c>
      <c r="C16579" t="s">
        <v>9357</v>
      </c>
      <c r="D16579" s="84"/>
      <c r="F16579" s="84"/>
    </row>
    <row r="16580" spans="1:6" x14ac:dyDescent="0.25">
      <c r="A16580" t="s">
        <v>17818</v>
      </c>
      <c r="B16580">
        <v>1</v>
      </c>
      <c r="C16580" t="s">
        <v>9357</v>
      </c>
      <c r="D16580" s="84"/>
      <c r="F16580" s="84"/>
    </row>
    <row r="16581" spans="1:6" x14ac:dyDescent="0.25">
      <c r="A16581" t="s">
        <v>17819</v>
      </c>
      <c r="B16581">
        <v>1</v>
      </c>
      <c r="C16581" t="s">
        <v>9357</v>
      </c>
      <c r="D16581" s="84"/>
      <c r="F16581" s="84"/>
    </row>
    <row r="16582" spans="1:6" x14ac:dyDescent="0.25">
      <c r="A16582" t="s">
        <v>17820</v>
      </c>
      <c r="B16582">
        <v>1</v>
      </c>
      <c r="C16582" t="s">
        <v>9357</v>
      </c>
      <c r="D16582" s="84"/>
      <c r="F16582" s="84"/>
    </row>
    <row r="16583" spans="1:6" x14ac:dyDescent="0.25">
      <c r="A16583" t="s">
        <v>17821</v>
      </c>
      <c r="B16583">
        <v>1</v>
      </c>
      <c r="C16583" t="s">
        <v>9357</v>
      </c>
      <c r="D16583" s="84"/>
      <c r="F16583" s="84"/>
    </row>
    <row r="16584" spans="1:6" x14ac:dyDescent="0.25">
      <c r="A16584" t="s">
        <v>17822</v>
      </c>
      <c r="B16584">
        <v>1</v>
      </c>
      <c r="C16584" t="s">
        <v>9357</v>
      </c>
      <c r="D16584" s="84"/>
      <c r="F16584" s="84"/>
    </row>
    <row r="16585" spans="1:6" x14ac:dyDescent="0.25">
      <c r="A16585" t="s">
        <v>17823</v>
      </c>
      <c r="B16585">
        <v>1</v>
      </c>
      <c r="C16585" t="s">
        <v>9357</v>
      </c>
      <c r="D16585" s="84"/>
      <c r="F16585" s="84"/>
    </row>
    <row r="16586" spans="1:6" x14ac:dyDescent="0.25">
      <c r="A16586" t="s">
        <v>17824</v>
      </c>
      <c r="B16586">
        <v>1</v>
      </c>
      <c r="C16586" t="s">
        <v>9357</v>
      </c>
      <c r="D16586" s="84"/>
      <c r="F16586" s="84"/>
    </row>
    <row r="16587" spans="1:6" x14ac:dyDescent="0.25">
      <c r="A16587" t="s">
        <v>17825</v>
      </c>
      <c r="B16587">
        <v>1</v>
      </c>
      <c r="C16587" t="s">
        <v>9357</v>
      </c>
      <c r="D16587" s="84"/>
      <c r="F16587" s="84"/>
    </row>
    <row r="16588" spans="1:6" x14ac:dyDescent="0.25">
      <c r="A16588" t="s">
        <v>17826</v>
      </c>
      <c r="B16588">
        <v>1</v>
      </c>
      <c r="C16588" t="s">
        <v>9357</v>
      </c>
      <c r="D16588" s="84"/>
      <c r="F16588" s="84"/>
    </row>
    <row r="16589" spans="1:6" x14ac:dyDescent="0.25">
      <c r="A16589" t="s">
        <v>17827</v>
      </c>
      <c r="B16589">
        <v>1</v>
      </c>
      <c r="C16589" t="s">
        <v>9357</v>
      </c>
      <c r="D16589" s="84"/>
      <c r="F16589" s="84"/>
    </row>
    <row r="16590" spans="1:6" x14ac:dyDescent="0.25">
      <c r="A16590" t="s">
        <v>17828</v>
      </c>
      <c r="B16590">
        <v>1</v>
      </c>
      <c r="C16590" t="s">
        <v>9357</v>
      </c>
      <c r="D16590" s="84"/>
      <c r="F16590" s="84"/>
    </row>
    <row r="16591" spans="1:6" x14ac:dyDescent="0.25">
      <c r="A16591" t="s">
        <v>17829</v>
      </c>
      <c r="B16591">
        <v>1</v>
      </c>
      <c r="C16591" t="s">
        <v>9357</v>
      </c>
      <c r="D16591" s="84"/>
      <c r="F16591" s="84"/>
    </row>
    <row r="16592" spans="1:6" x14ac:dyDescent="0.25">
      <c r="A16592" t="s">
        <v>17830</v>
      </c>
      <c r="B16592">
        <v>1</v>
      </c>
      <c r="C16592" t="s">
        <v>9357</v>
      </c>
      <c r="D16592" s="84"/>
      <c r="F16592" s="84"/>
    </row>
    <row r="16593" spans="1:6" x14ac:dyDescent="0.25">
      <c r="A16593" t="s">
        <v>17831</v>
      </c>
      <c r="B16593">
        <v>1</v>
      </c>
      <c r="C16593" t="s">
        <v>9357</v>
      </c>
      <c r="D16593" s="84"/>
      <c r="F16593" s="84"/>
    </row>
    <row r="16594" spans="1:6" x14ac:dyDescent="0.25">
      <c r="A16594" t="s">
        <v>17832</v>
      </c>
      <c r="B16594">
        <v>1</v>
      </c>
      <c r="C16594" t="s">
        <v>9357</v>
      </c>
      <c r="D16594" s="84"/>
      <c r="F16594" s="84"/>
    </row>
    <row r="16595" spans="1:6" x14ac:dyDescent="0.25">
      <c r="A16595" t="s">
        <v>17833</v>
      </c>
      <c r="B16595">
        <v>1</v>
      </c>
      <c r="C16595" t="s">
        <v>9357</v>
      </c>
      <c r="D16595" s="84"/>
      <c r="F16595" s="84"/>
    </row>
    <row r="16596" spans="1:6" x14ac:dyDescent="0.25">
      <c r="A16596" t="s">
        <v>17834</v>
      </c>
      <c r="B16596">
        <v>1</v>
      </c>
      <c r="C16596" t="s">
        <v>9357</v>
      </c>
      <c r="D16596" s="84"/>
      <c r="F16596" s="84"/>
    </row>
    <row r="16597" spans="1:6" x14ac:dyDescent="0.25">
      <c r="A16597" t="s">
        <v>17835</v>
      </c>
      <c r="B16597">
        <v>1</v>
      </c>
      <c r="C16597" t="s">
        <v>9357</v>
      </c>
      <c r="D16597" s="84"/>
      <c r="F16597" s="84"/>
    </row>
    <row r="16598" spans="1:6" x14ac:dyDescent="0.25">
      <c r="A16598" t="s">
        <v>17836</v>
      </c>
      <c r="B16598">
        <v>1</v>
      </c>
      <c r="C16598" t="s">
        <v>9357</v>
      </c>
      <c r="D16598" s="84"/>
      <c r="F16598" s="84"/>
    </row>
    <row r="16599" spans="1:6" x14ac:dyDescent="0.25">
      <c r="A16599" t="s">
        <v>17837</v>
      </c>
      <c r="B16599">
        <v>1</v>
      </c>
      <c r="C16599" t="s">
        <v>9357</v>
      </c>
      <c r="D16599" s="84"/>
      <c r="F16599" s="84"/>
    </row>
    <row r="16600" spans="1:6" x14ac:dyDescent="0.25">
      <c r="A16600" t="s">
        <v>17838</v>
      </c>
      <c r="B16600">
        <v>1</v>
      </c>
      <c r="C16600" t="s">
        <v>9357</v>
      </c>
      <c r="D16600" s="84"/>
      <c r="F16600" s="84"/>
    </row>
    <row r="16601" spans="1:6" x14ac:dyDescent="0.25">
      <c r="A16601" t="s">
        <v>17839</v>
      </c>
      <c r="B16601">
        <v>1</v>
      </c>
      <c r="C16601" t="s">
        <v>9357</v>
      </c>
      <c r="D16601" s="84"/>
      <c r="F16601" s="84"/>
    </row>
    <row r="16602" spans="1:6" x14ac:dyDescent="0.25">
      <c r="A16602" t="s">
        <v>17840</v>
      </c>
      <c r="B16602">
        <v>1</v>
      </c>
      <c r="C16602" t="s">
        <v>9357</v>
      </c>
      <c r="D16602" s="84"/>
      <c r="F16602" s="84"/>
    </row>
    <row r="16603" spans="1:6" x14ac:dyDescent="0.25">
      <c r="A16603" t="s">
        <v>17841</v>
      </c>
      <c r="B16603">
        <v>1</v>
      </c>
      <c r="C16603" t="s">
        <v>9357</v>
      </c>
      <c r="D16603" s="84"/>
      <c r="F16603" s="84"/>
    </row>
    <row r="16604" spans="1:6" x14ac:dyDescent="0.25">
      <c r="A16604" t="s">
        <v>17842</v>
      </c>
      <c r="B16604">
        <v>1</v>
      </c>
      <c r="C16604" t="s">
        <v>9357</v>
      </c>
      <c r="D16604" s="84"/>
      <c r="F16604" s="84"/>
    </row>
    <row r="16605" spans="1:6" x14ac:dyDescent="0.25">
      <c r="A16605" t="s">
        <v>17843</v>
      </c>
      <c r="B16605">
        <v>1</v>
      </c>
      <c r="C16605" t="s">
        <v>9357</v>
      </c>
      <c r="D16605" s="84"/>
      <c r="F16605" s="84"/>
    </row>
    <row r="16606" spans="1:6" x14ac:dyDescent="0.25">
      <c r="A16606" t="s">
        <v>17844</v>
      </c>
      <c r="B16606">
        <v>1</v>
      </c>
      <c r="C16606" t="s">
        <v>9357</v>
      </c>
      <c r="D16606" s="84"/>
      <c r="F16606" s="84"/>
    </row>
    <row r="16607" spans="1:6" x14ac:dyDescent="0.25">
      <c r="A16607" t="s">
        <v>17845</v>
      </c>
      <c r="B16607">
        <v>1</v>
      </c>
      <c r="C16607" t="s">
        <v>9357</v>
      </c>
      <c r="D16607" s="84"/>
      <c r="F16607" s="84"/>
    </row>
    <row r="16608" spans="1:6" x14ac:dyDescent="0.25">
      <c r="A16608" t="s">
        <v>17846</v>
      </c>
      <c r="B16608">
        <v>1</v>
      </c>
      <c r="C16608" t="s">
        <v>9357</v>
      </c>
      <c r="D16608" s="84"/>
      <c r="F16608" s="84"/>
    </row>
    <row r="16609" spans="1:6" x14ac:dyDescent="0.25">
      <c r="A16609" t="s">
        <v>17847</v>
      </c>
      <c r="B16609">
        <v>1</v>
      </c>
      <c r="C16609" t="s">
        <v>9357</v>
      </c>
      <c r="D16609" s="84"/>
      <c r="F16609" s="84"/>
    </row>
    <row r="16610" spans="1:6" x14ac:dyDescent="0.25">
      <c r="A16610" t="s">
        <v>17848</v>
      </c>
      <c r="B16610">
        <v>1</v>
      </c>
      <c r="C16610" t="s">
        <v>9357</v>
      </c>
      <c r="D16610" s="84"/>
      <c r="F16610" s="84"/>
    </row>
    <row r="16611" spans="1:6" x14ac:dyDescent="0.25">
      <c r="A16611" t="s">
        <v>17849</v>
      </c>
      <c r="B16611">
        <v>1</v>
      </c>
      <c r="C16611" t="s">
        <v>9357</v>
      </c>
      <c r="D16611" s="84"/>
      <c r="F16611" s="84"/>
    </row>
    <row r="16612" spans="1:6" x14ac:dyDescent="0.25">
      <c r="A16612" t="s">
        <v>17850</v>
      </c>
      <c r="B16612">
        <v>1</v>
      </c>
      <c r="C16612" t="s">
        <v>9357</v>
      </c>
      <c r="D16612" s="84"/>
      <c r="F16612" s="84"/>
    </row>
    <row r="16613" spans="1:6" x14ac:dyDescent="0.25">
      <c r="A16613" t="s">
        <v>17851</v>
      </c>
      <c r="B16613">
        <v>1</v>
      </c>
      <c r="C16613" t="s">
        <v>9357</v>
      </c>
      <c r="D16613" s="84"/>
      <c r="F16613" s="84"/>
    </row>
    <row r="16614" spans="1:6" x14ac:dyDescent="0.25">
      <c r="A16614" t="s">
        <v>17852</v>
      </c>
      <c r="B16614">
        <v>1</v>
      </c>
      <c r="C16614" t="s">
        <v>9357</v>
      </c>
      <c r="D16614" s="84"/>
      <c r="F16614" s="84"/>
    </row>
    <row r="16615" spans="1:6" x14ac:dyDescent="0.25">
      <c r="A16615" t="s">
        <v>17853</v>
      </c>
      <c r="B16615">
        <v>1</v>
      </c>
      <c r="C16615" t="s">
        <v>9357</v>
      </c>
      <c r="D16615" s="84"/>
      <c r="F16615" s="84"/>
    </row>
    <row r="16616" spans="1:6" x14ac:dyDescent="0.25">
      <c r="A16616" t="s">
        <v>17854</v>
      </c>
      <c r="B16616">
        <v>1</v>
      </c>
      <c r="C16616" t="s">
        <v>9357</v>
      </c>
      <c r="D16616" s="84"/>
      <c r="F16616" s="84"/>
    </row>
    <row r="16617" spans="1:6" x14ac:dyDescent="0.25">
      <c r="A16617" t="s">
        <v>17855</v>
      </c>
      <c r="B16617">
        <v>1</v>
      </c>
      <c r="C16617" t="s">
        <v>9357</v>
      </c>
      <c r="D16617" s="84"/>
      <c r="F16617" s="84"/>
    </row>
    <row r="16618" spans="1:6" x14ac:dyDescent="0.25">
      <c r="A16618" t="s">
        <v>17856</v>
      </c>
      <c r="B16618">
        <v>1</v>
      </c>
      <c r="C16618" t="s">
        <v>9357</v>
      </c>
      <c r="D16618" s="84"/>
      <c r="F16618" s="84"/>
    </row>
    <row r="16619" spans="1:6" x14ac:dyDescent="0.25">
      <c r="A16619" t="s">
        <v>17857</v>
      </c>
      <c r="B16619">
        <v>1</v>
      </c>
      <c r="C16619" t="s">
        <v>9357</v>
      </c>
      <c r="D16619" s="84"/>
      <c r="F16619" s="84"/>
    </row>
    <row r="16620" spans="1:6" x14ac:dyDescent="0.25">
      <c r="A16620" t="s">
        <v>17858</v>
      </c>
      <c r="B16620">
        <v>1</v>
      </c>
      <c r="C16620" t="s">
        <v>9357</v>
      </c>
      <c r="D16620" s="84"/>
      <c r="F16620" s="84"/>
    </row>
    <row r="16621" spans="1:6" x14ac:dyDescent="0.25">
      <c r="A16621" t="s">
        <v>17859</v>
      </c>
      <c r="B16621">
        <v>1</v>
      </c>
      <c r="C16621" t="s">
        <v>9357</v>
      </c>
      <c r="D16621" s="84"/>
      <c r="F16621" s="84"/>
    </row>
    <row r="16622" spans="1:6" x14ac:dyDescent="0.25">
      <c r="A16622" t="s">
        <v>17860</v>
      </c>
      <c r="B16622">
        <v>1</v>
      </c>
      <c r="C16622" t="s">
        <v>9357</v>
      </c>
      <c r="D16622" s="84"/>
      <c r="F16622" s="84"/>
    </row>
    <row r="16623" spans="1:6" x14ac:dyDescent="0.25">
      <c r="A16623" t="s">
        <v>17861</v>
      </c>
      <c r="B16623">
        <v>1</v>
      </c>
      <c r="C16623" t="s">
        <v>9357</v>
      </c>
      <c r="D16623" s="84"/>
      <c r="F16623" s="84"/>
    </row>
    <row r="16624" spans="1:6" x14ac:dyDescent="0.25">
      <c r="A16624" t="s">
        <v>17862</v>
      </c>
      <c r="B16624">
        <v>1</v>
      </c>
      <c r="C16624" t="s">
        <v>9357</v>
      </c>
      <c r="D16624" s="84"/>
      <c r="F16624" s="84"/>
    </row>
    <row r="16625" spans="1:6" x14ac:dyDescent="0.25">
      <c r="A16625" t="s">
        <v>17863</v>
      </c>
      <c r="B16625">
        <v>1</v>
      </c>
      <c r="C16625" t="s">
        <v>9357</v>
      </c>
      <c r="D16625" s="84"/>
      <c r="F16625" s="84"/>
    </row>
    <row r="16626" spans="1:6" x14ac:dyDescent="0.25">
      <c r="A16626" t="s">
        <v>17864</v>
      </c>
      <c r="B16626">
        <v>1</v>
      </c>
      <c r="C16626" t="s">
        <v>9357</v>
      </c>
      <c r="D16626" s="84"/>
      <c r="F16626" s="84"/>
    </row>
    <row r="16627" spans="1:6" x14ac:dyDescent="0.25">
      <c r="A16627" t="s">
        <v>17865</v>
      </c>
      <c r="B16627">
        <v>1</v>
      </c>
      <c r="C16627" t="s">
        <v>9357</v>
      </c>
      <c r="D16627" s="84"/>
      <c r="F16627" s="84"/>
    </row>
    <row r="16628" spans="1:6" x14ac:dyDescent="0.25">
      <c r="A16628" t="s">
        <v>17866</v>
      </c>
      <c r="B16628">
        <v>1</v>
      </c>
      <c r="C16628" t="s">
        <v>9357</v>
      </c>
      <c r="D16628" s="84"/>
      <c r="F16628" s="84"/>
    </row>
    <row r="16629" spans="1:6" x14ac:dyDescent="0.25">
      <c r="A16629" t="s">
        <v>17867</v>
      </c>
      <c r="B16629">
        <v>1</v>
      </c>
      <c r="C16629" t="s">
        <v>9357</v>
      </c>
      <c r="D16629" s="84"/>
      <c r="F16629" s="84"/>
    </row>
    <row r="16630" spans="1:6" x14ac:dyDescent="0.25">
      <c r="A16630" t="s">
        <v>17868</v>
      </c>
      <c r="B16630">
        <v>1</v>
      </c>
      <c r="C16630" t="s">
        <v>9357</v>
      </c>
      <c r="D16630" s="84"/>
      <c r="F16630" s="84"/>
    </row>
    <row r="16631" spans="1:6" x14ac:dyDescent="0.25">
      <c r="A16631" t="s">
        <v>17869</v>
      </c>
      <c r="B16631">
        <v>1</v>
      </c>
      <c r="C16631" t="s">
        <v>9357</v>
      </c>
      <c r="D16631" s="84"/>
      <c r="F16631" s="84"/>
    </row>
    <row r="16632" spans="1:6" x14ac:dyDescent="0.25">
      <c r="A16632" t="s">
        <v>17870</v>
      </c>
      <c r="B16632">
        <v>1</v>
      </c>
      <c r="C16632" t="s">
        <v>9357</v>
      </c>
      <c r="D16632" s="84"/>
      <c r="F16632" s="84"/>
    </row>
    <row r="16633" spans="1:6" x14ac:dyDescent="0.25">
      <c r="A16633" t="s">
        <v>17871</v>
      </c>
      <c r="B16633">
        <v>1</v>
      </c>
      <c r="C16633" t="s">
        <v>9357</v>
      </c>
      <c r="D16633" s="84"/>
      <c r="F16633" s="84"/>
    </row>
    <row r="16634" spans="1:6" x14ac:dyDescent="0.25">
      <c r="A16634" t="s">
        <v>17872</v>
      </c>
      <c r="B16634">
        <v>1</v>
      </c>
      <c r="C16634" t="s">
        <v>9357</v>
      </c>
      <c r="D16634" s="84"/>
      <c r="F16634" s="84"/>
    </row>
    <row r="16635" spans="1:6" x14ac:dyDescent="0.25">
      <c r="A16635" t="s">
        <v>17873</v>
      </c>
      <c r="B16635">
        <v>1</v>
      </c>
      <c r="C16635" t="s">
        <v>9357</v>
      </c>
      <c r="D16635" s="84"/>
      <c r="F16635" s="84"/>
    </row>
    <row r="16636" spans="1:6" x14ac:dyDescent="0.25">
      <c r="A16636" t="s">
        <v>17874</v>
      </c>
      <c r="B16636">
        <v>1</v>
      </c>
      <c r="C16636" t="s">
        <v>9357</v>
      </c>
      <c r="D16636" s="84"/>
      <c r="F16636" s="84"/>
    </row>
    <row r="16637" spans="1:6" x14ac:dyDescent="0.25">
      <c r="A16637" t="s">
        <v>17875</v>
      </c>
      <c r="B16637">
        <v>1</v>
      </c>
      <c r="C16637" t="s">
        <v>9357</v>
      </c>
      <c r="D16637" s="84"/>
      <c r="F16637" s="84"/>
    </row>
    <row r="16638" spans="1:6" x14ac:dyDescent="0.25">
      <c r="A16638" t="s">
        <v>17876</v>
      </c>
      <c r="B16638">
        <v>1</v>
      </c>
      <c r="C16638" t="s">
        <v>9357</v>
      </c>
      <c r="D16638" s="84"/>
      <c r="F16638" s="84"/>
    </row>
    <row r="16639" spans="1:6" x14ac:dyDescent="0.25">
      <c r="A16639" t="s">
        <v>17877</v>
      </c>
      <c r="B16639">
        <v>1</v>
      </c>
      <c r="C16639" t="s">
        <v>9357</v>
      </c>
      <c r="D16639" s="84"/>
      <c r="F16639" s="84"/>
    </row>
    <row r="16640" spans="1:6" x14ac:dyDescent="0.25">
      <c r="A16640" t="s">
        <v>17878</v>
      </c>
      <c r="B16640">
        <v>1</v>
      </c>
      <c r="C16640" t="s">
        <v>9357</v>
      </c>
      <c r="D16640" s="84"/>
      <c r="F16640" s="84"/>
    </row>
    <row r="16641" spans="1:6" x14ac:dyDescent="0.25">
      <c r="A16641" t="s">
        <v>17879</v>
      </c>
      <c r="B16641">
        <v>1</v>
      </c>
      <c r="C16641" t="s">
        <v>9357</v>
      </c>
      <c r="D16641" s="84"/>
      <c r="F16641" s="84"/>
    </row>
    <row r="16642" spans="1:6" x14ac:dyDescent="0.25">
      <c r="A16642" t="s">
        <v>17880</v>
      </c>
      <c r="B16642">
        <v>1</v>
      </c>
      <c r="C16642" t="s">
        <v>9357</v>
      </c>
      <c r="D16642" s="84"/>
      <c r="F16642" s="84"/>
    </row>
    <row r="16643" spans="1:6" x14ac:dyDescent="0.25">
      <c r="A16643" t="s">
        <v>17881</v>
      </c>
      <c r="B16643">
        <v>1</v>
      </c>
      <c r="C16643" t="s">
        <v>9357</v>
      </c>
      <c r="D16643" s="84"/>
      <c r="F16643" s="84"/>
    </row>
    <row r="16644" spans="1:6" x14ac:dyDescent="0.25">
      <c r="A16644" t="s">
        <v>17882</v>
      </c>
      <c r="B16644">
        <v>1</v>
      </c>
      <c r="C16644" t="s">
        <v>9357</v>
      </c>
      <c r="D16644" s="84"/>
      <c r="F16644" s="84"/>
    </row>
    <row r="16645" spans="1:6" x14ac:dyDescent="0.25">
      <c r="A16645" t="s">
        <v>17883</v>
      </c>
      <c r="B16645">
        <v>1</v>
      </c>
      <c r="C16645" t="s">
        <v>9357</v>
      </c>
      <c r="D16645" s="84"/>
      <c r="F16645" s="84"/>
    </row>
    <row r="16646" spans="1:6" x14ac:dyDescent="0.25">
      <c r="A16646" t="s">
        <v>17884</v>
      </c>
      <c r="B16646">
        <v>1</v>
      </c>
      <c r="C16646" t="s">
        <v>9357</v>
      </c>
      <c r="D16646" s="84"/>
      <c r="F16646" s="84"/>
    </row>
    <row r="16647" spans="1:6" x14ac:dyDescent="0.25">
      <c r="A16647" t="s">
        <v>17885</v>
      </c>
      <c r="B16647">
        <v>1</v>
      </c>
      <c r="C16647" t="s">
        <v>9357</v>
      </c>
      <c r="D16647" s="84"/>
      <c r="F16647" s="84"/>
    </row>
    <row r="16648" spans="1:6" x14ac:dyDescent="0.25">
      <c r="A16648" t="s">
        <v>17886</v>
      </c>
      <c r="B16648">
        <v>1</v>
      </c>
      <c r="C16648" t="s">
        <v>9357</v>
      </c>
      <c r="D16648" s="84"/>
      <c r="F16648" s="84"/>
    </row>
    <row r="16649" spans="1:6" x14ac:dyDescent="0.25">
      <c r="A16649" t="s">
        <v>17887</v>
      </c>
      <c r="B16649">
        <v>1</v>
      </c>
      <c r="C16649" t="s">
        <v>9357</v>
      </c>
      <c r="D16649" s="84"/>
      <c r="F16649" s="84"/>
    </row>
    <row r="16650" spans="1:6" x14ac:dyDescent="0.25">
      <c r="A16650" t="s">
        <v>17888</v>
      </c>
      <c r="B16650">
        <v>1</v>
      </c>
      <c r="C16650" t="s">
        <v>9357</v>
      </c>
      <c r="D16650" s="84"/>
      <c r="F16650" s="84"/>
    </row>
    <row r="16651" spans="1:6" x14ac:dyDescent="0.25">
      <c r="A16651" t="s">
        <v>17889</v>
      </c>
      <c r="B16651">
        <v>1</v>
      </c>
      <c r="C16651" t="s">
        <v>9357</v>
      </c>
      <c r="D16651" s="84"/>
      <c r="F16651" s="84"/>
    </row>
    <row r="16652" spans="1:6" x14ac:dyDescent="0.25">
      <c r="A16652" t="s">
        <v>17890</v>
      </c>
      <c r="B16652">
        <v>1</v>
      </c>
      <c r="C16652" t="s">
        <v>9357</v>
      </c>
      <c r="D16652" s="84"/>
      <c r="F16652" s="84"/>
    </row>
    <row r="16653" spans="1:6" x14ac:dyDescent="0.25">
      <c r="A16653" t="s">
        <v>17891</v>
      </c>
      <c r="B16653">
        <v>1</v>
      </c>
      <c r="C16653" t="s">
        <v>9357</v>
      </c>
      <c r="D16653" s="84"/>
      <c r="F16653" s="84"/>
    </row>
    <row r="16654" spans="1:6" x14ac:dyDescent="0.25">
      <c r="A16654" t="s">
        <v>17892</v>
      </c>
      <c r="B16654">
        <v>1</v>
      </c>
      <c r="C16654" t="s">
        <v>9357</v>
      </c>
      <c r="D16654" s="84"/>
      <c r="F16654" s="84"/>
    </row>
    <row r="16655" spans="1:6" x14ac:dyDescent="0.25">
      <c r="A16655" t="s">
        <v>17893</v>
      </c>
      <c r="B16655">
        <v>1</v>
      </c>
      <c r="C16655" t="s">
        <v>9357</v>
      </c>
      <c r="D16655" s="84"/>
      <c r="F16655" s="84"/>
    </row>
    <row r="16656" spans="1:6" x14ac:dyDescent="0.25">
      <c r="A16656" t="s">
        <v>17894</v>
      </c>
      <c r="B16656">
        <v>1</v>
      </c>
      <c r="C16656" t="s">
        <v>9357</v>
      </c>
      <c r="D16656" s="84"/>
      <c r="F16656" s="84"/>
    </row>
    <row r="16657" spans="1:6" x14ac:dyDescent="0.25">
      <c r="A16657" t="s">
        <v>17895</v>
      </c>
      <c r="B16657">
        <v>1</v>
      </c>
      <c r="C16657" t="s">
        <v>9357</v>
      </c>
      <c r="D16657" s="84"/>
      <c r="F16657" s="84"/>
    </row>
    <row r="16658" spans="1:6" x14ac:dyDescent="0.25">
      <c r="A16658" t="s">
        <v>17896</v>
      </c>
      <c r="B16658">
        <v>1</v>
      </c>
      <c r="C16658" t="s">
        <v>9357</v>
      </c>
      <c r="D16658" s="84"/>
      <c r="F16658" s="84"/>
    </row>
    <row r="16659" spans="1:6" x14ac:dyDescent="0.25">
      <c r="A16659" t="s">
        <v>17897</v>
      </c>
      <c r="B16659">
        <v>1</v>
      </c>
      <c r="C16659" t="s">
        <v>9357</v>
      </c>
      <c r="D16659" s="84"/>
      <c r="F16659" s="84"/>
    </row>
    <row r="16660" spans="1:6" x14ac:dyDescent="0.25">
      <c r="A16660" t="s">
        <v>17898</v>
      </c>
      <c r="B16660">
        <v>1</v>
      </c>
      <c r="C16660" t="s">
        <v>9357</v>
      </c>
      <c r="D16660" s="84"/>
      <c r="F16660" s="84"/>
    </row>
    <row r="16661" spans="1:6" x14ac:dyDescent="0.25">
      <c r="A16661" t="s">
        <v>17899</v>
      </c>
      <c r="B16661">
        <v>1</v>
      </c>
      <c r="C16661" t="s">
        <v>9357</v>
      </c>
      <c r="D16661" s="84"/>
      <c r="F16661" s="84"/>
    </row>
    <row r="16662" spans="1:6" x14ac:dyDescent="0.25">
      <c r="A16662" t="s">
        <v>17900</v>
      </c>
      <c r="B16662">
        <v>1</v>
      </c>
      <c r="C16662" t="s">
        <v>9357</v>
      </c>
      <c r="D16662" s="84"/>
      <c r="F16662" s="84"/>
    </row>
    <row r="16663" spans="1:6" x14ac:dyDescent="0.25">
      <c r="A16663" t="s">
        <v>17901</v>
      </c>
      <c r="B16663">
        <v>1</v>
      </c>
      <c r="C16663" t="s">
        <v>9357</v>
      </c>
      <c r="D16663" s="84"/>
      <c r="F16663" s="84"/>
    </row>
    <row r="16664" spans="1:6" x14ac:dyDescent="0.25">
      <c r="A16664" t="s">
        <v>17902</v>
      </c>
      <c r="B16664">
        <v>1</v>
      </c>
      <c r="C16664" t="s">
        <v>9357</v>
      </c>
      <c r="D16664" s="84"/>
      <c r="F16664" s="84"/>
    </row>
    <row r="16665" spans="1:6" x14ac:dyDescent="0.25">
      <c r="A16665" t="s">
        <v>17903</v>
      </c>
      <c r="B16665">
        <v>1</v>
      </c>
      <c r="C16665" t="s">
        <v>9357</v>
      </c>
      <c r="D16665" s="84"/>
      <c r="F16665" s="84"/>
    </row>
    <row r="16666" spans="1:6" x14ac:dyDescent="0.25">
      <c r="A16666" t="s">
        <v>17904</v>
      </c>
      <c r="B16666">
        <v>1</v>
      </c>
      <c r="C16666" t="s">
        <v>9357</v>
      </c>
      <c r="D16666" s="84"/>
      <c r="F16666" s="84"/>
    </row>
    <row r="16667" spans="1:6" x14ac:dyDescent="0.25">
      <c r="A16667" t="s">
        <v>17905</v>
      </c>
      <c r="B16667">
        <v>1</v>
      </c>
      <c r="C16667" t="s">
        <v>9357</v>
      </c>
      <c r="D16667" s="84"/>
      <c r="F16667" s="84"/>
    </row>
    <row r="16668" spans="1:6" x14ac:dyDescent="0.25">
      <c r="A16668" t="s">
        <v>17906</v>
      </c>
      <c r="B16668">
        <v>1</v>
      </c>
      <c r="C16668" t="s">
        <v>9357</v>
      </c>
      <c r="D16668" s="84"/>
      <c r="F16668" s="84"/>
    </row>
    <row r="16669" spans="1:6" x14ac:dyDescent="0.25">
      <c r="A16669" t="s">
        <v>17907</v>
      </c>
      <c r="B16669">
        <v>1</v>
      </c>
      <c r="C16669" t="s">
        <v>9357</v>
      </c>
      <c r="D16669" s="84"/>
      <c r="F16669" s="84"/>
    </row>
    <row r="16670" spans="1:6" x14ac:dyDescent="0.25">
      <c r="A16670" t="s">
        <v>17908</v>
      </c>
      <c r="B16670">
        <v>1</v>
      </c>
      <c r="C16670" t="s">
        <v>9357</v>
      </c>
      <c r="D16670" s="84"/>
      <c r="F16670" s="84"/>
    </row>
    <row r="16671" spans="1:6" x14ac:dyDescent="0.25">
      <c r="A16671" t="s">
        <v>17909</v>
      </c>
      <c r="B16671">
        <v>1</v>
      </c>
      <c r="C16671" t="s">
        <v>9357</v>
      </c>
      <c r="D16671" s="84"/>
      <c r="F16671" s="84"/>
    </row>
    <row r="16672" spans="1:6" x14ac:dyDescent="0.25">
      <c r="A16672" t="s">
        <v>17910</v>
      </c>
      <c r="B16672">
        <v>1</v>
      </c>
      <c r="C16672" t="s">
        <v>9357</v>
      </c>
      <c r="D16672" s="84"/>
      <c r="F16672" s="84"/>
    </row>
    <row r="16673" spans="1:6" x14ac:dyDescent="0.25">
      <c r="A16673" t="s">
        <v>17911</v>
      </c>
      <c r="B16673">
        <v>1</v>
      </c>
      <c r="C16673" t="s">
        <v>9357</v>
      </c>
      <c r="D16673" s="84"/>
      <c r="F16673" s="84"/>
    </row>
    <row r="16674" spans="1:6" x14ac:dyDescent="0.25">
      <c r="A16674" t="s">
        <v>17912</v>
      </c>
      <c r="B16674">
        <v>1</v>
      </c>
      <c r="C16674" t="s">
        <v>9357</v>
      </c>
      <c r="D16674" s="84"/>
      <c r="F16674" s="84"/>
    </row>
    <row r="16675" spans="1:6" x14ac:dyDescent="0.25">
      <c r="A16675" t="s">
        <v>17913</v>
      </c>
      <c r="B16675">
        <v>1</v>
      </c>
      <c r="C16675" t="s">
        <v>9357</v>
      </c>
      <c r="D16675" s="84"/>
      <c r="F16675" s="84"/>
    </row>
    <row r="16676" spans="1:6" x14ac:dyDescent="0.25">
      <c r="A16676" t="s">
        <v>17914</v>
      </c>
      <c r="B16676">
        <v>1</v>
      </c>
      <c r="C16676" t="s">
        <v>9357</v>
      </c>
      <c r="D16676" s="84"/>
      <c r="F16676" s="84"/>
    </row>
    <row r="16677" spans="1:6" x14ac:dyDescent="0.25">
      <c r="A16677" t="s">
        <v>17915</v>
      </c>
      <c r="B16677">
        <v>1</v>
      </c>
      <c r="C16677" t="s">
        <v>9357</v>
      </c>
      <c r="D16677" s="84"/>
      <c r="F16677" s="84"/>
    </row>
    <row r="16678" spans="1:6" x14ac:dyDescent="0.25">
      <c r="A16678" t="s">
        <v>17916</v>
      </c>
      <c r="B16678">
        <v>1</v>
      </c>
      <c r="C16678" t="s">
        <v>9357</v>
      </c>
      <c r="D16678" s="84"/>
      <c r="F16678" s="84"/>
    </row>
    <row r="16679" spans="1:6" x14ac:dyDescent="0.25">
      <c r="A16679" t="s">
        <v>17917</v>
      </c>
      <c r="B16679">
        <v>1</v>
      </c>
      <c r="C16679" t="s">
        <v>9357</v>
      </c>
      <c r="D16679" s="84"/>
      <c r="F16679" s="84"/>
    </row>
    <row r="16680" spans="1:6" x14ac:dyDescent="0.25">
      <c r="A16680" t="s">
        <v>17918</v>
      </c>
      <c r="B16680">
        <v>1</v>
      </c>
      <c r="C16680" t="s">
        <v>9357</v>
      </c>
      <c r="D16680" s="84"/>
      <c r="F16680" s="84"/>
    </row>
    <row r="16681" spans="1:6" x14ac:dyDescent="0.25">
      <c r="A16681" t="s">
        <v>17919</v>
      </c>
      <c r="B16681">
        <v>1</v>
      </c>
      <c r="C16681" t="s">
        <v>9357</v>
      </c>
      <c r="D16681" s="84"/>
      <c r="F16681" s="84"/>
    </row>
    <row r="16682" spans="1:6" x14ac:dyDescent="0.25">
      <c r="A16682" t="s">
        <v>17920</v>
      </c>
      <c r="B16682">
        <v>1</v>
      </c>
      <c r="C16682" t="s">
        <v>9357</v>
      </c>
      <c r="D16682" s="84"/>
      <c r="F16682" s="84"/>
    </row>
    <row r="16683" spans="1:6" x14ac:dyDescent="0.25">
      <c r="A16683" t="s">
        <v>17921</v>
      </c>
      <c r="B16683">
        <v>1</v>
      </c>
      <c r="C16683" t="s">
        <v>9357</v>
      </c>
      <c r="D16683" s="84"/>
      <c r="F16683" s="84"/>
    </row>
    <row r="16684" spans="1:6" x14ac:dyDescent="0.25">
      <c r="A16684" t="s">
        <v>17922</v>
      </c>
      <c r="B16684">
        <v>1</v>
      </c>
      <c r="C16684" t="s">
        <v>9357</v>
      </c>
      <c r="D16684" s="84"/>
      <c r="F16684" s="84"/>
    </row>
    <row r="16685" spans="1:6" x14ac:dyDescent="0.25">
      <c r="A16685" t="s">
        <v>17923</v>
      </c>
      <c r="B16685">
        <v>1</v>
      </c>
      <c r="C16685" t="s">
        <v>9357</v>
      </c>
      <c r="D16685" s="84"/>
      <c r="F16685" s="84"/>
    </row>
    <row r="16686" spans="1:6" x14ac:dyDescent="0.25">
      <c r="A16686" t="s">
        <v>17924</v>
      </c>
      <c r="B16686">
        <v>1</v>
      </c>
      <c r="C16686" t="s">
        <v>9357</v>
      </c>
      <c r="D16686" s="84"/>
      <c r="F16686" s="84"/>
    </row>
    <row r="16687" spans="1:6" x14ac:dyDescent="0.25">
      <c r="A16687" t="s">
        <v>17925</v>
      </c>
      <c r="B16687">
        <v>1</v>
      </c>
      <c r="C16687" t="s">
        <v>9357</v>
      </c>
      <c r="D16687" s="84"/>
      <c r="F16687" s="84"/>
    </row>
    <row r="16688" spans="1:6" x14ac:dyDescent="0.25">
      <c r="A16688" t="s">
        <v>17926</v>
      </c>
      <c r="B16688">
        <v>1</v>
      </c>
      <c r="C16688" t="s">
        <v>9357</v>
      </c>
      <c r="D16688" s="84"/>
      <c r="F16688" s="84"/>
    </row>
    <row r="16689" spans="1:6" x14ac:dyDescent="0.25">
      <c r="A16689" t="s">
        <v>17927</v>
      </c>
      <c r="B16689">
        <v>1</v>
      </c>
      <c r="C16689" t="s">
        <v>9357</v>
      </c>
      <c r="D16689" s="84"/>
      <c r="F16689" s="84"/>
    </row>
    <row r="16690" spans="1:6" x14ac:dyDescent="0.25">
      <c r="A16690" t="s">
        <v>17928</v>
      </c>
      <c r="B16690">
        <v>1</v>
      </c>
      <c r="C16690" t="s">
        <v>9357</v>
      </c>
      <c r="D16690" s="84"/>
      <c r="F16690" s="84"/>
    </row>
    <row r="16691" spans="1:6" x14ac:dyDescent="0.25">
      <c r="A16691" t="s">
        <v>17929</v>
      </c>
      <c r="B16691">
        <v>1</v>
      </c>
      <c r="C16691" t="s">
        <v>9357</v>
      </c>
      <c r="D16691" s="84"/>
      <c r="F16691" s="84"/>
    </row>
    <row r="16692" spans="1:6" x14ac:dyDescent="0.25">
      <c r="A16692" t="s">
        <v>17930</v>
      </c>
      <c r="B16692">
        <v>1</v>
      </c>
      <c r="C16692" t="s">
        <v>9357</v>
      </c>
      <c r="D16692" s="84"/>
      <c r="F16692" s="84"/>
    </row>
    <row r="16693" spans="1:6" x14ac:dyDescent="0.25">
      <c r="A16693" t="s">
        <v>17931</v>
      </c>
      <c r="B16693">
        <v>1</v>
      </c>
      <c r="C16693" t="s">
        <v>9357</v>
      </c>
      <c r="D16693" s="84"/>
      <c r="F16693" s="84"/>
    </row>
    <row r="16694" spans="1:6" x14ac:dyDescent="0.25">
      <c r="A16694" t="s">
        <v>17932</v>
      </c>
      <c r="B16694">
        <v>1</v>
      </c>
      <c r="C16694" t="s">
        <v>9357</v>
      </c>
      <c r="D16694" s="84"/>
      <c r="F16694" s="84"/>
    </row>
    <row r="16695" spans="1:6" x14ac:dyDescent="0.25">
      <c r="A16695" t="s">
        <v>17933</v>
      </c>
      <c r="B16695">
        <v>1</v>
      </c>
      <c r="C16695" t="s">
        <v>9357</v>
      </c>
      <c r="D16695" s="84"/>
      <c r="F16695" s="84"/>
    </row>
    <row r="16696" spans="1:6" x14ac:dyDescent="0.25">
      <c r="A16696" t="s">
        <v>17934</v>
      </c>
      <c r="B16696">
        <v>1</v>
      </c>
      <c r="C16696" t="s">
        <v>9357</v>
      </c>
      <c r="D16696" s="84"/>
      <c r="F16696" s="84"/>
    </row>
    <row r="16697" spans="1:6" x14ac:dyDescent="0.25">
      <c r="A16697" t="s">
        <v>17935</v>
      </c>
      <c r="B16697">
        <v>1</v>
      </c>
      <c r="C16697" t="s">
        <v>9357</v>
      </c>
      <c r="D16697" s="84"/>
      <c r="F16697" s="84"/>
    </row>
    <row r="16698" spans="1:6" x14ac:dyDescent="0.25">
      <c r="A16698" t="s">
        <v>17936</v>
      </c>
      <c r="B16698">
        <v>1</v>
      </c>
      <c r="C16698" t="s">
        <v>9357</v>
      </c>
      <c r="D16698" s="84"/>
      <c r="F16698" s="84"/>
    </row>
    <row r="16699" spans="1:6" x14ac:dyDescent="0.25">
      <c r="A16699" t="s">
        <v>17937</v>
      </c>
      <c r="B16699">
        <v>1</v>
      </c>
      <c r="C16699" t="s">
        <v>9357</v>
      </c>
      <c r="D16699" s="84"/>
      <c r="F16699" s="84"/>
    </row>
    <row r="16700" spans="1:6" x14ac:dyDescent="0.25">
      <c r="A16700" t="s">
        <v>17938</v>
      </c>
      <c r="B16700">
        <v>1</v>
      </c>
      <c r="C16700" t="s">
        <v>9357</v>
      </c>
      <c r="D16700" s="84"/>
      <c r="F16700" s="84"/>
    </row>
    <row r="16701" spans="1:6" x14ac:dyDescent="0.25">
      <c r="A16701" t="s">
        <v>17939</v>
      </c>
      <c r="B16701">
        <v>1</v>
      </c>
      <c r="C16701" t="s">
        <v>9357</v>
      </c>
      <c r="D16701" s="84"/>
      <c r="F16701" s="84"/>
    </row>
    <row r="16702" spans="1:6" x14ac:dyDescent="0.25">
      <c r="A16702" t="s">
        <v>17940</v>
      </c>
      <c r="B16702">
        <v>1</v>
      </c>
      <c r="C16702" t="s">
        <v>9357</v>
      </c>
      <c r="D16702" s="84"/>
      <c r="F16702" s="84"/>
    </row>
    <row r="16703" spans="1:6" x14ac:dyDescent="0.25">
      <c r="A16703" t="s">
        <v>17941</v>
      </c>
      <c r="B16703">
        <v>1</v>
      </c>
      <c r="C16703" t="s">
        <v>9357</v>
      </c>
      <c r="D16703" s="84"/>
      <c r="F16703" s="84"/>
    </row>
    <row r="16704" spans="1:6" x14ac:dyDescent="0.25">
      <c r="A16704" t="s">
        <v>17942</v>
      </c>
      <c r="B16704">
        <v>1</v>
      </c>
      <c r="C16704" t="s">
        <v>9357</v>
      </c>
      <c r="D16704" s="84"/>
      <c r="F16704" s="84"/>
    </row>
    <row r="16705" spans="1:6" x14ac:dyDescent="0.25">
      <c r="A16705" t="s">
        <v>17943</v>
      </c>
      <c r="B16705">
        <v>1</v>
      </c>
      <c r="C16705" t="s">
        <v>9357</v>
      </c>
      <c r="D16705" s="84"/>
      <c r="F16705" s="84"/>
    </row>
    <row r="16706" spans="1:6" x14ac:dyDescent="0.25">
      <c r="A16706" t="s">
        <v>17944</v>
      </c>
      <c r="B16706">
        <v>1</v>
      </c>
      <c r="C16706" t="s">
        <v>9357</v>
      </c>
      <c r="D16706" s="84"/>
      <c r="F16706" s="84"/>
    </row>
    <row r="16707" spans="1:6" x14ac:dyDescent="0.25">
      <c r="A16707" t="s">
        <v>17945</v>
      </c>
      <c r="B16707">
        <v>1</v>
      </c>
      <c r="C16707" t="s">
        <v>9357</v>
      </c>
      <c r="D16707" s="84"/>
      <c r="F16707" s="84"/>
    </row>
    <row r="16708" spans="1:6" x14ac:dyDescent="0.25">
      <c r="A16708" t="s">
        <v>17946</v>
      </c>
      <c r="B16708">
        <v>1</v>
      </c>
      <c r="C16708" t="s">
        <v>9357</v>
      </c>
      <c r="D16708" s="84"/>
      <c r="F16708" s="84"/>
    </row>
    <row r="16709" spans="1:6" x14ac:dyDescent="0.25">
      <c r="A16709" t="s">
        <v>17947</v>
      </c>
      <c r="B16709">
        <v>1</v>
      </c>
      <c r="C16709" t="s">
        <v>9357</v>
      </c>
      <c r="D16709" s="84"/>
      <c r="F16709" s="84"/>
    </row>
    <row r="16710" spans="1:6" x14ac:dyDescent="0.25">
      <c r="A16710" t="s">
        <v>17948</v>
      </c>
      <c r="B16710">
        <v>1</v>
      </c>
      <c r="C16710" t="s">
        <v>9357</v>
      </c>
      <c r="D16710" s="84"/>
      <c r="F16710" s="84"/>
    </row>
    <row r="16711" spans="1:6" x14ac:dyDescent="0.25">
      <c r="A16711" t="s">
        <v>17949</v>
      </c>
      <c r="B16711">
        <v>1</v>
      </c>
      <c r="C16711" t="s">
        <v>9357</v>
      </c>
      <c r="D16711" s="84"/>
      <c r="F16711" s="84"/>
    </row>
    <row r="16712" spans="1:6" x14ac:dyDescent="0.25">
      <c r="A16712" t="s">
        <v>17950</v>
      </c>
      <c r="B16712">
        <v>1</v>
      </c>
      <c r="C16712" t="s">
        <v>9357</v>
      </c>
      <c r="D16712" s="84"/>
      <c r="F16712" s="84"/>
    </row>
    <row r="16713" spans="1:6" x14ac:dyDescent="0.25">
      <c r="A16713" t="s">
        <v>17951</v>
      </c>
      <c r="B16713">
        <v>1</v>
      </c>
      <c r="C16713" t="s">
        <v>9357</v>
      </c>
      <c r="D16713" s="84"/>
      <c r="F16713" s="84"/>
    </row>
    <row r="16714" spans="1:6" x14ac:dyDescent="0.25">
      <c r="A16714" t="s">
        <v>17952</v>
      </c>
      <c r="B16714">
        <v>1</v>
      </c>
      <c r="C16714" t="s">
        <v>9357</v>
      </c>
      <c r="D16714" s="84"/>
      <c r="F16714" s="84"/>
    </row>
    <row r="16715" spans="1:6" x14ac:dyDescent="0.25">
      <c r="A16715" t="s">
        <v>17953</v>
      </c>
      <c r="B16715">
        <v>1</v>
      </c>
      <c r="C16715" t="s">
        <v>9357</v>
      </c>
      <c r="D16715" s="84"/>
      <c r="F16715" s="84"/>
    </row>
    <row r="16716" spans="1:6" x14ac:dyDescent="0.25">
      <c r="A16716" t="s">
        <v>17954</v>
      </c>
      <c r="B16716">
        <v>1</v>
      </c>
      <c r="C16716" t="s">
        <v>9357</v>
      </c>
      <c r="D16716" s="84"/>
      <c r="F16716" s="84"/>
    </row>
    <row r="16717" spans="1:6" x14ac:dyDescent="0.25">
      <c r="A16717" t="s">
        <v>17955</v>
      </c>
      <c r="B16717">
        <v>1</v>
      </c>
      <c r="C16717" t="s">
        <v>9357</v>
      </c>
      <c r="D16717" s="84"/>
      <c r="F16717" s="84"/>
    </row>
    <row r="16718" spans="1:6" x14ac:dyDescent="0.25">
      <c r="A16718" t="s">
        <v>17956</v>
      </c>
      <c r="B16718">
        <v>1</v>
      </c>
      <c r="C16718" t="s">
        <v>9357</v>
      </c>
      <c r="D16718" s="84"/>
      <c r="F16718" s="84"/>
    </row>
    <row r="16719" spans="1:6" x14ac:dyDescent="0.25">
      <c r="A16719" t="s">
        <v>17957</v>
      </c>
      <c r="B16719">
        <v>1</v>
      </c>
      <c r="C16719" t="s">
        <v>9357</v>
      </c>
      <c r="D16719" s="84"/>
      <c r="F16719" s="84"/>
    </row>
    <row r="16720" spans="1:6" x14ac:dyDescent="0.25">
      <c r="A16720" t="s">
        <v>17958</v>
      </c>
      <c r="B16720">
        <v>1</v>
      </c>
      <c r="C16720" t="s">
        <v>9357</v>
      </c>
      <c r="D16720" s="84"/>
      <c r="F16720" s="84"/>
    </row>
    <row r="16721" spans="1:6" x14ac:dyDescent="0.25">
      <c r="A16721" t="s">
        <v>17959</v>
      </c>
      <c r="B16721">
        <v>1</v>
      </c>
      <c r="C16721" t="s">
        <v>9357</v>
      </c>
      <c r="D16721" s="84"/>
      <c r="F16721" s="84"/>
    </row>
    <row r="16722" spans="1:6" x14ac:dyDescent="0.25">
      <c r="A16722" t="s">
        <v>17960</v>
      </c>
      <c r="B16722">
        <v>1</v>
      </c>
      <c r="C16722" t="s">
        <v>9357</v>
      </c>
      <c r="D16722" s="84"/>
      <c r="F16722" s="84"/>
    </row>
    <row r="16723" spans="1:6" x14ac:dyDescent="0.25">
      <c r="A16723" t="s">
        <v>17961</v>
      </c>
      <c r="B16723">
        <v>1</v>
      </c>
      <c r="C16723" t="s">
        <v>9357</v>
      </c>
      <c r="D16723" s="84"/>
      <c r="F16723" s="84"/>
    </row>
    <row r="16724" spans="1:6" x14ac:dyDescent="0.25">
      <c r="A16724" t="s">
        <v>17962</v>
      </c>
      <c r="B16724">
        <v>1</v>
      </c>
      <c r="C16724" t="s">
        <v>9357</v>
      </c>
      <c r="D16724" s="84"/>
      <c r="F16724" s="84"/>
    </row>
    <row r="16725" spans="1:6" x14ac:dyDescent="0.25">
      <c r="A16725" t="s">
        <v>17963</v>
      </c>
      <c r="B16725">
        <v>1</v>
      </c>
      <c r="C16725" t="s">
        <v>9357</v>
      </c>
      <c r="D16725" s="84"/>
      <c r="F16725" s="84"/>
    </row>
    <row r="16726" spans="1:6" x14ac:dyDescent="0.25">
      <c r="A16726" t="s">
        <v>17964</v>
      </c>
      <c r="B16726">
        <v>1</v>
      </c>
      <c r="C16726" t="s">
        <v>9357</v>
      </c>
      <c r="D16726" s="84"/>
      <c r="F16726" s="84"/>
    </row>
    <row r="16727" spans="1:6" x14ac:dyDescent="0.25">
      <c r="A16727" t="s">
        <v>17965</v>
      </c>
      <c r="B16727">
        <v>1</v>
      </c>
      <c r="C16727" t="s">
        <v>9357</v>
      </c>
      <c r="D16727" s="84"/>
      <c r="F16727" s="84"/>
    </row>
    <row r="16728" spans="1:6" x14ac:dyDescent="0.25">
      <c r="A16728" t="s">
        <v>17966</v>
      </c>
      <c r="B16728">
        <v>1</v>
      </c>
      <c r="C16728" t="s">
        <v>9357</v>
      </c>
      <c r="D16728" s="84"/>
      <c r="F16728" s="84"/>
    </row>
    <row r="16729" spans="1:6" x14ac:dyDescent="0.25">
      <c r="A16729" t="s">
        <v>17967</v>
      </c>
      <c r="B16729">
        <v>1</v>
      </c>
      <c r="C16729" t="s">
        <v>9357</v>
      </c>
      <c r="D16729" s="84"/>
      <c r="F16729" s="84"/>
    </row>
    <row r="16730" spans="1:6" x14ac:dyDescent="0.25">
      <c r="A16730" t="s">
        <v>17968</v>
      </c>
      <c r="B16730">
        <v>1</v>
      </c>
      <c r="C16730" t="s">
        <v>9357</v>
      </c>
      <c r="D16730" s="84"/>
      <c r="F16730" s="84"/>
    </row>
    <row r="16731" spans="1:6" x14ac:dyDescent="0.25">
      <c r="A16731" t="s">
        <v>17969</v>
      </c>
      <c r="B16731">
        <v>1</v>
      </c>
      <c r="C16731" t="s">
        <v>9357</v>
      </c>
      <c r="D16731" s="84"/>
      <c r="F16731" s="84"/>
    </row>
    <row r="16732" spans="1:6" x14ac:dyDescent="0.25">
      <c r="A16732" t="s">
        <v>17970</v>
      </c>
      <c r="B16732">
        <v>1</v>
      </c>
      <c r="C16732" t="s">
        <v>9357</v>
      </c>
      <c r="D16732" s="84"/>
      <c r="F16732" s="84"/>
    </row>
    <row r="16733" spans="1:6" x14ac:dyDescent="0.25">
      <c r="A16733" t="s">
        <v>17971</v>
      </c>
      <c r="B16733">
        <v>1</v>
      </c>
      <c r="C16733" t="s">
        <v>9357</v>
      </c>
      <c r="D16733" s="84"/>
      <c r="F16733" s="84"/>
    </row>
    <row r="16734" spans="1:6" x14ac:dyDescent="0.25">
      <c r="A16734" t="s">
        <v>17972</v>
      </c>
      <c r="B16734">
        <v>1</v>
      </c>
      <c r="C16734" t="s">
        <v>9357</v>
      </c>
      <c r="D16734" s="84"/>
      <c r="F16734" s="84"/>
    </row>
    <row r="16735" spans="1:6" x14ac:dyDescent="0.25">
      <c r="A16735" t="s">
        <v>17973</v>
      </c>
      <c r="B16735">
        <v>1</v>
      </c>
      <c r="C16735" t="s">
        <v>9357</v>
      </c>
      <c r="D16735" s="84"/>
      <c r="F16735" s="84"/>
    </row>
    <row r="16736" spans="1:6" x14ac:dyDescent="0.25">
      <c r="A16736" t="s">
        <v>17974</v>
      </c>
      <c r="B16736">
        <v>1</v>
      </c>
      <c r="C16736" t="s">
        <v>9357</v>
      </c>
      <c r="D16736" s="84"/>
      <c r="F16736" s="84"/>
    </row>
    <row r="16737" spans="1:6" x14ac:dyDescent="0.25">
      <c r="A16737" t="s">
        <v>17975</v>
      </c>
      <c r="B16737">
        <v>1</v>
      </c>
      <c r="C16737" t="s">
        <v>9357</v>
      </c>
      <c r="D16737" s="84"/>
      <c r="F16737" s="84"/>
    </row>
    <row r="16738" spans="1:6" x14ac:dyDescent="0.25">
      <c r="A16738" t="s">
        <v>17976</v>
      </c>
      <c r="B16738">
        <v>1</v>
      </c>
      <c r="C16738" t="s">
        <v>9357</v>
      </c>
      <c r="D16738" s="84"/>
      <c r="F16738" s="84"/>
    </row>
    <row r="16739" spans="1:6" x14ac:dyDescent="0.25">
      <c r="A16739" t="s">
        <v>17977</v>
      </c>
      <c r="B16739">
        <v>1</v>
      </c>
      <c r="C16739" t="s">
        <v>9357</v>
      </c>
      <c r="D16739" s="84"/>
      <c r="F16739" s="84"/>
    </row>
    <row r="16740" spans="1:6" x14ac:dyDescent="0.25">
      <c r="A16740" t="s">
        <v>17978</v>
      </c>
      <c r="B16740">
        <v>1</v>
      </c>
      <c r="C16740" t="s">
        <v>9357</v>
      </c>
      <c r="D16740" s="84"/>
      <c r="F16740" s="84"/>
    </row>
    <row r="16741" spans="1:6" x14ac:dyDescent="0.25">
      <c r="A16741" t="s">
        <v>17979</v>
      </c>
      <c r="B16741">
        <v>1</v>
      </c>
      <c r="C16741" t="s">
        <v>9357</v>
      </c>
      <c r="D16741" s="84"/>
      <c r="F16741" s="84"/>
    </row>
    <row r="16742" spans="1:6" x14ac:dyDescent="0.25">
      <c r="A16742" t="s">
        <v>17980</v>
      </c>
      <c r="B16742">
        <v>1</v>
      </c>
      <c r="C16742" t="s">
        <v>9357</v>
      </c>
      <c r="D16742" s="84"/>
      <c r="F16742" s="84"/>
    </row>
    <row r="16743" spans="1:6" x14ac:dyDescent="0.25">
      <c r="A16743" t="s">
        <v>17981</v>
      </c>
      <c r="B16743">
        <v>1</v>
      </c>
      <c r="C16743" t="s">
        <v>9357</v>
      </c>
      <c r="D16743" s="84"/>
      <c r="F16743" s="84"/>
    </row>
    <row r="16744" spans="1:6" x14ac:dyDescent="0.25">
      <c r="A16744" t="s">
        <v>17982</v>
      </c>
      <c r="B16744">
        <v>1</v>
      </c>
      <c r="C16744" t="s">
        <v>9357</v>
      </c>
      <c r="D16744" s="84"/>
      <c r="F16744" s="84"/>
    </row>
    <row r="16745" spans="1:6" x14ac:dyDescent="0.25">
      <c r="A16745" t="s">
        <v>17983</v>
      </c>
      <c r="B16745">
        <v>1</v>
      </c>
      <c r="C16745" t="s">
        <v>9357</v>
      </c>
      <c r="D16745" s="84"/>
      <c r="F16745" s="84"/>
    </row>
    <row r="16746" spans="1:6" x14ac:dyDescent="0.25">
      <c r="A16746" t="s">
        <v>17984</v>
      </c>
      <c r="B16746">
        <v>1</v>
      </c>
      <c r="C16746" t="s">
        <v>9357</v>
      </c>
      <c r="D16746" s="84"/>
      <c r="F16746" s="84"/>
    </row>
    <row r="16747" spans="1:6" x14ac:dyDescent="0.25">
      <c r="A16747" t="s">
        <v>17985</v>
      </c>
      <c r="B16747">
        <v>1</v>
      </c>
      <c r="C16747" t="s">
        <v>9357</v>
      </c>
      <c r="D16747" s="84"/>
      <c r="F16747" s="84"/>
    </row>
    <row r="16748" spans="1:6" x14ac:dyDescent="0.25">
      <c r="A16748" t="s">
        <v>17986</v>
      </c>
      <c r="B16748">
        <v>1</v>
      </c>
      <c r="C16748" t="s">
        <v>9357</v>
      </c>
      <c r="D16748" s="84"/>
      <c r="F16748" s="84"/>
    </row>
    <row r="16749" spans="1:6" x14ac:dyDescent="0.25">
      <c r="A16749" t="s">
        <v>17987</v>
      </c>
      <c r="B16749">
        <v>1</v>
      </c>
      <c r="C16749" t="s">
        <v>9357</v>
      </c>
      <c r="D16749" s="84"/>
      <c r="F16749" s="84"/>
    </row>
    <row r="16750" spans="1:6" x14ac:dyDescent="0.25">
      <c r="A16750" t="s">
        <v>17988</v>
      </c>
      <c r="B16750">
        <v>1</v>
      </c>
      <c r="C16750" t="s">
        <v>9357</v>
      </c>
      <c r="D16750" s="84"/>
      <c r="F16750" s="84"/>
    </row>
    <row r="16751" spans="1:6" x14ac:dyDescent="0.25">
      <c r="A16751" t="s">
        <v>17989</v>
      </c>
      <c r="B16751">
        <v>1</v>
      </c>
      <c r="C16751" t="s">
        <v>9357</v>
      </c>
      <c r="D16751" s="84"/>
      <c r="F16751" s="84"/>
    </row>
    <row r="16752" spans="1:6" x14ac:dyDescent="0.25">
      <c r="A16752" t="s">
        <v>17990</v>
      </c>
      <c r="B16752">
        <v>1</v>
      </c>
      <c r="C16752" t="s">
        <v>9357</v>
      </c>
      <c r="D16752" s="84"/>
      <c r="F16752" s="84"/>
    </row>
    <row r="16753" spans="1:6" x14ac:dyDescent="0.25">
      <c r="A16753" t="s">
        <v>17991</v>
      </c>
      <c r="B16753">
        <v>1</v>
      </c>
      <c r="C16753" t="s">
        <v>9357</v>
      </c>
      <c r="D16753" s="84"/>
      <c r="F16753" s="84"/>
    </row>
    <row r="16754" spans="1:6" x14ac:dyDescent="0.25">
      <c r="A16754" t="s">
        <v>17992</v>
      </c>
      <c r="B16754">
        <v>1</v>
      </c>
      <c r="C16754" t="s">
        <v>9357</v>
      </c>
      <c r="D16754" s="84"/>
      <c r="F16754" s="84"/>
    </row>
    <row r="16755" spans="1:6" x14ac:dyDescent="0.25">
      <c r="A16755" t="s">
        <v>17993</v>
      </c>
      <c r="B16755">
        <v>1</v>
      </c>
      <c r="C16755" t="s">
        <v>9357</v>
      </c>
      <c r="D16755" s="84"/>
      <c r="F16755" s="84"/>
    </row>
    <row r="16756" spans="1:6" x14ac:dyDescent="0.25">
      <c r="A16756" t="s">
        <v>17994</v>
      </c>
      <c r="B16756">
        <v>1</v>
      </c>
      <c r="C16756" t="s">
        <v>9357</v>
      </c>
      <c r="D16756" s="84"/>
      <c r="F16756" s="84"/>
    </row>
    <row r="16757" spans="1:6" x14ac:dyDescent="0.25">
      <c r="A16757" t="s">
        <v>17995</v>
      </c>
      <c r="B16757">
        <v>1</v>
      </c>
      <c r="C16757" t="s">
        <v>9357</v>
      </c>
      <c r="D16757" s="84"/>
      <c r="F16757" s="84"/>
    </row>
    <row r="16758" spans="1:6" x14ac:dyDescent="0.25">
      <c r="A16758" t="s">
        <v>17996</v>
      </c>
      <c r="B16758">
        <v>1</v>
      </c>
      <c r="C16758" t="s">
        <v>9357</v>
      </c>
      <c r="D16758" s="84"/>
      <c r="F16758" s="84"/>
    </row>
    <row r="16759" spans="1:6" x14ac:dyDescent="0.25">
      <c r="A16759" t="s">
        <v>17997</v>
      </c>
      <c r="B16759">
        <v>1</v>
      </c>
      <c r="C16759" t="s">
        <v>9357</v>
      </c>
      <c r="D16759" s="84"/>
      <c r="F16759" s="84"/>
    </row>
    <row r="16760" spans="1:6" x14ac:dyDescent="0.25">
      <c r="A16760" t="s">
        <v>17998</v>
      </c>
      <c r="B16760">
        <v>1</v>
      </c>
      <c r="C16760" t="s">
        <v>9357</v>
      </c>
      <c r="D16760" s="84"/>
      <c r="F16760" s="84"/>
    </row>
    <row r="16761" spans="1:6" x14ac:dyDescent="0.25">
      <c r="A16761" t="s">
        <v>17999</v>
      </c>
      <c r="B16761">
        <v>1</v>
      </c>
      <c r="C16761" t="s">
        <v>9357</v>
      </c>
      <c r="D16761" s="84"/>
      <c r="F16761" s="84"/>
    </row>
    <row r="16762" spans="1:6" x14ac:dyDescent="0.25">
      <c r="A16762" t="s">
        <v>18000</v>
      </c>
      <c r="B16762">
        <v>1</v>
      </c>
      <c r="C16762" t="s">
        <v>9357</v>
      </c>
      <c r="D16762" s="84"/>
      <c r="F16762" s="84"/>
    </row>
    <row r="16763" spans="1:6" x14ac:dyDescent="0.25">
      <c r="A16763" t="s">
        <v>18001</v>
      </c>
      <c r="B16763">
        <v>1</v>
      </c>
      <c r="C16763" t="s">
        <v>9357</v>
      </c>
      <c r="D16763" s="84"/>
      <c r="F16763" s="84"/>
    </row>
    <row r="16764" spans="1:6" x14ac:dyDescent="0.25">
      <c r="A16764" t="s">
        <v>18002</v>
      </c>
      <c r="B16764">
        <v>1</v>
      </c>
      <c r="C16764" t="s">
        <v>9357</v>
      </c>
      <c r="D16764" s="84"/>
      <c r="F16764" s="84"/>
    </row>
    <row r="16765" spans="1:6" x14ac:dyDescent="0.25">
      <c r="A16765" t="s">
        <v>18003</v>
      </c>
      <c r="B16765">
        <v>1</v>
      </c>
      <c r="C16765" t="s">
        <v>9357</v>
      </c>
      <c r="D16765" s="84"/>
      <c r="F16765" s="84"/>
    </row>
    <row r="16766" spans="1:6" x14ac:dyDescent="0.25">
      <c r="A16766" t="s">
        <v>18004</v>
      </c>
      <c r="B16766">
        <v>1</v>
      </c>
      <c r="C16766" t="s">
        <v>9357</v>
      </c>
      <c r="D16766" s="84"/>
      <c r="F16766" s="84"/>
    </row>
    <row r="16767" spans="1:6" x14ac:dyDescent="0.25">
      <c r="A16767" t="s">
        <v>18005</v>
      </c>
      <c r="B16767">
        <v>1</v>
      </c>
      <c r="C16767" t="s">
        <v>9357</v>
      </c>
      <c r="D16767" s="84"/>
      <c r="F16767" s="84"/>
    </row>
    <row r="16768" spans="1:6" x14ac:dyDescent="0.25">
      <c r="A16768" t="s">
        <v>18006</v>
      </c>
      <c r="B16768">
        <v>1</v>
      </c>
      <c r="C16768" t="s">
        <v>9357</v>
      </c>
      <c r="D16768" s="84"/>
      <c r="F16768" s="84"/>
    </row>
    <row r="16769" spans="1:6" x14ac:dyDescent="0.25">
      <c r="A16769" t="s">
        <v>18007</v>
      </c>
      <c r="B16769">
        <v>1</v>
      </c>
      <c r="C16769" t="s">
        <v>9357</v>
      </c>
      <c r="D16769" s="84"/>
      <c r="F16769" s="84"/>
    </row>
    <row r="16770" spans="1:6" x14ac:dyDescent="0.25">
      <c r="A16770" t="s">
        <v>18008</v>
      </c>
      <c r="B16770">
        <v>1</v>
      </c>
      <c r="C16770" t="s">
        <v>9357</v>
      </c>
      <c r="D16770" s="84"/>
      <c r="F16770" s="84"/>
    </row>
    <row r="16771" spans="1:6" x14ac:dyDescent="0.25">
      <c r="A16771" t="s">
        <v>18009</v>
      </c>
      <c r="B16771">
        <v>1</v>
      </c>
      <c r="C16771" t="s">
        <v>9357</v>
      </c>
      <c r="D16771" s="84"/>
      <c r="F16771" s="84"/>
    </row>
    <row r="16772" spans="1:6" x14ac:dyDescent="0.25">
      <c r="A16772" t="s">
        <v>18010</v>
      </c>
      <c r="B16772">
        <v>1</v>
      </c>
      <c r="C16772" t="s">
        <v>9357</v>
      </c>
      <c r="D16772" s="84"/>
      <c r="F16772" s="84"/>
    </row>
    <row r="16773" spans="1:6" x14ac:dyDescent="0.25">
      <c r="A16773" t="s">
        <v>18011</v>
      </c>
      <c r="B16773">
        <v>1</v>
      </c>
      <c r="C16773" t="s">
        <v>9357</v>
      </c>
      <c r="D16773" s="84"/>
      <c r="F16773" s="84"/>
    </row>
    <row r="16774" spans="1:6" x14ac:dyDescent="0.25">
      <c r="A16774" t="s">
        <v>18012</v>
      </c>
      <c r="B16774">
        <v>1</v>
      </c>
      <c r="C16774" t="s">
        <v>9357</v>
      </c>
      <c r="D16774" s="84"/>
      <c r="F16774" s="84"/>
    </row>
    <row r="16775" spans="1:6" x14ac:dyDescent="0.25">
      <c r="A16775" t="s">
        <v>18013</v>
      </c>
      <c r="B16775">
        <v>1</v>
      </c>
      <c r="C16775" t="s">
        <v>9357</v>
      </c>
      <c r="D16775" s="84"/>
      <c r="F16775" s="84"/>
    </row>
    <row r="16776" spans="1:6" x14ac:dyDescent="0.25">
      <c r="A16776" t="s">
        <v>18014</v>
      </c>
      <c r="B16776">
        <v>1</v>
      </c>
      <c r="C16776" t="s">
        <v>9357</v>
      </c>
      <c r="D16776" s="84"/>
      <c r="F16776" s="84"/>
    </row>
    <row r="16777" spans="1:6" x14ac:dyDescent="0.25">
      <c r="A16777" t="s">
        <v>18015</v>
      </c>
      <c r="B16777">
        <v>1</v>
      </c>
      <c r="C16777" t="s">
        <v>9357</v>
      </c>
      <c r="D16777" s="84"/>
      <c r="F16777" s="84"/>
    </row>
    <row r="16778" spans="1:6" x14ac:dyDescent="0.25">
      <c r="A16778" t="s">
        <v>18016</v>
      </c>
      <c r="B16778">
        <v>1</v>
      </c>
      <c r="C16778" t="s">
        <v>9357</v>
      </c>
      <c r="D16778" s="84"/>
      <c r="F16778" s="84"/>
    </row>
    <row r="16779" spans="1:6" x14ac:dyDescent="0.25">
      <c r="A16779" t="s">
        <v>18017</v>
      </c>
      <c r="B16779">
        <v>1</v>
      </c>
      <c r="C16779" t="s">
        <v>9357</v>
      </c>
      <c r="D16779" s="84"/>
      <c r="F16779" s="84"/>
    </row>
    <row r="16780" spans="1:6" x14ac:dyDescent="0.25">
      <c r="A16780" t="s">
        <v>18018</v>
      </c>
      <c r="B16780">
        <v>1</v>
      </c>
      <c r="C16780" t="s">
        <v>9357</v>
      </c>
      <c r="D16780" s="84"/>
      <c r="F16780" s="84"/>
    </row>
    <row r="16781" spans="1:6" x14ac:dyDescent="0.25">
      <c r="A16781" t="s">
        <v>18019</v>
      </c>
      <c r="B16781">
        <v>1</v>
      </c>
      <c r="C16781" t="s">
        <v>9357</v>
      </c>
      <c r="D16781" s="84"/>
      <c r="F16781" s="84"/>
    </row>
    <row r="16782" spans="1:6" x14ac:dyDescent="0.25">
      <c r="A16782" t="s">
        <v>18020</v>
      </c>
      <c r="B16782">
        <v>1</v>
      </c>
      <c r="C16782" t="s">
        <v>9357</v>
      </c>
      <c r="D16782" s="84"/>
      <c r="F16782" s="84"/>
    </row>
    <row r="16783" spans="1:6" x14ac:dyDescent="0.25">
      <c r="A16783" t="s">
        <v>18021</v>
      </c>
      <c r="B16783">
        <v>1</v>
      </c>
      <c r="C16783" t="s">
        <v>9357</v>
      </c>
      <c r="D16783" s="84"/>
      <c r="F16783" s="84"/>
    </row>
    <row r="16784" spans="1:6" x14ac:dyDescent="0.25">
      <c r="A16784" t="s">
        <v>18022</v>
      </c>
      <c r="B16784">
        <v>1</v>
      </c>
      <c r="C16784" t="s">
        <v>9357</v>
      </c>
      <c r="D16784" s="84"/>
      <c r="F16784" s="84"/>
    </row>
    <row r="16785" spans="1:6" x14ac:dyDescent="0.25">
      <c r="A16785" t="s">
        <v>18023</v>
      </c>
      <c r="B16785">
        <v>1</v>
      </c>
      <c r="C16785" t="s">
        <v>9357</v>
      </c>
      <c r="D16785" s="84"/>
      <c r="F16785" s="84"/>
    </row>
    <row r="16786" spans="1:6" x14ac:dyDescent="0.25">
      <c r="A16786" t="s">
        <v>18024</v>
      </c>
      <c r="B16786">
        <v>1</v>
      </c>
      <c r="C16786" t="s">
        <v>9357</v>
      </c>
      <c r="D16786" s="84"/>
      <c r="F16786" s="84"/>
    </row>
    <row r="16787" spans="1:6" x14ac:dyDescent="0.25">
      <c r="A16787" t="s">
        <v>18025</v>
      </c>
      <c r="B16787">
        <v>1</v>
      </c>
      <c r="C16787" t="s">
        <v>9357</v>
      </c>
      <c r="D16787" s="84"/>
      <c r="F16787" s="84"/>
    </row>
    <row r="16788" spans="1:6" x14ac:dyDescent="0.25">
      <c r="A16788" t="s">
        <v>18026</v>
      </c>
      <c r="B16788">
        <v>1</v>
      </c>
      <c r="C16788" t="s">
        <v>9357</v>
      </c>
      <c r="D16788" s="84"/>
      <c r="F16788" s="84"/>
    </row>
    <row r="16789" spans="1:6" x14ac:dyDescent="0.25">
      <c r="A16789" t="s">
        <v>18027</v>
      </c>
      <c r="B16789">
        <v>1</v>
      </c>
      <c r="C16789" t="s">
        <v>9357</v>
      </c>
      <c r="D16789" s="84"/>
      <c r="F16789" s="84"/>
    </row>
    <row r="16790" spans="1:6" x14ac:dyDescent="0.25">
      <c r="A16790" t="s">
        <v>18028</v>
      </c>
      <c r="B16790">
        <v>1</v>
      </c>
      <c r="C16790" t="s">
        <v>9357</v>
      </c>
      <c r="D16790" s="84"/>
      <c r="F16790" s="84"/>
    </row>
    <row r="16791" spans="1:6" x14ac:dyDescent="0.25">
      <c r="A16791" t="s">
        <v>18029</v>
      </c>
      <c r="B16791">
        <v>1</v>
      </c>
      <c r="C16791" t="s">
        <v>9357</v>
      </c>
      <c r="D16791" s="84"/>
      <c r="F16791" s="84"/>
    </row>
    <row r="16792" spans="1:6" x14ac:dyDescent="0.25">
      <c r="A16792" t="s">
        <v>18030</v>
      </c>
      <c r="B16792">
        <v>1</v>
      </c>
      <c r="C16792" t="s">
        <v>9357</v>
      </c>
      <c r="D16792" s="84"/>
      <c r="F16792" s="84"/>
    </row>
    <row r="16793" spans="1:6" x14ac:dyDescent="0.25">
      <c r="A16793" t="s">
        <v>18031</v>
      </c>
      <c r="B16793">
        <v>1</v>
      </c>
      <c r="C16793" t="s">
        <v>9357</v>
      </c>
      <c r="D16793" s="84"/>
      <c r="F16793" s="84"/>
    </row>
    <row r="16794" spans="1:6" x14ac:dyDescent="0.25">
      <c r="A16794" t="s">
        <v>18032</v>
      </c>
      <c r="B16794">
        <v>1</v>
      </c>
      <c r="C16794" t="s">
        <v>9357</v>
      </c>
      <c r="D16794" s="84"/>
      <c r="F16794" s="84"/>
    </row>
    <row r="16795" spans="1:6" x14ac:dyDescent="0.25">
      <c r="A16795" t="s">
        <v>18033</v>
      </c>
      <c r="B16795">
        <v>1</v>
      </c>
      <c r="C16795" t="s">
        <v>9357</v>
      </c>
      <c r="D16795" s="84"/>
      <c r="F16795" s="84"/>
    </row>
    <row r="16796" spans="1:6" x14ac:dyDescent="0.25">
      <c r="A16796" t="s">
        <v>18034</v>
      </c>
      <c r="B16796">
        <v>1</v>
      </c>
      <c r="C16796" t="s">
        <v>9357</v>
      </c>
      <c r="D16796" s="84"/>
      <c r="F16796" s="84"/>
    </row>
    <row r="16797" spans="1:6" x14ac:dyDescent="0.25">
      <c r="A16797" t="s">
        <v>18035</v>
      </c>
      <c r="B16797">
        <v>1</v>
      </c>
      <c r="C16797" t="s">
        <v>9357</v>
      </c>
      <c r="D16797" s="84"/>
      <c r="F16797" s="84"/>
    </row>
    <row r="16798" spans="1:6" x14ac:dyDescent="0.25">
      <c r="A16798" t="s">
        <v>18036</v>
      </c>
      <c r="B16798">
        <v>1</v>
      </c>
      <c r="C16798" t="s">
        <v>9357</v>
      </c>
      <c r="D16798" s="84"/>
      <c r="F16798" s="84"/>
    </row>
    <row r="16799" spans="1:6" x14ac:dyDescent="0.25">
      <c r="A16799" t="s">
        <v>18037</v>
      </c>
      <c r="B16799">
        <v>1</v>
      </c>
      <c r="C16799" t="s">
        <v>9357</v>
      </c>
      <c r="D16799" s="84"/>
      <c r="F16799" s="84"/>
    </row>
    <row r="16800" spans="1:6" x14ac:dyDescent="0.25">
      <c r="A16800" t="s">
        <v>18038</v>
      </c>
      <c r="B16800">
        <v>1</v>
      </c>
      <c r="C16800" t="s">
        <v>9357</v>
      </c>
      <c r="D16800" s="84"/>
      <c r="F16800" s="84"/>
    </row>
    <row r="16801" spans="1:6" x14ac:dyDescent="0.25">
      <c r="A16801" t="s">
        <v>18039</v>
      </c>
      <c r="B16801">
        <v>1</v>
      </c>
      <c r="C16801" t="s">
        <v>9357</v>
      </c>
      <c r="D16801" s="84"/>
      <c r="F16801" s="84"/>
    </row>
    <row r="16802" spans="1:6" x14ac:dyDescent="0.25">
      <c r="A16802" t="s">
        <v>18040</v>
      </c>
      <c r="B16802">
        <v>1</v>
      </c>
      <c r="C16802" t="s">
        <v>9357</v>
      </c>
      <c r="D16802" s="84"/>
      <c r="F16802" s="84"/>
    </row>
    <row r="16803" spans="1:6" x14ac:dyDescent="0.25">
      <c r="A16803" t="s">
        <v>18041</v>
      </c>
      <c r="B16803">
        <v>1</v>
      </c>
      <c r="C16803" t="s">
        <v>9357</v>
      </c>
      <c r="D16803" s="84"/>
      <c r="F16803" s="84"/>
    </row>
    <row r="16804" spans="1:6" x14ac:dyDescent="0.25">
      <c r="A16804" t="s">
        <v>18042</v>
      </c>
      <c r="B16804">
        <v>1</v>
      </c>
      <c r="C16804" t="s">
        <v>9357</v>
      </c>
      <c r="D16804" s="84"/>
      <c r="F16804" s="84"/>
    </row>
    <row r="16805" spans="1:6" x14ac:dyDescent="0.25">
      <c r="A16805" t="s">
        <v>18043</v>
      </c>
      <c r="B16805">
        <v>1</v>
      </c>
      <c r="C16805" t="s">
        <v>9357</v>
      </c>
      <c r="D16805" s="84"/>
      <c r="F16805" s="84"/>
    </row>
    <row r="16806" spans="1:6" x14ac:dyDescent="0.25">
      <c r="A16806" t="s">
        <v>18044</v>
      </c>
      <c r="B16806">
        <v>1</v>
      </c>
      <c r="C16806" t="s">
        <v>9357</v>
      </c>
      <c r="D16806" s="84"/>
      <c r="F16806" s="84"/>
    </row>
    <row r="16807" spans="1:6" x14ac:dyDescent="0.25">
      <c r="A16807" t="s">
        <v>18045</v>
      </c>
      <c r="B16807">
        <v>1</v>
      </c>
      <c r="C16807" t="s">
        <v>9357</v>
      </c>
      <c r="D16807" s="84"/>
      <c r="F16807" s="84"/>
    </row>
    <row r="16808" spans="1:6" x14ac:dyDescent="0.25">
      <c r="A16808" t="s">
        <v>18046</v>
      </c>
      <c r="B16808">
        <v>1</v>
      </c>
      <c r="C16808" t="s">
        <v>9357</v>
      </c>
      <c r="D16808" s="84"/>
      <c r="F16808" s="84"/>
    </row>
    <row r="16809" spans="1:6" x14ac:dyDescent="0.25">
      <c r="A16809" t="s">
        <v>18047</v>
      </c>
      <c r="B16809">
        <v>1</v>
      </c>
      <c r="C16809" t="s">
        <v>9357</v>
      </c>
      <c r="D16809" s="84"/>
      <c r="F16809" s="84"/>
    </row>
    <row r="16810" spans="1:6" x14ac:dyDescent="0.25">
      <c r="A16810" t="s">
        <v>18048</v>
      </c>
      <c r="B16810">
        <v>1</v>
      </c>
      <c r="C16810" t="s">
        <v>9357</v>
      </c>
      <c r="D16810" s="84"/>
      <c r="F16810" s="84"/>
    </row>
    <row r="16811" spans="1:6" x14ac:dyDescent="0.25">
      <c r="A16811" t="s">
        <v>18049</v>
      </c>
      <c r="B16811">
        <v>1</v>
      </c>
      <c r="C16811" t="s">
        <v>9357</v>
      </c>
      <c r="D16811" s="84"/>
      <c r="F16811" s="84"/>
    </row>
    <row r="16812" spans="1:6" x14ac:dyDescent="0.25">
      <c r="A16812" t="s">
        <v>18050</v>
      </c>
      <c r="B16812">
        <v>1</v>
      </c>
      <c r="C16812" t="s">
        <v>9357</v>
      </c>
      <c r="D16812" s="84"/>
      <c r="F16812" s="84"/>
    </row>
    <row r="16813" spans="1:6" x14ac:dyDescent="0.25">
      <c r="A16813" t="s">
        <v>18051</v>
      </c>
      <c r="B16813">
        <v>1</v>
      </c>
      <c r="C16813" t="s">
        <v>9357</v>
      </c>
      <c r="D16813" s="84"/>
      <c r="F16813" s="84"/>
    </row>
    <row r="16814" spans="1:6" x14ac:dyDescent="0.25">
      <c r="A16814" t="s">
        <v>18052</v>
      </c>
      <c r="B16814">
        <v>1</v>
      </c>
      <c r="C16814" t="s">
        <v>9357</v>
      </c>
      <c r="D16814" s="84"/>
      <c r="F16814" s="84"/>
    </row>
    <row r="16815" spans="1:6" x14ac:dyDescent="0.25">
      <c r="A16815" t="s">
        <v>18053</v>
      </c>
      <c r="B16815">
        <v>1</v>
      </c>
      <c r="C16815" t="s">
        <v>9357</v>
      </c>
      <c r="D16815" s="84"/>
      <c r="F16815" s="84"/>
    </row>
    <row r="16816" spans="1:6" x14ac:dyDescent="0.25">
      <c r="A16816" t="s">
        <v>18054</v>
      </c>
      <c r="B16816">
        <v>1</v>
      </c>
      <c r="C16816" t="s">
        <v>9357</v>
      </c>
      <c r="D16816" s="84"/>
      <c r="F16816" s="84"/>
    </row>
    <row r="16817" spans="1:6" x14ac:dyDescent="0.25">
      <c r="A16817" t="s">
        <v>18055</v>
      </c>
      <c r="B16817">
        <v>1</v>
      </c>
      <c r="C16817" t="s">
        <v>9357</v>
      </c>
      <c r="D16817" s="84"/>
      <c r="F16817" s="84"/>
    </row>
    <row r="16818" spans="1:6" x14ac:dyDescent="0.25">
      <c r="A16818" t="s">
        <v>18056</v>
      </c>
      <c r="B16818">
        <v>1</v>
      </c>
      <c r="C16818" t="s">
        <v>9357</v>
      </c>
      <c r="D16818" s="84"/>
      <c r="F16818" s="84"/>
    </row>
    <row r="16819" spans="1:6" x14ac:dyDescent="0.25">
      <c r="A16819" t="s">
        <v>18057</v>
      </c>
      <c r="B16819">
        <v>1</v>
      </c>
      <c r="C16819" t="s">
        <v>9357</v>
      </c>
      <c r="D16819" s="84"/>
      <c r="F16819" s="84"/>
    </row>
    <row r="16820" spans="1:6" x14ac:dyDescent="0.25">
      <c r="A16820" t="s">
        <v>18058</v>
      </c>
      <c r="B16820">
        <v>1</v>
      </c>
      <c r="C16820" t="s">
        <v>9357</v>
      </c>
      <c r="D16820" s="84"/>
      <c r="F16820" s="84"/>
    </row>
    <row r="16821" spans="1:6" x14ac:dyDescent="0.25">
      <c r="A16821" t="s">
        <v>18059</v>
      </c>
      <c r="B16821">
        <v>1</v>
      </c>
      <c r="C16821" t="s">
        <v>9357</v>
      </c>
      <c r="D16821" s="84"/>
      <c r="F16821" s="84"/>
    </row>
    <row r="16822" spans="1:6" x14ac:dyDescent="0.25">
      <c r="A16822" t="s">
        <v>18060</v>
      </c>
      <c r="B16822">
        <v>1</v>
      </c>
      <c r="C16822" t="s">
        <v>9357</v>
      </c>
      <c r="D16822" s="84"/>
      <c r="F16822" s="84"/>
    </row>
    <row r="16823" spans="1:6" x14ac:dyDescent="0.25">
      <c r="A16823" t="s">
        <v>18061</v>
      </c>
      <c r="B16823">
        <v>1</v>
      </c>
      <c r="C16823" t="s">
        <v>9357</v>
      </c>
      <c r="D16823" s="84"/>
      <c r="F16823" s="84"/>
    </row>
    <row r="16824" spans="1:6" x14ac:dyDescent="0.25">
      <c r="A16824" t="s">
        <v>18062</v>
      </c>
      <c r="B16824">
        <v>1</v>
      </c>
      <c r="C16824" t="s">
        <v>9357</v>
      </c>
      <c r="D16824" s="84"/>
      <c r="F16824" s="84"/>
    </row>
    <row r="16825" spans="1:6" x14ac:dyDescent="0.25">
      <c r="A16825" t="s">
        <v>18063</v>
      </c>
      <c r="B16825">
        <v>1</v>
      </c>
      <c r="C16825" t="s">
        <v>9357</v>
      </c>
      <c r="D16825" s="84"/>
      <c r="F16825" s="84"/>
    </row>
    <row r="16826" spans="1:6" x14ac:dyDescent="0.25">
      <c r="A16826" t="s">
        <v>18064</v>
      </c>
      <c r="B16826">
        <v>1</v>
      </c>
      <c r="C16826" t="s">
        <v>9357</v>
      </c>
      <c r="D16826" s="84"/>
      <c r="F16826" s="84"/>
    </row>
    <row r="16827" spans="1:6" x14ac:dyDescent="0.25">
      <c r="A16827" t="s">
        <v>18065</v>
      </c>
      <c r="B16827">
        <v>1</v>
      </c>
      <c r="C16827" t="s">
        <v>9357</v>
      </c>
      <c r="D16827" s="84"/>
      <c r="F16827" s="84"/>
    </row>
    <row r="16828" spans="1:6" x14ac:dyDescent="0.25">
      <c r="A16828" t="s">
        <v>18066</v>
      </c>
      <c r="B16828">
        <v>1</v>
      </c>
      <c r="C16828" t="s">
        <v>9357</v>
      </c>
      <c r="D16828" s="84"/>
      <c r="F16828" s="84"/>
    </row>
    <row r="16829" spans="1:6" x14ac:dyDescent="0.25">
      <c r="A16829" t="s">
        <v>18067</v>
      </c>
      <c r="B16829">
        <v>1</v>
      </c>
      <c r="C16829" t="s">
        <v>9357</v>
      </c>
      <c r="D16829" s="84"/>
      <c r="F16829" s="84"/>
    </row>
    <row r="16830" spans="1:6" x14ac:dyDescent="0.25">
      <c r="A16830" t="s">
        <v>18068</v>
      </c>
      <c r="B16830">
        <v>1</v>
      </c>
      <c r="C16830" t="s">
        <v>9357</v>
      </c>
      <c r="D16830" s="84"/>
      <c r="F16830" s="84"/>
    </row>
    <row r="16831" spans="1:6" x14ac:dyDescent="0.25">
      <c r="A16831" t="s">
        <v>18069</v>
      </c>
      <c r="B16831">
        <v>1</v>
      </c>
      <c r="C16831" t="s">
        <v>9357</v>
      </c>
      <c r="D16831" s="84"/>
      <c r="F16831" s="84"/>
    </row>
    <row r="16832" spans="1:6" x14ac:dyDescent="0.25">
      <c r="A16832" t="s">
        <v>18070</v>
      </c>
      <c r="B16832">
        <v>1</v>
      </c>
      <c r="C16832" t="s">
        <v>9357</v>
      </c>
      <c r="D16832" s="84"/>
      <c r="F16832" s="84"/>
    </row>
    <row r="16833" spans="1:6" x14ac:dyDescent="0.25">
      <c r="A16833" t="s">
        <v>18071</v>
      </c>
      <c r="B16833">
        <v>1</v>
      </c>
      <c r="C16833" t="s">
        <v>9357</v>
      </c>
      <c r="D16833" s="84"/>
      <c r="F16833" s="84"/>
    </row>
    <row r="16834" spans="1:6" x14ac:dyDescent="0.25">
      <c r="A16834" t="s">
        <v>18072</v>
      </c>
      <c r="B16834">
        <v>1</v>
      </c>
      <c r="C16834" t="s">
        <v>9357</v>
      </c>
      <c r="D16834" s="84"/>
      <c r="F16834" s="84"/>
    </row>
    <row r="16835" spans="1:6" x14ac:dyDescent="0.25">
      <c r="A16835" t="s">
        <v>18073</v>
      </c>
      <c r="B16835">
        <v>1</v>
      </c>
      <c r="C16835" t="s">
        <v>9357</v>
      </c>
      <c r="D16835" s="84"/>
      <c r="F16835" s="84"/>
    </row>
    <row r="16836" spans="1:6" x14ac:dyDescent="0.25">
      <c r="A16836" t="s">
        <v>18074</v>
      </c>
      <c r="B16836">
        <v>1</v>
      </c>
      <c r="C16836" t="s">
        <v>9357</v>
      </c>
      <c r="D16836" s="84"/>
      <c r="F16836" s="84"/>
    </row>
    <row r="16837" spans="1:6" x14ac:dyDescent="0.25">
      <c r="A16837" t="s">
        <v>18075</v>
      </c>
      <c r="B16837">
        <v>1</v>
      </c>
      <c r="C16837" t="s">
        <v>9357</v>
      </c>
      <c r="D16837" s="84"/>
      <c r="F16837" s="84"/>
    </row>
    <row r="16838" spans="1:6" x14ac:dyDescent="0.25">
      <c r="A16838" t="s">
        <v>18076</v>
      </c>
      <c r="B16838">
        <v>1</v>
      </c>
      <c r="C16838" t="s">
        <v>9357</v>
      </c>
      <c r="D16838" s="84"/>
      <c r="F16838" s="84"/>
    </row>
    <row r="16839" spans="1:6" x14ac:dyDescent="0.25">
      <c r="A16839" t="s">
        <v>18077</v>
      </c>
      <c r="B16839">
        <v>1</v>
      </c>
      <c r="C16839" t="s">
        <v>9357</v>
      </c>
      <c r="D16839" s="84"/>
      <c r="F16839" s="84"/>
    </row>
    <row r="16840" spans="1:6" x14ac:dyDescent="0.25">
      <c r="A16840" t="s">
        <v>18078</v>
      </c>
      <c r="B16840">
        <v>1</v>
      </c>
      <c r="C16840" t="s">
        <v>9357</v>
      </c>
      <c r="D16840" s="84"/>
      <c r="F16840" s="84"/>
    </row>
    <row r="16841" spans="1:6" x14ac:dyDescent="0.25">
      <c r="A16841" t="s">
        <v>18079</v>
      </c>
      <c r="B16841">
        <v>1</v>
      </c>
      <c r="C16841" t="s">
        <v>9357</v>
      </c>
      <c r="D16841" s="84"/>
      <c r="F16841" s="84"/>
    </row>
    <row r="16842" spans="1:6" x14ac:dyDescent="0.25">
      <c r="A16842" t="s">
        <v>18080</v>
      </c>
      <c r="B16842">
        <v>1</v>
      </c>
      <c r="C16842" t="s">
        <v>9357</v>
      </c>
      <c r="D16842" s="84"/>
      <c r="F16842" s="84"/>
    </row>
    <row r="16843" spans="1:6" x14ac:dyDescent="0.25">
      <c r="A16843" t="s">
        <v>18081</v>
      </c>
      <c r="B16843">
        <v>1</v>
      </c>
      <c r="C16843" t="s">
        <v>9357</v>
      </c>
      <c r="D16843" s="84"/>
      <c r="F16843" s="84"/>
    </row>
    <row r="16844" spans="1:6" x14ac:dyDescent="0.25">
      <c r="A16844" t="s">
        <v>18082</v>
      </c>
      <c r="B16844">
        <v>1</v>
      </c>
      <c r="C16844" t="s">
        <v>9357</v>
      </c>
      <c r="D16844" s="84"/>
      <c r="F16844" s="84"/>
    </row>
    <row r="16845" spans="1:6" x14ac:dyDescent="0.25">
      <c r="A16845" t="s">
        <v>18083</v>
      </c>
      <c r="B16845">
        <v>1</v>
      </c>
      <c r="C16845" t="s">
        <v>9357</v>
      </c>
      <c r="D16845" s="84"/>
      <c r="F16845" s="84"/>
    </row>
    <row r="16846" spans="1:6" x14ac:dyDescent="0.25">
      <c r="A16846" t="s">
        <v>18084</v>
      </c>
      <c r="B16846">
        <v>1</v>
      </c>
      <c r="C16846" t="s">
        <v>9357</v>
      </c>
      <c r="D16846" s="84"/>
      <c r="F16846" s="84"/>
    </row>
    <row r="16847" spans="1:6" x14ac:dyDescent="0.25">
      <c r="A16847" t="s">
        <v>18085</v>
      </c>
      <c r="B16847">
        <v>1</v>
      </c>
      <c r="C16847" t="s">
        <v>9357</v>
      </c>
      <c r="D16847" s="84"/>
      <c r="F16847" s="84"/>
    </row>
    <row r="16848" spans="1:6" x14ac:dyDescent="0.25">
      <c r="A16848" t="s">
        <v>18086</v>
      </c>
      <c r="B16848">
        <v>1</v>
      </c>
      <c r="C16848" t="s">
        <v>9357</v>
      </c>
      <c r="D16848" s="84"/>
      <c r="F16848" s="84"/>
    </row>
    <row r="16849" spans="1:6" x14ac:dyDescent="0.25">
      <c r="A16849" t="s">
        <v>18087</v>
      </c>
      <c r="B16849">
        <v>1</v>
      </c>
      <c r="C16849" t="s">
        <v>9357</v>
      </c>
      <c r="D16849" s="84"/>
      <c r="F16849" s="84"/>
    </row>
    <row r="16850" spans="1:6" x14ac:dyDescent="0.25">
      <c r="A16850" t="s">
        <v>18088</v>
      </c>
      <c r="B16850">
        <v>1</v>
      </c>
      <c r="C16850" t="s">
        <v>9357</v>
      </c>
      <c r="D16850" s="84"/>
      <c r="F16850" s="84"/>
    </row>
    <row r="16851" spans="1:6" x14ac:dyDescent="0.25">
      <c r="A16851" t="s">
        <v>18089</v>
      </c>
      <c r="B16851">
        <v>1</v>
      </c>
      <c r="C16851" t="s">
        <v>9357</v>
      </c>
      <c r="D16851" s="84"/>
      <c r="F16851" s="84"/>
    </row>
    <row r="16852" spans="1:6" x14ac:dyDescent="0.25">
      <c r="A16852" t="s">
        <v>18090</v>
      </c>
      <c r="B16852">
        <v>1</v>
      </c>
      <c r="C16852" t="s">
        <v>9357</v>
      </c>
      <c r="D16852" s="84"/>
      <c r="F16852" s="84"/>
    </row>
    <row r="16853" spans="1:6" x14ac:dyDescent="0.25">
      <c r="A16853" t="s">
        <v>18091</v>
      </c>
      <c r="B16853">
        <v>1</v>
      </c>
      <c r="C16853" t="s">
        <v>9357</v>
      </c>
      <c r="D16853" s="84"/>
      <c r="F16853" s="84"/>
    </row>
    <row r="16854" spans="1:6" x14ac:dyDescent="0.25">
      <c r="A16854" t="s">
        <v>18092</v>
      </c>
      <c r="B16854">
        <v>1</v>
      </c>
      <c r="C16854" t="s">
        <v>9357</v>
      </c>
      <c r="D16854" s="84"/>
      <c r="F16854" s="84"/>
    </row>
    <row r="16855" spans="1:6" x14ac:dyDescent="0.25">
      <c r="A16855" t="s">
        <v>18093</v>
      </c>
      <c r="B16855">
        <v>1</v>
      </c>
      <c r="C16855" t="s">
        <v>9357</v>
      </c>
      <c r="D16855" s="84"/>
      <c r="F16855" s="84"/>
    </row>
    <row r="16856" spans="1:6" x14ac:dyDescent="0.25">
      <c r="A16856" t="s">
        <v>18094</v>
      </c>
      <c r="B16856">
        <v>1</v>
      </c>
      <c r="C16856" t="s">
        <v>9357</v>
      </c>
      <c r="D16856" s="84"/>
      <c r="F16856" s="84"/>
    </row>
    <row r="16857" spans="1:6" x14ac:dyDescent="0.25">
      <c r="A16857" t="s">
        <v>18095</v>
      </c>
      <c r="B16857">
        <v>1</v>
      </c>
      <c r="C16857" t="s">
        <v>9357</v>
      </c>
      <c r="D16857" s="84"/>
      <c r="F16857" s="84"/>
    </row>
    <row r="16858" spans="1:6" x14ac:dyDescent="0.25">
      <c r="A16858" t="s">
        <v>18096</v>
      </c>
      <c r="B16858">
        <v>1</v>
      </c>
      <c r="C16858" t="s">
        <v>9357</v>
      </c>
      <c r="D16858" s="84"/>
      <c r="F16858" s="84"/>
    </row>
    <row r="16859" spans="1:6" x14ac:dyDescent="0.25">
      <c r="A16859" t="s">
        <v>18097</v>
      </c>
      <c r="B16859">
        <v>1</v>
      </c>
      <c r="C16859" t="s">
        <v>9357</v>
      </c>
      <c r="D16859" s="84"/>
      <c r="F16859" s="84"/>
    </row>
    <row r="16860" spans="1:6" x14ac:dyDescent="0.25">
      <c r="A16860" t="s">
        <v>18098</v>
      </c>
      <c r="B16860">
        <v>1</v>
      </c>
      <c r="C16860" t="s">
        <v>9357</v>
      </c>
      <c r="D16860" s="84"/>
      <c r="F16860" s="84"/>
    </row>
    <row r="16861" spans="1:6" x14ac:dyDescent="0.25">
      <c r="A16861" t="s">
        <v>18099</v>
      </c>
      <c r="B16861">
        <v>1</v>
      </c>
      <c r="C16861" t="s">
        <v>9357</v>
      </c>
      <c r="D16861" s="84"/>
      <c r="F16861" s="84"/>
    </row>
    <row r="16862" spans="1:6" x14ac:dyDescent="0.25">
      <c r="A16862" t="s">
        <v>18100</v>
      </c>
      <c r="B16862">
        <v>1</v>
      </c>
      <c r="C16862" t="s">
        <v>9357</v>
      </c>
      <c r="D16862" s="84"/>
      <c r="F16862" s="84"/>
    </row>
    <row r="16863" spans="1:6" x14ac:dyDescent="0.25">
      <c r="A16863" t="s">
        <v>18101</v>
      </c>
      <c r="B16863">
        <v>1</v>
      </c>
      <c r="C16863" t="s">
        <v>9357</v>
      </c>
      <c r="D16863" s="84"/>
      <c r="F16863" s="84"/>
    </row>
    <row r="16864" spans="1:6" x14ac:dyDescent="0.25">
      <c r="A16864" t="s">
        <v>18102</v>
      </c>
      <c r="B16864">
        <v>1</v>
      </c>
      <c r="C16864" t="s">
        <v>9357</v>
      </c>
      <c r="D16864" s="84"/>
      <c r="F16864" s="84"/>
    </row>
    <row r="16865" spans="1:6" x14ac:dyDescent="0.25">
      <c r="A16865" t="s">
        <v>18103</v>
      </c>
      <c r="B16865">
        <v>1</v>
      </c>
      <c r="C16865" t="s">
        <v>9357</v>
      </c>
      <c r="D16865" s="84"/>
      <c r="F16865" s="84"/>
    </row>
    <row r="16866" spans="1:6" x14ac:dyDescent="0.25">
      <c r="A16866" t="s">
        <v>18104</v>
      </c>
      <c r="B16866">
        <v>1</v>
      </c>
      <c r="C16866" t="s">
        <v>9357</v>
      </c>
      <c r="D16866" s="84"/>
      <c r="F16866" s="84"/>
    </row>
    <row r="16867" spans="1:6" x14ac:dyDescent="0.25">
      <c r="A16867" t="s">
        <v>18105</v>
      </c>
      <c r="B16867">
        <v>1</v>
      </c>
      <c r="C16867" t="s">
        <v>9357</v>
      </c>
      <c r="D16867" s="84"/>
      <c r="F16867" s="84"/>
    </row>
    <row r="16868" spans="1:6" x14ac:dyDescent="0.25">
      <c r="A16868" t="s">
        <v>18106</v>
      </c>
      <c r="B16868">
        <v>1</v>
      </c>
      <c r="C16868" t="s">
        <v>9357</v>
      </c>
      <c r="D16868" s="84"/>
      <c r="F16868" s="84"/>
    </row>
    <row r="16869" spans="1:6" x14ac:dyDescent="0.25">
      <c r="A16869" t="s">
        <v>18107</v>
      </c>
      <c r="B16869">
        <v>1</v>
      </c>
      <c r="C16869" t="s">
        <v>9357</v>
      </c>
      <c r="D16869" s="84"/>
      <c r="F16869" s="84"/>
    </row>
    <row r="16870" spans="1:6" x14ac:dyDescent="0.25">
      <c r="A16870" t="s">
        <v>18108</v>
      </c>
      <c r="B16870">
        <v>1</v>
      </c>
      <c r="C16870" t="s">
        <v>9357</v>
      </c>
      <c r="D16870" s="84"/>
      <c r="F16870" s="84"/>
    </row>
    <row r="16871" spans="1:6" x14ac:dyDescent="0.25">
      <c r="A16871" t="s">
        <v>18109</v>
      </c>
      <c r="B16871">
        <v>1</v>
      </c>
      <c r="C16871" t="s">
        <v>9357</v>
      </c>
      <c r="D16871" s="84"/>
      <c r="F16871" s="84"/>
    </row>
    <row r="16872" spans="1:6" x14ac:dyDescent="0.25">
      <c r="A16872" t="s">
        <v>18110</v>
      </c>
      <c r="B16872">
        <v>1</v>
      </c>
      <c r="C16872" t="s">
        <v>9357</v>
      </c>
      <c r="D16872" s="84"/>
      <c r="F16872" s="84"/>
    </row>
    <row r="16873" spans="1:6" x14ac:dyDescent="0.25">
      <c r="A16873" t="s">
        <v>18111</v>
      </c>
      <c r="B16873">
        <v>1</v>
      </c>
      <c r="C16873" t="s">
        <v>9357</v>
      </c>
      <c r="D16873" s="84"/>
      <c r="F16873" s="84"/>
    </row>
    <row r="16874" spans="1:6" x14ac:dyDescent="0.25">
      <c r="A16874" t="s">
        <v>18112</v>
      </c>
      <c r="B16874">
        <v>1</v>
      </c>
      <c r="C16874" t="s">
        <v>9357</v>
      </c>
      <c r="D16874" s="84"/>
      <c r="F16874" s="84"/>
    </row>
    <row r="16875" spans="1:6" x14ac:dyDescent="0.25">
      <c r="A16875" t="s">
        <v>18113</v>
      </c>
      <c r="B16875">
        <v>1</v>
      </c>
      <c r="C16875" t="s">
        <v>9357</v>
      </c>
      <c r="D16875" s="84"/>
      <c r="F16875" s="84"/>
    </row>
    <row r="16876" spans="1:6" x14ac:dyDescent="0.25">
      <c r="A16876" t="s">
        <v>18114</v>
      </c>
      <c r="B16876">
        <v>1</v>
      </c>
      <c r="C16876" t="s">
        <v>9357</v>
      </c>
      <c r="D16876" s="84"/>
      <c r="F16876" s="84"/>
    </row>
    <row r="16877" spans="1:6" x14ac:dyDescent="0.25">
      <c r="A16877" t="s">
        <v>18115</v>
      </c>
      <c r="B16877">
        <v>1</v>
      </c>
      <c r="C16877" t="s">
        <v>9357</v>
      </c>
      <c r="D16877" s="84"/>
      <c r="F16877" s="84"/>
    </row>
    <row r="16878" spans="1:6" x14ac:dyDescent="0.25">
      <c r="A16878" t="s">
        <v>18116</v>
      </c>
      <c r="B16878">
        <v>1</v>
      </c>
      <c r="C16878" t="s">
        <v>9357</v>
      </c>
      <c r="D16878" s="84"/>
      <c r="F16878" s="84"/>
    </row>
    <row r="16879" spans="1:6" x14ac:dyDescent="0.25">
      <c r="A16879" t="s">
        <v>18117</v>
      </c>
      <c r="B16879">
        <v>1</v>
      </c>
      <c r="C16879" t="s">
        <v>9357</v>
      </c>
      <c r="D16879" s="84"/>
      <c r="F16879" s="84"/>
    </row>
    <row r="16880" spans="1:6" x14ac:dyDescent="0.25">
      <c r="A16880" t="s">
        <v>18118</v>
      </c>
      <c r="B16880">
        <v>1</v>
      </c>
      <c r="C16880" t="s">
        <v>9357</v>
      </c>
      <c r="D16880" s="84"/>
      <c r="F16880" s="84"/>
    </row>
    <row r="16881" spans="1:6" x14ac:dyDescent="0.25">
      <c r="A16881" t="s">
        <v>18119</v>
      </c>
      <c r="B16881">
        <v>1</v>
      </c>
      <c r="C16881" t="s">
        <v>9357</v>
      </c>
      <c r="D16881" s="84"/>
      <c r="F16881" s="84"/>
    </row>
    <row r="16882" spans="1:6" x14ac:dyDescent="0.25">
      <c r="A16882" t="s">
        <v>18120</v>
      </c>
      <c r="B16882">
        <v>1</v>
      </c>
      <c r="C16882" t="s">
        <v>9357</v>
      </c>
      <c r="D16882" s="84"/>
      <c r="F16882" s="84"/>
    </row>
    <row r="16883" spans="1:6" x14ac:dyDescent="0.25">
      <c r="A16883" t="s">
        <v>18121</v>
      </c>
      <c r="B16883">
        <v>1</v>
      </c>
      <c r="C16883" t="s">
        <v>9357</v>
      </c>
      <c r="D16883" s="84"/>
      <c r="F16883" s="84"/>
    </row>
    <row r="16884" spans="1:6" x14ac:dyDescent="0.25">
      <c r="A16884" t="s">
        <v>18122</v>
      </c>
      <c r="B16884">
        <v>1</v>
      </c>
      <c r="C16884" t="s">
        <v>9357</v>
      </c>
      <c r="D16884" s="84"/>
      <c r="F16884" s="84"/>
    </row>
    <row r="16885" spans="1:6" x14ac:dyDescent="0.25">
      <c r="A16885" t="s">
        <v>18123</v>
      </c>
      <c r="B16885">
        <v>1</v>
      </c>
      <c r="C16885" t="s">
        <v>9357</v>
      </c>
      <c r="D16885" s="84"/>
      <c r="F16885" s="84"/>
    </row>
    <row r="16886" spans="1:6" x14ac:dyDescent="0.25">
      <c r="A16886" t="s">
        <v>18124</v>
      </c>
      <c r="B16886">
        <v>1</v>
      </c>
      <c r="C16886" t="s">
        <v>9357</v>
      </c>
      <c r="D16886" s="84"/>
      <c r="F16886" s="84"/>
    </row>
    <row r="16887" spans="1:6" x14ac:dyDescent="0.25">
      <c r="A16887" t="s">
        <v>18125</v>
      </c>
      <c r="B16887">
        <v>1</v>
      </c>
      <c r="C16887" t="s">
        <v>9357</v>
      </c>
      <c r="D16887" s="84"/>
      <c r="F16887" s="84"/>
    </row>
    <row r="16888" spans="1:6" x14ac:dyDescent="0.25">
      <c r="A16888" t="s">
        <v>18126</v>
      </c>
      <c r="B16888">
        <v>1</v>
      </c>
      <c r="C16888" t="s">
        <v>9357</v>
      </c>
      <c r="D16888" s="84"/>
      <c r="F16888" s="84"/>
    </row>
    <row r="16889" spans="1:6" x14ac:dyDescent="0.25">
      <c r="A16889" t="s">
        <v>18127</v>
      </c>
      <c r="B16889">
        <v>1</v>
      </c>
      <c r="C16889" t="s">
        <v>9357</v>
      </c>
      <c r="D16889" s="84"/>
      <c r="F16889" s="84"/>
    </row>
    <row r="16890" spans="1:6" x14ac:dyDescent="0.25">
      <c r="A16890" t="s">
        <v>18128</v>
      </c>
      <c r="B16890">
        <v>1</v>
      </c>
      <c r="C16890" t="s">
        <v>9357</v>
      </c>
      <c r="D16890" s="84"/>
      <c r="F16890" s="84"/>
    </row>
    <row r="16891" spans="1:6" x14ac:dyDescent="0.25">
      <c r="A16891" t="s">
        <v>18129</v>
      </c>
      <c r="B16891">
        <v>1</v>
      </c>
      <c r="C16891" t="s">
        <v>9357</v>
      </c>
      <c r="D16891" s="84"/>
      <c r="F16891" s="84"/>
    </row>
    <row r="16892" spans="1:6" x14ac:dyDescent="0.25">
      <c r="A16892" t="s">
        <v>18130</v>
      </c>
      <c r="B16892">
        <v>1</v>
      </c>
      <c r="C16892" t="s">
        <v>9357</v>
      </c>
      <c r="D16892" s="84"/>
      <c r="F16892" s="84"/>
    </row>
    <row r="16893" spans="1:6" x14ac:dyDescent="0.25">
      <c r="A16893" t="s">
        <v>18131</v>
      </c>
      <c r="B16893">
        <v>1</v>
      </c>
      <c r="C16893" t="s">
        <v>9357</v>
      </c>
      <c r="D16893" s="84"/>
      <c r="F16893" s="84"/>
    </row>
    <row r="16894" spans="1:6" x14ac:dyDescent="0.25">
      <c r="A16894" t="s">
        <v>18132</v>
      </c>
      <c r="B16894">
        <v>1</v>
      </c>
      <c r="C16894" t="s">
        <v>9357</v>
      </c>
      <c r="D16894" s="84"/>
      <c r="F16894" s="84"/>
    </row>
    <row r="16895" spans="1:6" x14ac:dyDescent="0.25">
      <c r="A16895" t="s">
        <v>18133</v>
      </c>
      <c r="B16895">
        <v>1</v>
      </c>
      <c r="C16895" t="s">
        <v>9357</v>
      </c>
      <c r="D16895" s="84"/>
      <c r="F16895" s="84"/>
    </row>
    <row r="16896" spans="1:6" x14ac:dyDescent="0.25">
      <c r="A16896" t="s">
        <v>18134</v>
      </c>
      <c r="B16896">
        <v>1</v>
      </c>
      <c r="C16896" t="s">
        <v>9357</v>
      </c>
      <c r="D16896" s="84"/>
      <c r="F16896" s="84"/>
    </row>
    <row r="16897" spans="1:6" x14ac:dyDescent="0.25">
      <c r="A16897" t="s">
        <v>18135</v>
      </c>
      <c r="B16897">
        <v>1</v>
      </c>
      <c r="C16897" t="s">
        <v>9357</v>
      </c>
      <c r="D16897" s="84"/>
      <c r="F16897" s="84"/>
    </row>
    <row r="16898" spans="1:6" x14ac:dyDescent="0.25">
      <c r="A16898" t="s">
        <v>18136</v>
      </c>
      <c r="B16898">
        <v>1</v>
      </c>
      <c r="C16898" t="s">
        <v>9357</v>
      </c>
      <c r="D16898" s="84"/>
      <c r="F16898" s="84"/>
    </row>
    <row r="16899" spans="1:6" x14ac:dyDescent="0.25">
      <c r="A16899" t="s">
        <v>18137</v>
      </c>
      <c r="B16899">
        <v>1</v>
      </c>
      <c r="C16899" t="s">
        <v>9357</v>
      </c>
      <c r="D16899" s="84"/>
      <c r="F16899" s="84"/>
    </row>
    <row r="16900" spans="1:6" x14ac:dyDescent="0.25">
      <c r="A16900" t="s">
        <v>18138</v>
      </c>
      <c r="B16900">
        <v>1</v>
      </c>
      <c r="C16900" t="s">
        <v>9357</v>
      </c>
      <c r="D16900" s="84"/>
      <c r="F16900" s="84"/>
    </row>
    <row r="16901" spans="1:6" x14ac:dyDescent="0.25">
      <c r="A16901" t="s">
        <v>18139</v>
      </c>
      <c r="B16901">
        <v>1</v>
      </c>
      <c r="C16901" t="s">
        <v>9357</v>
      </c>
      <c r="D16901" s="84"/>
      <c r="F16901" s="84"/>
    </row>
    <row r="16902" spans="1:6" x14ac:dyDescent="0.25">
      <c r="A16902" t="s">
        <v>18140</v>
      </c>
      <c r="B16902">
        <v>1</v>
      </c>
      <c r="C16902" t="s">
        <v>9357</v>
      </c>
      <c r="D16902" s="84"/>
      <c r="F16902" s="84"/>
    </row>
    <row r="16903" spans="1:6" x14ac:dyDescent="0.25">
      <c r="A16903" t="s">
        <v>18141</v>
      </c>
      <c r="B16903">
        <v>1</v>
      </c>
      <c r="C16903" t="s">
        <v>9357</v>
      </c>
      <c r="D16903" s="84"/>
      <c r="F16903" s="84"/>
    </row>
    <row r="16904" spans="1:6" x14ac:dyDescent="0.25">
      <c r="A16904" t="s">
        <v>18142</v>
      </c>
      <c r="B16904">
        <v>1</v>
      </c>
      <c r="C16904" t="s">
        <v>9357</v>
      </c>
      <c r="D16904" s="84"/>
      <c r="F16904" s="84"/>
    </row>
    <row r="16905" spans="1:6" x14ac:dyDescent="0.25">
      <c r="A16905" t="s">
        <v>18143</v>
      </c>
      <c r="B16905">
        <v>1</v>
      </c>
      <c r="C16905" t="s">
        <v>9357</v>
      </c>
      <c r="D16905" s="84"/>
      <c r="F16905" s="84"/>
    </row>
    <row r="16906" spans="1:6" x14ac:dyDescent="0.25">
      <c r="A16906" t="s">
        <v>18144</v>
      </c>
      <c r="B16906">
        <v>1</v>
      </c>
      <c r="C16906" t="s">
        <v>9357</v>
      </c>
      <c r="D16906" s="84"/>
      <c r="F16906" s="84"/>
    </row>
    <row r="16907" spans="1:6" x14ac:dyDescent="0.25">
      <c r="A16907" t="s">
        <v>18145</v>
      </c>
      <c r="B16907">
        <v>1</v>
      </c>
      <c r="C16907" t="s">
        <v>9357</v>
      </c>
      <c r="D16907" s="84"/>
      <c r="F16907" s="84"/>
    </row>
    <row r="16908" spans="1:6" x14ac:dyDescent="0.25">
      <c r="A16908" t="s">
        <v>18146</v>
      </c>
      <c r="B16908">
        <v>1</v>
      </c>
      <c r="C16908" t="s">
        <v>9357</v>
      </c>
      <c r="D16908" s="84"/>
      <c r="F16908" s="84"/>
    </row>
    <row r="16909" spans="1:6" x14ac:dyDescent="0.25">
      <c r="A16909" t="s">
        <v>18147</v>
      </c>
      <c r="B16909">
        <v>1</v>
      </c>
      <c r="C16909" t="s">
        <v>9357</v>
      </c>
      <c r="D16909" s="84"/>
      <c r="F16909" s="84"/>
    </row>
    <row r="16910" spans="1:6" x14ac:dyDescent="0.25">
      <c r="A16910" t="s">
        <v>18148</v>
      </c>
      <c r="B16910">
        <v>1</v>
      </c>
      <c r="C16910" t="s">
        <v>9357</v>
      </c>
      <c r="D16910" s="84"/>
      <c r="F16910" s="84"/>
    </row>
    <row r="16911" spans="1:6" x14ac:dyDescent="0.25">
      <c r="A16911" t="s">
        <v>18149</v>
      </c>
      <c r="B16911">
        <v>1</v>
      </c>
      <c r="C16911" t="s">
        <v>9357</v>
      </c>
      <c r="D16911" s="84"/>
      <c r="F16911" s="84"/>
    </row>
    <row r="16912" spans="1:6" x14ac:dyDescent="0.25">
      <c r="A16912" t="s">
        <v>18150</v>
      </c>
      <c r="B16912">
        <v>1</v>
      </c>
      <c r="C16912" t="s">
        <v>9357</v>
      </c>
      <c r="D16912" s="84"/>
      <c r="F16912" s="84"/>
    </row>
    <row r="16913" spans="1:6" x14ac:dyDescent="0.25">
      <c r="A16913" t="s">
        <v>18151</v>
      </c>
      <c r="B16913">
        <v>1</v>
      </c>
      <c r="C16913" t="s">
        <v>9357</v>
      </c>
      <c r="D16913" s="84"/>
      <c r="F16913" s="84"/>
    </row>
    <row r="16914" spans="1:6" x14ac:dyDescent="0.25">
      <c r="A16914" t="s">
        <v>18152</v>
      </c>
      <c r="B16914">
        <v>1</v>
      </c>
      <c r="C16914" t="s">
        <v>9357</v>
      </c>
      <c r="D16914" s="84"/>
      <c r="F16914" s="84"/>
    </row>
    <row r="16915" spans="1:6" x14ac:dyDescent="0.25">
      <c r="A16915" t="s">
        <v>18153</v>
      </c>
      <c r="B16915">
        <v>1</v>
      </c>
      <c r="C16915" t="s">
        <v>9357</v>
      </c>
      <c r="D16915" s="84"/>
      <c r="F16915" s="84"/>
    </row>
    <row r="16916" spans="1:6" x14ac:dyDescent="0.25">
      <c r="A16916" t="s">
        <v>18154</v>
      </c>
      <c r="B16916">
        <v>1</v>
      </c>
      <c r="C16916" t="s">
        <v>9357</v>
      </c>
      <c r="D16916" s="84"/>
      <c r="F16916" s="84"/>
    </row>
    <row r="16917" spans="1:6" x14ac:dyDescent="0.25">
      <c r="A16917" t="s">
        <v>18155</v>
      </c>
      <c r="B16917">
        <v>1</v>
      </c>
      <c r="C16917" t="s">
        <v>9357</v>
      </c>
      <c r="D16917" s="84"/>
      <c r="F16917" s="84"/>
    </row>
    <row r="16918" spans="1:6" x14ac:dyDescent="0.25">
      <c r="A16918" t="s">
        <v>18156</v>
      </c>
      <c r="B16918">
        <v>1</v>
      </c>
      <c r="C16918" t="s">
        <v>9357</v>
      </c>
      <c r="D16918" s="84"/>
      <c r="F16918" s="84"/>
    </row>
    <row r="16919" spans="1:6" x14ac:dyDescent="0.25">
      <c r="A16919" t="s">
        <v>18157</v>
      </c>
      <c r="B16919">
        <v>1</v>
      </c>
      <c r="C16919" t="s">
        <v>9357</v>
      </c>
      <c r="D16919" s="84"/>
      <c r="F16919" s="84"/>
    </row>
    <row r="16920" spans="1:6" x14ac:dyDescent="0.25">
      <c r="A16920" t="s">
        <v>18158</v>
      </c>
      <c r="B16920">
        <v>1</v>
      </c>
      <c r="C16920" t="s">
        <v>9357</v>
      </c>
      <c r="D16920" s="84"/>
      <c r="F16920" s="84"/>
    </row>
    <row r="16921" spans="1:6" x14ac:dyDescent="0.25">
      <c r="A16921" t="s">
        <v>18159</v>
      </c>
      <c r="B16921">
        <v>1</v>
      </c>
      <c r="C16921" t="s">
        <v>9357</v>
      </c>
      <c r="D16921" s="84"/>
      <c r="F16921" s="84"/>
    </row>
    <row r="16922" spans="1:6" x14ac:dyDescent="0.25">
      <c r="A16922" t="s">
        <v>18160</v>
      </c>
      <c r="B16922">
        <v>1</v>
      </c>
      <c r="C16922" t="s">
        <v>9357</v>
      </c>
      <c r="D16922" s="84"/>
      <c r="F16922" s="84"/>
    </row>
    <row r="16923" spans="1:6" x14ac:dyDescent="0.25">
      <c r="A16923" t="s">
        <v>18161</v>
      </c>
      <c r="B16923">
        <v>1</v>
      </c>
      <c r="C16923" t="s">
        <v>9357</v>
      </c>
      <c r="D16923" s="84"/>
      <c r="F16923" s="84"/>
    </row>
    <row r="16924" spans="1:6" x14ac:dyDescent="0.25">
      <c r="A16924" t="s">
        <v>18162</v>
      </c>
      <c r="B16924">
        <v>1</v>
      </c>
      <c r="C16924" t="s">
        <v>9357</v>
      </c>
      <c r="D16924" s="84"/>
      <c r="F16924" s="84"/>
    </row>
    <row r="16925" spans="1:6" x14ac:dyDescent="0.25">
      <c r="A16925" t="s">
        <v>18163</v>
      </c>
      <c r="B16925">
        <v>1</v>
      </c>
      <c r="C16925" t="s">
        <v>9357</v>
      </c>
      <c r="D16925" s="84"/>
      <c r="F16925" s="84"/>
    </row>
    <row r="16926" spans="1:6" x14ac:dyDescent="0.25">
      <c r="A16926" t="s">
        <v>18164</v>
      </c>
      <c r="B16926">
        <v>1</v>
      </c>
      <c r="C16926" t="s">
        <v>9357</v>
      </c>
      <c r="D16926" s="84"/>
      <c r="F16926" s="84"/>
    </row>
    <row r="16927" spans="1:6" x14ac:dyDescent="0.25">
      <c r="A16927" t="s">
        <v>18165</v>
      </c>
      <c r="B16927">
        <v>1</v>
      </c>
      <c r="C16927" t="s">
        <v>9357</v>
      </c>
      <c r="D16927" s="84"/>
      <c r="F16927" s="84"/>
    </row>
    <row r="16928" spans="1:6" x14ac:dyDescent="0.25">
      <c r="A16928" t="s">
        <v>18166</v>
      </c>
      <c r="B16928">
        <v>1</v>
      </c>
      <c r="C16928" t="s">
        <v>9357</v>
      </c>
      <c r="D16928" s="84"/>
      <c r="F16928" s="84"/>
    </row>
    <row r="16929" spans="1:6" x14ac:dyDescent="0.25">
      <c r="A16929" t="s">
        <v>18167</v>
      </c>
      <c r="B16929">
        <v>1</v>
      </c>
      <c r="C16929" t="s">
        <v>9357</v>
      </c>
      <c r="D16929" s="84"/>
      <c r="F16929" s="84"/>
    </row>
    <row r="16930" spans="1:6" x14ac:dyDescent="0.25">
      <c r="A16930" t="s">
        <v>18168</v>
      </c>
      <c r="B16930">
        <v>1</v>
      </c>
      <c r="C16930" t="s">
        <v>9357</v>
      </c>
      <c r="D16930" s="84"/>
      <c r="F16930" s="84"/>
    </row>
    <row r="16931" spans="1:6" x14ac:dyDescent="0.25">
      <c r="A16931" t="s">
        <v>18169</v>
      </c>
      <c r="B16931">
        <v>1</v>
      </c>
      <c r="C16931" t="s">
        <v>9357</v>
      </c>
      <c r="D16931" s="84"/>
      <c r="F16931" s="84"/>
    </row>
    <row r="16932" spans="1:6" x14ac:dyDescent="0.25">
      <c r="A16932" t="s">
        <v>18170</v>
      </c>
      <c r="B16932">
        <v>1</v>
      </c>
      <c r="C16932" t="s">
        <v>9357</v>
      </c>
      <c r="D16932" s="84"/>
      <c r="F16932" s="84"/>
    </row>
    <row r="16933" spans="1:6" x14ac:dyDescent="0.25">
      <c r="A16933" t="s">
        <v>18171</v>
      </c>
      <c r="B16933">
        <v>1</v>
      </c>
      <c r="C16933" t="s">
        <v>9357</v>
      </c>
      <c r="D16933" s="84"/>
      <c r="F16933" s="84"/>
    </row>
    <row r="16934" spans="1:6" x14ac:dyDescent="0.25">
      <c r="A16934" t="s">
        <v>18172</v>
      </c>
      <c r="B16934">
        <v>1</v>
      </c>
      <c r="C16934" t="s">
        <v>9357</v>
      </c>
      <c r="D16934" s="84"/>
      <c r="F16934" s="84"/>
    </row>
    <row r="16935" spans="1:6" x14ac:dyDescent="0.25">
      <c r="A16935" t="s">
        <v>18173</v>
      </c>
      <c r="B16935">
        <v>1</v>
      </c>
      <c r="C16935" t="s">
        <v>9357</v>
      </c>
      <c r="D16935" s="84"/>
      <c r="F16935" s="84"/>
    </row>
    <row r="16936" spans="1:6" x14ac:dyDescent="0.25">
      <c r="A16936" t="s">
        <v>18174</v>
      </c>
      <c r="B16936">
        <v>1</v>
      </c>
      <c r="C16936" t="s">
        <v>9357</v>
      </c>
      <c r="D16936" s="84"/>
      <c r="F16936" s="84"/>
    </row>
    <row r="16937" spans="1:6" x14ac:dyDescent="0.25">
      <c r="A16937" t="s">
        <v>18175</v>
      </c>
      <c r="B16937">
        <v>1</v>
      </c>
      <c r="C16937" t="s">
        <v>9357</v>
      </c>
      <c r="D16937" s="84"/>
      <c r="F16937" s="84"/>
    </row>
    <row r="16938" spans="1:6" x14ac:dyDescent="0.25">
      <c r="A16938" t="s">
        <v>18176</v>
      </c>
      <c r="B16938">
        <v>1</v>
      </c>
      <c r="C16938" t="s">
        <v>9357</v>
      </c>
      <c r="D16938" s="84"/>
      <c r="F16938" s="84"/>
    </row>
    <row r="16939" spans="1:6" x14ac:dyDescent="0.25">
      <c r="A16939" t="s">
        <v>18177</v>
      </c>
      <c r="B16939">
        <v>1</v>
      </c>
      <c r="C16939" t="s">
        <v>9357</v>
      </c>
      <c r="D16939" s="84"/>
      <c r="F16939" s="84"/>
    </row>
    <row r="16940" spans="1:6" x14ac:dyDescent="0.25">
      <c r="A16940" t="s">
        <v>18178</v>
      </c>
      <c r="B16940">
        <v>1</v>
      </c>
      <c r="C16940" t="s">
        <v>9357</v>
      </c>
      <c r="D16940" s="84"/>
      <c r="F16940" s="84"/>
    </row>
    <row r="16941" spans="1:6" x14ac:dyDescent="0.25">
      <c r="A16941" t="s">
        <v>18179</v>
      </c>
      <c r="B16941">
        <v>1</v>
      </c>
      <c r="C16941" t="s">
        <v>9357</v>
      </c>
      <c r="D16941" s="84"/>
      <c r="F16941" s="84"/>
    </row>
    <row r="16942" spans="1:6" x14ac:dyDescent="0.25">
      <c r="A16942" t="s">
        <v>18180</v>
      </c>
      <c r="B16942">
        <v>1</v>
      </c>
      <c r="C16942" t="s">
        <v>9357</v>
      </c>
      <c r="D16942" s="84"/>
      <c r="F16942" s="84"/>
    </row>
    <row r="16943" spans="1:6" x14ac:dyDescent="0.25">
      <c r="A16943" t="s">
        <v>18181</v>
      </c>
      <c r="B16943">
        <v>1</v>
      </c>
      <c r="C16943" t="s">
        <v>9357</v>
      </c>
      <c r="D16943" s="84"/>
      <c r="F16943" s="84"/>
    </row>
    <row r="16944" spans="1:6" x14ac:dyDescent="0.25">
      <c r="A16944" t="s">
        <v>18182</v>
      </c>
      <c r="B16944">
        <v>1</v>
      </c>
      <c r="C16944" t="s">
        <v>9357</v>
      </c>
      <c r="D16944" s="84"/>
      <c r="F16944" s="84"/>
    </row>
    <row r="16945" spans="1:6" x14ac:dyDescent="0.25">
      <c r="A16945" t="s">
        <v>18183</v>
      </c>
      <c r="B16945">
        <v>1</v>
      </c>
      <c r="C16945" t="s">
        <v>9357</v>
      </c>
      <c r="D16945" s="84"/>
      <c r="F16945" s="84"/>
    </row>
    <row r="16946" spans="1:6" x14ac:dyDescent="0.25">
      <c r="A16946" t="s">
        <v>18184</v>
      </c>
      <c r="B16946">
        <v>1</v>
      </c>
      <c r="C16946" t="s">
        <v>9357</v>
      </c>
      <c r="D16946" s="84"/>
      <c r="F16946" s="84"/>
    </row>
    <row r="16947" spans="1:6" x14ac:dyDescent="0.25">
      <c r="A16947" t="s">
        <v>18185</v>
      </c>
      <c r="B16947">
        <v>1</v>
      </c>
      <c r="C16947" t="s">
        <v>9357</v>
      </c>
      <c r="D16947" s="84"/>
      <c r="F16947" s="84"/>
    </row>
    <row r="16948" spans="1:6" x14ac:dyDescent="0.25">
      <c r="A16948" t="s">
        <v>18186</v>
      </c>
      <c r="B16948">
        <v>1</v>
      </c>
      <c r="C16948" t="s">
        <v>9357</v>
      </c>
      <c r="D16948" s="84"/>
      <c r="F16948" s="84"/>
    </row>
    <row r="16949" spans="1:6" x14ac:dyDescent="0.25">
      <c r="A16949" t="s">
        <v>18187</v>
      </c>
      <c r="B16949">
        <v>1</v>
      </c>
      <c r="C16949" t="s">
        <v>9357</v>
      </c>
      <c r="D16949" s="84"/>
      <c r="F16949" s="84"/>
    </row>
    <row r="16950" spans="1:6" x14ac:dyDescent="0.25">
      <c r="A16950" t="s">
        <v>18188</v>
      </c>
      <c r="B16950">
        <v>1</v>
      </c>
      <c r="C16950" t="s">
        <v>9357</v>
      </c>
      <c r="D16950" s="84"/>
      <c r="F16950" s="84"/>
    </row>
    <row r="16951" spans="1:6" x14ac:dyDescent="0.25">
      <c r="A16951" t="s">
        <v>18189</v>
      </c>
      <c r="B16951">
        <v>1</v>
      </c>
      <c r="C16951" t="s">
        <v>9357</v>
      </c>
      <c r="D16951" s="84"/>
      <c r="F16951" s="84"/>
    </row>
    <row r="16952" spans="1:6" x14ac:dyDescent="0.25">
      <c r="A16952" t="s">
        <v>18190</v>
      </c>
      <c r="B16952">
        <v>1</v>
      </c>
      <c r="C16952" t="s">
        <v>9357</v>
      </c>
      <c r="D16952" s="84"/>
      <c r="F16952" s="84"/>
    </row>
    <row r="16953" spans="1:6" x14ac:dyDescent="0.25">
      <c r="A16953" t="s">
        <v>18191</v>
      </c>
      <c r="B16953">
        <v>1</v>
      </c>
      <c r="C16953" t="s">
        <v>9357</v>
      </c>
      <c r="D16953" s="84"/>
      <c r="F16953" s="84"/>
    </row>
    <row r="16954" spans="1:6" x14ac:dyDescent="0.25">
      <c r="A16954" t="s">
        <v>18192</v>
      </c>
      <c r="B16954">
        <v>1</v>
      </c>
      <c r="C16954" t="s">
        <v>9357</v>
      </c>
      <c r="D16954" s="84"/>
      <c r="F16954" s="84"/>
    </row>
    <row r="16955" spans="1:6" x14ac:dyDescent="0.25">
      <c r="A16955" t="s">
        <v>18193</v>
      </c>
      <c r="B16955">
        <v>1</v>
      </c>
      <c r="C16955" t="s">
        <v>9357</v>
      </c>
      <c r="D16955" s="84"/>
      <c r="F16955" s="84"/>
    </row>
    <row r="16956" spans="1:6" x14ac:dyDescent="0.25">
      <c r="A16956" t="s">
        <v>18194</v>
      </c>
      <c r="B16956">
        <v>1</v>
      </c>
      <c r="C16956" t="s">
        <v>9357</v>
      </c>
      <c r="D16956" s="84"/>
      <c r="F16956" s="84"/>
    </row>
    <row r="16957" spans="1:6" x14ac:dyDescent="0.25">
      <c r="A16957" t="s">
        <v>18195</v>
      </c>
      <c r="B16957">
        <v>1</v>
      </c>
      <c r="C16957" t="s">
        <v>9357</v>
      </c>
      <c r="D16957" s="84"/>
      <c r="F16957" s="84"/>
    </row>
    <row r="16958" spans="1:6" x14ac:dyDescent="0.25">
      <c r="A16958" t="s">
        <v>18196</v>
      </c>
      <c r="B16958">
        <v>1</v>
      </c>
      <c r="C16958" t="s">
        <v>9357</v>
      </c>
      <c r="D16958" s="84"/>
      <c r="F16958" s="84"/>
    </row>
    <row r="16959" spans="1:6" x14ac:dyDescent="0.25">
      <c r="A16959" t="s">
        <v>18197</v>
      </c>
      <c r="B16959">
        <v>1</v>
      </c>
      <c r="C16959" t="s">
        <v>9357</v>
      </c>
      <c r="D16959" s="84"/>
      <c r="F16959" s="84"/>
    </row>
    <row r="16960" spans="1:6" x14ac:dyDescent="0.25">
      <c r="A16960" t="s">
        <v>18198</v>
      </c>
      <c r="B16960">
        <v>1</v>
      </c>
      <c r="C16960" t="s">
        <v>9357</v>
      </c>
      <c r="D16960" s="84"/>
      <c r="F16960" s="84"/>
    </row>
    <row r="16961" spans="1:6" x14ac:dyDescent="0.25">
      <c r="A16961" t="s">
        <v>18199</v>
      </c>
      <c r="B16961">
        <v>1</v>
      </c>
      <c r="C16961" t="s">
        <v>9357</v>
      </c>
      <c r="D16961" s="84"/>
      <c r="F16961" s="84"/>
    </row>
    <row r="16962" spans="1:6" x14ac:dyDescent="0.25">
      <c r="A16962" t="s">
        <v>18200</v>
      </c>
      <c r="B16962">
        <v>1</v>
      </c>
      <c r="C16962" t="s">
        <v>9357</v>
      </c>
      <c r="D16962" s="84"/>
      <c r="F16962" s="84"/>
    </row>
    <row r="16963" spans="1:6" x14ac:dyDescent="0.25">
      <c r="A16963" t="s">
        <v>18201</v>
      </c>
      <c r="B16963">
        <v>1</v>
      </c>
      <c r="C16963" t="s">
        <v>9357</v>
      </c>
      <c r="D16963" s="84"/>
      <c r="F16963" s="84"/>
    </row>
    <row r="16964" spans="1:6" x14ac:dyDescent="0.25">
      <c r="A16964" t="s">
        <v>18202</v>
      </c>
      <c r="B16964">
        <v>1</v>
      </c>
      <c r="C16964" t="s">
        <v>9357</v>
      </c>
      <c r="D16964" s="84"/>
      <c r="F16964" s="84"/>
    </row>
    <row r="16965" spans="1:6" x14ac:dyDescent="0.25">
      <c r="A16965" t="s">
        <v>18203</v>
      </c>
      <c r="B16965">
        <v>1</v>
      </c>
      <c r="C16965" t="s">
        <v>9357</v>
      </c>
      <c r="D16965" s="84"/>
      <c r="F16965" s="84"/>
    </row>
    <row r="16966" spans="1:6" x14ac:dyDescent="0.25">
      <c r="A16966" t="s">
        <v>18204</v>
      </c>
      <c r="B16966">
        <v>1</v>
      </c>
      <c r="C16966" t="s">
        <v>9357</v>
      </c>
      <c r="D16966" s="84"/>
      <c r="F16966" s="84"/>
    </row>
    <row r="16967" spans="1:6" x14ac:dyDescent="0.25">
      <c r="A16967" t="s">
        <v>18205</v>
      </c>
      <c r="B16967">
        <v>1</v>
      </c>
      <c r="C16967" t="s">
        <v>9357</v>
      </c>
      <c r="D16967" s="84"/>
      <c r="F16967" s="84"/>
    </row>
    <row r="16968" spans="1:6" x14ac:dyDescent="0.25">
      <c r="A16968" t="s">
        <v>18206</v>
      </c>
      <c r="B16968">
        <v>1</v>
      </c>
      <c r="C16968" t="s">
        <v>9357</v>
      </c>
      <c r="D16968" s="84"/>
      <c r="F16968" s="84"/>
    </row>
    <row r="16969" spans="1:6" x14ac:dyDescent="0.25">
      <c r="A16969" t="s">
        <v>18207</v>
      </c>
      <c r="B16969">
        <v>1</v>
      </c>
      <c r="C16969" t="s">
        <v>9357</v>
      </c>
      <c r="D16969" s="84"/>
      <c r="F16969" s="84"/>
    </row>
    <row r="16970" spans="1:6" x14ac:dyDescent="0.25">
      <c r="A16970" t="s">
        <v>18208</v>
      </c>
      <c r="B16970">
        <v>1</v>
      </c>
      <c r="C16970" t="s">
        <v>9357</v>
      </c>
      <c r="D16970" s="84"/>
      <c r="F16970" s="84"/>
    </row>
    <row r="16971" spans="1:6" x14ac:dyDescent="0.25">
      <c r="A16971" t="s">
        <v>18209</v>
      </c>
      <c r="B16971">
        <v>1</v>
      </c>
      <c r="C16971" t="s">
        <v>9357</v>
      </c>
      <c r="D16971" s="84"/>
      <c r="F16971" s="84"/>
    </row>
    <row r="16972" spans="1:6" x14ac:dyDescent="0.25">
      <c r="A16972" t="s">
        <v>18210</v>
      </c>
      <c r="B16972">
        <v>1</v>
      </c>
      <c r="C16972" t="s">
        <v>9357</v>
      </c>
      <c r="D16972" s="84"/>
      <c r="F16972" s="84"/>
    </row>
    <row r="16973" spans="1:6" x14ac:dyDescent="0.25">
      <c r="A16973" t="s">
        <v>18211</v>
      </c>
      <c r="B16973">
        <v>1</v>
      </c>
      <c r="C16973" t="s">
        <v>9357</v>
      </c>
      <c r="D16973" s="84"/>
      <c r="F16973" s="84"/>
    </row>
    <row r="16974" spans="1:6" x14ac:dyDescent="0.25">
      <c r="A16974" t="s">
        <v>18212</v>
      </c>
      <c r="B16974">
        <v>1</v>
      </c>
      <c r="C16974" t="s">
        <v>9357</v>
      </c>
      <c r="D16974" s="84"/>
      <c r="F16974" s="84"/>
    </row>
    <row r="16975" spans="1:6" x14ac:dyDescent="0.25">
      <c r="A16975" t="s">
        <v>18213</v>
      </c>
      <c r="B16975">
        <v>1</v>
      </c>
      <c r="C16975" t="s">
        <v>9357</v>
      </c>
      <c r="D16975" s="84"/>
      <c r="F16975" s="84"/>
    </row>
    <row r="16976" spans="1:6" x14ac:dyDescent="0.25">
      <c r="A16976" t="s">
        <v>18214</v>
      </c>
      <c r="B16976">
        <v>1</v>
      </c>
      <c r="C16976" t="s">
        <v>9357</v>
      </c>
      <c r="D16976" s="84"/>
      <c r="F16976" s="84"/>
    </row>
    <row r="16977" spans="1:6" x14ac:dyDescent="0.25">
      <c r="A16977" t="s">
        <v>18215</v>
      </c>
      <c r="B16977">
        <v>1</v>
      </c>
      <c r="C16977" t="s">
        <v>9357</v>
      </c>
      <c r="D16977" s="84"/>
      <c r="F16977" s="84"/>
    </row>
    <row r="16978" spans="1:6" x14ac:dyDescent="0.25">
      <c r="A16978" t="s">
        <v>18216</v>
      </c>
      <c r="B16978">
        <v>1</v>
      </c>
      <c r="C16978" t="s">
        <v>9357</v>
      </c>
      <c r="D16978" s="84"/>
      <c r="F16978" s="84"/>
    </row>
    <row r="16979" spans="1:6" x14ac:dyDescent="0.25">
      <c r="A16979" t="s">
        <v>18217</v>
      </c>
      <c r="B16979">
        <v>1</v>
      </c>
      <c r="C16979" t="s">
        <v>9357</v>
      </c>
      <c r="D16979" s="84"/>
      <c r="F16979" s="84"/>
    </row>
    <row r="16980" spans="1:6" x14ac:dyDescent="0.25">
      <c r="A16980" t="s">
        <v>18218</v>
      </c>
      <c r="B16980">
        <v>1</v>
      </c>
      <c r="C16980" t="s">
        <v>9357</v>
      </c>
      <c r="D16980" s="84"/>
      <c r="F16980" s="84"/>
    </row>
    <row r="16981" spans="1:6" x14ac:dyDescent="0.25">
      <c r="A16981" t="s">
        <v>18219</v>
      </c>
      <c r="B16981">
        <v>1</v>
      </c>
      <c r="C16981" t="s">
        <v>9357</v>
      </c>
      <c r="D16981" s="84"/>
      <c r="F16981" s="84"/>
    </row>
    <row r="16982" spans="1:6" x14ac:dyDescent="0.25">
      <c r="A16982" t="s">
        <v>18220</v>
      </c>
      <c r="B16982">
        <v>1</v>
      </c>
      <c r="C16982" t="s">
        <v>9357</v>
      </c>
      <c r="D16982" s="84"/>
      <c r="F16982" s="84"/>
    </row>
    <row r="16983" spans="1:6" x14ac:dyDescent="0.25">
      <c r="A16983" t="s">
        <v>18221</v>
      </c>
      <c r="B16983">
        <v>1</v>
      </c>
      <c r="C16983" t="s">
        <v>9357</v>
      </c>
      <c r="D16983" s="84"/>
      <c r="F16983" s="84"/>
    </row>
    <row r="16984" spans="1:6" x14ac:dyDescent="0.25">
      <c r="A16984" t="s">
        <v>18222</v>
      </c>
      <c r="B16984">
        <v>1</v>
      </c>
      <c r="C16984" t="s">
        <v>9357</v>
      </c>
      <c r="D16984" s="84"/>
      <c r="F16984" s="84"/>
    </row>
    <row r="16985" spans="1:6" x14ac:dyDescent="0.25">
      <c r="A16985" t="s">
        <v>18223</v>
      </c>
      <c r="B16985">
        <v>1</v>
      </c>
      <c r="C16985" t="s">
        <v>9357</v>
      </c>
      <c r="D16985" s="84"/>
      <c r="F16985" s="84"/>
    </row>
    <row r="16986" spans="1:6" x14ac:dyDescent="0.25">
      <c r="A16986" t="s">
        <v>18224</v>
      </c>
      <c r="B16986">
        <v>1</v>
      </c>
      <c r="C16986" t="s">
        <v>9357</v>
      </c>
      <c r="D16986" s="84"/>
      <c r="F16986" s="84"/>
    </row>
    <row r="16987" spans="1:6" x14ac:dyDescent="0.25">
      <c r="A16987" t="s">
        <v>18225</v>
      </c>
      <c r="B16987">
        <v>1</v>
      </c>
      <c r="C16987" t="s">
        <v>9357</v>
      </c>
      <c r="D16987" s="84"/>
      <c r="F16987" s="84"/>
    </row>
    <row r="16988" spans="1:6" x14ac:dyDescent="0.25">
      <c r="A16988" t="s">
        <v>18226</v>
      </c>
      <c r="B16988">
        <v>1</v>
      </c>
      <c r="C16988" t="s">
        <v>9357</v>
      </c>
      <c r="D16988" s="84"/>
      <c r="F16988" s="84"/>
    </row>
    <row r="16989" spans="1:6" x14ac:dyDescent="0.25">
      <c r="A16989" t="s">
        <v>18227</v>
      </c>
      <c r="B16989">
        <v>1</v>
      </c>
      <c r="C16989" t="s">
        <v>9357</v>
      </c>
      <c r="D16989" s="84"/>
      <c r="F16989" s="84"/>
    </row>
    <row r="16990" spans="1:6" x14ac:dyDescent="0.25">
      <c r="A16990" t="s">
        <v>18228</v>
      </c>
      <c r="B16990">
        <v>1</v>
      </c>
      <c r="C16990" t="s">
        <v>9357</v>
      </c>
      <c r="D16990" s="84"/>
      <c r="F16990" s="84"/>
    </row>
    <row r="16991" spans="1:6" x14ac:dyDescent="0.25">
      <c r="A16991" t="s">
        <v>18229</v>
      </c>
      <c r="B16991">
        <v>1</v>
      </c>
      <c r="C16991" t="s">
        <v>9357</v>
      </c>
      <c r="D16991" s="84"/>
      <c r="F16991" s="84"/>
    </row>
    <row r="16992" spans="1:6" x14ac:dyDescent="0.25">
      <c r="A16992" t="s">
        <v>18230</v>
      </c>
      <c r="B16992">
        <v>1</v>
      </c>
      <c r="C16992" t="s">
        <v>9357</v>
      </c>
      <c r="D16992" s="84"/>
      <c r="F16992" s="84"/>
    </row>
    <row r="16993" spans="1:6" x14ac:dyDescent="0.25">
      <c r="A16993" t="s">
        <v>18231</v>
      </c>
      <c r="B16993">
        <v>1</v>
      </c>
      <c r="C16993" t="s">
        <v>9357</v>
      </c>
      <c r="D16993" s="84"/>
      <c r="F16993" s="84"/>
    </row>
    <row r="16994" spans="1:6" x14ac:dyDescent="0.25">
      <c r="A16994" t="s">
        <v>18232</v>
      </c>
      <c r="B16994">
        <v>1</v>
      </c>
      <c r="C16994" t="s">
        <v>9357</v>
      </c>
      <c r="D16994" s="84"/>
      <c r="F16994" s="84"/>
    </row>
    <row r="16995" spans="1:6" x14ac:dyDescent="0.25">
      <c r="A16995" t="s">
        <v>18233</v>
      </c>
      <c r="B16995">
        <v>1</v>
      </c>
      <c r="C16995" t="s">
        <v>9357</v>
      </c>
      <c r="D16995" s="84"/>
      <c r="F16995" s="84"/>
    </row>
    <row r="16996" spans="1:6" x14ac:dyDescent="0.25">
      <c r="A16996" t="s">
        <v>18234</v>
      </c>
      <c r="B16996">
        <v>1</v>
      </c>
      <c r="C16996" t="s">
        <v>9357</v>
      </c>
      <c r="D16996" s="84"/>
      <c r="F16996" s="84"/>
    </row>
    <row r="16997" spans="1:6" x14ac:dyDescent="0.25">
      <c r="A16997" t="s">
        <v>18235</v>
      </c>
      <c r="B16997">
        <v>1</v>
      </c>
      <c r="C16997" t="s">
        <v>9357</v>
      </c>
      <c r="D16997" s="84"/>
      <c r="F16997" s="84"/>
    </row>
    <row r="16998" spans="1:6" x14ac:dyDescent="0.25">
      <c r="A16998" t="s">
        <v>18236</v>
      </c>
      <c r="B16998">
        <v>1</v>
      </c>
      <c r="C16998" t="s">
        <v>9357</v>
      </c>
      <c r="D16998" s="84"/>
      <c r="F16998" s="84"/>
    </row>
    <row r="16999" spans="1:6" x14ac:dyDescent="0.25">
      <c r="A16999" t="s">
        <v>18237</v>
      </c>
      <c r="B16999">
        <v>1</v>
      </c>
      <c r="C16999" t="s">
        <v>9357</v>
      </c>
      <c r="D16999" s="84"/>
      <c r="F16999" s="84"/>
    </row>
    <row r="17000" spans="1:6" x14ac:dyDescent="0.25">
      <c r="A17000" t="s">
        <v>18238</v>
      </c>
      <c r="B17000">
        <v>1</v>
      </c>
      <c r="C17000" t="s">
        <v>9357</v>
      </c>
      <c r="D17000" s="84"/>
      <c r="F17000" s="84"/>
    </row>
    <row r="17001" spans="1:6" x14ac:dyDescent="0.25">
      <c r="A17001" t="s">
        <v>18239</v>
      </c>
      <c r="B17001">
        <v>1</v>
      </c>
      <c r="C17001" t="s">
        <v>9357</v>
      </c>
      <c r="D17001" s="84"/>
      <c r="F17001" s="84"/>
    </row>
    <row r="17002" spans="1:6" x14ac:dyDescent="0.25">
      <c r="A17002" t="s">
        <v>18240</v>
      </c>
      <c r="B17002">
        <v>1</v>
      </c>
      <c r="C17002" t="s">
        <v>9357</v>
      </c>
      <c r="D17002" s="84"/>
      <c r="F17002" s="84"/>
    </row>
    <row r="17003" spans="1:6" x14ac:dyDescent="0.25">
      <c r="A17003" t="s">
        <v>18241</v>
      </c>
      <c r="B17003">
        <v>1</v>
      </c>
      <c r="C17003" t="s">
        <v>9357</v>
      </c>
      <c r="D17003" s="84"/>
      <c r="F17003" s="84"/>
    </row>
    <row r="17004" spans="1:6" x14ac:dyDescent="0.25">
      <c r="A17004" t="s">
        <v>18242</v>
      </c>
      <c r="B17004">
        <v>1</v>
      </c>
      <c r="C17004" t="s">
        <v>9357</v>
      </c>
      <c r="D17004" s="84"/>
      <c r="F17004" s="84"/>
    </row>
    <row r="17005" spans="1:6" x14ac:dyDescent="0.25">
      <c r="A17005" t="s">
        <v>18243</v>
      </c>
      <c r="B17005">
        <v>1</v>
      </c>
      <c r="C17005" t="s">
        <v>9357</v>
      </c>
      <c r="D17005" s="84"/>
      <c r="F17005" s="84"/>
    </row>
    <row r="17006" spans="1:6" x14ac:dyDescent="0.25">
      <c r="A17006" t="s">
        <v>18244</v>
      </c>
      <c r="B17006">
        <v>1</v>
      </c>
      <c r="C17006" t="s">
        <v>9357</v>
      </c>
      <c r="D17006" s="84"/>
      <c r="F17006" s="84"/>
    </row>
    <row r="17007" spans="1:6" x14ac:dyDescent="0.25">
      <c r="A17007" t="s">
        <v>18245</v>
      </c>
      <c r="B17007">
        <v>1</v>
      </c>
      <c r="C17007" t="s">
        <v>9357</v>
      </c>
      <c r="D17007" s="84"/>
      <c r="F17007" s="84"/>
    </row>
    <row r="17008" spans="1:6" x14ac:dyDescent="0.25">
      <c r="A17008" t="s">
        <v>18246</v>
      </c>
      <c r="B17008">
        <v>1</v>
      </c>
      <c r="C17008" t="s">
        <v>9357</v>
      </c>
      <c r="D17008" s="84"/>
      <c r="F17008" s="84"/>
    </row>
    <row r="17009" spans="1:6" x14ac:dyDescent="0.25">
      <c r="A17009" t="s">
        <v>18247</v>
      </c>
      <c r="B17009">
        <v>1</v>
      </c>
      <c r="C17009" t="s">
        <v>9357</v>
      </c>
      <c r="D17009" s="84"/>
      <c r="F17009" s="84"/>
    </row>
    <row r="17010" spans="1:6" x14ac:dyDescent="0.25">
      <c r="A17010" t="s">
        <v>18248</v>
      </c>
      <c r="B17010">
        <v>1</v>
      </c>
      <c r="C17010" t="s">
        <v>9357</v>
      </c>
      <c r="D17010" s="84"/>
      <c r="F17010" s="84"/>
    </row>
    <row r="17011" spans="1:6" x14ac:dyDescent="0.25">
      <c r="A17011" t="s">
        <v>18249</v>
      </c>
      <c r="B17011">
        <v>1</v>
      </c>
      <c r="C17011" t="s">
        <v>9357</v>
      </c>
      <c r="D17011" s="84"/>
      <c r="F17011" s="84"/>
    </row>
    <row r="17012" spans="1:6" x14ac:dyDescent="0.25">
      <c r="A17012" t="s">
        <v>18250</v>
      </c>
      <c r="B17012">
        <v>1</v>
      </c>
      <c r="C17012" t="s">
        <v>9357</v>
      </c>
      <c r="D17012" s="84"/>
      <c r="F17012" s="84"/>
    </row>
    <row r="17013" spans="1:6" x14ac:dyDescent="0.25">
      <c r="A17013" t="s">
        <v>18251</v>
      </c>
      <c r="B17013">
        <v>1</v>
      </c>
      <c r="C17013" t="s">
        <v>9357</v>
      </c>
      <c r="D17013" s="84"/>
      <c r="F17013" s="84"/>
    </row>
    <row r="17014" spans="1:6" x14ac:dyDescent="0.25">
      <c r="A17014" t="s">
        <v>18252</v>
      </c>
      <c r="B17014">
        <v>1</v>
      </c>
      <c r="C17014" t="s">
        <v>9357</v>
      </c>
      <c r="D17014" s="84"/>
      <c r="F17014" s="84"/>
    </row>
    <row r="17015" spans="1:6" x14ac:dyDescent="0.25">
      <c r="A17015" t="s">
        <v>18253</v>
      </c>
      <c r="B17015">
        <v>1</v>
      </c>
      <c r="C17015" t="s">
        <v>9357</v>
      </c>
      <c r="D17015" s="84"/>
      <c r="F17015" s="84"/>
    </row>
    <row r="17016" spans="1:6" x14ac:dyDescent="0.25">
      <c r="A17016" t="s">
        <v>18254</v>
      </c>
      <c r="B17016">
        <v>1</v>
      </c>
      <c r="C17016" t="s">
        <v>9357</v>
      </c>
      <c r="D17016" s="84"/>
      <c r="F17016" s="84"/>
    </row>
    <row r="17017" spans="1:6" x14ac:dyDescent="0.25">
      <c r="A17017" t="s">
        <v>18255</v>
      </c>
      <c r="B17017">
        <v>1</v>
      </c>
      <c r="C17017" t="s">
        <v>9357</v>
      </c>
      <c r="D17017" s="84"/>
      <c r="F17017" s="84"/>
    </row>
    <row r="17018" spans="1:6" x14ac:dyDescent="0.25">
      <c r="A17018" t="s">
        <v>18256</v>
      </c>
      <c r="B17018">
        <v>1</v>
      </c>
      <c r="C17018" t="s">
        <v>9357</v>
      </c>
      <c r="D17018" s="84"/>
      <c r="F17018" s="84"/>
    </row>
    <row r="17019" spans="1:6" x14ac:dyDescent="0.25">
      <c r="A17019" t="s">
        <v>18257</v>
      </c>
      <c r="B17019">
        <v>1</v>
      </c>
      <c r="C17019" t="s">
        <v>9357</v>
      </c>
      <c r="D17019" s="84"/>
      <c r="F17019" s="84"/>
    </row>
    <row r="17020" spans="1:6" x14ac:dyDescent="0.25">
      <c r="A17020" t="s">
        <v>18258</v>
      </c>
      <c r="B17020">
        <v>1</v>
      </c>
      <c r="C17020" t="s">
        <v>9357</v>
      </c>
      <c r="D17020" s="84"/>
      <c r="F17020" s="84"/>
    </row>
    <row r="17021" spans="1:6" x14ac:dyDescent="0.25">
      <c r="A17021" t="s">
        <v>18259</v>
      </c>
      <c r="B17021">
        <v>1</v>
      </c>
      <c r="C17021" t="s">
        <v>9357</v>
      </c>
      <c r="D17021" s="84"/>
      <c r="F17021" s="84"/>
    </row>
    <row r="17022" spans="1:6" x14ac:dyDescent="0.25">
      <c r="A17022" t="s">
        <v>18260</v>
      </c>
      <c r="B17022">
        <v>1</v>
      </c>
      <c r="C17022" t="s">
        <v>9357</v>
      </c>
      <c r="D17022" s="84"/>
      <c r="F17022" s="84"/>
    </row>
    <row r="17023" spans="1:6" x14ac:dyDescent="0.25">
      <c r="A17023" t="s">
        <v>18261</v>
      </c>
      <c r="B17023">
        <v>1</v>
      </c>
      <c r="C17023" t="s">
        <v>9357</v>
      </c>
      <c r="D17023" s="84"/>
      <c r="F17023" s="84"/>
    </row>
    <row r="17024" spans="1:6" x14ac:dyDescent="0.25">
      <c r="A17024" t="s">
        <v>18262</v>
      </c>
      <c r="B17024">
        <v>1</v>
      </c>
      <c r="C17024" t="s">
        <v>9357</v>
      </c>
      <c r="D17024" s="84"/>
      <c r="F17024" s="84"/>
    </row>
    <row r="17025" spans="1:6" x14ac:dyDescent="0.25">
      <c r="A17025" t="s">
        <v>18263</v>
      </c>
      <c r="B17025">
        <v>1</v>
      </c>
      <c r="C17025" t="s">
        <v>9357</v>
      </c>
      <c r="D17025" s="84"/>
      <c r="F17025" s="84"/>
    </row>
    <row r="17026" spans="1:6" x14ac:dyDescent="0.25">
      <c r="A17026" t="s">
        <v>18264</v>
      </c>
      <c r="B17026">
        <v>1</v>
      </c>
      <c r="C17026" t="s">
        <v>9357</v>
      </c>
      <c r="D17026" s="84"/>
      <c r="F17026" s="84"/>
    </row>
    <row r="17027" spans="1:6" x14ac:dyDescent="0.25">
      <c r="A17027" t="s">
        <v>18265</v>
      </c>
      <c r="B17027">
        <v>1</v>
      </c>
      <c r="C17027" t="s">
        <v>9357</v>
      </c>
      <c r="D17027" s="84"/>
      <c r="F17027" s="84"/>
    </row>
    <row r="17028" spans="1:6" x14ac:dyDescent="0.25">
      <c r="A17028" t="s">
        <v>18266</v>
      </c>
      <c r="B17028">
        <v>1</v>
      </c>
      <c r="C17028" t="s">
        <v>9357</v>
      </c>
      <c r="D17028" s="84"/>
      <c r="F17028" s="84"/>
    </row>
    <row r="17029" spans="1:6" x14ac:dyDescent="0.25">
      <c r="A17029" t="s">
        <v>18267</v>
      </c>
      <c r="B17029">
        <v>1</v>
      </c>
      <c r="C17029" t="s">
        <v>9357</v>
      </c>
      <c r="D17029" s="84"/>
      <c r="F17029" s="84"/>
    </row>
    <row r="17030" spans="1:6" x14ac:dyDescent="0.25">
      <c r="A17030" t="s">
        <v>18268</v>
      </c>
      <c r="B17030">
        <v>1</v>
      </c>
      <c r="C17030" t="s">
        <v>9357</v>
      </c>
      <c r="D17030" s="84"/>
      <c r="F17030" s="84"/>
    </row>
    <row r="17031" spans="1:6" x14ac:dyDescent="0.25">
      <c r="A17031" t="s">
        <v>18269</v>
      </c>
      <c r="B17031">
        <v>1</v>
      </c>
      <c r="C17031" t="s">
        <v>9357</v>
      </c>
      <c r="D17031" s="84"/>
      <c r="F17031" s="84"/>
    </row>
    <row r="17032" spans="1:6" x14ac:dyDescent="0.25">
      <c r="A17032" t="s">
        <v>18270</v>
      </c>
      <c r="B17032">
        <v>1</v>
      </c>
      <c r="C17032" t="s">
        <v>9357</v>
      </c>
      <c r="D17032" s="84"/>
      <c r="F17032" s="84"/>
    </row>
    <row r="17033" spans="1:6" x14ac:dyDescent="0.25">
      <c r="A17033" t="s">
        <v>18271</v>
      </c>
      <c r="B17033">
        <v>1</v>
      </c>
      <c r="C17033" t="s">
        <v>9357</v>
      </c>
      <c r="D17033" s="84"/>
      <c r="F17033" s="84"/>
    </row>
    <row r="17034" spans="1:6" x14ac:dyDescent="0.25">
      <c r="A17034" t="s">
        <v>18272</v>
      </c>
      <c r="B17034">
        <v>1</v>
      </c>
      <c r="C17034" t="s">
        <v>9357</v>
      </c>
      <c r="D17034" s="84"/>
      <c r="F17034" s="84"/>
    </row>
    <row r="17035" spans="1:6" x14ac:dyDescent="0.25">
      <c r="A17035" t="s">
        <v>18273</v>
      </c>
      <c r="B17035">
        <v>1</v>
      </c>
      <c r="C17035" t="s">
        <v>9357</v>
      </c>
      <c r="D17035" s="84"/>
      <c r="F17035" s="84"/>
    </row>
    <row r="17036" spans="1:6" x14ac:dyDescent="0.25">
      <c r="A17036" t="s">
        <v>18274</v>
      </c>
      <c r="B17036">
        <v>1</v>
      </c>
      <c r="C17036" t="s">
        <v>9357</v>
      </c>
      <c r="D17036" s="84"/>
      <c r="F17036" s="84"/>
    </row>
    <row r="17037" spans="1:6" x14ac:dyDescent="0.25">
      <c r="A17037" t="s">
        <v>18275</v>
      </c>
      <c r="B17037">
        <v>1</v>
      </c>
      <c r="C17037" t="s">
        <v>9357</v>
      </c>
      <c r="D17037" s="84"/>
      <c r="F17037" s="84"/>
    </row>
    <row r="17038" spans="1:6" x14ac:dyDescent="0.25">
      <c r="A17038" t="s">
        <v>18276</v>
      </c>
      <c r="B17038">
        <v>1</v>
      </c>
      <c r="C17038" t="s">
        <v>9357</v>
      </c>
      <c r="D17038" s="84"/>
      <c r="F17038" s="84"/>
    </row>
    <row r="17039" spans="1:6" x14ac:dyDescent="0.25">
      <c r="A17039" t="s">
        <v>18277</v>
      </c>
      <c r="B17039">
        <v>1</v>
      </c>
      <c r="C17039" t="s">
        <v>9357</v>
      </c>
      <c r="D17039" s="84"/>
      <c r="F17039" s="84"/>
    </row>
    <row r="17040" spans="1:6" x14ac:dyDescent="0.25">
      <c r="A17040" t="s">
        <v>18278</v>
      </c>
      <c r="B17040">
        <v>1</v>
      </c>
      <c r="C17040" t="s">
        <v>9357</v>
      </c>
      <c r="D17040" s="84"/>
      <c r="F17040" s="84"/>
    </row>
    <row r="17041" spans="1:6" x14ac:dyDescent="0.25">
      <c r="A17041" t="s">
        <v>18279</v>
      </c>
      <c r="B17041">
        <v>1</v>
      </c>
      <c r="C17041" t="s">
        <v>9357</v>
      </c>
      <c r="D17041" s="84"/>
      <c r="F17041" s="84"/>
    </row>
    <row r="17042" spans="1:6" x14ac:dyDescent="0.25">
      <c r="A17042" t="s">
        <v>18280</v>
      </c>
      <c r="B17042">
        <v>1</v>
      </c>
      <c r="C17042" t="s">
        <v>9357</v>
      </c>
      <c r="D17042" s="84"/>
      <c r="F17042" s="84"/>
    </row>
    <row r="17043" spans="1:6" x14ac:dyDescent="0.25">
      <c r="A17043" t="s">
        <v>18281</v>
      </c>
      <c r="B17043">
        <v>1</v>
      </c>
      <c r="C17043" t="s">
        <v>9357</v>
      </c>
      <c r="D17043" s="84"/>
      <c r="F17043" s="84"/>
    </row>
    <row r="17044" spans="1:6" x14ac:dyDescent="0.25">
      <c r="A17044" t="s">
        <v>18282</v>
      </c>
      <c r="B17044">
        <v>1</v>
      </c>
      <c r="C17044" t="s">
        <v>9357</v>
      </c>
      <c r="D17044" s="84"/>
      <c r="F17044" s="84"/>
    </row>
    <row r="17045" spans="1:6" x14ac:dyDescent="0.25">
      <c r="A17045" t="s">
        <v>18283</v>
      </c>
      <c r="B17045">
        <v>1</v>
      </c>
      <c r="C17045" t="s">
        <v>9357</v>
      </c>
      <c r="D17045" s="84"/>
      <c r="F17045" s="84"/>
    </row>
    <row r="17046" spans="1:6" x14ac:dyDescent="0.25">
      <c r="A17046" t="s">
        <v>18284</v>
      </c>
      <c r="B17046">
        <v>1</v>
      </c>
      <c r="C17046" t="s">
        <v>9357</v>
      </c>
      <c r="D17046" s="84"/>
      <c r="F17046" s="84"/>
    </row>
    <row r="17047" spans="1:6" x14ac:dyDescent="0.25">
      <c r="A17047" t="s">
        <v>18285</v>
      </c>
      <c r="B17047">
        <v>1</v>
      </c>
      <c r="C17047" t="s">
        <v>9357</v>
      </c>
      <c r="D17047" s="84"/>
      <c r="F17047" s="84"/>
    </row>
    <row r="17048" spans="1:6" x14ac:dyDescent="0.25">
      <c r="A17048" t="s">
        <v>18286</v>
      </c>
      <c r="B17048">
        <v>1</v>
      </c>
      <c r="C17048" t="s">
        <v>9357</v>
      </c>
      <c r="D17048" s="84"/>
      <c r="F17048" s="84"/>
    </row>
    <row r="17049" spans="1:6" x14ac:dyDescent="0.25">
      <c r="A17049" t="s">
        <v>18287</v>
      </c>
      <c r="B17049">
        <v>1</v>
      </c>
      <c r="C17049" t="s">
        <v>9357</v>
      </c>
      <c r="D17049" s="84"/>
      <c r="F17049" s="84"/>
    </row>
    <row r="17050" spans="1:6" x14ac:dyDescent="0.25">
      <c r="A17050" t="s">
        <v>18288</v>
      </c>
      <c r="B17050">
        <v>1</v>
      </c>
      <c r="C17050" t="s">
        <v>9357</v>
      </c>
      <c r="D17050" s="84"/>
      <c r="F17050" s="84"/>
    </row>
    <row r="17051" spans="1:6" x14ac:dyDescent="0.25">
      <c r="A17051" t="s">
        <v>18289</v>
      </c>
      <c r="B17051">
        <v>1</v>
      </c>
      <c r="C17051" t="s">
        <v>9357</v>
      </c>
      <c r="D17051" s="84"/>
      <c r="F17051" s="84"/>
    </row>
    <row r="17052" spans="1:6" x14ac:dyDescent="0.25">
      <c r="A17052" t="s">
        <v>18290</v>
      </c>
      <c r="B17052">
        <v>1</v>
      </c>
      <c r="C17052" t="s">
        <v>9357</v>
      </c>
      <c r="D17052" s="84"/>
      <c r="F17052" s="84"/>
    </row>
    <row r="17053" spans="1:6" x14ac:dyDescent="0.25">
      <c r="A17053" t="s">
        <v>18291</v>
      </c>
      <c r="B17053">
        <v>1</v>
      </c>
      <c r="C17053" t="s">
        <v>9357</v>
      </c>
      <c r="D17053" s="84"/>
      <c r="F17053" s="84"/>
    </row>
    <row r="17054" spans="1:6" x14ac:dyDescent="0.25">
      <c r="A17054" t="s">
        <v>18292</v>
      </c>
      <c r="B17054">
        <v>1</v>
      </c>
      <c r="C17054" t="s">
        <v>9357</v>
      </c>
      <c r="D17054" s="84"/>
      <c r="F17054" s="84"/>
    </row>
    <row r="17055" spans="1:6" x14ac:dyDescent="0.25">
      <c r="A17055" t="s">
        <v>18293</v>
      </c>
      <c r="B17055">
        <v>1</v>
      </c>
      <c r="C17055" t="s">
        <v>9357</v>
      </c>
      <c r="D17055" s="84"/>
      <c r="F17055" s="84"/>
    </row>
    <row r="17056" spans="1:6" x14ac:dyDescent="0.25">
      <c r="A17056" t="s">
        <v>18294</v>
      </c>
      <c r="B17056">
        <v>1</v>
      </c>
      <c r="C17056" t="s">
        <v>9357</v>
      </c>
      <c r="D17056" s="84"/>
      <c r="F17056" s="84"/>
    </row>
    <row r="17057" spans="1:6" x14ac:dyDescent="0.25">
      <c r="A17057" t="s">
        <v>18295</v>
      </c>
      <c r="B17057">
        <v>1</v>
      </c>
      <c r="C17057" t="s">
        <v>9357</v>
      </c>
      <c r="D17057" s="84"/>
      <c r="F17057" s="84"/>
    </row>
    <row r="17058" spans="1:6" x14ac:dyDescent="0.25">
      <c r="A17058" t="s">
        <v>18296</v>
      </c>
      <c r="B17058">
        <v>1</v>
      </c>
      <c r="C17058" t="s">
        <v>9357</v>
      </c>
      <c r="D17058" s="84"/>
      <c r="F17058" s="84"/>
    </row>
    <row r="17059" spans="1:6" x14ac:dyDescent="0.25">
      <c r="A17059" t="s">
        <v>18297</v>
      </c>
      <c r="B17059">
        <v>1</v>
      </c>
      <c r="C17059" t="s">
        <v>9357</v>
      </c>
      <c r="D17059" s="84"/>
      <c r="F17059" s="84"/>
    </row>
    <row r="17060" spans="1:6" x14ac:dyDescent="0.25">
      <c r="A17060" t="s">
        <v>18298</v>
      </c>
      <c r="B17060">
        <v>1</v>
      </c>
      <c r="C17060" t="s">
        <v>9357</v>
      </c>
      <c r="D17060" s="84"/>
      <c r="F17060" s="84"/>
    </row>
    <row r="17061" spans="1:6" x14ac:dyDescent="0.25">
      <c r="A17061" t="s">
        <v>18299</v>
      </c>
      <c r="B17061">
        <v>1</v>
      </c>
      <c r="C17061" t="s">
        <v>9357</v>
      </c>
      <c r="D17061" s="84"/>
      <c r="F17061" s="84"/>
    </row>
    <row r="17062" spans="1:6" x14ac:dyDescent="0.25">
      <c r="A17062" t="s">
        <v>18300</v>
      </c>
      <c r="B17062">
        <v>1</v>
      </c>
      <c r="C17062" t="s">
        <v>9357</v>
      </c>
      <c r="D17062" s="84"/>
      <c r="F17062" s="84"/>
    </row>
    <row r="17063" spans="1:6" x14ac:dyDescent="0.25">
      <c r="A17063" t="s">
        <v>18301</v>
      </c>
      <c r="B17063">
        <v>1</v>
      </c>
      <c r="C17063" t="s">
        <v>9357</v>
      </c>
      <c r="D17063" s="84"/>
      <c r="F17063" s="84"/>
    </row>
    <row r="17064" spans="1:6" x14ac:dyDescent="0.25">
      <c r="A17064" t="s">
        <v>18302</v>
      </c>
      <c r="B17064">
        <v>1</v>
      </c>
      <c r="C17064" t="s">
        <v>9357</v>
      </c>
      <c r="D17064" s="84"/>
      <c r="F17064" s="84"/>
    </row>
    <row r="17065" spans="1:6" x14ac:dyDescent="0.25">
      <c r="A17065" t="s">
        <v>18303</v>
      </c>
      <c r="B17065">
        <v>1</v>
      </c>
      <c r="C17065" t="s">
        <v>9357</v>
      </c>
      <c r="D17065" s="84"/>
      <c r="F17065" s="84"/>
    </row>
    <row r="17066" spans="1:6" x14ac:dyDescent="0.25">
      <c r="A17066" t="s">
        <v>18304</v>
      </c>
      <c r="B17066">
        <v>1</v>
      </c>
      <c r="C17066" t="s">
        <v>9357</v>
      </c>
      <c r="D17066" s="84"/>
      <c r="F17066" s="84"/>
    </row>
    <row r="17067" spans="1:6" x14ac:dyDescent="0.25">
      <c r="A17067" t="s">
        <v>18305</v>
      </c>
      <c r="B17067">
        <v>1</v>
      </c>
      <c r="C17067" t="s">
        <v>9357</v>
      </c>
      <c r="D17067" s="84"/>
      <c r="F17067" s="84"/>
    </row>
    <row r="17068" spans="1:6" x14ac:dyDescent="0.25">
      <c r="A17068" t="s">
        <v>18306</v>
      </c>
      <c r="B17068">
        <v>1</v>
      </c>
      <c r="C17068" t="s">
        <v>9357</v>
      </c>
      <c r="D17068" s="84"/>
      <c r="F17068" s="84"/>
    </row>
    <row r="17069" spans="1:6" x14ac:dyDescent="0.25">
      <c r="A17069" t="s">
        <v>18307</v>
      </c>
      <c r="B17069">
        <v>1</v>
      </c>
      <c r="C17069" t="s">
        <v>9357</v>
      </c>
      <c r="D17069" s="84"/>
      <c r="F17069" s="84"/>
    </row>
    <row r="17070" spans="1:6" x14ac:dyDescent="0.25">
      <c r="A17070" t="s">
        <v>18308</v>
      </c>
      <c r="B17070">
        <v>1</v>
      </c>
      <c r="C17070" t="s">
        <v>9357</v>
      </c>
      <c r="D17070" s="84"/>
      <c r="F17070" s="84"/>
    </row>
    <row r="17071" spans="1:6" x14ac:dyDescent="0.25">
      <c r="A17071" t="s">
        <v>18309</v>
      </c>
      <c r="B17071">
        <v>1</v>
      </c>
      <c r="C17071" t="s">
        <v>9357</v>
      </c>
      <c r="D17071" s="84"/>
      <c r="F17071" s="84"/>
    </row>
    <row r="17072" spans="1:6" x14ac:dyDescent="0.25">
      <c r="A17072" t="s">
        <v>18310</v>
      </c>
      <c r="B17072">
        <v>1</v>
      </c>
      <c r="C17072" t="s">
        <v>9357</v>
      </c>
      <c r="D17072" s="84"/>
      <c r="F17072" s="84"/>
    </row>
    <row r="17073" spans="1:6" x14ac:dyDescent="0.25">
      <c r="A17073" t="s">
        <v>18311</v>
      </c>
      <c r="B17073">
        <v>1</v>
      </c>
      <c r="C17073" t="s">
        <v>9357</v>
      </c>
      <c r="D17073" s="84"/>
      <c r="F17073" s="84"/>
    </row>
    <row r="17074" spans="1:6" x14ac:dyDescent="0.25">
      <c r="A17074" t="s">
        <v>18312</v>
      </c>
      <c r="B17074">
        <v>1</v>
      </c>
      <c r="C17074" t="s">
        <v>9357</v>
      </c>
      <c r="D17074" s="84"/>
      <c r="F17074" s="84"/>
    </row>
    <row r="17075" spans="1:6" x14ac:dyDescent="0.25">
      <c r="A17075" t="s">
        <v>18313</v>
      </c>
      <c r="B17075">
        <v>1</v>
      </c>
      <c r="C17075" t="s">
        <v>9357</v>
      </c>
      <c r="D17075" s="84"/>
      <c r="F17075" s="84"/>
    </row>
    <row r="17076" spans="1:6" x14ac:dyDescent="0.25">
      <c r="A17076" t="s">
        <v>18314</v>
      </c>
      <c r="B17076">
        <v>1</v>
      </c>
      <c r="C17076" t="s">
        <v>9357</v>
      </c>
      <c r="D17076" s="84"/>
      <c r="F17076" s="84"/>
    </row>
    <row r="17077" spans="1:6" x14ac:dyDescent="0.25">
      <c r="A17077" t="s">
        <v>18315</v>
      </c>
      <c r="B17077">
        <v>1</v>
      </c>
      <c r="C17077" t="s">
        <v>9357</v>
      </c>
      <c r="D17077" s="84"/>
      <c r="F17077" s="84"/>
    </row>
    <row r="17078" spans="1:6" x14ac:dyDescent="0.25">
      <c r="A17078" t="s">
        <v>18316</v>
      </c>
      <c r="B17078">
        <v>1</v>
      </c>
      <c r="C17078" t="s">
        <v>9357</v>
      </c>
      <c r="D17078" s="84"/>
      <c r="F17078" s="84"/>
    </row>
    <row r="17079" spans="1:6" x14ac:dyDescent="0.25">
      <c r="A17079" t="s">
        <v>18317</v>
      </c>
      <c r="B17079">
        <v>1</v>
      </c>
      <c r="C17079" t="s">
        <v>9357</v>
      </c>
      <c r="D17079" s="84"/>
      <c r="F17079" s="84"/>
    </row>
    <row r="17080" spans="1:6" x14ac:dyDescent="0.25">
      <c r="A17080" t="s">
        <v>18318</v>
      </c>
      <c r="B17080">
        <v>1</v>
      </c>
      <c r="C17080" t="s">
        <v>9357</v>
      </c>
      <c r="D17080" s="84"/>
      <c r="F17080" s="84"/>
    </row>
    <row r="17081" spans="1:6" x14ac:dyDescent="0.25">
      <c r="A17081" t="s">
        <v>18319</v>
      </c>
      <c r="B17081">
        <v>1</v>
      </c>
      <c r="C17081" t="s">
        <v>9357</v>
      </c>
      <c r="D17081" s="84"/>
      <c r="F17081" s="84"/>
    </row>
    <row r="17082" spans="1:6" x14ac:dyDescent="0.25">
      <c r="A17082" t="s">
        <v>18320</v>
      </c>
      <c r="B17082">
        <v>1</v>
      </c>
      <c r="C17082" t="s">
        <v>9357</v>
      </c>
      <c r="D17082" s="84"/>
      <c r="F17082" s="84"/>
    </row>
    <row r="17083" spans="1:6" x14ac:dyDescent="0.25">
      <c r="A17083" t="s">
        <v>18321</v>
      </c>
      <c r="B17083">
        <v>1</v>
      </c>
      <c r="C17083" t="s">
        <v>9357</v>
      </c>
      <c r="D17083" s="84"/>
      <c r="F17083" s="84"/>
    </row>
    <row r="17084" spans="1:6" x14ac:dyDescent="0.25">
      <c r="A17084" t="s">
        <v>18322</v>
      </c>
      <c r="B17084">
        <v>1</v>
      </c>
      <c r="C17084" t="s">
        <v>9357</v>
      </c>
      <c r="D17084" s="84"/>
      <c r="F17084" s="84"/>
    </row>
    <row r="17085" spans="1:6" x14ac:dyDescent="0.25">
      <c r="A17085" t="s">
        <v>18323</v>
      </c>
      <c r="B17085">
        <v>1</v>
      </c>
      <c r="C17085" t="s">
        <v>9357</v>
      </c>
      <c r="D17085" s="84"/>
      <c r="F17085" s="84"/>
    </row>
    <row r="17086" spans="1:6" x14ac:dyDescent="0.25">
      <c r="A17086" t="s">
        <v>18324</v>
      </c>
      <c r="B17086">
        <v>1</v>
      </c>
      <c r="C17086" t="s">
        <v>9357</v>
      </c>
      <c r="D17086" s="84"/>
      <c r="F17086" s="84"/>
    </row>
    <row r="17087" spans="1:6" x14ac:dyDescent="0.25">
      <c r="A17087" t="s">
        <v>18325</v>
      </c>
      <c r="B17087">
        <v>1</v>
      </c>
      <c r="C17087" t="s">
        <v>9357</v>
      </c>
      <c r="D17087" s="84"/>
      <c r="F17087" s="84"/>
    </row>
    <row r="17088" spans="1:6" x14ac:dyDescent="0.25">
      <c r="A17088" t="s">
        <v>18326</v>
      </c>
      <c r="B17088">
        <v>1</v>
      </c>
      <c r="C17088" t="s">
        <v>9357</v>
      </c>
      <c r="D17088" s="84"/>
      <c r="F17088" s="84"/>
    </row>
    <row r="17089" spans="1:6" x14ac:dyDescent="0.25">
      <c r="A17089" t="s">
        <v>18327</v>
      </c>
      <c r="B17089">
        <v>1</v>
      </c>
      <c r="C17089" t="s">
        <v>9357</v>
      </c>
      <c r="D17089" s="84"/>
      <c r="F17089" s="84"/>
    </row>
    <row r="17090" spans="1:6" x14ac:dyDescent="0.25">
      <c r="A17090" t="s">
        <v>18328</v>
      </c>
      <c r="B17090">
        <v>1</v>
      </c>
      <c r="C17090" t="s">
        <v>9357</v>
      </c>
      <c r="D17090" s="84"/>
      <c r="F17090" s="84"/>
    </row>
    <row r="17091" spans="1:6" x14ac:dyDescent="0.25">
      <c r="A17091" t="s">
        <v>18329</v>
      </c>
      <c r="B17091">
        <v>1</v>
      </c>
      <c r="C17091" t="s">
        <v>9357</v>
      </c>
      <c r="D17091" s="84"/>
      <c r="F17091" s="84"/>
    </row>
    <row r="17092" spans="1:6" x14ac:dyDescent="0.25">
      <c r="A17092" t="s">
        <v>18330</v>
      </c>
      <c r="B17092">
        <v>1</v>
      </c>
      <c r="C17092" t="s">
        <v>9357</v>
      </c>
      <c r="D17092" s="84"/>
      <c r="F17092" s="84"/>
    </row>
    <row r="17093" spans="1:6" x14ac:dyDescent="0.25">
      <c r="A17093" t="s">
        <v>18331</v>
      </c>
      <c r="B17093">
        <v>1</v>
      </c>
      <c r="C17093" t="s">
        <v>9357</v>
      </c>
      <c r="D17093" s="84"/>
      <c r="F17093" s="84"/>
    </row>
    <row r="17094" spans="1:6" x14ac:dyDescent="0.25">
      <c r="A17094" t="s">
        <v>18332</v>
      </c>
      <c r="B17094">
        <v>1</v>
      </c>
      <c r="C17094" t="s">
        <v>9357</v>
      </c>
      <c r="D17094" s="84"/>
      <c r="F17094" s="84"/>
    </row>
    <row r="17095" spans="1:6" x14ac:dyDescent="0.25">
      <c r="A17095" t="s">
        <v>18333</v>
      </c>
      <c r="B17095">
        <v>1</v>
      </c>
      <c r="C17095" t="s">
        <v>9357</v>
      </c>
      <c r="D17095" s="84"/>
      <c r="F17095" s="84"/>
    </row>
    <row r="17096" spans="1:6" x14ac:dyDescent="0.25">
      <c r="A17096" t="s">
        <v>18334</v>
      </c>
      <c r="B17096">
        <v>1</v>
      </c>
      <c r="C17096" t="s">
        <v>9357</v>
      </c>
      <c r="D17096" s="84"/>
      <c r="F17096" s="84"/>
    </row>
    <row r="17097" spans="1:6" x14ac:dyDescent="0.25">
      <c r="A17097" t="s">
        <v>18335</v>
      </c>
      <c r="B17097">
        <v>1</v>
      </c>
      <c r="C17097" t="s">
        <v>9357</v>
      </c>
      <c r="D17097" s="84"/>
      <c r="F17097" s="84"/>
    </row>
    <row r="17098" spans="1:6" x14ac:dyDescent="0.25">
      <c r="A17098" t="s">
        <v>18336</v>
      </c>
      <c r="B17098">
        <v>1</v>
      </c>
      <c r="C17098" t="s">
        <v>9357</v>
      </c>
      <c r="D17098" s="84"/>
      <c r="F17098" s="84"/>
    </row>
    <row r="17099" spans="1:6" x14ac:dyDescent="0.25">
      <c r="A17099" t="s">
        <v>18337</v>
      </c>
      <c r="B17099">
        <v>1</v>
      </c>
      <c r="C17099" t="s">
        <v>9357</v>
      </c>
      <c r="D17099" s="84"/>
      <c r="F17099" s="84"/>
    </row>
    <row r="17100" spans="1:6" x14ac:dyDescent="0.25">
      <c r="A17100" t="s">
        <v>18338</v>
      </c>
      <c r="B17100">
        <v>1</v>
      </c>
      <c r="C17100" t="s">
        <v>9357</v>
      </c>
      <c r="D17100" s="84"/>
      <c r="F17100" s="84"/>
    </row>
    <row r="17101" spans="1:6" x14ac:dyDescent="0.25">
      <c r="A17101" t="s">
        <v>18339</v>
      </c>
      <c r="B17101">
        <v>1</v>
      </c>
      <c r="C17101" t="s">
        <v>9357</v>
      </c>
      <c r="D17101" s="84"/>
      <c r="F17101" s="84"/>
    </row>
    <row r="17102" spans="1:6" x14ac:dyDescent="0.25">
      <c r="A17102" t="s">
        <v>18340</v>
      </c>
      <c r="B17102">
        <v>1</v>
      </c>
      <c r="C17102" t="s">
        <v>9357</v>
      </c>
      <c r="D17102" s="84"/>
      <c r="F17102" s="84"/>
    </row>
    <row r="17103" spans="1:6" x14ac:dyDescent="0.25">
      <c r="A17103" t="s">
        <v>18341</v>
      </c>
      <c r="B17103">
        <v>1</v>
      </c>
      <c r="C17103" t="s">
        <v>9357</v>
      </c>
      <c r="D17103" s="84"/>
      <c r="F17103" s="84"/>
    </row>
    <row r="17104" spans="1:6" x14ac:dyDescent="0.25">
      <c r="A17104" t="s">
        <v>18342</v>
      </c>
      <c r="B17104">
        <v>1</v>
      </c>
      <c r="C17104" t="s">
        <v>9357</v>
      </c>
      <c r="D17104" s="84"/>
      <c r="F17104" s="84"/>
    </row>
    <row r="17105" spans="1:6" x14ac:dyDescent="0.25">
      <c r="A17105" t="s">
        <v>18343</v>
      </c>
      <c r="B17105">
        <v>1</v>
      </c>
      <c r="C17105" t="s">
        <v>9357</v>
      </c>
      <c r="D17105" s="84"/>
      <c r="F17105" s="84"/>
    </row>
    <row r="17106" spans="1:6" x14ac:dyDescent="0.25">
      <c r="A17106" t="s">
        <v>18344</v>
      </c>
      <c r="B17106">
        <v>1</v>
      </c>
      <c r="C17106" t="s">
        <v>9357</v>
      </c>
      <c r="D17106" s="84"/>
      <c r="F17106" s="84"/>
    </row>
    <row r="17107" spans="1:6" x14ac:dyDescent="0.25">
      <c r="A17107" t="s">
        <v>18345</v>
      </c>
      <c r="B17107">
        <v>1</v>
      </c>
      <c r="C17107" t="s">
        <v>9357</v>
      </c>
      <c r="D17107" s="84"/>
      <c r="F17107" s="84"/>
    </row>
    <row r="17108" spans="1:6" x14ac:dyDescent="0.25">
      <c r="A17108" t="s">
        <v>18346</v>
      </c>
      <c r="B17108">
        <v>1</v>
      </c>
      <c r="C17108" t="s">
        <v>9357</v>
      </c>
      <c r="D17108" s="84"/>
      <c r="F17108" s="84"/>
    </row>
    <row r="17109" spans="1:6" x14ac:dyDescent="0.25">
      <c r="A17109" t="s">
        <v>18347</v>
      </c>
      <c r="B17109">
        <v>1</v>
      </c>
      <c r="C17109" t="s">
        <v>9357</v>
      </c>
      <c r="D17109" s="84"/>
      <c r="F17109" s="84"/>
    </row>
    <row r="17110" spans="1:6" x14ac:dyDescent="0.25">
      <c r="A17110" t="s">
        <v>18348</v>
      </c>
      <c r="B17110">
        <v>1</v>
      </c>
      <c r="C17110" t="s">
        <v>9357</v>
      </c>
      <c r="D17110" s="84"/>
      <c r="F17110" s="84"/>
    </row>
    <row r="17111" spans="1:6" x14ac:dyDescent="0.25">
      <c r="A17111" t="s">
        <v>18349</v>
      </c>
      <c r="B17111">
        <v>1</v>
      </c>
      <c r="C17111" t="s">
        <v>9357</v>
      </c>
      <c r="D17111" s="84"/>
      <c r="F17111" s="84"/>
    </row>
    <row r="17112" spans="1:6" x14ac:dyDescent="0.25">
      <c r="A17112" t="s">
        <v>18350</v>
      </c>
      <c r="B17112">
        <v>1</v>
      </c>
      <c r="C17112" t="s">
        <v>9357</v>
      </c>
      <c r="D17112" s="84"/>
      <c r="F17112" s="84"/>
    </row>
    <row r="17113" spans="1:6" x14ac:dyDescent="0.25">
      <c r="A17113" t="s">
        <v>18351</v>
      </c>
      <c r="B17113">
        <v>1</v>
      </c>
      <c r="C17113" t="s">
        <v>9357</v>
      </c>
      <c r="D17113" s="84"/>
      <c r="F17113" s="84"/>
    </row>
    <row r="17114" spans="1:6" x14ac:dyDescent="0.25">
      <c r="A17114" t="s">
        <v>18352</v>
      </c>
      <c r="B17114">
        <v>1</v>
      </c>
      <c r="C17114" t="s">
        <v>9357</v>
      </c>
      <c r="D17114" s="84"/>
      <c r="F17114" s="84"/>
    </row>
    <row r="17115" spans="1:6" x14ac:dyDescent="0.25">
      <c r="A17115" t="s">
        <v>18353</v>
      </c>
      <c r="B17115">
        <v>1</v>
      </c>
      <c r="C17115" t="s">
        <v>9357</v>
      </c>
      <c r="D17115" s="84"/>
      <c r="F17115" s="84"/>
    </row>
    <row r="17116" spans="1:6" x14ac:dyDescent="0.25">
      <c r="A17116" t="s">
        <v>18354</v>
      </c>
      <c r="B17116">
        <v>1</v>
      </c>
      <c r="C17116" t="s">
        <v>9357</v>
      </c>
      <c r="D17116" s="84"/>
      <c r="F17116" s="84"/>
    </row>
    <row r="17117" spans="1:6" x14ac:dyDescent="0.25">
      <c r="A17117" t="s">
        <v>18355</v>
      </c>
      <c r="B17117">
        <v>1</v>
      </c>
      <c r="C17117" t="s">
        <v>9357</v>
      </c>
      <c r="D17117" s="84"/>
      <c r="F17117" s="84"/>
    </row>
    <row r="17118" spans="1:6" x14ac:dyDescent="0.25">
      <c r="A17118" t="s">
        <v>18356</v>
      </c>
      <c r="B17118">
        <v>1</v>
      </c>
      <c r="C17118" t="s">
        <v>9357</v>
      </c>
      <c r="D17118" s="84"/>
      <c r="F17118" s="84"/>
    </row>
    <row r="17119" spans="1:6" x14ac:dyDescent="0.25">
      <c r="A17119" t="s">
        <v>18357</v>
      </c>
      <c r="B17119">
        <v>1</v>
      </c>
      <c r="C17119" t="s">
        <v>9357</v>
      </c>
      <c r="D17119" s="84"/>
      <c r="F17119" s="84"/>
    </row>
    <row r="17120" spans="1:6" x14ac:dyDescent="0.25">
      <c r="A17120" t="s">
        <v>18358</v>
      </c>
      <c r="B17120">
        <v>1</v>
      </c>
      <c r="C17120" t="s">
        <v>9357</v>
      </c>
      <c r="D17120" s="84"/>
      <c r="F17120" s="84"/>
    </row>
    <row r="17121" spans="1:6" x14ac:dyDescent="0.25">
      <c r="A17121" t="s">
        <v>18359</v>
      </c>
      <c r="B17121">
        <v>1</v>
      </c>
      <c r="C17121" t="s">
        <v>9357</v>
      </c>
      <c r="D17121" s="84"/>
      <c r="F17121" s="84"/>
    </row>
    <row r="17122" spans="1:6" x14ac:dyDescent="0.25">
      <c r="A17122" t="s">
        <v>18360</v>
      </c>
      <c r="B17122">
        <v>1</v>
      </c>
      <c r="C17122" t="s">
        <v>9357</v>
      </c>
      <c r="D17122" s="84"/>
      <c r="F17122" s="84"/>
    </row>
    <row r="17123" spans="1:6" x14ac:dyDescent="0.25">
      <c r="A17123" t="s">
        <v>18361</v>
      </c>
      <c r="B17123">
        <v>1</v>
      </c>
      <c r="C17123" t="s">
        <v>9357</v>
      </c>
      <c r="D17123" s="84"/>
      <c r="F17123" s="84"/>
    </row>
    <row r="17124" spans="1:6" x14ac:dyDescent="0.25">
      <c r="A17124" t="s">
        <v>18362</v>
      </c>
      <c r="B17124">
        <v>1</v>
      </c>
      <c r="C17124" t="s">
        <v>9357</v>
      </c>
      <c r="D17124" s="84"/>
      <c r="F17124" s="84"/>
    </row>
    <row r="17125" spans="1:6" x14ac:dyDescent="0.25">
      <c r="A17125" t="s">
        <v>18363</v>
      </c>
      <c r="B17125">
        <v>1</v>
      </c>
      <c r="C17125" t="s">
        <v>9357</v>
      </c>
      <c r="D17125" s="84"/>
      <c r="F17125" s="84"/>
    </row>
    <row r="17126" spans="1:6" x14ac:dyDescent="0.25">
      <c r="A17126" t="s">
        <v>18364</v>
      </c>
      <c r="B17126">
        <v>1</v>
      </c>
      <c r="C17126" t="s">
        <v>9357</v>
      </c>
      <c r="D17126" s="84"/>
      <c r="F17126" s="84"/>
    </row>
    <row r="17127" spans="1:6" x14ac:dyDescent="0.25">
      <c r="A17127" t="s">
        <v>18365</v>
      </c>
      <c r="B17127">
        <v>1</v>
      </c>
      <c r="C17127" t="s">
        <v>9357</v>
      </c>
      <c r="D17127" s="84"/>
      <c r="F17127" s="84"/>
    </row>
    <row r="17128" spans="1:6" x14ac:dyDescent="0.25">
      <c r="A17128" t="s">
        <v>18366</v>
      </c>
      <c r="B17128">
        <v>1</v>
      </c>
      <c r="C17128" t="s">
        <v>9357</v>
      </c>
      <c r="D17128" s="84"/>
      <c r="F17128" s="84"/>
    </row>
    <row r="17129" spans="1:6" x14ac:dyDescent="0.25">
      <c r="A17129" t="s">
        <v>18367</v>
      </c>
      <c r="B17129">
        <v>1</v>
      </c>
      <c r="C17129" t="s">
        <v>9357</v>
      </c>
      <c r="D17129" s="84"/>
      <c r="F17129" s="84"/>
    </row>
    <row r="17130" spans="1:6" x14ac:dyDescent="0.25">
      <c r="A17130" t="s">
        <v>18368</v>
      </c>
      <c r="B17130">
        <v>1</v>
      </c>
      <c r="C17130" t="s">
        <v>9357</v>
      </c>
      <c r="D17130" s="84"/>
      <c r="F17130" s="84"/>
    </row>
    <row r="17131" spans="1:6" x14ac:dyDescent="0.25">
      <c r="A17131" t="s">
        <v>18369</v>
      </c>
      <c r="B17131">
        <v>1</v>
      </c>
      <c r="C17131" t="s">
        <v>9357</v>
      </c>
      <c r="D17131" s="84"/>
      <c r="F17131" s="84"/>
    </row>
    <row r="17132" spans="1:6" x14ac:dyDescent="0.25">
      <c r="A17132" t="s">
        <v>18370</v>
      </c>
      <c r="B17132">
        <v>1</v>
      </c>
      <c r="C17132" t="s">
        <v>9357</v>
      </c>
      <c r="D17132" s="84"/>
      <c r="F17132" s="84"/>
    </row>
    <row r="17133" spans="1:6" x14ac:dyDescent="0.25">
      <c r="A17133" t="s">
        <v>18371</v>
      </c>
      <c r="B17133">
        <v>1</v>
      </c>
      <c r="C17133" t="s">
        <v>9357</v>
      </c>
      <c r="D17133" s="84"/>
      <c r="F17133" s="84"/>
    </row>
    <row r="17134" spans="1:6" x14ac:dyDescent="0.25">
      <c r="A17134" t="s">
        <v>18372</v>
      </c>
      <c r="B17134">
        <v>1</v>
      </c>
      <c r="C17134" t="s">
        <v>9357</v>
      </c>
      <c r="D17134" s="84"/>
      <c r="F17134" s="84"/>
    </row>
    <row r="17135" spans="1:6" x14ac:dyDescent="0.25">
      <c r="A17135" t="s">
        <v>18373</v>
      </c>
      <c r="B17135">
        <v>1</v>
      </c>
      <c r="C17135" t="s">
        <v>9357</v>
      </c>
      <c r="D17135" s="84"/>
      <c r="F17135" s="84"/>
    </row>
    <row r="17136" spans="1:6" x14ac:dyDescent="0.25">
      <c r="A17136" t="s">
        <v>18374</v>
      </c>
      <c r="B17136">
        <v>1</v>
      </c>
      <c r="C17136" t="s">
        <v>9357</v>
      </c>
      <c r="D17136" s="84"/>
      <c r="F17136" s="84"/>
    </row>
    <row r="17137" spans="1:6" x14ac:dyDescent="0.25">
      <c r="A17137" t="s">
        <v>18375</v>
      </c>
      <c r="B17137">
        <v>1</v>
      </c>
      <c r="C17137" t="s">
        <v>9357</v>
      </c>
      <c r="D17137" s="84"/>
      <c r="F17137" s="84"/>
    </row>
    <row r="17138" spans="1:6" x14ac:dyDescent="0.25">
      <c r="A17138" t="s">
        <v>18376</v>
      </c>
      <c r="B17138">
        <v>1</v>
      </c>
      <c r="C17138" t="s">
        <v>9357</v>
      </c>
      <c r="D17138" s="84"/>
      <c r="F17138" s="84"/>
    </row>
    <row r="17139" spans="1:6" x14ac:dyDescent="0.25">
      <c r="A17139" t="s">
        <v>18377</v>
      </c>
      <c r="B17139">
        <v>1</v>
      </c>
      <c r="C17139" t="s">
        <v>9357</v>
      </c>
      <c r="D17139" s="84"/>
      <c r="F17139" s="84"/>
    </row>
    <row r="17140" spans="1:6" x14ac:dyDescent="0.25">
      <c r="A17140" t="s">
        <v>18378</v>
      </c>
      <c r="B17140">
        <v>1</v>
      </c>
      <c r="C17140" t="s">
        <v>9357</v>
      </c>
      <c r="D17140" s="84"/>
      <c r="F17140" s="84"/>
    </row>
    <row r="17141" spans="1:6" x14ac:dyDescent="0.25">
      <c r="A17141" t="s">
        <v>18379</v>
      </c>
      <c r="B17141">
        <v>1</v>
      </c>
      <c r="C17141" t="s">
        <v>9357</v>
      </c>
      <c r="D17141" s="84"/>
      <c r="F17141" s="84"/>
    </row>
    <row r="17142" spans="1:6" x14ac:dyDescent="0.25">
      <c r="A17142" t="s">
        <v>18380</v>
      </c>
      <c r="B17142">
        <v>1</v>
      </c>
      <c r="C17142" t="s">
        <v>9357</v>
      </c>
      <c r="D17142" s="84"/>
      <c r="F17142" s="84"/>
    </row>
    <row r="17143" spans="1:6" x14ac:dyDescent="0.25">
      <c r="A17143" t="s">
        <v>18381</v>
      </c>
      <c r="B17143">
        <v>1</v>
      </c>
      <c r="C17143" t="s">
        <v>9357</v>
      </c>
      <c r="D17143" s="84"/>
      <c r="F17143" s="84"/>
    </row>
    <row r="17144" spans="1:6" x14ac:dyDescent="0.25">
      <c r="A17144" t="s">
        <v>18382</v>
      </c>
      <c r="B17144">
        <v>1</v>
      </c>
      <c r="C17144" t="s">
        <v>9357</v>
      </c>
      <c r="D17144" s="84"/>
      <c r="F17144" s="84"/>
    </row>
    <row r="17145" spans="1:6" x14ac:dyDescent="0.25">
      <c r="A17145" t="s">
        <v>18383</v>
      </c>
      <c r="B17145">
        <v>1</v>
      </c>
      <c r="C17145" t="s">
        <v>9357</v>
      </c>
      <c r="D17145" s="84"/>
      <c r="F17145" s="84"/>
    </row>
    <row r="17146" spans="1:6" x14ac:dyDescent="0.25">
      <c r="A17146" t="s">
        <v>18384</v>
      </c>
      <c r="B17146">
        <v>1</v>
      </c>
      <c r="C17146" t="s">
        <v>9357</v>
      </c>
      <c r="D17146" s="84"/>
      <c r="F17146" s="84"/>
    </row>
    <row r="17147" spans="1:6" x14ac:dyDescent="0.25">
      <c r="A17147" t="s">
        <v>18385</v>
      </c>
      <c r="B17147">
        <v>1</v>
      </c>
      <c r="C17147" t="s">
        <v>9357</v>
      </c>
      <c r="D17147" s="84"/>
      <c r="F17147" s="84"/>
    </row>
    <row r="17148" spans="1:6" x14ac:dyDescent="0.25">
      <c r="A17148" t="s">
        <v>18386</v>
      </c>
      <c r="B17148">
        <v>1</v>
      </c>
      <c r="C17148" t="s">
        <v>9357</v>
      </c>
      <c r="D17148" s="84"/>
      <c r="F17148" s="84"/>
    </row>
    <row r="17149" spans="1:6" x14ac:dyDescent="0.25">
      <c r="A17149" t="s">
        <v>18387</v>
      </c>
      <c r="B17149">
        <v>1</v>
      </c>
      <c r="C17149" t="s">
        <v>9357</v>
      </c>
      <c r="D17149" s="84"/>
      <c r="F17149" s="84"/>
    </row>
    <row r="17150" spans="1:6" x14ac:dyDescent="0.25">
      <c r="A17150" t="s">
        <v>18388</v>
      </c>
      <c r="B17150">
        <v>1</v>
      </c>
      <c r="C17150" t="s">
        <v>9357</v>
      </c>
      <c r="D17150" s="84"/>
      <c r="F17150" s="84"/>
    </row>
    <row r="17151" spans="1:6" x14ac:dyDescent="0.25">
      <c r="A17151" t="s">
        <v>18389</v>
      </c>
      <c r="B17151">
        <v>1</v>
      </c>
      <c r="C17151" t="s">
        <v>9357</v>
      </c>
      <c r="D17151" s="84"/>
      <c r="F17151" s="84"/>
    </row>
    <row r="17152" spans="1:6" x14ac:dyDescent="0.25">
      <c r="A17152" t="s">
        <v>18390</v>
      </c>
      <c r="B17152">
        <v>1</v>
      </c>
      <c r="C17152" t="s">
        <v>9357</v>
      </c>
      <c r="D17152" s="84"/>
      <c r="F17152" s="84"/>
    </row>
    <row r="17153" spans="1:6" x14ac:dyDescent="0.25">
      <c r="A17153" t="s">
        <v>18391</v>
      </c>
      <c r="B17153">
        <v>1</v>
      </c>
      <c r="C17153" t="s">
        <v>9357</v>
      </c>
      <c r="D17153" s="84"/>
      <c r="F17153" s="84"/>
    </row>
    <row r="17154" spans="1:6" x14ac:dyDescent="0.25">
      <c r="A17154" t="s">
        <v>18392</v>
      </c>
      <c r="B17154">
        <v>1</v>
      </c>
      <c r="C17154" t="s">
        <v>9357</v>
      </c>
      <c r="D17154" s="84"/>
      <c r="F17154" s="84"/>
    </row>
    <row r="17155" spans="1:6" x14ac:dyDescent="0.25">
      <c r="A17155" t="s">
        <v>18393</v>
      </c>
      <c r="B17155">
        <v>1</v>
      </c>
      <c r="C17155" t="s">
        <v>9357</v>
      </c>
      <c r="D17155" s="84"/>
      <c r="F17155" s="84"/>
    </row>
    <row r="17156" spans="1:6" x14ac:dyDescent="0.25">
      <c r="A17156" t="s">
        <v>18394</v>
      </c>
      <c r="B17156">
        <v>1</v>
      </c>
      <c r="C17156" t="s">
        <v>9357</v>
      </c>
      <c r="D17156" s="84"/>
      <c r="F17156" s="84"/>
    </row>
    <row r="17157" spans="1:6" x14ac:dyDescent="0.25">
      <c r="A17157" t="s">
        <v>18395</v>
      </c>
      <c r="B17157">
        <v>1</v>
      </c>
      <c r="C17157" t="s">
        <v>9357</v>
      </c>
      <c r="D17157" s="84"/>
      <c r="F17157" s="84"/>
    </row>
    <row r="17158" spans="1:6" x14ac:dyDescent="0.25">
      <c r="A17158" t="s">
        <v>18396</v>
      </c>
      <c r="B17158">
        <v>1</v>
      </c>
      <c r="C17158" t="s">
        <v>9357</v>
      </c>
      <c r="D17158" s="84"/>
      <c r="F17158" s="84"/>
    </row>
    <row r="17159" spans="1:6" x14ac:dyDescent="0.25">
      <c r="A17159" t="s">
        <v>18397</v>
      </c>
      <c r="B17159">
        <v>1</v>
      </c>
      <c r="C17159" t="s">
        <v>9357</v>
      </c>
      <c r="D17159" s="84"/>
      <c r="F17159" s="84"/>
    </row>
    <row r="17160" spans="1:6" x14ac:dyDescent="0.25">
      <c r="A17160" t="s">
        <v>18398</v>
      </c>
      <c r="B17160">
        <v>1</v>
      </c>
      <c r="C17160" t="s">
        <v>9357</v>
      </c>
      <c r="D17160" s="84"/>
      <c r="F17160" s="84"/>
    </row>
    <row r="17161" spans="1:6" x14ac:dyDescent="0.25">
      <c r="A17161" t="s">
        <v>18399</v>
      </c>
      <c r="B17161">
        <v>1</v>
      </c>
      <c r="C17161" t="s">
        <v>9357</v>
      </c>
      <c r="D17161" s="84"/>
      <c r="F17161" s="84"/>
    </row>
    <row r="17162" spans="1:6" x14ac:dyDescent="0.25">
      <c r="A17162" t="s">
        <v>18400</v>
      </c>
      <c r="B17162">
        <v>1</v>
      </c>
      <c r="C17162" t="s">
        <v>9357</v>
      </c>
      <c r="D17162" s="84"/>
      <c r="F17162" s="84"/>
    </row>
    <row r="17163" spans="1:6" x14ac:dyDescent="0.25">
      <c r="A17163" t="s">
        <v>18401</v>
      </c>
      <c r="B17163">
        <v>1</v>
      </c>
      <c r="C17163" t="s">
        <v>9357</v>
      </c>
      <c r="D17163" s="84"/>
      <c r="F17163" s="84"/>
    </row>
    <row r="17164" spans="1:6" x14ac:dyDescent="0.25">
      <c r="A17164" t="s">
        <v>18402</v>
      </c>
      <c r="B17164">
        <v>1</v>
      </c>
      <c r="C17164" t="s">
        <v>9357</v>
      </c>
      <c r="D17164" s="84"/>
      <c r="F17164" s="84"/>
    </row>
    <row r="17165" spans="1:6" x14ac:dyDescent="0.25">
      <c r="A17165" t="s">
        <v>18403</v>
      </c>
      <c r="B17165">
        <v>1</v>
      </c>
      <c r="C17165" t="s">
        <v>9357</v>
      </c>
      <c r="D17165" s="84"/>
      <c r="F17165" s="84"/>
    </row>
    <row r="17166" spans="1:6" x14ac:dyDescent="0.25">
      <c r="A17166" t="s">
        <v>18404</v>
      </c>
      <c r="B17166">
        <v>1</v>
      </c>
      <c r="C17166" t="s">
        <v>9357</v>
      </c>
      <c r="D17166" s="84"/>
      <c r="F17166" s="84"/>
    </row>
    <row r="17167" spans="1:6" x14ac:dyDescent="0.25">
      <c r="A17167" t="s">
        <v>18405</v>
      </c>
      <c r="B17167">
        <v>1</v>
      </c>
      <c r="C17167" t="s">
        <v>9357</v>
      </c>
      <c r="D17167" s="84"/>
      <c r="F17167" s="84"/>
    </row>
    <row r="17168" spans="1:6" x14ac:dyDescent="0.25">
      <c r="A17168" t="s">
        <v>18406</v>
      </c>
      <c r="B17168">
        <v>1</v>
      </c>
      <c r="C17168" t="s">
        <v>9357</v>
      </c>
      <c r="D17168" s="84"/>
      <c r="F17168" s="84"/>
    </row>
    <row r="17169" spans="1:6" x14ac:dyDescent="0.25">
      <c r="A17169" t="s">
        <v>18407</v>
      </c>
      <c r="B17169">
        <v>1</v>
      </c>
      <c r="C17169" t="s">
        <v>9357</v>
      </c>
      <c r="D17169" s="84"/>
      <c r="F17169" s="84"/>
    </row>
    <row r="17170" spans="1:6" x14ac:dyDescent="0.25">
      <c r="A17170" t="s">
        <v>18408</v>
      </c>
      <c r="B17170">
        <v>1</v>
      </c>
      <c r="C17170" t="s">
        <v>9357</v>
      </c>
      <c r="D17170" s="84"/>
      <c r="F17170" s="84"/>
    </row>
    <row r="17171" spans="1:6" x14ac:dyDescent="0.25">
      <c r="A17171" t="s">
        <v>18409</v>
      </c>
      <c r="B17171">
        <v>1</v>
      </c>
      <c r="C17171" t="s">
        <v>9357</v>
      </c>
      <c r="D17171" s="84"/>
      <c r="F17171" s="84"/>
    </row>
    <row r="17172" spans="1:6" x14ac:dyDescent="0.25">
      <c r="A17172" t="s">
        <v>18410</v>
      </c>
      <c r="B17172">
        <v>1</v>
      </c>
      <c r="C17172" t="s">
        <v>9357</v>
      </c>
      <c r="D17172" s="84"/>
      <c r="F17172" s="84"/>
    </row>
    <row r="17173" spans="1:6" x14ac:dyDescent="0.25">
      <c r="A17173" t="s">
        <v>18411</v>
      </c>
      <c r="B17173">
        <v>1</v>
      </c>
      <c r="C17173" t="s">
        <v>9357</v>
      </c>
      <c r="D17173" s="84"/>
      <c r="F17173" s="84"/>
    </row>
    <row r="17174" spans="1:6" x14ac:dyDescent="0.25">
      <c r="A17174" t="s">
        <v>18412</v>
      </c>
      <c r="B17174">
        <v>1</v>
      </c>
      <c r="C17174" t="s">
        <v>9357</v>
      </c>
      <c r="D17174" s="84"/>
      <c r="F17174" s="84"/>
    </row>
    <row r="17175" spans="1:6" x14ac:dyDescent="0.25">
      <c r="A17175" t="s">
        <v>18413</v>
      </c>
      <c r="B17175">
        <v>1</v>
      </c>
      <c r="C17175" t="s">
        <v>9357</v>
      </c>
      <c r="D17175" s="84"/>
      <c r="F17175" s="84"/>
    </row>
    <row r="17176" spans="1:6" x14ac:dyDescent="0.25">
      <c r="A17176" t="s">
        <v>18414</v>
      </c>
      <c r="B17176">
        <v>1</v>
      </c>
      <c r="C17176" t="s">
        <v>9357</v>
      </c>
      <c r="D17176" s="84"/>
      <c r="F17176" s="84"/>
    </row>
    <row r="17177" spans="1:6" x14ac:dyDescent="0.25">
      <c r="A17177" t="s">
        <v>18415</v>
      </c>
      <c r="B17177">
        <v>1</v>
      </c>
      <c r="C17177" t="s">
        <v>9357</v>
      </c>
      <c r="D17177" s="84"/>
      <c r="F17177" s="84"/>
    </row>
    <row r="17178" spans="1:6" x14ac:dyDescent="0.25">
      <c r="A17178" t="s">
        <v>18416</v>
      </c>
      <c r="B17178">
        <v>1</v>
      </c>
      <c r="C17178" t="s">
        <v>9357</v>
      </c>
      <c r="D17178" s="84"/>
      <c r="F17178" s="84"/>
    </row>
    <row r="17179" spans="1:6" x14ac:dyDescent="0.25">
      <c r="A17179" t="s">
        <v>18417</v>
      </c>
      <c r="B17179">
        <v>1</v>
      </c>
      <c r="C17179" t="s">
        <v>9357</v>
      </c>
      <c r="D17179" s="84"/>
      <c r="F17179" s="84"/>
    </row>
    <row r="17180" spans="1:6" x14ac:dyDescent="0.25">
      <c r="A17180" t="s">
        <v>18418</v>
      </c>
      <c r="B17180">
        <v>1</v>
      </c>
      <c r="C17180" t="s">
        <v>9357</v>
      </c>
      <c r="D17180" s="84"/>
      <c r="F17180" s="84"/>
    </row>
    <row r="17181" spans="1:6" x14ac:dyDescent="0.25">
      <c r="A17181" t="s">
        <v>18419</v>
      </c>
      <c r="B17181">
        <v>1</v>
      </c>
      <c r="C17181" t="s">
        <v>9357</v>
      </c>
      <c r="D17181" s="84"/>
      <c r="F17181" s="84"/>
    </row>
    <row r="17182" spans="1:6" x14ac:dyDescent="0.25">
      <c r="A17182" t="s">
        <v>18420</v>
      </c>
      <c r="B17182">
        <v>1</v>
      </c>
      <c r="C17182" t="s">
        <v>9357</v>
      </c>
      <c r="D17182" s="84"/>
      <c r="F17182" s="84"/>
    </row>
    <row r="17183" spans="1:6" x14ac:dyDescent="0.25">
      <c r="A17183" t="s">
        <v>18421</v>
      </c>
      <c r="B17183">
        <v>1</v>
      </c>
      <c r="C17183" t="s">
        <v>9357</v>
      </c>
      <c r="D17183" s="84"/>
      <c r="F17183" s="84"/>
    </row>
    <row r="17184" spans="1:6" x14ac:dyDescent="0.25">
      <c r="A17184" t="s">
        <v>18422</v>
      </c>
      <c r="B17184">
        <v>1</v>
      </c>
      <c r="C17184" t="s">
        <v>9357</v>
      </c>
      <c r="D17184" s="84"/>
      <c r="F17184" s="84"/>
    </row>
    <row r="17185" spans="1:6" x14ac:dyDescent="0.25">
      <c r="A17185" t="s">
        <v>18423</v>
      </c>
      <c r="B17185">
        <v>1</v>
      </c>
      <c r="C17185" t="s">
        <v>9357</v>
      </c>
      <c r="D17185" s="84"/>
      <c r="F17185" s="84"/>
    </row>
    <row r="17186" spans="1:6" x14ac:dyDescent="0.25">
      <c r="A17186" t="s">
        <v>18424</v>
      </c>
      <c r="B17186">
        <v>1</v>
      </c>
      <c r="C17186" t="s">
        <v>9357</v>
      </c>
      <c r="D17186" s="84"/>
      <c r="F17186" s="84"/>
    </row>
    <row r="17187" spans="1:6" x14ac:dyDescent="0.25">
      <c r="A17187" t="s">
        <v>18425</v>
      </c>
      <c r="B17187">
        <v>1</v>
      </c>
      <c r="C17187" t="s">
        <v>9357</v>
      </c>
      <c r="D17187" s="84"/>
      <c r="F17187" s="84"/>
    </row>
    <row r="17188" spans="1:6" x14ac:dyDescent="0.25">
      <c r="A17188" t="s">
        <v>18426</v>
      </c>
      <c r="B17188">
        <v>1</v>
      </c>
      <c r="C17188" t="s">
        <v>9357</v>
      </c>
      <c r="D17188" s="84"/>
      <c r="F17188" s="84"/>
    </row>
    <row r="17189" spans="1:6" x14ac:dyDescent="0.25">
      <c r="A17189" t="s">
        <v>18427</v>
      </c>
      <c r="B17189">
        <v>1</v>
      </c>
      <c r="C17189" t="s">
        <v>9357</v>
      </c>
      <c r="D17189" s="84"/>
      <c r="F17189" s="84"/>
    </row>
    <row r="17190" spans="1:6" x14ac:dyDescent="0.25">
      <c r="A17190" t="s">
        <v>18428</v>
      </c>
      <c r="B17190">
        <v>1</v>
      </c>
      <c r="C17190" t="s">
        <v>9357</v>
      </c>
      <c r="D17190" s="84"/>
      <c r="F17190" s="84"/>
    </row>
    <row r="17191" spans="1:6" x14ac:dyDescent="0.25">
      <c r="A17191" t="s">
        <v>18429</v>
      </c>
      <c r="B17191">
        <v>1</v>
      </c>
      <c r="C17191" t="s">
        <v>9357</v>
      </c>
      <c r="D17191" s="84"/>
      <c r="F17191" s="84"/>
    </row>
    <row r="17192" spans="1:6" x14ac:dyDescent="0.25">
      <c r="A17192" t="s">
        <v>18430</v>
      </c>
      <c r="B17192">
        <v>1</v>
      </c>
      <c r="C17192" t="s">
        <v>9357</v>
      </c>
      <c r="D17192" s="84"/>
      <c r="F17192" s="84"/>
    </row>
    <row r="17193" spans="1:6" x14ac:dyDescent="0.25">
      <c r="A17193" t="s">
        <v>18431</v>
      </c>
      <c r="B17193">
        <v>1</v>
      </c>
      <c r="C17193" t="s">
        <v>9357</v>
      </c>
      <c r="D17193" s="84"/>
      <c r="F17193" s="84"/>
    </row>
    <row r="17194" spans="1:6" x14ac:dyDescent="0.25">
      <c r="A17194" t="s">
        <v>18432</v>
      </c>
      <c r="B17194">
        <v>1</v>
      </c>
      <c r="C17194" t="s">
        <v>9357</v>
      </c>
      <c r="D17194" s="84"/>
      <c r="F17194" s="84"/>
    </row>
    <row r="17195" spans="1:6" x14ac:dyDescent="0.25">
      <c r="A17195" t="s">
        <v>18433</v>
      </c>
      <c r="B17195">
        <v>1</v>
      </c>
      <c r="C17195" t="s">
        <v>9357</v>
      </c>
      <c r="D17195" s="84"/>
      <c r="F17195" s="84"/>
    </row>
    <row r="17196" spans="1:6" x14ac:dyDescent="0.25">
      <c r="A17196" t="s">
        <v>18434</v>
      </c>
      <c r="B17196">
        <v>1</v>
      </c>
      <c r="C17196" t="s">
        <v>9357</v>
      </c>
      <c r="D17196" s="84"/>
      <c r="F17196" s="84"/>
    </row>
    <row r="17197" spans="1:6" x14ac:dyDescent="0.25">
      <c r="A17197" t="s">
        <v>18435</v>
      </c>
      <c r="B17197">
        <v>1</v>
      </c>
      <c r="C17197" t="s">
        <v>9357</v>
      </c>
      <c r="D17197" s="84"/>
      <c r="F17197" s="84"/>
    </row>
    <row r="17198" spans="1:6" x14ac:dyDescent="0.25">
      <c r="A17198" t="s">
        <v>18436</v>
      </c>
      <c r="B17198">
        <v>1</v>
      </c>
      <c r="C17198" t="s">
        <v>9357</v>
      </c>
      <c r="D17198" s="84"/>
      <c r="F17198" s="84"/>
    </row>
    <row r="17199" spans="1:6" x14ac:dyDescent="0.25">
      <c r="A17199" t="s">
        <v>18437</v>
      </c>
      <c r="B17199">
        <v>1</v>
      </c>
      <c r="C17199" t="s">
        <v>9357</v>
      </c>
      <c r="D17199" s="84"/>
      <c r="F17199" s="84"/>
    </row>
    <row r="17200" spans="1:6" x14ac:dyDescent="0.25">
      <c r="A17200" t="s">
        <v>18438</v>
      </c>
      <c r="B17200">
        <v>1</v>
      </c>
      <c r="C17200" t="s">
        <v>9357</v>
      </c>
      <c r="D17200" s="84"/>
      <c r="F17200" s="84"/>
    </row>
    <row r="17201" spans="1:6" x14ac:dyDescent="0.25">
      <c r="A17201" t="s">
        <v>18439</v>
      </c>
      <c r="B17201">
        <v>1</v>
      </c>
      <c r="C17201" t="s">
        <v>9357</v>
      </c>
      <c r="D17201" s="84"/>
      <c r="F17201" s="84"/>
    </row>
    <row r="17202" spans="1:6" x14ac:dyDescent="0.25">
      <c r="A17202" t="s">
        <v>18440</v>
      </c>
      <c r="B17202">
        <v>1</v>
      </c>
      <c r="C17202" t="s">
        <v>9357</v>
      </c>
      <c r="D17202" s="84"/>
      <c r="F17202" s="84"/>
    </row>
    <row r="17203" spans="1:6" x14ac:dyDescent="0.25">
      <c r="A17203" t="s">
        <v>18441</v>
      </c>
      <c r="B17203">
        <v>1</v>
      </c>
      <c r="C17203" t="s">
        <v>9357</v>
      </c>
      <c r="D17203" s="84"/>
      <c r="F17203" s="84"/>
    </row>
    <row r="17204" spans="1:6" x14ac:dyDescent="0.25">
      <c r="A17204" t="s">
        <v>18442</v>
      </c>
      <c r="B17204">
        <v>1</v>
      </c>
      <c r="C17204" t="s">
        <v>9357</v>
      </c>
      <c r="D17204" s="84"/>
      <c r="F17204" s="84"/>
    </row>
    <row r="17205" spans="1:6" x14ac:dyDescent="0.25">
      <c r="A17205" t="s">
        <v>18443</v>
      </c>
      <c r="B17205">
        <v>1</v>
      </c>
      <c r="C17205" t="s">
        <v>9357</v>
      </c>
      <c r="D17205" s="84"/>
      <c r="F17205" s="84"/>
    </row>
    <row r="17206" spans="1:6" x14ac:dyDescent="0.25">
      <c r="A17206" t="s">
        <v>18444</v>
      </c>
      <c r="B17206">
        <v>1</v>
      </c>
      <c r="C17206" t="s">
        <v>9357</v>
      </c>
      <c r="D17206" s="84"/>
      <c r="F17206" s="84"/>
    </row>
    <row r="17207" spans="1:6" x14ac:dyDescent="0.25">
      <c r="A17207" t="s">
        <v>18445</v>
      </c>
      <c r="B17207">
        <v>1</v>
      </c>
      <c r="C17207" t="s">
        <v>9357</v>
      </c>
      <c r="D17207" s="84"/>
      <c r="F17207" s="84"/>
    </row>
    <row r="17208" spans="1:6" x14ac:dyDescent="0.25">
      <c r="A17208" t="s">
        <v>18446</v>
      </c>
      <c r="B17208">
        <v>1</v>
      </c>
      <c r="C17208" t="s">
        <v>9357</v>
      </c>
      <c r="D17208" s="84"/>
      <c r="F17208" s="84"/>
    </row>
    <row r="17209" spans="1:6" x14ac:dyDescent="0.25">
      <c r="A17209" t="s">
        <v>18447</v>
      </c>
      <c r="B17209">
        <v>1</v>
      </c>
      <c r="C17209" t="s">
        <v>9357</v>
      </c>
      <c r="D17209" s="84"/>
      <c r="F17209" s="84"/>
    </row>
    <row r="17210" spans="1:6" x14ac:dyDescent="0.25">
      <c r="A17210" t="s">
        <v>18448</v>
      </c>
      <c r="B17210">
        <v>1</v>
      </c>
      <c r="C17210" t="s">
        <v>9357</v>
      </c>
      <c r="D17210" s="84"/>
      <c r="F17210" s="84"/>
    </row>
    <row r="17211" spans="1:6" x14ac:dyDescent="0.25">
      <c r="A17211" t="s">
        <v>18449</v>
      </c>
      <c r="B17211">
        <v>1</v>
      </c>
      <c r="C17211" t="s">
        <v>9357</v>
      </c>
      <c r="D17211" s="84"/>
      <c r="F17211" s="84"/>
    </row>
    <row r="17212" spans="1:6" x14ac:dyDescent="0.25">
      <c r="A17212" t="s">
        <v>18450</v>
      </c>
      <c r="B17212">
        <v>1</v>
      </c>
      <c r="C17212" t="s">
        <v>9357</v>
      </c>
      <c r="D17212" s="84"/>
      <c r="F17212" s="84"/>
    </row>
    <row r="17213" spans="1:6" x14ac:dyDescent="0.25">
      <c r="A17213" t="s">
        <v>18451</v>
      </c>
      <c r="B17213">
        <v>1</v>
      </c>
      <c r="C17213" t="s">
        <v>9357</v>
      </c>
      <c r="D17213" s="84"/>
      <c r="F17213" s="84"/>
    </row>
    <row r="17214" spans="1:6" x14ac:dyDescent="0.25">
      <c r="A17214" t="s">
        <v>18452</v>
      </c>
      <c r="B17214">
        <v>1</v>
      </c>
      <c r="C17214" t="s">
        <v>9357</v>
      </c>
      <c r="D17214" s="84"/>
      <c r="F17214" s="84"/>
    </row>
    <row r="17215" spans="1:6" x14ac:dyDescent="0.25">
      <c r="A17215" t="s">
        <v>18453</v>
      </c>
      <c r="B17215">
        <v>1</v>
      </c>
      <c r="C17215" t="s">
        <v>9357</v>
      </c>
      <c r="D17215" s="84"/>
      <c r="F17215" s="84"/>
    </row>
    <row r="17216" spans="1:6" x14ac:dyDescent="0.25">
      <c r="A17216" t="s">
        <v>18454</v>
      </c>
      <c r="B17216">
        <v>1</v>
      </c>
      <c r="C17216" t="s">
        <v>9357</v>
      </c>
      <c r="D17216" s="84"/>
      <c r="F17216" s="84"/>
    </row>
    <row r="17217" spans="1:6" x14ac:dyDescent="0.25">
      <c r="A17217" t="s">
        <v>18455</v>
      </c>
      <c r="B17217">
        <v>1</v>
      </c>
      <c r="C17217" t="s">
        <v>9357</v>
      </c>
      <c r="D17217" s="84"/>
      <c r="F17217" s="84"/>
    </row>
    <row r="17218" spans="1:6" x14ac:dyDescent="0.25">
      <c r="A17218" t="s">
        <v>18456</v>
      </c>
      <c r="B17218">
        <v>1</v>
      </c>
      <c r="C17218" t="s">
        <v>9357</v>
      </c>
      <c r="D17218" s="84"/>
      <c r="F17218" s="84"/>
    </row>
    <row r="17219" spans="1:6" x14ac:dyDescent="0.25">
      <c r="A17219" t="s">
        <v>18457</v>
      </c>
      <c r="B17219">
        <v>1</v>
      </c>
      <c r="C17219" t="s">
        <v>9357</v>
      </c>
      <c r="D17219" s="84"/>
      <c r="F17219" s="84"/>
    </row>
    <row r="17220" spans="1:6" x14ac:dyDescent="0.25">
      <c r="A17220" t="s">
        <v>18458</v>
      </c>
      <c r="B17220">
        <v>1</v>
      </c>
      <c r="C17220" t="s">
        <v>9357</v>
      </c>
      <c r="D17220" s="84"/>
      <c r="F17220" s="84"/>
    </row>
    <row r="17221" spans="1:6" x14ac:dyDescent="0.25">
      <c r="A17221" t="s">
        <v>18459</v>
      </c>
      <c r="B17221">
        <v>1</v>
      </c>
      <c r="C17221" t="s">
        <v>9357</v>
      </c>
      <c r="D17221" s="84"/>
      <c r="F17221" s="84"/>
    </row>
    <row r="17222" spans="1:6" x14ac:dyDescent="0.25">
      <c r="A17222" t="s">
        <v>18460</v>
      </c>
      <c r="B17222">
        <v>1</v>
      </c>
      <c r="C17222" t="s">
        <v>9357</v>
      </c>
      <c r="D17222" s="84"/>
      <c r="F17222" s="84"/>
    </row>
    <row r="17223" spans="1:6" x14ac:dyDescent="0.25">
      <c r="A17223" t="s">
        <v>18461</v>
      </c>
      <c r="B17223">
        <v>1</v>
      </c>
      <c r="C17223" t="s">
        <v>9357</v>
      </c>
      <c r="D17223" s="84"/>
      <c r="F17223" s="84"/>
    </row>
    <row r="17224" spans="1:6" x14ac:dyDescent="0.25">
      <c r="A17224" t="s">
        <v>18462</v>
      </c>
      <c r="B17224">
        <v>1</v>
      </c>
      <c r="C17224" t="s">
        <v>9357</v>
      </c>
      <c r="D17224" s="84"/>
      <c r="F17224" s="84"/>
    </row>
    <row r="17225" spans="1:6" x14ac:dyDescent="0.25">
      <c r="A17225" t="s">
        <v>18463</v>
      </c>
      <c r="B17225">
        <v>1</v>
      </c>
      <c r="C17225" t="s">
        <v>9357</v>
      </c>
      <c r="D17225" s="84"/>
      <c r="F17225" s="84"/>
    </row>
    <row r="17226" spans="1:6" x14ac:dyDescent="0.25">
      <c r="A17226" t="s">
        <v>18464</v>
      </c>
      <c r="B17226">
        <v>1</v>
      </c>
      <c r="C17226" t="s">
        <v>9357</v>
      </c>
      <c r="D17226" s="84"/>
      <c r="F17226" s="84"/>
    </row>
    <row r="17227" spans="1:6" x14ac:dyDescent="0.25">
      <c r="A17227" t="s">
        <v>18465</v>
      </c>
      <c r="B17227">
        <v>1</v>
      </c>
      <c r="C17227" t="s">
        <v>9357</v>
      </c>
      <c r="D17227" s="84"/>
      <c r="F17227" s="84"/>
    </row>
    <row r="17228" spans="1:6" x14ac:dyDescent="0.25">
      <c r="A17228" t="s">
        <v>18466</v>
      </c>
      <c r="B17228">
        <v>1</v>
      </c>
      <c r="C17228" t="s">
        <v>9357</v>
      </c>
      <c r="D17228" s="84"/>
      <c r="F17228" s="84"/>
    </row>
    <row r="17229" spans="1:6" x14ac:dyDescent="0.25">
      <c r="A17229" t="s">
        <v>18467</v>
      </c>
      <c r="B17229">
        <v>1</v>
      </c>
      <c r="C17229" t="s">
        <v>9357</v>
      </c>
      <c r="D17229" s="84"/>
      <c r="F17229" s="84"/>
    </row>
    <row r="17230" spans="1:6" x14ac:dyDescent="0.25">
      <c r="A17230" t="s">
        <v>18468</v>
      </c>
      <c r="B17230">
        <v>1</v>
      </c>
      <c r="C17230" t="s">
        <v>9357</v>
      </c>
      <c r="D17230" s="84"/>
      <c r="F17230" s="84"/>
    </row>
    <row r="17231" spans="1:6" x14ac:dyDescent="0.25">
      <c r="A17231" t="s">
        <v>18469</v>
      </c>
      <c r="B17231">
        <v>1</v>
      </c>
      <c r="C17231" t="s">
        <v>9357</v>
      </c>
      <c r="D17231" s="84"/>
      <c r="F17231" s="84"/>
    </row>
    <row r="17232" spans="1:6" x14ac:dyDescent="0.25">
      <c r="A17232" t="s">
        <v>18470</v>
      </c>
      <c r="B17232">
        <v>1</v>
      </c>
      <c r="C17232" t="s">
        <v>9357</v>
      </c>
      <c r="D17232" s="84"/>
      <c r="F17232" s="84"/>
    </row>
    <row r="17233" spans="1:6" x14ac:dyDescent="0.25">
      <c r="A17233" t="s">
        <v>18471</v>
      </c>
      <c r="B17233">
        <v>1</v>
      </c>
      <c r="C17233" t="s">
        <v>9357</v>
      </c>
      <c r="D17233" s="84"/>
      <c r="F17233" s="84"/>
    </row>
    <row r="17234" spans="1:6" x14ac:dyDescent="0.25">
      <c r="A17234" t="s">
        <v>18472</v>
      </c>
      <c r="B17234">
        <v>1</v>
      </c>
      <c r="C17234" t="s">
        <v>9357</v>
      </c>
      <c r="D17234" s="84"/>
      <c r="F17234" s="84"/>
    </row>
    <row r="17235" spans="1:6" x14ac:dyDescent="0.25">
      <c r="A17235" t="s">
        <v>18473</v>
      </c>
      <c r="B17235">
        <v>1</v>
      </c>
      <c r="C17235" t="s">
        <v>9357</v>
      </c>
      <c r="D17235" s="84"/>
      <c r="F17235" s="84"/>
    </row>
    <row r="17236" spans="1:6" x14ac:dyDescent="0.25">
      <c r="A17236" t="s">
        <v>18474</v>
      </c>
      <c r="B17236">
        <v>1</v>
      </c>
      <c r="C17236" t="s">
        <v>9357</v>
      </c>
      <c r="D17236" s="84"/>
      <c r="F17236" s="84"/>
    </row>
    <row r="17237" spans="1:6" x14ac:dyDescent="0.25">
      <c r="A17237" t="s">
        <v>18475</v>
      </c>
      <c r="B17237">
        <v>1</v>
      </c>
      <c r="C17237" t="s">
        <v>9357</v>
      </c>
      <c r="D17237" s="84"/>
      <c r="F17237" s="84"/>
    </row>
    <row r="17238" spans="1:6" x14ac:dyDescent="0.25">
      <c r="A17238" t="s">
        <v>18476</v>
      </c>
      <c r="B17238">
        <v>1</v>
      </c>
      <c r="C17238" t="s">
        <v>9357</v>
      </c>
      <c r="D17238" s="84"/>
      <c r="F17238" s="84"/>
    </row>
    <row r="17239" spans="1:6" x14ac:dyDescent="0.25">
      <c r="A17239" t="s">
        <v>18477</v>
      </c>
      <c r="B17239">
        <v>1</v>
      </c>
      <c r="C17239" t="s">
        <v>9357</v>
      </c>
      <c r="D17239" s="84"/>
      <c r="F17239" s="84"/>
    </row>
    <row r="17240" spans="1:6" x14ac:dyDescent="0.25">
      <c r="A17240" t="s">
        <v>18478</v>
      </c>
      <c r="B17240">
        <v>1</v>
      </c>
      <c r="C17240" t="s">
        <v>9357</v>
      </c>
      <c r="D17240" s="84"/>
      <c r="F17240" s="84"/>
    </row>
    <row r="17241" spans="1:6" x14ac:dyDescent="0.25">
      <c r="A17241" t="s">
        <v>18479</v>
      </c>
      <c r="B17241">
        <v>1</v>
      </c>
      <c r="C17241" t="s">
        <v>9357</v>
      </c>
      <c r="D17241" s="84"/>
      <c r="F17241" s="84"/>
    </row>
    <row r="17242" spans="1:6" x14ac:dyDescent="0.25">
      <c r="A17242" t="s">
        <v>18480</v>
      </c>
      <c r="B17242">
        <v>1</v>
      </c>
      <c r="C17242" t="s">
        <v>9357</v>
      </c>
      <c r="D17242" s="84"/>
      <c r="F17242" s="84"/>
    </row>
    <row r="17243" spans="1:6" x14ac:dyDescent="0.25">
      <c r="A17243" t="s">
        <v>18481</v>
      </c>
      <c r="B17243">
        <v>1</v>
      </c>
      <c r="C17243" t="s">
        <v>9357</v>
      </c>
      <c r="D17243" s="84"/>
      <c r="F17243" s="84"/>
    </row>
    <row r="17244" spans="1:6" x14ac:dyDescent="0.25">
      <c r="A17244" t="s">
        <v>18482</v>
      </c>
      <c r="B17244">
        <v>1</v>
      </c>
      <c r="C17244" t="s">
        <v>9357</v>
      </c>
      <c r="D17244" s="84"/>
      <c r="F17244" s="84"/>
    </row>
    <row r="17245" spans="1:6" x14ac:dyDescent="0.25">
      <c r="A17245" t="s">
        <v>18483</v>
      </c>
      <c r="B17245">
        <v>1</v>
      </c>
      <c r="C17245" t="s">
        <v>9357</v>
      </c>
      <c r="D17245" s="84"/>
      <c r="F17245" s="84"/>
    </row>
    <row r="17246" spans="1:6" x14ac:dyDescent="0.25">
      <c r="A17246" t="s">
        <v>18484</v>
      </c>
      <c r="B17246">
        <v>1</v>
      </c>
      <c r="C17246" t="s">
        <v>9357</v>
      </c>
      <c r="D17246" s="84"/>
      <c r="F17246" s="84"/>
    </row>
    <row r="17247" spans="1:6" x14ac:dyDescent="0.25">
      <c r="A17247" t="s">
        <v>18485</v>
      </c>
      <c r="B17247">
        <v>1</v>
      </c>
      <c r="C17247" t="s">
        <v>9357</v>
      </c>
      <c r="D17247" s="84"/>
      <c r="F17247" s="84"/>
    </row>
    <row r="17248" spans="1:6" x14ac:dyDescent="0.25">
      <c r="A17248" t="s">
        <v>18486</v>
      </c>
      <c r="B17248">
        <v>1</v>
      </c>
      <c r="C17248" t="s">
        <v>9357</v>
      </c>
      <c r="D17248" s="84"/>
      <c r="F17248" s="84"/>
    </row>
    <row r="17249" spans="1:6" x14ac:dyDescent="0.25">
      <c r="A17249" t="s">
        <v>18487</v>
      </c>
      <c r="B17249">
        <v>1</v>
      </c>
      <c r="C17249" t="s">
        <v>9357</v>
      </c>
      <c r="D17249" s="84"/>
      <c r="F17249" s="84"/>
    </row>
    <row r="17250" spans="1:6" x14ac:dyDescent="0.25">
      <c r="A17250" t="s">
        <v>18488</v>
      </c>
      <c r="B17250">
        <v>1</v>
      </c>
      <c r="C17250" t="s">
        <v>9357</v>
      </c>
      <c r="D17250" s="84"/>
      <c r="F17250" s="84"/>
    </row>
    <row r="17251" spans="1:6" x14ac:dyDescent="0.25">
      <c r="A17251" t="s">
        <v>18489</v>
      </c>
      <c r="B17251">
        <v>1</v>
      </c>
      <c r="C17251" t="s">
        <v>9357</v>
      </c>
      <c r="D17251" s="84"/>
      <c r="F17251" s="84"/>
    </row>
    <row r="17252" spans="1:6" x14ac:dyDescent="0.25">
      <c r="A17252" t="s">
        <v>18490</v>
      </c>
      <c r="B17252">
        <v>1</v>
      </c>
      <c r="C17252" t="s">
        <v>9357</v>
      </c>
      <c r="D17252" s="84"/>
      <c r="F17252" s="84"/>
    </row>
    <row r="17253" spans="1:6" x14ac:dyDescent="0.25">
      <c r="A17253" t="s">
        <v>18491</v>
      </c>
      <c r="B17253">
        <v>1</v>
      </c>
      <c r="C17253" t="s">
        <v>9357</v>
      </c>
      <c r="D17253" s="84"/>
      <c r="F17253" s="84"/>
    </row>
    <row r="17254" spans="1:6" x14ac:dyDescent="0.25">
      <c r="A17254" t="s">
        <v>18492</v>
      </c>
      <c r="B17254">
        <v>1</v>
      </c>
      <c r="C17254" t="s">
        <v>9357</v>
      </c>
      <c r="D17254" s="84"/>
      <c r="F17254" s="84"/>
    </row>
    <row r="17255" spans="1:6" x14ac:dyDescent="0.25">
      <c r="A17255" t="s">
        <v>18493</v>
      </c>
      <c r="B17255">
        <v>1</v>
      </c>
      <c r="C17255" t="s">
        <v>9357</v>
      </c>
      <c r="D17255" s="84"/>
      <c r="F17255" s="84"/>
    </row>
    <row r="17256" spans="1:6" x14ac:dyDescent="0.25">
      <c r="A17256" t="s">
        <v>18494</v>
      </c>
      <c r="B17256">
        <v>1</v>
      </c>
      <c r="C17256" t="s">
        <v>9357</v>
      </c>
      <c r="D17256" s="84"/>
      <c r="F17256" s="84"/>
    </row>
    <row r="17257" spans="1:6" x14ac:dyDescent="0.25">
      <c r="A17257" t="s">
        <v>18495</v>
      </c>
      <c r="B17257">
        <v>1</v>
      </c>
      <c r="C17257" t="s">
        <v>9357</v>
      </c>
      <c r="D17257" s="84"/>
      <c r="F17257" s="84"/>
    </row>
    <row r="17258" spans="1:6" x14ac:dyDescent="0.25">
      <c r="A17258" t="s">
        <v>18496</v>
      </c>
      <c r="B17258">
        <v>1</v>
      </c>
      <c r="C17258" t="s">
        <v>9357</v>
      </c>
      <c r="D17258" s="84"/>
      <c r="F17258" s="84"/>
    </row>
    <row r="17259" spans="1:6" x14ac:dyDescent="0.25">
      <c r="A17259" t="s">
        <v>18497</v>
      </c>
      <c r="B17259">
        <v>1</v>
      </c>
      <c r="C17259" t="s">
        <v>9357</v>
      </c>
      <c r="D17259" s="84"/>
      <c r="F17259" s="84"/>
    </row>
    <row r="17260" spans="1:6" x14ac:dyDescent="0.25">
      <c r="A17260" t="s">
        <v>18498</v>
      </c>
      <c r="B17260">
        <v>1</v>
      </c>
      <c r="C17260" t="s">
        <v>9357</v>
      </c>
      <c r="D17260" s="84"/>
      <c r="F17260" s="84"/>
    </row>
    <row r="17261" spans="1:6" x14ac:dyDescent="0.25">
      <c r="A17261" t="s">
        <v>18499</v>
      </c>
      <c r="B17261">
        <v>1</v>
      </c>
      <c r="C17261" t="s">
        <v>9357</v>
      </c>
      <c r="D17261" s="84"/>
      <c r="F17261" s="84"/>
    </row>
    <row r="17262" spans="1:6" x14ac:dyDescent="0.25">
      <c r="A17262" t="s">
        <v>18500</v>
      </c>
      <c r="B17262">
        <v>1</v>
      </c>
      <c r="C17262" t="s">
        <v>9357</v>
      </c>
      <c r="D17262" s="84"/>
      <c r="F17262" s="84"/>
    </row>
    <row r="17263" spans="1:6" x14ac:dyDescent="0.25">
      <c r="A17263" t="s">
        <v>18501</v>
      </c>
      <c r="B17263">
        <v>1</v>
      </c>
      <c r="C17263" t="s">
        <v>9357</v>
      </c>
      <c r="D17263" s="84"/>
      <c r="F17263" s="84"/>
    </row>
    <row r="17264" spans="1:6" x14ac:dyDescent="0.25">
      <c r="A17264" t="s">
        <v>18502</v>
      </c>
      <c r="B17264">
        <v>1</v>
      </c>
      <c r="C17264" t="s">
        <v>9357</v>
      </c>
      <c r="D17264" s="84"/>
      <c r="F17264" s="84"/>
    </row>
    <row r="17265" spans="1:6" x14ac:dyDescent="0.25">
      <c r="A17265" t="s">
        <v>18503</v>
      </c>
      <c r="B17265">
        <v>1</v>
      </c>
      <c r="C17265" t="s">
        <v>9357</v>
      </c>
      <c r="D17265" s="84"/>
      <c r="F17265" s="84"/>
    </row>
    <row r="17266" spans="1:6" x14ac:dyDescent="0.25">
      <c r="A17266" t="s">
        <v>18504</v>
      </c>
      <c r="B17266">
        <v>1</v>
      </c>
      <c r="C17266" t="s">
        <v>9357</v>
      </c>
      <c r="D17266" s="84"/>
      <c r="F17266" s="84"/>
    </row>
    <row r="17267" spans="1:6" x14ac:dyDescent="0.25">
      <c r="A17267" t="s">
        <v>18505</v>
      </c>
      <c r="B17267">
        <v>1</v>
      </c>
      <c r="C17267" t="s">
        <v>9357</v>
      </c>
      <c r="D17267" s="84"/>
      <c r="F17267" s="84"/>
    </row>
    <row r="17268" spans="1:6" x14ac:dyDescent="0.25">
      <c r="A17268" t="s">
        <v>18506</v>
      </c>
      <c r="B17268">
        <v>1</v>
      </c>
      <c r="C17268" t="s">
        <v>9357</v>
      </c>
      <c r="D17268" s="84"/>
      <c r="F17268" s="84"/>
    </row>
    <row r="17269" spans="1:6" x14ac:dyDescent="0.25">
      <c r="A17269" t="s">
        <v>18507</v>
      </c>
      <c r="B17269">
        <v>1</v>
      </c>
      <c r="C17269" t="s">
        <v>9357</v>
      </c>
      <c r="D17269" s="84"/>
      <c r="F17269" s="84"/>
    </row>
    <row r="17270" spans="1:6" x14ac:dyDescent="0.25">
      <c r="A17270" t="s">
        <v>18508</v>
      </c>
      <c r="B17270">
        <v>1</v>
      </c>
      <c r="C17270" t="s">
        <v>9357</v>
      </c>
      <c r="D17270" s="84"/>
      <c r="F17270" s="84"/>
    </row>
    <row r="17271" spans="1:6" x14ac:dyDescent="0.25">
      <c r="A17271" t="s">
        <v>18509</v>
      </c>
      <c r="B17271">
        <v>1</v>
      </c>
      <c r="C17271" t="s">
        <v>9357</v>
      </c>
      <c r="D17271" s="84"/>
      <c r="F17271" s="84"/>
    </row>
    <row r="17272" spans="1:6" x14ac:dyDescent="0.25">
      <c r="A17272" t="s">
        <v>18510</v>
      </c>
      <c r="B17272">
        <v>1</v>
      </c>
      <c r="C17272" t="s">
        <v>9357</v>
      </c>
      <c r="D17272" s="84"/>
      <c r="F17272" s="84"/>
    </row>
    <row r="17273" spans="1:6" x14ac:dyDescent="0.25">
      <c r="A17273" t="s">
        <v>18511</v>
      </c>
      <c r="B17273">
        <v>1</v>
      </c>
      <c r="C17273" t="s">
        <v>9357</v>
      </c>
      <c r="D17273" s="84"/>
      <c r="F17273" s="84"/>
    </row>
    <row r="17274" spans="1:6" x14ac:dyDescent="0.25">
      <c r="A17274" t="s">
        <v>18512</v>
      </c>
      <c r="B17274">
        <v>1</v>
      </c>
      <c r="C17274" t="s">
        <v>9357</v>
      </c>
      <c r="D17274" s="84"/>
      <c r="F17274" s="84"/>
    </row>
    <row r="17275" spans="1:6" x14ac:dyDescent="0.25">
      <c r="A17275" t="s">
        <v>18513</v>
      </c>
      <c r="B17275">
        <v>1</v>
      </c>
      <c r="C17275" t="s">
        <v>9357</v>
      </c>
      <c r="D17275" s="84"/>
      <c r="F17275" s="84"/>
    </row>
    <row r="17276" spans="1:6" x14ac:dyDescent="0.25">
      <c r="A17276" t="s">
        <v>18514</v>
      </c>
      <c r="B17276">
        <v>1</v>
      </c>
      <c r="C17276" t="s">
        <v>9357</v>
      </c>
      <c r="D17276" s="84"/>
      <c r="F17276" s="84"/>
    </row>
    <row r="17277" spans="1:6" x14ac:dyDescent="0.25">
      <c r="A17277" t="s">
        <v>18515</v>
      </c>
      <c r="B17277">
        <v>1</v>
      </c>
      <c r="C17277" t="s">
        <v>9357</v>
      </c>
      <c r="D17277" s="84"/>
      <c r="F17277" s="84"/>
    </row>
    <row r="17278" spans="1:6" x14ac:dyDescent="0.25">
      <c r="A17278" t="s">
        <v>18516</v>
      </c>
      <c r="B17278">
        <v>1</v>
      </c>
      <c r="C17278" t="s">
        <v>9357</v>
      </c>
      <c r="D17278" s="84"/>
      <c r="F17278" s="84"/>
    </row>
    <row r="17279" spans="1:6" x14ac:dyDescent="0.25">
      <c r="A17279" t="s">
        <v>18517</v>
      </c>
      <c r="B17279">
        <v>1</v>
      </c>
      <c r="C17279" t="s">
        <v>9357</v>
      </c>
      <c r="D17279" s="84"/>
      <c r="F17279" s="84"/>
    </row>
    <row r="17280" spans="1:6" x14ac:dyDescent="0.25">
      <c r="A17280" t="s">
        <v>18518</v>
      </c>
      <c r="B17280">
        <v>1</v>
      </c>
      <c r="C17280" t="s">
        <v>9357</v>
      </c>
      <c r="D17280" s="84"/>
      <c r="F17280" s="84"/>
    </row>
    <row r="17281" spans="1:6" x14ac:dyDescent="0.25">
      <c r="A17281" t="s">
        <v>18519</v>
      </c>
      <c r="B17281">
        <v>1</v>
      </c>
      <c r="C17281" t="s">
        <v>9357</v>
      </c>
      <c r="D17281" s="84"/>
      <c r="F17281" s="84"/>
    </row>
    <row r="17282" spans="1:6" x14ac:dyDescent="0.25">
      <c r="A17282" t="s">
        <v>18520</v>
      </c>
      <c r="B17282">
        <v>1</v>
      </c>
      <c r="C17282" t="s">
        <v>9357</v>
      </c>
      <c r="D17282" s="84"/>
      <c r="F17282" s="84"/>
    </row>
    <row r="17283" spans="1:6" x14ac:dyDescent="0.25">
      <c r="A17283" t="s">
        <v>18521</v>
      </c>
      <c r="B17283">
        <v>1</v>
      </c>
      <c r="C17283" t="s">
        <v>9357</v>
      </c>
      <c r="D17283" s="84"/>
      <c r="F17283" s="84"/>
    </row>
    <row r="17284" spans="1:6" x14ac:dyDescent="0.25">
      <c r="A17284" t="s">
        <v>18522</v>
      </c>
      <c r="B17284">
        <v>1</v>
      </c>
      <c r="C17284" t="s">
        <v>9357</v>
      </c>
      <c r="D17284" s="84"/>
      <c r="F17284" s="84"/>
    </row>
    <row r="17285" spans="1:6" x14ac:dyDescent="0.25">
      <c r="A17285" t="s">
        <v>18523</v>
      </c>
      <c r="B17285">
        <v>1</v>
      </c>
      <c r="C17285" t="s">
        <v>9357</v>
      </c>
      <c r="D17285" s="84"/>
      <c r="F17285" s="84"/>
    </row>
    <row r="17286" spans="1:6" x14ac:dyDescent="0.25">
      <c r="A17286" t="s">
        <v>18524</v>
      </c>
      <c r="B17286">
        <v>1</v>
      </c>
      <c r="C17286" t="s">
        <v>9357</v>
      </c>
      <c r="D17286" s="84"/>
      <c r="F17286" s="84"/>
    </row>
    <row r="17287" spans="1:6" x14ac:dyDescent="0.25">
      <c r="A17287" t="s">
        <v>18525</v>
      </c>
      <c r="B17287">
        <v>1</v>
      </c>
      <c r="C17287" t="s">
        <v>9357</v>
      </c>
      <c r="D17287" s="84"/>
      <c r="F17287" s="84"/>
    </row>
    <row r="17288" spans="1:6" x14ac:dyDescent="0.25">
      <c r="A17288" t="s">
        <v>18526</v>
      </c>
      <c r="B17288">
        <v>1</v>
      </c>
      <c r="C17288" t="s">
        <v>9357</v>
      </c>
      <c r="D17288" s="84"/>
      <c r="F17288" s="84"/>
    </row>
    <row r="17289" spans="1:6" x14ac:dyDescent="0.25">
      <c r="A17289" t="s">
        <v>18527</v>
      </c>
      <c r="B17289">
        <v>1</v>
      </c>
      <c r="C17289" t="s">
        <v>9357</v>
      </c>
      <c r="D17289" s="84"/>
      <c r="F17289" s="84"/>
    </row>
    <row r="17290" spans="1:6" x14ac:dyDescent="0.25">
      <c r="A17290" t="s">
        <v>18528</v>
      </c>
      <c r="B17290">
        <v>1</v>
      </c>
      <c r="C17290" t="s">
        <v>9357</v>
      </c>
      <c r="D17290" s="84"/>
      <c r="F17290" s="84"/>
    </row>
    <row r="17291" spans="1:6" x14ac:dyDescent="0.25">
      <c r="A17291" t="s">
        <v>18529</v>
      </c>
      <c r="B17291">
        <v>1</v>
      </c>
      <c r="C17291" t="s">
        <v>9357</v>
      </c>
      <c r="D17291" s="84"/>
      <c r="F17291" s="84"/>
    </row>
    <row r="17292" spans="1:6" x14ac:dyDescent="0.25">
      <c r="A17292" t="s">
        <v>18530</v>
      </c>
      <c r="B17292">
        <v>1</v>
      </c>
      <c r="C17292" t="s">
        <v>9357</v>
      </c>
      <c r="D17292" s="84"/>
      <c r="F17292" s="84"/>
    </row>
    <row r="17293" spans="1:6" x14ac:dyDescent="0.25">
      <c r="A17293" t="s">
        <v>18531</v>
      </c>
      <c r="B17293">
        <v>1</v>
      </c>
      <c r="C17293" t="s">
        <v>9357</v>
      </c>
      <c r="D17293" s="84"/>
      <c r="F17293" s="84"/>
    </row>
    <row r="17294" spans="1:6" x14ac:dyDescent="0.25">
      <c r="A17294" t="s">
        <v>18532</v>
      </c>
      <c r="B17294">
        <v>1</v>
      </c>
      <c r="C17294" t="s">
        <v>9357</v>
      </c>
      <c r="D17294" s="84"/>
      <c r="F17294" s="84"/>
    </row>
    <row r="17295" spans="1:6" x14ac:dyDescent="0.25">
      <c r="A17295" t="s">
        <v>18533</v>
      </c>
      <c r="B17295">
        <v>1</v>
      </c>
      <c r="C17295" t="s">
        <v>9357</v>
      </c>
      <c r="D17295" s="84"/>
      <c r="F17295" s="84"/>
    </row>
    <row r="17296" spans="1:6" x14ac:dyDescent="0.25">
      <c r="A17296" t="s">
        <v>18534</v>
      </c>
      <c r="B17296">
        <v>1</v>
      </c>
      <c r="C17296" t="s">
        <v>9357</v>
      </c>
      <c r="D17296" s="84"/>
      <c r="F17296" s="84"/>
    </row>
    <row r="17297" spans="1:6" x14ac:dyDescent="0.25">
      <c r="A17297" t="s">
        <v>18535</v>
      </c>
      <c r="B17297">
        <v>1</v>
      </c>
      <c r="C17297" t="s">
        <v>9357</v>
      </c>
      <c r="D17297" s="84"/>
      <c r="F17297" s="84"/>
    </row>
    <row r="17298" spans="1:6" x14ac:dyDescent="0.25">
      <c r="A17298" t="s">
        <v>18536</v>
      </c>
      <c r="B17298">
        <v>1</v>
      </c>
      <c r="C17298" t="s">
        <v>9357</v>
      </c>
      <c r="D17298" s="84"/>
      <c r="F17298" s="84"/>
    </row>
    <row r="17299" spans="1:6" x14ac:dyDescent="0.25">
      <c r="A17299" t="s">
        <v>18537</v>
      </c>
      <c r="B17299">
        <v>1</v>
      </c>
      <c r="C17299" t="s">
        <v>9357</v>
      </c>
      <c r="D17299" s="84"/>
      <c r="F17299" s="84"/>
    </row>
    <row r="17300" spans="1:6" x14ac:dyDescent="0.25">
      <c r="A17300" t="s">
        <v>18538</v>
      </c>
      <c r="B17300">
        <v>1</v>
      </c>
      <c r="C17300" t="s">
        <v>9357</v>
      </c>
      <c r="D17300" s="84"/>
      <c r="F17300" s="84"/>
    </row>
    <row r="17301" spans="1:6" x14ac:dyDescent="0.25">
      <c r="A17301" t="s">
        <v>18539</v>
      </c>
      <c r="B17301">
        <v>1</v>
      </c>
      <c r="C17301" t="s">
        <v>9357</v>
      </c>
      <c r="D17301" s="84"/>
      <c r="F17301" s="84"/>
    </row>
    <row r="17302" spans="1:6" x14ac:dyDescent="0.25">
      <c r="A17302" t="s">
        <v>18540</v>
      </c>
      <c r="B17302">
        <v>1</v>
      </c>
      <c r="C17302" t="s">
        <v>9357</v>
      </c>
      <c r="D17302" s="84"/>
      <c r="F17302" s="84"/>
    </row>
    <row r="17303" spans="1:6" x14ac:dyDescent="0.25">
      <c r="A17303" t="s">
        <v>18541</v>
      </c>
      <c r="B17303">
        <v>1</v>
      </c>
      <c r="C17303" t="s">
        <v>9357</v>
      </c>
      <c r="D17303" s="84"/>
      <c r="F17303" s="84"/>
    </row>
    <row r="17304" spans="1:6" x14ac:dyDescent="0.25">
      <c r="A17304" t="s">
        <v>18542</v>
      </c>
      <c r="B17304">
        <v>1</v>
      </c>
      <c r="C17304" t="s">
        <v>9357</v>
      </c>
      <c r="D17304" s="84"/>
      <c r="F17304" s="84"/>
    </row>
    <row r="17305" spans="1:6" x14ac:dyDescent="0.25">
      <c r="A17305" t="s">
        <v>18543</v>
      </c>
      <c r="B17305">
        <v>1</v>
      </c>
      <c r="C17305" t="s">
        <v>9357</v>
      </c>
      <c r="D17305" s="84"/>
      <c r="F17305" s="84"/>
    </row>
    <row r="17306" spans="1:6" x14ac:dyDescent="0.25">
      <c r="A17306" t="s">
        <v>18544</v>
      </c>
      <c r="B17306">
        <v>1</v>
      </c>
      <c r="C17306" t="s">
        <v>9357</v>
      </c>
      <c r="D17306" s="84"/>
      <c r="F17306" s="84"/>
    </row>
    <row r="17307" spans="1:6" x14ac:dyDescent="0.25">
      <c r="A17307" t="s">
        <v>18545</v>
      </c>
      <c r="B17307">
        <v>1</v>
      </c>
      <c r="C17307" t="s">
        <v>9357</v>
      </c>
      <c r="D17307" s="84"/>
      <c r="F17307" s="84"/>
    </row>
    <row r="17308" spans="1:6" x14ac:dyDescent="0.25">
      <c r="A17308" t="s">
        <v>18546</v>
      </c>
      <c r="B17308">
        <v>1</v>
      </c>
      <c r="C17308" t="s">
        <v>9357</v>
      </c>
      <c r="D17308" s="84"/>
      <c r="F17308" s="84"/>
    </row>
    <row r="17309" spans="1:6" x14ac:dyDescent="0.25">
      <c r="A17309" t="s">
        <v>18547</v>
      </c>
      <c r="B17309">
        <v>1</v>
      </c>
      <c r="C17309" t="s">
        <v>9357</v>
      </c>
      <c r="D17309" s="84"/>
      <c r="F17309" s="84"/>
    </row>
    <row r="17310" spans="1:6" x14ac:dyDescent="0.25">
      <c r="A17310" t="s">
        <v>18548</v>
      </c>
      <c r="B17310">
        <v>1</v>
      </c>
      <c r="C17310" t="s">
        <v>9357</v>
      </c>
      <c r="D17310" s="84"/>
      <c r="F17310" s="84"/>
    </row>
    <row r="17311" spans="1:6" x14ac:dyDescent="0.25">
      <c r="A17311" t="s">
        <v>18549</v>
      </c>
      <c r="B17311">
        <v>1</v>
      </c>
      <c r="C17311" t="s">
        <v>9357</v>
      </c>
      <c r="D17311" s="84"/>
      <c r="F17311" s="84"/>
    </row>
    <row r="17312" spans="1:6" x14ac:dyDescent="0.25">
      <c r="A17312" t="s">
        <v>18550</v>
      </c>
      <c r="B17312">
        <v>1</v>
      </c>
      <c r="C17312" t="s">
        <v>9357</v>
      </c>
      <c r="D17312" s="84"/>
      <c r="F17312" s="84"/>
    </row>
    <row r="17313" spans="1:6" x14ac:dyDescent="0.25">
      <c r="A17313" t="s">
        <v>18551</v>
      </c>
      <c r="B17313">
        <v>1</v>
      </c>
      <c r="C17313" t="s">
        <v>9357</v>
      </c>
      <c r="D17313" s="84"/>
      <c r="F17313" s="84"/>
    </row>
    <row r="17314" spans="1:6" x14ac:dyDescent="0.25">
      <c r="A17314" t="s">
        <v>18552</v>
      </c>
      <c r="B17314">
        <v>1</v>
      </c>
      <c r="C17314" t="s">
        <v>9357</v>
      </c>
      <c r="D17314" s="84"/>
      <c r="F17314" s="84"/>
    </row>
    <row r="17315" spans="1:6" x14ac:dyDescent="0.25">
      <c r="A17315" t="s">
        <v>18553</v>
      </c>
      <c r="B17315">
        <v>1</v>
      </c>
      <c r="C17315" t="s">
        <v>9357</v>
      </c>
      <c r="D17315" s="84"/>
      <c r="F17315" s="84"/>
    </row>
    <row r="17316" spans="1:6" x14ac:dyDescent="0.25">
      <c r="A17316" t="s">
        <v>18554</v>
      </c>
      <c r="B17316">
        <v>1</v>
      </c>
      <c r="C17316" t="s">
        <v>9357</v>
      </c>
      <c r="D17316" s="84"/>
      <c r="F17316" s="84"/>
    </row>
    <row r="17317" spans="1:6" x14ac:dyDescent="0.25">
      <c r="A17317" t="s">
        <v>18555</v>
      </c>
      <c r="B17317">
        <v>1</v>
      </c>
      <c r="C17317" t="s">
        <v>9357</v>
      </c>
      <c r="D17317" s="84"/>
      <c r="F17317" s="84"/>
    </row>
    <row r="17318" spans="1:6" x14ac:dyDescent="0.25">
      <c r="A17318" t="s">
        <v>18556</v>
      </c>
      <c r="B17318">
        <v>1</v>
      </c>
      <c r="C17318" t="s">
        <v>9357</v>
      </c>
      <c r="D17318" s="84"/>
      <c r="F17318" s="84"/>
    </row>
    <row r="17319" spans="1:6" x14ac:dyDescent="0.25">
      <c r="A17319" t="s">
        <v>18557</v>
      </c>
      <c r="B17319">
        <v>1</v>
      </c>
      <c r="C17319" t="s">
        <v>9357</v>
      </c>
      <c r="D17319" s="84"/>
      <c r="F17319" s="84"/>
    </row>
    <row r="17320" spans="1:6" x14ac:dyDescent="0.25">
      <c r="A17320" t="s">
        <v>18558</v>
      </c>
      <c r="B17320">
        <v>1</v>
      </c>
      <c r="C17320" t="s">
        <v>9357</v>
      </c>
      <c r="D17320" s="84"/>
      <c r="F17320" s="84"/>
    </row>
    <row r="17321" spans="1:6" x14ac:dyDescent="0.25">
      <c r="A17321" t="s">
        <v>18559</v>
      </c>
      <c r="B17321">
        <v>1</v>
      </c>
      <c r="C17321" t="s">
        <v>9357</v>
      </c>
      <c r="D17321" s="84"/>
      <c r="F17321" s="84"/>
    </row>
    <row r="17322" spans="1:6" x14ac:dyDescent="0.25">
      <c r="A17322" t="s">
        <v>18560</v>
      </c>
      <c r="B17322">
        <v>1</v>
      </c>
      <c r="C17322" t="s">
        <v>9357</v>
      </c>
      <c r="D17322" s="84"/>
      <c r="F17322" s="84"/>
    </row>
    <row r="17323" spans="1:6" x14ac:dyDescent="0.25">
      <c r="A17323" t="s">
        <v>18561</v>
      </c>
      <c r="B17323">
        <v>1</v>
      </c>
      <c r="C17323" t="s">
        <v>9357</v>
      </c>
      <c r="D17323" s="84"/>
      <c r="F17323" s="84"/>
    </row>
    <row r="17324" spans="1:6" x14ac:dyDescent="0.25">
      <c r="A17324" t="s">
        <v>18562</v>
      </c>
      <c r="B17324">
        <v>1</v>
      </c>
      <c r="C17324" t="s">
        <v>9357</v>
      </c>
      <c r="D17324" s="84"/>
      <c r="F17324" s="84"/>
    </row>
    <row r="17325" spans="1:6" x14ac:dyDescent="0.25">
      <c r="A17325" t="s">
        <v>18563</v>
      </c>
      <c r="B17325">
        <v>1</v>
      </c>
      <c r="C17325" t="s">
        <v>9357</v>
      </c>
      <c r="D17325" s="84"/>
      <c r="F17325" s="84"/>
    </row>
    <row r="17326" spans="1:6" x14ac:dyDescent="0.25">
      <c r="A17326" t="s">
        <v>18564</v>
      </c>
      <c r="B17326">
        <v>1</v>
      </c>
      <c r="C17326" t="s">
        <v>9357</v>
      </c>
      <c r="D17326" s="84"/>
      <c r="F17326" s="84"/>
    </row>
    <row r="17327" spans="1:6" x14ac:dyDescent="0.25">
      <c r="A17327" t="s">
        <v>18565</v>
      </c>
      <c r="B17327">
        <v>1</v>
      </c>
      <c r="C17327" t="s">
        <v>9357</v>
      </c>
      <c r="D17327" s="84"/>
      <c r="F17327" s="84"/>
    </row>
    <row r="17328" spans="1:6" x14ac:dyDescent="0.25">
      <c r="A17328" t="s">
        <v>18566</v>
      </c>
      <c r="B17328">
        <v>1</v>
      </c>
      <c r="C17328" t="s">
        <v>9357</v>
      </c>
      <c r="D17328" s="84"/>
      <c r="F17328" s="84"/>
    </row>
    <row r="17329" spans="1:6" x14ac:dyDescent="0.25">
      <c r="A17329" t="s">
        <v>18567</v>
      </c>
      <c r="B17329">
        <v>1</v>
      </c>
      <c r="C17329" t="s">
        <v>9357</v>
      </c>
      <c r="D17329" s="84"/>
      <c r="F17329" s="84"/>
    </row>
    <row r="17330" spans="1:6" x14ac:dyDescent="0.25">
      <c r="A17330" t="s">
        <v>18568</v>
      </c>
      <c r="B17330">
        <v>1</v>
      </c>
      <c r="C17330" t="s">
        <v>9357</v>
      </c>
      <c r="D17330" s="84"/>
      <c r="F17330" s="84"/>
    </row>
    <row r="17331" spans="1:6" x14ac:dyDescent="0.25">
      <c r="A17331" t="s">
        <v>18569</v>
      </c>
      <c r="B17331">
        <v>1</v>
      </c>
      <c r="C17331" t="s">
        <v>9357</v>
      </c>
      <c r="D17331" s="84"/>
      <c r="F17331" s="84"/>
    </row>
    <row r="17332" spans="1:6" x14ac:dyDescent="0.25">
      <c r="A17332" t="s">
        <v>18570</v>
      </c>
      <c r="B17332">
        <v>1</v>
      </c>
      <c r="C17332" t="s">
        <v>9357</v>
      </c>
      <c r="D17332" s="84"/>
      <c r="F17332" s="84"/>
    </row>
    <row r="17333" spans="1:6" x14ac:dyDescent="0.25">
      <c r="A17333" t="s">
        <v>18571</v>
      </c>
      <c r="B17333">
        <v>1</v>
      </c>
      <c r="C17333" t="s">
        <v>9357</v>
      </c>
      <c r="D17333" s="84"/>
      <c r="F17333" s="84"/>
    </row>
    <row r="17334" spans="1:6" x14ac:dyDescent="0.25">
      <c r="A17334" t="s">
        <v>18572</v>
      </c>
      <c r="B17334">
        <v>1</v>
      </c>
      <c r="C17334" t="s">
        <v>9357</v>
      </c>
      <c r="D17334" s="84"/>
      <c r="F17334" s="84"/>
    </row>
    <row r="17335" spans="1:6" x14ac:dyDescent="0.25">
      <c r="A17335" t="s">
        <v>18573</v>
      </c>
      <c r="B17335">
        <v>1</v>
      </c>
      <c r="C17335" t="s">
        <v>9357</v>
      </c>
      <c r="D17335" s="84"/>
      <c r="F17335" s="84"/>
    </row>
    <row r="17336" spans="1:6" x14ac:dyDescent="0.25">
      <c r="A17336" t="s">
        <v>18574</v>
      </c>
      <c r="B17336">
        <v>1</v>
      </c>
      <c r="C17336" t="s">
        <v>9357</v>
      </c>
      <c r="D17336" s="84"/>
      <c r="F17336" s="84"/>
    </row>
    <row r="17337" spans="1:6" x14ac:dyDescent="0.25">
      <c r="A17337" t="s">
        <v>18575</v>
      </c>
      <c r="B17337">
        <v>1</v>
      </c>
      <c r="C17337" t="s">
        <v>9357</v>
      </c>
      <c r="D17337" s="84"/>
      <c r="F17337" s="84"/>
    </row>
    <row r="17338" spans="1:6" x14ac:dyDescent="0.25">
      <c r="A17338" t="s">
        <v>18576</v>
      </c>
      <c r="B17338">
        <v>1</v>
      </c>
      <c r="C17338" t="s">
        <v>9357</v>
      </c>
      <c r="D17338" s="84"/>
      <c r="F17338" s="84"/>
    </row>
    <row r="17339" spans="1:6" x14ac:dyDescent="0.25">
      <c r="A17339" t="s">
        <v>18577</v>
      </c>
      <c r="B17339">
        <v>1</v>
      </c>
      <c r="C17339" t="s">
        <v>9357</v>
      </c>
      <c r="D17339" s="84"/>
      <c r="F17339" s="84"/>
    </row>
    <row r="17340" spans="1:6" x14ac:dyDescent="0.25">
      <c r="A17340" t="s">
        <v>18578</v>
      </c>
      <c r="B17340">
        <v>1</v>
      </c>
      <c r="C17340" t="s">
        <v>9357</v>
      </c>
      <c r="D17340" s="84"/>
      <c r="F17340" s="84"/>
    </row>
    <row r="17341" spans="1:6" x14ac:dyDescent="0.25">
      <c r="A17341" t="s">
        <v>18579</v>
      </c>
      <c r="B17341">
        <v>1</v>
      </c>
      <c r="C17341" t="s">
        <v>9357</v>
      </c>
      <c r="D17341" s="84"/>
      <c r="F17341" s="84"/>
    </row>
    <row r="17342" spans="1:6" x14ac:dyDescent="0.25">
      <c r="A17342" t="s">
        <v>18580</v>
      </c>
      <c r="B17342">
        <v>1</v>
      </c>
      <c r="C17342" t="s">
        <v>9357</v>
      </c>
      <c r="D17342" s="84"/>
      <c r="F17342" s="84"/>
    </row>
    <row r="17343" spans="1:6" x14ac:dyDescent="0.25">
      <c r="A17343" t="s">
        <v>18581</v>
      </c>
      <c r="B17343">
        <v>1</v>
      </c>
      <c r="C17343" t="s">
        <v>9357</v>
      </c>
      <c r="D17343" s="84"/>
      <c r="F17343" s="84"/>
    </row>
    <row r="17344" spans="1:6" x14ac:dyDescent="0.25">
      <c r="A17344" t="s">
        <v>18582</v>
      </c>
      <c r="B17344">
        <v>1</v>
      </c>
      <c r="C17344" t="s">
        <v>9357</v>
      </c>
      <c r="D17344" s="84"/>
      <c r="F17344" s="84"/>
    </row>
    <row r="17345" spans="1:6" x14ac:dyDescent="0.25">
      <c r="A17345" t="s">
        <v>18583</v>
      </c>
      <c r="B17345">
        <v>1</v>
      </c>
      <c r="C17345" t="s">
        <v>9357</v>
      </c>
      <c r="D17345" s="84"/>
      <c r="F17345" s="84"/>
    </row>
    <row r="17346" spans="1:6" x14ac:dyDescent="0.25">
      <c r="A17346" t="s">
        <v>18584</v>
      </c>
      <c r="B17346">
        <v>1</v>
      </c>
      <c r="C17346" t="s">
        <v>9357</v>
      </c>
      <c r="D17346" s="84"/>
      <c r="F17346" s="84"/>
    </row>
    <row r="17347" spans="1:6" x14ac:dyDescent="0.25">
      <c r="A17347" t="s">
        <v>18585</v>
      </c>
      <c r="B17347">
        <v>1</v>
      </c>
      <c r="C17347" t="s">
        <v>9357</v>
      </c>
      <c r="D17347" s="84"/>
      <c r="F17347" s="84"/>
    </row>
    <row r="17348" spans="1:6" x14ac:dyDescent="0.25">
      <c r="A17348" t="s">
        <v>18586</v>
      </c>
      <c r="B17348">
        <v>1</v>
      </c>
      <c r="C17348" t="s">
        <v>9357</v>
      </c>
      <c r="D17348" s="84"/>
      <c r="F17348" s="84"/>
    </row>
    <row r="17349" spans="1:6" x14ac:dyDescent="0.25">
      <c r="A17349" t="s">
        <v>18587</v>
      </c>
      <c r="B17349">
        <v>1</v>
      </c>
      <c r="C17349" t="s">
        <v>9357</v>
      </c>
      <c r="D17349" s="84"/>
      <c r="F17349" s="84"/>
    </row>
    <row r="17350" spans="1:6" x14ac:dyDescent="0.25">
      <c r="A17350" t="s">
        <v>18588</v>
      </c>
      <c r="B17350">
        <v>1</v>
      </c>
      <c r="C17350" t="s">
        <v>9357</v>
      </c>
      <c r="D17350" s="84"/>
      <c r="F17350" s="84"/>
    </row>
    <row r="17351" spans="1:6" x14ac:dyDescent="0.25">
      <c r="A17351" t="s">
        <v>18589</v>
      </c>
      <c r="B17351">
        <v>1</v>
      </c>
      <c r="C17351" t="s">
        <v>9357</v>
      </c>
      <c r="D17351" s="84"/>
      <c r="F17351" s="84"/>
    </row>
    <row r="17352" spans="1:6" x14ac:dyDescent="0.25">
      <c r="A17352" t="s">
        <v>18590</v>
      </c>
      <c r="B17352">
        <v>1</v>
      </c>
      <c r="C17352" t="s">
        <v>9357</v>
      </c>
      <c r="D17352" s="84"/>
      <c r="F17352" s="84"/>
    </row>
    <row r="17353" spans="1:6" x14ac:dyDescent="0.25">
      <c r="A17353" t="s">
        <v>18591</v>
      </c>
      <c r="B17353">
        <v>1</v>
      </c>
      <c r="C17353" t="s">
        <v>9357</v>
      </c>
      <c r="D17353" s="84"/>
      <c r="F17353" s="84"/>
    </row>
    <row r="17354" spans="1:6" x14ac:dyDescent="0.25">
      <c r="A17354" t="s">
        <v>18592</v>
      </c>
      <c r="B17354">
        <v>1</v>
      </c>
      <c r="C17354" t="s">
        <v>9357</v>
      </c>
      <c r="D17354" s="84"/>
      <c r="F17354" s="84"/>
    </row>
    <row r="17355" spans="1:6" x14ac:dyDescent="0.25">
      <c r="A17355" t="s">
        <v>18593</v>
      </c>
      <c r="B17355">
        <v>1</v>
      </c>
      <c r="C17355" t="s">
        <v>9357</v>
      </c>
      <c r="D17355" s="84"/>
      <c r="F17355" s="84"/>
    </row>
    <row r="17356" spans="1:6" x14ac:dyDescent="0.25">
      <c r="A17356" t="s">
        <v>18594</v>
      </c>
      <c r="B17356">
        <v>1</v>
      </c>
      <c r="C17356" t="s">
        <v>9357</v>
      </c>
      <c r="D17356" s="84"/>
      <c r="F17356" s="84"/>
    </row>
    <row r="17357" spans="1:6" x14ac:dyDescent="0.25">
      <c r="A17357" t="s">
        <v>18595</v>
      </c>
      <c r="B17357">
        <v>1</v>
      </c>
      <c r="C17357" t="s">
        <v>9357</v>
      </c>
      <c r="D17357" s="84"/>
      <c r="F17357" s="84"/>
    </row>
    <row r="17358" spans="1:6" x14ac:dyDescent="0.25">
      <c r="A17358" t="s">
        <v>18596</v>
      </c>
      <c r="B17358">
        <v>1</v>
      </c>
      <c r="C17358" t="s">
        <v>9357</v>
      </c>
      <c r="D17358" s="84"/>
      <c r="F17358" s="84"/>
    </row>
    <row r="17359" spans="1:6" x14ac:dyDescent="0.25">
      <c r="A17359" t="s">
        <v>18597</v>
      </c>
      <c r="B17359">
        <v>1</v>
      </c>
      <c r="C17359" t="s">
        <v>9357</v>
      </c>
      <c r="D17359" s="84"/>
      <c r="F17359" s="84"/>
    </row>
    <row r="17360" spans="1:6" x14ac:dyDescent="0.25">
      <c r="A17360" t="s">
        <v>18598</v>
      </c>
      <c r="B17360">
        <v>1</v>
      </c>
      <c r="C17360" t="s">
        <v>9357</v>
      </c>
      <c r="D17360" s="84"/>
      <c r="F17360" s="84"/>
    </row>
    <row r="17361" spans="1:6" x14ac:dyDescent="0.25">
      <c r="A17361" t="s">
        <v>18599</v>
      </c>
      <c r="B17361">
        <v>1</v>
      </c>
      <c r="C17361" t="s">
        <v>9357</v>
      </c>
      <c r="D17361" s="84"/>
      <c r="F17361" s="84"/>
    </row>
    <row r="17362" spans="1:6" x14ac:dyDescent="0.25">
      <c r="A17362" t="s">
        <v>18600</v>
      </c>
      <c r="B17362">
        <v>1</v>
      </c>
      <c r="C17362" t="s">
        <v>9357</v>
      </c>
      <c r="D17362" s="84"/>
      <c r="F17362" s="84"/>
    </row>
    <row r="17363" spans="1:6" x14ac:dyDescent="0.25">
      <c r="A17363" t="s">
        <v>18601</v>
      </c>
      <c r="B17363">
        <v>1</v>
      </c>
      <c r="C17363" t="s">
        <v>9357</v>
      </c>
      <c r="D17363" s="84"/>
      <c r="F17363" s="84"/>
    </row>
    <row r="17364" spans="1:6" x14ac:dyDescent="0.25">
      <c r="A17364" t="s">
        <v>18602</v>
      </c>
      <c r="B17364">
        <v>1</v>
      </c>
      <c r="C17364" t="s">
        <v>9357</v>
      </c>
      <c r="D17364" s="84"/>
      <c r="F17364" s="84"/>
    </row>
    <row r="17365" spans="1:6" x14ac:dyDescent="0.25">
      <c r="A17365" t="s">
        <v>18603</v>
      </c>
      <c r="B17365">
        <v>1</v>
      </c>
      <c r="C17365" t="s">
        <v>9357</v>
      </c>
      <c r="D17365" s="84"/>
      <c r="F17365" s="84"/>
    </row>
    <row r="17366" spans="1:6" x14ac:dyDescent="0.25">
      <c r="A17366" t="s">
        <v>18604</v>
      </c>
      <c r="B17366">
        <v>1</v>
      </c>
      <c r="C17366" t="s">
        <v>9357</v>
      </c>
      <c r="D17366" s="84"/>
      <c r="F17366" s="84"/>
    </row>
    <row r="17367" spans="1:6" x14ac:dyDescent="0.25">
      <c r="A17367" t="s">
        <v>18605</v>
      </c>
      <c r="B17367">
        <v>1</v>
      </c>
      <c r="C17367" t="s">
        <v>9357</v>
      </c>
      <c r="D17367" s="84"/>
      <c r="F17367" s="84"/>
    </row>
    <row r="17368" spans="1:6" x14ac:dyDescent="0.25">
      <c r="A17368" t="s">
        <v>18606</v>
      </c>
      <c r="B17368">
        <v>1</v>
      </c>
      <c r="C17368" t="s">
        <v>9357</v>
      </c>
      <c r="D17368" s="84"/>
      <c r="F17368" s="84"/>
    </row>
    <row r="17369" spans="1:6" x14ac:dyDescent="0.25">
      <c r="A17369" t="s">
        <v>18607</v>
      </c>
      <c r="B17369">
        <v>1</v>
      </c>
      <c r="C17369" t="s">
        <v>9357</v>
      </c>
      <c r="D17369" s="84"/>
      <c r="F17369" s="84"/>
    </row>
    <row r="17370" spans="1:6" x14ac:dyDescent="0.25">
      <c r="A17370" t="s">
        <v>18608</v>
      </c>
      <c r="B17370">
        <v>1</v>
      </c>
      <c r="C17370" t="s">
        <v>9357</v>
      </c>
      <c r="D17370" s="84"/>
      <c r="F17370" s="84"/>
    </row>
    <row r="17371" spans="1:6" x14ac:dyDescent="0.25">
      <c r="A17371" t="s">
        <v>18609</v>
      </c>
      <c r="B17371">
        <v>1</v>
      </c>
      <c r="C17371" t="s">
        <v>9357</v>
      </c>
      <c r="D17371" s="84"/>
      <c r="F17371" s="84"/>
    </row>
    <row r="17372" spans="1:6" x14ac:dyDescent="0.25">
      <c r="A17372" t="s">
        <v>18610</v>
      </c>
      <c r="B17372">
        <v>1</v>
      </c>
      <c r="C17372" t="s">
        <v>9357</v>
      </c>
      <c r="D17372" s="84"/>
      <c r="F17372" s="84"/>
    </row>
    <row r="17373" spans="1:6" x14ac:dyDescent="0.25">
      <c r="A17373" t="s">
        <v>18611</v>
      </c>
      <c r="B17373">
        <v>1</v>
      </c>
      <c r="C17373" t="s">
        <v>9357</v>
      </c>
      <c r="D17373" s="84"/>
      <c r="F17373" s="84"/>
    </row>
    <row r="17374" spans="1:6" x14ac:dyDescent="0.25">
      <c r="A17374" t="s">
        <v>18612</v>
      </c>
      <c r="B17374">
        <v>1</v>
      </c>
      <c r="C17374" t="s">
        <v>9357</v>
      </c>
      <c r="D17374" s="84"/>
      <c r="F17374" s="84"/>
    </row>
    <row r="17375" spans="1:6" x14ac:dyDescent="0.25">
      <c r="A17375" t="s">
        <v>18613</v>
      </c>
      <c r="B17375">
        <v>1</v>
      </c>
      <c r="C17375" t="s">
        <v>9357</v>
      </c>
      <c r="D17375" s="84"/>
      <c r="F17375" s="84"/>
    </row>
    <row r="17376" spans="1:6" x14ac:dyDescent="0.25">
      <c r="A17376" t="s">
        <v>18614</v>
      </c>
      <c r="B17376">
        <v>1</v>
      </c>
      <c r="C17376" t="s">
        <v>9357</v>
      </c>
      <c r="D17376" s="84"/>
      <c r="F17376" s="84"/>
    </row>
    <row r="17377" spans="1:6" x14ac:dyDescent="0.25">
      <c r="A17377" t="s">
        <v>18615</v>
      </c>
      <c r="B17377">
        <v>1</v>
      </c>
      <c r="C17377" t="s">
        <v>9357</v>
      </c>
      <c r="D17377" s="84"/>
      <c r="F17377" s="84"/>
    </row>
    <row r="17378" spans="1:6" x14ac:dyDescent="0.25">
      <c r="A17378" t="s">
        <v>18616</v>
      </c>
      <c r="B17378">
        <v>1</v>
      </c>
      <c r="C17378" t="s">
        <v>9357</v>
      </c>
      <c r="D17378" s="84"/>
      <c r="F17378" s="84"/>
    </row>
    <row r="17379" spans="1:6" x14ac:dyDescent="0.25">
      <c r="A17379" t="s">
        <v>18617</v>
      </c>
      <c r="B17379">
        <v>1</v>
      </c>
      <c r="C17379" t="s">
        <v>9357</v>
      </c>
      <c r="D17379" s="84"/>
      <c r="F17379" s="84"/>
    </row>
    <row r="17380" spans="1:6" x14ac:dyDescent="0.25">
      <c r="A17380" t="s">
        <v>18618</v>
      </c>
      <c r="B17380">
        <v>1</v>
      </c>
      <c r="C17380" t="s">
        <v>9357</v>
      </c>
      <c r="D17380" s="84"/>
      <c r="F17380" s="84"/>
    </row>
    <row r="17381" spans="1:6" x14ac:dyDescent="0.25">
      <c r="A17381" t="s">
        <v>18619</v>
      </c>
      <c r="B17381">
        <v>1</v>
      </c>
      <c r="C17381" t="s">
        <v>9357</v>
      </c>
      <c r="D17381" s="84"/>
      <c r="F17381" s="84"/>
    </row>
    <row r="17382" spans="1:6" x14ac:dyDescent="0.25">
      <c r="A17382" t="s">
        <v>18620</v>
      </c>
      <c r="B17382">
        <v>1</v>
      </c>
      <c r="C17382" t="s">
        <v>9357</v>
      </c>
      <c r="D17382" s="84"/>
      <c r="F17382" s="84"/>
    </row>
    <row r="17383" spans="1:6" x14ac:dyDescent="0.25">
      <c r="A17383" t="s">
        <v>18621</v>
      </c>
      <c r="B17383">
        <v>1</v>
      </c>
      <c r="C17383" t="s">
        <v>9357</v>
      </c>
      <c r="D17383" s="84"/>
      <c r="F17383" s="84"/>
    </row>
    <row r="17384" spans="1:6" x14ac:dyDescent="0.25">
      <c r="A17384" t="s">
        <v>18622</v>
      </c>
      <c r="B17384">
        <v>1</v>
      </c>
      <c r="C17384" t="s">
        <v>9357</v>
      </c>
      <c r="D17384" s="84"/>
      <c r="F17384" s="84"/>
    </row>
    <row r="17385" spans="1:6" x14ac:dyDescent="0.25">
      <c r="A17385" t="s">
        <v>18623</v>
      </c>
      <c r="B17385">
        <v>1</v>
      </c>
      <c r="C17385" t="s">
        <v>9357</v>
      </c>
      <c r="D17385" s="84"/>
      <c r="F17385" s="84"/>
    </row>
    <row r="17386" spans="1:6" x14ac:dyDescent="0.25">
      <c r="A17386" t="s">
        <v>18624</v>
      </c>
      <c r="B17386">
        <v>1</v>
      </c>
      <c r="C17386" t="s">
        <v>9357</v>
      </c>
      <c r="D17386" s="84"/>
      <c r="F17386" s="84"/>
    </row>
    <row r="17387" spans="1:6" x14ac:dyDescent="0.25">
      <c r="A17387" t="s">
        <v>18625</v>
      </c>
      <c r="B17387">
        <v>1</v>
      </c>
      <c r="C17387" t="s">
        <v>9357</v>
      </c>
      <c r="D17387" s="84"/>
      <c r="F17387" s="84"/>
    </row>
    <row r="17388" spans="1:6" x14ac:dyDescent="0.25">
      <c r="A17388" t="s">
        <v>18626</v>
      </c>
      <c r="B17388">
        <v>1</v>
      </c>
      <c r="C17388" t="s">
        <v>9357</v>
      </c>
      <c r="D17388" s="84"/>
      <c r="F17388" s="84"/>
    </row>
    <row r="17389" spans="1:6" x14ac:dyDescent="0.25">
      <c r="A17389" t="s">
        <v>18627</v>
      </c>
      <c r="B17389">
        <v>1</v>
      </c>
      <c r="C17389" t="s">
        <v>9357</v>
      </c>
      <c r="D17389" s="84"/>
      <c r="F17389" s="84"/>
    </row>
    <row r="17390" spans="1:6" x14ac:dyDescent="0.25">
      <c r="A17390" t="s">
        <v>18628</v>
      </c>
      <c r="B17390">
        <v>1</v>
      </c>
      <c r="C17390" t="s">
        <v>9357</v>
      </c>
      <c r="D17390" s="84"/>
      <c r="F17390" s="84"/>
    </row>
    <row r="17391" spans="1:6" x14ac:dyDescent="0.25">
      <c r="A17391" t="s">
        <v>18629</v>
      </c>
      <c r="B17391">
        <v>1</v>
      </c>
      <c r="C17391" t="s">
        <v>9357</v>
      </c>
      <c r="D17391" s="84"/>
      <c r="F17391" s="84"/>
    </row>
    <row r="17392" spans="1:6" x14ac:dyDescent="0.25">
      <c r="A17392" t="s">
        <v>18630</v>
      </c>
      <c r="B17392">
        <v>1</v>
      </c>
      <c r="C17392" t="s">
        <v>9357</v>
      </c>
      <c r="D17392" s="84"/>
      <c r="F17392" s="84"/>
    </row>
    <row r="17393" spans="1:6" x14ac:dyDescent="0.25">
      <c r="A17393" t="s">
        <v>18631</v>
      </c>
      <c r="B17393">
        <v>1</v>
      </c>
      <c r="C17393" t="s">
        <v>9357</v>
      </c>
      <c r="D17393" s="84"/>
      <c r="F17393" s="84"/>
    </row>
    <row r="17394" spans="1:6" x14ac:dyDescent="0.25">
      <c r="A17394" t="s">
        <v>18632</v>
      </c>
      <c r="B17394">
        <v>1</v>
      </c>
      <c r="C17394" t="s">
        <v>9357</v>
      </c>
      <c r="D17394" s="84"/>
      <c r="F17394" s="84"/>
    </row>
    <row r="17395" spans="1:6" x14ac:dyDescent="0.25">
      <c r="A17395" t="s">
        <v>18633</v>
      </c>
      <c r="B17395">
        <v>1</v>
      </c>
      <c r="C17395" t="s">
        <v>9357</v>
      </c>
      <c r="D17395" s="84"/>
      <c r="F17395" s="84"/>
    </row>
    <row r="17396" spans="1:6" x14ac:dyDescent="0.25">
      <c r="A17396" t="s">
        <v>18634</v>
      </c>
      <c r="B17396">
        <v>1</v>
      </c>
      <c r="C17396" t="s">
        <v>9357</v>
      </c>
      <c r="D17396" s="84"/>
      <c r="F17396" s="84"/>
    </row>
    <row r="17397" spans="1:6" x14ac:dyDescent="0.25">
      <c r="A17397" t="s">
        <v>18635</v>
      </c>
      <c r="B17397">
        <v>1</v>
      </c>
      <c r="C17397" t="s">
        <v>9357</v>
      </c>
      <c r="D17397" s="84"/>
      <c r="F17397" s="84"/>
    </row>
    <row r="17398" spans="1:6" x14ac:dyDescent="0.25">
      <c r="A17398" t="s">
        <v>18636</v>
      </c>
      <c r="B17398">
        <v>1</v>
      </c>
      <c r="C17398" t="s">
        <v>9357</v>
      </c>
      <c r="D17398" s="84"/>
      <c r="F17398" s="84"/>
    </row>
    <row r="17399" spans="1:6" x14ac:dyDescent="0.25">
      <c r="A17399" t="s">
        <v>18637</v>
      </c>
      <c r="B17399">
        <v>1</v>
      </c>
      <c r="C17399" t="s">
        <v>9357</v>
      </c>
      <c r="D17399" s="84"/>
      <c r="F17399" s="84"/>
    </row>
    <row r="17400" spans="1:6" x14ac:dyDescent="0.25">
      <c r="A17400" t="s">
        <v>18638</v>
      </c>
      <c r="B17400">
        <v>1</v>
      </c>
      <c r="C17400" t="s">
        <v>9357</v>
      </c>
      <c r="D17400" s="84"/>
      <c r="F17400" s="84"/>
    </row>
    <row r="17401" spans="1:6" x14ac:dyDescent="0.25">
      <c r="A17401" t="s">
        <v>18639</v>
      </c>
      <c r="B17401">
        <v>1</v>
      </c>
      <c r="C17401" t="s">
        <v>9357</v>
      </c>
      <c r="D17401" s="84"/>
      <c r="F17401" s="84"/>
    </row>
    <row r="17402" spans="1:6" x14ac:dyDescent="0.25">
      <c r="A17402" t="s">
        <v>18640</v>
      </c>
      <c r="B17402">
        <v>1</v>
      </c>
      <c r="C17402" t="s">
        <v>9357</v>
      </c>
      <c r="D17402" s="84"/>
      <c r="F17402" s="84"/>
    </row>
    <row r="17403" spans="1:6" x14ac:dyDescent="0.25">
      <c r="A17403" t="s">
        <v>18641</v>
      </c>
      <c r="B17403">
        <v>1</v>
      </c>
      <c r="C17403" t="s">
        <v>9357</v>
      </c>
      <c r="D17403" s="84"/>
      <c r="F17403" s="84"/>
    </row>
    <row r="17404" spans="1:6" x14ac:dyDescent="0.25">
      <c r="A17404" t="s">
        <v>18642</v>
      </c>
      <c r="B17404">
        <v>1</v>
      </c>
      <c r="C17404" t="s">
        <v>9357</v>
      </c>
      <c r="D17404" s="84"/>
      <c r="F17404" s="84"/>
    </row>
    <row r="17405" spans="1:6" x14ac:dyDescent="0.25">
      <c r="A17405" t="s">
        <v>18643</v>
      </c>
      <c r="B17405">
        <v>1</v>
      </c>
      <c r="C17405" t="s">
        <v>9357</v>
      </c>
      <c r="D17405" s="84"/>
      <c r="F17405" s="84"/>
    </row>
    <row r="17406" spans="1:6" x14ac:dyDescent="0.25">
      <c r="A17406" t="s">
        <v>18644</v>
      </c>
      <c r="B17406">
        <v>1</v>
      </c>
      <c r="C17406" t="s">
        <v>9357</v>
      </c>
      <c r="D17406" s="84"/>
      <c r="F17406" s="84"/>
    </row>
    <row r="17407" spans="1:6" x14ac:dyDescent="0.25">
      <c r="A17407" t="s">
        <v>18645</v>
      </c>
      <c r="B17407">
        <v>1</v>
      </c>
      <c r="C17407" t="s">
        <v>9357</v>
      </c>
      <c r="D17407" s="84"/>
      <c r="F17407" s="84"/>
    </row>
    <row r="17408" spans="1:6" x14ac:dyDescent="0.25">
      <c r="A17408" t="s">
        <v>18646</v>
      </c>
      <c r="B17408">
        <v>1</v>
      </c>
      <c r="C17408" t="s">
        <v>9357</v>
      </c>
      <c r="D17408" s="84"/>
      <c r="F17408" s="84"/>
    </row>
    <row r="17409" spans="1:6" x14ac:dyDescent="0.25">
      <c r="A17409" t="s">
        <v>18647</v>
      </c>
      <c r="B17409">
        <v>1</v>
      </c>
      <c r="C17409" t="s">
        <v>9357</v>
      </c>
      <c r="D17409" s="84"/>
      <c r="F17409" s="84"/>
    </row>
    <row r="17410" spans="1:6" x14ac:dyDescent="0.25">
      <c r="A17410" t="s">
        <v>18648</v>
      </c>
      <c r="B17410">
        <v>1</v>
      </c>
      <c r="C17410" t="s">
        <v>9357</v>
      </c>
      <c r="D17410" s="84"/>
      <c r="F17410" s="84"/>
    </row>
    <row r="17411" spans="1:6" x14ac:dyDescent="0.25">
      <c r="A17411" t="s">
        <v>18649</v>
      </c>
      <c r="B17411">
        <v>1</v>
      </c>
      <c r="C17411" t="s">
        <v>9357</v>
      </c>
      <c r="D17411" s="84"/>
      <c r="F17411" s="84"/>
    </row>
    <row r="17412" spans="1:6" x14ac:dyDescent="0.25">
      <c r="A17412" t="s">
        <v>18650</v>
      </c>
      <c r="B17412">
        <v>1</v>
      </c>
      <c r="C17412" t="s">
        <v>9357</v>
      </c>
      <c r="D17412" s="84"/>
      <c r="F17412" s="84"/>
    </row>
    <row r="17413" spans="1:6" x14ac:dyDescent="0.25">
      <c r="A17413" t="s">
        <v>18651</v>
      </c>
      <c r="B17413">
        <v>1</v>
      </c>
      <c r="C17413" t="s">
        <v>9357</v>
      </c>
      <c r="D17413" s="84"/>
      <c r="F17413" s="84"/>
    </row>
    <row r="17414" spans="1:6" x14ac:dyDescent="0.25">
      <c r="A17414" t="s">
        <v>18652</v>
      </c>
      <c r="B17414">
        <v>1</v>
      </c>
      <c r="C17414" t="s">
        <v>9357</v>
      </c>
      <c r="D17414" s="84"/>
      <c r="F17414" s="84"/>
    </row>
    <row r="17415" spans="1:6" x14ac:dyDescent="0.25">
      <c r="A17415" t="s">
        <v>18653</v>
      </c>
      <c r="B17415">
        <v>1</v>
      </c>
      <c r="C17415" t="s">
        <v>9357</v>
      </c>
      <c r="D17415" s="84"/>
      <c r="F17415" s="84"/>
    </row>
    <row r="17416" spans="1:6" x14ac:dyDescent="0.25">
      <c r="A17416" t="s">
        <v>18654</v>
      </c>
      <c r="B17416">
        <v>1</v>
      </c>
      <c r="C17416" t="s">
        <v>9357</v>
      </c>
      <c r="D17416" s="84"/>
      <c r="F17416" s="84"/>
    </row>
    <row r="17417" spans="1:6" x14ac:dyDescent="0.25">
      <c r="A17417" t="s">
        <v>18655</v>
      </c>
      <c r="B17417">
        <v>1</v>
      </c>
      <c r="C17417" t="s">
        <v>9357</v>
      </c>
      <c r="D17417" s="84"/>
      <c r="F17417" s="84"/>
    </row>
    <row r="17418" spans="1:6" x14ac:dyDescent="0.25">
      <c r="A17418" t="s">
        <v>18656</v>
      </c>
      <c r="B17418">
        <v>1</v>
      </c>
      <c r="C17418" t="s">
        <v>9357</v>
      </c>
      <c r="D17418" s="84"/>
      <c r="F17418" s="84"/>
    </row>
    <row r="17419" spans="1:6" x14ac:dyDescent="0.25">
      <c r="A17419" t="s">
        <v>18657</v>
      </c>
      <c r="B17419">
        <v>1</v>
      </c>
      <c r="C17419" t="s">
        <v>9357</v>
      </c>
      <c r="D17419" s="84"/>
      <c r="F17419" s="84"/>
    </row>
    <row r="17420" spans="1:6" x14ac:dyDescent="0.25">
      <c r="A17420" t="s">
        <v>18658</v>
      </c>
      <c r="B17420">
        <v>1</v>
      </c>
      <c r="C17420" t="s">
        <v>9357</v>
      </c>
      <c r="D17420" s="84"/>
      <c r="F17420" s="84"/>
    </row>
    <row r="17421" spans="1:6" x14ac:dyDescent="0.25">
      <c r="A17421" t="s">
        <v>18659</v>
      </c>
      <c r="B17421">
        <v>1</v>
      </c>
      <c r="C17421" t="s">
        <v>9357</v>
      </c>
      <c r="D17421" s="84"/>
      <c r="F17421" s="84"/>
    </row>
    <row r="17422" spans="1:6" x14ac:dyDescent="0.25">
      <c r="A17422" t="s">
        <v>18660</v>
      </c>
      <c r="B17422">
        <v>1</v>
      </c>
      <c r="C17422" t="s">
        <v>9357</v>
      </c>
      <c r="D17422" s="84"/>
      <c r="F17422" s="84"/>
    </row>
    <row r="17423" spans="1:6" x14ac:dyDescent="0.25">
      <c r="A17423" t="s">
        <v>18661</v>
      </c>
      <c r="B17423">
        <v>1</v>
      </c>
      <c r="C17423" t="s">
        <v>9357</v>
      </c>
      <c r="D17423" s="84"/>
      <c r="F17423" s="84"/>
    </row>
    <row r="17424" spans="1:6" x14ac:dyDescent="0.25">
      <c r="A17424" t="s">
        <v>18662</v>
      </c>
      <c r="B17424">
        <v>1</v>
      </c>
      <c r="C17424" t="s">
        <v>9357</v>
      </c>
      <c r="D17424" s="84"/>
      <c r="F17424" s="84"/>
    </row>
    <row r="17425" spans="1:6" x14ac:dyDescent="0.25">
      <c r="A17425" t="s">
        <v>18663</v>
      </c>
      <c r="B17425">
        <v>1</v>
      </c>
      <c r="C17425" t="s">
        <v>9357</v>
      </c>
      <c r="D17425" s="84"/>
      <c r="F17425" s="84"/>
    </row>
    <row r="17426" spans="1:6" x14ac:dyDescent="0.25">
      <c r="A17426" t="s">
        <v>18664</v>
      </c>
      <c r="B17426">
        <v>1</v>
      </c>
      <c r="C17426" t="s">
        <v>9357</v>
      </c>
      <c r="D17426" s="84"/>
      <c r="F17426" s="84"/>
    </row>
    <row r="17427" spans="1:6" x14ac:dyDescent="0.25">
      <c r="A17427" t="s">
        <v>18665</v>
      </c>
      <c r="B17427">
        <v>1</v>
      </c>
      <c r="C17427" t="s">
        <v>9357</v>
      </c>
      <c r="D17427" s="84"/>
      <c r="F17427" s="84"/>
    </row>
    <row r="17428" spans="1:6" x14ac:dyDescent="0.25">
      <c r="A17428" t="s">
        <v>18666</v>
      </c>
      <c r="B17428">
        <v>1</v>
      </c>
      <c r="C17428" t="s">
        <v>9357</v>
      </c>
      <c r="D17428" s="84"/>
      <c r="F17428" s="84"/>
    </row>
    <row r="17429" spans="1:6" x14ac:dyDescent="0.25">
      <c r="A17429" t="s">
        <v>18667</v>
      </c>
      <c r="B17429">
        <v>1</v>
      </c>
      <c r="C17429" t="s">
        <v>9357</v>
      </c>
      <c r="D17429" s="84"/>
      <c r="F17429" s="84"/>
    </row>
    <row r="17430" spans="1:6" x14ac:dyDescent="0.25">
      <c r="A17430" t="s">
        <v>18668</v>
      </c>
      <c r="B17430">
        <v>1</v>
      </c>
      <c r="C17430" t="s">
        <v>9357</v>
      </c>
      <c r="D17430" s="84"/>
      <c r="F17430" s="84"/>
    </row>
    <row r="17431" spans="1:6" x14ac:dyDescent="0.25">
      <c r="A17431" t="s">
        <v>18669</v>
      </c>
      <c r="B17431">
        <v>1</v>
      </c>
      <c r="C17431" t="s">
        <v>9357</v>
      </c>
      <c r="D17431" s="84"/>
      <c r="F17431" s="84"/>
    </row>
    <row r="17432" spans="1:6" x14ac:dyDescent="0.25">
      <c r="A17432" t="s">
        <v>18670</v>
      </c>
      <c r="B17432">
        <v>1</v>
      </c>
      <c r="C17432" t="s">
        <v>9357</v>
      </c>
      <c r="D17432" s="84"/>
      <c r="F17432" s="84"/>
    </row>
    <row r="17433" spans="1:6" x14ac:dyDescent="0.25">
      <c r="A17433" t="s">
        <v>18671</v>
      </c>
      <c r="B17433">
        <v>1</v>
      </c>
      <c r="C17433" t="s">
        <v>9357</v>
      </c>
      <c r="D17433" s="84"/>
      <c r="F17433" s="84"/>
    </row>
    <row r="17434" spans="1:6" x14ac:dyDescent="0.25">
      <c r="A17434" t="s">
        <v>18672</v>
      </c>
      <c r="B17434">
        <v>1</v>
      </c>
      <c r="C17434" t="s">
        <v>9357</v>
      </c>
      <c r="D17434" s="84"/>
      <c r="F17434" s="84"/>
    </row>
    <row r="17435" spans="1:6" x14ac:dyDescent="0.25">
      <c r="A17435" t="s">
        <v>18673</v>
      </c>
      <c r="B17435">
        <v>1</v>
      </c>
      <c r="C17435" t="s">
        <v>9357</v>
      </c>
      <c r="D17435" s="84"/>
      <c r="F17435" s="84"/>
    </row>
    <row r="17436" spans="1:6" x14ac:dyDescent="0.25">
      <c r="A17436" t="s">
        <v>18674</v>
      </c>
      <c r="B17436">
        <v>1</v>
      </c>
      <c r="C17436" t="s">
        <v>9357</v>
      </c>
      <c r="D17436" s="84"/>
      <c r="F17436" s="84"/>
    </row>
    <row r="17437" spans="1:6" x14ac:dyDescent="0.25">
      <c r="A17437" t="s">
        <v>18675</v>
      </c>
      <c r="B17437">
        <v>1</v>
      </c>
      <c r="C17437" t="s">
        <v>9357</v>
      </c>
      <c r="D17437" s="84"/>
      <c r="F17437" s="84"/>
    </row>
    <row r="17438" spans="1:6" x14ac:dyDescent="0.25">
      <c r="A17438" t="s">
        <v>18676</v>
      </c>
      <c r="B17438">
        <v>1</v>
      </c>
      <c r="C17438" t="s">
        <v>9357</v>
      </c>
      <c r="D17438" s="84"/>
      <c r="F17438" s="84"/>
    </row>
    <row r="17439" spans="1:6" x14ac:dyDescent="0.25">
      <c r="A17439" t="s">
        <v>18677</v>
      </c>
      <c r="B17439">
        <v>1</v>
      </c>
      <c r="C17439" t="s">
        <v>9357</v>
      </c>
      <c r="D17439" s="84"/>
      <c r="F17439" s="84"/>
    </row>
    <row r="17440" spans="1:6" x14ac:dyDescent="0.25">
      <c r="A17440" t="s">
        <v>18678</v>
      </c>
      <c r="B17440">
        <v>1</v>
      </c>
      <c r="C17440" t="s">
        <v>9357</v>
      </c>
      <c r="D17440" s="84"/>
      <c r="F17440" s="84"/>
    </row>
    <row r="17441" spans="1:6" x14ac:dyDescent="0.25">
      <c r="A17441" t="s">
        <v>18679</v>
      </c>
      <c r="B17441">
        <v>1</v>
      </c>
      <c r="C17441" t="s">
        <v>9357</v>
      </c>
      <c r="D17441" s="84"/>
      <c r="F17441" s="84"/>
    </row>
    <row r="17442" spans="1:6" x14ac:dyDescent="0.25">
      <c r="A17442" t="s">
        <v>18680</v>
      </c>
      <c r="B17442">
        <v>1</v>
      </c>
      <c r="C17442" t="s">
        <v>9357</v>
      </c>
      <c r="D17442" s="84"/>
      <c r="F17442" s="84"/>
    </row>
    <row r="17443" spans="1:6" x14ac:dyDescent="0.25">
      <c r="A17443" t="s">
        <v>18681</v>
      </c>
      <c r="B17443">
        <v>1</v>
      </c>
      <c r="C17443" t="s">
        <v>9357</v>
      </c>
      <c r="D17443" s="84"/>
      <c r="F17443" s="84"/>
    </row>
    <row r="17444" spans="1:6" x14ac:dyDescent="0.25">
      <c r="A17444" t="s">
        <v>18682</v>
      </c>
      <c r="B17444">
        <v>1</v>
      </c>
      <c r="C17444" t="s">
        <v>9357</v>
      </c>
      <c r="D17444" s="84"/>
      <c r="F17444" s="84"/>
    </row>
    <row r="17445" spans="1:6" x14ac:dyDescent="0.25">
      <c r="A17445" t="s">
        <v>18683</v>
      </c>
      <c r="B17445">
        <v>1</v>
      </c>
      <c r="C17445" t="s">
        <v>9357</v>
      </c>
      <c r="D17445" s="84"/>
      <c r="F17445" s="84"/>
    </row>
    <row r="17446" spans="1:6" x14ac:dyDescent="0.25">
      <c r="A17446" t="s">
        <v>18684</v>
      </c>
      <c r="B17446">
        <v>1</v>
      </c>
      <c r="C17446" t="s">
        <v>9357</v>
      </c>
      <c r="D17446" s="84"/>
      <c r="F17446" s="84"/>
    </row>
    <row r="17447" spans="1:6" x14ac:dyDescent="0.25">
      <c r="A17447" t="s">
        <v>18685</v>
      </c>
      <c r="B17447">
        <v>1</v>
      </c>
      <c r="C17447" t="s">
        <v>9357</v>
      </c>
      <c r="D17447" s="84"/>
      <c r="F17447" s="84"/>
    </row>
    <row r="17448" spans="1:6" x14ac:dyDescent="0.25">
      <c r="A17448" t="s">
        <v>18686</v>
      </c>
      <c r="B17448">
        <v>1</v>
      </c>
      <c r="C17448" t="s">
        <v>9357</v>
      </c>
      <c r="D17448" s="84"/>
      <c r="F17448" s="84"/>
    </row>
    <row r="17449" spans="1:6" x14ac:dyDescent="0.25">
      <c r="A17449" t="s">
        <v>18687</v>
      </c>
      <c r="B17449">
        <v>1</v>
      </c>
      <c r="C17449" t="s">
        <v>9357</v>
      </c>
      <c r="D17449" s="84"/>
      <c r="F17449" s="84"/>
    </row>
    <row r="17450" spans="1:6" x14ac:dyDescent="0.25">
      <c r="A17450" t="s">
        <v>18688</v>
      </c>
      <c r="B17450">
        <v>1</v>
      </c>
      <c r="C17450" t="s">
        <v>9357</v>
      </c>
      <c r="D17450" s="84"/>
      <c r="F17450" s="84"/>
    </row>
    <row r="17451" spans="1:6" x14ac:dyDescent="0.25">
      <c r="A17451" t="s">
        <v>18689</v>
      </c>
      <c r="B17451">
        <v>1</v>
      </c>
      <c r="C17451" t="s">
        <v>9357</v>
      </c>
      <c r="D17451" s="84"/>
      <c r="F17451" s="84"/>
    </row>
    <row r="17452" spans="1:6" x14ac:dyDescent="0.25">
      <c r="A17452" t="s">
        <v>18690</v>
      </c>
      <c r="B17452">
        <v>1</v>
      </c>
      <c r="C17452" t="s">
        <v>9357</v>
      </c>
      <c r="D17452" s="84"/>
      <c r="F17452" s="84"/>
    </row>
    <row r="17453" spans="1:6" x14ac:dyDescent="0.25">
      <c r="A17453" t="s">
        <v>18691</v>
      </c>
      <c r="B17453">
        <v>1</v>
      </c>
      <c r="C17453" t="s">
        <v>9357</v>
      </c>
      <c r="D17453" s="84"/>
      <c r="F17453" s="84"/>
    </row>
    <row r="17454" spans="1:6" x14ac:dyDescent="0.25">
      <c r="A17454" t="s">
        <v>18692</v>
      </c>
      <c r="B17454">
        <v>1</v>
      </c>
      <c r="C17454" t="s">
        <v>9357</v>
      </c>
      <c r="D17454" s="84"/>
      <c r="F17454" s="84"/>
    </row>
    <row r="17455" spans="1:6" x14ac:dyDescent="0.25">
      <c r="A17455" t="s">
        <v>18693</v>
      </c>
      <c r="B17455">
        <v>1</v>
      </c>
      <c r="C17455" t="s">
        <v>9357</v>
      </c>
      <c r="D17455" s="84"/>
      <c r="F17455" s="84"/>
    </row>
    <row r="17456" spans="1:6" x14ac:dyDescent="0.25">
      <c r="A17456" t="s">
        <v>18694</v>
      </c>
      <c r="B17456">
        <v>1</v>
      </c>
      <c r="C17456" t="s">
        <v>9357</v>
      </c>
      <c r="D17456" s="84"/>
      <c r="F17456" s="84"/>
    </row>
    <row r="17457" spans="1:6" x14ac:dyDescent="0.25">
      <c r="A17457" t="s">
        <v>18695</v>
      </c>
      <c r="B17457">
        <v>1</v>
      </c>
      <c r="C17457" t="s">
        <v>9357</v>
      </c>
      <c r="D17457" s="84"/>
      <c r="F17457" s="84"/>
    </row>
    <row r="17458" spans="1:6" x14ac:dyDescent="0.25">
      <c r="A17458" t="s">
        <v>18696</v>
      </c>
      <c r="B17458">
        <v>1</v>
      </c>
      <c r="C17458" t="s">
        <v>9357</v>
      </c>
      <c r="D17458" s="84"/>
      <c r="F17458" s="84"/>
    </row>
    <row r="17459" spans="1:6" x14ac:dyDescent="0.25">
      <c r="A17459" t="s">
        <v>18697</v>
      </c>
      <c r="B17459">
        <v>1</v>
      </c>
      <c r="C17459" t="s">
        <v>9357</v>
      </c>
      <c r="D17459" s="84"/>
      <c r="F17459" s="84"/>
    </row>
    <row r="17460" spans="1:6" x14ac:dyDescent="0.25">
      <c r="A17460" t="s">
        <v>18698</v>
      </c>
      <c r="B17460">
        <v>1</v>
      </c>
      <c r="C17460" t="s">
        <v>9357</v>
      </c>
      <c r="D17460" s="84"/>
      <c r="F17460" s="84"/>
    </row>
    <row r="17461" spans="1:6" x14ac:dyDescent="0.25">
      <c r="A17461" t="s">
        <v>18699</v>
      </c>
      <c r="B17461">
        <v>1</v>
      </c>
      <c r="C17461" t="s">
        <v>9357</v>
      </c>
      <c r="D17461" s="84"/>
      <c r="F17461" s="84"/>
    </row>
    <row r="17462" spans="1:6" x14ac:dyDescent="0.25">
      <c r="A17462" t="s">
        <v>18700</v>
      </c>
      <c r="B17462">
        <v>1</v>
      </c>
      <c r="C17462" t="s">
        <v>9357</v>
      </c>
      <c r="D17462" s="84"/>
      <c r="F17462" s="84"/>
    </row>
    <row r="17463" spans="1:6" x14ac:dyDescent="0.25">
      <c r="A17463" t="s">
        <v>18701</v>
      </c>
      <c r="B17463">
        <v>1</v>
      </c>
      <c r="C17463" t="s">
        <v>9357</v>
      </c>
      <c r="D17463" s="84"/>
      <c r="F17463" s="84"/>
    </row>
    <row r="17464" spans="1:6" x14ac:dyDescent="0.25">
      <c r="A17464" t="s">
        <v>18702</v>
      </c>
      <c r="B17464">
        <v>1</v>
      </c>
      <c r="C17464" t="s">
        <v>9357</v>
      </c>
      <c r="D17464" s="84"/>
      <c r="F17464" s="84"/>
    </row>
    <row r="17465" spans="1:6" x14ac:dyDescent="0.25">
      <c r="A17465" t="s">
        <v>18703</v>
      </c>
      <c r="B17465">
        <v>1</v>
      </c>
      <c r="C17465" t="s">
        <v>9357</v>
      </c>
      <c r="D17465" s="84"/>
      <c r="F17465" s="84"/>
    </row>
    <row r="17466" spans="1:6" x14ac:dyDescent="0.25">
      <c r="A17466" t="s">
        <v>18704</v>
      </c>
      <c r="B17466">
        <v>1</v>
      </c>
      <c r="C17466" t="s">
        <v>9357</v>
      </c>
      <c r="D17466" s="84"/>
      <c r="F17466" s="84"/>
    </row>
    <row r="17467" spans="1:6" x14ac:dyDescent="0.25">
      <c r="A17467" t="s">
        <v>18705</v>
      </c>
      <c r="B17467">
        <v>1</v>
      </c>
      <c r="C17467" t="s">
        <v>9357</v>
      </c>
      <c r="D17467" s="84"/>
      <c r="F17467" s="84"/>
    </row>
    <row r="17468" spans="1:6" x14ac:dyDescent="0.25">
      <c r="A17468" t="s">
        <v>18706</v>
      </c>
      <c r="B17468">
        <v>1</v>
      </c>
      <c r="C17468" t="s">
        <v>9357</v>
      </c>
      <c r="D17468" s="84"/>
      <c r="F17468" s="84"/>
    </row>
    <row r="17469" spans="1:6" x14ac:dyDescent="0.25">
      <c r="A17469" t="s">
        <v>18707</v>
      </c>
      <c r="B17469">
        <v>1</v>
      </c>
      <c r="C17469" t="s">
        <v>9357</v>
      </c>
      <c r="D17469" s="84"/>
      <c r="F17469" s="84"/>
    </row>
    <row r="17470" spans="1:6" x14ac:dyDescent="0.25">
      <c r="A17470" t="s">
        <v>18708</v>
      </c>
      <c r="B17470">
        <v>1</v>
      </c>
      <c r="C17470" t="s">
        <v>9357</v>
      </c>
      <c r="D17470" s="84"/>
      <c r="F17470" s="84"/>
    </row>
    <row r="17471" spans="1:6" x14ac:dyDescent="0.25">
      <c r="A17471" t="s">
        <v>18709</v>
      </c>
      <c r="B17471">
        <v>1</v>
      </c>
      <c r="C17471" t="s">
        <v>9357</v>
      </c>
      <c r="D17471" s="84"/>
      <c r="F17471" s="84"/>
    </row>
    <row r="17472" spans="1:6" x14ac:dyDescent="0.25">
      <c r="A17472" t="s">
        <v>18710</v>
      </c>
      <c r="B17472">
        <v>1</v>
      </c>
      <c r="C17472" t="s">
        <v>9357</v>
      </c>
      <c r="D17472" s="84"/>
      <c r="F17472" s="84"/>
    </row>
    <row r="17473" spans="1:6" x14ac:dyDescent="0.25">
      <c r="A17473" t="s">
        <v>18711</v>
      </c>
      <c r="B17473">
        <v>1</v>
      </c>
      <c r="C17473" t="s">
        <v>9357</v>
      </c>
      <c r="D17473" s="84"/>
      <c r="F17473" s="84"/>
    </row>
    <row r="17474" spans="1:6" x14ac:dyDescent="0.25">
      <c r="A17474" t="s">
        <v>18712</v>
      </c>
      <c r="B17474">
        <v>1</v>
      </c>
      <c r="C17474" t="s">
        <v>9357</v>
      </c>
      <c r="D17474" s="84"/>
      <c r="F17474" s="84"/>
    </row>
    <row r="17475" spans="1:6" x14ac:dyDescent="0.25">
      <c r="A17475" t="s">
        <v>18713</v>
      </c>
      <c r="B17475">
        <v>1</v>
      </c>
      <c r="C17475" t="s">
        <v>9357</v>
      </c>
      <c r="D17475" s="84"/>
      <c r="F17475" s="84"/>
    </row>
    <row r="17476" spans="1:6" x14ac:dyDescent="0.25">
      <c r="A17476" t="s">
        <v>18714</v>
      </c>
      <c r="B17476">
        <v>1</v>
      </c>
      <c r="C17476" t="s">
        <v>9357</v>
      </c>
      <c r="D17476" s="84"/>
      <c r="F17476" s="84"/>
    </row>
    <row r="17477" spans="1:6" x14ac:dyDescent="0.25">
      <c r="A17477" t="s">
        <v>18715</v>
      </c>
      <c r="B17477">
        <v>1</v>
      </c>
      <c r="C17477" t="s">
        <v>9357</v>
      </c>
      <c r="D17477" s="84"/>
      <c r="F17477" s="84"/>
    </row>
    <row r="17478" spans="1:6" x14ac:dyDescent="0.25">
      <c r="A17478" t="s">
        <v>18716</v>
      </c>
      <c r="B17478">
        <v>1</v>
      </c>
      <c r="C17478" t="s">
        <v>9357</v>
      </c>
      <c r="D17478" s="84"/>
      <c r="F17478" s="84"/>
    </row>
    <row r="17479" spans="1:6" x14ac:dyDescent="0.25">
      <c r="A17479" t="s">
        <v>18717</v>
      </c>
      <c r="B17479">
        <v>1</v>
      </c>
      <c r="C17479" t="s">
        <v>9357</v>
      </c>
      <c r="D17479" s="84"/>
      <c r="F17479" s="84"/>
    </row>
    <row r="17480" spans="1:6" x14ac:dyDescent="0.25">
      <c r="A17480" t="s">
        <v>18718</v>
      </c>
      <c r="B17480">
        <v>1</v>
      </c>
      <c r="C17480" t="s">
        <v>9357</v>
      </c>
      <c r="D17480" s="84"/>
      <c r="F17480" s="84"/>
    </row>
    <row r="17481" spans="1:6" x14ac:dyDescent="0.25">
      <c r="A17481" t="s">
        <v>18719</v>
      </c>
      <c r="B17481">
        <v>1</v>
      </c>
      <c r="C17481" t="s">
        <v>9357</v>
      </c>
      <c r="D17481" s="84"/>
      <c r="F17481" s="84"/>
    </row>
    <row r="17482" spans="1:6" x14ac:dyDescent="0.25">
      <c r="A17482" t="s">
        <v>18720</v>
      </c>
      <c r="B17482">
        <v>1</v>
      </c>
      <c r="C17482" t="s">
        <v>9357</v>
      </c>
      <c r="D17482" s="84"/>
      <c r="F17482" s="84"/>
    </row>
    <row r="17483" spans="1:6" x14ac:dyDescent="0.25">
      <c r="A17483" t="s">
        <v>18721</v>
      </c>
      <c r="B17483">
        <v>1</v>
      </c>
      <c r="C17483" t="s">
        <v>9357</v>
      </c>
      <c r="D17483" s="84"/>
      <c r="F17483" s="84"/>
    </row>
    <row r="17484" spans="1:6" x14ac:dyDescent="0.25">
      <c r="A17484" t="s">
        <v>18722</v>
      </c>
      <c r="B17484">
        <v>1</v>
      </c>
      <c r="C17484" t="s">
        <v>9357</v>
      </c>
      <c r="D17484" s="84"/>
      <c r="F17484" s="84"/>
    </row>
    <row r="17485" spans="1:6" x14ac:dyDescent="0.25">
      <c r="A17485" t="s">
        <v>18723</v>
      </c>
      <c r="B17485">
        <v>1</v>
      </c>
      <c r="C17485" t="s">
        <v>9357</v>
      </c>
      <c r="D17485" s="84"/>
      <c r="F17485" s="84"/>
    </row>
    <row r="17486" spans="1:6" x14ac:dyDescent="0.25">
      <c r="A17486" t="s">
        <v>18724</v>
      </c>
      <c r="B17486">
        <v>1</v>
      </c>
      <c r="C17486" t="s">
        <v>9357</v>
      </c>
      <c r="D17486" s="84"/>
      <c r="F17486" s="84"/>
    </row>
    <row r="17487" spans="1:6" x14ac:dyDescent="0.25">
      <c r="A17487" t="s">
        <v>18725</v>
      </c>
      <c r="B17487">
        <v>1</v>
      </c>
      <c r="C17487" t="s">
        <v>9357</v>
      </c>
      <c r="D17487" s="84"/>
      <c r="F17487" s="84"/>
    </row>
    <row r="17488" spans="1:6" x14ac:dyDescent="0.25">
      <c r="A17488" t="s">
        <v>18726</v>
      </c>
      <c r="B17488">
        <v>1</v>
      </c>
      <c r="C17488" t="s">
        <v>9357</v>
      </c>
      <c r="D17488" s="84"/>
      <c r="F17488" s="84"/>
    </row>
    <row r="17489" spans="1:6" x14ac:dyDescent="0.25">
      <c r="A17489" t="s">
        <v>18727</v>
      </c>
      <c r="B17489">
        <v>1</v>
      </c>
      <c r="C17489" t="s">
        <v>9357</v>
      </c>
      <c r="D17489" s="84"/>
      <c r="F17489" s="84"/>
    </row>
    <row r="17490" spans="1:6" x14ac:dyDescent="0.25">
      <c r="A17490" t="s">
        <v>18728</v>
      </c>
      <c r="B17490">
        <v>1</v>
      </c>
      <c r="C17490" t="s">
        <v>9357</v>
      </c>
      <c r="D17490" s="84"/>
      <c r="F17490" s="84"/>
    </row>
    <row r="17491" spans="1:6" x14ac:dyDescent="0.25">
      <c r="A17491" t="s">
        <v>18729</v>
      </c>
      <c r="B17491">
        <v>1</v>
      </c>
      <c r="C17491" t="s">
        <v>9357</v>
      </c>
      <c r="D17491" s="84"/>
      <c r="F17491" s="84"/>
    </row>
    <row r="17492" spans="1:6" x14ac:dyDescent="0.25">
      <c r="A17492" t="s">
        <v>18730</v>
      </c>
      <c r="B17492">
        <v>1</v>
      </c>
      <c r="C17492" t="s">
        <v>9357</v>
      </c>
      <c r="D17492" s="84"/>
      <c r="F17492" s="84"/>
    </row>
    <row r="17493" spans="1:6" x14ac:dyDescent="0.25">
      <c r="A17493" t="s">
        <v>18731</v>
      </c>
      <c r="B17493">
        <v>1</v>
      </c>
      <c r="C17493" t="s">
        <v>9357</v>
      </c>
      <c r="D17493" s="84"/>
      <c r="F17493" s="84"/>
    </row>
    <row r="17494" spans="1:6" x14ac:dyDescent="0.25">
      <c r="A17494" t="s">
        <v>18732</v>
      </c>
      <c r="B17494">
        <v>1</v>
      </c>
      <c r="C17494" t="s">
        <v>9357</v>
      </c>
      <c r="D17494" s="84"/>
      <c r="F17494" s="84"/>
    </row>
    <row r="17495" spans="1:6" x14ac:dyDescent="0.25">
      <c r="A17495" t="s">
        <v>18733</v>
      </c>
      <c r="B17495">
        <v>1</v>
      </c>
      <c r="C17495" t="s">
        <v>9357</v>
      </c>
      <c r="D17495" s="84"/>
      <c r="F17495" s="84"/>
    </row>
    <row r="17496" spans="1:6" x14ac:dyDescent="0.25">
      <c r="A17496" t="s">
        <v>18734</v>
      </c>
      <c r="B17496">
        <v>1</v>
      </c>
      <c r="C17496" t="s">
        <v>9357</v>
      </c>
      <c r="D17496" s="84"/>
      <c r="F17496" s="84"/>
    </row>
    <row r="17497" spans="1:6" x14ac:dyDescent="0.25">
      <c r="A17497" t="s">
        <v>18735</v>
      </c>
      <c r="B17497">
        <v>1</v>
      </c>
      <c r="C17497" t="s">
        <v>9357</v>
      </c>
      <c r="D17497" s="84"/>
      <c r="F17497" s="84"/>
    </row>
    <row r="17498" spans="1:6" x14ac:dyDescent="0.25">
      <c r="A17498" t="s">
        <v>18736</v>
      </c>
      <c r="B17498">
        <v>1</v>
      </c>
      <c r="C17498" t="s">
        <v>9357</v>
      </c>
      <c r="D17498" s="84"/>
      <c r="F17498" s="84"/>
    </row>
    <row r="17499" spans="1:6" x14ac:dyDescent="0.25">
      <c r="A17499" t="s">
        <v>18737</v>
      </c>
      <c r="B17499">
        <v>1</v>
      </c>
      <c r="C17499" t="s">
        <v>9357</v>
      </c>
      <c r="D17499" s="84"/>
      <c r="F17499" s="84"/>
    </row>
    <row r="17500" spans="1:6" x14ac:dyDescent="0.25">
      <c r="A17500" t="s">
        <v>18738</v>
      </c>
      <c r="B17500">
        <v>1</v>
      </c>
      <c r="C17500" t="s">
        <v>9357</v>
      </c>
      <c r="D17500" s="84"/>
      <c r="F17500" s="84"/>
    </row>
    <row r="17501" spans="1:6" x14ac:dyDescent="0.25">
      <c r="A17501" t="s">
        <v>18739</v>
      </c>
      <c r="B17501">
        <v>1</v>
      </c>
      <c r="C17501" t="s">
        <v>9357</v>
      </c>
      <c r="D17501" s="84"/>
      <c r="F17501" s="84"/>
    </row>
    <row r="17502" spans="1:6" x14ac:dyDescent="0.25">
      <c r="A17502" t="s">
        <v>18740</v>
      </c>
      <c r="B17502">
        <v>1</v>
      </c>
      <c r="C17502" t="s">
        <v>9357</v>
      </c>
      <c r="D17502" s="84"/>
      <c r="F17502" s="84"/>
    </row>
    <row r="17503" spans="1:6" x14ac:dyDescent="0.25">
      <c r="A17503" t="s">
        <v>18741</v>
      </c>
      <c r="B17503">
        <v>1</v>
      </c>
      <c r="C17503" t="s">
        <v>9357</v>
      </c>
      <c r="D17503" s="84"/>
      <c r="F17503" s="84"/>
    </row>
    <row r="17504" spans="1:6" x14ac:dyDescent="0.25">
      <c r="A17504" t="s">
        <v>18742</v>
      </c>
      <c r="B17504">
        <v>1</v>
      </c>
      <c r="C17504" t="s">
        <v>9357</v>
      </c>
      <c r="D17504" s="84"/>
      <c r="F17504" s="84"/>
    </row>
    <row r="17505" spans="1:6" x14ac:dyDescent="0.25">
      <c r="A17505" t="s">
        <v>18743</v>
      </c>
      <c r="B17505">
        <v>1</v>
      </c>
      <c r="C17505" t="s">
        <v>9357</v>
      </c>
      <c r="D17505" s="84"/>
      <c r="F17505" s="84"/>
    </row>
    <row r="17506" spans="1:6" x14ac:dyDescent="0.25">
      <c r="A17506" t="s">
        <v>18744</v>
      </c>
      <c r="B17506">
        <v>1</v>
      </c>
      <c r="C17506" t="s">
        <v>9357</v>
      </c>
      <c r="D17506" s="84"/>
      <c r="F17506" s="84"/>
    </row>
    <row r="17507" spans="1:6" x14ac:dyDescent="0.25">
      <c r="A17507" t="s">
        <v>18745</v>
      </c>
      <c r="B17507">
        <v>1</v>
      </c>
      <c r="C17507" t="s">
        <v>9357</v>
      </c>
      <c r="D17507" s="84"/>
      <c r="F17507" s="84"/>
    </row>
    <row r="17508" spans="1:6" x14ac:dyDescent="0.25">
      <c r="A17508" t="s">
        <v>18746</v>
      </c>
      <c r="B17508">
        <v>1</v>
      </c>
      <c r="C17508" t="s">
        <v>9357</v>
      </c>
      <c r="D17508" s="84"/>
      <c r="F17508" s="84"/>
    </row>
    <row r="17509" spans="1:6" x14ac:dyDescent="0.25">
      <c r="A17509" t="s">
        <v>18747</v>
      </c>
      <c r="B17509">
        <v>1</v>
      </c>
      <c r="C17509" t="s">
        <v>9357</v>
      </c>
      <c r="D17509" s="84"/>
      <c r="F17509" s="84"/>
    </row>
    <row r="17510" spans="1:6" x14ac:dyDescent="0.25">
      <c r="A17510" t="s">
        <v>18748</v>
      </c>
      <c r="B17510">
        <v>1</v>
      </c>
      <c r="C17510" t="s">
        <v>9357</v>
      </c>
      <c r="D17510" s="84"/>
      <c r="F17510" s="84"/>
    </row>
    <row r="17511" spans="1:6" x14ac:dyDescent="0.25">
      <c r="A17511" t="s">
        <v>18749</v>
      </c>
      <c r="B17511">
        <v>1</v>
      </c>
      <c r="C17511" t="s">
        <v>9357</v>
      </c>
      <c r="D17511" s="84"/>
      <c r="F17511" s="84"/>
    </row>
    <row r="17512" spans="1:6" x14ac:dyDescent="0.25">
      <c r="A17512" t="s">
        <v>18750</v>
      </c>
      <c r="B17512">
        <v>1</v>
      </c>
      <c r="C17512" t="s">
        <v>9357</v>
      </c>
      <c r="D17512" s="84"/>
      <c r="F17512" s="84"/>
    </row>
    <row r="17513" spans="1:6" x14ac:dyDescent="0.25">
      <c r="A17513" t="s">
        <v>18751</v>
      </c>
      <c r="B17513">
        <v>1</v>
      </c>
      <c r="C17513" t="s">
        <v>9357</v>
      </c>
      <c r="D17513" s="84"/>
      <c r="F17513" s="84"/>
    </row>
    <row r="17514" spans="1:6" x14ac:dyDescent="0.25">
      <c r="A17514" t="s">
        <v>18752</v>
      </c>
      <c r="B17514">
        <v>1</v>
      </c>
      <c r="C17514" t="s">
        <v>9357</v>
      </c>
      <c r="D17514" s="84"/>
      <c r="F17514" s="84"/>
    </row>
    <row r="17515" spans="1:6" x14ac:dyDescent="0.25">
      <c r="A17515" t="s">
        <v>18753</v>
      </c>
      <c r="B17515">
        <v>1</v>
      </c>
      <c r="C17515" t="s">
        <v>9357</v>
      </c>
      <c r="D17515" s="84"/>
      <c r="F17515" s="84"/>
    </row>
    <row r="17516" spans="1:6" x14ac:dyDescent="0.25">
      <c r="A17516" t="s">
        <v>18754</v>
      </c>
      <c r="B17516">
        <v>1</v>
      </c>
      <c r="C17516" t="s">
        <v>9357</v>
      </c>
      <c r="D17516" s="84"/>
      <c r="F17516" s="84"/>
    </row>
    <row r="17517" spans="1:6" x14ac:dyDescent="0.25">
      <c r="A17517" t="s">
        <v>18755</v>
      </c>
      <c r="B17517">
        <v>1</v>
      </c>
      <c r="C17517" t="s">
        <v>9357</v>
      </c>
      <c r="D17517" s="84"/>
      <c r="F17517" s="84"/>
    </row>
    <row r="17518" spans="1:6" x14ac:dyDescent="0.25">
      <c r="A17518" t="s">
        <v>18756</v>
      </c>
      <c r="B17518">
        <v>1</v>
      </c>
      <c r="C17518" t="s">
        <v>9357</v>
      </c>
      <c r="D17518" s="84"/>
      <c r="F17518" s="84"/>
    </row>
    <row r="17519" spans="1:6" x14ac:dyDescent="0.25">
      <c r="A17519" t="s">
        <v>18757</v>
      </c>
      <c r="B17519">
        <v>1</v>
      </c>
      <c r="C17519" t="s">
        <v>9357</v>
      </c>
      <c r="D17519" s="84"/>
      <c r="F17519" s="84"/>
    </row>
    <row r="17520" spans="1:6" x14ac:dyDescent="0.25">
      <c r="A17520" t="s">
        <v>18758</v>
      </c>
      <c r="B17520">
        <v>1</v>
      </c>
      <c r="C17520" t="s">
        <v>9357</v>
      </c>
      <c r="D17520" s="84"/>
      <c r="F17520" s="84"/>
    </row>
    <row r="17521" spans="1:6" x14ac:dyDescent="0.25">
      <c r="A17521" t="s">
        <v>18759</v>
      </c>
      <c r="B17521">
        <v>1</v>
      </c>
      <c r="C17521" t="s">
        <v>9357</v>
      </c>
      <c r="D17521" s="84"/>
      <c r="F17521" s="84"/>
    </row>
    <row r="17522" spans="1:6" x14ac:dyDescent="0.25">
      <c r="A17522" t="s">
        <v>18760</v>
      </c>
      <c r="B17522">
        <v>1</v>
      </c>
      <c r="C17522" t="s">
        <v>9357</v>
      </c>
      <c r="D17522" s="84"/>
      <c r="F17522" s="84"/>
    </row>
    <row r="17523" spans="1:6" x14ac:dyDescent="0.25">
      <c r="A17523" t="s">
        <v>18761</v>
      </c>
      <c r="B17523">
        <v>1</v>
      </c>
      <c r="C17523" t="s">
        <v>9357</v>
      </c>
      <c r="D17523" s="84"/>
      <c r="F17523" s="84"/>
    </row>
    <row r="17524" spans="1:6" x14ac:dyDescent="0.25">
      <c r="A17524" t="s">
        <v>18762</v>
      </c>
      <c r="B17524">
        <v>1</v>
      </c>
      <c r="C17524" t="s">
        <v>9357</v>
      </c>
      <c r="D17524" s="84"/>
      <c r="F17524" s="84"/>
    </row>
    <row r="17525" spans="1:6" x14ac:dyDescent="0.25">
      <c r="A17525" t="s">
        <v>18763</v>
      </c>
      <c r="B17525">
        <v>1</v>
      </c>
      <c r="C17525" t="s">
        <v>9357</v>
      </c>
      <c r="D17525" s="84"/>
      <c r="F17525" s="84"/>
    </row>
    <row r="17526" spans="1:6" x14ac:dyDescent="0.25">
      <c r="A17526" t="s">
        <v>18764</v>
      </c>
      <c r="B17526">
        <v>1</v>
      </c>
      <c r="C17526" t="s">
        <v>9357</v>
      </c>
      <c r="D17526" s="84"/>
      <c r="F17526" s="84"/>
    </row>
    <row r="17527" spans="1:6" x14ac:dyDescent="0.25">
      <c r="A17527" t="s">
        <v>18765</v>
      </c>
      <c r="B17527">
        <v>1</v>
      </c>
      <c r="C17527" t="s">
        <v>9357</v>
      </c>
      <c r="D17527" s="84"/>
      <c r="F17527" s="84"/>
    </row>
    <row r="17528" spans="1:6" x14ac:dyDescent="0.25">
      <c r="A17528" t="s">
        <v>18766</v>
      </c>
      <c r="B17528">
        <v>1</v>
      </c>
      <c r="C17528" t="s">
        <v>9357</v>
      </c>
      <c r="D17528" s="84"/>
      <c r="F17528" s="84"/>
    </row>
    <row r="17529" spans="1:6" x14ac:dyDescent="0.25">
      <c r="A17529" t="s">
        <v>18767</v>
      </c>
      <c r="B17529">
        <v>1</v>
      </c>
      <c r="C17529" t="s">
        <v>9357</v>
      </c>
      <c r="D17529" s="84"/>
      <c r="F17529" s="84"/>
    </row>
    <row r="17530" spans="1:6" x14ac:dyDescent="0.25">
      <c r="A17530" t="s">
        <v>18768</v>
      </c>
      <c r="B17530">
        <v>1</v>
      </c>
      <c r="C17530" t="s">
        <v>9357</v>
      </c>
      <c r="D17530" s="84"/>
      <c r="F17530" s="84"/>
    </row>
    <row r="17531" spans="1:6" x14ac:dyDescent="0.25">
      <c r="A17531" t="s">
        <v>18769</v>
      </c>
      <c r="B17531">
        <v>1</v>
      </c>
      <c r="C17531" t="s">
        <v>9357</v>
      </c>
      <c r="D17531" s="84"/>
      <c r="F17531" s="84"/>
    </row>
    <row r="17532" spans="1:6" x14ac:dyDescent="0.25">
      <c r="A17532" t="s">
        <v>18770</v>
      </c>
      <c r="B17532">
        <v>1</v>
      </c>
      <c r="C17532" t="s">
        <v>9357</v>
      </c>
      <c r="D17532" s="84"/>
      <c r="F17532" s="84"/>
    </row>
    <row r="17533" spans="1:6" x14ac:dyDescent="0.25">
      <c r="A17533" t="s">
        <v>18771</v>
      </c>
      <c r="B17533">
        <v>1</v>
      </c>
      <c r="C17533" t="s">
        <v>9357</v>
      </c>
      <c r="D17533" s="84"/>
      <c r="F17533" s="84"/>
    </row>
    <row r="17534" spans="1:6" x14ac:dyDescent="0.25">
      <c r="A17534" t="s">
        <v>18772</v>
      </c>
      <c r="B17534">
        <v>1</v>
      </c>
      <c r="C17534" t="s">
        <v>9357</v>
      </c>
      <c r="D17534" s="84"/>
      <c r="F17534" s="84"/>
    </row>
    <row r="17535" spans="1:6" x14ac:dyDescent="0.25">
      <c r="A17535" t="s">
        <v>18773</v>
      </c>
      <c r="B17535">
        <v>1</v>
      </c>
      <c r="C17535" t="s">
        <v>9357</v>
      </c>
      <c r="D17535" s="84"/>
      <c r="F17535" s="84"/>
    </row>
    <row r="17536" spans="1:6" x14ac:dyDescent="0.25">
      <c r="A17536" t="s">
        <v>18774</v>
      </c>
      <c r="B17536">
        <v>1</v>
      </c>
      <c r="C17536" t="s">
        <v>9357</v>
      </c>
      <c r="D17536" s="84"/>
      <c r="F17536" s="84"/>
    </row>
    <row r="17537" spans="1:6" x14ac:dyDescent="0.25">
      <c r="A17537" t="s">
        <v>18775</v>
      </c>
      <c r="B17537">
        <v>1</v>
      </c>
      <c r="C17537" t="s">
        <v>9357</v>
      </c>
      <c r="D17537" s="84"/>
      <c r="F17537" s="84"/>
    </row>
    <row r="17538" spans="1:6" x14ac:dyDescent="0.25">
      <c r="A17538" t="s">
        <v>18776</v>
      </c>
      <c r="B17538">
        <v>1</v>
      </c>
      <c r="C17538" t="s">
        <v>9357</v>
      </c>
      <c r="D17538" s="84"/>
      <c r="F17538" s="84"/>
    </row>
    <row r="17539" spans="1:6" x14ac:dyDescent="0.25">
      <c r="A17539" t="s">
        <v>18777</v>
      </c>
      <c r="B17539">
        <v>1</v>
      </c>
      <c r="C17539" t="s">
        <v>9357</v>
      </c>
      <c r="D17539" s="84"/>
      <c r="F17539" s="84"/>
    </row>
    <row r="17540" spans="1:6" x14ac:dyDescent="0.25">
      <c r="A17540" t="s">
        <v>18778</v>
      </c>
      <c r="B17540">
        <v>1</v>
      </c>
      <c r="C17540" t="s">
        <v>9357</v>
      </c>
      <c r="D17540" s="84"/>
      <c r="F17540" s="84"/>
    </row>
    <row r="17541" spans="1:6" x14ac:dyDescent="0.25">
      <c r="A17541" t="s">
        <v>18779</v>
      </c>
      <c r="B17541">
        <v>1</v>
      </c>
      <c r="C17541" t="s">
        <v>9357</v>
      </c>
      <c r="D17541" s="84"/>
      <c r="F17541" s="84"/>
    </row>
    <row r="17542" spans="1:6" x14ac:dyDescent="0.25">
      <c r="A17542" t="s">
        <v>18780</v>
      </c>
      <c r="B17542">
        <v>1</v>
      </c>
      <c r="C17542" t="s">
        <v>9357</v>
      </c>
      <c r="D17542" s="84"/>
      <c r="F17542" s="84"/>
    </row>
    <row r="17543" spans="1:6" x14ac:dyDescent="0.25">
      <c r="A17543" t="s">
        <v>18781</v>
      </c>
      <c r="B17543">
        <v>1</v>
      </c>
      <c r="C17543" t="s">
        <v>9357</v>
      </c>
      <c r="D17543" s="84"/>
      <c r="F17543" s="84"/>
    </row>
    <row r="17544" spans="1:6" x14ac:dyDescent="0.25">
      <c r="A17544" t="s">
        <v>18782</v>
      </c>
      <c r="B17544">
        <v>1</v>
      </c>
      <c r="C17544" t="s">
        <v>9357</v>
      </c>
      <c r="D17544" s="84"/>
      <c r="F17544" s="84"/>
    </row>
    <row r="17545" spans="1:6" x14ac:dyDescent="0.25">
      <c r="A17545" t="s">
        <v>18783</v>
      </c>
      <c r="B17545">
        <v>1</v>
      </c>
      <c r="C17545" t="s">
        <v>9357</v>
      </c>
      <c r="D17545" s="84"/>
      <c r="F17545" s="84"/>
    </row>
    <row r="17546" spans="1:6" x14ac:dyDescent="0.25">
      <c r="A17546" t="s">
        <v>18784</v>
      </c>
      <c r="B17546">
        <v>1</v>
      </c>
      <c r="C17546" t="s">
        <v>9357</v>
      </c>
      <c r="D17546" s="84"/>
      <c r="F17546" s="84"/>
    </row>
    <row r="17547" spans="1:6" x14ac:dyDescent="0.25">
      <c r="A17547" t="s">
        <v>18785</v>
      </c>
      <c r="B17547">
        <v>1</v>
      </c>
      <c r="C17547" t="s">
        <v>9357</v>
      </c>
      <c r="D17547" s="84"/>
      <c r="F17547" s="84"/>
    </row>
    <row r="17548" spans="1:6" x14ac:dyDescent="0.25">
      <c r="A17548" t="s">
        <v>18786</v>
      </c>
      <c r="B17548">
        <v>1</v>
      </c>
      <c r="C17548" t="s">
        <v>9357</v>
      </c>
      <c r="D17548" s="84"/>
      <c r="F17548" s="84"/>
    </row>
    <row r="17549" spans="1:6" x14ac:dyDescent="0.25">
      <c r="A17549" t="s">
        <v>18787</v>
      </c>
      <c r="B17549">
        <v>1</v>
      </c>
      <c r="C17549" t="s">
        <v>9357</v>
      </c>
      <c r="D17549" s="84"/>
      <c r="F17549" s="84"/>
    </row>
    <row r="17550" spans="1:6" x14ac:dyDescent="0.25">
      <c r="A17550" t="s">
        <v>18788</v>
      </c>
      <c r="B17550">
        <v>1</v>
      </c>
      <c r="C17550" t="s">
        <v>9357</v>
      </c>
      <c r="D17550" s="84"/>
      <c r="F17550" s="84"/>
    </row>
    <row r="17551" spans="1:6" x14ac:dyDescent="0.25">
      <c r="A17551" t="s">
        <v>18789</v>
      </c>
      <c r="B17551">
        <v>1</v>
      </c>
      <c r="C17551" t="s">
        <v>9357</v>
      </c>
      <c r="D17551" s="84"/>
      <c r="F17551" s="84"/>
    </row>
    <row r="17552" spans="1:6" x14ac:dyDescent="0.25">
      <c r="A17552" t="s">
        <v>18790</v>
      </c>
      <c r="B17552">
        <v>1</v>
      </c>
      <c r="C17552" t="s">
        <v>9357</v>
      </c>
      <c r="D17552" s="84"/>
      <c r="F17552" s="84"/>
    </row>
    <row r="17553" spans="1:6" x14ac:dyDescent="0.25">
      <c r="A17553" t="s">
        <v>18791</v>
      </c>
      <c r="B17553">
        <v>1</v>
      </c>
      <c r="C17553" t="s">
        <v>9357</v>
      </c>
      <c r="D17553" s="84"/>
      <c r="F17553" s="84"/>
    </row>
    <row r="17554" spans="1:6" x14ac:dyDescent="0.25">
      <c r="A17554" t="s">
        <v>18792</v>
      </c>
      <c r="B17554">
        <v>1</v>
      </c>
      <c r="C17554" t="s">
        <v>9357</v>
      </c>
      <c r="D17554" s="84"/>
      <c r="F17554" s="84"/>
    </row>
    <row r="17555" spans="1:6" x14ac:dyDescent="0.25">
      <c r="A17555" t="s">
        <v>18793</v>
      </c>
      <c r="B17555">
        <v>1</v>
      </c>
      <c r="C17555" t="s">
        <v>9357</v>
      </c>
      <c r="D17555" s="84"/>
      <c r="F17555" s="84"/>
    </row>
    <row r="17556" spans="1:6" x14ac:dyDescent="0.25">
      <c r="A17556" t="s">
        <v>18794</v>
      </c>
      <c r="B17556">
        <v>1</v>
      </c>
      <c r="C17556" t="s">
        <v>9357</v>
      </c>
      <c r="D17556" s="84"/>
      <c r="F17556" s="84"/>
    </row>
    <row r="17557" spans="1:6" x14ac:dyDescent="0.25">
      <c r="A17557" t="s">
        <v>18795</v>
      </c>
      <c r="B17557">
        <v>1</v>
      </c>
      <c r="C17557" t="s">
        <v>9357</v>
      </c>
      <c r="D17557" s="84"/>
      <c r="F17557" s="84"/>
    </row>
    <row r="17558" spans="1:6" x14ac:dyDescent="0.25">
      <c r="A17558" t="s">
        <v>18796</v>
      </c>
      <c r="B17558">
        <v>1</v>
      </c>
      <c r="C17558" t="s">
        <v>9357</v>
      </c>
      <c r="D17558" s="84"/>
      <c r="F17558" s="84"/>
    </row>
    <row r="17559" spans="1:6" x14ac:dyDescent="0.25">
      <c r="A17559" t="s">
        <v>18797</v>
      </c>
      <c r="B17559">
        <v>1</v>
      </c>
      <c r="C17559" t="s">
        <v>9357</v>
      </c>
      <c r="D17559" s="84"/>
      <c r="F17559" s="84"/>
    </row>
    <row r="17560" spans="1:6" x14ac:dyDescent="0.25">
      <c r="A17560" t="s">
        <v>18798</v>
      </c>
      <c r="B17560">
        <v>1</v>
      </c>
      <c r="C17560" t="s">
        <v>9357</v>
      </c>
      <c r="D17560" s="84"/>
      <c r="F17560" s="84"/>
    </row>
    <row r="17561" spans="1:6" x14ac:dyDescent="0.25">
      <c r="A17561" t="s">
        <v>18799</v>
      </c>
      <c r="B17561">
        <v>1</v>
      </c>
      <c r="C17561" t="s">
        <v>9357</v>
      </c>
      <c r="D17561" s="84"/>
      <c r="F17561" s="84"/>
    </row>
    <row r="17562" spans="1:6" x14ac:dyDescent="0.25">
      <c r="A17562" t="s">
        <v>18800</v>
      </c>
      <c r="B17562">
        <v>1</v>
      </c>
      <c r="C17562" t="s">
        <v>9357</v>
      </c>
      <c r="D17562" s="84"/>
      <c r="F17562" s="84"/>
    </row>
    <row r="17563" spans="1:6" x14ac:dyDescent="0.25">
      <c r="A17563" t="s">
        <v>18801</v>
      </c>
      <c r="B17563">
        <v>1</v>
      </c>
      <c r="C17563" t="s">
        <v>9357</v>
      </c>
      <c r="D17563" s="84"/>
      <c r="F17563" s="84"/>
    </row>
    <row r="17564" spans="1:6" x14ac:dyDescent="0.25">
      <c r="A17564" t="s">
        <v>18802</v>
      </c>
      <c r="B17564">
        <v>1</v>
      </c>
      <c r="C17564" t="s">
        <v>9357</v>
      </c>
      <c r="D17564" s="84"/>
      <c r="F17564" s="84"/>
    </row>
    <row r="17565" spans="1:6" x14ac:dyDescent="0.25">
      <c r="A17565" t="s">
        <v>18803</v>
      </c>
      <c r="B17565">
        <v>1</v>
      </c>
      <c r="C17565" t="s">
        <v>9357</v>
      </c>
      <c r="D17565" s="84"/>
      <c r="F17565" s="84"/>
    </row>
    <row r="17566" spans="1:6" x14ac:dyDescent="0.25">
      <c r="A17566" t="s">
        <v>18804</v>
      </c>
      <c r="B17566">
        <v>1</v>
      </c>
      <c r="C17566" t="s">
        <v>9357</v>
      </c>
      <c r="D17566" s="84"/>
      <c r="F17566" s="84"/>
    </row>
    <row r="17567" spans="1:6" x14ac:dyDescent="0.25">
      <c r="A17567" t="s">
        <v>18805</v>
      </c>
      <c r="B17567">
        <v>1</v>
      </c>
      <c r="C17567" t="s">
        <v>9357</v>
      </c>
      <c r="D17567" s="84"/>
      <c r="F17567" s="84"/>
    </row>
    <row r="17568" spans="1:6" x14ac:dyDescent="0.25">
      <c r="A17568" t="s">
        <v>18806</v>
      </c>
      <c r="B17568">
        <v>1</v>
      </c>
      <c r="C17568" t="s">
        <v>9357</v>
      </c>
      <c r="D17568" s="84"/>
      <c r="F17568" s="84"/>
    </row>
    <row r="17569" spans="1:6" x14ac:dyDescent="0.25">
      <c r="A17569" t="s">
        <v>18807</v>
      </c>
      <c r="B17569">
        <v>1</v>
      </c>
      <c r="C17569" t="s">
        <v>9357</v>
      </c>
      <c r="D17569" s="84"/>
      <c r="F17569" s="84"/>
    </row>
    <row r="17570" spans="1:6" x14ac:dyDescent="0.25">
      <c r="A17570" t="s">
        <v>18808</v>
      </c>
      <c r="B17570">
        <v>1</v>
      </c>
      <c r="C17570" t="s">
        <v>9357</v>
      </c>
      <c r="D17570" s="84"/>
      <c r="F17570" s="84"/>
    </row>
    <row r="17571" spans="1:6" x14ac:dyDescent="0.25">
      <c r="A17571" t="s">
        <v>18809</v>
      </c>
      <c r="B17571">
        <v>1</v>
      </c>
      <c r="C17571" t="s">
        <v>9357</v>
      </c>
      <c r="D17571" s="84"/>
      <c r="F17571" s="84"/>
    </row>
    <row r="17572" spans="1:6" x14ac:dyDescent="0.25">
      <c r="A17572" t="s">
        <v>18810</v>
      </c>
      <c r="B17572">
        <v>1</v>
      </c>
      <c r="C17572" t="s">
        <v>9357</v>
      </c>
      <c r="D17572" s="84"/>
      <c r="F17572" s="84"/>
    </row>
    <row r="17573" spans="1:6" x14ac:dyDescent="0.25">
      <c r="A17573" t="s">
        <v>18811</v>
      </c>
      <c r="B17573">
        <v>1</v>
      </c>
      <c r="C17573" t="s">
        <v>9357</v>
      </c>
      <c r="D17573" s="84"/>
      <c r="F17573" s="84"/>
    </row>
    <row r="17574" spans="1:6" x14ac:dyDescent="0.25">
      <c r="A17574" t="s">
        <v>18812</v>
      </c>
      <c r="B17574">
        <v>1</v>
      </c>
      <c r="C17574" t="s">
        <v>9357</v>
      </c>
      <c r="D17574" s="84"/>
      <c r="F17574" s="84"/>
    </row>
    <row r="17575" spans="1:6" x14ac:dyDescent="0.25">
      <c r="A17575" t="s">
        <v>18813</v>
      </c>
      <c r="B17575">
        <v>1</v>
      </c>
      <c r="C17575" t="s">
        <v>9357</v>
      </c>
      <c r="D17575" s="84"/>
      <c r="F17575" s="84"/>
    </row>
    <row r="17576" spans="1:6" x14ac:dyDescent="0.25">
      <c r="A17576" t="s">
        <v>18814</v>
      </c>
      <c r="B17576">
        <v>1</v>
      </c>
      <c r="C17576" t="s">
        <v>9357</v>
      </c>
      <c r="D17576" s="84"/>
      <c r="F17576" s="84"/>
    </row>
    <row r="17577" spans="1:6" x14ac:dyDescent="0.25">
      <c r="A17577" t="s">
        <v>18815</v>
      </c>
      <c r="B17577">
        <v>1</v>
      </c>
      <c r="C17577" t="s">
        <v>9357</v>
      </c>
      <c r="D17577" s="84"/>
      <c r="F17577" s="84"/>
    </row>
    <row r="17578" spans="1:6" x14ac:dyDescent="0.25">
      <c r="A17578" t="s">
        <v>18816</v>
      </c>
      <c r="B17578">
        <v>1</v>
      </c>
      <c r="C17578" t="s">
        <v>9357</v>
      </c>
      <c r="D17578" s="84"/>
      <c r="F17578" s="84"/>
    </row>
    <row r="17579" spans="1:6" x14ac:dyDescent="0.25">
      <c r="A17579" t="s">
        <v>18817</v>
      </c>
      <c r="B17579">
        <v>1</v>
      </c>
      <c r="C17579" t="s">
        <v>9357</v>
      </c>
      <c r="D17579" s="84"/>
      <c r="F17579" s="84"/>
    </row>
    <row r="17580" spans="1:6" x14ac:dyDescent="0.25">
      <c r="A17580" t="s">
        <v>18818</v>
      </c>
      <c r="B17580">
        <v>1</v>
      </c>
      <c r="C17580" t="s">
        <v>9357</v>
      </c>
      <c r="D17580" s="84"/>
      <c r="F17580" s="84"/>
    </row>
    <row r="17581" spans="1:6" x14ac:dyDescent="0.25">
      <c r="A17581" t="s">
        <v>18819</v>
      </c>
      <c r="B17581">
        <v>1</v>
      </c>
      <c r="C17581" t="s">
        <v>9357</v>
      </c>
      <c r="D17581" s="84"/>
      <c r="F17581" s="84"/>
    </row>
    <row r="17582" spans="1:6" x14ac:dyDescent="0.25">
      <c r="A17582" t="s">
        <v>18820</v>
      </c>
      <c r="B17582">
        <v>1</v>
      </c>
      <c r="C17582" t="s">
        <v>9357</v>
      </c>
      <c r="D17582" s="84"/>
      <c r="F17582" s="84"/>
    </row>
    <row r="17583" spans="1:6" x14ac:dyDescent="0.25">
      <c r="A17583" t="s">
        <v>18821</v>
      </c>
      <c r="B17583">
        <v>1</v>
      </c>
      <c r="C17583" t="s">
        <v>9357</v>
      </c>
      <c r="D17583" s="84"/>
      <c r="F17583" s="84"/>
    </row>
    <row r="17584" spans="1:6" x14ac:dyDescent="0.25">
      <c r="A17584" t="s">
        <v>18822</v>
      </c>
      <c r="B17584">
        <v>1</v>
      </c>
      <c r="C17584" t="s">
        <v>9357</v>
      </c>
      <c r="D17584" s="84"/>
      <c r="F17584" s="84"/>
    </row>
    <row r="17585" spans="1:6" x14ac:dyDescent="0.25">
      <c r="A17585" t="s">
        <v>18823</v>
      </c>
      <c r="B17585">
        <v>1</v>
      </c>
      <c r="C17585" t="s">
        <v>9357</v>
      </c>
      <c r="D17585" s="84"/>
      <c r="F17585" s="84"/>
    </row>
    <row r="17586" spans="1:6" x14ac:dyDescent="0.25">
      <c r="A17586" t="s">
        <v>18824</v>
      </c>
      <c r="B17586">
        <v>1</v>
      </c>
      <c r="C17586" t="s">
        <v>9357</v>
      </c>
      <c r="D17586" s="84"/>
      <c r="F17586" s="84"/>
    </row>
    <row r="17587" spans="1:6" x14ac:dyDescent="0.25">
      <c r="A17587" t="s">
        <v>18825</v>
      </c>
      <c r="B17587">
        <v>1</v>
      </c>
      <c r="C17587" t="s">
        <v>9357</v>
      </c>
      <c r="D17587" s="84"/>
      <c r="F17587" s="84"/>
    </row>
    <row r="17588" spans="1:6" x14ac:dyDescent="0.25">
      <c r="A17588" t="s">
        <v>18826</v>
      </c>
      <c r="B17588">
        <v>1</v>
      </c>
      <c r="C17588" t="s">
        <v>9357</v>
      </c>
      <c r="D17588" s="84"/>
      <c r="F17588" s="84"/>
    </row>
    <row r="17589" spans="1:6" x14ac:dyDescent="0.25">
      <c r="A17589" t="s">
        <v>18827</v>
      </c>
      <c r="B17589">
        <v>1</v>
      </c>
      <c r="C17589" t="s">
        <v>9357</v>
      </c>
      <c r="D17589" s="84"/>
      <c r="F17589" s="84"/>
    </row>
    <row r="17590" spans="1:6" x14ac:dyDescent="0.25">
      <c r="A17590" t="s">
        <v>18828</v>
      </c>
      <c r="B17590">
        <v>1</v>
      </c>
      <c r="C17590" t="s">
        <v>9357</v>
      </c>
      <c r="D17590" s="84"/>
      <c r="F17590" s="84"/>
    </row>
    <row r="17591" spans="1:6" x14ac:dyDescent="0.25">
      <c r="A17591" t="s">
        <v>18829</v>
      </c>
      <c r="B17591">
        <v>1</v>
      </c>
      <c r="C17591" t="s">
        <v>9357</v>
      </c>
      <c r="D17591" s="84"/>
      <c r="F17591" s="84"/>
    </row>
    <row r="17592" spans="1:6" x14ac:dyDescent="0.25">
      <c r="A17592" t="s">
        <v>18830</v>
      </c>
      <c r="B17592">
        <v>1</v>
      </c>
      <c r="C17592" t="s">
        <v>9357</v>
      </c>
      <c r="D17592" s="84"/>
      <c r="F17592" s="84"/>
    </row>
    <row r="17593" spans="1:6" x14ac:dyDescent="0.25">
      <c r="A17593" t="s">
        <v>18831</v>
      </c>
      <c r="B17593">
        <v>1</v>
      </c>
      <c r="C17593" t="s">
        <v>9357</v>
      </c>
      <c r="D17593" s="84"/>
      <c r="F17593" s="84"/>
    </row>
    <row r="17594" spans="1:6" x14ac:dyDescent="0.25">
      <c r="A17594" t="s">
        <v>18832</v>
      </c>
      <c r="B17594">
        <v>1</v>
      </c>
      <c r="C17594" t="s">
        <v>9357</v>
      </c>
      <c r="D17594" s="84"/>
      <c r="F17594" s="84"/>
    </row>
    <row r="17595" spans="1:6" x14ac:dyDescent="0.25">
      <c r="A17595" t="s">
        <v>18833</v>
      </c>
      <c r="B17595">
        <v>1</v>
      </c>
      <c r="C17595" t="s">
        <v>9357</v>
      </c>
      <c r="D17595" s="84"/>
      <c r="F17595" s="84"/>
    </row>
    <row r="17596" spans="1:6" x14ac:dyDescent="0.25">
      <c r="A17596" t="s">
        <v>18834</v>
      </c>
      <c r="B17596">
        <v>1</v>
      </c>
      <c r="C17596" t="s">
        <v>9357</v>
      </c>
      <c r="D17596" s="84"/>
      <c r="F17596" s="84"/>
    </row>
    <row r="17597" spans="1:6" x14ac:dyDescent="0.25">
      <c r="A17597" t="s">
        <v>18835</v>
      </c>
      <c r="B17597">
        <v>1</v>
      </c>
      <c r="C17597" t="s">
        <v>9357</v>
      </c>
      <c r="D17597" s="84"/>
      <c r="F17597" s="84"/>
    </row>
    <row r="17598" spans="1:6" x14ac:dyDescent="0.25">
      <c r="A17598" t="s">
        <v>18836</v>
      </c>
      <c r="B17598">
        <v>1</v>
      </c>
      <c r="C17598" t="s">
        <v>9357</v>
      </c>
      <c r="D17598" s="84"/>
      <c r="F17598" s="84"/>
    </row>
    <row r="17599" spans="1:6" x14ac:dyDescent="0.25">
      <c r="A17599" t="s">
        <v>18837</v>
      </c>
      <c r="B17599">
        <v>1</v>
      </c>
      <c r="C17599" t="s">
        <v>9357</v>
      </c>
      <c r="D17599" s="84"/>
      <c r="F17599" s="84"/>
    </row>
    <row r="17600" spans="1:6" x14ac:dyDescent="0.25">
      <c r="A17600" t="s">
        <v>18838</v>
      </c>
      <c r="B17600">
        <v>1</v>
      </c>
      <c r="C17600" t="s">
        <v>9357</v>
      </c>
      <c r="D17600" s="84"/>
      <c r="F17600" s="84"/>
    </row>
    <row r="17601" spans="1:6" x14ac:dyDescent="0.25">
      <c r="A17601" t="s">
        <v>18839</v>
      </c>
      <c r="B17601">
        <v>1</v>
      </c>
      <c r="C17601" t="s">
        <v>9357</v>
      </c>
      <c r="D17601" s="84"/>
      <c r="F17601" s="84"/>
    </row>
    <row r="17602" spans="1:6" x14ac:dyDescent="0.25">
      <c r="A17602" t="s">
        <v>18840</v>
      </c>
      <c r="B17602">
        <v>1</v>
      </c>
      <c r="C17602" t="s">
        <v>9357</v>
      </c>
      <c r="D17602" s="84"/>
      <c r="F17602" s="84"/>
    </row>
    <row r="17603" spans="1:6" x14ac:dyDescent="0.25">
      <c r="A17603" t="s">
        <v>18841</v>
      </c>
      <c r="B17603">
        <v>1</v>
      </c>
      <c r="C17603" t="s">
        <v>9357</v>
      </c>
      <c r="D17603" s="84"/>
      <c r="F17603" s="84"/>
    </row>
    <row r="17604" spans="1:6" x14ac:dyDescent="0.25">
      <c r="A17604" t="s">
        <v>18842</v>
      </c>
      <c r="B17604">
        <v>1</v>
      </c>
      <c r="C17604" t="s">
        <v>9357</v>
      </c>
      <c r="D17604" s="84"/>
      <c r="F17604" s="84"/>
    </row>
    <row r="17605" spans="1:6" x14ac:dyDescent="0.25">
      <c r="A17605" t="s">
        <v>18843</v>
      </c>
      <c r="B17605">
        <v>1</v>
      </c>
      <c r="C17605" t="s">
        <v>9357</v>
      </c>
      <c r="D17605" s="84"/>
      <c r="F17605" s="84"/>
    </row>
    <row r="17606" spans="1:6" x14ac:dyDescent="0.25">
      <c r="A17606" t="s">
        <v>18844</v>
      </c>
      <c r="B17606">
        <v>1</v>
      </c>
      <c r="C17606" t="s">
        <v>9357</v>
      </c>
      <c r="D17606" s="84"/>
      <c r="F17606" s="84"/>
    </row>
    <row r="17607" spans="1:6" x14ac:dyDescent="0.25">
      <c r="A17607" t="s">
        <v>18845</v>
      </c>
      <c r="B17607">
        <v>1</v>
      </c>
      <c r="C17607" t="s">
        <v>9357</v>
      </c>
      <c r="D17607" s="84"/>
      <c r="F17607" s="84"/>
    </row>
    <row r="17608" spans="1:6" x14ac:dyDescent="0.25">
      <c r="A17608" t="s">
        <v>18846</v>
      </c>
      <c r="B17608">
        <v>1</v>
      </c>
      <c r="C17608" t="s">
        <v>9357</v>
      </c>
      <c r="D17608" s="84"/>
      <c r="F17608" s="84"/>
    </row>
    <row r="17609" spans="1:6" x14ac:dyDescent="0.25">
      <c r="A17609" t="s">
        <v>18847</v>
      </c>
      <c r="B17609">
        <v>1</v>
      </c>
      <c r="C17609" t="s">
        <v>9357</v>
      </c>
      <c r="D17609" s="84"/>
      <c r="F17609" s="84"/>
    </row>
    <row r="17610" spans="1:6" x14ac:dyDescent="0.25">
      <c r="A17610" t="s">
        <v>18848</v>
      </c>
      <c r="B17610">
        <v>1</v>
      </c>
      <c r="C17610" t="s">
        <v>9357</v>
      </c>
      <c r="D17610" s="84"/>
      <c r="F17610" s="84"/>
    </row>
    <row r="17611" spans="1:6" x14ac:dyDescent="0.25">
      <c r="A17611" t="s">
        <v>18849</v>
      </c>
      <c r="B17611">
        <v>1</v>
      </c>
      <c r="C17611" t="s">
        <v>9357</v>
      </c>
      <c r="D17611" s="84"/>
      <c r="F17611" s="84"/>
    </row>
    <row r="17612" spans="1:6" x14ac:dyDescent="0.25">
      <c r="A17612" t="s">
        <v>18850</v>
      </c>
      <c r="B17612">
        <v>1</v>
      </c>
      <c r="C17612" t="s">
        <v>9357</v>
      </c>
      <c r="D17612" s="84"/>
      <c r="F17612" s="84"/>
    </row>
    <row r="17613" spans="1:6" x14ac:dyDescent="0.25">
      <c r="A17613" t="s">
        <v>18851</v>
      </c>
      <c r="B17613">
        <v>1</v>
      </c>
      <c r="C17613" t="s">
        <v>9357</v>
      </c>
      <c r="D17613" s="84"/>
      <c r="F17613" s="84"/>
    </row>
    <row r="17614" spans="1:6" x14ac:dyDescent="0.25">
      <c r="A17614" t="s">
        <v>18852</v>
      </c>
      <c r="B17614">
        <v>1</v>
      </c>
      <c r="C17614" t="s">
        <v>9357</v>
      </c>
      <c r="D17614" s="84"/>
      <c r="F17614" s="84"/>
    </row>
    <row r="17615" spans="1:6" x14ac:dyDescent="0.25">
      <c r="A17615" t="s">
        <v>18853</v>
      </c>
      <c r="B17615">
        <v>1</v>
      </c>
      <c r="C17615" t="s">
        <v>9357</v>
      </c>
      <c r="D17615" s="84"/>
      <c r="F17615" s="84"/>
    </row>
    <row r="17616" spans="1:6" x14ac:dyDescent="0.25">
      <c r="A17616" t="s">
        <v>18854</v>
      </c>
      <c r="B17616">
        <v>1</v>
      </c>
      <c r="C17616" t="s">
        <v>9357</v>
      </c>
      <c r="D17616" s="84"/>
      <c r="F17616" s="84"/>
    </row>
    <row r="17617" spans="1:6" x14ac:dyDescent="0.25">
      <c r="A17617" t="s">
        <v>18855</v>
      </c>
      <c r="B17617">
        <v>1</v>
      </c>
      <c r="C17617" t="s">
        <v>9357</v>
      </c>
      <c r="D17617" s="84"/>
      <c r="F17617" s="84"/>
    </row>
    <row r="17618" spans="1:6" x14ac:dyDescent="0.25">
      <c r="A17618" t="s">
        <v>18856</v>
      </c>
      <c r="B17618">
        <v>1</v>
      </c>
      <c r="C17618" t="s">
        <v>9357</v>
      </c>
      <c r="D17618" s="84"/>
      <c r="F17618" s="84"/>
    </row>
    <row r="17619" spans="1:6" x14ac:dyDescent="0.25">
      <c r="A17619" t="s">
        <v>18857</v>
      </c>
      <c r="B17619">
        <v>1</v>
      </c>
      <c r="C17619" t="s">
        <v>9357</v>
      </c>
      <c r="D17619" s="84"/>
      <c r="F17619" s="84"/>
    </row>
    <row r="17620" spans="1:6" x14ac:dyDescent="0.25">
      <c r="A17620" t="s">
        <v>18858</v>
      </c>
      <c r="B17620">
        <v>1</v>
      </c>
      <c r="C17620" t="s">
        <v>9357</v>
      </c>
      <c r="D17620" s="84"/>
      <c r="F17620" s="84"/>
    </row>
    <row r="17621" spans="1:6" x14ac:dyDescent="0.25">
      <c r="A17621" t="s">
        <v>18859</v>
      </c>
      <c r="B17621">
        <v>1</v>
      </c>
      <c r="C17621" t="s">
        <v>9357</v>
      </c>
      <c r="D17621" s="84"/>
      <c r="F17621" s="84"/>
    </row>
    <row r="17622" spans="1:6" x14ac:dyDescent="0.25">
      <c r="A17622" t="s">
        <v>18860</v>
      </c>
      <c r="B17622">
        <v>1</v>
      </c>
      <c r="C17622" t="s">
        <v>9357</v>
      </c>
      <c r="D17622" s="84"/>
      <c r="F17622" s="84"/>
    </row>
    <row r="17623" spans="1:6" x14ac:dyDescent="0.25">
      <c r="A17623" t="s">
        <v>18861</v>
      </c>
      <c r="B17623">
        <v>1</v>
      </c>
      <c r="C17623" t="s">
        <v>9357</v>
      </c>
      <c r="D17623" s="84"/>
      <c r="F17623" s="84"/>
    </row>
    <row r="17624" spans="1:6" x14ac:dyDescent="0.25">
      <c r="A17624" t="s">
        <v>18862</v>
      </c>
      <c r="B17624">
        <v>1</v>
      </c>
      <c r="C17624" t="s">
        <v>9357</v>
      </c>
      <c r="D17624" s="84"/>
      <c r="F17624" s="84"/>
    </row>
    <row r="17625" spans="1:6" x14ac:dyDescent="0.25">
      <c r="A17625" t="s">
        <v>18863</v>
      </c>
      <c r="B17625">
        <v>1</v>
      </c>
      <c r="C17625" t="s">
        <v>9357</v>
      </c>
      <c r="D17625" s="84"/>
      <c r="F17625" s="84"/>
    </row>
    <row r="17626" spans="1:6" x14ac:dyDescent="0.25">
      <c r="A17626" t="s">
        <v>18864</v>
      </c>
      <c r="B17626">
        <v>1</v>
      </c>
      <c r="C17626" t="s">
        <v>9357</v>
      </c>
      <c r="D17626" s="84"/>
      <c r="F17626" s="84"/>
    </row>
    <row r="17627" spans="1:6" x14ac:dyDescent="0.25">
      <c r="A17627" t="s">
        <v>18865</v>
      </c>
      <c r="B17627">
        <v>1</v>
      </c>
      <c r="C17627" t="s">
        <v>9357</v>
      </c>
      <c r="D17627" s="84"/>
      <c r="F17627" s="84"/>
    </row>
    <row r="17628" spans="1:6" x14ac:dyDescent="0.25">
      <c r="A17628" t="s">
        <v>18866</v>
      </c>
      <c r="B17628">
        <v>1</v>
      </c>
      <c r="C17628" t="s">
        <v>9357</v>
      </c>
      <c r="D17628" s="84"/>
      <c r="F17628" s="84"/>
    </row>
    <row r="17629" spans="1:6" x14ac:dyDescent="0.25">
      <c r="A17629" t="s">
        <v>18867</v>
      </c>
      <c r="B17629">
        <v>1</v>
      </c>
      <c r="C17629" t="s">
        <v>9357</v>
      </c>
      <c r="D17629" s="84"/>
      <c r="F17629" s="84"/>
    </row>
    <row r="17630" spans="1:6" x14ac:dyDescent="0.25">
      <c r="A17630" t="s">
        <v>18868</v>
      </c>
      <c r="B17630">
        <v>1</v>
      </c>
      <c r="C17630" t="s">
        <v>9357</v>
      </c>
      <c r="D17630" s="84"/>
      <c r="F17630" s="84"/>
    </row>
    <row r="17631" spans="1:6" x14ac:dyDescent="0.25">
      <c r="A17631" t="s">
        <v>18869</v>
      </c>
      <c r="B17631">
        <v>1</v>
      </c>
      <c r="C17631" t="s">
        <v>9357</v>
      </c>
      <c r="D17631" s="84"/>
      <c r="F17631" s="84"/>
    </row>
    <row r="17632" spans="1:6" x14ac:dyDescent="0.25">
      <c r="A17632" t="s">
        <v>18870</v>
      </c>
      <c r="B17632">
        <v>1</v>
      </c>
      <c r="C17632" t="s">
        <v>9357</v>
      </c>
      <c r="D17632" s="84"/>
      <c r="F17632" s="84"/>
    </row>
    <row r="17633" spans="1:6" x14ac:dyDescent="0.25">
      <c r="A17633" t="s">
        <v>18871</v>
      </c>
      <c r="B17633">
        <v>1</v>
      </c>
      <c r="C17633" t="s">
        <v>9357</v>
      </c>
      <c r="D17633" s="84"/>
      <c r="F17633" s="84"/>
    </row>
    <row r="17634" spans="1:6" x14ac:dyDescent="0.25">
      <c r="A17634" t="s">
        <v>18872</v>
      </c>
      <c r="B17634">
        <v>1</v>
      </c>
      <c r="C17634" t="s">
        <v>9357</v>
      </c>
      <c r="D17634" s="84"/>
      <c r="F17634" s="84"/>
    </row>
    <row r="17635" spans="1:6" x14ac:dyDescent="0.25">
      <c r="A17635" t="s">
        <v>18873</v>
      </c>
      <c r="B17635">
        <v>1</v>
      </c>
      <c r="C17635" t="s">
        <v>9357</v>
      </c>
      <c r="D17635" s="84"/>
      <c r="F17635" s="84"/>
    </row>
    <row r="17636" spans="1:6" x14ac:dyDescent="0.25">
      <c r="A17636" t="s">
        <v>18874</v>
      </c>
      <c r="B17636">
        <v>1</v>
      </c>
      <c r="C17636" t="s">
        <v>9357</v>
      </c>
      <c r="D17636" s="84"/>
      <c r="F17636" s="84"/>
    </row>
    <row r="17637" spans="1:6" x14ac:dyDescent="0.25">
      <c r="A17637" t="s">
        <v>18875</v>
      </c>
      <c r="B17637">
        <v>1</v>
      </c>
      <c r="C17637" t="s">
        <v>9357</v>
      </c>
      <c r="D17637" s="84"/>
      <c r="F17637" s="84"/>
    </row>
    <row r="17638" spans="1:6" x14ac:dyDescent="0.25">
      <c r="A17638" t="s">
        <v>18876</v>
      </c>
      <c r="B17638">
        <v>1</v>
      </c>
      <c r="C17638" t="s">
        <v>9357</v>
      </c>
      <c r="D17638" s="84"/>
      <c r="F17638" s="84"/>
    </row>
    <row r="17639" spans="1:6" x14ac:dyDescent="0.25">
      <c r="A17639" t="s">
        <v>18877</v>
      </c>
      <c r="B17639">
        <v>1</v>
      </c>
      <c r="C17639" t="s">
        <v>9357</v>
      </c>
      <c r="D17639" s="84"/>
      <c r="F17639" s="84"/>
    </row>
    <row r="17640" spans="1:6" x14ac:dyDescent="0.25">
      <c r="A17640" t="s">
        <v>18878</v>
      </c>
      <c r="B17640">
        <v>1</v>
      </c>
      <c r="C17640" t="s">
        <v>9357</v>
      </c>
      <c r="D17640" s="84"/>
      <c r="F17640" s="84"/>
    </row>
    <row r="17641" spans="1:6" x14ac:dyDescent="0.25">
      <c r="A17641" t="s">
        <v>18879</v>
      </c>
      <c r="B17641">
        <v>1</v>
      </c>
      <c r="C17641" t="s">
        <v>9357</v>
      </c>
      <c r="D17641" s="84"/>
      <c r="F17641" s="84"/>
    </row>
    <row r="17642" spans="1:6" x14ac:dyDescent="0.25">
      <c r="A17642" t="s">
        <v>18880</v>
      </c>
      <c r="B17642">
        <v>1</v>
      </c>
      <c r="C17642" t="s">
        <v>9357</v>
      </c>
      <c r="D17642" s="84"/>
      <c r="F17642" s="84"/>
    </row>
    <row r="17643" spans="1:6" x14ac:dyDescent="0.25">
      <c r="A17643" t="s">
        <v>18881</v>
      </c>
      <c r="B17643">
        <v>1</v>
      </c>
      <c r="C17643" t="s">
        <v>9357</v>
      </c>
      <c r="D17643" s="84"/>
      <c r="F17643" s="84"/>
    </row>
    <row r="17644" spans="1:6" x14ac:dyDescent="0.25">
      <c r="A17644" t="s">
        <v>18882</v>
      </c>
      <c r="B17644">
        <v>1</v>
      </c>
      <c r="C17644" t="s">
        <v>9357</v>
      </c>
      <c r="D17644" s="84"/>
      <c r="F17644" s="84"/>
    </row>
    <row r="17645" spans="1:6" x14ac:dyDescent="0.25">
      <c r="A17645" t="s">
        <v>18883</v>
      </c>
      <c r="B17645">
        <v>1</v>
      </c>
      <c r="C17645" t="s">
        <v>9357</v>
      </c>
      <c r="D17645" s="84"/>
      <c r="F17645" s="84"/>
    </row>
    <row r="17646" spans="1:6" x14ac:dyDescent="0.25">
      <c r="A17646" t="s">
        <v>18884</v>
      </c>
      <c r="B17646">
        <v>1</v>
      </c>
      <c r="C17646" t="s">
        <v>9357</v>
      </c>
      <c r="D17646" s="84"/>
      <c r="F17646" s="84"/>
    </row>
    <row r="17647" spans="1:6" x14ac:dyDescent="0.25">
      <c r="A17647" t="s">
        <v>18885</v>
      </c>
      <c r="B17647">
        <v>1</v>
      </c>
      <c r="C17647" t="s">
        <v>9357</v>
      </c>
      <c r="D17647" s="84"/>
      <c r="F17647" s="84"/>
    </row>
    <row r="17648" spans="1:6" x14ac:dyDescent="0.25">
      <c r="A17648" t="s">
        <v>18886</v>
      </c>
      <c r="B17648">
        <v>1</v>
      </c>
      <c r="C17648" t="s">
        <v>9357</v>
      </c>
      <c r="D17648" s="84"/>
      <c r="F17648" s="84"/>
    </row>
    <row r="17649" spans="1:6" x14ac:dyDescent="0.25">
      <c r="A17649" t="s">
        <v>18887</v>
      </c>
      <c r="B17649">
        <v>1</v>
      </c>
      <c r="C17649" t="s">
        <v>9357</v>
      </c>
      <c r="D17649" s="84"/>
      <c r="F17649" s="84"/>
    </row>
    <row r="17650" spans="1:6" x14ac:dyDescent="0.25">
      <c r="A17650" t="s">
        <v>18888</v>
      </c>
      <c r="B17650">
        <v>1</v>
      </c>
      <c r="C17650" t="s">
        <v>9357</v>
      </c>
      <c r="D17650" s="84"/>
      <c r="F17650" s="84"/>
    </row>
    <row r="17651" spans="1:6" x14ac:dyDescent="0.25">
      <c r="A17651" t="s">
        <v>18889</v>
      </c>
      <c r="B17651">
        <v>1</v>
      </c>
      <c r="C17651" t="s">
        <v>9357</v>
      </c>
      <c r="D17651" s="84"/>
      <c r="F17651" s="84"/>
    </row>
    <row r="17652" spans="1:6" x14ac:dyDescent="0.25">
      <c r="A17652" t="s">
        <v>18890</v>
      </c>
      <c r="B17652">
        <v>1</v>
      </c>
      <c r="C17652" t="s">
        <v>9357</v>
      </c>
      <c r="D17652" s="84"/>
      <c r="F17652" s="84"/>
    </row>
    <row r="17653" spans="1:6" x14ac:dyDescent="0.25">
      <c r="A17653" t="s">
        <v>18891</v>
      </c>
      <c r="B17653">
        <v>1</v>
      </c>
      <c r="C17653" t="s">
        <v>9357</v>
      </c>
      <c r="D17653" s="84"/>
      <c r="F17653" s="84"/>
    </row>
    <row r="17654" spans="1:6" x14ac:dyDescent="0.25">
      <c r="A17654" t="s">
        <v>18892</v>
      </c>
      <c r="B17654">
        <v>1</v>
      </c>
      <c r="C17654" t="s">
        <v>9357</v>
      </c>
      <c r="D17654" s="84"/>
      <c r="F17654" s="84"/>
    </row>
    <row r="17655" spans="1:6" x14ac:dyDescent="0.25">
      <c r="A17655" t="s">
        <v>18893</v>
      </c>
      <c r="B17655">
        <v>1</v>
      </c>
      <c r="C17655" t="s">
        <v>9357</v>
      </c>
      <c r="D17655" s="84"/>
      <c r="F17655" s="84"/>
    </row>
    <row r="17656" spans="1:6" x14ac:dyDescent="0.25">
      <c r="A17656" t="s">
        <v>18894</v>
      </c>
      <c r="B17656">
        <v>1</v>
      </c>
      <c r="C17656" t="s">
        <v>9357</v>
      </c>
      <c r="D17656" s="84"/>
      <c r="F17656" s="84"/>
    </row>
    <row r="17657" spans="1:6" x14ac:dyDescent="0.25">
      <c r="A17657" t="s">
        <v>18895</v>
      </c>
      <c r="B17657">
        <v>1</v>
      </c>
      <c r="C17657" t="s">
        <v>9357</v>
      </c>
      <c r="D17657" s="84"/>
      <c r="F17657" s="84"/>
    </row>
    <row r="17658" spans="1:6" x14ac:dyDescent="0.25">
      <c r="A17658" t="s">
        <v>18896</v>
      </c>
      <c r="B17658">
        <v>1</v>
      </c>
      <c r="C17658" t="s">
        <v>9357</v>
      </c>
      <c r="D17658" s="84"/>
      <c r="F17658" s="84"/>
    </row>
    <row r="17659" spans="1:6" x14ac:dyDescent="0.25">
      <c r="A17659" t="s">
        <v>18897</v>
      </c>
      <c r="B17659">
        <v>1</v>
      </c>
      <c r="C17659" t="s">
        <v>9357</v>
      </c>
      <c r="D17659" s="84"/>
      <c r="F17659" s="84"/>
    </row>
    <row r="17660" spans="1:6" x14ac:dyDescent="0.25">
      <c r="A17660" t="s">
        <v>18898</v>
      </c>
      <c r="B17660">
        <v>1</v>
      </c>
      <c r="C17660" t="s">
        <v>9357</v>
      </c>
      <c r="D17660" s="84"/>
      <c r="F17660" s="84"/>
    </row>
    <row r="17661" spans="1:6" x14ac:dyDescent="0.25">
      <c r="A17661" t="s">
        <v>18899</v>
      </c>
      <c r="B17661">
        <v>1</v>
      </c>
      <c r="C17661" t="s">
        <v>9357</v>
      </c>
      <c r="D17661" s="84"/>
      <c r="F17661" s="84"/>
    </row>
    <row r="17662" spans="1:6" x14ac:dyDescent="0.25">
      <c r="A17662" t="s">
        <v>18900</v>
      </c>
      <c r="B17662">
        <v>1</v>
      </c>
      <c r="C17662" t="s">
        <v>9357</v>
      </c>
      <c r="D17662" s="84"/>
      <c r="F17662" s="84"/>
    </row>
    <row r="17663" spans="1:6" x14ac:dyDescent="0.25">
      <c r="A17663" t="s">
        <v>18901</v>
      </c>
      <c r="B17663">
        <v>1</v>
      </c>
      <c r="C17663" t="s">
        <v>9357</v>
      </c>
      <c r="D17663" s="84"/>
      <c r="F17663" s="84"/>
    </row>
    <row r="17664" spans="1:6" x14ac:dyDescent="0.25">
      <c r="A17664" t="s">
        <v>18902</v>
      </c>
      <c r="B17664">
        <v>1</v>
      </c>
      <c r="C17664" t="s">
        <v>9357</v>
      </c>
      <c r="D17664" s="84"/>
      <c r="F17664" s="84"/>
    </row>
    <row r="17665" spans="1:6" x14ac:dyDescent="0.25">
      <c r="A17665" t="s">
        <v>18903</v>
      </c>
      <c r="B17665">
        <v>1</v>
      </c>
      <c r="C17665" t="s">
        <v>9357</v>
      </c>
      <c r="D17665" s="84"/>
      <c r="F17665" s="84"/>
    </row>
    <row r="17666" spans="1:6" x14ac:dyDescent="0.25">
      <c r="A17666" t="s">
        <v>18904</v>
      </c>
      <c r="B17666">
        <v>1</v>
      </c>
      <c r="C17666" t="s">
        <v>9357</v>
      </c>
      <c r="D17666" s="84"/>
      <c r="F17666" s="84"/>
    </row>
    <row r="17667" spans="1:6" x14ac:dyDescent="0.25">
      <c r="A17667" t="s">
        <v>18905</v>
      </c>
      <c r="B17667">
        <v>1</v>
      </c>
      <c r="C17667" t="s">
        <v>9357</v>
      </c>
      <c r="D17667" s="84"/>
      <c r="F17667" s="84"/>
    </row>
    <row r="17668" spans="1:6" x14ac:dyDescent="0.25">
      <c r="A17668" t="s">
        <v>18906</v>
      </c>
      <c r="B17668">
        <v>1</v>
      </c>
      <c r="C17668" t="s">
        <v>9357</v>
      </c>
      <c r="D17668" s="84"/>
      <c r="F17668" s="84"/>
    </row>
    <row r="17669" spans="1:6" x14ac:dyDescent="0.25">
      <c r="A17669" t="s">
        <v>18907</v>
      </c>
      <c r="B17669">
        <v>1</v>
      </c>
      <c r="C17669" t="s">
        <v>9357</v>
      </c>
      <c r="D17669" s="84"/>
      <c r="F17669" s="84"/>
    </row>
    <row r="17670" spans="1:6" x14ac:dyDescent="0.25">
      <c r="A17670" t="s">
        <v>18908</v>
      </c>
      <c r="B17670">
        <v>1</v>
      </c>
      <c r="C17670" t="s">
        <v>9357</v>
      </c>
      <c r="D17670" s="84"/>
      <c r="F17670" s="84"/>
    </row>
    <row r="17671" spans="1:6" x14ac:dyDescent="0.25">
      <c r="A17671" t="s">
        <v>18909</v>
      </c>
      <c r="B17671">
        <v>1</v>
      </c>
      <c r="C17671" t="s">
        <v>9357</v>
      </c>
      <c r="D17671" s="84"/>
      <c r="F17671" s="84"/>
    </row>
    <row r="17672" spans="1:6" x14ac:dyDescent="0.25">
      <c r="A17672" t="s">
        <v>18910</v>
      </c>
      <c r="B17672">
        <v>1</v>
      </c>
      <c r="C17672" t="s">
        <v>9357</v>
      </c>
      <c r="D17672" s="84"/>
      <c r="F17672" s="84"/>
    </row>
    <row r="17673" spans="1:6" x14ac:dyDescent="0.25">
      <c r="A17673" t="s">
        <v>18911</v>
      </c>
      <c r="B17673">
        <v>1</v>
      </c>
      <c r="C17673" t="s">
        <v>9357</v>
      </c>
      <c r="D17673" s="84"/>
      <c r="F17673" s="84"/>
    </row>
    <row r="17674" spans="1:6" x14ac:dyDescent="0.25">
      <c r="A17674" t="s">
        <v>18912</v>
      </c>
      <c r="B17674">
        <v>1</v>
      </c>
      <c r="C17674" t="s">
        <v>9357</v>
      </c>
      <c r="D17674" s="84"/>
      <c r="F17674" s="84"/>
    </row>
    <row r="17675" spans="1:6" x14ac:dyDescent="0.25">
      <c r="A17675" t="s">
        <v>18913</v>
      </c>
      <c r="B17675">
        <v>1</v>
      </c>
      <c r="C17675" t="s">
        <v>9357</v>
      </c>
      <c r="D17675" s="84"/>
      <c r="F17675" s="84"/>
    </row>
    <row r="17676" spans="1:6" x14ac:dyDescent="0.25">
      <c r="A17676" t="s">
        <v>18914</v>
      </c>
      <c r="B17676">
        <v>1</v>
      </c>
      <c r="C17676" t="s">
        <v>9357</v>
      </c>
      <c r="D17676" s="84"/>
      <c r="F17676" s="84"/>
    </row>
    <row r="17677" spans="1:6" x14ac:dyDescent="0.25">
      <c r="A17677" t="s">
        <v>18915</v>
      </c>
      <c r="B17677">
        <v>1</v>
      </c>
      <c r="C17677" t="s">
        <v>9357</v>
      </c>
      <c r="D17677" s="84"/>
      <c r="F17677" s="84"/>
    </row>
    <row r="17678" spans="1:6" x14ac:dyDescent="0.25">
      <c r="A17678" t="s">
        <v>18916</v>
      </c>
      <c r="B17678">
        <v>1</v>
      </c>
      <c r="C17678" t="s">
        <v>9357</v>
      </c>
      <c r="D17678" s="84"/>
      <c r="F17678" s="84"/>
    </row>
    <row r="17679" spans="1:6" x14ac:dyDescent="0.25">
      <c r="A17679" t="s">
        <v>18917</v>
      </c>
      <c r="B17679">
        <v>1</v>
      </c>
      <c r="C17679" t="s">
        <v>9357</v>
      </c>
      <c r="D17679" s="84"/>
      <c r="F17679" s="84"/>
    </row>
    <row r="17680" spans="1:6" x14ac:dyDescent="0.25">
      <c r="A17680" t="s">
        <v>18918</v>
      </c>
      <c r="B17680">
        <v>1</v>
      </c>
      <c r="C17680" t="s">
        <v>9357</v>
      </c>
      <c r="D17680" s="84"/>
      <c r="F17680" s="84"/>
    </row>
    <row r="17681" spans="1:6" x14ac:dyDescent="0.25">
      <c r="A17681" t="s">
        <v>18919</v>
      </c>
      <c r="B17681">
        <v>1</v>
      </c>
      <c r="C17681" t="s">
        <v>9357</v>
      </c>
      <c r="D17681" s="84"/>
      <c r="F17681" s="84"/>
    </row>
    <row r="17682" spans="1:6" x14ac:dyDescent="0.25">
      <c r="A17682" t="s">
        <v>18920</v>
      </c>
      <c r="B17682">
        <v>1</v>
      </c>
      <c r="C17682" t="s">
        <v>9357</v>
      </c>
      <c r="D17682" s="84"/>
      <c r="F17682" s="84"/>
    </row>
    <row r="17683" spans="1:6" x14ac:dyDescent="0.25">
      <c r="A17683" t="s">
        <v>18921</v>
      </c>
      <c r="B17683">
        <v>1</v>
      </c>
      <c r="C17683" t="s">
        <v>9357</v>
      </c>
      <c r="D17683" s="84"/>
      <c r="F17683" s="84"/>
    </row>
    <row r="17684" spans="1:6" x14ac:dyDescent="0.25">
      <c r="A17684" t="s">
        <v>18922</v>
      </c>
      <c r="B17684">
        <v>1</v>
      </c>
      <c r="C17684" t="s">
        <v>9357</v>
      </c>
      <c r="D17684" s="84"/>
      <c r="F17684" s="84"/>
    </row>
    <row r="17685" spans="1:6" x14ac:dyDescent="0.25">
      <c r="A17685" t="s">
        <v>18923</v>
      </c>
      <c r="B17685">
        <v>1</v>
      </c>
      <c r="C17685" t="s">
        <v>9357</v>
      </c>
      <c r="D17685" s="84"/>
      <c r="F17685" s="84"/>
    </row>
    <row r="17686" spans="1:6" x14ac:dyDescent="0.25">
      <c r="A17686" t="s">
        <v>18924</v>
      </c>
      <c r="B17686">
        <v>1</v>
      </c>
      <c r="C17686" t="s">
        <v>9357</v>
      </c>
      <c r="D17686" s="84"/>
      <c r="F17686" s="84"/>
    </row>
    <row r="17687" spans="1:6" x14ac:dyDescent="0.25">
      <c r="A17687" t="s">
        <v>18925</v>
      </c>
      <c r="B17687">
        <v>1</v>
      </c>
      <c r="C17687" t="s">
        <v>9357</v>
      </c>
      <c r="D17687" s="84"/>
      <c r="F17687" s="84"/>
    </row>
    <row r="17688" spans="1:6" x14ac:dyDescent="0.25">
      <c r="A17688" t="s">
        <v>18926</v>
      </c>
      <c r="B17688">
        <v>1</v>
      </c>
      <c r="C17688" t="s">
        <v>9357</v>
      </c>
      <c r="D17688" s="84"/>
      <c r="F17688" s="84"/>
    </row>
    <row r="17689" spans="1:6" x14ac:dyDescent="0.25">
      <c r="A17689" t="s">
        <v>18927</v>
      </c>
      <c r="B17689">
        <v>1</v>
      </c>
      <c r="C17689" t="s">
        <v>9357</v>
      </c>
      <c r="D17689" s="84"/>
      <c r="F17689" s="84"/>
    </row>
    <row r="17690" spans="1:6" x14ac:dyDescent="0.25">
      <c r="A17690" t="s">
        <v>18928</v>
      </c>
      <c r="B17690">
        <v>1</v>
      </c>
      <c r="C17690" t="s">
        <v>9357</v>
      </c>
      <c r="D17690" s="84"/>
      <c r="F17690" s="84"/>
    </row>
    <row r="17691" spans="1:6" x14ac:dyDescent="0.25">
      <c r="A17691" t="s">
        <v>18929</v>
      </c>
      <c r="B17691">
        <v>1</v>
      </c>
      <c r="C17691" t="s">
        <v>9357</v>
      </c>
      <c r="D17691" s="84"/>
      <c r="F17691" s="84"/>
    </row>
    <row r="17692" spans="1:6" x14ac:dyDescent="0.25">
      <c r="A17692" t="s">
        <v>18930</v>
      </c>
      <c r="B17692">
        <v>1</v>
      </c>
      <c r="C17692" t="s">
        <v>9357</v>
      </c>
      <c r="D17692" s="84"/>
      <c r="F17692" s="84"/>
    </row>
    <row r="17693" spans="1:6" x14ac:dyDescent="0.25">
      <c r="A17693" t="s">
        <v>18931</v>
      </c>
      <c r="B17693">
        <v>1</v>
      </c>
      <c r="C17693" t="s">
        <v>9357</v>
      </c>
      <c r="D17693" s="84"/>
      <c r="F17693" s="84"/>
    </row>
    <row r="17694" spans="1:6" x14ac:dyDescent="0.25">
      <c r="A17694" t="s">
        <v>18932</v>
      </c>
      <c r="B17694">
        <v>1</v>
      </c>
      <c r="C17694" t="s">
        <v>9357</v>
      </c>
      <c r="D17694" s="84"/>
      <c r="F17694" s="84"/>
    </row>
    <row r="17695" spans="1:6" x14ac:dyDescent="0.25">
      <c r="A17695" t="s">
        <v>18933</v>
      </c>
      <c r="B17695">
        <v>1</v>
      </c>
      <c r="C17695" t="s">
        <v>9357</v>
      </c>
      <c r="D17695" s="84"/>
      <c r="F17695" s="84"/>
    </row>
    <row r="17696" spans="1:6" x14ac:dyDescent="0.25">
      <c r="A17696" t="s">
        <v>18934</v>
      </c>
      <c r="B17696">
        <v>1</v>
      </c>
      <c r="C17696" t="s">
        <v>9357</v>
      </c>
      <c r="D17696" s="84"/>
      <c r="F17696" s="84"/>
    </row>
    <row r="17697" spans="1:6" x14ac:dyDescent="0.25">
      <c r="A17697" t="s">
        <v>18935</v>
      </c>
      <c r="B17697">
        <v>1</v>
      </c>
      <c r="C17697" t="s">
        <v>9357</v>
      </c>
      <c r="D17697" s="84"/>
      <c r="F17697" s="84"/>
    </row>
    <row r="17698" spans="1:6" x14ac:dyDescent="0.25">
      <c r="A17698" t="s">
        <v>18936</v>
      </c>
      <c r="B17698">
        <v>1</v>
      </c>
      <c r="C17698" t="s">
        <v>9357</v>
      </c>
      <c r="D17698" s="84"/>
      <c r="F17698" s="84"/>
    </row>
    <row r="17699" spans="1:6" x14ac:dyDescent="0.25">
      <c r="A17699" t="s">
        <v>18937</v>
      </c>
      <c r="B17699">
        <v>1</v>
      </c>
      <c r="C17699" t="s">
        <v>9357</v>
      </c>
      <c r="D17699" s="84"/>
      <c r="F17699" s="84"/>
    </row>
    <row r="17700" spans="1:6" x14ac:dyDescent="0.25">
      <c r="A17700" t="s">
        <v>18938</v>
      </c>
      <c r="B17700">
        <v>1</v>
      </c>
      <c r="C17700" t="s">
        <v>9357</v>
      </c>
      <c r="D17700" s="84"/>
      <c r="F17700" s="84"/>
    </row>
    <row r="17701" spans="1:6" x14ac:dyDescent="0.25">
      <c r="A17701" t="s">
        <v>18939</v>
      </c>
      <c r="B17701">
        <v>1</v>
      </c>
      <c r="C17701" t="s">
        <v>9357</v>
      </c>
      <c r="D17701" s="84"/>
      <c r="F17701" s="84"/>
    </row>
    <row r="17702" spans="1:6" x14ac:dyDescent="0.25">
      <c r="A17702" t="s">
        <v>18940</v>
      </c>
      <c r="B17702">
        <v>1</v>
      </c>
      <c r="C17702" t="s">
        <v>9357</v>
      </c>
      <c r="D17702" s="84"/>
      <c r="F17702" s="84"/>
    </row>
    <row r="17703" spans="1:6" x14ac:dyDescent="0.25">
      <c r="A17703" t="s">
        <v>18941</v>
      </c>
      <c r="B17703">
        <v>1</v>
      </c>
      <c r="C17703" t="s">
        <v>9357</v>
      </c>
      <c r="D17703" s="84"/>
      <c r="F17703" s="84"/>
    </row>
    <row r="17704" spans="1:6" x14ac:dyDescent="0.25">
      <c r="A17704" t="s">
        <v>18942</v>
      </c>
      <c r="B17704">
        <v>1</v>
      </c>
      <c r="C17704" t="s">
        <v>9357</v>
      </c>
      <c r="D17704" s="84"/>
      <c r="F17704" s="84"/>
    </row>
    <row r="17705" spans="1:6" x14ac:dyDescent="0.25">
      <c r="A17705" t="s">
        <v>18943</v>
      </c>
      <c r="B17705">
        <v>1</v>
      </c>
      <c r="C17705" t="s">
        <v>9357</v>
      </c>
      <c r="D17705" s="84"/>
      <c r="F17705" s="84"/>
    </row>
    <row r="17706" spans="1:6" x14ac:dyDescent="0.25">
      <c r="A17706" t="s">
        <v>18944</v>
      </c>
      <c r="B17706">
        <v>1</v>
      </c>
      <c r="C17706" t="s">
        <v>9357</v>
      </c>
      <c r="D17706" s="84"/>
      <c r="F17706" s="84"/>
    </row>
    <row r="17707" spans="1:6" x14ac:dyDescent="0.25">
      <c r="A17707" t="s">
        <v>18945</v>
      </c>
      <c r="B17707">
        <v>1</v>
      </c>
      <c r="C17707" t="s">
        <v>9357</v>
      </c>
      <c r="D17707" s="84"/>
      <c r="F17707" s="84"/>
    </row>
    <row r="17708" spans="1:6" x14ac:dyDescent="0.25">
      <c r="A17708" t="s">
        <v>18946</v>
      </c>
      <c r="B17708">
        <v>1</v>
      </c>
      <c r="C17708" t="s">
        <v>9357</v>
      </c>
      <c r="D17708" s="84"/>
      <c r="F17708" s="84"/>
    </row>
    <row r="17709" spans="1:6" x14ac:dyDescent="0.25">
      <c r="A17709" t="s">
        <v>18947</v>
      </c>
      <c r="B17709">
        <v>1</v>
      </c>
      <c r="C17709" t="s">
        <v>9357</v>
      </c>
      <c r="D17709" s="84"/>
      <c r="F17709" s="84"/>
    </row>
    <row r="17710" spans="1:6" x14ac:dyDescent="0.25">
      <c r="A17710" t="s">
        <v>18948</v>
      </c>
      <c r="B17710">
        <v>1</v>
      </c>
      <c r="C17710" t="s">
        <v>9357</v>
      </c>
      <c r="D17710" s="84"/>
      <c r="F17710" s="84"/>
    </row>
    <row r="17711" spans="1:6" x14ac:dyDescent="0.25">
      <c r="A17711" t="s">
        <v>18949</v>
      </c>
      <c r="B17711">
        <v>1</v>
      </c>
      <c r="C17711" t="s">
        <v>9357</v>
      </c>
      <c r="D17711" s="84"/>
      <c r="F17711" s="84"/>
    </row>
    <row r="17712" spans="1:6" x14ac:dyDescent="0.25">
      <c r="A17712" t="s">
        <v>18950</v>
      </c>
      <c r="B17712">
        <v>1</v>
      </c>
      <c r="C17712" t="s">
        <v>9357</v>
      </c>
      <c r="D17712" s="84"/>
      <c r="F17712" s="84"/>
    </row>
    <row r="17713" spans="1:6" x14ac:dyDescent="0.25">
      <c r="A17713" t="s">
        <v>18951</v>
      </c>
      <c r="B17713">
        <v>1</v>
      </c>
      <c r="C17713" t="s">
        <v>9357</v>
      </c>
      <c r="D17713" s="84"/>
      <c r="F17713" s="84"/>
    </row>
    <row r="17714" spans="1:6" x14ac:dyDescent="0.25">
      <c r="A17714" t="s">
        <v>18952</v>
      </c>
      <c r="B17714">
        <v>1</v>
      </c>
      <c r="C17714" t="s">
        <v>9357</v>
      </c>
      <c r="D17714" s="84"/>
      <c r="F17714" s="84"/>
    </row>
    <row r="17715" spans="1:6" x14ac:dyDescent="0.25">
      <c r="A17715" t="s">
        <v>18953</v>
      </c>
      <c r="B17715">
        <v>1</v>
      </c>
      <c r="C17715" t="s">
        <v>9357</v>
      </c>
      <c r="D17715" s="84"/>
      <c r="F17715" s="84"/>
    </row>
    <row r="17716" spans="1:6" x14ac:dyDescent="0.25">
      <c r="A17716" t="s">
        <v>18954</v>
      </c>
      <c r="B17716">
        <v>1</v>
      </c>
      <c r="C17716" t="s">
        <v>9357</v>
      </c>
      <c r="D17716" s="84"/>
      <c r="F17716" s="84"/>
    </row>
    <row r="17717" spans="1:6" x14ac:dyDescent="0.25">
      <c r="A17717" t="s">
        <v>18955</v>
      </c>
      <c r="B17717">
        <v>1</v>
      </c>
      <c r="C17717" t="s">
        <v>9357</v>
      </c>
      <c r="D17717" s="84"/>
      <c r="F17717" s="84"/>
    </row>
    <row r="17718" spans="1:6" x14ac:dyDescent="0.25">
      <c r="A17718" t="s">
        <v>18956</v>
      </c>
      <c r="B17718">
        <v>1</v>
      </c>
      <c r="C17718" t="s">
        <v>9357</v>
      </c>
      <c r="D17718" s="84"/>
      <c r="F17718" s="84"/>
    </row>
    <row r="17719" spans="1:6" x14ac:dyDescent="0.25">
      <c r="A17719" t="s">
        <v>18957</v>
      </c>
      <c r="B17719">
        <v>1</v>
      </c>
      <c r="C17719" t="s">
        <v>9357</v>
      </c>
      <c r="D17719" s="84"/>
      <c r="F17719" s="84"/>
    </row>
    <row r="17720" spans="1:6" x14ac:dyDescent="0.25">
      <c r="A17720" t="s">
        <v>18958</v>
      </c>
      <c r="B17720">
        <v>1</v>
      </c>
      <c r="C17720" t="s">
        <v>9357</v>
      </c>
      <c r="D17720" s="84"/>
      <c r="F17720" s="84"/>
    </row>
    <row r="17721" spans="1:6" x14ac:dyDescent="0.25">
      <c r="A17721" t="s">
        <v>18959</v>
      </c>
      <c r="B17721">
        <v>1</v>
      </c>
      <c r="C17721" t="s">
        <v>9357</v>
      </c>
      <c r="D17721" s="84"/>
      <c r="F17721" s="84"/>
    </row>
    <row r="17722" spans="1:6" x14ac:dyDescent="0.25">
      <c r="A17722" t="s">
        <v>18960</v>
      </c>
      <c r="B17722">
        <v>1</v>
      </c>
      <c r="C17722" t="s">
        <v>9357</v>
      </c>
      <c r="D17722" s="84"/>
      <c r="F17722" s="84"/>
    </row>
    <row r="17723" spans="1:6" x14ac:dyDescent="0.25">
      <c r="A17723" t="s">
        <v>18961</v>
      </c>
      <c r="B17723">
        <v>1</v>
      </c>
      <c r="C17723" t="s">
        <v>9357</v>
      </c>
      <c r="D17723" s="84"/>
      <c r="F17723" s="84"/>
    </row>
    <row r="17724" spans="1:6" x14ac:dyDescent="0.25">
      <c r="A17724" t="s">
        <v>18962</v>
      </c>
      <c r="B17724">
        <v>1</v>
      </c>
      <c r="C17724" t="s">
        <v>9357</v>
      </c>
      <c r="D17724" s="84"/>
      <c r="F17724" s="84"/>
    </row>
    <row r="17725" spans="1:6" x14ac:dyDescent="0.25">
      <c r="A17725" t="s">
        <v>18963</v>
      </c>
      <c r="B17725">
        <v>1</v>
      </c>
      <c r="C17725" t="s">
        <v>9357</v>
      </c>
      <c r="D17725" s="84"/>
      <c r="F17725" s="84"/>
    </row>
    <row r="17726" spans="1:6" x14ac:dyDescent="0.25">
      <c r="A17726" t="s">
        <v>18964</v>
      </c>
      <c r="B17726">
        <v>1</v>
      </c>
      <c r="C17726" t="s">
        <v>9357</v>
      </c>
      <c r="D17726" s="84"/>
      <c r="F17726" s="84"/>
    </row>
    <row r="17727" spans="1:6" x14ac:dyDescent="0.25">
      <c r="A17727" t="s">
        <v>18965</v>
      </c>
      <c r="B17727">
        <v>1</v>
      </c>
      <c r="C17727" t="s">
        <v>9357</v>
      </c>
      <c r="D17727" s="84"/>
      <c r="F17727" s="84"/>
    </row>
    <row r="17728" spans="1:6" x14ac:dyDescent="0.25">
      <c r="A17728" t="s">
        <v>18966</v>
      </c>
      <c r="B17728">
        <v>1</v>
      </c>
      <c r="C17728" t="s">
        <v>9357</v>
      </c>
      <c r="D17728" s="84"/>
      <c r="F17728" s="84"/>
    </row>
    <row r="17729" spans="1:6" x14ac:dyDescent="0.25">
      <c r="A17729" t="s">
        <v>18967</v>
      </c>
      <c r="B17729">
        <v>1</v>
      </c>
      <c r="C17729" t="s">
        <v>9357</v>
      </c>
      <c r="D17729" s="84"/>
      <c r="F17729" s="84"/>
    </row>
    <row r="17730" spans="1:6" x14ac:dyDescent="0.25">
      <c r="A17730" t="s">
        <v>18968</v>
      </c>
      <c r="B17730">
        <v>1</v>
      </c>
      <c r="C17730" t="s">
        <v>9357</v>
      </c>
      <c r="D17730" s="84"/>
      <c r="F17730" s="84"/>
    </row>
    <row r="17731" spans="1:6" x14ac:dyDescent="0.25">
      <c r="A17731" t="s">
        <v>18969</v>
      </c>
      <c r="B17731">
        <v>1</v>
      </c>
      <c r="C17731" t="s">
        <v>9357</v>
      </c>
      <c r="D17731" s="84"/>
      <c r="F17731" s="84"/>
    </row>
    <row r="17732" spans="1:6" x14ac:dyDescent="0.25">
      <c r="A17732" t="s">
        <v>18970</v>
      </c>
      <c r="B17732">
        <v>1</v>
      </c>
      <c r="C17732" t="s">
        <v>9357</v>
      </c>
      <c r="D17732" s="84"/>
      <c r="F17732" s="84"/>
    </row>
    <row r="17733" spans="1:6" x14ac:dyDescent="0.25">
      <c r="A17733" t="s">
        <v>18971</v>
      </c>
      <c r="B17733">
        <v>1</v>
      </c>
      <c r="C17733" t="s">
        <v>9357</v>
      </c>
      <c r="D17733" s="84"/>
      <c r="F17733" s="84"/>
    </row>
    <row r="17734" spans="1:6" x14ac:dyDescent="0.25">
      <c r="A17734" t="s">
        <v>18972</v>
      </c>
      <c r="B17734">
        <v>1</v>
      </c>
      <c r="C17734" t="s">
        <v>9357</v>
      </c>
      <c r="D17734" s="84"/>
      <c r="F17734" s="84"/>
    </row>
    <row r="17735" spans="1:6" x14ac:dyDescent="0.25">
      <c r="A17735" t="s">
        <v>18973</v>
      </c>
      <c r="B17735">
        <v>1</v>
      </c>
      <c r="C17735" t="s">
        <v>9357</v>
      </c>
      <c r="D17735" s="84"/>
      <c r="F17735" s="84"/>
    </row>
    <row r="17736" spans="1:6" x14ac:dyDescent="0.25">
      <c r="A17736" t="s">
        <v>18974</v>
      </c>
      <c r="B17736">
        <v>1</v>
      </c>
      <c r="C17736" t="s">
        <v>9357</v>
      </c>
      <c r="D17736" s="84"/>
      <c r="F17736" s="84"/>
    </row>
    <row r="17737" spans="1:6" x14ac:dyDescent="0.25">
      <c r="A17737" t="s">
        <v>18975</v>
      </c>
      <c r="B17737">
        <v>1</v>
      </c>
      <c r="C17737" t="s">
        <v>9357</v>
      </c>
      <c r="D17737" s="84"/>
      <c r="F17737" s="84"/>
    </row>
    <row r="17738" spans="1:6" x14ac:dyDescent="0.25">
      <c r="A17738" t="s">
        <v>18976</v>
      </c>
      <c r="B17738">
        <v>1</v>
      </c>
      <c r="C17738" t="s">
        <v>9357</v>
      </c>
      <c r="D17738" s="84"/>
      <c r="F17738" s="84"/>
    </row>
    <row r="17739" spans="1:6" x14ac:dyDescent="0.25">
      <c r="A17739" t="s">
        <v>18977</v>
      </c>
      <c r="B17739">
        <v>1</v>
      </c>
      <c r="C17739" t="s">
        <v>9357</v>
      </c>
      <c r="D17739" s="84"/>
      <c r="F17739" s="84"/>
    </row>
    <row r="17740" spans="1:6" x14ac:dyDescent="0.25">
      <c r="A17740" t="s">
        <v>18978</v>
      </c>
      <c r="B17740">
        <v>1</v>
      </c>
      <c r="C17740" t="s">
        <v>9357</v>
      </c>
      <c r="D17740" s="84"/>
      <c r="F17740" s="84"/>
    </row>
    <row r="17741" spans="1:6" x14ac:dyDescent="0.25">
      <c r="A17741" t="s">
        <v>18979</v>
      </c>
      <c r="B17741">
        <v>1</v>
      </c>
      <c r="C17741" t="s">
        <v>9357</v>
      </c>
      <c r="D17741" s="84"/>
      <c r="F17741" s="84"/>
    </row>
    <row r="17742" spans="1:6" x14ac:dyDescent="0.25">
      <c r="A17742" t="s">
        <v>18980</v>
      </c>
      <c r="B17742">
        <v>1</v>
      </c>
      <c r="C17742" t="s">
        <v>9357</v>
      </c>
      <c r="D17742" s="84"/>
      <c r="F17742" s="84"/>
    </row>
    <row r="17743" spans="1:6" x14ac:dyDescent="0.25">
      <c r="A17743" t="s">
        <v>18981</v>
      </c>
      <c r="B17743">
        <v>1</v>
      </c>
      <c r="C17743" t="s">
        <v>9357</v>
      </c>
      <c r="D17743" s="84"/>
      <c r="F17743" s="84"/>
    </row>
    <row r="17744" spans="1:6" x14ac:dyDescent="0.25">
      <c r="A17744" t="s">
        <v>18982</v>
      </c>
      <c r="B17744">
        <v>1</v>
      </c>
      <c r="C17744" t="s">
        <v>9357</v>
      </c>
      <c r="D17744" s="84"/>
      <c r="F17744" s="84"/>
    </row>
    <row r="17745" spans="1:6" x14ac:dyDescent="0.25">
      <c r="A17745" t="s">
        <v>18983</v>
      </c>
      <c r="B17745">
        <v>1</v>
      </c>
      <c r="C17745" t="s">
        <v>9357</v>
      </c>
      <c r="D17745" s="84"/>
      <c r="F17745" s="84"/>
    </row>
    <row r="17746" spans="1:6" x14ac:dyDescent="0.25">
      <c r="A17746" t="s">
        <v>18984</v>
      </c>
      <c r="B17746">
        <v>1</v>
      </c>
      <c r="C17746" t="s">
        <v>9357</v>
      </c>
      <c r="D17746" s="84"/>
      <c r="F17746" s="84"/>
    </row>
    <row r="17747" spans="1:6" x14ac:dyDescent="0.25">
      <c r="A17747" t="s">
        <v>18985</v>
      </c>
      <c r="B17747">
        <v>1</v>
      </c>
      <c r="C17747" t="s">
        <v>9357</v>
      </c>
      <c r="D17747" s="84"/>
      <c r="F17747" s="84"/>
    </row>
    <row r="17748" spans="1:6" x14ac:dyDescent="0.25">
      <c r="A17748" t="s">
        <v>18986</v>
      </c>
      <c r="B17748">
        <v>1</v>
      </c>
      <c r="C17748" t="s">
        <v>9357</v>
      </c>
      <c r="D17748" s="84"/>
      <c r="F17748" s="84"/>
    </row>
    <row r="17749" spans="1:6" x14ac:dyDescent="0.25">
      <c r="A17749" t="s">
        <v>18987</v>
      </c>
      <c r="B17749">
        <v>1</v>
      </c>
      <c r="C17749" t="s">
        <v>9357</v>
      </c>
      <c r="D17749" s="84"/>
      <c r="F17749" s="84"/>
    </row>
    <row r="17750" spans="1:6" x14ac:dyDescent="0.25">
      <c r="A17750" t="s">
        <v>18988</v>
      </c>
      <c r="B17750">
        <v>1</v>
      </c>
      <c r="C17750" t="s">
        <v>9357</v>
      </c>
      <c r="D17750" s="84"/>
      <c r="F17750" s="84"/>
    </row>
    <row r="17751" spans="1:6" x14ac:dyDescent="0.25">
      <c r="A17751" t="s">
        <v>18989</v>
      </c>
      <c r="B17751">
        <v>1</v>
      </c>
      <c r="C17751" t="s">
        <v>9357</v>
      </c>
      <c r="D17751" s="84"/>
      <c r="F17751" s="84"/>
    </row>
    <row r="17752" spans="1:6" x14ac:dyDescent="0.25">
      <c r="A17752" t="s">
        <v>18990</v>
      </c>
      <c r="B17752">
        <v>1</v>
      </c>
      <c r="C17752" t="s">
        <v>9357</v>
      </c>
      <c r="D17752" s="84"/>
      <c r="F17752" s="84"/>
    </row>
    <row r="17753" spans="1:6" x14ac:dyDescent="0.25">
      <c r="A17753" t="s">
        <v>18991</v>
      </c>
      <c r="B17753">
        <v>1</v>
      </c>
      <c r="C17753" t="s">
        <v>9357</v>
      </c>
      <c r="D17753" s="84"/>
      <c r="F17753" s="84"/>
    </row>
    <row r="17754" spans="1:6" x14ac:dyDescent="0.25">
      <c r="A17754" t="s">
        <v>18992</v>
      </c>
      <c r="B17754">
        <v>1</v>
      </c>
      <c r="C17754" t="s">
        <v>9357</v>
      </c>
      <c r="D17754" s="84"/>
      <c r="F17754" s="84"/>
    </row>
    <row r="17755" spans="1:6" x14ac:dyDescent="0.25">
      <c r="A17755" t="s">
        <v>18993</v>
      </c>
      <c r="B17755">
        <v>1</v>
      </c>
      <c r="C17755" t="s">
        <v>9357</v>
      </c>
      <c r="D17755" s="84"/>
      <c r="F17755" s="84"/>
    </row>
    <row r="17756" spans="1:6" x14ac:dyDescent="0.25">
      <c r="A17756" t="s">
        <v>18994</v>
      </c>
      <c r="B17756">
        <v>1</v>
      </c>
      <c r="C17756" t="s">
        <v>9357</v>
      </c>
      <c r="D17756" s="84"/>
      <c r="F17756" s="84"/>
    </row>
    <row r="17757" spans="1:6" x14ac:dyDescent="0.25">
      <c r="A17757" t="s">
        <v>18995</v>
      </c>
      <c r="B17757">
        <v>1</v>
      </c>
      <c r="C17757" t="s">
        <v>9357</v>
      </c>
      <c r="D17757" s="84"/>
      <c r="F17757" s="84"/>
    </row>
    <row r="17758" spans="1:6" x14ac:dyDescent="0.25">
      <c r="A17758" t="s">
        <v>18996</v>
      </c>
      <c r="B17758">
        <v>1</v>
      </c>
      <c r="C17758" t="s">
        <v>9357</v>
      </c>
      <c r="D17758" s="84"/>
      <c r="F17758" s="84"/>
    </row>
    <row r="17759" spans="1:6" x14ac:dyDescent="0.25">
      <c r="A17759" t="s">
        <v>18997</v>
      </c>
      <c r="B17759">
        <v>1</v>
      </c>
      <c r="C17759" t="s">
        <v>9357</v>
      </c>
      <c r="D17759" s="84"/>
      <c r="F17759" s="84"/>
    </row>
    <row r="17760" spans="1:6" x14ac:dyDescent="0.25">
      <c r="A17760" t="s">
        <v>18998</v>
      </c>
      <c r="B17760">
        <v>1</v>
      </c>
      <c r="C17760" t="s">
        <v>9357</v>
      </c>
      <c r="D17760" s="84"/>
      <c r="F17760" s="84"/>
    </row>
    <row r="17761" spans="1:6" x14ac:dyDescent="0.25">
      <c r="A17761" t="s">
        <v>18999</v>
      </c>
      <c r="B17761">
        <v>1</v>
      </c>
      <c r="C17761" t="s">
        <v>9357</v>
      </c>
      <c r="D17761" s="84"/>
      <c r="F17761" s="84"/>
    </row>
    <row r="17762" spans="1:6" x14ac:dyDescent="0.25">
      <c r="A17762" t="s">
        <v>19000</v>
      </c>
      <c r="B17762">
        <v>1</v>
      </c>
      <c r="C17762" t="s">
        <v>9357</v>
      </c>
      <c r="D17762" s="84"/>
      <c r="F17762" s="84"/>
    </row>
    <row r="17763" spans="1:6" x14ac:dyDescent="0.25">
      <c r="A17763" t="s">
        <v>19001</v>
      </c>
      <c r="B17763">
        <v>1</v>
      </c>
      <c r="C17763" t="s">
        <v>9357</v>
      </c>
      <c r="D17763" s="84"/>
      <c r="F17763" s="84"/>
    </row>
    <row r="17764" spans="1:6" x14ac:dyDescent="0.25">
      <c r="A17764" t="s">
        <v>19002</v>
      </c>
      <c r="B17764">
        <v>1</v>
      </c>
      <c r="C17764" t="s">
        <v>9357</v>
      </c>
      <c r="D17764" s="84"/>
      <c r="F17764" s="84"/>
    </row>
    <row r="17765" spans="1:6" x14ac:dyDescent="0.25">
      <c r="A17765" t="s">
        <v>19003</v>
      </c>
      <c r="B17765">
        <v>1</v>
      </c>
      <c r="C17765" t="s">
        <v>9357</v>
      </c>
      <c r="D17765" s="84"/>
      <c r="F17765" s="84"/>
    </row>
    <row r="17766" spans="1:6" x14ac:dyDescent="0.25">
      <c r="A17766" t="s">
        <v>19004</v>
      </c>
      <c r="B17766">
        <v>1</v>
      </c>
      <c r="C17766" t="s">
        <v>9357</v>
      </c>
      <c r="D17766" s="84"/>
      <c r="F17766" s="84"/>
    </row>
    <row r="17767" spans="1:6" x14ac:dyDescent="0.25">
      <c r="A17767" t="s">
        <v>19005</v>
      </c>
      <c r="B17767">
        <v>1</v>
      </c>
      <c r="C17767" t="s">
        <v>9357</v>
      </c>
      <c r="D17767" s="84"/>
      <c r="F17767" s="84"/>
    </row>
    <row r="17768" spans="1:6" x14ac:dyDescent="0.25">
      <c r="A17768" t="s">
        <v>19006</v>
      </c>
      <c r="B17768">
        <v>1</v>
      </c>
      <c r="C17768" t="s">
        <v>9357</v>
      </c>
      <c r="D17768" s="84"/>
      <c r="F17768" s="84"/>
    </row>
    <row r="17769" spans="1:6" x14ac:dyDescent="0.25">
      <c r="A17769" t="s">
        <v>19007</v>
      </c>
      <c r="B17769">
        <v>1</v>
      </c>
      <c r="C17769" t="s">
        <v>9357</v>
      </c>
      <c r="D17769" s="84"/>
      <c r="F17769" s="84"/>
    </row>
    <row r="17770" spans="1:6" x14ac:dyDescent="0.25">
      <c r="A17770" t="s">
        <v>19008</v>
      </c>
      <c r="B17770">
        <v>1</v>
      </c>
      <c r="C17770" t="s">
        <v>9357</v>
      </c>
      <c r="D17770" s="84"/>
      <c r="F17770" s="84"/>
    </row>
    <row r="17771" spans="1:6" x14ac:dyDescent="0.25">
      <c r="A17771" t="s">
        <v>19009</v>
      </c>
      <c r="B17771">
        <v>1</v>
      </c>
      <c r="C17771" t="s">
        <v>9357</v>
      </c>
      <c r="D17771" s="84"/>
      <c r="F17771" s="84"/>
    </row>
    <row r="17772" spans="1:6" x14ac:dyDescent="0.25">
      <c r="A17772" t="s">
        <v>19010</v>
      </c>
      <c r="B17772">
        <v>1</v>
      </c>
      <c r="C17772" t="s">
        <v>9357</v>
      </c>
      <c r="D17772" s="84"/>
      <c r="F17772" s="84"/>
    </row>
    <row r="17773" spans="1:6" x14ac:dyDescent="0.25">
      <c r="A17773" t="s">
        <v>19011</v>
      </c>
      <c r="B17773">
        <v>1</v>
      </c>
      <c r="C17773" t="s">
        <v>9357</v>
      </c>
      <c r="D17773" s="84"/>
      <c r="F17773" s="84"/>
    </row>
    <row r="17774" spans="1:6" x14ac:dyDescent="0.25">
      <c r="A17774" t="s">
        <v>19012</v>
      </c>
      <c r="B17774">
        <v>1</v>
      </c>
      <c r="C17774" t="s">
        <v>9357</v>
      </c>
      <c r="D17774" s="84"/>
      <c r="F17774" s="84"/>
    </row>
    <row r="17775" spans="1:6" x14ac:dyDescent="0.25">
      <c r="A17775" t="s">
        <v>19013</v>
      </c>
      <c r="B17775">
        <v>1</v>
      </c>
      <c r="C17775" t="s">
        <v>9357</v>
      </c>
      <c r="D17775" s="84"/>
      <c r="F17775" s="84"/>
    </row>
    <row r="17776" spans="1:6" x14ac:dyDescent="0.25">
      <c r="A17776" t="s">
        <v>19014</v>
      </c>
      <c r="B17776">
        <v>1</v>
      </c>
      <c r="C17776" t="s">
        <v>9357</v>
      </c>
      <c r="D17776" s="84"/>
      <c r="F17776" s="84"/>
    </row>
    <row r="17777" spans="1:6" x14ac:dyDescent="0.25">
      <c r="A17777" t="s">
        <v>19015</v>
      </c>
      <c r="B17777">
        <v>1</v>
      </c>
      <c r="C17777" t="s">
        <v>9357</v>
      </c>
      <c r="D17777" s="84"/>
      <c r="F17777" s="84"/>
    </row>
    <row r="17778" spans="1:6" x14ac:dyDescent="0.25">
      <c r="A17778" t="s">
        <v>19016</v>
      </c>
      <c r="B17778">
        <v>1</v>
      </c>
      <c r="C17778" t="s">
        <v>9357</v>
      </c>
      <c r="D17778" s="84"/>
      <c r="F17778" s="84"/>
    </row>
    <row r="17779" spans="1:6" x14ac:dyDescent="0.25">
      <c r="A17779" t="s">
        <v>19017</v>
      </c>
      <c r="B17779">
        <v>1</v>
      </c>
      <c r="C17779" t="s">
        <v>9357</v>
      </c>
      <c r="D17779" s="84"/>
      <c r="F17779" s="84"/>
    </row>
    <row r="17780" spans="1:6" x14ac:dyDescent="0.25">
      <c r="A17780" t="s">
        <v>19018</v>
      </c>
      <c r="B17780">
        <v>1</v>
      </c>
      <c r="C17780" t="s">
        <v>9357</v>
      </c>
      <c r="D17780" s="84"/>
      <c r="F17780" s="84"/>
    </row>
    <row r="17781" spans="1:6" x14ac:dyDescent="0.25">
      <c r="A17781" t="s">
        <v>19019</v>
      </c>
      <c r="B17781">
        <v>1</v>
      </c>
      <c r="C17781" t="s">
        <v>9357</v>
      </c>
      <c r="D17781" s="84"/>
      <c r="F17781" s="84"/>
    </row>
    <row r="17782" spans="1:6" x14ac:dyDescent="0.25">
      <c r="A17782" t="s">
        <v>19020</v>
      </c>
      <c r="B17782">
        <v>1</v>
      </c>
      <c r="C17782" t="s">
        <v>9357</v>
      </c>
      <c r="D17782" s="84"/>
      <c r="F17782" s="84"/>
    </row>
    <row r="17783" spans="1:6" x14ac:dyDescent="0.25">
      <c r="A17783" t="s">
        <v>19021</v>
      </c>
      <c r="B17783">
        <v>1</v>
      </c>
      <c r="C17783" t="s">
        <v>9357</v>
      </c>
      <c r="D17783" s="84"/>
      <c r="F17783" s="84"/>
    </row>
    <row r="17784" spans="1:6" x14ac:dyDescent="0.25">
      <c r="A17784" t="s">
        <v>19022</v>
      </c>
      <c r="B17784">
        <v>1</v>
      </c>
      <c r="C17784" t="s">
        <v>9357</v>
      </c>
      <c r="D17784" s="84"/>
      <c r="F17784" s="84"/>
    </row>
    <row r="17785" spans="1:6" x14ac:dyDescent="0.25">
      <c r="A17785" t="s">
        <v>19023</v>
      </c>
      <c r="B17785">
        <v>1</v>
      </c>
      <c r="C17785" t="s">
        <v>9357</v>
      </c>
      <c r="D17785" s="84"/>
      <c r="F17785" s="84"/>
    </row>
    <row r="17786" spans="1:6" x14ac:dyDescent="0.25">
      <c r="A17786" t="s">
        <v>19024</v>
      </c>
      <c r="B17786">
        <v>1</v>
      </c>
      <c r="C17786" t="s">
        <v>9357</v>
      </c>
      <c r="D17786" s="84"/>
      <c r="F17786" s="84"/>
    </row>
    <row r="17787" spans="1:6" x14ac:dyDescent="0.25">
      <c r="A17787" t="s">
        <v>19025</v>
      </c>
      <c r="B17787">
        <v>1</v>
      </c>
      <c r="C17787" t="s">
        <v>9357</v>
      </c>
      <c r="D17787" s="84"/>
      <c r="F17787" s="84"/>
    </row>
    <row r="17788" spans="1:6" x14ac:dyDescent="0.25">
      <c r="A17788" t="s">
        <v>19026</v>
      </c>
      <c r="B17788">
        <v>1</v>
      </c>
      <c r="C17788" t="s">
        <v>9357</v>
      </c>
      <c r="D17788" s="84"/>
      <c r="F17788" s="84"/>
    </row>
    <row r="17789" spans="1:6" x14ac:dyDescent="0.25">
      <c r="A17789" t="s">
        <v>19027</v>
      </c>
      <c r="B17789">
        <v>1</v>
      </c>
      <c r="C17789" t="s">
        <v>9357</v>
      </c>
      <c r="D17789" s="84"/>
      <c r="F17789" s="84"/>
    </row>
    <row r="17790" spans="1:6" x14ac:dyDescent="0.25">
      <c r="A17790" t="s">
        <v>19028</v>
      </c>
      <c r="B17790">
        <v>1</v>
      </c>
      <c r="C17790" t="s">
        <v>9357</v>
      </c>
      <c r="D17790" s="84"/>
      <c r="F17790" s="84"/>
    </row>
    <row r="17791" spans="1:6" x14ac:dyDescent="0.25">
      <c r="A17791" t="s">
        <v>19029</v>
      </c>
      <c r="B17791">
        <v>1</v>
      </c>
      <c r="C17791" t="s">
        <v>9357</v>
      </c>
      <c r="D17791" s="84"/>
      <c r="F17791" s="84"/>
    </row>
    <row r="17792" spans="1:6" x14ac:dyDescent="0.25">
      <c r="A17792" t="s">
        <v>19030</v>
      </c>
      <c r="B17792">
        <v>1</v>
      </c>
      <c r="C17792" t="s">
        <v>9357</v>
      </c>
      <c r="D17792" s="84"/>
      <c r="F17792" s="84"/>
    </row>
    <row r="17793" spans="1:6" x14ac:dyDescent="0.25">
      <c r="A17793" t="s">
        <v>19031</v>
      </c>
      <c r="B17793">
        <v>1</v>
      </c>
      <c r="C17793" t="s">
        <v>9357</v>
      </c>
      <c r="D17793" s="84"/>
      <c r="F17793" s="84"/>
    </row>
    <row r="17794" spans="1:6" x14ac:dyDescent="0.25">
      <c r="A17794" t="s">
        <v>19032</v>
      </c>
      <c r="B17794">
        <v>1</v>
      </c>
      <c r="C17794" t="s">
        <v>9357</v>
      </c>
      <c r="D17794" s="84"/>
      <c r="F17794" s="84"/>
    </row>
    <row r="17795" spans="1:6" x14ac:dyDescent="0.25">
      <c r="A17795" t="s">
        <v>19033</v>
      </c>
      <c r="B17795">
        <v>1</v>
      </c>
      <c r="C17795" t="s">
        <v>9357</v>
      </c>
      <c r="D17795" s="84"/>
      <c r="F17795" s="84"/>
    </row>
    <row r="17796" spans="1:6" x14ac:dyDescent="0.25">
      <c r="A17796" t="s">
        <v>19034</v>
      </c>
      <c r="B17796">
        <v>1</v>
      </c>
      <c r="C17796" t="s">
        <v>9357</v>
      </c>
      <c r="D17796" s="84"/>
      <c r="F17796" s="84"/>
    </row>
    <row r="17797" spans="1:6" x14ac:dyDescent="0.25">
      <c r="A17797" t="s">
        <v>19035</v>
      </c>
      <c r="B17797">
        <v>1</v>
      </c>
      <c r="C17797" t="s">
        <v>9357</v>
      </c>
      <c r="D17797" s="84"/>
      <c r="F17797" s="84"/>
    </row>
    <row r="17798" spans="1:6" x14ac:dyDescent="0.25">
      <c r="A17798" t="s">
        <v>19036</v>
      </c>
      <c r="B17798">
        <v>1</v>
      </c>
      <c r="C17798" t="s">
        <v>9357</v>
      </c>
      <c r="D17798" s="84"/>
      <c r="F17798" s="84"/>
    </row>
    <row r="17799" spans="1:6" x14ac:dyDescent="0.25">
      <c r="A17799" t="s">
        <v>19037</v>
      </c>
      <c r="B17799">
        <v>1</v>
      </c>
      <c r="C17799" t="s">
        <v>9357</v>
      </c>
      <c r="D17799" s="84"/>
      <c r="F17799" s="84"/>
    </row>
    <row r="17800" spans="1:6" x14ac:dyDescent="0.25">
      <c r="A17800" t="s">
        <v>19038</v>
      </c>
      <c r="B17800">
        <v>1</v>
      </c>
      <c r="C17800" t="s">
        <v>9357</v>
      </c>
      <c r="D17800" s="84"/>
      <c r="F17800" s="84"/>
    </row>
    <row r="17801" spans="1:6" x14ac:dyDescent="0.25">
      <c r="A17801" t="s">
        <v>19039</v>
      </c>
      <c r="B17801">
        <v>1</v>
      </c>
      <c r="C17801" t="s">
        <v>9357</v>
      </c>
      <c r="D17801" s="84"/>
      <c r="F17801" s="84"/>
    </row>
    <row r="17802" spans="1:6" x14ac:dyDescent="0.25">
      <c r="A17802" t="s">
        <v>19040</v>
      </c>
      <c r="B17802">
        <v>1</v>
      </c>
      <c r="C17802" t="s">
        <v>9357</v>
      </c>
      <c r="D17802" s="84"/>
      <c r="F17802" s="84"/>
    </row>
    <row r="17803" spans="1:6" x14ac:dyDescent="0.25">
      <c r="A17803" t="s">
        <v>19041</v>
      </c>
      <c r="B17803">
        <v>1</v>
      </c>
      <c r="C17803" t="s">
        <v>9357</v>
      </c>
      <c r="D17803" s="84"/>
      <c r="F17803" s="84"/>
    </row>
    <row r="17804" spans="1:6" x14ac:dyDescent="0.25">
      <c r="A17804" t="s">
        <v>19042</v>
      </c>
      <c r="B17804">
        <v>1</v>
      </c>
      <c r="C17804" t="s">
        <v>9357</v>
      </c>
      <c r="D17804" s="84"/>
      <c r="F17804" s="84"/>
    </row>
    <row r="17805" spans="1:6" x14ac:dyDescent="0.25">
      <c r="A17805" t="s">
        <v>19043</v>
      </c>
      <c r="B17805">
        <v>1</v>
      </c>
      <c r="C17805" t="s">
        <v>9357</v>
      </c>
      <c r="D17805" s="84"/>
      <c r="F17805" s="84"/>
    </row>
    <row r="17806" spans="1:6" x14ac:dyDescent="0.25">
      <c r="A17806" t="s">
        <v>19044</v>
      </c>
      <c r="B17806">
        <v>1</v>
      </c>
      <c r="C17806" t="s">
        <v>9357</v>
      </c>
      <c r="D17806" s="84"/>
      <c r="F17806" s="84"/>
    </row>
    <row r="17807" spans="1:6" x14ac:dyDescent="0.25">
      <c r="A17807" t="s">
        <v>19045</v>
      </c>
      <c r="B17807">
        <v>1</v>
      </c>
      <c r="C17807" t="s">
        <v>9357</v>
      </c>
      <c r="D17807" s="84"/>
      <c r="F17807" s="84"/>
    </row>
    <row r="17808" spans="1:6" x14ac:dyDescent="0.25">
      <c r="A17808" t="s">
        <v>19046</v>
      </c>
      <c r="B17808">
        <v>1</v>
      </c>
      <c r="C17808" t="s">
        <v>9357</v>
      </c>
      <c r="D17808" s="84"/>
      <c r="F17808" s="84"/>
    </row>
    <row r="17809" spans="1:6" x14ac:dyDescent="0.25">
      <c r="A17809" t="s">
        <v>19047</v>
      </c>
      <c r="B17809">
        <v>1</v>
      </c>
      <c r="C17809" t="s">
        <v>9357</v>
      </c>
      <c r="D17809" s="84"/>
      <c r="F17809" s="84"/>
    </row>
    <row r="17810" spans="1:6" x14ac:dyDescent="0.25">
      <c r="A17810" t="s">
        <v>19048</v>
      </c>
      <c r="B17810">
        <v>1</v>
      </c>
      <c r="C17810" t="s">
        <v>9357</v>
      </c>
      <c r="D17810" s="84"/>
      <c r="F17810" s="84"/>
    </row>
    <row r="17811" spans="1:6" x14ac:dyDescent="0.25">
      <c r="A17811" t="s">
        <v>19049</v>
      </c>
      <c r="B17811">
        <v>1</v>
      </c>
      <c r="C17811" t="s">
        <v>9357</v>
      </c>
      <c r="D17811" s="84"/>
      <c r="F17811" s="84"/>
    </row>
    <row r="17812" spans="1:6" x14ac:dyDescent="0.25">
      <c r="A17812" t="s">
        <v>19050</v>
      </c>
      <c r="B17812">
        <v>1</v>
      </c>
      <c r="C17812" t="s">
        <v>9357</v>
      </c>
      <c r="D17812" s="84"/>
      <c r="F17812" s="84"/>
    </row>
    <row r="17813" spans="1:6" x14ac:dyDescent="0.25">
      <c r="A17813" t="s">
        <v>19051</v>
      </c>
      <c r="B17813">
        <v>1</v>
      </c>
      <c r="C17813" t="s">
        <v>9357</v>
      </c>
      <c r="D17813" s="84"/>
      <c r="F17813" s="84"/>
    </row>
    <row r="17814" spans="1:6" x14ac:dyDescent="0.25">
      <c r="A17814" t="s">
        <v>19052</v>
      </c>
      <c r="B17814">
        <v>1</v>
      </c>
      <c r="C17814" t="s">
        <v>9357</v>
      </c>
      <c r="D17814" s="84"/>
      <c r="F17814" s="84"/>
    </row>
    <row r="17815" spans="1:6" x14ac:dyDescent="0.25">
      <c r="A17815" t="s">
        <v>19053</v>
      </c>
      <c r="B17815">
        <v>1</v>
      </c>
      <c r="C17815" t="s">
        <v>9357</v>
      </c>
      <c r="D17815" s="84"/>
      <c r="F17815" s="84"/>
    </row>
    <row r="17816" spans="1:6" x14ac:dyDescent="0.25">
      <c r="A17816" t="s">
        <v>19054</v>
      </c>
      <c r="B17816">
        <v>1</v>
      </c>
      <c r="C17816" t="s">
        <v>9357</v>
      </c>
      <c r="D17816" s="84"/>
      <c r="F17816" s="84"/>
    </row>
    <row r="17817" spans="1:6" x14ac:dyDescent="0.25">
      <c r="A17817" t="s">
        <v>19055</v>
      </c>
      <c r="B17817">
        <v>1</v>
      </c>
      <c r="C17817" t="s">
        <v>9357</v>
      </c>
      <c r="D17817" s="84"/>
      <c r="F17817" s="84"/>
    </row>
    <row r="17818" spans="1:6" x14ac:dyDescent="0.25">
      <c r="A17818" t="s">
        <v>19056</v>
      </c>
      <c r="B17818">
        <v>1</v>
      </c>
      <c r="C17818" t="s">
        <v>9357</v>
      </c>
      <c r="D17818" s="84"/>
      <c r="F17818" s="84"/>
    </row>
    <row r="17819" spans="1:6" x14ac:dyDescent="0.25">
      <c r="A17819" t="s">
        <v>19057</v>
      </c>
      <c r="B17819">
        <v>1</v>
      </c>
      <c r="C17819" t="s">
        <v>9357</v>
      </c>
      <c r="D17819" s="84"/>
      <c r="F17819" s="84"/>
    </row>
    <row r="17820" spans="1:6" x14ac:dyDescent="0.25">
      <c r="A17820" t="s">
        <v>19058</v>
      </c>
      <c r="B17820">
        <v>1</v>
      </c>
      <c r="C17820" t="s">
        <v>9357</v>
      </c>
      <c r="D17820" s="84"/>
      <c r="F17820" s="84"/>
    </row>
    <row r="17821" spans="1:6" x14ac:dyDescent="0.25">
      <c r="A17821" t="s">
        <v>19059</v>
      </c>
      <c r="B17821">
        <v>1</v>
      </c>
      <c r="C17821" t="s">
        <v>9357</v>
      </c>
      <c r="D17821" s="84"/>
      <c r="F17821" s="84"/>
    </row>
    <row r="17822" spans="1:6" x14ac:dyDescent="0.25">
      <c r="A17822" t="s">
        <v>19060</v>
      </c>
      <c r="B17822">
        <v>1</v>
      </c>
      <c r="C17822" t="s">
        <v>9357</v>
      </c>
      <c r="D17822" s="84"/>
      <c r="F17822" s="84"/>
    </row>
    <row r="17823" spans="1:6" x14ac:dyDescent="0.25">
      <c r="A17823" t="s">
        <v>19061</v>
      </c>
      <c r="B17823">
        <v>1</v>
      </c>
      <c r="C17823" t="s">
        <v>9357</v>
      </c>
      <c r="D17823" s="84"/>
      <c r="F17823" s="84"/>
    </row>
    <row r="17824" spans="1:6" x14ac:dyDescent="0.25">
      <c r="A17824" t="s">
        <v>19062</v>
      </c>
      <c r="B17824">
        <v>1</v>
      </c>
      <c r="C17824" t="s">
        <v>9357</v>
      </c>
      <c r="D17824" s="84"/>
      <c r="F17824" s="84"/>
    </row>
    <row r="17825" spans="1:6" x14ac:dyDescent="0.25">
      <c r="A17825" t="s">
        <v>19063</v>
      </c>
      <c r="B17825">
        <v>1</v>
      </c>
      <c r="C17825" t="s">
        <v>9357</v>
      </c>
      <c r="D17825" s="84"/>
      <c r="F17825" s="84"/>
    </row>
    <row r="17826" spans="1:6" x14ac:dyDescent="0.25">
      <c r="A17826" t="s">
        <v>19064</v>
      </c>
      <c r="B17826">
        <v>1</v>
      </c>
      <c r="C17826" t="s">
        <v>9357</v>
      </c>
      <c r="D17826" s="84"/>
      <c r="F17826" s="84"/>
    </row>
    <row r="17827" spans="1:6" x14ac:dyDescent="0.25">
      <c r="A17827" t="s">
        <v>19065</v>
      </c>
      <c r="B17827">
        <v>1</v>
      </c>
      <c r="C17827" t="s">
        <v>9357</v>
      </c>
      <c r="D17827" s="84"/>
      <c r="F17827" s="84"/>
    </row>
    <row r="17828" spans="1:6" x14ac:dyDescent="0.25">
      <c r="A17828" t="s">
        <v>19066</v>
      </c>
      <c r="B17828">
        <v>1</v>
      </c>
      <c r="C17828" t="s">
        <v>9357</v>
      </c>
      <c r="D17828" s="84"/>
      <c r="F17828" s="84"/>
    </row>
    <row r="17829" spans="1:6" x14ac:dyDescent="0.25">
      <c r="A17829" t="s">
        <v>19067</v>
      </c>
      <c r="B17829">
        <v>1</v>
      </c>
      <c r="C17829" t="s">
        <v>9357</v>
      </c>
      <c r="D17829" s="84"/>
      <c r="F17829" s="84"/>
    </row>
    <row r="17830" spans="1:6" x14ac:dyDescent="0.25">
      <c r="A17830" t="s">
        <v>19068</v>
      </c>
      <c r="B17830">
        <v>1</v>
      </c>
      <c r="C17830" t="s">
        <v>9357</v>
      </c>
      <c r="D17830" s="84"/>
      <c r="F17830" s="84"/>
    </row>
    <row r="17831" spans="1:6" x14ac:dyDescent="0.25">
      <c r="A17831" t="s">
        <v>19069</v>
      </c>
      <c r="B17831">
        <v>1</v>
      </c>
      <c r="C17831" t="s">
        <v>9357</v>
      </c>
      <c r="D17831" s="84"/>
      <c r="F17831" s="84"/>
    </row>
    <row r="17832" spans="1:6" x14ac:dyDescent="0.25">
      <c r="A17832" t="s">
        <v>19070</v>
      </c>
      <c r="B17832">
        <v>1</v>
      </c>
      <c r="C17832" t="s">
        <v>9357</v>
      </c>
      <c r="D17832" s="84"/>
      <c r="F17832" s="84"/>
    </row>
    <row r="17833" spans="1:6" x14ac:dyDescent="0.25">
      <c r="A17833" t="s">
        <v>19071</v>
      </c>
      <c r="B17833">
        <v>1</v>
      </c>
      <c r="C17833" t="s">
        <v>9357</v>
      </c>
      <c r="D17833" s="84"/>
      <c r="F17833" s="84"/>
    </row>
    <row r="17834" spans="1:6" x14ac:dyDescent="0.25">
      <c r="A17834" t="s">
        <v>19072</v>
      </c>
      <c r="B17834">
        <v>1</v>
      </c>
      <c r="C17834" t="s">
        <v>9357</v>
      </c>
      <c r="D17834" s="84"/>
      <c r="F17834" s="84"/>
    </row>
    <row r="17835" spans="1:6" x14ac:dyDescent="0.25">
      <c r="A17835" t="s">
        <v>19073</v>
      </c>
      <c r="B17835">
        <v>1</v>
      </c>
      <c r="C17835" t="s">
        <v>9357</v>
      </c>
      <c r="D17835" s="84"/>
      <c r="F17835" s="84"/>
    </row>
    <row r="17836" spans="1:6" x14ac:dyDescent="0.25">
      <c r="A17836" t="s">
        <v>19074</v>
      </c>
      <c r="B17836">
        <v>1</v>
      </c>
      <c r="C17836" t="s">
        <v>9357</v>
      </c>
      <c r="D17836" s="84"/>
      <c r="F17836" s="84"/>
    </row>
    <row r="17837" spans="1:6" x14ac:dyDescent="0.25">
      <c r="A17837" t="s">
        <v>19075</v>
      </c>
      <c r="B17837">
        <v>1</v>
      </c>
      <c r="C17837" t="s">
        <v>9357</v>
      </c>
      <c r="D17837" s="84"/>
      <c r="F17837" s="84"/>
    </row>
    <row r="17838" spans="1:6" x14ac:dyDescent="0.25">
      <c r="A17838" t="s">
        <v>19076</v>
      </c>
      <c r="B17838">
        <v>1</v>
      </c>
      <c r="C17838" t="s">
        <v>9357</v>
      </c>
      <c r="D17838" s="84"/>
      <c r="F17838" s="84"/>
    </row>
    <row r="17839" spans="1:6" x14ac:dyDescent="0.25">
      <c r="A17839" t="s">
        <v>19077</v>
      </c>
      <c r="B17839">
        <v>1</v>
      </c>
      <c r="C17839" t="s">
        <v>9357</v>
      </c>
      <c r="D17839" s="84"/>
      <c r="F17839" s="84"/>
    </row>
    <row r="17840" spans="1:6" x14ac:dyDescent="0.25">
      <c r="A17840" t="s">
        <v>19078</v>
      </c>
      <c r="B17840">
        <v>1</v>
      </c>
      <c r="C17840" t="s">
        <v>9357</v>
      </c>
      <c r="D17840" s="84"/>
      <c r="F17840" s="84"/>
    </row>
    <row r="17841" spans="1:6" x14ac:dyDescent="0.25">
      <c r="A17841" t="s">
        <v>19079</v>
      </c>
      <c r="B17841">
        <v>1</v>
      </c>
      <c r="C17841" t="s">
        <v>9357</v>
      </c>
      <c r="D17841" s="84"/>
      <c r="F17841" s="84"/>
    </row>
    <row r="17842" spans="1:6" x14ac:dyDescent="0.25">
      <c r="A17842" t="s">
        <v>19080</v>
      </c>
      <c r="B17842">
        <v>1</v>
      </c>
      <c r="C17842" t="s">
        <v>9357</v>
      </c>
      <c r="D17842" s="84"/>
      <c r="F17842" s="84"/>
    </row>
    <row r="17843" spans="1:6" x14ac:dyDescent="0.25">
      <c r="A17843" t="s">
        <v>19081</v>
      </c>
      <c r="B17843">
        <v>1</v>
      </c>
      <c r="C17843" t="s">
        <v>9357</v>
      </c>
      <c r="D17843" s="84"/>
      <c r="F17843" s="84"/>
    </row>
    <row r="17844" spans="1:6" x14ac:dyDescent="0.25">
      <c r="A17844" t="s">
        <v>19082</v>
      </c>
      <c r="B17844">
        <v>1</v>
      </c>
      <c r="C17844" t="s">
        <v>9357</v>
      </c>
      <c r="D17844" s="84"/>
      <c r="F17844" s="84"/>
    </row>
    <row r="17845" spans="1:6" x14ac:dyDescent="0.25">
      <c r="A17845" t="s">
        <v>19083</v>
      </c>
      <c r="B17845">
        <v>1</v>
      </c>
      <c r="C17845" t="s">
        <v>9357</v>
      </c>
      <c r="D17845" s="84"/>
      <c r="F17845" s="84"/>
    </row>
    <row r="17846" spans="1:6" x14ac:dyDescent="0.25">
      <c r="A17846" t="s">
        <v>19084</v>
      </c>
      <c r="B17846">
        <v>1</v>
      </c>
      <c r="C17846" t="s">
        <v>9357</v>
      </c>
      <c r="D17846" s="84"/>
      <c r="F17846" s="84"/>
    </row>
    <row r="17847" spans="1:6" x14ac:dyDescent="0.25">
      <c r="A17847" t="s">
        <v>19085</v>
      </c>
      <c r="B17847">
        <v>1</v>
      </c>
      <c r="C17847" t="s">
        <v>9357</v>
      </c>
      <c r="D17847" s="84"/>
      <c r="F17847" s="84"/>
    </row>
    <row r="17848" spans="1:6" x14ac:dyDescent="0.25">
      <c r="A17848" t="s">
        <v>19086</v>
      </c>
      <c r="B17848">
        <v>1</v>
      </c>
      <c r="C17848" t="s">
        <v>9357</v>
      </c>
      <c r="D17848" s="84"/>
      <c r="F17848" s="84"/>
    </row>
    <row r="17849" spans="1:6" x14ac:dyDescent="0.25">
      <c r="A17849" t="s">
        <v>19087</v>
      </c>
      <c r="B17849">
        <v>1</v>
      </c>
      <c r="C17849" t="s">
        <v>9357</v>
      </c>
      <c r="D17849" s="84"/>
      <c r="F17849" s="84"/>
    </row>
    <row r="17850" spans="1:6" x14ac:dyDescent="0.25">
      <c r="A17850" t="s">
        <v>19088</v>
      </c>
      <c r="B17850">
        <v>1</v>
      </c>
      <c r="C17850" t="s">
        <v>9357</v>
      </c>
      <c r="D17850" s="84"/>
      <c r="F17850" s="84"/>
    </row>
    <row r="17851" spans="1:6" x14ac:dyDescent="0.25">
      <c r="A17851" t="s">
        <v>19089</v>
      </c>
      <c r="B17851">
        <v>1</v>
      </c>
      <c r="C17851" t="s">
        <v>9357</v>
      </c>
      <c r="D17851" s="84"/>
      <c r="F17851" s="84"/>
    </row>
    <row r="17852" spans="1:6" x14ac:dyDescent="0.25">
      <c r="A17852" t="s">
        <v>19090</v>
      </c>
      <c r="B17852">
        <v>1</v>
      </c>
      <c r="C17852" t="s">
        <v>9357</v>
      </c>
      <c r="D17852" s="84"/>
      <c r="F17852" s="84"/>
    </row>
    <row r="17853" spans="1:6" x14ac:dyDescent="0.25">
      <c r="A17853" t="s">
        <v>19091</v>
      </c>
      <c r="B17853">
        <v>1</v>
      </c>
      <c r="C17853" t="s">
        <v>9357</v>
      </c>
      <c r="D17853" s="84"/>
      <c r="F17853" s="84"/>
    </row>
    <row r="17854" spans="1:6" x14ac:dyDescent="0.25">
      <c r="A17854" t="s">
        <v>19092</v>
      </c>
      <c r="B17854">
        <v>1</v>
      </c>
      <c r="C17854" t="s">
        <v>9357</v>
      </c>
      <c r="D17854" s="84"/>
      <c r="F17854" s="84"/>
    </row>
    <row r="17855" spans="1:6" x14ac:dyDescent="0.25">
      <c r="A17855" t="s">
        <v>19093</v>
      </c>
      <c r="B17855">
        <v>1</v>
      </c>
      <c r="C17855" t="s">
        <v>9357</v>
      </c>
      <c r="D17855" s="84"/>
      <c r="F17855" s="84"/>
    </row>
    <row r="17856" spans="1:6" x14ac:dyDescent="0.25">
      <c r="A17856" t="s">
        <v>19094</v>
      </c>
      <c r="B17856">
        <v>1</v>
      </c>
      <c r="C17856" t="s">
        <v>9357</v>
      </c>
      <c r="D17856" s="84"/>
      <c r="F17856" s="84"/>
    </row>
    <row r="17857" spans="1:6" x14ac:dyDescent="0.25">
      <c r="A17857" t="s">
        <v>19095</v>
      </c>
      <c r="B17857">
        <v>1</v>
      </c>
      <c r="C17857" t="s">
        <v>9357</v>
      </c>
      <c r="D17857" s="84"/>
      <c r="F17857" s="84"/>
    </row>
    <row r="17858" spans="1:6" x14ac:dyDescent="0.25">
      <c r="A17858" t="s">
        <v>19096</v>
      </c>
      <c r="B17858">
        <v>1</v>
      </c>
      <c r="C17858" t="s">
        <v>9357</v>
      </c>
      <c r="D17858" s="84"/>
      <c r="F17858" s="84"/>
    </row>
    <row r="17859" spans="1:6" x14ac:dyDescent="0.25">
      <c r="A17859" t="s">
        <v>19097</v>
      </c>
      <c r="B17859">
        <v>1</v>
      </c>
      <c r="C17859" t="s">
        <v>9357</v>
      </c>
      <c r="D17859" s="84"/>
      <c r="F17859" s="84"/>
    </row>
    <row r="17860" spans="1:6" x14ac:dyDescent="0.25">
      <c r="A17860" t="s">
        <v>19098</v>
      </c>
      <c r="B17860">
        <v>1</v>
      </c>
      <c r="C17860" t="s">
        <v>9357</v>
      </c>
      <c r="D17860" s="84"/>
      <c r="F17860" s="84"/>
    </row>
    <row r="17861" spans="1:6" x14ac:dyDescent="0.25">
      <c r="A17861" t="s">
        <v>19099</v>
      </c>
      <c r="B17861">
        <v>1</v>
      </c>
      <c r="C17861" t="s">
        <v>9357</v>
      </c>
      <c r="D17861" s="84"/>
      <c r="F17861" s="84"/>
    </row>
    <row r="17862" spans="1:6" x14ac:dyDescent="0.25">
      <c r="A17862" t="s">
        <v>19100</v>
      </c>
      <c r="B17862">
        <v>1</v>
      </c>
      <c r="C17862" t="s">
        <v>9357</v>
      </c>
      <c r="D17862" s="84"/>
      <c r="F17862" s="84"/>
    </row>
    <row r="17863" spans="1:6" x14ac:dyDescent="0.25">
      <c r="A17863" t="s">
        <v>19101</v>
      </c>
      <c r="B17863">
        <v>1</v>
      </c>
      <c r="C17863" t="s">
        <v>9357</v>
      </c>
      <c r="D17863" s="84"/>
      <c r="F17863" s="84"/>
    </row>
    <row r="17864" spans="1:6" x14ac:dyDescent="0.25">
      <c r="A17864" t="s">
        <v>19102</v>
      </c>
      <c r="B17864">
        <v>1</v>
      </c>
      <c r="C17864" t="s">
        <v>9357</v>
      </c>
      <c r="D17864" s="84"/>
      <c r="F17864" s="84"/>
    </row>
    <row r="17865" spans="1:6" x14ac:dyDescent="0.25">
      <c r="A17865" t="s">
        <v>19103</v>
      </c>
      <c r="B17865">
        <v>1</v>
      </c>
      <c r="C17865" t="s">
        <v>9357</v>
      </c>
      <c r="D17865" s="84"/>
      <c r="F17865" s="84"/>
    </row>
    <row r="17866" spans="1:6" x14ac:dyDescent="0.25">
      <c r="A17866" t="s">
        <v>19104</v>
      </c>
      <c r="B17866">
        <v>1</v>
      </c>
      <c r="C17866" t="s">
        <v>9357</v>
      </c>
      <c r="D17866" s="84"/>
      <c r="F17866" s="84"/>
    </row>
    <row r="17867" spans="1:6" x14ac:dyDescent="0.25">
      <c r="A17867" t="s">
        <v>19105</v>
      </c>
      <c r="B17867">
        <v>1</v>
      </c>
      <c r="C17867" t="s">
        <v>9357</v>
      </c>
      <c r="D17867" s="84"/>
      <c r="F17867" s="84"/>
    </row>
    <row r="17868" spans="1:6" x14ac:dyDescent="0.25">
      <c r="A17868" t="s">
        <v>19106</v>
      </c>
      <c r="B17868">
        <v>1</v>
      </c>
      <c r="C17868" t="s">
        <v>9357</v>
      </c>
      <c r="D17868" s="84"/>
      <c r="F17868" s="84"/>
    </row>
    <row r="17869" spans="1:6" x14ac:dyDescent="0.25">
      <c r="A17869" t="s">
        <v>19107</v>
      </c>
      <c r="B17869">
        <v>1</v>
      </c>
      <c r="C17869" t="s">
        <v>9357</v>
      </c>
      <c r="D17869" s="84"/>
      <c r="F17869" s="84"/>
    </row>
    <row r="17870" spans="1:6" x14ac:dyDescent="0.25">
      <c r="A17870" t="s">
        <v>19108</v>
      </c>
      <c r="B17870">
        <v>1</v>
      </c>
      <c r="C17870" t="s">
        <v>9357</v>
      </c>
      <c r="D17870" s="84"/>
      <c r="F17870" s="84"/>
    </row>
    <row r="17871" spans="1:6" x14ac:dyDescent="0.25">
      <c r="A17871" t="s">
        <v>19109</v>
      </c>
      <c r="B17871">
        <v>1</v>
      </c>
      <c r="C17871" t="s">
        <v>9357</v>
      </c>
      <c r="D17871" s="84"/>
      <c r="F17871" s="84"/>
    </row>
    <row r="17872" spans="1:6" x14ac:dyDescent="0.25">
      <c r="A17872" t="s">
        <v>19110</v>
      </c>
      <c r="B17872">
        <v>1</v>
      </c>
      <c r="C17872" t="s">
        <v>9357</v>
      </c>
      <c r="D17872" s="84"/>
      <c r="F17872" s="84"/>
    </row>
    <row r="17873" spans="1:6" x14ac:dyDescent="0.25">
      <c r="A17873" t="s">
        <v>19111</v>
      </c>
      <c r="B17873">
        <v>1</v>
      </c>
      <c r="C17873" t="s">
        <v>9357</v>
      </c>
      <c r="D17873" s="84"/>
      <c r="F17873" s="84"/>
    </row>
    <row r="17874" spans="1:6" x14ac:dyDescent="0.25">
      <c r="A17874" t="s">
        <v>19112</v>
      </c>
      <c r="B17874">
        <v>1</v>
      </c>
      <c r="C17874" t="s">
        <v>9357</v>
      </c>
      <c r="D17874" s="84"/>
      <c r="F17874" s="84"/>
    </row>
    <row r="17875" spans="1:6" x14ac:dyDescent="0.25">
      <c r="A17875" t="s">
        <v>19113</v>
      </c>
      <c r="B17875">
        <v>1</v>
      </c>
      <c r="C17875" t="s">
        <v>9357</v>
      </c>
      <c r="D17875" s="84"/>
      <c r="F17875" s="84"/>
    </row>
    <row r="17876" spans="1:6" x14ac:dyDescent="0.25">
      <c r="A17876" t="s">
        <v>19114</v>
      </c>
      <c r="B17876">
        <v>1</v>
      </c>
      <c r="C17876" t="s">
        <v>9357</v>
      </c>
      <c r="D17876" s="84"/>
      <c r="F17876" s="84"/>
    </row>
    <row r="17877" spans="1:6" x14ac:dyDescent="0.25">
      <c r="A17877" t="s">
        <v>19115</v>
      </c>
      <c r="B17877">
        <v>1</v>
      </c>
      <c r="C17877" t="s">
        <v>9357</v>
      </c>
      <c r="D17877" s="84"/>
      <c r="F17877" s="84"/>
    </row>
    <row r="17878" spans="1:6" x14ac:dyDescent="0.25">
      <c r="A17878" t="s">
        <v>19116</v>
      </c>
      <c r="B17878">
        <v>1</v>
      </c>
      <c r="C17878" t="s">
        <v>9357</v>
      </c>
      <c r="D17878" s="84"/>
      <c r="F17878" s="84"/>
    </row>
    <row r="17879" spans="1:6" x14ac:dyDescent="0.25">
      <c r="A17879" t="s">
        <v>19117</v>
      </c>
      <c r="B17879">
        <v>1</v>
      </c>
      <c r="C17879" t="s">
        <v>9357</v>
      </c>
      <c r="D17879" s="84"/>
      <c r="F17879" s="84"/>
    </row>
    <row r="17880" spans="1:6" x14ac:dyDescent="0.25">
      <c r="A17880" t="s">
        <v>19118</v>
      </c>
      <c r="B17880">
        <v>1</v>
      </c>
      <c r="C17880" t="s">
        <v>9357</v>
      </c>
      <c r="D17880" s="84"/>
      <c r="F17880" s="84"/>
    </row>
    <row r="17881" spans="1:6" x14ac:dyDescent="0.25">
      <c r="A17881" t="s">
        <v>19119</v>
      </c>
      <c r="B17881">
        <v>1</v>
      </c>
      <c r="C17881" t="s">
        <v>9357</v>
      </c>
      <c r="D17881" s="84"/>
      <c r="F17881" s="84"/>
    </row>
    <row r="17882" spans="1:6" x14ac:dyDescent="0.25">
      <c r="A17882" t="s">
        <v>19120</v>
      </c>
      <c r="B17882">
        <v>1</v>
      </c>
      <c r="C17882" t="s">
        <v>9357</v>
      </c>
      <c r="D17882" s="84"/>
      <c r="F17882" s="84"/>
    </row>
    <row r="17883" spans="1:6" x14ac:dyDescent="0.25">
      <c r="A17883" t="s">
        <v>19121</v>
      </c>
      <c r="B17883">
        <v>1</v>
      </c>
      <c r="C17883" t="s">
        <v>9357</v>
      </c>
      <c r="D17883" s="84"/>
      <c r="F17883" s="84"/>
    </row>
    <row r="17884" spans="1:6" x14ac:dyDescent="0.25">
      <c r="A17884" t="s">
        <v>19122</v>
      </c>
      <c r="B17884">
        <v>1</v>
      </c>
      <c r="C17884" t="s">
        <v>9357</v>
      </c>
      <c r="D17884" s="84"/>
      <c r="F17884" s="84"/>
    </row>
    <row r="17885" spans="1:6" x14ac:dyDescent="0.25">
      <c r="A17885" t="s">
        <v>19123</v>
      </c>
      <c r="B17885">
        <v>1</v>
      </c>
      <c r="C17885" t="s">
        <v>9357</v>
      </c>
      <c r="D17885" s="84"/>
      <c r="F17885" s="84"/>
    </row>
    <row r="17886" spans="1:6" x14ac:dyDescent="0.25">
      <c r="A17886" t="s">
        <v>19124</v>
      </c>
      <c r="B17886">
        <v>1</v>
      </c>
      <c r="C17886" t="s">
        <v>9357</v>
      </c>
      <c r="D17886" s="84"/>
      <c r="F17886" s="84"/>
    </row>
    <row r="17887" spans="1:6" x14ac:dyDescent="0.25">
      <c r="A17887" t="s">
        <v>19125</v>
      </c>
      <c r="B17887">
        <v>1</v>
      </c>
      <c r="C17887" t="s">
        <v>9357</v>
      </c>
      <c r="D17887" s="84"/>
      <c r="F17887" s="84"/>
    </row>
    <row r="17888" spans="1:6" x14ac:dyDescent="0.25">
      <c r="A17888" t="s">
        <v>19126</v>
      </c>
      <c r="B17888">
        <v>1</v>
      </c>
      <c r="C17888" t="s">
        <v>9357</v>
      </c>
      <c r="D17888" s="84"/>
      <c r="F17888" s="84"/>
    </row>
    <row r="17889" spans="1:6" x14ac:dyDescent="0.25">
      <c r="A17889" t="s">
        <v>19127</v>
      </c>
      <c r="B17889">
        <v>1</v>
      </c>
      <c r="C17889" t="s">
        <v>9357</v>
      </c>
      <c r="D17889" s="84"/>
      <c r="F17889" s="84"/>
    </row>
    <row r="17890" spans="1:6" x14ac:dyDescent="0.25">
      <c r="A17890" t="s">
        <v>19128</v>
      </c>
      <c r="B17890">
        <v>1</v>
      </c>
      <c r="C17890" t="s">
        <v>9357</v>
      </c>
      <c r="D17890" s="84"/>
      <c r="F17890" s="84"/>
    </row>
    <row r="17891" spans="1:6" x14ac:dyDescent="0.25">
      <c r="A17891" t="s">
        <v>19129</v>
      </c>
      <c r="B17891">
        <v>1</v>
      </c>
      <c r="C17891" t="s">
        <v>9357</v>
      </c>
      <c r="D17891" s="84"/>
      <c r="F17891" s="84"/>
    </row>
    <row r="17892" spans="1:6" x14ac:dyDescent="0.25">
      <c r="A17892" t="s">
        <v>19130</v>
      </c>
      <c r="B17892">
        <v>1</v>
      </c>
      <c r="C17892" t="s">
        <v>9357</v>
      </c>
      <c r="D17892" s="84"/>
      <c r="F17892" s="84"/>
    </row>
    <row r="17893" spans="1:6" x14ac:dyDescent="0.25">
      <c r="A17893" t="s">
        <v>19131</v>
      </c>
      <c r="B17893">
        <v>1</v>
      </c>
      <c r="C17893" t="s">
        <v>9357</v>
      </c>
      <c r="D17893" s="84"/>
      <c r="F17893" s="84"/>
    </row>
    <row r="17894" spans="1:6" x14ac:dyDescent="0.25">
      <c r="A17894" t="s">
        <v>19132</v>
      </c>
      <c r="B17894">
        <v>1</v>
      </c>
      <c r="C17894" t="s">
        <v>9357</v>
      </c>
      <c r="D17894" s="84"/>
      <c r="F17894" s="84"/>
    </row>
    <row r="17895" spans="1:6" x14ac:dyDescent="0.25">
      <c r="A17895" t="s">
        <v>19133</v>
      </c>
      <c r="B17895">
        <v>1</v>
      </c>
      <c r="C17895" t="s">
        <v>9357</v>
      </c>
      <c r="D17895" s="84"/>
      <c r="F17895" s="84"/>
    </row>
    <row r="17896" spans="1:6" x14ac:dyDescent="0.25">
      <c r="A17896" t="s">
        <v>19134</v>
      </c>
      <c r="B17896">
        <v>1</v>
      </c>
      <c r="C17896" t="s">
        <v>9357</v>
      </c>
      <c r="D17896" s="84"/>
      <c r="F17896" s="84"/>
    </row>
    <row r="17897" spans="1:6" x14ac:dyDescent="0.25">
      <c r="A17897" t="s">
        <v>19135</v>
      </c>
      <c r="B17897">
        <v>1</v>
      </c>
      <c r="C17897" t="s">
        <v>9357</v>
      </c>
      <c r="D17897" s="84"/>
      <c r="F17897" s="84"/>
    </row>
    <row r="17898" spans="1:6" x14ac:dyDescent="0.25">
      <c r="A17898" t="s">
        <v>19136</v>
      </c>
      <c r="B17898">
        <v>1</v>
      </c>
      <c r="C17898" t="s">
        <v>9357</v>
      </c>
      <c r="D17898" s="84"/>
      <c r="F17898" s="84"/>
    </row>
    <row r="17899" spans="1:6" x14ac:dyDescent="0.25">
      <c r="A17899" t="s">
        <v>19137</v>
      </c>
      <c r="B17899">
        <v>1</v>
      </c>
      <c r="C17899" t="s">
        <v>9357</v>
      </c>
      <c r="D17899" s="84"/>
      <c r="F17899" s="84"/>
    </row>
    <row r="17900" spans="1:6" x14ac:dyDescent="0.25">
      <c r="A17900" t="s">
        <v>19138</v>
      </c>
      <c r="B17900">
        <v>1</v>
      </c>
      <c r="C17900" t="s">
        <v>9357</v>
      </c>
      <c r="D17900" s="84"/>
      <c r="F17900" s="84"/>
    </row>
    <row r="17901" spans="1:6" x14ac:dyDescent="0.25">
      <c r="A17901" t="s">
        <v>19139</v>
      </c>
      <c r="B17901">
        <v>1</v>
      </c>
      <c r="C17901" t="s">
        <v>9357</v>
      </c>
      <c r="D17901" s="84"/>
      <c r="F17901" s="84"/>
    </row>
    <row r="17902" spans="1:6" x14ac:dyDescent="0.25">
      <c r="A17902" t="s">
        <v>19140</v>
      </c>
      <c r="B17902">
        <v>1</v>
      </c>
      <c r="C17902" t="s">
        <v>9357</v>
      </c>
      <c r="D17902" s="84"/>
      <c r="F17902" s="84"/>
    </row>
    <row r="17903" spans="1:6" x14ac:dyDescent="0.25">
      <c r="A17903" t="s">
        <v>19141</v>
      </c>
      <c r="B17903">
        <v>1</v>
      </c>
      <c r="C17903" t="s">
        <v>9357</v>
      </c>
      <c r="D17903" s="84"/>
      <c r="F17903" s="84"/>
    </row>
    <row r="17904" spans="1:6" x14ac:dyDescent="0.25">
      <c r="A17904" t="s">
        <v>19142</v>
      </c>
      <c r="B17904">
        <v>1</v>
      </c>
      <c r="C17904" t="s">
        <v>9357</v>
      </c>
      <c r="D17904" s="84"/>
      <c r="F17904" s="84"/>
    </row>
    <row r="17905" spans="1:6" x14ac:dyDescent="0.25">
      <c r="A17905" t="s">
        <v>19143</v>
      </c>
      <c r="B17905">
        <v>1</v>
      </c>
      <c r="C17905" t="s">
        <v>9357</v>
      </c>
      <c r="D17905" s="84"/>
      <c r="F17905" s="84"/>
    </row>
    <row r="17906" spans="1:6" x14ac:dyDescent="0.25">
      <c r="A17906" t="s">
        <v>19144</v>
      </c>
      <c r="B17906">
        <v>1</v>
      </c>
      <c r="C17906" t="s">
        <v>9357</v>
      </c>
      <c r="D17906" s="84"/>
      <c r="F17906" s="84"/>
    </row>
    <row r="17907" spans="1:6" x14ac:dyDescent="0.25">
      <c r="A17907" t="s">
        <v>19145</v>
      </c>
      <c r="B17907">
        <v>1</v>
      </c>
      <c r="C17907" t="s">
        <v>9357</v>
      </c>
      <c r="D17907" s="84"/>
      <c r="F17907" s="84"/>
    </row>
    <row r="17908" spans="1:6" x14ac:dyDescent="0.25">
      <c r="A17908" t="s">
        <v>19146</v>
      </c>
      <c r="B17908">
        <v>1</v>
      </c>
      <c r="C17908" t="s">
        <v>9357</v>
      </c>
      <c r="D17908" s="84"/>
      <c r="F17908" s="84"/>
    </row>
    <row r="17909" spans="1:6" x14ac:dyDescent="0.25">
      <c r="A17909" t="s">
        <v>19147</v>
      </c>
      <c r="B17909">
        <v>1</v>
      </c>
      <c r="C17909" t="s">
        <v>9357</v>
      </c>
      <c r="D17909" s="84"/>
      <c r="F17909" s="84"/>
    </row>
    <row r="17910" spans="1:6" x14ac:dyDescent="0.25">
      <c r="A17910" t="s">
        <v>19148</v>
      </c>
      <c r="B17910">
        <v>1</v>
      </c>
      <c r="C17910" t="s">
        <v>9357</v>
      </c>
      <c r="D17910" s="84"/>
      <c r="F17910" s="84"/>
    </row>
    <row r="17911" spans="1:6" x14ac:dyDescent="0.25">
      <c r="A17911" t="s">
        <v>19149</v>
      </c>
      <c r="B17911">
        <v>1</v>
      </c>
      <c r="C17911" t="s">
        <v>9357</v>
      </c>
      <c r="D17911" s="84"/>
      <c r="F17911" s="84"/>
    </row>
    <row r="17912" spans="1:6" x14ac:dyDescent="0.25">
      <c r="A17912" t="s">
        <v>19150</v>
      </c>
      <c r="B17912">
        <v>1</v>
      </c>
      <c r="C17912" t="s">
        <v>9357</v>
      </c>
      <c r="D17912" s="84"/>
      <c r="F17912" s="84"/>
    </row>
    <row r="17913" spans="1:6" x14ac:dyDescent="0.25">
      <c r="A17913" t="s">
        <v>19151</v>
      </c>
      <c r="B17913">
        <v>1</v>
      </c>
      <c r="C17913" t="s">
        <v>9357</v>
      </c>
      <c r="D17913" s="84"/>
      <c r="F17913" s="84"/>
    </row>
    <row r="17914" spans="1:6" x14ac:dyDescent="0.25">
      <c r="A17914" t="s">
        <v>19152</v>
      </c>
      <c r="B17914">
        <v>1</v>
      </c>
      <c r="C17914" t="s">
        <v>9357</v>
      </c>
      <c r="D17914" s="84"/>
      <c r="F17914" s="84"/>
    </row>
    <row r="17915" spans="1:6" x14ac:dyDescent="0.25">
      <c r="A17915" t="s">
        <v>19153</v>
      </c>
      <c r="B17915">
        <v>1</v>
      </c>
      <c r="C17915" t="s">
        <v>9357</v>
      </c>
      <c r="D17915" s="84"/>
      <c r="F17915" s="84"/>
    </row>
    <row r="17916" spans="1:6" x14ac:dyDescent="0.25">
      <c r="A17916" t="s">
        <v>19154</v>
      </c>
      <c r="B17916">
        <v>1</v>
      </c>
      <c r="C17916" t="s">
        <v>9357</v>
      </c>
      <c r="D17916" s="84"/>
      <c r="F17916" s="84"/>
    </row>
    <row r="17917" spans="1:6" x14ac:dyDescent="0.25">
      <c r="A17917" t="s">
        <v>19155</v>
      </c>
      <c r="B17917">
        <v>1</v>
      </c>
      <c r="C17917" t="s">
        <v>9357</v>
      </c>
      <c r="D17917" s="84"/>
      <c r="F17917" s="84"/>
    </row>
    <row r="17918" spans="1:6" x14ac:dyDescent="0.25">
      <c r="A17918" t="s">
        <v>19156</v>
      </c>
      <c r="B17918">
        <v>1</v>
      </c>
      <c r="C17918" t="s">
        <v>9357</v>
      </c>
      <c r="D17918" s="84"/>
      <c r="F17918" s="84"/>
    </row>
    <row r="17919" spans="1:6" x14ac:dyDescent="0.25">
      <c r="A17919" t="s">
        <v>19157</v>
      </c>
      <c r="B17919">
        <v>1</v>
      </c>
      <c r="C17919" t="s">
        <v>9357</v>
      </c>
      <c r="D17919" s="84"/>
      <c r="F17919" s="84"/>
    </row>
    <row r="17920" spans="1:6" x14ac:dyDescent="0.25">
      <c r="A17920" t="s">
        <v>19158</v>
      </c>
      <c r="B17920">
        <v>1</v>
      </c>
      <c r="C17920" t="s">
        <v>9357</v>
      </c>
      <c r="D17920" s="84"/>
      <c r="F17920" s="84"/>
    </row>
    <row r="17921" spans="1:6" x14ac:dyDescent="0.25">
      <c r="A17921" t="s">
        <v>19159</v>
      </c>
      <c r="B17921">
        <v>1</v>
      </c>
      <c r="C17921" t="s">
        <v>9357</v>
      </c>
      <c r="D17921" s="84"/>
      <c r="F17921" s="84"/>
    </row>
    <row r="17922" spans="1:6" x14ac:dyDescent="0.25">
      <c r="A17922" t="s">
        <v>19160</v>
      </c>
      <c r="B17922">
        <v>1</v>
      </c>
      <c r="C17922" t="s">
        <v>9357</v>
      </c>
      <c r="D17922" s="84"/>
      <c r="F17922" s="84"/>
    </row>
    <row r="17923" spans="1:6" x14ac:dyDescent="0.25">
      <c r="A17923" t="s">
        <v>19161</v>
      </c>
      <c r="B17923">
        <v>1</v>
      </c>
      <c r="C17923" t="s">
        <v>9357</v>
      </c>
      <c r="D17923" s="84"/>
      <c r="F17923" s="84"/>
    </row>
    <row r="17924" spans="1:6" x14ac:dyDescent="0.25">
      <c r="A17924" t="s">
        <v>19162</v>
      </c>
      <c r="B17924">
        <v>1</v>
      </c>
      <c r="C17924" t="s">
        <v>9357</v>
      </c>
      <c r="D17924" s="84"/>
      <c r="F17924" s="84"/>
    </row>
    <row r="17925" spans="1:6" x14ac:dyDescent="0.25">
      <c r="A17925" t="s">
        <v>19163</v>
      </c>
      <c r="B17925">
        <v>1</v>
      </c>
      <c r="C17925" t="s">
        <v>9357</v>
      </c>
      <c r="D17925" s="84"/>
      <c r="F17925" s="84"/>
    </row>
    <row r="17926" spans="1:6" x14ac:dyDescent="0.25">
      <c r="A17926" t="s">
        <v>19164</v>
      </c>
      <c r="B17926">
        <v>1</v>
      </c>
      <c r="C17926" t="s">
        <v>9357</v>
      </c>
      <c r="D17926" s="84"/>
      <c r="F17926" s="84"/>
    </row>
    <row r="17927" spans="1:6" x14ac:dyDescent="0.25">
      <c r="A17927" t="s">
        <v>19165</v>
      </c>
      <c r="B17927">
        <v>1</v>
      </c>
      <c r="C17927" t="s">
        <v>9357</v>
      </c>
      <c r="D17927" s="84"/>
      <c r="F17927" s="84"/>
    </row>
    <row r="17928" spans="1:6" x14ac:dyDescent="0.25">
      <c r="A17928" t="s">
        <v>19166</v>
      </c>
      <c r="B17928">
        <v>1</v>
      </c>
      <c r="C17928" t="s">
        <v>9357</v>
      </c>
      <c r="D17928" s="84"/>
      <c r="F17928" s="84"/>
    </row>
    <row r="17929" spans="1:6" x14ac:dyDescent="0.25">
      <c r="A17929" t="s">
        <v>19167</v>
      </c>
      <c r="B17929">
        <v>1</v>
      </c>
      <c r="C17929" t="s">
        <v>9357</v>
      </c>
      <c r="D17929" s="84"/>
      <c r="F17929" s="84"/>
    </row>
    <row r="17930" spans="1:6" x14ac:dyDescent="0.25">
      <c r="A17930" t="s">
        <v>19168</v>
      </c>
      <c r="B17930">
        <v>1</v>
      </c>
      <c r="C17930" t="s">
        <v>9357</v>
      </c>
      <c r="D17930" s="84"/>
      <c r="F17930" s="84"/>
    </row>
    <row r="17931" spans="1:6" x14ac:dyDescent="0.25">
      <c r="A17931" t="s">
        <v>19169</v>
      </c>
      <c r="B17931">
        <v>1</v>
      </c>
      <c r="C17931" t="s">
        <v>9357</v>
      </c>
      <c r="D17931" s="84"/>
      <c r="F17931" s="84"/>
    </row>
    <row r="17932" spans="1:6" x14ac:dyDescent="0.25">
      <c r="A17932" t="s">
        <v>19170</v>
      </c>
      <c r="B17932">
        <v>1</v>
      </c>
      <c r="C17932" t="s">
        <v>9357</v>
      </c>
      <c r="D17932" s="84"/>
      <c r="F17932" s="84"/>
    </row>
    <row r="17933" spans="1:6" x14ac:dyDescent="0.25">
      <c r="A17933" t="s">
        <v>19171</v>
      </c>
      <c r="B17933">
        <v>1</v>
      </c>
      <c r="C17933" t="s">
        <v>9357</v>
      </c>
      <c r="D17933" s="84"/>
      <c r="F17933" s="84"/>
    </row>
    <row r="17934" spans="1:6" x14ac:dyDescent="0.25">
      <c r="A17934" t="s">
        <v>19172</v>
      </c>
      <c r="B17934">
        <v>1</v>
      </c>
      <c r="C17934" t="s">
        <v>9357</v>
      </c>
      <c r="D17934" s="84"/>
      <c r="F17934" s="84"/>
    </row>
    <row r="17935" spans="1:6" x14ac:dyDescent="0.25">
      <c r="A17935" t="s">
        <v>19173</v>
      </c>
      <c r="B17935">
        <v>1</v>
      </c>
      <c r="C17935" t="s">
        <v>9357</v>
      </c>
      <c r="D17935" s="84"/>
      <c r="F17935" s="84"/>
    </row>
    <row r="17936" spans="1:6" x14ac:dyDescent="0.25">
      <c r="A17936" t="s">
        <v>19174</v>
      </c>
      <c r="B17936">
        <v>1</v>
      </c>
      <c r="C17936" t="s">
        <v>9357</v>
      </c>
      <c r="D17936" s="84"/>
      <c r="F17936" s="84"/>
    </row>
    <row r="17937" spans="1:6" x14ac:dyDescent="0.25">
      <c r="A17937" t="s">
        <v>19175</v>
      </c>
      <c r="B17937">
        <v>1</v>
      </c>
      <c r="C17937" t="s">
        <v>9357</v>
      </c>
      <c r="D17937" s="84"/>
      <c r="F17937" s="84"/>
    </row>
    <row r="17938" spans="1:6" x14ac:dyDescent="0.25">
      <c r="A17938" t="s">
        <v>19176</v>
      </c>
      <c r="B17938">
        <v>1</v>
      </c>
      <c r="C17938" t="s">
        <v>9357</v>
      </c>
      <c r="D17938" s="84"/>
      <c r="F17938" s="84"/>
    </row>
    <row r="17939" spans="1:6" x14ac:dyDescent="0.25">
      <c r="A17939" t="s">
        <v>19177</v>
      </c>
      <c r="B17939">
        <v>1</v>
      </c>
      <c r="C17939" t="s">
        <v>9357</v>
      </c>
      <c r="D17939" s="84"/>
      <c r="F17939" s="84"/>
    </row>
    <row r="17940" spans="1:6" x14ac:dyDescent="0.25">
      <c r="A17940" t="s">
        <v>19178</v>
      </c>
      <c r="B17940">
        <v>1</v>
      </c>
      <c r="C17940" t="s">
        <v>9357</v>
      </c>
      <c r="D17940" s="84"/>
      <c r="F17940" s="84"/>
    </row>
    <row r="17941" spans="1:6" x14ac:dyDescent="0.25">
      <c r="A17941" t="s">
        <v>19179</v>
      </c>
      <c r="B17941">
        <v>1</v>
      </c>
      <c r="C17941" t="s">
        <v>9357</v>
      </c>
      <c r="D17941" s="84"/>
      <c r="F17941" s="84"/>
    </row>
    <row r="17942" spans="1:6" x14ac:dyDescent="0.25">
      <c r="A17942" t="s">
        <v>19180</v>
      </c>
      <c r="B17942">
        <v>1</v>
      </c>
      <c r="C17942" t="s">
        <v>9357</v>
      </c>
      <c r="D17942" s="84"/>
      <c r="F17942" s="84"/>
    </row>
    <row r="17943" spans="1:6" x14ac:dyDescent="0.25">
      <c r="A17943" t="s">
        <v>19181</v>
      </c>
      <c r="B17943">
        <v>1</v>
      </c>
      <c r="C17943" t="s">
        <v>9357</v>
      </c>
      <c r="D17943" s="84"/>
      <c r="F17943" s="84"/>
    </row>
    <row r="17944" spans="1:6" x14ac:dyDescent="0.25">
      <c r="A17944" t="s">
        <v>19182</v>
      </c>
      <c r="B17944">
        <v>1</v>
      </c>
      <c r="C17944" t="s">
        <v>9357</v>
      </c>
      <c r="D17944" s="84"/>
      <c r="F17944" s="84"/>
    </row>
    <row r="17945" spans="1:6" x14ac:dyDescent="0.25">
      <c r="A17945" t="s">
        <v>19183</v>
      </c>
      <c r="B17945">
        <v>1</v>
      </c>
      <c r="C17945" t="s">
        <v>9357</v>
      </c>
      <c r="D17945" s="84"/>
      <c r="F17945" s="84"/>
    </row>
    <row r="17946" spans="1:6" x14ac:dyDescent="0.25">
      <c r="A17946" t="s">
        <v>19184</v>
      </c>
      <c r="B17946">
        <v>1</v>
      </c>
      <c r="C17946" t="s">
        <v>9357</v>
      </c>
      <c r="D17946" s="84"/>
      <c r="F17946" s="84"/>
    </row>
    <row r="17947" spans="1:6" x14ac:dyDescent="0.25">
      <c r="A17947" t="s">
        <v>19185</v>
      </c>
      <c r="B17947">
        <v>1</v>
      </c>
      <c r="C17947" t="s">
        <v>9357</v>
      </c>
      <c r="D17947" s="84"/>
      <c r="F17947" s="84"/>
    </row>
    <row r="17948" spans="1:6" x14ac:dyDescent="0.25">
      <c r="A17948" t="s">
        <v>19186</v>
      </c>
      <c r="B17948">
        <v>1</v>
      </c>
      <c r="C17948" t="s">
        <v>9357</v>
      </c>
      <c r="D17948" s="84"/>
      <c r="F17948" s="84"/>
    </row>
    <row r="17949" spans="1:6" x14ac:dyDescent="0.25">
      <c r="A17949" t="s">
        <v>19187</v>
      </c>
      <c r="B17949">
        <v>1</v>
      </c>
      <c r="C17949" t="s">
        <v>9357</v>
      </c>
      <c r="D17949" s="84"/>
      <c r="F17949" s="84"/>
    </row>
    <row r="17950" spans="1:6" x14ac:dyDescent="0.25">
      <c r="A17950" t="s">
        <v>19188</v>
      </c>
      <c r="B17950">
        <v>1</v>
      </c>
      <c r="C17950" t="s">
        <v>9357</v>
      </c>
      <c r="D17950" s="84"/>
      <c r="F17950" s="84"/>
    </row>
    <row r="17951" spans="1:6" x14ac:dyDescent="0.25">
      <c r="A17951" t="s">
        <v>19189</v>
      </c>
      <c r="B17951">
        <v>1</v>
      </c>
      <c r="C17951" t="s">
        <v>9357</v>
      </c>
      <c r="D17951" s="84"/>
      <c r="F17951" s="84"/>
    </row>
    <row r="17952" spans="1:6" x14ac:dyDescent="0.25">
      <c r="A17952" t="s">
        <v>19190</v>
      </c>
      <c r="B17952">
        <v>1</v>
      </c>
      <c r="C17952" t="s">
        <v>9357</v>
      </c>
      <c r="D17952" s="84"/>
      <c r="F17952" s="84"/>
    </row>
    <row r="17953" spans="1:6" x14ac:dyDescent="0.25">
      <c r="A17953" t="s">
        <v>19191</v>
      </c>
      <c r="B17953">
        <v>1</v>
      </c>
      <c r="C17953" t="s">
        <v>9357</v>
      </c>
      <c r="D17953" s="84"/>
      <c r="F17953" s="84"/>
    </row>
    <row r="17954" spans="1:6" x14ac:dyDescent="0.25">
      <c r="A17954" t="s">
        <v>19192</v>
      </c>
      <c r="B17954">
        <v>1</v>
      </c>
      <c r="C17954" t="s">
        <v>9357</v>
      </c>
      <c r="D17954" s="84"/>
      <c r="F17954" s="84"/>
    </row>
    <row r="17955" spans="1:6" x14ac:dyDescent="0.25">
      <c r="A17955" t="s">
        <v>19193</v>
      </c>
      <c r="B17955">
        <v>1</v>
      </c>
      <c r="C17955" t="s">
        <v>9357</v>
      </c>
      <c r="D17955" s="84"/>
      <c r="F17955" s="84"/>
    </row>
    <row r="17956" spans="1:6" x14ac:dyDescent="0.25">
      <c r="A17956" t="s">
        <v>19194</v>
      </c>
      <c r="B17956">
        <v>1</v>
      </c>
      <c r="C17956" t="s">
        <v>9357</v>
      </c>
      <c r="D17956" s="84"/>
      <c r="F17956" s="84"/>
    </row>
    <row r="17957" spans="1:6" x14ac:dyDescent="0.25">
      <c r="A17957" t="s">
        <v>19195</v>
      </c>
      <c r="B17957">
        <v>1</v>
      </c>
      <c r="C17957" t="s">
        <v>9357</v>
      </c>
      <c r="D17957" s="84"/>
      <c r="F17957" s="84"/>
    </row>
    <row r="17958" spans="1:6" x14ac:dyDescent="0.25">
      <c r="A17958" t="s">
        <v>19196</v>
      </c>
      <c r="B17958">
        <v>1</v>
      </c>
      <c r="C17958" t="s">
        <v>9357</v>
      </c>
      <c r="D17958" s="84"/>
      <c r="F17958" s="84"/>
    </row>
    <row r="17959" spans="1:6" x14ac:dyDescent="0.25">
      <c r="A17959" t="s">
        <v>19197</v>
      </c>
      <c r="B17959">
        <v>1</v>
      </c>
      <c r="C17959" t="s">
        <v>9357</v>
      </c>
      <c r="D17959" s="84"/>
      <c r="F17959" s="84"/>
    </row>
    <row r="17960" spans="1:6" x14ac:dyDescent="0.25">
      <c r="A17960" t="s">
        <v>19198</v>
      </c>
      <c r="B17960">
        <v>1</v>
      </c>
      <c r="C17960" t="s">
        <v>9357</v>
      </c>
      <c r="D17960" s="84"/>
      <c r="F17960" s="84"/>
    </row>
    <row r="17961" spans="1:6" x14ac:dyDescent="0.25">
      <c r="A17961" t="s">
        <v>19199</v>
      </c>
      <c r="B17961">
        <v>1</v>
      </c>
      <c r="C17961" t="s">
        <v>9357</v>
      </c>
      <c r="D17961" s="84"/>
      <c r="F17961" s="84"/>
    </row>
    <row r="17962" spans="1:6" x14ac:dyDescent="0.25">
      <c r="A17962" t="s">
        <v>19200</v>
      </c>
      <c r="B17962">
        <v>1</v>
      </c>
      <c r="C17962" t="s">
        <v>9357</v>
      </c>
      <c r="D17962" s="84"/>
      <c r="F17962" s="84"/>
    </row>
    <row r="17963" spans="1:6" x14ac:dyDescent="0.25">
      <c r="A17963" t="s">
        <v>19201</v>
      </c>
      <c r="B17963">
        <v>1</v>
      </c>
      <c r="C17963" t="s">
        <v>9357</v>
      </c>
      <c r="D17963" s="84"/>
      <c r="F17963" s="84"/>
    </row>
    <row r="17964" spans="1:6" x14ac:dyDescent="0.25">
      <c r="A17964" t="s">
        <v>19202</v>
      </c>
      <c r="B17964">
        <v>1</v>
      </c>
      <c r="C17964" t="s">
        <v>9357</v>
      </c>
      <c r="D17964" s="84"/>
      <c r="F17964" s="84"/>
    </row>
    <row r="17965" spans="1:6" x14ac:dyDescent="0.25">
      <c r="A17965" t="s">
        <v>19203</v>
      </c>
      <c r="B17965">
        <v>1</v>
      </c>
      <c r="C17965" t="s">
        <v>9357</v>
      </c>
      <c r="D17965" s="84"/>
      <c r="F17965" s="84"/>
    </row>
    <row r="17966" spans="1:6" x14ac:dyDescent="0.25">
      <c r="A17966" t="s">
        <v>19204</v>
      </c>
      <c r="B17966">
        <v>1</v>
      </c>
      <c r="C17966" t="s">
        <v>9357</v>
      </c>
      <c r="D17966" s="84"/>
      <c r="F17966" s="84"/>
    </row>
    <row r="17967" spans="1:6" x14ac:dyDescent="0.25">
      <c r="A17967" t="s">
        <v>19205</v>
      </c>
      <c r="B17967">
        <v>1</v>
      </c>
      <c r="C17967" t="s">
        <v>9357</v>
      </c>
      <c r="D17967" s="84"/>
      <c r="F17967" s="84"/>
    </row>
    <row r="17968" spans="1:6" x14ac:dyDescent="0.25">
      <c r="A17968" t="s">
        <v>19206</v>
      </c>
      <c r="B17968">
        <v>1</v>
      </c>
      <c r="C17968" t="s">
        <v>9357</v>
      </c>
      <c r="D17968" s="84"/>
      <c r="F17968" s="84"/>
    </row>
    <row r="17969" spans="1:6" x14ac:dyDescent="0.25">
      <c r="A17969" t="s">
        <v>19207</v>
      </c>
      <c r="B17969">
        <v>1</v>
      </c>
      <c r="C17969" t="s">
        <v>9357</v>
      </c>
      <c r="D17969" s="84"/>
      <c r="F17969" s="84"/>
    </row>
    <row r="17970" spans="1:6" x14ac:dyDescent="0.25">
      <c r="A17970" t="s">
        <v>19208</v>
      </c>
      <c r="B17970">
        <v>1</v>
      </c>
      <c r="C17970" t="s">
        <v>9357</v>
      </c>
      <c r="D17970" s="84"/>
      <c r="F17970" s="84"/>
    </row>
    <row r="17971" spans="1:6" x14ac:dyDescent="0.25">
      <c r="A17971" t="s">
        <v>19209</v>
      </c>
      <c r="B17971">
        <v>1</v>
      </c>
      <c r="C17971" t="s">
        <v>9357</v>
      </c>
      <c r="D17971" s="84"/>
      <c r="F17971" s="84"/>
    </row>
    <row r="17972" spans="1:6" x14ac:dyDescent="0.25">
      <c r="A17972" t="s">
        <v>19210</v>
      </c>
      <c r="B17972">
        <v>1</v>
      </c>
      <c r="C17972" t="s">
        <v>9357</v>
      </c>
      <c r="D17972" s="84"/>
      <c r="F17972" s="84"/>
    </row>
    <row r="17973" spans="1:6" x14ac:dyDescent="0.25">
      <c r="A17973" t="s">
        <v>19211</v>
      </c>
      <c r="B17973">
        <v>1</v>
      </c>
      <c r="C17973" t="s">
        <v>9357</v>
      </c>
      <c r="D17973" s="84"/>
      <c r="F17973" s="84"/>
    </row>
    <row r="17974" spans="1:6" x14ac:dyDescent="0.25">
      <c r="A17974" t="s">
        <v>19212</v>
      </c>
      <c r="B17974">
        <v>1</v>
      </c>
      <c r="C17974" t="s">
        <v>9357</v>
      </c>
      <c r="D17974" s="84"/>
      <c r="F17974" s="84"/>
    </row>
    <row r="17975" spans="1:6" x14ac:dyDescent="0.25">
      <c r="A17975" t="s">
        <v>19213</v>
      </c>
      <c r="B17975">
        <v>1</v>
      </c>
      <c r="C17975" t="s">
        <v>9357</v>
      </c>
      <c r="D17975" s="84"/>
      <c r="F17975" s="84"/>
    </row>
    <row r="17976" spans="1:6" x14ac:dyDescent="0.25">
      <c r="A17976" t="s">
        <v>19214</v>
      </c>
      <c r="B17976">
        <v>1</v>
      </c>
      <c r="C17976" t="s">
        <v>9357</v>
      </c>
      <c r="D17976" s="84"/>
      <c r="F17976" s="84"/>
    </row>
    <row r="17977" spans="1:6" x14ac:dyDescent="0.25">
      <c r="A17977" t="s">
        <v>19215</v>
      </c>
      <c r="B17977">
        <v>1</v>
      </c>
      <c r="C17977" t="s">
        <v>9357</v>
      </c>
      <c r="D17977" s="84"/>
      <c r="F17977" s="84"/>
    </row>
    <row r="17978" spans="1:6" x14ac:dyDescent="0.25">
      <c r="A17978" t="s">
        <v>19216</v>
      </c>
      <c r="B17978">
        <v>1</v>
      </c>
      <c r="C17978" t="s">
        <v>9357</v>
      </c>
      <c r="D17978" s="84"/>
      <c r="F17978" s="84"/>
    </row>
    <row r="17979" spans="1:6" x14ac:dyDescent="0.25">
      <c r="A17979" t="s">
        <v>19217</v>
      </c>
      <c r="B17979">
        <v>1</v>
      </c>
      <c r="C17979" t="s">
        <v>9357</v>
      </c>
      <c r="D17979" s="84"/>
      <c r="F17979" s="84"/>
    </row>
    <row r="17980" spans="1:6" x14ac:dyDescent="0.25">
      <c r="A17980" t="s">
        <v>19218</v>
      </c>
      <c r="B17980">
        <v>1</v>
      </c>
      <c r="C17980" t="s">
        <v>9357</v>
      </c>
      <c r="D17980" s="84"/>
      <c r="F17980" s="84"/>
    </row>
    <row r="17981" spans="1:6" x14ac:dyDescent="0.25">
      <c r="A17981" t="s">
        <v>19219</v>
      </c>
      <c r="B17981">
        <v>1</v>
      </c>
      <c r="C17981" t="s">
        <v>9357</v>
      </c>
      <c r="D17981" s="84"/>
      <c r="F17981" s="84"/>
    </row>
    <row r="17982" spans="1:6" x14ac:dyDescent="0.25">
      <c r="A17982" t="s">
        <v>19220</v>
      </c>
      <c r="B17982">
        <v>1</v>
      </c>
      <c r="C17982" t="s">
        <v>9357</v>
      </c>
      <c r="D17982" s="84"/>
      <c r="F17982" s="84"/>
    </row>
    <row r="17983" spans="1:6" x14ac:dyDescent="0.25">
      <c r="A17983" t="s">
        <v>19221</v>
      </c>
      <c r="B17983">
        <v>1</v>
      </c>
      <c r="C17983" t="s">
        <v>9357</v>
      </c>
      <c r="D17983" s="84"/>
      <c r="F17983" s="84"/>
    </row>
    <row r="17984" spans="1:6" x14ac:dyDescent="0.25">
      <c r="A17984" t="s">
        <v>19222</v>
      </c>
      <c r="B17984">
        <v>1</v>
      </c>
      <c r="C17984" t="s">
        <v>9357</v>
      </c>
      <c r="D17984" s="84"/>
      <c r="F17984" s="84"/>
    </row>
    <row r="17985" spans="1:6" x14ac:dyDescent="0.25">
      <c r="A17985" t="s">
        <v>19223</v>
      </c>
      <c r="B17985">
        <v>1</v>
      </c>
      <c r="C17985" t="s">
        <v>9357</v>
      </c>
      <c r="D17985" s="84"/>
      <c r="F17985" s="84"/>
    </row>
    <row r="17986" spans="1:6" x14ac:dyDescent="0.25">
      <c r="A17986" t="s">
        <v>19224</v>
      </c>
      <c r="B17986">
        <v>1</v>
      </c>
      <c r="C17986" t="s">
        <v>9357</v>
      </c>
      <c r="D17986" s="84"/>
      <c r="F17986" s="84"/>
    </row>
    <row r="17987" spans="1:6" x14ac:dyDescent="0.25">
      <c r="A17987" t="s">
        <v>19225</v>
      </c>
      <c r="B17987">
        <v>1</v>
      </c>
      <c r="C17987" t="s">
        <v>9357</v>
      </c>
      <c r="D17987" s="84"/>
      <c r="F17987" s="84"/>
    </row>
    <row r="17988" spans="1:6" x14ac:dyDescent="0.25">
      <c r="A17988" t="s">
        <v>19226</v>
      </c>
      <c r="B17988">
        <v>1</v>
      </c>
      <c r="C17988" t="s">
        <v>9357</v>
      </c>
      <c r="D17988" s="84"/>
      <c r="F17988" s="84"/>
    </row>
    <row r="17989" spans="1:6" x14ac:dyDescent="0.25">
      <c r="A17989" t="s">
        <v>19227</v>
      </c>
      <c r="B17989">
        <v>1</v>
      </c>
      <c r="C17989" t="s">
        <v>9357</v>
      </c>
      <c r="D17989" s="84"/>
      <c r="F17989" s="84"/>
    </row>
    <row r="17990" spans="1:6" x14ac:dyDescent="0.25">
      <c r="A17990" t="s">
        <v>19228</v>
      </c>
      <c r="B17990">
        <v>1</v>
      </c>
      <c r="C17990" t="s">
        <v>9357</v>
      </c>
      <c r="D17990" s="84"/>
      <c r="F17990" s="84"/>
    </row>
    <row r="17991" spans="1:6" x14ac:dyDescent="0.25">
      <c r="A17991" t="s">
        <v>19229</v>
      </c>
      <c r="B17991">
        <v>1</v>
      </c>
      <c r="C17991" t="s">
        <v>9357</v>
      </c>
      <c r="D17991" s="84"/>
      <c r="F17991" s="84"/>
    </row>
    <row r="17992" spans="1:6" x14ac:dyDescent="0.25">
      <c r="A17992" t="s">
        <v>19230</v>
      </c>
      <c r="B17992">
        <v>1</v>
      </c>
      <c r="C17992" t="s">
        <v>9357</v>
      </c>
      <c r="D17992" s="84"/>
      <c r="F17992" s="84"/>
    </row>
    <row r="17993" spans="1:6" x14ac:dyDescent="0.25">
      <c r="A17993" t="s">
        <v>19231</v>
      </c>
      <c r="B17993">
        <v>1</v>
      </c>
      <c r="C17993" t="s">
        <v>9357</v>
      </c>
      <c r="D17993" s="84"/>
      <c r="F17993" s="84"/>
    </row>
    <row r="17994" spans="1:6" x14ac:dyDescent="0.25">
      <c r="A17994" t="s">
        <v>19232</v>
      </c>
      <c r="B17994">
        <v>1</v>
      </c>
      <c r="C17994" t="s">
        <v>9357</v>
      </c>
      <c r="D17994" s="84"/>
      <c r="F17994" s="84"/>
    </row>
    <row r="17995" spans="1:6" x14ac:dyDescent="0.25">
      <c r="A17995" t="s">
        <v>19233</v>
      </c>
      <c r="B17995">
        <v>1</v>
      </c>
      <c r="C17995" t="s">
        <v>9357</v>
      </c>
      <c r="D17995" s="84"/>
      <c r="F17995" s="84"/>
    </row>
    <row r="17996" spans="1:6" x14ac:dyDescent="0.25">
      <c r="A17996" t="s">
        <v>19234</v>
      </c>
      <c r="B17996">
        <v>1</v>
      </c>
      <c r="C17996" t="s">
        <v>9357</v>
      </c>
      <c r="D17996" s="84"/>
      <c r="F17996" s="84"/>
    </row>
    <row r="17997" spans="1:6" x14ac:dyDescent="0.25">
      <c r="A17997" t="s">
        <v>19235</v>
      </c>
      <c r="B17997">
        <v>1</v>
      </c>
      <c r="C17997" t="s">
        <v>9357</v>
      </c>
      <c r="D17997" s="84"/>
      <c r="F17997" s="84"/>
    </row>
    <row r="17998" spans="1:6" x14ac:dyDescent="0.25">
      <c r="A17998" t="s">
        <v>19236</v>
      </c>
      <c r="B17998">
        <v>1</v>
      </c>
      <c r="C17998" t="s">
        <v>9357</v>
      </c>
      <c r="D17998" s="84"/>
      <c r="F17998" s="84"/>
    </row>
    <row r="17999" spans="1:6" x14ac:dyDescent="0.25">
      <c r="A17999" t="s">
        <v>19237</v>
      </c>
      <c r="B17999">
        <v>1</v>
      </c>
      <c r="C17999" t="s">
        <v>9357</v>
      </c>
      <c r="D17999" s="84"/>
      <c r="F17999" s="84"/>
    </row>
    <row r="18000" spans="1:6" x14ac:dyDescent="0.25">
      <c r="A18000" t="s">
        <v>19238</v>
      </c>
      <c r="B18000">
        <v>1</v>
      </c>
      <c r="C18000" t="s">
        <v>9357</v>
      </c>
      <c r="D18000" s="84"/>
      <c r="F18000" s="84"/>
    </row>
    <row r="18001" spans="1:6" x14ac:dyDescent="0.25">
      <c r="A18001" t="s">
        <v>19239</v>
      </c>
      <c r="B18001">
        <v>1</v>
      </c>
      <c r="C18001" t="s">
        <v>9357</v>
      </c>
      <c r="D18001" s="84"/>
      <c r="F18001" s="84"/>
    </row>
    <row r="18002" spans="1:6" x14ac:dyDescent="0.25">
      <c r="A18002" t="s">
        <v>19240</v>
      </c>
      <c r="B18002">
        <v>1</v>
      </c>
      <c r="C18002" t="s">
        <v>9357</v>
      </c>
      <c r="D18002" s="84"/>
      <c r="F18002" s="84"/>
    </row>
    <row r="18003" spans="1:6" x14ac:dyDescent="0.25">
      <c r="A18003" t="s">
        <v>19241</v>
      </c>
      <c r="B18003">
        <v>1</v>
      </c>
      <c r="C18003" t="s">
        <v>9357</v>
      </c>
      <c r="D18003" s="84"/>
      <c r="F18003" s="84"/>
    </row>
    <row r="18004" spans="1:6" x14ac:dyDescent="0.25">
      <c r="A18004" t="s">
        <v>19242</v>
      </c>
      <c r="B18004">
        <v>1</v>
      </c>
      <c r="C18004" t="s">
        <v>9357</v>
      </c>
      <c r="D18004" s="84"/>
      <c r="F18004" s="84"/>
    </row>
    <row r="18005" spans="1:6" x14ac:dyDescent="0.25">
      <c r="A18005" t="s">
        <v>19243</v>
      </c>
      <c r="B18005">
        <v>1</v>
      </c>
      <c r="C18005" t="s">
        <v>9357</v>
      </c>
      <c r="D18005" s="84"/>
      <c r="F18005" s="84"/>
    </row>
    <row r="18006" spans="1:6" x14ac:dyDescent="0.25">
      <c r="A18006" t="s">
        <v>19244</v>
      </c>
      <c r="B18006">
        <v>1</v>
      </c>
      <c r="C18006" t="s">
        <v>9357</v>
      </c>
      <c r="D18006" s="84"/>
      <c r="F18006" s="84"/>
    </row>
    <row r="18007" spans="1:6" x14ac:dyDescent="0.25">
      <c r="A18007" t="s">
        <v>19245</v>
      </c>
      <c r="B18007">
        <v>1</v>
      </c>
      <c r="C18007" t="s">
        <v>9357</v>
      </c>
      <c r="D18007" s="84"/>
      <c r="F18007" s="84"/>
    </row>
    <row r="18008" spans="1:6" x14ac:dyDescent="0.25">
      <c r="A18008" t="s">
        <v>19246</v>
      </c>
      <c r="B18008">
        <v>1</v>
      </c>
      <c r="C18008" t="s">
        <v>9357</v>
      </c>
      <c r="D18008" s="84"/>
      <c r="F18008" s="84"/>
    </row>
    <row r="18009" spans="1:6" x14ac:dyDescent="0.25">
      <c r="A18009" t="s">
        <v>19247</v>
      </c>
      <c r="B18009">
        <v>1</v>
      </c>
      <c r="C18009" t="s">
        <v>9357</v>
      </c>
      <c r="D18009" s="84"/>
      <c r="F18009" s="84"/>
    </row>
    <row r="18010" spans="1:6" x14ac:dyDescent="0.25">
      <c r="A18010" t="s">
        <v>19248</v>
      </c>
      <c r="B18010">
        <v>1</v>
      </c>
      <c r="C18010" t="s">
        <v>9357</v>
      </c>
      <c r="D18010" s="84"/>
      <c r="F18010" s="84"/>
    </row>
    <row r="18011" spans="1:6" x14ac:dyDescent="0.25">
      <c r="A18011" t="s">
        <v>19249</v>
      </c>
      <c r="B18011">
        <v>1</v>
      </c>
      <c r="C18011" t="s">
        <v>9357</v>
      </c>
      <c r="D18011" s="84"/>
      <c r="F18011" s="84"/>
    </row>
    <row r="18012" spans="1:6" x14ac:dyDescent="0.25">
      <c r="A18012" t="s">
        <v>19250</v>
      </c>
      <c r="B18012">
        <v>1</v>
      </c>
      <c r="C18012" t="s">
        <v>9357</v>
      </c>
      <c r="D18012" s="84"/>
      <c r="F18012" s="84"/>
    </row>
    <row r="18013" spans="1:6" x14ac:dyDescent="0.25">
      <c r="A18013" t="s">
        <v>19251</v>
      </c>
      <c r="B18013">
        <v>1</v>
      </c>
      <c r="C18013" t="s">
        <v>9357</v>
      </c>
      <c r="D18013" s="84"/>
      <c r="F18013" s="84"/>
    </row>
    <row r="18014" spans="1:6" x14ac:dyDescent="0.25">
      <c r="A18014" t="s">
        <v>19252</v>
      </c>
      <c r="B18014">
        <v>1</v>
      </c>
      <c r="C18014" t="s">
        <v>9357</v>
      </c>
      <c r="D18014" s="84"/>
      <c r="F18014" s="84"/>
    </row>
    <row r="18015" spans="1:6" x14ac:dyDescent="0.25">
      <c r="A18015" t="s">
        <v>19253</v>
      </c>
      <c r="B18015">
        <v>1</v>
      </c>
      <c r="C18015" t="s">
        <v>9357</v>
      </c>
      <c r="D18015" s="84"/>
      <c r="F18015" s="84"/>
    </row>
    <row r="18016" spans="1:6" x14ac:dyDescent="0.25">
      <c r="A18016" t="s">
        <v>19254</v>
      </c>
      <c r="B18016">
        <v>1</v>
      </c>
      <c r="C18016" t="s">
        <v>9357</v>
      </c>
      <c r="D18016" s="84"/>
      <c r="F18016" s="84"/>
    </row>
    <row r="18017" spans="1:6" x14ac:dyDescent="0.25">
      <c r="A18017" t="s">
        <v>19255</v>
      </c>
      <c r="B18017">
        <v>1</v>
      </c>
      <c r="C18017" t="s">
        <v>9357</v>
      </c>
      <c r="D18017" s="84"/>
      <c r="F18017" s="84"/>
    </row>
    <row r="18018" spans="1:6" x14ac:dyDescent="0.25">
      <c r="A18018" t="s">
        <v>19256</v>
      </c>
      <c r="B18018">
        <v>1</v>
      </c>
      <c r="C18018" t="s">
        <v>9357</v>
      </c>
      <c r="D18018" s="84"/>
      <c r="F18018" s="84"/>
    </row>
    <row r="18019" spans="1:6" x14ac:dyDescent="0.25">
      <c r="A18019" t="s">
        <v>19257</v>
      </c>
      <c r="B18019">
        <v>1</v>
      </c>
      <c r="C18019" t="s">
        <v>9357</v>
      </c>
      <c r="D18019" s="84"/>
      <c r="F18019" s="84"/>
    </row>
    <row r="18020" spans="1:6" x14ac:dyDescent="0.25">
      <c r="A18020" t="s">
        <v>19258</v>
      </c>
      <c r="B18020">
        <v>1</v>
      </c>
      <c r="C18020" t="s">
        <v>9357</v>
      </c>
      <c r="D18020" s="84"/>
      <c r="F18020" s="84"/>
    </row>
    <row r="18021" spans="1:6" x14ac:dyDescent="0.25">
      <c r="A18021" t="s">
        <v>19259</v>
      </c>
      <c r="B18021">
        <v>1</v>
      </c>
      <c r="C18021" t="s">
        <v>9357</v>
      </c>
      <c r="D18021" s="84"/>
      <c r="F18021" s="84"/>
    </row>
    <row r="18022" spans="1:6" x14ac:dyDescent="0.25">
      <c r="A18022" t="s">
        <v>19260</v>
      </c>
      <c r="B18022">
        <v>1</v>
      </c>
      <c r="C18022" t="s">
        <v>9357</v>
      </c>
      <c r="D18022" s="84"/>
      <c r="F18022" s="84"/>
    </row>
    <row r="18023" spans="1:6" x14ac:dyDescent="0.25">
      <c r="A18023" t="s">
        <v>19261</v>
      </c>
      <c r="B18023">
        <v>1</v>
      </c>
      <c r="C18023" t="s">
        <v>9357</v>
      </c>
      <c r="D18023" s="84"/>
      <c r="F18023" s="84"/>
    </row>
    <row r="18024" spans="1:6" x14ac:dyDescent="0.25">
      <c r="A18024" t="s">
        <v>19262</v>
      </c>
      <c r="B18024">
        <v>1</v>
      </c>
      <c r="C18024" t="s">
        <v>9357</v>
      </c>
      <c r="D18024" s="84"/>
      <c r="F18024" s="84"/>
    </row>
    <row r="18025" spans="1:6" x14ac:dyDescent="0.25">
      <c r="A18025" t="s">
        <v>19263</v>
      </c>
      <c r="B18025">
        <v>1</v>
      </c>
      <c r="C18025" t="s">
        <v>9357</v>
      </c>
      <c r="D18025" s="84"/>
      <c r="F18025" s="84"/>
    </row>
    <row r="18026" spans="1:6" x14ac:dyDescent="0.25">
      <c r="A18026" t="s">
        <v>19264</v>
      </c>
      <c r="B18026">
        <v>1</v>
      </c>
      <c r="C18026" t="s">
        <v>9357</v>
      </c>
      <c r="D18026" s="84"/>
      <c r="F18026" s="84"/>
    </row>
    <row r="18027" spans="1:6" x14ac:dyDescent="0.25">
      <c r="A18027" t="s">
        <v>19265</v>
      </c>
      <c r="B18027">
        <v>1</v>
      </c>
      <c r="C18027" t="s">
        <v>9357</v>
      </c>
      <c r="D18027" s="84"/>
      <c r="F18027" s="84"/>
    </row>
    <row r="18028" spans="1:6" x14ac:dyDescent="0.25">
      <c r="A18028" t="s">
        <v>19266</v>
      </c>
      <c r="B18028">
        <v>1</v>
      </c>
      <c r="C18028" t="s">
        <v>9357</v>
      </c>
      <c r="D18028" s="84"/>
      <c r="F18028" s="84"/>
    </row>
    <row r="18029" spans="1:6" x14ac:dyDescent="0.25">
      <c r="A18029" t="s">
        <v>19267</v>
      </c>
      <c r="B18029">
        <v>1</v>
      </c>
      <c r="C18029" t="s">
        <v>9357</v>
      </c>
      <c r="D18029" s="84"/>
      <c r="F18029" s="84"/>
    </row>
    <row r="18030" spans="1:6" x14ac:dyDescent="0.25">
      <c r="A18030" t="s">
        <v>19268</v>
      </c>
      <c r="B18030">
        <v>1</v>
      </c>
      <c r="C18030" t="s">
        <v>9357</v>
      </c>
      <c r="D18030" s="84"/>
      <c r="F18030" s="84"/>
    </row>
    <row r="18031" spans="1:6" x14ac:dyDescent="0.25">
      <c r="A18031" t="s">
        <v>19269</v>
      </c>
      <c r="B18031">
        <v>1</v>
      </c>
      <c r="C18031" t="s">
        <v>9357</v>
      </c>
      <c r="D18031" s="84"/>
      <c r="F18031" s="84"/>
    </row>
    <row r="18032" spans="1:6" x14ac:dyDescent="0.25">
      <c r="A18032" t="s">
        <v>19270</v>
      </c>
      <c r="B18032">
        <v>1</v>
      </c>
      <c r="C18032" t="s">
        <v>9357</v>
      </c>
      <c r="D18032" s="84"/>
      <c r="F18032" s="84"/>
    </row>
    <row r="18033" spans="1:6" x14ac:dyDescent="0.25">
      <c r="A18033" t="s">
        <v>19271</v>
      </c>
      <c r="B18033">
        <v>1</v>
      </c>
      <c r="C18033" t="s">
        <v>9357</v>
      </c>
      <c r="D18033" s="84"/>
      <c r="F18033" s="84"/>
    </row>
    <row r="18034" spans="1:6" x14ac:dyDescent="0.25">
      <c r="A18034" t="s">
        <v>19272</v>
      </c>
      <c r="B18034">
        <v>1</v>
      </c>
      <c r="C18034" t="s">
        <v>9357</v>
      </c>
      <c r="D18034" s="84"/>
      <c r="F18034" s="84"/>
    </row>
    <row r="18035" spans="1:6" x14ac:dyDescent="0.25">
      <c r="A18035" t="s">
        <v>19273</v>
      </c>
      <c r="B18035">
        <v>1</v>
      </c>
      <c r="C18035" t="s">
        <v>9357</v>
      </c>
      <c r="D18035" s="84"/>
      <c r="F18035" s="84"/>
    </row>
    <row r="18036" spans="1:6" x14ac:dyDescent="0.25">
      <c r="A18036" t="s">
        <v>19274</v>
      </c>
      <c r="B18036">
        <v>1</v>
      </c>
      <c r="C18036" t="s">
        <v>9357</v>
      </c>
      <c r="D18036" s="84"/>
      <c r="F18036" s="84"/>
    </row>
    <row r="18037" spans="1:6" x14ac:dyDescent="0.25">
      <c r="A18037" t="s">
        <v>19275</v>
      </c>
      <c r="B18037">
        <v>1</v>
      </c>
      <c r="C18037" t="s">
        <v>9357</v>
      </c>
      <c r="D18037" s="84"/>
      <c r="F18037" s="84"/>
    </row>
    <row r="18038" spans="1:6" x14ac:dyDescent="0.25">
      <c r="A18038" t="s">
        <v>19276</v>
      </c>
      <c r="B18038">
        <v>1</v>
      </c>
      <c r="C18038" t="s">
        <v>9357</v>
      </c>
      <c r="D18038" s="84"/>
      <c r="F18038" s="84"/>
    </row>
    <row r="18039" spans="1:6" x14ac:dyDescent="0.25">
      <c r="A18039" t="s">
        <v>19277</v>
      </c>
      <c r="B18039">
        <v>1</v>
      </c>
      <c r="C18039" t="s">
        <v>9357</v>
      </c>
      <c r="D18039" s="84"/>
      <c r="F18039" s="84"/>
    </row>
    <row r="18040" spans="1:6" x14ac:dyDescent="0.25">
      <c r="A18040" t="s">
        <v>19278</v>
      </c>
      <c r="B18040">
        <v>1</v>
      </c>
      <c r="C18040" t="s">
        <v>9357</v>
      </c>
      <c r="D18040" s="84"/>
      <c r="F18040" s="84"/>
    </row>
    <row r="18041" spans="1:6" x14ac:dyDescent="0.25">
      <c r="A18041" t="s">
        <v>19279</v>
      </c>
      <c r="B18041">
        <v>1</v>
      </c>
      <c r="C18041" t="s">
        <v>9357</v>
      </c>
      <c r="D18041" s="84"/>
      <c r="F18041" s="84"/>
    </row>
    <row r="18042" spans="1:6" x14ac:dyDescent="0.25">
      <c r="A18042" t="s">
        <v>19280</v>
      </c>
      <c r="B18042">
        <v>1</v>
      </c>
      <c r="C18042" t="s">
        <v>9357</v>
      </c>
      <c r="D18042" s="84"/>
      <c r="F18042" s="84"/>
    </row>
    <row r="18043" spans="1:6" x14ac:dyDescent="0.25">
      <c r="A18043" t="s">
        <v>19281</v>
      </c>
      <c r="B18043">
        <v>1</v>
      </c>
      <c r="C18043" t="s">
        <v>9357</v>
      </c>
      <c r="D18043" s="84"/>
      <c r="F18043" s="84"/>
    </row>
    <row r="18044" spans="1:6" x14ac:dyDescent="0.25">
      <c r="A18044" t="s">
        <v>19282</v>
      </c>
      <c r="B18044">
        <v>1</v>
      </c>
      <c r="C18044" t="s">
        <v>9357</v>
      </c>
      <c r="D18044" s="84"/>
      <c r="F18044" s="84"/>
    </row>
    <row r="18045" spans="1:6" x14ac:dyDescent="0.25">
      <c r="A18045" t="s">
        <v>19283</v>
      </c>
      <c r="B18045">
        <v>1</v>
      </c>
      <c r="C18045" t="s">
        <v>9357</v>
      </c>
      <c r="D18045" s="84"/>
      <c r="F18045" s="84"/>
    </row>
    <row r="18046" spans="1:6" x14ac:dyDescent="0.25">
      <c r="A18046" t="s">
        <v>19284</v>
      </c>
      <c r="B18046">
        <v>1</v>
      </c>
      <c r="C18046" t="s">
        <v>9357</v>
      </c>
      <c r="D18046" s="84"/>
      <c r="F18046" s="84"/>
    </row>
    <row r="18047" spans="1:6" x14ac:dyDescent="0.25">
      <c r="A18047" t="s">
        <v>19285</v>
      </c>
      <c r="B18047">
        <v>1</v>
      </c>
      <c r="C18047" t="s">
        <v>9357</v>
      </c>
      <c r="D18047" s="84"/>
      <c r="F18047" s="84"/>
    </row>
    <row r="18048" spans="1:6" x14ac:dyDescent="0.25">
      <c r="A18048" t="s">
        <v>19286</v>
      </c>
      <c r="B18048">
        <v>1</v>
      </c>
      <c r="C18048" t="s">
        <v>9357</v>
      </c>
      <c r="D18048" s="84"/>
      <c r="F18048" s="84"/>
    </row>
    <row r="18049" spans="1:6" x14ac:dyDescent="0.25">
      <c r="A18049" t="s">
        <v>19287</v>
      </c>
      <c r="B18049">
        <v>1</v>
      </c>
      <c r="C18049" t="s">
        <v>9357</v>
      </c>
      <c r="D18049" s="84"/>
      <c r="F18049" s="84"/>
    </row>
    <row r="18050" spans="1:6" x14ac:dyDescent="0.25">
      <c r="A18050" t="s">
        <v>19288</v>
      </c>
      <c r="B18050">
        <v>1</v>
      </c>
      <c r="C18050" t="s">
        <v>9357</v>
      </c>
      <c r="D18050" s="84"/>
      <c r="F18050" s="84"/>
    </row>
    <row r="18051" spans="1:6" x14ac:dyDescent="0.25">
      <c r="A18051" t="s">
        <v>19289</v>
      </c>
      <c r="B18051">
        <v>1</v>
      </c>
      <c r="C18051" t="s">
        <v>9357</v>
      </c>
      <c r="D18051" s="84"/>
      <c r="F18051" s="84"/>
    </row>
    <row r="18052" spans="1:6" x14ac:dyDescent="0.25">
      <c r="A18052" t="s">
        <v>19290</v>
      </c>
      <c r="B18052">
        <v>1</v>
      </c>
      <c r="C18052" t="s">
        <v>9357</v>
      </c>
      <c r="D18052" s="84"/>
      <c r="F18052" s="84"/>
    </row>
    <row r="18053" spans="1:6" x14ac:dyDescent="0.25">
      <c r="A18053" t="s">
        <v>19291</v>
      </c>
      <c r="B18053">
        <v>1</v>
      </c>
      <c r="C18053" t="s">
        <v>9357</v>
      </c>
      <c r="D18053" s="84"/>
      <c r="F18053" s="84"/>
    </row>
    <row r="18054" spans="1:6" x14ac:dyDescent="0.25">
      <c r="A18054" t="s">
        <v>19292</v>
      </c>
      <c r="B18054">
        <v>1</v>
      </c>
      <c r="C18054" t="s">
        <v>9357</v>
      </c>
      <c r="D18054" s="84"/>
      <c r="F18054" s="84"/>
    </row>
    <row r="18055" spans="1:6" x14ac:dyDescent="0.25">
      <c r="A18055" t="s">
        <v>19293</v>
      </c>
      <c r="B18055">
        <v>1</v>
      </c>
      <c r="C18055" t="s">
        <v>9357</v>
      </c>
      <c r="D18055" s="84"/>
      <c r="F18055" s="84"/>
    </row>
    <row r="18056" spans="1:6" x14ac:dyDescent="0.25">
      <c r="A18056" t="s">
        <v>19294</v>
      </c>
      <c r="B18056">
        <v>1</v>
      </c>
      <c r="C18056" t="s">
        <v>9357</v>
      </c>
      <c r="D18056" s="84"/>
      <c r="F18056" s="84"/>
    </row>
    <row r="18057" spans="1:6" x14ac:dyDescent="0.25">
      <c r="A18057" t="s">
        <v>19295</v>
      </c>
      <c r="B18057">
        <v>1</v>
      </c>
      <c r="C18057" t="s">
        <v>9357</v>
      </c>
      <c r="D18057" s="84"/>
      <c r="F18057" s="84"/>
    </row>
    <row r="18058" spans="1:6" x14ac:dyDescent="0.25">
      <c r="A18058" t="s">
        <v>19296</v>
      </c>
      <c r="B18058">
        <v>1</v>
      </c>
      <c r="C18058" t="s">
        <v>9357</v>
      </c>
      <c r="D18058" s="84"/>
      <c r="F18058" s="84"/>
    </row>
    <row r="18059" spans="1:6" x14ac:dyDescent="0.25">
      <c r="A18059" t="s">
        <v>19297</v>
      </c>
      <c r="B18059">
        <v>1</v>
      </c>
      <c r="C18059" t="s">
        <v>9357</v>
      </c>
      <c r="D18059" s="84"/>
      <c r="F18059" s="84"/>
    </row>
    <row r="18060" spans="1:6" x14ac:dyDescent="0.25">
      <c r="A18060" t="s">
        <v>19298</v>
      </c>
      <c r="B18060">
        <v>1</v>
      </c>
      <c r="C18060" t="s">
        <v>9357</v>
      </c>
      <c r="D18060" s="84"/>
      <c r="F18060" s="84"/>
    </row>
    <row r="18061" spans="1:6" x14ac:dyDescent="0.25">
      <c r="A18061" t="s">
        <v>19299</v>
      </c>
      <c r="B18061">
        <v>1</v>
      </c>
      <c r="C18061" t="s">
        <v>9357</v>
      </c>
      <c r="D18061" s="84"/>
      <c r="F18061" s="84"/>
    </row>
    <row r="18062" spans="1:6" x14ac:dyDescent="0.25">
      <c r="A18062" t="s">
        <v>19300</v>
      </c>
      <c r="B18062">
        <v>1</v>
      </c>
      <c r="C18062" t="s">
        <v>9357</v>
      </c>
      <c r="D18062" s="84"/>
      <c r="F18062" s="84"/>
    </row>
    <row r="18063" spans="1:6" x14ac:dyDescent="0.25">
      <c r="A18063" t="s">
        <v>19301</v>
      </c>
      <c r="B18063">
        <v>1</v>
      </c>
      <c r="C18063" t="s">
        <v>9357</v>
      </c>
      <c r="D18063" s="84"/>
      <c r="F18063" s="84"/>
    </row>
    <row r="18064" spans="1:6" x14ac:dyDescent="0.25">
      <c r="A18064" t="s">
        <v>19302</v>
      </c>
      <c r="B18064">
        <v>1</v>
      </c>
      <c r="C18064" t="s">
        <v>9357</v>
      </c>
      <c r="D18064" s="84"/>
      <c r="F18064" s="84"/>
    </row>
    <row r="18065" spans="1:6" x14ac:dyDescent="0.25">
      <c r="A18065" t="s">
        <v>19303</v>
      </c>
      <c r="B18065">
        <v>1</v>
      </c>
      <c r="C18065" t="s">
        <v>9357</v>
      </c>
      <c r="D18065" s="84"/>
      <c r="F18065" s="84"/>
    </row>
    <row r="18066" spans="1:6" x14ac:dyDescent="0.25">
      <c r="A18066" t="s">
        <v>19304</v>
      </c>
      <c r="B18066">
        <v>1</v>
      </c>
      <c r="C18066" t="s">
        <v>9357</v>
      </c>
      <c r="D18066" s="84"/>
      <c r="F18066" s="84"/>
    </row>
    <row r="18067" spans="1:6" x14ac:dyDescent="0.25">
      <c r="A18067" t="s">
        <v>19305</v>
      </c>
      <c r="B18067">
        <v>1</v>
      </c>
      <c r="C18067" t="s">
        <v>9357</v>
      </c>
      <c r="D18067" s="84"/>
      <c r="F18067" s="84"/>
    </row>
    <row r="18068" spans="1:6" x14ac:dyDescent="0.25">
      <c r="A18068" t="s">
        <v>19306</v>
      </c>
      <c r="B18068">
        <v>1</v>
      </c>
      <c r="C18068" t="s">
        <v>9357</v>
      </c>
      <c r="D18068" s="84"/>
      <c r="F18068" s="84"/>
    </row>
    <row r="18069" spans="1:6" x14ac:dyDescent="0.25">
      <c r="A18069" t="s">
        <v>19307</v>
      </c>
      <c r="B18069">
        <v>1</v>
      </c>
      <c r="C18069" t="s">
        <v>9357</v>
      </c>
      <c r="D18069" s="84"/>
      <c r="F18069" s="84"/>
    </row>
    <row r="18070" spans="1:6" x14ac:dyDescent="0.25">
      <c r="A18070" t="s">
        <v>19308</v>
      </c>
      <c r="B18070">
        <v>1</v>
      </c>
      <c r="C18070" t="s">
        <v>9357</v>
      </c>
      <c r="D18070" s="84"/>
      <c r="F18070" s="84"/>
    </row>
    <row r="18071" spans="1:6" x14ac:dyDescent="0.25">
      <c r="A18071" t="s">
        <v>19309</v>
      </c>
      <c r="B18071">
        <v>1</v>
      </c>
      <c r="C18071" t="s">
        <v>9357</v>
      </c>
      <c r="D18071" s="84"/>
      <c r="F18071" s="84"/>
    </row>
    <row r="18072" spans="1:6" x14ac:dyDescent="0.25">
      <c r="A18072" t="s">
        <v>19310</v>
      </c>
      <c r="B18072">
        <v>1</v>
      </c>
      <c r="C18072" t="s">
        <v>9357</v>
      </c>
      <c r="D18072" s="84"/>
      <c r="F18072" s="84"/>
    </row>
    <row r="18073" spans="1:6" x14ac:dyDescent="0.25">
      <c r="A18073" t="s">
        <v>19311</v>
      </c>
      <c r="B18073">
        <v>1</v>
      </c>
      <c r="C18073" t="s">
        <v>9357</v>
      </c>
      <c r="D18073" s="84"/>
      <c r="F18073" s="84"/>
    </row>
    <row r="18074" spans="1:6" x14ac:dyDescent="0.25">
      <c r="A18074" t="s">
        <v>19312</v>
      </c>
      <c r="B18074">
        <v>1</v>
      </c>
      <c r="C18074" t="s">
        <v>9357</v>
      </c>
      <c r="D18074" s="84"/>
      <c r="F18074" s="84"/>
    </row>
    <row r="18075" spans="1:6" x14ac:dyDescent="0.25">
      <c r="A18075" t="s">
        <v>19313</v>
      </c>
      <c r="B18075">
        <v>1</v>
      </c>
      <c r="C18075" t="s">
        <v>9357</v>
      </c>
      <c r="D18075" s="84"/>
      <c r="F18075" s="84"/>
    </row>
    <row r="18076" spans="1:6" x14ac:dyDescent="0.25">
      <c r="A18076" t="s">
        <v>19314</v>
      </c>
      <c r="B18076">
        <v>1</v>
      </c>
      <c r="C18076" t="s">
        <v>9357</v>
      </c>
      <c r="D18076" s="84"/>
      <c r="F18076" s="84"/>
    </row>
    <row r="18077" spans="1:6" x14ac:dyDescent="0.25">
      <c r="A18077" t="s">
        <v>19315</v>
      </c>
      <c r="B18077">
        <v>1</v>
      </c>
      <c r="C18077" t="s">
        <v>9357</v>
      </c>
      <c r="D18077" s="84"/>
      <c r="F18077" s="84"/>
    </row>
    <row r="18078" spans="1:6" x14ac:dyDescent="0.25">
      <c r="A18078" t="s">
        <v>19316</v>
      </c>
      <c r="B18078">
        <v>1</v>
      </c>
      <c r="C18078" t="s">
        <v>9357</v>
      </c>
      <c r="D18078" s="84"/>
      <c r="F18078" s="84"/>
    </row>
    <row r="18079" spans="1:6" x14ac:dyDescent="0.25">
      <c r="A18079" t="s">
        <v>19317</v>
      </c>
      <c r="B18079">
        <v>1</v>
      </c>
      <c r="C18079" t="s">
        <v>9357</v>
      </c>
      <c r="D18079" s="84"/>
      <c r="F18079" s="84"/>
    </row>
    <row r="18080" spans="1:6" x14ac:dyDescent="0.25">
      <c r="A18080" t="s">
        <v>19318</v>
      </c>
      <c r="B18080">
        <v>1</v>
      </c>
      <c r="C18080" t="s">
        <v>9357</v>
      </c>
      <c r="D18080" s="84"/>
      <c r="F18080" s="84"/>
    </row>
    <row r="18081" spans="1:6" x14ac:dyDescent="0.25">
      <c r="A18081" t="s">
        <v>19319</v>
      </c>
      <c r="B18081">
        <v>1</v>
      </c>
      <c r="C18081" t="s">
        <v>9357</v>
      </c>
      <c r="D18081" s="84"/>
      <c r="F18081" s="84"/>
    </row>
    <row r="18082" spans="1:6" x14ac:dyDescent="0.25">
      <c r="A18082" t="s">
        <v>19320</v>
      </c>
      <c r="B18082">
        <v>1</v>
      </c>
      <c r="C18082" t="s">
        <v>9357</v>
      </c>
      <c r="D18082" s="84"/>
      <c r="F18082" s="84"/>
    </row>
    <row r="18083" spans="1:6" x14ac:dyDescent="0.25">
      <c r="A18083" t="s">
        <v>19321</v>
      </c>
      <c r="B18083">
        <v>1</v>
      </c>
      <c r="C18083" t="s">
        <v>9357</v>
      </c>
      <c r="D18083" s="84"/>
      <c r="F18083" s="84"/>
    </row>
    <row r="18084" spans="1:6" x14ac:dyDescent="0.25">
      <c r="A18084" t="s">
        <v>19322</v>
      </c>
      <c r="B18084">
        <v>1</v>
      </c>
      <c r="C18084" t="s">
        <v>9357</v>
      </c>
      <c r="D18084" s="84"/>
      <c r="F18084" s="84"/>
    </row>
    <row r="18085" spans="1:6" x14ac:dyDescent="0.25">
      <c r="A18085" t="s">
        <v>19323</v>
      </c>
      <c r="B18085">
        <v>1</v>
      </c>
      <c r="C18085" t="s">
        <v>9357</v>
      </c>
      <c r="D18085" s="84"/>
      <c r="F18085" s="84"/>
    </row>
    <row r="18086" spans="1:6" x14ac:dyDescent="0.25">
      <c r="A18086" t="s">
        <v>19324</v>
      </c>
      <c r="B18086">
        <v>1</v>
      </c>
      <c r="C18086" t="s">
        <v>9357</v>
      </c>
      <c r="D18086" s="84"/>
      <c r="F18086" s="84"/>
    </row>
    <row r="18087" spans="1:6" x14ac:dyDescent="0.25">
      <c r="A18087" t="s">
        <v>19325</v>
      </c>
      <c r="B18087">
        <v>1</v>
      </c>
      <c r="C18087" t="s">
        <v>9357</v>
      </c>
      <c r="D18087" s="84"/>
      <c r="F18087" s="84"/>
    </row>
    <row r="18088" spans="1:6" x14ac:dyDescent="0.25">
      <c r="A18088" t="s">
        <v>19326</v>
      </c>
      <c r="B18088">
        <v>1</v>
      </c>
      <c r="C18088" t="s">
        <v>9357</v>
      </c>
      <c r="D18088" s="84"/>
      <c r="F18088" s="84"/>
    </row>
    <row r="18089" spans="1:6" x14ac:dyDescent="0.25">
      <c r="A18089" t="s">
        <v>19327</v>
      </c>
      <c r="B18089">
        <v>1</v>
      </c>
      <c r="C18089" t="s">
        <v>9357</v>
      </c>
      <c r="D18089" s="84"/>
      <c r="F18089" s="84"/>
    </row>
    <row r="18090" spans="1:6" x14ac:dyDescent="0.25">
      <c r="A18090" t="s">
        <v>19328</v>
      </c>
      <c r="B18090">
        <v>1</v>
      </c>
      <c r="C18090" t="s">
        <v>9357</v>
      </c>
      <c r="D18090" s="84"/>
      <c r="F18090" s="84"/>
    </row>
    <row r="18091" spans="1:6" x14ac:dyDescent="0.25">
      <c r="A18091" t="s">
        <v>19329</v>
      </c>
      <c r="B18091">
        <v>1</v>
      </c>
      <c r="C18091" t="s">
        <v>9357</v>
      </c>
      <c r="D18091" s="84"/>
      <c r="F18091" s="84"/>
    </row>
    <row r="18092" spans="1:6" x14ac:dyDescent="0.25">
      <c r="A18092" t="s">
        <v>19330</v>
      </c>
      <c r="B18092">
        <v>1</v>
      </c>
      <c r="C18092" t="s">
        <v>9357</v>
      </c>
      <c r="D18092" s="84"/>
      <c r="F18092" s="84"/>
    </row>
    <row r="18093" spans="1:6" x14ac:dyDescent="0.25">
      <c r="A18093" t="s">
        <v>19331</v>
      </c>
      <c r="B18093">
        <v>1</v>
      </c>
      <c r="C18093" t="s">
        <v>9357</v>
      </c>
      <c r="D18093" s="84"/>
      <c r="F18093" s="84"/>
    </row>
    <row r="18094" spans="1:6" x14ac:dyDescent="0.25">
      <c r="A18094" t="s">
        <v>19332</v>
      </c>
      <c r="B18094">
        <v>1</v>
      </c>
      <c r="C18094" t="s">
        <v>9357</v>
      </c>
      <c r="D18094" s="84"/>
      <c r="F18094" s="84"/>
    </row>
    <row r="18095" spans="1:6" x14ac:dyDescent="0.25">
      <c r="A18095" t="s">
        <v>19333</v>
      </c>
      <c r="B18095">
        <v>1</v>
      </c>
      <c r="C18095" t="s">
        <v>9357</v>
      </c>
      <c r="D18095" s="84"/>
      <c r="F18095" s="84"/>
    </row>
    <row r="18096" spans="1:6" x14ac:dyDescent="0.25">
      <c r="A18096" t="s">
        <v>19334</v>
      </c>
      <c r="B18096">
        <v>1</v>
      </c>
      <c r="C18096" t="s">
        <v>9357</v>
      </c>
      <c r="D18096" s="84"/>
      <c r="F18096" s="84"/>
    </row>
    <row r="18097" spans="1:6" x14ac:dyDescent="0.25">
      <c r="A18097" t="s">
        <v>19335</v>
      </c>
      <c r="B18097">
        <v>1</v>
      </c>
      <c r="C18097" t="s">
        <v>9357</v>
      </c>
      <c r="D18097" s="84"/>
      <c r="F18097" s="84"/>
    </row>
    <row r="18098" spans="1:6" x14ac:dyDescent="0.25">
      <c r="A18098" t="s">
        <v>19336</v>
      </c>
      <c r="B18098">
        <v>1</v>
      </c>
      <c r="C18098" t="s">
        <v>9357</v>
      </c>
      <c r="D18098" s="84"/>
      <c r="F18098" s="84"/>
    </row>
    <row r="18099" spans="1:6" x14ac:dyDescent="0.25">
      <c r="A18099" t="s">
        <v>19337</v>
      </c>
      <c r="B18099">
        <v>1</v>
      </c>
      <c r="C18099" t="s">
        <v>9357</v>
      </c>
      <c r="D18099" s="84"/>
      <c r="F18099" s="84"/>
    </row>
    <row r="18100" spans="1:6" x14ac:dyDescent="0.25">
      <c r="A18100" t="s">
        <v>19338</v>
      </c>
      <c r="B18100">
        <v>1</v>
      </c>
      <c r="C18100" t="s">
        <v>9357</v>
      </c>
      <c r="D18100" s="84"/>
      <c r="F18100" s="84"/>
    </row>
    <row r="18101" spans="1:6" x14ac:dyDescent="0.25">
      <c r="A18101" t="s">
        <v>19339</v>
      </c>
      <c r="B18101">
        <v>1</v>
      </c>
      <c r="C18101" t="s">
        <v>9357</v>
      </c>
      <c r="D18101" s="84"/>
      <c r="F18101" s="84"/>
    </row>
    <row r="18102" spans="1:6" x14ac:dyDescent="0.25">
      <c r="A18102" t="s">
        <v>19340</v>
      </c>
      <c r="B18102">
        <v>1</v>
      </c>
      <c r="C18102" t="s">
        <v>9357</v>
      </c>
      <c r="D18102" s="84"/>
      <c r="F18102" s="84"/>
    </row>
    <row r="18103" spans="1:6" x14ac:dyDescent="0.25">
      <c r="A18103" t="s">
        <v>19341</v>
      </c>
      <c r="B18103">
        <v>1</v>
      </c>
      <c r="C18103" t="s">
        <v>9357</v>
      </c>
      <c r="D18103" s="84"/>
      <c r="F18103" s="84"/>
    </row>
    <row r="18104" spans="1:6" x14ac:dyDescent="0.25">
      <c r="A18104" t="s">
        <v>19342</v>
      </c>
      <c r="B18104">
        <v>1</v>
      </c>
      <c r="C18104" t="s">
        <v>9357</v>
      </c>
      <c r="D18104" s="84"/>
      <c r="F18104" s="84"/>
    </row>
    <row r="18105" spans="1:6" x14ac:dyDescent="0.25">
      <c r="A18105" t="s">
        <v>19343</v>
      </c>
      <c r="B18105">
        <v>1</v>
      </c>
      <c r="C18105" t="s">
        <v>9357</v>
      </c>
      <c r="D18105" s="84"/>
      <c r="F18105" s="84"/>
    </row>
    <row r="18106" spans="1:6" x14ac:dyDescent="0.25">
      <c r="A18106" t="s">
        <v>19344</v>
      </c>
      <c r="B18106">
        <v>1</v>
      </c>
      <c r="C18106" t="s">
        <v>9357</v>
      </c>
      <c r="D18106" s="84"/>
      <c r="F18106" s="84"/>
    </row>
    <row r="18107" spans="1:6" x14ac:dyDescent="0.25">
      <c r="A18107" t="s">
        <v>19345</v>
      </c>
      <c r="B18107">
        <v>1</v>
      </c>
      <c r="C18107" t="s">
        <v>9357</v>
      </c>
      <c r="D18107" s="84"/>
      <c r="F18107" s="84"/>
    </row>
    <row r="18108" spans="1:6" x14ac:dyDescent="0.25">
      <c r="A18108" t="s">
        <v>19346</v>
      </c>
      <c r="B18108">
        <v>1</v>
      </c>
      <c r="C18108" t="s">
        <v>9357</v>
      </c>
      <c r="D18108" s="84"/>
      <c r="F18108" s="84"/>
    </row>
    <row r="18109" spans="1:6" x14ac:dyDescent="0.25">
      <c r="A18109" t="s">
        <v>19347</v>
      </c>
      <c r="B18109">
        <v>1</v>
      </c>
      <c r="C18109" t="s">
        <v>9357</v>
      </c>
      <c r="D18109" s="84"/>
      <c r="F18109" s="84"/>
    </row>
    <row r="18110" spans="1:6" x14ac:dyDescent="0.25">
      <c r="A18110" t="s">
        <v>19348</v>
      </c>
      <c r="B18110">
        <v>1</v>
      </c>
      <c r="C18110" t="s">
        <v>9357</v>
      </c>
      <c r="D18110" s="84"/>
      <c r="F18110" s="84"/>
    </row>
    <row r="18111" spans="1:6" x14ac:dyDescent="0.25">
      <c r="A18111" t="s">
        <v>19349</v>
      </c>
      <c r="B18111">
        <v>1</v>
      </c>
      <c r="C18111" t="s">
        <v>9357</v>
      </c>
      <c r="D18111" s="84"/>
      <c r="F18111" s="84"/>
    </row>
    <row r="18112" spans="1:6" x14ac:dyDescent="0.25">
      <c r="A18112" t="s">
        <v>19350</v>
      </c>
      <c r="B18112">
        <v>1</v>
      </c>
      <c r="C18112" t="s">
        <v>9357</v>
      </c>
      <c r="D18112" s="84"/>
      <c r="F18112" s="84"/>
    </row>
    <row r="18113" spans="1:6" x14ac:dyDescent="0.25">
      <c r="A18113" t="s">
        <v>19351</v>
      </c>
      <c r="B18113">
        <v>1</v>
      </c>
      <c r="C18113" t="s">
        <v>9357</v>
      </c>
      <c r="D18113" s="84"/>
      <c r="F18113" s="84"/>
    </row>
    <row r="18114" spans="1:6" x14ac:dyDescent="0.25">
      <c r="A18114" t="s">
        <v>19352</v>
      </c>
      <c r="B18114">
        <v>1</v>
      </c>
      <c r="C18114" t="s">
        <v>9357</v>
      </c>
      <c r="D18114" s="84"/>
      <c r="F18114" s="84"/>
    </row>
    <row r="18115" spans="1:6" x14ac:dyDescent="0.25">
      <c r="A18115" t="s">
        <v>19353</v>
      </c>
      <c r="B18115">
        <v>1</v>
      </c>
      <c r="C18115" t="s">
        <v>9357</v>
      </c>
      <c r="D18115" s="84"/>
      <c r="F18115" s="84"/>
    </row>
    <row r="18116" spans="1:6" x14ac:dyDescent="0.25">
      <c r="A18116" t="s">
        <v>19354</v>
      </c>
      <c r="B18116">
        <v>1</v>
      </c>
      <c r="C18116" t="s">
        <v>9357</v>
      </c>
      <c r="D18116" s="84"/>
      <c r="F18116" s="84"/>
    </row>
    <row r="18117" spans="1:6" x14ac:dyDescent="0.25">
      <c r="A18117" t="s">
        <v>19355</v>
      </c>
      <c r="B18117">
        <v>1</v>
      </c>
      <c r="C18117" t="s">
        <v>9357</v>
      </c>
      <c r="D18117" s="84"/>
      <c r="F18117" s="84"/>
    </row>
    <row r="18118" spans="1:6" x14ac:dyDescent="0.25">
      <c r="A18118" t="s">
        <v>19356</v>
      </c>
      <c r="B18118">
        <v>1</v>
      </c>
      <c r="C18118" t="s">
        <v>9357</v>
      </c>
      <c r="D18118" s="84"/>
      <c r="F18118" s="84"/>
    </row>
    <row r="18119" spans="1:6" x14ac:dyDescent="0.25">
      <c r="A18119" t="s">
        <v>19357</v>
      </c>
      <c r="B18119">
        <v>1</v>
      </c>
      <c r="C18119" t="s">
        <v>9357</v>
      </c>
      <c r="D18119" s="84"/>
      <c r="F18119" s="84"/>
    </row>
    <row r="18120" spans="1:6" x14ac:dyDescent="0.25">
      <c r="A18120" t="s">
        <v>19358</v>
      </c>
      <c r="B18120">
        <v>1</v>
      </c>
      <c r="C18120" t="s">
        <v>9357</v>
      </c>
      <c r="D18120" s="84"/>
      <c r="F18120" s="84"/>
    </row>
    <row r="18121" spans="1:6" x14ac:dyDescent="0.25">
      <c r="A18121" t="s">
        <v>19359</v>
      </c>
      <c r="B18121">
        <v>1</v>
      </c>
      <c r="C18121" t="s">
        <v>9357</v>
      </c>
      <c r="D18121" s="84"/>
      <c r="F18121" s="84"/>
    </row>
    <row r="18122" spans="1:6" x14ac:dyDescent="0.25">
      <c r="A18122" t="s">
        <v>19360</v>
      </c>
      <c r="B18122">
        <v>1</v>
      </c>
      <c r="C18122" t="s">
        <v>9357</v>
      </c>
      <c r="D18122" s="84"/>
      <c r="F18122" s="84"/>
    </row>
    <row r="18123" spans="1:6" x14ac:dyDescent="0.25">
      <c r="A18123" t="s">
        <v>19361</v>
      </c>
      <c r="B18123">
        <v>1</v>
      </c>
      <c r="C18123" t="s">
        <v>9357</v>
      </c>
      <c r="D18123" s="84"/>
      <c r="F18123" s="84"/>
    </row>
    <row r="18124" spans="1:6" x14ac:dyDescent="0.25">
      <c r="A18124" t="s">
        <v>19362</v>
      </c>
      <c r="B18124">
        <v>1</v>
      </c>
      <c r="C18124" t="s">
        <v>9357</v>
      </c>
      <c r="D18124" s="84"/>
      <c r="F18124" s="84"/>
    </row>
    <row r="18125" spans="1:6" x14ac:dyDescent="0.25">
      <c r="A18125" t="s">
        <v>19363</v>
      </c>
      <c r="B18125">
        <v>1</v>
      </c>
      <c r="C18125" t="s">
        <v>9357</v>
      </c>
      <c r="D18125" s="84"/>
      <c r="F18125" s="84"/>
    </row>
    <row r="18126" spans="1:6" x14ac:dyDescent="0.25">
      <c r="A18126" t="s">
        <v>19364</v>
      </c>
      <c r="B18126">
        <v>1</v>
      </c>
      <c r="C18126" t="s">
        <v>9357</v>
      </c>
      <c r="D18126" s="84"/>
      <c r="F18126" s="84"/>
    </row>
    <row r="18127" spans="1:6" x14ac:dyDescent="0.25">
      <c r="A18127" t="s">
        <v>19365</v>
      </c>
      <c r="B18127">
        <v>1</v>
      </c>
      <c r="C18127" t="s">
        <v>9357</v>
      </c>
      <c r="D18127" s="84"/>
      <c r="F18127" s="84"/>
    </row>
    <row r="18128" spans="1:6" x14ac:dyDescent="0.25">
      <c r="A18128" t="s">
        <v>19366</v>
      </c>
      <c r="B18128">
        <v>1</v>
      </c>
      <c r="C18128" t="s">
        <v>9357</v>
      </c>
      <c r="D18128" s="84"/>
      <c r="F18128" s="84"/>
    </row>
    <row r="18129" spans="1:6" x14ac:dyDescent="0.25">
      <c r="A18129" t="s">
        <v>19367</v>
      </c>
      <c r="B18129">
        <v>1</v>
      </c>
      <c r="C18129" t="s">
        <v>9357</v>
      </c>
      <c r="D18129" s="84"/>
      <c r="F18129" s="84"/>
    </row>
    <row r="18130" spans="1:6" x14ac:dyDescent="0.25">
      <c r="A18130" t="s">
        <v>19368</v>
      </c>
      <c r="B18130">
        <v>1</v>
      </c>
      <c r="C18130" t="s">
        <v>9357</v>
      </c>
      <c r="D18130" s="84"/>
      <c r="F18130" s="84"/>
    </row>
    <row r="18131" spans="1:6" x14ac:dyDescent="0.25">
      <c r="A18131" t="s">
        <v>19369</v>
      </c>
      <c r="B18131">
        <v>1</v>
      </c>
      <c r="C18131" t="s">
        <v>9357</v>
      </c>
      <c r="D18131" s="84"/>
      <c r="F18131" s="84"/>
    </row>
    <row r="18132" spans="1:6" x14ac:dyDescent="0.25">
      <c r="A18132" t="s">
        <v>19370</v>
      </c>
      <c r="B18132">
        <v>1</v>
      </c>
      <c r="C18132" t="s">
        <v>9357</v>
      </c>
      <c r="D18132" s="84"/>
      <c r="F18132" s="84"/>
    </row>
    <row r="18133" spans="1:6" x14ac:dyDescent="0.25">
      <c r="A18133" t="s">
        <v>19371</v>
      </c>
      <c r="B18133">
        <v>1</v>
      </c>
      <c r="C18133" t="s">
        <v>9357</v>
      </c>
      <c r="D18133" s="84"/>
      <c r="F18133" s="84"/>
    </row>
    <row r="18134" spans="1:6" x14ac:dyDescent="0.25">
      <c r="A18134" t="s">
        <v>19372</v>
      </c>
      <c r="B18134">
        <v>1</v>
      </c>
      <c r="C18134" t="s">
        <v>9357</v>
      </c>
      <c r="D18134" s="84"/>
      <c r="F18134" s="84"/>
    </row>
    <row r="18135" spans="1:6" x14ac:dyDescent="0.25">
      <c r="A18135" t="s">
        <v>19373</v>
      </c>
      <c r="B18135">
        <v>1</v>
      </c>
      <c r="C18135" t="s">
        <v>9357</v>
      </c>
      <c r="D18135" s="84"/>
      <c r="F18135" s="84"/>
    </row>
    <row r="18136" spans="1:6" x14ac:dyDescent="0.25">
      <c r="A18136" t="s">
        <v>19374</v>
      </c>
      <c r="B18136">
        <v>1</v>
      </c>
      <c r="C18136" t="s">
        <v>9357</v>
      </c>
      <c r="D18136" s="84"/>
      <c r="F18136" s="84"/>
    </row>
    <row r="18137" spans="1:6" x14ac:dyDescent="0.25">
      <c r="A18137" t="s">
        <v>19375</v>
      </c>
      <c r="B18137">
        <v>1</v>
      </c>
      <c r="C18137" t="s">
        <v>9357</v>
      </c>
      <c r="D18137" s="84"/>
      <c r="F18137" s="84"/>
    </row>
    <row r="18138" spans="1:6" x14ac:dyDescent="0.25">
      <c r="A18138" t="s">
        <v>19376</v>
      </c>
      <c r="B18138">
        <v>1</v>
      </c>
      <c r="C18138" t="s">
        <v>9357</v>
      </c>
      <c r="D18138" s="84"/>
      <c r="F18138" s="84"/>
    </row>
    <row r="18139" spans="1:6" x14ac:dyDescent="0.25">
      <c r="A18139" t="s">
        <v>19377</v>
      </c>
      <c r="B18139">
        <v>1</v>
      </c>
      <c r="C18139" t="s">
        <v>9357</v>
      </c>
      <c r="D18139" s="84"/>
      <c r="F18139" s="84"/>
    </row>
    <row r="18140" spans="1:6" x14ac:dyDescent="0.25">
      <c r="A18140" t="s">
        <v>19378</v>
      </c>
      <c r="B18140">
        <v>1</v>
      </c>
      <c r="C18140" t="s">
        <v>9357</v>
      </c>
      <c r="D18140" s="84"/>
      <c r="F18140" s="84"/>
    </row>
    <row r="18141" spans="1:6" x14ac:dyDescent="0.25">
      <c r="A18141" t="s">
        <v>19379</v>
      </c>
      <c r="B18141">
        <v>1</v>
      </c>
      <c r="C18141" t="s">
        <v>9357</v>
      </c>
      <c r="D18141" s="84"/>
      <c r="F18141" s="84"/>
    </row>
    <row r="18142" spans="1:6" x14ac:dyDescent="0.25">
      <c r="A18142" t="s">
        <v>19380</v>
      </c>
      <c r="B18142">
        <v>1</v>
      </c>
      <c r="C18142" t="s">
        <v>9357</v>
      </c>
      <c r="D18142" s="84"/>
      <c r="F18142" s="84"/>
    </row>
    <row r="18143" spans="1:6" x14ac:dyDescent="0.25">
      <c r="A18143" t="s">
        <v>19381</v>
      </c>
      <c r="B18143">
        <v>1</v>
      </c>
      <c r="C18143" t="s">
        <v>9357</v>
      </c>
      <c r="D18143" s="84"/>
      <c r="F18143" s="84"/>
    </row>
    <row r="18144" spans="1:6" x14ac:dyDescent="0.25">
      <c r="A18144" t="s">
        <v>19382</v>
      </c>
      <c r="B18144">
        <v>1</v>
      </c>
      <c r="C18144" t="s">
        <v>9357</v>
      </c>
      <c r="D18144" s="84"/>
      <c r="F18144" s="84"/>
    </row>
    <row r="18145" spans="1:6" x14ac:dyDescent="0.25">
      <c r="A18145" t="s">
        <v>19383</v>
      </c>
      <c r="B18145">
        <v>1</v>
      </c>
      <c r="C18145" t="s">
        <v>9357</v>
      </c>
      <c r="D18145" s="84"/>
      <c r="F18145" s="84"/>
    </row>
    <row r="18146" spans="1:6" x14ac:dyDescent="0.25">
      <c r="A18146" t="s">
        <v>19384</v>
      </c>
      <c r="B18146">
        <v>1</v>
      </c>
      <c r="C18146" t="s">
        <v>9357</v>
      </c>
      <c r="D18146" s="84"/>
      <c r="F18146" s="84"/>
    </row>
    <row r="18147" spans="1:6" x14ac:dyDescent="0.25">
      <c r="A18147" t="s">
        <v>19385</v>
      </c>
      <c r="B18147">
        <v>1</v>
      </c>
      <c r="C18147" t="s">
        <v>9357</v>
      </c>
      <c r="D18147" s="84"/>
      <c r="F18147" s="84"/>
    </row>
    <row r="18148" spans="1:6" x14ac:dyDescent="0.25">
      <c r="A18148" t="s">
        <v>19386</v>
      </c>
      <c r="B18148">
        <v>1</v>
      </c>
      <c r="C18148" t="s">
        <v>9357</v>
      </c>
      <c r="D18148" s="84"/>
      <c r="F18148" s="84"/>
    </row>
    <row r="18149" spans="1:6" x14ac:dyDescent="0.25">
      <c r="A18149" t="s">
        <v>19387</v>
      </c>
      <c r="B18149">
        <v>1</v>
      </c>
      <c r="C18149" t="s">
        <v>9357</v>
      </c>
      <c r="D18149" s="84"/>
      <c r="F18149" s="84"/>
    </row>
    <row r="18150" spans="1:6" x14ac:dyDescent="0.25">
      <c r="A18150" t="s">
        <v>19388</v>
      </c>
      <c r="B18150">
        <v>1</v>
      </c>
      <c r="C18150" t="s">
        <v>9357</v>
      </c>
      <c r="D18150" s="84"/>
      <c r="F18150" s="84"/>
    </row>
    <row r="18151" spans="1:6" x14ac:dyDescent="0.25">
      <c r="A18151" t="s">
        <v>19389</v>
      </c>
      <c r="B18151">
        <v>1</v>
      </c>
      <c r="C18151" t="s">
        <v>9357</v>
      </c>
      <c r="D18151" s="84"/>
      <c r="F18151" s="84"/>
    </row>
    <row r="18152" spans="1:6" x14ac:dyDescent="0.25">
      <c r="A18152" t="s">
        <v>19390</v>
      </c>
      <c r="B18152">
        <v>1</v>
      </c>
      <c r="C18152" t="s">
        <v>9357</v>
      </c>
      <c r="D18152" s="84"/>
      <c r="F18152" s="84"/>
    </row>
    <row r="18153" spans="1:6" x14ac:dyDescent="0.25">
      <c r="A18153" t="s">
        <v>19391</v>
      </c>
      <c r="B18153">
        <v>1</v>
      </c>
      <c r="C18153" t="s">
        <v>9357</v>
      </c>
      <c r="D18153" s="84"/>
      <c r="F18153" s="84"/>
    </row>
    <row r="18154" spans="1:6" x14ac:dyDescent="0.25">
      <c r="A18154" t="s">
        <v>19392</v>
      </c>
      <c r="B18154">
        <v>1</v>
      </c>
      <c r="C18154" t="s">
        <v>9357</v>
      </c>
      <c r="D18154" s="84"/>
      <c r="F18154" s="84"/>
    </row>
    <row r="18155" spans="1:6" x14ac:dyDescent="0.25">
      <c r="A18155" t="s">
        <v>19393</v>
      </c>
      <c r="B18155">
        <v>1</v>
      </c>
      <c r="C18155" t="s">
        <v>9357</v>
      </c>
      <c r="D18155" s="84"/>
      <c r="F18155" s="84"/>
    </row>
    <row r="18156" spans="1:6" x14ac:dyDescent="0.25">
      <c r="A18156" t="s">
        <v>19394</v>
      </c>
      <c r="B18156">
        <v>1</v>
      </c>
      <c r="C18156" t="s">
        <v>9357</v>
      </c>
      <c r="D18156" s="84"/>
      <c r="F18156" s="84"/>
    </row>
    <row r="18157" spans="1:6" x14ac:dyDescent="0.25">
      <c r="A18157" t="s">
        <v>19395</v>
      </c>
      <c r="B18157">
        <v>1</v>
      </c>
      <c r="C18157" t="s">
        <v>9357</v>
      </c>
      <c r="D18157" s="84"/>
      <c r="F18157" s="84"/>
    </row>
    <row r="18158" spans="1:6" x14ac:dyDescent="0.25">
      <c r="A18158" t="s">
        <v>19396</v>
      </c>
      <c r="B18158">
        <v>1</v>
      </c>
      <c r="C18158" t="s">
        <v>9357</v>
      </c>
      <c r="D18158" s="84"/>
      <c r="F18158" s="84"/>
    </row>
    <row r="18159" spans="1:6" x14ac:dyDescent="0.25">
      <c r="A18159" t="s">
        <v>19397</v>
      </c>
      <c r="B18159">
        <v>1</v>
      </c>
      <c r="C18159" t="s">
        <v>9357</v>
      </c>
      <c r="D18159" s="84"/>
      <c r="F18159" s="84"/>
    </row>
    <row r="18160" spans="1:6" x14ac:dyDescent="0.25">
      <c r="A18160" t="s">
        <v>19398</v>
      </c>
      <c r="B18160">
        <v>1</v>
      </c>
      <c r="C18160" t="s">
        <v>9357</v>
      </c>
      <c r="D18160" s="84"/>
      <c r="F18160" s="84"/>
    </row>
    <row r="18161" spans="1:6" x14ac:dyDescent="0.25">
      <c r="A18161" t="s">
        <v>19399</v>
      </c>
      <c r="B18161">
        <v>1</v>
      </c>
      <c r="C18161" t="s">
        <v>9357</v>
      </c>
      <c r="D18161" s="84"/>
      <c r="F18161" s="84"/>
    </row>
    <row r="18162" spans="1:6" x14ac:dyDescent="0.25">
      <c r="A18162" t="s">
        <v>19400</v>
      </c>
      <c r="B18162">
        <v>1</v>
      </c>
      <c r="C18162" t="s">
        <v>9357</v>
      </c>
      <c r="D18162" s="84"/>
      <c r="F18162" s="84"/>
    </row>
    <row r="18163" spans="1:6" x14ac:dyDescent="0.25">
      <c r="A18163" t="s">
        <v>19401</v>
      </c>
      <c r="B18163">
        <v>1</v>
      </c>
      <c r="C18163" t="s">
        <v>9357</v>
      </c>
      <c r="D18163" s="84"/>
      <c r="F18163" s="84"/>
    </row>
    <row r="18164" spans="1:6" x14ac:dyDescent="0.25">
      <c r="A18164" t="s">
        <v>19402</v>
      </c>
      <c r="B18164">
        <v>1</v>
      </c>
      <c r="C18164" t="s">
        <v>9357</v>
      </c>
      <c r="D18164" s="84"/>
      <c r="F18164" s="84"/>
    </row>
    <row r="18165" spans="1:6" x14ac:dyDescent="0.25">
      <c r="A18165" t="s">
        <v>19403</v>
      </c>
      <c r="B18165">
        <v>1</v>
      </c>
      <c r="C18165" t="s">
        <v>9357</v>
      </c>
      <c r="D18165" s="84"/>
      <c r="F18165" s="84"/>
    </row>
    <row r="18166" spans="1:6" x14ac:dyDescent="0.25">
      <c r="A18166" t="s">
        <v>19404</v>
      </c>
      <c r="B18166">
        <v>1</v>
      </c>
      <c r="C18166" t="s">
        <v>9357</v>
      </c>
      <c r="D18166" s="84"/>
      <c r="F18166" s="84"/>
    </row>
    <row r="18167" spans="1:6" x14ac:dyDescent="0.25">
      <c r="A18167" t="s">
        <v>19405</v>
      </c>
      <c r="B18167">
        <v>1</v>
      </c>
      <c r="C18167" t="s">
        <v>9357</v>
      </c>
      <c r="D18167" s="84"/>
      <c r="F18167" s="84"/>
    </row>
    <row r="18168" spans="1:6" x14ac:dyDescent="0.25">
      <c r="A18168" t="s">
        <v>19406</v>
      </c>
      <c r="B18168">
        <v>1</v>
      </c>
      <c r="C18168" t="s">
        <v>9357</v>
      </c>
      <c r="D18168" s="84"/>
      <c r="F18168" s="84"/>
    </row>
    <row r="18169" spans="1:6" x14ac:dyDescent="0.25">
      <c r="A18169" t="s">
        <v>19407</v>
      </c>
      <c r="B18169">
        <v>1</v>
      </c>
      <c r="C18169" t="s">
        <v>9357</v>
      </c>
      <c r="D18169" s="84"/>
      <c r="F18169" s="84"/>
    </row>
    <row r="18170" spans="1:6" x14ac:dyDescent="0.25">
      <c r="A18170" t="s">
        <v>19408</v>
      </c>
      <c r="B18170">
        <v>1</v>
      </c>
      <c r="C18170" t="s">
        <v>9357</v>
      </c>
      <c r="D18170" s="84"/>
      <c r="F18170" s="84"/>
    </row>
    <row r="18171" spans="1:6" x14ac:dyDescent="0.25">
      <c r="A18171" t="s">
        <v>19409</v>
      </c>
      <c r="B18171">
        <v>1</v>
      </c>
      <c r="C18171" t="s">
        <v>9357</v>
      </c>
      <c r="D18171" s="84"/>
      <c r="F18171" s="84"/>
    </row>
    <row r="18172" spans="1:6" x14ac:dyDescent="0.25">
      <c r="A18172" t="s">
        <v>19410</v>
      </c>
      <c r="B18172">
        <v>1</v>
      </c>
      <c r="C18172" t="s">
        <v>9357</v>
      </c>
      <c r="D18172" s="84"/>
      <c r="F18172" s="84"/>
    </row>
    <row r="18173" spans="1:6" x14ac:dyDescent="0.25">
      <c r="A18173" t="s">
        <v>19411</v>
      </c>
      <c r="B18173">
        <v>1</v>
      </c>
      <c r="C18173" t="s">
        <v>9357</v>
      </c>
      <c r="D18173" s="84"/>
      <c r="F18173" s="84"/>
    </row>
    <row r="18174" spans="1:6" x14ac:dyDescent="0.25">
      <c r="A18174" t="s">
        <v>19412</v>
      </c>
      <c r="B18174">
        <v>1</v>
      </c>
      <c r="C18174" t="s">
        <v>9357</v>
      </c>
      <c r="D18174" s="84"/>
      <c r="F18174" s="84"/>
    </row>
    <row r="18175" spans="1:6" x14ac:dyDescent="0.25">
      <c r="A18175" t="s">
        <v>19413</v>
      </c>
      <c r="B18175">
        <v>1</v>
      </c>
      <c r="C18175" t="s">
        <v>9357</v>
      </c>
      <c r="D18175" s="84"/>
      <c r="F18175" s="84"/>
    </row>
    <row r="18176" spans="1:6" x14ac:dyDescent="0.25">
      <c r="A18176" t="s">
        <v>19414</v>
      </c>
      <c r="B18176">
        <v>1</v>
      </c>
      <c r="C18176" t="s">
        <v>9357</v>
      </c>
      <c r="D18176" s="84"/>
      <c r="F18176" s="84"/>
    </row>
    <row r="18177" spans="1:6" x14ac:dyDescent="0.25">
      <c r="A18177" t="s">
        <v>19415</v>
      </c>
      <c r="B18177">
        <v>1</v>
      </c>
      <c r="C18177" t="s">
        <v>9357</v>
      </c>
      <c r="D18177" s="84"/>
      <c r="F18177" s="84"/>
    </row>
    <row r="18178" spans="1:6" x14ac:dyDescent="0.25">
      <c r="A18178" t="s">
        <v>19416</v>
      </c>
      <c r="B18178">
        <v>1</v>
      </c>
      <c r="C18178" t="s">
        <v>9357</v>
      </c>
      <c r="D18178" s="84"/>
      <c r="F18178" s="84"/>
    </row>
    <row r="18179" spans="1:6" x14ac:dyDescent="0.25">
      <c r="A18179" t="s">
        <v>19417</v>
      </c>
      <c r="B18179">
        <v>1</v>
      </c>
      <c r="C18179" t="s">
        <v>9357</v>
      </c>
      <c r="D18179" s="84"/>
      <c r="F18179" s="84"/>
    </row>
    <row r="18180" spans="1:6" x14ac:dyDescent="0.25">
      <c r="A18180" t="s">
        <v>19418</v>
      </c>
      <c r="B18180">
        <v>1</v>
      </c>
      <c r="C18180" t="s">
        <v>9357</v>
      </c>
      <c r="D18180" s="84"/>
      <c r="F18180" s="84"/>
    </row>
    <row r="18181" spans="1:6" x14ac:dyDescent="0.25">
      <c r="A18181" t="s">
        <v>19419</v>
      </c>
      <c r="B18181">
        <v>1</v>
      </c>
      <c r="C18181" t="s">
        <v>9357</v>
      </c>
      <c r="D18181" s="84"/>
      <c r="F18181" s="84"/>
    </row>
    <row r="18182" spans="1:6" x14ac:dyDescent="0.25">
      <c r="A18182" t="s">
        <v>19420</v>
      </c>
      <c r="B18182">
        <v>1</v>
      </c>
      <c r="C18182" t="s">
        <v>9357</v>
      </c>
      <c r="D18182" s="84"/>
      <c r="F18182" s="84"/>
    </row>
    <row r="18183" spans="1:6" x14ac:dyDescent="0.25">
      <c r="A18183" t="s">
        <v>19421</v>
      </c>
      <c r="B18183">
        <v>1</v>
      </c>
      <c r="C18183" t="s">
        <v>9357</v>
      </c>
      <c r="D18183" s="84"/>
      <c r="F18183" s="84"/>
    </row>
    <row r="18184" spans="1:6" x14ac:dyDescent="0.25">
      <c r="A18184" t="s">
        <v>19422</v>
      </c>
      <c r="B18184">
        <v>1</v>
      </c>
      <c r="C18184" t="s">
        <v>9357</v>
      </c>
      <c r="D18184" s="84"/>
      <c r="F18184" s="84"/>
    </row>
    <row r="18185" spans="1:6" x14ac:dyDescent="0.25">
      <c r="A18185" t="s">
        <v>19423</v>
      </c>
      <c r="B18185">
        <v>1</v>
      </c>
      <c r="C18185" t="s">
        <v>9357</v>
      </c>
      <c r="D18185" s="84"/>
      <c r="F18185" s="84"/>
    </row>
    <row r="18186" spans="1:6" x14ac:dyDescent="0.25">
      <c r="A18186" t="s">
        <v>19424</v>
      </c>
      <c r="B18186">
        <v>1</v>
      </c>
      <c r="C18186" t="s">
        <v>9357</v>
      </c>
      <c r="D18186" s="84"/>
      <c r="F18186" s="84"/>
    </row>
    <row r="18187" spans="1:6" x14ac:dyDescent="0.25">
      <c r="A18187" t="s">
        <v>19425</v>
      </c>
      <c r="B18187">
        <v>1</v>
      </c>
      <c r="C18187" t="s">
        <v>9357</v>
      </c>
      <c r="D18187" s="84"/>
      <c r="F18187" s="84"/>
    </row>
    <row r="18188" spans="1:6" x14ac:dyDescent="0.25">
      <c r="A18188" t="s">
        <v>19426</v>
      </c>
      <c r="B18188">
        <v>1</v>
      </c>
      <c r="C18188" t="s">
        <v>9357</v>
      </c>
      <c r="D18188" s="84"/>
      <c r="F18188" s="84"/>
    </row>
    <row r="18189" spans="1:6" x14ac:dyDescent="0.25">
      <c r="A18189" t="s">
        <v>19427</v>
      </c>
      <c r="B18189">
        <v>1</v>
      </c>
      <c r="C18189" t="s">
        <v>9357</v>
      </c>
      <c r="D18189" s="84"/>
      <c r="F18189" s="84"/>
    </row>
    <row r="18190" spans="1:6" x14ac:dyDescent="0.25">
      <c r="A18190" t="s">
        <v>19428</v>
      </c>
      <c r="B18190">
        <v>1</v>
      </c>
      <c r="C18190" t="s">
        <v>9357</v>
      </c>
      <c r="D18190" s="84"/>
      <c r="F18190" s="84"/>
    </row>
    <row r="18191" spans="1:6" x14ac:dyDescent="0.25">
      <c r="A18191" t="s">
        <v>19429</v>
      </c>
      <c r="B18191">
        <v>1</v>
      </c>
      <c r="C18191" t="s">
        <v>9357</v>
      </c>
      <c r="D18191" s="84"/>
      <c r="F18191" s="84"/>
    </row>
    <row r="18192" spans="1:6" x14ac:dyDescent="0.25">
      <c r="A18192" t="s">
        <v>19430</v>
      </c>
      <c r="B18192">
        <v>1</v>
      </c>
      <c r="C18192" t="s">
        <v>9357</v>
      </c>
      <c r="D18192" s="84"/>
      <c r="F18192" s="84"/>
    </row>
    <row r="18193" spans="1:6" x14ac:dyDescent="0.25">
      <c r="A18193" t="s">
        <v>19431</v>
      </c>
      <c r="B18193">
        <v>1</v>
      </c>
      <c r="C18193" t="s">
        <v>9357</v>
      </c>
      <c r="D18193" s="84"/>
      <c r="F18193" s="84"/>
    </row>
    <row r="18194" spans="1:6" x14ac:dyDescent="0.25">
      <c r="A18194" t="s">
        <v>19432</v>
      </c>
      <c r="B18194">
        <v>1</v>
      </c>
      <c r="C18194" t="s">
        <v>9357</v>
      </c>
      <c r="D18194" s="84"/>
      <c r="F18194" s="84"/>
    </row>
    <row r="18195" spans="1:6" x14ac:dyDescent="0.25">
      <c r="A18195" t="s">
        <v>19433</v>
      </c>
      <c r="B18195">
        <v>1</v>
      </c>
      <c r="C18195" t="s">
        <v>9357</v>
      </c>
      <c r="D18195" s="84"/>
      <c r="F18195" s="84"/>
    </row>
    <row r="18196" spans="1:6" x14ac:dyDescent="0.25">
      <c r="A18196" t="s">
        <v>19434</v>
      </c>
      <c r="B18196">
        <v>1</v>
      </c>
      <c r="C18196" t="s">
        <v>9357</v>
      </c>
      <c r="D18196" s="84"/>
      <c r="F18196" s="84"/>
    </row>
    <row r="18197" spans="1:6" x14ac:dyDescent="0.25">
      <c r="A18197" t="s">
        <v>19435</v>
      </c>
      <c r="B18197">
        <v>1</v>
      </c>
      <c r="C18197" t="s">
        <v>9357</v>
      </c>
      <c r="D18197" s="84"/>
      <c r="F18197" s="84"/>
    </row>
    <row r="18198" spans="1:6" x14ac:dyDescent="0.25">
      <c r="A18198" t="s">
        <v>19436</v>
      </c>
      <c r="B18198">
        <v>1</v>
      </c>
      <c r="C18198" t="s">
        <v>9357</v>
      </c>
      <c r="D18198" s="84"/>
      <c r="F18198" s="84"/>
    </row>
    <row r="18199" spans="1:6" x14ac:dyDescent="0.25">
      <c r="A18199" t="s">
        <v>19437</v>
      </c>
      <c r="B18199">
        <v>1</v>
      </c>
      <c r="C18199" t="s">
        <v>9357</v>
      </c>
      <c r="D18199" s="84"/>
      <c r="F18199" s="84"/>
    </row>
    <row r="18200" spans="1:6" x14ac:dyDescent="0.25">
      <c r="A18200" t="s">
        <v>19438</v>
      </c>
      <c r="B18200">
        <v>1</v>
      </c>
      <c r="C18200" t="s">
        <v>9357</v>
      </c>
      <c r="D18200" s="84"/>
      <c r="F18200" s="84"/>
    </row>
    <row r="18201" spans="1:6" x14ac:dyDescent="0.25">
      <c r="A18201" t="s">
        <v>19439</v>
      </c>
      <c r="B18201">
        <v>1</v>
      </c>
      <c r="C18201" t="s">
        <v>9357</v>
      </c>
      <c r="D18201" s="84"/>
      <c r="F18201" s="84"/>
    </row>
    <row r="18202" spans="1:6" x14ac:dyDescent="0.25">
      <c r="A18202" t="s">
        <v>19440</v>
      </c>
      <c r="B18202">
        <v>1</v>
      </c>
      <c r="C18202" t="s">
        <v>9357</v>
      </c>
      <c r="D18202" s="84"/>
      <c r="F18202" s="84"/>
    </row>
    <row r="18203" spans="1:6" x14ac:dyDescent="0.25">
      <c r="A18203" t="s">
        <v>19441</v>
      </c>
      <c r="B18203">
        <v>1</v>
      </c>
      <c r="C18203" t="s">
        <v>9357</v>
      </c>
      <c r="D18203" s="84"/>
      <c r="F18203" s="84"/>
    </row>
    <row r="18204" spans="1:6" x14ac:dyDescent="0.25">
      <c r="A18204" t="s">
        <v>19442</v>
      </c>
      <c r="B18204">
        <v>1</v>
      </c>
      <c r="C18204" t="s">
        <v>9357</v>
      </c>
      <c r="D18204" s="84"/>
      <c r="F18204" s="84"/>
    </row>
    <row r="18205" spans="1:6" x14ac:dyDescent="0.25">
      <c r="A18205" t="s">
        <v>19443</v>
      </c>
      <c r="B18205">
        <v>1</v>
      </c>
      <c r="C18205" t="s">
        <v>9357</v>
      </c>
      <c r="D18205" s="84"/>
      <c r="F18205" s="84"/>
    </row>
    <row r="18206" spans="1:6" x14ac:dyDescent="0.25">
      <c r="A18206" t="s">
        <v>19444</v>
      </c>
      <c r="B18206">
        <v>1</v>
      </c>
      <c r="C18206" t="s">
        <v>9357</v>
      </c>
      <c r="D18206" s="84"/>
      <c r="F18206" s="84"/>
    </row>
    <row r="18207" spans="1:6" x14ac:dyDescent="0.25">
      <c r="A18207" t="s">
        <v>19445</v>
      </c>
      <c r="B18207">
        <v>1</v>
      </c>
      <c r="C18207" t="s">
        <v>9357</v>
      </c>
      <c r="D18207" s="84"/>
      <c r="F18207" s="84"/>
    </row>
    <row r="18208" spans="1:6" x14ac:dyDescent="0.25">
      <c r="A18208" t="s">
        <v>19446</v>
      </c>
      <c r="B18208">
        <v>1</v>
      </c>
      <c r="C18208" t="s">
        <v>9357</v>
      </c>
      <c r="D18208" s="84"/>
      <c r="F18208" s="84"/>
    </row>
    <row r="18209" spans="1:6" x14ac:dyDescent="0.25">
      <c r="A18209" t="s">
        <v>19447</v>
      </c>
      <c r="B18209">
        <v>1</v>
      </c>
      <c r="C18209" t="s">
        <v>9357</v>
      </c>
      <c r="D18209" s="84"/>
      <c r="F18209" s="84"/>
    </row>
    <row r="18210" spans="1:6" x14ac:dyDescent="0.25">
      <c r="A18210" t="s">
        <v>19448</v>
      </c>
      <c r="B18210">
        <v>1</v>
      </c>
      <c r="C18210" t="s">
        <v>9357</v>
      </c>
      <c r="D18210" s="84"/>
      <c r="F18210" s="84"/>
    </row>
    <row r="18211" spans="1:6" x14ac:dyDescent="0.25">
      <c r="A18211" t="s">
        <v>19449</v>
      </c>
      <c r="B18211">
        <v>1</v>
      </c>
      <c r="C18211" t="s">
        <v>9357</v>
      </c>
      <c r="D18211" s="84"/>
      <c r="F18211" s="84"/>
    </row>
    <row r="18212" spans="1:6" x14ac:dyDescent="0.25">
      <c r="A18212" t="s">
        <v>19450</v>
      </c>
      <c r="B18212">
        <v>1</v>
      </c>
      <c r="C18212" t="s">
        <v>9357</v>
      </c>
      <c r="D18212" s="84"/>
      <c r="F18212" s="84"/>
    </row>
    <row r="18213" spans="1:6" x14ac:dyDescent="0.25">
      <c r="A18213" t="s">
        <v>19451</v>
      </c>
      <c r="B18213">
        <v>1</v>
      </c>
      <c r="C18213" t="s">
        <v>9357</v>
      </c>
      <c r="D18213" s="84"/>
      <c r="F18213" s="84"/>
    </row>
    <row r="18214" spans="1:6" x14ac:dyDescent="0.25">
      <c r="A18214" t="s">
        <v>19452</v>
      </c>
      <c r="B18214">
        <v>1</v>
      </c>
      <c r="C18214" t="s">
        <v>9357</v>
      </c>
      <c r="D18214" s="84"/>
      <c r="F18214" s="84"/>
    </row>
    <row r="18215" spans="1:6" x14ac:dyDescent="0.25">
      <c r="A18215" t="s">
        <v>19453</v>
      </c>
      <c r="B18215">
        <v>1</v>
      </c>
      <c r="C18215" t="s">
        <v>9357</v>
      </c>
      <c r="D18215" s="84"/>
      <c r="F18215" s="84"/>
    </row>
    <row r="18216" spans="1:6" x14ac:dyDescent="0.25">
      <c r="A18216" t="s">
        <v>19454</v>
      </c>
      <c r="B18216">
        <v>1</v>
      </c>
      <c r="C18216" t="s">
        <v>9357</v>
      </c>
      <c r="D18216" s="84"/>
      <c r="F18216" s="84"/>
    </row>
    <row r="18217" spans="1:6" x14ac:dyDescent="0.25">
      <c r="A18217" t="s">
        <v>19455</v>
      </c>
      <c r="B18217">
        <v>1</v>
      </c>
      <c r="C18217" t="s">
        <v>9357</v>
      </c>
      <c r="D18217" s="84"/>
      <c r="F18217" s="84"/>
    </row>
    <row r="18218" spans="1:6" x14ac:dyDescent="0.25">
      <c r="A18218" t="s">
        <v>19456</v>
      </c>
      <c r="B18218">
        <v>1</v>
      </c>
      <c r="C18218" t="s">
        <v>9357</v>
      </c>
      <c r="D18218" s="84"/>
      <c r="F18218" s="84"/>
    </row>
    <row r="18219" spans="1:6" x14ac:dyDescent="0.25">
      <c r="A18219" t="s">
        <v>19457</v>
      </c>
      <c r="B18219">
        <v>1</v>
      </c>
      <c r="C18219" t="s">
        <v>9357</v>
      </c>
      <c r="D18219" s="84"/>
      <c r="F18219" s="84"/>
    </row>
    <row r="18220" spans="1:6" x14ac:dyDescent="0.25">
      <c r="A18220" t="s">
        <v>19458</v>
      </c>
      <c r="B18220">
        <v>1</v>
      </c>
      <c r="C18220" t="s">
        <v>9357</v>
      </c>
      <c r="D18220" s="84"/>
      <c r="F18220" s="84"/>
    </row>
    <row r="18221" spans="1:6" x14ac:dyDescent="0.25">
      <c r="A18221" t="s">
        <v>19459</v>
      </c>
      <c r="B18221">
        <v>1</v>
      </c>
      <c r="C18221" t="s">
        <v>9357</v>
      </c>
      <c r="D18221" s="84"/>
      <c r="F18221" s="84"/>
    </row>
    <row r="18222" spans="1:6" x14ac:dyDescent="0.25">
      <c r="A18222" t="s">
        <v>19460</v>
      </c>
      <c r="B18222">
        <v>1</v>
      </c>
      <c r="C18222" t="s">
        <v>9357</v>
      </c>
      <c r="D18222" s="84"/>
      <c r="F18222" s="84"/>
    </row>
    <row r="18223" spans="1:6" x14ac:dyDescent="0.25">
      <c r="A18223" t="s">
        <v>19461</v>
      </c>
      <c r="B18223">
        <v>1</v>
      </c>
      <c r="C18223" t="s">
        <v>9357</v>
      </c>
      <c r="D18223" s="84"/>
      <c r="F18223" s="84"/>
    </row>
    <row r="18224" spans="1:6" x14ac:dyDescent="0.25">
      <c r="A18224" t="s">
        <v>19462</v>
      </c>
      <c r="B18224">
        <v>1</v>
      </c>
      <c r="C18224" t="s">
        <v>9357</v>
      </c>
      <c r="D18224" s="84"/>
      <c r="F18224" s="84"/>
    </row>
    <row r="18225" spans="1:6" x14ac:dyDescent="0.25">
      <c r="A18225" t="s">
        <v>19463</v>
      </c>
      <c r="B18225">
        <v>1</v>
      </c>
      <c r="C18225" t="s">
        <v>9357</v>
      </c>
      <c r="D18225" s="84"/>
      <c r="F18225" s="84"/>
    </row>
    <row r="18226" spans="1:6" x14ac:dyDescent="0.25">
      <c r="A18226" t="s">
        <v>19464</v>
      </c>
      <c r="B18226">
        <v>1</v>
      </c>
      <c r="C18226" t="s">
        <v>9357</v>
      </c>
      <c r="D18226" s="84"/>
      <c r="F18226" s="84"/>
    </row>
    <row r="18227" spans="1:6" x14ac:dyDescent="0.25">
      <c r="A18227" t="s">
        <v>19465</v>
      </c>
      <c r="B18227">
        <v>1</v>
      </c>
      <c r="C18227" t="s">
        <v>9357</v>
      </c>
      <c r="D18227" s="84"/>
      <c r="F18227" s="84"/>
    </row>
    <row r="18228" spans="1:6" x14ac:dyDescent="0.25">
      <c r="A18228" t="s">
        <v>19466</v>
      </c>
      <c r="B18228">
        <v>1</v>
      </c>
      <c r="C18228" t="s">
        <v>9357</v>
      </c>
      <c r="D18228" s="84"/>
      <c r="F18228" s="84"/>
    </row>
    <row r="18229" spans="1:6" x14ac:dyDescent="0.25">
      <c r="A18229" t="s">
        <v>19467</v>
      </c>
      <c r="B18229">
        <v>1</v>
      </c>
      <c r="C18229" t="s">
        <v>9357</v>
      </c>
      <c r="D18229" s="84"/>
      <c r="F18229" s="84"/>
    </row>
    <row r="18230" spans="1:6" x14ac:dyDescent="0.25">
      <c r="A18230" t="s">
        <v>19468</v>
      </c>
      <c r="B18230">
        <v>1</v>
      </c>
      <c r="C18230" t="s">
        <v>9357</v>
      </c>
      <c r="D18230" s="84"/>
      <c r="F18230" s="84"/>
    </row>
    <row r="18231" spans="1:6" x14ac:dyDescent="0.25">
      <c r="A18231" t="s">
        <v>19469</v>
      </c>
      <c r="B18231">
        <v>1</v>
      </c>
      <c r="C18231" t="s">
        <v>9357</v>
      </c>
      <c r="D18231" s="84"/>
      <c r="F18231" s="84"/>
    </row>
    <row r="18232" spans="1:6" x14ac:dyDescent="0.25">
      <c r="A18232" t="s">
        <v>19470</v>
      </c>
      <c r="B18232">
        <v>1</v>
      </c>
      <c r="C18232" t="s">
        <v>9357</v>
      </c>
      <c r="D18232" s="84"/>
      <c r="F18232" s="84"/>
    </row>
    <row r="18233" spans="1:6" x14ac:dyDescent="0.25">
      <c r="A18233" t="s">
        <v>19471</v>
      </c>
      <c r="B18233">
        <v>1</v>
      </c>
      <c r="C18233" t="s">
        <v>9357</v>
      </c>
      <c r="D18233" s="84"/>
      <c r="F18233" s="84"/>
    </row>
    <row r="18234" spans="1:6" x14ac:dyDescent="0.25">
      <c r="A18234" t="s">
        <v>19472</v>
      </c>
      <c r="B18234">
        <v>1</v>
      </c>
      <c r="C18234" t="s">
        <v>9357</v>
      </c>
      <c r="D18234" s="84"/>
      <c r="F18234" s="84"/>
    </row>
    <row r="18235" spans="1:6" x14ac:dyDescent="0.25">
      <c r="A18235" t="s">
        <v>19473</v>
      </c>
      <c r="B18235">
        <v>1</v>
      </c>
      <c r="C18235" t="s">
        <v>9357</v>
      </c>
      <c r="D18235" s="84"/>
      <c r="F18235" s="84"/>
    </row>
    <row r="18236" spans="1:6" x14ac:dyDescent="0.25">
      <c r="A18236" t="s">
        <v>19474</v>
      </c>
      <c r="B18236">
        <v>1</v>
      </c>
      <c r="C18236" t="s">
        <v>9357</v>
      </c>
      <c r="D18236" s="84"/>
      <c r="F18236" s="84"/>
    </row>
    <row r="18237" spans="1:6" x14ac:dyDescent="0.25">
      <c r="A18237" t="s">
        <v>19475</v>
      </c>
      <c r="B18237">
        <v>1</v>
      </c>
      <c r="C18237" t="s">
        <v>9357</v>
      </c>
      <c r="D18237" s="84"/>
      <c r="F18237" s="84"/>
    </row>
    <row r="18238" spans="1:6" x14ac:dyDescent="0.25">
      <c r="A18238" t="s">
        <v>19476</v>
      </c>
      <c r="B18238">
        <v>1</v>
      </c>
      <c r="C18238" t="s">
        <v>9357</v>
      </c>
      <c r="D18238" s="84"/>
      <c r="F18238" s="84"/>
    </row>
    <row r="18239" spans="1:6" x14ac:dyDescent="0.25">
      <c r="A18239" t="s">
        <v>19477</v>
      </c>
      <c r="B18239">
        <v>1</v>
      </c>
      <c r="C18239" t="s">
        <v>9357</v>
      </c>
      <c r="D18239" s="84"/>
      <c r="F18239" s="84"/>
    </row>
    <row r="18240" spans="1:6" x14ac:dyDescent="0.25">
      <c r="A18240" t="s">
        <v>19478</v>
      </c>
      <c r="B18240">
        <v>1</v>
      </c>
      <c r="C18240" t="s">
        <v>9357</v>
      </c>
      <c r="D18240" s="84"/>
      <c r="F18240" s="84"/>
    </row>
    <row r="18241" spans="1:6" x14ac:dyDescent="0.25">
      <c r="A18241" t="s">
        <v>19479</v>
      </c>
      <c r="B18241">
        <v>1</v>
      </c>
      <c r="C18241" t="s">
        <v>9357</v>
      </c>
      <c r="D18241" s="84"/>
      <c r="F18241" s="84"/>
    </row>
    <row r="18242" spans="1:6" x14ac:dyDescent="0.25">
      <c r="A18242" t="s">
        <v>19480</v>
      </c>
      <c r="B18242">
        <v>1</v>
      </c>
      <c r="C18242" t="s">
        <v>9357</v>
      </c>
      <c r="D18242" s="84"/>
      <c r="F18242" s="84"/>
    </row>
    <row r="18243" spans="1:6" x14ac:dyDescent="0.25">
      <c r="A18243" t="s">
        <v>19481</v>
      </c>
      <c r="B18243">
        <v>1</v>
      </c>
      <c r="C18243" t="s">
        <v>9357</v>
      </c>
      <c r="D18243" s="84"/>
      <c r="F18243" s="84"/>
    </row>
    <row r="18244" spans="1:6" x14ac:dyDescent="0.25">
      <c r="A18244" t="s">
        <v>19482</v>
      </c>
      <c r="B18244">
        <v>1</v>
      </c>
      <c r="C18244" t="s">
        <v>9357</v>
      </c>
      <c r="D18244" s="84"/>
      <c r="F18244" s="84"/>
    </row>
    <row r="18245" spans="1:6" x14ac:dyDescent="0.25">
      <c r="A18245" t="s">
        <v>19483</v>
      </c>
      <c r="B18245">
        <v>1</v>
      </c>
      <c r="C18245" t="s">
        <v>9357</v>
      </c>
      <c r="D18245" s="84"/>
      <c r="F18245" s="84"/>
    </row>
    <row r="18246" spans="1:6" x14ac:dyDescent="0.25">
      <c r="A18246" t="s">
        <v>19484</v>
      </c>
      <c r="B18246">
        <v>1</v>
      </c>
      <c r="C18246" t="s">
        <v>9357</v>
      </c>
      <c r="D18246" s="84"/>
      <c r="F18246" s="84"/>
    </row>
    <row r="18247" spans="1:6" x14ac:dyDescent="0.25">
      <c r="A18247" t="s">
        <v>19485</v>
      </c>
      <c r="B18247">
        <v>1</v>
      </c>
      <c r="C18247" t="s">
        <v>9357</v>
      </c>
      <c r="D18247" s="84"/>
      <c r="F18247" s="84"/>
    </row>
    <row r="18248" spans="1:6" x14ac:dyDescent="0.25">
      <c r="A18248" t="s">
        <v>19486</v>
      </c>
      <c r="B18248">
        <v>1</v>
      </c>
      <c r="C18248" t="s">
        <v>9357</v>
      </c>
      <c r="D18248" s="84"/>
      <c r="F18248" s="84"/>
    </row>
    <row r="18249" spans="1:6" x14ac:dyDescent="0.25">
      <c r="A18249" t="s">
        <v>19487</v>
      </c>
      <c r="B18249">
        <v>1</v>
      </c>
      <c r="C18249" t="s">
        <v>9357</v>
      </c>
      <c r="D18249" s="84"/>
      <c r="F18249" s="84"/>
    </row>
    <row r="18250" spans="1:6" x14ac:dyDescent="0.25">
      <c r="A18250" t="s">
        <v>19488</v>
      </c>
      <c r="B18250">
        <v>1</v>
      </c>
      <c r="C18250" t="s">
        <v>9357</v>
      </c>
      <c r="D18250" s="84"/>
      <c r="F18250" s="84"/>
    </row>
    <row r="18251" spans="1:6" x14ac:dyDescent="0.25">
      <c r="A18251" t="s">
        <v>19489</v>
      </c>
      <c r="B18251">
        <v>1</v>
      </c>
      <c r="C18251" t="s">
        <v>9357</v>
      </c>
      <c r="D18251" s="84"/>
      <c r="F18251" s="84"/>
    </row>
    <row r="18252" spans="1:6" x14ac:dyDescent="0.25">
      <c r="A18252" t="s">
        <v>19490</v>
      </c>
      <c r="B18252">
        <v>1</v>
      </c>
      <c r="C18252" t="s">
        <v>9357</v>
      </c>
      <c r="D18252" s="84"/>
      <c r="F18252" s="84"/>
    </row>
    <row r="18253" spans="1:6" x14ac:dyDescent="0.25">
      <c r="A18253" t="s">
        <v>19491</v>
      </c>
      <c r="B18253">
        <v>1</v>
      </c>
      <c r="C18253" t="s">
        <v>9357</v>
      </c>
      <c r="D18253" s="84"/>
      <c r="F18253" s="84"/>
    </row>
    <row r="18254" spans="1:6" x14ac:dyDescent="0.25">
      <c r="A18254" t="s">
        <v>19492</v>
      </c>
      <c r="B18254">
        <v>1</v>
      </c>
      <c r="C18254" t="s">
        <v>9357</v>
      </c>
      <c r="D18254" s="84"/>
      <c r="F18254" s="84"/>
    </row>
    <row r="18255" spans="1:6" x14ac:dyDescent="0.25">
      <c r="A18255" t="s">
        <v>19493</v>
      </c>
      <c r="B18255">
        <v>1</v>
      </c>
      <c r="C18255" t="s">
        <v>9357</v>
      </c>
      <c r="D18255" s="84"/>
      <c r="F18255" s="84"/>
    </row>
    <row r="18256" spans="1:6" x14ac:dyDescent="0.25">
      <c r="A18256" t="s">
        <v>19494</v>
      </c>
      <c r="B18256">
        <v>1</v>
      </c>
      <c r="C18256" t="s">
        <v>9357</v>
      </c>
      <c r="D18256" s="84"/>
      <c r="F18256" s="84"/>
    </row>
    <row r="18257" spans="1:6" x14ac:dyDescent="0.25">
      <c r="A18257" t="s">
        <v>19495</v>
      </c>
      <c r="B18257">
        <v>1</v>
      </c>
      <c r="C18257" t="s">
        <v>9357</v>
      </c>
      <c r="D18257" s="84"/>
      <c r="F18257" s="84"/>
    </row>
    <row r="18258" spans="1:6" x14ac:dyDescent="0.25">
      <c r="A18258" t="s">
        <v>19496</v>
      </c>
      <c r="B18258">
        <v>1</v>
      </c>
      <c r="C18258" t="s">
        <v>9357</v>
      </c>
      <c r="D18258" s="84"/>
      <c r="F18258" s="84"/>
    </row>
    <row r="18259" spans="1:6" x14ac:dyDescent="0.25">
      <c r="A18259" t="s">
        <v>19497</v>
      </c>
      <c r="B18259">
        <v>1</v>
      </c>
      <c r="C18259" t="s">
        <v>9357</v>
      </c>
      <c r="D18259" s="84"/>
      <c r="F18259" s="84"/>
    </row>
    <row r="18260" spans="1:6" x14ac:dyDescent="0.25">
      <c r="A18260" t="s">
        <v>19498</v>
      </c>
      <c r="B18260">
        <v>1</v>
      </c>
      <c r="C18260" t="s">
        <v>9357</v>
      </c>
      <c r="D18260" s="84"/>
      <c r="F18260" s="84"/>
    </row>
    <row r="18261" spans="1:6" x14ac:dyDescent="0.25">
      <c r="A18261" t="s">
        <v>19499</v>
      </c>
      <c r="B18261">
        <v>1</v>
      </c>
      <c r="C18261" t="s">
        <v>9357</v>
      </c>
      <c r="D18261" s="84"/>
      <c r="F18261" s="84"/>
    </row>
    <row r="18262" spans="1:6" x14ac:dyDescent="0.25">
      <c r="A18262" t="s">
        <v>19500</v>
      </c>
      <c r="B18262">
        <v>1</v>
      </c>
      <c r="C18262" t="s">
        <v>9357</v>
      </c>
      <c r="D18262" s="84"/>
      <c r="F18262" s="84"/>
    </row>
    <row r="18263" spans="1:6" x14ac:dyDescent="0.25">
      <c r="A18263" t="s">
        <v>19501</v>
      </c>
      <c r="B18263">
        <v>1</v>
      </c>
      <c r="C18263" t="s">
        <v>9357</v>
      </c>
      <c r="D18263" s="84"/>
      <c r="F18263" s="84"/>
    </row>
    <row r="18264" spans="1:6" x14ac:dyDescent="0.25">
      <c r="A18264" t="s">
        <v>19502</v>
      </c>
      <c r="B18264">
        <v>1</v>
      </c>
      <c r="C18264" t="s">
        <v>9357</v>
      </c>
      <c r="D18264" s="84"/>
      <c r="F18264" s="84"/>
    </row>
    <row r="18265" spans="1:6" x14ac:dyDescent="0.25">
      <c r="A18265" t="s">
        <v>19503</v>
      </c>
      <c r="B18265">
        <v>1</v>
      </c>
      <c r="C18265" t="s">
        <v>9357</v>
      </c>
      <c r="D18265" s="84"/>
      <c r="F18265" s="84"/>
    </row>
    <row r="18266" spans="1:6" x14ac:dyDescent="0.25">
      <c r="A18266" t="s">
        <v>19504</v>
      </c>
      <c r="B18266">
        <v>1</v>
      </c>
      <c r="C18266" t="s">
        <v>9357</v>
      </c>
      <c r="D18266" s="84"/>
      <c r="F18266" s="84"/>
    </row>
    <row r="18267" spans="1:6" x14ac:dyDescent="0.25">
      <c r="A18267" t="s">
        <v>19505</v>
      </c>
      <c r="B18267">
        <v>1</v>
      </c>
      <c r="C18267" t="s">
        <v>9357</v>
      </c>
      <c r="D18267" s="84"/>
      <c r="F18267" s="84"/>
    </row>
    <row r="18268" spans="1:6" x14ac:dyDescent="0.25">
      <c r="A18268" t="s">
        <v>19506</v>
      </c>
      <c r="B18268">
        <v>1</v>
      </c>
      <c r="C18268" t="s">
        <v>9357</v>
      </c>
      <c r="D18268" s="84"/>
      <c r="F18268" s="84"/>
    </row>
    <row r="18269" spans="1:6" x14ac:dyDescent="0.25">
      <c r="A18269" t="s">
        <v>19507</v>
      </c>
      <c r="B18269">
        <v>1</v>
      </c>
      <c r="C18269" t="s">
        <v>9357</v>
      </c>
      <c r="D18269" s="84"/>
      <c r="F18269" s="84"/>
    </row>
    <row r="18270" spans="1:6" x14ac:dyDescent="0.25">
      <c r="A18270" t="s">
        <v>19508</v>
      </c>
      <c r="B18270">
        <v>1</v>
      </c>
      <c r="C18270" t="s">
        <v>9357</v>
      </c>
      <c r="D18270" s="84"/>
      <c r="F18270" s="84"/>
    </row>
    <row r="18271" spans="1:6" x14ac:dyDescent="0.25">
      <c r="A18271" t="s">
        <v>19509</v>
      </c>
      <c r="B18271">
        <v>1</v>
      </c>
      <c r="C18271" t="s">
        <v>9357</v>
      </c>
      <c r="D18271" s="84"/>
      <c r="F18271" s="84"/>
    </row>
    <row r="18272" spans="1:6" x14ac:dyDescent="0.25">
      <c r="A18272" t="s">
        <v>19510</v>
      </c>
      <c r="B18272">
        <v>1</v>
      </c>
      <c r="C18272" t="s">
        <v>9357</v>
      </c>
      <c r="D18272" s="84"/>
      <c r="F18272" s="84"/>
    </row>
    <row r="18273" spans="1:6" x14ac:dyDescent="0.25">
      <c r="A18273" t="s">
        <v>19511</v>
      </c>
      <c r="B18273">
        <v>1</v>
      </c>
      <c r="C18273" t="s">
        <v>9357</v>
      </c>
      <c r="D18273" s="84"/>
      <c r="F18273" s="84"/>
    </row>
    <row r="18274" spans="1:6" x14ac:dyDescent="0.25">
      <c r="A18274" t="s">
        <v>19512</v>
      </c>
      <c r="B18274">
        <v>1</v>
      </c>
      <c r="C18274" t="s">
        <v>9357</v>
      </c>
      <c r="D18274" s="84"/>
      <c r="F18274" s="84"/>
    </row>
    <row r="18275" spans="1:6" x14ac:dyDescent="0.25">
      <c r="A18275" t="s">
        <v>19513</v>
      </c>
      <c r="B18275">
        <v>1</v>
      </c>
      <c r="C18275" t="s">
        <v>9357</v>
      </c>
      <c r="D18275" s="84"/>
      <c r="F18275" s="84"/>
    </row>
    <row r="18276" spans="1:6" x14ac:dyDescent="0.25">
      <c r="A18276" t="s">
        <v>19514</v>
      </c>
      <c r="B18276">
        <v>1</v>
      </c>
      <c r="C18276" t="s">
        <v>9357</v>
      </c>
      <c r="D18276" s="84"/>
      <c r="F18276" s="84"/>
    </row>
    <row r="18277" spans="1:6" x14ac:dyDescent="0.25">
      <c r="A18277" t="s">
        <v>19515</v>
      </c>
      <c r="B18277">
        <v>1</v>
      </c>
      <c r="C18277" t="s">
        <v>9357</v>
      </c>
      <c r="D18277" s="84"/>
      <c r="F18277" s="84"/>
    </row>
    <row r="18278" spans="1:6" x14ac:dyDescent="0.25">
      <c r="A18278" t="s">
        <v>19516</v>
      </c>
      <c r="B18278">
        <v>1</v>
      </c>
      <c r="C18278" t="s">
        <v>9357</v>
      </c>
      <c r="D18278" s="84"/>
      <c r="F18278" s="84"/>
    </row>
    <row r="18279" spans="1:6" x14ac:dyDescent="0.25">
      <c r="A18279" t="s">
        <v>19517</v>
      </c>
      <c r="B18279">
        <v>1</v>
      </c>
      <c r="C18279" t="s">
        <v>9357</v>
      </c>
      <c r="D18279" s="84"/>
      <c r="F18279" s="84"/>
    </row>
    <row r="18280" spans="1:6" x14ac:dyDescent="0.25">
      <c r="A18280" t="s">
        <v>19518</v>
      </c>
      <c r="B18280">
        <v>1</v>
      </c>
      <c r="C18280" t="s">
        <v>9357</v>
      </c>
      <c r="D18280" s="84"/>
      <c r="F18280" s="84"/>
    </row>
    <row r="18281" spans="1:6" x14ac:dyDescent="0.25">
      <c r="A18281" t="s">
        <v>19519</v>
      </c>
      <c r="B18281">
        <v>1</v>
      </c>
      <c r="C18281" t="s">
        <v>9357</v>
      </c>
      <c r="D18281" s="84"/>
      <c r="F18281" s="84"/>
    </row>
    <row r="18282" spans="1:6" x14ac:dyDescent="0.25">
      <c r="A18282" t="s">
        <v>19520</v>
      </c>
      <c r="B18282">
        <v>1</v>
      </c>
      <c r="C18282" t="s">
        <v>9357</v>
      </c>
      <c r="D18282" s="84"/>
      <c r="F18282" s="84"/>
    </row>
    <row r="18283" spans="1:6" x14ac:dyDescent="0.25">
      <c r="A18283" t="s">
        <v>19521</v>
      </c>
      <c r="B18283">
        <v>1</v>
      </c>
      <c r="C18283" t="s">
        <v>9357</v>
      </c>
      <c r="D18283" s="84"/>
      <c r="F18283" s="84"/>
    </row>
    <row r="18284" spans="1:6" x14ac:dyDescent="0.25">
      <c r="A18284" t="s">
        <v>19522</v>
      </c>
      <c r="B18284">
        <v>1</v>
      </c>
      <c r="C18284" t="s">
        <v>9357</v>
      </c>
      <c r="D18284" s="84"/>
      <c r="F18284" s="84"/>
    </row>
    <row r="18285" spans="1:6" x14ac:dyDescent="0.25">
      <c r="A18285" t="s">
        <v>19523</v>
      </c>
      <c r="B18285">
        <v>1</v>
      </c>
      <c r="C18285" t="s">
        <v>9357</v>
      </c>
      <c r="D18285" s="84"/>
      <c r="F18285" s="84"/>
    </row>
    <row r="18286" spans="1:6" x14ac:dyDescent="0.25">
      <c r="A18286" t="s">
        <v>19524</v>
      </c>
      <c r="B18286">
        <v>1</v>
      </c>
      <c r="C18286" t="s">
        <v>9357</v>
      </c>
      <c r="D18286" s="84"/>
      <c r="F18286" s="84"/>
    </row>
    <row r="18287" spans="1:6" x14ac:dyDescent="0.25">
      <c r="A18287" t="s">
        <v>19525</v>
      </c>
      <c r="B18287">
        <v>1</v>
      </c>
      <c r="C18287" t="s">
        <v>9357</v>
      </c>
      <c r="D18287" s="84"/>
      <c r="F18287" s="84"/>
    </row>
    <row r="18288" spans="1:6" x14ac:dyDescent="0.25">
      <c r="A18288" t="s">
        <v>19526</v>
      </c>
      <c r="B18288">
        <v>1</v>
      </c>
      <c r="C18288" t="s">
        <v>9357</v>
      </c>
      <c r="D18288" s="84"/>
      <c r="F18288" s="84"/>
    </row>
    <row r="18289" spans="1:6" x14ac:dyDescent="0.25">
      <c r="A18289" t="s">
        <v>19527</v>
      </c>
      <c r="B18289">
        <v>1</v>
      </c>
      <c r="C18289" t="s">
        <v>9357</v>
      </c>
      <c r="D18289" s="84"/>
      <c r="F18289" s="84"/>
    </row>
    <row r="18290" spans="1:6" x14ac:dyDescent="0.25">
      <c r="A18290" t="s">
        <v>19528</v>
      </c>
      <c r="B18290">
        <v>1</v>
      </c>
      <c r="C18290" t="s">
        <v>9357</v>
      </c>
      <c r="D18290" s="84"/>
      <c r="F18290" s="84"/>
    </row>
    <row r="18291" spans="1:6" x14ac:dyDescent="0.25">
      <c r="A18291" t="s">
        <v>19529</v>
      </c>
      <c r="B18291">
        <v>1</v>
      </c>
      <c r="C18291" t="s">
        <v>9357</v>
      </c>
      <c r="D18291" s="84"/>
      <c r="F18291" s="84"/>
    </row>
    <row r="18292" spans="1:6" x14ac:dyDescent="0.25">
      <c r="A18292" t="s">
        <v>19530</v>
      </c>
      <c r="B18292">
        <v>1</v>
      </c>
      <c r="C18292" t="s">
        <v>9357</v>
      </c>
      <c r="D18292" s="84"/>
      <c r="F18292" s="84"/>
    </row>
    <row r="18293" spans="1:6" x14ac:dyDescent="0.25">
      <c r="A18293" t="s">
        <v>19531</v>
      </c>
      <c r="B18293">
        <v>1</v>
      </c>
      <c r="C18293" t="s">
        <v>9357</v>
      </c>
      <c r="D18293" s="84"/>
      <c r="F18293" s="84"/>
    </row>
    <row r="18294" spans="1:6" x14ac:dyDescent="0.25">
      <c r="A18294" t="s">
        <v>19532</v>
      </c>
      <c r="B18294">
        <v>1</v>
      </c>
      <c r="C18294" t="s">
        <v>9357</v>
      </c>
      <c r="D18294" s="84"/>
      <c r="F18294" s="84"/>
    </row>
    <row r="18295" spans="1:6" x14ac:dyDescent="0.25">
      <c r="A18295" t="s">
        <v>19533</v>
      </c>
      <c r="B18295">
        <v>1</v>
      </c>
      <c r="C18295" t="s">
        <v>9357</v>
      </c>
      <c r="D18295" s="84"/>
      <c r="F18295" s="84"/>
    </row>
    <row r="18296" spans="1:6" x14ac:dyDescent="0.25">
      <c r="A18296" t="s">
        <v>19534</v>
      </c>
      <c r="B18296">
        <v>1</v>
      </c>
      <c r="C18296" t="s">
        <v>9357</v>
      </c>
      <c r="D18296" s="84"/>
      <c r="F18296" s="84"/>
    </row>
    <row r="18297" spans="1:6" x14ac:dyDescent="0.25">
      <c r="A18297" t="s">
        <v>19535</v>
      </c>
      <c r="B18297">
        <v>1</v>
      </c>
      <c r="C18297" t="s">
        <v>9357</v>
      </c>
      <c r="D18297" s="84"/>
      <c r="F18297" s="84"/>
    </row>
    <row r="18298" spans="1:6" x14ac:dyDescent="0.25">
      <c r="A18298" t="s">
        <v>19536</v>
      </c>
      <c r="B18298">
        <v>1</v>
      </c>
      <c r="C18298" t="s">
        <v>9357</v>
      </c>
      <c r="D18298" s="84"/>
      <c r="F18298" s="84"/>
    </row>
    <row r="18299" spans="1:6" x14ac:dyDescent="0.25">
      <c r="A18299" t="s">
        <v>19537</v>
      </c>
      <c r="B18299">
        <v>1</v>
      </c>
      <c r="C18299" t="s">
        <v>9357</v>
      </c>
      <c r="D18299" s="84"/>
      <c r="F18299" s="84"/>
    </row>
    <row r="18300" spans="1:6" x14ac:dyDescent="0.25">
      <c r="A18300" t="s">
        <v>19538</v>
      </c>
      <c r="B18300">
        <v>1</v>
      </c>
      <c r="C18300" t="s">
        <v>9357</v>
      </c>
      <c r="D18300" s="84"/>
      <c r="F18300" s="84"/>
    </row>
    <row r="18301" spans="1:6" x14ac:dyDescent="0.25">
      <c r="A18301" t="s">
        <v>19539</v>
      </c>
      <c r="B18301">
        <v>1</v>
      </c>
      <c r="C18301" t="s">
        <v>9357</v>
      </c>
      <c r="D18301" s="84"/>
      <c r="F18301" s="84"/>
    </row>
    <row r="18302" spans="1:6" x14ac:dyDescent="0.25">
      <c r="A18302" t="s">
        <v>19540</v>
      </c>
      <c r="B18302">
        <v>1</v>
      </c>
      <c r="C18302" t="s">
        <v>9357</v>
      </c>
      <c r="D18302" s="84"/>
      <c r="F18302" s="84"/>
    </row>
    <row r="18303" spans="1:6" x14ac:dyDescent="0.25">
      <c r="A18303" t="s">
        <v>19541</v>
      </c>
      <c r="B18303">
        <v>1</v>
      </c>
      <c r="C18303" t="s">
        <v>9357</v>
      </c>
      <c r="D18303" s="84"/>
      <c r="F18303" s="84"/>
    </row>
    <row r="18304" spans="1:6" x14ac:dyDescent="0.25">
      <c r="A18304" t="s">
        <v>19542</v>
      </c>
      <c r="B18304">
        <v>1</v>
      </c>
      <c r="C18304" t="s">
        <v>9357</v>
      </c>
      <c r="D18304" s="84"/>
      <c r="F18304" s="84"/>
    </row>
    <row r="18305" spans="1:6" x14ac:dyDescent="0.25">
      <c r="A18305" t="s">
        <v>19543</v>
      </c>
      <c r="B18305">
        <v>1</v>
      </c>
      <c r="C18305" t="s">
        <v>9357</v>
      </c>
      <c r="D18305" s="84"/>
      <c r="F18305" s="84"/>
    </row>
    <row r="18306" spans="1:6" x14ac:dyDescent="0.25">
      <c r="A18306" t="s">
        <v>19544</v>
      </c>
      <c r="B18306">
        <v>1</v>
      </c>
      <c r="C18306" t="s">
        <v>9357</v>
      </c>
      <c r="D18306" s="84"/>
      <c r="F18306" s="84"/>
    </row>
    <row r="18307" spans="1:6" x14ac:dyDescent="0.25">
      <c r="A18307" t="s">
        <v>19545</v>
      </c>
      <c r="B18307">
        <v>1</v>
      </c>
      <c r="C18307" t="s">
        <v>9357</v>
      </c>
      <c r="D18307" s="84"/>
      <c r="F18307" s="84"/>
    </row>
    <row r="18308" spans="1:6" x14ac:dyDescent="0.25">
      <c r="A18308" t="s">
        <v>19546</v>
      </c>
      <c r="B18308">
        <v>1</v>
      </c>
      <c r="C18308" t="s">
        <v>9357</v>
      </c>
      <c r="D18308" s="84"/>
      <c r="F18308" s="84"/>
    </row>
    <row r="18309" spans="1:6" x14ac:dyDescent="0.25">
      <c r="A18309" t="s">
        <v>19547</v>
      </c>
      <c r="B18309">
        <v>1</v>
      </c>
      <c r="C18309" t="s">
        <v>9357</v>
      </c>
      <c r="D18309" s="84"/>
      <c r="F18309" s="84"/>
    </row>
    <row r="18310" spans="1:6" x14ac:dyDescent="0.25">
      <c r="A18310" t="s">
        <v>19548</v>
      </c>
      <c r="B18310">
        <v>1</v>
      </c>
      <c r="C18310" t="s">
        <v>9357</v>
      </c>
      <c r="D18310" s="84"/>
      <c r="F18310" s="84"/>
    </row>
    <row r="18311" spans="1:6" x14ac:dyDescent="0.25">
      <c r="A18311" t="s">
        <v>19549</v>
      </c>
      <c r="B18311">
        <v>1</v>
      </c>
      <c r="C18311" t="s">
        <v>9357</v>
      </c>
      <c r="D18311" s="84"/>
      <c r="F18311" s="84"/>
    </row>
    <row r="18312" spans="1:6" x14ac:dyDescent="0.25">
      <c r="A18312" t="s">
        <v>19550</v>
      </c>
      <c r="B18312">
        <v>1</v>
      </c>
      <c r="C18312" t="s">
        <v>9357</v>
      </c>
      <c r="D18312" s="84"/>
      <c r="F18312" s="84"/>
    </row>
    <row r="18313" spans="1:6" x14ac:dyDescent="0.25">
      <c r="A18313" t="s">
        <v>19551</v>
      </c>
      <c r="B18313">
        <v>1</v>
      </c>
      <c r="C18313" t="s">
        <v>9357</v>
      </c>
      <c r="D18313" s="84"/>
      <c r="F18313" s="84"/>
    </row>
    <row r="18314" spans="1:6" x14ac:dyDescent="0.25">
      <c r="A18314" t="s">
        <v>19552</v>
      </c>
      <c r="B18314">
        <v>1</v>
      </c>
      <c r="C18314" t="s">
        <v>9357</v>
      </c>
      <c r="D18314" s="84"/>
      <c r="F18314" s="84"/>
    </row>
    <row r="18315" spans="1:6" x14ac:dyDescent="0.25">
      <c r="A18315" t="s">
        <v>19553</v>
      </c>
      <c r="B18315">
        <v>1</v>
      </c>
      <c r="C18315" t="s">
        <v>9357</v>
      </c>
      <c r="D18315" s="84"/>
      <c r="F18315" s="84"/>
    </row>
    <row r="18316" spans="1:6" x14ac:dyDescent="0.25">
      <c r="A18316" t="s">
        <v>19554</v>
      </c>
      <c r="B18316">
        <v>1</v>
      </c>
      <c r="C18316" t="s">
        <v>9357</v>
      </c>
      <c r="D18316" s="84"/>
      <c r="F18316" s="84"/>
    </row>
    <row r="18317" spans="1:6" x14ac:dyDescent="0.25">
      <c r="A18317" t="s">
        <v>19555</v>
      </c>
      <c r="B18317">
        <v>1</v>
      </c>
      <c r="C18317" t="s">
        <v>9357</v>
      </c>
      <c r="D18317" s="84"/>
      <c r="F18317" s="84"/>
    </row>
    <row r="18318" spans="1:6" x14ac:dyDescent="0.25">
      <c r="A18318" t="s">
        <v>19556</v>
      </c>
      <c r="B18318">
        <v>1</v>
      </c>
      <c r="C18318" t="s">
        <v>9357</v>
      </c>
      <c r="D18318" s="84"/>
      <c r="F18318" s="84"/>
    </row>
    <row r="18319" spans="1:6" x14ac:dyDescent="0.25">
      <c r="A18319" t="s">
        <v>19557</v>
      </c>
      <c r="B18319">
        <v>1</v>
      </c>
      <c r="C18319" t="s">
        <v>9357</v>
      </c>
      <c r="D18319" s="84"/>
      <c r="F18319" s="84"/>
    </row>
    <row r="18320" spans="1:6" x14ac:dyDescent="0.25">
      <c r="A18320" t="s">
        <v>19558</v>
      </c>
      <c r="B18320">
        <v>1</v>
      </c>
      <c r="C18320" t="s">
        <v>9357</v>
      </c>
      <c r="D18320" s="84"/>
      <c r="F18320" s="84"/>
    </row>
    <row r="18321" spans="1:6" x14ac:dyDescent="0.25">
      <c r="A18321" t="s">
        <v>19559</v>
      </c>
      <c r="B18321">
        <v>1</v>
      </c>
      <c r="C18321" t="s">
        <v>9357</v>
      </c>
      <c r="D18321" s="84"/>
      <c r="F18321" s="84"/>
    </row>
    <row r="18322" spans="1:6" x14ac:dyDescent="0.25">
      <c r="A18322" t="s">
        <v>19560</v>
      </c>
      <c r="B18322">
        <v>1</v>
      </c>
      <c r="C18322" t="s">
        <v>9357</v>
      </c>
      <c r="D18322" s="84"/>
      <c r="F18322" s="84"/>
    </row>
    <row r="18323" spans="1:6" x14ac:dyDescent="0.25">
      <c r="A18323" t="s">
        <v>19561</v>
      </c>
      <c r="B18323">
        <v>1</v>
      </c>
      <c r="C18323" t="s">
        <v>9357</v>
      </c>
      <c r="D18323" s="84"/>
      <c r="F18323" s="84"/>
    </row>
    <row r="18324" spans="1:6" x14ac:dyDescent="0.25">
      <c r="A18324" t="s">
        <v>19562</v>
      </c>
      <c r="B18324">
        <v>1</v>
      </c>
      <c r="C18324" t="s">
        <v>9357</v>
      </c>
      <c r="D18324" s="84"/>
      <c r="F18324" s="84"/>
    </row>
    <row r="18325" spans="1:6" x14ac:dyDescent="0.25">
      <c r="A18325" t="s">
        <v>19563</v>
      </c>
      <c r="B18325">
        <v>1</v>
      </c>
      <c r="C18325" t="s">
        <v>9357</v>
      </c>
      <c r="D18325" s="84"/>
      <c r="F18325" s="84"/>
    </row>
    <row r="18326" spans="1:6" x14ac:dyDescent="0.25">
      <c r="A18326" t="s">
        <v>19564</v>
      </c>
      <c r="B18326">
        <v>1</v>
      </c>
      <c r="C18326" t="s">
        <v>9357</v>
      </c>
      <c r="D18326" s="84"/>
      <c r="F18326" s="84"/>
    </row>
    <row r="18327" spans="1:6" x14ac:dyDescent="0.25">
      <c r="A18327" t="s">
        <v>19565</v>
      </c>
      <c r="B18327">
        <v>1</v>
      </c>
      <c r="C18327" t="s">
        <v>9357</v>
      </c>
      <c r="D18327" s="84"/>
      <c r="F18327" s="84"/>
    </row>
    <row r="18328" spans="1:6" x14ac:dyDescent="0.25">
      <c r="A18328" t="s">
        <v>19566</v>
      </c>
      <c r="B18328">
        <v>1</v>
      </c>
      <c r="C18328" t="s">
        <v>9357</v>
      </c>
      <c r="D18328" s="84"/>
      <c r="F18328" s="84"/>
    </row>
    <row r="18329" spans="1:6" x14ac:dyDescent="0.25">
      <c r="A18329" t="s">
        <v>19567</v>
      </c>
      <c r="B18329">
        <v>1</v>
      </c>
      <c r="C18329" t="s">
        <v>9357</v>
      </c>
      <c r="D18329" s="84"/>
      <c r="F18329" s="84"/>
    </row>
    <row r="18330" spans="1:6" x14ac:dyDescent="0.25">
      <c r="A18330" t="s">
        <v>19568</v>
      </c>
      <c r="B18330">
        <v>1</v>
      </c>
      <c r="C18330" t="s">
        <v>9357</v>
      </c>
      <c r="D18330" s="84"/>
      <c r="F18330" s="84"/>
    </row>
    <row r="18331" spans="1:6" x14ac:dyDescent="0.25">
      <c r="A18331" t="s">
        <v>19569</v>
      </c>
      <c r="B18331">
        <v>1</v>
      </c>
      <c r="C18331" t="s">
        <v>9357</v>
      </c>
      <c r="D18331" s="84"/>
      <c r="F18331" s="84"/>
    </row>
    <row r="18332" spans="1:6" x14ac:dyDescent="0.25">
      <c r="A18332" t="s">
        <v>19570</v>
      </c>
      <c r="B18332">
        <v>1</v>
      </c>
      <c r="C18332" t="s">
        <v>9357</v>
      </c>
      <c r="D18332" s="84"/>
      <c r="F18332" s="84"/>
    </row>
    <row r="18333" spans="1:6" x14ac:dyDescent="0.25">
      <c r="A18333" t="s">
        <v>19571</v>
      </c>
      <c r="B18333">
        <v>1</v>
      </c>
      <c r="C18333" t="s">
        <v>9357</v>
      </c>
      <c r="D18333" s="84"/>
      <c r="F18333" s="84"/>
    </row>
    <row r="18334" spans="1:6" x14ac:dyDescent="0.25">
      <c r="A18334" t="s">
        <v>19572</v>
      </c>
      <c r="B18334">
        <v>1</v>
      </c>
      <c r="C18334" t="s">
        <v>9357</v>
      </c>
      <c r="D18334" s="84"/>
      <c r="F18334" s="84"/>
    </row>
    <row r="18335" spans="1:6" x14ac:dyDescent="0.25">
      <c r="A18335" t="s">
        <v>19573</v>
      </c>
      <c r="B18335">
        <v>1</v>
      </c>
      <c r="C18335" t="s">
        <v>9357</v>
      </c>
      <c r="D18335" s="84"/>
      <c r="F18335" s="84"/>
    </row>
    <row r="18336" spans="1:6" x14ac:dyDescent="0.25">
      <c r="A18336" t="s">
        <v>19574</v>
      </c>
      <c r="B18336">
        <v>1</v>
      </c>
      <c r="C18336" t="s">
        <v>9357</v>
      </c>
      <c r="D18336" s="84"/>
      <c r="F18336" s="84"/>
    </row>
    <row r="18337" spans="1:6" x14ac:dyDescent="0.25">
      <c r="A18337" t="s">
        <v>19575</v>
      </c>
      <c r="B18337">
        <v>1</v>
      </c>
      <c r="C18337" t="s">
        <v>9357</v>
      </c>
      <c r="D18337" s="84"/>
      <c r="F18337" s="84"/>
    </row>
    <row r="18338" spans="1:6" x14ac:dyDescent="0.25">
      <c r="A18338" t="s">
        <v>19576</v>
      </c>
      <c r="B18338">
        <v>1</v>
      </c>
      <c r="C18338" t="s">
        <v>9357</v>
      </c>
      <c r="D18338" s="84"/>
      <c r="F18338" s="84"/>
    </row>
    <row r="18339" spans="1:6" x14ac:dyDescent="0.25">
      <c r="A18339" t="s">
        <v>19577</v>
      </c>
      <c r="B18339">
        <v>1</v>
      </c>
      <c r="C18339" t="s">
        <v>9357</v>
      </c>
      <c r="D18339" s="84"/>
      <c r="F18339" s="84"/>
    </row>
    <row r="18340" spans="1:6" x14ac:dyDescent="0.25">
      <c r="A18340" t="s">
        <v>19578</v>
      </c>
      <c r="B18340">
        <v>1</v>
      </c>
      <c r="C18340" t="s">
        <v>9357</v>
      </c>
      <c r="D18340" s="84"/>
      <c r="F18340" s="84"/>
    </row>
    <row r="18341" spans="1:6" x14ac:dyDescent="0.25">
      <c r="A18341" t="s">
        <v>19579</v>
      </c>
      <c r="B18341">
        <v>1</v>
      </c>
      <c r="C18341" t="s">
        <v>9357</v>
      </c>
      <c r="D18341" s="84"/>
      <c r="F18341" s="84"/>
    </row>
    <row r="18342" spans="1:6" x14ac:dyDescent="0.25">
      <c r="A18342" t="s">
        <v>19580</v>
      </c>
      <c r="B18342">
        <v>1</v>
      </c>
      <c r="C18342" t="s">
        <v>9357</v>
      </c>
      <c r="D18342" s="84"/>
      <c r="F18342" s="84"/>
    </row>
    <row r="18343" spans="1:6" x14ac:dyDescent="0.25">
      <c r="A18343" t="s">
        <v>19581</v>
      </c>
      <c r="B18343">
        <v>1</v>
      </c>
      <c r="C18343" t="s">
        <v>9357</v>
      </c>
      <c r="D18343" s="84"/>
      <c r="F18343" s="84"/>
    </row>
    <row r="18344" spans="1:6" x14ac:dyDescent="0.25">
      <c r="A18344" t="s">
        <v>19582</v>
      </c>
      <c r="B18344">
        <v>1</v>
      </c>
      <c r="C18344" t="s">
        <v>9357</v>
      </c>
      <c r="D18344" s="84"/>
      <c r="F18344" s="84"/>
    </row>
    <row r="18345" spans="1:6" x14ac:dyDescent="0.25">
      <c r="A18345" t="s">
        <v>19583</v>
      </c>
      <c r="B18345">
        <v>1</v>
      </c>
      <c r="C18345" t="s">
        <v>9357</v>
      </c>
      <c r="D18345" s="84"/>
      <c r="F18345" s="84"/>
    </row>
    <row r="18346" spans="1:6" x14ac:dyDescent="0.25">
      <c r="A18346" t="s">
        <v>19584</v>
      </c>
      <c r="B18346">
        <v>1</v>
      </c>
      <c r="C18346" t="s">
        <v>9357</v>
      </c>
      <c r="D18346" s="84"/>
      <c r="F18346" s="84"/>
    </row>
    <row r="18347" spans="1:6" x14ac:dyDescent="0.25">
      <c r="A18347" t="s">
        <v>19585</v>
      </c>
      <c r="B18347">
        <v>1</v>
      </c>
      <c r="C18347" t="s">
        <v>9357</v>
      </c>
      <c r="D18347" s="84"/>
      <c r="F18347" s="84"/>
    </row>
    <row r="18348" spans="1:6" x14ac:dyDescent="0.25">
      <c r="A18348" t="s">
        <v>19586</v>
      </c>
      <c r="B18348">
        <v>1</v>
      </c>
      <c r="C18348" t="s">
        <v>9357</v>
      </c>
      <c r="D18348" s="84"/>
      <c r="F18348" s="84"/>
    </row>
    <row r="18349" spans="1:6" x14ac:dyDescent="0.25">
      <c r="A18349" t="s">
        <v>19587</v>
      </c>
      <c r="B18349">
        <v>1</v>
      </c>
      <c r="C18349" t="s">
        <v>9357</v>
      </c>
      <c r="D18349" s="84"/>
      <c r="F18349" s="84"/>
    </row>
    <row r="18350" spans="1:6" x14ac:dyDescent="0.25">
      <c r="A18350" t="s">
        <v>19588</v>
      </c>
      <c r="B18350">
        <v>1</v>
      </c>
      <c r="C18350" t="s">
        <v>9357</v>
      </c>
      <c r="D18350" s="84"/>
      <c r="F18350" s="84"/>
    </row>
    <row r="18351" spans="1:6" x14ac:dyDescent="0.25">
      <c r="A18351" t="s">
        <v>19589</v>
      </c>
      <c r="B18351">
        <v>1</v>
      </c>
      <c r="C18351" t="s">
        <v>9357</v>
      </c>
      <c r="D18351" s="84"/>
      <c r="F18351" s="84"/>
    </row>
    <row r="18352" spans="1:6" x14ac:dyDescent="0.25">
      <c r="A18352" t="s">
        <v>19590</v>
      </c>
      <c r="B18352">
        <v>1</v>
      </c>
      <c r="C18352" t="s">
        <v>9357</v>
      </c>
      <c r="D18352" s="84"/>
      <c r="F18352" s="84"/>
    </row>
    <row r="18353" spans="1:6" x14ac:dyDescent="0.25">
      <c r="A18353" t="s">
        <v>19591</v>
      </c>
      <c r="B18353">
        <v>1</v>
      </c>
      <c r="C18353" t="s">
        <v>9357</v>
      </c>
      <c r="D18353" s="84"/>
      <c r="F18353" s="84"/>
    </row>
    <row r="18354" spans="1:6" x14ac:dyDescent="0.25">
      <c r="A18354" t="s">
        <v>19592</v>
      </c>
      <c r="B18354">
        <v>1</v>
      </c>
      <c r="C18354" t="s">
        <v>9357</v>
      </c>
      <c r="D18354" s="84"/>
      <c r="F18354" s="84"/>
    </row>
    <row r="18355" spans="1:6" x14ac:dyDescent="0.25">
      <c r="A18355" t="s">
        <v>19593</v>
      </c>
      <c r="B18355">
        <v>1</v>
      </c>
      <c r="C18355" t="s">
        <v>9357</v>
      </c>
      <c r="D18355" s="84"/>
      <c r="F18355" s="84"/>
    </row>
    <row r="18356" spans="1:6" x14ac:dyDescent="0.25">
      <c r="A18356" t="s">
        <v>19594</v>
      </c>
      <c r="B18356">
        <v>1</v>
      </c>
      <c r="C18356" t="s">
        <v>9357</v>
      </c>
      <c r="D18356" s="84"/>
      <c r="F18356" s="84"/>
    </row>
    <row r="18357" spans="1:6" x14ac:dyDescent="0.25">
      <c r="A18357" t="s">
        <v>19595</v>
      </c>
      <c r="B18357">
        <v>1</v>
      </c>
      <c r="C18357" t="s">
        <v>9357</v>
      </c>
      <c r="D18357" s="84"/>
      <c r="F18357" s="84"/>
    </row>
    <row r="18358" spans="1:6" x14ac:dyDescent="0.25">
      <c r="A18358" t="s">
        <v>19596</v>
      </c>
      <c r="B18358">
        <v>1</v>
      </c>
      <c r="C18358" t="s">
        <v>9357</v>
      </c>
      <c r="D18358" s="84"/>
      <c r="F18358" s="84"/>
    </row>
    <row r="18359" spans="1:6" x14ac:dyDescent="0.25">
      <c r="A18359" t="s">
        <v>19597</v>
      </c>
      <c r="B18359">
        <v>1</v>
      </c>
      <c r="C18359" t="s">
        <v>9357</v>
      </c>
      <c r="D18359" s="84"/>
      <c r="F18359" s="84"/>
    </row>
    <row r="18360" spans="1:6" x14ac:dyDescent="0.25">
      <c r="A18360" t="s">
        <v>19598</v>
      </c>
      <c r="B18360">
        <v>1</v>
      </c>
      <c r="C18360" t="s">
        <v>9357</v>
      </c>
      <c r="D18360" s="84"/>
      <c r="F18360" s="84"/>
    </row>
    <row r="18361" spans="1:6" x14ac:dyDescent="0.25">
      <c r="A18361" t="s">
        <v>19599</v>
      </c>
      <c r="B18361">
        <v>1</v>
      </c>
      <c r="C18361" t="s">
        <v>9357</v>
      </c>
      <c r="D18361" s="84"/>
      <c r="F18361" s="84"/>
    </row>
    <row r="18362" spans="1:6" x14ac:dyDescent="0.25">
      <c r="A18362" t="s">
        <v>19600</v>
      </c>
      <c r="B18362">
        <v>1</v>
      </c>
      <c r="C18362" t="s">
        <v>9357</v>
      </c>
      <c r="D18362" s="84"/>
      <c r="F18362" s="84"/>
    </row>
    <row r="18363" spans="1:6" x14ac:dyDescent="0.25">
      <c r="A18363" t="s">
        <v>19601</v>
      </c>
      <c r="B18363">
        <v>1</v>
      </c>
      <c r="C18363" t="s">
        <v>9357</v>
      </c>
      <c r="D18363" s="84"/>
      <c r="F18363" s="84"/>
    </row>
    <row r="18364" spans="1:6" x14ac:dyDescent="0.25">
      <c r="A18364" t="s">
        <v>19602</v>
      </c>
      <c r="B18364">
        <v>1</v>
      </c>
      <c r="C18364" t="s">
        <v>9357</v>
      </c>
      <c r="D18364" s="84"/>
      <c r="F18364" s="84"/>
    </row>
    <row r="18365" spans="1:6" x14ac:dyDescent="0.25">
      <c r="A18365" t="s">
        <v>19603</v>
      </c>
      <c r="B18365">
        <v>1</v>
      </c>
      <c r="C18365" t="s">
        <v>9357</v>
      </c>
      <c r="D18365" s="84"/>
      <c r="F18365" s="84"/>
    </row>
    <row r="18366" spans="1:6" x14ac:dyDescent="0.25">
      <c r="A18366" t="s">
        <v>19604</v>
      </c>
      <c r="B18366">
        <v>1</v>
      </c>
      <c r="C18366" t="s">
        <v>9357</v>
      </c>
      <c r="D18366" s="84"/>
      <c r="F18366" s="84"/>
    </row>
    <row r="18367" spans="1:6" x14ac:dyDescent="0.25">
      <c r="A18367" t="s">
        <v>19605</v>
      </c>
      <c r="B18367">
        <v>1</v>
      </c>
      <c r="C18367" t="s">
        <v>9357</v>
      </c>
      <c r="D18367" s="84"/>
      <c r="F18367" s="84"/>
    </row>
    <row r="18368" spans="1:6" x14ac:dyDescent="0.25">
      <c r="A18368" t="s">
        <v>19606</v>
      </c>
      <c r="B18368">
        <v>1</v>
      </c>
      <c r="C18368" t="s">
        <v>9357</v>
      </c>
      <c r="D18368" s="84"/>
      <c r="F18368" s="84"/>
    </row>
    <row r="18369" spans="1:6" x14ac:dyDescent="0.25">
      <c r="A18369" t="s">
        <v>19607</v>
      </c>
      <c r="B18369">
        <v>1</v>
      </c>
      <c r="C18369" t="s">
        <v>9357</v>
      </c>
      <c r="D18369" s="84"/>
      <c r="F18369" s="84"/>
    </row>
    <row r="18370" spans="1:6" x14ac:dyDescent="0.25">
      <c r="A18370" t="s">
        <v>19608</v>
      </c>
      <c r="B18370">
        <v>1</v>
      </c>
      <c r="C18370" t="s">
        <v>9357</v>
      </c>
      <c r="D18370" s="84"/>
      <c r="F18370" s="84"/>
    </row>
    <row r="18371" spans="1:6" x14ac:dyDescent="0.25">
      <c r="A18371" t="s">
        <v>19609</v>
      </c>
      <c r="B18371">
        <v>1</v>
      </c>
      <c r="C18371" t="s">
        <v>9357</v>
      </c>
      <c r="D18371" s="84"/>
      <c r="F18371" s="84"/>
    </row>
    <row r="18372" spans="1:6" x14ac:dyDescent="0.25">
      <c r="A18372" t="s">
        <v>19610</v>
      </c>
      <c r="B18372">
        <v>1</v>
      </c>
      <c r="C18372" t="s">
        <v>9357</v>
      </c>
      <c r="D18372" s="84"/>
      <c r="F18372" s="84"/>
    </row>
    <row r="18373" spans="1:6" x14ac:dyDescent="0.25">
      <c r="A18373" t="s">
        <v>19611</v>
      </c>
      <c r="B18373">
        <v>1</v>
      </c>
      <c r="C18373" t="s">
        <v>9357</v>
      </c>
      <c r="D18373" s="84"/>
      <c r="F18373" s="84"/>
    </row>
    <row r="18374" spans="1:6" x14ac:dyDescent="0.25">
      <c r="A18374" t="s">
        <v>19612</v>
      </c>
      <c r="B18374">
        <v>1</v>
      </c>
      <c r="C18374" t="s">
        <v>9357</v>
      </c>
      <c r="D18374" s="84"/>
      <c r="F18374" s="84"/>
    </row>
    <row r="18375" spans="1:6" x14ac:dyDescent="0.25">
      <c r="A18375" t="s">
        <v>19613</v>
      </c>
      <c r="B18375">
        <v>1</v>
      </c>
      <c r="C18375" t="s">
        <v>9357</v>
      </c>
      <c r="D18375" s="84"/>
      <c r="F18375" s="84"/>
    </row>
    <row r="18376" spans="1:6" x14ac:dyDescent="0.25">
      <c r="A18376" t="s">
        <v>19614</v>
      </c>
      <c r="B18376">
        <v>1</v>
      </c>
      <c r="C18376" t="s">
        <v>9357</v>
      </c>
      <c r="D18376" s="84"/>
      <c r="F18376" s="84"/>
    </row>
    <row r="18377" spans="1:6" x14ac:dyDescent="0.25">
      <c r="A18377" t="s">
        <v>19615</v>
      </c>
      <c r="B18377">
        <v>1</v>
      </c>
      <c r="C18377" t="s">
        <v>9357</v>
      </c>
      <c r="D18377" s="84"/>
      <c r="F18377" s="84"/>
    </row>
    <row r="18378" spans="1:6" x14ac:dyDescent="0.25">
      <c r="A18378" t="s">
        <v>19616</v>
      </c>
      <c r="B18378">
        <v>1</v>
      </c>
      <c r="C18378" t="s">
        <v>9357</v>
      </c>
      <c r="D18378" s="84"/>
      <c r="F18378" s="84"/>
    </row>
    <row r="18379" spans="1:6" x14ac:dyDescent="0.25">
      <c r="A18379" t="s">
        <v>19617</v>
      </c>
      <c r="B18379">
        <v>1</v>
      </c>
      <c r="C18379" t="s">
        <v>9357</v>
      </c>
      <c r="D18379" s="84"/>
      <c r="F18379" s="84"/>
    </row>
    <row r="18380" spans="1:6" x14ac:dyDescent="0.25">
      <c r="A18380" t="s">
        <v>19618</v>
      </c>
      <c r="B18380">
        <v>1</v>
      </c>
      <c r="C18380" t="s">
        <v>9357</v>
      </c>
      <c r="D18380" s="84"/>
      <c r="F18380" s="84"/>
    </row>
    <row r="18381" spans="1:6" x14ac:dyDescent="0.25">
      <c r="A18381" t="s">
        <v>19619</v>
      </c>
      <c r="B18381">
        <v>1</v>
      </c>
      <c r="C18381" t="s">
        <v>9357</v>
      </c>
      <c r="D18381" s="84"/>
      <c r="F18381" s="84"/>
    </row>
    <row r="18382" spans="1:6" x14ac:dyDescent="0.25">
      <c r="A18382" t="s">
        <v>19620</v>
      </c>
      <c r="B18382">
        <v>1</v>
      </c>
      <c r="C18382" t="s">
        <v>9357</v>
      </c>
      <c r="D18382" s="84"/>
      <c r="F18382" s="84"/>
    </row>
    <row r="18383" spans="1:6" x14ac:dyDescent="0.25">
      <c r="A18383" t="s">
        <v>19621</v>
      </c>
      <c r="B18383">
        <v>1</v>
      </c>
      <c r="C18383" t="s">
        <v>9357</v>
      </c>
      <c r="D18383" s="84"/>
      <c r="F18383" s="84"/>
    </row>
    <row r="18384" spans="1:6" x14ac:dyDescent="0.25">
      <c r="A18384" t="s">
        <v>19622</v>
      </c>
      <c r="B18384">
        <v>1</v>
      </c>
      <c r="C18384" t="s">
        <v>9357</v>
      </c>
      <c r="D18384" s="84"/>
      <c r="F18384" s="84"/>
    </row>
    <row r="18385" spans="1:6" x14ac:dyDescent="0.25">
      <c r="A18385" t="s">
        <v>19623</v>
      </c>
      <c r="B18385">
        <v>1</v>
      </c>
      <c r="C18385" t="s">
        <v>9357</v>
      </c>
      <c r="D18385" s="84"/>
      <c r="F18385" s="84"/>
    </row>
    <row r="18386" spans="1:6" x14ac:dyDescent="0.25">
      <c r="A18386" t="s">
        <v>19624</v>
      </c>
      <c r="B18386">
        <v>1</v>
      </c>
      <c r="C18386" t="s">
        <v>9357</v>
      </c>
      <c r="D18386" s="84"/>
      <c r="F18386" s="84"/>
    </row>
    <row r="18387" spans="1:6" x14ac:dyDescent="0.25">
      <c r="A18387" t="s">
        <v>19625</v>
      </c>
      <c r="B18387">
        <v>1</v>
      </c>
      <c r="C18387" t="s">
        <v>9357</v>
      </c>
      <c r="D18387" s="84"/>
      <c r="F18387" s="84"/>
    </row>
    <row r="18388" spans="1:6" x14ac:dyDescent="0.25">
      <c r="A18388" t="s">
        <v>19626</v>
      </c>
      <c r="B18388">
        <v>1</v>
      </c>
      <c r="C18388" t="s">
        <v>9357</v>
      </c>
      <c r="D18388" s="84"/>
      <c r="F18388" s="84"/>
    </row>
    <row r="18389" spans="1:6" x14ac:dyDescent="0.25">
      <c r="A18389" t="s">
        <v>19627</v>
      </c>
      <c r="B18389">
        <v>1</v>
      </c>
      <c r="C18389" t="s">
        <v>9357</v>
      </c>
      <c r="D18389" s="84"/>
      <c r="F18389" s="84"/>
    </row>
    <row r="18390" spans="1:6" x14ac:dyDescent="0.25">
      <c r="A18390" t="s">
        <v>19628</v>
      </c>
      <c r="B18390">
        <v>1</v>
      </c>
      <c r="C18390" t="s">
        <v>9357</v>
      </c>
      <c r="D18390" s="84"/>
      <c r="F18390" s="84"/>
    </row>
    <row r="18391" spans="1:6" x14ac:dyDescent="0.25">
      <c r="A18391" t="s">
        <v>19629</v>
      </c>
      <c r="B18391">
        <v>1</v>
      </c>
      <c r="C18391" t="s">
        <v>9357</v>
      </c>
      <c r="D18391" s="84"/>
      <c r="F18391" s="84"/>
    </row>
    <row r="18392" spans="1:6" x14ac:dyDescent="0.25">
      <c r="A18392" t="s">
        <v>19630</v>
      </c>
      <c r="B18392">
        <v>1</v>
      </c>
      <c r="C18392" t="s">
        <v>9357</v>
      </c>
      <c r="D18392" s="84"/>
      <c r="F18392" s="84"/>
    </row>
    <row r="18393" spans="1:6" x14ac:dyDescent="0.25">
      <c r="A18393" t="s">
        <v>19631</v>
      </c>
      <c r="B18393">
        <v>1</v>
      </c>
      <c r="C18393" t="s">
        <v>9357</v>
      </c>
      <c r="D18393" s="84"/>
      <c r="F18393" s="84"/>
    </row>
    <row r="18394" spans="1:6" x14ac:dyDescent="0.25">
      <c r="A18394" t="s">
        <v>19632</v>
      </c>
      <c r="B18394">
        <v>1</v>
      </c>
      <c r="C18394" t="s">
        <v>9357</v>
      </c>
      <c r="D18394" s="84"/>
      <c r="F18394" s="84"/>
    </row>
    <row r="18395" spans="1:6" x14ac:dyDescent="0.25">
      <c r="A18395" t="s">
        <v>19633</v>
      </c>
      <c r="B18395">
        <v>1</v>
      </c>
      <c r="C18395" t="s">
        <v>9357</v>
      </c>
      <c r="D18395" s="84"/>
      <c r="F18395" s="84"/>
    </row>
    <row r="18396" spans="1:6" x14ac:dyDescent="0.25">
      <c r="A18396" t="s">
        <v>19634</v>
      </c>
      <c r="B18396">
        <v>1</v>
      </c>
      <c r="C18396" t="s">
        <v>9357</v>
      </c>
      <c r="D18396" s="84"/>
      <c r="F18396" s="84"/>
    </row>
    <row r="18397" spans="1:6" x14ac:dyDescent="0.25">
      <c r="A18397" t="s">
        <v>19635</v>
      </c>
      <c r="B18397">
        <v>1</v>
      </c>
      <c r="C18397" t="s">
        <v>9357</v>
      </c>
      <c r="D18397" s="84"/>
      <c r="F18397" s="84"/>
    </row>
    <row r="18398" spans="1:6" x14ac:dyDescent="0.25">
      <c r="A18398" t="s">
        <v>19636</v>
      </c>
      <c r="B18398">
        <v>1</v>
      </c>
      <c r="C18398" t="s">
        <v>9357</v>
      </c>
      <c r="D18398" s="84"/>
      <c r="F18398" s="84"/>
    </row>
    <row r="18399" spans="1:6" x14ac:dyDescent="0.25">
      <c r="A18399" t="s">
        <v>19637</v>
      </c>
      <c r="B18399">
        <v>1</v>
      </c>
      <c r="C18399" t="s">
        <v>9357</v>
      </c>
      <c r="D18399" s="84"/>
      <c r="F18399" s="84"/>
    </row>
    <row r="18400" spans="1:6" x14ac:dyDescent="0.25">
      <c r="A18400" t="s">
        <v>19638</v>
      </c>
      <c r="B18400">
        <v>1</v>
      </c>
      <c r="C18400" t="s">
        <v>9357</v>
      </c>
      <c r="D18400" s="84"/>
      <c r="F18400" s="84"/>
    </row>
    <row r="18401" spans="1:6" x14ac:dyDescent="0.25">
      <c r="A18401" t="s">
        <v>19639</v>
      </c>
      <c r="B18401">
        <v>1</v>
      </c>
      <c r="C18401" t="s">
        <v>9357</v>
      </c>
      <c r="D18401" s="84"/>
      <c r="F18401" s="84"/>
    </row>
    <row r="18402" spans="1:6" x14ac:dyDescent="0.25">
      <c r="A18402" t="s">
        <v>19640</v>
      </c>
      <c r="B18402">
        <v>1</v>
      </c>
      <c r="C18402" t="s">
        <v>9357</v>
      </c>
      <c r="D18402" s="84"/>
      <c r="F18402" s="84"/>
    </row>
    <row r="18403" spans="1:6" x14ac:dyDescent="0.25">
      <c r="A18403" t="s">
        <v>19641</v>
      </c>
      <c r="B18403">
        <v>1</v>
      </c>
      <c r="C18403" t="s">
        <v>9357</v>
      </c>
      <c r="D18403" s="84"/>
      <c r="F18403" s="84"/>
    </row>
    <row r="18404" spans="1:6" x14ac:dyDescent="0.25">
      <c r="A18404" t="s">
        <v>19642</v>
      </c>
      <c r="B18404">
        <v>1</v>
      </c>
      <c r="C18404" t="s">
        <v>9357</v>
      </c>
      <c r="D18404" s="84"/>
      <c r="F18404" s="84"/>
    </row>
    <row r="18405" spans="1:6" x14ac:dyDescent="0.25">
      <c r="A18405" t="s">
        <v>19643</v>
      </c>
      <c r="B18405">
        <v>1</v>
      </c>
      <c r="C18405" t="s">
        <v>9357</v>
      </c>
      <c r="D18405" s="84"/>
      <c r="F18405" s="84"/>
    </row>
    <row r="18406" spans="1:6" x14ac:dyDescent="0.25">
      <c r="A18406" t="s">
        <v>19644</v>
      </c>
      <c r="B18406">
        <v>1</v>
      </c>
      <c r="C18406" t="s">
        <v>9357</v>
      </c>
      <c r="D18406" s="84"/>
      <c r="F18406" s="84"/>
    </row>
    <row r="18407" spans="1:6" x14ac:dyDescent="0.25">
      <c r="A18407" t="s">
        <v>19645</v>
      </c>
      <c r="B18407">
        <v>1</v>
      </c>
      <c r="C18407" t="s">
        <v>9357</v>
      </c>
      <c r="D18407" s="84"/>
      <c r="F18407" s="84"/>
    </row>
    <row r="18408" spans="1:6" x14ac:dyDescent="0.25">
      <c r="A18408" t="s">
        <v>19646</v>
      </c>
      <c r="B18408">
        <v>1</v>
      </c>
      <c r="C18408" t="s">
        <v>9357</v>
      </c>
      <c r="D18408" s="84"/>
      <c r="F18408" s="84"/>
    </row>
    <row r="18409" spans="1:6" x14ac:dyDescent="0.25">
      <c r="A18409" t="s">
        <v>19647</v>
      </c>
      <c r="B18409">
        <v>1</v>
      </c>
      <c r="C18409" t="s">
        <v>9357</v>
      </c>
      <c r="D18409" s="84"/>
      <c r="F18409" s="84"/>
    </row>
    <row r="18410" spans="1:6" x14ac:dyDescent="0.25">
      <c r="A18410" t="s">
        <v>19648</v>
      </c>
      <c r="B18410">
        <v>1</v>
      </c>
      <c r="C18410" t="s">
        <v>9357</v>
      </c>
      <c r="D18410" s="84"/>
      <c r="F18410" s="84"/>
    </row>
    <row r="18411" spans="1:6" x14ac:dyDescent="0.25">
      <c r="A18411" t="s">
        <v>19649</v>
      </c>
      <c r="B18411">
        <v>1</v>
      </c>
      <c r="C18411" t="s">
        <v>9357</v>
      </c>
      <c r="D18411" s="84"/>
      <c r="F18411" s="84"/>
    </row>
    <row r="18412" spans="1:6" x14ac:dyDescent="0.25">
      <c r="A18412" t="s">
        <v>19650</v>
      </c>
      <c r="B18412">
        <v>1</v>
      </c>
      <c r="C18412" t="s">
        <v>9357</v>
      </c>
      <c r="D18412" s="84"/>
      <c r="F18412" s="84"/>
    </row>
    <row r="18413" spans="1:6" x14ac:dyDescent="0.25">
      <c r="A18413" t="s">
        <v>19651</v>
      </c>
      <c r="B18413">
        <v>1</v>
      </c>
      <c r="C18413" t="s">
        <v>9357</v>
      </c>
      <c r="D18413" s="84"/>
      <c r="F18413" s="84"/>
    </row>
    <row r="18414" spans="1:6" x14ac:dyDescent="0.25">
      <c r="A18414" t="s">
        <v>19652</v>
      </c>
      <c r="B18414">
        <v>1</v>
      </c>
      <c r="C18414" t="s">
        <v>9357</v>
      </c>
      <c r="D18414" s="84"/>
      <c r="F18414" s="84"/>
    </row>
    <row r="18415" spans="1:6" x14ac:dyDescent="0.25">
      <c r="A18415" t="s">
        <v>19653</v>
      </c>
      <c r="B18415">
        <v>1</v>
      </c>
      <c r="C18415" t="s">
        <v>9357</v>
      </c>
      <c r="D18415" s="84"/>
      <c r="F18415" s="84"/>
    </row>
    <row r="18416" spans="1:6" x14ac:dyDescent="0.25">
      <c r="A18416" t="s">
        <v>19654</v>
      </c>
      <c r="B18416">
        <v>1</v>
      </c>
      <c r="C18416" t="s">
        <v>9357</v>
      </c>
      <c r="D18416" s="84"/>
      <c r="F18416" s="84"/>
    </row>
    <row r="18417" spans="1:6" x14ac:dyDescent="0.25">
      <c r="A18417" t="s">
        <v>19655</v>
      </c>
      <c r="B18417">
        <v>1</v>
      </c>
      <c r="C18417" t="s">
        <v>9357</v>
      </c>
      <c r="D18417" s="84"/>
      <c r="F18417" s="84"/>
    </row>
    <row r="18418" spans="1:6" x14ac:dyDescent="0.25">
      <c r="A18418" t="s">
        <v>19656</v>
      </c>
      <c r="B18418">
        <v>1</v>
      </c>
      <c r="C18418" t="s">
        <v>9357</v>
      </c>
      <c r="D18418" s="84"/>
      <c r="F18418" s="84"/>
    </row>
    <row r="18419" spans="1:6" x14ac:dyDescent="0.25">
      <c r="A18419" t="s">
        <v>19657</v>
      </c>
      <c r="B18419">
        <v>1</v>
      </c>
      <c r="C18419" t="s">
        <v>9357</v>
      </c>
      <c r="D18419" s="84"/>
      <c r="F18419" s="84"/>
    </row>
    <row r="18420" spans="1:6" x14ac:dyDescent="0.25">
      <c r="A18420" t="s">
        <v>19658</v>
      </c>
      <c r="B18420">
        <v>1</v>
      </c>
      <c r="C18420" t="s">
        <v>9357</v>
      </c>
      <c r="D18420" s="84"/>
      <c r="F18420" s="84"/>
    </row>
    <row r="18421" spans="1:6" x14ac:dyDescent="0.25">
      <c r="A18421" t="s">
        <v>19659</v>
      </c>
      <c r="B18421">
        <v>1</v>
      </c>
      <c r="C18421" t="s">
        <v>9357</v>
      </c>
      <c r="D18421" s="84"/>
      <c r="F18421" s="84"/>
    </row>
    <row r="18422" spans="1:6" x14ac:dyDescent="0.25">
      <c r="A18422" t="s">
        <v>19660</v>
      </c>
      <c r="B18422">
        <v>1</v>
      </c>
      <c r="C18422" t="s">
        <v>9357</v>
      </c>
      <c r="D18422" s="84"/>
      <c r="F18422" s="84"/>
    </row>
    <row r="18423" spans="1:6" x14ac:dyDescent="0.25">
      <c r="A18423" t="s">
        <v>19661</v>
      </c>
      <c r="B18423">
        <v>1</v>
      </c>
      <c r="C18423" t="s">
        <v>9357</v>
      </c>
      <c r="D18423" s="84"/>
      <c r="F18423" s="84"/>
    </row>
    <row r="18424" spans="1:6" x14ac:dyDescent="0.25">
      <c r="A18424" t="s">
        <v>19662</v>
      </c>
      <c r="B18424">
        <v>1</v>
      </c>
      <c r="C18424" t="s">
        <v>9357</v>
      </c>
      <c r="D18424" s="84"/>
      <c r="F18424" s="84"/>
    </row>
    <row r="18425" spans="1:6" x14ac:dyDescent="0.25">
      <c r="A18425" t="s">
        <v>19663</v>
      </c>
      <c r="B18425">
        <v>1</v>
      </c>
      <c r="C18425" t="s">
        <v>9357</v>
      </c>
      <c r="D18425" s="84"/>
      <c r="F18425" s="84"/>
    </row>
    <row r="18426" spans="1:6" x14ac:dyDescent="0.25">
      <c r="A18426" t="s">
        <v>19664</v>
      </c>
      <c r="B18426">
        <v>1</v>
      </c>
      <c r="C18426" t="s">
        <v>9357</v>
      </c>
      <c r="D18426" s="84"/>
      <c r="F18426" s="84"/>
    </row>
    <row r="18427" spans="1:6" x14ac:dyDescent="0.25">
      <c r="A18427" t="s">
        <v>19665</v>
      </c>
      <c r="B18427">
        <v>1</v>
      </c>
      <c r="C18427" t="s">
        <v>9357</v>
      </c>
      <c r="D18427" s="84"/>
      <c r="F18427" s="84"/>
    </row>
    <row r="18428" spans="1:6" x14ac:dyDescent="0.25">
      <c r="A18428" t="s">
        <v>19666</v>
      </c>
      <c r="B18428">
        <v>1</v>
      </c>
      <c r="C18428" t="s">
        <v>9357</v>
      </c>
      <c r="D18428" s="84"/>
      <c r="F18428" s="84"/>
    </row>
    <row r="18429" spans="1:6" x14ac:dyDescent="0.25">
      <c r="A18429" t="s">
        <v>19667</v>
      </c>
      <c r="B18429">
        <v>1</v>
      </c>
      <c r="C18429" t="s">
        <v>9357</v>
      </c>
      <c r="D18429" s="84"/>
      <c r="F18429" s="84"/>
    </row>
    <row r="18430" spans="1:6" x14ac:dyDescent="0.25">
      <c r="A18430" t="s">
        <v>19668</v>
      </c>
      <c r="B18430">
        <v>1</v>
      </c>
      <c r="C18430" t="s">
        <v>9357</v>
      </c>
      <c r="D18430" s="84"/>
      <c r="F18430" s="84"/>
    </row>
    <row r="18431" spans="1:6" x14ac:dyDescent="0.25">
      <c r="A18431" t="s">
        <v>19669</v>
      </c>
      <c r="B18431">
        <v>1</v>
      </c>
      <c r="C18431" t="s">
        <v>9357</v>
      </c>
      <c r="D18431" s="84"/>
      <c r="F18431" s="84"/>
    </row>
    <row r="18432" spans="1:6" x14ac:dyDescent="0.25">
      <c r="A18432" t="s">
        <v>19670</v>
      </c>
      <c r="B18432">
        <v>1</v>
      </c>
      <c r="C18432" t="s">
        <v>9357</v>
      </c>
      <c r="D18432" s="84"/>
      <c r="F18432" s="84"/>
    </row>
    <row r="18433" spans="1:6" x14ac:dyDescent="0.25">
      <c r="A18433" t="s">
        <v>19671</v>
      </c>
      <c r="B18433">
        <v>1</v>
      </c>
      <c r="C18433" t="s">
        <v>9357</v>
      </c>
      <c r="D18433" s="84"/>
      <c r="F18433" s="84"/>
    </row>
    <row r="18434" spans="1:6" x14ac:dyDescent="0.25">
      <c r="A18434" t="s">
        <v>19672</v>
      </c>
      <c r="B18434">
        <v>1</v>
      </c>
      <c r="C18434" t="s">
        <v>9357</v>
      </c>
      <c r="D18434" s="84"/>
      <c r="F18434" s="84"/>
    </row>
    <row r="18435" spans="1:6" x14ac:dyDescent="0.25">
      <c r="A18435" t="s">
        <v>19673</v>
      </c>
      <c r="B18435">
        <v>1</v>
      </c>
      <c r="C18435" t="s">
        <v>9357</v>
      </c>
      <c r="D18435" s="84"/>
      <c r="F18435" s="84"/>
    </row>
    <row r="18436" spans="1:6" x14ac:dyDescent="0.25">
      <c r="A18436" t="s">
        <v>19674</v>
      </c>
      <c r="B18436">
        <v>1</v>
      </c>
      <c r="C18436" t="s">
        <v>9357</v>
      </c>
      <c r="D18436" s="84"/>
      <c r="F18436" s="84"/>
    </row>
    <row r="18437" spans="1:6" x14ac:dyDescent="0.25">
      <c r="A18437" t="s">
        <v>19675</v>
      </c>
      <c r="B18437">
        <v>1</v>
      </c>
      <c r="C18437" t="s">
        <v>9357</v>
      </c>
      <c r="D18437" s="84"/>
      <c r="F18437" s="84"/>
    </row>
    <row r="18438" spans="1:6" x14ac:dyDescent="0.25">
      <c r="A18438" t="s">
        <v>19676</v>
      </c>
      <c r="B18438">
        <v>1</v>
      </c>
      <c r="C18438" t="s">
        <v>9357</v>
      </c>
      <c r="D18438" s="84"/>
      <c r="F18438" s="84"/>
    </row>
    <row r="18439" spans="1:6" x14ac:dyDescent="0.25">
      <c r="A18439" t="s">
        <v>19677</v>
      </c>
      <c r="B18439">
        <v>1</v>
      </c>
      <c r="C18439" t="s">
        <v>9357</v>
      </c>
      <c r="D18439" s="84"/>
      <c r="F18439" s="84"/>
    </row>
    <row r="18440" spans="1:6" x14ac:dyDescent="0.25">
      <c r="A18440" t="s">
        <v>19678</v>
      </c>
      <c r="B18440">
        <v>1</v>
      </c>
      <c r="C18440" t="s">
        <v>9357</v>
      </c>
      <c r="D18440" s="84"/>
      <c r="F18440" s="84"/>
    </row>
    <row r="18441" spans="1:6" x14ac:dyDescent="0.25">
      <c r="A18441" t="s">
        <v>19679</v>
      </c>
      <c r="B18441">
        <v>1</v>
      </c>
      <c r="C18441" t="s">
        <v>9357</v>
      </c>
      <c r="D18441" s="84"/>
      <c r="F18441" s="84"/>
    </row>
    <row r="18442" spans="1:6" x14ac:dyDescent="0.25">
      <c r="A18442" t="s">
        <v>19680</v>
      </c>
      <c r="B18442">
        <v>1</v>
      </c>
      <c r="C18442" t="s">
        <v>9357</v>
      </c>
      <c r="D18442" s="84"/>
      <c r="F18442" s="84"/>
    </row>
    <row r="18443" spans="1:6" x14ac:dyDescent="0.25">
      <c r="A18443" t="s">
        <v>19681</v>
      </c>
      <c r="B18443">
        <v>1</v>
      </c>
      <c r="C18443" t="s">
        <v>9357</v>
      </c>
      <c r="D18443" s="84"/>
      <c r="F18443" s="84"/>
    </row>
    <row r="18444" spans="1:6" x14ac:dyDescent="0.25">
      <c r="A18444" t="s">
        <v>19682</v>
      </c>
      <c r="B18444">
        <v>1</v>
      </c>
      <c r="C18444" t="s">
        <v>9357</v>
      </c>
      <c r="D18444" s="84"/>
      <c r="F18444" s="84"/>
    </row>
    <row r="18445" spans="1:6" x14ac:dyDescent="0.25">
      <c r="A18445" t="s">
        <v>19683</v>
      </c>
      <c r="B18445">
        <v>1</v>
      </c>
      <c r="C18445" t="s">
        <v>9357</v>
      </c>
      <c r="D18445" s="84"/>
      <c r="F18445" s="84"/>
    </row>
    <row r="18446" spans="1:6" x14ac:dyDescent="0.25">
      <c r="A18446" t="s">
        <v>19684</v>
      </c>
      <c r="B18446">
        <v>1</v>
      </c>
      <c r="C18446" t="s">
        <v>9357</v>
      </c>
      <c r="D18446" s="84"/>
      <c r="F18446" s="84"/>
    </row>
    <row r="18447" spans="1:6" x14ac:dyDescent="0.25">
      <c r="A18447" t="s">
        <v>19685</v>
      </c>
      <c r="B18447">
        <v>1</v>
      </c>
      <c r="C18447" t="s">
        <v>9357</v>
      </c>
      <c r="D18447" s="84"/>
      <c r="F18447" s="84"/>
    </row>
    <row r="18448" spans="1:6" x14ac:dyDescent="0.25">
      <c r="A18448" t="s">
        <v>19686</v>
      </c>
      <c r="B18448">
        <v>1</v>
      </c>
      <c r="C18448" t="s">
        <v>9357</v>
      </c>
      <c r="D18448" s="84"/>
      <c r="F18448" s="84"/>
    </row>
    <row r="18449" spans="1:6" x14ac:dyDescent="0.25">
      <c r="A18449" t="s">
        <v>19687</v>
      </c>
      <c r="B18449">
        <v>1</v>
      </c>
      <c r="C18449" t="s">
        <v>9357</v>
      </c>
      <c r="D18449" s="84"/>
      <c r="F18449" s="84"/>
    </row>
    <row r="18450" spans="1:6" x14ac:dyDescent="0.25">
      <c r="A18450" t="s">
        <v>19688</v>
      </c>
      <c r="B18450">
        <v>1</v>
      </c>
      <c r="C18450" t="s">
        <v>9357</v>
      </c>
      <c r="D18450" s="84"/>
      <c r="F18450" s="84"/>
    </row>
    <row r="18451" spans="1:6" x14ac:dyDescent="0.25">
      <c r="A18451" t="s">
        <v>19689</v>
      </c>
      <c r="B18451">
        <v>1</v>
      </c>
      <c r="C18451" t="s">
        <v>9357</v>
      </c>
      <c r="D18451" s="84"/>
      <c r="F18451" s="84"/>
    </row>
    <row r="18452" spans="1:6" x14ac:dyDescent="0.25">
      <c r="A18452" t="s">
        <v>19690</v>
      </c>
      <c r="B18452">
        <v>1</v>
      </c>
      <c r="C18452" t="s">
        <v>9357</v>
      </c>
      <c r="D18452" s="84"/>
      <c r="F18452" s="84"/>
    </row>
    <row r="18453" spans="1:6" x14ac:dyDescent="0.25">
      <c r="A18453" t="s">
        <v>19691</v>
      </c>
      <c r="B18453">
        <v>1</v>
      </c>
      <c r="C18453" t="s">
        <v>9357</v>
      </c>
      <c r="D18453" s="84"/>
      <c r="F18453" s="84"/>
    </row>
    <row r="18454" spans="1:6" x14ac:dyDescent="0.25">
      <c r="A18454" t="s">
        <v>19692</v>
      </c>
      <c r="B18454">
        <v>1</v>
      </c>
      <c r="C18454" t="s">
        <v>9357</v>
      </c>
      <c r="D18454" s="84"/>
      <c r="F18454" s="84"/>
    </row>
    <row r="18455" spans="1:6" x14ac:dyDescent="0.25">
      <c r="A18455" t="s">
        <v>19693</v>
      </c>
      <c r="B18455">
        <v>1</v>
      </c>
      <c r="C18455" t="s">
        <v>9357</v>
      </c>
      <c r="D18455" s="84"/>
      <c r="F18455" s="84"/>
    </row>
    <row r="18456" spans="1:6" x14ac:dyDescent="0.25">
      <c r="A18456" t="s">
        <v>19694</v>
      </c>
      <c r="B18456">
        <v>1</v>
      </c>
      <c r="C18456" t="s">
        <v>9357</v>
      </c>
      <c r="D18456" s="84"/>
      <c r="F18456" s="84"/>
    </row>
    <row r="18457" spans="1:6" x14ac:dyDescent="0.25">
      <c r="A18457" t="s">
        <v>19695</v>
      </c>
      <c r="B18457">
        <v>1</v>
      </c>
      <c r="C18457" t="s">
        <v>9357</v>
      </c>
      <c r="D18457" s="84"/>
      <c r="F18457" s="84"/>
    </row>
    <row r="18458" spans="1:6" x14ac:dyDescent="0.25">
      <c r="A18458" t="s">
        <v>19696</v>
      </c>
      <c r="B18458">
        <v>1</v>
      </c>
      <c r="C18458" t="s">
        <v>9357</v>
      </c>
      <c r="D18458" s="84"/>
      <c r="F18458" s="84"/>
    </row>
    <row r="18459" spans="1:6" x14ac:dyDescent="0.25">
      <c r="A18459" t="s">
        <v>19697</v>
      </c>
      <c r="B18459">
        <v>1</v>
      </c>
      <c r="C18459" t="s">
        <v>9357</v>
      </c>
      <c r="D18459" s="84"/>
      <c r="F18459" s="84"/>
    </row>
    <row r="18460" spans="1:6" x14ac:dyDescent="0.25">
      <c r="A18460" t="s">
        <v>19698</v>
      </c>
      <c r="B18460">
        <v>1</v>
      </c>
      <c r="C18460" t="s">
        <v>9357</v>
      </c>
      <c r="D18460" s="84"/>
      <c r="F18460" s="84"/>
    </row>
    <row r="18461" spans="1:6" x14ac:dyDescent="0.25">
      <c r="A18461" t="s">
        <v>19699</v>
      </c>
      <c r="B18461">
        <v>1</v>
      </c>
      <c r="C18461" t="s">
        <v>9357</v>
      </c>
      <c r="D18461" s="84"/>
      <c r="F18461" s="84"/>
    </row>
    <row r="18462" spans="1:6" x14ac:dyDescent="0.25">
      <c r="A18462" t="s">
        <v>19700</v>
      </c>
      <c r="B18462">
        <v>1</v>
      </c>
      <c r="C18462" t="s">
        <v>9357</v>
      </c>
      <c r="D18462" s="84"/>
      <c r="F18462" s="84"/>
    </row>
    <row r="18463" spans="1:6" x14ac:dyDescent="0.25">
      <c r="A18463" t="s">
        <v>19701</v>
      </c>
      <c r="B18463">
        <v>1</v>
      </c>
      <c r="C18463" t="s">
        <v>9357</v>
      </c>
      <c r="D18463" s="84"/>
      <c r="F18463" s="84"/>
    </row>
    <row r="18464" spans="1:6" x14ac:dyDescent="0.25">
      <c r="A18464" t="s">
        <v>19702</v>
      </c>
      <c r="B18464">
        <v>1</v>
      </c>
      <c r="C18464" t="s">
        <v>9357</v>
      </c>
      <c r="D18464" s="84"/>
      <c r="F18464" s="84"/>
    </row>
    <row r="18465" spans="1:6" x14ac:dyDescent="0.25">
      <c r="A18465" t="s">
        <v>19703</v>
      </c>
      <c r="B18465">
        <v>1</v>
      </c>
      <c r="C18465" t="s">
        <v>9357</v>
      </c>
      <c r="D18465" s="84"/>
      <c r="F18465" s="84"/>
    </row>
    <row r="18466" spans="1:6" x14ac:dyDescent="0.25">
      <c r="A18466" t="s">
        <v>19704</v>
      </c>
      <c r="B18466">
        <v>1</v>
      </c>
      <c r="C18466" t="s">
        <v>9357</v>
      </c>
      <c r="D18466" s="84"/>
      <c r="F18466" s="84"/>
    </row>
    <row r="18467" spans="1:6" x14ac:dyDescent="0.25">
      <c r="A18467" t="s">
        <v>19705</v>
      </c>
      <c r="B18467">
        <v>1</v>
      </c>
      <c r="C18467" t="s">
        <v>9357</v>
      </c>
      <c r="D18467" s="84"/>
      <c r="F18467" s="84"/>
    </row>
    <row r="18468" spans="1:6" x14ac:dyDescent="0.25">
      <c r="A18468" t="s">
        <v>19706</v>
      </c>
      <c r="B18468">
        <v>1</v>
      </c>
      <c r="C18468" t="s">
        <v>9357</v>
      </c>
      <c r="D18468" s="84"/>
      <c r="F18468" s="84"/>
    </row>
    <row r="18469" spans="1:6" x14ac:dyDescent="0.25">
      <c r="A18469" t="s">
        <v>19707</v>
      </c>
      <c r="B18469">
        <v>1</v>
      </c>
      <c r="C18469" t="s">
        <v>9357</v>
      </c>
      <c r="D18469" s="84"/>
      <c r="F18469" s="84"/>
    </row>
    <row r="18470" spans="1:6" x14ac:dyDescent="0.25">
      <c r="A18470" t="s">
        <v>19708</v>
      </c>
      <c r="B18470">
        <v>1</v>
      </c>
      <c r="C18470" t="s">
        <v>9357</v>
      </c>
      <c r="D18470" s="84"/>
      <c r="F18470" s="84"/>
    </row>
    <row r="18471" spans="1:6" x14ac:dyDescent="0.25">
      <c r="A18471" t="s">
        <v>19709</v>
      </c>
      <c r="B18471">
        <v>1</v>
      </c>
      <c r="C18471" t="s">
        <v>9357</v>
      </c>
      <c r="D18471" s="84"/>
      <c r="F18471" s="84"/>
    </row>
    <row r="18472" spans="1:6" x14ac:dyDescent="0.25">
      <c r="A18472" t="s">
        <v>19710</v>
      </c>
      <c r="B18472">
        <v>1</v>
      </c>
      <c r="C18472" t="s">
        <v>9357</v>
      </c>
      <c r="D18472" s="84"/>
      <c r="F18472" s="84"/>
    </row>
    <row r="18473" spans="1:6" x14ac:dyDescent="0.25">
      <c r="A18473" t="s">
        <v>19711</v>
      </c>
      <c r="B18473">
        <v>1</v>
      </c>
      <c r="C18473" t="s">
        <v>9357</v>
      </c>
      <c r="D18473" s="84"/>
      <c r="F18473" s="84"/>
    </row>
    <row r="18474" spans="1:6" x14ac:dyDescent="0.25">
      <c r="A18474" t="s">
        <v>19712</v>
      </c>
      <c r="B18474">
        <v>1</v>
      </c>
      <c r="C18474" t="s">
        <v>9357</v>
      </c>
      <c r="D18474" s="84"/>
      <c r="F18474" s="84"/>
    </row>
    <row r="18475" spans="1:6" x14ac:dyDescent="0.25">
      <c r="A18475" t="s">
        <v>19713</v>
      </c>
      <c r="B18475">
        <v>1</v>
      </c>
      <c r="C18475" t="s">
        <v>9357</v>
      </c>
      <c r="D18475" s="84"/>
      <c r="F18475" s="84"/>
    </row>
    <row r="18476" spans="1:6" x14ac:dyDescent="0.25">
      <c r="A18476" t="s">
        <v>19714</v>
      </c>
      <c r="B18476">
        <v>1</v>
      </c>
      <c r="C18476" t="s">
        <v>9357</v>
      </c>
      <c r="D18476" s="84"/>
      <c r="F18476" s="84"/>
    </row>
    <row r="18477" spans="1:6" x14ac:dyDescent="0.25">
      <c r="A18477" t="s">
        <v>19715</v>
      </c>
      <c r="B18477">
        <v>1</v>
      </c>
      <c r="C18477" t="s">
        <v>9357</v>
      </c>
      <c r="D18477" s="84"/>
      <c r="F18477" s="84"/>
    </row>
    <row r="18478" spans="1:6" x14ac:dyDescent="0.25">
      <c r="A18478" t="s">
        <v>19716</v>
      </c>
      <c r="B18478">
        <v>1</v>
      </c>
      <c r="C18478" t="s">
        <v>9357</v>
      </c>
      <c r="D18478" s="84"/>
      <c r="F18478" s="84"/>
    </row>
    <row r="18479" spans="1:6" x14ac:dyDescent="0.25">
      <c r="A18479" t="s">
        <v>19717</v>
      </c>
      <c r="B18479">
        <v>1</v>
      </c>
      <c r="C18479" t="s">
        <v>9357</v>
      </c>
      <c r="D18479" s="84"/>
      <c r="F18479" s="84"/>
    </row>
    <row r="18480" spans="1:6" x14ac:dyDescent="0.25">
      <c r="A18480" t="s">
        <v>19718</v>
      </c>
      <c r="B18480">
        <v>1</v>
      </c>
      <c r="C18480" t="s">
        <v>9357</v>
      </c>
      <c r="D18480" s="84"/>
      <c r="F18480" s="84"/>
    </row>
    <row r="18481" spans="1:6" x14ac:dyDescent="0.25">
      <c r="A18481" t="s">
        <v>19719</v>
      </c>
      <c r="B18481">
        <v>1</v>
      </c>
      <c r="C18481" t="s">
        <v>9357</v>
      </c>
      <c r="D18481" s="84"/>
      <c r="F18481" s="84"/>
    </row>
    <row r="18482" spans="1:6" x14ac:dyDescent="0.25">
      <c r="A18482" t="s">
        <v>19720</v>
      </c>
      <c r="B18482">
        <v>1</v>
      </c>
      <c r="C18482" t="s">
        <v>9357</v>
      </c>
      <c r="D18482" s="84"/>
      <c r="F18482" s="84"/>
    </row>
    <row r="18483" spans="1:6" x14ac:dyDescent="0.25">
      <c r="A18483" t="s">
        <v>19721</v>
      </c>
      <c r="B18483">
        <v>1</v>
      </c>
      <c r="C18483" t="s">
        <v>9357</v>
      </c>
      <c r="D18483" s="84"/>
      <c r="F18483" s="84"/>
    </row>
    <row r="18484" spans="1:6" x14ac:dyDescent="0.25">
      <c r="A18484" t="s">
        <v>19722</v>
      </c>
      <c r="B18484">
        <v>1</v>
      </c>
      <c r="C18484" t="s">
        <v>9357</v>
      </c>
      <c r="D18484" s="84"/>
      <c r="F18484" s="84"/>
    </row>
    <row r="18485" spans="1:6" x14ac:dyDescent="0.25">
      <c r="A18485" t="s">
        <v>19723</v>
      </c>
      <c r="B18485">
        <v>1</v>
      </c>
      <c r="C18485" t="s">
        <v>9357</v>
      </c>
      <c r="D18485" s="84"/>
      <c r="F18485" s="84"/>
    </row>
    <row r="18486" spans="1:6" x14ac:dyDescent="0.25">
      <c r="A18486" t="s">
        <v>19724</v>
      </c>
      <c r="B18486">
        <v>1</v>
      </c>
      <c r="C18486" t="s">
        <v>9357</v>
      </c>
      <c r="D18486" s="84"/>
      <c r="F18486" s="84"/>
    </row>
    <row r="18487" spans="1:6" x14ac:dyDescent="0.25">
      <c r="A18487" t="s">
        <v>19725</v>
      </c>
      <c r="B18487">
        <v>1</v>
      </c>
      <c r="C18487" t="s">
        <v>9357</v>
      </c>
      <c r="D18487" s="84"/>
      <c r="F18487" s="84"/>
    </row>
    <row r="18488" spans="1:6" x14ac:dyDescent="0.25">
      <c r="A18488" t="s">
        <v>19726</v>
      </c>
      <c r="B18488">
        <v>1</v>
      </c>
      <c r="C18488" t="s">
        <v>9357</v>
      </c>
      <c r="D18488" s="84"/>
      <c r="F18488" s="84"/>
    </row>
    <row r="18489" spans="1:6" x14ac:dyDescent="0.25">
      <c r="A18489" t="s">
        <v>19727</v>
      </c>
      <c r="B18489">
        <v>1</v>
      </c>
      <c r="C18489" t="s">
        <v>9357</v>
      </c>
      <c r="D18489" s="84"/>
      <c r="F18489" s="84"/>
    </row>
    <row r="18490" spans="1:6" x14ac:dyDescent="0.25">
      <c r="A18490" t="s">
        <v>19728</v>
      </c>
      <c r="B18490">
        <v>1</v>
      </c>
      <c r="C18490" t="s">
        <v>9357</v>
      </c>
      <c r="D18490" s="84"/>
      <c r="F18490" s="84"/>
    </row>
    <row r="18491" spans="1:6" x14ac:dyDescent="0.25">
      <c r="A18491" t="s">
        <v>19729</v>
      </c>
      <c r="B18491">
        <v>1</v>
      </c>
      <c r="C18491" t="s">
        <v>9357</v>
      </c>
      <c r="D18491" s="84"/>
      <c r="F18491" s="84"/>
    </row>
    <row r="18492" spans="1:6" x14ac:dyDescent="0.25">
      <c r="A18492" t="s">
        <v>19730</v>
      </c>
      <c r="B18492">
        <v>1</v>
      </c>
      <c r="C18492" t="s">
        <v>9357</v>
      </c>
      <c r="D18492" s="84"/>
      <c r="F18492" s="84"/>
    </row>
    <row r="18493" spans="1:6" x14ac:dyDescent="0.25">
      <c r="A18493" t="s">
        <v>19731</v>
      </c>
      <c r="B18493">
        <v>1</v>
      </c>
      <c r="C18493" t="s">
        <v>9357</v>
      </c>
      <c r="D18493" s="84"/>
      <c r="F18493" s="84"/>
    </row>
    <row r="18494" spans="1:6" x14ac:dyDescent="0.25">
      <c r="A18494" t="s">
        <v>19732</v>
      </c>
      <c r="B18494">
        <v>1</v>
      </c>
      <c r="C18494" t="s">
        <v>9357</v>
      </c>
      <c r="D18494" s="84"/>
      <c r="F18494" s="84"/>
    </row>
    <row r="18495" spans="1:6" x14ac:dyDescent="0.25">
      <c r="A18495" t="s">
        <v>19733</v>
      </c>
      <c r="B18495">
        <v>1</v>
      </c>
      <c r="C18495" t="s">
        <v>9357</v>
      </c>
      <c r="D18495" s="84"/>
      <c r="F18495" s="84"/>
    </row>
    <row r="18496" spans="1:6" x14ac:dyDescent="0.25">
      <c r="A18496" t="s">
        <v>19734</v>
      </c>
      <c r="B18496">
        <v>1</v>
      </c>
      <c r="C18496" t="s">
        <v>9357</v>
      </c>
      <c r="D18496" s="84"/>
      <c r="F18496" s="84"/>
    </row>
    <row r="18497" spans="1:6" x14ac:dyDescent="0.25">
      <c r="A18497" t="s">
        <v>19735</v>
      </c>
      <c r="B18497">
        <v>1</v>
      </c>
      <c r="C18497" t="s">
        <v>9357</v>
      </c>
      <c r="D18497" s="84"/>
      <c r="F18497" s="84"/>
    </row>
    <row r="18498" spans="1:6" x14ac:dyDescent="0.25">
      <c r="A18498" t="s">
        <v>19736</v>
      </c>
      <c r="B18498">
        <v>1</v>
      </c>
      <c r="C18498" t="s">
        <v>9357</v>
      </c>
      <c r="D18498" s="84"/>
      <c r="F18498" s="84"/>
    </row>
    <row r="18499" spans="1:6" x14ac:dyDescent="0.25">
      <c r="A18499" t="s">
        <v>19737</v>
      </c>
      <c r="B18499">
        <v>1</v>
      </c>
      <c r="C18499" t="s">
        <v>9357</v>
      </c>
      <c r="D18499" s="84"/>
      <c r="F18499" s="84"/>
    </row>
    <row r="18500" spans="1:6" x14ac:dyDescent="0.25">
      <c r="A18500" t="s">
        <v>19738</v>
      </c>
      <c r="B18500">
        <v>1</v>
      </c>
      <c r="C18500" t="s">
        <v>9357</v>
      </c>
      <c r="D18500" s="84"/>
      <c r="F18500" s="84"/>
    </row>
    <row r="18501" spans="1:6" x14ac:dyDescent="0.25">
      <c r="A18501" t="s">
        <v>19739</v>
      </c>
      <c r="B18501">
        <v>1</v>
      </c>
      <c r="C18501" t="s">
        <v>9357</v>
      </c>
      <c r="D18501" s="84"/>
      <c r="F18501" s="84"/>
    </row>
    <row r="18502" spans="1:6" x14ac:dyDescent="0.25">
      <c r="A18502" t="s">
        <v>19740</v>
      </c>
      <c r="B18502">
        <v>1</v>
      </c>
      <c r="C18502" t="s">
        <v>9357</v>
      </c>
      <c r="D18502" s="84"/>
      <c r="F18502" s="84"/>
    </row>
    <row r="18503" spans="1:6" x14ac:dyDescent="0.25">
      <c r="A18503" t="s">
        <v>19741</v>
      </c>
      <c r="B18503">
        <v>1</v>
      </c>
      <c r="C18503" t="s">
        <v>9357</v>
      </c>
      <c r="D18503" s="84"/>
      <c r="F18503" s="84"/>
    </row>
    <row r="18504" spans="1:6" x14ac:dyDescent="0.25">
      <c r="A18504" t="s">
        <v>19742</v>
      </c>
      <c r="B18504">
        <v>1</v>
      </c>
      <c r="C18504" t="s">
        <v>9357</v>
      </c>
      <c r="D18504" s="84"/>
      <c r="F18504" s="84"/>
    </row>
    <row r="18505" spans="1:6" x14ac:dyDescent="0.25">
      <c r="A18505" t="s">
        <v>19743</v>
      </c>
      <c r="B18505">
        <v>1</v>
      </c>
      <c r="C18505" t="s">
        <v>9357</v>
      </c>
      <c r="D18505" s="84"/>
      <c r="F18505" s="84"/>
    </row>
    <row r="18506" spans="1:6" x14ac:dyDescent="0.25">
      <c r="A18506" t="s">
        <v>19744</v>
      </c>
      <c r="B18506">
        <v>1</v>
      </c>
      <c r="C18506" t="s">
        <v>9357</v>
      </c>
      <c r="D18506" s="84"/>
      <c r="F18506" s="84"/>
    </row>
    <row r="18507" spans="1:6" x14ac:dyDescent="0.25">
      <c r="A18507" t="s">
        <v>19745</v>
      </c>
      <c r="B18507">
        <v>1</v>
      </c>
      <c r="C18507" t="s">
        <v>9357</v>
      </c>
      <c r="D18507" s="84"/>
      <c r="F18507" s="84"/>
    </row>
    <row r="18508" spans="1:6" x14ac:dyDescent="0.25">
      <c r="A18508" t="s">
        <v>19746</v>
      </c>
      <c r="B18508">
        <v>1</v>
      </c>
      <c r="C18508" t="s">
        <v>9357</v>
      </c>
      <c r="D18508" s="84"/>
      <c r="F18508" s="84"/>
    </row>
    <row r="18509" spans="1:6" x14ac:dyDescent="0.25">
      <c r="A18509" t="s">
        <v>19747</v>
      </c>
      <c r="B18509">
        <v>1</v>
      </c>
      <c r="C18509" t="s">
        <v>9357</v>
      </c>
      <c r="D18509" s="84"/>
      <c r="F18509" s="84"/>
    </row>
    <row r="18510" spans="1:6" x14ac:dyDescent="0.25">
      <c r="A18510" t="s">
        <v>19748</v>
      </c>
      <c r="B18510">
        <v>1</v>
      </c>
      <c r="C18510" t="s">
        <v>9357</v>
      </c>
      <c r="D18510" s="84"/>
      <c r="F18510" s="84"/>
    </row>
    <row r="18511" spans="1:6" x14ac:dyDescent="0.25">
      <c r="A18511" t="s">
        <v>19749</v>
      </c>
      <c r="B18511">
        <v>1</v>
      </c>
      <c r="C18511" t="s">
        <v>9357</v>
      </c>
      <c r="D18511" s="84"/>
      <c r="F18511" s="84"/>
    </row>
    <row r="18512" spans="1:6" x14ac:dyDescent="0.25">
      <c r="A18512" t="s">
        <v>19750</v>
      </c>
      <c r="B18512">
        <v>1</v>
      </c>
      <c r="C18512" t="s">
        <v>9357</v>
      </c>
      <c r="D18512" s="84"/>
      <c r="F18512" s="84"/>
    </row>
    <row r="18513" spans="1:6" x14ac:dyDescent="0.25">
      <c r="A18513" t="s">
        <v>19751</v>
      </c>
      <c r="B18513">
        <v>1</v>
      </c>
      <c r="C18513" t="s">
        <v>9357</v>
      </c>
      <c r="D18513" s="84"/>
      <c r="F18513" s="84"/>
    </row>
    <row r="18514" spans="1:6" x14ac:dyDescent="0.25">
      <c r="A18514" t="s">
        <v>19752</v>
      </c>
      <c r="B18514">
        <v>1</v>
      </c>
      <c r="C18514" t="s">
        <v>9357</v>
      </c>
      <c r="D18514" s="84"/>
      <c r="F18514" s="84"/>
    </row>
    <row r="18515" spans="1:6" x14ac:dyDescent="0.25">
      <c r="A18515" t="s">
        <v>19753</v>
      </c>
      <c r="B18515">
        <v>1</v>
      </c>
      <c r="C18515" t="s">
        <v>9357</v>
      </c>
      <c r="D18515" s="84"/>
      <c r="F18515" s="84"/>
    </row>
    <row r="18516" spans="1:6" x14ac:dyDescent="0.25">
      <c r="A18516" t="s">
        <v>19754</v>
      </c>
      <c r="B18516">
        <v>1</v>
      </c>
      <c r="C18516" t="s">
        <v>9357</v>
      </c>
      <c r="D18516" s="84"/>
      <c r="F18516" s="84"/>
    </row>
    <row r="18517" spans="1:6" x14ac:dyDescent="0.25">
      <c r="A18517" t="s">
        <v>19755</v>
      </c>
      <c r="B18517">
        <v>1</v>
      </c>
      <c r="C18517" t="s">
        <v>9357</v>
      </c>
      <c r="D18517" s="84"/>
      <c r="F18517" s="84"/>
    </row>
    <row r="18518" spans="1:6" x14ac:dyDescent="0.25">
      <c r="A18518" t="s">
        <v>19756</v>
      </c>
      <c r="B18518">
        <v>1</v>
      </c>
      <c r="C18518" t="s">
        <v>9357</v>
      </c>
      <c r="D18518" s="84"/>
      <c r="F18518" s="84"/>
    </row>
    <row r="18519" spans="1:6" x14ac:dyDescent="0.25">
      <c r="A18519" t="s">
        <v>19757</v>
      </c>
      <c r="B18519">
        <v>1</v>
      </c>
      <c r="C18519" t="s">
        <v>9357</v>
      </c>
      <c r="D18519" s="84"/>
      <c r="F18519" s="84"/>
    </row>
    <row r="18520" spans="1:6" x14ac:dyDescent="0.25">
      <c r="A18520" t="s">
        <v>19758</v>
      </c>
      <c r="B18520">
        <v>1</v>
      </c>
      <c r="C18520" t="s">
        <v>9357</v>
      </c>
      <c r="D18520" s="84"/>
      <c r="F18520" s="84"/>
    </row>
    <row r="18521" spans="1:6" x14ac:dyDescent="0.25">
      <c r="A18521" t="s">
        <v>19759</v>
      </c>
      <c r="B18521">
        <v>1</v>
      </c>
      <c r="C18521" t="s">
        <v>9357</v>
      </c>
      <c r="D18521" s="84"/>
      <c r="F18521" s="84"/>
    </row>
    <row r="18522" spans="1:6" x14ac:dyDescent="0.25">
      <c r="A18522" t="s">
        <v>19760</v>
      </c>
      <c r="B18522">
        <v>1</v>
      </c>
      <c r="C18522" t="s">
        <v>9357</v>
      </c>
      <c r="D18522" s="84"/>
      <c r="F18522" s="84"/>
    </row>
    <row r="18523" spans="1:6" x14ac:dyDescent="0.25">
      <c r="A18523" t="s">
        <v>19761</v>
      </c>
      <c r="B18523">
        <v>1</v>
      </c>
      <c r="C18523" t="s">
        <v>9357</v>
      </c>
      <c r="D18523" s="84"/>
      <c r="F18523" s="84"/>
    </row>
    <row r="18524" spans="1:6" x14ac:dyDescent="0.25">
      <c r="A18524" t="s">
        <v>19762</v>
      </c>
      <c r="B18524">
        <v>1</v>
      </c>
      <c r="C18524" t="s">
        <v>9357</v>
      </c>
      <c r="D18524" s="84"/>
      <c r="F18524" s="84"/>
    </row>
    <row r="18525" spans="1:6" x14ac:dyDescent="0.25">
      <c r="A18525" t="s">
        <v>19763</v>
      </c>
      <c r="B18525">
        <v>1</v>
      </c>
      <c r="C18525" t="s">
        <v>9357</v>
      </c>
      <c r="D18525" s="84"/>
      <c r="F18525" s="84"/>
    </row>
    <row r="18526" spans="1:6" x14ac:dyDescent="0.25">
      <c r="A18526" t="s">
        <v>19764</v>
      </c>
      <c r="B18526">
        <v>1</v>
      </c>
      <c r="C18526" t="s">
        <v>9357</v>
      </c>
      <c r="D18526" s="84"/>
      <c r="F18526" s="84"/>
    </row>
    <row r="18527" spans="1:6" x14ac:dyDescent="0.25">
      <c r="A18527" t="s">
        <v>19765</v>
      </c>
      <c r="B18527">
        <v>1</v>
      </c>
      <c r="C18527" t="s">
        <v>9357</v>
      </c>
      <c r="D18527" s="84"/>
      <c r="F18527" s="84"/>
    </row>
    <row r="18528" spans="1:6" x14ac:dyDescent="0.25">
      <c r="A18528" t="s">
        <v>19766</v>
      </c>
      <c r="B18528">
        <v>1</v>
      </c>
      <c r="C18528" t="s">
        <v>9357</v>
      </c>
      <c r="D18528" s="84"/>
      <c r="F18528" s="84"/>
    </row>
    <row r="18529" spans="1:6" x14ac:dyDescent="0.25">
      <c r="A18529" t="s">
        <v>19767</v>
      </c>
      <c r="B18529">
        <v>1</v>
      </c>
      <c r="C18529" t="s">
        <v>9357</v>
      </c>
      <c r="D18529" s="84"/>
      <c r="F18529" s="84"/>
    </row>
    <row r="18530" spans="1:6" x14ac:dyDescent="0.25">
      <c r="A18530" t="s">
        <v>19768</v>
      </c>
      <c r="B18530">
        <v>1</v>
      </c>
      <c r="C18530" t="s">
        <v>9357</v>
      </c>
      <c r="D18530" s="84"/>
      <c r="F18530" s="84"/>
    </row>
    <row r="18531" spans="1:6" x14ac:dyDescent="0.25">
      <c r="A18531" t="s">
        <v>19769</v>
      </c>
      <c r="B18531">
        <v>1</v>
      </c>
      <c r="C18531" t="s">
        <v>9357</v>
      </c>
      <c r="D18531" s="84"/>
      <c r="F18531" s="84"/>
    </row>
    <row r="18532" spans="1:6" x14ac:dyDescent="0.25">
      <c r="A18532" t="s">
        <v>19770</v>
      </c>
      <c r="B18532">
        <v>1</v>
      </c>
      <c r="C18532" t="s">
        <v>9357</v>
      </c>
      <c r="D18532" s="84"/>
      <c r="F18532" s="84"/>
    </row>
    <row r="18533" spans="1:6" x14ac:dyDescent="0.25">
      <c r="A18533" t="s">
        <v>19771</v>
      </c>
      <c r="B18533">
        <v>1</v>
      </c>
      <c r="C18533" t="s">
        <v>9357</v>
      </c>
      <c r="D18533" s="84"/>
      <c r="F18533" s="84"/>
    </row>
    <row r="18534" spans="1:6" x14ac:dyDescent="0.25">
      <c r="A18534" t="s">
        <v>19772</v>
      </c>
      <c r="B18534">
        <v>1</v>
      </c>
      <c r="C18534" t="s">
        <v>9357</v>
      </c>
      <c r="D18534" s="84"/>
      <c r="F18534" s="84"/>
    </row>
    <row r="18535" spans="1:6" x14ac:dyDescent="0.25">
      <c r="A18535" t="s">
        <v>19773</v>
      </c>
      <c r="B18535">
        <v>1</v>
      </c>
      <c r="C18535" t="s">
        <v>9357</v>
      </c>
      <c r="D18535" s="84"/>
      <c r="F18535" s="84"/>
    </row>
    <row r="18536" spans="1:6" x14ac:dyDescent="0.25">
      <c r="A18536" t="s">
        <v>19774</v>
      </c>
      <c r="B18536">
        <v>1</v>
      </c>
      <c r="C18536" t="s">
        <v>9357</v>
      </c>
      <c r="D18536" s="84"/>
      <c r="F18536" s="84"/>
    </row>
    <row r="18537" spans="1:6" x14ac:dyDescent="0.25">
      <c r="A18537" t="s">
        <v>19775</v>
      </c>
      <c r="B18537">
        <v>1</v>
      </c>
      <c r="C18537" t="s">
        <v>9357</v>
      </c>
      <c r="D18537" s="84"/>
      <c r="F18537" s="84"/>
    </row>
    <row r="18538" spans="1:6" x14ac:dyDescent="0.25">
      <c r="A18538" t="s">
        <v>19776</v>
      </c>
      <c r="B18538">
        <v>1</v>
      </c>
      <c r="C18538" t="s">
        <v>9357</v>
      </c>
      <c r="D18538" s="84"/>
      <c r="F18538" s="84"/>
    </row>
    <row r="18539" spans="1:6" x14ac:dyDescent="0.25">
      <c r="A18539" t="s">
        <v>19777</v>
      </c>
      <c r="B18539">
        <v>1</v>
      </c>
      <c r="C18539" t="s">
        <v>9357</v>
      </c>
      <c r="D18539" s="84"/>
      <c r="F18539" s="84"/>
    </row>
    <row r="18540" spans="1:6" x14ac:dyDescent="0.25">
      <c r="A18540" t="s">
        <v>19778</v>
      </c>
      <c r="B18540">
        <v>1</v>
      </c>
      <c r="C18540" t="s">
        <v>9357</v>
      </c>
      <c r="D18540" s="84"/>
      <c r="F18540" s="84"/>
    </row>
    <row r="18541" spans="1:6" x14ac:dyDescent="0.25">
      <c r="A18541" t="s">
        <v>19779</v>
      </c>
      <c r="B18541">
        <v>1</v>
      </c>
      <c r="C18541" t="s">
        <v>9357</v>
      </c>
      <c r="D18541" s="84"/>
      <c r="F18541" s="84"/>
    </row>
    <row r="18542" spans="1:6" x14ac:dyDescent="0.25">
      <c r="A18542" t="s">
        <v>19780</v>
      </c>
      <c r="B18542">
        <v>1</v>
      </c>
      <c r="C18542" t="s">
        <v>9357</v>
      </c>
      <c r="D18542" s="84"/>
      <c r="F18542" s="84"/>
    </row>
    <row r="18543" spans="1:6" x14ac:dyDescent="0.25">
      <c r="A18543" t="s">
        <v>19781</v>
      </c>
      <c r="B18543">
        <v>1</v>
      </c>
      <c r="C18543" t="s">
        <v>9357</v>
      </c>
      <c r="D18543" s="84"/>
      <c r="F18543" s="84"/>
    </row>
    <row r="18544" spans="1:6" x14ac:dyDescent="0.25">
      <c r="A18544" t="s">
        <v>19782</v>
      </c>
      <c r="B18544">
        <v>1</v>
      </c>
      <c r="C18544" t="s">
        <v>9357</v>
      </c>
      <c r="D18544" s="84"/>
      <c r="F18544" s="84"/>
    </row>
    <row r="18545" spans="1:6" x14ac:dyDescent="0.25">
      <c r="A18545" t="s">
        <v>19783</v>
      </c>
      <c r="B18545">
        <v>1</v>
      </c>
      <c r="C18545" t="s">
        <v>9357</v>
      </c>
      <c r="D18545" s="84"/>
      <c r="F18545" s="84"/>
    </row>
    <row r="18546" spans="1:6" x14ac:dyDescent="0.25">
      <c r="A18546" t="s">
        <v>19784</v>
      </c>
      <c r="B18546">
        <v>1</v>
      </c>
      <c r="C18546" t="s">
        <v>9357</v>
      </c>
      <c r="D18546" s="84"/>
      <c r="F18546" s="84"/>
    </row>
    <row r="18547" spans="1:6" x14ac:dyDescent="0.25">
      <c r="A18547" t="s">
        <v>19785</v>
      </c>
      <c r="B18547">
        <v>1</v>
      </c>
      <c r="C18547" t="s">
        <v>9357</v>
      </c>
      <c r="D18547" s="84"/>
      <c r="F18547" s="84"/>
    </row>
    <row r="18548" spans="1:6" x14ac:dyDescent="0.25">
      <c r="A18548" t="s">
        <v>19786</v>
      </c>
      <c r="B18548">
        <v>1</v>
      </c>
      <c r="C18548" t="s">
        <v>9357</v>
      </c>
      <c r="D18548" s="84"/>
      <c r="F18548" s="84"/>
    </row>
    <row r="18549" spans="1:6" x14ac:dyDescent="0.25">
      <c r="A18549" t="s">
        <v>19787</v>
      </c>
      <c r="B18549">
        <v>1</v>
      </c>
      <c r="C18549" t="s">
        <v>9357</v>
      </c>
      <c r="D18549" s="84"/>
      <c r="F18549" s="84"/>
    </row>
    <row r="18550" spans="1:6" x14ac:dyDescent="0.25">
      <c r="A18550" t="s">
        <v>19788</v>
      </c>
      <c r="B18550">
        <v>1</v>
      </c>
      <c r="C18550" t="s">
        <v>9357</v>
      </c>
      <c r="D18550" s="84"/>
      <c r="F18550" s="84"/>
    </row>
    <row r="18551" spans="1:6" x14ac:dyDescent="0.25">
      <c r="A18551" t="s">
        <v>19789</v>
      </c>
      <c r="B18551">
        <v>1</v>
      </c>
      <c r="C18551" t="s">
        <v>9357</v>
      </c>
      <c r="D18551" s="84"/>
      <c r="F18551" s="84"/>
    </row>
    <row r="18552" spans="1:6" x14ac:dyDescent="0.25">
      <c r="A18552" t="s">
        <v>19790</v>
      </c>
      <c r="B18552">
        <v>1</v>
      </c>
      <c r="C18552" t="s">
        <v>9357</v>
      </c>
      <c r="D18552" s="84"/>
      <c r="F18552" s="84"/>
    </row>
    <row r="18553" spans="1:6" x14ac:dyDescent="0.25">
      <c r="A18553" t="s">
        <v>19791</v>
      </c>
      <c r="B18553">
        <v>1</v>
      </c>
      <c r="C18553" t="s">
        <v>9357</v>
      </c>
      <c r="D18553" s="84"/>
      <c r="F18553" s="84"/>
    </row>
    <row r="18554" spans="1:6" x14ac:dyDescent="0.25">
      <c r="A18554" t="s">
        <v>19792</v>
      </c>
      <c r="B18554">
        <v>1</v>
      </c>
      <c r="C18554" t="s">
        <v>9357</v>
      </c>
      <c r="D18554" s="84"/>
      <c r="F18554" s="84"/>
    </row>
    <row r="18555" spans="1:6" x14ac:dyDescent="0.25">
      <c r="A18555" t="s">
        <v>19793</v>
      </c>
      <c r="B18555">
        <v>1</v>
      </c>
      <c r="C18555" t="s">
        <v>9357</v>
      </c>
      <c r="D18555" s="84"/>
      <c r="F18555" s="84"/>
    </row>
    <row r="18556" spans="1:6" x14ac:dyDescent="0.25">
      <c r="A18556" t="s">
        <v>19794</v>
      </c>
      <c r="B18556">
        <v>1</v>
      </c>
      <c r="C18556" t="s">
        <v>9357</v>
      </c>
      <c r="D18556" s="84"/>
      <c r="F18556" s="84"/>
    </row>
    <row r="18557" spans="1:6" x14ac:dyDescent="0.25">
      <c r="A18557" t="s">
        <v>19795</v>
      </c>
      <c r="B18557">
        <v>1</v>
      </c>
      <c r="C18557" t="s">
        <v>9357</v>
      </c>
      <c r="D18557" s="84"/>
      <c r="F18557" s="84"/>
    </row>
    <row r="18558" spans="1:6" x14ac:dyDescent="0.25">
      <c r="A18558" t="s">
        <v>19796</v>
      </c>
      <c r="B18558">
        <v>1</v>
      </c>
      <c r="C18558" t="s">
        <v>9357</v>
      </c>
      <c r="D18558" s="84"/>
      <c r="F18558" s="84"/>
    </row>
    <row r="18559" spans="1:6" x14ac:dyDescent="0.25">
      <c r="A18559" t="s">
        <v>19797</v>
      </c>
      <c r="B18559">
        <v>1</v>
      </c>
      <c r="C18559" t="s">
        <v>9357</v>
      </c>
      <c r="D18559" s="84"/>
      <c r="F18559" s="84"/>
    </row>
    <row r="18560" spans="1:6" x14ac:dyDescent="0.25">
      <c r="A18560" t="s">
        <v>19798</v>
      </c>
      <c r="B18560">
        <v>1</v>
      </c>
      <c r="C18560" t="s">
        <v>9357</v>
      </c>
      <c r="D18560" s="84"/>
      <c r="F18560" s="84"/>
    </row>
    <row r="18561" spans="1:6" x14ac:dyDescent="0.25">
      <c r="A18561" t="s">
        <v>19799</v>
      </c>
      <c r="B18561">
        <v>1</v>
      </c>
      <c r="C18561" t="s">
        <v>9357</v>
      </c>
      <c r="D18561" s="84"/>
      <c r="F18561" s="84"/>
    </row>
    <row r="18562" spans="1:6" x14ac:dyDescent="0.25">
      <c r="A18562" t="s">
        <v>19800</v>
      </c>
      <c r="B18562">
        <v>1</v>
      </c>
      <c r="C18562" t="s">
        <v>9357</v>
      </c>
      <c r="D18562" s="84"/>
      <c r="F18562" s="84"/>
    </row>
    <row r="18563" spans="1:6" x14ac:dyDescent="0.25">
      <c r="A18563" t="s">
        <v>19801</v>
      </c>
      <c r="B18563">
        <v>1</v>
      </c>
      <c r="C18563" t="s">
        <v>9357</v>
      </c>
      <c r="D18563" s="84"/>
      <c r="F18563" s="84"/>
    </row>
    <row r="18564" spans="1:6" x14ac:dyDescent="0.25">
      <c r="A18564" t="s">
        <v>19802</v>
      </c>
      <c r="B18564">
        <v>1</v>
      </c>
      <c r="C18564" t="s">
        <v>9357</v>
      </c>
      <c r="D18564" s="84"/>
      <c r="F18564" s="84"/>
    </row>
    <row r="18565" spans="1:6" x14ac:dyDescent="0.25">
      <c r="A18565" t="s">
        <v>19803</v>
      </c>
      <c r="B18565">
        <v>1</v>
      </c>
      <c r="C18565" t="s">
        <v>9357</v>
      </c>
      <c r="D18565" s="84"/>
      <c r="F18565" s="84"/>
    </row>
    <row r="18566" spans="1:6" x14ac:dyDescent="0.25">
      <c r="A18566" t="s">
        <v>19804</v>
      </c>
      <c r="B18566">
        <v>1</v>
      </c>
      <c r="C18566" t="s">
        <v>9357</v>
      </c>
      <c r="D18566" s="84"/>
      <c r="F18566" s="84"/>
    </row>
    <row r="18567" spans="1:6" x14ac:dyDescent="0.25">
      <c r="A18567" t="s">
        <v>19805</v>
      </c>
      <c r="B18567">
        <v>1</v>
      </c>
      <c r="C18567" t="s">
        <v>9357</v>
      </c>
      <c r="D18567" s="84"/>
      <c r="F18567" s="84"/>
    </row>
    <row r="18568" spans="1:6" x14ac:dyDescent="0.25">
      <c r="A18568" t="s">
        <v>19806</v>
      </c>
      <c r="B18568">
        <v>1</v>
      </c>
      <c r="C18568" t="s">
        <v>9357</v>
      </c>
      <c r="D18568" s="84"/>
      <c r="F18568" s="84"/>
    </row>
    <row r="18569" spans="1:6" x14ac:dyDescent="0.25">
      <c r="A18569" t="s">
        <v>19807</v>
      </c>
      <c r="B18569">
        <v>1</v>
      </c>
      <c r="C18569" t="s">
        <v>9357</v>
      </c>
      <c r="D18569" s="84"/>
      <c r="F18569" s="84"/>
    </row>
    <row r="18570" spans="1:6" x14ac:dyDescent="0.25">
      <c r="A18570" t="s">
        <v>19808</v>
      </c>
      <c r="B18570">
        <v>1</v>
      </c>
      <c r="C18570" t="s">
        <v>9357</v>
      </c>
      <c r="D18570" s="84"/>
      <c r="F18570" s="84"/>
    </row>
    <row r="18571" spans="1:6" x14ac:dyDescent="0.25">
      <c r="A18571" t="s">
        <v>19809</v>
      </c>
      <c r="B18571">
        <v>1</v>
      </c>
      <c r="C18571" t="s">
        <v>9357</v>
      </c>
      <c r="D18571" s="84"/>
      <c r="F18571" s="84"/>
    </row>
    <row r="18572" spans="1:6" x14ac:dyDescent="0.25">
      <c r="A18572" t="s">
        <v>19810</v>
      </c>
      <c r="B18572">
        <v>1</v>
      </c>
      <c r="C18572" t="s">
        <v>9357</v>
      </c>
      <c r="D18572" s="84"/>
      <c r="F18572" s="84"/>
    </row>
    <row r="18573" spans="1:6" x14ac:dyDescent="0.25">
      <c r="A18573" t="s">
        <v>19811</v>
      </c>
      <c r="B18573">
        <v>1</v>
      </c>
      <c r="C18573" t="s">
        <v>9357</v>
      </c>
      <c r="D18573" s="84"/>
      <c r="F18573" s="84"/>
    </row>
    <row r="18574" spans="1:6" x14ac:dyDescent="0.25">
      <c r="A18574" t="s">
        <v>19812</v>
      </c>
      <c r="B18574">
        <v>1</v>
      </c>
      <c r="C18574" t="s">
        <v>9357</v>
      </c>
      <c r="D18574" s="84"/>
      <c r="F18574" s="84"/>
    </row>
    <row r="18575" spans="1:6" x14ac:dyDescent="0.25">
      <c r="A18575" t="s">
        <v>19813</v>
      </c>
      <c r="B18575">
        <v>1</v>
      </c>
      <c r="C18575" t="s">
        <v>9357</v>
      </c>
      <c r="D18575" s="84"/>
      <c r="F18575" s="84"/>
    </row>
    <row r="18576" spans="1:6" x14ac:dyDescent="0.25">
      <c r="A18576" t="s">
        <v>19814</v>
      </c>
      <c r="B18576">
        <v>1</v>
      </c>
      <c r="C18576" t="s">
        <v>9357</v>
      </c>
      <c r="D18576" s="84"/>
      <c r="F18576" s="84"/>
    </row>
    <row r="18577" spans="1:6" x14ac:dyDescent="0.25">
      <c r="A18577" t="s">
        <v>19815</v>
      </c>
      <c r="B18577">
        <v>1</v>
      </c>
      <c r="C18577" t="s">
        <v>9357</v>
      </c>
      <c r="D18577" s="84"/>
      <c r="F18577" s="84"/>
    </row>
    <row r="18578" spans="1:6" x14ac:dyDescent="0.25">
      <c r="A18578" t="s">
        <v>19816</v>
      </c>
      <c r="B18578">
        <v>1</v>
      </c>
      <c r="C18578" t="s">
        <v>9357</v>
      </c>
      <c r="D18578" s="84"/>
      <c r="F18578" s="84"/>
    </row>
    <row r="18579" spans="1:6" x14ac:dyDescent="0.25">
      <c r="A18579" t="s">
        <v>19817</v>
      </c>
      <c r="B18579">
        <v>1</v>
      </c>
      <c r="C18579" t="s">
        <v>9357</v>
      </c>
      <c r="D18579" s="84"/>
      <c r="F18579" s="84"/>
    </row>
    <row r="18580" spans="1:6" x14ac:dyDescent="0.25">
      <c r="A18580" t="s">
        <v>19818</v>
      </c>
      <c r="B18580">
        <v>1</v>
      </c>
      <c r="C18580" t="s">
        <v>9357</v>
      </c>
      <c r="D18580" s="84"/>
      <c r="F18580" s="84"/>
    </row>
    <row r="18581" spans="1:6" x14ac:dyDescent="0.25">
      <c r="A18581" t="s">
        <v>19819</v>
      </c>
      <c r="B18581">
        <v>1</v>
      </c>
      <c r="C18581" t="s">
        <v>9357</v>
      </c>
      <c r="D18581" s="84"/>
      <c r="F18581" s="84"/>
    </row>
    <row r="18582" spans="1:6" x14ac:dyDescent="0.25">
      <c r="A18582" t="s">
        <v>19820</v>
      </c>
      <c r="B18582">
        <v>1</v>
      </c>
      <c r="C18582" t="s">
        <v>9357</v>
      </c>
      <c r="D18582" s="84"/>
      <c r="F18582" s="84"/>
    </row>
    <row r="18583" spans="1:6" x14ac:dyDescent="0.25">
      <c r="A18583" t="s">
        <v>19821</v>
      </c>
      <c r="B18583">
        <v>1</v>
      </c>
      <c r="C18583" t="s">
        <v>9357</v>
      </c>
      <c r="D18583" s="84"/>
      <c r="F18583" s="84"/>
    </row>
    <row r="18584" spans="1:6" x14ac:dyDescent="0.25">
      <c r="A18584" t="s">
        <v>19822</v>
      </c>
      <c r="B18584">
        <v>1</v>
      </c>
      <c r="C18584" t="s">
        <v>9357</v>
      </c>
      <c r="D18584" s="84"/>
      <c r="F18584" s="84"/>
    </row>
    <row r="18585" spans="1:6" x14ac:dyDescent="0.25">
      <c r="A18585" t="s">
        <v>19823</v>
      </c>
      <c r="B18585">
        <v>1</v>
      </c>
      <c r="C18585" t="s">
        <v>9357</v>
      </c>
      <c r="D18585" s="84"/>
      <c r="F18585" s="84"/>
    </row>
    <row r="18586" spans="1:6" x14ac:dyDescent="0.25">
      <c r="A18586" t="s">
        <v>19824</v>
      </c>
      <c r="B18586">
        <v>1</v>
      </c>
      <c r="C18586" t="s">
        <v>9357</v>
      </c>
      <c r="D18586" s="84"/>
      <c r="F18586" s="84"/>
    </row>
    <row r="18587" spans="1:6" x14ac:dyDescent="0.25">
      <c r="A18587" t="s">
        <v>19825</v>
      </c>
      <c r="B18587">
        <v>1</v>
      </c>
      <c r="C18587" t="s">
        <v>9357</v>
      </c>
      <c r="D18587" s="84"/>
      <c r="F18587" s="84"/>
    </row>
    <row r="18588" spans="1:6" x14ac:dyDescent="0.25">
      <c r="A18588" t="s">
        <v>19826</v>
      </c>
      <c r="B18588">
        <v>1</v>
      </c>
      <c r="C18588" t="s">
        <v>9357</v>
      </c>
      <c r="D18588" s="84"/>
      <c r="F18588" s="84"/>
    </row>
    <row r="18589" spans="1:6" x14ac:dyDescent="0.25">
      <c r="A18589" t="s">
        <v>19827</v>
      </c>
      <c r="B18589">
        <v>1</v>
      </c>
      <c r="C18589" t="s">
        <v>9357</v>
      </c>
      <c r="D18589" s="84"/>
      <c r="F18589" s="84"/>
    </row>
    <row r="18590" spans="1:6" x14ac:dyDescent="0.25">
      <c r="A18590" t="s">
        <v>19828</v>
      </c>
      <c r="B18590">
        <v>1</v>
      </c>
      <c r="C18590" t="s">
        <v>9357</v>
      </c>
      <c r="D18590" s="84"/>
      <c r="F18590" s="84"/>
    </row>
    <row r="18591" spans="1:6" x14ac:dyDescent="0.25">
      <c r="A18591" t="s">
        <v>19829</v>
      </c>
      <c r="B18591">
        <v>1</v>
      </c>
      <c r="C18591" t="s">
        <v>9357</v>
      </c>
      <c r="D18591" s="84"/>
      <c r="F18591" s="84"/>
    </row>
    <row r="18592" spans="1:6" x14ac:dyDescent="0.25">
      <c r="A18592" t="s">
        <v>19830</v>
      </c>
      <c r="B18592">
        <v>1</v>
      </c>
      <c r="C18592" t="s">
        <v>9357</v>
      </c>
      <c r="D18592" s="84"/>
      <c r="F18592" s="84"/>
    </row>
    <row r="18593" spans="1:6" x14ac:dyDescent="0.25">
      <c r="A18593" t="s">
        <v>19831</v>
      </c>
      <c r="B18593">
        <v>1</v>
      </c>
      <c r="C18593" t="s">
        <v>9357</v>
      </c>
      <c r="D18593" s="84"/>
      <c r="F18593" s="84"/>
    </row>
    <row r="18594" spans="1:6" x14ac:dyDescent="0.25">
      <c r="A18594" t="s">
        <v>19832</v>
      </c>
      <c r="B18594">
        <v>1</v>
      </c>
      <c r="C18594" t="s">
        <v>9357</v>
      </c>
      <c r="D18594" s="84"/>
      <c r="F18594" s="84"/>
    </row>
    <row r="18595" spans="1:6" x14ac:dyDescent="0.25">
      <c r="A18595" t="s">
        <v>19833</v>
      </c>
      <c r="B18595">
        <v>1</v>
      </c>
      <c r="C18595" t="s">
        <v>9357</v>
      </c>
      <c r="D18595" s="84"/>
      <c r="F18595" s="84"/>
    </row>
    <row r="18596" spans="1:6" x14ac:dyDescent="0.25">
      <c r="A18596" t="s">
        <v>19834</v>
      </c>
      <c r="B18596">
        <v>1</v>
      </c>
      <c r="C18596" t="s">
        <v>9357</v>
      </c>
      <c r="D18596" s="84"/>
      <c r="F18596" s="84"/>
    </row>
    <row r="18597" spans="1:6" x14ac:dyDescent="0.25">
      <c r="A18597" t="s">
        <v>19835</v>
      </c>
      <c r="B18597">
        <v>1</v>
      </c>
      <c r="C18597" t="s">
        <v>9357</v>
      </c>
      <c r="D18597" s="84"/>
      <c r="F18597" s="84"/>
    </row>
    <row r="18598" spans="1:6" x14ac:dyDescent="0.25">
      <c r="A18598" t="s">
        <v>19836</v>
      </c>
      <c r="B18598">
        <v>1</v>
      </c>
      <c r="C18598" t="s">
        <v>9357</v>
      </c>
      <c r="D18598" s="84"/>
      <c r="F18598" s="84"/>
    </row>
    <row r="18599" spans="1:6" x14ac:dyDescent="0.25">
      <c r="A18599" t="s">
        <v>19837</v>
      </c>
      <c r="B18599">
        <v>1</v>
      </c>
      <c r="C18599" t="s">
        <v>9357</v>
      </c>
      <c r="D18599" s="84"/>
      <c r="F18599" s="84"/>
    </row>
    <row r="18600" spans="1:6" x14ac:dyDescent="0.25">
      <c r="A18600" t="s">
        <v>19838</v>
      </c>
      <c r="B18600">
        <v>1</v>
      </c>
      <c r="C18600" t="s">
        <v>9357</v>
      </c>
      <c r="D18600" s="84"/>
      <c r="F18600" s="84"/>
    </row>
    <row r="18601" spans="1:6" x14ac:dyDescent="0.25">
      <c r="A18601" t="s">
        <v>19839</v>
      </c>
      <c r="B18601">
        <v>1</v>
      </c>
      <c r="C18601" t="s">
        <v>9357</v>
      </c>
      <c r="D18601" s="84"/>
      <c r="F18601" s="84"/>
    </row>
    <row r="18602" spans="1:6" x14ac:dyDescent="0.25">
      <c r="A18602" t="s">
        <v>19840</v>
      </c>
      <c r="B18602">
        <v>1</v>
      </c>
      <c r="C18602" t="s">
        <v>9357</v>
      </c>
      <c r="D18602" s="84"/>
      <c r="F18602" s="84"/>
    </row>
    <row r="18603" spans="1:6" x14ac:dyDescent="0.25">
      <c r="A18603" t="s">
        <v>19841</v>
      </c>
      <c r="B18603">
        <v>1</v>
      </c>
      <c r="C18603" t="s">
        <v>9357</v>
      </c>
      <c r="D18603" s="84"/>
      <c r="F18603" s="84"/>
    </row>
    <row r="18604" spans="1:6" x14ac:dyDescent="0.25">
      <c r="A18604" t="s">
        <v>19842</v>
      </c>
      <c r="B18604">
        <v>1</v>
      </c>
      <c r="C18604" t="s">
        <v>9357</v>
      </c>
      <c r="D18604" s="84"/>
      <c r="F18604" s="84"/>
    </row>
    <row r="18605" spans="1:6" x14ac:dyDescent="0.25">
      <c r="A18605" t="s">
        <v>19843</v>
      </c>
      <c r="B18605">
        <v>1</v>
      </c>
      <c r="C18605" t="s">
        <v>9357</v>
      </c>
      <c r="D18605" s="84"/>
      <c r="F18605" s="84"/>
    </row>
    <row r="18606" spans="1:6" x14ac:dyDescent="0.25">
      <c r="A18606" t="s">
        <v>19844</v>
      </c>
      <c r="B18606">
        <v>1</v>
      </c>
      <c r="C18606" t="s">
        <v>9357</v>
      </c>
      <c r="D18606" s="84"/>
      <c r="F18606" s="84"/>
    </row>
    <row r="18607" spans="1:6" x14ac:dyDescent="0.25">
      <c r="A18607" t="s">
        <v>19845</v>
      </c>
      <c r="B18607">
        <v>1</v>
      </c>
      <c r="C18607" t="s">
        <v>9357</v>
      </c>
      <c r="D18607" s="84"/>
      <c r="F18607" s="84"/>
    </row>
    <row r="18608" spans="1:6" x14ac:dyDescent="0.25">
      <c r="A18608" t="s">
        <v>19846</v>
      </c>
      <c r="B18608">
        <v>1</v>
      </c>
      <c r="C18608" t="s">
        <v>9357</v>
      </c>
      <c r="D18608" s="84"/>
      <c r="F18608" s="84"/>
    </row>
    <row r="18609" spans="1:6" x14ac:dyDescent="0.25">
      <c r="A18609" t="s">
        <v>19847</v>
      </c>
      <c r="B18609">
        <v>1</v>
      </c>
      <c r="C18609" t="s">
        <v>9357</v>
      </c>
      <c r="D18609" s="84"/>
      <c r="F18609" s="84"/>
    </row>
    <row r="18610" spans="1:6" x14ac:dyDescent="0.25">
      <c r="A18610" t="s">
        <v>19848</v>
      </c>
      <c r="B18610">
        <v>1</v>
      </c>
      <c r="C18610" t="s">
        <v>9357</v>
      </c>
      <c r="D18610" s="84"/>
      <c r="F18610" s="84"/>
    </row>
    <row r="18611" spans="1:6" x14ac:dyDescent="0.25">
      <c r="A18611" t="s">
        <v>19849</v>
      </c>
      <c r="B18611">
        <v>1</v>
      </c>
      <c r="C18611" t="s">
        <v>9357</v>
      </c>
      <c r="D18611" s="84"/>
      <c r="F18611" s="84"/>
    </row>
    <row r="18612" spans="1:6" x14ac:dyDescent="0.25">
      <c r="A18612" t="s">
        <v>19850</v>
      </c>
      <c r="B18612">
        <v>1</v>
      </c>
      <c r="C18612" t="s">
        <v>9357</v>
      </c>
      <c r="D18612" s="84"/>
      <c r="F18612" s="84"/>
    </row>
    <row r="18613" spans="1:6" x14ac:dyDescent="0.25">
      <c r="A18613" t="s">
        <v>19851</v>
      </c>
      <c r="B18613">
        <v>1</v>
      </c>
      <c r="C18613" t="s">
        <v>9357</v>
      </c>
      <c r="D18613" s="84"/>
      <c r="F18613" s="84"/>
    </row>
    <row r="18614" spans="1:6" x14ac:dyDescent="0.25">
      <c r="A18614" t="s">
        <v>19852</v>
      </c>
      <c r="B18614">
        <v>1</v>
      </c>
      <c r="C18614" t="s">
        <v>9357</v>
      </c>
      <c r="D18614" s="84"/>
      <c r="F18614" s="84"/>
    </row>
    <row r="18615" spans="1:6" x14ac:dyDescent="0.25">
      <c r="A18615" t="s">
        <v>19853</v>
      </c>
      <c r="B18615">
        <v>1</v>
      </c>
      <c r="C18615" t="s">
        <v>9357</v>
      </c>
      <c r="D18615" s="84"/>
      <c r="F18615" s="84"/>
    </row>
    <row r="18616" spans="1:6" x14ac:dyDescent="0.25">
      <c r="A18616" t="s">
        <v>19854</v>
      </c>
      <c r="B18616">
        <v>1</v>
      </c>
      <c r="C18616" t="s">
        <v>9357</v>
      </c>
      <c r="D18616" s="84"/>
      <c r="F18616" s="84"/>
    </row>
    <row r="18617" spans="1:6" x14ac:dyDescent="0.25">
      <c r="A18617" t="s">
        <v>19855</v>
      </c>
      <c r="B18617">
        <v>1</v>
      </c>
      <c r="C18617" t="s">
        <v>9357</v>
      </c>
      <c r="D18617" s="84"/>
      <c r="F18617" s="84"/>
    </row>
    <row r="18618" spans="1:6" x14ac:dyDescent="0.25">
      <c r="A18618" t="s">
        <v>19856</v>
      </c>
      <c r="B18618">
        <v>1</v>
      </c>
      <c r="C18618" t="s">
        <v>9357</v>
      </c>
      <c r="D18618" s="84"/>
      <c r="F18618" s="84"/>
    </row>
    <row r="18619" spans="1:6" x14ac:dyDescent="0.25">
      <c r="A18619" t="s">
        <v>19857</v>
      </c>
      <c r="B18619">
        <v>1</v>
      </c>
      <c r="C18619" t="s">
        <v>9357</v>
      </c>
      <c r="D18619" s="84"/>
      <c r="F18619" s="84"/>
    </row>
    <row r="18620" spans="1:6" x14ac:dyDescent="0.25">
      <c r="A18620" t="s">
        <v>19858</v>
      </c>
      <c r="B18620">
        <v>1</v>
      </c>
      <c r="C18620" t="s">
        <v>9357</v>
      </c>
      <c r="D18620" s="84"/>
      <c r="F18620" s="84"/>
    </row>
    <row r="18621" spans="1:6" x14ac:dyDescent="0.25">
      <c r="A18621" t="s">
        <v>19859</v>
      </c>
      <c r="B18621">
        <v>1</v>
      </c>
      <c r="C18621" t="s">
        <v>9357</v>
      </c>
      <c r="D18621" s="84"/>
      <c r="F18621" s="84"/>
    </row>
    <row r="18622" spans="1:6" x14ac:dyDescent="0.25">
      <c r="A18622" t="s">
        <v>19860</v>
      </c>
      <c r="B18622">
        <v>1</v>
      </c>
      <c r="C18622" t="s">
        <v>9357</v>
      </c>
      <c r="D18622" s="84"/>
      <c r="F18622" s="84"/>
    </row>
    <row r="18623" spans="1:6" x14ac:dyDescent="0.25">
      <c r="A18623" t="s">
        <v>19861</v>
      </c>
      <c r="B18623">
        <v>1</v>
      </c>
      <c r="C18623" t="s">
        <v>9357</v>
      </c>
      <c r="D18623" s="84"/>
      <c r="F18623" s="84"/>
    </row>
    <row r="18624" spans="1:6" x14ac:dyDescent="0.25">
      <c r="A18624" t="s">
        <v>19862</v>
      </c>
      <c r="B18624">
        <v>1</v>
      </c>
      <c r="C18624" t="s">
        <v>9357</v>
      </c>
      <c r="D18624" s="84"/>
      <c r="F18624" s="84"/>
    </row>
    <row r="18625" spans="1:6" x14ac:dyDescent="0.25">
      <c r="A18625" t="s">
        <v>19863</v>
      </c>
      <c r="B18625">
        <v>1</v>
      </c>
      <c r="C18625" t="s">
        <v>9357</v>
      </c>
      <c r="D18625" s="84"/>
      <c r="F18625" s="84"/>
    </row>
    <row r="18626" spans="1:6" x14ac:dyDescent="0.25">
      <c r="A18626" t="s">
        <v>19864</v>
      </c>
      <c r="B18626">
        <v>1</v>
      </c>
      <c r="C18626" t="s">
        <v>9357</v>
      </c>
      <c r="D18626" s="84"/>
      <c r="F18626" s="84"/>
    </row>
    <row r="18627" spans="1:6" x14ac:dyDescent="0.25">
      <c r="A18627" t="s">
        <v>19865</v>
      </c>
      <c r="B18627">
        <v>1</v>
      </c>
      <c r="C18627" t="s">
        <v>9357</v>
      </c>
      <c r="D18627" s="84"/>
      <c r="F18627" s="84"/>
    </row>
    <row r="18628" spans="1:6" x14ac:dyDescent="0.25">
      <c r="A18628" t="s">
        <v>19866</v>
      </c>
      <c r="B18628">
        <v>1</v>
      </c>
      <c r="C18628" t="s">
        <v>9357</v>
      </c>
      <c r="D18628" s="84"/>
      <c r="F18628" s="84"/>
    </row>
    <row r="18629" spans="1:6" x14ac:dyDescent="0.25">
      <c r="A18629" t="s">
        <v>19867</v>
      </c>
      <c r="B18629">
        <v>1</v>
      </c>
      <c r="C18629" t="s">
        <v>9357</v>
      </c>
      <c r="D18629" s="84"/>
      <c r="F18629" s="84"/>
    </row>
    <row r="18630" spans="1:6" x14ac:dyDescent="0.25">
      <c r="A18630" t="s">
        <v>19868</v>
      </c>
      <c r="B18630">
        <v>1</v>
      </c>
      <c r="C18630" t="s">
        <v>9357</v>
      </c>
      <c r="D18630" s="84"/>
      <c r="F18630" s="84"/>
    </row>
    <row r="18631" spans="1:6" x14ac:dyDescent="0.25">
      <c r="A18631" t="s">
        <v>19869</v>
      </c>
      <c r="B18631">
        <v>1</v>
      </c>
      <c r="C18631" t="s">
        <v>9357</v>
      </c>
      <c r="D18631" s="84"/>
      <c r="F18631" s="84"/>
    </row>
    <row r="18632" spans="1:6" x14ac:dyDescent="0.25">
      <c r="A18632" t="s">
        <v>19870</v>
      </c>
      <c r="B18632">
        <v>1</v>
      </c>
      <c r="C18632" t="s">
        <v>9357</v>
      </c>
      <c r="D18632" s="84"/>
      <c r="F18632" s="84"/>
    </row>
    <row r="18633" spans="1:6" x14ac:dyDescent="0.25">
      <c r="A18633" t="s">
        <v>19871</v>
      </c>
      <c r="B18633">
        <v>1</v>
      </c>
      <c r="C18633" t="s">
        <v>9357</v>
      </c>
      <c r="D18633" s="84"/>
      <c r="F18633" s="84"/>
    </row>
    <row r="18634" spans="1:6" x14ac:dyDescent="0.25">
      <c r="A18634" t="s">
        <v>19872</v>
      </c>
      <c r="B18634">
        <v>1</v>
      </c>
      <c r="C18634" t="s">
        <v>9357</v>
      </c>
      <c r="D18634" s="84"/>
      <c r="F18634" s="84"/>
    </row>
    <row r="18635" spans="1:6" x14ac:dyDescent="0.25">
      <c r="A18635" t="s">
        <v>19873</v>
      </c>
      <c r="B18635">
        <v>1</v>
      </c>
      <c r="C18635" t="s">
        <v>9357</v>
      </c>
      <c r="D18635" s="84"/>
      <c r="F18635" s="84"/>
    </row>
    <row r="18636" spans="1:6" x14ac:dyDescent="0.25">
      <c r="A18636" t="s">
        <v>19874</v>
      </c>
      <c r="B18636">
        <v>1</v>
      </c>
      <c r="C18636" t="s">
        <v>9357</v>
      </c>
      <c r="D18636" s="84"/>
      <c r="F18636" s="84"/>
    </row>
    <row r="18637" spans="1:6" x14ac:dyDescent="0.25">
      <c r="A18637" t="s">
        <v>19875</v>
      </c>
      <c r="B18637">
        <v>1</v>
      </c>
      <c r="C18637" t="s">
        <v>9357</v>
      </c>
      <c r="D18637" s="84"/>
      <c r="F18637" s="84"/>
    </row>
    <row r="18638" spans="1:6" x14ac:dyDescent="0.25">
      <c r="A18638" t="s">
        <v>19876</v>
      </c>
      <c r="B18638">
        <v>1</v>
      </c>
      <c r="C18638" t="s">
        <v>9357</v>
      </c>
      <c r="D18638" s="84"/>
      <c r="F18638" s="84"/>
    </row>
    <row r="18639" spans="1:6" x14ac:dyDescent="0.25">
      <c r="A18639" t="s">
        <v>19877</v>
      </c>
      <c r="B18639">
        <v>1</v>
      </c>
      <c r="C18639" t="s">
        <v>9357</v>
      </c>
      <c r="D18639" s="84"/>
      <c r="F18639" s="84"/>
    </row>
    <row r="18640" spans="1:6" x14ac:dyDescent="0.25">
      <c r="A18640" t="s">
        <v>19878</v>
      </c>
      <c r="B18640">
        <v>1</v>
      </c>
      <c r="C18640" t="s">
        <v>9357</v>
      </c>
      <c r="D18640" s="84"/>
      <c r="F18640" s="84"/>
    </row>
    <row r="18641" spans="1:6" x14ac:dyDescent="0.25">
      <c r="A18641" t="s">
        <v>19879</v>
      </c>
      <c r="B18641">
        <v>1</v>
      </c>
      <c r="C18641" t="s">
        <v>9357</v>
      </c>
      <c r="D18641" s="84"/>
      <c r="F18641" s="84"/>
    </row>
    <row r="18642" spans="1:6" x14ac:dyDescent="0.25">
      <c r="A18642" t="s">
        <v>19880</v>
      </c>
      <c r="B18642">
        <v>1</v>
      </c>
      <c r="C18642" t="s">
        <v>9357</v>
      </c>
      <c r="D18642" s="84"/>
      <c r="F18642" s="84"/>
    </row>
    <row r="18643" spans="1:6" x14ac:dyDescent="0.25">
      <c r="A18643" t="s">
        <v>19881</v>
      </c>
      <c r="B18643">
        <v>1</v>
      </c>
      <c r="C18643" t="s">
        <v>9357</v>
      </c>
      <c r="D18643" s="84"/>
      <c r="F18643" s="84"/>
    </row>
    <row r="18644" spans="1:6" x14ac:dyDescent="0.25">
      <c r="A18644" t="s">
        <v>19882</v>
      </c>
      <c r="B18644">
        <v>1</v>
      </c>
      <c r="C18644" t="s">
        <v>9357</v>
      </c>
      <c r="D18644" s="84"/>
      <c r="F18644" s="84"/>
    </row>
    <row r="18645" spans="1:6" x14ac:dyDescent="0.25">
      <c r="A18645" t="s">
        <v>19883</v>
      </c>
      <c r="B18645">
        <v>1</v>
      </c>
      <c r="C18645" t="s">
        <v>9357</v>
      </c>
      <c r="D18645" s="84"/>
      <c r="F18645" s="84"/>
    </row>
    <row r="18646" spans="1:6" x14ac:dyDescent="0.25">
      <c r="A18646" t="s">
        <v>19884</v>
      </c>
      <c r="B18646">
        <v>1</v>
      </c>
      <c r="C18646" t="s">
        <v>9357</v>
      </c>
      <c r="D18646" s="84"/>
      <c r="F18646" s="84"/>
    </row>
    <row r="18647" spans="1:6" x14ac:dyDescent="0.25">
      <c r="A18647" t="s">
        <v>19885</v>
      </c>
      <c r="B18647">
        <v>1</v>
      </c>
      <c r="C18647" t="s">
        <v>9357</v>
      </c>
      <c r="D18647" s="84"/>
      <c r="F18647" s="84"/>
    </row>
    <row r="18648" spans="1:6" x14ac:dyDescent="0.25">
      <c r="A18648" t="s">
        <v>19886</v>
      </c>
      <c r="B18648">
        <v>1</v>
      </c>
      <c r="C18648" t="s">
        <v>9357</v>
      </c>
      <c r="D18648" s="84"/>
      <c r="F18648" s="84"/>
    </row>
    <row r="18649" spans="1:6" x14ac:dyDescent="0.25">
      <c r="A18649" t="s">
        <v>19887</v>
      </c>
      <c r="B18649">
        <v>1</v>
      </c>
      <c r="C18649" t="s">
        <v>9357</v>
      </c>
      <c r="D18649" s="84"/>
      <c r="F18649" s="84"/>
    </row>
    <row r="18650" spans="1:6" x14ac:dyDescent="0.25">
      <c r="A18650" t="s">
        <v>19888</v>
      </c>
      <c r="B18650">
        <v>1</v>
      </c>
      <c r="C18650" t="s">
        <v>9357</v>
      </c>
      <c r="D18650" s="84"/>
      <c r="F18650" s="84"/>
    </row>
    <row r="18651" spans="1:6" x14ac:dyDescent="0.25">
      <c r="A18651" t="s">
        <v>19889</v>
      </c>
      <c r="B18651">
        <v>1</v>
      </c>
      <c r="C18651" t="s">
        <v>9357</v>
      </c>
      <c r="D18651" s="84"/>
      <c r="F18651" s="84"/>
    </row>
    <row r="18652" spans="1:6" x14ac:dyDescent="0.25">
      <c r="A18652" t="s">
        <v>19890</v>
      </c>
      <c r="B18652">
        <v>1</v>
      </c>
      <c r="C18652" t="s">
        <v>9357</v>
      </c>
      <c r="D18652" s="84"/>
      <c r="F18652" s="84"/>
    </row>
    <row r="18653" spans="1:6" x14ac:dyDescent="0.25">
      <c r="A18653" t="s">
        <v>19891</v>
      </c>
      <c r="B18653">
        <v>1</v>
      </c>
      <c r="C18653" t="s">
        <v>9357</v>
      </c>
      <c r="D18653" s="84"/>
      <c r="F18653" s="84"/>
    </row>
    <row r="18654" spans="1:6" x14ac:dyDescent="0.25">
      <c r="A18654" t="s">
        <v>19892</v>
      </c>
      <c r="B18654">
        <v>1</v>
      </c>
      <c r="C18654" t="s">
        <v>9357</v>
      </c>
      <c r="D18654" s="84"/>
      <c r="F18654" s="84"/>
    </row>
    <row r="18655" spans="1:6" x14ac:dyDescent="0.25">
      <c r="A18655" t="s">
        <v>19893</v>
      </c>
      <c r="B18655">
        <v>1</v>
      </c>
      <c r="C18655" t="s">
        <v>9357</v>
      </c>
      <c r="D18655" s="84"/>
      <c r="F18655" s="84"/>
    </row>
    <row r="18656" spans="1:6" x14ac:dyDescent="0.25">
      <c r="A18656" t="s">
        <v>19894</v>
      </c>
      <c r="B18656">
        <v>1</v>
      </c>
      <c r="C18656" t="s">
        <v>9357</v>
      </c>
      <c r="D18656" s="84"/>
      <c r="F18656" s="84"/>
    </row>
    <row r="18657" spans="1:6" x14ac:dyDescent="0.25">
      <c r="A18657" t="s">
        <v>19895</v>
      </c>
      <c r="B18657">
        <v>1</v>
      </c>
      <c r="C18657" t="s">
        <v>9357</v>
      </c>
      <c r="D18657" s="84"/>
      <c r="F18657" s="84"/>
    </row>
    <row r="18658" spans="1:6" x14ac:dyDescent="0.25">
      <c r="A18658" t="s">
        <v>19896</v>
      </c>
      <c r="B18658">
        <v>1</v>
      </c>
      <c r="C18658" t="s">
        <v>9357</v>
      </c>
      <c r="D18658" s="84"/>
      <c r="F18658" s="84"/>
    </row>
    <row r="18659" spans="1:6" x14ac:dyDescent="0.25">
      <c r="A18659" t="s">
        <v>19897</v>
      </c>
      <c r="B18659">
        <v>1</v>
      </c>
      <c r="C18659" t="s">
        <v>9357</v>
      </c>
      <c r="D18659" s="84"/>
      <c r="F18659" s="84"/>
    </row>
    <row r="18660" spans="1:6" x14ac:dyDescent="0.25">
      <c r="A18660" t="s">
        <v>19898</v>
      </c>
      <c r="B18660">
        <v>1</v>
      </c>
      <c r="C18660" t="s">
        <v>9357</v>
      </c>
      <c r="D18660" s="84"/>
      <c r="F18660" s="84"/>
    </row>
    <row r="18661" spans="1:6" x14ac:dyDescent="0.25">
      <c r="A18661" t="s">
        <v>19899</v>
      </c>
      <c r="B18661">
        <v>1</v>
      </c>
      <c r="C18661" t="s">
        <v>9357</v>
      </c>
      <c r="D18661" s="84"/>
      <c r="F18661" s="84"/>
    </row>
    <row r="18662" spans="1:6" x14ac:dyDescent="0.25">
      <c r="A18662" t="s">
        <v>19900</v>
      </c>
      <c r="B18662">
        <v>1</v>
      </c>
      <c r="C18662" t="s">
        <v>9357</v>
      </c>
      <c r="D18662" s="84"/>
      <c r="F18662" s="84"/>
    </row>
    <row r="18663" spans="1:6" x14ac:dyDescent="0.25">
      <c r="A18663" t="s">
        <v>19901</v>
      </c>
      <c r="B18663">
        <v>1</v>
      </c>
      <c r="C18663" t="s">
        <v>9357</v>
      </c>
      <c r="D18663" s="84"/>
      <c r="F18663" s="84"/>
    </row>
    <row r="18664" spans="1:6" x14ac:dyDescent="0.25">
      <c r="A18664" t="s">
        <v>19902</v>
      </c>
      <c r="B18664">
        <v>1</v>
      </c>
      <c r="C18664" t="s">
        <v>9357</v>
      </c>
      <c r="D18664" s="84"/>
      <c r="F18664" s="84"/>
    </row>
    <row r="18665" spans="1:6" x14ac:dyDescent="0.25">
      <c r="A18665" t="s">
        <v>19903</v>
      </c>
      <c r="B18665">
        <v>1</v>
      </c>
      <c r="C18665" t="s">
        <v>9357</v>
      </c>
      <c r="D18665" s="84"/>
      <c r="F18665" s="84"/>
    </row>
    <row r="18666" spans="1:6" x14ac:dyDescent="0.25">
      <c r="A18666" t="s">
        <v>19904</v>
      </c>
      <c r="B18666">
        <v>1</v>
      </c>
      <c r="C18666" t="s">
        <v>9357</v>
      </c>
      <c r="D18666" s="84"/>
      <c r="F18666" s="84"/>
    </row>
    <row r="18667" spans="1:6" x14ac:dyDescent="0.25">
      <c r="A18667" t="s">
        <v>19905</v>
      </c>
      <c r="B18667">
        <v>1</v>
      </c>
      <c r="C18667" t="s">
        <v>9357</v>
      </c>
      <c r="D18667" s="84"/>
      <c r="F18667" s="84"/>
    </row>
    <row r="18668" spans="1:6" x14ac:dyDescent="0.25">
      <c r="A18668" t="s">
        <v>19906</v>
      </c>
      <c r="B18668">
        <v>1</v>
      </c>
      <c r="C18668" t="s">
        <v>9357</v>
      </c>
      <c r="D18668" s="84"/>
      <c r="F18668" s="84"/>
    </row>
    <row r="18669" spans="1:6" x14ac:dyDescent="0.25">
      <c r="A18669" t="s">
        <v>19907</v>
      </c>
      <c r="B18669">
        <v>1</v>
      </c>
      <c r="C18669" t="s">
        <v>9357</v>
      </c>
      <c r="D18669" s="84"/>
      <c r="F18669" s="84"/>
    </row>
    <row r="18670" spans="1:6" x14ac:dyDescent="0.25">
      <c r="A18670" t="s">
        <v>19908</v>
      </c>
      <c r="B18670">
        <v>1</v>
      </c>
      <c r="C18670" t="s">
        <v>9357</v>
      </c>
      <c r="D18670" s="84"/>
      <c r="F18670" s="84"/>
    </row>
    <row r="18671" spans="1:6" x14ac:dyDescent="0.25">
      <c r="A18671" t="s">
        <v>19909</v>
      </c>
      <c r="B18671">
        <v>1</v>
      </c>
      <c r="C18671" t="s">
        <v>9357</v>
      </c>
      <c r="D18671" s="84"/>
      <c r="F18671" s="84"/>
    </row>
    <row r="18672" spans="1:6" x14ac:dyDescent="0.25">
      <c r="A18672" t="s">
        <v>19910</v>
      </c>
      <c r="B18672">
        <v>1</v>
      </c>
      <c r="C18672" t="s">
        <v>9357</v>
      </c>
      <c r="D18672" s="84"/>
      <c r="F18672" s="84"/>
    </row>
    <row r="18673" spans="1:6" x14ac:dyDescent="0.25">
      <c r="A18673" t="s">
        <v>19911</v>
      </c>
      <c r="B18673">
        <v>1</v>
      </c>
      <c r="C18673" t="s">
        <v>9357</v>
      </c>
      <c r="D18673" s="84"/>
      <c r="F18673" s="84"/>
    </row>
    <row r="18674" spans="1:6" x14ac:dyDescent="0.25">
      <c r="A18674" t="s">
        <v>19912</v>
      </c>
      <c r="B18674">
        <v>1</v>
      </c>
      <c r="C18674" t="s">
        <v>9357</v>
      </c>
      <c r="D18674" s="84"/>
      <c r="F18674" s="84"/>
    </row>
    <row r="18675" spans="1:6" x14ac:dyDescent="0.25">
      <c r="A18675" t="s">
        <v>19913</v>
      </c>
      <c r="B18675">
        <v>1</v>
      </c>
      <c r="C18675" t="s">
        <v>9357</v>
      </c>
      <c r="D18675" s="84"/>
      <c r="F18675" s="84"/>
    </row>
    <row r="18676" spans="1:6" x14ac:dyDescent="0.25">
      <c r="A18676" t="s">
        <v>19914</v>
      </c>
      <c r="B18676">
        <v>1</v>
      </c>
      <c r="C18676" t="s">
        <v>9357</v>
      </c>
      <c r="D18676" s="84"/>
      <c r="F18676" s="84"/>
    </row>
    <row r="18677" spans="1:6" x14ac:dyDescent="0.25">
      <c r="A18677" t="s">
        <v>19915</v>
      </c>
      <c r="B18677">
        <v>1</v>
      </c>
      <c r="C18677" t="s">
        <v>9357</v>
      </c>
      <c r="D18677" s="84"/>
      <c r="F18677" s="84"/>
    </row>
    <row r="18678" spans="1:6" x14ac:dyDescent="0.25">
      <c r="A18678" t="s">
        <v>19916</v>
      </c>
      <c r="B18678">
        <v>1</v>
      </c>
      <c r="C18678" t="s">
        <v>9357</v>
      </c>
      <c r="D18678" s="84"/>
      <c r="F18678" s="84"/>
    </row>
    <row r="18679" spans="1:6" x14ac:dyDescent="0.25">
      <c r="A18679" t="s">
        <v>19917</v>
      </c>
      <c r="B18679">
        <v>1</v>
      </c>
      <c r="C18679" t="s">
        <v>9357</v>
      </c>
      <c r="D18679" s="84"/>
      <c r="F18679" s="84"/>
    </row>
    <row r="18680" spans="1:6" x14ac:dyDescent="0.25">
      <c r="A18680" t="s">
        <v>19918</v>
      </c>
      <c r="B18680">
        <v>1</v>
      </c>
      <c r="C18680" t="s">
        <v>9357</v>
      </c>
      <c r="D18680" s="84"/>
      <c r="F18680" s="84"/>
    </row>
    <row r="18681" spans="1:6" x14ac:dyDescent="0.25">
      <c r="A18681" t="s">
        <v>19919</v>
      </c>
      <c r="B18681">
        <v>1</v>
      </c>
      <c r="C18681" t="s">
        <v>9357</v>
      </c>
      <c r="D18681" s="84"/>
      <c r="F18681" s="84"/>
    </row>
    <row r="18682" spans="1:6" x14ac:dyDescent="0.25">
      <c r="A18682" t="s">
        <v>19920</v>
      </c>
      <c r="B18682">
        <v>1</v>
      </c>
      <c r="C18682" t="s">
        <v>9357</v>
      </c>
      <c r="D18682" s="84"/>
      <c r="F18682" s="84"/>
    </row>
    <row r="18683" spans="1:6" x14ac:dyDescent="0.25">
      <c r="A18683" t="s">
        <v>19921</v>
      </c>
      <c r="B18683">
        <v>1</v>
      </c>
      <c r="C18683" t="s">
        <v>9357</v>
      </c>
      <c r="D18683" s="84"/>
      <c r="F18683" s="84"/>
    </row>
    <row r="18684" spans="1:6" x14ac:dyDescent="0.25">
      <c r="A18684" t="s">
        <v>19922</v>
      </c>
      <c r="B18684">
        <v>1</v>
      </c>
      <c r="C18684" t="s">
        <v>9357</v>
      </c>
      <c r="D18684" s="84"/>
      <c r="F18684" s="84"/>
    </row>
    <row r="18685" spans="1:6" x14ac:dyDescent="0.25">
      <c r="A18685" t="s">
        <v>19923</v>
      </c>
      <c r="B18685">
        <v>1</v>
      </c>
      <c r="C18685" t="s">
        <v>9357</v>
      </c>
      <c r="D18685" s="84"/>
      <c r="F18685" s="84"/>
    </row>
    <row r="18686" spans="1:6" x14ac:dyDescent="0.25">
      <c r="A18686" t="s">
        <v>19924</v>
      </c>
      <c r="B18686">
        <v>1</v>
      </c>
      <c r="C18686" t="s">
        <v>9357</v>
      </c>
      <c r="D18686" s="84"/>
      <c r="F18686" s="84"/>
    </row>
    <row r="18687" spans="1:6" x14ac:dyDescent="0.25">
      <c r="A18687" t="s">
        <v>19925</v>
      </c>
      <c r="B18687">
        <v>1</v>
      </c>
      <c r="C18687" t="s">
        <v>9357</v>
      </c>
      <c r="D18687" s="84"/>
      <c r="F18687" s="84"/>
    </row>
    <row r="18688" spans="1:6" x14ac:dyDescent="0.25">
      <c r="A18688" t="s">
        <v>19926</v>
      </c>
      <c r="B18688">
        <v>1</v>
      </c>
      <c r="C18688" t="s">
        <v>9357</v>
      </c>
      <c r="D18688" s="84"/>
      <c r="F18688" s="84"/>
    </row>
    <row r="18689" spans="1:6" x14ac:dyDescent="0.25">
      <c r="A18689" t="s">
        <v>19927</v>
      </c>
      <c r="B18689">
        <v>1</v>
      </c>
      <c r="C18689" t="s">
        <v>9357</v>
      </c>
      <c r="D18689" s="84"/>
      <c r="F18689" s="84"/>
    </row>
    <row r="18690" spans="1:6" x14ac:dyDescent="0.25">
      <c r="A18690" t="s">
        <v>19928</v>
      </c>
      <c r="B18690">
        <v>1</v>
      </c>
      <c r="C18690" t="s">
        <v>9357</v>
      </c>
      <c r="D18690" s="84"/>
      <c r="F18690" s="84"/>
    </row>
    <row r="18691" spans="1:6" x14ac:dyDescent="0.25">
      <c r="A18691" t="s">
        <v>19929</v>
      </c>
      <c r="B18691">
        <v>1</v>
      </c>
      <c r="C18691" t="s">
        <v>9357</v>
      </c>
      <c r="D18691" s="84"/>
      <c r="F18691" s="84"/>
    </row>
    <row r="18692" spans="1:6" x14ac:dyDescent="0.25">
      <c r="A18692" t="s">
        <v>19930</v>
      </c>
      <c r="B18692">
        <v>1</v>
      </c>
      <c r="C18692" t="s">
        <v>9357</v>
      </c>
      <c r="D18692" s="84"/>
      <c r="F18692" s="84"/>
    </row>
    <row r="18693" spans="1:6" x14ac:dyDescent="0.25">
      <c r="A18693" t="s">
        <v>19931</v>
      </c>
      <c r="B18693">
        <v>1</v>
      </c>
      <c r="C18693" t="s">
        <v>9357</v>
      </c>
      <c r="D18693" s="84"/>
      <c r="F18693" s="84"/>
    </row>
    <row r="18694" spans="1:6" x14ac:dyDescent="0.25">
      <c r="A18694" t="s">
        <v>19932</v>
      </c>
      <c r="B18694">
        <v>1</v>
      </c>
      <c r="C18694" t="s">
        <v>9357</v>
      </c>
      <c r="D18694" s="84"/>
      <c r="F18694" s="84"/>
    </row>
    <row r="18695" spans="1:6" x14ac:dyDescent="0.25">
      <c r="A18695" t="s">
        <v>19933</v>
      </c>
      <c r="B18695">
        <v>1</v>
      </c>
      <c r="C18695" t="s">
        <v>9357</v>
      </c>
      <c r="D18695" s="84"/>
      <c r="F18695" s="84"/>
    </row>
    <row r="18696" spans="1:6" x14ac:dyDescent="0.25">
      <c r="A18696" t="s">
        <v>19934</v>
      </c>
      <c r="B18696">
        <v>1</v>
      </c>
      <c r="C18696" t="s">
        <v>9357</v>
      </c>
      <c r="D18696" s="84"/>
      <c r="F18696" s="84"/>
    </row>
    <row r="18697" spans="1:6" x14ac:dyDescent="0.25">
      <c r="A18697" t="s">
        <v>19935</v>
      </c>
      <c r="B18697">
        <v>1</v>
      </c>
      <c r="C18697" t="s">
        <v>9357</v>
      </c>
      <c r="D18697" s="84"/>
      <c r="F18697" s="84"/>
    </row>
    <row r="18698" spans="1:6" x14ac:dyDescent="0.25">
      <c r="A18698" t="s">
        <v>19936</v>
      </c>
      <c r="B18698">
        <v>1</v>
      </c>
      <c r="C18698" t="s">
        <v>9357</v>
      </c>
      <c r="D18698" s="84"/>
      <c r="F18698" s="84"/>
    </row>
    <row r="18699" spans="1:6" x14ac:dyDescent="0.25">
      <c r="A18699" t="s">
        <v>19937</v>
      </c>
      <c r="B18699">
        <v>1</v>
      </c>
      <c r="C18699" t="s">
        <v>9357</v>
      </c>
      <c r="D18699" s="84"/>
      <c r="F18699" s="84"/>
    </row>
    <row r="18700" spans="1:6" x14ac:dyDescent="0.25">
      <c r="A18700" t="s">
        <v>19938</v>
      </c>
      <c r="B18700">
        <v>1</v>
      </c>
      <c r="C18700" t="s">
        <v>9357</v>
      </c>
      <c r="D18700" s="84"/>
      <c r="F18700" s="84"/>
    </row>
    <row r="18701" spans="1:6" x14ac:dyDescent="0.25">
      <c r="A18701" t="s">
        <v>19939</v>
      </c>
      <c r="B18701">
        <v>1</v>
      </c>
      <c r="C18701" t="s">
        <v>9357</v>
      </c>
      <c r="D18701" s="84"/>
      <c r="F18701" s="84"/>
    </row>
    <row r="18702" spans="1:6" x14ac:dyDescent="0.25">
      <c r="A18702" t="s">
        <v>19940</v>
      </c>
      <c r="B18702">
        <v>1</v>
      </c>
      <c r="C18702" t="s">
        <v>9357</v>
      </c>
      <c r="D18702" s="84"/>
      <c r="F18702" s="84"/>
    </row>
    <row r="18703" spans="1:6" x14ac:dyDescent="0.25">
      <c r="A18703" t="s">
        <v>19941</v>
      </c>
      <c r="B18703">
        <v>1</v>
      </c>
      <c r="C18703" t="s">
        <v>9357</v>
      </c>
      <c r="D18703" s="84"/>
      <c r="F18703" s="84"/>
    </row>
    <row r="18704" spans="1:6" x14ac:dyDescent="0.25">
      <c r="A18704" t="s">
        <v>19942</v>
      </c>
      <c r="B18704">
        <v>1</v>
      </c>
      <c r="C18704" t="s">
        <v>9357</v>
      </c>
      <c r="D18704" s="84"/>
      <c r="F18704" s="84"/>
    </row>
    <row r="18705" spans="1:6" x14ac:dyDescent="0.25">
      <c r="A18705" t="s">
        <v>19943</v>
      </c>
      <c r="B18705">
        <v>1</v>
      </c>
      <c r="C18705" t="s">
        <v>9357</v>
      </c>
      <c r="D18705" s="84"/>
      <c r="F18705" s="84"/>
    </row>
    <row r="18706" spans="1:6" x14ac:dyDescent="0.25">
      <c r="A18706" t="s">
        <v>19944</v>
      </c>
      <c r="B18706">
        <v>1</v>
      </c>
      <c r="C18706" t="s">
        <v>9357</v>
      </c>
      <c r="D18706" s="84"/>
      <c r="F18706" s="84"/>
    </row>
    <row r="18707" spans="1:6" x14ac:dyDescent="0.25">
      <c r="A18707" t="s">
        <v>19945</v>
      </c>
      <c r="B18707">
        <v>1</v>
      </c>
      <c r="C18707" t="s">
        <v>9357</v>
      </c>
      <c r="D18707" s="84"/>
      <c r="F18707" s="84"/>
    </row>
    <row r="18708" spans="1:6" x14ac:dyDescent="0.25">
      <c r="A18708" t="s">
        <v>19946</v>
      </c>
      <c r="B18708">
        <v>1</v>
      </c>
      <c r="C18708" t="s">
        <v>9357</v>
      </c>
      <c r="D18708" s="84"/>
      <c r="F18708" s="84"/>
    </row>
    <row r="18709" spans="1:6" x14ac:dyDescent="0.25">
      <c r="A18709" t="s">
        <v>19947</v>
      </c>
      <c r="B18709">
        <v>1</v>
      </c>
      <c r="C18709" t="s">
        <v>9357</v>
      </c>
      <c r="D18709" s="84"/>
      <c r="F18709" s="84"/>
    </row>
    <row r="18710" spans="1:6" x14ac:dyDescent="0.25">
      <c r="A18710" t="s">
        <v>19948</v>
      </c>
      <c r="B18710">
        <v>1</v>
      </c>
      <c r="C18710" t="s">
        <v>9357</v>
      </c>
      <c r="D18710" s="84"/>
      <c r="F18710" s="84"/>
    </row>
    <row r="18711" spans="1:6" x14ac:dyDescent="0.25">
      <c r="A18711" t="s">
        <v>19949</v>
      </c>
      <c r="B18711">
        <v>1</v>
      </c>
      <c r="C18711" t="s">
        <v>9357</v>
      </c>
      <c r="D18711" s="84"/>
      <c r="F18711" s="84"/>
    </row>
    <row r="18712" spans="1:6" x14ac:dyDescent="0.25">
      <c r="A18712" t="s">
        <v>19950</v>
      </c>
      <c r="B18712">
        <v>1</v>
      </c>
      <c r="C18712" t="s">
        <v>9357</v>
      </c>
      <c r="D18712" s="84"/>
      <c r="F18712" s="84"/>
    </row>
    <row r="18713" spans="1:6" x14ac:dyDescent="0.25">
      <c r="A18713" t="s">
        <v>19951</v>
      </c>
      <c r="B18713">
        <v>1</v>
      </c>
      <c r="C18713" t="s">
        <v>9357</v>
      </c>
      <c r="D18713" s="84"/>
      <c r="F18713" s="84"/>
    </row>
    <row r="18714" spans="1:6" x14ac:dyDescent="0.25">
      <c r="A18714" t="s">
        <v>19952</v>
      </c>
      <c r="B18714">
        <v>1</v>
      </c>
      <c r="C18714" t="s">
        <v>9357</v>
      </c>
      <c r="D18714" s="84"/>
      <c r="F18714" s="84"/>
    </row>
    <row r="18715" spans="1:6" x14ac:dyDescent="0.25">
      <c r="A18715" t="s">
        <v>19953</v>
      </c>
      <c r="B18715">
        <v>1</v>
      </c>
      <c r="C18715" t="s">
        <v>9357</v>
      </c>
      <c r="D18715" s="84"/>
      <c r="F18715" s="84"/>
    </row>
    <row r="18716" spans="1:6" x14ac:dyDescent="0.25">
      <c r="A18716" t="s">
        <v>19954</v>
      </c>
      <c r="B18716">
        <v>1</v>
      </c>
      <c r="C18716" t="s">
        <v>9357</v>
      </c>
      <c r="D18716" s="84"/>
      <c r="F18716" s="84"/>
    </row>
    <row r="18717" spans="1:6" x14ac:dyDescent="0.25">
      <c r="A18717" t="s">
        <v>19955</v>
      </c>
      <c r="B18717">
        <v>1</v>
      </c>
      <c r="C18717" t="s">
        <v>9357</v>
      </c>
      <c r="D18717" s="84"/>
      <c r="F18717" s="84"/>
    </row>
    <row r="18718" spans="1:6" x14ac:dyDescent="0.25">
      <c r="A18718" t="s">
        <v>19956</v>
      </c>
      <c r="B18718">
        <v>1</v>
      </c>
      <c r="C18718" t="s">
        <v>9357</v>
      </c>
      <c r="D18718" s="84"/>
      <c r="F18718" s="84"/>
    </row>
    <row r="18719" spans="1:6" x14ac:dyDescent="0.25">
      <c r="A18719" t="s">
        <v>19957</v>
      </c>
      <c r="B18719">
        <v>1</v>
      </c>
      <c r="C18719" t="s">
        <v>9357</v>
      </c>
      <c r="D18719" s="84"/>
      <c r="F18719" s="84"/>
    </row>
    <row r="18720" spans="1:6" x14ac:dyDescent="0.25">
      <c r="A18720" t="s">
        <v>19958</v>
      </c>
      <c r="B18720">
        <v>1</v>
      </c>
      <c r="C18720" t="s">
        <v>9357</v>
      </c>
      <c r="D18720" s="84"/>
      <c r="F18720" s="84"/>
    </row>
    <row r="18721" spans="1:6" x14ac:dyDescent="0.25">
      <c r="A18721" t="s">
        <v>19959</v>
      </c>
      <c r="B18721">
        <v>1</v>
      </c>
      <c r="C18721" t="s">
        <v>9357</v>
      </c>
      <c r="D18721" s="84"/>
      <c r="F18721" s="84"/>
    </row>
    <row r="18722" spans="1:6" x14ac:dyDescent="0.25">
      <c r="A18722" t="s">
        <v>19960</v>
      </c>
      <c r="B18722">
        <v>1</v>
      </c>
      <c r="C18722" t="s">
        <v>9357</v>
      </c>
      <c r="D18722" s="84"/>
      <c r="F18722" s="84"/>
    </row>
    <row r="18723" spans="1:6" x14ac:dyDescent="0.25">
      <c r="A18723" t="s">
        <v>19961</v>
      </c>
      <c r="B18723">
        <v>1</v>
      </c>
      <c r="C18723" t="s">
        <v>9357</v>
      </c>
      <c r="D18723" s="84"/>
      <c r="F18723" s="84"/>
    </row>
    <row r="18724" spans="1:6" x14ac:dyDescent="0.25">
      <c r="A18724" t="s">
        <v>19962</v>
      </c>
      <c r="B18724">
        <v>1</v>
      </c>
      <c r="C18724" t="s">
        <v>9357</v>
      </c>
      <c r="D18724" s="84"/>
      <c r="F18724" s="84"/>
    </row>
    <row r="18725" spans="1:6" x14ac:dyDescent="0.25">
      <c r="A18725" t="s">
        <v>19963</v>
      </c>
      <c r="B18725">
        <v>1</v>
      </c>
      <c r="C18725" t="s">
        <v>9357</v>
      </c>
      <c r="D18725" s="84"/>
      <c r="F18725" s="84"/>
    </row>
    <row r="18726" spans="1:6" x14ac:dyDescent="0.25">
      <c r="A18726" t="s">
        <v>19964</v>
      </c>
      <c r="B18726">
        <v>1</v>
      </c>
      <c r="C18726" t="s">
        <v>9357</v>
      </c>
      <c r="D18726" s="84"/>
      <c r="F18726" s="84"/>
    </row>
    <row r="18727" spans="1:6" x14ac:dyDescent="0.25">
      <c r="A18727" t="s">
        <v>19965</v>
      </c>
      <c r="B18727">
        <v>1</v>
      </c>
      <c r="C18727" t="s">
        <v>9357</v>
      </c>
      <c r="D18727" s="84"/>
      <c r="F18727" s="84"/>
    </row>
    <row r="18728" spans="1:6" x14ac:dyDescent="0.25">
      <c r="A18728" t="s">
        <v>19966</v>
      </c>
      <c r="B18728">
        <v>1</v>
      </c>
      <c r="C18728" t="s">
        <v>9357</v>
      </c>
      <c r="D18728" s="84"/>
      <c r="F18728" s="84"/>
    </row>
    <row r="18729" spans="1:6" x14ac:dyDescent="0.25">
      <c r="A18729" t="s">
        <v>19967</v>
      </c>
      <c r="B18729">
        <v>1</v>
      </c>
      <c r="C18729" t="s">
        <v>9357</v>
      </c>
      <c r="D18729" s="84"/>
      <c r="F18729" s="84"/>
    </row>
    <row r="18730" spans="1:6" x14ac:dyDescent="0.25">
      <c r="A18730" t="s">
        <v>19968</v>
      </c>
      <c r="B18730">
        <v>1</v>
      </c>
      <c r="C18730" t="s">
        <v>9357</v>
      </c>
      <c r="D18730" s="84"/>
      <c r="F18730" s="84"/>
    </row>
    <row r="18731" spans="1:6" x14ac:dyDescent="0.25">
      <c r="A18731" t="s">
        <v>19969</v>
      </c>
      <c r="B18731">
        <v>1</v>
      </c>
      <c r="C18731" t="s">
        <v>9357</v>
      </c>
      <c r="D18731" s="84"/>
      <c r="F18731" s="84"/>
    </row>
    <row r="18732" spans="1:6" x14ac:dyDescent="0.25">
      <c r="A18732" t="s">
        <v>19970</v>
      </c>
      <c r="B18732">
        <v>1</v>
      </c>
      <c r="C18732" t="s">
        <v>9357</v>
      </c>
      <c r="D18732" s="84"/>
      <c r="F18732" s="84"/>
    </row>
    <row r="18733" spans="1:6" x14ac:dyDescent="0.25">
      <c r="A18733" t="s">
        <v>19971</v>
      </c>
      <c r="B18733">
        <v>1</v>
      </c>
      <c r="C18733" t="s">
        <v>9357</v>
      </c>
      <c r="D18733" s="84"/>
      <c r="F18733" s="84"/>
    </row>
    <row r="18734" spans="1:6" x14ac:dyDescent="0.25">
      <c r="A18734" t="s">
        <v>19972</v>
      </c>
      <c r="B18734">
        <v>1</v>
      </c>
      <c r="C18734" t="s">
        <v>9357</v>
      </c>
      <c r="D18734" s="84"/>
      <c r="F18734" s="84"/>
    </row>
    <row r="18735" spans="1:6" x14ac:dyDescent="0.25">
      <c r="A18735" t="s">
        <v>19973</v>
      </c>
      <c r="B18735">
        <v>1</v>
      </c>
      <c r="C18735" t="s">
        <v>9357</v>
      </c>
      <c r="D18735" s="84"/>
      <c r="F18735" s="84"/>
    </row>
    <row r="18736" spans="1:6" x14ac:dyDescent="0.25">
      <c r="A18736" t="s">
        <v>19974</v>
      </c>
      <c r="B18736">
        <v>1</v>
      </c>
      <c r="C18736" t="s">
        <v>9357</v>
      </c>
      <c r="D18736" s="84"/>
      <c r="F18736" s="84"/>
    </row>
    <row r="18737" spans="1:6" x14ac:dyDescent="0.25">
      <c r="A18737" t="s">
        <v>19975</v>
      </c>
      <c r="B18737">
        <v>1</v>
      </c>
      <c r="C18737" t="s">
        <v>9357</v>
      </c>
      <c r="D18737" s="84"/>
      <c r="F18737" s="84"/>
    </row>
    <row r="18738" spans="1:6" x14ac:dyDescent="0.25">
      <c r="A18738" t="s">
        <v>19976</v>
      </c>
      <c r="B18738">
        <v>1</v>
      </c>
      <c r="C18738" t="s">
        <v>9357</v>
      </c>
      <c r="D18738" s="84"/>
      <c r="F18738" s="84"/>
    </row>
    <row r="18739" spans="1:6" x14ac:dyDescent="0.25">
      <c r="A18739" t="s">
        <v>19977</v>
      </c>
      <c r="B18739">
        <v>1</v>
      </c>
      <c r="C18739" t="s">
        <v>9357</v>
      </c>
      <c r="D18739" s="84"/>
      <c r="F18739" s="84"/>
    </row>
    <row r="18740" spans="1:6" x14ac:dyDescent="0.25">
      <c r="A18740" t="s">
        <v>19978</v>
      </c>
      <c r="B18740">
        <v>1</v>
      </c>
      <c r="C18740" t="s">
        <v>9357</v>
      </c>
      <c r="D18740" s="84"/>
      <c r="F18740" s="84"/>
    </row>
    <row r="18741" spans="1:6" x14ac:dyDescent="0.25">
      <c r="A18741" t="s">
        <v>19979</v>
      </c>
      <c r="B18741">
        <v>1</v>
      </c>
      <c r="C18741" t="s">
        <v>9357</v>
      </c>
      <c r="D18741" s="84"/>
      <c r="F18741" s="84"/>
    </row>
    <row r="18742" spans="1:6" x14ac:dyDescent="0.25">
      <c r="A18742" t="s">
        <v>19980</v>
      </c>
      <c r="B18742">
        <v>1</v>
      </c>
      <c r="C18742" t="s">
        <v>9357</v>
      </c>
      <c r="D18742" s="84"/>
      <c r="F18742" s="84"/>
    </row>
    <row r="18743" spans="1:6" x14ac:dyDescent="0.25">
      <c r="A18743" t="s">
        <v>19981</v>
      </c>
      <c r="B18743">
        <v>1</v>
      </c>
      <c r="C18743" t="s">
        <v>9357</v>
      </c>
      <c r="D18743" s="84"/>
      <c r="F18743" s="84"/>
    </row>
    <row r="18744" spans="1:6" x14ac:dyDescent="0.25">
      <c r="A18744" t="s">
        <v>19982</v>
      </c>
      <c r="B18744">
        <v>1</v>
      </c>
      <c r="C18744" t="s">
        <v>9357</v>
      </c>
      <c r="D18744" s="84"/>
      <c r="F18744" s="84"/>
    </row>
    <row r="18745" spans="1:6" x14ac:dyDescent="0.25">
      <c r="A18745" t="s">
        <v>19983</v>
      </c>
      <c r="B18745">
        <v>1</v>
      </c>
      <c r="C18745" t="s">
        <v>9357</v>
      </c>
      <c r="D18745" s="84"/>
      <c r="F18745" s="84"/>
    </row>
    <row r="18746" spans="1:6" x14ac:dyDescent="0.25">
      <c r="A18746" t="s">
        <v>19984</v>
      </c>
      <c r="B18746">
        <v>1</v>
      </c>
      <c r="C18746" t="s">
        <v>9357</v>
      </c>
      <c r="D18746" s="84"/>
      <c r="F18746" s="84"/>
    </row>
    <row r="18747" spans="1:6" x14ac:dyDescent="0.25">
      <c r="A18747" t="s">
        <v>19985</v>
      </c>
      <c r="B18747">
        <v>1</v>
      </c>
      <c r="C18747" t="s">
        <v>9357</v>
      </c>
      <c r="D18747" s="84"/>
      <c r="F18747" s="84"/>
    </row>
    <row r="18748" spans="1:6" x14ac:dyDescent="0.25">
      <c r="A18748" t="s">
        <v>19986</v>
      </c>
      <c r="B18748">
        <v>1</v>
      </c>
      <c r="C18748" t="s">
        <v>9357</v>
      </c>
      <c r="D18748" s="84"/>
      <c r="F18748" s="84"/>
    </row>
    <row r="18749" spans="1:6" x14ac:dyDescent="0.25">
      <c r="A18749" t="s">
        <v>19987</v>
      </c>
      <c r="B18749">
        <v>1</v>
      </c>
      <c r="C18749" t="s">
        <v>9357</v>
      </c>
      <c r="D18749" s="84"/>
      <c r="F18749" s="84"/>
    </row>
    <row r="18750" spans="1:6" x14ac:dyDescent="0.25">
      <c r="A18750" t="s">
        <v>19988</v>
      </c>
      <c r="B18750">
        <v>1</v>
      </c>
      <c r="C18750" t="s">
        <v>9357</v>
      </c>
      <c r="D18750" s="84"/>
      <c r="F18750" s="84"/>
    </row>
    <row r="18751" spans="1:6" x14ac:dyDescent="0.25">
      <c r="A18751" t="s">
        <v>19989</v>
      </c>
      <c r="B18751">
        <v>1</v>
      </c>
      <c r="C18751" t="s">
        <v>9357</v>
      </c>
      <c r="D18751" s="84"/>
      <c r="F18751" s="84"/>
    </row>
    <row r="18752" spans="1:6" x14ac:dyDescent="0.25">
      <c r="A18752" t="s">
        <v>19990</v>
      </c>
      <c r="B18752">
        <v>1</v>
      </c>
      <c r="C18752" t="s">
        <v>9357</v>
      </c>
      <c r="D18752" s="84"/>
      <c r="F18752" s="84"/>
    </row>
    <row r="18753" spans="1:6" x14ac:dyDescent="0.25">
      <c r="A18753" t="s">
        <v>19991</v>
      </c>
      <c r="B18753">
        <v>1</v>
      </c>
      <c r="C18753" t="s">
        <v>9357</v>
      </c>
      <c r="D18753" s="84"/>
      <c r="F18753" s="84"/>
    </row>
    <row r="18754" spans="1:6" x14ac:dyDescent="0.25">
      <c r="A18754" t="s">
        <v>19992</v>
      </c>
      <c r="B18754">
        <v>1</v>
      </c>
      <c r="C18754" t="s">
        <v>9357</v>
      </c>
      <c r="D18754" s="84"/>
      <c r="F18754" s="84"/>
    </row>
    <row r="18755" spans="1:6" x14ac:dyDescent="0.25">
      <c r="A18755" t="s">
        <v>19993</v>
      </c>
      <c r="B18755">
        <v>1</v>
      </c>
      <c r="C18755" t="s">
        <v>9357</v>
      </c>
      <c r="D18755" s="84"/>
      <c r="F18755" s="84"/>
    </row>
    <row r="18756" spans="1:6" x14ac:dyDescent="0.25">
      <c r="A18756" t="s">
        <v>19994</v>
      </c>
      <c r="B18756">
        <v>1</v>
      </c>
      <c r="C18756" t="s">
        <v>9357</v>
      </c>
      <c r="D18756" s="84"/>
      <c r="F18756" s="84"/>
    </row>
    <row r="18757" spans="1:6" x14ac:dyDescent="0.25">
      <c r="A18757" t="s">
        <v>19995</v>
      </c>
      <c r="B18757">
        <v>1</v>
      </c>
      <c r="C18757" t="s">
        <v>9357</v>
      </c>
      <c r="D18757" s="84"/>
      <c r="F18757" s="84"/>
    </row>
    <row r="18758" spans="1:6" x14ac:dyDescent="0.25">
      <c r="A18758" t="s">
        <v>19996</v>
      </c>
      <c r="B18758">
        <v>1</v>
      </c>
      <c r="C18758" t="s">
        <v>9357</v>
      </c>
      <c r="D18758" s="84"/>
      <c r="F18758" s="84"/>
    </row>
    <row r="18759" spans="1:6" x14ac:dyDescent="0.25">
      <c r="A18759" t="s">
        <v>19997</v>
      </c>
      <c r="B18759">
        <v>1</v>
      </c>
      <c r="C18759" t="s">
        <v>9357</v>
      </c>
      <c r="D18759" s="84"/>
      <c r="F18759" s="84"/>
    </row>
    <row r="18760" spans="1:6" x14ac:dyDescent="0.25">
      <c r="A18760" t="s">
        <v>19998</v>
      </c>
      <c r="B18760">
        <v>1</v>
      </c>
      <c r="C18760" t="s">
        <v>9357</v>
      </c>
      <c r="D18760" s="84"/>
      <c r="F18760" s="84"/>
    </row>
    <row r="18761" spans="1:6" x14ac:dyDescent="0.25">
      <c r="A18761" t="s">
        <v>19999</v>
      </c>
      <c r="B18761">
        <v>1</v>
      </c>
      <c r="C18761" t="s">
        <v>9357</v>
      </c>
      <c r="D18761" s="84"/>
      <c r="F18761" s="84"/>
    </row>
    <row r="18762" spans="1:6" x14ac:dyDescent="0.25">
      <c r="A18762" t="s">
        <v>20000</v>
      </c>
      <c r="B18762">
        <v>1</v>
      </c>
      <c r="C18762" t="s">
        <v>9357</v>
      </c>
      <c r="D18762" s="84"/>
      <c r="F18762" s="84"/>
    </row>
    <row r="18763" spans="1:6" x14ac:dyDescent="0.25">
      <c r="A18763" t="s">
        <v>20001</v>
      </c>
      <c r="B18763">
        <v>1</v>
      </c>
      <c r="C18763" t="s">
        <v>9357</v>
      </c>
      <c r="D18763" s="84"/>
      <c r="F18763" s="84"/>
    </row>
    <row r="18764" spans="1:6" x14ac:dyDescent="0.25">
      <c r="A18764" t="s">
        <v>20002</v>
      </c>
      <c r="B18764">
        <v>1</v>
      </c>
      <c r="C18764" t="s">
        <v>9357</v>
      </c>
      <c r="D18764" s="84"/>
      <c r="F18764" s="84"/>
    </row>
    <row r="18765" spans="1:6" x14ac:dyDescent="0.25">
      <c r="A18765" t="s">
        <v>20003</v>
      </c>
      <c r="B18765">
        <v>1</v>
      </c>
      <c r="C18765" t="s">
        <v>9357</v>
      </c>
      <c r="D18765" s="84"/>
      <c r="F18765" s="84"/>
    </row>
    <row r="18766" spans="1:6" x14ac:dyDescent="0.25">
      <c r="A18766" t="s">
        <v>20004</v>
      </c>
      <c r="B18766">
        <v>1</v>
      </c>
      <c r="C18766" t="s">
        <v>9357</v>
      </c>
      <c r="D18766" s="84"/>
      <c r="F18766" s="84"/>
    </row>
    <row r="18767" spans="1:6" x14ac:dyDescent="0.25">
      <c r="A18767" t="s">
        <v>20005</v>
      </c>
      <c r="B18767">
        <v>1</v>
      </c>
      <c r="C18767" t="s">
        <v>9357</v>
      </c>
      <c r="D18767" s="84"/>
      <c r="F18767" s="84"/>
    </row>
    <row r="18768" spans="1:6" x14ac:dyDescent="0.25">
      <c r="A18768" t="s">
        <v>20006</v>
      </c>
      <c r="B18768">
        <v>1</v>
      </c>
      <c r="C18768" t="s">
        <v>9357</v>
      </c>
      <c r="D18768" s="84"/>
      <c r="F18768" s="84"/>
    </row>
    <row r="18769" spans="1:6" x14ac:dyDescent="0.25">
      <c r="A18769" t="s">
        <v>20007</v>
      </c>
      <c r="B18769">
        <v>1</v>
      </c>
      <c r="C18769" t="s">
        <v>9357</v>
      </c>
      <c r="D18769" s="84"/>
      <c r="F18769" s="84"/>
    </row>
    <row r="18770" spans="1:6" x14ac:dyDescent="0.25">
      <c r="A18770" t="s">
        <v>20008</v>
      </c>
      <c r="B18770">
        <v>1</v>
      </c>
      <c r="C18770" t="s">
        <v>9357</v>
      </c>
      <c r="D18770" s="84"/>
      <c r="F18770" s="84"/>
    </row>
    <row r="18771" spans="1:6" x14ac:dyDescent="0.25">
      <c r="A18771" t="s">
        <v>20009</v>
      </c>
      <c r="B18771">
        <v>1</v>
      </c>
      <c r="C18771" t="s">
        <v>9357</v>
      </c>
      <c r="D18771" s="84"/>
      <c r="F18771" s="84"/>
    </row>
    <row r="18772" spans="1:6" x14ac:dyDescent="0.25">
      <c r="A18772" t="s">
        <v>20010</v>
      </c>
      <c r="B18772">
        <v>1</v>
      </c>
      <c r="C18772" t="s">
        <v>9357</v>
      </c>
      <c r="D18772" s="84"/>
      <c r="F18772" s="84"/>
    </row>
    <row r="18773" spans="1:6" x14ac:dyDescent="0.25">
      <c r="A18773" t="s">
        <v>20011</v>
      </c>
      <c r="B18773">
        <v>1</v>
      </c>
      <c r="C18773" t="s">
        <v>9357</v>
      </c>
      <c r="D18773" s="84"/>
      <c r="F18773" s="84"/>
    </row>
    <row r="18774" spans="1:6" x14ac:dyDescent="0.25">
      <c r="A18774" t="s">
        <v>20012</v>
      </c>
      <c r="B18774">
        <v>1</v>
      </c>
      <c r="C18774" t="s">
        <v>9357</v>
      </c>
      <c r="D18774" s="84"/>
      <c r="F18774" s="84"/>
    </row>
    <row r="18775" spans="1:6" x14ac:dyDescent="0.25">
      <c r="A18775" t="s">
        <v>20013</v>
      </c>
      <c r="B18775">
        <v>1</v>
      </c>
      <c r="C18775" t="s">
        <v>9357</v>
      </c>
      <c r="D18775" s="84"/>
      <c r="F18775" s="84"/>
    </row>
    <row r="18776" spans="1:6" x14ac:dyDescent="0.25">
      <c r="A18776" t="s">
        <v>20014</v>
      </c>
      <c r="B18776">
        <v>1</v>
      </c>
      <c r="C18776" t="s">
        <v>9357</v>
      </c>
      <c r="D18776" s="84"/>
      <c r="F18776" s="84"/>
    </row>
    <row r="18777" spans="1:6" x14ac:dyDescent="0.25">
      <c r="A18777" t="s">
        <v>20015</v>
      </c>
      <c r="B18777">
        <v>1</v>
      </c>
      <c r="C18777" t="s">
        <v>9357</v>
      </c>
      <c r="D18777" s="84"/>
      <c r="F18777" s="84"/>
    </row>
    <row r="18778" spans="1:6" x14ac:dyDescent="0.25">
      <c r="A18778" t="s">
        <v>20016</v>
      </c>
      <c r="B18778">
        <v>1</v>
      </c>
      <c r="C18778" t="s">
        <v>9357</v>
      </c>
      <c r="D18778" s="84"/>
      <c r="F18778" s="84"/>
    </row>
    <row r="18779" spans="1:6" x14ac:dyDescent="0.25">
      <c r="A18779" t="s">
        <v>20017</v>
      </c>
      <c r="B18779">
        <v>1</v>
      </c>
      <c r="C18779" t="s">
        <v>9357</v>
      </c>
      <c r="D18779" s="84"/>
      <c r="F18779" s="84"/>
    </row>
    <row r="18780" spans="1:6" x14ac:dyDescent="0.25">
      <c r="A18780" t="s">
        <v>20018</v>
      </c>
      <c r="B18780">
        <v>1</v>
      </c>
      <c r="C18780" t="s">
        <v>9357</v>
      </c>
      <c r="D18780" s="84"/>
      <c r="F18780" s="84"/>
    </row>
    <row r="18781" spans="1:6" x14ac:dyDescent="0.25">
      <c r="A18781" t="s">
        <v>20019</v>
      </c>
      <c r="B18781">
        <v>1</v>
      </c>
      <c r="C18781" t="s">
        <v>9357</v>
      </c>
      <c r="D18781" s="84"/>
      <c r="F18781" s="84"/>
    </row>
    <row r="18782" spans="1:6" x14ac:dyDescent="0.25">
      <c r="A18782" t="s">
        <v>20020</v>
      </c>
      <c r="B18782">
        <v>1</v>
      </c>
      <c r="C18782" t="s">
        <v>9357</v>
      </c>
      <c r="D18782" s="84"/>
      <c r="F18782" s="84"/>
    </row>
    <row r="18783" spans="1:6" x14ac:dyDescent="0.25">
      <c r="A18783" t="s">
        <v>20021</v>
      </c>
      <c r="B18783">
        <v>1</v>
      </c>
      <c r="C18783" t="s">
        <v>9357</v>
      </c>
      <c r="D18783" s="84"/>
      <c r="F18783" s="84"/>
    </row>
    <row r="18784" spans="1:6" x14ac:dyDescent="0.25">
      <c r="A18784" t="s">
        <v>20022</v>
      </c>
      <c r="B18784">
        <v>1</v>
      </c>
      <c r="C18784" t="s">
        <v>9357</v>
      </c>
      <c r="D18784" s="84"/>
      <c r="F18784" s="84"/>
    </row>
    <row r="18785" spans="1:6" x14ac:dyDescent="0.25">
      <c r="A18785" t="s">
        <v>20023</v>
      </c>
      <c r="B18785">
        <v>1</v>
      </c>
      <c r="C18785" t="s">
        <v>9357</v>
      </c>
      <c r="D18785" s="84"/>
      <c r="F18785" s="84"/>
    </row>
    <row r="18786" spans="1:6" x14ac:dyDescent="0.25">
      <c r="A18786" t="s">
        <v>20024</v>
      </c>
      <c r="B18786">
        <v>1</v>
      </c>
      <c r="C18786" t="s">
        <v>9357</v>
      </c>
      <c r="D18786" s="84"/>
      <c r="F18786" s="84"/>
    </row>
    <row r="18787" spans="1:6" x14ac:dyDescent="0.25">
      <c r="A18787" t="s">
        <v>20025</v>
      </c>
      <c r="B18787">
        <v>1</v>
      </c>
      <c r="C18787" t="s">
        <v>9357</v>
      </c>
      <c r="D18787" s="84"/>
      <c r="F18787" s="84"/>
    </row>
    <row r="18788" spans="1:6" x14ac:dyDescent="0.25">
      <c r="A18788" t="s">
        <v>20026</v>
      </c>
      <c r="B18788">
        <v>1</v>
      </c>
      <c r="C18788" t="s">
        <v>9357</v>
      </c>
      <c r="D18788" s="84"/>
      <c r="F18788" s="84"/>
    </row>
    <row r="18789" spans="1:6" x14ac:dyDescent="0.25">
      <c r="A18789" t="s">
        <v>20027</v>
      </c>
      <c r="B18789">
        <v>1</v>
      </c>
      <c r="C18789" t="s">
        <v>9357</v>
      </c>
      <c r="D18789" s="84"/>
      <c r="F18789" s="84"/>
    </row>
    <row r="18790" spans="1:6" x14ac:dyDescent="0.25">
      <c r="A18790" t="s">
        <v>20028</v>
      </c>
      <c r="B18790">
        <v>1</v>
      </c>
      <c r="C18790" t="s">
        <v>9357</v>
      </c>
      <c r="D18790" s="84"/>
      <c r="F18790" s="84"/>
    </row>
    <row r="18791" spans="1:6" x14ac:dyDescent="0.25">
      <c r="A18791" t="s">
        <v>20029</v>
      </c>
      <c r="B18791">
        <v>1</v>
      </c>
      <c r="C18791" t="s">
        <v>9357</v>
      </c>
      <c r="D18791" s="84"/>
      <c r="F18791" s="84"/>
    </row>
    <row r="18792" spans="1:6" x14ac:dyDescent="0.25">
      <c r="A18792" t="s">
        <v>20030</v>
      </c>
      <c r="B18792">
        <v>1</v>
      </c>
      <c r="C18792" t="s">
        <v>9357</v>
      </c>
      <c r="D18792" s="84"/>
      <c r="F18792" s="84"/>
    </row>
    <row r="18793" spans="1:6" x14ac:dyDescent="0.25">
      <c r="A18793" t="s">
        <v>20031</v>
      </c>
      <c r="B18793">
        <v>1</v>
      </c>
      <c r="C18793" t="s">
        <v>9357</v>
      </c>
      <c r="D18793" s="84"/>
      <c r="F18793" s="84"/>
    </row>
    <row r="18794" spans="1:6" x14ac:dyDescent="0.25">
      <c r="A18794" t="s">
        <v>20032</v>
      </c>
      <c r="B18794">
        <v>1</v>
      </c>
      <c r="C18794" t="s">
        <v>9357</v>
      </c>
      <c r="D18794" s="84"/>
      <c r="F18794" s="84"/>
    </row>
    <row r="18795" spans="1:6" x14ac:dyDescent="0.25">
      <c r="A18795" t="s">
        <v>20033</v>
      </c>
      <c r="B18795">
        <v>1</v>
      </c>
      <c r="C18795" t="s">
        <v>9357</v>
      </c>
      <c r="D18795" s="84"/>
      <c r="F18795" s="84"/>
    </row>
    <row r="18796" spans="1:6" x14ac:dyDescent="0.25">
      <c r="A18796" t="s">
        <v>20034</v>
      </c>
      <c r="B18796">
        <v>1</v>
      </c>
      <c r="C18796" t="s">
        <v>9357</v>
      </c>
      <c r="D18796" s="84"/>
      <c r="F18796" s="84"/>
    </row>
    <row r="18797" spans="1:6" x14ac:dyDescent="0.25">
      <c r="A18797" t="s">
        <v>20035</v>
      </c>
      <c r="B18797">
        <v>1</v>
      </c>
      <c r="C18797" t="s">
        <v>9357</v>
      </c>
      <c r="D18797" s="84"/>
      <c r="F18797" s="84"/>
    </row>
    <row r="18798" spans="1:6" x14ac:dyDescent="0.25">
      <c r="A18798" t="s">
        <v>20036</v>
      </c>
      <c r="B18798">
        <v>1</v>
      </c>
      <c r="C18798" t="s">
        <v>9357</v>
      </c>
      <c r="D18798" s="84"/>
      <c r="F18798" s="84"/>
    </row>
    <row r="18799" spans="1:6" x14ac:dyDescent="0.25">
      <c r="A18799" t="s">
        <v>20037</v>
      </c>
      <c r="B18799">
        <v>1</v>
      </c>
      <c r="C18799" t="s">
        <v>9357</v>
      </c>
      <c r="D18799" s="84"/>
      <c r="F18799" s="84"/>
    </row>
    <row r="18800" spans="1:6" x14ac:dyDescent="0.25">
      <c r="A18800" t="s">
        <v>20038</v>
      </c>
      <c r="B18800">
        <v>1</v>
      </c>
      <c r="C18800" t="s">
        <v>9357</v>
      </c>
      <c r="D18800" s="84"/>
      <c r="F18800" s="84"/>
    </row>
    <row r="18801" spans="1:6" x14ac:dyDescent="0.25">
      <c r="A18801" t="s">
        <v>20039</v>
      </c>
      <c r="B18801">
        <v>1</v>
      </c>
      <c r="C18801" t="s">
        <v>9357</v>
      </c>
      <c r="D18801" s="84"/>
      <c r="F18801" s="84"/>
    </row>
    <row r="18802" spans="1:6" x14ac:dyDescent="0.25">
      <c r="A18802" t="s">
        <v>20040</v>
      </c>
      <c r="B18802">
        <v>1</v>
      </c>
      <c r="C18802" t="s">
        <v>9357</v>
      </c>
      <c r="D18802" s="84"/>
      <c r="F18802" s="84"/>
    </row>
    <row r="18803" spans="1:6" x14ac:dyDescent="0.25">
      <c r="A18803" t="s">
        <v>20041</v>
      </c>
      <c r="B18803">
        <v>1</v>
      </c>
      <c r="C18803" t="s">
        <v>9357</v>
      </c>
      <c r="D18803" s="84"/>
      <c r="F18803" s="84"/>
    </row>
    <row r="18804" spans="1:6" x14ac:dyDescent="0.25">
      <c r="A18804" t="s">
        <v>20042</v>
      </c>
      <c r="B18804">
        <v>1</v>
      </c>
      <c r="C18804" t="s">
        <v>9357</v>
      </c>
      <c r="D18804" s="84"/>
      <c r="F18804" s="84"/>
    </row>
    <row r="18805" spans="1:6" x14ac:dyDescent="0.25">
      <c r="A18805" t="s">
        <v>20043</v>
      </c>
      <c r="B18805">
        <v>1</v>
      </c>
      <c r="C18805" t="s">
        <v>9357</v>
      </c>
      <c r="D18805" s="84"/>
      <c r="F18805" s="84"/>
    </row>
    <row r="18806" spans="1:6" x14ac:dyDescent="0.25">
      <c r="A18806" t="s">
        <v>20044</v>
      </c>
      <c r="B18806">
        <v>1</v>
      </c>
      <c r="C18806" t="s">
        <v>9357</v>
      </c>
      <c r="D18806" s="84"/>
      <c r="F18806" s="84"/>
    </row>
    <row r="18807" spans="1:6" x14ac:dyDescent="0.25">
      <c r="A18807" t="s">
        <v>20045</v>
      </c>
      <c r="B18807">
        <v>1</v>
      </c>
      <c r="C18807" t="s">
        <v>9357</v>
      </c>
      <c r="D18807" s="84"/>
      <c r="F18807" s="84"/>
    </row>
    <row r="18808" spans="1:6" x14ac:dyDescent="0.25">
      <c r="A18808" t="s">
        <v>20046</v>
      </c>
      <c r="B18808">
        <v>1</v>
      </c>
      <c r="C18808" t="s">
        <v>9357</v>
      </c>
      <c r="D18808" s="84"/>
      <c r="F18808" s="84"/>
    </row>
    <row r="18809" spans="1:6" x14ac:dyDescent="0.25">
      <c r="A18809" t="s">
        <v>20047</v>
      </c>
      <c r="B18809">
        <v>1</v>
      </c>
      <c r="C18809" t="s">
        <v>9357</v>
      </c>
      <c r="D18809" s="84"/>
      <c r="F18809" s="84"/>
    </row>
    <row r="18810" spans="1:6" x14ac:dyDescent="0.25">
      <c r="A18810" t="s">
        <v>20048</v>
      </c>
      <c r="B18810">
        <v>1</v>
      </c>
      <c r="C18810" t="s">
        <v>9357</v>
      </c>
      <c r="D18810" s="84"/>
      <c r="F18810" s="84"/>
    </row>
    <row r="18811" spans="1:6" x14ac:dyDescent="0.25">
      <c r="A18811" t="s">
        <v>20049</v>
      </c>
      <c r="B18811">
        <v>1</v>
      </c>
      <c r="C18811" t="s">
        <v>9357</v>
      </c>
      <c r="D18811" s="84"/>
      <c r="F18811" s="84"/>
    </row>
    <row r="18812" spans="1:6" x14ac:dyDescent="0.25">
      <c r="A18812" t="s">
        <v>20050</v>
      </c>
      <c r="B18812">
        <v>1</v>
      </c>
      <c r="C18812" t="s">
        <v>9357</v>
      </c>
      <c r="D18812" s="84"/>
      <c r="F18812" s="84"/>
    </row>
    <row r="18813" spans="1:6" x14ac:dyDescent="0.25">
      <c r="A18813" t="s">
        <v>20051</v>
      </c>
      <c r="B18813">
        <v>1</v>
      </c>
      <c r="C18813" t="s">
        <v>9357</v>
      </c>
      <c r="D18813" s="84"/>
      <c r="F18813" s="84"/>
    </row>
    <row r="18814" spans="1:6" x14ac:dyDescent="0.25">
      <c r="A18814" t="s">
        <v>20052</v>
      </c>
      <c r="B18814">
        <v>1</v>
      </c>
      <c r="C18814" t="s">
        <v>9357</v>
      </c>
      <c r="D18814" s="84"/>
      <c r="F18814" s="84"/>
    </row>
    <row r="18815" spans="1:6" x14ac:dyDescent="0.25">
      <c r="A18815" t="s">
        <v>20053</v>
      </c>
      <c r="B18815">
        <v>1</v>
      </c>
      <c r="C18815" t="s">
        <v>9357</v>
      </c>
      <c r="D18815" s="84"/>
      <c r="F18815" s="84"/>
    </row>
    <row r="18816" spans="1:6" x14ac:dyDescent="0.25">
      <c r="A18816" t="s">
        <v>20054</v>
      </c>
      <c r="B18816">
        <v>1</v>
      </c>
      <c r="C18816" t="s">
        <v>9357</v>
      </c>
      <c r="D18816" s="84"/>
      <c r="F18816" s="84"/>
    </row>
    <row r="18817" spans="1:6" x14ac:dyDescent="0.25">
      <c r="A18817" t="s">
        <v>20055</v>
      </c>
      <c r="B18817">
        <v>1</v>
      </c>
      <c r="C18817" t="s">
        <v>9357</v>
      </c>
      <c r="D18817" s="84"/>
      <c r="F18817" s="84"/>
    </row>
    <row r="18818" spans="1:6" x14ac:dyDescent="0.25">
      <c r="A18818" t="s">
        <v>20056</v>
      </c>
      <c r="B18818">
        <v>1</v>
      </c>
      <c r="C18818" t="s">
        <v>9357</v>
      </c>
      <c r="D18818" s="84"/>
      <c r="F18818" s="84"/>
    </row>
    <row r="18819" spans="1:6" x14ac:dyDescent="0.25">
      <c r="A18819" t="s">
        <v>20057</v>
      </c>
      <c r="B18819">
        <v>1</v>
      </c>
      <c r="C18819" t="s">
        <v>9357</v>
      </c>
      <c r="D18819" s="84"/>
      <c r="F18819" s="84"/>
    </row>
    <row r="18820" spans="1:6" x14ac:dyDescent="0.25">
      <c r="A18820" t="s">
        <v>20058</v>
      </c>
      <c r="B18820">
        <v>1</v>
      </c>
      <c r="C18820" t="s">
        <v>9357</v>
      </c>
      <c r="D18820" s="84"/>
      <c r="F18820" s="84"/>
    </row>
    <row r="18821" spans="1:6" x14ac:dyDescent="0.25">
      <c r="A18821" t="s">
        <v>20059</v>
      </c>
      <c r="B18821">
        <v>1</v>
      </c>
      <c r="C18821" t="s">
        <v>9357</v>
      </c>
      <c r="D18821" s="84"/>
      <c r="F18821" s="84"/>
    </row>
    <row r="18822" spans="1:6" x14ac:dyDescent="0.25">
      <c r="A18822" t="s">
        <v>20060</v>
      </c>
      <c r="B18822">
        <v>1</v>
      </c>
      <c r="C18822" t="s">
        <v>9357</v>
      </c>
      <c r="D18822" s="84"/>
      <c r="F18822" s="84"/>
    </row>
    <row r="18823" spans="1:6" x14ac:dyDescent="0.25">
      <c r="A18823" t="s">
        <v>20061</v>
      </c>
      <c r="B18823">
        <v>1</v>
      </c>
      <c r="C18823" t="s">
        <v>9357</v>
      </c>
      <c r="D18823" s="84"/>
      <c r="F18823" s="84"/>
    </row>
    <row r="18824" spans="1:6" x14ac:dyDescent="0.25">
      <c r="A18824" t="s">
        <v>20062</v>
      </c>
      <c r="B18824">
        <v>1</v>
      </c>
      <c r="C18824" t="s">
        <v>9357</v>
      </c>
      <c r="D18824" s="84"/>
      <c r="F18824" s="84"/>
    </row>
    <row r="18825" spans="1:6" x14ac:dyDescent="0.25">
      <c r="A18825" t="s">
        <v>20063</v>
      </c>
      <c r="B18825">
        <v>1</v>
      </c>
      <c r="C18825" t="s">
        <v>9357</v>
      </c>
      <c r="D18825" s="84"/>
      <c r="F18825" s="84"/>
    </row>
    <row r="18826" spans="1:6" x14ac:dyDescent="0.25">
      <c r="A18826" t="s">
        <v>20064</v>
      </c>
      <c r="B18826">
        <v>1</v>
      </c>
      <c r="C18826" t="s">
        <v>9357</v>
      </c>
      <c r="D18826" s="84"/>
      <c r="F18826" s="84"/>
    </row>
    <row r="18827" spans="1:6" x14ac:dyDescent="0.25">
      <c r="A18827" t="s">
        <v>20065</v>
      </c>
      <c r="B18827">
        <v>1</v>
      </c>
      <c r="C18827" t="s">
        <v>9357</v>
      </c>
      <c r="D18827" s="84"/>
      <c r="F18827" s="84"/>
    </row>
    <row r="18828" spans="1:6" x14ac:dyDescent="0.25">
      <c r="A18828" t="s">
        <v>20066</v>
      </c>
      <c r="B18828">
        <v>1</v>
      </c>
      <c r="C18828" t="s">
        <v>9357</v>
      </c>
      <c r="D18828" s="84"/>
      <c r="F18828" s="84"/>
    </row>
    <row r="18829" spans="1:6" x14ac:dyDescent="0.25">
      <c r="A18829" t="s">
        <v>20067</v>
      </c>
      <c r="B18829">
        <v>1</v>
      </c>
      <c r="C18829" t="s">
        <v>9357</v>
      </c>
      <c r="D18829" s="84"/>
      <c r="F18829" s="84"/>
    </row>
    <row r="18830" spans="1:6" x14ac:dyDescent="0.25">
      <c r="A18830" t="s">
        <v>20068</v>
      </c>
      <c r="B18830">
        <v>1</v>
      </c>
      <c r="C18830" t="s">
        <v>9357</v>
      </c>
      <c r="D18830" s="84"/>
      <c r="F18830" s="84"/>
    </row>
    <row r="18831" spans="1:6" x14ac:dyDescent="0.25">
      <c r="A18831" t="s">
        <v>20069</v>
      </c>
      <c r="B18831">
        <v>1</v>
      </c>
      <c r="C18831" t="s">
        <v>9357</v>
      </c>
      <c r="D18831" s="84"/>
      <c r="F18831" s="84"/>
    </row>
    <row r="18832" spans="1:6" x14ac:dyDescent="0.25">
      <c r="A18832" t="s">
        <v>20070</v>
      </c>
      <c r="B18832">
        <v>1</v>
      </c>
      <c r="C18832" t="s">
        <v>9357</v>
      </c>
      <c r="D18832" s="84"/>
      <c r="F18832" s="84"/>
    </row>
    <row r="18833" spans="1:6" x14ac:dyDescent="0.25">
      <c r="A18833" t="s">
        <v>20071</v>
      </c>
      <c r="B18833">
        <v>1</v>
      </c>
      <c r="C18833" t="s">
        <v>9357</v>
      </c>
      <c r="D18833" s="84"/>
      <c r="F18833" s="84"/>
    </row>
    <row r="18834" spans="1:6" x14ac:dyDescent="0.25">
      <c r="A18834" t="s">
        <v>20072</v>
      </c>
      <c r="B18834">
        <v>1</v>
      </c>
      <c r="C18834" t="s">
        <v>9357</v>
      </c>
      <c r="D18834" s="84"/>
      <c r="F18834" s="84"/>
    </row>
    <row r="18835" spans="1:6" x14ac:dyDescent="0.25">
      <c r="A18835" t="s">
        <v>20073</v>
      </c>
      <c r="B18835">
        <v>1</v>
      </c>
      <c r="C18835" t="s">
        <v>9357</v>
      </c>
      <c r="D18835" s="84"/>
      <c r="F18835" s="84"/>
    </row>
    <row r="18836" spans="1:6" x14ac:dyDescent="0.25">
      <c r="A18836" t="s">
        <v>20074</v>
      </c>
      <c r="B18836">
        <v>1</v>
      </c>
      <c r="C18836" t="s">
        <v>9357</v>
      </c>
      <c r="D18836" s="84"/>
      <c r="F18836" s="84"/>
    </row>
    <row r="18837" spans="1:6" x14ac:dyDescent="0.25">
      <c r="A18837" t="s">
        <v>20075</v>
      </c>
      <c r="B18837">
        <v>1</v>
      </c>
      <c r="C18837" t="s">
        <v>9357</v>
      </c>
      <c r="D18837" s="84"/>
      <c r="F18837" s="84"/>
    </row>
    <row r="18838" spans="1:6" x14ac:dyDescent="0.25">
      <c r="A18838" t="s">
        <v>20076</v>
      </c>
      <c r="B18838">
        <v>1</v>
      </c>
      <c r="C18838" t="s">
        <v>9357</v>
      </c>
      <c r="D18838" s="84"/>
      <c r="F18838" s="84"/>
    </row>
    <row r="18839" spans="1:6" x14ac:dyDescent="0.25">
      <c r="A18839" t="s">
        <v>20077</v>
      </c>
      <c r="B18839">
        <v>1</v>
      </c>
      <c r="C18839" t="s">
        <v>9357</v>
      </c>
      <c r="D18839" s="84"/>
      <c r="F18839" s="84"/>
    </row>
    <row r="18840" spans="1:6" x14ac:dyDescent="0.25">
      <c r="A18840" t="s">
        <v>20078</v>
      </c>
      <c r="B18840">
        <v>1</v>
      </c>
      <c r="C18840" t="s">
        <v>9357</v>
      </c>
      <c r="D18840" s="84"/>
      <c r="F18840" s="84"/>
    </row>
    <row r="18841" spans="1:6" x14ac:dyDescent="0.25">
      <c r="A18841" t="s">
        <v>20079</v>
      </c>
      <c r="B18841">
        <v>1</v>
      </c>
      <c r="C18841" t="s">
        <v>9357</v>
      </c>
      <c r="D18841" s="84"/>
      <c r="F18841" s="84"/>
    </row>
    <row r="18842" spans="1:6" x14ac:dyDescent="0.25">
      <c r="A18842" t="s">
        <v>20080</v>
      </c>
      <c r="B18842">
        <v>1</v>
      </c>
      <c r="C18842" t="s">
        <v>9357</v>
      </c>
      <c r="D18842" s="84"/>
      <c r="F18842" s="84"/>
    </row>
    <row r="18843" spans="1:6" x14ac:dyDescent="0.25">
      <c r="A18843" t="s">
        <v>20081</v>
      </c>
      <c r="B18843">
        <v>1</v>
      </c>
      <c r="C18843" t="s">
        <v>9357</v>
      </c>
      <c r="D18843" s="84"/>
      <c r="F18843" s="84"/>
    </row>
    <row r="18844" spans="1:6" x14ac:dyDescent="0.25">
      <c r="A18844" t="s">
        <v>20082</v>
      </c>
      <c r="B18844">
        <v>1</v>
      </c>
      <c r="C18844" t="s">
        <v>9357</v>
      </c>
      <c r="D18844" s="84"/>
      <c r="F18844" s="84"/>
    </row>
    <row r="18845" spans="1:6" x14ac:dyDescent="0.25">
      <c r="A18845" t="s">
        <v>20083</v>
      </c>
      <c r="B18845">
        <v>1</v>
      </c>
      <c r="C18845" t="s">
        <v>9357</v>
      </c>
      <c r="D18845" s="84"/>
      <c r="F18845" s="84"/>
    </row>
    <row r="18846" spans="1:6" x14ac:dyDescent="0.25">
      <c r="A18846" t="s">
        <v>20084</v>
      </c>
      <c r="B18846">
        <v>1</v>
      </c>
      <c r="C18846" t="s">
        <v>9357</v>
      </c>
      <c r="D18846" s="84"/>
      <c r="F18846" s="84"/>
    </row>
    <row r="18847" spans="1:6" x14ac:dyDescent="0.25">
      <c r="A18847" t="s">
        <v>20085</v>
      </c>
      <c r="B18847">
        <v>1</v>
      </c>
      <c r="C18847" t="s">
        <v>9357</v>
      </c>
      <c r="D18847" s="84"/>
      <c r="F18847" s="84"/>
    </row>
    <row r="18848" spans="1:6" x14ac:dyDescent="0.25">
      <c r="A18848" t="s">
        <v>20086</v>
      </c>
      <c r="B18848">
        <v>1</v>
      </c>
      <c r="C18848" t="s">
        <v>9357</v>
      </c>
      <c r="D18848" s="84"/>
      <c r="F18848" s="84"/>
    </row>
    <row r="18849" spans="1:6" x14ac:dyDescent="0.25">
      <c r="A18849" t="s">
        <v>20087</v>
      </c>
      <c r="B18849">
        <v>1</v>
      </c>
      <c r="C18849" t="s">
        <v>9357</v>
      </c>
      <c r="D18849" s="84"/>
      <c r="F18849" s="84"/>
    </row>
    <row r="18850" spans="1:6" x14ac:dyDescent="0.25">
      <c r="A18850" t="s">
        <v>20088</v>
      </c>
      <c r="B18850">
        <v>1</v>
      </c>
      <c r="C18850" t="s">
        <v>9357</v>
      </c>
      <c r="D18850" s="84"/>
      <c r="F18850" s="84"/>
    </row>
    <row r="18851" spans="1:6" x14ac:dyDescent="0.25">
      <c r="A18851" t="s">
        <v>20089</v>
      </c>
      <c r="B18851">
        <v>1</v>
      </c>
      <c r="C18851" t="s">
        <v>9357</v>
      </c>
      <c r="D18851" s="84"/>
      <c r="F18851" s="84"/>
    </row>
    <row r="18852" spans="1:6" x14ac:dyDescent="0.25">
      <c r="A18852" t="s">
        <v>20090</v>
      </c>
      <c r="B18852">
        <v>1</v>
      </c>
      <c r="C18852" t="s">
        <v>9357</v>
      </c>
      <c r="D18852" s="84"/>
      <c r="F18852" s="84"/>
    </row>
    <row r="18853" spans="1:6" x14ac:dyDescent="0.25">
      <c r="A18853" t="s">
        <v>20091</v>
      </c>
      <c r="B18853">
        <v>1</v>
      </c>
      <c r="C18853" t="s">
        <v>9357</v>
      </c>
      <c r="D18853" s="84"/>
      <c r="F18853" s="84"/>
    </row>
    <row r="18854" spans="1:6" x14ac:dyDescent="0.25">
      <c r="A18854" t="s">
        <v>20092</v>
      </c>
      <c r="B18854">
        <v>1</v>
      </c>
      <c r="C18854" t="s">
        <v>9357</v>
      </c>
      <c r="D18854" s="84"/>
      <c r="F18854" s="84"/>
    </row>
    <row r="18855" spans="1:6" x14ac:dyDescent="0.25">
      <c r="A18855" t="s">
        <v>20093</v>
      </c>
      <c r="B18855">
        <v>1</v>
      </c>
      <c r="C18855" t="s">
        <v>9357</v>
      </c>
      <c r="D18855" s="84"/>
      <c r="F18855" s="84"/>
    </row>
    <row r="18856" spans="1:6" x14ac:dyDescent="0.25">
      <c r="A18856" t="s">
        <v>20094</v>
      </c>
      <c r="B18856">
        <v>1</v>
      </c>
      <c r="C18856" t="s">
        <v>9357</v>
      </c>
      <c r="D18856" s="84"/>
      <c r="F18856" s="84"/>
    </row>
    <row r="18857" spans="1:6" x14ac:dyDescent="0.25">
      <c r="A18857" t="s">
        <v>20095</v>
      </c>
      <c r="B18857">
        <v>1</v>
      </c>
      <c r="C18857" t="s">
        <v>9357</v>
      </c>
      <c r="D18857" s="84"/>
      <c r="F18857" s="84"/>
    </row>
    <row r="18858" spans="1:6" x14ac:dyDescent="0.25">
      <c r="A18858" t="s">
        <v>20096</v>
      </c>
      <c r="B18858">
        <v>1</v>
      </c>
      <c r="C18858" t="s">
        <v>9357</v>
      </c>
      <c r="D18858" s="84"/>
      <c r="F18858" s="84"/>
    </row>
    <row r="18859" spans="1:6" x14ac:dyDescent="0.25">
      <c r="A18859" t="s">
        <v>20097</v>
      </c>
      <c r="B18859">
        <v>1</v>
      </c>
      <c r="C18859" t="s">
        <v>9357</v>
      </c>
      <c r="D18859" s="84"/>
      <c r="F18859" s="84"/>
    </row>
    <row r="18860" spans="1:6" x14ac:dyDescent="0.25">
      <c r="A18860" t="s">
        <v>20098</v>
      </c>
      <c r="B18860">
        <v>1</v>
      </c>
      <c r="C18860" t="s">
        <v>9357</v>
      </c>
      <c r="D18860" s="84"/>
      <c r="F18860" s="84"/>
    </row>
    <row r="18861" spans="1:6" x14ac:dyDescent="0.25">
      <c r="A18861" t="s">
        <v>20099</v>
      </c>
      <c r="B18861">
        <v>1</v>
      </c>
      <c r="C18861" t="s">
        <v>9357</v>
      </c>
      <c r="D18861" s="84"/>
      <c r="F18861" s="84"/>
    </row>
    <row r="18862" spans="1:6" x14ac:dyDescent="0.25">
      <c r="A18862" t="s">
        <v>20100</v>
      </c>
      <c r="B18862">
        <v>1</v>
      </c>
      <c r="C18862" t="s">
        <v>9357</v>
      </c>
      <c r="D18862" s="84"/>
      <c r="F18862" s="84"/>
    </row>
    <row r="18863" spans="1:6" x14ac:dyDescent="0.25">
      <c r="A18863" t="s">
        <v>20101</v>
      </c>
      <c r="B18863">
        <v>1</v>
      </c>
      <c r="C18863" t="s">
        <v>9357</v>
      </c>
      <c r="D18863" s="84"/>
      <c r="F18863" s="84"/>
    </row>
    <row r="18864" spans="1:6" x14ac:dyDescent="0.25">
      <c r="A18864" t="s">
        <v>20102</v>
      </c>
      <c r="B18864">
        <v>1</v>
      </c>
      <c r="C18864" t="s">
        <v>9357</v>
      </c>
      <c r="D18864" s="84"/>
      <c r="F18864" s="84"/>
    </row>
    <row r="18865" spans="1:6" x14ac:dyDescent="0.25">
      <c r="A18865" t="s">
        <v>20103</v>
      </c>
      <c r="B18865">
        <v>1</v>
      </c>
      <c r="C18865" t="s">
        <v>9357</v>
      </c>
      <c r="D18865" s="84"/>
      <c r="F18865" s="84"/>
    </row>
    <row r="18866" spans="1:6" x14ac:dyDescent="0.25">
      <c r="A18866" t="s">
        <v>20104</v>
      </c>
      <c r="B18866">
        <v>1</v>
      </c>
      <c r="C18866" t="s">
        <v>9357</v>
      </c>
      <c r="D18866" s="84"/>
      <c r="F18866" s="84"/>
    </row>
    <row r="18867" spans="1:6" x14ac:dyDescent="0.25">
      <c r="A18867" t="s">
        <v>20105</v>
      </c>
      <c r="B18867">
        <v>1</v>
      </c>
      <c r="C18867" t="s">
        <v>9357</v>
      </c>
      <c r="D18867" s="84"/>
      <c r="F18867" s="84"/>
    </row>
    <row r="18868" spans="1:6" x14ac:dyDescent="0.25">
      <c r="A18868" t="s">
        <v>20106</v>
      </c>
      <c r="B18868">
        <v>1</v>
      </c>
      <c r="C18868" t="s">
        <v>9357</v>
      </c>
      <c r="D18868" s="84"/>
      <c r="F18868" s="84"/>
    </row>
    <row r="18869" spans="1:6" x14ac:dyDescent="0.25">
      <c r="A18869" t="s">
        <v>20107</v>
      </c>
      <c r="B18869">
        <v>1</v>
      </c>
      <c r="C18869" t="s">
        <v>9357</v>
      </c>
      <c r="D18869" s="84"/>
      <c r="F18869" s="84"/>
    </row>
    <row r="18870" spans="1:6" x14ac:dyDescent="0.25">
      <c r="A18870" t="s">
        <v>20108</v>
      </c>
      <c r="B18870">
        <v>1</v>
      </c>
      <c r="C18870" t="s">
        <v>9357</v>
      </c>
      <c r="D18870" s="84"/>
      <c r="F18870" s="84"/>
    </row>
    <row r="18871" spans="1:6" x14ac:dyDescent="0.25">
      <c r="A18871" t="s">
        <v>20109</v>
      </c>
      <c r="B18871">
        <v>1</v>
      </c>
      <c r="C18871" t="s">
        <v>9357</v>
      </c>
      <c r="D18871" s="84"/>
      <c r="F18871" s="84"/>
    </row>
    <row r="18872" spans="1:6" x14ac:dyDescent="0.25">
      <c r="A18872" t="s">
        <v>20110</v>
      </c>
      <c r="B18872">
        <v>1</v>
      </c>
      <c r="C18872" t="s">
        <v>9357</v>
      </c>
      <c r="D18872" s="84"/>
      <c r="F18872" s="84"/>
    </row>
    <row r="18873" spans="1:6" x14ac:dyDescent="0.25">
      <c r="A18873" t="s">
        <v>20111</v>
      </c>
      <c r="B18873">
        <v>1</v>
      </c>
      <c r="C18873" t="s">
        <v>9357</v>
      </c>
      <c r="D18873" s="84"/>
      <c r="F18873" s="84"/>
    </row>
    <row r="18874" spans="1:6" x14ac:dyDescent="0.25">
      <c r="A18874" t="s">
        <v>20112</v>
      </c>
      <c r="B18874">
        <v>1</v>
      </c>
      <c r="C18874" t="s">
        <v>9357</v>
      </c>
      <c r="D18874" s="84"/>
      <c r="F18874" s="84"/>
    </row>
    <row r="18875" spans="1:6" x14ac:dyDescent="0.25">
      <c r="A18875" t="s">
        <v>20113</v>
      </c>
      <c r="B18875">
        <v>1</v>
      </c>
      <c r="C18875" t="s">
        <v>9357</v>
      </c>
      <c r="D18875" s="84"/>
      <c r="F18875" s="84"/>
    </row>
    <row r="18876" spans="1:6" x14ac:dyDescent="0.25">
      <c r="A18876" t="s">
        <v>20114</v>
      </c>
      <c r="B18876">
        <v>1</v>
      </c>
      <c r="C18876" t="s">
        <v>9357</v>
      </c>
      <c r="D18876" s="84"/>
      <c r="F18876" s="84"/>
    </row>
    <row r="18877" spans="1:6" x14ac:dyDescent="0.25">
      <c r="A18877" t="s">
        <v>20115</v>
      </c>
      <c r="B18877">
        <v>1</v>
      </c>
      <c r="C18877" t="s">
        <v>9357</v>
      </c>
      <c r="D18877" s="84"/>
      <c r="F18877" s="84"/>
    </row>
    <row r="18878" spans="1:6" x14ac:dyDescent="0.25">
      <c r="A18878" t="s">
        <v>20116</v>
      </c>
      <c r="B18878">
        <v>1</v>
      </c>
      <c r="C18878" t="s">
        <v>9357</v>
      </c>
      <c r="D18878" s="84"/>
      <c r="F18878" s="84"/>
    </row>
    <row r="18879" spans="1:6" x14ac:dyDescent="0.25">
      <c r="A18879" t="s">
        <v>20117</v>
      </c>
      <c r="B18879">
        <v>1</v>
      </c>
      <c r="C18879" t="s">
        <v>9357</v>
      </c>
      <c r="D18879" s="84"/>
      <c r="F18879" s="84"/>
    </row>
    <row r="18880" spans="1:6" x14ac:dyDescent="0.25">
      <c r="A18880" t="s">
        <v>20118</v>
      </c>
      <c r="B18880">
        <v>1</v>
      </c>
      <c r="C18880" t="s">
        <v>9357</v>
      </c>
      <c r="D18880" s="84"/>
      <c r="F18880" s="84"/>
    </row>
    <row r="18881" spans="1:6" x14ac:dyDescent="0.25">
      <c r="A18881" t="s">
        <v>20119</v>
      </c>
      <c r="B18881">
        <v>1</v>
      </c>
      <c r="C18881" t="s">
        <v>9357</v>
      </c>
      <c r="D18881" s="84"/>
      <c r="F18881" s="84"/>
    </row>
    <row r="18882" spans="1:6" x14ac:dyDescent="0.25">
      <c r="A18882" t="s">
        <v>20120</v>
      </c>
      <c r="B18882">
        <v>1</v>
      </c>
      <c r="C18882" t="s">
        <v>9357</v>
      </c>
      <c r="D18882" s="84"/>
      <c r="F18882" s="84"/>
    </row>
    <row r="18883" spans="1:6" x14ac:dyDescent="0.25">
      <c r="A18883" t="s">
        <v>20121</v>
      </c>
      <c r="B18883">
        <v>1</v>
      </c>
      <c r="C18883" t="s">
        <v>9357</v>
      </c>
      <c r="D18883" s="84"/>
      <c r="F18883" s="84"/>
    </row>
    <row r="18884" spans="1:6" x14ac:dyDescent="0.25">
      <c r="A18884" t="s">
        <v>20122</v>
      </c>
      <c r="B18884">
        <v>1</v>
      </c>
      <c r="C18884" t="s">
        <v>9357</v>
      </c>
      <c r="D18884" s="84"/>
      <c r="F18884" s="84"/>
    </row>
    <row r="18885" spans="1:6" x14ac:dyDescent="0.25">
      <c r="A18885" t="s">
        <v>20123</v>
      </c>
      <c r="B18885">
        <v>1</v>
      </c>
      <c r="C18885" t="s">
        <v>9357</v>
      </c>
      <c r="D18885" s="84"/>
      <c r="F18885" s="84"/>
    </row>
    <row r="18886" spans="1:6" x14ac:dyDescent="0.25">
      <c r="A18886" t="s">
        <v>20124</v>
      </c>
      <c r="B18886">
        <v>1</v>
      </c>
      <c r="C18886" t="s">
        <v>9357</v>
      </c>
      <c r="D18886" s="84"/>
      <c r="F18886" s="84"/>
    </row>
    <row r="18887" spans="1:6" x14ac:dyDescent="0.25">
      <c r="A18887" t="s">
        <v>20125</v>
      </c>
      <c r="B18887">
        <v>1</v>
      </c>
      <c r="C18887" t="s">
        <v>9357</v>
      </c>
      <c r="D18887" s="84"/>
      <c r="F18887" s="84"/>
    </row>
    <row r="18888" spans="1:6" x14ac:dyDescent="0.25">
      <c r="A18888" t="s">
        <v>20126</v>
      </c>
      <c r="B18888">
        <v>1</v>
      </c>
      <c r="C18888" t="s">
        <v>9357</v>
      </c>
      <c r="D18888" s="84"/>
      <c r="F18888" s="84"/>
    </row>
    <row r="18889" spans="1:6" x14ac:dyDescent="0.25">
      <c r="A18889" t="s">
        <v>20127</v>
      </c>
      <c r="B18889">
        <v>1</v>
      </c>
      <c r="C18889" t="s">
        <v>9357</v>
      </c>
      <c r="D18889" s="84"/>
      <c r="F18889" s="84"/>
    </row>
    <row r="18890" spans="1:6" x14ac:dyDescent="0.25">
      <c r="A18890" t="s">
        <v>20128</v>
      </c>
      <c r="B18890">
        <v>1</v>
      </c>
      <c r="C18890" t="s">
        <v>9357</v>
      </c>
      <c r="D18890" s="84"/>
      <c r="F18890" s="84"/>
    </row>
    <row r="18891" spans="1:6" x14ac:dyDescent="0.25">
      <c r="A18891" t="s">
        <v>20129</v>
      </c>
      <c r="B18891">
        <v>1</v>
      </c>
      <c r="C18891" t="s">
        <v>9357</v>
      </c>
      <c r="D18891" s="84"/>
      <c r="F18891" s="84"/>
    </row>
    <row r="18892" spans="1:6" x14ac:dyDescent="0.25">
      <c r="A18892" t="s">
        <v>20130</v>
      </c>
      <c r="B18892">
        <v>1</v>
      </c>
      <c r="C18892" t="s">
        <v>9357</v>
      </c>
      <c r="D18892" s="84"/>
      <c r="F18892" s="84"/>
    </row>
    <row r="18893" spans="1:6" x14ac:dyDescent="0.25">
      <c r="A18893" t="s">
        <v>20131</v>
      </c>
      <c r="B18893">
        <v>1</v>
      </c>
      <c r="C18893" t="s">
        <v>9357</v>
      </c>
      <c r="D18893" s="84"/>
      <c r="F18893" s="84"/>
    </row>
    <row r="18894" spans="1:6" x14ac:dyDescent="0.25">
      <c r="A18894" t="s">
        <v>20132</v>
      </c>
      <c r="B18894">
        <v>1</v>
      </c>
      <c r="C18894" t="s">
        <v>9357</v>
      </c>
      <c r="D18894" s="84"/>
      <c r="F18894" s="84"/>
    </row>
    <row r="18895" spans="1:6" x14ac:dyDescent="0.25">
      <c r="A18895" t="s">
        <v>20133</v>
      </c>
      <c r="B18895">
        <v>1</v>
      </c>
      <c r="C18895" t="s">
        <v>9357</v>
      </c>
      <c r="D18895" s="84"/>
      <c r="F18895" s="84"/>
    </row>
    <row r="18896" spans="1:6" x14ac:dyDescent="0.25">
      <c r="A18896" t="s">
        <v>20134</v>
      </c>
      <c r="B18896">
        <v>1</v>
      </c>
      <c r="C18896" t="s">
        <v>9357</v>
      </c>
      <c r="D18896" s="84"/>
      <c r="F18896" s="84"/>
    </row>
    <row r="18897" spans="1:6" x14ac:dyDescent="0.25">
      <c r="A18897" t="s">
        <v>20135</v>
      </c>
      <c r="B18897">
        <v>1</v>
      </c>
      <c r="C18897" t="s">
        <v>9357</v>
      </c>
      <c r="D18897" s="84"/>
      <c r="F18897" s="84"/>
    </row>
    <row r="18898" spans="1:6" x14ac:dyDescent="0.25">
      <c r="A18898" t="s">
        <v>20136</v>
      </c>
      <c r="B18898">
        <v>1</v>
      </c>
      <c r="C18898" t="s">
        <v>9357</v>
      </c>
      <c r="D18898" s="84"/>
      <c r="F18898" s="84"/>
    </row>
    <row r="18899" spans="1:6" x14ac:dyDescent="0.25">
      <c r="A18899" t="s">
        <v>20137</v>
      </c>
      <c r="B18899">
        <v>1</v>
      </c>
      <c r="C18899" t="s">
        <v>9357</v>
      </c>
      <c r="D18899" s="84"/>
      <c r="F18899" s="84"/>
    </row>
    <row r="18900" spans="1:6" x14ac:dyDescent="0.25">
      <c r="A18900" t="s">
        <v>20138</v>
      </c>
      <c r="B18900">
        <v>1</v>
      </c>
      <c r="C18900" t="s">
        <v>9357</v>
      </c>
      <c r="D18900" s="84"/>
      <c r="F18900" s="84"/>
    </row>
    <row r="18901" spans="1:6" x14ac:dyDescent="0.25">
      <c r="A18901" t="s">
        <v>20139</v>
      </c>
      <c r="B18901">
        <v>1</v>
      </c>
      <c r="C18901" t="s">
        <v>9357</v>
      </c>
      <c r="D18901" s="84"/>
      <c r="F18901" s="84"/>
    </row>
    <row r="18902" spans="1:6" x14ac:dyDescent="0.25">
      <c r="A18902" t="s">
        <v>20140</v>
      </c>
      <c r="B18902">
        <v>1</v>
      </c>
      <c r="C18902" t="s">
        <v>9357</v>
      </c>
      <c r="D18902" s="84"/>
      <c r="F18902" s="84"/>
    </row>
    <row r="18903" spans="1:6" x14ac:dyDescent="0.25">
      <c r="A18903" t="s">
        <v>20141</v>
      </c>
      <c r="B18903">
        <v>1</v>
      </c>
      <c r="C18903" t="s">
        <v>9357</v>
      </c>
      <c r="D18903" s="84"/>
      <c r="F18903" s="84"/>
    </row>
    <row r="18904" spans="1:6" x14ac:dyDescent="0.25">
      <c r="A18904" t="s">
        <v>20142</v>
      </c>
      <c r="B18904">
        <v>1</v>
      </c>
      <c r="C18904" t="s">
        <v>9357</v>
      </c>
      <c r="D18904" s="84"/>
      <c r="F18904" s="84"/>
    </row>
    <row r="18905" spans="1:6" x14ac:dyDescent="0.25">
      <c r="A18905" t="s">
        <v>20143</v>
      </c>
      <c r="B18905">
        <v>1</v>
      </c>
      <c r="C18905" t="s">
        <v>9357</v>
      </c>
      <c r="D18905" s="84"/>
      <c r="F18905" s="84"/>
    </row>
    <row r="18906" spans="1:6" x14ac:dyDescent="0.25">
      <c r="A18906" t="s">
        <v>20144</v>
      </c>
      <c r="B18906">
        <v>1</v>
      </c>
      <c r="C18906" t="s">
        <v>9357</v>
      </c>
      <c r="D18906" s="84"/>
      <c r="F18906" s="84"/>
    </row>
    <row r="18907" spans="1:6" x14ac:dyDescent="0.25">
      <c r="A18907" t="s">
        <v>20145</v>
      </c>
      <c r="B18907">
        <v>1</v>
      </c>
      <c r="C18907" t="s">
        <v>9357</v>
      </c>
      <c r="D18907" s="84"/>
      <c r="F18907" s="84"/>
    </row>
    <row r="18908" spans="1:6" x14ac:dyDescent="0.25">
      <c r="A18908" t="s">
        <v>20146</v>
      </c>
      <c r="B18908">
        <v>1</v>
      </c>
      <c r="C18908" t="s">
        <v>9357</v>
      </c>
      <c r="D18908" s="84"/>
      <c r="F18908" s="84"/>
    </row>
    <row r="18909" spans="1:6" x14ac:dyDescent="0.25">
      <c r="A18909" t="s">
        <v>20147</v>
      </c>
      <c r="B18909">
        <v>1</v>
      </c>
      <c r="C18909" t="s">
        <v>9357</v>
      </c>
      <c r="D18909" s="84"/>
      <c r="F18909" s="84"/>
    </row>
    <row r="18910" spans="1:6" x14ac:dyDescent="0.25">
      <c r="A18910" t="s">
        <v>20148</v>
      </c>
      <c r="B18910">
        <v>1</v>
      </c>
      <c r="C18910" t="s">
        <v>9357</v>
      </c>
      <c r="D18910" s="84"/>
      <c r="F18910" s="84"/>
    </row>
    <row r="18911" spans="1:6" x14ac:dyDescent="0.25">
      <c r="A18911" t="s">
        <v>20149</v>
      </c>
      <c r="B18911">
        <v>1</v>
      </c>
      <c r="C18911" t="s">
        <v>9357</v>
      </c>
      <c r="D18911" s="84"/>
      <c r="F18911" s="84"/>
    </row>
    <row r="18912" spans="1:6" x14ac:dyDescent="0.25">
      <c r="A18912" t="s">
        <v>20150</v>
      </c>
      <c r="B18912">
        <v>1</v>
      </c>
      <c r="C18912" t="s">
        <v>9357</v>
      </c>
      <c r="D18912" s="84"/>
      <c r="F18912" s="84"/>
    </row>
    <row r="18913" spans="1:6" x14ac:dyDescent="0.25">
      <c r="A18913" t="s">
        <v>20151</v>
      </c>
      <c r="B18913">
        <v>1</v>
      </c>
      <c r="C18913" t="s">
        <v>9357</v>
      </c>
      <c r="D18913" s="84"/>
      <c r="F18913" s="84"/>
    </row>
    <row r="18914" spans="1:6" x14ac:dyDescent="0.25">
      <c r="A18914" t="s">
        <v>20152</v>
      </c>
      <c r="B18914">
        <v>1</v>
      </c>
      <c r="C18914" t="s">
        <v>9357</v>
      </c>
      <c r="D18914" s="84"/>
      <c r="F18914" s="84"/>
    </row>
    <row r="18915" spans="1:6" x14ac:dyDescent="0.25">
      <c r="A18915" t="s">
        <v>20153</v>
      </c>
      <c r="B18915">
        <v>1</v>
      </c>
      <c r="C18915" t="s">
        <v>9357</v>
      </c>
      <c r="D18915" s="84"/>
      <c r="F18915" s="84"/>
    </row>
    <row r="18916" spans="1:6" x14ac:dyDescent="0.25">
      <c r="A18916" t="s">
        <v>20154</v>
      </c>
      <c r="B18916">
        <v>1</v>
      </c>
      <c r="C18916" t="s">
        <v>9357</v>
      </c>
      <c r="D18916" s="84"/>
      <c r="F18916" s="84"/>
    </row>
    <row r="18917" spans="1:6" x14ac:dyDescent="0.25">
      <c r="A18917" t="s">
        <v>20155</v>
      </c>
      <c r="B18917">
        <v>1</v>
      </c>
      <c r="C18917" t="s">
        <v>9357</v>
      </c>
      <c r="D18917" s="84"/>
      <c r="F18917" s="84"/>
    </row>
    <row r="18918" spans="1:6" x14ac:dyDescent="0.25">
      <c r="A18918" t="s">
        <v>20156</v>
      </c>
      <c r="B18918">
        <v>1</v>
      </c>
      <c r="C18918" t="s">
        <v>9357</v>
      </c>
      <c r="D18918" s="84"/>
      <c r="F18918" s="84"/>
    </row>
    <row r="18919" spans="1:6" x14ac:dyDescent="0.25">
      <c r="A18919" t="s">
        <v>20157</v>
      </c>
      <c r="B18919">
        <v>1</v>
      </c>
      <c r="C18919" t="s">
        <v>9357</v>
      </c>
      <c r="D18919" s="84"/>
      <c r="F18919" s="84"/>
    </row>
    <row r="18920" spans="1:6" x14ac:dyDescent="0.25">
      <c r="A18920" t="s">
        <v>20158</v>
      </c>
      <c r="B18920">
        <v>1</v>
      </c>
      <c r="C18920" t="s">
        <v>9357</v>
      </c>
      <c r="D18920" s="84"/>
      <c r="F18920" s="84"/>
    </row>
    <row r="18921" spans="1:6" x14ac:dyDescent="0.25">
      <c r="A18921" t="s">
        <v>20159</v>
      </c>
      <c r="B18921">
        <v>1</v>
      </c>
      <c r="C18921" t="s">
        <v>9357</v>
      </c>
      <c r="D18921" s="84"/>
      <c r="F18921" s="84"/>
    </row>
    <row r="18922" spans="1:6" x14ac:dyDescent="0.25">
      <c r="A18922" t="s">
        <v>20160</v>
      </c>
      <c r="B18922">
        <v>1</v>
      </c>
      <c r="C18922" t="s">
        <v>9357</v>
      </c>
      <c r="D18922" s="84"/>
      <c r="F18922" s="84"/>
    </row>
    <row r="18923" spans="1:6" x14ac:dyDescent="0.25">
      <c r="A18923" t="s">
        <v>20161</v>
      </c>
      <c r="B18923">
        <v>1</v>
      </c>
      <c r="C18923" t="s">
        <v>9357</v>
      </c>
      <c r="D18923" s="84"/>
      <c r="F18923" s="84"/>
    </row>
    <row r="18924" spans="1:6" x14ac:dyDescent="0.25">
      <c r="A18924" t="s">
        <v>20162</v>
      </c>
      <c r="B18924">
        <v>1</v>
      </c>
      <c r="C18924" t="s">
        <v>9357</v>
      </c>
      <c r="D18924" s="84"/>
      <c r="F18924" s="84"/>
    </row>
    <row r="18925" spans="1:6" x14ac:dyDescent="0.25">
      <c r="A18925" t="s">
        <v>20163</v>
      </c>
      <c r="B18925">
        <v>1</v>
      </c>
      <c r="C18925" t="s">
        <v>9357</v>
      </c>
      <c r="D18925" s="84"/>
      <c r="F18925" s="84"/>
    </row>
    <row r="18926" spans="1:6" x14ac:dyDescent="0.25">
      <c r="A18926" t="s">
        <v>20164</v>
      </c>
      <c r="B18926">
        <v>1</v>
      </c>
      <c r="C18926" t="s">
        <v>9357</v>
      </c>
      <c r="D18926" s="84"/>
      <c r="F18926" s="84"/>
    </row>
    <row r="18927" spans="1:6" x14ac:dyDescent="0.25">
      <c r="A18927" t="s">
        <v>20165</v>
      </c>
      <c r="B18927">
        <v>1</v>
      </c>
      <c r="C18927" t="s">
        <v>9357</v>
      </c>
      <c r="D18927" s="84"/>
      <c r="F18927" s="84"/>
    </row>
    <row r="18928" spans="1:6" x14ac:dyDescent="0.25">
      <c r="A18928" t="s">
        <v>20166</v>
      </c>
      <c r="B18928">
        <v>1</v>
      </c>
      <c r="C18928" t="s">
        <v>9357</v>
      </c>
      <c r="D18928" s="84"/>
      <c r="F18928" s="84"/>
    </row>
    <row r="18929" spans="1:6" x14ac:dyDescent="0.25">
      <c r="A18929" t="s">
        <v>20167</v>
      </c>
      <c r="B18929">
        <v>1</v>
      </c>
      <c r="C18929" t="s">
        <v>9357</v>
      </c>
      <c r="D18929" s="84"/>
      <c r="F18929" s="84"/>
    </row>
    <row r="18930" spans="1:6" x14ac:dyDescent="0.25">
      <c r="A18930" t="s">
        <v>20168</v>
      </c>
      <c r="B18930">
        <v>1</v>
      </c>
      <c r="C18930" t="s">
        <v>9357</v>
      </c>
      <c r="D18930" s="84"/>
      <c r="F18930" s="84"/>
    </row>
    <row r="18931" spans="1:6" x14ac:dyDescent="0.25">
      <c r="A18931" t="s">
        <v>20169</v>
      </c>
      <c r="B18931">
        <v>1</v>
      </c>
      <c r="C18931" t="s">
        <v>9357</v>
      </c>
      <c r="D18931" s="84"/>
      <c r="F18931" s="84"/>
    </row>
    <row r="18932" spans="1:6" x14ac:dyDescent="0.25">
      <c r="A18932" t="s">
        <v>20170</v>
      </c>
      <c r="B18932">
        <v>1</v>
      </c>
      <c r="C18932" t="s">
        <v>9357</v>
      </c>
      <c r="D18932" s="84"/>
      <c r="F18932" s="84"/>
    </row>
    <row r="18933" spans="1:6" x14ac:dyDescent="0.25">
      <c r="A18933" t="s">
        <v>20171</v>
      </c>
      <c r="B18933">
        <v>1</v>
      </c>
      <c r="C18933" t="s">
        <v>9357</v>
      </c>
      <c r="D18933" s="84"/>
      <c r="F18933" s="84"/>
    </row>
    <row r="18934" spans="1:6" x14ac:dyDescent="0.25">
      <c r="A18934" t="s">
        <v>20172</v>
      </c>
      <c r="B18934">
        <v>1</v>
      </c>
      <c r="C18934" t="s">
        <v>9357</v>
      </c>
      <c r="D18934" s="84"/>
      <c r="F18934" s="84"/>
    </row>
    <row r="18935" spans="1:6" x14ac:dyDescent="0.25">
      <c r="A18935" t="s">
        <v>20173</v>
      </c>
      <c r="B18935">
        <v>1</v>
      </c>
      <c r="C18935" t="s">
        <v>9357</v>
      </c>
      <c r="D18935" s="84"/>
      <c r="F18935" s="84"/>
    </row>
    <row r="18936" spans="1:6" x14ac:dyDescent="0.25">
      <c r="A18936" t="s">
        <v>20174</v>
      </c>
      <c r="B18936">
        <v>1</v>
      </c>
      <c r="C18936" t="s">
        <v>9357</v>
      </c>
      <c r="D18936" s="84"/>
      <c r="F18936" s="84"/>
    </row>
    <row r="18937" spans="1:6" x14ac:dyDescent="0.25">
      <c r="A18937" t="s">
        <v>20175</v>
      </c>
      <c r="B18937">
        <v>1</v>
      </c>
      <c r="C18937" t="s">
        <v>9357</v>
      </c>
      <c r="D18937" s="84"/>
      <c r="F18937" s="84"/>
    </row>
    <row r="18938" spans="1:6" x14ac:dyDescent="0.25">
      <c r="A18938" t="s">
        <v>20176</v>
      </c>
      <c r="B18938">
        <v>1</v>
      </c>
      <c r="C18938" t="s">
        <v>9357</v>
      </c>
      <c r="D18938" s="84"/>
      <c r="F18938" s="84"/>
    </row>
    <row r="18939" spans="1:6" x14ac:dyDescent="0.25">
      <c r="A18939" t="s">
        <v>20177</v>
      </c>
      <c r="B18939">
        <v>1</v>
      </c>
      <c r="C18939" t="s">
        <v>9357</v>
      </c>
      <c r="D18939" s="84"/>
      <c r="F18939" s="84"/>
    </row>
    <row r="18940" spans="1:6" x14ac:dyDescent="0.25">
      <c r="A18940" t="s">
        <v>20178</v>
      </c>
      <c r="B18940">
        <v>1</v>
      </c>
      <c r="C18940" t="s">
        <v>9357</v>
      </c>
      <c r="D18940" s="84"/>
      <c r="F18940" s="84"/>
    </row>
    <row r="18941" spans="1:6" x14ac:dyDescent="0.25">
      <c r="A18941" t="s">
        <v>20179</v>
      </c>
      <c r="B18941">
        <v>1</v>
      </c>
      <c r="C18941" t="s">
        <v>9357</v>
      </c>
      <c r="D18941" s="84"/>
      <c r="F18941" s="84"/>
    </row>
    <row r="18942" spans="1:6" x14ac:dyDescent="0.25">
      <c r="A18942" t="s">
        <v>20180</v>
      </c>
      <c r="B18942">
        <v>1</v>
      </c>
      <c r="C18942" t="s">
        <v>9357</v>
      </c>
      <c r="D18942" s="84"/>
      <c r="F18942" s="84"/>
    </row>
    <row r="18943" spans="1:6" x14ac:dyDescent="0.25">
      <c r="A18943" t="s">
        <v>20181</v>
      </c>
      <c r="B18943">
        <v>1</v>
      </c>
      <c r="C18943" t="s">
        <v>9357</v>
      </c>
      <c r="D18943" s="84"/>
      <c r="F18943" s="84"/>
    </row>
    <row r="18944" spans="1:6" x14ac:dyDescent="0.25">
      <c r="A18944" t="s">
        <v>20182</v>
      </c>
      <c r="B18944">
        <v>1</v>
      </c>
      <c r="C18944" t="s">
        <v>9357</v>
      </c>
      <c r="D18944" s="84"/>
      <c r="F18944" s="84"/>
    </row>
    <row r="18945" spans="1:6" x14ac:dyDescent="0.25">
      <c r="A18945" t="s">
        <v>20183</v>
      </c>
      <c r="B18945">
        <v>1</v>
      </c>
      <c r="C18945" t="s">
        <v>9357</v>
      </c>
      <c r="D18945" s="84"/>
      <c r="F18945" s="84"/>
    </row>
    <row r="18946" spans="1:6" x14ac:dyDescent="0.25">
      <c r="A18946" t="s">
        <v>20184</v>
      </c>
      <c r="B18946">
        <v>1</v>
      </c>
      <c r="C18946" t="s">
        <v>9357</v>
      </c>
      <c r="D18946" s="84"/>
      <c r="F18946" s="84"/>
    </row>
    <row r="18947" spans="1:6" x14ac:dyDescent="0.25">
      <c r="A18947" t="s">
        <v>20185</v>
      </c>
      <c r="B18947">
        <v>1</v>
      </c>
      <c r="C18947" t="s">
        <v>9357</v>
      </c>
      <c r="D18947" s="84"/>
      <c r="F18947" s="84"/>
    </row>
    <row r="18948" spans="1:6" x14ac:dyDescent="0.25">
      <c r="A18948" t="s">
        <v>20186</v>
      </c>
      <c r="B18948">
        <v>1</v>
      </c>
      <c r="C18948" t="s">
        <v>9357</v>
      </c>
      <c r="D18948" s="84"/>
      <c r="F18948" s="84"/>
    </row>
    <row r="18949" spans="1:6" x14ac:dyDescent="0.25">
      <c r="A18949" t="s">
        <v>20187</v>
      </c>
      <c r="B18949">
        <v>1</v>
      </c>
      <c r="C18949" t="s">
        <v>9357</v>
      </c>
      <c r="D18949" s="84"/>
      <c r="F18949" s="84"/>
    </row>
    <row r="18950" spans="1:6" x14ac:dyDescent="0.25">
      <c r="A18950" t="s">
        <v>20188</v>
      </c>
      <c r="B18950">
        <v>1</v>
      </c>
      <c r="C18950" t="s">
        <v>9357</v>
      </c>
      <c r="D18950" s="84"/>
      <c r="F18950" s="84"/>
    </row>
    <row r="18951" spans="1:6" x14ac:dyDescent="0.25">
      <c r="A18951" t="s">
        <v>20189</v>
      </c>
      <c r="B18951">
        <v>1</v>
      </c>
      <c r="C18951" t="s">
        <v>9357</v>
      </c>
      <c r="D18951" s="84"/>
      <c r="F18951" s="84"/>
    </row>
    <row r="18952" spans="1:6" x14ac:dyDescent="0.25">
      <c r="A18952" t="s">
        <v>20190</v>
      </c>
      <c r="B18952">
        <v>1</v>
      </c>
      <c r="C18952" t="s">
        <v>9357</v>
      </c>
      <c r="D18952" s="84"/>
      <c r="F18952" s="84"/>
    </row>
    <row r="18953" spans="1:6" x14ac:dyDescent="0.25">
      <c r="A18953" t="s">
        <v>20191</v>
      </c>
      <c r="B18953">
        <v>1</v>
      </c>
      <c r="C18953" t="s">
        <v>9357</v>
      </c>
      <c r="D18953" s="84"/>
      <c r="F18953" s="84"/>
    </row>
    <row r="18954" spans="1:6" x14ac:dyDescent="0.25">
      <c r="A18954" t="s">
        <v>20192</v>
      </c>
      <c r="B18954">
        <v>1</v>
      </c>
      <c r="C18954" t="s">
        <v>9357</v>
      </c>
      <c r="D18954" s="84"/>
      <c r="F18954" s="84"/>
    </row>
    <row r="18955" spans="1:6" x14ac:dyDescent="0.25">
      <c r="A18955" t="s">
        <v>20193</v>
      </c>
      <c r="B18955">
        <v>1</v>
      </c>
      <c r="C18955" t="s">
        <v>9357</v>
      </c>
      <c r="D18955" s="84"/>
      <c r="F18955" s="84"/>
    </row>
    <row r="18956" spans="1:6" x14ac:dyDescent="0.25">
      <c r="A18956" t="s">
        <v>20194</v>
      </c>
      <c r="B18956">
        <v>1</v>
      </c>
      <c r="C18956" t="s">
        <v>9357</v>
      </c>
      <c r="D18956" s="84"/>
      <c r="F18956" s="84"/>
    </row>
    <row r="18957" spans="1:6" x14ac:dyDescent="0.25">
      <c r="A18957" t="s">
        <v>20195</v>
      </c>
      <c r="B18957">
        <v>1</v>
      </c>
      <c r="C18957" t="s">
        <v>9357</v>
      </c>
      <c r="D18957" s="84"/>
      <c r="F18957" s="84"/>
    </row>
    <row r="18958" spans="1:6" x14ac:dyDescent="0.25">
      <c r="A18958" t="s">
        <v>20196</v>
      </c>
      <c r="B18958">
        <v>1</v>
      </c>
      <c r="C18958" t="s">
        <v>9357</v>
      </c>
      <c r="D18958" s="84"/>
      <c r="F18958" s="84"/>
    </row>
    <row r="18959" spans="1:6" x14ac:dyDescent="0.25">
      <c r="A18959" t="s">
        <v>20197</v>
      </c>
      <c r="B18959">
        <v>1</v>
      </c>
      <c r="C18959" t="s">
        <v>9357</v>
      </c>
      <c r="D18959" s="84"/>
      <c r="F18959" s="84"/>
    </row>
    <row r="18960" spans="1:6" x14ac:dyDescent="0.25">
      <c r="A18960" t="s">
        <v>20198</v>
      </c>
      <c r="B18960">
        <v>1</v>
      </c>
      <c r="C18960" t="s">
        <v>9357</v>
      </c>
      <c r="D18960" s="84"/>
      <c r="F18960" s="84"/>
    </row>
    <row r="18961" spans="1:6" x14ac:dyDescent="0.25">
      <c r="A18961" t="s">
        <v>20199</v>
      </c>
      <c r="B18961">
        <v>1</v>
      </c>
      <c r="C18961" t="s">
        <v>9357</v>
      </c>
      <c r="D18961" s="84"/>
      <c r="F18961" s="84"/>
    </row>
    <row r="18962" spans="1:6" x14ac:dyDescent="0.25">
      <c r="A18962" t="s">
        <v>20200</v>
      </c>
      <c r="B18962">
        <v>1</v>
      </c>
      <c r="C18962" t="s">
        <v>9357</v>
      </c>
      <c r="D18962" s="84"/>
      <c r="F18962" s="84"/>
    </row>
    <row r="18963" spans="1:6" x14ac:dyDescent="0.25">
      <c r="A18963" t="s">
        <v>20201</v>
      </c>
      <c r="B18963">
        <v>1</v>
      </c>
      <c r="C18963" t="s">
        <v>9357</v>
      </c>
      <c r="D18963" s="84"/>
      <c r="F18963" s="84"/>
    </row>
    <row r="18964" spans="1:6" x14ac:dyDescent="0.25">
      <c r="A18964" t="s">
        <v>20202</v>
      </c>
      <c r="B18964">
        <v>1</v>
      </c>
      <c r="C18964" t="s">
        <v>9357</v>
      </c>
      <c r="D18964" s="84"/>
      <c r="F18964" s="84"/>
    </row>
    <row r="18965" spans="1:6" x14ac:dyDescent="0.25">
      <c r="A18965" t="s">
        <v>20203</v>
      </c>
      <c r="B18965">
        <v>1</v>
      </c>
      <c r="C18965" t="s">
        <v>9357</v>
      </c>
      <c r="D18965" s="84"/>
      <c r="F18965" s="84"/>
    </row>
    <row r="18966" spans="1:6" x14ac:dyDescent="0.25">
      <c r="A18966" t="s">
        <v>20204</v>
      </c>
      <c r="B18966">
        <v>1</v>
      </c>
      <c r="C18966" t="s">
        <v>9357</v>
      </c>
      <c r="D18966" s="84"/>
      <c r="F18966" s="84"/>
    </row>
    <row r="18967" spans="1:6" x14ac:dyDescent="0.25">
      <c r="A18967" t="s">
        <v>20205</v>
      </c>
      <c r="B18967">
        <v>1</v>
      </c>
      <c r="C18967" t="s">
        <v>9357</v>
      </c>
      <c r="D18967" s="84"/>
      <c r="F18967" s="84"/>
    </row>
    <row r="18968" spans="1:6" x14ac:dyDescent="0.25">
      <c r="A18968" t="s">
        <v>20206</v>
      </c>
      <c r="B18968">
        <v>1</v>
      </c>
      <c r="C18968" t="s">
        <v>9357</v>
      </c>
      <c r="D18968" s="84"/>
      <c r="F18968" s="84"/>
    </row>
    <row r="18969" spans="1:6" x14ac:dyDescent="0.25">
      <c r="A18969" t="s">
        <v>20207</v>
      </c>
      <c r="B18969">
        <v>1</v>
      </c>
      <c r="C18969" t="s">
        <v>9357</v>
      </c>
      <c r="D18969" s="84"/>
      <c r="F18969" s="84"/>
    </row>
    <row r="18970" spans="1:6" x14ac:dyDescent="0.25">
      <c r="A18970" t="s">
        <v>20208</v>
      </c>
      <c r="B18970">
        <v>1</v>
      </c>
      <c r="C18970" t="s">
        <v>9357</v>
      </c>
      <c r="D18970" s="84"/>
      <c r="F18970" s="84"/>
    </row>
    <row r="18971" spans="1:6" x14ac:dyDescent="0.25">
      <c r="A18971" t="s">
        <v>20209</v>
      </c>
      <c r="B18971">
        <v>1</v>
      </c>
      <c r="C18971" t="s">
        <v>9357</v>
      </c>
      <c r="D18971" s="84"/>
      <c r="F18971" s="84"/>
    </row>
    <row r="18972" spans="1:6" x14ac:dyDescent="0.25">
      <c r="A18972" t="s">
        <v>20210</v>
      </c>
      <c r="B18972">
        <v>1</v>
      </c>
      <c r="C18972" t="s">
        <v>9357</v>
      </c>
      <c r="D18972" s="84"/>
      <c r="F18972" s="84"/>
    </row>
    <row r="18973" spans="1:6" x14ac:dyDescent="0.25">
      <c r="A18973" t="s">
        <v>20211</v>
      </c>
      <c r="B18973">
        <v>1</v>
      </c>
      <c r="C18973" t="s">
        <v>9357</v>
      </c>
      <c r="D18973" s="84"/>
      <c r="F18973" s="84"/>
    </row>
    <row r="18974" spans="1:6" x14ac:dyDescent="0.25">
      <c r="A18974" t="s">
        <v>20212</v>
      </c>
      <c r="B18974">
        <v>1</v>
      </c>
      <c r="C18974" t="s">
        <v>9357</v>
      </c>
      <c r="D18974" s="84"/>
      <c r="F18974" s="84"/>
    </row>
    <row r="18975" spans="1:6" x14ac:dyDescent="0.25">
      <c r="A18975" t="s">
        <v>20213</v>
      </c>
      <c r="B18975">
        <v>1</v>
      </c>
      <c r="C18975" t="s">
        <v>9357</v>
      </c>
      <c r="D18975" s="84"/>
      <c r="F18975" s="84"/>
    </row>
    <row r="18976" spans="1:6" x14ac:dyDescent="0.25">
      <c r="A18976" t="s">
        <v>20214</v>
      </c>
      <c r="B18976">
        <v>1</v>
      </c>
      <c r="C18976" t="s">
        <v>9357</v>
      </c>
      <c r="D18976" s="84"/>
      <c r="F18976" s="84"/>
    </row>
    <row r="18977" spans="1:6" x14ac:dyDescent="0.25">
      <c r="A18977" t="s">
        <v>20215</v>
      </c>
      <c r="B18977">
        <v>1</v>
      </c>
      <c r="C18977" t="s">
        <v>9357</v>
      </c>
      <c r="D18977" s="84"/>
      <c r="F18977" s="84"/>
    </row>
    <row r="18978" spans="1:6" x14ac:dyDescent="0.25">
      <c r="A18978" t="s">
        <v>20216</v>
      </c>
      <c r="B18978">
        <v>1</v>
      </c>
      <c r="C18978" t="s">
        <v>9357</v>
      </c>
      <c r="D18978" s="84"/>
      <c r="F18978" s="84"/>
    </row>
    <row r="18979" spans="1:6" x14ac:dyDescent="0.25">
      <c r="A18979" t="s">
        <v>20217</v>
      </c>
      <c r="B18979">
        <v>1</v>
      </c>
      <c r="C18979" t="s">
        <v>9357</v>
      </c>
      <c r="D18979" s="84"/>
      <c r="F18979" s="84"/>
    </row>
    <row r="18980" spans="1:6" x14ac:dyDescent="0.25">
      <c r="A18980" t="s">
        <v>20218</v>
      </c>
      <c r="B18980">
        <v>1</v>
      </c>
      <c r="C18980" t="s">
        <v>9357</v>
      </c>
      <c r="D18980" s="84"/>
      <c r="F18980" s="84"/>
    </row>
    <row r="18981" spans="1:6" x14ac:dyDescent="0.25">
      <c r="A18981" t="s">
        <v>20219</v>
      </c>
      <c r="B18981">
        <v>1</v>
      </c>
      <c r="C18981" t="s">
        <v>9357</v>
      </c>
      <c r="D18981" s="84"/>
      <c r="F18981" s="84"/>
    </row>
    <row r="18982" spans="1:6" x14ac:dyDescent="0.25">
      <c r="A18982" t="s">
        <v>20220</v>
      </c>
      <c r="B18982">
        <v>1</v>
      </c>
      <c r="C18982" t="s">
        <v>9357</v>
      </c>
      <c r="D18982" s="84"/>
      <c r="F18982" s="84"/>
    </row>
    <row r="18983" spans="1:6" x14ac:dyDescent="0.25">
      <c r="A18983" t="s">
        <v>20221</v>
      </c>
      <c r="B18983">
        <v>1</v>
      </c>
      <c r="C18983" t="s">
        <v>9357</v>
      </c>
      <c r="D18983" s="84"/>
      <c r="F18983" s="84"/>
    </row>
    <row r="18984" spans="1:6" x14ac:dyDescent="0.25">
      <c r="A18984" t="s">
        <v>20222</v>
      </c>
      <c r="B18984">
        <v>1</v>
      </c>
      <c r="C18984" t="s">
        <v>9357</v>
      </c>
      <c r="D18984" s="84"/>
      <c r="F18984" s="84"/>
    </row>
    <row r="18985" spans="1:6" x14ac:dyDescent="0.25">
      <c r="A18985" t="s">
        <v>20223</v>
      </c>
      <c r="B18985">
        <v>1</v>
      </c>
      <c r="C18985" t="s">
        <v>9357</v>
      </c>
      <c r="D18985" s="84"/>
      <c r="F18985" s="84"/>
    </row>
    <row r="18986" spans="1:6" x14ac:dyDescent="0.25">
      <c r="A18986" t="s">
        <v>20224</v>
      </c>
      <c r="B18986">
        <v>1</v>
      </c>
      <c r="C18986" t="s">
        <v>9357</v>
      </c>
      <c r="D18986" s="84"/>
      <c r="F18986" s="84"/>
    </row>
    <row r="18987" spans="1:6" x14ac:dyDescent="0.25">
      <c r="A18987" t="s">
        <v>20225</v>
      </c>
      <c r="B18987">
        <v>1</v>
      </c>
      <c r="C18987" t="s">
        <v>9357</v>
      </c>
      <c r="D18987" s="84"/>
      <c r="F18987" s="84"/>
    </row>
    <row r="18988" spans="1:6" x14ac:dyDescent="0.25">
      <c r="A18988" t="s">
        <v>20226</v>
      </c>
      <c r="B18988">
        <v>1</v>
      </c>
      <c r="C18988" t="s">
        <v>9357</v>
      </c>
      <c r="D18988" s="84"/>
      <c r="F18988" s="84"/>
    </row>
    <row r="18989" spans="1:6" x14ac:dyDescent="0.25">
      <c r="A18989" t="s">
        <v>20227</v>
      </c>
      <c r="B18989">
        <v>1</v>
      </c>
      <c r="C18989" t="s">
        <v>9357</v>
      </c>
      <c r="D18989" s="84"/>
      <c r="F18989" s="84"/>
    </row>
    <row r="18990" spans="1:6" x14ac:dyDescent="0.25">
      <c r="A18990" t="s">
        <v>20228</v>
      </c>
      <c r="B18990">
        <v>1</v>
      </c>
      <c r="C18990" t="s">
        <v>9357</v>
      </c>
      <c r="D18990" s="84"/>
      <c r="F18990" s="84"/>
    </row>
    <row r="18991" spans="1:6" x14ac:dyDescent="0.25">
      <c r="A18991" t="s">
        <v>20229</v>
      </c>
      <c r="B18991">
        <v>1</v>
      </c>
      <c r="C18991" t="s">
        <v>9357</v>
      </c>
      <c r="D18991" s="84"/>
      <c r="F18991" s="84"/>
    </row>
    <row r="18992" spans="1:6" x14ac:dyDescent="0.25">
      <c r="A18992" t="s">
        <v>20230</v>
      </c>
      <c r="B18992">
        <v>1</v>
      </c>
      <c r="C18992" t="s">
        <v>9357</v>
      </c>
      <c r="D18992" s="84"/>
      <c r="F18992" s="84"/>
    </row>
    <row r="18993" spans="1:6" x14ac:dyDescent="0.25">
      <c r="A18993" t="s">
        <v>20231</v>
      </c>
      <c r="B18993">
        <v>1</v>
      </c>
      <c r="C18993" t="s">
        <v>9357</v>
      </c>
      <c r="D18993" s="84"/>
      <c r="F18993" s="84"/>
    </row>
    <row r="18994" spans="1:6" x14ac:dyDescent="0.25">
      <c r="A18994" t="s">
        <v>20232</v>
      </c>
      <c r="B18994">
        <v>1</v>
      </c>
      <c r="C18994" t="s">
        <v>9357</v>
      </c>
      <c r="D18994" s="84"/>
      <c r="F18994" s="84"/>
    </row>
    <row r="18995" spans="1:6" x14ac:dyDescent="0.25">
      <c r="A18995" t="s">
        <v>20233</v>
      </c>
      <c r="B18995">
        <v>1</v>
      </c>
      <c r="C18995" t="s">
        <v>9357</v>
      </c>
      <c r="D18995" s="84"/>
      <c r="F18995" s="84"/>
    </row>
    <row r="18996" spans="1:6" x14ac:dyDescent="0.25">
      <c r="A18996" t="s">
        <v>20234</v>
      </c>
      <c r="B18996">
        <v>1</v>
      </c>
      <c r="C18996" t="s">
        <v>9357</v>
      </c>
      <c r="D18996" s="84"/>
      <c r="F18996" s="84"/>
    </row>
    <row r="18997" spans="1:6" x14ac:dyDescent="0.25">
      <c r="A18997" t="s">
        <v>20235</v>
      </c>
      <c r="B18997">
        <v>1</v>
      </c>
      <c r="C18997" t="s">
        <v>9357</v>
      </c>
      <c r="D18997" s="84"/>
      <c r="F18997" s="84"/>
    </row>
    <row r="18998" spans="1:6" x14ac:dyDescent="0.25">
      <c r="A18998" t="s">
        <v>20236</v>
      </c>
      <c r="B18998">
        <v>1</v>
      </c>
      <c r="C18998" t="s">
        <v>9357</v>
      </c>
      <c r="D18998" s="84"/>
      <c r="F18998" s="84"/>
    </row>
    <row r="18999" spans="1:6" x14ac:dyDescent="0.25">
      <c r="A18999" t="s">
        <v>20237</v>
      </c>
      <c r="B18999">
        <v>1</v>
      </c>
      <c r="C18999" t="s">
        <v>9357</v>
      </c>
      <c r="D18999" s="84"/>
      <c r="F18999" s="84"/>
    </row>
    <row r="19000" spans="1:6" x14ac:dyDescent="0.25">
      <c r="A19000" t="s">
        <v>20238</v>
      </c>
      <c r="B19000">
        <v>1</v>
      </c>
      <c r="C19000" t="s">
        <v>9357</v>
      </c>
      <c r="D19000" s="84"/>
      <c r="F19000" s="84"/>
    </row>
    <row r="19001" spans="1:6" x14ac:dyDescent="0.25">
      <c r="A19001" t="s">
        <v>20239</v>
      </c>
      <c r="B19001">
        <v>1</v>
      </c>
      <c r="C19001" t="s">
        <v>9357</v>
      </c>
      <c r="D19001" s="84"/>
      <c r="F19001" s="84"/>
    </row>
    <row r="19002" spans="1:6" x14ac:dyDescent="0.25">
      <c r="A19002" t="s">
        <v>20240</v>
      </c>
      <c r="B19002">
        <v>1</v>
      </c>
      <c r="C19002" t="s">
        <v>9357</v>
      </c>
      <c r="D19002" s="84"/>
      <c r="F19002" s="84"/>
    </row>
    <row r="19003" spans="1:6" x14ac:dyDescent="0.25">
      <c r="A19003" t="s">
        <v>20241</v>
      </c>
      <c r="B19003">
        <v>1</v>
      </c>
      <c r="C19003" t="s">
        <v>9357</v>
      </c>
      <c r="D19003" s="84"/>
      <c r="F19003" s="84"/>
    </row>
    <row r="19004" spans="1:6" x14ac:dyDescent="0.25">
      <c r="A19004" t="s">
        <v>20242</v>
      </c>
      <c r="B19004">
        <v>1</v>
      </c>
      <c r="C19004" t="s">
        <v>9357</v>
      </c>
      <c r="D19004" s="84"/>
      <c r="F19004" s="84"/>
    </row>
    <row r="19005" spans="1:6" x14ac:dyDescent="0.25">
      <c r="A19005" t="s">
        <v>20243</v>
      </c>
      <c r="B19005">
        <v>1</v>
      </c>
      <c r="C19005" t="s">
        <v>9357</v>
      </c>
      <c r="D19005" s="84"/>
      <c r="F19005" s="84"/>
    </row>
    <row r="19006" spans="1:6" x14ac:dyDescent="0.25">
      <c r="A19006" t="s">
        <v>20244</v>
      </c>
      <c r="B19006">
        <v>1</v>
      </c>
      <c r="C19006" t="s">
        <v>9357</v>
      </c>
      <c r="D19006" s="84"/>
      <c r="F19006" s="84"/>
    </row>
    <row r="19007" spans="1:6" x14ac:dyDescent="0.25">
      <c r="A19007" t="s">
        <v>20245</v>
      </c>
      <c r="B19007">
        <v>1</v>
      </c>
      <c r="C19007" t="s">
        <v>9357</v>
      </c>
      <c r="D19007" s="84"/>
      <c r="F19007" s="84"/>
    </row>
    <row r="19008" spans="1:6" x14ac:dyDescent="0.25">
      <c r="A19008" t="s">
        <v>20246</v>
      </c>
      <c r="B19008">
        <v>1</v>
      </c>
      <c r="C19008" t="s">
        <v>9357</v>
      </c>
      <c r="D19008" s="84"/>
      <c r="F19008" s="84"/>
    </row>
    <row r="19009" spans="1:6" x14ac:dyDescent="0.25">
      <c r="A19009" t="s">
        <v>20247</v>
      </c>
      <c r="B19009">
        <v>1</v>
      </c>
      <c r="C19009" t="s">
        <v>9357</v>
      </c>
      <c r="D19009" s="84"/>
      <c r="F19009" s="84"/>
    </row>
    <row r="19010" spans="1:6" x14ac:dyDescent="0.25">
      <c r="A19010" t="s">
        <v>20248</v>
      </c>
      <c r="B19010">
        <v>1</v>
      </c>
      <c r="C19010" t="s">
        <v>9357</v>
      </c>
      <c r="D19010" s="84"/>
      <c r="F19010" s="84"/>
    </row>
    <row r="19011" spans="1:6" x14ac:dyDescent="0.25">
      <c r="A19011" t="s">
        <v>20249</v>
      </c>
      <c r="B19011">
        <v>1</v>
      </c>
      <c r="C19011" t="s">
        <v>9357</v>
      </c>
      <c r="D19011" s="84"/>
      <c r="F19011" s="84"/>
    </row>
    <row r="19012" spans="1:6" x14ac:dyDescent="0.25">
      <c r="A19012" t="s">
        <v>20250</v>
      </c>
      <c r="B19012">
        <v>1</v>
      </c>
      <c r="C19012" t="s">
        <v>9357</v>
      </c>
      <c r="D19012" s="84"/>
      <c r="F19012" s="84"/>
    </row>
    <row r="19013" spans="1:6" x14ac:dyDescent="0.25">
      <c r="A19013" t="s">
        <v>20251</v>
      </c>
      <c r="B19013">
        <v>1</v>
      </c>
      <c r="C19013" t="s">
        <v>9357</v>
      </c>
      <c r="D19013" s="84"/>
      <c r="F19013" s="84"/>
    </row>
    <row r="19014" spans="1:6" x14ac:dyDescent="0.25">
      <c r="A19014" t="s">
        <v>20252</v>
      </c>
      <c r="B19014">
        <v>1</v>
      </c>
      <c r="C19014" t="s">
        <v>9357</v>
      </c>
      <c r="D19014" s="84"/>
      <c r="F19014" s="84"/>
    </row>
    <row r="19015" spans="1:6" x14ac:dyDescent="0.25">
      <c r="A19015" t="s">
        <v>20253</v>
      </c>
      <c r="B19015">
        <v>1</v>
      </c>
      <c r="C19015" t="s">
        <v>9357</v>
      </c>
      <c r="D19015" s="84"/>
      <c r="F19015" s="84"/>
    </row>
    <row r="19016" spans="1:6" x14ac:dyDescent="0.25">
      <c r="A19016" t="s">
        <v>20254</v>
      </c>
      <c r="B19016">
        <v>1</v>
      </c>
      <c r="C19016" t="s">
        <v>9357</v>
      </c>
      <c r="D19016" s="84"/>
      <c r="F19016" s="84"/>
    </row>
    <row r="19017" spans="1:6" x14ac:dyDescent="0.25">
      <c r="A19017" t="s">
        <v>20255</v>
      </c>
      <c r="B19017">
        <v>1</v>
      </c>
      <c r="C19017" t="s">
        <v>9357</v>
      </c>
      <c r="D19017" s="84"/>
      <c r="F19017" s="84"/>
    </row>
    <row r="19018" spans="1:6" x14ac:dyDescent="0.25">
      <c r="A19018" t="s">
        <v>20256</v>
      </c>
      <c r="B19018">
        <v>1</v>
      </c>
      <c r="C19018" t="s">
        <v>9357</v>
      </c>
      <c r="D19018" s="84"/>
      <c r="F19018" s="84"/>
    </row>
    <row r="19019" spans="1:6" x14ac:dyDescent="0.25">
      <c r="A19019" t="s">
        <v>20257</v>
      </c>
      <c r="B19019">
        <v>1</v>
      </c>
      <c r="C19019" t="s">
        <v>9357</v>
      </c>
      <c r="D19019" s="84"/>
      <c r="F19019" s="84"/>
    </row>
    <row r="19020" spans="1:6" x14ac:dyDescent="0.25">
      <c r="A19020" t="s">
        <v>20258</v>
      </c>
      <c r="B19020">
        <v>1</v>
      </c>
      <c r="C19020" t="s">
        <v>9357</v>
      </c>
      <c r="D19020" s="84"/>
      <c r="F19020" s="84"/>
    </row>
    <row r="19021" spans="1:6" x14ac:dyDescent="0.25">
      <c r="A19021" t="s">
        <v>20259</v>
      </c>
      <c r="B19021">
        <v>1</v>
      </c>
      <c r="C19021" t="s">
        <v>9357</v>
      </c>
      <c r="D19021" s="84"/>
      <c r="F19021" s="84"/>
    </row>
    <row r="19022" spans="1:6" x14ac:dyDescent="0.25">
      <c r="A19022" t="s">
        <v>20260</v>
      </c>
      <c r="B19022">
        <v>1</v>
      </c>
      <c r="C19022" t="s">
        <v>9357</v>
      </c>
      <c r="D19022" s="84"/>
      <c r="F19022" s="84"/>
    </row>
    <row r="19023" spans="1:6" x14ac:dyDescent="0.25">
      <c r="A19023" t="s">
        <v>20261</v>
      </c>
      <c r="B19023">
        <v>1</v>
      </c>
      <c r="C19023" t="s">
        <v>9357</v>
      </c>
      <c r="D19023" s="84"/>
      <c r="F19023" s="84"/>
    </row>
    <row r="19024" spans="1:6" x14ac:dyDescent="0.25">
      <c r="A19024" t="s">
        <v>20262</v>
      </c>
      <c r="B19024">
        <v>1</v>
      </c>
      <c r="C19024" t="s">
        <v>9357</v>
      </c>
      <c r="D19024" s="84"/>
      <c r="F19024" s="84"/>
    </row>
    <row r="19025" spans="1:6" x14ac:dyDescent="0.25">
      <c r="A19025" t="s">
        <v>20263</v>
      </c>
      <c r="B19025">
        <v>1</v>
      </c>
      <c r="C19025" t="s">
        <v>9357</v>
      </c>
      <c r="D19025" s="84"/>
      <c r="F19025" s="84"/>
    </row>
    <row r="19026" spans="1:6" x14ac:dyDescent="0.25">
      <c r="A19026" t="s">
        <v>20264</v>
      </c>
      <c r="B19026">
        <v>1</v>
      </c>
      <c r="C19026" t="s">
        <v>9357</v>
      </c>
      <c r="D19026" s="84"/>
      <c r="F19026" s="84"/>
    </row>
    <row r="19027" spans="1:6" x14ac:dyDescent="0.25">
      <c r="A19027" t="s">
        <v>20265</v>
      </c>
      <c r="B19027">
        <v>1</v>
      </c>
      <c r="C19027" t="s">
        <v>9357</v>
      </c>
      <c r="D19027" s="84"/>
      <c r="F19027" s="84"/>
    </row>
    <row r="19028" spans="1:6" x14ac:dyDescent="0.25">
      <c r="A19028" t="s">
        <v>20266</v>
      </c>
      <c r="B19028">
        <v>1</v>
      </c>
      <c r="C19028" t="s">
        <v>9357</v>
      </c>
      <c r="D19028" s="84"/>
      <c r="F19028" s="84"/>
    </row>
    <row r="19029" spans="1:6" x14ac:dyDescent="0.25">
      <c r="A19029" t="s">
        <v>20267</v>
      </c>
      <c r="B19029">
        <v>1</v>
      </c>
      <c r="C19029" t="s">
        <v>9357</v>
      </c>
      <c r="D19029" s="84"/>
      <c r="F19029" s="84"/>
    </row>
    <row r="19030" spans="1:6" x14ac:dyDescent="0.25">
      <c r="A19030" t="s">
        <v>20268</v>
      </c>
      <c r="B19030">
        <v>1</v>
      </c>
      <c r="C19030" t="s">
        <v>9357</v>
      </c>
      <c r="D19030" s="84"/>
      <c r="F19030" s="84"/>
    </row>
    <row r="19031" spans="1:6" x14ac:dyDescent="0.25">
      <c r="A19031" t="s">
        <v>20269</v>
      </c>
      <c r="B19031">
        <v>1</v>
      </c>
      <c r="C19031" t="s">
        <v>9357</v>
      </c>
      <c r="D19031" s="84"/>
      <c r="F19031" s="84"/>
    </row>
    <row r="19032" spans="1:6" x14ac:dyDescent="0.25">
      <c r="A19032" t="s">
        <v>20270</v>
      </c>
      <c r="B19032">
        <v>1</v>
      </c>
      <c r="C19032" t="s">
        <v>9357</v>
      </c>
      <c r="D19032" s="84"/>
      <c r="F19032" s="84"/>
    </row>
    <row r="19033" spans="1:6" x14ac:dyDescent="0.25">
      <c r="A19033" t="s">
        <v>20271</v>
      </c>
      <c r="B19033">
        <v>1</v>
      </c>
      <c r="C19033" t="s">
        <v>9357</v>
      </c>
      <c r="D19033" s="84"/>
      <c r="F19033" s="84"/>
    </row>
    <row r="19034" spans="1:6" x14ac:dyDescent="0.25">
      <c r="A19034" t="s">
        <v>20272</v>
      </c>
      <c r="B19034">
        <v>1</v>
      </c>
      <c r="C19034" t="s">
        <v>9357</v>
      </c>
      <c r="D19034" s="84"/>
      <c r="F19034" s="84"/>
    </row>
    <row r="19035" spans="1:6" x14ac:dyDescent="0.25">
      <c r="A19035" t="s">
        <v>20273</v>
      </c>
      <c r="B19035">
        <v>1</v>
      </c>
      <c r="C19035" t="s">
        <v>9357</v>
      </c>
      <c r="D19035" s="84"/>
      <c r="F19035" s="84"/>
    </row>
    <row r="19036" spans="1:6" x14ac:dyDescent="0.25">
      <c r="A19036" t="s">
        <v>20274</v>
      </c>
      <c r="B19036">
        <v>1</v>
      </c>
      <c r="C19036" t="s">
        <v>9357</v>
      </c>
      <c r="D19036" s="84"/>
      <c r="F19036" s="84"/>
    </row>
    <row r="19037" spans="1:6" x14ac:dyDescent="0.25">
      <c r="A19037" t="s">
        <v>20275</v>
      </c>
      <c r="B19037">
        <v>1</v>
      </c>
      <c r="C19037" t="s">
        <v>9357</v>
      </c>
      <c r="D19037" s="84"/>
      <c r="F19037" s="84"/>
    </row>
    <row r="19038" spans="1:6" x14ac:dyDescent="0.25">
      <c r="A19038" t="s">
        <v>20276</v>
      </c>
      <c r="B19038">
        <v>1</v>
      </c>
      <c r="C19038" t="s">
        <v>9357</v>
      </c>
      <c r="D19038" s="84"/>
      <c r="F19038" s="84"/>
    </row>
    <row r="19039" spans="1:6" x14ac:dyDescent="0.25">
      <c r="A19039" t="s">
        <v>20277</v>
      </c>
      <c r="B19039">
        <v>1</v>
      </c>
      <c r="C19039" t="s">
        <v>9357</v>
      </c>
      <c r="D19039" s="84"/>
      <c r="F19039" s="84"/>
    </row>
    <row r="19040" spans="1:6" x14ac:dyDescent="0.25">
      <c r="A19040" t="s">
        <v>20278</v>
      </c>
      <c r="B19040">
        <v>1</v>
      </c>
      <c r="C19040" t="s">
        <v>9357</v>
      </c>
      <c r="D19040" s="84"/>
      <c r="F19040" s="84"/>
    </row>
    <row r="19041" spans="1:6" x14ac:dyDescent="0.25">
      <c r="A19041" t="s">
        <v>20279</v>
      </c>
      <c r="B19041">
        <v>1</v>
      </c>
      <c r="C19041" t="s">
        <v>9357</v>
      </c>
      <c r="D19041" s="84"/>
      <c r="F19041" s="84"/>
    </row>
    <row r="19042" spans="1:6" x14ac:dyDescent="0.25">
      <c r="A19042" t="s">
        <v>20280</v>
      </c>
      <c r="B19042">
        <v>1</v>
      </c>
      <c r="C19042" t="s">
        <v>9357</v>
      </c>
      <c r="D19042" s="84"/>
      <c r="F19042" s="84"/>
    </row>
    <row r="19043" spans="1:6" x14ac:dyDescent="0.25">
      <c r="A19043" t="s">
        <v>20281</v>
      </c>
      <c r="B19043">
        <v>1</v>
      </c>
      <c r="C19043" t="s">
        <v>9357</v>
      </c>
      <c r="D19043" s="84"/>
      <c r="F19043" s="84"/>
    </row>
    <row r="19044" spans="1:6" x14ac:dyDescent="0.25">
      <c r="A19044" t="s">
        <v>20282</v>
      </c>
      <c r="B19044">
        <v>1</v>
      </c>
      <c r="C19044" t="s">
        <v>9357</v>
      </c>
      <c r="D19044" s="84"/>
      <c r="F19044" s="84"/>
    </row>
    <row r="19045" spans="1:6" x14ac:dyDescent="0.25">
      <c r="A19045" t="s">
        <v>20283</v>
      </c>
      <c r="B19045">
        <v>1</v>
      </c>
      <c r="C19045" t="s">
        <v>9357</v>
      </c>
      <c r="D19045" s="84"/>
      <c r="F19045" s="84"/>
    </row>
    <row r="19046" spans="1:6" x14ac:dyDescent="0.25">
      <c r="A19046" t="s">
        <v>20284</v>
      </c>
      <c r="B19046">
        <v>1</v>
      </c>
      <c r="C19046" t="s">
        <v>9357</v>
      </c>
      <c r="D19046" s="84"/>
      <c r="F19046" s="84"/>
    </row>
    <row r="19047" spans="1:6" x14ac:dyDescent="0.25">
      <c r="A19047" t="s">
        <v>20285</v>
      </c>
      <c r="B19047">
        <v>1</v>
      </c>
      <c r="C19047" t="s">
        <v>9357</v>
      </c>
      <c r="D19047" s="84"/>
      <c r="F19047" s="84"/>
    </row>
    <row r="19048" spans="1:6" x14ac:dyDescent="0.25">
      <c r="A19048" t="s">
        <v>20286</v>
      </c>
      <c r="B19048">
        <v>1</v>
      </c>
      <c r="C19048" t="s">
        <v>9357</v>
      </c>
      <c r="D19048" s="84"/>
      <c r="F19048" s="84"/>
    </row>
    <row r="19049" spans="1:6" x14ac:dyDescent="0.25">
      <c r="A19049" t="s">
        <v>20287</v>
      </c>
      <c r="B19049">
        <v>1</v>
      </c>
      <c r="C19049" t="s">
        <v>9357</v>
      </c>
      <c r="D19049" s="84"/>
      <c r="F19049" s="84"/>
    </row>
    <row r="19050" spans="1:6" x14ac:dyDescent="0.25">
      <c r="A19050" t="s">
        <v>20288</v>
      </c>
      <c r="B19050">
        <v>1</v>
      </c>
      <c r="C19050" t="s">
        <v>9357</v>
      </c>
      <c r="D19050" s="84"/>
      <c r="F19050" s="84"/>
    </row>
    <row r="19051" spans="1:6" x14ac:dyDescent="0.25">
      <c r="A19051" t="s">
        <v>20289</v>
      </c>
      <c r="B19051">
        <v>1</v>
      </c>
      <c r="C19051" t="s">
        <v>9357</v>
      </c>
      <c r="D19051" s="84"/>
      <c r="F19051" s="84"/>
    </row>
    <row r="19052" spans="1:6" x14ac:dyDescent="0.25">
      <c r="A19052" t="s">
        <v>20290</v>
      </c>
      <c r="B19052">
        <v>1</v>
      </c>
      <c r="C19052" t="s">
        <v>9357</v>
      </c>
      <c r="D19052" s="84"/>
      <c r="F19052" s="84"/>
    </row>
    <row r="19053" spans="1:6" x14ac:dyDescent="0.25">
      <c r="A19053" t="s">
        <v>20291</v>
      </c>
      <c r="B19053">
        <v>1</v>
      </c>
      <c r="C19053" t="s">
        <v>9357</v>
      </c>
      <c r="D19053" s="84"/>
      <c r="F19053" s="84"/>
    </row>
    <row r="19054" spans="1:6" x14ac:dyDescent="0.25">
      <c r="A19054" t="s">
        <v>20292</v>
      </c>
      <c r="B19054">
        <v>1</v>
      </c>
      <c r="C19054" t="s">
        <v>9357</v>
      </c>
      <c r="D19054" s="84"/>
      <c r="F19054" s="84"/>
    </row>
    <row r="19055" spans="1:6" x14ac:dyDescent="0.25">
      <c r="A19055" t="s">
        <v>20293</v>
      </c>
      <c r="B19055">
        <v>1</v>
      </c>
      <c r="C19055" t="s">
        <v>9357</v>
      </c>
      <c r="D19055" s="84"/>
      <c r="F19055" s="84"/>
    </row>
    <row r="19056" spans="1:6" x14ac:dyDescent="0.25">
      <c r="A19056" t="s">
        <v>20294</v>
      </c>
      <c r="B19056">
        <v>1</v>
      </c>
      <c r="C19056" t="s">
        <v>9357</v>
      </c>
      <c r="D19056" s="84"/>
      <c r="F19056" s="84"/>
    </row>
    <row r="19057" spans="1:6" x14ac:dyDescent="0.25">
      <c r="A19057" t="s">
        <v>20295</v>
      </c>
      <c r="B19057">
        <v>1</v>
      </c>
      <c r="C19057" t="s">
        <v>9357</v>
      </c>
      <c r="D19057" s="84"/>
      <c r="F19057" s="84"/>
    </row>
    <row r="19058" spans="1:6" x14ac:dyDescent="0.25">
      <c r="A19058" t="s">
        <v>20296</v>
      </c>
      <c r="B19058">
        <v>1</v>
      </c>
      <c r="C19058" t="s">
        <v>9357</v>
      </c>
      <c r="D19058" s="84"/>
      <c r="F19058" s="84"/>
    </row>
    <row r="19059" spans="1:6" x14ac:dyDescent="0.25">
      <c r="A19059" t="s">
        <v>20297</v>
      </c>
      <c r="B19059">
        <v>1</v>
      </c>
      <c r="C19059" t="s">
        <v>9357</v>
      </c>
      <c r="D19059" s="84"/>
      <c r="F19059" s="84"/>
    </row>
    <row r="19060" spans="1:6" x14ac:dyDescent="0.25">
      <c r="A19060" t="s">
        <v>20298</v>
      </c>
      <c r="B19060">
        <v>1</v>
      </c>
      <c r="C19060" t="s">
        <v>9357</v>
      </c>
      <c r="D19060" s="84"/>
      <c r="F19060" s="84"/>
    </row>
    <row r="19061" spans="1:6" x14ac:dyDescent="0.25">
      <c r="A19061" t="s">
        <v>20299</v>
      </c>
      <c r="B19061">
        <v>1</v>
      </c>
      <c r="C19061" t="s">
        <v>9357</v>
      </c>
      <c r="D19061" s="84"/>
      <c r="F19061" s="84"/>
    </row>
    <row r="19062" spans="1:6" x14ac:dyDescent="0.25">
      <c r="A19062" t="s">
        <v>20300</v>
      </c>
      <c r="B19062">
        <v>1</v>
      </c>
      <c r="C19062" t="s">
        <v>9357</v>
      </c>
      <c r="D19062" s="84"/>
      <c r="F19062" s="84"/>
    </row>
    <row r="19063" spans="1:6" x14ac:dyDescent="0.25">
      <c r="A19063" t="s">
        <v>20301</v>
      </c>
      <c r="B19063">
        <v>1</v>
      </c>
      <c r="C19063" t="s">
        <v>9357</v>
      </c>
      <c r="D19063" s="84"/>
      <c r="F19063" s="84"/>
    </row>
    <row r="19064" spans="1:6" x14ac:dyDescent="0.25">
      <c r="A19064" t="s">
        <v>20302</v>
      </c>
      <c r="B19064">
        <v>1</v>
      </c>
      <c r="C19064" t="s">
        <v>9357</v>
      </c>
      <c r="D19064" s="84"/>
      <c r="F19064" s="84"/>
    </row>
    <row r="19065" spans="1:6" x14ac:dyDescent="0.25">
      <c r="A19065" t="s">
        <v>20303</v>
      </c>
      <c r="B19065">
        <v>1</v>
      </c>
      <c r="C19065" t="s">
        <v>9357</v>
      </c>
      <c r="D19065" s="84"/>
      <c r="F19065" s="84"/>
    </row>
    <row r="19066" spans="1:6" x14ac:dyDescent="0.25">
      <c r="A19066" t="s">
        <v>20304</v>
      </c>
      <c r="B19066">
        <v>1</v>
      </c>
      <c r="C19066" t="s">
        <v>9357</v>
      </c>
      <c r="D19066" s="84"/>
      <c r="F19066" s="84"/>
    </row>
    <row r="19067" spans="1:6" x14ac:dyDescent="0.25">
      <c r="A19067" t="s">
        <v>20305</v>
      </c>
      <c r="B19067">
        <v>1</v>
      </c>
      <c r="C19067" t="s">
        <v>9357</v>
      </c>
      <c r="D19067" s="84"/>
      <c r="F19067" s="84"/>
    </row>
    <row r="19068" spans="1:6" x14ac:dyDescent="0.25">
      <c r="A19068" t="s">
        <v>20306</v>
      </c>
      <c r="B19068">
        <v>1</v>
      </c>
      <c r="C19068" t="s">
        <v>9357</v>
      </c>
      <c r="D19068" s="84"/>
      <c r="F19068" s="84"/>
    </row>
    <row r="19069" spans="1:6" x14ac:dyDescent="0.25">
      <c r="A19069" t="s">
        <v>20307</v>
      </c>
      <c r="B19069">
        <v>1</v>
      </c>
      <c r="C19069" t="s">
        <v>9357</v>
      </c>
      <c r="D19069" s="84"/>
      <c r="F19069" s="84"/>
    </row>
    <row r="19070" spans="1:6" x14ac:dyDescent="0.25">
      <c r="A19070" t="s">
        <v>20308</v>
      </c>
      <c r="B19070">
        <v>1</v>
      </c>
      <c r="C19070" t="s">
        <v>9357</v>
      </c>
      <c r="D19070" s="84"/>
      <c r="F19070" s="84"/>
    </row>
    <row r="19071" spans="1:6" x14ac:dyDescent="0.25">
      <c r="A19071" t="s">
        <v>20309</v>
      </c>
      <c r="B19071">
        <v>1</v>
      </c>
      <c r="C19071" t="s">
        <v>9357</v>
      </c>
      <c r="D19071" s="84"/>
      <c r="F19071" s="84"/>
    </row>
    <row r="19072" spans="1:6" x14ac:dyDescent="0.25">
      <c r="A19072" t="s">
        <v>20310</v>
      </c>
      <c r="B19072">
        <v>1</v>
      </c>
      <c r="C19072" t="s">
        <v>9357</v>
      </c>
      <c r="D19072" s="84"/>
      <c r="F19072" s="84"/>
    </row>
    <row r="19073" spans="1:6" x14ac:dyDescent="0.25">
      <c r="A19073" t="s">
        <v>20311</v>
      </c>
      <c r="B19073">
        <v>1</v>
      </c>
      <c r="C19073" t="s">
        <v>9357</v>
      </c>
      <c r="D19073" s="84"/>
      <c r="F19073" s="84"/>
    </row>
    <row r="19074" spans="1:6" x14ac:dyDescent="0.25">
      <c r="A19074" t="s">
        <v>20312</v>
      </c>
      <c r="B19074">
        <v>1</v>
      </c>
      <c r="C19074" t="s">
        <v>9357</v>
      </c>
      <c r="D19074" s="84"/>
      <c r="F19074" s="84"/>
    </row>
    <row r="19075" spans="1:6" x14ac:dyDescent="0.25">
      <c r="A19075" t="s">
        <v>20313</v>
      </c>
      <c r="B19075">
        <v>1</v>
      </c>
      <c r="C19075" t="s">
        <v>9357</v>
      </c>
      <c r="D19075" s="84"/>
      <c r="F19075" s="84"/>
    </row>
    <row r="19076" spans="1:6" x14ac:dyDescent="0.25">
      <c r="A19076" t="s">
        <v>20314</v>
      </c>
      <c r="B19076">
        <v>1</v>
      </c>
      <c r="C19076" t="s">
        <v>9357</v>
      </c>
      <c r="D19076" s="84"/>
      <c r="F19076" s="84"/>
    </row>
    <row r="19077" spans="1:6" x14ac:dyDescent="0.25">
      <c r="A19077" t="s">
        <v>20315</v>
      </c>
      <c r="B19077">
        <v>1</v>
      </c>
      <c r="C19077" t="s">
        <v>9357</v>
      </c>
      <c r="D19077" s="84"/>
      <c r="F19077" s="84"/>
    </row>
    <row r="19078" spans="1:6" x14ac:dyDescent="0.25">
      <c r="A19078" t="s">
        <v>20316</v>
      </c>
      <c r="B19078">
        <v>1</v>
      </c>
      <c r="C19078" t="s">
        <v>9357</v>
      </c>
      <c r="D19078" s="84"/>
      <c r="F19078" s="84"/>
    </row>
    <row r="19079" spans="1:6" x14ac:dyDescent="0.25">
      <c r="A19079" t="s">
        <v>20317</v>
      </c>
      <c r="B19079">
        <v>1</v>
      </c>
      <c r="C19079" t="s">
        <v>9357</v>
      </c>
      <c r="D19079" s="84"/>
      <c r="F19079" s="84"/>
    </row>
    <row r="19080" spans="1:6" x14ac:dyDescent="0.25">
      <c r="A19080" t="s">
        <v>20318</v>
      </c>
      <c r="B19080">
        <v>1</v>
      </c>
      <c r="C19080" t="s">
        <v>9357</v>
      </c>
      <c r="D19080" s="84"/>
      <c r="F19080" s="84"/>
    </row>
    <row r="19081" spans="1:6" x14ac:dyDescent="0.25">
      <c r="A19081" t="s">
        <v>20319</v>
      </c>
      <c r="B19081">
        <v>1</v>
      </c>
      <c r="C19081" t="s">
        <v>9357</v>
      </c>
      <c r="D19081" s="84"/>
      <c r="F19081" s="84"/>
    </row>
    <row r="19082" spans="1:6" x14ac:dyDescent="0.25">
      <c r="A19082" t="s">
        <v>20320</v>
      </c>
      <c r="B19082">
        <v>1</v>
      </c>
      <c r="C19082" t="s">
        <v>9357</v>
      </c>
      <c r="D19082" s="84"/>
      <c r="F19082" s="84"/>
    </row>
    <row r="19083" spans="1:6" x14ac:dyDescent="0.25">
      <c r="A19083" t="s">
        <v>20321</v>
      </c>
      <c r="B19083">
        <v>1</v>
      </c>
      <c r="C19083" t="s">
        <v>9357</v>
      </c>
      <c r="D19083" s="84"/>
      <c r="F19083" s="84"/>
    </row>
    <row r="19084" spans="1:6" x14ac:dyDescent="0.25">
      <c r="A19084" t="s">
        <v>20322</v>
      </c>
      <c r="B19084">
        <v>1</v>
      </c>
      <c r="C19084" t="s">
        <v>9357</v>
      </c>
      <c r="D19084" s="84"/>
      <c r="F19084" s="84"/>
    </row>
    <row r="19085" spans="1:6" x14ac:dyDescent="0.25">
      <c r="A19085" t="s">
        <v>20323</v>
      </c>
      <c r="B19085">
        <v>1</v>
      </c>
      <c r="C19085" t="s">
        <v>9357</v>
      </c>
      <c r="D19085" s="84"/>
      <c r="F19085" s="84"/>
    </row>
    <row r="19086" spans="1:6" x14ac:dyDescent="0.25">
      <c r="A19086" t="s">
        <v>20324</v>
      </c>
      <c r="B19086">
        <v>1</v>
      </c>
      <c r="C19086" t="s">
        <v>9357</v>
      </c>
      <c r="D19086" s="84"/>
      <c r="F19086" s="84"/>
    </row>
    <row r="19087" spans="1:6" x14ac:dyDescent="0.25">
      <c r="A19087" t="s">
        <v>20325</v>
      </c>
      <c r="B19087">
        <v>1</v>
      </c>
      <c r="C19087" t="s">
        <v>9357</v>
      </c>
      <c r="D19087" s="84"/>
      <c r="F19087" s="84"/>
    </row>
    <row r="19088" spans="1:6" x14ac:dyDescent="0.25">
      <c r="A19088" t="s">
        <v>20326</v>
      </c>
      <c r="B19088">
        <v>1</v>
      </c>
      <c r="C19088" t="s">
        <v>9357</v>
      </c>
      <c r="D19088" s="84"/>
      <c r="F19088" s="84"/>
    </row>
    <row r="19089" spans="1:6" x14ac:dyDescent="0.25">
      <c r="A19089" t="s">
        <v>20327</v>
      </c>
      <c r="B19089">
        <v>1</v>
      </c>
      <c r="C19089" t="s">
        <v>9357</v>
      </c>
      <c r="D19089" s="84"/>
      <c r="F19089" s="84"/>
    </row>
    <row r="19090" spans="1:6" x14ac:dyDescent="0.25">
      <c r="A19090" t="s">
        <v>20328</v>
      </c>
      <c r="B19090">
        <v>1</v>
      </c>
      <c r="C19090" t="s">
        <v>9357</v>
      </c>
      <c r="D19090" s="84"/>
      <c r="F19090" s="84"/>
    </row>
    <row r="19091" spans="1:6" x14ac:dyDescent="0.25">
      <c r="A19091" t="s">
        <v>20329</v>
      </c>
      <c r="B19091">
        <v>1</v>
      </c>
      <c r="C19091" t="s">
        <v>9357</v>
      </c>
      <c r="D19091" s="84"/>
      <c r="F19091" s="84"/>
    </row>
    <row r="19092" spans="1:6" x14ac:dyDescent="0.25">
      <c r="A19092" t="s">
        <v>20330</v>
      </c>
      <c r="B19092">
        <v>1</v>
      </c>
      <c r="C19092" t="s">
        <v>9357</v>
      </c>
      <c r="D19092" s="84"/>
      <c r="F19092" s="84"/>
    </row>
    <row r="19093" spans="1:6" x14ac:dyDescent="0.25">
      <c r="A19093" t="s">
        <v>20331</v>
      </c>
      <c r="B19093">
        <v>1</v>
      </c>
      <c r="C19093" t="s">
        <v>9357</v>
      </c>
      <c r="D19093" s="84"/>
      <c r="F19093" s="84"/>
    </row>
    <row r="19094" spans="1:6" x14ac:dyDescent="0.25">
      <c r="A19094" t="s">
        <v>20332</v>
      </c>
      <c r="B19094">
        <v>1</v>
      </c>
      <c r="C19094" t="s">
        <v>9357</v>
      </c>
      <c r="D19094" s="84"/>
      <c r="F19094" s="84"/>
    </row>
    <row r="19095" spans="1:6" x14ac:dyDescent="0.25">
      <c r="A19095" t="s">
        <v>20333</v>
      </c>
      <c r="B19095">
        <v>1</v>
      </c>
      <c r="C19095" t="s">
        <v>9357</v>
      </c>
      <c r="D19095" s="84"/>
      <c r="F19095" s="84"/>
    </row>
    <row r="19096" spans="1:6" x14ac:dyDescent="0.25">
      <c r="A19096" t="s">
        <v>20334</v>
      </c>
      <c r="B19096">
        <v>1</v>
      </c>
      <c r="C19096" t="s">
        <v>9357</v>
      </c>
      <c r="D19096" s="84"/>
      <c r="F19096" s="84"/>
    </row>
    <row r="19097" spans="1:6" x14ac:dyDescent="0.25">
      <c r="A19097" t="s">
        <v>20335</v>
      </c>
      <c r="B19097">
        <v>1</v>
      </c>
      <c r="C19097" t="s">
        <v>9357</v>
      </c>
      <c r="D19097" s="84"/>
      <c r="F19097" s="84"/>
    </row>
    <row r="19098" spans="1:6" x14ac:dyDescent="0.25">
      <c r="A19098" t="s">
        <v>20336</v>
      </c>
      <c r="B19098">
        <v>1</v>
      </c>
      <c r="C19098" t="s">
        <v>9357</v>
      </c>
      <c r="D19098" s="84"/>
      <c r="F19098" s="84"/>
    </row>
    <row r="19099" spans="1:6" x14ac:dyDescent="0.25">
      <c r="A19099" t="s">
        <v>20337</v>
      </c>
      <c r="B19099">
        <v>1</v>
      </c>
      <c r="C19099" t="s">
        <v>9357</v>
      </c>
      <c r="D19099" s="84"/>
      <c r="F19099" s="84"/>
    </row>
    <row r="19100" spans="1:6" x14ac:dyDescent="0.25">
      <c r="A19100" t="s">
        <v>20338</v>
      </c>
      <c r="B19100">
        <v>1</v>
      </c>
      <c r="C19100" t="s">
        <v>9357</v>
      </c>
      <c r="D19100" s="84"/>
      <c r="F19100" s="84"/>
    </row>
    <row r="19101" spans="1:6" x14ac:dyDescent="0.25">
      <c r="A19101" t="s">
        <v>20339</v>
      </c>
      <c r="B19101">
        <v>1</v>
      </c>
      <c r="C19101" t="s">
        <v>9357</v>
      </c>
      <c r="D19101" s="84"/>
      <c r="F19101" s="84"/>
    </row>
    <row r="19102" spans="1:6" x14ac:dyDescent="0.25">
      <c r="A19102" t="s">
        <v>20340</v>
      </c>
      <c r="B19102">
        <v>1</v>
      </c>
      <c r="C19102" t="s">
        <v>9357</v>
      </c>
      <c r="D19102" s="84"/>
      <c r="F19102" s="84"/>
    </row>
    <row r="19103" spans="1:6" x14ac:dyDescent="0.25">
      <c r="A19103" t="s">
        <v>20341</v>
      </c>
      <c r="B19103">
        <v>1</v>
      </c>
      <c r="C19103" t="s">
        <v>9357</v>
      </c>
      <c r="D19103" s="84"/>
      <c r="F19103" s="84"/>
    </row>
    <row r="19104" spans="1:6" x14ac:dyDescent="0.25">
      <c r="A19104" t="s">
        <v>20342</v>
      </c>
      <c r="B19104">
        <v>1</v>
      </c>
      <c r="C19104" t="s">
        <v>9357</v>
      </c>
      <c r="D19104" s="84"/>
      <c r="F19104" s="84"/>
    </row>
    <row r="19105" spans="1:6" x14ac:dyDescent="0.25">
      <c r="A19105" t="s">
        <v>20343</v>
      </c>
      <c r="B19105">
        <v>1</v>
      </c>
      <c r="C19105" t="s">
        <v>9357</v>
      </c>
      <c r="D19105" s="84"/>
      <c r="F19105" s="84"/>
    </row>
    <row r="19106" spans="1:6" x14ac:dyDescent="0.25">
      <c r="A19106" t="s">
        <v>20344</v>
      </c>
      <c r="B19106">
        <v>1</v>
      </c>
      <c r="C19106" t="s">
        <v>9357</v>
      </c>
      <c r="D19106" s="84"/>
      <c r="F19106" s="84"/>
    </row>
    <row r="19107" spans="1:6" x14ac:dyDescent="0.25">
      <c r="A19107" t="s">
        <v>20345</v>
      </c>
      <c r="B19107">
        <v>1</v>
      </c>
      <c r="C19107" t="s">
        <v>9357</v>
      </c>
      <c r="D19107" s="84"/>
      <c r="F19107" s="84"/>
    </row>
    <row r="19108" spans="1:6" x14ac:dyDescent="0.25">
      <c r="A19108" t="s">
        <v>20346</v>
      </c>
      <c r="B19108">
        <v>1</v>
      </c>
      <c r="C19108" t="s">
        <v>9357</v>
      </c>
      <c r="D19108" s="84"/>
      <c r="F19108" s="84"/>
    </row>
    <row r="19109" spans="1:6" x14ac:dyDescent="0.25">
      <c r="A19109" t="s">
        <v>20347</v>
      </c>
      <c r="B19109">
        <v>1</v>
      </c>
      <c r="C19109" t="s">
        <v>9357</v>
      </c>
      <c r="D19109" s="84"/>
      <c r="F19109" s="84"/>
    </row>
    <row r="19110" spans="1:6" x14ac:dyDescent="0.25">
      <c r="A19110" t="s">
        <v>20348</v>
      </c>
      <c r="B19110">
        <v>1</v>
      </c>
      <c r="C19110" t="s">
        <v>9357</v>
      </c>
      <c r="D19110" s="84"/>
      <c r="F19110" s="84"/>
    </row>
    <row r="19111" spans="1:6" x14ac:dyDescent="0.25">
      <c r="A19111" t="s">
        <v>20349</v>
      </c>
      <c r="B19111">
        <v>1</v>
      </c>
      <c r="C19111" t="s">
        <v>9357</v>
      </c>
      <c r="D19111" s="84"/>
      <c r="F19111" s="84"/>
    </row>
    <row r="19112" spans="1:6" x14ac:dyDescent="0.25">
      <c r="A19112" t="s">
        <v>20350</v>
      </c>
      <c r="B19112">
        <v>1</v>
      </c>
      <c r="C19112" t="s">
        <v>9357</v>
      </c>
      <c r="D19112" s="84"/>
      <c r="F19112" s="84"/>
    </row>
    <row r="19113" spans="1:6" x14ac:dyDescent="0.25">
      <c r="A19113" t="s">
        <v>20351</v>
      </c>
      <c r="B19113">
        <v>1</v>
      </c>
      <c r="C19113" t="s">
        <v>9357</v>
      </c>
      <c r="D19113" s="84"/>
      <c r="F19113" s="84"/>
    </row>
    <row r="19114" spans="1:6" x14ac:dyDescent="0.25">
      <c r="A19114" t="s">
        <v>20352</v>
      </c>
      <c r="B19114">
        <v>1</v>
      </c>
      <c r="C19114" t="s">
        <v>9357</v>
      </c>
      <c r="D19114" s="84"/>
      <c r="F19114" s="84"/>
    </row>
    <row r="19115" spans="1:6" x14ac:dyDescent="0.25">
      <c r="A19115" t="s">
        <v>20353</v>
      </c>
      <c r="B19115">
        <v>1</v>
      </c>
      <c r="C19115" t="s">
        <v>9357</v>
      </c>
      <c r="D19115" s="84"/>
      <c r="F19115" s="84"/>
    </row>
    <row r="19116" spans="1:6" x14ac:dyDescent="0.25">
      <c r="A19116" t="s">
        <v>20354</v>
      </c>
      <c r="B19116">
        <v>1</v>
      </c>
      <c r="C19116" t="s">
        <v>9357</v>
      </c>
      <c r="D19116" s="84"/>
      <c r="F19116" s="84"/>
    </row>
    <row r="19117" spans="1:6" x14ac:dyDescent="0.25">
      <c r="A19117" t="s">
        <v>20355</v>
      </c>
      <c r="B19117">
        <v>1</v>
      </c>
      <c r="C19117" t="s">
        <v>9357</v>
      </c>
      <c r="D19117" s="84"/>
      <c r="F19117" s="84"/>
    </row>
    <row r="19118" spans="1:6" x14ac:dyDescent="0.25">
      <c r="A19118" t="s">
        <v>20356</v>
      </c>
      <c r="B19118">
        <v>1</v>
      </c>
      <c r="C19118" t="s">
        <v>9357</v>
      </c>
      <c r="D19118" s="84"/>
      <c r="F19118" s="84"/>
    </row>
    <row r="19119" spans="1:6" x14ac:dyDescent="0.25">
      <c r="A19119" t="s">
        <v>20357</v>
      </c>
      <c r="B19119">
        <v>1</v>
      </c>
      <c r="C19119" t="s">
        <v>9357</v>
      </c>
      <c r="D19119" s="84"/>
      <c r="F19119" s="84"/>
    </row>
    <row r="19120" spans="1:6" x14ac:dyDescent="0.25">
      <c r="A19120" t="s">
        <v>20358</v>
      </c>
      <c r="B19120">
        <v>1</v>
      </c>
      <c r="C19120" t="s">
        <v>9357</v>
      </c>
      <c r="D19120" s="84"/>
      <c r="F19120" s="84"/>
    </row>
    <row r="19121" spans="1:6" x14ac:dyDescent="0.25">
      <c r="A19121" t="s">
        <v>20359</v>
      </c>
      <c r="B19121">
        <v>1</v>
      </c>
      <c r="C19121" t="s">
        <v>9357</v>
      </c>
      <c r="D19121" s="84"/>
      <c r="F19121" s="84"/>
    </row>
    <row r="19122" spans="1:6" x14ac:dyDescent="0.25">
      <c r="A19122" t="s">
        <v>20360</v>
      </c>
      <c r="B19122">
        <v>1</v>
      </c>
      <c r="C19122" t="s">
        <v>9357</v>
      </c>
      <c r="D19122" s="84"/>
      <c r="F19122" s="84"/>
    </row>
    <row r="19123" spans="1:6" x14ac:dyDescent="0.25">
      <c r="A19123" t="s">
        <v>20361</v>
      </c>
      <c r="B19123">
        <v>1</v>
      </c>
      <c r="C19123" t="s">
        <v>9357</v>
      </c>
      <c r="D19123" s="84"/>
      <c r="F19123" s="84"/>
    </row>
    <row r="19124" spans="1:6" x14ac:dyDescent="0.25">
      <c r="A19124" t="s">
        <v>20362</v>
      </c>
      <c r="B19124">
        <v>1</v>
      </c>
      <c r="C19124" t="s">
        <v>9357</v>
      </c>
      <c r="D19124" s="84"/>
      <c r="F19124" s="84"/>
    </row>
    <row r="19125" spans="1:6" x14ac:dyDescent="0.25">
      <c r="A19125" t="s">
        <v>20363</v>
      </c>
      <c r="B19125">
        <v>1</v>
      </c>
      <c r="C19125" t="s">
        <v>9357</v>
      </c>
      <c r="D19125" s="84"/>
      <c r="F19125" s="84"/>
    </row>
    <row r="19126" spans="1:6" x14ac:dyDescent="0.25">
      <c r="A19126" t="s">
        <v>20364</v>
      </c>
      <c r="B19126">
        <v>1</v>
      </c>
      <c r="C19126" t="s">
        <v>9357</v>
      </c>
      <c r="D19126" s="84"/>
      <c r="F19126" s="84"/>
    </row>
    <row r="19127" spans="1:6" x14ac:dyDescent="0.25">
      <c r="A19127" t="s">
        <v>20365</v>
      </c>
      <c r="B19127">
        <v>1</v>
      </c>
      <c r="C19127" t="s">
        <v>9357</v>
      </c>
      <c r="D19127" s="84"/>
      <c r="F19127" s="84"/>
    </row>
    <row r="19128" spans="1:6" x14ac:dyDescent="0.25">
      <c r="A19128" t="s">
        <v>20366</v>
      </c>
      <c r="B19128">
        <v>1</v>
      </c>
      <c r="C19128" t="s">
        <v>9357</v>
      </c>
      <c r="D19128" s="84"/>
      <c r="F19128" s="84"/>
    </row>
    <row r="19129" spans="1:6" x14ac:dyDescent="0.25">
      <c r="A19129" t="s">
        <v>20367</v>
      </c>
      <c r="B19129">
        <v>1</v>
      </c>
      <c r="C19129" t="s">
        <v>9357</v>
      </c>
      <c r="D19129" s="84"/>
      <c r="F19129" s="84"/>
    </row>
    <row r="19130" spans="1:6" x14ac:dyDescent="0.25">
      <c r="A19130" t="s">
        <v>20368</v>
      </c>
      <c r="B19130">
        <v>1</v>
      </c>
      <c r="C19130" t="s">
        <v>9357</v>
      </c>
      <c r="D19130" s="84"/>
      <c r="F19130" s="84"/>
    </row>
    <row r="19131" spans="1:6" x14ac:dyDescent="0.25">
      <c r="A19131" t="s">
        <v>20369</v>
      </c>
      <c r="B19131">
        <v>1</v>
      </c>
      <c r="C19131" t="s">
        <v>9357</v>
      </c>
      <c r="D19131" s="84"/>
      <c r="F19131" s="84"/>
    </row>
    <row r="19132" spans="1:6" x14ac:dyDescent="0.25">
      <c r="A19132" t="s">
        <v>20370</v>
      </c>
      <c r="B19132">
        <v>1</v>
      </c>
      <c r="C19132" t="s">
        <v>9357</v>
      </c>
      <c r="D19132" s="84"/>
      <c r="F19132" s="84"/>
    </row>
    <row r="19133" spans="1:6" x14ac:dyDescent="0.25">
      <c r="A19133" t="s">
        <v>20371</v>
      </c>
      <c r="B19133">
        <v>1</v>
      </c>
      <c r="C19133" t="s">
        <v>9357</v>
      </c>
      <c r="D19133" s="84"/>
      <c r="F19133" s="84"/>
    </row>
    <row r="19134" spans="1:6" x14ac:dyDescent="0.25">
      <c r="A19134" t="s">
        <v>20372</v>
      </c>
      <c r="B19134">
        <v>1</v>
      </c>
      <c r="C19134" t="s">
        <v>9357</v>
      </c>
      <c r="D19134" s="84"/>
      <c r="F19134" s="84"/>
    </row>
    <row r="19135" spans="1:6" x14ac:dyDescent="0.25">
      <c r="A19135" t="s">
        <v>20373</v>
      </c>
      <c r="B19135">
        <v>1</v>
      </c>
      <c r="C19135" t="s">
        <v>9357</v>
      </c>
      <c r="D19135" s="84"/>
      <c r="F19135" s="84"/>
    </row>
    <row r="19136" spans="1:6" x14ac:dyDescent="0.25">
      <c r="A19136" t="s">
        <v>20374</v>
      </c>
      <c r="B19136">
        <v>1</v>
      </c>
      <c r="C19136" t="s">
        <v>9357</v>
      </c>
      <c r="D19136" s="84"/>
      <c r="F19136" s="84"/>
    </row>
    <row r="19137" spans="1:6" x14ac:dyDescent="0.25">
      <c r="A19137" t="s">
        <v>20375</v>
      </c>
      <c r="B19137">
        <v>1</v>
      </c>
      <c r="C19137" t="s">
        <v>9357</v>
      </c>
      <c r="D19137" s="84"/>
      <c r="F19137" s="84"/>
    </row>
    <row r="19138" spans="1:6" x14ac:dyDescent="0.25">
      <c r="A19138" t="s">
        <v>20376</v>
      </c>
      <c r="B19138">
        <v>1</v>
      </c>
      <c r="C19138" t="s">
        <v>9357</v>
      </c>
      <c r="D19138" s="84"/>
      <c r="F19138" s="84"/>
    </row>
    <row r="19139" spans="1:6" x14ac:dyDescent="0.25">
      <c r="A19139" t="s">
        <v>20377</v>
      </c>
      <c r="B19139">
        <v>1</v>
      </c>
      <c r="C19139" t="s">
        <v>9357</v>
      </c>
      <c r="D19139" s="84"/>
      <c r="F19139" s="84"/>
    </row>
    <row r="19140" spans="1:6" x14ac:dyDescent="0.25">
      <c r="A19140" t="s">
        <v>20378</v>
      </c>
      <c r="B19140">
        <v>1</v>
      </c>
      <c r="C19140" t="s">
        <v>9357</v>
      </c>
      <c r="D19140" s="84"/>
      <c r="F19140" s="84"/>
    </row>
    <row r="19141" spans="1:6" x14ac:dyDescent="0.25">
      <c r="A19141" t="s">
        <v>20379</v>
      </c>
      <c r="B19141">
        <v>1</v>
      </c>
      <c r="C19141" t="s">
        <v>9357</v>
      </c>
      <c r="D19141" s="84"/>
      <c r="F19141" s="84"/>
    </row>
    <row r="19142" spans="1:6" x14ac:dyDescent="0.25">
      <c r="A19142" t="s">
        <v>20380</v>
      </c>
      <c r="B19142">
        <v>1</v>
      </c>
      <c r="C19142" t="s">
        <v>9357</v>
      </c>
      <c r="D19142" s="84"/>
      <c r="F19142" s="84"/>
    </row>
    <row r="19143" spans="1:6" x14ac:dyDescent="0.25">
      <c r="A19143" t="s">
        <v>20381</v>
      </c>
      <c r="B19143">
        <v>1</v>
      </c>
      <c r="C19143" t="s">
        <v>9357</v>
      </c>
      <c r="D19143" s="84"/>
      <c r="F19143" s="84"/>
    </row>
    <row r="19144" spans="1:6" x14ac:dyDescent="0.25">
      <c r="A19144" t="s">
        <v>20382</v>
      </c>
      <c r="B19144">
        <v>1</v>
      </c>
      <c r="C19144" t="s">
        <v>9357</v>
      </c>
      <c r="D19144" s="84"/>
      <c r="F19144" s="84"/>
    </row>
    <row r="19145" spans="1:6" x14ac:dyDescent="0.25">
      <c r="A19145" t="s">
        <v>20383</v>
      </c>
      <c r="B19145">
        <v>1</v>
      </c>
      <c r="C19145" t="s">
        <v>9357</v>
      </c>
      <c r="D19145" s="84"/>
      <c r="F19145" s="84"/>
    </row>
    <row r="19146" spans="1:6" x14ac:dyDescent="0.25">
      <c r="A19146" t="s">
        <v>20384</v>
      </c>
      <c r="B19146">
        <v>1</v>
      </c>
      <c r="C19146" t="s">
        <v>9357</v>
      </c>
      <c r="D19146" s="84"/>
      <c r="F19146" s="84"/>
    </row>
    <row r="19147" spans="1:6" x14ac:dyDescent="0.25">
      <c r="A19147" t="s">
        <v>20385</v>
      </c>
      <c r="B19147">
        <v>1</v>
      </c>
      <c r="C19147" t="s">
        <v>9357</v>
      </c>
      <c r="D19147" s="84"/>
      <c r="F19147" s="84"/>
    </row>
    <row r="19148" spans="1:6" x14ac:dyDescent="0.25">
      <c r="A19148" t="s">
        <v>20386</v>
      </c>
      <c r="B19148">
        <v>1</v>
      </c>
      <c r="C19148" t="s">
        <v>9357</v>
      </c>
      <c r="D19148" s="84"/>
      <c r="F19148" s="84"/>
    </row>
    <row r="19149" spans="1:6" x14ac:dyDescent="0.25">
      <c r="A19149" t="s">
        <v>20387</v>
      </c>
      <c r="B19149">
        <v>1</v>
      </c>
      <c r="C19149" t="s">
        <v>9357</v>
      </c>
      <c r="D19149" s="84"/>
      <c r="F19149" s="84"/>
    </row>
    <row r="19150" spans="1:6" x14ac:dyDescent="0.25">
      <c r="A19150" t="s">
        <v>20388</v>
      </c>
      <c r="B19150">
        <v>1</v>
      </c>
      <c r="C19150" t="s">
        <v>9357</v>
      </c>
      <c r="D19150" s="84"/>
      <c r="F19150" s="84"/>
    </row>
    <row r="19151" spans="1:6" x14ac:dyDescent="0.25">
      <c r="A19151" t="s">
        <v>20389</v>
      </c>
      <c r="B19151">
        <v>1</v>
      </c>
      <c r="C19151" t="s">
        <v>9357</v>
      </c>
      <c r="D19151" s="84"/>
      <c r="F19151" s="84"/>
    </row>
    <row r="19152" spans="1:6" x14ac:dyDescent="0.25">
      <c r="A19152" t="s">
        <v>20390</v>
      </c>
      <c r="B19152">
        <v>1</v>
      </c>
      <c r="C19152" t="s">
        <v>9357</v>
      </c>
      <c r="D19152" s="84"/>
      <c r="F19152" s="84"/>
    </row>
    <row r="19153" spans="1:6" x14ac:dyDescent="0.25">
      <c r="A19153" t="s">
        <v>20391</v>
      </c>
      <c r="B19153">
        <v>1</v>
      </c>
      <c r="C19153" t="s">
        <v>9357</v>
      </c>
      <c r="D19153" s="84"/>
      <c r="F19153" s="84"/>
    </row>
    <row r="19154" spans="1:6" x14ac:dyDescent="0.25">
      <c r="A19154" t="s">
        <v>20392</v>
      </c>
      <c r="B19154">
        <v>1</v>
      </c>
      <c r="C19154" t="s">
        <v>9357</v>
      </c>
      <c r="D19154" s="84"/>
      <c r="F19154" s="84"/>
    </row>
    <row r="19155" spans="1:6" x14ac:dyDescent="0.25">
      <c r="A19155" t="s">
        <v>20393</v>
      </c>
      <c r="B19155">
        <v>1</v>
      </c>
      <c r="C19155" t="s">
        <v>9357</v>
      </c>
      <c r="D19155" s="84"/>
      <c r="F19155" s="84"/>
    </row>
    <row r="19156" spans="1:6" x14ac:dyDescent="0.25">
      <c r="A19156" t="s">
        <v>20394</v>
      </c>
      <c r="B19156">
        <v>1</v>
      </c>
      <c r="C19156" t="s">
        <v>9357</v>
      </c>
      <c r="D19156" s="84"/>
      <c r="F19156" s="84"/>
    </row>
    <row r="19157" spans="1:6" x14ac:dyDescent="0.25">
      <c r="A19157" t="s">
        <v>20395</v>
      </c>
      <c r="B19157">
        <v>1</v>
      </c>
      <c r="C19157" t="s">
        <v>9357</v>
      </c>
      <c r="D19157" s="84"/>
      <c r="F19157" s="84"/>
    </row>
    <row r="19158" spans="1:6" x14ac:dyDescent="0.25">
      <c r="A19158" t="s">
        <v>20396</v>
      </c>
      <c r="B19158">
        <v>1</v>
      </c>
      <c r="C19158" t="s">
        <v>9357</v>
      </c>
      <c r="D19158" s="84"/>
      <c r="F19158" s="84"/>
    </row>
    <row r="19159" spans="1:6" x14ac:dyDescent="0.25">
      <c r="A19159" t="s">
        <v>20397</v>
      </c>
      <c r="B19159">
        <v>1</v>
      </c>
      <c r="C19159" t="s">
        <v>9357</v>
      </c>
      <c r="D19159" s="84"/>
      <c r="F19159" s="84"/>
    </row>
    <row r="19160" spans="1:6" x14ac:dyDescent="0.25">
      <c r="A19160" t="s">
        <v>20398</v>
      </c>
      <c r="B19160">
        <v>1</v>
      </c>
      <c r="C19160" t="s">
        <v>9357</v>
      </c>
      <c r="D19160" s="84"/>
      <c r="F19160" s="84"/>
    </row>
    <row r="19161" spans="1:6" x14ac:dyDescent="0.25">
      <c r="A19161" t="s">
        <v>20399</v>
      </c>
      <c r="B19161">
        <v>1</v>
      </c>
      <c r="C19161" t="s">
        <v>9357</v>
      </c>
      <c r="D19161" s="84"/>
      <c r="F19161" s="84"/>
    </row>
    <row r="19162" spans="1:6" x14ac:dyDescent="0.25">
      <c r="A19162" t="s">
        <v>20400</v>
      </c>
      <c r="B19162">
        <v>1</v>
      </c>
      <c r="C19162" t="s">
        <v>9357</v>
      </c>
      <c r="D19162" s="84"/>
      <c r="F19162" s="84"/>
    </row>
    <row r="19163" spans="1:6" x14ac:dyDescent="0.25">
      <c r="A19163" t="s">
        <v>20401</v>
      </c>
      <c r="B19163">
        <v>1</v>
      </c>
      <c r="C19163" t="s">
        <v>9357</v>
      </c>
      <c r="D19163" s="84"/>
      <c r="F19163" s="84"/>
    </row>
    <row r="19164" spans="1:6" x14ac:dyDescent="0.25">
      <c r="A19164" t="s">
        <v>20402</v>
      </c>
      <c r="B19164">
        <v>1</v>
      </c>
      <c r="C19164" t="s">
        <v>9357</v>
      </c>
      <c r="D19164" s="84"/>
      <c r="F19164" s="84"/>
    </row>
    <row r="19165" spans="1:6" x14ac:dyDescent="0.25">
      <c r="A19165" t="s">
        <v>20403</v>
      </c>
      <c r="B19165">
        <v>1</v>
      </c>
      <c r="C19165" t="s">
        <v>9357</v>
      </c>
      <c r="D19165" s="84"/>
      <c r="F19165" s="84"/>
    </row>
    <row r="19166" spans="1:6" x14ac:dyDescent="0.25">
      <c r="A19166" t="s">
        <v>20404</v>
      </c>
      <c r="B19166">
        <v>1</v>
      </c>
      <c r="C19166" t="s">
        <v>9357</v>
      </c>
      <c r="D19166" s="84"/>
      <c r="F19166" s="84"/>
    </row>
    <row r="19167" spans="1:6" x14ac:dyDescent="0.25">
      <c r="A19167" t="s">
        <v>20405</v>
      </c>
      <c r="B19167">
        <v>1</v>
      </c>
      <c r="C19167" t="s">
        <v>9357</v>
      </c>
      <c r="D19167" s="84"/>
      <c r="F19167" s="84"/>
    </row>
    <row r="19168" spans="1:6" x14ac:dyDescent="0.25">
      <c r="A19168" t="s">
        <v>20406</v>
      </c>
      <c r="B19168">
        <v>1</v>
      </c>
      <c r="C19168" t="s">
        <v>9357</v>
      </c>
      <c r="D19168" s="84"/>
      <c r="F19168" s="84"/>
    </row>
    <row r="19169" spans="1:6" x14ac:dyDescent="0.25">
      <c r="A19169" t="s">
        <v>20407</v>
      </c>
      <c r="B19169">
        <v>1</v>
      </c>
      <c r="C19169" t="s">
        <v>9357</v>
      </c>
      <c r="D19169" s="84"/>
      <c r="F19169" s="84"/>
    </row>
    <row r="19170" spans="1:6" x14ac:dyDescent="0.25">
      <c r="A19170" t="s">
        <v>20408</v>
      </c>
      <c r="B19170">
        <v>1</v>
      </c>
      <c r="C19170" t="s">
        <v>9357</v>
      </c>
      <c r="D19170" s="84"/>
      <c r="F19170" s="84"/>
    </row>
    <row r="19171" spans="1:6" x14ac:dyDescent="0.25">
      <c r="A19171" t="s">
        <v>20409</v>
      </c>
      <c r="B19171">
        <v>1</v>
      </c>
      <c r="C19171" t="s">
        <v>9357</v>
      </c>
      <c r="D19171" s="84"/>
      <c r="F19171" s="84"/>
    </row>
    <row r="19172" spans="1:6" x14ac:dyDescent="0.25">
      <c r="A19172" t="s">
        <v>20410</v>
      </c>
      <c r="B19172">
        <v>1</v>
      </c>
      <c r="C19172" t="s">
        <v>9357</v>
      </c>
      <c r="D19172" s="84"/>
      <c r="F19172" s="84"/>
    </row>
    <row r="19173" spans="1:6" x14ac:dyDescent="0.25">
      <c r="A19173" t="s">
        <v>20411</v>
      </c>
      <c r="B19173">
        <v>1</v>
      </c>
      <c r="C19173" t="s">
        <v>9357</v>
      </c>
      <c r="D19173" s="84"/>
      <c r="F19173" s="84"/>
    </row>
    <row r="19174" spans="1:6" x14ac:dyDescent="0.25">
      <c r="A19174" t="s">
        <v>20412</v>
      </c>
      <c r="B19174">
        <v>1</v>
      </c>
      <c r="C19174" t="s">
        <v>9357</v>
      </c>
      <c r="D19174" s="84"/>
      <c r="F19174" s="84"/>
    </row>
    <row r="19175" spans="1:6" x14ac:dyDescent="0.25">
      <c r="A19175" t="s">
        <v>20413</v>
      </c>
      <c r="B19175">
        <v>1</v>
      </c>
      <c r="C19175" t="s">
        <v>9357</v>
      </c>
      <c r="D19175" s="84"/>
      <c r="F19175" s="84"/>
    </row>
    <row r="19176" spans="1:6" x14ac:dyDescent="0.25">
      <c r="A19176" t="s">
        <v>20414</v>
      </c>
      <c r="B19176">
        <v>1</v>
      </c>
      <c r="C19176" t="s">
        <v>9357</v>
      </c>
      <c r="D19176" s="84"/>
      <c r="F19176" s="84"/>
    </row>
    <row r="19177" spans="1:6" x14ac:dyDescent="0.25">
      <c r="A19177" t="s">
        <v>20415</v>
      </c>
      <c r="B19177">
        <v>1</v>
      </c>
      <c r="C19177" t="s">
        <v>9357</v>
      </c>
      <c r="D19177" s="84"/>
      <c r="F19177" s="84"/>
    </row>
    <row r="19178" spans="1:6" x14ac:dyDescent="0.25">
      <c r="A19178" t="s">
        <v>20416</v>
      </c>
      <c r="B19178">
        <v>1</v>
      </c>
      <c r="C19178" t="s">
        <v>9357</v>
      </c>
      <c r="D19178" s="84"/>
      <c r="F19178" s="84"/>
    </row>
    <row r="19179" spans="1:6" x14ac:dyDescent="0.25">
      <c r="A19179" t="s">
        <v>20417</v>
      </c>
      <c r="B19179">
        <v>1</v>
      </c>
      <c r="C19179" t="s">
        <v>9357</v>
      </c>
      <c r="D19179" s="84"/>
      <c r="F19179" s="84"/>
    </row>
    <row r="19180" spans="1:6" x14ac:dyDescent="0.25">
      <c r="A19180" t="s">
        <v>20418</v>
      </c>
      <c r="B19180">
        <v>1</v>
      </c>
      <c r="C19180" t="s">
        <v>9357</v>
      </c>
      <c r="D19180" s="84"/>
      <c r="F19180" s="84"/>
    </row>
    <row r="19181" spans="1:6" x14ac:dyDescent="0.25">
      <c r="A19181" t="s">
        <v>20419</v>
      </c>
      <c r="B19181">
        <v>1</v>
      </c>
      <c r="C19181" t="s">
        <v>9357</v>
      </c>
      <c r="D19181" s="84"/>
      <c r="F19181" s="84"/>
    </row>
    <row r="19182" spans="1:6" x14ac:dyDescent="0.25">
      <c r="A19182" t="s">
        <v>20420</v>
      </c>
      <c r="B19182">
        <v>1</v>
      </c>
      <c r="C19182" t="s">
        <v>9357</v>
      </c>
      <c r="D19182" s="84"/>
      <c r="F19182" s="84"/>
    </row>
    <row r="19183" spans="1:6" x14ac:dyDescent="0.25">
      <c r="A19183" t="s">
        <v>20421</v>
      </c>
      <c r="B19183">
        <v>1</v>
      </c>
      <c r="C19183" t="s">
        <v>9357</v>
      </c>
      <c r="D19183" s="84"/>
      <c r="F19183" s="84"/>
    </row>
    <row r="19184" spans="1:6" x14ac:dyDescent="0.25">
      <c r="A19184" t="s">
        <v>20422</v>
      </c>
      <c r="B19184">
        <v>1</v>
      </c>
      <c r="C19184" t="s">
        <v>9357</v>
      </c>
      <c r="D19184" s="84"/>
      <c r="F19184" s="84"/>
    </row>
    <row r="19185" spans="1:6" x14ac:dyDescent="0.25">
      <c r="A19185" t="s">
        <v>20423</v>
      </c>
      <c r="B19185">
        <v>1</v>
      </c>
      <c r="C19185" t="s">
        <v>9357</v>
      </c>
      <c r="D19185" s="84"/>
      <c r="F19185" s="84"/>
    </row>
    <row r="19186" spans="1:6" x14ac:dyDescent="0.25">
      <c r="A19186" t="s">
        <v>20424</v>
      </c>
      <c r="B19186">
        <v>1</v>
      </c>
      <c r="C19186" t="s">
        <v>9357</v>
      </c>
      <c r="D19186" s="84"/>
      <c r="F19186" s="84"/>
    </row>
    <row r="19187" spans="1:6" x14ac:dyDescent="0.25">
      <c r="A19187" t="s">
        <v>20425</v>
      </c>
      <c r="B19187">
        <v>1</v>
      </c>
      <c r="C19187" t="s">
        <v>9357</v>
      </c>
      <c r="D19187" s="84"/>
      <c r="F19187" s="84"/>
    </row>
    <row r="19188" spans="1:6" x14ac:dyDescent="0.25">
      <c r="A19188" t="s">
        <v>20426</v>
      </c>
      <c r="B19188">
        <v>1</v>
      </c>
      <c r="C19188" t="s">
        <v>9357</v>
      </c>
      <c r="D19188" s="84"/>
      <c r="F19188" s="84"/>
    </row>
    <row r="19189" spans="1:6" x14ac:dyDescent="0.25">
      <c r="A19189" t="s">
        <v>20427</v>
      </c>
      <c r="B19189">
        <v>1</v>
      </c>
      <c r="C19189" t="s">
        <v>9357</v>
      </c>
      <c r="D19189" s="84"/>
      <c r="F19189" s="84"/>
    </row>
    <row r="19190" spans="1:6" x14ac:dyDescent="0.25">
      <c r="A19190" t="s">
        <v>20428</v>
      </c>
      <c r="B19190">
        <v>1</v>
      </c>
      <c r="C19190" t="s">
        <v>9357</v>
      </c>
      <c r="D19190" s="84"/>
      <c r="F19190" s="84"/>
    </row>
    <row r="19191" spans="1:6" x14ac:dyDescent="0.25">
      <c r="A19191" t="s">
        <v>20429</v>
      </c>
      <c r="B19191">
        <v>1</v>
      </c>
      <c r="C19191" t="s">
        <v>9357</v>
      </c>
      <c r="D19191" s="84"/>
      <c r="F19191" s="84"/>
    </row>
    <row r="19192" spans="1:6" x14ac:dyDescent="0.25">
      <c r="A19192" t="s">
        <v>20430</v>
      </c>
      <c r="B19192">
        <v>1</v>
      </c>
      <c r="C19192" t="s">
        <v>9357</v>
      </c>
      <c r="D19192" s="84"/>
      <c r="F19192" s="84"/>
    </row>
    <row r="19193" spans="1:6" x14ac:dyDescent="0.25">
      <c r="A19193" t="s">
        <v>20431</v>
      </c>
      <c r="B19193">
        <v>1</v>
      </c>
      <c r="C19193" t="s">
        <v>9357</v>
      </c>
      <c r="D19193" s="84"/>
      <c r="F19193" s="84"/>
    </row>
    <row r="19194" spans="1:6" x14ac:dyDescent="0.25">
      <c r="A19194" t="s">
        <v>20432</v>
      </c>
      <c r="B19194">
        <v>1</v>
      </c>
      <c r="C19194" t="s">
        <v>9357</v>
      </c>
      <c r="D19194" s="84"/>
      <c r="F19194" s="84"/>
    </row>
    <row r="19195" spans="1:6" x14ac:dyDescent="0.25">
      <c r="A19195" t="s">
        <v>20433</v>
      </c>
      <c r="B19195">
        <v>1</v>
      </c>
      <c r="C19195" t="s">
        <v>9357</v>
      </c>
      <c r="D19195" s="84"/>
      <c r="F19195" s="84"/>
    </row>
    <row r="19196" spans="1:6" x14ac:dyDescent="0.25">
      <c r="A19196" t="s">
        <v>20434</v>
      </c>
      <c r="B19196">
        <v>1</v>
      </c>
      <c r="C19196" t="s">
        <v>9357</v>
      </c>
      <c r="D19196" s="84"/>
      <c r="F19196" s="84"/>
    </row>
    <row r="19197" spans="1:6" x14ac:dyDescent="0.25">
      <c r="A19197" t="s">
        <v>20435</v>
      </c>
      <c r="B19197">
        <v>1</v>
      </c>
      <c r="C19197" t="s">
        <v>9357</v>
      </c>
      <c r="D19197" s="84"/>
      <c r="F19197" s="84"/>
    </row>
    <row r="19198" spans="1:6" x14ac:dyDescent="0.25">
      <c r="A19198" t="s">
        <v>20436</v>
      </c>
      <c r="B19198">
        <v>1</v>
      </c>
      <c r="C19198" t="s">
        <v>9357</v>
      </c>
      <c r="D19198" s="84"/>
      <c r="F19198" s="84"/>
    </row>
    <row r="19199" spans="1:6" x14ac:dyDescent="0.25">
      <c r="A19199" t="s">
        <v>20437</v>
      </c>
      <c r="B19199">
        <v>1</v>
      </c>
      <c r="C19199" t="s">
        <v>9357</v>
      </c>
      <c r="D19199" s="84"/>
      <c r="F19199" s="84"/>
    </row>
    <row r="19200" spans="1:6" x14ac:dyDescent="0.25">
      <c r="A19200" t="s">
        <v>20438</v>
      </c>
      <c r="B19200">
        <v>1</v>
      </c>
      <c r="C19200" t="s">
        <v>9357</v>
      </c>
      <c r="D19200" s="84"/>
      <c r="F19200" s="84"/>
    </row>
    <row r="19201" spans="1:6" x14ac:dyDescent="0.25">
      <c r="A19201" t="s">
        <v>20439</v>
      </c>
      <c r="B19201">
        <v>1</v>
      </c>
      <c r="C19201" t="s">
        <v>9357</v>
      </c>
      <c r="D19201" s="84"/>
      <c r="F19201" s="84"/>
    </row>
    <row r="19202" spans="1:6" x14ac:dyDescent="0.25">
      <c r="A19202" t="s">
        <v>20440</v>
      </c>
      <c r="B19202">
        <v>1</v>
      </c>
      <c r="C19202" t="s">
        <v>9357</v>
      </c>
      <c r="D19202" s="84"/>
      <c r="F19202" s="84"/>
    </row>
    <row r="19203" spans="1:6" x14ac:dyDescent="0.25">
      <c r="A19203" t="s">
        <v>20441</v>
      </c>
      <c r="B19203">
        <v>1</v>
      </c>
      <c r="C19203" t="s">
        <v>9357</v>
      </c>
      <c r="D19203" s="84"/>
      <c r="F19203" s="84"/>
    </row>
    <row r="19204" spans="1:6" x14ac:dyDescent="0.25">
      <c r="A19204" t="s">
        <v>20442</v>
      </c>
      <c r="B19204">
        <v>1</v>
      </c>
      <c r="C19204" t="s">
        <v>9357</v>
      </c>
      <c r="D19204" s="84"/>
      <c r="F19204" s="84"/>
    </row>
    <row r="19205" spans="1:6" x14ac:dyDescent="0.25">
      <c r="A19205" t="s">
        <v>20443</v>
      </c>
      <c r="B19205">
        <v>1</v>
      </c>
      <c r="C19205" t="s">
        <v>9357</v>
      </c>
      <c r="D19205" s="84"/>
      <c r="F19205" s="84"/>
    </row>
    <row r="19206" spans="1:6" x14ac:dyDescent="0.25">
      <c r="A19206" t="s">
        <v>20444</v>
      </c>
      <c r="B19206">
        <v>1</v>
      </c>
      <c r="C19206" t="s">
        <v>9357</v>
      </c>
      <c r="D19206" s="84"/>
      <c r="F19206" s="84"/>
    </row>
    <row r="19207" spans="1:6" x14ac:dyDescent="0.25">
      <c r="A19207" t="s">
        <v>20445</v>
      </c>
      <c r="B19207">
        <v>1</v>
      </c>
      <c r="C19207" t="s">
        <v>9357</v>
      </c>
      <c r="D19207" s="84"/>
      <c r="F19207" s="84"/>
    </row>
    <row r="19208" spans="1:6" x14ac:dyDescent="0.25">
      <c r="A19208" t="s">
        <v>20446</v>
      </c>
      <c r="B19208">
        <v>1</v>
      </c>
      <c r="C19208" t="s">
        <v>9357</v>
      </c>
      <c r="D19208" s="84"/>
      <c r="F19208" s="84"/>
    </row>
    <row r="19209" spans="1:6" x14ac:dyDescent="0.25">
      <c r="A19209" t="s">
        <v>20447</v>
      </c>
      <c r="B19209">
        <v>1</v>
      </c>
      <c r="C19209" t="s">
        <v>9357</v>
      </c>
      <c r="D19209" s="84"/>
      <c r="F19209" s="84"/>
    </row>
    <row r="19210" spans="1:6" x14ac:dyDescent="0.25">
      <c r="A19210" t="s">
        <v>20448</v>
      </c>
      <c r="B19210">
        <v>1</v>
      </c>
      <c r="C19210" t="s">
        <v>9357</v>
      </c>
      <c r="D19210" s="84"/>
      <c r="F19210" s="84"/>
    </row>
    <row r="19211" spans="1:6" x14ac:dyDescent="0.25">
      <c r="A19211" t="s">
        <v>20449</v>
      </c>
      <c r="B19211">
        <v>1</v>
      </c>
      <c r="C19211" t="s">
        <v>9357</v>
      </c>
      <c r="D19211" s="84"/>
      <c r="F19211" s="84"/>
    </row>
    <row r="19212" spans="1:6" x14ac:dyDescent="0.25">
      <c r="A19212" t="s">
        <v>20450</v>
      </c>
      <c r="B19212">
        <v>1</v>
      </c>
      <c r="C19212" t="s">
        <v>9357</v>
      </c>
      <c r="D19212" s="84"/>
      <c r="F19212" s="84"/>
    </row>
    <row r="19213" spans="1:6" x14ac:dyDescent="0.25">
      <c r="A19213" t="s">
        <v>20451</v>
      </c>
      <c r="B19213">
        <v>1</v>
      </c>
      <c r="C19213" t="s">
        <v>9357</v>
      </c>
      <c r="D19213" s="84"/>
      <c r="F19213" s="84"/>
    </row>
    <row r="19214" spans="1:6" x14ac:dyDescent="0.25">
      <c r="A19214" t="s">
        <v>20452</v>
      </c>
      <c r="B19214">
        <v>1</v>
      </c>
      <c r="C19214" t="s">
        <v>9357</v>
      </c>
      <c r="D19214" s="84"/>
      <c r="F19214" s="84"/>
    </row>
    <row r="19215" spans="1:6" x14ac:dyDescent="0.25">
      <c r="A19215" t="s">
        <v>20453</v>
      </c>
      <c r="B19215">
        <v>1</v>
      </c>
      <c r="C19215" t="s">
        <v>9357</v>
      </c>
      <c r="D19215" s="84"/>
      <c r="F19215" s="84"/>
    </row>
    <row r="19216" spans="1:6" x14ac:dyDescent="0.25">
      <c r="A19216" t="s">
        <v>20454</v>
      </c>
      <c r="B19216">
        <v>1</v>
      </c>
      <c r="C19216" t="s">
        <v>9357</v>
      </c>
      <c r="D19216" s="84"/>
      <c r="F19216" s="84"/>
    </row>
    <row r="19217" spans="1:6" x14ac:dyDescent="0.25">
      <c r="A19217" t="s">
        <v>20455</v>
      </c>
      <c r="B19217">
        <v>1</v>
      </c>
      <c r="C19217" t="s">
        <v>9357</v>
      </c>
      <c r="D19217" s="84"/>
      <c r="F19217" s="84"/>
    </row>
    <row r="19218" spans="1:6" x14ac:dyDescent="0.25">
      <c r="A19218" t="s">
        <v>20456</v>
      </c>
      <c r="B19218">
        <v>1</v>
      </c>
      <c r="C19218" t="s">
        <v>9357</v>
      </c>
      <c r="D19218" s="84"/>
      <c r="F19218" s="84"/>
    </row>
    <row r="19219" spans="1:6" x14ac:dyDescent="0.25">
      <c r="A19219" t="s">
        <v>20457</v>
      </c>
      <c r="B19219">
        <v>1</v>
      </c>
      <c r="C19219" t="s">
        <v>9357</v>
      </c>
      <c r="D19219" s="84"/>
      <c r="F19219" s="84"/>
    </row>
    <row r="19220" spans="1:6" x14ac:dyDescent="0.25">
      <c r="A19220" t="s">
        <v>20458</v>
      </c>
      <c r="B19220">
        <v>1</v>
      </c>
      <c r="C19220" t="s">
        <v>9357</v>
      </c>
      <c r="D19220" s="84"/>
      <c r="F19220" s="84"/>
    </row>
    <row r="19221" spans="1:6" x14ac:dyDescent="0.25">
      <c r="A19221" t="s">
        <v>20459</v>
      </c>
      <c r="B19221">
        <v>1</v>
      </c>
      <c r="C19221" t="s">
        <v>9357</v>
      </c>
      <c r="D19221" s="84"/>
      <c r="F19221" s="84"/>
    </row>
    <row r="19222" spans="1:6" x14ac:dyDescent="0.25">
      <c r="A19222" t="s">
        <v>20460</v>
      </c>
      <c r="B19222">
        <v>1</v>
      </c>
      <c r="C19222" t="s">
        <v>9357</v>
      </c>
      <c r="D19222" s="84"/>
      <c r="F19222" s="84"/>
    </row>
    <row r="19223" spans="1:6" x14ac:dyDescent="0.25">
      <c r="A19223" t="s">
        <v>20461</v>
      </c>
      <c r="B19223">
        <v>1</v>
      </c>
      <c r="C19223" t="s">
        <v>9357</v>
      </c>
      <c r="D19223" s="84"/>
      <c r="F19223" s="84"/>
    </row>
    <row r="19224" spans="1:6" x14ac:dyDescent="0.25">
      <c r="A19224" t="s">
        <v>20462</v>
      </c>
      <c r="B19224">
        <v>1</v>
      </c>
      <c r="C19224" t="s">
        <v>9357</v>
      </c>
      <c r="D19224" s="84"/>
      <c r="F19224" s="84"/>
    </row>
    <row r="19225" spans="1:6" x14ac:dyDescent="0.25">
      <c r="A19225" t="s">
        <v>20463</v>
      </c>
      <c r="B19225">
        <v>1</v>
      </c>
      <c r="C19225" t="s">
        <v>9357</v>
      </c>
      <c r="D19225" s="84"/>
      <c r="F19225" s="84"/>
    </row>
    <row r="19226" spans="1:6" x14ac:dyDescent="0.25">
      <c r="A19226" t="s">
        <v>20464</v>
      </c>
      <c r="B19226">
        <v>1</v>
      </c>
      <c r="C19226" t="s">
        <v>9357</v>
      </c>
      <c r="D19226" s="84"/>
      <c r="F19226" s="84"/>
    </row>
    <row r="19227" spans="1:6" x14ac:dyDescent="0.25">
      <c r="A19227" t="s">
        <v>20465</v>
      </c>
      <c r="B19227">
        <v>1</v>
      </c>
      <c r="C19227" t="s">
        <v>9357</v>
      </c>
      <c r="D19227" s="84"/>
      <c r="F19227" s="84"/>
    </row>
    <row r="19228" spans="1:6" x14ac:dyDescent="0.25">
      <c r="A19228" t="s">
        <v>20466</v>
      </c>
      <c r="B19228">
        <v>1</v>
      </c>
      <c r="C19228" t="s">
        <v>9357</v>
      </c>
      <c r="D19228" s="84"/>
      <c r="F19228" s="84"/>
    </row>
    <row r="19229" spans="1:6" x14ac:dyDescent="0.25">
      <c r="A19229" t="s">
        <v>20467</v>
      </c>
      <c r="B19229">
        <v>1</v>
      </c>
      <c r="C19229" t="s">
        <v>9357</v>
      </c>
      <c r="D19229" s="84"/>
      <c r="F19229" s="84"/>
    </row>
    <row r="19230" spans="1:6" x14ac:dyDescent="0.25">
      <c r="A19230" t="s">
        <v>20468</v>
      </c>
      <c r="B19230">
        <v>1</v>
      </c>
      <c r="C19230" t="s">
        <v>9357</v>
      </c>
      <c r="D19230" s="84"/>
      <c r="F19230" s="84"/>
    </row>
    <row r="19231" spans="1:6" x14ac:dyDescent="0.25">
      <c r="A19231" t="s">
        <v>20469</v>
      </c>
      <c r="B19231">
        <v>1</v>
      </c>
      <c r="C19231" t="s">
        <v>9357</v>
      </c>
      <c r="D19231" s="84"/>
      <c r="F19231" s="84"/>
    </row>
    <row r="19232" spans="1:6" x14ac:dyDescent="0.25">
      <c r="A19232" t="s">
        <v>20470</v>
      </c>
      <c r="B19232">
        <v>1</v>
      </c>
      <c r="C19232" t="s">
        <v>9357</v>
      </c>
      <c r="D19232" s="84"/>
      <c r="F19232" s="84"/>
    </row>
    <row r="19233" spans="1:6" x14ac:dyDescent="0.25">
      <c r="A19233" t="s">
        <v>20471</v>
      </c>
      <c r="B19233">
        <v>1</v>
      </c>
      <c r="C19233" t="s">
        <v>9357</v>
      </c>
      <c r="D19233" s="84"/>
      <c r="F19233" s="84"/>
    </row>
    <row r="19234" spans="1:6" x14ac:dyDescent="0.25">
      <c r="A19234" t="s">
        <v>20472</v>
      </c>
      <c r="B19234">
        <v>1</v>
      </c>
      <c r="C19234" t="s">
        <v>9357</v>
      </c>
      <c r="D19234" s="84"/>
      <c r="F19234" s="84"/>
    </row>
    <row r="19235" spans="1:6" x14ac:dyDescent="0.25">
      <c r="A19235" t="s">
        <v>20473</v>
      </c>
      <c r="B19235">
        <v>1</v>
      </c>
      <c r="C19235" t="s">
        <v>9357</v>
      </c>
      <c r="D19235" s="84"/>
      <c r="F19235" s="84"/>
    </row>
    <row r="19236" spans="1:6" x14ac:dyDescent="0.25">
      <c r="A19236" t="s">
        <v>20474</v>
      </c>
      <c r="B19236">
        <v>1</v>
      </c>
      <c r="C19236" t="s">
        <v>9357</v>
      </c>
      <c r="D19236" s="84"/>
      <c r="F19236" s="84"/>
    </row>
    <row r="19237" spans="1:6" x14ac:dyDescent="0.25">
      <c r="A19237" t="s">
        <v>20475</v>
      </c>
      <c r="B19237">
        <v>1</v>
      </c>
      <c r="C19237" t="s">
        <v>9357</v>
      </c>
      <c r="D19237" s="84"/>
      <c r="F19237" s="84"/>
    </row>
    <row r="19238" spans="1:6" x14ac:dyDescent="0.25">
      <c r="A19238" t="s">
        <v>20476</v>
      </c>
      <c r="B19238">
        <v>1</v>
      </c>
      <c r="C19238" t="s">
        <v>9357</v>
      </c>
      <c r="D19238" s="84"/>
      <c r="F19238" s="84"/>
    </row>
    <row r="19239" spans="1:6" x14ac:dyDescent="0.25">
      <c r="A19239" t="s">
        <v>20477</v>
      </c>
      <c r="B19239">
        <v>1</v>
      </c>
      <c r="C19239" t="s">
        <v>9357</v>
      </c>
      <c r="D19239" s="84"/>
      <c r="F19239" s="84"/>
    </row>
    <row r="19240" spans="1:6" x14ac:dyDescent="0.25">
      <c r="A19240" t="s">
        <v>20478</v>
      </c>
      <c r="B19240">
        <v>1</v>
      </c>
      <c r="C19240" t="s">
        <v>9357</v>
      </c>
      <c r="D19240" s="84"/>
      <c r="F19240" s="84"/>
    </row>
    <row r="19241" spans="1:6" x14ac:dyDescent="0.25">
      <c r="A19241" t="s">
        <v>20479</v>
      </c>
      <c r="B19241">
        <v>1</v>
      </c>
      <c r="C19241" t="s">
        <v>9357</v>
      </c>
      <c r="D19241" s="84"/>
      <c r="F19241" s="84"/>
    </row>
    <row r="19242" spans="1:6" x14ac:dyDescent="0.25">
      <c r="A19242" t="s">
        <v>20480</v>
      </c>
      <c r="B19242">
        <v>1</v>
      </c>
      <c r="C19242" t="s">
        <v>9357</v>
      </c>
      <c r="D19242" s="84"/>
      <c r="F19242" s="84"/>
    </row>
    <row r="19243" spans="1:6" x14ac:dyDescent="0.25">
      <c r="A19243" t="s">
        <v>20481</v>
      </c>
      <c r="B19243">
        <v>1</v>
      </c>
      <c r="C19243" t="s">
        <v>9357</v>
      </c>
      <c r="D19243" s="84"/>
      <c r="F19243" s="84"/>
    </row>
    <row r="19244" spans="1:6" x14ac:dyDescent="0.25">
      <c r="A19244" t="s">
        <v>20482</v>
      </c>
      <c r="B19244">
        <v>1</v>
      </c>
      <c r="C19244" t="s">
        <v>9357</v>
      </c>
      <c r="D19244" s="84"/>
      <c r="F19244" s="84"/>
    </row>
    <row r="19245" spans="1:6" x14ac:dyDescent="0.25">
      <c r="A19245" t="s">
        <v>20483</v>
      </c>
      <c r="B19245">
        <v>1</v>
      </c>
      <c r="C19245" t="s">
        <v>9357</v>
      </c>
      <c r="D19245" s="84"/>
      <c r="F19245" s="84"/>
    </row>
    <row r="19246" spans="1:6" x14ac:dyDescent="0.25">
      <c r="A19246" t="s">
        <v>20484</v>
      </c>
      <c r="B19246">
        <v>1</v>
      </c>
      <c r="C19246" t="s">
        <v>9357</v>
      </c>
      <c r="D19246" s="84"/>
      <c r="F19246" s="84"/>
    </row>
    <row r="19247" spans="1:6" x14ac:dyDescent="0.25">
      <c r="A19247" t="s">
        <v>20485</v>
      </c>
      <c r="B19247">
        <v>1</v>
      </c>
      <c r="C19247" t="s">
        <v>9357</v>
      </c>
      <c r="D19247" s="84"/>
      <c r="F19247" s="84"/>
    </row>
    <row r="19248" spans="1:6" x14ac:dyDescent="0.25">
      <c r="A19248" t="s">
        <v>20486</v>
      </c>
      <c r="B19248">
        <v>1</v>
      </c>
      <c r="C19248" t="s">
        <v>9357</v>
      </c>
      <c r="D19248" s="84"/>
      <c r="F19248" s="84"/>
    </row>
    <row r="19249" spans="1:6" x14ac:dyDescent="0.25">
      <c r="A19249" t="s">
        <v>20487</v>
      </c>
      <c r="B19249">
        <v>1</v>
      </c>
      <c r="C19249" t="s">
        <v>9357</v>
      </c>
      <c r="D19249" s="84"/>
      <c r="F19249" s="84"/>
    </row>
    <row r="19250" spans="1:6" x14ac:dyDescent="0.25">
      <c r="A19250" t="s">
        <v>20488</v>
      </c>
      <c r="B19250">
        <v>1</v>
      </c>
      <c r="C19250" t="s">
        <v>9357</v>
      </c>
      <c r="D19250" s="84"/>
      <c r="F19250" s="84"/>
    </row>
    <row r="19251" spans="1:6" x14ac:dyDescent="0.25">
      <c r="A19251" t="s">
        <v>20489</v>
      </c>
      <c r="B19251">
        <v>1</v>
      </c>
      <c r="C19251" t="s">
        <v>9357</v>
      </c>
      <c r="D19251" s="84"/>
      <c r="F19251" s="84"/>
    </row>
    <row r="19252" spans="1:6" x14ac:dyDescent="0.25">
      <c r="A19252" t="s">
        <v>20490</v>
      </c>
      <c r="B19252">
        <v>1</v>
      </c>
      <c r="C19252" t="s">
        <v>9357</v>
      </c>
      <c r="D19252" s="84"/>
      <c r="F19252" s="84"/>
    </row>
    <row r="19253" spans="1:6" x14ac:dyDescent="0.25">
      <c r="A19253" t="s">
        <v>20491</v>
      </c>
      <c r="B19253">
        <v>1</v>
      </c>
      <c r="C19253" t="s">
        <v>9357</v>
      </c>
      <c r="D19253" s="84"/>
      <c r="F19253" s="84"/>
    </row>
    <row r="19254" spans="1:6" x14ac:dyDescent="0.25">
      <c r="A19254" t="s">
        <v>20492</v>
      </c>
      <c r="B19254">
        <v>1</v>
      </c>
      <c r="C19254" t="s">
        <v>9357</v>
      </c>
      <c r="D19254" s="84"/>
      <c r="F19254" s="84"/>
    </row>
    <row r="19255" spans="1:6" x14ac:dyDescent="0.25">
      <c r="A19255" t="s">
        <v>20493</v>
      </c>
      <c r="B19255">
        <v>1</v>
      </c>
      <c r="C19255" t="s">
        <v>9357</v>
      </c>
      <c r="D19255" s="84"/>
      <c r="F19255" s="84"/>
    </row>
    <row r="19256" spans="1:6" x14ac:dyDescent="0.25">
      <c r="A19256" t="s">
        <v>20494</v>
      </c>
      <c r="B19256">
        <v>1</v>
      </c>
      <c r="C19256" t="s">
        <v>9357</v>
      </c>
      <c r="D19256" s="84"/>
      <c r="F19256" s="84"/>
    </row>
    <row r="19257" spans="1:6" x14ac:dyDescent="0.25">
      <c r="A19257" t="s">
        <v>20495</v>
      </c>
      <c r="B19257">
        <v>1</v>
      </c>
      <c r="C19257" t="s">
        <v>9357</v>
      </c>
      <c r="D19257" s="84"/>
      <c r="F19257" s="84"/>
    </row>
    <row r="19258" spans="1:6" x14ac:dyDescent="0.25">
      <c r="A19258" t="s">
        <v>20496</v>
      </c>
      <c r="B19258">
        <v>1</v>
      </c>
      <c r="C19258" t="s">
        <v>9357</v>
      </c>
      <c r="D19258" s="84"/>
      <c r="F19258" s="84"/>
    </row>
    <row r="19259" spans="1:6" x14ac:dyDescent="0.25">
      <c r="A19259" t="s">
        <v>20497</v>
      </c>
      <c r="B19259">
        <v>1</v>
      </c>
      <c r="C19259" t="s">
        <v>9357</v>
      </c>
      <c r="D19259" s="84"/>
      <c r="F19259" s="84"/>
    </row>
    <row r="19260" spans="1:6" x14ac:dyDescent="0.25">
      <c r="A19260" t="s">
        <v>20498</v>
      </c>
      <c r="B19260">
        <v>1</v>
      </c>
      <c r="C19260" t="s">
        <v>9357</v>
      </c>
      <c r="D19260" s="84"/>
      <c r="F19260" s="84"/>
    </row>
    <row r="19261" spans="1:6" x14ac:dyDescent="0.25">
      <c r="A19261" t="s">
        <v>20499</v>
      </c>
      <c r="B19261">
        <v>1</v>
      </c>
      <c r="C19261" t="s">
        <v>9357</v>
      </c>
      <c r="D19261" s="84"/>
      <c r="F19261" s="84"/>
    </row>
    <row r="19262" spans="1:6" x14ac:dyDescent="0.25">
      <c r="A19262" t="s">
        <v>20500</v>
      </c>
      <c r="B19262">
        <v>1</v>
      </c>
      <c r="C19262" t="s">
        <v>9357</v>
      </c>
      <c r="D19262" s="84"/>
      <c r="F19262" s="84"/>
    </row>
    <row r="19263" spans="1:6" x14ac:dyDescent="0.25">
      <c r="A19263" t="s">
        <v>20501</v>
      </c>
      <c r="B19263">
        <v>1</v>
      </c>
      <c r="C19263" t="s">
        <v>9357</v>
      </c>
      <c r="D19263" s="84"/>
      <c r="F19263" s="84"/>
    </row>
    <row r="19264" spans="1:6" x14ac:dyDescent="0.25">
      <c r="A19264" t="s">
        <v>20502</v>
      </c>
      <c r="B19264">
        <v>1</v>
      </c>
      <c r="C19264" t="s">
        <v>9357</v>
      </c>
      <c r="D19264" s="84"/>
      <c r="F19264" s="84"/>
    </row>
    <row r="19265" spans="1:6" x14ac:dyDescent="0.25">
      <c r="A19265" t="s">
        <v>20503</v>
      </c>
      <c r="B19265">
        <v>1</v>
      </c>
      <c r="C19265" t="s">
        <v>9357</v>
      </c>
      <c r="D19265" s="84"/>
      <c r="F19265" s="84"/>
    </row>
    <row r="19266" spans="1:6" x14ac:dyDescent="0.25">
      <c r="A19266" t="s">
        <v>20504</v>
      </c>
      <c r="B19266">
        <v>1</v>
      </c>
      <c r="C19266" t="s">
        <v>9357</v>
      </c>
      <c r="D19266" s="84"/>
      <c r="F19266" s="84"/>
    </row>
    <row r="19267" spans="1:6" x14ac:dyDescent="0.25">
      <c r="A19267" t="s">
        <v>20505</v>
      </c>
      <c r="B19267">
        <v>1</v>
      </c>
      <c r="C19267" t="s">
        <v>9357</v>
      </c>
      <c r="D19267" s="84"/>
      <c r="F19267" s="84"/>
    </row>
    <row r="19268" spans="1:6" x14ac:dyDescent="0.25">
      <c r="A19268" t="s">
        <v>20506</v>
      </c>
      <c r="B19268">
        <v>1</v>
      </c>
      <c r="C19268" t="s">
        <v>9357</v>
      </c>
      <c r="D19268" s="84"/>
      <c r="F19268" s="84"/>
    </row>
    <row r="19269" spans="1:6" x14ac:dyDescent="0.25">
      <c r="A19269" t="s">
        <v>20507</v>
      </c>
      <c r="B19269">
        <v>1</v>
      </c>
      <c r="C19269" t="s">
        <v>9357</v>
      </c>
      <c r="D19269" s="84"/>
      <c r="F19269" s="84"/>
    </row>
    <row r="19270" spans="1:6" x14ac:dyDescent="0.25">
      <c r="A19270" t="s">
        <v>20508</v>
      </c>
      <c r="B19270">
        <v>1</v>
      </c>
      <c r="C19270" t="s">
        <v>9357</v>
      </c>
      <c r="D19270" s="84"/>
      <c r="F19270" s="84"/>
    </row>
    <row r="19271" spans="1:6" x14ac:dyDescent="0.25">
      <c r="A19271" t="s">
        <v>20509</v>
      </c>
      <c r="B19271">
        <v>1</v>
      </c>
      <c r="C19271" t="s">
        <v>9357</v>
      </c>
      <c r="D19271" s="84"/>
      <c r="F19271" s="84"/>
    </row>
    <row r="19272" spans="1:6" x14ac:dyDescent="0.25">
      <c r="A19272" t="s">
        <v>20510</v>
      </c>
      <c r="B19272">
        <v>1</v>
      </c>
      <c r="C19272" t="s">
        <v>9357</v>
      </c>
      <c r="D19272" s="84"/>
      <c r="F19272" s="84"/>
    </row>
    <row r="19273" spans="1:6" x14ac:dyDescent="0.25">
      <c r="A19273" t="s">
        <v>20511</v>
      </c>
      <c r="B19273">
        <v>1</v>
      </c>
      <c r="C19273" t="s">
        <v>9357</v>
      </c>
      <c r="D19273" s="84"/>
      <c r="F19273" s="84"/>
    </row>
    <row r="19274" spans="1:6" x14ac:dyDescent="0.25">
      <c r="A19274" t="s">
        <v>20512</v>
      </c>
      <c r="B19274">
        <v>1</v>
      </c>
      <c r="C19274" t="s">
        <v>9357</v>
      </c>
      <c r="D19274" s="84"/>
      <c r="F19274" s="84"/>
    </row>
    <row r="19275" spans="1:6" x14ac:dyDescent="0.25">
      <c r="A19275" t="s">
        <v>20513</v>
      </c>
      <c r="B19275">
        <v>1</v>
      </c>
      <c r="C19275" t="s">
        <v>9357</v>
      </c>
      <c r="D19275" s="84"/>
      <c r="F19275" s="84"/>
    </row>
    <row r="19276" spans="1:6" x14ac:dyDescent="0.25">
      <c r="A19276" t="s">
        <v>20514</v>
      </c>
      <c r="B19276">
        <v>1</v>
      </c>
      <c r="C19276" t="s">
        <v>9357</v>
      </c>
      <c r="D19276" s="84"/>
      <c r="F19276" s="84"/>
    </row>
    <row r="19277" spans="1:6" x14ac:dyDescent="0.25">
      <c r="A19277" t="s">
        <v>20515</v>
      </c>
      <c r="B19277">
        <v>1</v>
      </c>
      <c r="C19277" t="s">
        <v>9357</v>
      </c>
      <c r="D19277" s="84"/>
      <c r="F19277" s="84"/>
    </row>
    <row r="19278" spans="1:6" x14ac:dyDescent="0.25">
      <c r="A19278" t="s">
        <v>20516</v>
      </c>
      <c r="B19278">
        <v>1</v>
      </c>
      <c r="C19278" t="s">
        <v>9357</v>
      </c>
      <c r="D19278" s="84"/>
      <c r="F19278" s="84"/>
    </row>
    <row r="19279" spans="1:6" x14ac:dyDescent="0.25">
      <c r="A19279" t="s">
        <v>20517</v>
      </c>
      <c r="B19279">
        <v>1</v>
      </c>
      <c r="C19279" t="s">
        <v>9357</v>
      </c>
      <c r="D19279" s="84"/>
      <c r="F19279" s="84"/>
    </row>
    <row r="19280" spans="1:6" x14ac:dyDescent="0.25">
      <c r="A19280" t="s">
        <v>20518</v>
      </c>
      <c r="B19280">
        <v>1</v>
      </c>
      <c r="C19280" t="s">
        <v>9357</v>
      </c>
      <c r="D19280" s="84"/>
      <c r="F19280" s="84"/>
    </row>
    <row r="19281" spans="1:6" x14ac:dyDescent="0.25">
      <c r="A19281" t="s">
        <v>20519</v>
      </c>
      <c r="B19281">
        <v>1</v>
      </c>
      <c r="C19281" t="s">
        <v>9357</v>
      </c>
      <c r="D19281" s="84"/>
      <c r="F19281" s="84"/>
    </row>
    <row r="19282" spans="1:6" x14ac:dyDescent="0.25">
      <c r="A19282" t="s">
        <v>20520</v>
      </c>
      <c r="B19282">
        <v>1</v>
      </c>
      <c r="C19282" t="s">
        <v>9357</v>
      </c>
      <c r="D19282" s="84"/>
      <c r="F19282" s="84"/>
    </row>
    <row r="19283" spans="1:6" x14ac:dyDescent="0.25">
      <c r="A19283" t="s">
        <v>20521</v>
      </c>
      <c r="B19283">
        <v>1</v>
      </c>
      <c r="C19283" t="s">
        <v>9357</v>
      </c>
      <c r="D19283" s="84"/>
      <c r="F19283" s="84"/>
    </row>
    <row r="19284" spans="1:6" x14ac:dyDescent="0.25">
      <c r="A19284" t="s">
        <v>20522</v>
      </c>
      <c r="B19284">
        <v>1</v>
      </c>
      <c r="C19284" t="s">
        <v>9357</v>
      </c>
      <c r="D19284" s="84"/>
      <c r="F19284" s="84"/>
    </row>
    <row r="19285" spans="1:6" x14ac:dyDescent="0.25">
      <c r="A19285" t="s">
        <v>20523</v>
      </c>
      <c r="B19285">
        <v>1</v>
      </c>
      <c r="C19285" t="s">
        <v>9357</v>
      </c>
      <c r="D19285" s="84"/>
      <c r="F19285" s="84"/>
    </row>
    <row r="19286" spans="1:6" x14ac:dyDescent="0.25">
      <c r="A19286" t="s">
        <v>20524</v>
      </c>
      <c r="B19286">
        <v>1</v>
      </c>
      <c r="C19286" t="s">
        <v>9357</v>
      </c>
      <c r="D19286" s="84"/>
      <c r="F19286" s="84"/>
    </row>
    <row r="19287" spans="1:6" x14ac:dyDescent="0.25">
      <c r="A19287" t="s">
        <v>20525</v>
      </c>
      <c r="B19287">
        <v>1</v>
      </c>
      <c r="C19287" t="s">
        <v>9357</v>
      </c>
      <c r="D19287" s="84"/>
      <c r="F19287" s="84"/>
    </row>
    <row r="19288" spans="1:6" x14ac:dyDescent="0.25">
      <c r="A19288" t="s">
        <v>20526</v>
      </c>
      <c r="B19288">
        <v>1</v>
      </c>
      <c r="C19288" t="s">
        <v>9357</v>
      </c>
      <c r="D19288" s="84"/>
      <c r="F19288" s="84"/>
    </row>
    <row r="19289" spans="1:6" x14ac:dyDescent="0.25">
      <c r="A19289" t="s">
        <v>20527</v>
      </c>
      <c r="B19289">
        <v>1</v>
      </c>
      <c r="C19289" t="s">
        <v>9357</v>
      </c>
      <c r="D19289" s="84"/>
      <c r="F19289" s="84"/>
    </row>
    <row r="19290" spans="1:6" x14ac:dyDescent="0.25">
      <c r="A19290" t="s">
        <v>20528</v>
      </c>
      <c r="B19290">
        <v>1</v>
      </c>
      <c r="C19290" t="s">
        <v>9357</v>
      </c>
      <c r="D19290" s="84"/>
      <c r="F19290" s="84"/>
    </row>
    <row r="19291" spans="1:6" x14ac:dyDescent="0.25">
      <c r="A19291" t="s">
        <v>20529</v>
      </c>
      <c r="B19291">
        <v>1</v>
      </c>
      <c r="C19291" t="s">
        <v>9357</v>
      </c>
      <c r="D19291" s="84"/>
      <c r="F19291" s="84"/>
    </row>
    <row r="19292" spans="1:6" x14ac:dyDescent="0.25">
      <c r="A19292" t="s">
        <v>20530</v>
      </c>
      <c r="B19292">
        <v>1</v>
      </c>
      <c r="C19292" t="s">
        <v>9357</v>
      </c>
      <c r="D19292" s="84"/>
      <c r="F19292" s="84"/>
    </row>
    <row r="19293" spans="1:6" x14ac:dyDescent="0.25">
      <c r="A19293" t="s">
        <v>20531</v>
      </c>
      <c r="B19293">
        <v>1</v>
      </c>
      <c r="C19293" t="s">
        <v>9357</v>
      </c>
      <c r="D19293" s="84"/>
      <c r="F19293" s="84"/>
    </row>
    <row r="19294" spans="1:6" x14ac:dyDescent="0.25">
      <c r="A19294" t="s">
        <v>20532</v>
      </c>
      <c r="B19294">
        <v>1</v>
      </c>
      <c r="C19294" t="s">
        <v>9357</v>
      </c>
      <c r="D19294" s="84"/>
      <c r="F19294" s="84"/>
    </row>
    <row r="19295" spans="1:6" x14ac:dyDescent="0.25">
      <c r="A19295" t="s">
        <v>20533</v>
      </c>
      <c r="B19295">
        <v>1</v>
      </c>
      <c r="C19295" t="s">
        <v>9357</v>
      </c>
      <c r="D19295" s="84"/>
      <c r="F19295" s="84"/>
    </row>
    <row r="19296" spans="1:6" x14ac:dyDescent="0.25">
      <c r="A19296" t="s">
        <v>20534</v>
      </c>
      <c r="B19296">
        <v>1</v>
      </c>
      <c r="C19296" t="s">
        <v>9357</v>
      </c>
      <c r="D19296" s="84"/>
      <c r="F19296" s="84"/>
    </row>
    <row r="19297" spans="1:6" x14ac:dyDescent="0.25">
      <c r="A19297" t="s">
        <v>20535</v>
      </c>
      <c r="B19297">
        <v>1</v>
      </c>
      <c r="C19297" t="s">
        <v>9357</v>
      </c>
      <c r="D19297" s="84"/>
      <c r="F19297" s="84"/>
    </row>
    <row r="19298" spans="1:6" x14ac:dyDescent="0.25">
      <c r="A19298" t="s">
        <v>20536</v>
      </c>
      <c r="B19298">
        <v>1</v>
      </c>
      <c r="C19298" t="s">
        <v>9357</v>
      </c>
      <c r="D19298" s="84"/>
      <c r="F19298" s="84"/>
    </row>
    <row r="19299" spans="1:6" x14ac:dyDescent="0.25">
      <c r="A19299" t="s">
        <v>20537</v>
      </c>
      <c r="B19299">
        <v>1</v>
      </c>
      <c r="C19299" t="s">
        <v>9357</v>
      </c>
      <c r="D19299" s="84"/>
      <c r="F19299" s="84"/>
    </row>
    <row r="19300" spans="1:6" x14ac:dyDescent="0.25">
      <c r="A19300" t="s">
        <v>20538</v>
      </c>
      <c r="B19300">
        <v>1</v>
      </c>
      <c r="C19300" t="s">
        <v>9357</v>
      </c>
      <c r="D19300" s="84"/>
      <c r="F19300" s="84"/>
    </row>
    <row r="19301" spans="1:6" x14ac:dyDescent="0.25">
      <c r="A19301" t="s">
        <v>20539</v>
      </c>
      <c r="B19301">
        <v>1</v>
      </c>
      <c r="C19301" t="s">
        <v>9357</v>
      </c>
      <c r="D19301" s="84"/>
      <c r="F19301" s="84"/>
    </row>
    <row r="19302" spans="1:6" x14ac:dyDescent="0.25">
      <c r="A19302" t="s">
        <v>20540</v>
      </c>
      <c r="B19302">
        <v>1</v>
      </c>
      <c r="C19302" t="s">
        <v>9357</v>
      </c>
      <c r="D19302" s="84"/>
      <c r="F19302" s="84"/>
    </row>
    <row r="19303" spans="1:6" x14ac:dyDescent="0.25">
      <c r="A19303" t="s">
        <v>20541</v>
      </c>
      <c r="B19303">
        <v>1</v>
      </c>
      <c r="C19303" t="s">
        <v>9357</v>
      </c>
      <c r="D19303" s="84"/>
      <c r="F19303" s="84"/>
    </row>
    <row r="19304" spans="1:6" x14ac:dyDescent="0.25">
      <c r="A19304" t="s">
        <v>20542</v>
      </c>
      <c r="B19304">
        <v>1</v>
      </c>
      <c r="C19304" t="s">
        <v>9357</v>
      </c>
      <c r="D19304" s="84"/>
      <c r="F19304" s="84"/>
    </row>
    <row r="19305" spans="1:6" x14ac:dyDescent="0.25">
      <c r="A19305" t="s">
        <v>20543</v>
      </c>
      <c r="B19305">
        <v>1</v>
      </c>
      <c r="C19305" t="s">
        <v>9357</v>
      </c>
      <c r="D19305" s="84"/>
      <c r="F19305" s="84"/>
    </row>
    <row r="19306" spans="1:6" x14ac:dyDescent="0.25">
      <c r="A19306" t="s">
        <v>20544</v>
      </c>
      <c r="B19306">
        <v>1</v>
      </c>
      <c r="C19306" t="s">
        <v>9357</v>
      </c>
      <c r="D19306" s="84"/>
      <c r="F19306" s="84"/>
    </row>
    <row r="19307" spans="1:6" x14ac:dyDescent="0.25">
      <c r="A19307" t="s">
        <v>20545</v>
      </c>
      <c r="B19307">
        <v>1</v>
      </c>
      <c r="C19307" t="s">
        <v>9357</v>
      </c>
      <c r="D19307" s="84"/>
      <c r="F19307" s="84"/>
    </row>
    <row r="19308" spans="1:6" x14ac:dyDescent="0.25">
      <c r="A19308" t="s">
        <v>20546</v>
      </c>
      <c r="B19308">
        <v>1</v>
      </c>
      <c r="C19308" t="s">
        <v>9357</v>
      </c>
      <c r="D19308" s="84"/>
      <c r="F19308" s="84"/>
    </row>
    <row r="19309" spans="1:6" x14ac:dyDescent="0.25">
      <c r="A19309" t="s">
        <v>20547</v>
      </c>
      <c r="B19309">
        <v>1</v>
      </c>
      <c r="C19309" t="s">
        <v>9357</v>
      </c>
      <c r="D19309" s="84"/>
      <c r="F19309" s="84"/>
    </row>
    <row r="19310" spans="1:6" x14ac:dyDescent="0.25">
      <c r="A19310" t="s">
        <v>20548</v>
      </c>
      <c r="B19310">
        <v>1</v>
      </c>
      <c r="C19310" t="s">
        <v>9357</v>
      </c>
      <c r="D19310" s="84"/>
      <c r="F19310" s="84"/>
    </row>
    <row r="19311" spans="1:6" x14ac:dyDescent="0.25">
      <c r="A19311" t="s">
        <v>20549</v>
      </c>
      <c r="B19311">
        <v>1</v>
      </c>
      <c r="C19311" t="s">
        <v>9357</v>
      </c>
      <c r="D19311" s="84"/>
      <c r="F19311" s="84"/>
    </row>
    <row r="19312" spans="1:6" x14ac:dyDescent="0.25">
      <c r="A19312" t="s">
        <v>20550</v>
      </c>
      <c r="B19312">
        <v>1</v>
      </c>
      <c r="C19312" t="s">
        <v>9357</v>
      </c>
      <c r="D19312" s="84"/>
      <c r="F19312" s="84"/>
    </row>
    <row r="19313" spans="1:6" x14ac:dyDescent="0.25">
      <c r="A19313" t="s">
        <v>20551</v>
      </c>
      <c r="B19313">
        <v>1</v>
      </c>
      <c r="C19313" t="s">
        <v>9357</v>
      </c>
      <c r="D19313" s="84"/>
      <c r="F19313" s="84"/>
    </row>
    <row r="19314" spans="1:6" x14ac:dyDescent="0.25">
      <c r="A19314" t="s">
        <v>20552</v>
      </c>
      <c r="B19314">
        <v>1</v>
      </c>
      <c r="C19314" t="s">
        <v>9357</v>
      </c>
      <c r="D19314" s="84"/>
      <c r="F19314" s="84"/>
    </row>
    <row r="19315" spans="1:6" x14ac:dyDescent="0.25">
      <c r="A19315" t="s">
        <v>20553</v>
      </c>
      <c r="B19315">
        <v>1</v>
      </c>
      <c r="C19315" t="s">
        <v>9357</v>
      </c>
      <c r="D19315" s="84"/>
      <c r="F19315" s="84"/>
    </row>
    <row r="19316" spans="1:6" x14ac:dyDescent="0.25">
      <c r="A19316" t="s">
        <v>20554</v>
      </c>
      <c r="B19316">
        <v>1</v>
      </c>
      <c r="C19316" t="s">
        <v>9357</v>
      </c>
      <c r="D19316" s="84"/>
      <c r="F19316" s="84"/>
    </row>
    <row r="19317" spans="1:6" x14ac:dyDescent="0.25">
      <c r="A19317" t="s">
        <v>20555</v>
      </c>
      <c r="B19317">
        <v>1</v>
      </c>
      <c r="C19317" t="s">
        <v>9357</v>
      </c>
      <c r="D19317" s="84"/>
      <c r="F19317" s="84"/>
    </row>
    <row r="19318" spans="1:6" x14ac:dyDescent="0.25">
      <c r="A19318" t="s">
        <v>20556</v>
      </c>
      <c r="B19318">
        <v>1</v>
      </c>
      <c r="C19318" t="s">
        <v>9357</v>
      </c>
      <c r="D19318" s="84"/>
      <c r="F19318" s="84"/>
    </row>
    <row r="19319" spans="1:6" x14ac:dyDescent="0.25">
      <c r="A19319" t="s">
        <v>20557</v>
      </c>
      <c r="B19319">
        <v>1</v>
      </c>
      <c r="C19319" t="s">
        <v>9357</v>
      </c>
      <c r="D19319" s="84"/>
      <c r="F19319" s="84"/>
    </row>
    <row r="19320" spans="1:6" x14ac:dyDescent="0.25">
      <c r="A19320" t="s">
        <v>20558</v>
      </c>
      <c r="B19320">
        <v>1</v>
      </c>
      <c r="C19320" t="s">
        <v>9357</v>
      </c>
      <c r="D19320" s="84"/>
      <c r="F19320" s="84"/>
    </row>
    <row r="19321" spans="1:6" x14ac:dyDescent="0.25">
      <c r="A19321" t="s">
        <v>20559</v>
      </c>
      <c r="B19321">
        <v>1</v>
      </c>
      <c r="C19321" t="s">
        <v>9357</v>
      </c>
      <c r="D19321" s="84"/>
      <c r="F19321" s="84"/>
    </row>
    <row r="19322" spans="1:6" x14ac:dyDescent="0.25">
      <c r="A19322" t="s">
        <v>20560</v>
      </c>
      <c r="B19322">
        <v>1</v>
      </c>
      <c r="C19322" t="s">
        <v>9357</v>
      </c>
      <c r="D19322" s="84"/>
      <c r="F19322" s="84"/>
    </row>
    <row r="19323" spans="1:6" x14ac:dyDescent="0.25">
      <c r="A19323" t="s">
        <v>20561</v>
      </c>
      <c r="B19323">
        <v>1</v>
      </c>
      <c r="C19323" t="s">
        <v>9357</v>
      </c>
      <c r="D19323" s="84"/>
      <c r="F19323" s="84"/>
    </row>
    <row r="19324" spans="1:6" x14ac:dyDescent="0.25">
      <c r="A19324" t="s">
        <v>20562</v>
      </c>
      <c r="B19324">
        <v>1</v>
      </c>
      <c r="C19324" t="s">
        <v>9357</v>
      </c>
      <c r="D19324" s="84"/>
      <c r="F19324" s="84"/>
    </row>
    <row r="19325" spans="1:6" x14ac:dyDescent="0.25">
      <c r="A19325" t="s">
        <v>20563</v>
      </c>
      <c r="B19325">
        <v>1</v>
      </c>
      <c r="C19325" t="s">
        <v>9357</v>
      </c>
      <c r="D19325" s="84"/>
      <c r="F19325" s="84"/>
    </row>
    <row r="19326" spans="1:6" x14ac:dyDescent="0.25">
      <c r="A19326" t="s">
        <v>20564</v>
      </c>
      <c r="B19326">
        <v>1</v>
      </c>
      <c r="C19326" t="s">
        <v>9357</v>
      </c>
      <c r="D19326" s="84"/>
      <c r="F19326" s="84"/>
    </row>
    <row r="19327" spans="1:6" x14ac:dyDescent="0.25">
      <c r="A19327" t="s">
        <v>20565</v>
      </c>
      <c r="B19327">
        <v>1</v>
      </c>
      <c r="C19327" t="s">
        <v>9357</v>
      </c>
      <c r="D19327" s="84"/>
      <c r="F19327" s="84"/>
    </row>
    <row r="19328" spans="1:6" x14ac:dyDescent="0.25">
      <c r="A19328" t="s">
        <v>20566</v>
      </c>
      <c r="B19328">
        <v>1</v>
      </c>
      <c r="C19328" t="s">
        <v>9357</v>
      </c>
      <c r="D19328" s="84"/>
      <c r="F19328" s="84"/>
    </row>
    <row r="19329" spans="1:6" x14ac:dyDescent="0.25">
      <c r="A19329" t="s">
        <v>20567</v>
      </c>
      <c r="B19329">
        <v>1</v>
      </c>
      <c r="C19329" t="s">
        <v>9357</v>
      </c>
      <c r="D19329" s="84"/>
      <c r="F19329" s="84"/>
    </row>
    <row r="19330" spans="1:6" x14ac:dyDescent="0.25">
      <c r="A19330" t="s">
        <v>20568</v>
      </c>
      <c r="B19330">
        <v>1</v>
      </c>
      <c r="C19330" t="s">
        <v>9357</v>
      </c>
      <c r="D19330" s="84"/>
      <c r="F19330" s="84"/>
    </row>
    <row r="19331" spans="1:6" x14ac:dyDescent="0.25">
      <c r="A19331" t="s">
        <v>20569</v>
      </c>
      <c r="B19331">
        <v>1</v>
      </c>
      <c r="C19331" t="s">
        <v>9357</v>
      </c>
      <c r="D19331" s="84"/>
      <c r="F19331" s="84"/>
    </row>
    <row r="19332" spans="1:6" x14ac:dyDescent="0.25">
      <c r="A19332" t="s">
        <v>20570</v>
      </c>
      <c r="B19332">
        <v>1</v>
      </c>
      <c r="C19332" t="s">
        <v>9357</v>
      </c>
      <c r="D19332" s="84"/>
      <c r="F19332" s="84"/>
    </row>
    <row r="19333" spans="1:6" x14ac:dyDescent="0.25">
      <c r="A19333" t="s">
        <v>20571</v>
      </c>
      <c r="B19333">
        <v>1</v>
      </c>
      <c r="C19333" t="s">
        <v>9357</v>
      </c>
      <c r="D19333" s="84"/>
      <c r="F19333" s="84"/>
    </row>
    <row r="19334" spans="1:6" x14ac:dyDescent="0.25">
      <c r="A19334" t="s">
        <v>20572</v>
      </c>
      <c r="B19334">
        <v>1</v>
      </c>
      <c r="C19334" t="s">
        <v>9357</v>
      </c>
      <c r="D19334" s="84"/>
      <c r="F19334" s="84"/>
    </row>
    <row r="19335" spans="1:6" x14ac:dyDescent="0.25">
      <c r="A19335" t="s">
        <v>20573</v>
      </c>
      <c r="B19335">
        <v>1</v>
      </c>
      <c r="C19335" t="s">
        <v>9357</v>
      </c>
      <c r="D19335" s="84"/>
      <c r="F19335" s="84"/>
    </row>
    <row r="19336" spans="1:6" x14ac:dyDescent="0.25">
      <c r="A19336" t="s">
        <v>20574</v>
      </c>
      <c r="B19336">
        <v>1</v>
      </c>
      <c r="C19336" t="s">
        <v>9357</v>
      </c>
      <c r="D19336" s="84"/>
      <c r="F19336" s="84"/>
    </row>
    <row r="19337" spans="1:6" x14ac:dyDescent="0.25">
      <c r="A19337" t="s">
        <v>20575</v>
      </c>
      <c r="B19337">
        <v>1</v>
      </c>
      <c r="C19337" t="s">
        <v>9357</v>
      </c>
      <c r="D19337" s="84"/>
      <c r="F19337" s="84"/>
    </row>
    <row r="19338" spans="1:6" x14ac:dyDescent="0.25">
      <c r="A19338" t="s">
        <v>20576</v>
      </c>
      <c r="B19338">
        <v>1</v>
      </c>
      <c r="C19338" t="s">
        <v>9357</v>
      </c>
      <c r="D19338" s="84"/>
      <c r="F19338" s="84"/>
    </row>
    <row r="19339" spans="1:6" x14ac:dyDescent="0.25">
      <c r="A19339" t="s">
        <v>20577</v>
      </c>
      <c r="B19339">
        <v>1</v>
      </c>
      <c r="C19339" t="s">
        <v>9357</v>
      </c>
      <c r="D19339" s="84"/>
      <c r="F19339" s="84"/>
    </row>
    <row r="19340" spans="1:6" x14ac:dyDescent="0.25">
      <c r="A19340" t="s">
        <v>20578</v>
      </c>
      <c r="B19340">
        <v>1</v>
      </c>
      <c r="C19340" t="s">
        <v>9357</v>
      </c>
      <c r="D19340" s="84"/>
      <c r="F19340" s="84"/>
    </row>
    <row r="19341" spans="1:6" x14ac:dyDescent="0.25">
      <c r="A19341" t="s">
        <v>20579</v>
      </c>
      <c r="B19341">
        <v>1</v>
      </c>
      <c r="C19341" t="s">
        <v>9357</v>
      </c>
      <c r="D19341" s="84"/>
      <c r="F19341" s="84"/>
    </row>
    <row r="19342" spans="1:6" x14ac:dyDescent="0.25">
      <c r="A19342" t="s">
        <v>20580</v>
      </c>
      <c r="B19342">
        <v>1</v>
      </c>
      <c r="C19342" t="s">
        <v>9357</v>
      </c>
      <c r="D19342" s="84"/>
      <c r="F19342" s="84"/>
    </row>
    <row r="19343" spans="1:6" x14ac:dyDescent="0.25">
      <c r="A19343" t="s">
        <v>20581</v>
      </c>
      <c r="B19343">
        <v>1</v>
      </c>
      <c r="C19343" t="s">
        <v>9357</v>
      </c>
      <c r="D19343" s="84"/>
      <c r="F19343" s="84"/>
    </row>
    <row r="19344" spans="1:6" x14ac:dyDescent="0.25">
      <c r="A19344" t="s">
        <v>20582</v>
      </c>
      <c r="B19344">
        <v>1</v>
      </c>
      <c r="C19344" t="s">
        <v>9357</v>
      </c>
      <c r="D19344" s="84"/>
      <c r="F19344" s="84"/>
    </row>
    <row r="19345" spans="1:6" x14ac:dyDescent="0.25">
      <c r="A19345" t="s">
        <v>20583</v>
      </c>
      <c r="B19345">
        <v>1</v>
      </c>
      <c r="C19345" t="s">
        <v>9357</v>
      </c>
      <c r="D19345" s="84"/>
      <c r="F19345" s="84"/>
    </row>
    <row r="19346" spans="1:6" x14ac:dyDescent="0.25">
      <c r="A19346" t="s">
        <v>20584</v>
      </c>
      <c r="B19346">
        <v>1</v>
      </c>
      <c r="C19346" t="s">
        <v>9357</v>
      </c>
      <c r="D19346" s="84"/>
      <c r="F19346" s="84"/>
    </row>
    <row r="19347" spans="1:6" x14ac:dyDescent="0.25">
      <c r="A19347" t="s">
        <v>20585</v>
      </c>
      <c r="B19347">
        <v>1</v>
      </c>
      <c r="C19347" t="s">
        <v>9357</v>
      </c>
      <c r="D19347" s="84"/>
      <c r="F19347" s="84"/>
    </row>
    <row r="19348" spans="1:6" x14ac:dyDescent="0.25">
      <c r="A19348" t="s">
        <v>20586</v>
      </c>
      <c r="B19348">
        <v>1</v>
      </c>
      <c r="C19348" t="s">
        <v>9357</v>
      </c>
      <c r="D19348" s="84"/>
      <c r="F19348" s="84"/>
    </row>
    <row r="19349" spans="1:6" x14ac:dyDescent="0.25">
      <c r="A19349" t="s">
        <v>20587</v>
      </c>
      <c r="B19349">
        <v>1</v>
      </c>
      <c r="C19349" t="s">
        <v>9357</v>
      </c>
      <c r="D19349" s="84"/>
      <c r="F19349" s="84"/>
    </row>
    <row r="19350" spans="1:6" x14ac:dyDescent="0.25">
      <c r="A19350" t="s">
        <v>20588</v>
      </c>
      <c r="B19350">
        <v>1</v>
      </c>
      <c r="C19350" t="s">
        <v>9357</v>
      </c>
      <c r="D19350" s="84"/>
      <c r="F19350" s="84"/>
    </row>
    <row r="19351" spans="1:6" x14ac:dyDescent="0.25">
      <c r="A19351" t="s">
        <v>20589</v>
      </c>
      <c r="B19351">
        <v>1</v>
      </c>
      <c r="C19351" t="s">
        <v>9357</v>
      </c>
      <c r="D19351" s="84"/>
      <c r="F19351" s="84"/>
    </row>
    <row r="19352" spans="1:6" x14ac:dyDescent="0.25">
      <c r="A19352" t="s">
        <v>20590</v>
      </c>
      <c r="B19352">
        <v>1</v>
      </c>
      <c r="C19352" t="s">
        <v>9357</v>
      </c>
      <c r="D19352" s="84"/>
      <c r="F19352" s="84"/>
    </row>
    <row r="19353" spans="1:6" x14ac:dyDescent="0.25">
      <c r="A19353" t="s">
        <v>20591</v>
      </c>
      <c r="B19353">
        <v>1</v>
      </c>
      <c r="C19353" t="s">
        <v>9357</v>
      </c>
      <c r="D19353" s="84"/>
      <c r="F19353" s="84"/>
    </row>
    <row r="19354" spans="1:6" x14ac:dyDescent="0.25">
      <c r="A19354" t="s">
        <v>20592</v>
      </c>
      <c r="B19354">
        <v>1</v>
      </c>
      <c r="C19354" t="s">
        <v>9357</v>
      </c>
      <c r="D19354" s="84"/>
      <c r="F19354" s="84"/>
    </row>
    <row r="19355" spans="1:6" x14ac:dyDescent="0.25">
      <c r="A19355" t="s">
        <v>20593</v>
      </c>
      <c r="B19355">
        <v>1</v>
      </c>
      <c r="C19355" t="s">
        <v>9357</v>
      </c>
      <c r="D19355" s="84"/>
      <c r="F19355" s="84"/>
    </row>
    <row r="19356" spans="1:6" x14ac:dyDescent="0.25">
      <c r="A19356" t="s">
        <v>20594</v>
      </c>
      <c r="B19356">
        <v>1</v>
      </c>
      <c r="C19356" t="s">
        <v>9357</v>
      </c>
      <c r="D19356" s="84"/>
      <c r="F19356" s="84"/>
    </row>
    <row r="19357" spans="1:6" x14ac:dyDescent="0.25">
      <c r="A19357" t="s">
        <v>20595</v>
      </c>
      <c r="B19357">
        <v>1</v>
      </c>
      <c r="C19357" t="s">
        <v>9357</v>
      </c>
      <c r="D19357" s="84"/>
      <c r="F19357" s="84"/>
    </row>
    <row r="19358" spans="1:6" x14ac:dyDescent="0.25">
      <c r="A19358" t="s">
        <v>20596</v>
      </c>
      <c r="B19358">
        <v>1</v>
      </c>
      <c r="C19358" t="s">
        <v>9357</v>
      </c>
      <c r="D19358" s="84"/>
      <c r="F19358" s="84"/>
    </row>
    <row r="19359" spans="1:6" x14ac:dyDescent="0.25">
      <c r="A19359" t="s">
        <v>20597</v>
      </c>
      <c r="B19359">
        <v>1</v>
      </c>
      <c r="C19359" t="s">
        <v>9357</v>
      </c>
      <c r="D19359" s="84"/>
      <c r="F19359" s="84"/>
    </row>
    <row r="19360" spans="1:6" x14ac:dyDescent="0.25">
      <c r="A19360" t="s">
        <v>20598</v>
      </c>
      <c r="B19360">
        <v>1</v>
      </c>
      <c r="C19360" t="s">
        <v>9357</v>
      </c>
      <c r="D19360" s="84"/>
      <c r="F19360" s="84"/>
    </row>
    <row r="19361" spans="1:6" x14ac:dyDescent="0.25">
      <c r="A19361" t="s">
        <v>20599</v>
      </c>
      <c r="B19361">
        <v>1</v>
      </c>
      <c r="C19361" t="s">
        <v>9357</v>
      </c>
      <c r="D19361" s="84"/>
      <c r="F19361" s="84"/>
    </row>
    <row r="19362" spans="1:6" x14ac:dyDescent="0.25">
      <c r="A19362" t="s">
        <v>20600</v>
      </c>
      <c r="B19362">
        <v>1</v>
      </c>
      <c r="C19362" t="s">
        <v>9357</v>
      </c>
      <c r="D19362" s="84"/>
      <c r="F19362" s="84"/>
    </row>
    <row r="19363" spans="1:6" x14ac:dyDescent="0.25">
      <c r="A19363" t="s">
        <v>20601</v>
      </c>
      <c r="B19363">
        <v>1</v>
      </c>
      <c r="C19363" t="s">
        <v>9357</v>
      </c>
      <c r="D19363" s="84"/>
      <c r="F19363" s="84"/>
    </row>
    <row r="19364" spans="1:6" x14ac:dyDescent="0.25">
      <c r="A19364" t="s">
        <v>20602</v>
      </c>
      <c r="B19364">
        <v>1</v>
      </c>
      <c r="C19364" t="s">
        <v>9357</v>
      </c>
      <c r="D19364" s="84"/>
      <c r="F19364" s="84"/>
    </row>
    <row r="19365" spans="1:6" x14ac:dyDescent="0.25">
      <c r="A19365" t="s">
        <v>20603</v>
      </c>
      <c r="B19365">
        <v>1</v>
      </c>
      <c r="C19365" t="s">
        <v>9357</v>
      </c>
      <c r="D19365" s="84"/>
      <c r="F19365" s="84"/>
    </row>
    <row r="19366" spans="1:6" x14ac:dyDescent="0.25">
      <c r="A19366" t="s">
        <v>20604</v>
      </c>
      <c r="B19366">
        <v>1</v>
      </c>
      <c r="C19366" t="s">
        <v>9357</v>
      </c>
      <c r="D19366" s="84"/>
      <c r="F19366" s="84"/>
    </row>
    <row r="19367" spans="1:6" x14ac:dyDescent="0.25">
      <c r="A19367" t="s">
        <v>20605</v>
      </c>
      <c r="B19367">
        <v>1</v>
      </c>
      <c r="C19367" t="s">
        <v>9357</v>
      </c>
      <c r="D19367" s="84"/>
      <c r="F19367" s="84"/>
    </row>
    <row r="19368" spans="1:6" x14ac:dyDescent="0.25">
      <c r="A19368" t="s">
        <v>20606</v>
      </c>
      <c r="B19368">
        <v>1</v>
      </c>
      <c r="C19368" t="s">
        <v>9357</v>
      </c>
      <c r="D19368" s="84"/>
      <c r="F19368" s="84"/>
    </row>
    <row r="19369" spans="1:6" x14ac:dyDescent="0.25">
      <c r="A19369" t="s">
        <v>20607</v>
      </c>
      <c r="B19369">
        <v>1</v>
      </c>
      <c r="C19369" t="s">
        <v>9357</v>
      </c>
      <c r="D19369" s="84"/>
      <c r="F19369" s="84"/>
    </row>
    <row r="19370" spans="1:6" x14ac:dyDescent="0.25">
      <c r="A19370" t="s">
        <v>20608</v>
      </c>
      <c r="B19370">
        <v>1</v>
      </c>
      <c r="C19370" t="s">
        <v>9357</v>
      </c>
      <c r="D19370" s="84"/>
      <c r="F19370" s="84"/>
    </row>
    <row r="19371" spans="1:6" x14ac:dyDescent="0.25">
      <c r="A19371" t="s">
        <v>20609</v>
      </c>
      <c r="B19371">
        <v>1</v>
      </c>
      <c r="C19371" t="s">
        <v>9357</v>
      </c>
      <c r="D19371" s="84"/>
      <c r="F19371" s="84"/>
    </row>
    <row r="19372" spans="1:6" x14ac:dyDescent="0.25">
      <c r="A19372" t="s">
        <v>20610</v>
      </c>
      <c r="B19372">
        <v>1</v>
      </c>
      <c r="C19372" t="s">
        <v>9357</v>
      </c>
      <c r="D19372" s="84"/>
      <c r="F19372" s="84"/>
    </row>
    <row r="19373" spans="1:6" x14ac:dyDescent="0.25">
      <c r="A19373" t="s">
        <v>20611</v>
      </c>
      <c r="B19373">
        <v>1</v>
      </c>
      <c r="C19373" t="s">
        <v>9357</v>
      </c>
      <c r="D19373" s="84"/>
      <c r="F19373" s="84"/>
    </row>
    <row r="19374" spans="1:6" x14ac:dyDescent="0.25">
      <c r="A19374" t="s">
        <v>20612</v>
      </c>
      <c r="B19374">
        <v>1</v>
      </c>
      <c r="C19374" t="s">
        <v>9357</v>
      </c>
      <c r="D19374" s="84"/>
      <c r="F19374" s="84"/>
    </row>
    <row r="19375" spans="1:6" x14ac:dyDescent="0.25">
      <c r="A19375" t="s">
        <v>20613</v>
      </c>
      <c r="B19375">
        <v>1</v>
      </c>
      <c r="C19375" t="s">
        <v>9357</v>
      </c>
      <c r="D19375" s="84"/>
      <c r="F19375" s="84"/>
    </row>
    <row r="19376" spans="1:6" x14ac:dyDescent="0.25">
      <c r="A19376" t="s">
        <v>20614</v>
      </c>
      <c r="B19376">
        <v>1</v>
      </c>
      <c r="C19376" t="s">
        <v>9357</v>
      </c>
      <c r="D19376" s="84"/>
      <c r="F19376" s="84"/>
    </row>
    <row r="19377" spans="1:6" x14ac:dyDescent="0.25">
      <c r="A19377" t="s">
        <v>20615</v>
      </c>
      <c r="B19377">
        <v>1</v>
      </c>
      <c r="C19377" t="s">
        <v>9357</v>
      </c>
      <c r="D19377" s="84"/>
      <c r="F19377" s="84"/>
    </row>
    <row r="19378" spans="1:6" x14ac:dyDescent="0.25">
      <c r="A19378" t="s">
        <v>20616</v>
      </c>
      <c r="B19378">
        <v>1</v>
      </c>
      <c r="C19378" t="s">
        <v>9357</v>
      </c>
      <c r="D19378" s="84"/>
      <c r="F19378" s="84"/>
    </row>
    <row r="19379" spans="1:6" x14ac:dyDescent="0.25">
      <c r="A19379" t="s">
        <v>20617</v>
      </c>
      <c r="B19379">
        <v>1</v>
      </c>
      <c r="C19379" t="s">
        <v>9357</v>
      </c>
      <c r="D19379" s="84"/>
      <c r="F19379" s="84"/>
    </row>
    <row r="19380" spans="1:6" x14ac:dyDescent="0.25">
      <c r="A19380" t="s">
        <v>20618</v>
      </c>
      <c r="B19380">
        <v>1</v>
      </c>
      <c r="C19380" t="s">
        <v>9357</v>
      </c>
      <c r="D19380" s="84"/>
      <c r="F19380" s="84"/>
    </row>
    <row r="19381" spans="1:6" x14ac:dyDescent="0.25">
      <c r="A19381" t="s">
        <v>20619</v>
      </c>
      <c r="B19381">
        <v>1</v>
      </c>
      <c r="C19381" t="s">
        <v>9357</v>
      </c>
      <c r="D19381" s="84"/>
      <c r="F19381" s="84"/>
    </row>
    <row r="19382" spans="1:6" x14ac:dyDescent="0.25">
      <c r="A19382" t="s">
        <v>20620</v>
      </c>
      <c r="B19382">
        <v>1</v>
      </c>
      <c r="C19382" t="s">
        <v>9357</v>
      </c>
      <c r="D19382" s="84"/>
      <c r="F19382" s="84"/>
    </row>
    <row r="19383" spans="1:6" x14ac:dyDescent="0.25">
      <c r="A19383" t="s">
        <v>20621</v>
      </c>
      <c r="B19383">
        <v>1</v>
      </c>
      <c r="C19383" t="s">
        <v>9357</v>
      </c>
      <c r="D19383" s="84"/>
      <c r="F19383" s="84"/>
    </row>
    <row r="19384" spans="1:6" x14ac:dyDescent="0.25">
      <c r="A19384" t="s">
        <v>20622</v>
      </c>
      <c r="B19384">
        <v>1</v>
      </c>
      <c r="C19384" t="s">
        <v>9357</v>
      </c>
      <c r="D19384" s="84"/>
      <c r="F19384" s="84"/>
    </row>
    <row r="19385" spans="1:6" x14ac:dyDescent="0.25">
      <c r="A19385" t="s">
        <v>20623</v>
      </c>
      <c r="B19385">
        <v>1</v>
      </c>
      <c r="C19385" t="s">
        <v>9357</v>
      </c>
      <c r="D19385" s="84"/>
      <c r="F19385" s="84"/>
    </row>
    <row r="19386" spans="1:6" x14ac:dyDescent="0.25">
      <c r="A19386" t="s">
        <v>20624</v>
      </c>
      <c r="B19386">
        <v>1</v>
      </c>
      <c r="C19386" t="s">
        <v>9357</v>
      </c>
      <c r="D19386" s="84"/>
      <c r="F19386" s="84"/>
    </row>
    <row r="19387" spans="1:6" x14ac:dyDescent="0.25">
      <c r="A19387" t="s">
        <v>20625</v>
      </c>
      <c r="B19387">
        <v>1</v>
      </c>
      <c r="C19387" t="s">
        <v>9357</v>
      </c>
      <c r="D19387" s="84"/>
      <c r="F19387" s="84"/>
    </row>
    <row r="19388" spans="1:6" x14ac:dyDescent="0.25">
      <c r="A19388" t="s">
        <v>20626</v>
      </c>
      <c r="B19388">
        <v>1</v>
      </c>
      <c r="C19388" t="s">
        <v>9357</v>
      </c>
      <c r="D19388" s="84"/>
      <c r="F19388" s="84"/>
    </row>
    <row r="19389" spans="1:6" x14ac:dyDescent="0.25">
      <c r="A19389" t="s">
        <v>20627</v>
      </c>
      <c r="B19389">
        <v>1</v>
      </c>
      <c r="C19389" t="s">
        <v>9357</v>
      </c>
      <c r="D19389" s="84"/>
      <c r="F19389" s="84"/>
    </row>
    <row r="19390" spans="1:6" x14ac:dyDescent="0.25">
      <c r="A19390" t="s">
        <v>20628</v>
      </c>
      <c r="B19390">
        <v>1</v>
      </c>
      <c r="C19390" t="s">
        <v>9357</v>
      </c>
      <c r="D19390" s="84"/>
      <c r="F19390" s="84"/>
    </row>
    <row r="19391" spans="1:6" x14ac:dyDescent="0.25">
      <c r="A19391" t="s">
        <v>20629</v>
      </c>
      <c r="B19391">
        <v>1</v>
      </c>
      <c r="C19391" t="s">
        <v>9357</v>
      </c>
      <c r="D19391" s="84"/>
      <c r="F19391" s="84"/>
    </row>
    <row r="19392" spans="1:6" x14ac:dyDescent="0.25">
      <c r="A19392" t="s">
        <v>20630</v>
      </c>
      <c r="B19392">
        <v>1</v>
      </c>
      <c r="C19392" t="s">
        <v>9357</v>
      </c>
      <c r="D19392" s="84"/>
      <c r="F19392" s="84"/>
    </row>
    <row r="19393" spans="1:6" x14ac:dyDescent="0.25">
      <c r="A19393" t="s">
        <v>20631</v>
      </c>
      <c r="B19393">
        <v>1</v>
      </c>
      <c r="C19393" t="s">
        <v>9357</v>
      </c>
      <c r="D19393" s="84"/>
      <c r="F19393" s="84"/>
    </row>
    <row r="19394" spans="1:6" x14ac:dyDescent="0.25">
      <c r="A19394" t="s">
        <v>20632</v>
      </c>
      <c r="B19394">
        <v>1</v>
      </c>
      <c r="C19394" t="s">
        <v>9357</v>
      </c>
      <c r="D19394" s="84"/>
      <c r="F19394" s="84"/>
    </row>
    <row r="19395" spans="1:6" x14ac:dyDescent="0.25">
      <c r="A19395" t="s">
        <v>20633</v>
      </c>
      <c r="B19395">
        <v>1</v>
      </c>
      <c r="C19395" t="s">
        <v>9357</v>
      </c>
      <c r="D19395" s="84"/>
      <c r="F19395" s="84"/>
    </row>
    <row r="19396" spans="1:6" x14ac:dyDescent="0.25">
      <c r="A19396" t="s">
        <v>20634</v>
      </c>
      <c r="B19396">
        <v>1</v>
      </c>
      <c r="C19396" t="s">
        <v>9357</v>
      </c>
      <c r="D19396" s="84"/>
      <c r="F19396" s="84"/>
    </row>
    <row r="19397" spans="1:6" x14ac:dyDescent="0.25">
      <c r="A19397" t="s">
        <v>20635</v>
      </c>
      <c r="B19397">
        <v>1</v>
      </c>
      <c r="C19397" t="s">
        <v>9357</v>
      </c>
      <c r="D19397" s="84"/>
      <c r="F19397" s="84"/>
    </row>
    <row r="19398" spans="1:6" x14ac:dyDescent="0.25">
      <c r="A19398" t="s">
        <v>20636</v>
      </c>
      <c r="B19398">
        <v>1</v>
      </c>
      <c r="C19398" t="s">
        <v>9357</v>
      </c>
      <c r="D19398" s="84"/>
      <c r="F19398" s="84"/>
    </row>
    <row r="19399" spans="1:6" x14ac:dyDescent="0.25">
      <c r="A19399" t="s">
        <v>20637</v>
      </c>
      <c r="B19399">
        <v>1</v>
      </c>
      <c r="C19399" t="s">
        <v>9357</v>
      </c>
      <c r="D19399" s="84"/>
      <c r="F19399" s="84"/>
    </row>
    <row r="19400" spans="1:6" x14ac:dyDescent="0.25">
      <c r="A19400" t="s">
        <v>20638</v>
      </c>
      <c r="B19400">
        <v>1</v>
      </c>
      <c r="C19400" t="s">
        <v>9357</v>
      </c>
      <c r="D19400" s="84"/>
      <c r="F19400" s="84"/>
    </row>
    <row r="19401" spans="1:6" x14ac:dyDescent="0.25">
      <c r="A19401" t="s">
        <v>20639</v>
      </c>
      <c r="B19401">
        <v>1</v>
      </c>
      <c r="C19401" t="s">
        <v>9357</v>
      </c>
      <c r="D19401" s="84"/>
      <c r="F19401" s="84"/>
    </row>
    <row r="19402" spans="1:6" x14ac:dyDescent="0.25">
      <c r="A19402" t="s">
        <v>20640</v>
      </c>
      <c r="B19402">
        <v>1</v>
      </c>
      <c r="C19402" t="s">
        <v>9357</v>
      </c>
      <c r="D19402" s="84"/>
      <c r="F19402" s="84"/>
    </row>
    <row r="19403" spans="1:6" x14ac:dyDescent="0.25">
      <c r="A19403" t="s">
        <v>20641</v>
      </c>
      <c r="B19403">
        <v>1</v>
      </c>
      <c r="C19403" t="s">
        <v>9357</v>
      </c>
      <c r="D19403" s="84"/>
      <c r="F19403" s="84"/>
    </row>
    <row r="19404" spans="1:6" x14ac:dyDescent="0.25">
      <c r="A19404" t="s">
        <v>20642</v>
      </c>
      <c r="B19404">
        <v>1</v>
      </c>
      <c r="C19404" t="s">
        <v>9357</v>
      </c>
      <c r="D19404" s="84"/>
      <c r="F19404" s="84"/>
    </row>
    <row r="19405" spans="1:6" x14ac:dyDescent="0.25">
      <c r="A19405" t="s">
        <v>20643</v>
      </c>
      <c r="B19405">
        <v>1</v>
      </c>
      <c r="C19405" t="s">
        <v>9357</v>
      </c>
      <c r="D19405" s="84"/>
      <c r="F19405" s="84"/>
    </row>
    <row r="19406" spans="1:6" x14ac:dyDescent="0.25">
      <c r="A19406" t="s">
        <v>20644</v>
      </c>
      <c r="B19406">
        <v>1</v>
      </c>
      <c r="C19406" t="s">
        <v>9357</v>
      </c>
      <c r="D19406" s="84"/>
      <c r="F19406" s="84"/>
    </row>
    <row r="19407" spans="1:6" x14ac:dyDescent="0.25">
      <c r="A19407" t="s">
        <v>20645</v>
      </c>
      <c r="B19407">
        <v>1</v>
      </c>
      <c r="C19407" t="s">
        <v>9357</v>
      </c>
      <c r="D19407" s="84"/>
      <c r="F19407" s="84"/>
    </row>
    <row r="19408" spans="1:6" x14ac:dyDescent="0.25">
      <c r="A19408" t="s">
        <v>20646</v>
      </c>
      <c r="B19408">
        <v>1</v>
      </c>
      <c r="C19408" t="s">
        <v>9357</v>
      </c>
      <c r="D19408" s="84"/>
      <c r="F19408" s="84"/>
    </row>
    <row r="19409" spans="1:6" x14ac:dyDescent="0.25">
      <c r="A19409" t="s">
        <v>20647</v>
      </c>
      <c r="B19409">
        <v>1</v>
      </c>
      <c r="C19409" t="s">
        <v>9357</v>
      </c>
      <c r="D19409" s="84"/>
      <c r="F19409" s="84"/>
    </row>
    <row r="19410" spans="1:6" x14ac:dyDescent="0.25">
      <c r="A19410" t="s">
        <v>20648</v>
      </c>
      <c r="B19410">
        <v>1</v>
      </c>
      <c r="C19410" t="s">
        <v>9357</v>
      </c>
      <c r="D19410" s="84"/>
      <c r="F19410" s="84"/>
    </row>
    <row r="19411" spans="1:6" x14ac:dyDescent="0.25">
      <c r="A19411" t="s">
        <v>20649</v>
      </c>
      <c r="B19411">
        <v>1</v>
      </c>
      <c r="C19411" t="s">
        <v>9357</v>
      </c>
      <c r="D19411" s="84"/>
      <c r="F19411" s="84"/>
    </row>
    <row r="19412" spans="1:6" x14ac:dyDescent="0.25">
      <c r="A19412" t="s">
        <v>20650</v>
      </c>
      <c r="B19412">
        <v>1</v>
      </c>
      <c r="C19412" t="s">
        <v>9357</v>
      </c>
      <c r="D19412" s="84"/>
      <c r="F19412" s="84"/>
    </row>
    <row r="19413" spans="1:6" x14ac:dyDescent="0.25">
      <c r="A19413" t="s">
        <v>20651</v>
      </c>
      <c r="B19413">
        <v>1</v>
      </c>
      <c r="C19413" t="s">
        <v>9357</v>
      </c>
      <c r="D19413" s="84"/>
      <c r="F19413" s="84"/>
    </row>
    <row r="19414" spans="1:6" x14ac:dyDescent="0.25">
      <c r="A19414" t="s">
        <v>20652</v>
      </c>
      <c r="B19414">
        <v>1</v>
      </c>
      <c r="C19414" t="s">
        <v>9357</v>
      </c>
      <c r="D19414" s="84"/>
      <c r="F19414" s="84"/>
    </row>
    <row r="19415" spans="1:6" x14ac:dyDescent="0.25">
      <c r="A19415" t="s">
        <v>20653</v>
      </c>
      <c r="B19415">
        <v>1</v>
      </c>
      <c r="C19415" t="s">
        <v>9357</v>
      </c>
      <c r="D19415" s="84"/>
      <c r="F19415" s="84"/>
    </row>
    <row r="19416" spans="1:6" x14ac:dyDescent="0.25">
      <c r="A19416" t="s">
        <v>20654</v>
      </c>
      <c r="B19416">
        <v>1</v>
      </c>
      <c r="C19416" t="s">
        <v>9357</v>
      </c>
      <c r="D19416" s="84"/>
      <c r="F19416" s="84"/>
    </row>
    <row r="19417" spans="1:6" x14ac:dyDescent="0.25">
      <c r="A19417" t="s">
        <v>20655</v>
      </c>
      <c r="B19417">
        <v>1</v>
      </c>
      <c r="C19417" t="s">
        <v>9357</v>
      </c>
      <c r="D19417" s="84"/>
      <c r="F19417" s="84"/>
    </row>
    <row r="19418" spans="1:6" x14ac:dyDescent="0.25">
      <c r="A19418" t="s">
        <v>20656</v>
      </c>
      <c r="B19418">
        <v>1</v>
      </c>
      <c r="C19418" t="s">
        <v>9357</v>
      </c>
      <c r="D19418" s="84"/>
      <c r="F19418" s="84"/>
    </row>
    <row r="19419" spans="1:6" x14ac:dyDescent="0.25">
      <c r="A19419" t="s">
        <v>20657</v>
      </c>
      <c r="B19419">
        <v>1</v>
      </c>
      <c r="C19419" t="s">
        <v>9357</v>
      </c>
      <c r="D19419" s="84"/>
      <c r="F19419" s="84"/>
    </row>
    <row r="19420" spans="1:6" x14ac:dyDescent="0.25">
      <c r="A19420" t="s">
        <v>20658</v>
      </c>
      <c r="B19420">
        <v>1</v>
      </c>
      <c r="C19420" t="s">
        <v>9357</v>
      </c>
      <c r="D19420" s="84"/>
      <c r="F19420" s="84"/>
    </row>
    <row r="19421" spans="1:6" x14ac:dyDescent="0.25">
      <c r="A19421" t="s">
        <v>20659</v>
      </c>
      <c r="B19421">
        <v>1</v>
      </c>
      <c r="C19421" t="s">
        <v>9357</v>
      </c>
      <c r="D19421" s="84"/>
      <c r="F19421" s="84"/>
    </row>
    <row r="19422" spans="1:6" x14ac:dyDescent="0.25">
      <c r="A19422" t="s">
        <v>20660</v>
      </c>
      <c r="B19422">
        <v>1</v>
      </c>
      <c r="C19422" t="s">
        <v>9357</v>
      </c>
      <c r="D19422" s="84"/>
      <c r="F19422" s="84"/>
    </row>
    <row r="19423" spans="1:6" x14ac:dyDescent="0.25">
      <c r="A19423" t="s">
        <v>20661</v>
      </c>
      <c r="B19423">
        <v>1</v>
      </c>
      <c r="C19423" t="s">
        <v>9357</v>
      </c>
      <c r="D19423" s="84"/>
      <c r="F19423" s="84"/>
    </row>
    <row r="19424" spans="1:6" x14ac:dyDescent="0.25">
      <c r="A19424" t="s">
        <v>20662</v>
      </c>
      <c r="B19424">
        <v>1</v>
      </c>
      <c r="C19424" t="s">
        <v>9357</v>
      </c>
      <c r="D19424" s="84"/>
      <c r="F19424" s="84"/>
    </row>
    <row r="19425" spans="1:6" x14ac:dyDescent="0.25">
      <c r="A19425" t="s">
        <v>20663</v>
      </c>
      <c r="B19425">
        <v>1</v>
      </c>
      <c r="C19425" t="s">
        <v>9357</v>
      </c>
      <c r="D19425" s="84"/>
      <c r="F19425" s="84"/>
    </row>
    <row r="19426" spans="1:6" x14ac:dyDescent="0.25">
      <c r="A19426" t="s">
        <v>20664</v>
      </c>
      <c r="B19426">
        <v>1</v>
      </c>
      <c r="C19426" t="s">
        <v>9357</v>
      </c>
      <c r="D19426" s="84"/>
      <c r="F19426" s="84"/>
    </row>
    <row r="19427" spans="1:6" x14ac:dyDescent="0.25">
      <c r="A19427" t="s">
        <v>20665</v>
      </c>
      <c r="B19427">
        <v>1</v>
      </c>
      <c r="C19427" t="s">
        <v>9357</v>
      </c>
      <c r="D19427" s="84"/>
      <c r="F19427" s="84"/>
    </row>
    <row r="19428" spans="1:6" x14ac:dyDescent="0.25">
      <c r="A19428" t="s">
        <v>20666</v>
      </c>
      <c r="B19428">
        <v>1</v>
      </c>
      <c r="C19428" t="s">
        <v>9357</v>
      </c>
      <c r="D19428" s="84"/>
      <c r="F19428" s="84"/>
    </row>
    <row r="19429" spans="1:6" x14ac:dyDescent="0.25">
      <c r="A19429" t="s">
        <v>20667</v>
      </c>
      <c r="B19429">
        <v>1</v>
      </c>
      <c r="C19429" t="s">
        <v>9357</v>
      </c>
      <c r="D19429" s="84"/>
      <c r="F19429" s="84"/>
    </row>
    <row r="19430" spans="1:6" x14ac:dyDescent="0.25">
      <c r="A19430" t="s">
        <v>20668</v>
      </c>
      <c r="B19430">
        <v>1</v>
      </c>
      <c r="C19430" t="s">
        <v>9357</v>
      </c>
      <c r="D19430" s="84"/>
      <c r="F19430" s="84"/>
    </row>
    <row r="19431" spans="1:6" x14ac:dyDescent="0.25">
      <c r="A19431" t="s">
        <v>20669</v>
      </c>
      <c r="B19431">
        <v>1</v>
      </c>
      <c r="C19431" t="s">
        <v>9357</v>
      </c>
      <c r="D19431" s="84"/>
      <c r="F19431" s="84"/>
    </row>
    <row r="19432" spans="1:6" x14ac:dyDescent="0.25">
      <c r="A19432" t="s">
        <v>20670</v>
      </c>
      <c r="B19432">
        <v>1</v>
      </c>
      <c r="C19432" t="s">
        <v>9357</v>
      </c>
      <c r="D19432" s="84"/>
      <c r="F19432" s="84"/>
    </row>
    <row r="19433" spans="1:6" x14ac:dyDescent="0.25">
      <c r="A19433" t="s">
        <v>20671</v>
      </c>
      <c r="B19433">
        <v>1</v>
      </c>
      <c r="C19433" t="s">
        <v>9357</v>
      </c>
      <c r="D19433" s="84"/>
      <c r="F19433" s="84"/>
    </row>
    <row r="19434" spans="1:6" x14ac:dyDescent="0.25">
      <c r="A19434" t="s">
        <v>20672</v>
      </c>
      <c r="B19434">
        <v>1</v>
      </c>
      <c r="C19434" t="s">
        <v>9357</v>
      </c>
      <c r="D19434" s="84"/>
      <c r="F19434" s="84"/>
    </row>
    <row r="19435" spans="1:6" x14ac:dyDescent="0.25">
      <c r="A19435" t="s">
        <v>20673</v>
      </c>
      <c r="B19435">
        <v>1</v>
      </c>
      <c r="C19435" t="s">
        <v>9357</v>
      </c>
      <c r="D19435" s="84"/>
      <c r="F19435" s="84"/>
    </row>
    <row r="19436" spans="1:6" x14ac:dyDescent="0.25">
      <c r="A19436" t="s">
        <v>20674</v>
      </c>
      <c r="B19436">
        <v>1</v>
      </c>
      <c r="C19436" t="s">
        <v>9357</v>
      </c>
      <c r="D19436" s="84"/>
      <c r="F19436" s="84"/>
    </row>
    <row r="19437" spans="1:6" x14ac:dyDescent="0.25">
      <c r="A19437" t="s">
        <v>20675</v>
      </c>
      <c r="B19437">
        <v>1</v>
      </c>
      <c r="C19437" t="s">
        <v>9357</v>
      </c>
      <c r="D19437" s="84"/>
      <c r="F19437" s="84"/>
    </row>
    <row r="19438" spans="1:6" x14ac:dyDescent="0.25">
      <c r="A19438" t="s">
        <v>20676</v>
      </c>
      <c r="B19438">
        <v>1</v>
      </c>
      <c r="C19438" t="s">
        <v>9357</v>
      </c>
      <c r="D19438" s="84"/>
      <c r="F19438" s="84"/>
    </row>
    <row r="19439" spans="1:6" x14ac:dyDescent="0.25">
      <c r="A19439" t="s">
        <v>20677</v>
      </c>
      <c r="B19439">
        <v>1</v>
      </c>
      <c r="C19439" t="s">
        <v>9357</v>
      </c>
      <c r="D19439" s="84"/>
      <c r="F19439" s="84"/>
    </row>
    <row r="19440" spans="1:6" x14ac:dyDescent="0.25">
      <c r="A19440" t="s">
        <v>20678</v>
      </c>
      <c r="B19440">
        <v>1</v>
      </c>
      <c r="C19440" t="s">
        <v>9357</v>
      </c>
      <c r="D19440" s="84"/>
      <c r="F19440" s="84"/>
    </row>
    <row r="19441" spans="1:6" x14ac:dyDescent="0.25">
      <c r="A19441" t="s">
        <v>20679</v>
      </c>
      <c r="B19441">
        <v>1</v>
      </c>
      <c r="C19441" t="s">
        <v>9357</v>
      </c>
      <c r="D19441" s="84"/>
      <c r="F19441" s="84"/>
    </row>
    <row r="19442" spans="1:6" x14ac:dyDescent="0.25">
      <c r="A19442" t="s">
        <v>20680</v>
      </c>
      <c r="B19442">
        <v>1</v>
      </c>
      <c r="C19442" t="s">
        <v>9357</v>
      </c>
      <c r="D19442" s="84"/>
      <c r="F19442" s="84"/>
    </row>
    <row r="19443" spans="1:6" x14ac:dyDescent="0.25">
      <c r="A19443" t="s">
        <v>20681</v>
      </c>
      <c r="B19443">
        <v>1</v>
      </c>
      <c r="C19443" t="s">
        <v>9357</v>
      </c>
      <c r="D19443" s="84"/>
      <c r="F19443" s="84"/>
    </row>
    <row r="19444" spans="1:6" x14ac:dyDescent="0.25">
      <c r="A19444" t="s">
        <v>20682</v>
      </c>
      <c r="B19444">
        <v>1</v>
      </c>
      <c r="C19444" t="s">
        <v>9357</v>
      </c>
      <c r="D19444" s="84"/>
      <c r="F19444" s="84"/>
    </row>
    <row r="19445" spans="1:6" x14ac:dyDescent="0.25">
      <c r="A19445" t="s">
        <v>20683</v>
      </c>
      <c r="B19445">
        <v>1</v>
      </c>
      <c r="C19445" t="s">
        <v>9357</v>
      </c>
      <c r="D19445" s="84"/>
      <c r="F19445" s="84"/>
    </row>
    <row r="19446" spans="1:6" x14ac:dyDescent="0.25">
      <c r="A19446" t="s">
        <v>20684</v>
      </c>
      <c r="B19446">
        <v>1</v>
      </c>
      <c r="C19446" t="s">
        <v>9357</v>
      </c>
      <c r="D19446" s="84"/>
      <c r="F19446" s="84"/>
    </row>
    <row r="19447" spans="1:6" x14ac:dyDescent="0.25">
      <c r="A19447" t="s">
        <v>20685</v>
      </c>
      <c r="B19447">
        <v>1</v>
      </c>
      <c r="C19447" t="s">
        <v>9357</v>
      </c>
      <c r="D19447" s="84"/>
      <c r="F19447" s="84"/>
    </row>
    <row r="19448" spans="1:6" x14ac:dyDescent="0.25">
      <c r="A19448" t="s">
        <v>20686</v>
      </c>
      <c r="B19448">
        <v>1</v>
      </c>
      <c r="C19448" t="s">
        <v>9357</v>
      </c>
      <c r="D19448" s="84"/>
      <c r="F19448" s="84"/>
    </row>
    <row r="19449" spans="1:6" x14ac:dyDescent="0.25">
      <c r="A19449" t="s">
        <v>20687</v>
      </c>
      <c r="B19449">
        <v>1</v>
      </c>
      <c r="C19449" t="s">
        <v>9357</v>
      </c>
      <c r="D19449" s="84"/>
      <c r="F19449" s="84"/>
    </row>
    <row r="19450" spans="1:6" x14ac:dyDescent="0.25">
      <c r="A19450" t="s">
        <v>20688</v>
      </c>
      <c r="B19450">
        <v>1</v>
      </c>
      <c r="C19450" t="s">
        <v>9357</v>
      </c>
      <c r="D19450" s="84"/>
      <c r="F19450" s="84"/>
    </row>
    <row r="19451" spans="1:6" x14ac:dyDescent="0.25">
      <c r="A19451" t="s">
        <v>20689</v>
      </c>
      <c r="B19451">
        <v>1</v>
      </c>
      <c r="C19451" t="s">
        <v>9357</v>
      </c>
      <c r="D19451" s="84"/>
      <c r="F19451" s="84"/>
    </row>
    <row r="19452" spans="1:6" x14ac:dyDescent="0.25">
      <c r="A19452" t="s">
        <v>20690</v>
      </c>
      <c r="B19452">
        <v>1</v>
      </c>
      <c r="C19452" t="s">
        <v>9357</v>
      </c>
      <c r="D19452" s="84"/>
      <c r="F19452" s="84"/>
    </row>
    <row r="19453" spans="1:6" x14ac:dyDescent="0.25">
      <c r="A19453" t="s">
        <v>20691</v>
      </c>
      <c r="B19453">
        <v>1</v>
      </c>
      <c r="C19453" t="s">
        <v>9357</v>
      </c>
      <c r="D19453" s="84"/>
      <c r="F19453" s="84"/>
    </row>
    <row r="19454" spans="1:6" x14ac:dyDescent="0.25">
      <c r="A19454" t="s">
        <v>20692</v>
      </c>
      <c r="B19454">
        <v>1</v>
      </c>
      <c r="C19454" t="s">
        <v>9357</v>
      </c>
      <c r="D19454" s="84"/>
      <c r="F19454" s="84"/>
    </row>
    <row r="19455" spans="1:6" x14ac:dyDescent="0.25">
      <c r="A19455" t="s">
        <v>20693</v>
      </c>
      <c r="B19455">
        <v>1</v>
      </c>
      <c r="C19455" t="s">
        <v>9357</v>
      </c>
      <c r="D19455" s="84"/>
      <c r="F19455" s="84"/>
    </row>
    <row r="19456" spans="1:6" x14ac:dyDescent="0.25">
      <c r="A19456" t="s">
        <v>20694</v>
      </c>
      <c r="B19456">
        <v>1</v>
      </c>
      <c r="C19456" t="s">
        <v>9357</v>
      </c>
      <c r="D19456" s="84"/>
      <c r="F19456" s="84"/>
    </row>
    <row r="19457" spans="1:6" x14ac:dyDescent="0.25">
      <c r="A19457" t="s">
        <v>20695</v>
      </c>
      <c r="B19457">
        <v>1</v>
      </c>
      <c r="C19457" t="s">
        <v>9357</v>
      </c>
      <c r="D19457" s="84"/>
      <c r="F19457" s="84"/>
    </row>
    <row r="19458" spans="1:6" x14ac:dyDescent="0.25">
      <c r="A19458" t="s">
        <v>20696</v>
      </c>
      <c r="B19458">
        <v>1</v>
      </c>
      <c r="C19458" t="s">
        <v>9357</v>
      </c>
      <c r="D19458" s="84"/>
      <c r="F19458" s="84"/>
    </row>
    <row r="19459" spans="1:6" x14ac:dyDescent="0.25">
      <c r="A19459" t="s">
        <v>20697</v>
      </c>
      <c r="B19459">
        <v>1</v>
      </c>
      <c r="C19459" t="s">
        <v>9357</v>
      </c>
      <c r="D19459" s="84"/>
      <c r="F19459" s="84"/>
    </row>
    <row r="19460" spans="1:6" x14ac:dyDescent="0.25">
      <c r="A19460" t="s">
        <v>20698</v>
      </c>
      <c r="B19460">
        <v>1</v>
      </c>
      <c r="C19460" t="s">
        <v>9357</v>
      </c>
      <c r="D19460" s="84"/>
      <c r="F19460" s="84"/>
    </row>
    <row r="19461" spans="1:6" x14ac:dyDescent="0.25">
      <c r="A19461" t="s">
        <v>20699</v>
      </c>
      <c r="B19461">
        <v>1</v>
      </c>
      <c r="C19461" t="s">
        <v>9357</v>
      </c>
      <c r="D19461" s="84"/>
      <c r="F19461" s="84"/>
    </row>
    <row r="19462" spans="1:6" x14ac:dyDescent="0.25">
      <c r="A19462" t="s">
        <v>20700</v>
      </c>
      <c r="B19462">
        <v>1</v>
      </c>
      <c r="C19462" t="s">
        <v>9357</v>
      </c>
      <c r="D19462" s="84"/>
      <c r="F19462" s="84"/>
    </row>
    <row r="19463" spans="1:6" x14ac:dyDescent="0.25">
      <c r="A19463" t="s">
        <v>20701</v>
      </c>
      <c r="B19463">
        <v>1</v>
      </c>
      <c r="C19463" t="s">
        <v>9357</v>
      </c>
      <c r="D19463" s="84"/>
      <c r="F19463" s="84"/>
    </row>
    <row r="19464" spans="1:6" x14ac:dyDescent="0.25">
      <c r="A19464" t="s">
        <v>20702</v>
      </c>
      <c r="B19464">
        <v>1</v>
      </c>
      <c r="C19464" t="s">
        <v>9357</v>
      </c>
      <c r="D19464" s="84"/>
      <c r="F19464" s="84"/>
    </row>
    <row r="19465" spans="1:6" x14ac:dyDescent="0.25">
      <c r="A19465" t="s">
        <v>20703</v>
      </c>
      <c r="B19465">
        <v>1</v>
      </c>
      <c r="C19465" t="s">
        <v>9357</v>
      </c>
      <c r="D19465" s="84"/>
      <c r="F19465" s="84"/>
    </row>
    <row r="19466" spans="1:6" x14ac:dyDescent="0.25">
      <c r="A19466" t="s">
        <v>20704</v>
      </c>
      <c r="B19466">
        <v>1</v>
      </c>
      <c r="C19466" t="s">
        <v>9357</v>
      </c>
      <c r="D19466" s="84"/>
      <c r="F19466" s="84"/>
    </row>
    <row r="19467" spans="1:6" x14ac:dyDescent="0.25">
      <c r="A19467" t="s">
        <v>20705</v>
      </c>
      <c r="B19467">
        <v>1</v>
      </c>
      <c r="C19467" t="s">
        <v>9357</v>
      </c>
      <c r="D19467" s="84"/>
      <c r="F19467" s="84"/>
    </row>
    <row r="19468" spans="1:6" x14ac:dyDescent="0.25">
      <c r="A19468" t="s">
        <v>20706</v>
      </c>
      <c r="B19468">
        <v>1</v>
      </c>
      <c r="C19468" t="s">
        <v>9357</v>
      </c>
      <c r="D19468" s="84"/>
      <c r="F19468" s="84"/>
    </row>
    <row r="19469" spans="1:6" x14ac:dyDescent="0.25">
      <c r="A19469" t="s">
        <v>20707</v>
      </c>
      <c r="B19469">
        <v>1</v>
      </c>
      <c r="C19469" t="s">
        <v>9357</v>
      </c>
      <c r="D19469" s="84"/>
      <c r="F19469" s="84"/>
    </row>
    <row r="19470" spans="1:6" x14ac:dyDescent="0.25">
      <c r="A19470" t="s">
        <v>20708</v>
      </c>
      <c r="B19470">
        <v>1</v>
      </c>
      <c r="C19470" t="s">
        <v>9357</v>
      </c>
      <c r="D19470" s="84"/>
      <c r="F19470" s="84"/>
    </row>
    <row r="19471" spans="1:6" x14ac:dyDescent="0.25">
      <c r="A19471" t="s">
        <v>20709</v>
      </c>
      <c r="B19471">
        <v>1</v>
      </c>
      <c r="C19471" t="s">
        <v>9357</v>
      </c>
      <c r="D19471" s="84"/>
      <c r="F19471" s="84"/>
    </row>
    <row r="19472" spans="1:6" x14ac:dyDescent="0.25">
      <c r="A19472" t="s">
        <v>20710</v>
      </c>
      <c r="B19472">
        <v>1</v>
      </c>
      <c r="C19472" t="s">
        <v>9357</v>
      </c>
      <c r="D19472" s="84"/>
      <c r="F19472" s="84"/>
    </row>
    <row r="19473" spans="1:6" x14ac:dyDescent="0.25">
      <c r="A19473" t="s">
        <v>20711</v>
      </c>
      <c r="B19473">
        <v>1</v>
      </c>
      <c r="C19473" t="s">
        <v>9357</v>
      </c>
      <c r="D19473" s="84"/>
      <c r="F19473" s="84"/>
    </row>
    <row r="19474" spans="1:6" x14ac:dyDescent="0.25">
      <c r="A19474" t="s">
        <v>20712</v>
      </c>
      <c r="B19474">
        <v>1</v>
      </c>
      <c r="C19474" t="s">
        <v>9357</v>
      </c>
      <c r="D19474" s="84"/>
      <c r="F19474" s="84"/>
    </row>
    <row r="19475" spans="1:6" x14ac:dyDescent="0.25">
      <c r="A19475" t="s">
        <v>20713</v>
      </c>
      <c r="B19475">
        <v>1</v>
      </c>
      <c r="C19475" t="s">
        <v>9357</v>
      </c>
      <c r="D19475" s="84"/>
      <c r="F19475" s="84"/>
    </row>
    <row r="19476" spans="1:6" x14ac:dyDescent="0.25">
      <c r="A19476" t="s">
        <v>20714</v>
      </c>
      <c r="B19476">
        <v>1</v>
      </c>
      <c r="C19476" t="s">
        <v>9357</v>
      </c>
      <c r="D19476" s="84"/>
      <c r="F19476" s="84"/>
    </row>
    <row r="19477" spans="1:6" x14ac:dyDescent="0.25">
      <c r="A19477" t="s">
        <v>20715</v>
      </c>
      <c r="B19477">
        <v>1</v>
      </c>
      <c r="C19477" t="s">
        <v>9357</v>
      </c>
      <c r="D19477" s="84"/>
      <c r="F19477" s="84"/>
    </row>
    <row r="19478" spans="1:6" x14ac:dyDescent="0.25">
      <c r="A19478" t="s">
        <v>20716</v>
      </c>
      <c r="B19478">
        <v>1</v>
      </c>
      <c r="C19478" t="s">
        <v>9357</v>
      </c>
      <c r="D19478" s="84"/>
      <c r="F19478" s="84"/>
    </row>
    <row r="19479" spans="1:6" x14ac:dyDescent="0.25">
      <c r="A19479" t="s">
        <v>20717</v>
      </c>
      <c r="B19479">
        <v>1</v>
      </c>
      <c r="C19479" t="s">
        <v>9357</v>
      </c>
      <c r="D19479" s="84"/>
      <c r="F19479" s="84"/>
    </row>
    <row r="19480" spans="1:6" x14ac:dyDescent="0.25">
      <c r="A19480" t="s">
        <v>20718</v>
      </c>
      <c r="B19480">
        <v>1</v>
      </c>
      <c r="C19480" t="s">
        <v>9357</v>
      </c>
      <c r="D19480" s="84"/>
      <c r="F19480" s="84"/>
    </row>
    <row r="19481" spans="1:6" x14ac:dyDescent="0.25">
      <c r="A19481" t="s">
        <v>20719</v>
      </c>
      <c r="B19481">
        <v>1</v>
      </c>
      <c r="C19481" t="s">
        <v>9357</v>
      </c>
      <c r="D19481" s="84"/>
      <c r="F19481" s="84"/>
    </row>
    <row r="19482" spans="1:6" x14ac:dyDescent="0.25">
      <c r="A19482" t="s">
        <v>20720</v>
      </c>
      <c r="B19482">
        <v>1</v>
      </c>
      <c r="C19482" t="s">
        <v>9357</v>
      </c>
      <c r="D19482" s="84"/>
      <c r="F19482" s="84"/>
    </row>
    <row r="19483" spans="1:6" x14ac:dyDescent="0.25">
      <c r="A19483" t="s">
        <v>20721</v>
      </c>
      <c r="B19483">
        <v>1</v>
      </c>
      <c r="C19483" t="s">
        <v>9357</v>
      </c>
      <c r="D19483" s="84"/>
      <c r="F19483" s="84"/>
    </row>
    <row r="19484" spans="1:6" x14ac:dyDescent="0.25">
      <c r="A19484" t="s">
        <v>20722</v>
      </c>
      <c r="B19484">
        <v>1</v>
      </c>
      <c r="C19484" t="s">
        <v>9357</v>
      </c>
      <c r="D19484" s="84"/>
      <c r="F19484" s="84"/>
    </row>
    <row r="19485" spans="1:6" x14ac:dyDescent="0.25">
      <c r="A19485" t="s">
        <v>20723</v>
      </c>
      <c r="B19485">
        <v>1</v>
      </c>
      <c r="C19485" t="s">
        <v>9357</v>
      </c>
      <c r="D19485" s="84"/>
      <c r="F19485" s="84"/>
    </row>
    <row r="19486" spans="1:6" x14ac:dyDescent="0.25">
      <c r="A19486" t="s">
        <v>20724</v>
      </c>
      <c r="B19486">
        <v>1</v>
      </c>
      <c r="C19486" t="s">
        <v>9357</v>
      </c>
      <c r="D19486" s="84"/>
      <c r="F19486" s="84"/>
    </row>
    <row r="19487" spans="1:6" x14ac:dyDescent="0.25">
      <c r="A19487" t="s">
        <v>20725</v>
      </c>
      <c r="B19487">
        <v>1</v>
      </c>
      <c r="C19487" t="s">
        <v>9357</v>
      </c>
      <c r="D19487" s="84"/>
      <c r="F19487" s="84"/>
    </row>
    <row r="19488" spans="1:6" x14ac:dyDescent="0.25">
      <c r="A19488" t="s">
        <v>20726</v>
      </c>
      <c r="B19488">
        <v>1</v>
      </c>
      <c r="C19488" t="s">
        <v>9357</v>
      </c>
      <c r="D19488" s="84"/>
      <c r="F19488" s="84"/>
    </row>
    <row r="19489" spans="1:6" x14ac:dyDescent="0.25">
      <c r="A19489" t="s">
        <v>20727</v>
      </c>
      <c r="B19489">
        <v>1</v>
      </c>
      <c r="C19489" t="s">
        <v>9357</v>
      </c>
      <c r="D19489" s="84"/>
      <c r="F19489" s="84"/>
    </row>
    <row r="19490" spans="1:6" x14ac:dyDescent="0.25">
      <c r="A19490" t="s">
        <v>20728</v>
      </c>
      <c r="B19490">
        <v>1</v>
      </c>
      <c r="C19490" t="s">
        <v>9357</v>
      </c>
      <c r="D19490" s="84"/>
      <c r="F19490" s="84"/>
    </row>
    <row r="19491" spans="1:6" x14ac:dyDescent="0.25">
      <c r="A19491" t="s">
        <v>20729</v>
      </c>
      <c r="B19491">
        <v>1</v>
      </c>
      <c r="C19491" t="s">
        <v>9357</v>
      </c>
      <c r="D19491" s="84"/>
      <c r="F19491" s="84"/>
    </row>
    <row r="19492" spans="1:6" x14ac:dyDescent="0.25">
      <c r="A19492" t="s">
        <v>20730</v>
      </c>
      <c r="B19492">
        <v>1</v>
      </c>
      <c r="C19492" t="s">
        <v>9357</v>
      </c>
      <c r="D19492" s="84"/>
      <c r="F19492" s="84"/>
    </row>
    <row r="19493" spans="1:6" x14ac:dyDescent="0.25">
      <c r="A19493" t="s">
        <v>20731</v>
      </c>
      <c r="B19493">
        <v>1</v>
      </c>
      <c r="C19493" t="s">
        <v>9357</v>
      </c>
      <c r="D19493" s="84"/>
      <c r="F19493" s="84"/>
    </row>
    <row r="19494" spans="1:6" x14ac:dyDescent="0.25">
      <c r="A19494" t="s">
        <v>20732</v>
      </c>
      <c r="B19494">
        <v>1</v>
      </c>
      <c r="C19494" t="s">
        <v>9357</v>
      </c>
      <c r="D19494" s="84"/>
      <c r="F19494" s="84"/>
    </row>
    <row r="19495" spans="1:6" x14ac:dyDescent="0.25">
      <c r="A19495" t="s">
        <v>20733</v>
      </c>
      <c r="B19495">
        <v>1</v>
      </c>
      <c r="C19495" t="s">
        <v>9357</v>
      </c>
      <c r="D19495" s="84"/>
      <c r="F19495" s="84"/>
    </row>
    <row r="19496" spans="1:6" x14ac:dyDescent="0.25">
      <c r="A19496" t="s">
        <v>20734</v>
      </c>
      <c r="B19496">
        <v>1</v>
      </c>
      <c r="C19496" t="s">
        <v>9357</v>
      </c>
      <c r="D19496" s="84"/>
      <c r="F19496" s="84"/>
    </row>
    <row r="19497" spans="1:6" x14ac:dyDescent="0.25">
      <c r="A19497" t="s">
        <v>20735</v>
      </c>
      <c r="B19497">
        <v>1</v>
      </c>
      <c r="C19497" t="s">
        <v>9357</v>
      </c>
      <c r="D19497" s="84"/>
      <c r="F19497" s="84"/>
    </row>
    <row r="19498" spans="1:6" x14ac:dyDescent="0.25">
      <c r="A19498" t="s">
        <v>20736</v>
      </c>
      <c r="B19498">
        <v>1</v>
      </c>
      <c r="C19498" t="s">
        <v>9357</v>
      </c>
      <c r="D19498" s="84"/>
      <c r="F19498" s="84"/>
    </row>
    <row r="19499" spans="1:6" x14ac:dyDescent="0.25">
      <c r="A19499" t="s">
        <v>20737</v>
      </c>
      <c r="B19499">
        <v>1</v>
      </c>
      <c r="C19499" t="s">
        <v>9357</v>
      </c>
      <c r="D19499" s="84"/>
      <c r="F19499" s="84"/>
    </row>
    <row r="19500" spans="1:6" x14ac:dyDescent="0.25">
      <c r="A19500" t="s">
        <v>20738</v>
      </c>
      <c r="B19500">
        <v>1</v>
      </c>
      <c r="C19500" t="s">
        <v>9357</v>
      </c>
      <c r="D19500" s="84"/>
      <c r="F19500" s="84"/>
    </row>
    <row r="19501" spans="1:6" x14ac:dyDescent="0.25">
      <c r="A19501" t="s">
        <v>20739</v>
      </c>
      <c r="B19501">
        <v>1</v>
      </c>
      <c r="C19501" t="s">
        <v>9357</v>
      </c>
      <c r="D19501" s="84"/>
      <c r="F19501" s="84"/>
    </row>
    <row r="19502" spans="1:6" x14ac:dyDescent="0.25">
      <c r="A19502" t="s">
        <v>20740</v>
      </c>
      <c r="B19502">
        <v>1</v>
      </c>
      <c r="C19502" t="s">
        <v>9357</v>
      </c>
      <c r="D19502" s="84"/>
      <c r="F19502" s="84"/>
    </row>
    <row r="19503" spans="1:6" x14ac:dyDescent="0.25">
      <c r="A19503" t="s">
        <v>20741</v>
      </c>
      <c r="B19503">
        <v>1</v>
      </c>
      <c r="C19503" t="s">
        <v>9357</v>
      </c>
      <c r="D19503" s="84"/>
      <c r="F19503" s="84"/>
    </row>
    <row r="19504" spans="1:6" x14ac:dyDescent="0.25">
      <c r="A19504" t="s">
        <v>20742</v>
      </c>
      <c r="B19504">
        <v>1</v>
      </c>
      <c r="C19504" t="s">
        <v>9357</v>
      </c>
      <c r="D19504" s="84"/>
      <c r="F19504" s="84"/>
    </row>
    <row r="19505" spans="1:6" x14ac:dyDescent="0.25">
      <c r="A19505" t="s">
        <v>20743</v>
      </c>
      <c r="B19505">
        <v>1</v>
      </c>
      <c r="C19505" t="s">
        <v>9357</v>
      </c>
      <c r="D19505" s="84"/>
      <c r="F19505" s="84"/>
    </row>
    <row r="19506" spans="1:6" x14ac:dyDescent="0.25">
      <c r="A19506" t="s">
        <v>20744</v>
      </c>
      <c r="B19506">
        <v>1</v>
      </c>
      <c r="C19506" t="s">
        <v>9357</v>
      </c>
      <c r="D19506" s="84"/>
      <c r="F19506" s="84"/>
    </row>
    <row r="19507" spans="1:6" x14ac:dyDescent="0.25">
      <c r="A19507" t="s">
        <v>20745</v>
      </c>
      <c r="B19507">
        <v>1</v>
      </c>
      <c r="C19507" t="s">
        <v>9357</v>
      </c>
      <c r="D19507" s="84"/>
      <c r="F19507" s="84"/>
    </row>
    <row r="19508" spans="1:6" x14ac:dyDescent="0.25">
      <c r="A19508" t="s">
        <v>20746</v>
      </c>
      <c r="B19508">
        <v>1</v>
      </c>
      <c r="C19508" t="s">
        <v>9357</v>
      </c>
      <c r="D19508" s="84"/>
      <c r="F19508" s="84"/>
    </row>
    <row r="19509" spans="1:6" x14ac:dyDescent="0.25">
      <c r="A19509" t="s">
        <v>20747</v>
      </c>
      <c r="B19509">
        <v>1</v>
      </c>
      <c r="C19509" t="s">
        <v>9357</v>
      </c>
      <c r="D19509" s="84"/>
      <c r="F19509" s="84"/>
    </row>
    <row r="19510" spans="1:6" x14ac:dyDescent="0.25">
      <c r="A19510" t="s">
        <v>20748</v>
      </c>
      <c r="B19510">
        <v>1</v>
      </c>
      <c r="C19510" t="s">
        <v>9357</v>
      </c>
      <c r="D19510" s="84"/>
      <c r="F19510" s="84"/>
    </row>
    <row r="19511" spans="1:6" x14ac:dyDescent="0.25">
      <c r="A19511" t="s">
        <v>20749</v>
      </c>
      <c r="B19511">
        <v>1</v>
      </c>
      <c r="C19511" t="s">
        <v>9357</v>
      </c>
      <c r="D19511" s="84"/>
      <c r="F19511" s="84"/>
    </row>
    <row r="19512" spans="1:6" x14ac:dyDescent="0.25">
      <c r="A19512" t="s">
        <v>20750</v>
      </c>
      <c r="B19512">
        <v>1</v>
      </c>
      <c r="C19512" t="s">
        <v>9357</v>
      </c>
      <c r="D19512" s="84"/>
      <c r="F19512" s="84"/>
    </row>
    <row r="19513" spans="1:6" x14ac:dyDescent="0.25">
      <c r="A19513" t="s">
        <v>20751</v>
      </c>
      <c r="B19513">
        <v>1</v>
      </c>
      <c r="C19513" t="s">
        <v>9357</v>
      </c>
      <c r="D19513" s="84"/>
      <c r="F19513" s="84"/>
    </row>
    <row r="19514" spans="1:6" x14ac:dyDescent="0.25">
      <c r="A19514" t="s">
        <v>20752</v>
      </c>
      <c r="B19514">
        <v>1</v>
      </c>
      <c r="C19514" t="s">
        <v>9357</v>
      </c>
      <c r="D19514" s="84"/>
      <c r="F19514" s="84"/>
    </row>
    <row r="19515" spans="1:6" x14ac:dyDescent="0.25">
      <c r="A19515" t="s">
        <v>20753</v>
      </c>
      <c r="B19515">
        <v>1</v>
      </c>
      <c r="C19515" t="s">
        <v>9357</v>
      </c>
      <c r="D19515" s="84"/>
      <c r="F19515" s="84"/>
    </row>
    <row r="19516" spans="1:6" x14ac:dyDescent="0.25">
      <c r="A19516" t="s">
        <v>20754</v>
      </c>
      <c r="B19516">
        <v>1</v>
      </c>
      <c r="C19516" t="s">
        <v>9357</v>
      </c>
      <c r="D19516" s="84"/>
      <c r="F19516" s="84"/>
    </row>
    <row r="19517" spans="1:6" x14ac:dyDescent="0.25">
      <c r="A19517" t="s">
        <v>20755</v>
      </c>
      <c r="B19517">
        <v>1</v>
      </c>
      <c r="C19517" t="s">
        <v>9357</v>
      </c>
      <c r="D19517" s="84"/>
      <c r="F19517" s="84"/>
    </row>
    <row r="19518" spans="1:6" x14ac:dyDescent="0.25">
      <c r="A19518" t="s">
        <v>20756</v>
      </c>
      <c r="B19518">
        <v>1</v>
      </c>
      <c r="C19518" t="s">
        <v>9357</v>
      </c>
      <c r="D19518" s="84"/>
      <c r="F19518" s="84"/>
    </row>
    <row r="19519" spans="1:6" x14ac:dyDescent="0.25">
      <c r="A19519" t="s">
        <v>20757</v>
      </c>
      <c r="B19519">
        <v>1</v>
      </c>
      <c r="C19519" t="s">
        <v>9357</v>
      </c>
      <c r="D19519" s="84"/>
      <c r="F19519" s="84"/>
    </row>
    <row r="19520" spans="1:6" x14ac:dyDescent="0.25">
      <c r="A19520" t="s">
        <v>20758</v>
      </c>
      <c r="B19520">
        <v>1</v>
      </c>
      <c r="C19520" t="s">
        <v>9357</v>
      </c>
      <c r="D19520" s="84"/>
      <c r="F19520" s="84"/>
    </row>
    <row r="19521" spans="1:6" x14ac:dyDescent="0.25">
      <c r="A19521" t="s">
        <v>20759</v>
      </c>
      <c r="B19521">
        <v>1</v>
      </c>
      <c r="C19521" t="s">
        <v>9357</v>
      </c>
      <c r="D19521" s="84"/>
      <c r="F19521" s="84"/>
    </row>
    <row r="19522" spans="1:6" x14ac:dyDescent="0.25">
      <c r="A19522" t="s">
        <v>20760</v>
      </c>
      <c r="B19522">
        <v>1</v>
      </c>
      <c r="C19522" t="s">
        <v>9357</v>
      </c>
      <c r="D19522" s="84"/>
      <c r="F19522" s="84"/>
    </row>
    <row r="19523" spans="1:6" x14ac:dyDescent="0.25">
      <c r="A19523" t="s">
        <v>20761</v>
      </c>
      <c r="B19523">
        <v>1</v>
      </c>
      <c r="C19523" t="s">
        <v>9357</v>
      </c>
      <c r="D19523" s="84"/>
      <c r="F19523" s="84"/>
    </row>
    <row r="19524" spans="1:6" x14ac:dyDescent="0.25">
      <c r="A19524" t="s">
        <v>20762</v>
      </c>
      <c r="B19524">
        <v>1</v>
      </c>
      <c r="C19524" t="s">
        <v>9357</v>
      </c>
      <c r="D19524" s="84"/>
      <c r="F19524" s="84"/>
    </row>
    <row r="19525" spans="1:6" x14ac:dyDescent="0.25">
      <c r="A19525" t="s">
        <v>20763</v>
      </c>
      <c r="B19525">
        <v>1</v>
      </c>
      <c r="C19525" t="s">
        <v>9357</v>
      </c>
      <c r="D19525" s="84"/>
      <c r="F19525" s="84"/>
    </row>
    <row r="19526" spans="1:6" x14ac:dyDescent="0.25">
      <c r="A19526" t="s">
        <v>20764</v>
      </c>
      <c r="B19526">
        <v>1</v>
      </c>
      <c r="C19526" t="s">
        <v>9357</v>
      </c>
      <c r="D19526" s="84"/>
      <c r="F19526" s="84"/>
    </row>
    <row r="19527" spans="1:6" x14ac:dyDescent="0.25">
      <c r="A19527" t="s">
        <v>20765</v>
      </c>
      <c r="B19527">
        <v>1</v>
      </c>
      <c r="C19527" t="s">
        <v>9357</v>
      </c>
      <c r="D19527" s="84"/>
      <c r="F19527" s="84"/>
    </row>
    <row r="19528" spans="1:6" x14ac:dyDescent="0.25">
      <c r="A19528" t="s">
        <v>20766</v>
      </c>
      <c r="B19528">
        <v>1</v>
      </c>
      <c r="C19528" t="s">
        <v>9357</v>
      </c>
      <c r="D19528" s="84"/>
      <c r="F19528" s="84"/>
    </row>
    <row r="19529" spans="1:6" x14ac:dyDescent="0.25">
      <c r="A19529" t="s">
        <v>20767</v>
      </c>
      <c r="B19529">
        <v>1</v>
      </c>
      <c r="C19529" t="s">
        <v>9357</v>
      </c>
      <c r="D19529" s="84"/>
      <c r="F19529" s="84"/>
    </row>
    <row r="19530" spans="1:6" x14ac:dyDescent="0.25">
      <c r="A19530" t="s">
        <v>20768</v>
      </c>
      <c r="B19530">
        <v>1</v>
      </c>
      <c r="C19530" t="s">
        <v>9357</v>
      </c>
      <c r="D19530" s="84"/>
      <c r="F19530" s="84"/>
    </row>
    <row r="19531" spans="1:6" x14ac:dyDescent="0.25">
      <c r="A19531" t="s">
        <v>20769</v>
      </c>
      <c r="B19531">
        <v>1</v>
      </c>
      <c r="C19531" t="s">
        <v>9357</v>
      </c>
      <c r="D19531" s="84"/>
      <c r="F19531" s="84"/>
    </row>
    <row r="19532" spans="1:6" x14ac:dyDescent="0.25">
      <c r="A19532" t="s">
        <v>20770</v>
      </c>
      <c r="B19532">
        <v>1</v>
      </c>
      <c r="C19532" t="s">
        <v>9357</v>
      </c>
      <c r="D19532" s="84"/>
      <c r="F19532" s="84"/>
    </row>
    <row r="19533" spans="1:6" x14ac:dyDescent="0.25">
      <c r="A19533" t="s">
        <v>20771</v>
      </c>
      <c r="B19533">
        <v>1</v>
      </c>
      <c r="C19533" t="s">
        <v>9357</v>
      </c>
      <c r="D19533" s="84"/>
      <c r="F19533" s="84"/>
    </row>
    <row r="19534" spans="1:6" x14ac:dyDescent="0.25">
      <c r="A19534" t="s">
        <v>20772</v>
      </c>
      <c r="B19534">
        <v>1</v>
      </c>
      <c r="C19534" t="s">
        <v>9357</v>
      </c>
      <c r="D19534" s="84"/>
      <c r="F19534" s="84"/>
    </row>
    <row r="19535" spans="1:6" x14ac:dyDescent="0.25">
      <c r="A19535" t="s">
        <v>20773</v>
      </c>
      <c r="B19535">
        <v>1</v>
      </c>
      <c r="C19535" t="s">
        <v>9357</v>
      </c>
      <c r="D19535" s="84"/>
      <c r="F19535" s="84"/>
    </row>
    <row r="19536" spans="1:6" x14ac:dyDescent="0.25">
      <c r="A19536" t="s">
        <v>20774</v>
      </c>
      <c r="B19536">
        <v>1</v>
      </c>
      <c r="C19536" t="s">
        <v>9357</v>
      </c>
      <c r="D19536" s="84"/>
      <c r="F19536" s="84"/>
    </row>
    <row r="19537" spans="1:6" x14ac:dyDescent="0.25">
      <c r="A19537" t="s">
        <v>20775</v>
      </c>
      <c r="B19537">
        <v>1</v>
      </c>
      <c r="C19537" t="s">
        <v>9357</v>
      </c>
      <c r="D19537" s="84"/>
      <c r="F19537" s="84"/>
    </row>
    <row r="19538" spans="1:6" x14ac:dyDescent="0.25">
      <c r="A19538" t="s">
        <v>20776</v>
      </c>
      <c r="B19538">
        <v>1</v>
      </c>
      <c r="C19538" t="s">
        <v>9357</v>
      </c>
      <c r="D19538" s="84"/>
      <c r="F19538" s="84"/>
    </row>
    <row r="19539" spans="1:6" x14ac:dyDescent="0.25">
      <c r="A19539" t="s">
        <v>20777</v>
      </c>
      <c r="B19539">
        <v>1</v>
      </c>
      <c r="C19539" t="s">
        <v>9357</v>
      </c>
      <c r="D19539" s="84"/>
      <c r="F19539" s="84"/>
    </row>
    <row r="19540" spans="1:6" x14ac:dyDescent="0.25">
      <c r="A19540" t="s">
        <v>20778</v>
      </c>
      <c r="B19540">
        <v>1</v>
      </c>
      <c r="C19540" t="s">
        <v>9357</v>
      </c>
      <c r="D19540" s="84"/>
      <c r="F19540" s="84"/>
    </row>
    <row r="19541" spans="1:6" x14ac:dyDescent="0.25">
      <c r="A19541" t="s">
        <v>20779</v>
      </c>
      <c r="B19541">
        <v>1</v>
      </c>
      <c r="C19541" t="s">
        <v>9357</v>
      </c>
      <c r="D19541" s="84"/>
      <c r="F19541" s="84"/>
    </row>
    <row r="19542" spans="1:6" x14ac:dyDescent="0.25">
      <c r="A19542" t="s">
        <v>20780</v>
      </c>
      <c r="B19542">
        <v>1</v>
      </c>
      <c r="C19542" t="s">
        <v>9357</v>
      </c>
      <c r="D19542" s="84"/>
      <c r="F19542" s="84"/>
    </row>
    <row r="19543" spans="1:6" x14ac:dyDescent="0.25">
      <c r="A19543" t="s">
        <v>20781</v>
      </c>
      <c r="B19543">
        <v>1</v>
      </c>
      <c r="C19543" t="s">
        <v>9357</v>
      </c>
      <c r="D19543" s="84"/>
      <c r="F19543" s="84"/>
    </row>
    <row r="19544" spans="1:6" x14ac:dyDescent="0.25">
      <c r="A19544" t="s">
        <v>20782</v>
      </c>
      <c r="B19544">
        <v>1</v>
      </c>
      <c r="C19544" t="s">
        <v>9357</v>
      </c>
      <c r="D19544" s="84"/>
      <c r="F19544" s="84"/>
    </row>
    <row r="19545" spans="1:6" x14ac:dyDescent="0.25">
      <c r="A19545" t="s">
        <v>20783</v>
      </c>
      <c r="B19545">
        <v>1</v>
      </c>
      <c r="C19545" t="s">
        <v>9357</v>
      </c>
      <c r="D19545" s="84"/>
      <c r="F19545" s="84"/>
    </row>
    <row r="19546" spans="1:6" x14ac:dyDescent="0.25">
      <c r="A19546" t="s">
        <v>20784</v>
      </c>
      <c r="B19546">
        <v>1</v>
      </c>
      <c r="C19546" t="s">
        <v>9357</v>
      </c>
      <c r="D19546" s="84"/>
      <c r="F19546" s="84"/>
    </row>
    <row r="19547" spans="1:6" x14ac:dyDescent="0.25">
      <c r="A19547" t="s">
        <v>20785</v>
      </c>
      <c r="B19547">
        <v>1</v>
      </c>
      <c r="C19547" t="s">
        <v>9357</v>
      </c>
      <c r="D19547" s="84"/>
      <c r="F19547" s="84"/>
    </row>
    <row r="19548" spans="1:6" x14ac:dyDescent="0.25">
      <c r="A19548" t="s">
        <v>20786</v>
      </c>
      <c r="B19548">
        <v>1</v>
      </c>
      <c r="C19548" t="s">
        <v>9357</v>
      </c>
      <c r="D19548" s="84"/>
      <c r="F19548" s="84"/>
    </row>
    <row r="19549" spans="1:6" x14ac:dyDescent="0.25">
      <c r="A19549" t="s">
        <v>20787</v>
      </c>
      <c r="B19549">
        <v>1</v>
      </c>
      <c r="C19549" t="s">
        <v>9357</v>
      </c>
      <c r="D19549" s="84"/>
      <c r="F19549" s="84"/>
    </row>
    <row r="19550" spans="1:6" x14ac:dyDescent="0.25">
      <c r="A19550" t="s">
        <v>20788</v>
      </c>
      <c r="B19550">
        <v>1</v>
      </c>
      <c r="C19550" t="s">
        <v>9357</v>
      </c>
      <c r="D19550" s="84"/>
      <c r="F19550" s="84"/>
    </row>
    <row r="19551" spans="1:6" x14ac:dyDescent="0.25">
      <c r="A19551" t="s">
        <v>20789</v>
      </c>
      <c r="B19551">
        <v>1</v>
      </c>
      <c r="C19551" t="s">
        <v>9357</v>
      </c>
      <c r="D19551" s="84"/>
      <c r="F19551" s="84"/>
    </row>
    <row r="19552" spans="1:6" x14ac:dyDescent="0.25">
      <c r="A19552" t="s">
        <v>20790</v>
      </c>
      <c r="B19552">
        <v>1</v>
      </c>
      <c r="C19552" t="s">
        <v>9357</v>
      </c>
      <c r="D19552" s="84"/>
      <c r="F19552" s="84"/>
    </row>
    <row r="19553" spans="1:6" x14ac:dyDescent="0.25">
      <c r="A19553" t="s">
        <v>20791</v>
      </c>
      <c r="B19553">
        <v>1</v>
      </c>
      <c r="C19553" t="s">
        <v>9357</v>
      </c>
      <c r="D19553" s="84"/>
      <c r="F19553" s="84"/>
    </row>
    <row r="19554" spans="1:6" x14ac:dyDescent="0.25">
      <c r="A19554" t="s">
        <v>20792</v>
      </c>
      <c r="B19554">
        <v>1</v>
      </c>
      <c r="C19554" t="s">
        <v>9357</v>
      </c>
      <c r="D19554" s="84"/>
      <c r="F19554" s="84"/>
    </row>
    <row r="19555" spans="1:6" x14ac:dyDescent="0.25">
      <c r="A19555" t="s">
        <v>20793</v>
      </c>
      <c r="B19555">
        <v>1</v>
      </c>
      <c r="C19555" t="s">
        <v>9357</v>
      </c>
      <c r="D19555" s="84"/>
      <c r="F19555" s="84"/>
    </row>
    <row r="19556" spans="1:6" x14ac:dyDescent="0.25">
      <c r="A19556" t="s">
        <v>20794</v>
      </c>
      <c r="B19556">
        <v>1</v>
      </c>
      <c r="C19556" t="s">
        <v>9357</v>
      </c>
      <c r="D19556" s="84"/>
      <c r="F19556" s="84"/>
    </row>
    <row r="19557" spans="1:6" x14ac:dyDescent="0.25">
      <c r="A19557" t="s">
        <v>20795</v>
      </c>
      <c r="B19557">
        <v>1</v>
      </c>
      <c r="C19557" t="s">
        <v>9357</v>
      </c>
      <c r="D19557" s="84"/>
      <c r="F19557" s="84"/>
    </row>
    <row r="19558" spans="1:6" x14ac:dyDescent="0.25">
      <c r="A19558" t="s">
        <v>20796</v>
      </c>
      <c r="B19558">
        <v>1</v>
      </c>
      <c r="C19558" t="s">
        <v>9357</v>
      </c>
      <c r="D19558" s="84"/>
      <c r="F19558" s="84"/>
    </row>
    <row r="19559" spans="1:6" x14ac:dyDescent="0.25">
      <c r="A19559" t="s">
        <v>20797</v>
      </c>
      <c r="B19559">
        <v>1</v>
      </c>
      <c r="C19559" t="s">
        <v>9357</v>
      </c>
      <c r="D19559" s="84"/>
      <c r="F19559" s="84"/>
    </row>
    <row r="19560" spans="1:6" x14ac:dyDescent="0.25">
      <c r="A19560" t="s">
        <v>20798</v>
      </c>
      <c r="B19560">
        <v>1</v>
      </c>
      <c r="C19560" t="s">
        <v>9357</v>
      </c>
      <c r="D19560" s="84"/>
      <c r="F19560" s="84"/>
    </row>
    <row r="19561" spans="1:6" x14ac:dyDescent="0.25">
      <c r="A19561" t="s">
        <v>20799</v>
      </c>
      <c r="B19561">
        <v>1</v>
      </c>
      <c r="C19561" t="s">
        <v>9357</v>
      </c>
      <c r="D19561" s="84"/>
      <c r="F19561" s="84"/>
    </row>
    <row r="19562" spans="1:6" x14ac:dyDescent="0.25">
      <c r="A19562" t="s">
        <v>20800</v>
      </c>
      <c r="B19562">
        <v>1</v>
      </c>
      <c r="C19562" t="s">
        <v>9357</v>
      </c>
      <c r="D19562" s="84"/>
      <c r="F19562" s="84"/>
    </row>
    <row r="19563" spans="1:6" x14ac:dyDescent="0.25">
      <c r="A19563" t="s">
        <v>20801</v>
      </c>
      <c r="B19563">
        <v>1</v>
      </c>
      <c r="C19563" t="s">
        <v>9357</v>
      </c>
      <c r="D19563" s="84"/>
      <c r="F19563" s="84"/>
    </row>
    <row r="19564" spans="1:6" x14ac:dyDescent="0.25">
      <c r="A19564" t="s">
        <v>20802</v>
      </c>
      <c r="B19564">
        <v>1</v>
      </c>
      <c r="C19564" t="s">
        <v>9357</v>
      </c>
      <c r="D19564" s="84"/>
      <c r="F19564" s="84"/>
    </row>
    <row r="19565" spans="1:6" x14ac:dyDescent="0.25">
      <c r="A19565" t="s">
        <v>20803</v>
      </c>
      <c r="B19565">
        <v>1</v>
      </c>
      <c r="C19565" t="s">
        <v>9357</v>
      </c>
      <c r="D19565" s="84"/>
      <c r="F19565" s="84"/>
    </row>
    <row r="19566" spans="1:6" x14ac:dyDescent="0.25">
      <c r="A19566" t="s">
        <v>20804</v>
      </c>
      <c r="B19566">
        <v>1</v>
      </c>
      <c r="C19566" t="s">
        <v>9357</v>
      </c>
      <c r="D19566" s="84"/>
      <c r="F19566" s="84"/>
    </row>
    <row r="19567" spans="1:6" x14ac:dyDescent="0.25">
      <c r="A19567" t="s">
        <v>20805</v>
      </c>
      <c r="B19567">
        <v>1</v>
      </c>
      <c r="C19567" t="s">
        <v>9357</v>
      </c>
      <c r="D19567" s="84"/>
      <c r="F19567" s="84"/>
    </row>
    <row r="19568" spans="1:6" x14ac:dyDescent="0.25">
      <c r="A19568" t="s">
        <v>20806</v>
      </c>
      <c r="B19568">
        <v>1</v>
      </c>
      <c r="C19568" t="s">
        <v>9357</v>
      </c>
      <c r="D19568" s="84"/>
      <c r="F19568" s="84"/>
    </row>
    <row r="19569" spans="1:6" x14ac:dyDescent="0.25">
      <c r="A19569" t="s">
        <v>20807</v>
      </c>
      <c r="B19569">
        <v>1</v>
      </c>
      <c r="C19569" t="s">
        <v>9357</v>
      </c>
      <c r="D19569" s="84"/>
      <c r="F19569" s="84"/>
    </row>
    <row r="19570" spans="1:6" x14ac:dyDescent="0.25">
      <c r="A19570" t="s">
        <v>20808</v>
      </c>
      <c r="B19570">
        <v>1</v>
      </c>
      <c r="C19570" t="s">
        <v>9357</v>
      </c>
      <c r="D19570" s="84"/>
      <c r="F19570" s="84"/>
    </row>
    <row r="19571" spans="1:6" x14ac:dyDescent="0.25">
      <c r="A19571" t="s">
        <v>20809</v>
      </c>
      <c r="B19571">
        <v>1</v>
      </c>
      <c r="C19571" t="s">
        <v>9357</v>
      </c>
      <c r="D19571" s="84"/>
      <c r="F19571" s="84"/>
    </row>
    <row r="19572" spans="1:6" x14ac:dyDescent="0.25">
      <c r="A19572" t="s">
        <v>20810</v>
      </c>
      <c r="B19572">
        <v>1</v>
      </c>
      <c r="C19572" t="s">
        <v>9357</v>
      </c>
      <c r="D19572" s="84"/>
      <c r="F19572" s="84"/>
    </row>
    <row r="19573" spans="1:6" x14ac:dyDescent="0.25">
      <c r="A19573" t="s">
        <v>20811</v>
      </c>
      <c r="B19573">
        <v>1</v>
      </c>
      <c r="C19573" t="s">
        <v>9357</v>
      </c>
      <c r="D19573" s="84"/>
      <c r="F19573" s="84"/>
    </row>
    <row r="19574" spans="1:6" x14ac:dyDescent="0.25">
      <c r="A19574" t="s">
        <v>20812</v>
      </c>
      <c r="B19574">
        <v>1</v>
      </c>
      <c r="C19574" t="s">
        <v>9357</v>
      </c>
      <c r="D19574" s="84"/>
      <c r="F19574" s="84"/>
    </row>
    <row r="19575" spans="1:6" x14ac:dyDescent="0.25">
      <c r="A19575" t="s">
        <v>20813</v>
      </c>
      <c r="B19575">
        <v>1</v>
      </c>
      <c r="C19575" t="s">
        <v>9357</v>
      </c>
      <c r="D19575" s="84"/>
      <c r="F19575" s="84"/>
    </row>
    <row r="19576" spans="1:6" x14ac:dyDescent="0.25">
      <c r="A19576" t="s">
        <v>20814</v>
      </c>
      <c r="B19576">
        <v>1</v>
      </c>
      <c r="C19576" t="s">
        <v>9357</v>
      </c>
      <c r="D19576" s="84"/>
      <c r="F19576" s="84"/>
    </row>
    <row r="19577" spans="1:6" x14ac:dyDescent="0.25">
      <c r="A19577" t="s">
        <v>20815</v>
      </c>
      <c r="B19577">
        <v>1</v>
      </c>
      <c r="C19577" t="s">
        <v>9357</v>
      </c>
      <c r="D19577" s="84"/>
      <c r="F19577" s="84"/>
    </row>
    <row r="19578" spans="1:6" x14ac:dyDescent="0.25">
      <c r="A19578" t="s">
        <v>20816</v>
      </c>
      <c r="B19578">
        <v>1</v>
      </c>
      <c r="C19578" t="s">
        <v>9357</v>
      </c>
      <c r="D19578" s="84"/>
      <c r="F19578" s="84"/>
    </row>
    <row r="19579" spans="1:6" x14ac:dyDescent="0.25">
      <c r="A19579" t="s">
        <v>20817</v>
      </c>
      <c r="B19579">
        <v>1</v>
      </c>
      <c r="C19579" t="s">
        <v>9357</v>
      </c>
      <c r="D19579" s="84"/>
      <c r="F19579" s="84"/>
    </row>
    <row r="19580" spans="1:6" x14ac:dyDescent="0.25">
      <c r="A19580" t="s">
        <v>20818</v>
      </c>
      <c r="B19580">
        <v>1</v>
      </c>
      <c r="C19580" t="s">
        <v>9357</v>
      </c>
      <c r="D19580" s="84"/>
      <c r="F19580" s="84"/>
    </row>
    <row r="19581" spans="1:6" x14ac:dyDescent="0.25">
      <c r="A19581" t="s">
        <v>20819</v>
      </c>
      <c r="B19581">
        <v>1</v>
      </c>
      <c r="C19581" t="s">
        <v>9357</v>
      </c>
      <c r="D19581" s="84"/>
      <c r="F19581" s="84"/>
    </row>
    <row r="19582" spans="1:6" x14ac:dyDescent="0.25">
      <c r="A19582" t="s">
        <v>20820</v>
      </c>
      <c r="B19582">
        <v>1</v>
      </c>
      <c r="C19582" t="s">
        <v>9357</v>
      </c>
      <c r="D19582" s="84"/>
      <c r="F19582" s="84"/>
    </row>
    <row r="19583" spans="1:6" x14ac:dyDescent="0.25">
      <c r="A19583" t="s">
        <v>20821</v>
      </c>
      <c r="B19583">
        <v>1</v>
      </c>
      <c r="C19583" t="s">
        <v>9357</v>
      </c>
      <c r="D19583" s="84"/>
      <c r="F19583" s="84"/>
    </row>
    <row r="19584" spans="1:6" x14ac:dyDescent="0.25">
      <c r="A19584" t="s">
        <v>20822</v>
      </c>
      <c r="B19584">
        <v>1</v>
      </c>
      <c r="C19584" t="s">
        <v>9357</v>
      </c>
      <c r="D19584" s="84"/>
      <c r="F19584" s="84"/>
    </row>
    <row r="19585" spans="1:6" x14ac:dyDescent="0.25">
      <c r="A19585" t="s">
        <v>20823</v>
      </c>
      <c r="B19585">
        <v>1</v>
      </c>
      <c r="C19585" t="s">
        <v>9357</v>
      </c>
      <c r="D19585" s="84"/>
      <c r="F19585" s="84"/>
    </row>
    <row r="19586" spans="1:6" x14ac:dyDescent="0.25">
      <c r="A19586" t="s">
        <v>20824</v>
      </c>
      <c r="B19586">
        <v>1</v>
      </c>
      <c r="C19586" t="s">
        <v>9357</v>
      </c>
      <c r="D19586" s="84"/>
      <c r="F19586" s="84"/>
    </row>
    <row r="19587" spans="1:6" x14ac:dyDescent="0.25">
      <c r="A19587" t="s">
        <v>20825</v>
      </c>
      <c r="B19587">
        <v>1</v>
      </c>
      <c r="C19587" t="s">
        <v>9357</v>
      </c>
      <c r="D19587" s="84"/>
      <c r="F19587" s="84"/>
    </row>
    <row r="19588" spans="1:6" x14ac:dyDescent="0.25">
      <c r="A19588" t="s">
        <v>20826</v>
      </c>
      <c r="B19588">
        <v>1</v>
      </c>
      <c r="C19588" t="s">
        <v>9357</v>
      </c>
      <c r="D19588" s="84"/>
      <c r="F19588" s="84"/>
    </row>
    <row r="19589" spans="1:6" x14ac:dyDescent="0.25">
      <c r="A19589" t="s">
        <v>20827</v>
      </c>
      <c r="B19589">
        <v>1</v>
      </c>
      <c r="C19589" t="s">
        <v>9357</v>
      </c>
      <c r="D19589" s="84"/>
      <c r="F19589" s="84"/>
    </row>
    <row r="19590" spans="1:6" x14ac:dyDescent="0.25">
      <c r="A19590" t="s">
        <v>20828</v>
      </c>
      <c r="B19590">
        <v>1</v>
      </c>
      <c r="C19590" t="s">
        <v>9357</v>
      </c>
      <c r="D19590" s="84"/>
      <c r="F19590" s="84"/>
    </row>
    <row r="19591" spans="1:6" x14ac:dyDescent="0.25">
      <c r="A19591" t="s">
        <v>20829</v>
      </c>
      <c r="B19591">
        <v>1</v>
      </c>
      <c r="C19591" t="s">
        <v>9357</v>
      </c>
      <c r="D19591" s="84"/>
      <c r="F19591" s="84"/>
    </row>
    <row r="19592" spans="1:6" x14ac:dyDescent="0.25">
      <c r="A19592" t="s">
        <v>20830</v>
      </c>
      <c r="B19592">
        <v>1</v>
      </c>
      <c r="C19592" t="s">
        <v>9357</v>
      </c>
      <c r="D19592" s="84"/>
      <c r="F19592" s="84"/>
    </row>
    <row r="19593" spans="1:6" x14ac:dyDescent="0.25">
      <c r="A19593" t="s">
        <v>20831</v>
      </c>
      <c r="B19593">
        <v>1</v>
      </c>
      <c r="C19593" t="s">
        <v>9357</v>
      </c>
      <c r="D19593" s="84"/>
      <c r="F19593" s="84"/>
    </row>
    <row r="19594" spans="1:6" x14ac:dyDescent="0.25">
      <c r="A19594" t="s">
        <v>20832</v>
      </c>
      <c r="B19594">
        <v>1</v>
      </c>
      <c r="C19594" t="s">
        <v>9357</v>
      </c>
      <c r="D19594" s="84"/>
      <c r="F19594" s="84"/>
    </row>
    <row r="19595" spans="1:6" x14ac:dyDescent="0.25">
      <c r="A19595" t="s">
        <v>20833</v>
      </c>
      <c r="B19595">
        <v>1</v>
      </c>
      <c r="C19595" t="s">
        <v>9357</v>
      </c>
      <c r="D19595" s="84"/>
      <c r="F19595" s="84"/>
    </row>
    <row r="19596" spans="1:6" x14ac:dyDescent="0.25">
      <c r="A19596" t="s">
        <v>20834</v>
      </c>
      <c r="B19596">
        <v>1</v>
      </c>
      <c r="C19596" t="s">
        <v>9357</v>
      </c>
      <c r="D19596" s="84"/>
      <c r="F19596" s="84"/>
    </row>
    <row r="19597" spans="1:6" x14ac:dyDescent="0.25">
      <c r="A19597" t="s">
        <v>20835</v>
      </c>
      <c r="B19597">
        <v>1</v>
      </c>
      <c r="C19597" t="s">
        <v>9357</v>
      </c>
      <c r="D19597" s="84"/>
      <c r="F19597" s="84"/>
    </row>
    <row r="19598" spans="1:6" x14ac:dyDescent="0.25">
      <c r="A19598" t="s">
        <v>20836</v>
      </c>
      <c r="B19598">
        <v>1</v>
      </c>
      <c r="C19598" t="s">
        <v>9357</v>
      </c>
      <c r="D19598" s="84"/>
      <c r="F19598" s="84"/>
    </row>
    <row r="19599" spans="1:6" x14ac:dyDescent="0.25">
      <c r="A19599" t="s">
        <v>20837</v>
      </c>
      <c r="B19599">
        <v>1</v>
      </c>
      <c r="C19599" t="s">
        <v>9357</v>
      </c>
      <c r="D19599" s="84"/>
      <c r="F19599" s="84"/>
    </row>
    <row r="19600" spans="1:6" x14ac:dyDescent="0.25">
      <c r="A19600" t="s">
        <v>20838</v>
      </c>
      <c r="B19600">
        <v>1</v>
      </c>
      <c r="C19600" t="s">
        <v>9357</v>
      </c>
      <c r="D19600" s="84"/>
      <c r="F19600" s="84"/>
    </row>
    <row r="19601" spans="1:6" x14ac:dyDescent="0.25">
      <c r="A19601" t="s">
        <v>20839</v>
      </c>
      <c r="B19601">
        <v>1</v>
      </c>
      <c r="C19601" t="s">
        <v>9357</v>
      </c>
      <c r="D19601" s="84"/>
      <c r="F19601" s="84"/>
    </row>
    <row r="19602" spans="1:6" x14ac:dyDescent="0.25">
      <c r="A19602" t="s">
        <v>20840</v>
      </c>
      <c r="B19602">
        <v>1</v>
      </c>
      <c r="C19602" t="s">
        <v>9357</v>
      </c>
      <c r="D19602" s="84"/>
      <c r="F19602" s="84"/>
    </row>
    <row r="19603" spans="1:6" x14ac:dyDescent="0.25">
      <c r="A19603" t="s">
        <v>20841</v>
      </c>
      <c r="B19603">
        <v>1</v>
      </c>
      <c r="C19603" t="s">
        <v>9357</v>
      </c>
      <c r="D19603" s="84"/>
      <c r="F19603" s="84"/>
    </row>
    <row r="19604" spans="1:6" x14ac:dyDescent="0.25">
      <c r="A19604" t="s">
        <v>20842</v>
      </c>
      <c r="B19604">
        <v>1</v>
      </c>
      <c r="C19604" t="s">
        <v>9357</v>
      </c>
      <c r="D19604" s="84"/>
      <c r="F19604" s="84"/>
    </row>
    <row r="19605" spans="1:6" x14ac:dyDescent="0.25">
      <c r="A19605" t="s">
        <v>20843</v>
      </c>
      <c r="B19605">
        <v>1</v>
      </c>
      <c r="C19605" t="s">
        <v>9357</v>
      </c>
      <c r="D19605" s="84"/>
      <c r="F19605" s="84"/>
    </row>
    <row r="19606" spans="1:6" x14ac:dyDescent="0.25">
      <c r="A19606" t="s">
        <v>20844</v>
      </c>
      <c r="B19606">
        <v>1</v>
      </c>
      <c r="C19606" t="s">
        <v>9357</v>
      </c>
      <c r="D19606" s="84"/>
      <c r="F19606" s="84"/>
    </row>
    <row r="19607" spans="1:6" x14ac:dyDescent="0.25">
      <c r="A19607" t="s">
        <v>20845</v>
      </c>
      <c r="B19607">
        <v>1</v>
      </c>
      <c r="C19607" t="s">
        <v>9357</v>
      </c>
      <c r="D19607" s="84"/>
      <c r="F19607" s="84"/>
    </row>
    <row r="19608" spans="1:6" x14ac:dyDescent="0.25">
      <c r="A19608" t="s">
        <v>20846</v>
      </c>
      <c r="B19608">
        <v>1</v>
      </c>
      <c r="C19608" t="s">
        <v>9357</v>
      </c>
      <c r="D19608" s="84"/>
      <c r="F19608" s="84"/>
    </row>
    <row r="19609" spans="1:6" x14ac:dyDescent="0.25">
      <c r="A19609" t="s">
        <v>20847</v>
      </c>
      <c r="B19609">
        <v>1</v>
      </c>
      <c r="C19609" t="s">
        <v>9357</v>
      </c>
      <c r="D19609" s="84"/>
      <c r="F19609" s="84"/>
    </row>
    <row r="19610" spans="1:6" x14ac:dyDescent="0.25">
      <c r="A19610" t="s">
        <v>20848</v>
      </c>
      <c r="B19610">
        <v>1</v>
      </c>
      <c r="C19610" t="s">
        <v>9357</v>
      </c>
      <c r="D19610" s="84"/>
      <c r="F19610" s="84"/>
    </row>
    <row r="19611" spans="1:6" x14ac:dyDescent="0.25">
      <c r="A19611" t="s">
        <v>20849</v>
      </c>
      <c r="B19611">
        <v>1</v>
      </c>
      <c r="C19611" t="s">
        <v>9357</v>
      </c>
      <c r="D19611" s="84"/>
      <c r="F19611" s="84"/>
    </row>
    <row r="19612" spans="1:6" x14ac:dyDescent="0.25">
      <c r="A19612" t="s">
        <v>20850</v>
      </c>
      <c r="B19612">
        <v>1</v>
      </c>
      <c r="C19612" t="s">
        <v>9357</v>
      </c>
      <c r="D19612" s="84"/>
      <c r="F19612" s="84"/>
    </row>
    <row r="19613" spans="1:6" x14ac:dyDescent="0.25">
      <c r="A19613" t="s">
        <v>20851</v>
      </c>
      <c r="B19613">
        <v>1</v>
      </c>
      <c r="C19613" t="s">
        <v>9357</v>
      </c>
      <c r="D19613" s="84"/>
      <c r="F19613" s="84"/>
    </row>
    <row r="19614" spans="1:6" x14ac:dyDescent="0.25">
      <c r="A19614" t="s">
        <v>20852</v>
      </c>
      <c r="B19614">
        <v>1</v>
      </c>
      <c r="C19614" t="s">
        <v>9357</v>
      </c>
      <c r="D19614" s="84"/>
      <c r="F19614" s="84"/>
    </row>
    <row r="19615" spans="1:6" x14ac:dyDescent="0.25">
      <c r="A19615" t="s">
        <v>20853</v>
      </c>
      <c r="B19615">
        <v>1</v>
      </c>
      <c r="C19615" t="s">
        <v>9357</v>
      </c>
      <c r="D19615" s="84"/>
      <c r="F19615" s="84"/>
    </row>
    <row r="19616" spans="1:6" x14ac:dyDescent="0.25">
      <c r="A19616" t="s">
        <v>20854</v>
      </c>
      <c r="B19616">
        <v>1</v>
      </c>
      <c r="C19616" t="s">
        <v>9357</v>
      </c>
      <c r="D19616" s="84"/>
      <c r="F19616" s="84"/>
    </row>
    <row r="19617" spans="1:6" x14ac:dyDescent="0.25">
      <c r="A19617" t="s">
        <v>20855</v>
      </c>
      <c r="B19617">
        <v>1</v>
      </c>
      <c r="C19617" t="s">
        <v>9357</v>
      </c>
      <c r="D19617" s="84"/>
      <c r="F19617" s="84"/>
    </row>
    <row r="19618" spans="1:6" x14ac:dyDescent="0.25">
      <c r="A19618" t="s">
        <v>20856</v>
      </c>
      <c r="B19618">
        <v>1</v>
      </c>
      <c r="C19618" t="s">
        <v>9357</v>
      </c>
      <c r="D19618" s="84"/>
      <c r="F19618" s="84"/>
    </row>
    <row r="19619" spans="1:6" x14ac:dyDescent="0.25">
      <c r="A19619" t="s">
        <v>20857</v>
      </c>
      <c r="B19619">
        <v>1</v>
      </c>
      <c r="C19619" t="s">
        <v>9357</v>
      </c>
      <c r="D19619" s="84"/>
      <c r="F19619" s="84"/>
    </row>
    <row r="19620" spans="1:6" x14ac:dyDescent="0.25">
      <c r="A19620" t="s">
        <v>20858</v>
      </c>
      <c r="B19620">
        <v>1</v>
      </c>
      <c r="C19620" t="s">
        <v>9357</v>
      </c>
      <c r="D19620" s="84"/>
      <c r="F19620" s="84"/>
    </row>
    <row r="19621" spans="1:6" x14ac:dyDescent="0.25">
      <c r="A19621" t="s">
        <v>20859</v>
      </c>
      <c r="B19621">
        <v>1</v>
      </c>
      <c r="C19621" t="s">
        <v>9357</v>
      </c>
      <c r="D19621" s="84"/>
      <c r="F19621" s="84"/>
    </row>
    <row r="19622" spans="1:6" x14ac:dyDescent="0.25">
      <c r="A19622" t="s">
        <v>20860</v>
      </c>
      <c r="B19622">
        <v>1</v>
      </c>
      <c r="C19622" t="s">
        <v>9357</v>
      </c>
      <c r="D19622" s="84"/>
      <c r="F19622" s="84"/>
    </row>
    <row r="19623" spans="1:6" x14ac:dyDescent="0.25">
      <c r="A19623" t="s">
        <v>20861</v>
      </c>
      <c r="B19623">
        <v>1</v>
      </c>
      <c r="C19623" t="s">
        <v>9357</v>
      </c>
      <c r="D19623" s="84"/>
      <c r="F19623" s="84"/>
    </row>
    <row r="19624" spans="1:6" x14ac:dyDescent="0.25">
      <c r="A19624" t="s">
        <v>20862</v>
      </c>
      <c r="B19624">
        <v>1</v>
      </c>
      <c r="C19624" t="s">
        <v>9357</v>
      </c>
      <c r="D19624" s="84"/>
      <c r="F19624" s="84"/>
    </row>
    <row r="19625" spans="1:6" x14ac:dyDescent="0.25">
      <c r="A19625" t="s">
        <v>20863</v>
      </c>
      <c r="B19625">
        <v>1</v>
      </c>
      <c r="C19625" t="s">
        <v>9357</v>
      </c>
      <c r="D19625" s="84"/>
      <c r="F19625" s="84"/>
    </row>
    <row r="19626" spans="1:6" x14ac:dyDescent="0.25">
      <c r="A19626" t="s">
        <v>20864</v>
      </c>
      <c r="B19626">
        <v>1</v>
      </c>
      <c r="C19626" t="s">
        <v>9357</v>
      </c>
      <c r="D19626" s="84"/>
      <c r="F19626" s="84"/>
    </row>
    <row r="19627" spans="1:6" x14ac:dyDescent="0.25">
      <c r="A19627" t="s">
        <v>20865</v>
      </c>
      <c r="B19627">
        <v>1</v>
      </c>
      <c r="C19627" t="s">
        <v>9357</v>
      </c>
      <c r="D19627" s="84"/>
      <c r="F19627" s="84"/>
    </row>
    <row r="19628" spans="1:6" x14ac:dyDescent="0.25">
      <c r="A19628" t="s">
        <v>20866</v>
      </c>
      <c r="B19628">
        <v>1</v>
      </c>
      <c r="C19628" t="s">
        <v>9357</v>
      </c>
      <c r="D19628" s="84"/>
      <c r="F19628" s="84"/>
    </row>
    <row r="19629" spans="1:6" x14ac:dyDescent="0.25">
      <c r="A19629" t="s">
        <v>20867</v>
      </c>
      <c r="B19629">
        <v>1</v>
      </c>
      <c r="C19629" t="s">
        <v>9357</v>
      </c>
      <c r="D19629" s="84"/>
      <c r="F19629" s="84"/>
    </row>
    <row r="19630" spans="1:6" x14ac:dyDescent="0.25">
      <c r="A19630" t="s">
        <v>20868</v>
      </c>
      <c r="B19630">
        <v>1</v>
      </c>
      <c r="C19630" t="s">
        <v>9357</v>
      </c>
      <c r="D19630" s="84"/>
      <c r="F19630" s="84"/>
    </row>
    <row r="19631" spans="1:6" x14ac:dyDescent="0.25">
      <c r="A19631" t="s">
        <v>20869</v>
      </c>
      <c r="B19631">
        <v>1</v>
      </c>
      <c r="C19631" t="s">
        <v>9357</v>
      </c>
      <c r="D19631" s="84"/>
      <c r="F19631" s="84"/>
    </row>
    <row r="19632" spans="1:6" x14ac:dyDescent="0.25">
      <c r="A19632" t="s">
        <v>20870</v>
      </c>
      <c r="B19632">
        <v>1</v>
      </c>
      <c r="C19632" t="s">
        <v>9357</v>
      </c>
      <c r="D19632" s="84"/>
      <c r="F19632" s="84"/>
    </row>
    <row r="19633" spans="1:6" x14ac:dyDescent="0.25">
      <c r="A19633" t="s">
        <v>20871</v>
      </c>
      <c r="B19633">
        <v>1</v>
      </c>
      <c r="C19633" t="s">
        <v>9357</v>
      </c>
      <c r="D19633" s="84"/>
      <c r="F19633" s="84"/>
    </row>
    <row r="19634" spans="1:6" x14ac:dyDescent="0.25">
      <c r="A19634" t="s">
        <v>20872</v>
      </c>
      <c r="B19634">
        <v>1</v>
      </c>
      <c r="C19634" t="s">
        <v>9357</v>
      </c>
      <c r="D19634" s="84"/>
      <c r="F19634" s="84"/>
    </row>
    <row r="19635" spans="1:6" x14ac:dyDescent="0.25">
      <c r="A19635" t="s">
        <v>20873</v>
      </c>
      <c r="B19635">
        <v>1</v>
      </c>
      <c r="C19635" t="s">
        <v>9357</v>
      </c>
      <c r="D19635" s="84"/>
      <c r="F19635" s="84"/>
    </row>
    <row r="19636" spans="1:6" x14ac:dyDescent="0.25">
      <c r="A19636" t="s">
        <v>20874</v>
      </c>
      <c r="B19636">
        <v>1</v>
      </c>
      <c r="C19636" t="s">
        <v>9357</v>
      </c>
      <c r="D19636" s="84"/>
      <c r="F19636" s="84"/>
    </row>
    <row r="19637" spans="1:6" x14ac:dyDescent="0.25">
      <c r="A19637" t="s">
        <v>20875</v>
      </c>
      <c r="B19637">
        <v>1</v>
      </c>
      <c r="C19637" t="s">
        <v>9357</v>
      </c>
      <c r="D19637" s="84"/>
      <c r="F19637" s="84"/>
    </row>
    <row r="19638" spans="1:6" x14ac:dyDescent="0.25">
      <c r="A19638" t="s">
        <v>20876</v>
      </c>
      <c r="B19638">
        <v>1</v>
      </c>
      <c r="C19638" t="s">
        <v>9357</v>
      </c>
      <c r="D19638" s="84"/>
      <c r="F19638" s="84"/>
    </row>
    <row r="19639" spans="1:6" x14ac:dyDescent="0.25">
      <c r="A19639" t="s">
        <v>20877</v>
      </c>
      <c r="B19639">
        <v>1</v>
      </c>
      <c r="C19639" t="s">
        <v>9357</v>
      </c>
      <c r="D19639" s="84"/>
      <c r="F19639" s="84"/>
    </row>
    <row r="19640" spans="1:6" x14ac:dyDescent="0.25">
      <c r="A19640" t="s">
        <v>20878</v>
      </c>
      <c r="B19640">
        <v>1</v>
      </c>
      <c r="C19640" t="s">
        <v>9357</v>
      </c>
      <c r="D19640" s="84"/>
      <c r="F19640" s="84"/>
    </row>
    <row r="19641" spans="1:6" x14ac:dyDescent="0.25">
      <c r="A19641" t="s">
        <v>20879</v>
      </c>
      <c r="B19641">
        <v>1</v>
      </c>
      <c r="C19641" t="s">
        <v>9357</v>
      </c>
      <c r="D19641" s="84"/>
      <c r="F19641" s="84"/>
    </row>
    <row r="19642" spans="1:6" x14ac:dyDescent="0.25">
      <c r="A19642" t="s">
        <v>20880</v>
      </c>
      <c r="B19642">
        <v>1</v>
      </c>
      <c r="C19642" t="s">
        <v>9357</v>
      </c>
      <c r="D19642" s="84"/>
      <c r="F19642" s="84"/>
    </row>
    <row r="19643" spans="1:6" x14ac:dyDescent="0.25">
      <c r="A19643" t="s">
        <v>20881</v>
      </c>
      <c r="B19643">
        <v>1</v>
      </c>
      <c r="C19643" t="s">
        <v>9357</v>
      </c>
      <c r="D19643" s="84"/>
      <c r="F19643" s="84"/>
    </row>
    <row r="19644" spans="1:6" x14ac:dyDescent="0.25">
      <c r="A19644" t="s">
        <v>20882</v>
      </c>
      <c r="B19644">
        <v>1</v>
      </c>
      <c r="C19644" t="s">
        <v>9357</v>
      </c>
      <c r="D19644" s="84"/>
      <c r="F19644" s="84"/>
    </row>
    <row r="19645" spans="1:6" x14ac:dyDescent="0.25">
      <c r="A19645" t="s">
        <v>20883</v>
      </c>
      <c r="B19645">
        <v>1</v>
      </c>
      <c r="C19645" t="s">
        <v>9357</v>
      </c>
      <c r="D19645" s="84"/>
      <c r="F19645" s="84"/>
    </row>
    <row r="19646" spans="1:6" x14ac:dyDescent="0.25">
      <c r="A19646" t="s">
        <v>20884</v>
      </c>
      <c r="B19646">
        <v>1</v>
      </c>
      <c r="C19646" t="s">
        <v>9357</v>
      </c>
      <c r="D19646" s="84"/>
      <c r="F19646" s="84"/>
    </row>
    <row r="19647" spans="1:6" x14ac:dyDescent="0.25">
      <c r="A19647" t="s">
        <v>20885</v>
      </c>
      <c r="B19647">
        <v>1</v>
      </c>
      <c r="C19647" t="s">
        <v>9357</v>
      </c>
      <c r="D19647" s="84"/>
      <c r="F19647" s="84"/>
    </row>
    <row r="19648" spans="1:6" x14ac:dyDescent="0.25">
      <c r="A19648" t="s">
        <v>20886</v>
      </c>
      <c r="B19648">
        <v>1</v>
      </c>
      <c r="C19648" t="s">
        <v>9357</v>
      </c>
      <c r="D19648" s="84"/>
      <c r="F19648" s="84"/>
    </row>
    <row r="19649" spans="1:6" x14ac:dyDescent="0.25">
      <c r="A19649" t="s">
        <v>20887</v>
      </c>
      <c r="B19649">
        <v>1</v>
      </c>
      <c r="C19649" t="s">
        <v>9357</v>
      </c>
      <c r="D19649" s="84"/>
      <c r="F19649" s="84"/>
    </row>
    <row r="19650" spans="1:6" x14ac:dyDescent="0.25">
      <c r="A19650" t="s">
        <v>20888</v>
      </c>
      <c r="B19650">
        <v>1</v>
      </c>
      <c r="C19650" t="s">
        <v>9357</v>
      </c>
      <c r="D19650" s="84"/>
      <c r="F19650" s="84"/>
    </row>
    <row r="19651" spans="1:6" x14ac:dyDescent="0.25">
      <c r="A19651" t="s">
        <v>20889</v>
      </c>
      <c r="B19651">
        <v>1</v>
      </c>
      <c r="C19651" t="s">
        <v>9357</v>
      </c>
      <c r="D19651" s="84"/>
      <c r="F19651" s="84"/>
    </row>
    <row r="19652" spans="1:6" x14ac:dyDescent="0.25">
      <c r="A19652" t="s">
        <v>20890</v>
      </c>
      <c r="B19652">
        <v>1</v>
      </c>
      <c r="C19652" t="s">
        <v>9357</v>
      </c>
      <c r="D19652" s="84"/>
      <c r="F19652" s="84"/>
    </row>
    <row r="19653" spans="1:6" x14ac:dyDescent="0.25">
      <c r="A19653" t="s">
        <v>20891</v>
      </c>
      <c r="B19653">
        <v>1</v>
      </c>
      <c r="C19653" t="s">
        <v>9357</v>
      </c>
      <c r="D19653" s="84"/>
      <c r="F19653" s="84"/>
    </row>
    <row r="19654" spans="1:6" x14ac:dyDescent="0.25">
      <c r="A19654" t="s">
        <v>20892</v>
      </c>
      <c r="B19654">
        <v>1</v>
      </c>
      <c r="C19654" t="s">
        <v>9357</v>
      </c>
      <c r="D19654" s="84"/>
      <c r="F19654" s="84"/>
    </row>
    <row r="19655" spans="1:6" x14ac:dyDescent="0.25">
      <c r="A19655" t="s">
        <v>20893</v>
      </c>
      <c r="B19655">
        <v>1</v>
      </c>
      <c r="C19655" t="s">
        <v>9357</v>
      </c>
      <c r="D19655" s="84"/>
      <c r="F19655" s="84"/>
    </row>
    <row r="19656" spans="1:6" x14ac:dyDescent="0.25">
      <c r="A19656" t="s">
        <v>20894</v>
      </c>
      <c r="B19656">
        <v>1</v>
      </c>
      <c r="C19656" t="s">
        <v>9357</v>
      </c>
      <c r="D19656" s="84"/>
      <c r="F19656" s="84"/>
    </row>
    <row r="19657" spans="1:6" x14ac:dyDescent="0.25">
      <c r="A19657" t="s">
        <v>20895</v>
      </c>
      <c r="B19657">
        <v>1</v>
      </c>
      <c r="C19657" t="s">
        <v>9357</v>
      </c>
      <c r="D19657" s="84"/>
      <c r="F19657" s="84"/>
    </row>
    <row r="19658" spans="1:6" x14ac:dyDescent="0.25">
      <c r="A19658" t="s">
        <v>20896</v>
      </c>
      <c r="B19658">
        <v>1</v>
      </c>
      <c r="C19658" t="s">
        <v>9357</v>
      </c>
      <c r="D19658" s="84"/>
      <c r="F19658" s="84"/>
    </row>
    <row r="19659" spans="1:6" x14ac:dyDescent="0.25">
      <c r="A19659" t="s">
        <v>20897</v>
      </c>
      <c r="B19659">
        <v>1</v>
      </c>
      <c r="C19659" t="s">
        <v>9357</v>
      </c>
      <c r="D19659" s="84"/>
      <c r="F19659" s="84"/>
    </row>
    <row r="19660" spans="1:6" x14ac:dyDescent="0.25">
      <c r="A19660" t="s">
        <v>20898</v>
      </c>
      <c r="B19660">
        <v>1</v>
      </c>
      <c r="C19660" t="s">
        <v>9357</v>
      </c>
      <c r="D19660" s="84"/>
      <c r="F19660" s="84"/>
    </row>
    <row r="19661" spans="1:6" x14ac:dyDescent="0.25">
      <c r="A19661" t="s">
        <v>20899</v>
      </c>
      <c r="B19661">
        <v>1</v>
      </c>
      <c r="C19661" t="s">
        <v>9357</v>
      </c>
      <c r="D19661" s="84"/>
      <c r="F19661" s="84"/>
    </row>
    <row r="19662" spans="1:6" x14ac:dyDescent="0.25">
      <c r="A19662" t="s">
        <v>20900</v>
      </c>
      <c r="B19662">
        <v>1</v>
      </c>
      <c r="C19662" t="s">
        <v>9357</v>
      </c>
      <c r="D19662" s="84"/>
      <c r="F19662" s="84"/>
    </row>
    <row r="19663" spans="1:6" x14ac:dyDescent="0.25">
      <c r="A19663" t="s">
        <v>20901</v>
      </c>
      <c r="B19663">
        <v>1</v>
      </c>
      <c r="C19663" t="s">
        <v>9357</v>
      </c>
      <c r="D19663" s="84"/>
      <c r="F19663" s="84"/>
    </row>
    <row r="19664" spans="1:6" x14ac:dyDescent="0.25">
      <c r="A19664" t="s">
        <v>20902</v>
      </c>
      <c r="B19664">
        <v>1</v>
      </c>
      <c r="C19664" t="s">
        <v>9357</v>
      </c>
      <c r="D19664" s="84"/>
      <c r="F19664" s="84"/>
    </row>
    <row r="19665" spans="1:6" x14ac:dyDescent="0.25">
      <c r="A19665" t="s">
        <v>20903</v>
      </c>
      <c r="B19665">
        <v>1</v>
      </c>
      <c r="C19665" t="s">
        <v>9357</v>
      </c>
      <c r="D19665" s="84"/>
      <c r="F19665" s="84"/>
    </row>
    <row r="19666" spans="1:6" x14ac:dyDescent="0.25">
      <c r="A19666" t="s">
        <v>20904</v>
      </c>
      <c r="B19666">
        <v>1</v>
      </c>
      <c r="C19666" t="s">
        <v>9357</v>
      </c>
      <c r="D19666" s="84"/>
      <c r="F19666" s="84"/>
    </row>
    <row r="19667" spans="1:6" x14ac:dyDescent="0.25">
      <c r="A19667" t="s">
        <v>20905</v>
      </c>
      <c r="B19667">
        <v>1</v>
      </c>
      <c r="C19667" t="s">
        <v>9357</v>
      </c>
      <c r="D19667" s="84"/>
      <c r="F19667" s="84"/>
    </row>
    <row r="19668" spans="1:6" x14ac:dyDescent="0.25">
      <c r="A19668" t="s">
        <v>20906</v>
      </c>
      <c r="B19668">
        <v>1</v>
      </c>
      <c r="C19668" t="s">
        <v>9357</v>
      </c>
      <c r="D19668" s="84"/>
      <c r="F19668" s="84"/>
    </row>
    <row r="19669" spans="1:6" x14ac:dyDescent="0.25">
      <c r="A19669" t="s">
        <v>20907</v>
      </c>
      <c r="B19669">
        <v>1</v>
      </c>
      <c r="C19669" t="s">
        <v>9357</v>
      </c>
      <c r="D19669" s="84"/>
      <c r="F19669" s="84"/>
    </row>
    <row r="19670" spans="1:6" x14ac:dyDescent="0.25">
      <c r="A19670" t="s">
        <v>20908</v>
      </c>
      <c r="B19670">
        <v>1</v>
      </c>
      <c r="C19670" t="s">
        <v>9357</v>
      </c>
      <c r="D19670" s="84"/>
      <c r="F19670" s="84"/>
    </row>
    <row r="19671" spans="1:6" x14ac:dyDescent="0.25">
      <c r="A19671" t="s">
        <v>20909</v>
      </c>
      <c r="B19671">
        <v>1</v>
      </c>
      <c r="C19671" t="s">
        <v>9357</v>
      </c>
      <c r="D19671" s="84"/>
      <c r="F19671" s="84"/>
    </row>
    <row r="19672" spans="1:6" x14ac:dyDescent="0.25">
      <c r="A19672" t="s">
        <v>20910</v>
      </c>
      <c r="B19672">
        <v>1</v>
      </c>
      <c r="C19672" t="s">
        <v>9357</v>
      </c>
      <c r="D19672" s="84"/>
      <c r="F19672" s="84"/>
    </row>
    <row r="19673" spans="1:6" x14ac:dyDescent="0.25">
      <c r="A19673" t="s">
        <v>20911</v>
      </c>
      <c r="B19673">
        <v>1</v>
      </c>
      <c r="C19673" t="s">
        <v>9357</v>
      </c>
      <c r="D19673" s="84"/>
      <c r="F19673" s="84"/>
    </row>
    <row r="19674" spans="1:6" x14ac:dyDescent="0.25">
      <c r="A19674" t="s">
        <v>20912</v>
      </c>
      <c r="B19674">
        <v>1</v>
      </c>
      <c r="C19674" t="s">
        <v>9357</v>
      </c>
      <c r="D19674" s="84"/>
      <c r="F19674" s="84"/>
    </row>
    <row r="19675" spans="1:6" x14ac:dyDescent="0.25">
      <c r="A19675" t="s">
        <v>20913</v>
      </c>
      <c r="B19675">
        <v>1</v>
      </c>
      <c r="C19675" t="s">
        <v>9357</v>
      </c>
      <c r="D19675" s="84"/>
      <c r="F19675" s="84"/>
    </row>
    <row r="19676" spans="1:6" x14ac:dyDescent="0.25">
      <c r="A19676" t="s">
        <v>20914</v>
      </c>
      <c r="B19676">
        <v>1</v>
      </c>
      <c r="C19676" t="s">
        <v>9357</v>
      </c>
      <c r="D19676" s="84"/>
      <c r="F19676" s="84"/>
    </row>
    <row r="19677" spans="1:6" x14ac:dyDescent="0.25">
      <c r="A19677" t="s">
        <v>20915</v>
      </c>
      <c r="B19677">
        <v>1</v>
      </c>
      <c r="C19677" t="s">
        <v>9357</v>
      </c>
      <c r="D19677" s="84"/>
      <c r="F19677" s="84"/>
    </row>
    <row r="19678" spans="1:6" x14ac:dyDescent="0.25">
      <c r="A19678" t="s">
        <v>20916</v>
      </c>
      <c r="B19678">
        <v>1</v>
      </c>
      <c r="C19678" t="s">
        <v>9357</v>
      </c>
      <c r="D19678" s="84"/>
      <c r="F19678" s="84"/>
    </row>
    <row r="19679" spans="1:6" x14ac:dyDescent="0.25">
      <c r="A19679" t="s">
        <v>20917</v>
      </c>
      <c r="B19679">
        <v>1</v>
      </c>
      <c r="C19679" t="s">
        <v>9357</v>
      </c>
      <c r="D19679" s="84"/>
      <c r="F19679" s="84"/>
    </row>
    <row r="19680" spans="1:6" x14ac:dyDescent="0.25">
      <c r="A19680" t="s">
        <v>20918</v>
      </c>
      <c r="B19680">
        <v>1</v>
      </c>
      <c r="C19680" t="s">
        <v>9357</v>
      </c>
      <c r="D19680" s="84"/>
      <c r="F19680" s="84"/>
    </row>
    <row r="19681" spans="1:6" x14ac:dyDescent="0.25">
      <c r="A19681" t="s">
        <v>20919</v>
      </c>
      <c r="B19681">
        <v>1</v>
      </c>
      <c r="C19681" t="s">
        <v>9357</v>
      </c>
      <c r="D19681" s="84"/>
      <c r="F19681" s="84"/>
    </row>
    <row r="19682" spans="1:6" x14ac:dyDescent="0.25">
      <c r="A19682" t="s">
        <v>20920</v>
      </c>
      <c r="B19682">
        <v>1</v>
      </c>
      <c r="C19682" t="s">
        <v>9357</v>
      </c>
      <c r="D19682" s="84"/>
      <c r="F19682" s="84"/>
    </row>
    <row r="19683" spans="1:6" x14ac:dyDescent="0.25">
      <c r="A19683" t="s">
        <v>20921</v>
      </c>
      <c r="B19683">
        <v>1</v>
      </c>
      <c r="C19683" t="s">
        <v>9357</v>
      </c>
      <c r="D19683" s="84"/>
      <c r="F19683" s="84"/>
    </row>
    <row r="19684" spans="1:6" x14ac:dyDescent="0.25">
      <c r="A19684" t="s">
        <v>20922</v>
      </c>
      <c r="B19684">
        <v>1</v>
      </c>
      <c r="C19684" t="s">
        <v>9357</v>
      </c>
      <c r="D19684" s="84"/>
      <c r="F19684" s="84"/>
    </row>
    <row r="19685" spans="1:6" x14ac:dyDescent="0.25">
      <c r="A19685" t="s">
        <v>20923</v>
      </c>
      <c r="B19685">
        <v>1</v>
      </c>
      <c r="C19685" t="s">
        <v>9357</v>
      </c>
      <c r="D19685" s="84"/>
      <c r="F19685" s="84"/>
    </row>
    <row r="19686" spans="1:6" x14ac:dyDescent="0.25">
      <c r="A19686" t="s">
        <v>20924</v>
      </c>
      <c r="B19686">
        <v>1</v>
      </c>
      <c r="C19686" t="s">
        <v>9357</v>
      </c>
      <c r="D19686" s="84"/>
      <c r="F19686" s="84"/>
    </row>
    <row r="19687" spans="1:6" x14ac:dyDescent="0.25">
      <c r="A19687" t="s">
        <v>20925</v>
      </c>
      <c r="B19687">
        <v>1</v>
      </c>
      <c r="C19687" t="s">
        <v>9357</v>
      </c>
      <c r="D19687" s="84"/>
      <c r="F19687" s="84"/>
    </row>
    <row r="19688" spans="1:6" x14ac:dyDescent="0.25">
      <c r="A19688" t="s">
        <v>20926</v>
      </c>
      <c r="B19688">
        <v>1</v>
      </c>
      <c r="C19688" t="s">
        <v>9357</v>
      </c>
      <c r="D19688" s="84"/>
      <c r="F19688" s="84"/>
    </row>
    <row r="19689" spans="1:6" x14ac:dyDescent="0.25">
      <c r="A19689" t="s">
        <v>20927</v>
      </c>
      <c r="B19689">
        <v>1</v>
      </c>
      <c r="C19689" t="s">
        <v>9357</v>
      </c>
      <c r="D19689" s="84"/>
      <c r="F19689" s="84"/>
    </row>
    <row r="19690" spans="1:6" x14ac:dyDescent="0.25">
      <c r="A19690" t="s">
        <v>20928</v>
      </c>
      <c r="B19690">
        <v>1</v>
      </c>
      <c r="C19690" t="s">
        <v>9357</v>
      </c>
      <c r="D19690" s="84"/>
      <c r="F19690" s="84"/>
    </row>
    <row r="19691" spans="1:6" x14ac:dyDescent="0.25">
      <c r="A19691" t="s">
        <v>20929</v>
      </c>
      <c r="B19691">
        <v>1</v>
      </c>
      <c r="C19691" t="s">
        <v>9357</v>
      </c>
      <c r="D19691" s="84"/>
      <c r="F19691" s="84"/>
    </row>
    <row r="19692" spans="1:6" x14ac:dyDescent="0.25">
      <c r="A19692" t="s">
        <v>20930</v>
      </c>
      <c r="B19692">
        <v>1</v>
      </c>
      <c r="C19692" t="s">
        <v>9357</v>
      </c>
      <c r="D19692" s="84"/>
      <c r="F19692" s="84"/>
    </row>
    <row r="19693" spans="1:6" x14ac:dyDescent="0.25">
      <c r="A19693" t="s">
        <v>20931</v>
      </c>
      <c r="B19693">
        <v>1</v>
      </c>
      <c r="C19693" t="s">
        <v>9357</v>
      </c>
      <c r="D19693" s="84"/>
      <c r="F19693" s="84"/>
    </row>
    <row r="19694" spans="1:6" x14ac:dyDescent="0.25">
      <c r="A19694" t="s">
        <v>20932</v>
      </c>
      <c r="B19694">
        <v>1</v>
      </c>
      <c r="C19694" t="s">
        <v>9357</v>
      </c>
      <c r="D19694" s="84"/>
      <c r="F19694" s="84"/>
    </row>
    <row r="19695" spans="1:6" x14ac:dyDescent="0.25">
      <c r="A19695" t="s">
        <v>20933</v>
      </c>
      <c r="B19695">
        <v>1</v>
      </c>
      <c r="C19695" t="s">
        <v>9357</v>
      </c>
      <c r="D19695" s="84"/>
      <c r="F19695" s="84"/>
    </row>
    <row r="19696" spans="1:6" x14ac:dyDescent="0.25">
      <c r="A19696" t="s">
        <v>20934</v>
      </c>
      <c r="B19696">
        <v>1</v>
      </c>
      <c r="C19696" t="s">
        <v>9357</v>
      </c>
      <c r="D19696" s="84"/>
      <c r="F19696" s="84"/>
    </row>
    <row r="19697" spans="1:6" x14ac:dyDescent="0.25">
      <c r="A19697" t="s">
        <v>20935</v>
      </c>
      <c r="B19697">
        <v>1</v>
      </c>
      <c r="C19697" t="s">
        <v>9357</v>
      </c>
      <c r="D19697" s="84"/>
      <c r="F19697" s="84"/>
    </row>
    <row r="19698" spans="1:6" x14ac:dyDescent="0.25">
      <c r="A19698" t="s">
        <v>20936</v>
      </c>
      <c r="B19698">
        <v>1</v>
      </c>
      <c r="C19698" t="s">
        <v>9357</v>
      </c>
      <c r="D19698" s="84"/>
      <c r="F19698" s="84"/>
    </row>
    <row r="19699" spans="1:6" x14ac:dyDescent="0.25">
      <c r="A19699" t="s">
        <v>20937</v>
      </c>
      <c r="B19699">
        <v>1</v>
      </c>
      <c r="C19699" t="s">
        <v>9357</v>
      </c>
      <c r="D19699" s="84"/>
      <c r="F19699" s="84"/>
    </row>
    <row r="19700" spans="1:6" x14ac:dyDescent="0.25">
      <c r="A19700" t="s">
        <v>20938</v>
      </c>
      <c r="B19700">
        <v>1</v>
      </c>
      <c r="C19700" t="s">
        <v>9357</v>
      </c>
      <c r="D19700" s="84"/>
      <c r="F19700" s="84"/>
    </row>
    <row r="19701" spans="1:6" x14ac:dyDescent="0.25">
      <c r="A19701" t="s">
        <v>20939</v>
      </c>
      <c r="B19701">
        <v>1</v>
      </c>
      <c r="C19701" t="s">
        <v>9357</v>
      </c>
      <c r="D19701" s="84"/>
      <c r="F19701" s="84"/>
    </row>
    <row r="19702" spans="1:6" x14ac:dyDescent="0.25">
      <c r="A19702" t="s">
        <v>20940</v>
      </c>
      <c r="B19702">
        <v>1</v>
      </c>
      <c r="C19702" t="s">
        <v>9357</v>
      </c>
      <c r="D19702" s="84"/>
      <c r="F19702" s="84"/>
    </row>
    <row r="19703" spans="1:6" x14ac:dyDescent="0.25">
      <c r="A19703" t="s">
        <v>20941</v>
      </c>
      <c r="B19703">
        <v>1</v>
      </c>
      <c r="C19703" t="s">
        <v>9357</v>
      </c>
      <c r="D19703" s="84"/>
      <c r="F19703" s="84"/>
    </row>
    <row r="19704" spans="1:6" x14ac:dyDescent="0.25">
      <c r="A19704" t="s">
        <v>20942</v>
      </c>
      <c r="B19704">
        <v>1</v>
      </c>
      <c r="C19704" t="s">
        <v>9357</v>
      </c>
      <c r="D19704" s="84"/>
      <c r="F19704" s="84"/>
    </row>
    <row r="19705" spans="1:6" x14ac:dyDescent="0.25">
      <c r="A19705" t="s">
        <v>20943</v>
      </c>
      <c r="B19705">
        <v>1</v>
      </c>
      <c r="C19705" t="s">
        <v>9357</v>
      </c>
      <c r="D19705" s="84"/>
      <c r="F19705" s="84"/>
    </row>
    <row r="19706" spans="1:6" x14ac:dyDescent="0.25">
      <c r="A19706" t="s">
        <v>20944</v>
      </c>
      <c r="B19706">
        <v>1</v>
      </c>
      <c r="C19706" t="s">
        <v>9357</v>
      </c>
      <c r="D19706" s="84"/>
      <c r="F19706" s="84"/>
    </row>
    <row r="19707" spans="1:6" x14ac:dyDescent="0.25">
      <c r="A19707" t="s">
        <v>20945</v>
      </c>
      <c r="B19707">
        <v>1</v>
      </c>
      <c r="C19707" t="s">
        <v>9357</v>
      </c>
      <c r="D19707" s="84"/>
      <c r="F19707" s="84"/>
    </row>
    <row r="19708" spans="1:6" x14ac:dyDescent="0.25">
      <c r="A19708" t="s">
        <v>20946</v>
      </c>
      <c r="B19708">
        <v>1</v>
      </c>
      <c r="C19708" t="s">
        <v>9357</v>
      </c>
      <c r="D19708" s="84"/>
      <c r="F19708" s="84"/>
    </row>
    <row r="19709" spans="1:6" x14ac:dyDescent="0.25">
      <c r="A19709" t="s">
        <v>20947</v>
      </c>
      <c r="B19709">
        <v>1</v>
      </c>
      <c r="C19709" t="s">
        <v>9357</v>
      </c>
      <c r="D19709" s="84"/>
      <c r="F19709" s="84"/>
    </row>
    <row r="19710" spans="1:6" x14ac:dyDescent="0.25">
      <c r="A19710" t="s">
        <v>20948</v>
      </c>
      <c r="B19710">
        <v>1</v>
      </c>
      <c r="C19710" t="s">
        <v>9357</v>
      </c>
      <c r="D19710" s="84"/>
      <c r="F19710" s="84"/>
    </row>
    <row r="19711" spans="1:6" x14ac:dyDescent="0.25">
      <c r="A19711" t="s">
        <v>20949</v>
      </c>
      <c r="B19711">
        <v>1</v>
      </c>
      <c r="C19711" t="s">
        <v>9357</v>
      </c>
      <c r="D19711" s="84"/>
      <c r="F19711" s="84"/>
    </row>
    <row r="19712" spans="1:6" x14ac:dyDescent="0.25">
      <c r="A19712" t="s">
        <v>20950</v>
      </c>
      <c r="B19712">
        <v>1</v>
      </c>
      <c r="C19712" t="s">
        <v>9357</v>
      </c>
      <c r="D19712" s="84"/>
      <c r="F19712" s="84"/>
    </row>
    <row r="19713" spans="1:6" x14ac:dyDescent="0.25">
      <c r="A19713" t="s">
        <v>20951</v>
      </c>
      <c r="B19713">
        <v>1</v>
      </c>
      <c r="C19713" t="s">
        <v>9357</v>
      </c>
      <c r="D19713" s="84"/>
      <c r="F19713" s="84"/>
    </row>
    <row r="19714" spans="1:6" x14ac:dyDescent="0.25">
      <c r="A19714" t="s">
        <v>20952</v>
      </c>
      <c r="B19714">
        <v>1</v>
      </c>
      <c r="C19714" t="s">
        <v>9357</v>
      </c>
      <c r="D19714" s="84"/>
      <c r="F19714" s="84"/>
    </row>
    <row r="19715" spans="1:6" x14ac:dyDescent="0.25">
      <c r="A19715" t="s">
        <v>20953</v>
      </c>
      <c r="B19715">
        <v>1</v>
      </c>
      <c r="C19715" t="s">
        <v>9357</v>
      </c>
      <c r="D19715" s="84"/>
      <c r="F19715" s="84"/>
    </row>
    <row r="19716" spans="1:6" x14ac:dyDescent="0.25">
      <c r="A19716" t="s">
        <v>20954</v>
      </c>
      <c r="B19716">
        <v>1</v>
      </c>
      <c r="C19716" t="s">
        <v>9357</v>
      </c>
      <c r="D19716" s="84"/>
      <c r="F19716" s="84"/>
    </row>
    <row r="19717" spans="1:6" x14ac:dyDescent="0.25">
      <c r="A19717" t="s">
        <v>20955</v>
      </c>
      <c r="B19717">
        <v>1</v>
      </c>
      <c r="C19717" t="s">
        <v>9357</v>
      </c>
      <c r="D19717" s="84"/>
      <c r="F19717" s="84"/>
    </row>
    <row r="19718" spans="1:6" x14ac:dyDescent="0.25">
      <c r="A19718" t="s">
        <v>20956</v>
      </c>
      <c r="B19718">
        <v>1</v>
      </c>
      <c r="C19718" t="s">
        <v>9357</v>
      </c>
      <c r="D19718" s="84"/>
      <c r="F19718" s="84"/>
    </row>
    <row r="19719" spans="1:6" x14ac:dyDescent="0.25">
      <c r="A19719" t="s">
        <v>20957</v>
      </c>
      <c r="B19719">
        <v>1</v>
      </c>
      <c r="C19719" t="s">
        <v>9357</v>
      </c>
      <c r="D19719" s="84"/>
      <c r="F19719" s="84"/>
    </row>
    <row r="19720" spans="1:6" x14ac:dyDescent="0.25">
      <c r="A19720" t="s">
        <v>20958</v>
      </c>
      <c r="B19720">
        <v>1</v>
      </c>
      <c r="C19720" t="s">
        <v>9357</v>
      </c>
      <c r="D19720" s="84"/>
      <c r="F19720" s="84"/>
    </row>
    <row r="19721" spans="1:6" x14ac:dyDescent="0.25">
      <c r="A19721" t="s">
        <v>20959</v>
      </c>
      <c r="B19721">
        <v>1</v>
      </c>
      <c r="C19721" t="s">
        <v>9357</v>
      </c>
      <c r="D19721" s="84"/>
      <c r="F19721" s="84"/>
    </row>
    <row r="19722" spans="1:6" x14ac:dyDescent="0.25">
      <c r="A19722" t="s">
        <v>20960</v>
      </c>
      <c r="B19722">
        <v>1</v>
      </c>
      <c r="C19722" t="s">
        <v>9357</v>
      </c>
      <c r="D19722" s="84"/>
      <c r="F19722" s="84"/>
    </row>
    <row r="19723" spans="1:6" x14ac:dyDescent="0.25">
      <c r="A19723" t="s">
        <v>20961</v>
      </c>
      <c r="B19723">
        <v>1</v>
      </c>
      <c r="C19723" t="s">
        <v>9357</v>
      </c>
      <c r="D19723" s="84"/>
      <c r="F19723" s="84"/>
    </row>
    <row r="19724" spans="1:6" x14ac:dyDescent="0.25">
      <c r="A19724" t="s">
        <v>20962</v>
      </c>
      <c r="B19724">
        <v>1</v>
      </c>
      <c r="C19724" t="s">
        <v>9357</v>
      </c>
      <c r="D19724" s="84"/>
      <c r="F19724" s="84"/>
    </row>
    <row r="19725" spans="1:6" x14ac:dyDescent="0.25">
      <c r="A19725" t="s">
        <v>20963</v>
      </c>
      <c r="B19725">
        <v>1</v>
      </c>
      <c r="C19725" t="s">
        <v>9357</v>
      </c>
      <c r="D19725" s="84"/>
      <c r="F19725" s="84"/>
    </row>
    <row r="19726" spans="1:6" x14ac:dyDescent="0.25">
      <c r="A19726" t="s">
        <v>20964</v>
      </c>
      <c r="B19726">
        <v>1</v>
      </c>
      <c r="C19726" t="s">
        <v>9357</v>
      </c>
      <c r="D19726" s="84"/>
      <c r="F19726" s="84"/>
    </row>
    <row r="19727" spans="1:6" x14ac:dyDescent="0.25">
      <c r="A19727" t="s">
        <v>20965</v>
      </c>
      <c r="B19727">
        <v>1</v>
      </c>
      <c r="C19727" t="s">
        <v>9357</v>
      </c>
      <c r="D19727" s="84"/>
      <c r="F19727" s="84"/>
    </row>
    <row r="19728" spans="1:6" x14ac:dyDescent="0.25">
      <c r="A19728" t="s">
        <v>20966</v>
      </c>
      <c r="B19728">
        <v>1</v>
      </c>
      <c r="C19728" t="s">
        <v>9357</v>
      </c>
      <c r="D19728" s="84"/>
      <c r="F19728" s="84"/>
    </row>
    <row r="19729" spans="1:6" x14ac:dyDescent="0.25">
      <c r="A19729" t="s">
        <v>20967</v>
      </c>
      <c r="B19729">
        <v>1</v>
      </c>
      <c r="C19729" t="s">
        <v>9357</v>
      </c>
      <c r="D19729" s="84"/>
      <c r="F19729" s="84"/>
    </row>
    <row r="19730" spans="1:6" x14ac:dyDescent="0.25">
      <c r="A19730" t="s">
        <v>20968</v>
      </c>
      <c r="B19730">
        <v>1</v>
      </c>
      <c r="C19730" t="s">
        <v>9357</v>
      </c>
      <c r="D19730" s="84"/>
      <c r="F19730" s="84"/>
    </row>
    <row r="19731" spans="1:6" x14ac:dyDescent="0.25">
      <c r="A19731" t="s">
        <v>20969</v>
      </c>
      <c r="B19731">
        <v>1</v>
      </c>
      <c r="C19731" t="s">
        <v>9357</v>
      </c>
      <c r="D19731" s="84"/>
      <c r="F19731" s="84"/>
    </row>
    <row r="19732" spans="1:6" x14ac:dyDescent="0.25">
      <c r="A19732" t="s">
        <v>20970</v>
      </c>
      <c r="B19732">
        <v>1</v>
      </c>
      <c r="C19732" t="s">
        <v>9357</v>
      </c>
      <c r="D19732" s="84"/>
      <c r="F19732" s="84"/>
    </row>
    <row r="19733" spans="1:6" x14ac:dyDescent="0.25">
      <c r="A19733" t="s">
        <v>20971</v>
      </c>
      <c r="B19733">
        <v>1</v>
      </c>
      <c r="C19733" t="s">
        <v>9357</v>
      </c>
      <c r="D19733" s="84"/>
      <c r="F19733" s="84"/>
    </row>
    <row r="19734" spans="1:6" x14ac:dyDescent="0.25">
      <c r="A19734" t="s">
        <v>20972</v>
      </c>
      <c r="B19734">
        <v>1</v>
      </c>
      <c r="C19734" t="s">
        <v>9357</v>
      </c>
      <c r="D19734" s="84"/>
      <c r="F19734" s="84"/>
    </row>
    <row r="19735" spans="1:6" x14ac:dyDescent="0.25">
      <c r="A19735" t="s">
        <v>20973</v>
      </c>
      <c r="B19735">
        <v>1</v>
      </c>
      <c r="C19735" t="s">
        <v>9357</v>
      </c>
      <c r="D19735" s="84"/>
      <c r="F19735" s="84"/>
    </row>
    <row r="19736" spans="1:6" x14ac:dyDescent="0.25">
      <c r="A19736" t="s">
        <v>20974</v>
      </c>
      <c r="B19736">
        <v>1</v>
      </c>
      <c r="C19736" t="s">
        <v>9357</v>
      </c>
      <c r="D19736" s="84"/>
      <c r="F19736" s="84"/>
    </row>
    <row r="19737" spans="1:6" x14ac:dyDescent="0.25">
      <c r="A19737" t="s">
        <v>20975</v>
      </c>
      <c r="B19737">
        <v>1</v>
      </c>
      <c r="C19737" t="s">
        <v>9357</v>
      </c>
      <c r="D19737" s="84"/>
      <c r="F19737" s="84"/>
    </row>
    <row r="19738" spans="1:6" x14ac:dyDescent="0.25">
      <c r="A19738" t="s">
        <v>20976</v>
      </c>
      <c r="B19738">
        <v>1</v>
      </c>
      <c r="C19738" t="s">
        <v>9357</v>
      </c>
      <c r="D19738" s="84"/>
      <c r="F19738" s="84"/>
    </row>
    <row r="19739" spans="1:6" x14ac:dyDescent="0.25">
      <c r="A19739" t="s">
        <v>20977</v>
      </c>
      <c r="B19739">
        <v>1</v>
      </c>
      <c r="C19739" t="s">
        <v>9357</v>
      </c>
      <c r="D19739" s="84"/>
      <c r="F19739" s="84"/>
    </row>
    <row r="19740" spans="1:6" x14ac:dyDescent="0.25">
      <c r="A19740" t="s">
        <v>20978</v>
      </c>
      <c r="B19740">
        <v>1</v>
      </c>
      <c r="C19740" t="s">
        <v>9357</v>
      </c>
      <c r="D19740" s="84"/>
      <c r="F19740" s="84"/>
    </row>
    <row r="19741" spans="1:6" x14ac:dyDescent="0.25">
      <c r="A19741" t="s">
        <v>20979</v>
      </c>
      <c r="B19741">
        <v>1</v>
      </c>
      <c r="C19741" t="s">
        <v>9357</v>
      </c>
      <c r="D19741" s="84"/>
      <c r="F19741" s="84"/>
    </row>
    <row r="19742" spans="1:6" x14ac:dyDescent="0.25">
      <c r="A19742" t="s">
        <v>20980</v>
      </c>
      <c r="B19742">
        <v>1</v>
      </c>
      <c r="C19742" t="s">
        <v>9357</v>
      </c>
      <c r="D19742" s="84"/>
      <c r="F19742" s="84"/>
    </row>
    <row r="19743" spans="1:6" x14ac:dyDescent="0.25">
      <c r="A19743" t="s">
        <v>20981</v>
      </c>
      <c r="B19743">
        <v>1</v>
      </c>
      <c r="C19743" t="s">
        <v>9357</v>
      </c>
      <c r="D19743" s="84"/>
      <c r="F19743" s="84"/>
    </row>
    <row r="19744" spans="1:6" x14ac:dyDescent="0.25">
      <c r="A19744" t="s">
        <v>20982</v>
      </c>
      <c r="B19744">
        <v>1</v>
      </c>
      <c r="C19744" t="s">
        <v>9357</v>
      </c>
      <c r="D19744" s="84"/>
      <c r="F19744" s="84"/>
    </row>
    <row r="19745" spans="1:6" x14ac:dyDescent="0.25">
      <c r="A19745" t="s">
        <v>20983</v>
      </c>
      <c r="B19745">
        <v>1</v>
      </c>
      <c r="C19745" t="s">
        <v>9357</v>
      </c>
      <c r="D19745" s="84"/>
      <c r="F19745" s="84"/>
    </row>
    <row r="19746" spans="1:6" x14ac:dyDescent="0.25">
      <c r="A19746" t="s">
        <v>20984</v>
      </c>
      <c r="B19746">
        <v>1</v>
      </c>
      <c r="C19746" t="s">
        <v>9357</v>
      </c>
      <c r="D19746" s="84"/>
      <c r="F19746" s="84"/>
    </row>
    <row r="19747" spans="1:6" x14ac:dyDescent="0.25">
      <c r="A19747" t="s">
        <v>20985</v>
      </c>
      <c r="B19747">
        <v>1</v>
      </c>
      <c r="C19747" t="s">
        <v>9357</v>
      </c>
      <c r="D19747" s="84"/>
      <c r="F19747" s="84"/>
    </row>
    <row r="19748" spans="1:6" x14ac:dyDescent="0.25">
      <c r="A19748" t="s">
        <v>20986</v>
      </c>
      <c r="B19748">
        <v>1</v>
      </c>
      <c r="C19748" t="s">
        <v>9357</v>
      </c>
      <c r="D19748" s="84"/>
      <c r="F19748" s="84"/>
    </row>
    <row r="19749" spans="1:6" x14ac:dyDescent="0.25">
      <c r="A19749" t="s">
        <v>20987</v>
      </c>
      <c r="B19749">
        <v>1</v>
      </c>
      <c r="C19749" t="s">
        <v>9357</v>
      </c>
      <c r="D19749" s="84"/>
      <c r="F19749" s="84"/>
    </row>
    <row r="19750" spans="1:6" x14ac:dyDescent="0.25">
      <c r="A19750" t="s">
        <v>20988</v>
      </c>
      <c r="B19750">
        <v>1</v>
      </c>
      <c r="C19750" t="s">
        <v>9357</v>
      </c>
      <c r="D19750" s="84"/>
      <c r="F19750" s="84"/>
    </row>
    <row r="19751" spans="1:6" x14ac:dyDescent="0.25">
      <c r="A19751" t="s">
        <v>20989</v>
      </c>
      <c r="B19751">
        <v>1</v>
      </c>
      <c r="C19751" t="s">
        <v>9357</v>
      </c>
      <c r="D19751" s="84"/>
      <c r="F19751" s="84"/>
    </row>
    <row r="19752" spans="1:6" x14ac:dyDescent="0.25">
      <c r="A19752" t="s">
        <v>20990</v>
      </c>
      <c r="B19752">
        <v>1</v>
      </c>
      <c r="C19752" t="s">
        <v>9357</v>
      </c>
      <c r="D19752" s="84"/>
      <c r="F19752" s="84"/>
    </row>
    <row r="19753" spans="1:6" x14ac:dyDescent="0.25">
      <c r="A19753" t="s">
        <v>20991</v>
      </c>
      <c r="B19753">
        <v>1</v>
      </c>
      <c r="C19753" t="s">
        <v>9357</v>
      </c>
      <c r="D19753" s="84"/>
      <c r="F19753" s="84"/>
    </row>
    <row r="19754" spans="1:6" x14ac:dyDescent="0.25">
      <c r="A19754" t="s">
        <v>20992</v>
      </c>
      <c r="B19754">
        <v>1</v>
      </c>
      <c r="C19754" t="s">
        <v>9357</v>
      </c>
      <c r="D19754" s="84"/>
      <c r="F19754" s="84"/>
    </row>
    <row r="19755" spans="1:6" x14ac:dyDescent="0.25">
      <c r="A19755" t="s">
        <v>20993</v>
      </c>
      <c r="B19755">
        <v>1</v>
      </c>
      <c r="C19755" t="s">
        <v>9357</v>
      </c>
      <c r="D19755" s="84"/>
      <c r="F19755" s="84"/>
    </row>
    <row r="19756" spans="1:6" x14ac:dyDescent="0.25">
      <c r="A19756" t="s">
        <v>20994</v>
      </c>
      <c r="B19756">
        <v>1</v>
      </c>
      <c r="C19756" t="s">
        <v>9357</v>
      </c>
      <c r="D19756" s="84"/>
      <c r="F19756" s="84"/>
    </row>
    <row r="19757" spans="1:6" x14ac:dyDescent="0.25">
      <c r="A19757" t="s">
        <v>20995</v>
      </c>
      <c r="B19757">
        <v>1</v>
      </c>
      <c r="C19757" t="s">
        <v>9357</v>
      </c>
      <c r="D19757" s="84"/>
      <c r="F19757" s="84"/>
    </row>
    <row r="19758" spans="1:6" x14ac:dyDescent="0.25">
      <c r="A19758" t="s">
        <v>20996</v>
      </c>
      <c r="B19758">
        <v>1</v>
      </c>
      <c r="C19758" t="s">
        <v>9357</v>
      </c>
      <c r="D19758" s="84"/>
      <c r="F19758" s="84"/>
    </row>
    <row r="19759" spans="1:6" x14ac:dyDescent="0.25">
      <c r="A19759" t="s">
        <v>20997</v>
      </c>
      <c r="B19759">
        <v>1</v>
      </c>
      <c r="C19759" t="s">
        <v>9357</v>
      </c>
      <c r="D19759" s="84"/>
      <c r="F19759" s="84"/>
    </row>
    <row r="19760" spans="1:6" x14ac:dyDescent="0.25">
      <c r="A19760" t="s">
        <v>20998</v>
      </c>
      <c r="B19760">
        <v>1</v>
      </c>
      <c r="C19760" t="s">
        <v>9357</v>
      </c>
      <c r="D19760" s="84"/>
      <c r="F19760" s="84"/>
    </row>
    <row r="19761" spans="1:6" x14ac:dyDescent="0.25">
      <c r="A19761" t="s">
        <v>20999</v>
      </c>
      <c r="B19761">
        <v>1</v>
      </c>
      <c r="C19761" t="s">
        <v>9357</v>
      </c>
      <c r="D19761" s="84"/>
      <c r="F19761" s="84"/>
    </row>
    <row r="19762" spans="1:6" x14ac:dyDescent="0.25">
      <c r="A19762" t="s">
        <v>21000</v>
      </c>
      <c r="B19762">
        <v>1</v>
      </c>
      <c r="C19762" t="s">
        <v>9357</v>
      </c>
      <c r="D19762" s="84"/>
      <c r="F19762" s="84"/>
    </row>
    <row r="19763" spans="1:6" x14ac:dyDescent="0.25">
      <c r="A19763" t="s">
        <v>21001</v>
      </c>
      <c r="B19763">
        <v>1</v>
      </c>
      <c r="C19763" t="s">
        <v>9357</v>
      </c>
      <c r="D19763" s="84"/>
      <c r="F19763" s="84"/>
    </row>
    <row r="19764" spans="1:6" x14ac:dyDescent="0.25">
      <c r="A19764" t="s">
        <v>21002</v>
      </c>
      <c r="B19764">
        <v>1</v>
      </c>
      <c r="C19764" t="s">
        <v>9357</v>
      </c>
      <c r="D19764" s="84"/>
      <c r="F19764" s="84"/>
    </row>
    <row r="19765" spans="1:6" x14ac:dyDescent="0.25">
      <c r="A19765" t="s">
        <v>21003</v>
      </c>
      <c r="B19765">
        <v>1</v>
      </c>
      <c r="C19765" t="s">
        <v>9357</v>
      </c>
      <c r="D19765" s="84"/>
      <c r="F19765" s="84"/>
    </row>
    <row r="19766" spans="1:6" x14ac:dyDescent="0.25">
      <c r="A19766" t="s">
        <v>21004</v>
      </c>
      <c r="B19766">
        <v>1</v>
      </c>
      <c r="C19766" t="s">
        <v>9357</v>
      </c>
      <c r="D19766" s="84"/>
      <c r="F19766" s="84"/>
    </row>
    <row r="19767" spans="1:6" x14ac:dyDescent="0.25">
      <c r="A19767" t="s">
        <v>21005</v>
      </c>
      <c r="B19767">
        <v>1</v>
      </c>
      <c r="C19767" t="s">
        <v>9357</v>
      </c>
      <c r="D19767" s="84"/>
      <c r="F19767" s="84"/>
    </row>
    <row r="19768" spans="1:6" x14ac:dyDescent="0.25">
      <c r="A19768" t="s">
        <v>21006</v>
      </c>
      <c r="B19768">
        <v>1</v>
      </c>
      <c r="C19768" t="s">
        <v>9357</v>
      </c>
      <c r="D19768" s="84"/>
      <c r="F19768" s="84"/>
    </row>
    <row r="19769" spans="1:6" x14ac:dyDescent="0.25">
      <c r="A19769" t="s">
        <v>21007</v>
      </c>
      <c r="B19769">
        <v>1</v>
      </c>
      <c r="C19769" t="s">
        <v>9357</v>
      </c>
      <c r="D19769" s="84"/>
      <c r="F19769" s="84"/>
    </row>
    <row r="19770" spans="1:6" x14ac:dyDescent="0.25">
      <c r="A19770" t="s">
        <v>21008</v>
      </c>
      <c r="B19770">
        <v>1</v>
      </c>
      <c r="C19770" t="s">
        <v>9357</v>
      </c>
      <c r="D19770" s="84"/>
      <c r="F19770" s="84"/>
    </row>
    <row r="19771" spans="1:6" x14ac:dyDescent="0.25">
      <c r="A19771" t="s">
        <v>21009</v>
      </c>
      <c r="B19771">
        <v>1</v>
      </c>
      <c r="C19771" t="s">
        <v>9357</v>
      </c>
      <c r="D19771" s="84"/>
      <c r="F19771" s="84"/>
    </row>
    <row r="19772" spans="1:6" x14ac:dyDescent="0.25">
      <c r="A19772" t="s">
        <v>21010</v>
      </c>
      <c r="B19772">
        <v>1</v>
      </c>
      <c r="C19772" t="s">
        <v>9357</v>
      </c>
      <c r="D19772" s="84"/>
      <c r="F19772" s="84"/>
    </row>
    <row r="19773" spans="1:6" x14ac:dyDescent="0.25">
      <c r="A19773" t="s">
        <v>21011</v>
      </c>
      <c r="B19773">
        <v>1</v>
      </c>
      <c r="C19773" t="s">
        <v>9357</v>
      </c>
      <c r="D19773" s="84"/>
      <c r="F19773" s="84"/>
    </row>
    <row r="19774" spans="1:6" x14ac:dyDescent="0.25">
      <c r="A19774" t="s">
        <v>21012</v>
      </c>
      <c r="B19774">
        <v>1</v>
      </c>
      <c r="C19774" t="s">
        <v>9357</v>
      </c>
      <c r="D19774" s="84"/>
      <c r="F19774" s="84"/>
    </row>
    <row r="19775" spans="1:6" x14ac:dyDescent="0.25">
      <c r="A19775" t="s">
        <v>21013</v>
      </c>
      <c r="B19775">
        <v>1</v>
      </c>
      <c r="C19775" t="s">
        <v>9357</v>
      </c>
      <c r="D19775" s="84"/>
      <c r="F19775" s="84"/>
    </row>
    <row r="19776" spans="1:6" x14ac:dyDescent="0.25">
      <c r="A19776" t="s">
        <v>21014</v>
      </c>
      <c r="B19776">
        <v>1</v>
      </c>
      <c r="C19776" t="s">
        <v>9357</v>
      </c>
      <c r="D19776" s="84"/>
      <c r="F19776" s="84"/>
    </row>
    <row r="19777" spans="1:6" x14ac:dyDescent="0.25">
      <c r="A19777" t="s">
        <v>21015</v>
      </c>
      <c r="B19777">
        <v>1</v>
      </c>
      <c r="C19777" t="s">
        <v>9357</v>
      </c>
      <c r="D19777" s="84"/>
      <c r="F19777" s="84"/>
    </row>
    <row r="19778" spans="1:6" x14ac:dyDescent="0.25">
      <c r="A19778" t="s">
        <v>21016</v>
      </c>
      <c r="B19778">
        <v>1</v>
      </c>
      <c r="C19778" t="s">
        <v>9357</v>
      </c>
      <c r="D19778" s="84"/>
      <c r="F19778" s="84"/>
    </row>
    <row r="19779" spans="1:6" x14ac:dyDescent="0.25">
      <c r="A19779" t="s">
        <v>21017</v>
      </c>
      <c r="B19779">
        <v>1</v>
      </c>
      <c r="C19779" t="s">
        <v>9357</v>
      </c>
      <c r="D19779" s="84"/>
      <c r="F19779" s="84"/>
    </row>
    <row r="19780" spans="1:6" x14ac:dyDescent="0.25">
      <c r="A19780" t="s">
        <v>21018</v>
      </c>
      <c r="B19780">
        <v>1</v>
      </c>
      <c r="C19780" t="s">
        <v>9357</v>
      </c>
      <c r="D19780" s="84"/>
      <c r="F19780" s="84"/>
    </row>
    <row r="19781" spans="1:6" x14ac:dyDescent="0.25">
      <c r="A19781" t="s">
        <v>21019</v>
      </c>
      <c r="B19781">
        <v>1</v>
      </c>
      <c r="C19781" t="s">
        <v>9357</v>
      </c>
      <c r="D19781" s="84"/>
      <c r="F19781" s="84"/>
    </row>
    <row r="19782" spans="1:6" x14ac:dyDescent="0.25">
      <c r="A19782" t="s">
        <v>21020</v>
      </c>
      <c r="B19782">
        <v>1</v>
      </c>
      <c r="C19782" t="s">
        <v>9357</v>
      </c>
      <c r="D19782" s="84"/>
      <c r="F19782" s="84"/>
    </row>
    <row r="19783" spans="1:6" x14ac:dyDescent="0.25">
      <c r="A19783" t="s">
        <v>21021</v>
      </c>
      <c r="B19783">
        <v>1</v>
      </c>
      <c r="C19783" t="s">
        <v>9357</v>
      </c>
      <c r="D19783" s="84"/>
      <c r="F19783" s="84"/>
    </row>
    <row r="19784" spans="1:6" x14ac:dyDescent="0.25">
      <c r="A19784" t="s">
        <v>21022</v>
      </c>
      <c r="B19784">
        <v>1</v>
      </c>
      <c r="C19784" t="s">
        <v>9357</v>
      </c>
      <c r="D19784" s="84"/>
      <c r="F19784" s="84"/>
    </row>
    <row r="19785" spans="1:6" x14ac:dyDescent="0.25">
      <c r="A19785" t="s">
        <v>21023</v>
      </c>
      <c r="B19785">
        <v>1</v>
      </c>
      <c r="C19785" t="s">
        <v>9357</v>
      </c>
      <c r="D19785" s="84"/>
      <c r="F19785" s="84"/>
    </row>
    <row r="19786" spans="1:6" x14ac:dyDescent="0.25">
      <c r="A19786" t="s">
        <v>21024</v>
      </c>
      <c r="B19786">
        <v>1</v>
      </c>
      <c r="C19786" t="s">
        <v>9357</v>
      </c>
      <c r="D19786" s="84"/>
      <c r="F19786" s="84"/>
    </row>
    <row r="19787" spans="1:6" x14ac:dyDescent="0.25">
      <c r="A19787" t="s">
        <v>21025</v>
      </c>
      <c r="B19787">
        <v>1</v>
      </c>
      <c r="C19787" t="s">
        <v>9357</v>
      </c>
      <c r="D19787" s="84"/>
      <c r="F19787" s="84"/>
    </row>
    <row r="19788" spans="1:6" x14ac:dyDescent="0.25">
      <c r="A19788" t="s">
        <v>21026</v>
      </c>
      <c r="B19788">
        <v>1</v>
      </c>
      <c r="C19788" t="s">
        <v>9357</v>
      </c>
      <c r="D19788" s="84"/>
      <c r="F19788" s="84"/>
    </row>
    <row r="19789" spans="1:6" x14ac:dyDescent="0.25">
      <c r="A19789" t="s">
        <v>21027</v>
      </c>
      <c r="B19789">
        <v>1</v>
      </c>
      <c r="C19789" t="s">
        <v>9357</v>
      </c>
      <c r="D19789" s="84"/>
      <c r="F19789" s="84"/>
    </row>
    <row r="19790" spans="1:6" x14ac:dyDescent="0.25">
      <c r="A19790" t="s">
        <v>21028</v>
      </c>
      <c r="B19790">
        <v>1</v>
      </c>
      <c r="C19790" t="s">
        <v>9357</v>
      </c>
      <c r="D19790" s="84"/>
      <c r="F19790" s="84"/>
    </row>
    <row r="19791" spans="1:6" x14ac:dyDescent="0.25">
      <c r="A19791" t="s">
        <v>21029</v>
      </c>
      <c r="B19791">
        <v>1</v>
      </c>
      <c r="C19791" t="s">
        <v>9357</v>
      </c>
      <c r="D19791" s="84"/>
      <c r="F19791" s="84"/>
    </row>
    <row r="19792" spans="1:6" x14ac:dyDescent="0.25">
      <c r="A19792" t="s">
        <v>21030</v>
      </c>
      <c r="B19792">
        <v>1</v>
      </c>
      <c r="C19792" t="s">
        <v>9357</v>
      </c>
      <c r="D19792" s="84"/>
      <c r="F19792" s="84"/>
    </row>
    <row r="19793" spans="1:6" x14ac:dyDescent="0.25">
      <c r="A19793" t="s">
        <v>21031</v>
      </c>
      <c r="B19793">
        <v>1</v>
      </c>
      <c r="C19793" t="s">
        <v>9357</v>
      </c>
      <c r="D19793" s="84"/>
      <c r="F19793" s="84"/>
    </row>
    <row r="19794" spans="1:6" x14ac:dyDescent="0.25">
      <c r="A19794" t="s">
        <v>21032</v>
      </c>
      <c r="B19794">
        <v>1</v>
      </c>
      <c r="C19794" t="s">
        <v>9357</v>
      </c>
      <c r="D19794" s="84"/>
      <c r="F19794" s="84"/>
    </row>
    <row r="19795" spans="1:6" x14ac:dyDescent="0.25">
      <c r="A19795" t="s">
        <v>21033</v>
      </c>
      <c r="B19795">
        <v>1</v>
      </c>
      <c r="C19795" t="s">
        <v>9357</v>
      </c>
      <c r="D19795" s="84"/>
      <c r="F19795" s="84"/>
    </row>
    <row r="19796" spans="1:6" x14ac:dyDescent="0.25">
      <c r="A19796" t="s">
        <v>21034</v>
      </c>
      <c r="B19796">
        <v>1</v>
      </c>
      <c r="C19796" t="s">
        <v>9357</v>
      </c>
      <c r="D19796" s="84"/>
      <c r="F19796" s="84"/>
    </row>
    <row r="19797" spans="1:6" x14ac:dyDescent="0.25">
      <c r="A19797" t="s">
        <v>21035</v>
      </c>
      <c r="B19797">
        <v>1</v>
      </c>
      <c r="C19797" t="s">
        <v>9357</v>
      </c>
      <c r="D19797" s="84"/>
      <c r="F19797" s="84"/>
    </row>
    <row r="19798" spans="1:6" x14ac:dyDescent="0.25">
      <c r="A19798" t="s">
        <v>21036</v>
      </c>
      <c r="B19798">
        <v>1</v>
      </c>
      <c r="C19798" t="s">
        <v>9357</v>
      </c>
      <c r="D19798" s="84"/>
      <c r="F19798" s="84"/>
    </row>
    <row r="19799" spans="1:6" x14ac:dyDescent="0.25">
      <c r="A19799" t="s">
        <v>21037</v>
      </c>
      <c r="B19799">
        <v>1</v>
      </c>
      <c r="C19799" t="s">
        <v>9357</v>
      </c>
      <c r="D19799" s="84"/>
      <c r="F19799" s="84"/>
    </row>
    <row r="19800" spans="1:6" x14ac:dyDescent="0.25">
      <c r="A19800" t="s">
        <v>21038</v>
      </c>
      <c r="B19800">
        <v>1</v>
      </c>
      <c r="C19800" t="s">
        <v>9357</v>
      </c>
      <c r="D19800" s="84"/>
      <c r="F19800" s="84"/>
    </row>
    <row r="19801" spans="1:6" x14ac:dyDescent="0.25">
      <c r="A19801" t="s">
        <v>21039</v>
      </c>
      <c r="B19801">
        <v>1</v>
      </c>
      <c r="C19801" t="s">
        <v>9357</v>
      </c>
      <c r="D19801" s="84"/>
      <c r="F19801" s="84"/>
    </row>
    <row r="19802" spans="1:6" x14ac:dyDescent="0.25">
      <c r="A19802" t="s">
        <v>21040</v>
      </c>
      <c r="B19802">
        <v>1</v>
      </c>
      <c r="C19802" t="s">
        <v>9357</v>
      </c>
      <c r="D19802" s="84"/>
      <c r="F19802" s="84"/>
    </row>
    <row r="19803" spans="1:6" x14ac:dyDescent="0.25">
      <c r="A19803" t="s">
        <v>21041</v>
      </c>
      <c r="B19803">
        <v>1</v>
      </c>
      <c r="C19803" t="s">
        <v>9357</v>
      </c>
      <c r="D19803" s="84"/>
      <c r="F19803" s="84"/>
    </row>
    <row r="19804" spans="1:6" x14ac:dyDescent="0.25">
      <c r="A19804" t="s">
        <v>21042</v>
      </c>
      <c r="B19804">
        <v>1</v>
      </c>
      <c r="C19804" t="s">
        <v>9357</v>
      </c>
      <c r="D19804" s="84"/>
      <c r="F19804" s="84"/>
    </row>
    <row r="19805" spans="1:6" x14ac:dyDescent="0.25">
      <c r="A19805" t="s">
        <v>21043</v>
      </c>
      <c r="B19805">
        <v>1</v>
      </c>
      <c r="C19805" t="s">
        <v>9357</v>
      </c>
      <c r="D19805" s="84"/>
      <c r="F19805" s="84"/>
    </row>
    <row r="19806" spans="1:6" x14ac:dyDescent="0.25">
      <c r="A19806" t="s">
        <v>21044</v>
      </c>
      <c r="B19806">
        <v>1</v>
      </c>
      <c r="C19806" t="s">
        <v>9357</v>
      </c>
      <c r="D19806" s="84"/>
      <c r="F19806" s="84"/>
    </row>
    <row r="19807" spans="1:6" x14ac:dyDescent="0.25">
      <c r="A19807" t="s">
        <v>21045</v>
      </c>
      <c r="B19807">
        <v>1</v>
      </c>
      <c r="C19807" t="s">
        <v>9357</v>
      </c>
      <c r="D19807" s="84"/>
      <c r="F19807" s="84"/>
    </row>
    <row r="19808" spans="1:6" x14ac:dyDescent="0.25">
      <c r="A19808" t="s">
        <v>21046</v>
      </c>
      <c r="B19808">
        <v>1</v>
      </c>
      <c r="C19808" t="s">
        <v>9357</v>
      </c>
      <c r="D19808" s="84"/>
      <c r="F19808" s="84"/>
    </row>
    <row r="19809" spans="1:6" x14ac:dyDescent="0.25">
      <c r="A19809" t="s">
        <v>21047</v>
      </c>
      <c r="B19809">
        <v>1</v>
      </c>
      <c r="C19809" t="s">
        <v>9357</v>
      </c>
      <c r="D19809" s="84"/>
      <c r="F19809" s="84"/>
    </row>
    <row r="19810" spans="1:6" x14ac:dyDescent="0.25">
      <c r="A19810" t="s">
        <v>21048</v>
      </c>
      <c r="B19810">
        <v>1</v>
      </c>
      <c r="C19810" t="s">
        <v>9357</v>
      </c>
      <c r="D19810" s="84"/>
      <c r="F19810" s="84"/>
    </row>
    <row r="19811" spans="1:6" x14ac:dyDescent="0.25">
      <c r="A19811" t="s">
        <v>21049</v>
      </c>
      <c r="B19811">
        <v>1</v>
      </c>
      <c r="C19811" t="s">
        <v>9357</v>
      </c>
      <c r="D19811" s="84"/>
      <c r="F19811" s="84"/>
    </row>
    <row r="19812" spans="1:6" x14ac:dyDescent="0.25">
      <c r="A19812" t="s">
        <v>21050</v>
      </c>
      <c r="B19812">
        <v>1</v>
      </c>
      <c r="C19812" t="s">
        <v>9357</v>
      </c>
      <c r="D19812" s="84"/>
      <c r="F19812" s="84"/>
    </row>
    <row r="19813" spans="1:6" x14ac:dyDescent="0.25">
      <c r="A19813" t="s">
        <v>21051</v>
      </c>
      <c r="B19813">
        <v>1</v>
      </c>
      <c r="C19813" t="s">
        <v>9357</v>
      </c>
      <c r="D19813" s="84"/>
      <c r="F19813" s="84"/>
    </row>
    <row r="19814" spans="1:6" x14ac:dyDescent="0.25">
      <c r="A19814" t="s">
        <v>21052</v>
      </c>
      <c r="B19814">
        <v>1</v>
      </c>
      <c r="C19814" t="s">
        <v>9357</v>
      </c>
      <c r="D19814" s="84"/>
      <c r="F19814" s="84"/>
    </row>
    <row r="19815" spans="1:6" x14ac:dyDescent="0.25">
      <c r="A19815" t="s">
        <v>21053</v>
      </c>
      <c r="B19815">
        <v>1</v>
      </c>
      <c r="C19815" t="s">
        <v>9357</v>
      </c>
      <c r="D19815" s="84"/>
      <c r="F19815" s="84"/>
    </row>
    <row r="19816" spans="1:6" x14ac:dyDescent="0.25">
      <c r="A19816" t="s">
        <v>21054</v>
      </c>
      <c r="B19816">
        <v>1</v>
      </c>
      <c r="C19816" t="s">
        <v>9357</v>
      </c>
      <c r="D19816" s="84"/>
      <c r="F19816" s="84"/>
    </row>
    <row r="19817" spans="1:6" x14ac:dyDescent="0.25">
      <c r="A19817" t="s">
        <v>21055</v>
      </c>
      <c r="B19817">
        <v>1</v>
      </c>
      <c r="C19817" t="s">
        <v>9357</v>
      </c>
      <c r="D19817" s="84"/>
      <c r="F19817" s="84"/>
    </row>
    <row r="19818" spans="1:6" x14ac:dyDescent="0.25">
      <c r="A19818" t="s">
        <v>21056</v>
      </c>
      <c r="B19818">
        <v>1</v>
      </c>
      <c r="C19818" t="s">
        <v>9357</v>
      </c>
      <c r="D19818" s="84"/>
      <c r="F19818" s="84"/>
    </row>
    <row r="19819" spans="1:6" x14ac:dyDescent="0.25">
      <c r="A19819" t="s">
        <v>21057</v>
      </c>
      <c r="B19819">
        <v>1</v>
      </c>
      <c r="C19819" t="s">
        <v>9357</v>
      </c>
      <c r="D19819" s="84"/>
      <c r="F19819" s="84"/>
    </row>
    <row r="19820" spans="1:6" x14ac:dyDescent="0.25">
      <c r="A19820" t="s">
        <v>21058</v>
      </c>
      <c r="B19820">
        <v>1</v>
      </c>
      <c r="C19820" t="s">
        <v>9357</v>
      </c>
      <c r="D19820" s="84"/>
      <c r="F19820" s="84"/>
    </row>
    <row r="19821" spans="1:6" x14ac:dyDescent="0.25">
      <c r="A19821" t="s">
        <v>21059</v>
      </c>
      <c r="B19821">
        <v>1</v>
      </c>
      <c r="C19821" t="s">
        <v>9357</v>
      </c>
      <c r="D19821" s="84"/>
      <c r="F19821" s="84"/>
    </row>
    <row r="19822" spans="1:6" x14ac:dyDescent="0.25">
      <c r="A19822" t="s">
        <v>21060</v>
      </c>
      <c r="B19822">
        <v>1</v>
      </c>
      <c r="C19822" t="s">
        <v>9357</v>
      </c>
      <c r="D19822" s="84"/>
      <c r="F19822" s="84"/>
    </row>
    <row r="19823" spans="1:6" x14ac:dyDescent="0.25">
      <c r="A19823" t="s">
        <v>21061</v>
      </c>
      <c r="B19823">
        <v>1</v>
      </c>
      <c r="C19823" t="s">
        <v>9357</v>
      </c>
      <c r="D19823" s="84"/>
      <c r="F19823" s="84"/>
    </row>
    <row r="19824" spans="1:6" x14ac:dyDescent="0.25">
      <c r="A19824" t="s">
        <v>21062</v>
      </c>
      <c r="B19824">
        <v>1</v>
      </c>
      <c r="C19824" t="s">
        <v>9357</v>
      </c>
      <c r="D19824" s="84"/>
      <c r="F19824" s="84"/>
    </row>
    <row r="19825" spans="1:6" x14ac:dyDescent="0.25">
      <c r="A19825" t="s">
        <v>21063</v>
      </c>
      <c r="B19825">
        <v>1</v>
      </c>
      <c r="C19825" t="s">
        <v>9357</v>
      </c>
      <c r="D19825" s="84"/>
      <c r="F19825" s="84"/>
    </row>
    <row r="19826" spans="1:6" x14ac:dyDescent="0.25">
      <c r="A19826" t="s">
        <v>21064</v>
      </c>
      <c r="B19826">
        <v>1</v>
      </c>
      <c r="C19826" t="s">
        <v>9357</v>
      </c>
      <c r="D19826" s="84"/>
      <c r="F19826" s="84"/>
    </row>
    <row r="19827" spans="1:6" x14ac:dyDescent="0.25">
      <c r="A19827" t="s">
        <v>21065</v>
      </c>
      <c r="B19827">
        <v>1</v>
      </c>
      <c r="C19827" t="s">
        <v>9357</v>
      </c>
      <c r="D19827" s="84"/>
      <c r="F19827" s="84"/>
    </row>
    <row r="19828" spans="1:6" x14ac:dyDescent="0.25">
      <c r="A19828" t="s">
        <v>21066</v>
      </c>
      <c r="B19828">
        <v>1</v>
      </c>
      <c r="C19828" t="s">
        <v>9357</v>
      </c>
      <c r="D19828" s="84"/>
      <c r="F19828" s="84"/>
    </row>
    <row r="19829" spans="1:6" x14ac:dyDescent="0.25">
      <c r="A19829" t="s">
        <v>21067</v>
      </c>
      <c r="B19829">
        <v>1</v>
      </c>
      <c r="C19829" t="s">
        <v>9357</v>
      </c>
      <c r="D19829" s="84"/>
      <c r="F19829" s="84"/>
    </row>
    <row r="19830" spans="1:6" x14ac:dyDescent="0.25">
      <c r="A19830" t="s">
        <v>21068</v>
      </c>
      <c r="B19830">
        <v>1</v>
      </c>
      <c r="C19830" t="s">
        <v>9357</v>
      </c>
      <c r="D19830" s="84"/>
      <c r="F19830" s="84"/>
    </row>
    <row r="19831" spans="1:6" x14ac:dyDescent="0.25">
      <c r="A19831" t="s">
        <v>21069</v>
      </c>
      <c r="B19831">
        <v>1</v>
      </c>
      <c r="C19831" t="s">
        <v>9357</v>
      </c>
      <c r="D19831" s="84"/>
      <c r="F19831" s="84"/>
    </row>
    <row r="19832" spans="1:6" x14ac:dyDescent="0.25">
      <c r="A19832" t="s">
        <v>21070</v>
      </c>
      <c r="B19832">
        <v>1</v>
      </c>
      <c r="C19832" t="s">
        <v>9357</v>
      </c>
      <c r="D19832" s="84"/>
      <c r="F19832" s="84"/>
    </row>
    <row r="19833" spans="1:6" x14ac:dyDescent="0.25">
      <c r="A19833" t="s">
        <v>21071</v>
      </c>
      <c r="B19833">
        <v>1</v>
      </c>
      <c r="C19833" t="s">
        <v>9357</v>
      </c>
      <c r="D19833" s="84"/>
      <c r="F19833" s="84"/>
    </row>
    <row r="19834" spans="1:6" x14ac:dyDescent="0.25">
      <c r="A19834" t="s">
        <v>21072</v>
      </c>
      <c r="B19834">
        <v>1</v>
      </c>
      <c r="C19834" t="s">
        <v>9357</v>
      </c>
      <c r="D19834" s="84"/>
      <c r="F19834" s="84"/>
    </row>
    <row r="19835" spans="1:6" x14ac:dyDescent="0.25">
      <c r="A19835" t="s">
        <v>21073</v>
      </c>
      <c r="B19835">
        <v>1</v>
      </c>
      <c r="C19835" t="s">
        <v>9357</v>
      </c>
      <c r="D19835" s="84"/>
      <c r="F19835" s="84"/>
    </row>
    <row r="19836" spans="1:6" x14ac:dyDescent="0.25">
      <c r="A19836" t="s">
        <v>21074</v>
      </c>
      <c r="B19836">
        <v>1</v>
      </c>
      <c r="C19836" t="s">
        <v>9357</v>
      </c>
      <c r="D19836" s="84"/>
      <c r="F19836" s="84"/>
    </row>
    <row r="19837" spans="1:6" x14ac:dyDescent="0.25">
      <c r="A19837" t="s">
        <v>21075</v>
      </c>
      <c r="B19837">
        <v>1</v>
      </c>
      <c r="C19837" t="s">
        <v>9357</v>
      </c>
      <c r="D19837" s="84"/>
      <c r="F19837" s="84"/>
    </row>
    <row r="19838" spans="1:6" x14ac:dyDescent="0.25">
      <c r="A19838" t="s">
        <v>21076</v>
      </c>
      <c r="B19838">
        <v>1</v>
      </c>
      <c r="C19838" t="s">
        <v>9357</v>
      </c>
      <c r="D19838" s="84"/>
      <c r="F19838" s="84"/>
    </row>
    <row r="19839" spans="1:6" x14ac:dyDescent="0.25">
      <c r="A19839" t="s">
        <v>21077</v>
      </c>
      <c r="B19839">
        <v>1</v>
      </c>
      <c r="C19839" t="s">
        <v>9357</v>
      </c>
      <c r="D19839" s="84"/>
      <c r="F19839" s="84"/>
    </row>
    <row r="19840" spans="1:6" x14ac:dyDescent="0.25">
      <c r="A19840" t="s">
        <v>21078</v>
      </c>
      <c r="B19840">
        <v>1</v>
      </c>
      <c r="C19840" t="s">
        <v>9357</v>
      </c>
      <c r="D19840" s="84"/>
      <c r="F19840" s="84"/>
    </row>
    <row r="19841" spans="1:6" x14ac:dyDescent="0.25">
      <c r="A19841" t="s">
        <v>21079</v>
      </c>
      <c r="B19841">
        <v>1</v>
      </c>
      <c r="C19841" t="s">
        <v>9357</v>
      </c>
      <c r="D19841" s="84"/>
      <c r="F19841" s="84"/>
    </row>
    <row r="19842" spans="1:6" x14ac:dyDescent="0.25">
      <c r="A19842" t="s">
        <v>21080</v>
      </c>
      <c r="B19842">
        <v>1</v>
      </c>
      <c r="C19842" t="s">
        <v>9357</v>
      </c>
      <c r="D19842" s="84"/>
      <c r="F19842" s="84"/>
    </row>
    <row r="19843" spans="1:6" x14ac:dyDescent="0.25">
      <c r="A19843" t="s">
        <v>21081</v>
      </c>
      <c r="B19843">
        <v>1</v>
      </c>
      <c r="C19843" t="s">
        <v>9357</v>
      </c>
      <c r="D19843" s="84"/>
      <c r="F19843" s="84"/>
    </row>
    <row r="19844" spans="1:6" x14ac:dyDescent="0.25">
      <c r="A19844" t="s">
        <v>21082</v>
      </c>
      <c r="B19844">
        <v>1</v>
      </c>
      <c r="C19844" t="s">
        <v>9357</v>
      </c>
      <c r="D19844" s="84"/>
      <c r="F19844" s="84"/>
    </row>
    <row r="19845" spans="1:6" x14ac:dyDescent="0.25">
      <c r="A19845" t="s">
        <v>21083</v>
      </c>
      <c r="B19845">
        <v>1</v>
      </c>
      <c r="C19845" t="s">
        <v>9357</v>
      </c>
      <c r="D19845" s="84"/>
      <c r="F19845" s="84"/>
    </row>
    <row r="19846" spans="1:6" x14ac:dyDescent="0.25">
      <c r="A19846" t="s">
        <v>21084</v>
      </c>
      <c r="B19846">
        <v>1</v>
      </c>
      <c r="C19846" t="s">
        <v>9357</v>
      </c>
      <c r="D19846" s="84"/>
      <c r="F19846" s="84"/>
    </row>
    <row r="19847" spans="1:6" x14ac:dyDescent="0.25">
      <c r="A19847" t="s">
        <v>21085</v>
      </c>
      <c r="B19847">
        <v>1</v>
      </c>
      <c r="C19847" t="s">
        <v>9357</v>
      </c>
      <c r="D19847" s="84"/>
      <c r="F19847" s="84"/>
    </row>
    <row r="19848" spans="1:6" x14ac:dyDescent="0.25">
      <c r="A19848" t="s">
        <v>21086</v>
      </c>
      <c r="B19848">
        <v>1</v>
      </c>
      <c r="C19848" t="s">
        <v>9357</v>
      </c>
      <c r="D19848" s="84"/>
      <c r="F19848" s="84"/>
    </row>
    <row r="19849" spans="1:6" x14ac:dyDescent="0.25">
      <c r="A19849" t="s">
        <v>21087</v>
      </c>
      <c r="B19849">
        <v>1</v>
      </c>
      <c r="C19849" t="s">
        <v>9357</v>
      </c>
      <c r="D19849" s="84"/>
      <c r="F19849" s="84"/>
    </row>
    <row r="19850" spans="1:6" x14ac:dyDescent="0.25">
      <c r="A19850" t="s">
        <v>21088</v>
      </c>
      <c r="B19850">
        <v>1</v>
      </c>
      <c r="C19850" t="s">
        <v>9357</v>
      </c>
      <c r="D19850" s="84"/>
      <c r="F19850" s="84"/>
    </row>
    <row r="19851" spans="1:6" x14ac:dyDescent="0.25">
      <c r="A19851" t="s">
        <v>21089</v>
      </c>
      <c r="B19851">
        <v>1</v>
      </c>
      <c r="C19851" t="s">
        <v>9357</v>
      </c>
      <c r="D19851" s="84"/>
      <c r="F19851" s="84"/>
    </row>
    <row r="19852" spans="1:6" x14ac:dyDescent="0.25">
      <c r="A19852" t="s">
        <v>21090</v>
      </c>
      <c r="B19852">
        <v>1</v>
      </c>
      <c r="C19852" t="s">
        <v>9357</v>
      </c>
      <c r="D19852" s="84"/>
      <c r="F19852" s="84"/>
    </row>
    <row r="19853" spans="1:6" x14ac:dyDescent="0.25">
      <c r="A19853" t="s">
        <v>21091</v>
      </c>
      <c r="B19853">
        <v>1</v>
      </c>
      <c r="C19853" t="s">
        <v>9357</v>
      </c>
      <c r="D19853" s="84"/>
      <c r="F19853" s="84"/>
    </row>
    <row r="19854" spans="1:6" x14ac:dyDescent="0.25">
      <c r="A19854" t="s">
        <v>21092</v>
      </c>
      <c r="B19854">
        <v>1</v>
      </c>
      <c r="C19854" t="s">
        <v>9357</v>
      </c>
      <c r="D19854" s="84"/>
      <c r="F19854" s="84"/>
    </row>
    <row r="19855" spans="1:6" x14ac:dyDescent="0.25">
      <c r="A19855" t="s">
        <v>21093</v>
      </c>
      <c r="B19855">
        <v>1</v>
      </c>
      <c r="C19855" t="s">
        <v>9357</v>
      </c>
      <c r="D19855" s="84"/>
      <c r="F19855" s="84"/>
    </row>
    <row r="19856" spans="1:6" x14ac:dyDescent="0.25">
      <c r="A19856" t="s">
        <v>21094</v>
      </c>
      <c r="B19856">
        <v>1</v>
      </c>
      <c r="C19856" t="s">
        <v>9357</v>
      </c>
      <c r="D19856" s="84"/>
      <c r="F19856" s="84"/>
    </row>
    <row r="19857" spans="1:6" x14ac:dyDescent="0.25">
      <c r="A19857" t="s">
        <v>21095</v>
      </c>
      <c r="B19857">
        <v>1</v>
      </c>
      <c r="C19857" t="s">
        <v>9357</v>
      </c>
      <c r="D19857" s="84"/>
      <c r="F19857" s="84"/>
    </row>
    <row r="19858" spans="1:6" x14ac:dyDescent="0.25">
      <c r="A19858" t="s">
        <v>21096</v>
      </c>
      <c r="B19858">
        <v>1</v>
      </c>
      <c r="C19858" t="s">
        <v>9357</v>
      </c>
      <c r="D19858" s="84"/>
      <c r="F19858" s="84"/>
    </row>
    <row r="19859" spans="1:6" x14ac:dyDescent="0.25">
      <c r="A19859" t="s">
        <v>21097</v>
      </c>
      <c r="B19859">
        <v>1</v>
      </c>
      <c r="C19859" t="s">
        <v>9357</v>
      </c>
      <c r="D19859" s="84"/>
      <c r="F19859" s="84"/>
    </row>
    <row r="19860" spans="1:6" x14ac:dyDescent="0.25">
      <c r="A19860" t="s">
        <v>21098</v>
      </c>
      <c r="B19860">
        <v>1</v>
      </c>
      <c r="C19860" t="s">
        <v>9357</v>
      </c>
      <c r="D19860" s="84"/>
      <c r="F19860" s="84"/>
    </row>
    <row r="19861" spans="1:6" x14ac:dyDescent="0.25">
      <c r="A19861" t="s">
        <v>21099</v>
      </c>
      <c r="B19861">
        <v>1</v>
      </c>
      <c r="C19861" t="s">
        <v>9357</v>
      </c>
      <c r="D19861" s="84"/>
      <c r="F19861" s="84"/>
    </row>
    <row r="19862" spans="1:6" x14ac:dyDescent="0.25">
      <c r="A19862" t="s">
        <v>21100</v>
      </c>
      <c r="B19862">
        <v>1</v>
      </c>
      <c r="C19862" t="s">
        <v>9357</v>
      </c>
      <c r="D19862" s="84"/>
      <c r="F19862" s="84"/>
    </row>
    <row r="19863" spans="1:6" x14ac:dyDescent="0.25">
      <c r="A19863" t="s">
        <v>21101</v>
      </c>
      <c r="B19863">
        <v>1</v>
      </c>
      <c r="C19863" t="s">
        <v>9357</v>
      </c>
      <c r="D19863" s="84"/>
      <c r="F19863" s="84"/>
    </row>
    <row r="19864" spans="1:6" x14ac:dyDescent="0.25">
      <c r="A19864" t="s">
        <v>21102</v>
      </c>
      <c r="B19864">
        <v>1</v>
      </c>
      <c r="C19864" t="s">
        <v>9357</v>
      </c>
      <c r="D19864" s="84"/>
      <c r="F19864" s="84"/>
    </row>
    <row r="19865" spans="1:6" x14ac:dyDescent="0.25">
      <c r="A19865" t="s">
        <v>21103</v>
      </c>
      <c r="B19865">
        <v>1</v>
      </c>
      <c r="C19865" t="s">
        <v>9357</v>
      </c>
      <c r="D19865" s="84"/>
      <c r="F19865" s="84"/>
    </row>
    <row r="19866" spans="1:6" x14ac:dyDescent="0.25">
      <c r="A19866" t="s">
        <v>21104</v>
      </c>
      <c r="B19866">
        <v>1</v>
      </c>
      <c r="C19866" t="s">
        <v>9357</v>
      </c>
      <c r="D19866" s="84"/>
      <c r="F19866" s="84"/>
    </row>
    <row r="19867" spans="1:6" x14ac:dyDescent="0.25">
      <c r="A19867" t="s">
        <v>21105</v>
      </c>
      <c r="B19867">
        <v>1</v>
      </c>
      <c r="C19867" t="s">
        <v>9357</v>
      </c>
      <c r="D19867" s="84"/>
      <c r="F19867" s="84"/>
    </row>
    <row r="19868" spans="1:6" x14ac:dyDescent="0.25">
      <c r="A19868" t="s">
        <v>21106</v>
      </c>
      <c r="B19868">
        <v>1</v>
      </c>
      <c r="C19868" t="s">
        <v>9357</v>
      </c>
      <c r="D19868" s="84"/>
      <c r="F19868" s="84"/>
    </row>
    <row r="19869" spans="1:6" x14ac:dyDescent="0.25">
      <c r="A19869" t="s">
        <v>21107</v>
      </c>
      <c r="B19869">
        <v>1</v>
      </c>
      <c r="C19869" t="s">
        <v>9357</v>
      </c>
      <c r="D19869" s="84"/>
      <c r="F19869" s="84"/>
    </row>
    <row r="19870" spans="1:6" x14ac:dyDescent="0.25">
      <c r="A19870" t="s">
        <v>21108</v>
      </c>
      <c r="B19870">
        <v>1</v>
      </c>
      <c r="C19870" t="s">
        <v>9357</v>
      </c>
      <c r="D19870" s="84"/>
      <c r="F19870" s="84"/>
    </row>
    <row r="19871" spans="1:6" x14ac:dyDescent="0.25">
      <c r="A19871" t="s">
        <v>21109</v>
      </c>
      <c r="B19871">
        <v>1</v>
      </c>
      <c r="C19871" t="s">
        <v>9357</v>
      </c>
      <c r="D19871" s="84"/>
      <c r="F19871" s="84"/>
    </row>
    <row r="19872" spans="1:6" x14ac:dyDescent="0.25">
      <c r="A19872" t="s">
        <v>21110</v>
      </c>
      <c r="B19872">
        <v>1</v>
      </c>
      <c r="C19872" t="s">
        <v>9357</v>
      </c>
      <c r="D19872" s="84"/>
      <c r="F19872" s="84"/>
    </row>
    <row r="19873" spans="1:6" x14ac:dyDescent="0.25">
      <c r="A19873" t="s">
        <v>21111</v>
      </c>
      <c r="B19873">
        <v>1</v>
      </c>
      <c r="C19873" t="s">
        <v>9357</v>
      </c>
      <c r="D19873" s="84"/>
      <c r="F19873" s="84"/>
    </row>
    <row r="19874" spans="1:6" x14ac:dyDescent="0.25">
      <c r="A19874" t="s">
        <v>21112</v>
      </c>
      <c r="B19874">
        <v>1</v>
      </c>
      <c r="C19874" t="s">
        <v>9357</v>
      </c>
      <c r="D19874" s="84"/>
      <c r="F19874" s="84"/>
    </row>
    <row r="19875" spans="1:6" x14ac:dyDescent="0.25">
      <c r="A19875" t="s">
        <v>21113</v>
      </c>
      <c r="B19875">
        <v>1</v>
      </c>
      <c r="C19875" t="s">
        <v>9357</v>
      </c>
      <c r="D19875" s="84"/>
      <c r="F19875" s="84"/>
    </row>
    <row r="19876" spans="1:6" x14ac:dyDescent="0.25">
      <c r="A19876" t="s">
        <v>21114</v>
      </c>
      <c r="B19876">
        <v>1</v>
      </c>
      <c r="C19876" t="s">
        <v>9357</v>
      </c>
      <c r="D19876" s="84"/>
      <c r="F19876" s="84"/>
    </row>
    <row r="19877" spans="1:6" x14ac:dyDescent="0.25">
      <c r="A19877" t="s">
        <v>21115</v>
      </c>
      <c r="B19877">
        <v>1</v>
      </c>
      <c r="C19877" t="s">
        <v>9357</v>
      </c>
      <c r="D19877" s="84"/>
      <c r="F19877" s="84"/>
    </row>
    <row r="19878" spans="1:6" x14ac:dyDescent="0.25">
      <c r="A19878" t="s">
        <v>21116</v>
      </c>
      <c r="B19878">
        <v>1</v>
      </c>
      <c r="C19878" t="s">
        <v>9357</v>
      </c>
      <c r="D19878" s="84"/>
      <c r="F19878" s="84"/>
    </row>
    <row r="19879" spans="1:6" x14ac:dyDescent="0.25">
      <c r="A19879" t="s">
        <v>21117</v>
      </c>
      <c r="B19879">
        <v>1</v>
      </c>
      <c r="C19879" t="s">
        <v>9357</v>
      </c>
      <c r="D19879" s="84"/>
      <c r="F19879" s="84"/>
    </row>
    <row r="19880" spans="1:6" x14ac:dyDescent="0.25">
      <c r="A19880" t="s">
        <v>21118</v>
      </c>
      <c r="B19880">
        <v>1</v>
      </c>
      <c r="C19880" t="s">
        <v>9357</v>
      </c>
      <c r="D19880" s="84"/>
      <c r="F19880" s="84"/>
    </row>
    <row r="19881" spans="1:6" x14ac:dyDescent="0.25">
      <c r="A19881" t="s">
        <v>21119</v>
      </c>
      <c r="B19881">
        <v>1</v>
      </c>
      <c r="C19881" t="s">
        <v>9357</v>
      </c>
      <c r="D19881" s="84"/>
      <c r="F19881" s="84"/>
    </row>
    <row r="19882" spans="1:6" x14ac:dyDescent="0.25">
      <c r="A19882" t="s">
        <v>21120</v>
      </c>
      <c r="B19882">
        <v>1</v>
      </c>
      <c r="C19882" t="s">
        <v>9357</v>
      </c>
      <c r="D19882" s="84"/>
      <c r="F19882" s="84"/>
    </row>
    <row r="19883" spans="1:6" x14ac:dyDescent="0.25">
      <c r="A19883" t="s">
        <v>21121</v>
      </c>
      <c r="B19883">
        <v>1</v>
      </c>
      <c r="C19883" t="s">
        <v>9357</v>
      </c>
      <c r="D19883" s="84"/>
      <c r="F19883" s="84"/>
    </row>
    <row r="19884" spans="1:6" x14ac:dyDescent="0.25">
      <c r="A19884" t="s">
        <v>21122</v>
      </c>
      <c r="B19884">
        <v>1</v>
      </c>
      <c r="C19884" t="s">
        <v>9357</v>
      </c>
      <c r="D19884" s="84"/>
      <c r="F19884" s="84"/>
    </row>
    <row r="19885" spans="1:6" x14ac:dyDescent="0.25">
      <c r="A19885" t="s">
        <v>21123</v>
      </c>
      <c r="B19885">
        <v>1</v>
      </c>
      <c r="C19885" t="s">
        <v>9357</v>
      </c>
      <c r="D19885" s="84"/>
      <c r="F19885" s="84"/>
    </row>
    <row r="19886" spans="1:6" x14ac:dyDescent="0.25">
      <c r="A19886" t="s">
        <v>21124</v>
      </c>
      <c r="B19886">
        <v>1</v>
      </c>
      <c r="C19886" t="s">
        <v>9357</v>
      </c>
      <c r="D19886" s="84"/>
      <c r="F19886" s="84"/>
    </row>
    <row r="19887" spans="1:6" x14ac:dyDescent="0.25">
      <c r="A19887" t="s">
        <v>21125</v>
      </c>
      <c r="B19887">
        <v>1</v>
      </c>
      <c r="C19887" t="s">
        <v>9357</v>
      </c>
      <c r="D19887" s="84"/>
      <c r="F19887" s="84"/>
    </row>
    <row r="19888" spans="1:6" x14ac:dyDescent="0.25">
      <c r="A19888" t="s">
        <v>21126</v>
      </c>
      <c r="B19888">
        <v>1</v>
      </c>
      <c r="C19888" t="s">
        <v>9357</v>
      </c>
      <c r="D19888" s="84"/>
      <c r="F19888" s="84"/>
    </row>
    <row r="19889" spans="1:6" x14ac:dyDescent="0.25">
      <c r="A19889" t="s">
        <v>21127</v>
      </c>
      <c r="B19889">
        <v>1</v>
      </c>
      <c r="C19889" t="s">
        <v>9357</v>
      </c>
      <c r="D19889" s="84"/>
      <c r="F19889" s="84"/>
    </row>
    <row r="19890" spans="1:6" x14ac:dyDescent="0.25">
      <c r="A19890" t="s">
        <v>21128</v>
      </c>
      <c r="B19890">
        <v>1</v>
      </c>
      <c r="C19890" t="s">
        <v>9357</v>
      </c>
      <c r="D19890" s="84"/>
      <c r="F19890" s="84"/>
    </row>
    <row r="19891" spans="1:6" x14ac:dyDescent="0.25">
      <c r="A19891" t="s">
        <v>21129</v>
      </c>
      <c r="B19891">
        <v>1</v>
      </c>
      <c r="C19891" t="s">
        <v>9357</v>
      </c>
      <c r="D19891" s="84"/>
      <c r="F19891" s="84"/>
    </row>
    <row r="19892" spans="1:6" x14ac:dyDescent="0.25">
      <c r="A19892" t="s">
        <v>21130</v>
      </c>
      <c r="B19892">
        <v>1</v>
      </c>
      <c r="C19892" t="s">
        <v>9357</v>
      </c>
      <c r="D19892" s="84"/>
      <c r="F19892" s="84"/>
    </row>
    <row r="19893" spans="1:6" x14ac:dyDescent="0.25">
      <c r="A19893" t="s">
        <v>21131</v>
      </c>
      <c r="B19893">
        <v>1</v>
      </c>
      <c r="C19893" t="s">
        <v>9357</v>
      </c>
      <c r="D19893" s="84"/>
      <c r="F19893" s="84"/>
    </row>
    <row r="19894" spans="1:6" x14ac:dyDescent="0.25">
      <c r="A19894" t="s">
        <v>21132</v>
      </c>
      <c r="B19894">
        <v>1</v>
      </c>
      <c r="C19894" t="s">
        <v>9357</v>
      </c>
      <c r="D19894" s="84"/>
      <c r="F19894" s="84"/>
    </row>
    <row r="19895" spans="1:6" x14ac:dyDescent="0.25">
      <c r="A19895" t="s">
        <v>21133</v>
      </c>
      <c r="B19895">
        <v>1</v>
      </c>
      <c r="C19895" t="s">
        <v>9357</v>
      </c>
      <c r="D19895" s="84"/>
      <c r="F19895" s="84"/>
    </row>
    <row r="19896" spans="1:6" x14ac:dyDescent="0.25">
      <c r="A19896" t="s">
        <v>21134</v>
      </c>
      <c r="B19896">
        <v>1</v>
      </c>
      <c r="C19896" t="s">
        <v>9357</v>
      </c>
      <c r="D19896" s="84"/>
      <c r="F19896" s="84"/>
    </row>
    <row r="19897" spans="1:6" x14ac:dyDescent="0.25">
      <c r="A19897" t="s">
        <v>21135</v>
      </c>
      <c r="B19897">
        <v>1</v>
      </c>
      <c r="C19897" t="s">
        <v>9357</v>
      </c>
      <c r="D19897" s="84"/>
      <c r="F19897" s="84"/>
    </row>
    <row r="19898" spans="1:6" x14ac:dyDescent="0.25">
      <c r="A19898" t="s">
        <v>21136</v>
      </c>
      <c r="B19898">
        <v>1</v>
      </c>
      <c r="C19898" t="s">
        <v>9357</v>
      </c>
      <c r="D19898" s="84"/>
      <c r="F19898" s="84"/>
    </row>
    <row r="19899" spans="1:6" x14ac:dyDescent="0.25">
      <c r="A19899" t="s">
        <v>21137</v>
      </c>
      <c r="B19899">
        <v>1</v>
      </c>
      <c r="C19899" t="s">
        <v>9357</v>
      </c>
      <c r="D19899" s="84"/>
      <c r="F19899" s="84"/>
    </row>
    <row r="19900" spans="1:6" x14ac:dyDescent="0.25">
      <c r="A19900" t="s">
        <v>21138</v>
      </c>
      <c r="B19900">
        <v>1</v>
      </c>
      <c r="C19900" t="s">
        <v>9357</v>
      </c>
      <c r="D19900" s="84"/>
      <c r="F19900" s="84"/>
    </row>
    <row r="19901" spans="1:6" x14ac:dyDescent="0.25">
      <c r="A19901" t="s">
        <v>21139</v>
      </c>
      <c r="B19901">
        <v>1</v>
      </c>
      <c r="C19901" t="s">
        <v>9357</v>
      </c>
      <c r="D19901" s="84"/>
      <c r="F19901" s="84"/>
    </row>
    <row r="19902" spans="1:6" x14ac:dyDescent="0.25">
      <c r="A19902" t="s">
        <v>21140</v>
      </c>
      <c r="B19902">
        <v>1</v>
      </c>
      <c r="C19902" t="s">
        <v>9357</v>
      </c>
      <c r="D19902" s="84"/>
      <c r="F19902" s="84"/>
    </row>
    <row r="19903" spans="1:6" x14ac:dyDescent="0.25">
      <c r="A19903" t="s">
        <v>21141</v>
      </c>
      <c r="B19903">
        <v>1</v>
      </c>
      <c r="C19903" t="s">
        <v>9357</v>
      </c>
      <c r="D19903" s="84"/>
      <c r="F19903" s="84"/>
    </row>
    <row r="19904" spans="1:6" x14ac:dyDescent="0.25">
      <c r="A19904" t="s">
        <v>21142</v>
      </c>
      <c r="B19904">
        <v>1</v>
      </c>
      <c r="C19904" t="s">
        <v>9357</v>
      </c>
      <c r="D19904" s="84"/>
      <c r="F19904" s="84"/>
    </row>
    <row r="19905" spans="1:6" x14ac:dyDescent="0.25">
      <c r="A19905" t="s">
        <v>21143</v>
      </c>
      <c r="B19905">
        <v>1</v>
      </c>
      <c r="C19905" t="s">
        <v>9357</v>
      </c>
      <c r="D19905" s="84"/>
      <c r="F19905" s="84"/>
    </row>
    <row r="19906" spans="1:6" x14ac:dyDescent="0.25">
      <c r="A19906" t="s">
        <v>21144</v>
      </c>
      <c r="B19906">
        <v>1</v>
      </c>
      <c r="C19906" t="s">
        <v>9357</v>
      </c>
      <c r="D19906" s="84"/>
      <c r="F19906" s="84"/>
    </row>
    <row r="19907" spans="1:6" x14ac:dyDescent="0.25">
      <c r="A19907" t="s">
        <v>21145</v>
      </c>
      <c r="B19907">
        <v>1</v>
      </c>
      <c r="C19907" t="s">
        <v>9357</v>
      </c>
      <c r="D19907" s="84"/>
      <c r="F19907" s="84"/>
    </row>
    <row r="19908" spans="1:6" x14ac:dyDescent="0.25">
      <c r="A19908" t="s">
        <v>21146</v>
      </c>
      <c r="B19908">
        <v>1</v>
      </c>
      <c r="C19908" t="s">
        <v>9357</v>
      </c>
      <c r="D19908" s="84"/>
      <c r="F19908" s="84"/>
    </row>
    <row r="19909" spans="1:6" x14ac:dyDescent="0.25">
      <c r="A19909" t="s">
        <v>21147</v>
      </c>
      <c r="B19909">
        <v>1</v>
      </c>
      <c r="C19909" t="s">
        <v>9357</v>
      </c>
      <c r="D19909" s="84"/>
      <c r="F19909" s="84"/>
    </row>
    <row r="19910" spans="1:6" x14ac:dyDescent="0.25">
      <c r="A19910" t="s">
        <v>21148</v>
      </c>
      <c r="B19910">
        <v>1</v>
      </c>
      <c r="C19910" t="s">
        <v>9357</v>
      </c>
      <c r="D19910" s="84"/>
      <c r="F19910" s="84"/>
    </row>
    <row r="19911" spans="1:6" x14ac:dyDescent="0.25">
      <c r="A19911" t="s">
        <v>21149</v>
      </c>
      <c r="B19911">
        <v>1</v>
      </c>
      <c r="C19911" t="s">
        <v>9357</v>
      </c>
      <c r="D19911" s="84"/>
      <c r="F19911" s="84"/>
    </row>
    <row r="19912" spans="1:6" x14ac:dyDescent="0.25">
      <c r="A19912" t="s">
        <v>21150</v>
      </c>
      <c r="B19912">
        <v>1</v>
      </c>
      <c r="C19912" t="s">
        <v>9357</v>
      </c>
      <c r="D19912" s="84"/>
      <c r="F19912" s="84"/>
    </row>
    <row r="19913" spans="1:6" x14ac:dyDescent="0.25">
      <c r="A19913" t="s">
        <v>21151</v>
      </c>
      <c r="B19913">
        <v>1</v>
      </c>
      <c r="C19913" t="s">
        <v>9357</v>
      </c>
      <c r="D19913" s="84"/>
      <c r="F19913" s="84"/>
    </row>
    <row r="19914" spans="1:6" x14ac:dyDescent="0.25">
      <c r="A19914" t="s">
        <v>21152</v>
      </c>
      <c r="B19914">
        <v>1</v>
      </c>
      <c r="C19914" t="s">
        <v>9357</v>
      </c>
      <c r="D19914" s="84"/>
      <c r="F19914" s="84"/>
    </row>
    <row r="19915" spans="1:6" x14ac:dyDescent="0.25">
      <c r="A19915" t="s">
        <v>21153</v>
      </c>
      <c r="B19915">
        <v>1</v>
      </c>
      <c r="C19915" t="s">
        <v>9357</v>
      </c>
      <c r="D19915" s="84"/>
      <c r="F19915" s="84"/>
    </row>
    <row r="19916" spans="1:6" x14ac:dyDescent="0.25">
      <c r="A19916" t="s">
        <v>21154</v>
      </c>
      <c r="B19916">
        <v>1</v>
      </c>
      <c r="C19916" t="s">
        <v>9357</v>
      </c>
      <c r="D19916" s="84"/>
      <c r="F19916" s="84"/>
    </row>
    <row r="19917" spans="1:6" x14ac:dyDescent="0.25">
      <c r="A19917" t="s">
        <v>21155</v>
      </c>
      <c r="B19917">
        <v>1</v>
      </c>
      <c r="C19917" t="s">
        <v>9357</v>
      </c>
      <c r="D19917" s="84"/>
      <c r="F19917" s="84"/>
    </row>
    <row r="19918" spans="1:6" x14ac:dyDescent="0.25">
      <c r="A19918" t="s">
        <v>21156</v>
      </c>
      <c r="B19918">
        <v>1</v>
      </c>
      <c r="C19918" t="s">
        <v>9357</v>
      </c>
      <c r="D19918" s="84"/>
      <c r="F19918" s="84"/>
    </row>
    <row r="19919" spans="1:6" x14ac:dyDescent="0.25">
      <c r="A19919" t="s">
        <v>21157</v>
      </c>
      <c r="B19919">
        <v>1</v>
      </c>
      <c r="C19919" t="s">
        <v>9357</v>
      </c>
      <c r="D19919" s="84"/>
      <c r="F19919" s="84"/>
    </row>
    <row r="19920" spans="1:6" x14ac:dyDescent="0.25">
      <c r="A19920" t="s">
        <v>21158</v>
      </c>
      <c r="B19920">
        <v>1</v>
      </c>
      <c r="C19920" t="s">
        <v>9357</v>
      </c>
      <c r="D19920" s="84"/>
      <c r="F19920" s="84"/>
    </row>
    <row r="19921" spans="1:6" x14ac:dyDescent="0.25">
      <c r="A19921" t="s">
        <v>21159</v>
      </c>
      <c r="B19921">
        <v>1</v>
      </c>
      <c r="C19921" t="s">
        <v>9357</v>
      </c>
      <c r="D19921" s="84"/>
      <c r="F19921" s="84"/>
    </row>
    <row r="19922" spans="1:6" x14ac:dyDescent="0.25">
      <c r="A19922" t="s">
        <v>21160</v>
      </c>
      <c r="B19922">
        <v>1</v>
      </c>
      <c r="C19922" t="s">
        <v>9357</v>
      </c>
      <c r="D19922" s="84"/>
      <c r="F19922" s="84"/>
    </row>
    <row r="19923" spans="1:6" x14ac:dyDescent="0.25">
      <c r="A19923" t="s">
        <v>21161</v>
      </c>
      <c r="B19923">
        <v>1</v>
      </c>
      <c r="C19923" t="s">
        <v>9357</v>
      </c>
      <c r="D19923" s="84"/>
      <c r="F19923" s="84"/>
    </row>
    <row r="19924" spans="1:6" x14ac:dyDescent="0.25">
      <c r="A19924" t="s">
        <v>21162</v>
      </c>
      <c r="B19924">
        <v>1</v>
      </c>
      <c r="C19924" t="s">
        <v>9357</v>
      </c>
      <c r="D19924" s="84"/>
      <c r="F19924" s="84"/>
    </row>
    <row r="19925" spans="1:6" x14ac:dyDescent="0.25">
      <c r="A19925" t="s">
        <v>21163</v>
      </c>
      <c r="B19925">
        <v>1</v>
      </c>
      <c r="C19925" t="s">
        <v>9357</v>
      </c>
      <c r="D19925" s="84"/>
      <c r="F19925" s="84"/>
    </row>
    <row r="19926" spans="1:6" x14ac:dyDescent="0.25">
      <c r="A19926" t="s">
        <v>21164</v>
      </c>
      <c r="B19926">
        <v>1</v>
      </c>
      <c r="C19926" t="s">
        <v>9357</v>
      </c>
      <c r="D19926" s="84"/>
      <c r="F19926" s="84"/>
    </row>
    <row r="19927" spans="1:6" x14ac:dyDescent="0.25">
      <c r="A19927" t="s">
        <v>21165</v>
      </c>
      <c r="B19927">
        <v>1</v>
      </c>
      <c r="C19927" t="s">
        <v>9357</v>
      </c>
      <c r="D19927" s="84"/>
      <c r="F19927" s="84"/>
    </row>
    <row r="19928" spans="1:6" x14ac:dyDescent="0.25">
      <c r="A19928" t="s">
        <v>21166</v>
      </c>
      <c r="B19928">
        <v>1</v>
      </c>
      <c r="C19928" t="s">
        <v>9357</v>
      </c>
      <c r="D19928" s="84"/>
      <c r="F19928" s="84"/>
    </row>
    <row r="19929" spans="1:6" x14ac:dyDescent="0.25">
      <c r="A19929" t="s">
        <v>21167</v>
      </c>
      <c r="B19929">
        <v>1</v>
      </c>
      <c r="C19929" t="s">
        <v>9357</v>
      </c>
      <c r="D19929" s="84"/>
      <c r="F19929" s="84"/>
    </row>
    <row r="19930" spans="1:6" x14ac:dyDescent="0.25">
      <c r="A19930" t="s">
        <v>21168</v>
      </c>
      <c r="B19930">
        <v>1</v>
      </c>
      <c r="C19930" t="s">
        <v>9357</v>
      </c>
      <c r="D19930" s="84"/>
      <c r="F19930" s="84"/>
    </row>
    <row r="19931" spans="1:6" x14ac:dyDescent="0.25">
      <c r="A19931" t="s">
        <v>21169</v>
      </c>
      <c r="B19931">
        <v>1</v>
      </c>
      <c r="C19931" t="s">
        <v>9357</v>
      </c>
      <c r="D19931" s="84"/>
      <c r="F19931" s="84"/>
    </row>
    <row r="19932" spans="1:6" x14ac:dyDescent="0.25">
      <c r="A19932" t="s">
        <v>21170</v>
      </c>
      <c r="B19932">
        <v>1</v>
      </c>
      <c r="C19932" t="s">
        <v>9357</v>
      </c>
      <c r="D19932" s="84"/>
      <c r="F19932" s="84"/>
    </row>
    <row r="19933" spans="1:6" x14ac:dyDescent="0.25">
      <c r="A19933" t="s">
        <v>21171</v>
      </c>
      <c r="B19933">
        <v>1</v>
      </c>
      <c r="C19933" t="s">
        <v>9357</v>
      </c>
      <c r="D19933" s="84"/>
      <c r="F19933" s="84"/>
    </row>
    <row r="19934" spans="1:6" x14ac:dyDescent="0.25">
      <c r="A19934" t="s">
        <v>21172</v>
      </c>
      <c r="B19934">
        <v>1</v>
      </c>
      <c r="C19934" t="s">
        <v>9357</v>
      </c>
      <c r="D19934" s="84"/>
      <c r="F19934" s="84"/>
    </row>
    <row r="19935" spans="1:6" x14ac:dyDescent="0.25">
      <c r="A19935" t="s">
        <v>21173</v>
      </c>
      <c r="B19935">
        <v>1</v>
      </c>
      <c r="C19935" t="s">
        <v>9357</v>
      </c>
      <c r="D19935" s="84"/>
      <c r="F19935" s="84"/>
    </row>
    <row r="19936" spans="1:6" x14ac:dyDescent="0.25">
      <c r="A19936" t="s">
        <v>21174</v>
      </c>
      <c r="B19936">
        <v>1</v>
      </c>
      <c r="C19936" t="s">
        <v>9357</v>
      </c>
      <c r="D19936" s="84"/>
      <c r="F19936" s="84"/>
    </row>
    <row r="19937" spans="1:6" x14ac:dyDescent="0.25">
      <c r="A19937" t="s">
        <v>21175</v>
      </c>
      <c r="B19937">
        <v>1</v>
      </c>
      <c r="C19937" t="s">
        <v>9357</v>
      </c>
      <c r="D19937" s="84"/>
      <c r="F19937" s="84"/>
    </row>
    <row r="19938" spans="1:6" x14ac:dyDescent="0.25">
      <c r="A19938" t="s">
        <v>21176</v>
      </c>
      <c r="B19938">
        <v>1</v>
      </c>
      <c r="C19938" t="s">
        <v>9357</v>
      </c>
      <c r="D19938" s="84"/>
      <c r="F19938" s="84"/>
    </row>
    <row r="19939" spans="1:6" x14ac:dyDescent="0.25">
      <c r="A19939" t="s">
        <v>21177</v>
      </c>
      <c r="B19939">
        <v>1</v>
      </c>
      <c r="C19939" t="s">
        <v>9357</v>
      </c>
      <c r="D19939" s="84"/>
      <c r="F19939" s="84"/>
    </row>
    <row r="19940" spans="1:6" x14ac:dyDescent="0.25">
      <c r="A19940" t="s">
        <v>21178</v>
      </c>
      <c r="B19940">
        <v>1</v>
      </c>
      <c r="C19940" t="s">
        <v>9357</v>
      </c>
      <c r="D19940" s="84"/>
      <c r="F19940" s="84"/>
    </row>
    <row r="19941" spans="1:6" x14ac:dyDescent="0.25">
      <c r="A19941" t="s">
        <v>21179</v>
      </c>
      <c r="B19941">
        <v>1</v>
      </c>
      <c r="C19941" t="s">
        <v>9357</v>
      </c>
      <c r="D19941" s="84"/>
      <c r="F19941" s="84"/>
    </row>
    <row r="19942" spans="1:6" x14ac:dyDescent="0.25">
      <c r="A19942" t="s">
        <v>21180</v>
      </c>
      <c r="B19942">
        <v>1</v>
      </c>
      <c r="C19942" t="s">
        <v>9357</v>
      </c>
      <c r="D19942" s="84"/>
      <c r="F19942" s="84"/>
    </row>
    <row r="19943" spans="1:6" x14ac:dyDescent="0.25">
      <c r="A19943" t="s">
        <v>21181</v>
      </c>
      <c r="B19943">
        <v>1</v>
      </c>
      <c r="C19943" t="s">
        <v>9357</v>
      </c>
      <c r="D19943" s="84"/>
      <c r="F19943" s="84"/>
    </row>
    <row r="19944" spans="1:6" x14ac:dyDescent="0.25">
      <c r="A19944" t="s">
        <v>21182</v>
      </c>
      <c r="B19944">
        <v>1</v>
      </c>
      <c r="C19944" t="s">
        <v>9357</v>
      </c>
      <c r="D19944" s="84"/>
      <c r="F19944" s="84"/>
    </row>
    <row r="19945" spans="1:6" x14ac:dyDescent="0.25">
      <c r="A19945" t="s">
        <v>21183</v>
      </c>
      <c r="B19945">
        <v>1</v>
      </c>
      <c r="C19945" t="s">
        <v>9357</v>
      </c>
      <c r="D19945" s="84"/>
      <c r="F19945" s="84"/>
    </row>
    <row r="19946" spans="1:6" x14ac:dyDescent="0.25">
      <c r="A19946" t="s">
        <v>21184</v>
      </c>
      <c r="B19946">
        <v>1</v>
      </c>
      <c r="C19946" t="s">
        <v>9357</v>
      </c>
      <c r="D19946" s="84"/>
      <c r="F19946" s="84"/>
    </row>
    <row r="19947" spans="1:6" x14ac:dyDescent="0.25">
      <c r="A19947" t="s">
        <v>21185</v>
      </c>
      <c r="B19947">
        <v>1</v>
      </c>
      <c r="C19947" t="s">
        <v>9357</v>
      </c>
      <c r="D19947" s="84"/>
      <c r="F19947" s="84"/>
    </row>
    <row r="19948" spans="1:6" x14ac:dyDescent="0.25">
      <c r="A19948" t="s">
        <v>21186</v>
      </c>
      <c r="B19948">
        <v>1</v>
      </c>
      <c r="C19948" t="s">
        <v>9357</v>
      </c>
      <c r="D19948" s="84"/>
      <c r="F19948" s="84"/>
    </row>
    <row r="19949" spans="1:6" x14ac:dyDescent="0.25">
      <c r="A19949" t="s">
        <v>21187</v>
      </c>
      <c r="B19949">
        <v>1</v>
      </c>
      <c r="C19949" t="s">
        <v>9357</v>
      </c>
      <c r="D19949" s="84"/>
      <c r="F19949" s="84"/>
    </row>
    <row r="19950" spans="1:6" x14ac:dyDescent="0.25">
      <c r="A19950" t="s">
        <v>21188</v>
      </c>
      <c r="B19950">
        <v>1</v>
      </c>
      <c r="C19950" t="s">
        <v>9357</v>
      </c>
      <c r="D19950" s="84"/>
      <c r="F19950" s="84"/>
    </row>
    <row r="19951" spans="1:6" x14ac:dyDescent="0.25">
      <c r="A19951" t="s">
        <v>21189</v>
      </c>
      <c r="B19951">
        <v>1</v>
      </c>
      <c r="C19951" t="s">
        <v>9357</v>
      </c>
      <c r="D19951" s="84"/>
      <c r="F19951" s="84"/>
    </row>
    <row r="19952" spans="1:6" x14ac:dyDescent="0.25">
      <c r="A19952" t="s">
        <v>21190</v>
      </c>
      <c r="B19952">
        <v>1</v>
      </c>
      <c r="C19952" t="s">
        <v>9357</v>
      </c>
      <c r="D19952" s="84"/>
      <c r="F19952" s="84"/>
    </row>
    <row r="19953" spans="1:6" x14ac:dyDescent="0.25">
      <c r="A19953" t="s">
        <v>21191</v>
      </c>
      <c r="B19953">
        <v>1</v>
      </c>
      <c r="C19953" t="s">
        <v>9357</v>
      </c>
      <c r="D19953" s="84"/>
      <c r="F19953" s="84"/>
    </row>
    <row r="19954" spans="1:6" x14ac:dyDescent="0.25">
      <c r="A19954" t="s">
        <v>21192</v>
      </c>
      <c r="B19954">
        <v>1</v>
      </c>
      <c r="C19954" t="s">
        <v>9357</v>
      </c>
      <c r="D19954" s="84"/>
      <c r="F19954" s="84"/>
    </row>
    <row r="19955" spans="1:6" x14ac:dyDescent="0.25">
      <c r="A19955" t="s">
        <v>21193</v>
      </c>
      <c r="B19955">
        <v>1</v>
      </c>
      <c r="C19955" t="s">
        <v>9357</v>
      </c>
      <c r="D19955" s="84"/>
      <c r="F19955" s="84"/>
    </row>
    <row r="19956" spans="1:6" x14ac:dyDescent="0.25">
      <c r="A19956" t="s">
        <v>21194</v>
      </c>
      <c r="B19956">
        <v>1</v>
      </c>
      <c r="C19956" t="s">
        <v>9357</v>
      </c>
      <c r="D19956" s="84"/>
      <c r="F19956" s="84"/>
    </row>
    <row r="19957" spans="1:6" x14ac:dyDescent="0.25">
      <c r="A19957" t="s">
        <v>21195</v>
      </c>
      <c r="B19957">
        <v>1</v>
      </c>
      <c r="C19957" t="s">
        <v>9357</v>
      </c>
      <c r="D19957" s="84"/>
      <c r="F19957" s="84"/>
    </row>
    <row r="19958" spans="1:6" x14ac:dyDescent="0.25">
      <c r="A19958" t="s">
        <v>21196</v>
      </c>
      <c r="B19958">
        <v>1</v>
      </c>
      <c r="C19958" t="s">
        <v>9357</v>
      </c>
      <c r="D19958" s="84"/>
      <c r="F19958" s="84"/>
    </row>
    <row r="19959" spans="1:6" x14ac:dyDescent="0.25">
      <c r="A19959" t="s">
        <v>21197</v>
      </c>
      <c r="B19959">
        <v>1</v>
      </c>
      <c r="C19959" t="s">
        <v>9357</v>
      </c>
      <c r="D19959" s="84"/>
      <c r="F19959" s="84"/>
    </row>
    <row r="19960" spans="1:6" x14ac:dyDescent="0.25">
      <c r="A19960" t="s">
        <v>21198</v>
      </c>
      <c r="B19960">
        <v>1</v>
      </c>
      <c r="C19960" t="s">
        <v>9357</v>
      </c>
      <c r="D19960" s="84"/>
      <c r="F19960" s="84"/>
    </row>
    <row r="19961" spans="1:6" x14ac:dyDescent="0.25">
      <c r="A19961" t="s">
        <v>21199</v>
      </c>
      <c r="B19961">
        <v>1</v>
      </c>
      <c r="C19961" t="s">
        <v>9357</v>
      </c>
      <c r="D19961" s="84"/>
      <c r="F19961" s="84"/>
    </row>
    <row r="19962" spans="1:6" x14ac:dyDescent="0.25">
      <c r="A19962" t="s">
        <v>21200</v>
      </c>
      <c r="B19962">
        <v>1</v>
      </c>
      <c r="C19962" t="s">
        <v>9357</v>
      </c>
      <c r="D19962" s="84"/>
      <c r="F19962" s="84"/>
    </row>
    <row r="19963" spans="1:6" x14ac:dyDescent="0.25">
      <c r="A19963" t="s">
        <v>21201</v>
      </c>
      <c r="B19963">
        <v>1</v>
      </c>
      <c r="C19963" t="s">
        <v>9357</v>
      </c>
      <c r="D19963" s="84"/>
      <c r="F19963" s="84"/>
    </row>
    <row r="19964" spans="1:6" x14ac:dyDescent="0.25">
      <c r="A19964" t="s">
        <v>21202</v>
      </c>
      <c r="B19964">
        <v>1</v>
      </c>
      <c r="C19964" t="s">
        <v>9357</v>
      </c>
      <c r="D19964" s="84"/>
      <c r="F19964" s="84"/>
    </row>
    <row r="19965" spans="1:6" x14ac:dyDescent="0.25">
      <c r="A19965" t="s">
        <v>21203</v>
      </c>
      <c r="B19965">
        <v>1</v>
      </c>
      <c r="C19965" t="s">
        <v>9357</v>
      </c>
      <c r="D19965" s="84"/>
      <c r="F19965" s="84"/>
    </row>
    <row r="19966" spans="1:6" x14ac:dyDescent="0.25">
      <c r="A19966" t="s">
        <v>21204</v>
      </c>
      <c r="B19966">
        <v>1</v>
      </c>
      <c r="C19966" t="s">
        <v>9357</v>
      </c>
      <c r="D19966" s="84"/>
      <c r="F19966" s="84"/>
    </row>
    <row r="19967" spans="1:6" x14ac:dyDescent="0.25">
      <c r="A19967" t="s">
        <v>21205</v>
      </c>
      <c r="B19967">
        <v>1</v>
      </c>
      <c r="C19967" t="s">
        <v>9357</v>
      </c>
      <c r="D19967" s="84"/>
      <c r="F19967" s="84"/>
    </row>
    <row r="19968" spans="1:6" x14ac:dyDescent="0.25">
      <c r="A19968" t="s">
        <v>21206</v>
      </c>
      <c r="B19968">
        <v>1</v>
      </c>
      <c r="C19968" t="s">
        <v>9357</v>
      </c>
      <c r="D19968" s="84"/>
      <c r="F19968" s="84"/>
    </row>
    <row r="19969" spans="1:6" x14ac:dyDescent="0.25">
      <c r="A19969" t="s">
        <v>21207</v>
      </c>
      <c r="B19969">
        <v>1</v>
      </c>
      <c r="C19969" t="s">
        <v>9357</v>
      </c>
      <c r="D19969" s="84"/>
      <c r="F19969" s="84"/>
    </row>
    <row r="19970" spans="1:6" x14ac:dyDescent="0.25">
      <c r="A19970" t="s">
        <v>21208</v>
      </c>
      <c r="B19970">
        <v>1</v>
      </c>
      <c r="C19970" t="s">
        <v>9357</v>
      </c>
      <c r="D19970" s="84"/>
      <c r="F19970" s="84"/>
    </row>
    <row r="19971" spans="1:6" x14ac:dyDescent="0.25">
      <c r="A19971" t="s">
        <v>21209</v>
      </c>
      <c r="B19971">
        <v>1</v>
      </c>
      <c r="C19971" t="s">
        <v>9357</v>
      </c>
      <c r="D19971" s="84"/>
      <c r="F19971" s="84"/>
    </row>
    <row r="19972" spans="1:6" x14ac:dyDescent="0.25">
      <c r="A19972" t="s">
        <v>21210</v>
      </c>
      <c r="B19972">
        <v>1</v>
      </c>
      <c r="C19972" t="s">
        <v>9357</v>
      </c>
      <c r="D19972" s="84"/>
      <c r="F19972" s="84"/>
    </row>
    <row r="19973" spans="1:6" x14ac:dyDescent="0.25">
      <c r="A19973" t="s">
        <v>21211</v>
      </c>
      <c r="B19973">
        <v>1</v>
      </c>
      <c r="C19973" t="s">
        <v>9357</v>
      </c>
      <c r="D19973" s="84"/>
      <c r="F19973" s="84"/>
    </row>
    <row r="19974" spans="1:6" x14ac:dyDescent="0.25">
      <c r="A19974" t="s">
        <v>21212</v>
      </c>
      <c r="B19974">
        <v>1</v>
      </c>
      <c r="C19974" t="s">
        <v>9357</v>
      </c>
      <c r="D19974" s="84"/>
      <c r="F19974" s="84"/>
    </row>
    <row r="19975" spans="1:6" x14ac:dyDescent="0.25">
      <c r="A19975" t="s">
        <v>21213</v>
      </c>
      <c r="B19975">
        <v>1</v>
      </c>
      <c r="C19975" t="s">
        <v>9357</v>
      </c>
      <c r="D19975" s="84"/>
      <c r="F19975" s="84"/>
    </row>
    <row r="19976" spans="1:6" x14ac:dyDescent="0.25">
      <c r="A19976" t="s">
        <v>21214</v>
      </c>
      <c r="B19976">
        <v>1</v>
      </c>
      <c r="C19976" t="s">
        <v>9357</v>
      </c>
      <c r="D19976" s="84"/>
      <c r="F19976" s="84"/>
    </row>
    <row r="19977" spans="1:6" x14ac:dyDescent="0.25">
      <c r="A19977" t="s">
        <v>21215</v>
      </c>
      <c r="B19977">
        <v>1</v>
      </c>
      <c r="C19977" t="s">
        <v>9357</v>
      </c>
      <c r="D19977" s="84"/>
      <c r="F19977" s="84"/>
    </row>
    <row r="19978" spans="1:6" x14ac:dyDescent="0.25">
      <c r="A19978" t="s">
        <v>21216</v>
      </c>
      <c r="B19978">
        <v>1</v>
      </c>
      <c r="C19978" t="s">
        <v>9357</v>
      </c>
      <c r="D19978" s="84"/>
      <c r="F19978" s="84"/>
    </row>
    <row r="19979" spans="1:6" x14ac:dyDescent="0.25">
      <c r="A19979" t="s">
        <v>21217</v>
      </c>
      <c r="B19979">
        <v>1</v>
      </c>
      <c r="C19979" t="s">
        <v>9357</v>
      </c>
      <c r="D19979" s="84"/>
      <c r="F19979" s="84"/>
    </row>
    <row r="19980" spans="1:6" x14ac:dyDescent="0.25">
      <c r="A19980" t="s">
        <v>21218</v>
      </c>
      <c r="B19980">
        <v>1</v>
      </c>
      <c r="C19980" t="s">
        <v>9357</v>
      </c>
      <c r="D19980" s="84"/>
      <c r="F19980" s="84"/>
    </row>
    <row r="19981" spans="1:6" x14ac:dyDescent="0.25">
      <c r="A19981" t="s">
        <v>21219</v>
      </c>
      <c r="B19981">
        <v>1</v>
      </c>
      <c r="C19981" t="s">
        <v>9357</v>
      </c>
      <c r="D19981" s="84"/>
      <c r="F19981" s="84"/>
    </row>
    <row r="19982" spans="1:6" x14ac:dyDescent="0.25">
      <c r="A19982" t="s">
        <v>21220</v>
      </c>
      <c r="B19982">
        <v>1</v>
      </c>
      <c r="C19982" t="s">
        <v>9357</v>
      </c>
      <c r="D19982" s="84"/>
      <c r="F19982" s="84"/>
    </row>
    <row r="19983" spans="1:6" x14ac:dyDescent="0.25">
      <c r="A19983" t="s">
        <v>21221</v>
      </c>
      <c r="B19983">
        <v>1</v>
      </c>
      <c r="C19983" t="s">
        <v>9357</v>
      </c>
      <c r="D19983" s="84"/>
      <c r="F19983" s="84"/>
    </row>
    <row r="19984" spans="1:6" x14ac:dyDescent="0.25">
      <c r="A19984" t="s">
        <v>21222</v>
      </c>
      <c r="B19984">
        <v>1</v>
      </c>
      <c r="C19984" t="s">
        <v>9357</v>
      </c>
      <c r="D19984" s="84"/>
      <c r="F19984" s="84"/>
    </row>
    <row r="19985" spans="1:6" x14ac:dyDescent="0.25">
      <c r="A19985" t="s">
        <v>21223</v>
      </c>
      <c r="B19985">
        <v>1</v>
      </c>
      <c r="C19985" t="s">
        <v>9357</v>
      </c>
      <c r="D19985" s="84"/>
      <c r="F19985" s="84"/>
    </row>
    <row r="19986" spans="1:6" x14ac:dyDescent="0.25">
      <c r="A19986" t="s">
        <v>21224</v>
      </c>
      <c r="B19986">
        <v>1</v>
      </c>
      <c r="C19986" t="s">
        <v>9357</v>
      </c>
      <c r="D19986" s="84"/>
      <c r="F19986" s="84"/>
    </row>
    <row r="19987" spans="1:6" x14ac:dyDescent="0.25">
      <c r="A19987" t="s">
        <v>21225</v>
      </c>
      <c r="B19987">
        <v>1</v>
      </c>
      <c r="C19987" t="s">
        <v>9357</v>
      </c>
      <c r="D19987" s="84"/>
      <c r="F19987" s="84"/>
    </row>
    <row r="19988" spans="1:6" x14ac:dyDescent="0.25">
      <c r="A19988" t="s">
        <v>21226</v>
      </c>
      <c r="B19988">
        <v>1</v>
      </c>
      <c r="C19988" t="s">
        <v>9357</v>
      </c>
      <c r="D19988" s="84"/>
      <c r="F19988" s="84"/>
    </row>
    <row r="19989" spans="1:6" x14ac:dyDescent="0.25">
      <c r="A19989" t="s">
        <v>21227</v>
      </c>
      <c r="B19989">
        <v>1</v>
      </c>
      <c r="C19989" t="s">
        <v>9357</v>
      </c>
      <c r="D19989" s="84"/>
      <c r="F19989" s="84"/>
    </row>
    <row r="19990" spans="1:6" x14ac:dyDescent="0.25">
      <c r="A19990" t="s">
        <v>21228</v>
      </c>
      <c r="B19990">
        <v>1</v>
      </c>
      <c r="C19990" t="s">
        <v>9357</v>
      </c>
      <c r="D19990" s="84"/>
      <c r="F19990" s="84"/>
    </row>
    <row r="19991" spans="1:6" x14ac:dyDescent="0.25">
      <c r="A19991" t="s">
        <v>21229</v>
      </c>
      <c r="B19991">
        <v>1</v>
      </c>
      <c r="C19991" t="s">
        <v>9357</v>
      </c>
      <c r="D19991" s="84"/>
      <c r="F19991" s="84"/>
    </row>
    <row r="19992" spans="1:6" x14ac:dyDescent="0.25">
      <c r="A19992" t="s">
        <v>21230</v>
      </c>
      <c r="B19992">
        <v>1</v>
      </c>
      <c r="C19992" t="s">
        <v>9357</v>
      </c>
      <c r="D19992" s="84"/>
      <c r="F19992" s="84"/>
    </row>
    <row r="19993" spans="1:6" x14ac:dyDescent="0.25">
      <c r="A19993" t="s">
        <v>21231</v>
      </c>
      <c r="B19993">
        <v>1</v>
      </c>
      <c r="C19993" t="s">
        <v>9357</v>
      </c>
      <c r="D19993" s="84"/>
      <c r="F19993" s="84"/>
    </row>
    <row r="19994" spans="1:6" x14ac:dyDescent="0.25">
      <c r="A19994" t="s">
        <v>21232</v>
      </c>
      <c r="B19994">
        <v>1</v>
      </c>
      <c r="C19994" t="s">
        <v>9357</v>
      </c>
      <c r="D19994" s="84"/>
      <c r="F19994" s="84"/>
    </row>
    <row r="19995" spans="1:6" x14ac:dyDescent="0.25">
      <c r="A19995" t="s">
        <v>21233</v>
      </c>
      <c r="B19995">
        <v>1</v>
      </c>
      <c r="C19995" t="s">
        <v>9357</v>
      </c>
      <c r="D19995" s="84"/>
      <c r="F19995" s="84"/>
    </row>
    <row r="19996" spans="1:6" x14ac:dyDescent="0.25">
      <c r="A19996" t="s">
        <v>21234</v>
      </c>
      <c r="B19996">
        <v>1</v>
      </c>
      <c r="C19996" t="s">
        <v>9357</v>
      </c>
      <c r="D19996" s="84"/>
      <c r="F19996" s="84"/>
    </row>
    <row r="19997" spans="1:6" x14ac:dyDescent="0.25">
      <c r="A19997" t="s">
        <v>21235</v>
      </c>
      <c r="B19997">
        <v>1</v>
      </c>
      <c r="C19997" t="s">
        <v>9357</v>
      </c>
      <c r="D19997" s="84"/>
      <c r="F19997" s="84"/>
    </row>
    <row r="19998" spans="1:6" x14ac:dyDescent="0.25">
      <c r="A19998" t="s">
        <v>21236</v>
      </c>
      <c r="B19998">
        <v>1</v>
      </c>
      <c r="C19998" t="s">
        <v>9357</v>
      </c>
      <c r="D19998" s="84"/>
      <c r="F19998" s="84"/>
    </row>
    <row r="19999" spans="1:6" x14ac:dyDescent="0.25">
      <c r="A19999" t="s">
        <v>21237</v>
      </c>
      <c r="B19999">
        <v>1</v>
      </c>
      <c r="C19999" t="s">
        <v>9357</v>
      </c>
      <c r="D19999" s="84"/>
      <c r="F19999" s="84"/>
    </row>
    <row r="20000" spans="1:6" x14ac:dyDescent="0.25">
      <c r="A20000" t="s">
        <v>21238</v>
      </c>
      <c r="B20000">
        <v>1</v>
      </c>
      <c r="C20000" t="s">
        <v>9357</v>
      </c>
      <c r="D20000" s="84"/>
      <c r="F20000" s="84"/>
    </row>
    <row r="20001" spans="1:6" x14ac:dyDescent="0.25">
      <c r="A20001" t="s">
        <v>21239</v>
      </c>
      <c r="B20001">
        <v>1</v>
      </c>
      <c r="C20001" t="s">
        <v>9357</v>
      </c>
      <c r="D20001" s="84"/>
      <c r="F20001" s="84"/>
    </row>
    <row r="20002" spans="1:6" x14ac:dyDescent="0.25">
      <c r="A20002" t="s">
        <v>21240</v>
      </c>
      <c r="B20002">
        <v>1</v>
      </c>
      <c r="C20002" t="s">
        <v>9357</v>
      </c>
      <c r="D20002" s="84"/>
      <c r="F20002" s="84"/>
    </row>
    <row r="20003" spans="1:6" x14ac:dyDescent="0.25">
      <c r="A20003" t="s">
        <v>21241</v>
      </c>
      <c r="B20003">
        <v>1</v>
      </c>
      <c r="C20003" t="s">
        <v>9357</v>
      </c>
      <c r="D20003" s="84"/>
      <c r="F20003" s="84"/>
    </row>
    <row r="20004" spans="1:6" x14ac:dyDescent="0.25">
      <c r="A20004" t="s">
        <v>21242</v>
      </c>
      <c r="B20004">
        <v>1</v>
      </c>
      <c r="C20004" t="s">
        <v>9357</v>
      </c>
      <c r="D20004" s="84"/>
      <c r="F20004" s="84"/>
    </row>
    <row r="20005" spans="1:6" x14ac:dyDescent="0.25">
      <c r="A20005" t="s">
        <v>21243</v>
      </c>
      <c r="B20005">
        <v>1</v>
      </c>
      <c r="C20005" t="s">
        <v>9357</v>
      </c>
      <c r="D20005" s="84"/>
      <c r="F20005" s="84"/>
    </row>
    <row r="20006" spans="1:6" x14ac:dyDescent="0.25">
      <c r="A20006" t="s">
        <v>21244</v>
      </c>
      <c r="B20006">
        <v>1</v>
      </c>
      <c r="C20006" t="s">
        <v>9357</v>
      </c>
      <c r="D20006" s="84"/>
      <c r="F20006" s="84"/>
    </row>
    <row r="20007" spans="1:6" x14ac:dyDescent="0.25">
      <c r="A20007" t="s">
        <v>21245</v>
      </c>
      <c r="B20007">
        <v>1</v>
      </c>
      <c r="C20007" t="s">
        <v>9357</v>
      </c>
      <c r="D20007" s="84"/>
      <c r="F20007" s="84"/>
    </row>
    <row r="20008" spans="1:6" x14ac:dyDescent="0.25">
      <c r="A20008" t="s">
        <v>21246</v>
      </c>
      <c r="B20008">
        <v>1</v>
      </c>
      <c r="C20008" t="s">
        <v>9357</v>
      </c>
      <c r="D20008" s="84"/>
      <c r="F20008" s="84"/>
    </row>
    <row r="20009" spans="1:6" x14ac:dyDescent="0.25">
      <c r="A20009" t="s">
        <v>21247</v>
      </c>
      <c r="B20009">
        <v>1</v>
      </c>
      <c r="C20009" t="s">
        <v>9357</v>
      </c>
      <c r="D20009" s="84"/>
      <c r="F20009" s="84"/>
    </row>
    <row r="20010" spans="1:6" x14ac:dyDescent="0.25">
      <c r="A20010" t="s">
        <v>21248</v>
      </c>
      <c r="B20010">
        <v>1</v>
      </c>
      <c r="C20010" t="s">
        <v>9357</v>
      </c>
      <c r="D20010" s="84"/>
      <c r="F20010" s="84"/>
    </row>
    <row r="20011" spans="1:6" x14ac:dyDescent="0.25">
      <c r="A20011" t="s">
        <v>21249</v>
      </c>
      <c r="B20011">
        <v>1</v>
      </c>
      <c r="C20011" t="s">
        <v>9357</v>
      </c>
      <c r="D20011" s="84"/>
      <c r="F20011" s="84"/>
    </row>
    <row r="20012" spans="1:6" x14ac:dyDescent="0.25">
      <c r="A20012" t="s">
        <v>21250</v>
      </c>
      <c r="B20012">
        <v>1</v>
      </c>
      <c r="C20012" t="s">
        <v>9357</v>
      </c>
      <c r="D20012" s="84"/>
      <c r="F20012" s="84"/>
    </row>
    <row r="20013" spans="1:6" x14ac:dyDescent="0.25">
      <c r="A20013" t="s">
        <v>21251</v>
      </c>
      <c r="B20013">
        <v>1</v>
      </c>
      <c r="C20013" t="s">
        <v>9357</v>
      </c>
      <c r="D20013" s="84"/>
      <c r="F20013" s="84"/>
    </row>
    <row r="20014" spans="1:6" x14ac:dyDescent="0.25">
      <c r="A20014" t="s">
        <v>21252</v>
      </c>
      <c r="B20014">
        <v>1</v>
      </c>
      <c r="C20014" t="s">
        <v>9357</v>
      </c>
      <c r="D20014" s="84"/>
      <c r="F20014" s="84"/>
    </row>
    <row r="20015" spans="1:6" x14ac:dyDescent="0.25">
      <c r="A20015" t="s">
        <v>21253</v>
      </c>
      <c r="B20015">
        <v>1</v>
      </c>
      <c r="C20015" t="s">
        <v>9357</v>
      </c>
      <c r="D20015" s="84"/>
      <c r="F20015" s="84"/>
    </row>
    <row r="20016" spans="1:6" x14ac:dyDescent="0.25">
      <c r="A20016" t="s">
        <v>21254</v>
      </c>
      <c r="B20016">
        <v>1</v>
      </c>
      <c r="C20016" t="s">
        <v>9357</v>
      </c>
      <c r="D20016" s="84"/>
      <c r="F20016" s="84"/>
    </row>
    <row r="20017" spans="1:6" x14ac:dyDescent="0.25">
      <c r="A20017" t="s">
        <v>21255</v>
      </c>
      <c r="B20017">
        <v>1</v>
      </c>
      <c r="C20017" t="s">
        <v>9357</v>
      </c>
      <c r="D20017" s="84"/>
      <c r="F20017" s="84"/>
    </row>
    <row r="20018" spans="1:6" x14ac:dyDescent="0.25">
      <c r="A20018" t="s">
        <v>21256</v>
      </c>
      <c r="B20018">
        <v>1</v>
      </c>
      <c r="C20018" t="s">
        <v>9357</v>
      </c>
      <c r="D20018" s="84"/>
      <c r="F20018" s="84"/>
    </row>
    <row r="20019" spans="1:6" x14ac:dyDescent="0.25">
      <c r="A20019" t="s">
        <v>21257</v>
      </c>
      <c r="B20019">
        <v>1</v>
      </c>
      <c r="C20019" t="s">
        <v>9357</v>
      </c>
      <c r="D20019" s="84"/>
      <c r="F20019" s="84"/>
    </row>
    <row r="20020" spans="1:6" x14ac:dyDescent="0.25">
      <c r="A20020" t="s">
        <v>21258</v>
      </c>
      <c r="B20020">
        <v>1</v>
      </c>
      <c r="C20020" t="s">
        <v>9357</v>
      </c>
      <c r="D20020" s="84"/>
      <c r="F20020" s="84"/>
    </row>
    <row r="20021" spans="1:6" x14ac:dyDescent="0.25">
      <c r="A20021" t="s">
        <v>21259</v>
      </c>
      <c r="B20021">
        <v>1</v>
      </c>
      <c r="C20021" t="s">
        <v>9357</v>
      </c>
      <c r="D20021" s="84"/>
      <c r="F20021" s="84"/>
    </row>
    <row r="20022" spans="1:6" x14ac:dyDescent="0.25">
      <c r="A20022" t="s">
        <v>21260</v>
      </c>
      <c r="B20022">
        <v>1</v>
      </c>
      <c r="C20022" t="s">
        <v>9357</v>
      </c>
      <c r="D20022" s="84"/>
      <c r="F20022" s="84"/>
    </row>
    <row r="20023" spans="1:6" x14ac:dyDescent="0.25">
      <c r="A20023" t="s">
        <v>21261</v>
      </c>
      <c r="B20023">
        <v>1</v>
      </c>
      <c r="C20023" t="s">
        <v>9357</v>
      </c>
      <c r="D20023" s="84"/>
      <c r="F20023" s="84"/>
    </row>
    <row r="20024" spans="1:6" x14ac:dyDescent="0.25">
      <c r="A20024" t="s">
        <v>21262</v>
      </c>
      <c r="B20024">
        <v>1</v>
      </c>
      <c r="C20024" t="s">
        <v>9357</v>
      </c>
      <c r="D20024" s="84"/>
      <c r="F20024" s="84"/>
    </row>
    <row r="20025" spans="1:6" x14ac:dyDescent="0.25">
      <c r="A20025" t="s">
        <v>21263</v>
      </c>
      <c r="B20025">
        <v>1</v>
      </c>
      <c r="C20025" t="s">
        <v>9357</v>
      </c>
      <c r="D20025" s="84"/>
      <c r="F20025" s="84"/>
    </row>
    <row r="20026" spans="1:6" x14ac:dyDescent="0.25">
      <c r="A20026" t="s">
        <v>21264</v>
      </c>
      <c r="B20026">
        <v>1</v>
      </c>
      <c r="C20026" t="s">
        <v>9357</v>
      </c>
      <c r="D20026" s="84"/>
      <c r="F20026" s="84"/>
    </row>
    <row r="20027" spans="1:6" x14ac:dyDescent="0.25">
      <c r="A20027" t="s">
        <v>21265</v>
      </c>
      <c r="B20027">
        <v>1</v>
      </c>
      <c r="C20027" t="s">
        <v>9357</v>
      </c>
      <c r="D20027" s="84"/>
      <c r="F20027" s="84"/>
    </row>
    <row r="20028" spans="1:6" x14ac:dyDescent="0.25">
      <c r="A20028" t="s">
        <v>21266</v>
      </c>
      <c r="B20028">
        <v>1</v>
      </c>
      <c r="C20028" t="s">
        <v>9357</v>
      </c>
      <c r="D20028" s="84"/>
      <c r="F20028" s="84"/>
    </row>
    <row r="20029" spans="1:6" x14ac:dyDescent="0.25">
      <c r="A20029" t="s">
        <v>21267</v>
      </c>
      <c r="B20029">
        <v>1</v>
      </c>
      <c r="C20029" t="s">
        <v>9357</v>
      </c>
      <c r="D20029" s="84"/>
      <c r="F20029" s="84"/>
    </row>
    <row r="20030" spans="1:6" x14ac:dyDescent="0.25">
      <c r="A20030" t="s">
        <v>21268</v>
      </c>
      <c r="B20030">
        <v>1</v>
      </c>
      <c r="C20030" t="s">
        <v>9357</v>
      </c>
      <c r="D20030" s="84"/>
      <c r="F20030" s="84"/>
    </row>
    <row r="20031" spans="1:6" x14ac:dyDescent="0.25">
      <c r="A20031" t="s">
        <v>21269</v>
      </c>
      <c r="B20031">
        <v>1</v>
      </c>
      <c r="C20031" t="s">
        <v>9357</v>
      </c>
      <c r="D20031" s="84"/>
      <c r="F20031" s="84"/>
    </row>
    <row r="20032" spans="1:6" x14ac:dyDescent="0.25">
      <c r="A20032" t="s">
        <v>21270</v>
      </c>
      <c r="B20032">
        <v>1</v>
      </c>
      <c r="C20032" t="s">
        <v>9357</v>
      </c>
      <c r="D20032" s="84"/>
      <c r="F20032" s="84"/>
    </row>
    <row r="20033" spans="1:6" x14ac:dyDescent="0.25">
      <c r="A20033" t="s">
        <v>21271</v>
      </c>
      <c r="B20033">
        <v>1</v>
      </c>
      <c r="C20033" t="s">
        <v>9357</v>
      </c>
      <c r="D20033" s="84"/>
      <c r="F20033" s="84"/>
    </row>
    <row r="20034" spans="1:6" x14ac:dyDescent="0.25">
      <c r="A20034" t="s">
        <v>21272</v>
      </c>
      <c r="B20034">
        <v>1</v>
      </c>
      <c r="C20034" t="s">
        <v>9357</v>
      </c>
      <c r="D20034" s="84"/>
      <c r="F20034" s="84"/>
    </row>
    <row r="20035" spans="1:6" x14ac:dyDescent="0.25">
      <c r="A20035" t="s">
        <v>21273</v>
      </c>
      <c r="B20035">
        <v>1</v>
      </c>
      <c r="C20035" t="s">
        <v>9357</v>
      </c>
      <c r="D20035" s="84"/>
      <c r="F20035" s="84"/>
    </row>
    <row r="20036" spans="1:6" x14ac:dyDescent="0.25">
      <c r="A20036" t="s">
        <v>21274</v>
      </c>
      <c r="B20036">
        <v>1</v>
      </c>
      <c r="C20036" t="s">
        <v>9357</v>
      </c>
      <c r="D20036" s="84"/>
      <c r="F20036" s="84"/>
    </row>
    <row r="20037" spans="1:6" x14ac:dyDescent="0.25">
      <c r="A20037" t="s">
        <v>21275</v>
      </c>
      <c r="B20037">
        <v>1</v>
      </c>
      <c r="C20037" t="s">
        <v>9357</v>
      </c>
      <c r="D20037" s="84"/>
      <c r="F20037" s="84"/>
    </row>
    <row r="20038" spans="1:6" x14ac:dyDescent="0.25">
      <c r="A20038" t="s">
        <v>21276</v>
      </c>
      <c r="B20038">
        <v>1</v>
      </c>
      <c r="C20038" t="s">
        <v>9357</v>
      </c>
      <c r="D20038" s="84"/>
      <c r="F20038" s="84"/>
    </row>
    <row r="20039" spans="1:6" x14ac:dyDescent="0.25">
      <c r="A20039" t="s">
        <v>21277</v>
      </c>
      <c r="B20039">
        <v>1</v>
      </c>
      <c r="C20039" t="s">
        <v>9357</v>
      </c>
      <c r="D20039" s="84"/>
      <c r="F20039" s="84"/>
    </row>
    <row r="20040" spans="1:6" x14ac:dyDescent="0.25">
      <c r="A20040" t="s">
        <v>21278</v>
      </c>
      <c r="B20040">
        <v>1</v>
      </c>
      <c r="C20040" t="s">
        <v>9357</v>
      </c>
      <c r="D20040" s="84"/>
      <c r="F20040" s="84"/>
    </row>
    <row r="20041" spans="1:6" x14ac:dyDescent="0.25">
      <c r="A20041" t="s">
        <v>21279</v>
      </c>
      <c r="B20041">
        <v>1</v>
      </c>
      <c r="C20041" t="s">
        <v>9357</v>
      </c>
      <c r="D20041" s="84"/>
      <c r="F20041" s="84"/>
    </row>
    <row r="20042" spans="1:6" x14ac:dyDescent="0.25">
      <c r="A20042" t="s">
        <v>21280</v>
      </c>
      <c r="B20042">
        <v>1</v>
      </c>
      <c r="C20042" t="s">
        <v>9357</v>
      </c>
      <c r="D20042" s="84"/>
      <c r="F20042" s="84"/>
    </row>
    <row r="20043" spans="1:6" x14ac:dyDescent="0.25">
      <c r="A20043" t="s">
        <v>21281</v>
      </c>
      <c r="B20043">
        <v>1</v>
      </c>
      <c r="C20043" t="s">
        <v>9357</v>
      </c>
      <c r="D20043" s="84"/>
      <c r="F20043" s="84"/>
    </row>
    <row r="20044" spans="1:6" x14ac:dyDescent="0.25">
      <c r="A20044" t="s">
        <v>21282</v>
      </c>
      <c r="B20044">
        <v>1</v>
      </c>
      <c r="C20044" t="s">
        <v>9357</v>
      </c>
      <c r="D20044" s="84"/>
      <c r="F20044" s="84"/>
    </row>
    <row r="20045" spans="1:6" x14ac:dyDescent="0.25">
      <c r="A20045" t="s">
        <v>21283</v>
      </c>
      <c r="B20045">
        <v>1</v>
      </c>
      <c r="C20045" t="s">
        <v>9357</v>
      </c>
      <c r="D20045" s="84"/>
      <c r="F20045" s="84"/>
    </row>
    <row r="20046" spans="1:6" x14ac:dyDescent="0.25">
      <c r="A20046" t="s">
        <v>21284</v>
      </c>
      <c r="B20046">
        <v>1</v>
      </c>
      <c r="C20046" t="s">
        <v>9357</v>
      </c>
      <c r="D20046" s="84"/>
      <c r="F20046" s="84"/>
    </row>
    <row r="20047" spans="1:6" x14ac:dyDescent="0.25">
      <c r="A20047" t="s">
        <v>21285</v>
      </c>
      <c r="B20047">
        <v>1</v>
      </c>
      <c r="C20047" t="s">
        <v>9357</v>
      </c>
      <c r="D20047" s="84"/>
      <c r="F20047" s="84"/>
    </row>
    <row r="20048" spans="1:6" x14ac:dyDescent="0.25">
      <c r="A20048" t="s">
        <v>21286</v>
      </c>
      <c r="B20048">
        <v>1</v>
      </c>
      <c r="C20048" t="s">
        <v>9357</v>
      </c>
      <c r="D20048" s="84"/>
      <c r="F20048" s="84"/>
    </row>
    <row r="20049" spans="1:6" x14ac:dyDescent="0.25">
      <c r="A20049" t="s">
        <v>21287</v>
      </c>
      <c r="B20049">
        <v>1</v>
      </c>
      <c r="C20049" t="s">
        <v>9357</v>
      </c>
      <c r="D20049" s="84"/>
      <c r="F20049" s="84"/>
    </row>
    <row r="20050" spans="1:6" x14ac:dyDescent="0.25">
      <c r="A20050" t="s">
        <v>21288</v>
      </c>
      <c r="B20050">
        <v>1</v>
      </c>
      <c r="C20050" t="s">
        <v>9357</v>
      </c>
      <c r="D20050" s="84"/>
      <c r="F20050" s="84"/>
    </row>
    <row r="20051" spans="1:6" x14ac:dyDescent="0.25">
      <c r="A20051" t="s">
        <v>21289</v>
      </c>
      <c r="B20051">
        <v>1</v>
      </c>
      <c r="C20051" t="s">
        <v>9357</v>
      </c>
      <c r="D20051" s="84"/>
      <c r="F20051" s="84"/>
    </row>
    <row r="20052" spans="1:6" x14ac:dyDescent="0.25">
      <c r="A20052" t="s">
        <v>21290</v>
      </c>
      <c r="B20052">
        <v>1</v>
      </c>
      <c r="C20052" t="s">
        <v>9357</v>
      </c>
      <c r="D20052" s="84"/>
      <c r="F20052" s="84"/>
    </row>
    <row r="20053" spans="1:6" x14ac:dyDescent="0.25">
      <c r="A20053" t="s">
        <v>21291</v>
      </c>
      <c r="B20053">
        <v>1</v>
      </c>
      <c r="C20053" t="s">
        <v>9357</v>
      </c>
      <c r="D20053" s="84"/>
      <c r="F20053" s="84"/>
    </row>
    <row r="20054" spans="1:6" x14ac:dyDescent="0.25">
      <c r="A20054" t="s">
        <v>21292</v>
      </c>
      <c r="B20054">
        <v>1</v>
      </c>
      <c r="C20054" t="s">
        <v>9357</v>
      </c>
      <c r="D20054" s="84"/>
      <c r="F20054" s="84"/>
    </row>
    <row r="20055" spans="1:6" x14ac:dyDescent="0.25">
      <c r="A20055" t="s">
        <v>21293</v>
      </c>
      <c r="B20055">
        <v>1</v>
      </c>
      <c r="C20055" t="s">
        <v>9357</v>
      </c>
      <c r="D20055" s="84"/>
      <c r="F20055" s="84"/>
    </row>
    <row r="20056" spans="1:6" x14ac:dyDescent="0.25">
      <c r="A20056" t="s">
        <v>21294</v>
      </c>
      <c r="B20056">
        <v>1</v>
      </c>
      <c r="C20056" t="s">
        <v>9357</v>
      </c>
      <c r="D20056" s="84"/>
      <c r="F20056" s="84"/>
    </row>
    <row r="20057" spans="1:6" x14ac:dyDescent="0.25">
      <c r="A20057" t="s">
        <v>21295</v>
      </c>
      <c r="B20057">
        <v>1</v>
      </c>
      <c r="C20057" t="s">
        <v>9357</v>
      </c>
      <c r="D20057" s="84"/>
      <c r="F20057" s="84"/>
    </row>
    <row r="20058" spans="1:6" x14ac:dyDescent="0.25">
      <c r="A20058" t="s">
        <v>21296</v>
      </c>
      <c r="B20058">
        <v>1</v>
      </c>
      <c r="C20058" t="s">
        <v>9357</v>
      </c>
      <c r="D20058" s="84"/>
      <c r="F20058" s="84"/>
    </row>
    <row r="20059" spans="1:6" x14ac:dyDescent="0.25">
      <c r="A20059" t="s">
        <v>21297</v>
      </c>
      <c r="B20059">
        <v>1</v>
      </c>
      <c r="C20059" t="s">
        <v>9357</v>
      </c>
      <c r="D20059" s="84"/>
      <c r="F20059" s="84"/>
    </row>
    <row r="20060" spans="1:6" x14ac:dyDescent="0.25">
      <c r="A20060" t="s">
        <v>21298</v>
      </c>
      <c r="B20060">
        <v>1</v>
      </c>
      <c r="C20060" t="s">
        <v>9357</v>
      </c>
      <c r="D20060" s="84"/>
      <c r="F20060" s="84"/>
    </row>
    <row r="20061" spans="1:6" x14ac:dyDescent="0.25">
      <c r="A20061" t="s">
        <v>21299</v>
      </c>
      <c r="B20061">
        <v>1</v>
      </c>
      <c r="C20061" t="s">
        <v>9357</v>
      </c>
      <c r="D20061" s="84"/>
      <c r="F20061" s="84"/>
    </row>
    <row r="20062" spans="1:6" x14ac:dyDescent="0.25">
      <c r="A20062" t="s">
        <v>21300</v>
      </c>
      <c r="B20062">
        <v>1</v>
      </c>
      <c r="C20062" t="s">
        <v>9357</v>
      </c>
      <c r="D20062" s="84"/>
      <c r="F20062" s="84"/>
    </row>
    <row r="20063" spans="1:6" x14ac:dyDescent="0.25">
      <c r="A20063" t="s">
        <v>21301</v>
      </c>
      <c r="B20063">
        <v>1</v>
      </c>
      <c r="C20063" t="s">
        <v>9357</v>
      </c>
      <c r="D20063" s="84"/>
      <c r="F20063" s="84"/>
    </row>
    <row r="20064" spans="1:6" x14ac:dyDescent="0.25">
      <c r="A20064" t="s">
        <v>21302</v>
      </c>
      <c r="B20064">
        <v>1</v>
      </c>
      <c r="C20064" t="s">
        <v>9357</v>
      </c>
      <c r="D20064" s="84"/>
      <c r="F20064" s="84"/>
    </row>
    <row r="20065" spans="1:6" x14ac:dyDescent="0.25">
      <c r="A20065" t="s">
        <v>21303</v>
      </c>
      <c r="B20065">
        <v>1</v>
      </c>
      <c r="C20065" t="s">
        <v>9357</v>
      </c>
      <c r="D20065" s="84"/>
      <c r="F20065" s="84"/>
    </row>
    <row r="20066" spans="1:6" x14ac:dyDescent="0.25">
      <c r="A20066" t="s">
        <v>21304</v>
      </c>
      <c r="B20066">
        <v>1</v>
      </c>
      <c r="C20066" t="s">
        <v>9357</v>
      </c>
      <c r="D20066" s="84"/>
      <c r="F20066" s="84"/>
    </row>
    <row r="20067" spans="1:6" x14ac:dyDescent="0.25">
      <c r="A20067" t="s">
        <v>21305</v>
      </c>
      <c r="B20067">
        <v>1</v>
      </c>
      <c r="C20067" t="s">
        <v>9357</v>
      </c>
      <c r="D20067" s="84"/>
      <c r="F20067" s="84"/>
    </row>
    <row r="20068" spans="1:6" x14ac:dyDescent="0.25">
      <c r="A20068" t="s">
        <v>21306</v>
      </c>
      <c r="B20068">
        <v>1</v>
      </c>
      <c r="C20068" t="s">
        <v>9357</v>
      </c>
      <c r="D20068" s="84"/>
      <c r="F20068" s="84"/>
    </row>
    <row r="20069" spans="1:6" x14ac:dyDescent="0.25">
      <c r="A20069" t="s">
        <v>21307</v>
      </c>
      <c r="B20069">
        <v>1</v>
      </c>
      <c r="C20069" t="s">
        <v>9357</v>
      </c>
      <c r="D20069" s="84"/>
      <c r="F20069" s="84"/>
    </row>
    <row r="20070" spans="1:6" x14ac:dyDescent="0.25">
      <c r="A20070" t="s">
        <v>21308</v>
      </c>
      <c r="B20070">
        <v>1</v>
      </c>
      <c r="C20070" t="s">
        <v>9357</v>
      </c>
      <c r="D20070" s="84"/>
      <c r="F20070" s="84"/>
    </row>
    <row r="20071" spans="1:6" x14ac:dyDescent="0.25">
      <c r="A20071" t="s">
        <v>21309</v>
      </c>
      <c r="B20071">
        <v>1</v>
      </c>
      <c r="C20071" t="s">
        <v>9357</v>
      </c>
      <c r="D20071" s="84"/>
      <c r="F20071" s="84"/>
    </row>
    <row r="20072" spans="1:6" x14ac:dyDescent="0.25">
      <c r="A20072" t="s">
        <v>21310</v>
      </c>
      <c r="B20072">
        <v>1</v>
      </c>
      <c r="C20072" t="s">
        <v>9357</v>
      </c>
      <c r="D20072" s="84"/>
      <c r="F20072" s="84"/>
    </row>
    <row r="20073" spans="1:6" x14ac:dyDescent="0.25">
      <c r="A20073" t="s">
        <v>21311</v>
      </c>
      <c r="B20073">
        <v>1</v>
      </c>
      <c r="C20073" t="s">
        <v>9357</v>
      </c>
      <c r="D20073" s="84"/>
      <c r="F20073" s="84"/>
    </row>
    <row r="20074" spans="1:6" x14ac:dyDescent="0.25">
      <c r="A20074" t="s">
        <v>21312</v>
      </c>
      <c r="B20074">
        <v>1</v>
      </c>
      <c r="C20074" t="s">
        <v>9357</v>
      </c>
      <c r="D20074" s="84"/>
      <c r="F20074" s="84"/>
    </row>
    <row r="20075" spans="1:6" x14ac:dyDescent="0.25">
      <c r="A20075" t="s">
        <v>21313</v>
      </c>
      <c r="B20075">
        <v>1</v>
      </c>
      <c r="C20075" t="s">
        <v>9357</v>
      </c>
      <c r="D20075" s="84"/>
      <c r="F20075" s="84"/>
    </row>
    <row r="20076" spans="1:6" x14ac:dyDescent="0.25">
      <c r="A20076" t="s">
        <v>21314</v>
      </c>
      <c r="B20076">
        <v>1</v>
      </c>
      <c r="C20076" t="s">
        <v>9357</v>
      </c>
      <c r="D20076" s="84"/>
      <c r="F20076" s="84"/>
    </row>
    <row r="20077" spans="1:6" x14ac:dyDescent="0.25">
      <c r="A20077" t="s">
        <v>21315</v>
      </c>
      <c r="B20077">
        <v>1</v>
      </c>
      <c r="C20077" t="s">
        <v>9357</v>
      </c>
      <c r="D20077" s="84"/>
      <c r="F20077" s="84"/>
    </row>
    <row r="20078" spans="1:6" x14ac:dyDescent="0.25">
      <c r="A20078" t="s">
        <v>21316</v>
      </c>
      <c r="B20078">
        <v>1</v>
      </c>
      <c r="C20078" t="s">
        <v>9357</v>
      </c>
      <c r="D20078" s="84"/>
      <c r="F20078" s="84"/>
    </row>
    <row r="20079" spans="1:6" x14ac:dyDescent="0.25">
      <c r="A20079" t="s">
        <v>21317</v>
      </c>
      <c r="B20079">
        <v>1</v>
      </c>
      <c r="C20079" t="s">
        <v>9357</v>
      </c>
      <c r="D20079" s="84"/>
      <c r="F20079" s="84"/>
    </row>
    <row r="20080" spans="1:6" x14ac:dyDescent="0.25">
      <c r="A20080" t="s">
        <v>21318</v>
      </c>
      <c r="B20080">
        <v>1</v>
      </c>
      <c r="C20080" t="s">
        <v>9357</v>
      </c>
      <c r="D20080" s="84"/>
      <c r="F20080" s="84"/>
    </row>
    <row r="20081" spans="1:6" x14ac:dyDescent="0.25">
      <c r="A20081" t="s">
        <v>21319</v>
      </c>
      <c r="B20081">
        <v>1</v>
      </c>
      <c r="C20081" t="s">
        <v>9357</v>
      </c>
      <c r="D20081" s="84"/>
      <c r="F20081" s="84"/>
    </row>
    <row r="20082" spans="1:6" x14ac:dyDescent="0.25">
      <c r="A20082" t="s">
        <v>21320</v>
      </c>
      <c r="B20082">
        <v>1</v>
      </c>
      <c r="C20082" t="s">
        <v>9357</v>
      </c>
      <c r="D20082" s="84"/>
      <c r="F20082" s="84"/>
    </row>
    <row r="20083" spans="1:6" x14ac:dyDescent="0.25">
      <c r="A20083" t="s">
        <v>21321</v>
      </c>
      <c r="B20083">
        <v>1</v>
      </c>
      <c r="C20083" t="s">
        <v>9357</v>
      </c>
      <c r="D20083" s="84"/>
      <c r="F20083" s="84"/>
    </row>
    <row r="20084" spans="1:6" x14ac:dyDescent="0.25">
      <c r="A20084" t="s">
        <v>21322</v>
      </c>
      <c r="B20084">
        <v>1</v>
      </c>
      <c r="C20084" t="s">
        <v>9357</v>
      </c>
      <c r="D20084" s="84"/>
      <c r="F20084" s="84"/>
    </row>
    <row r="20085" spans="1:6" x14ac:dyDescent="0.25">
      <c r="A20085" t="s">
        <v>21323</v>
      </c>
      <c r="B20085">
        <v>1</v>
      </c>
      <c r="C20085" t="s">
        <v>9357</v>
      </c>
      <c r="D20085" s="84"/>
      <c r="F20085" s="84"/>
    </row>
    <row r="20086" spans="1:6" x14ac:dyDescent="0.25">
      <c r="A20086" t="s">
        <v>21324</v>
      </c>
      <c r="B20086">
        <v>1</v>
      </c>
      <c r="C20086" t="s">
        <v>9357</v>
      </c>
      <c r="D20086" s="84"/>
      <c r="F20086" s="84"/>
    </row>
    <row r="20087" spans="1:6" x14ac:dyDescent="0.25">
      <c r="A20087" t="s">
        <v>21325</v>
      </c>
      <c r="B20087">
        <v>1</v>
      </c>
      <c r="C20087" t="s">
        <v>9357</v>
      </c>
      <c r="D20087" s="84"/>
      <c r="F20087" s="84"/>
    </row>
    <row r="20088" spans="1:6" x14ac:dyDescent="0.25">
      <c r="A20088" t="s">
        <v>21326</v>
      </c>
      <c r="B20088">
        <v>1</v>
      </c>
      <c r="C20088" t="s">
        <v>9357</v>
      </c>
      <c r="D20088" s="84"/>
      <c r="F20088" s="84"/>
    </row>
    <row r="20089" spans="1:6" x14ac:dyDescent="0.25">
      <c r="A20089" t="s">
        <v>21327</v>
      </c>
      <c r="B20089">
        <v>1</v>
      </c>
      <c r="C20089" t="s">
        <v>9357</v>
      </c>
      <c r="D20089" s="84"/>
      <c r="F20089" s="84"/>
    </row>
    <row r="20090" spans="1:6" x14ac:dyDescent="0.25">
      <c r="A20090" t="s">
        <v>21328</v>
      </c>
      <c r="B20090">
        <v>1</v>
      </c>
      <c r="C20090" t="s">
        <v>9357</v>
      </c>
      <c r="D20090" s="84"/>
      <c r="F20090" s="84"/>
    </row>
    <row r="20091" spans="1:6" x14ac:dyDescent="0.25">
      <c r="A20091" t="s">
        <v>21329</v>
      </c>
      <c r="B20091">
        <v>1</v>
      </c>
      <c r="C20091" t="s">
        <v>9357</v>
      </c>
      <c r="D20091" s="84"/>
      <c r="F20091" s="84"/>
    </row>
    <row r="20092" spans="1:6" x14ac:dyDescent="0.25">
      <c r="A20092" t="s">
        <v>21330</v>
      </c>
      <c r="B20092">
        <v>1</v>
      </c>
      <c r="C20092" t="s">
        <v>9357</v>
      </c>
      <c r="D20092" s="84"/>
      <c r="F20092" s="84"/>
    </row>
    <row r="20093" spans="1:6" x14ac:dyDescent="0.25">
      <c r="A20093" t="s">
        <v>21331</v>
      </c>
      <c r="B20093">
        <v>1</v>
      </c>
      <c r="C20093" t="s">
        <v>9357</v>
      </c>
      <c r="D20093" s="84"/>
      <c r="F20093" s="84"/>
    </row>
    <row r="20094" spans="1:6" x14ac:dyDescent="0.25">
      <c r="A20094" t="s">
        <v>21332</v>
      </c>
      <c r="B20094">
        <v>1</v>
      </c>
      <c r="C20094" t="s">
        <v>9357</v>
      </c>
      <c r="D20094" s="84"/>
      <c r="F20094" s="84"/>
    </row>
    <row r="20095" spans="1:6" x14ac:dyDescent="0.25">
      <c r="A20095" t="s">
        <v>21333</v>
      </c>
      <c r="B20095">
        <v>1</v>
      </c>
      <c r="C20095" t="s">
        <v>9357</v>
      </c>
      <c r="D20095" s="84"/>
      <c r="F20095" s="84"/>
    </row>
    <row r="20096" spans="1:6" x14ac:dyDescent="0.25">
      <c r="A20096" t="s">
        <v>21334</v>
      </c>
      <c r="B20096">
        <v>1</v>
      </c>
      <c r="C20096" t="s">
        <v>9357</v>
      </c>
      <c r="D20096" s="84"/>
      <c r="F20096" s="84"/>
    </row>
    <row r="20097" spans="1:6" x14ac:dyDescent="0.25">
      <c r="A20097" t="s">
        <v>21335</v>
      </c>
      <c r="B20097">
        <v>1</v>
      </c>
      <c r="C20097" t="s">
        <v>9357</v>
      </c>
      <c r="D20097" s="84"/>
      <c r="F20097" s="84"/>
    </row>
    <row r="20098" spans="1:6" x14ac:dyDescent="0.25">
      <c r="A20098" t="s">
        <v>21336</v>
      </c>
      <c r="B20098">
        <v>1</v>
      </c>
      <c r="C20098" t="s">
        <v>9357</v>
      </c>
      <c r="D20098" s="84"/>
      <c r="F20098" s="84"/>
    </row>
    <row r="20099" spans="1:6" x14ac:dyDescent="0.25">
      <c r="A20099" t="s">
        <v>21337</v>
      </c>
      <c r="B20099">
        <v>1</v>
      </c>
      <c r="C20099" t="s">
        <v>9357</v>
      </c>
      <c r="D20099" s="84"/>
      <c r="F20099" s="84"/>
    </row>
    <row r="20100" spans="1:6" x14ac:dyDescent="0.25">
      <c r="A20100" t="s">
        <v>21338</v>
      </c>
      <c r="B20100">
        <v>1</v>
      </c>
      <c r="C20100" t="s">
        <v>9357</v>
      </c>
      <c r="D20100" s="84"/>
      <c r="F20100" s="84"/>
    </row>
    <row r="20101" spans="1:6" x14ac:dyDescent="0.25">
      <c r="A20101" t="s">
        <v>21339</v>
      </c>
      <c r="B20101">
        <v>1</v>
      </c>
      <c r="C20101" t="s">
        <v>9357</v>
      </c>
      <c r="D20101" s="84"/>
      <c r="F20101" s="84"/>
    </row>
    <row r="20102" spans="1:6" x14ac:dyDescent="0.25">
      <c r="A20102" t="s">
        <v>21340</v>
      </c>
      <c r="B20102">
        <v>1</v>
      </c>
      <c r="C20102" t="s">
        <v>9357</v>
      </c>
      <c r="D20102" s="84"/>
      <c r="F20102" s="84"/>
    </row>
    <row r="20103" spans="1:6" x14ac:dyDescent="0.25">
      <c r="A20103" t="s">
        <v>21341</v>
      </c>
      <c r="B20103">
        <v>1</v>
      </c>
      <c r="C20103" t="s">
        <v>9357</v>
      </c>
      <c r="D20103" s="84"/>
      <c r="F20103" s="84"/>
    </row>
    <row r="20104" spans="1:6" x14ac:dyDescent="0.25">
      <c r="A20104" t="s">
        <v>21342</v>
      </c>
      <c r="B20104">
        <v>1</v>
      </c>
      <c r="C20104" t="s">
        <v>9357</v>
      </c>
      <c r="D20104" s="84"/>
      <c r="F20104" s="84"/>
    </row>
    <row r="20105" spans="1:6" x14ac:dyDescent="0.25">
      <c r="A20105" t="s">
        <v>21343</v>
      </c>
      <c r="B20105">
        <v>1</v>
      </c>
      <c r="C20105" t="s">
        <v>9357</v>
      </c>
      <c r="D20105" s="84"/>
      <c r="F20105" s="84"/>
    </row>
    <row r="20106" spans="1:6" x14ac:dyDescent="0.25">
      <c r="A20106" t="s">
        <v>21344</v>
      </c>
      <c r="B20106">
        <v>1</v>
      </c>
      <c r="C20106" t="s">
        <v>9357</v>
      </c>
      <c r="D20106" s="84"/>
      <c r="F20106" s="84"/>
    </row>
    <row r="20107" spans="1:6" x14ac:dyDescent="0.25">
      <c r="A20107" t="s">
        <v>21345</v>
      </c>
      <c r="B20107">
        <v>1</v>
      </c>
      <c r="C20107" t="s">
        <v>9357</v>
      </c>
      <c r="D20107" s="84"/>
      <c r="F20107" s="84"/>
    </row>
    <row r="20108" spans="1:6" x14ac:dyDescent="0.25">
      <c r="A20108" t="s">
        <v>21346</v>
      </c>
      <c r="B20108">
        <v>1</v>
      </c>
      <c r="C20108" t="s">
        <v>9357</v>
      </c>
      <c r="D20108" s="84"/>
      <c r="F20108" s="84"/>
    </row>
    <row r="20109" spans="1:6" x14ac:dyDescent="0.25">
      <c r="A20109" t="s">
        <v>21347</v>
      </c>
      <c r="B20109">
        <v>1</v>
      </c>
      <c r="C20109" t="s">
        <v>9357</v>
      </c>
      <c r="D20109" s="84"/>
      <c r="F20109" s="84"/>
    </row>
    <row r="20110" spans="1:6" x14ac:dyDescent="0.25">
      <c r="A20110" t="s">
        <v>21348</v>
      </c>
      <c r="B20110">
        <v>1</v>
      </c>
      <c r="C20110" t="s">
        <v>9357</v>
      </c>
      <c r="D20110" s="84"/>
      <c r="F20110" s="84"/>
    </row>
    <row r="20111" spans="1:6" x14ac:dyDescent="0.25">
      <c r="A20111" t="s">
        <v>21349</v>
      </c>
      <c r="B20111">
        <v>1</v>
      </c>
      <c r="C20111" t="s">
        <v>9357</v>
      </c>
      <c r="D20111" s="84"/>
      <c r="F20111" s="84"/>
    </row>
    <row r="20112" spans="1:6" x14ac:dyDescent="0.25">
      <c r="A20112" t="s">
        <v>21350</v>
      </c>
      <c r="B20112">
        <v>1</v>
      </c>
      <c r="C20112" t="s">
        <v>9357</v>
      </c>
      <c r="D20112" s="84"/>
      <c r="F20112" s="84"/>
    </row>
    <row r="20113" spans="1:6" x14ac:dyDescent="0.25">
      <c r="A20113" t="s">
        <v>21351</v>
      </c>
      <c r="B20113">
        <v>1</v>
      </c>
      <c r="C20113" t="s">
        <v>9357</v>
      </c>
      <c r="D20113" s="84"/>
      <c r="F20113" s="84"/>
    </row>
    <row r="20114" spans="1:6" x14ac:dyDescent="0.25">
      <c r="A20114" t="s">
        <v>21352</v>
      </c>
      <c r="B20114">
        <v>1</v>
      </c>
      <c r="C20114" t="s">
        <v>9357</v>
      </c>
      <c r="D20114" s="84"/>
      <c r="F20114" s="84"/>
    </row>
    <row r="20115" spans="1:6" x14ac:dyDescent="0.25">
      <c r="A20115" t="s">
        <v>21353</v>
      </c>
      <c r="B20115">
        <v>1</v>
      </c>
      <c r="C20115" t="s">
        <v>9357</v>
      </c>
      <c r="D20115" s="84"/>
      <c r="F20115" s="84"/>
    </row>
    <row r="20116" spans="1:6" x14ac:dyDescent="0.25">
      <c r="A20116" t="s">
        <v>21354</v>
      </c>
      <c r="B20116">
        <v>1</v>
      </c>
      <c r="C20116" t="s">
        <v>9357</v>
      </c>
      <c r="D20116" s="84"/>
      <c r="F20116" s="84"/>
    </row>
    <row r="20117" spans="1:6" x14ac:dyDescent="0.25">
      <c r="A20117" t="s">
        <v>21355</v>
      </c>
      <c r="B20117">
        <v>1</v>
      </c>
      <c r="C20117" t="s">
        <v>9357</v>
      </c>
      <c r="D20117" s="84"/>
      <c r="F20117" s="84"/>
    </row>
    <row r="20118" spans="1:6" x14ac:dyDescent="0.25">
      <c r="A20118" t="s">
        <v>21356</v>
      </c>
      <c r="B20118">
        <v>1</v>
      </c>
      <c r="C20118" t="s">
        <v>9357</v>
      </c>
      <c r="D20118" s="84"/>
      <c r="F20118" s="84"/>
    </row>
    <row r="20119" spans="1:6" x14ac:dyDescent="0.25">
      <c r="A20119" t="s">
        <v>21357</v>
      </c>
      <c r="B20119">
        <v>1</v>
      </c>
      <c r="C20119" t="s">
        <v>9357</v>
      </c>
      <c r="D20119" s="84"/>
      <c r="F20119" s="84"/>
    </row>
    <row r="20120" spans="1:6" x14ac:dyDescent="0.25">
      <c r="A20120" t="s">
        <v>21358</v>
      </c>
      <c r="B20120">
        <v>1</v>
      </c>
      <c r="C20120" t="s">
        <v>9357</v>
      </c>
      <c r="D20120" s="84"/>
      <c r="F20120" s="84"/>
    </row>
    <row r="20121" spans="1:6" x14ac:dyDescent="0.25">
      <c r="A20121" t="s">
        <v>21359</v>
      </c>
      <c r="B20121">
        <v>1</v>
      </c>
      <c r="C20121" t="s">
        <v>9357</v>
      </c>
      <c r="D20121" s="84"/>
      <c r="F20121" s="84"/>
    </row>
    <row r="20122" spans="1:6" x14ac:dyDescent="0.25">
      <c r="A20122" t="s">
        <v>21360</v>
      </c>
      <c r="B20122">
        <v>1</v>
      </c>
      <c r="C20122" t="s">
        <v>9357</v>
      </c>
      <c r="D20122" s="84"/>
      <c r="F20122" s="84"/>
    </row>
    <row r="20123" spans="1:6" x14ac:dyDescent="0.25">
      <c r="A20123" t="s">
        <v>21361</v>
      </c>
      <c r="B20123">
        <v>1</v>
      </c>
      <c r="C20123" t="s">
        <v>9357</v>
      </c>
      <c r="D20123" s="84"/>
      <c r="F20123" s="84"/>
    </row>
    <row r="20124" spans="1:6" x14ac:dyDescent="0.25">
      <c r="A20124" t="s">
        <v>21362</v>
      </c>
      <c r="B20124">
        <v>1</v>
      </c>
      <c r="C20124" t="s">
        <v>9357</v>
      </c>
      <c r="D20124" s="84"/>
      <c r="F20124" s="84"/>
    </row>
    <row r="20125" spans="1:6" x14ac:dyDescent="0.25">
      <c r="A20125" t="s">
        <v>21363</v>
      </c>
      <c r="B20125">
        <v>1</v>
      </c>
      <c r="C20125" t="s">
        <v>9357</v>
      </c>
      <c r="D20125" s="84"/>
      <c r="F20125" s="84"/>
    </row>
    <row r="20126" spans="1:6" x14ac:dyDescent="0.25">
      <c r="A20126" t="s">
        <v>21364</v>
      </c>
      <c r="B20126">
        <v>1</v>
      </c>
      <c r="C20126" t="s">
        <v>9357</v>
      </c>
      <c r="D20126" s="84"/>
      <c r="F20126" s="84"/>
    </row>
    <row r="20127" spans="1:6" x14ac:dyDescent="0.25">
      <c r="A20127" t="s">
        <v>21365</v>
      </c>
      <c r="B20127">
        <v>1</v>
      </c>
      <c r="C20127" t="s">
        <v>9357</v>
      </c>
      <c r="D20127" s="84"/>
      <c r="F20127" s="84"/>
    </row>
    <row r="20128" spans="1:6" x14ac:dyDescent="0.25">
      <c r="A20128" t="s">
        <v>21366</v>
      </c>
      <c r="B20128">
        <v>1</v>
      </c>
      <c r="C20128" t="s">
        <v>9357</v>
      </c>
      <c r="D20128" s="84"/>
      <c r="F20128" s="84"/>
    </row>
    <row r="20129" spans="1:6" x14ac:dyDescent="0.25">
      <c r="A20129" t="s">
        <v>21367</v>
      </c>
      <c r="B20129">
        <v>1</v>
      </c>
      <c r="C20129" t="s">
        <v>9357</v>
      </c>
      <c r="D20129" s="84"/>
      <c r="F20129" s="84"/>
    </row>
    <row r="20130" spans="1:6" x14ac:dyDescent="0.25">
      <c r="A20130" t="s">
        <v>21368</v>
      </c>
      <c r="B20130">
        <v>1</v>
      </c>
      <c r="C20130" t="s">
        <v>9357</v>
      </c>
      <c r="D20130" s="84"/>
      <c r="F20130" s="84"/>
    </row>
    <row r="20131" spans="1:6" x14ac:dyDescent="0.25">
      <c r="A20131" t="s">
        <v>21369</v>
      </c>
      <c r="B20131">
        <v>1</v>
      </c>
      <c r="C20131" t="s">
        <v>9357</v>
      </c>
      <c r="D20131" s="84"/>
      <c r="F20131" s="84"/>
    </row>
    <row r="20132" spans="1:6" x14ac:dyDescent="0.25">
      <c r="A20132" t="s">
        <v>21370</v>
      </c>
      <c r="B20132">
        <v>1</v>
      </c>
      <c r="C20132" t="s">
        <v>9357</v>
      </c>
      <c r="D20132" s="84"/>
      <c r="F20132" s="84"/>
    </row>
    <row r="20133" spans="1:6" x14ac:dyDescent="0.25">
      <c r="A20133" t="s">
        <v>21371</v>
      </c>
      <c r="B20133">
        <v>1</v>
      </c>
      <c r="C20133" t="s">
        <v>9357</v>
      </c>
      <c r="D20133" s="84"/>
      <c r="F20133" s="84"/>
    </row>
    <row r="20134" spans="1:6" x14ac:dyDescent="0.25">
      <c r="A20134" t="s">
        <v>21372</v>
      </c>
      <c r="B20134">
        <v>1</v>
      </c>
      <c r="C20134" t="s">
        <v>9357</v>
      </c>
      <c r="D20134" s="84"/>
      <c r="F20134" s="84"/>
    </row>
    <row r="20135" spans="1:6" x14ac:dyDescent="0.25">
      <c r="A20135" t="s">
        <v>21373</v>
      </c>
      <c r="B20135">
        <v>1</v>
      </c>
      <c r="C20135" t="s">
        <v>9357</v>
      </c>
      <c r="D20135" s="84"/>
      <c r="F20135" s="84"/>
    </row>
    <row r="20136" spans="1:6" x14ac:dyDescent="0.25">
      <c r="A20136" t="s">
        <v>21374</v>
      </c>
      <c r="B20136">
        <v>1</v>
      </c>
      <c r="C20136" t="s">
        <v>9357</v>
      </c>
      <c r="D20136" s="84"/>
      <c r="F20136" s="84"/>
    </row>
    <row r="20137" spans="1:6" x14ac:dyDescent="0.25">
      <c r="A20137" t="s">
        <v>21375</v>
      </c>
      <c r="B20137">
        <v>1</v>
      </c>
      <c r="C20137" t="s">
        <v>9357</v>
      </c>
      <c r="D20137" s="84"/>
      <c r="F20137" s="84"/>
    </row>
    <row r="20138" spans="1:6" x14ac:dyDescent="0.25">
      <c r="A20138" t="s">
        <v>21376</v>
      </c>
      <c r="B20138">
        <v>1</v>
      </c>
      <c r="C20138" t="s">
        <v>9357</v>
      </c>
      <c r="D20138" s="84"/>
      <c r="F20138" s="84"/>
    </row>
    <row r="20139" spans="1:6" x14ac:dyDescent="0.25">
      <c r="A20139" t="s">
        <v>21377</v>
      </c>
      <c r="B20139">
        <v>1</v>
      </c>
      <c r="C20139" t="s">
        <v>9357</v>
      </c>
      <c r="D20139" s="84"/>
      <c r="F20139" s="84"/>
    </row>
    <row r="20140" spans="1:6" x14ac:dyDescent="0.25">
      <c r="A20140" t="s">
        <v>21378</v>
      </c>
      <c r="B20140">
        <v>1</v>
      </c>
      <c r="C20140" t="s">
        <v>9357</v>
      </c>
      <c r="D20140" s="84"/>
      <c r="F20140" s="84"/>
    </row>
    <row r="20141" spans="1:6" x14ac:dyDescent="0.25">
      <c r="A20141" t="s">
        <v>21379</v>
      </c>
      <c r="B20141">
        <v>1</v>
      </c>
      <c r="C20141" t="s">
        <v>9357</v>
      </c>
      <c r="D20141" s="84"/>
      <c r="F20141" s="84"/>
    </row>
    <row r="20142" spans="1:6" x14ac:dyDescent="0.25">
      <c r="A20142" t="s">
        <v>21380</v>
      </c>
      <c r="B20142">
        <v>1</v>
      </c>
      <c r="C20142" t="s">
        <v>9357</v>
      </c>
      <c r="D20142" s="84"/>
      <c r="F20142" s="84"/>
    </row>
    <row r="20143" spans="1:6" x14ac:dyDescent="0.25">
      <c r="A20143" t="s">
        <v>21381</v>
      </c>
      <c r="B20143">
        <v>1</v>
      </c>
      <c r="C20143" t="s">
        <v>9357</v>
      </c>
      <c r="D20143" s="84"/>
      <c r="F20143" s="84"/>
    </row>
    <row r="20144" spans="1:6" x14ac:dyDescent="0.25">
      <c r="A20144" t="s">
        <v>21382</v>
      </c>
      <c r="B20144">
        <v>1</v>
      </c>
      <c r="C20144" t="s">
        <v>9357</v>
      </c>
      <c r="D20144" s="84"/>
      <c r="F20144" s="84"/>
    </row>
    <row r="20145" spans="1:6" x14ac:dyDescent="0.25">
      <c r="A20145" t="s">
        <v>21383</v>
      </c>
      <c r="B20145">
        <v>1</v>
      </c>
      <c r="C20145" t="s">
        <v>9357</v>
      </c>
      <c r="D20145" s="84"/>
      <c r="F20145" s="84"/>
    </row>
    <row r="20146" spans="1:6" x14ac:dyDescent="0.25">
      <c r="A20146" t="s">
        <v>21384</v>
      </c>
      <c r="B20146">
        <v>1</v>
      </c>
      <c r="C20146" t="s">
        <v>9357</v>
      </c>
      <c r="D20146" s="84"/>
      <c r="F20146" s="84"/>
    </row>
    <row r="20147" spans="1:6" x14ac:dyDescent="0.25">
      <c r="A20147" t="s">
        <v>21385</v>
      </c>
      <c r="B20147">
        <v>1</v>
      </c>
      <c r="C20147" t="s">
        <v>9357</v>
      </c>
      <c r="D20147" s="84"/>
      <c r="F20147" s="84"/>
    </row>
    <row r="20148" spans="1:6" x14ac:dyDescent="0.25">
      <c r="A20148" t="s">
        <v>21386</v>
      </c>
      <c r="B20148">
        <v>1</v>
      </c>
      <c r="C20148" t="s">
        <v>9357</v>
      </c>
      <c r="D20148" s="84"/>
      <c r="F20148" s="84"/>
    </row>
    <row r="20149" spans="1:6" x14ac:dyDescent="0.25">
      <c r="A20149" t="s">
        <v>21387</v>
      </c>
      <c r="B20149">
        <v>1</v>
      </c>
      <c r="C20149" t="s">
        <v>9357</v>
      </c>
      <c r="D20149" s="84"/>
      <c r="F20149" s="84"/>
    </row>
    <row r="20150" spans="1:6" x14ac:dyDescent="0.25">
      <c r="A20150" t="s">
        <v>21388</v>
      </c>
      <c r="B20150">
        <v>1</v>
      </c>
      <c r="C20150" t="s">
        <v>9357</v>
      </c>
      <c r="D20150" s="84"/>
      <c r="F20150" s="84"/>
    </row>
    <row r="20151" spans="1:6" x14ac:dyDescent="0.25">
      <c r="A20151" t="s">
        <v>21389</v>
      </c>
      <c r="B20151">
        <v>1</v>
      </c>
      <c r="C20151" t="s">
        <v>9357</v>
      </c>
      <c r="D20151" s="84"/>
      <c r="F20151" s="84"/>
    </row>
    <row r="20152" spans="1:6" x14ac:dyDescent="0.25">
      <c r="A20152" t="s">
        <v>21390</v>
      </c>
      <c r="B20152">
        <v>1</v>
      </c>
      <c r="C20152" t="s">
        <v>9357</v>
      </c>
      <c r="D20152" s="84"/>
      <c r="F20152" s="84"/>
    </row>
    <row r="20153" spans="1:6" x14ac:dyDescent="0.25">
      <c r="A20153" t="s">
        <v>21391</v>
      </c>
      <c r="B20153">
        <v>1</v>
      </c>
      <c r="C20153" t="s">
        <v>9357</v>
      </c>
      <c r="D20153" s="84"/>
      <c r="F20153" s="84"/>
    </row>
    <row r="20154" spans="1:6" x14ac:dyDescent="0.25">
      <c r="A20154" t="s">
        <v>21392</v>
      </c>
      <c r="B20154">
        <v>1</v>
      </c>
      <c r="C20154" t="s">
        <v>9357</v>
      </c>
      <c r="D20154" s="84"/>
      <c r="F20154" s="84"/>
    </row>
    <row r="20155" spans="1:6" x14ac:dyDescent="0.25">
      <c r="A20155" t="s">
        <v>21393</v>
      </c>
      <c r="B20155">
        <v>1</v>
      </c>
      <c r="C20155" t="s">
        <v>9357</v>
      </c>
      <c r="D20155" s="84"/>
      <c r="F20155" s="84"/>
    </row>
    <row r="20156" spans="1:6" x14ac:dyDescent="0.25">
      <c r="A20156" t="s">
        <v>21394</v>
      </c>
      <c r="B20156">
        <v>1</v>
      </c>
      <c r="C20156" t="s">
        <v>9357</v>
      </c>
      <c r="D20156" s="84"/>
      <c r="F20156" s="84"/>
    </row>
    <row r="20157" spans="1:6" x14ac:dyDescent="0.25">
      <c r="A20157" t="s">
        <v>21395</v>
      </c>
      <c r="B20157">
        <v>1</v>
      </c>
      <c r="C20157" t="s">
        <v>9357</v>
      </c>
      <c r="D20157" s="84"/>
      <c r="F20157" s="84"/>
    </row>
    <row r="20158" spans="1:6" x14ac:dyDescent="0.25">
      <c r="A20158" t="s">
        <v>21396</v>
      </c>
      <c r="B20158">
        <v>1</v>
      </c>
      <c r="C20158" t="s">
        <v>9357</v>
      </c>
      <c r="D20158" s="84"/>
      <c r="F20158" s="84"/>
    </row>
    <row r="20159" spans="1:6" x14ac:dyDescent="0.25">
      <c r="A20159" t="s">
        <v>21397</v>
      </c>
      <c r="B20159">
        <v>1</v>
      </c>
      <c r="C20159" t="s">
        <v>9357</v>
      </c>
      <c r="D20159" s="84"/>
      <c r="F20159" s="84"/>
    </row>
    <row r="20160" spans="1:6" x14ac:dyDescent="0.25">
      <c r="A20160" t="s">
        <v>21398</v>
      </c>
      <c r="B20160">
        <v>1</v>
      </c>
      <c r="C20160" t="s">
        <v>9357</v>
      </c>
      <c r="D20160" s="84"/>
      <c r="F20160" s="84"/>
    </row>
    <row r="20161" spans="1:6" x14ac:dyDescent="0.25">
      <c r="A20161" t="s">
        <v>21399</v>
      </c>
      <c r="B20161">
        <v>1</v>
      </c>
      <c r="C20161" t="s">
        <v>9357</v>
      </c>
      <c r="D20161" s="84"/>
      <c r="F20161" s="84"/>
    </row>
    <row r="20162" spans="1:6" x14ac:dyDescent="0.25">
      <c r="A20162" t="s">
        <v>21400</v>
      </c>
      <c r="B20162">
        <v>1</v>
      </c>
      <c r="C20162" t="s">
        <v>9357</v>
      </c>
      <c r="D20162" s="84"/>
      <c r="F20162" s="84"/>
    </row>
    <row r="20163" spans="1:6" x14ac:dyDescent="0.25">
      <c r="A20163" t="s">
        <v>21401</v>
      </c>
      <c r="B20163">
        <v>1</v>
      </c>
      <c r="C20163" t="s">
        <v>9357</v>
      </c>
      <c r="D20163" s="84"/>
      <c r="F20163" s="84"/>
    </row>
    <row r="20164" spans="1:6" x14ac:dyDescent="0.25">
      <c r="A20164" t="s">
        <v>21402</v>
      </c>
      <c r="B20164">
        <v>1</v>
      </c>
      <c r="C20164" t="s">
        <v>9357</v>
      </c>
      <c r="D20164" s="84"/>
      <c r="F20164" s="84"/>
    </row>
    <row r="20165" spans="1:6" x14ac:dyDescent="0.25">
      <c r="A20165" t="s">
        <v>21403</v>
      </c>
      <c r="B20165">
        <v>1</v>
      </c>
      <c r="C20165" t="s">
        <v>9357</v>
      </c>
      <c r="D20165" s="84"/>
      <c r="F20165" s="84"/>
    </row>
    <row r="20166" spans="1:6" x14ac:dyDescent="0.25">
      <c r="A20166" t="s">
        <v>21404</v>
      </c>
      <c r="B20166">
        <v>1</v>
      </c>
      <c r="C20166" t="s">
        <v>9357</v>
      </c>
      <c r="D20166" s="84"/>
      <c r="F20166" s="84"/>
    </row>
    <row r="20167" spans="1:6" x14ac:dyDescent="0.25">
      <c r="A20167" t="s">
        <v>21405</v>
      </c>
      <c r="B20167">
        <v>1</v>
      </c>
      <c r="C20167" t="s">
        <v>9357</v>
      </c>
      <c r="D20167" s="84"/>
      <c r="F20167" s="84"/>
    </row>
    <row r="20168" spans="1:6" x14ac:dyDescent="0.25">
      <c r="A20168" t="s">
        <v>21406</v>
      </c>
      <c r="B20168">
        <v>1</v>
      </c>
      <c r="C20168" t="s">
        <v>9357</v>
      </c>
      <c r="D20168" s="84"/>
      <c r="F20168" s="84"/>
    </row>
    <row r="20169" spans="1:6" x14ac:dyDescent="0.25">
      <c r="A20169" t="s">
        <v>21407</v>
      </c>
      <c r="B20169">
        <v>1</v>
      </c>
      <c r="C20169" t="s">
        <v>9357</v>
      </c>
      <c r="D20169" s="84"/>
      <c r="F20169" s="84"/>
    </row>
    <row r="20170" spans="1:6" x14ac:dyDescent="0.25">
      <c r="A20170" t="s">
        <v>21408</v>
      </c>
      <c r="B20170">
        <v>1</v>
      </c>
      <c r="C20170" t="s">
        <v>9357</v>
      </c>
      <c r="D20170" s="84"/>
      <c r="F20170" s="84"/>
    </row>
    <row r="20171" spans="1:6" x14ac:dyDescent="0.25">
      <c r="A20171" t="s">
        <v>21409</v>
      </c>
      <c r="B20171">
        <v>1</v>
      </c>
      <c r="C20171" t="s">
        <v>9357</v>
      </c>
      <c r="D20171" s="84"/>
      <c r="F20171" s="84"/>
    </row>
    <row r="20172" spans="1:6" x14ac:dyDescent="0.25">
      <c r="A20172" t="s">
        <v>21410</v>
      </c>
      <c r="B20172">
        <v>1</v>
      </c>
      <c r="C20172" t="s">
        <v>9357</v>
      </c>
      <c r="D20172" s="84"/>
      <c r="F20172" s="84"/>
    </row>
    <row r="20173" spans="1:6" x14ac:dyDescent="0.25">
      <c r="A20173" t="s">
        <v>21411</v>
      </c>
      <c r="B20173">
        <v>1</v>
      </c>
      <c r="C20173" t="s">
        <v>9357</v>
      </c>
      <c r="D20173" s="84"/>
      <c r="F20173" s="84"/>
    </row>
    <row r="20174" spans="1:6" x14ac:dyDescent="0.25">
      <c r="A20174" t="s">
        <v>21412</v>
      </c>
      <c r="B20174">
        <v>1</v>
      </c>
      <c r="C20174" t="s">
        <v>9357</v>
      </c>
      <c r="D20174" s="84"/>
      <c r="F20174" s="84"/>
    </row>
    <row r="20175" spans="1:6" x14ac:dyDescent="0.25">
      <c r="A20175" t="s">
        <v>21413</v>
      </c>
      <c r="B20175">
        <v>1</v>
      </c>
      <c r="C20175" t="s">
        <v>9357</v>
      </c>
      <c r="D20175" s="84"/>
      <c r="F20175" s="84"/>
    </row>
    <row r="20176" spans="1:6" x14ac:dyDescent="0.25">
      <c r="A20176" t="s">
        <v>21414</v>
      </c>
      <c r="B20176">
        <v>1</v>
      </c>
      <c r="C20176" t="s">
        <v>9357</v>
      </c>
      <c r="D20176" s="84"/>
      <c r="F20176" s="84"/>
    </row>
    <row r="20177" spans="1:6" x14ac:dyDescent="0.25">
      <c r="A20177" t="s">
        <v>21415</v>
      </c>
      <c r="B20177">
        <v>1</v>
      </c>
      <c r="C20177" t="s">
        <v>9357</v>
      </c>
      <c r="D20177" s="84"/>
      <c r="F20177" s="84"/>
    </row>
    <row r="20178" spans="1:6" x14ac:dyDescent="0.25">
      <c r="A20178" t="s">
        <v>21416</v>
      </c>
      <c r="B20178">
        <v>1</v>
      </c>
      <c r="C20178" t="s">
        <v>9357</v>
      </c>
      <c r="D20178" s="84"/>
      <c r="F20178" s="84"/>
    </row>
    <row r="20179" spans="1:6" x14ac:dyDescent="0.25">
      <c r="A20179" t="s">
        <v>21417</v>
      </c>
      <c r="B20179">
        <v>1</v>
      </c>
      <c r="C20179" t="s">
        <v>9357</v>
      </c>
      <c r="D20179" s="84"/>
      <c r="F20179" s="84"/>
    </row>
    <row r="20180" spans="1:6" x14ac:dyDescent="0.25">
      <c r="A20180" t="s">
        <v>21418</v>
      </c>
      <c r="B20180">
        <v>1</v>
      </c>
      <c r="C20180" t="s">
        <v>9357</v>
      </c>
      <c r="D20180" s="84"/>
      <c r="F20180" s="84"/>
    </row>
    <row r="20181" spans="1:6" x14ac:dyDescent="0.25">
      <c r="A20181" t="s">
        <v>21419</v>
      </c>
      <c r="B20181">
        <v>1</v>
      </c>
      <c r="C20181" t="s">
        <v>9357</v>
      </c>
      <c r="D20181" s="84"/>
      <c r="F20181" s="84"/>
    </row>
    <row r="20182" spans="1:6" x14ac:dyDescent="0.25">
      <c r="A20182" t="s">
        <v>21420</v>
      </c>
      <c r="B20182">
        <v>1</v>
      </c>
      <c r="C20182" t="s">
        <v>9357</v>
      </c>
      <c r="D20182" s="84"/>
      <c r="F20182" s="84"/>
    </row>
    <row r="20183" spans="1:6" x14ac:dyDescent="0.25">
      <c r="A20183" t="s">
        <v>21421</v>
      </c>
      <c r="B20183">
        <v>1</v>
      </c>
      <c r="C20183" t="s">
        <v>9357</v>
      </c>
      <c r="D20183" s="84"/>
      <c r="F20183" s="84"/>
    </row>
    <row r="20184" spans="1:6" x14ac:dyDescent="0.25">
      <c r="A20184" t="s">
        <v>21422</v>
      </c>
      <c r="B20184">
        <v>1</v>
      </c>
      <c r="C20184" t="s">
        <v>9357</v>
      </c>
      <c r="D20184" s="84"/>
      <c r="F20184" s="84"/>
    </row>
    <row r="20185" spans="1:6" x14ac:dyDescent="0.25">
      <c r="A20185" t="s">
        <v>21423</v>
      </c>
      <c r="B20185">
        <v>1</v>
      </c>
      <c r="C20185" t="s">
        <v>9357</v>
      </c>
      <c r="D20185" s="84"/>
      <c r="F20185" s="84"/>
    </row>
    <row r="20186" spans="1:6" x14ac:dyDescent="0.25">
      <c r="A20186" t="s">
        <v>21424</v>
      </c>
      <c r="B20186">
        <v>1</v>
      </c>
      <c r="C20186" t="s">
        <v>9357</v>
      </c>
      <c r="D20186" s="84"/>
      <c r="F20186" s="84"/>
    </row>
    <row r="20187" spans="1:6" x14ac:dyDescent="0.25">
      <c r="A20187" t="s">
        <v>21425</v>
      </c>
      <c r="B20187">
        <v>1</v>
      </c>
      <c r="C20187" t="s">
        <v>9357</v>
      </c>
      <c r="D20187" s="84"/>
      <c r="F20187" s="84"/>
    </row>
    <row r="20188" spans="1:6" x14ac:dyDescent="0.25">
      <c r="A20188" t="s">
        <v>21426</v>
      </c>
      <c r="B20188">
        <v>1</v>
      </c>
      <c r="C20188" t="s">
        <v>9357</v>
      </c>
      <c r="D20188" s="84"/>
      <c r="F20188" s="84"/>
    </row>
    <row r="20189" spans="1:6" x14ac:dyDescent="0.25">
      <c r="A20189" t="s">
        <v>21427</v>
      </c>
      <c r="B20189">
        <v>1</v>
      </c>
      <c r="C20189" t="s">
        <v>9357</v>
      </c>
      <c r="D20189" s="84"/>
      <c r="F20189" s="84"/>
    </row>
    <row r="20190" spans="1:6" x14ac:dyDescent="0.25">
      <c r="A20190" t="s">
        <v>21428</v>
      </c>
      <c r="B20190">
        <v>1</v>
      </c>
      <c r="C20190" t="s">
        <v>9357</v>
      </c>
      <c r="D20190" s="84"/>
      <c r="F20190" s="84"/>
    </row>
    <row r="20191" spans="1:6" x14ac:dyDescent="0.25">
      <c r="A20191" t="s">
        <v>21429</v>
      </c>
      <c r="B20191">
        <v>1</v>
      </c>
      <c r="C20191" t="s">
        <v>9357</v>
      </c>
      <c r="D20191" s="84"/>
      <c r="F20191" s="84"/>
    </row>
    <row r="20192" spans="1:6" x14ac:dyDescent="0.25">
      <c r="A20192" t="s">
        <v>21430</v>
      </c>
      <c r="B20192">
        <v>1</v>
      </c>
      <c r="C20192" t="s">
        <v>9357</v>
      </c>
      <c r="D20192" s="84"/>
      <c r="F20192" s="84"/>
    </row>
    <row r="20193" spans="1:6" x14ac:dyDescent="0.25">
      <c r="A20193" t="s">
        <v>21431</v>
      </c>
      <c r="B20193">
        <v>1</v>
      </c>
      <c r="C20193" t="s">
        <v>9357</v>
      </c>
      <c r="D20193" s="84"/>
      <c r="F20193" s="84"/>
    </row>
    <row r="20194" spans="1:6" x14ac:dyDescent="0.25">
      <c r="A20194" t="s">
        <v>21432</v>
      </c>
      <c r="B20194">
        <v>1</v>
      </c>
      <c r="C20194" t="s">
        <v>9357</v>
      </c>
      <c r="D20194" s="84"/>
      <c r="F20194" s="84"/>
    </row>
    <row r="20195" spans="1:6" x14ac:dyDescent="0.25">
      <c r="A20195" t="s">
        <v>21433</v>
      </c>
      <c r="B20195">
        <v>1</v>
      </c>
      <c r="C20195" t="s">
        <v>9357</v>
      </c>
      <c r="D20195" s="84"/>
      <c r="F20195" s="84"/>
    </row>
    <row r="20196" spans="1:6" x14ac:dyDescent="0.25">
      <c r="A20196" t="s">
        <v>21434</v>
      </c>
      <c r="B20196">
        <v>1</v>
      </c>
      <c r="C20196" t="s">
        <v>9357</v>
      </c>
      <c r="D20196" s="84"/>
      <c r="F20196" s="84"/>
    </row>
    <row r="20197" spans="1:6" x14ac:dyDescent="0.25">
      <c r="A20197" t="s">
        <v>21435</v>
      </c>
      <c r="B20197">
        <v>1</v>
      </c>
      <c r="C20197" t="s">
        <v>9357</v>
      </c>
      <c r="D20197" s="84"/>
      <c r="F20197" s="84"/>
    </row>
    <row r="20198" spans="1:6" x14ac:dyDescent="0.25">
      <c r="A20198" t="s">
        <v>21436</v>
      </c>
      <c r="B20198">
        <v>1</v>
      </c>
      <c r="C20198" t="s">
        <v>9357</v>
      </c>
      <c r="D20198" s="84"/>
      <c r="F20198" s="84"/>
    </row>
    <row r="20199" spans="1:6" x14ac:dyDescent="0.25">
      <c r="A20199" t="s">
        <v>21437</v>
      </c>
      <c r="B20199">
        <v>1</v>
      </c>
      <c r="C20199" t="s">
        <v>9357</v>
      </c>
      <c r="D20199" s="84"/>
      <c r="F20199" s="84"/>
    </row>
    <row r="20200" spans="1:6" x14ac:dyDescent="0.25">
      <c r="A20200" t="s">
        <v>21438</v>
      </c>
      <c r="B20200">
        <v>1</v>
      </c>
      <c r="C20200" t="s">
        <v>9357</v>
      </c>
      <c r="D20200" s="84"/>
      <c r="F20200" s="84"/>
    </row>
    <row r="20201" spans="1:6" x14ac:dyDescent="0.25">
      <c r="A20201" t="s">
        <v>21439</v>
      </c>
      <c r="B20201">
        <v>1</v>
      </c>
      <c r="C20201" t="s">
        <v>9357</v>
      </c>
      <c r="D20201" s="84"/>
      <c r="F20201" s="84"/>
    </row>
    <row r="20202" spans="1:6" x14ac:dyDescent="0.25">
      <c r="A20202" t="s">
        <v>21440</v>
      </c>
      <c r="B20202">
        <v>1</v>
      </c>
      <c r="C20202" t="s">
        <v>9357</v>
      </c>
      <c r="D20202" s="84"/>
      <c r="F20202" s="84"/>
    </row>
    <row r="20203" spans="1:6" x14ac:dyDescent="0.25">
      <c r="A20203" t="s">
        <v>21441</v>
      </c>
      <c r="B20203">
        <v>1</v>
      </c>
      <c r="C20203" t="s">
        <v>9357</v>
      </c>
      <c r="D20203" s="84"/>
      <c r="F20203" s="84"/>
    </row>
    <row r="20204" spans="1:6" x14ac:dyDescent="0.25">
      <c r="A20204" t="s">
        <v>21442</v>
      </c>
      <c r="B20204">
        <v>1</v>
      </c>
      <c r="C20204" t="s">
        <v>9357</v>
      </c>
      <c r="D20204" s="84"/>
      <c r="F20204" s="84"/>
    </row>
    <row r="20205" spans="1:6" x14ac:dyDescent="0.25">
      <c r="A20205" t="s">
        <v>21443</v>
      </c>
      <c r="B20205">
        <v>1</v>
      </c>
      <c r="C20205" t="s">
        <v>9357</v>
      </c>
      <c r="D20205" s="84"/>
      <c r="F20205" s="84"/>
    </row>
    <row r="20206" spans="1:6" x14ac:dyDescent="0.25">
      <c r="A20206" t="s">
        <v>21444</v>
      </c>
      <c r="B20206">
        <v>1</v>
      </c>
      <c r="C20206" t="s">
        <v>9357</v>
      </c>
      <c r="D20206" s="84"/>
      <c r="F20206" s="84"/>
    </row>
    <row r="20207" spans="1:6" x14ac:dyDescent="0.25">
      <c r="A20207" t="s">
        <v>21445</v>
      </c>
      <c r="B20207">
        <v>1</v>
      </c>
      <c r="C20207" t="s">
        <v>9357</v>
      </c>
      <c r="D20207" s="84"/>
      <c r="F20207" s="84"/>
    </row>
    <row r="20208" spans="1:6" x14ac:dyDescent="0.25">
      <c r="A20208" t="s">
        <v>21446</v>
      </c>
      <c r="B20208">
        <v>1</v>
      </c>
      <c r="C20208" t="s">
        <v>9357</v>
      </c>
      <c r="D20208" s="84"/>
      <c r="F20208" s="84"/>
    </row>
    <row r="20209" spans="1:6" x14ac:dyDescent="0.25">
      <c r="A20209" t="s">
        <v>21447</v>
      </c>
      <c r="B20209">
        <v>1</v>
      </c>
      <c r="C20209" t="s">
        <v>9357</v>
      </c>
      <c r="D20209" s="84"/>
      <c r="F20209" s="84"/>
    </row>
    <row r="20210" spans="1:6" x14ac:dyDescent="0.25">
      <c r="A20210" t="s">
        <v>21448</v>
      </c>
      <c r="B20210">
        <v>1</v>
      </c>
      <c r="C20210" t="s">
        <v>9357</v>
      </c>
      <c r="D20210" s="84"/>
      <c r="F20210" s="84"/>
    </row>
    <row r="20211" spans="1:6" x14ac:dyDescent="0.25">
      <c r="A20211" t="s">
        <v>21449</v>
      </c>
      <c r="B20211">
        <v>1</v>
      </c>
      <c r="C20211" t="s">
        <v>9357</v>
      </c>
      <c r="D20211" s="84"/>
      <c r="F20211" s="84"/>
    </row>
    <row r="20212" spans="1:6" x14ac:dyDescent="0.25">
      <c r="A20212" t="s">
        <v>21450</v>
      </c>
      <c r="B20212">
        <v>1</v>
      </c>
      <c r="C20212" t="s">
        <v>9357</v>
      </c>
      <c r="D20212" s="84"/>
      <c r="F20212" s="84"/>
    </row>
    <row r="20213" spans="1:6" x14ac:dyDescent="0.25">
      <c r="A20213" t="s">
        <v>21451</v>
      </c>
      <c r="B20213">
        <v>1</v>
      </c>
      <c r="C20213" t="s">
        <v>9357</v>
      </c>
      <c r="D20213" s="84"/>
      <c r="F20213" s="84"/>
    </row>
    <row r="20214" spans="1:6" x14ac:dyDescent="0.25">
      <c r="A20214" t="s">
        <v>21452</v>
      </c>
      <c r="B20214">
        <v>1</v>
      </c>
      <c r="C20214" t="s">
        <v>9357</v>
      </c>
      <c r="D20214" s="84"/>
      <c r="F20214" s="84"/>
    </row>
    <row r="20215" spans="1:6" x14ac:dyDescent="0.25">
      <c r="A20215" t="s">
        <v>21453</v>
      </c>
      <c r="B20215">
        <v>1</v>
      </c>
      <c r="C20215" t="s">
        <v>9357</v>
      </c>
      <c r="D20215" s="84"/>
      <c r="F20215" s="84"/>
    </row>
    <row r="20216" spans="1:6" x14ac:dyDescent="0.25">
      <c r="A20216" t="s">
        <v>21454</v>
      </c>
      <c r="B20216">
        <v>1</v>
      </c>
      <c r="C20216" t="s">
        <v>9357</v>
      </c>
      <c r="D20216" s="84"/>
      <c r="F20216" s="84"/>
    </row>
    <row r="20217" spans="1:6" x14ac:dyDescent="0.25">
      <c r="A20217" t="s">
        <v>21455</v>
      </c>
      <c r="B20217">
        <v>1</v>
      </c>
      <c r="C20217" t="s">
        <v>9357</v>
      </c>
      <c r="D20217" s="84"/>
      <c r="F20217" s="84"/>
    </row>
    <row r="20218" spans="1:6" x14ac:dyDescent="0.25">
      <c r="A20218" t="s">
        <v>21456</v>
      </c>
      <c r="B20218">
        <v>1</v>
      </c>
      <c r="C20218" t="s">
        <v>9357</v>
      </c>
      <c r="D20218" s="84"/>
      <c r="F20218" s="84"/>
    </row>
    <row r="20219" spans="1:6" x14ac:dyDescent="0.25">
      <c r="A20219" t="s">
        <v>21457</v>
      </c>
      <c r="B20219">
        <v>1</v>
      </c>
      <c r="C20219" t="s">
        <v>9357</v>
      </c>
      <c r="D20219" s="84"/>
      <c r="F20219" s="84"/>
    </row>
    <row r="20220" spans="1:6" x14ac:dyDescent="0.25">
      <c r="A20220" t="s">
        <v>21458</v>
      </c>
      <c r="B20220">
        <v>1</v>
      </c>
      <c r="C20220" t="s">
        <v>9357</v>
      </c>
      <c r="D20220" s="84"/>
      <c r="F20220" s="84"/>
    </row>
    <row r="20221" spans="1:6" x14ac:dyDescent="0.25">
      <c r="A20221" t="s">
        <v>21459</v>
      </c>
      <c r="B20221">
        <v>1</v>
      </c>
      <c r="C20221" t="s">
        <v>9357</v>
      </c>
      <c r="D20221" s="84"/>
      <c r="F20221" s="84"/>
    </row>
    <row r="20222" spans="1:6" x14ac:dyDescent="0.25">
      <c r="A20222" t="s">
        <v>21460</v>
      </c>
      <c r="B20222">
        <v>1</v>
      </c>
      <c r="C20222" t="s">
        <v>9357</v>
      </c>
      <c r="D20222" s="84"/>
      <c r="F20222" s="84"/>
    </row>
    <row r="20223" spans="1:6" x14ac:dyDescent="0.25">
      <c r="A20223" t="s">
        <v>21461</v>
      </c>
      <c r="B20223">
        <v>1</v>
      </c>
      <c r="C20223" t="s">
        <v>9357</v>
      </c>
      <c r="D20223" s="84"/>
      <c r="F20223" s="84"/>
    </row>
    <row r="20224" spans="1:6" x14ac:dyDescent="0.25">
      <c r="A20224" t="s">
        <v>21462</v>
      </c>
      <c r="B20224">
        <v>1</v>
      </c>
      <c r="C20224" t="s">
        <v>9357</v>
      </c>
      <c r="D20224" s="84"/>
      <c r="F20224" s="84"/>
    </row>
    <row r="20225" spans="1:6" x14ac:dyDescent="0.25">
      <c r="A20225" t="s">
        <v>21463</v>
      </c>
      <c r="B20225">
        <v>1</v>
      </c>
      <c r="C20225" t="s">
        <v>9357</v>
      </c>
      <c r="D20225" s="84"/>
      <c r="F20225" s="84"/>
    </row>
    <row r="20226" spans="1:6" x14ac:dyDescent="0.25">
      <c r="A20226" t="s">
        <v>21464</v>
      </c>
      <c r="B20226">
        <v>1</v>
      </c>
      <c r="C20226" t="s">
        <v>9357</v>
      </c>
      <c r="D20226" s="84"/>
      <c r="F20226" s="84"/>
    </row>
    <row r="20227" spans="1:6" x14ac:dyDescent="0.25">
      <c r="A20227" t="s">
        <v>21465</v>
      </c>
      <c r="B20227">
        <v>1</v>
      </c>
      <c r="C20227" t="s">
        <v>9357</v>
      </c>
      <c r="D20227" s="84"/>
      <c r="F20227" s="84"/>
    </row>
    <row r="20228" spans="1:6" x14ac:dyDescent="0.25">
      <c r="A20228" t="s">
        <v>21466</v>
      </c>
      <c r="B20228">
        <v>1</v>
      </c>
      <c r="C20228" t="s">
        <v>9357</v>
      </c>
      <c r="D20228" s="84"/>
      <c r="F20228" s="84"/>
    </row>
    <row r="20229" spans="1:6" x14ac:dyDescent="0.25">
      <c r="A20229" t="s">
        <v>21467</v>
      </c>
      <c r="B20229">
        <v>1</v>
      </c>
      <c r="C20229" t="s">
        <v>9357</v>
      </c>
      <c r="D20229" s="84"/>
      <c r="F20229" s="84"/>
    </row>
    <row r="20230" spans="1:6" x14ac:dyDescent="0.25">
      <c r="A20230" t="s">
        <v>21468</v>
      </c>
      <c r="B20230">
        <v>1</v>
      </c>
      <c r="C20230" t="s">
        <v>9357</v>
      </c>
      <c r="D20230" s="84"/>
      <c r="F20230" s="84"/>
    </row>
    <row r="20231" spans="1:6" x14ac:dyDescent="0.25">
      <c r="A20231" t="s">
        <v>21469</v>
      </c>
      <c r="B20231">
        <v>1</v>
      </c>
      <c r="C20231" t="s">
        <v>9357</v>
      </c>
      <c r="D20231" s="84"/>
      <c r="F20231" s="84"/>
    </row>
    <row r="20232" spans="1:6" x14ac:dyDescent="0.25">
      <c r="A20232" t="s">
        <v>21470</v>
      </c>
      <c r="B20232">
        <v>1</v>
      </c>
      <c r="C20232" t="s">
        <v>9357</v>
      </c>
      <c r="D20232" s="84"/>
      <c r="F20232" s="84"/>
    </row>
    <row r="20233" spans="1:6" x14ac:dyDescent="0.25">
      <c r="A20233" t="s">
        <v>21471</v>
      </c>
      <c r="B20233">
        <v>1</v>
      </c>
      <c r="C20233" t="s">
        <v>9357</v>
      </c>
      <c r="D20233" s="84"/>
      <c r="F20233" s="84"/>
    </row>
    <row r="20234" spans="1:6" x14ac:dyDescent="0.25">
      <c r="A20234" t="s">
        <v>21472</v>
      </c>
      <c r="B20234">
        <v>1</v>
      </c>
      <c r="C20234" t="s">
        <v>9357</v>
      </c>
      <c r="D20234" s="84"/>
      <c r="F20234" s="84"/>
    </row>
    <row r="20235" spans="1:6" x14ac:dyDescent="0.25">
      <c r="A20235" t="s">
        <v>21473</v>
      </c>
      <c r="B20235">
        <v>1</v>
      </c>
      <c r="C20235" t="s">
        <v>9357</v>
      </c>
      <c r="D20235" s="84"/>
      <c r="F20235" s="84"/>
    </row>
    <row r="20236" spans="1:6" x14ac:dyDescent="0.25">
      <c r="A20236" t="s">
        <v>21474</v>
      </c>
      <c r="B20236">
        <v>1</v>
      </c>
      <c r="C20236" t="s">
        <v>9357</v>
      </c>
      <c r="D20236" s="84"/>
      <c r="F20236" s="84"/>
    </row>
    <row r="20237" spans="1:6" x14ac:dyDescent="0.25">
      <c r="A20237" t="s">
        <v>21475</v>
      </c>
      <c r="B20237">
        <v>1</v>
      </c>
      <c r="C20237" t="s">
        <v>9357</v>
      </c>
      <c r="D20237" s="84"/>
      <c r="F20237" s="84"/>
    </row>
    <row r="20238" spans="1:6" x14ac:dyDescent="0.25">
      <c r="A20238" t="s">
        <v>21476</v>
      </c>
      <c r="B20238">
        <v>1</v>
      </c>
      <c r="C20238" t="s">
        <v>9357</v>
      </c>
      <c r="D20238" s="84"/>
      <c r="F20238" s="84"/>
    </row>
    <row r="20239" spans="1:6" x14ac:dyDescent="0.25">
      <c r="A20239" t="s">
        <v>21477</v>
      </c>
      <c r="B20239">
        <v>1</v>
      </c>
      <c r="C20239" t="s">
        <v>9357</v>
      </c>
      <c r="D20239" s="84"/>
      <c r="F20239" s="84"/>
    </row>
    <row r="20240" spans="1:6" x14ac:dyDescent="0.25">
      <c r="A20240" t="s">
        <v>21478</v>
      </c>
      <c r="B20240">
        <v>1</v>
      </c>
      <c r="C20240" t="s">
        <v>9357</v>
      </c>
      <c r="D20240" s="84"/>
      <c r="F20240" s="84"/>
    </row>
    <row r="20241" spans="1:6" x14ac:dyDescent="0.25">
      <c r="A20241" t="s">
        <v>21479</v>
      </c>
      <c r="B20241">
        <v>1</v>
      </c>
      <c r="C20241" t="s">
        <v>9357</v>
      </c>
      <c r="D20241" s="84"/>
      <c r="F20241" s="84"/>
    </row>
    <row r="20242" spans="1:6" x14ac:dyDescent="0.25">
      <c r="A20242" t="s">
        <v>21480</v>
      </c>
      <c r="B20242">
        <v>1</v>
      </c>
      <c r="C20242" t="s">
        <v>9357</v>
      </c>
      <c r="D20242" s="84"/>
      <c r="F20242" s="84"/>
    </row>
    <row r="20243" spans="1:6" x14ac:dyDescent="0.25">
      <c r="A20243" t="s">
        <v>21481</v>
      </c>
      <c r="B20243">
        <v>1</v>
      </c>
      <c r="C20243" t="s">
        <v>9357</v>
      </c>
      <c r="D20243" s="84"/>
      <c r="F20243" s="84"/>
    </row>
    <row r="20244" spans="1:6" x14ac:dyDescent="0.25">
      <c r="A20244" t="s">
        <v>21482</v>
      </c>
      <c r="B20244">
        <v>1</v>
      </c>
      <c r="C20244" t="s">
        <v>9357</v>
      </c>
      <c r="D20244" s="84"/>
      <c r="F20244" s="84"/>
    </row>
    <row r="20245" spans="1:6" x14ac:dyDescent="0.25">
      <c r="A20245" t="s">
        <v>21483</v>
      </c>
      <c r="B20245">
        <v>1</v>
      </c>
      <c r="C20245" t="s">
        <v>9357</v>
      </c>
      <c r="D20245" s="84"/>
      <c r="F20245" s="84"/>
    </row>
    <row r="20246" spans="1:6" x14ac:dyDescent="0.25">
      <c r="A20246" t="s">
        <v>21484</v>
      </c>
      <c r="B20246">
        <v>1</v>
      </c>
      <c r="C20246" t="s">
        <v>9357</v>
      </c>
      <c r="D20246" s="84"/>
      <c r="F20246" s="84"/>
    </row>
    <row r="20247" spans="1:6" x14ac:dyDescent="0.25">
      <c r="A20247" t="s">
        <v>21485</v>
      </c>
      <c r="B20247">
        <v>1</v>
      </c>
      <c r="C20247" t="s">
        <v>9357</v>
      </c>
      <c r="D20247" s="84"/>
      <c r="F20247" s="84"/>
    </row>
    <row r="20248" spans="1:6" x14ac:dyDescent="0.25">
      <c r="A20248" t="s">
        <v>21486</v>
      </c>
      <c r="B20248">
        <v>1</v>
      </c>
      <c r="C20248" t="s">
        <v>9357</v>
      </c>
      <c r="D20248" s="84"/>
      <c r="F20248" s="84"/>
    </row>
    <row r="20249" spans="1:6" x14ac:dyDescent="0.25">
      <c r="A20249" t="s">
        <v>21487</v>
      </c>
      <c r="B20249">
        <v>1</v>
      </c>
      <c r="C20249" t="s">
        <v>9357</v>
      </c>
      <c r="D20249" s="84"/>
      <c r="F20249" s="84"/>
    </row>
    <row r="20250" spans="1:6" x14ac:dyDescent="0.25">
      <c r="A20250" t="s">
        <v>21488</v>
      </c>
      <c r="B20250">
        <v>1</v>
      </c>
      <c r="C20250" t="s">
        <v>9357</v>
      </c>
      <c r="D20250" s="84"/>
      <c r="F20250" s="84"/>
    </row>
    <row r="20251" spans="1:6" x14ac:dyDescent="0.25">
      <c r="A20251" t="s">
        <v>21489</v>
      </c>
      <c r="B20251">
        <v>1</v>
      </c>
      <c r="C20251" t="s">
        <v>9357</v>
      </c>
      <c r="D20251" s="84"/>
      <c r="F20251" s="84"/>
    </row>
    <row r="20252" spans="1:6" x14ac:dyDescent="0.25">
      <c r="A20252" t="s">
        <v>21490</v>
      </c>
      <c r="B20252">
        <v>1</v>
      </c>
      <c r="C20252" t="s">
        <v>9357</v>
      </c>
      <c r="D20252" s="84"/>
      <c r="F20252" s="84"/>
    </row>
    <row r="20253" spans="1:6" x14ac:dyDescent="0.25">
      <c r="A20253" t="s">
        <v>21491</v>
      </c>
      <c r="B20253">
        <v>1</v>
      </c>
      <c r="C20253" t="s">
        <v>9357</v>
      </c>
      <c r="D20253" s="84"/>
      <c r="F20253" s="84"/>
    </row>
    <row r="20254" spans="1:6" x14ac:dyDescent="0.25">
      <c r="A20254" t="s">
        <v>21492</v>
      </c>
      <c r="B20254">
        <v>1</v>
      </c>
      <c r="C20254" t="s">
        <v>9357</v>
      </c>
      <c r="D20254" s="84"/>
      <c r="F20254" s="84"/>
    </row>
    <row r="20255" spans="1:6" x14ac:dyDescent="0.25">
      <c r="A20255" t="s">
        <v>21493</v>
      </c>
      <c r="B20255">
        <v>1</v>
      </c>
      <c r="C20255" t="s">
        <v>9357</v>
      </c>
      <c r="D20255" s="84"/>
      <c r="F20255" s="84"/>
    </row>
    <row r="20256" spans="1:6" x14ac:dyDescent="0.25">
      <c r="A20256" t="s">
        <v>21494</v>
      </c>
      <c r="B20256">
        <v>1</v>
      </c>
      <c r="C20256" t="s">
        <v>9357</v>
      </c>
      <c r="D20256" s="84"/>
      <c r="F20256" s="84"/>
    </row>
    <row r="20257" spans="1:6" x14ac:dyDescent="0.25">
      <c r="A20257" t="s">
        <v>21495</v>
      </c>
      <c r="B20257">
        <v>1</v>
      </c>
      <c r="C20257" t="s">
        <v>9357</v>
      </c>
      <c r="D20257" s="84"/>
      <c r="F20257" s="84"/>
    </row>
    <row r="20258" spans="1:6" x14ac:dyDescent="0.25">
      <c r="A20258" t="s">
        <v>21496</v>
      </c>
      <c r="B20258">
        <v>1</v>
      </c>
      <c r="C20258" t="s">
        <v>9357</v>
      </c>
      <c r="D20258" s="84"/>
      <c r="F20258" s="84"/>
    </row>
    <row r="20259" spans="1:6" x14ac:dyDescent="0.25">
      <c r="A20259" t="s">
        <v>21497</v>
      </c>
      <c r="B20259">
        <v>1</v>
      </c>
      <c r="C20259" t="s">
        <v>9357</v>
      </c>
      <c r="D20259" s="84"/>
      <c r="F20259" s="84"/>
    </row>
    <row r="20260" spans="1:6" x14ac:dyDescent="0.25">
      <c r="A20260" t="s">
        <v>21498</v>
      </c>
      <c r="B20260">
        <v>1</v>
      </c>
      <c r="C20260" t="s">
        <v>9357</v>
      </c>
      <c r="D20260" s="84"/>
      <c r="F20260" s="84"/>
    </row>
    <row r="20261" spans="1:6" x14ac:dyDescent="0.25">
      <c r="A20261" t="s">
        <v>21499</v>
      </c>
      <c r="B20261">
        <v>1</v>
      </c>
      <c r="C20261" t="s">
        <v>9357</v>
      </c>
      <c r="D20261" s="84"/>
      <c r="F20261" s="84"/>
    </row>
    <row r="20262" spans="1:6" x14ac:dyDescent="0.25">
      <c r="A20262" t="s">
        <v>21500</v>
      </c>
      <c r="B20262">
        <v>1</v>
      </c>
      <c r="C20262" t="s">
        <v>9357</v>
      </c>
      <c r="D20262" s="84"/>
      <c r="F20262" s="84"/>
    </row>
    <row r="20263" spans="1:6" x14ac:dyDescent="0.25">
      <c r="A20263" t="s">
        <v>21501</v>
      </c>
      <c r="B20263">
        <v>1</v>
      </c>
      <c r="C20263" t="s">
        <v>9357</v>
      </c>
      <c r="D20263" s="84"/>
      <c r="F20263" s="84"/>
    </row>
    <row r="20264" spans="1:6" x14ac:dyDescent="0.25">
      <c r="A20264" t="s">
        <v>21502</v>
      </c>
      <c r="B20264">
        <v>1</v>
      </c>
      <c r="C20264" t="s">
        <v>9357</v>
      </c>
      <c r="D20264" s="84"/>
      <c r="F20264" s="84"/>
    </row>
    <row r="20265" spans="1:6" x14ac:dyDescent="0.25">
      <c r="A20265" t="s">
        <v>21503</v>
      </c>
      <c r="B20265">
        <v>1</v>
      </c>
      <c r="C20265" t="s">
        <v>9357</v>
      </c>
      <c r="D20265" s="84"/>
      <c r="F20265" s="84"/>
    </row>
    <row r="20266" spans="1:6" x14ac:dyDescent="0.25">
      <c r="A20266" t="s">
        <v>21504</v>
      </c>
      <c r="B20266">
        <v>1</v>
      </c>
      <c r="C20266" t="s">
        <v>9357</v>
      </c>
      <c r="D20266" s="84"/>
      <c r="F20266" s="84"/>
    </row>
    <row r="20267" spans="1:6" x14ac:dyDescent="0.25">
      <c r="A20267" t="s">
        <v>21505</v>
      </c>
      <c r="B20267">
        <v>1</v>
      </c>
      <c r="C20267" t="s">
        <v>9357</v>
      </c>
      <c r="D20267" s="84"/>
      <c r="F20267" s="84"/>
    </row>
    <row r="20268" spans="1:6" x14ac:dyDescent="0.25">
      <c r="A20268" t="s">
        <v>21506</v>
      </c>
      <c r="B20268">
        <v>1</v>
      </c>
      <c r="C20268" t="s">
        <v>9357</v>
      </c>
      <c r="D20268" s="84"/>
      <c r="F20268" s="84"/>
    </row>
    <row r="20269" spans="1:6" x14ac:dyDescent="0.25">
      <c r="A20269" t="s">
        <v>21507</v>
      </c>
      <c r="B20269">
        <v>1</v>
      </c>
      <c r="C20269" t="s">
        <v>9357</v>
      </c>
      <c r="D20269" s="84"/>
      <c r="F20269" s="84"/>
    </row>
    <row r="20270" spans="1:6" x14ac:dyDescent="0.25">
      <c r="A20270" t="s">
        <v>21508</v>
      </c>
      <c r="B20270">
        <v>1</v>
      </c>
      <c r="C20270" t="s">
        <v>9357</v>
      </c>
      <c r="D20270" s="84"/>
      <c r="F20270" s="84"/>
    </row>
    <row r="20271" spans="1:6" x14ac:dyDescent="0.25">
      <c r="A20271" t="s">
        <v>21509</v>
      </c>
      <c r="B20271">
        <v>1</v>
      </c>
      <c r="C20271" t="s">
        <v>9357</v>
      </c>
      <c r="D20271" s="84"/>
      <c r="F20271" s="84"/>
    </row>
    <row r="20272" spans="1:6" x14ac:dyDescent="0.25">
      <c r="A20272" t="s">
        <v>21510</v>
      </c>
      <c r="B20272">
        <v>1</v>
      </c>
      <c r="C20272" t="s">
        <v>9357</v>
      </c>
      <c r="D20272" s="84"/>
      <c r="F20272" s="84"/>
    </row>
    <row r="20273" spans="1:6" x14ac:dyDescent="0.25">
      <c r="A20273" t="s">
        <v>21511</v>
      </c>
      <c r="B20273">
        <v>1</v>
      </c>
      <c r="C20273" t="s">
        <v>9357</v>
      </c>
      <c r="D20273" s="84"/>
      <c r="F20273" s="84"/>
    </row>
    <row r="20274" spans="1:6" x14ac:dyDescent="0.25">
      <c r="A20274" t="s">
        <v>21512</v>
      </c>
      <c r="B20274">
        <v>1</v>
      </c>
      <c r="C20274" t="s">
        <v>9357</v>
      </c>
      <c r="D20274" s="84"/>
      <c r="F20274" s="84"/>
    </row>
    <row r="20275" spans="1:6" x14ac:dyDescent="0.25">
      <c r="A20275" t="s">
        <v>21513</v>
      </c>
      <c r="B20275">
        <v>1</v>
      </c>
      <c r="C20275" t="s">
        <v>9357</v>
      </c>
      <c r="D20275" s="84"/>
      <c r="F20275" s="84"/>
    </row>
    <row r="20276" spans="1:6" x14ac:dyDescent="0.25">
      <c r="A20276" t="s">
        <v>21514</v>
      </c>
      <c r="B20276">
        <v>1</v>
      </c>
      <c r="C20276" t="s">
        <v>9357</v>
      </c>
      <c r="D20276" s="84"/>
      <c r="F20276" s="84"/>
    </row>
    <row r="20277" spans="1:6" x14ac:dyDescent="0.25">
      <c r="A20277" t="s">
        <v>21515</v>
      </c>
      <c r="B20277">
        <v>1</v>
      </c>
      <c r="C20277" t="s">
        <v>9357</v>
      </c>
      <c r="D20277" s="84"/>
      <c r="F20277" s="84"/>
    </row>
    <row r="20278" spans="1:6" x14ac:dyDescent="0.25">
      <c r="A20278" t="s">
        <v>21516</v>
      </c>
      <c r="B20278">
        <v>1</v>
      </c>
      <c r="C20278" t="s">
        <v>9357</v>
      </c>
      <c r="D20278" s="84"/>
      <c r="F20278" s="84"/>
    </row>
    <row r="20279" spans="1:6" x14ac:dyDescent="0.25">
      <c r="A20279" t="s">
        <v>21517</v>
      </c>
      <c r="D20279" s="84"/>
      <c r="F20279" s="84"/>
    </row>
    <row r="20280" spans="1:6" x14ac:dyDescent="0.25">
      <c r="A20280" t="s">
        <v>21518</v>
      </c>
      <c r="D20280" s="84"/>
      <c r="F20280" s="84"/>
    </row>
  </sheetData>
  <autoFilter ref="A5:F20280"/>
  <pageMargins left="0.7" right="0.7" top="0.75" bottom="0.75" header="0.3" footer="0.3"/>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I154"/>
  <sheetViews>
    <sheetView workbookViewId="0">
      <selection activeCell="F23" sqref="F23"/>
    </sheetView>
  </sheetViews>
  <sheetFormatPr defaultRowHeight="15" x14ac:dyDescent="0.25"/>
  <cols>
    <col min="1" max="1" width="28.42578125" customWidth="1"/>
    <col min="2" max="2" width="12.85546875" customWidth="1"/>
    <col min="3" max="3" width="12.7109375" customWidth="1"/>
    <col min="4" max="4" width="19.7109375" customWidth="1"/>
    <col min="7" max="7" width="11.28515625" customWidth="1"/>
    <col min="8" max="8" width="14.5703125" customWidth="1"/>
    <col min="9" max="9" width="13.85546875" customWidth="1"/>
  </cols>
  <sheetData>
    <row r="1" spans="1:9" x14ac:dyDescent="0.25">
      <c r="A1" s="6" t="s">
        <v>21846</v>
      </c>
      <c r="B1" s="6"/>
      <c r="C1" s="6"/>
      <c r="D1" s="6"/>
      <c r="E1" s="6"/>
      <c r="F1" s="6"/>
    </row>
    <row r="2" spans="1:9" x14ac:dyDescent="0.25">
      <c r="A2" s="531" t="s">
        <v>21847</v>
      </c>
      <c r="B2" s="531"/>
      <c r="C2" s="531"/>
      <c r="D2" s="531"/>
      <c r="E2" s="531"/>
      <c r="F2" s="531"/>
    </row>
    <row r="3" spans="1:9" s="84" customFormat="1" x14ac:dyDescent="0.25">
      <c r="A3" s="6" t="s">
        <v>21848</v>
      </c>
      <c r="B3" s="6"/>
      <c r="C3" s="6"/>
      <c r="D3" s="6"/>
      <c r="E3" s="6"/>
      <c r="F3" s="6"/>
    </row>
    <row r="4" spans="1:9" x14ac:dyDescent="0.25">
      <c r="F4" s="6" t="s">
        <v>21850</v>
      </c>
      <c r="G4" s="6"/>
      <c r="H4" s="6"/>
      <c r="I4" s="6"/>
    </row>
    <row r="5" spans="1:9" ht="45" x14ac:dyDescent="0.25">
      <c r="A5" s="591" t="s">
        <v>21837</v>
      </c>
      <c r="B5" s="580" t="s">
        <v>21838</v>
      </c>
      <c r="C5" s="580" t="s">
        <v>21849</v>
      </c>
      <c r="D5" s="580" t="s">
        <v>21839</v>
      </c>
      <c r="F5" s="591" t="s">
        <v>21837</v>
      </c>
      <c r="G5" s="580" t="s">
        <v>21838</v>
      </c>
      <c r="H5" s="580" t="s">
        <v>21849</v>
      </c>
      <c r="I5" s="580" t="s">
        <v>21839</v>
      </c>
    </row>
    <row r="6" spans="1:9" x14ac:dyDescent="0.25">
      <c r="A6" s="590" t="s">
        <v>21728</v>
      </c>
      <c r="B6" s="498">
        <v>61</v>
      </c>
      <c r="C6" s="5">
        <v>30350121</v>
      </c>
      <c r="D6" s="586">
        <v>0.10232992785748618</v>
      </c>
      <c r="F6" s="86" t="s">
        <v>21728</v>
      </c>
      <c r="G6" s="86">
        <v>25</v>
      </c>
      <c r="H6" s="5">
        <v>12290789</v>
      </c>
      <c r="I6" s="586">
        <v>0.38127736842812227</v>
      </c>
    </row>
    <row r="7" spans="1:9" x14ac:dyDescent="0.25">
      <c r="A7" s="590" t="s">
        <v>21729</v>
      </c>
      <c r="B7" s="498">
        <v>30</v>
      </c>
      <c r="C7" s="5">
        <v>100353427</v>
      </c>
      <c r="D7" s="586">
        <v>0.33835644164850298</v>
      </c>
      <c r="F7" s="86" t="s">
        <v>21729</v>
      </c>
      <c r="G7" s="86">
        <v>18</v>
      </c>
      <c r="H7" s="5">
        <v>19188504</v>
      </c>
      <c r="I7" s="586">
        <v>0.59525408085620035</v>
      </c>
    </row>
    <row r="8" spans="1:9" x14ac:dyDescent="0.25">
      <c r="A8" s="590" t="s">
        <v>21730</v>
      </c>
      <c r="B8" s="498">
        <v>6</v>
      </c>
      <c r="C8" s="5">
        <v>39125433</v>
      </c>
      <c r="D8" s="586">
        <v>0.13191719190453668</v>
      </c>
      <c r="F8" s="86" t="s">
        <v>21730</v>
      </c>
      <c r="G8" s="86">
        <v>1</v>
      </c>
      <c r="H8" s="5">
        <v>756528</v>
      </c>
      <c r="I8" s="586">
        <v>2.3468550715677446E-2</v>
      </c>
    </row>
    <row r="9" spans="1:9" x14ac:dyDescent="0.25">
      <c r="A9" s="590" t="s">
        <v>21731</v>
      </c>
      <c r="B9" s="498">
        <v>3</v>
      </c>
      <c r="C9" s="5">
        <v>126761876</v>
      </c>
      <c r="D9" s="586">
        <v>0.42739643858947413</v>
      </c>
      <c r="F9" s="581" t="s">
        <v>1</v>
      </c>
      <c r="G9" s="582">
        <v>44</v>
      </c>
      <c r="H9" s="583">
        <v>32235821</v>
      </c>
      <c r="I9" s="584">
        <v>1</v>
      </c>
    </row>
    <row r="10" spans="1:9" x14ac:dyDescent="0.25">
      <c r="A10" s="581" t="s">
        <v>1</v>
      </c>
      <c r="B10" s="582">
        <v>100</v>
      </c>
      <c r="C10" s="583">
        <v>296590857</v>
      </c>
      <c r="D10" s="584">
        <v>1</v>
      </c>
    </row>
    <row r="11" spans="1:9" x14ac:dyDescent="0.25">
      <c r="A11" s="84"/>
      <c r="B11" s="84"/>
      <c r="C11" s="84"/>
      <c r="D11" s="84"/>
    </row>
    <row r="12" spans="1:9" x14ac:dyDescent="0.25">
      <c r="A12" s="84"/>
      <c r="B12" s="84"/>
      <c r="C12" s="84"/>
      <c r="D12" s="84"/>
    </row>
    <row r="13" spans="1:9" ht="45" x14ac:dyDescent="0.25">
      <c r="A13" s="580" t="s">
        <v>21840</v>
      </c>
      <c r="B13" s="580" t="s">
        <v>21838</v>
      </c>
      <c r="C13" s="580" t="s">
        <v>21849</v>
      </c>
      <c r="D13" s="580" t="s">
        <v>21839</v>
      </c>
    </row>
    <row r="14" spans="1:9" x14ac:dyDescent="0.25">
      <c r="A14" s="590" t="s">
        <v>21728</v>
      </c>
      <c r="B14" s="498"/>
      <c r="C14" s="498"/>
      <c r="D14" s="586"/>
    </row>
    <row r="15" spans="1:9" x14ac:dyDescent="0.25">
      <c r="A15" s="587" t="s">
        <v>21732</v>
      </c>
      <c r="B15" s="498">
        <v>44</v>
      </c>
      <c r="C15" s="5">
        <v>22082425</v>
      </c>
      <c r="D15" s="586">
        <v>7.4454166333252816E-2</v>
      </c>
    </row>
    <row r="16" spans="1:9" x14ac:dyDescent="0.25">
      <c r="A16" s="587" t="s">
        <v>21733</v>
      </c>
      <c r="B16" s="498">
        <v>1</v>
      </c>
      <c r="C16" s="5">
        <v>406167</v>
      </c>
      <c r="D16" s="586">
        <v>1.3694521945428681E-3</v>
      </c>
    </row>
    <row r="17" spans="1:4" x14ac:dyDescent="0.25">
      <c r="A17" s="587" t="s">
        <v>21734</v>
      </c>
      <c r="B17" s="498">
        <v>16</v>
      </c>
      <c r="C17" s="5">
        <v>7861529</v>
      </c>
      <c r="D17" s="586">
        <v>2.6506309329690496E-2</v>
      </c>
    </row>
    <row r="18" spans="1:4" x14ac:dyDescent="0.25">
      <c r="A18" s="590" t="s">
        <v>21729</v>
      </c>
      <c r="B18" s="498"/>
      <c r="C18" s="5"/>
      <c r="D18" s="586"/>
    </row>
    <row r="19" spans="1:4" x14ac:dyDescent="0.25">
      <c r="A19" s="587" t="s">
        <v>21732</v>
      </c>
      <c r="B19" s="498">
        <v>21</v>
      </c>
      <c r="C19" s="5">
        <v>87851780</v>
      </c>
      <c r="D19" s="586">
        <v>0.29620528727222362</v>
      </c>
    </row>
    <row r="20" spans="1:4" x14ac:dyDescent="0.25">
      <c r="A20" s="587" t="s">
        <v>21734</v>
      </c>
      <c r="B20" s="498">
        <v>9</v>
      </c>
      <c r="C20" s="5">
        <v>12501647</v>
      </c>
      <c r="D20" s="586">
        <v>4.2151154376279372E-2</v>
      </c>
    </row>
    <row r="21" spans="1:4" x14ac:dyDescent="0.25">
      <c r="A21" s="590" t="s">
        <v>21730</v>
      </c>
      <c r="B21" s="498"/>
      <c r="C21" s="5"/>
      <c r="D21" s="586"/>
    </row>
    <row r="22" spans="1:4" x14ac:dyDescent="0.25">
      <c r="A22" s="587" t="s">
        <v>21732</v>
      </c>
      <c r="B22" s="498">
        <v>5</v>
      </c>
      <c r="C22" s="5">
        <v>25818713</v>
      </c>
      <c r="D22" s="586">
        <v>8.7051614676038377E-2</v>
      </c>
    </row>
    <row r="23" spans="1:4" x14ac:dyDescent="0.25">
      <c r="A23" s="587" t="s">
        <v>21734</v>
      </c>
      <c r="B23" s="498">
        <v>1</v>
      </c>
      <c r="C23" s="5">
        <v>13306720</v>
      </c>
      <c r="D23" s="586">
        <v>4.4865577228498314E-2</v>
      </c>
    </row>
    <row r="24" spans="1:4" x14ac:dyDescent="0.25">
      <c r="A24" s="590" t="s">
        <v>21731</v>
      </c>
      <c r="B24" s="498"/>
      <c r="C24" s="5"/>
      <c r="D24" s="586"/>
    </row>
    <row r="25" spans="1:4" x14ac:dyDescent="0.25">
      <c r="A25" s="587" t="s">
        <v>21732</v>
      </c>
      <c r="B25" s="498">
        <v>3</v>
      </c>
      <c r="C25" s="5">
        <v>126761876</v>
      </c>
      <c r="D25" s="586">
        <v>0.42739643858947413</v>
      </c>
    </row>
    <row r="26" spans="1:4" x14ac:dyDescent="0.25">
      <c r="A26" s="581" t="s">
        <v>1</v>
      </c>
      <c r="B26" s="582">
        <v>100</v>
      </c>
      <c r="C26" s="583">
        <v>296590857</v>
      </c>
      <c r="D26" s="584">
        <v>1</v>
      </c>
    </row>
    <row r="27" spans="1:4" x14ac:dyDescent="0.25">
      <c r="A27" s="84"/>
      <c r="B27" s="84"/>
      <c r="C27" s="84"/>
      <c r="D27" s="84"/>
    </row>
    <row r="28" spans="1:4" x14ac:dyDescent="0.25">
      <c r="A28" s="84"/>
      <c r="B28" s="84"/>
      <c r="C28" s="84"/>
      <c r="D28" s="84"/>
    </row>
    <row r="29" spans="1:4" ht="45" x14ac:dyDescent="0.25">
      <c r="A29" s="580" t="s">
        <v>21841</v>
      </c>
      <c r="B29" s="580" t="s">
        <v>21838</v>
      </c>
      <c r="C29" s="580" t="s">
        <v>21849</v>
      </c>
      <c r="D29" s="580" t="s">
        <v>21839</v>
      </c>
    </row>
    <row r="30" spans="1:4" x14ac:dyDescent="0.25">
      <c r="A30" s="585" t="s">
        <v>21728</v>
      </c>
      <c r="B30" s="498"/>
      <c r="C30" s="498"/>
      <c r="D30" s="586"/>
    </row>
    <row r="31" spans="1:4" ht="45" x14ac:dyDescent="0.25">
      <c r="A31" s="588" t="s">
        <v>21735</v>
      </c>
      <c r="B31" s="498">
        <v>36</v>
      </c>
      <c r="C31" s="5">
        <v>18059332</v>
      </c>
      <c r="D31" s="586">
        <v>6.0889712456645283E-2</v>
      </c>
    </row>
    <row r="32" spans="1:4" ht="30" x14ac:dyDescent="0.25">
      <c r="A32" s="588" t="s">
        <v>21736</v>
      </c>
      <c r="B32" s="498">
        <v>7</v>
      </c>
      <c r="C32" s="5">
        <v>1752728</v>
      </c>
      <c r="D32" s="586">
        <v>5.909582034081381E-3</v>
      </c>
    </row>
    <row r="33" spans="1:4" ht="45" x14ac:dyDescent="0.25">
      <c r="A33" s="588" t="s">
        <v>21737</v>
      </c>
      <c r="B33" s="498">
        <v>14</v>
      </c>
      <c r="C33" s="5">
        <v>9542781</v>
      </c>
      <c r="D33" s="586">
        <v>3.2174899444051303E-2</v>
      </c>
    </row>
    <row r="34" spans="1:4" ht="45" x14ac:dyDescent="0.25">
      <c r="A34" s="588" t="s">
        <v>21738</v>
      </c>
      <c r="B34" s="498">
        <v>4</v>
      </c>
      <c r="C34" s="5">
        <v>995280</v>
      </c>
      <c r="D34" s="586">
        <v>3.3557339227082107E-3</v>
      </c>
    </row>
    <row r="35" spans="1:4" x14ac:dyDescent="0.25">
      <c r="A35" s="589" t="s">
        <v>21729</v>
      </c>
      <c r="B35" s="498"/>
      <c r="C35" s="5"/>
      <c r="D35" s="586"/>
    </row>
    <row r="36" spans="1:4" ht="45" x14ac:dyDescent="0.25">
      <c r="A36" s="588" t="s">
        <v>21735</v>
      </c>
      <c r="B36" s="498">
        <v>12</v>
      </c>
      <c r="C36" s="5">
        <v>81164923</v>
      </c>
      <c r="D36" s="586">
        <v>0.2736595585615102</v>
      </c>
    </row>
    <row r="37" spans="1:4" ht="30" x14ac:dyDescent="0.25">
      <c r="A37" s="588" t="s">
        <v>21736</v>
      </c>
      <c r="B37" s="498">
        <v>6</v>
      </c>
      <c r="C37" s="5">
        <v>7975137</v>
      </c>
      <c r="D37" s="586">
        <v>2.6889355527233937E-2</v>
      </c>
    </row>
    <row r="38" spans="1:4" ht="45" x14ac:dyDescent="0.25">
      <c r="A38" s="588" t="s">
        <v>21737</v>
      </c>
      <c r="B38" s="498">
        <v>11</v>
      </c>
      <c r="C38" s="5">
        <v>10798341</v>
      </c>
      <c r="D38" s="586">
        <v>3.6408205934682608E-2</v>
      </c>
    </row>
    <row r="39" spans="1:4" ht="45" x14ac:dyDescent="0.25">
      <c r="A39" s="588" t="s">
        <v>21738</v>
      </c>
      <c r="B39" s="498">
        <v>1</v>
      </c>
      <c r="C39" s="5">
        <v>415026</v>
      </c>
      <c r="D39" s="586">
        <v>1.3993216250762579E-3</v>
      </c>
    </row>
    <row r="40" spans="1:4" x14ac:dyDescent="0.25">
      <c r="A40" s="589" t="s">
        <v>21730</v>
      </c>
      <c r="B40" s="498"/>
      <c r="C40" s="5"/>
      <c r="D40" s="586"/>
    </row>
    <row r="41" spans="1:4" ht="45" x14ac:dyDescent="0.25">
      <c r="A41" s="588" t="s">
        <v>21735</v>
      </c>
      <c r="B41" s="498">
        <v>5</v>
      </c>
      <c r="C41" s="5">
        <v>38368905</v>
      </c>
      <c r="D41" s="586">
        <v>0.12936644570941713</v>
      </c>
    </row>
    <row r="42" spans="1:4" ht="45" x14ac:dyDescent="0.25">
      <c r="A42" s="588" t="s">
        <v>21737</v>
      </c>
      <c r="B42" s="498">
        <v>1</v>
      </c>
      <c r="C42" s="5">
        <v>756528</v>
      </c>
      <c r="D42" s="586">
        <v>2.5507461951195616E-3</v>
      </c>
    </row>
    <row r="43" spans="1:4" x14ac:dyDescent="0.25">
      <c r="A43" s="589" t="s">
        <v>21731</v>
      </c>
      <c r="B43" s="498"/>
      <c r="C43" s="5"/>
      <c r="D43" s="586"/>
    </row>
    <row r="44" spans="1:4" ht="45" x14ac:dyDescent="0.25">
      <c r="A44" s="588" t="s">
        <v>21735</v>
      </c>
      <c r="B44" s="498">
        <v>3</v>
      </c>
      <c r="C44" s="5">
        <v>126761876</v>
      </c>
      <c r="D44" s="586">
        <v>0.42739643858947413</v>
      </c>
    </row>
    <row r="45" spans="1:4" x14ac:dyDescent="0.25">
      <c r="A45" s="581" t="s">
        <v>1</v>
      </c>
      <c r="B45" s="582">
        <v>100</v>
      </c>
      <c r="C45" s="583">
        <v>296590857</v>
      </c>
      <c r="D45" s="584">
        <v>1</v>
      </c>
    </row>
    <row r="46" spans="1:4" x14ac:dyDescent="0.25">
      <c r="A46" s="84"/>
      <c r="B46" s="84"/>
      <c r="C46" s="49"/>
      <c r="D46" s="84"/>
    </row>
    <row r="47" spans="1:4" x14ac:dyDescent="0.25">
      <c r="A47" s="6" t="s">
        <v>21842</v>
      </c>
      <c r="B47" s="6"/>
      <c r="C47" s="592"/>
      <c r="D47" s="6"/>
    </row>
    <row r="48" spans="1:4" x14ac:dyDescent="0.25">
      <c r="A48" s="84"/>
      <c r="B48" s="84"/>
      <c r="C48" s="49"/>
      <c r="D48" s="84"/>
    </row>
    <row r="49" spans="1:4" ht="45" x14ac:dyDescent="0.25">
      <c r="A49" s="580" t="s">
        <v>21843</v>
      </c>
      <c r="B49" s="580" t="s">
        <v>21844</v>
      </c>
      <c r="C49" s="580" t="s">
        <v>21849</v>
      </c>
      <c r="D49" s="580" t="s">
        <v>21845</v>
      </c>
    </row>
    <row r="50" spans="1:4" x14ac:dyDescent="0.25">
      <c r="A50" s="585" t="s">
        <v>21728</v>
      </c>
      <c r="B50" s="498"/>
      <c r="C50" s="5"/>
      <c r="D50" s="586"/>
    </row>
    <row r="51" spans="1:4" x14ac:dyDescent="0.25">
      <c r="A51" s="587" t="s">
        <v>21739</v>
      </c>
      <c r="B51" s="498">
        <v>5</v>
      </c>
      <c r="C51" s="5">
        <v>134846</v>
      </c>
      <c r="D51" s="586">
        <v>4.5465325992837333E-4</v>
      </c>
    </row>
    <row r="52" spans="1:4" x14ac:dyDescent="0.25">
      <c r="A52" s="587" t="s">
        <v>21740</v>
      </c>
      <c r="B52" s="498">
        <v>4</v>
      </c>
      <c r="C52" s="5">
        <v>81039</v>
      </c>
      <c r="D52" s="586">
        <v>2.7323499051759375E-4</v>
      </c>
    </row>
    <row r="53" spans="1:4" x14ac:dyDescent="0.25">
      <c r="A53" s="587" t="s">
        <v>21741</v>
      </c>
      <c r="B53" s="498">
        <v>8</v>
      </c>
      <c r="C53" s="5">
        <v>277708</v>
      </c>
      <c r="D53" s="586">
        <v>9.3633365104036227E-4</v>
      </c>
    </row>
    <row r="54" spans="1:4" x14ac:dyDescent="0.25">
      <c r="A54" s="587" t="s">
        <v>21742</v>
      </c>
      <c r="B54" s="498">
        <v>7</v>
      </c>
      <c r="C54" s="5">
        <v>114111</v>
      </c>
      <c r="D54" s="586">
        <v>3.8474213653861894E-4</v>
      </c>
    </row>
    <row r="55" spans="1:4" x14ac:dyDescent="0.25">
      <c r="A55" s="587" t="s">
        <v>21743</v>
      </c>
      <c r="B55" s="498">
        <v>9</v>
      </c>
      <c r="C55" s="5">
        <v>677162</v>
      </c>
      <c r="D55" s="586">
        <v>2.283151971876193E-3</v>
      </c>
    </row>
    <row r="56" spans="1:4" x14ac:dyDescent="0.25">
      <c r="A56" s="587" t="s">
        <v>21744</v>
      </c>
      <c r="B56" s="498">
        <v>6</v>
      </c>
      <c r="C56" s="5">
        <v>420874</v>
      </c>
      <c r="D56" s="586">
        <v>1.4190390231752829E-3</v>
      </c>
    </row>
    <row r="57" spans="1:4" x14ac:dyDescent="0.25">
      <c r="A57" s="587" t="s">
        <v>21745</v>
      </c>
      <c r="B57" s="498">
        <v>6</v>
      </c>
      <c r="C57" s="5">
        <v>653231</v>
      </c>
      <c r="D57" s="586">
        <v>2.2024650611532507E-3</v>
      </c>
    </row>
    <row r="58" spans="1:4" x14ac:dyDescent="0.25">
      <c r="A58" s="587" t="s">
        <v>21746</v>
      </c>
      <c r="B58" s="498">
        <v>3</v>
      </c>
      <c r="C58" s="5">
        <v>119457</v>
      </c>
      <c r="D58" s="586">
        <v>4.0276696729056621E-4</v>
      </c>
    </row>
    <row r="59" spans="1:4" x14ac:dyDescent="0.25">
      <c r="A59" s="587" t="s">
        <v>21747</v>
      </c>
      <c r="B59" s="498">
        <v>8</v>
      </c>
      <c r="C59" s="5">
        <v>626213</v>
      </c>
      <c r="D59" s="586">
        <v>2.1113698727402105E-3</v>
      </c>
    </row>
    <row r="60" spans="1:4" x14ac:dyDescent="0.25">
      <c r="A60" s="587" t="s">
        <v>21748</v>
      </c>
      <c r="B60" s="498">
        <v>9</v>
      </c>
      <c r="C60" s="5">
        <v>529738</v>
      </c>
      <c r="D60" s="586">
        <v>1.7860901221240276E-3</v>
      </c>
    </row>
    <row r="61" spans="1:4" x14ac:dyDescent="0.25">
      <c r="A61" s="587" t="s">
        <v>21749</v>
      </c>
      <c r="B61" s="498">
        <v>3</v>
      </c>
      <c r="C61" s="5">
        <v>116546</v>
      </c>
      <c r="D61" s="586">
        <v>3.9295209966637646E-4</v>
      </c>
    </row>
    <row r="62" spans="1:4" x14ac:dyDescent="0.25">
      <c r="A62" s="587" t="s">
        <v>21750</v>
      </c>
      <c r="B62" s="498">
        <v>4</v>
      </c>
      <c r="C62" s="5">
        <v>165632</v>
      </c>
      <c r="D62" s="586">
        <v>5.5845281838880147E-4</v>
      </c>
    </row>
    <row r="63" spans="1:4" x14ac:dyDescent="0.25">
      <c r="A63" s="587" t="s">
        <v>21751</v>
      </c>
      <c r="B63" s="498">
        <v>5</v>
      </c>
      <c r="C63" s="5">
        <v>114267</v>
      </c>
      <c r="D63" s="586">
        <v>3.8526811364249171E-4</v>
      </c>
    </row>
    <row r="64" spans="1:4" x14ac:dyDescent="0.25">
      <c r="A64" s="587" t="s">
        <v>21752</v>
      </c>
      <c r="B64" s="498">
        <v>4</v>
      </c>
      <c r="C64" s="5">
        <v>697509</v>
      </c>
      <c r="D64" s="586">
        <v>2.3517548958024693E-3</v>
      </c>
    </row>
    <row r="65" spans="1:4" x14ac:dyDescent="0.25">
      <c r="A65" s="587" t="s">
        <v>21753</v>
      </c>
      <c r="B65" s="498">
        <v>4</v>
      </c>
      <c r="C65" s="5">
        <v>139503</v>
      </c>
      <c r="D65" s="586">
        <v>4.7035502513821588E-4</v>
      </c>
    </row>
    <row r="66" spans="1:4" x14ac:dyDescent="0.25">
      <c r="A66" s="587" t="s">
        <v>21754</v>
      </c>
      <c r="B66" s="498">
        <v>9</v>
      </c>
      <c r="C66" s="5">
        <v>153137</v>
      </c>
      <c r="D66" s="586">
        <v>5.1632407535745451E-4</v>
      </c>
    </row>
    <row r="67" spans="1:4" x14ac:dyDescent="0.25">
      <c r="A67" s="587" t="s">
        <v>21755</v>
      </c>
      <c r="B67" s="498">
        <v>9</v>
      </c>
      <c r="C67" s="5">
        <v>276431</v>
      </c>
      <c r="D67" s="586">
        <v>9.3202805641442955E-4</v>
      </c>
    </row>
    <row r="68" spans="1:4" x14ac:dyDescent="0.25">
      <c r="A68" s="587" t="s">
        <v>21756</v>
      </c>
      <c r="B68" s="498">
        <v>6</v>
      </c>
      <c r="C68" s="5">
        <v>2065468</v>
      </c>
      <c r="D68" s="586">
        <v>6.9640312614221954E-3</v>
      </c>
    </row>
    <row r="69" spans="1:4" x14ac:dyDescent="0.25">
      <c r="A69" s="587" t="s">
        <v>21757</v>
      </c>
      <c r="B69" s="498">
        <v>4</v>
      </c>
      <c r="C69" s="5">
        <v>100873</v>
      </c>
      <c r="D69" s="586">
        <v>3.4010825896767276E-4</v>
      </c>
    </row>
    <row r="70" spans="1:4" x14ac:dyDescent="0.25">
      <c r="A70" s="587" t="s">
        <v>21758</v>
      </c>
      <c r="B70" s="498">
        <v>4</v>
      </c>
      <c r="C70" s="5">
        <v>670656</v>
      </c>
      <c r="D70" s="586">
        <v>2.2612160293262176E-3</v>
      </c>
    </row>
    <row r="71" spans="1:4" x14ac:dyDescent="0.25">
      <c r="A71" s="587" t="s">
        <v>21759</v>
      </c>
      <c r="B71" s="498">
        <v>4</v>
      </c>
      <c r="C71" s="5">
        <v>65850</v>
      </c>
      <c r="D71" s="586">
        <v>2.2202302750013632E-4</v>
      </c>
    </row>
    <row r="72" spans="1:4" x14ac:dyDescent="0.25">
      <c r="A72" s="587" t="s">
        <v>21760</v>
      </c>
      <c r="B72" s="498">
        <v>8</v>
      </c>
      <c r="C72" s="5">
        <v>407770</v>
      </c>
      <c r="D72" s="586">
        <v>1.374856946449971E-3</v>
      </c>
    </row>
    <row r="73" spans="1:4" x14ac:dyDescent="0.25">
      <c r="A73" s="587" t="s">
        <v>21761</v>
      </c>
      <c r="B73" s="498">
        <v>3</v>
      </c>
      <c r="C73" s="5">
        <v>225122</v>
      </c>
      <c r="D73" s="586">
        <v>7.5903216396181763E-4</v>
      </c>
    </row>
    <row r="74" spans="1:4" x14ac:dyDescent="0.25">
      <c r="A74" s="587" t="s">
        <v>21762</v>
      </c>
      <c r="B74" s="498">
        <v>6</v>
      </c>
      <c r="C74" s="5">
        <v>364159</v>
      </c>
      <c r="D74" s="586">
        <v>1.2278160010846188E-3</v>
      </c>
    </row>
    <row r="75" spans="1:4" x14ac:dyDescent="0.25">
      <c r="A75" s="587" t="s">
        <v>21763</v>
      </c>
      <c r="B75" s="498">
        <v>3</v>
      </c>
      <c r="C75" s="5">
        <v>196359</v>
      </c>
      <c r="D75" s="586">
        <v>6.6205344961122652E-4</v>
      </c>
    </row>
    <row r="76" spans="1:4" x14ac:dyDescent="0.25">
      <c r="A76" s="587" t="s">
        <v>21764</v>
      </c>
      <c r="B76" s="498">
        <v>7</v>
      </c>
      <c r="C76" s="5">
        <v>189924</v>
      </c>
      <c r="D76" s="586">
        <v>6.403568940764752E-4</v>
      </c>
    </row>
    <row r="77" spans="1:4" x14ac:dyDescent="0.25">
      <c r="A77" s="587" t="s">
        <v>21765</v>
      </c>
      <c r="B77" s="498">
        <v>7</v>
      </c>
      <c r="C77" s="5">
        <v>165094</v>
      </c>
      <c r="D77" s="586">
        <v>5.5663887171006083E-4</v>
      </c>
    </row>
    <row r="78" spans="1:4" x14ac:dyDescent="0.25">
      <c r="A78" s="587" t="s">
        <v>21766</v>
      </c>
      <c r="B78" s="498">
        <v>3</v>
      </c>
      <c r="C78" s="5">
        <v>195864</v>
      </c>
      <c r="D78" s="586">
        <v>6.6038448380086111E-4</v>
      </c>
    </row>
    <row r="79" spans="1:4" x14ac:dyDescent="0.25">
      <c r="A79" s="587" t="s">
        <v>21767</v>
      </c>
      <c r="B79" s="498">
        <v>3</v>
      </c>
      <c r="C79" s="5">
        <v>122520</v>
      </c>
      <c r="D79" s="586">
        <v>4.1309432542622175E-4</v>
      </c>
    </row>
    <row r="80" spans="1:4" x14ac:dyDescent="0.25">
      <c r="A80" s="587" t="s">
        <v>21768</v>
      </c>
      <c r="B80" s="498">
        <v>4</v>
      </c>
      <c r="C80" s="5">
        <v>1512197</v>
      </c>
      <c r="D80" s="586">
        <v>5.0985961445197212E-3</v>
      </c>
    </row>
    <row r="81" spans="1:4" x14ac:dyDescent="0.25">
      <c r="A81" s="587" t="s">
        <v>21769</v>
      </c>
      <c r="B81" s="498">
        <v>7</v>
      </c>
      <c r="C81" s="5">
        <v>258197</v>
      </c>
      <c r="D81" s="586">
        <v>8.7054942492714802E-4</v>
      </c>
    </row>
    <row r="82" spans="1:4" x14ac:dyDescent="0.25">
      <c r="A82" s="587" t="s">
        <v>21770</v>
      </c>
      <c r="B82" s="498">
        <v>7</v>
      </c>
      <c r="C82" s="5">
        <v>400028</v>
      </c>
      <c r="D82" s="586">
        <v>1.3487536468462344E-3</v>
      </c>
    </row>
    <row r="83" spans="1:4" x14ac:dyDescent="0.25">
      <c r="A83" s="587" t="s">
        <v>21771</v>
      </c>
      <c r="B83" s="498">
        <v>7</v>
      </c>
      <c r="C83" s="5">
        <v>4442493</v>
      </c>
      <c r="D83" s="586">
        <v>1.4978523090480837E-2</v>
      </c>
    </row>
    <row r="84" spans="1:4" x14ac:dyDescent="0.25">
      <c r="A84" s="587" t="s">
        <v>21772</v>
      </c>
      <c r="B84" s="498">
        <v>9</v>
      </c>
      <c r="C84" s="5">
        <v>530976</v>
      </c>
      <c r="D84" s="586">
        <v>1.7902642224739921E-3</v>
      </c>
    </row>
    <row r="85" spans="1:4" x14ac:dyDescent="0.25">
      <c r="A85" s="587" t="s">
        <v>21773</v>
      </c>
      <c r="B85" s="498">
        <v>4</v>
      </c>
      <c r="C85" s="5">
        <v>54737</v>
      </c>
      <c r="D85" s="586">
        <v>1.8455390214540564E-4</v>
      </c>
    </row>
    <row r="86" spans="1:4" x14ac:dyDescent="0.25">
      <c r="A86" s="587" t="s">
        <v>21774</v>
      </c>
      <c r="B86" s="498">
        <v>9</v>
      </c>
      <c r="C86" s="5">
        <v>2088347</v>
      </c>
      <c r="D86" s="586">
        <v>7.0411711983420985E-3</v>
      </c>
    </row>
    <row r="87" spans="1:4" x14ac:dyDescent="0.25">
      <c r="A87" s="587" t="s">
        <v>21775</v>
      </c>
      <c r="B87" s="498">
        <v>7</v>
      </c>
      <c r="C87" s="5">
        <v>386739</v>
      </c>
      <c r="D87" s="586">
        <v>1.303947815222099E-3</v>
      </c>
    </row>
    <row r="88" spans="1:4" x14ac:dyDescent="0.25">
      <c r="A88" s="587" t="s">
        <v>21776</v>
      </c>
      <c r="B88" s="498">
        <v>4</v>
      </c>
      <c r="C88" s="5">
        <v>50090</v>
      </c>
      <c r="D88" s="586">
        <v>1.6888585341658053E-4</v>
      </c>
    </row>
    <row r="89" spans="1:4" x14ac:dyDescent="0.25">
      <c r="A89" s="587" t="s">
        <v>21777</v>
      </c>
      <c r="B89" s="498">
        <v>3</v>
      </c>
      <c r="C89" s="5">
        <v>79079</v>
      </c>
      <c r="D89" s="586">
        <v>2.6662656023816674E-4</v>
      </c>
    </row>
    <row r="90" spans="1:4" x14ac:dyDescent="0.25">
      <c r="A90" s="587" t="s">
        <v>21778</v>
      </c>
      <c r="B90" s="498">
        <v>3</v>
      </c>
      <c r="C90" s="5">
        <v>1019031</v>
      </c>
      <c r="D90" s="586">
        <v>3.4358139367728384E-3</v>
      </c>
    </row>
    <row r="91" spans="1:4" x14ac:dyDescent="0.25">
      <c r="A91" s="587" t="s">
        <v>21779</v>
      </c>
      <c r="B91" s="498">
        <v>3</v>
      </c>
      <c r="C91" s="5">
        <v>50113</v>
      </c>
      <c r="D91" s="586">
        <v>1.6896340132292075E-4</v>
      </c>
    </row>
    <row r="92" spans="1:4" x14ac:dyDescent="0.25">
      <c r="A92" s="587" t="s">
        <v>21780</v>
      </c>
      <c r="B92" s="498">
        <v>3</v>
      </c>
      <c r="C92" s="5">
        <v>114086</v>
      </c>
      <c r="D92" s="586">
        <v>3.8465784533607523E-4</v>
      </c>
    </row>
    <row r="93" spans="1:4" x14ac:dyDescent="0.25">
      <c r="A93" s="587" t="s">
        <v>21781</v>
      </c>
      <c r="B93" s="498">
        <v>3</v>
      </c>
      <c r="C93" s="5">
        <v>122151</v>
      </c>
      <c r="D93" s="586">
        <v>4.1185018727667654E-4</v>
      </c>
    </row>
    <row r="94" spans="1:4" x14ac:dyDescent="0.25">
      <c r="A94" s="587" t="s">
        <v>21782</v>
      </c>
      <c r="B94" s="498">
        <v>3</v>
      </c>
      <c r="C94" s="5">
        <v>80500</v>
      </c>
      <c r="D94" s="586">
        <v>2.7141767219075134E-4</v>
      </c>
    </row>
    <row r="95" spans="1:4" x14ac:dyDescent="0.25">
      <c r="A95" s="587" t="s">
        <v>21783</v>
      </c>
      <c r="B95" s="498">
        <v>3</v>
      </c>
      <c r="C95" s="5">
        <v>75265</v>
      </c>
      <c r="D95" s="586">
        <v>2.5376709437809812E-4</v>
      </c>
    </row>
    <row r="96" spans="1:4" x14ac:dyDescent="0.25">
      <c r="A96" s="587" t="s">
        <v>21784</v>
      </c>
      <c r="B96" s="498">
        <v>3</v>
      </c>
      <c r="C96" s="5">
        <v>116436</v>
      </c>
      <c r="D96" s="586">
        <v>3.9258121837518412E-4</v>
      </c>
    </row>
    <row r="97" spans="1:4" x14ac:dyDescent="0.25">
      <c r="A97" s="587" t="s">
        <v>21785</v>
      </c>
      <c r="B97" s="498">
        <v>9</v>
      </c>
      <c r="C97" s="5">
        <v>637748</v>
      </c>
      <c r="D97" s="586">
        <v>2.1502618335938789E-3</v>
      </c>
    </row>
    <row r="98" spans="1:4" x14ac:dyDescent="0.25">
      <c r="A98" s="587" t="s">
        <v>21786</v>
      </c>
      <c r="B98" s="498">
        <v>7</v>
      </c>
      <c r="C98" s="5">
        <v>61115</v>
      </c>
      <c r="D98" s="586">
        <v>2.0605827373835735E-4</v>
      </c>
    </row>
    <row r="99" spans="1:4" x14ac:dyDescent="0.25">
      <c r="A99" s="587" t="s">
        <v>21787</v>
      </c>
      <c r="B99" s="498">
        <v>4</v>
      </c>
      <c r="C99" s="5">
        <v>488953</v>
      </c>
      <c r="D99" s="586">
        <v>1.6485774542942164E-3</v>
      </c>
    </row>
    <row r="100" spans="1:4" x14ac:dyDescent="0.25">
      <c r="A100" s="587" t="s">
        <v>21788</v>
      </c>
      <c r="B100" s="498">
        <v>7</v>
      </c>
      <c r="C100" s="5">
        <v>435196</v>
      </c>
      <c r="D100" s="586">
        <v>1.4673277672885244E-3</v>
      </c>
    </row>
    <row r="101" spans="1:4" x14ac:dyDescent="0.25">
      <c r="A101" s="587" t="s">
        <v>21789</v>
      </c>
      <c r="B101" s="498">
        <v>9</v>
      </c>
      <c r="C101" s="5">
        <v>578680</v>
      </c>
      <c r="D101" s="586">
        <v>1.9511053235198009E-3</v>
      </c>
    </row>
    <row r="102" spans="1:4" x14ac:dyDescent="0.25">
      <c r="A102" s="587" t="s">
        <v>21790</v>
      </c>
      <c r="B102" s="498">
        <v>4</v>
      </c>
      <c r="C102" s="5">
        <v>428522</v>
      </c>
      <c r="D102" s="586">
        <v>1.4448253878574552E-3</v>
      </c>
    </row>
    <row r="103" spans="1:4" x14ac:dyDescent="0.25">
      <c r="A103" s="587" t="s">
        <v>21791</v>
      </c>
      <c r="B103" s="498">
        <v>3</v>
      </c>
      <c r="C103" s="5">
        <v>165157</v>
      </c>
      <c r="D103" s="586">
        <v>5.5685128554047096E-4</v>
      </c>
    </row>
    <row r="104" spans="1:4" x14ac:dyDescent="0.25">
      <c r="A104" s="587" t="s">
        <v>21792</v>
      </c>
      <c r="B104" s="498">
        <v>3</v>
      </c>
      <c r="C104" s="5">
        <v>406167</v>
      </c>
      <c r="D104" s="586">
        <v>1.3694521945428681E-3</v>
      </c>
    </row>
    <row r="105" spans="1:4" x14ac:dyDescent="0.25">
      <c r="A105" s="587" t="s">
        <v>21793</v>
      </c>
      <c r="B105" s="498">
        <v>3</v>
      </c>
      <c r="C105" s="5">
        <v>504597</v>
      </c>
      <c r="D105" s="586">
        <v>1.7013235171979694E-3</v>
      </c>
    </row>
    <row r="106" spans="1:4" x14ac:dyDescent="0.25">
      <c r="A106" s="587" t="s">
        <v>21794</v>
      </c>
      <c r="B106" s="498">
        <v>3</v>
      </c>
      <c r="C106" s="5">
        <v>73446</v>
      </c>
      <c r="D106" s="586">
        <v>2.4763406648101768E-4</v>
      </c>
    </row>
    <row r="107" spans="1:4" x14ac:dyDescent="0.25">
      <c r="A107" s="587" t="s">
        <v>21795</v>
      </c>
      <c r="B107" s="498">
        <v>9</v>
      </c>
      <c r="C107" s="5">
        <v>1138169</v>
      </c>
      <c r="D107" s="586">
        <v>3.8375053483189472E-3</v>
      </c>
    </row>
    <row r="108" spans="1:4" x14ac:dyDescent="0.25">
      <c r="A108" s="587" t="s">
        <v>21796</v>
      </c>
      <c r="B108" s="498">
        <v>4</v>
      </c>
      <c r="C108" s="5">
        <v>87095</v>
      </c>
      <c r="D108" s="586">
        <v>2.9365369142178241E-4</v>
      </c>
    </row>
    <row r="109" spans="1:4" x14ac:dyDescent="0.25">
      <c r="A109" s="587" t="s">
        <v>21797</v>
      </c>
      <c r="B109" s="498">
        <v>4</v>
      </c>
      <c r="C109" s="5">
        <v>164597</v>
      </c>
      <c r="D109" s="586">
        <v>5.5496316260349187E-4</v>
      </c>
    </row>
    <row r="110" spans="1:4" x14ac:dyDescent="0.25">
      <c r="A110" s="587" t="s">
        <v>21798</v>
      </c>
      <c r="B110" s="498">
        <v>5</v>
      </c>
      <c r="C110" s="5">
        <v>234285</v>
      </c>
      <c r="D110" s="586">
        <v>7.8992657551813883E-4</v>
      </c>
    </row>
    <row r="111" spans="1:4" x14ac:dyDescent="0.25">
      <c r="A111" s="587" t="s">
        <v>21799</v>
      </c>
      <c r="B111" s="498">
        <v>3</v>
      </c>
      <c r="C111" s="5">
        <v>3498866</v>
      </c>
      <c r="D111" s="586">
        <v>1.179694490717224E-2</v>
      </c>
    </row>
    <row r="112" spans="1:4" x14ac:dyDescent="0.25">
      <c r="A112" s="585" t="s">
        <v>21729</v>
      </c>
      <c r="B112" s="498"/>
      <c r="C112" s="5"/>
      <c r="D112" s="586"/>
    </row>
    <row r="113" spans="1:4" x14ac:dyDescent="0.25">
      <c r="A113" s="587" t="s">
        <v>21800</v>
      </c>
      <c r="B113" s="498">
        <v>36</v>
      </c>
      <c r="C113" s="5">
        <v>410279</v>
      </c>
      <c r="D113" s="586">
        <v>1.3833164115372579E-3</v>
      </c>
    </row>
    <row r="114" spans="1:4" x14ac:dyDescent="0.25">
      <c r="A114" s="587" t="s">
        <v>10584</v>
      </c>
      <c r="B114" s="498">
        <v>29</v>
      </c>
      <c r="C114" s="5">
        <v>1583391</v>
      </c>
      <c r="D114" s="586">
        <v>5.3386372594756018E-3</v>
      </c>
    </row>
    <row r="115" spans="1:4" x14ac:dyDescent="0.25">
      <c r="A115" s="587" t="s">
        <v>21801</v>
      </c>
      <c r="B115" s="498">
        <v>19</v>
      </c>
      <c r="C115" s="5">
        <v>721285</v>
      </c>
      <c r="D115" s="586">
        <v>2.4319192010696404E-3</v>
      </c>
    </row>
    <row r="116" spans="1:4" x14ac:dyDescent="0.25">
      <c r="A116" s="587" t="s">
        <v>21802</v>
      </c>
      <c r="B116" s="498">
        <v>13</v>
      </c>
      <c r="C116" s="5">
        <v>522622</v>
      </c>
      <c r="D116" s="586">
        <v>1.7620974742319855E-3</v>
      </c>
    </row>
    <row r="117" spans="1:4" x14ac:dyDescent="0.25">
      <c r="A117" s="587" t="s">
        <v>21803</v>
      </c>
      <c r="B117" s="498">
        <v>18</v>
      </c>
      <c r="C117" s="5">
        <v>415026</v>
      </c>
      <c r="D117" s="586">
        <v>1.3993216250762579E-3</v>
      </c>
    </row>
    <row r="118" spans="1:4" x14ac:dyDescent="0.25">
      <c r="A118" s="587" t="s">
        <v>21804</v>
      </c>
      <c r="B118" s="498">
        <v>12</v>
      </c>
      <c r="C118" s="5">
        <v>1683770</v>
      </c>
      <c r="D118" s="586">
        <v>5.67707992428101E-3</v>
      </c>
    </row>
    <row r="119" spans="1:4" x14ac:dyDescent="0.25">
      <c r="A119" s="587" t="s">
        <v>21805</v>
      </c>
      <c r="B119" s="498">
        <v>15</v>
      </c>
      <c r="C119" s="5">
        <v>528730</v>
      </c>
      <c r="D119" s="586">
        <v>1.7826915008374651E-3</v>
      </c>
    </row>
    <row r="120" spans="1:4" x14ac:dyDescent="0.25">
      <c r="A120" s="587" t="s">
        <v>21806</v>
      </c>
      <c r="B120" s="498">
        <v>42</v>
      </c>
      <c r="C120" s="5">
        <v>29143167</v>
      </c>
      <c r="D120" s="586">
        <v>9.8260503694488466E-2</v>
      </c>
    </row>
    <row r="121" spans="1:4" x14ac:dyDescent="0.25">
      <c r="A121" s="587" t="s">
        <v>21807</v>
      </c>
      <c r="B121" s="498">
        <v>10</v>
      </c>
      <c r="C121" s="5">
        <v>843833</v>
      </c>
      <c r="D121" s="586">
        <v>2.8451079326427113E-3</v>
      </c>
    </row>
    <row r="122" spans="1:4" x14ac:dyDescent="0.25">
      <c r="A122" s="587" t="s">
        <v>21808</v>
      </c>
      <c r="B122" s="498">
        <v>30</v>
      </c>
      <c r="C122" s="5">
        <v>2168138</v>
      </c>
      <c r="D122" s="586">
        <v>7.3101983720287103E-3</v>
      </c>
    </row>
    <row r="123" spans="1:4" x14ac:dyDescent="0.25">
      <c r="A123" s="587" t="s">
        <v>21809</v>
      </c>
      <c r="B123" s="498">
        <v>47</v>
      </c>
      <c r="C123" s="5">
        <v>3085705</v>
      </c>
      <c r="D123" s="586">
        <v>1.0403911405805743E-2</v>
      </c>
    </row>
    <row r="124" spans="1:4" x14ac:dyDescent="0.25">
      <c r="A124" s="587" t="s">
        <v>21810</v>
      </c>
      <c r="B124" s="498">
        <v>28</v>
      </c>
      <c r="C124" s="5">
        <v>2319843</v>
      </c>
      <c r="D124" s="586">
        <v>7.8216942473044605E-3</v>
      </c>
    </row>
    <row r="125" spans="1:4" x14ac:dyDescent="0.25">
      <c r="A125" s="587" t="s">
        <v>21811</v>
      </c>
      <c r="B125" s="498">
        <v>13</v>
      </c>
      <c r="C125" s="5">
        <v>328884</v>
      </c>
      <c r="D125" s="586">
        <v>1.1088811142954417E-3</v>
      </c>
    </row>
    <row r="126" spans="1:4" x14ac:dyDescent="0.25">
      <c r="A126" s="587" t="s">
        <v>21812</v>
      </c>
      <c r="B126" s="498">
        <v>34</v>
      </c>
      <c r="C126" s="5">
        <v>2452092</v>
      </c>
      <c r="D126" s="586">
        <v>8.2675913371125943E-3</v>
      </c>
    </row>
    <row r="127" spans="1:4" x14ac:dyDescent="0.25">
      <c r="A127" s="587" t="s">
        <v>21813</v>
      </c>
      <c r="B127" s="498">
        <v>11</v>
      </c>
      <c r="C127" s="5">
        <v>223373</v>
      </c>
      <c r="D127" s="586">
        <v>7.531351514318595E-4</v>
      </c>
    </row>
    <row r="128" spans="1:4" x14ac:dyDescent="0.25">
      <c r="A128" s="587" t="s">
        <v>21814</v>
      </c>
      <c r="B128" s="498">
        <v>36</v>
      </c>
      <c r="C128" s="5">
        <v>4913239</v>
      </c>
      <c r="D128" s="586">
        <v>1.6565712947786519E-2</v>
      </c>
    </row>
    <row r="129" spans="1:4" x14ac:dyDescent="0.25">
      <c r="A129" s="587" t="s">
        <v>21815</v>
      </c>
      <c r="B129" s="498">
        <v>45</v>
      </c>
      <c r="C129" s="5">
        <v>2810571</v>
      </c>
      <c r="D129" s="586">
        <v>9.4762563769792817E-3</v>
      </c>
    </row>
    <row r="130" spans="1:4" x14ac:dyDescent="0.25">
      <c r="A130" s="587" t="s">
        <v>21816</v>
      </c>
      <c r="B130" s="498">
        <v>12</v>
      </c>
      <c r="C130" s="5">
        <v>1529439</v>
      </c>
      <c r="D130" s="586">
        <v>5.1567301010900686E-3</v>
      </c>
    </row>
    <row r="131" spans="1:4" x14ac:dyDescent="0.25">
      <c r="A131" s="587" t="s">
        <v>21817</v>
      </c>
      <c r="B131" s="498">
        <v>11</v>
      </c>
      <c r="C131" s="5">
        <v>856882</v>
      </c>
      <c r="D131" s="586">
        <v>2.8891045687224268E-3</v>
      </c>
    </row>
    <row r="132" spans="1:4" x14ac:dyDescent="0.25">
      <c r="A132" s="587" t="s">
        <v>21818</v>
      </c>
      <c r="B132" s="498">
        <v>12</v>
      </c>
      <c r="C132" s="5">
        <v>746606</v>
      </c>
      <c r="D132" s="586">
        <v>2.5172927026540135E-3</v>
      </c>
    </row>
    <row r="133" spans="1:4" x14ac:dyDescent="0.25">
      <c r="A133" s="587" t="s">
        <v>21819</v>
      </c>
      <c r="B133" s="498">
        <v>44</v>
      </c>
      <c r="C133" s="5">
        <v>9054530</v>
      </c>
      <c r="D133" s="586">
        <v>3.0528688886724515E-2</v>
      </c>
    </row>
    <row r="134" spans="1:4" x14ac:dyDescent="0.25">
      <c r="A134" s="587" t="s">
        <v>21820</v>
      </c>
      <c r="B134" s="498">
        <v>24</v>
      </c>
      <c r="C134" s="5">
        <v>26897000</v>
      </c>
      <c r="D134" s="586">
        <v>9.0687218992728427E-2</v>
      </c>
    </row>
    <row r="135" spans="1:4" x14ac:dyDescent="0.25">
      <c r="A135" s="587" t="s">
        <v>21821</v>
      </c>
      <c r="B135" s="498">
        <v>10</v>
      </c>
      <c r="C135" s="5">
        <v>309899</v>
      </c>
      <c r="D135" s="586">
        <v>1.0448703750837471E-3</v>
      </c>
    </row>
    <row r="136" spans="1:4" x14ac:dyDescent="0.25">
      <c r="A136" s="587" t="s">
        <v>21822</v>
      </c>
      <c r="B136" s="498">
        <v>15</v>
      </c>
      <c r="C136" s="5">
        <v>852008</v>
      </c>
      <c r="D136" s="586">
        <v>2.872671155874505E-3</v>
      </c>
    </row>
    <row r="137" spans="1:4" x14ac:dyDescent="0.25">
      <c r="A137" s="587" t="s">
        <v>21823</v>
      </c>
      <c r="B137" s="498">
        <v>43</v>
      </c>
      <c r="C137" s="5">
        <v>432121</v>
      </c>
      <c r="D137" s="586">
        <v>1.4569599493756478E-3</v>
      </c>
    </row>
    <row r="138" spans="1:4" x14ac:dyDescent="0.25">
      <c r="A138" s="587" t="s">
        <v>21824</v>
      </c>
      <c r="B138" s="498">
        <v>25</v>
      </c>
      <c r="C138" s="5">
        <v>3040297</v>
      </c>
      <c r="D138" s="586">
        <v>1.0250811608801548E-2</v>
      </c>
    </row>
    <row r="139" spans="1:4" x14ac:dyDescent="0.25">
      <c r="A139" s="587" t="s">
        <v>21825</v>
      </c>
      <c r="B139" s="498">
        <v>27</v>
      </c>
      <c r="C139" s="5">
        <v>321387</v>
      </c>
      <c r="D139" s="586">
        <v>1.0836038684766335E-3</v>
      </c>
    </row>
    <row r="140" spans="1:4" x14ac:dyDescent="0.25">
      <c r="A140" s="587" t="s">
        <v>21826</v>
      </c>
      <c r="B140" s="498">
        <v>21</v>
      </c>
      <c r="C140" s="5">
        <v>896919</v>
      </c>
      <c r="D140" s="586">
        <v>3.0240952437721302E-3</v>
      </c>
    </row>
    <row r="141" spans="1:4" x14ac:dyDescent="0.25">
      <c r="A141" s="587" t="s">
        <v>21827</v>
      </c>
      <c r="B141" s="498">
        <v>25</v>
      </c>
      <c r="C141" s="5">
        <v>100678</v>
      </c>
      <c r="D141" s="586">
        <v>3.394507875878318E-4</v>
      </c>
    </row>
    <row r="142" spans="1:4" x14ac:dyDescent="0.25">
      <c r="A142" s="587" t="s">
        <v>21828</v>
      </c>
      <c r="B142" s="498">
        <v>45</v>
      </c>
      <c r="C142" s="5">
        <v>1161713</v>
      </c>
      <c r="D142" s="586">
        <v>3.9168874312265128E-3</v>
      </c>
    </row>
    <row r="143" spans="1:4" x14ac:dyDescent="0.25">
      <c r="A143" s="585" t="s">
        <v>21730</v>
      </c>
      <c r="B143" s="498"/>
      <c r="C143" s="5"/>
      <c r="D143" s="586"/>
    </row>
    <row r="144" spans="1:4" x14ac:dyDescent="0.25">
      <c r="A144" s="587" t="s">
        <v>21829</v>
      </c>
      <c r="B144" s="498">
        <v>57</v>
      </c>
      <c r="C144" s="5">
        <v>2312042</v>
      </c>
      <c r="D144" s="586">
        <v>7.7953920204627209E-3</v>
      </c>
    </row>
    <row r="145" spans="1:4" x14ac:dyDescent="0.25">
      <c r="A145" s="587" t="s">
        <v>21830</v>
      </c>
      <c r="B145" s="498">
        <v>90</v>
      </c>
      <c r="C145" s="5">
        <v>18261857</v>
      </c>
      <c r="D145" s="586">
        <v>6.1572555488451891E-2</v>
      </c>
    </row>
    <row r="146" spans="1:4" x14ac:dyDescent="0.25">
      <c r="A146" s="587" t="s">
        <v>21831</v>
      </c>
      <c r="B146" s="498">
        <v>83</v>
      </c>
      <c r="C146" s="5">
        <v>13306720</v>
      </c>
      <c r="D146" s="586">
        <v>4.4865577228498314E-2</v>
      </c>
    </row>
    <row r="147" spans="1:4" x14ac:dyDescent="0.25">
      <c r="A147" s="587" t="s">
        <v>6050</v>
      </c>
      <c r="B147" s="498">
        <v>52</v>
      </c>
      <c r="C147" s="5">
        <v>2017939</v>
      </c>
      <c r="D147" s="586">
        <v>6.8037801987941926E-3</v>
      </c>
    </row>
    <row r="148" spans="1:4" x14ac:dyDescent="0.25">
      <c r="A148" s="587" t="s">
        <v>21832</v>
      </c>
      <c r="B148" s="498">
        <v>53</v>
      </c>
      <c r="C148" s="5">
        <v>2470347</v>
      </c>
      <c r="D148" s="586">
        <v>8.3291407732100121E-3</v>
      </c>
    </row>
    <row r="149" spans="1:4" x14ac:dyDescent="0.25">
      <c r="A149" s="587" t="s">
        <v>21833</v>
      </c>
      <c r="B149" s="498">
        <v>50</v>
      </c>
      <c r="C149" s="5">
        <v>756528</v>
      </c>
      <c r="D149" s="586">
        <v>2.5507461951195616E-3</v>
      </c>
    </row>
    <row r="150" spans="1:4" x14ac:dyDescent="0.25">
      <c r="A150" s="585" t="s">
        <v>21731</v>
      </c>
      <c r="B150" s="498"/>
      <c r="C150" s="5"/>
      <c r="D150" s="586"/>
    </row>
    <row r="151" spans="1:4" x14ac:dyDescent="0.25">
      <c r="A151" s="587" t="s">
        <v>21834</v>
      </c>
      <c r="B151" s="498">
        <v>108</v>
      </c>
      <c r="C151" s="5">
        <v>8550659</v>
      </c>
      <c r="D151" s="586">
        <v>2.8829813186048416E-2</v>
      </c>
    </row>
    <row r="152" spans="1:4" x14ac:dyDescent="0.25">
      <c r="A152" s="587" t="s">
        <v>21835</v>
      </c>
      <c r="B152" s="498">
        <v>541</v>
      </c>
      <c r="C152" s="5">
        <v>112855904</v>
      </c>
      <c r="D152" s="586">
        <v>0.38051039449270685</v>
      </c>
    </row>
    <row r="153" spans="1:4" x14ac:dyDescent="0.25">
      <c r="A153" s="587" t="s">
        <v>21836</v>
      </c>
      <c r="B153" s="498">
        <v>185</v>
      </c>
      <c r="C153" s="5">
        <v>5355313</v>
      </c>
      <c r="D153" s="586">
        <v>1.8056230910718868E-2</v>
      </c>
    </row>
    <row r="154" spans="1:4" x14ac:dyDescent="0.25">
      <c r="A154" s="581" t="s">
        <v>1</v>
      </c>
      <c r="B154" s="582">
        <v>2291</v>
      </c>
      <c r="C154" s="583">
        <v>296590857</v>
      </c>
      <c r="D154" s="584">
        <v>1</v>
      </c>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5"/>
  <sheetViews>
    <sheetView zoomScale="90" zoomScaleNormal="90" workbookViewId="0">
      <selection activeCell="B15" sqref="B15"/>
    </sheetView>
  </sheetViews>
  <sheetFormatPr defaultRowHeight="15" x14ac:dyDescent="0.25"/>
  <cols>
    <col min="1" max="1" width="18.42578125" customWidth="1"/>
    <col min="2" max="3" width="11.85546875" customWidth="1"/>
    <col min="4" max="4" width="13.140625" customWidth="1"/>
    <col min="5" max="5" width="12.140625" customWidth="1"/>
    <col min="6" max="6" width="11.7109375" customWidth="1"/>
    <col min="7" max="7" width="11.42578125" customWidth="1"/>
  </cols>
  <sheetData>
    <row r="1" spans="1:10" x14ac:dyDescent="0.25">
      <c r="A1" s="6" t="s">
        <v>22395</v>
      </c>
    </row>
    <row r="2" spans="1:10" x14ac:dyDescent="0.25">
      <c r="A2" s="961" t="s">
        <v>22384</v>
      </c>
    </row>
    <row r="3" spans="1:10" s="826" customFormat="1" x14ac:dyDescent="0.25">
      <c r="A3" s="6"/>
    </row>
    <row r="4" spans="1:10" s="56" customFormat="1" x14ac:dyDescent="0.25">
      <c r="A4" s="111"/>
      <c r="B4" s="1086">
        <v>2016</v>
      </c>
      <c r="C4" s="1086"/>
      <c r="D4" s="1086">
        <v>2017</v>
      </c>
      <c r="E4" s="1086"/>
      <c r="F4" s="1086">
        <v>2018</v>
      </c>
      <c r="G4" s="1086"/>
    </row>
    <row r="5" spans="1:10" s="56" customFormat="1" x14ac:dyDescent="0.25">
      <c r="A5" s="111"/>
      <c r="B5" s="103" t="s">
        <v>22246</v>
      </c>
      <c r="C5" s="103" t="s">
        <v>22247</v>
      </c>
      <c r="D5" s="103" t="s">
        <v>22246</v>
      </c>
      <c r="E5" s="103" t="s">
        <v>22247</v>
      </c>
      <c r="F5" s="103" t="s">
        <v>22246</v>
      </c>
      <c r="G5" s="103" t="s">
        <v>22247</v>
      </c>
    </row>
    <row r="6" spans="1:10" x14ac:dyDescent="0.25">
      <c r="A6" s="103" t="s">
        <v>22242</v>
      </c>
      <c r="B6" s="126">
        <f>C6/SUM($C$6:$C$9)</f>
        <v>0.28755690440060694</v>
      </c>
      <c r="C6" s="103">
        <v>37.9</v>
      </c>
      <c r="D6" s="126">
        <f>E6/E10</f>
        <v>0.28991905813097868</v>
      </c>
      <c r="E6" s="103">
        <v>39.4</v>
      </c>
      <c r="F6" s="616">
        <v>0.26622516556291392</v>
      </c>
      <c r="G6" s="103">
        <v>40.200000000000003</v>
      </c>
    </row>
    <row r="7" spans="1:10" x14ac:dyDescent="0.25">
      <c r="A7" s="103" t="s">
        <v>22243</v>
      </c>
      <c r="B7" s="616">
        <f>C7/SUM($C$6:$C$9)</f>
        <v>0.1054628224582701</v>
      </c>
      <c r="C7" s="103">
        <v>13.9</v>
      </c>
      <c r="D7" s="126">
        <f>E7/E10</f>
        <v>0.1243561442236939</v>
      </c>
      <c r="E7" s="103">
        <v>16.899999999999999</v>
      </c>
      <c r="F7" s="616">
        <v>0.17814569536423841</v>
      </c>
      <c r="G7" s="103">
        <v>26.9</v>
      </c>
      <c r="J7" s="842"/>
    </row>
    <row r="8" spans="1:10" x14ac:dyDescent="0.25">
      <c r="A8" s="103" t="s">
        <v>22244</v>
      </c>
      <c r="B8" s="126">
        <f>C8/SUM($C$6:$C$9)</f>
        <v>0.48254931714719268</v>
      </c>
      <c r="C8" s="103">
        <v>63.6</v>
      </c>
      <c r="D8" s="126">
        <f>E8/E10</f>
        <v>0.4665194996320825</v>
      </c>
      <c r="E8" s="103">
        <v>63.4</v>
      </c>
      <c r="F8" s="616">
        <v>0.4152317880794702</v>
      </c>
      <c r="G8" s="103">
        <v>62.7</v>
      </c>
      <c r="J8" s="842"/>
    </row>
    <row r="9" spans="1:10" x14ac:dyDescent="0.25">
      <c r="A9" s="103" t="s">
        <v>22245</v>
      </c>
      <c r="B9" s="126">
        <f>C9/SUM($C$6:$C$9)</f>
        <v>0.12443095599393017</v>
      </c>
      <c r="C9" s="103">
        <v>16.399999999999999</v>
      </c>
      <c r="D9" s="126">
        <f>E9/E10</f>
        <v>0.11920529801324505</v>
      </c>
      <c r="E9" s="103">
        <v>16.2</v>
      </c>
      <c r="F9" s="616">
        <v>0.14039735099337747</v>
      </c>
      <c r="G9" s="103">
        <v>21.2</v>
      </c>
      <c r="J9" s="842"/>
    </row>
    <row r="10" spans="1:10" x14ac:dyDescent="0.25">
      <c r="A10" s="103"/>
      <c r="B10" s="103"/>
      <c r="C10" s="504">
        <f>SUM(C6:C9)</f>
        <v>131.80000000000001</v>
      </c>
      <c r="D10" s="505">
        <f>SUM(D6:D9)</f>
        <v>1</v>
      </c>
      <c r="E10" s="111">
        <f>SUM(E6:E9)</f>
        <v>135.89999999999998</v>
      </c>
      <c r="F10" s="505">
        <f>SUM(F6:F9)</f>
        <v>1</v>
      </c>
      <c r="G10" s="504">
        <v>151</v>
      </c>
    </row>
    <row r="12" spans="1:10" x14ac:dyDescent="0.25">
      <c r="A12" s="87"/>
      <c r="B12" s="87"/>
      <c r="C12" s="87"/>
    </row>
    <row r="16" spans="1:10" x14ac:dyDescent="0.25">
      <c r="G16" s="68"/>
    </row>
    <row r="35" spans="18:18" x14ac:dyDescent="0.25">
      <c r="R35" s="842"/>
    </row>
  </sheetData>
  <mergeCells count="3">
    <mergeCell ref="D4:E4"/>
    <mergeCell ref="F4:G4"/>
    <mergeCell ref="B4:C4"/>
  </mergeCell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O79"/>
  <sheetViews>
    <sheetView workbookViewId="0">
      <selection activeCell="F21" sqref="F21"/>
    </sheetView>
  </sheetViews>
  <sheetFormatPr defaultRowHeight="15" x14ac:dyDescent="0.25"/>
  <cols>
    <col min="1" max="1" width="53.42578125" customWidth="1"/>
    <col min="2" max="2" width="18" customWidth="1"/>
    <col min="3" max="3" width="12.140625" customWidth="1"/>
    <col min="4" max="4" width="15.28515625" customWidth="1"/>
    <col min="5" max="5" width="15" customWidth="1"/>
    <col min="6" max="6" width="13.140625" customWidth="1"/>
    <col min="7" max="7" width="25.28515625" customWidth="1"/>
    <col min="8" max="8" width="4.85546875" customWidth="1"/>
    <col min="9" max="9" width="25.85546875" customWidth="1"/>
    <col min="10" max="10" width="14.7109375" customWidth="1"/>
    <col min="11" max="11" width="12.140625" customWidth="1"/>
    <col min="12" max="12" width="12.85546875" customWidth="1"/>
    <col min="14" max="14" width="11.42578125" customWidth="1"/>
    <col min="15" max="15" width="12" customWidth="1"/>
  </cols>
  <sheetData>
    <row r="1" spans="1:15" x14ac:dyDescent="0.25">
      <c r="A1" s="6" t="s">
        <v>21880</v>
      </c>
    </row>
    <row r="2" spans="1:15" x14ac:dyDescent="0.25">
      <c r="A2" s="6" t="s">
        <v>21881</v>
      </c>
      <c r="B2" s="6"/>
      <c r="C2" s="6"/>
      <c r="D2" s="6"/>
      <c r="E2" s="6"/>
    </row>
    <row r="4" spans="1:15" ht="45" x14ac:dyDescent="0.25">
      <c r="A4" s="623" t="s">
        <v>21837</v>
      </c>
      <c r="B4" s="623" t="s">
        <v>21838</v>
      </c>
      <c r="C4" s="623" t="s">
        <v>21876</v>
      </c>
      <c r="D4" s="623" t="s">
        <v>21849</v>
      </c>
      <c r="E4" s="623" t="s">
        <v>21877</v>
      </c>
      <c r="F4" s="623" t="s">
        <v>21844</v>
      </c>
      <c r="G4" s="623" t="s">
        <v>21879</v>
      </c>
      <c r="I4" s="631" t="s">
        <v>21837</v>
      </c>
      <c r="J4" s="631" t="s">
        <v>21838</v>
      </c>
      <c r="K4" s="631" t="s">
        <v>21876</v>
      </c>
      <c r="L4" s="631" t="s">
        <v>21849</v>
      </c>
      <c r="M4" s="631" t="s">
        <v>21877</v>
      </c>
      <c r="N4" s="631" t="s">
        <v>21844</v>
      </c>
      <c r="O4" s="631" t="s">
        <v>21879</v>
      </c>
    </row>
    <row r="5" spans="1:15" x14ac:dyDescent="0.25">
      <c r="A5" s="86" t="s">
        <v>21862</v>
      </c>
      <c r="B5" s="5">
        <v>2801</v>
      </c>
      <c r="C5" s="16">
        <v>0.81972490488732808</v>
      </c>
      <c r="D5" s="5">
        <v>22937908</v>
      </c>
      <c r="E5" s="16">
        <v>6.487608904369159E-2</v>
      </c>
      <c r="F5" s="5">
        <v>0</v>
      </c>
      <c r="G5" s="16">
        <f t="shared" ref="G5:G10" si="0">F5/$F$10</f>
        <v>0</v>
      </c>
      <c r="I5" s="86" t="s">
        <v>21862</v>
      </c>
      <c r="J5" s="5">
        <v>976</v>
      </c>
      <c r="K5" s="16">
        <v>0.84648742411101474</v>
      </c>
      <c r="L5" s="5">
        <v>4502279</v>
      </c>
      <c r="M5" s="16">
        <v>0.10145322399357518</v>
      </c>
      <c r="N5" s="86">
        <v>0</v>
      </c>
      <c r="O5" s="16">
        <v>0</v>
      </c>
    </row>
    <row r="6" spans="1:15" x14ac:dyDescent="0.25">
      <c r="A6" s="86" t="s">
        <v>21728</v>
      </c>
      <c r="B6" s="5">
        <v>570</v>
      </c>
      <c r="C6" s="16">
        <v>0.16681299385425813</v>
      </c>
      <c r="D6" s="5">
        <v>62284003</v>
      </c>
      <c r="E6" s="16">
        <v>0.17616002839603132</v>
      </c>
      <c r="F6" s="5">
        <v>999</v>
      </c>
      <c r="G6" s="16">
        <f t="shared" si="0"/>
        <v>0.3213251849469283</v>
      </c>
      <c r="I6" s="86" t="s">
        <v>21728</v>
      </c>
      <c r="J6" s="5">
        <v>154</v>
      </c>
      <c r="K6" s="16">
        <v>0.13356461405030357</v>
      </c>
      <c r="L6" s="5">
        <v>19416131</v>
      </c>
      <c r="M6" s="16">
        <v>0.43751821853590123</v>
      </c>
      <c r="N6" s="86">
        <v>348</v>
      </c>
      <c r="O6" s="16">
        <v>0.37785016286644951</v>
      </c>
    </row>
    <row r="7" spans="1:15" x14ac:dyDescent="0.25">
      <c r="A7" s="86" t="s">
        <v>21729</v>
      </c>
      <c r="B7" s="5">
        <v>37</v>
      </c>
      <c r="C7" s="16">
        <v>1.0828211881767632E-2</v>
      </c>
      <c r="D7" s="5">
        <v>102739455</v>
      </c>
      <c r="E7" s="16">
        <v>0.29058160102832153</v>
      </c>
      <c r="F7" s="5">
        <v>888</v>
      </c>
      <c r="G7" s="16">
        <f t="shared" si="0"/>
        <v>0.2856223866194918</v>
      </c>
      <c r="I7" s="86" t="s">
        <v>21729</v>
      </c>
      <c r="J7" s="5">
        <v>22</v>
      </c>
      <c r="K7" s="16">
        <v>1.9080659150043366E-2</v>
      </c>
      <c r="L7" s="5">
        <v>19702942</v>
      </c>
      <c r="M7" s="16">
        <v>0.44398114556170776</v>
      </c>
      <c r="N7" s="86">
        <v>523</v>
      </c>
      <c r="O7" s="16">
        <v>0.5678610206297503</v>
      </c>
    </row>
    <row r="8" spans="1:15" x14ac:dyDescent="0.25">
      <c r="A8" s="86" t="s">
        <v>21863</v>
      </c>
      <c r="B8" s="5">
        <v>6</v>
      </c>
      <c r="C8" s="16">
        <v>1.7559262510974539E-3</v>
      </c>
      <c r="D8" s="5">
        <v>39125433</v>
      </c>
      <c r="E8" s="16">
        <v>0.11065983328475244</v>
      </c>
      <c r="F8" s="5">
        <v>385</v>
      </c>
      <c r="G8" s="16">
        <f t="shared" si="0"/>
        <v>0.12383403023480219</v>
      </c>
      <c r="I8" s="86" t="s">
        <v>21863</v>
      </c>
      <c r="J8" s="5">
        <v>1</v>
      </c>
      <c r="K8" s="16">
        <v>8.6730268863833475E-4</v>
      </c>
      <c r="L8" s="5">
        <v>756528</v>
      </c>
      <c r="M8" s="16">
        <v>1.7047411908815834E-2</v>
      </c>
      <c r="N8" s="86">
        <v>50</v>
      </c>
      <c r="O8" s="16">
        <v>5.428881650380022E-2</v>
      </c>
    </row>
    <row r="9" spans="1:15" x14ac:dyDescent="0.25">
      <c r="A9" s="86" t="s">
        <v>21731</v>
      </c>
      <c r="B9" s="5">
        <v>3</v>
      </c>
      <c r="C9" s="16">
        <v>8.7796312554872696E-4</v>
      </c>
      <c r="D9" s="5">
        <v>126478102</v>
      </c>
      <c r="E9" s="16">
        <v>0.35772244824720312</v>
      </c>
      <c r="F9" s="5">
        <v>837</v>
      </c>
      <c r="G9" s="16">
        <f t="shared" si="0"/>
        <v>0.26921839819877774</v>
      </c>
      <c r="I9" s="86" t="s">
        <v>1</v>
      </c>
      <c r="J9" s="5">
        <v>1153</v>
      </c>
      <c r="K9" s="16">
        <v>1</v>
      </c>
      <c r="L9" s="5">
        <v>44377880</v>
      </c>
      <c r="M9" s="16">
        <v>1</v>
      </c>
      <c r="N9" s="86">
        <v>921</v>
      </c>
      <c r="O9" s="16">
        <v>1</v>
      </c>
    </row>
    <row r="10" spans="1:15" x14ac:dyDescent="0.25">
      <c r="A10" s="19" t="s">
        <v>1</v>
      </c>
      <c r="B10" s="13">
        <v>3417</v>
      </c>
      <c r="C10" s="458">
        <v>1</v>
      </c>
      <c r="D10" s="13">
        <v>353564901</v>
      </c>
      <c r="E10" s="458">
        <v>1</v>
      </c>
      <c r="F10" s="13">
        <v>3109</v>
      </c>
      <c r="G10" s="458">
        <f t="shared" si="0"/>
        <v>1</v>
      </c>
      <c r="I10" s="312"/>
      <c r="J10" s="629"/>
      <c r="K10" s="630"/>
      <c r="L10" s="629"/>
      <c r="M10" s="630"/>
      <c r="N10" s="48"/>
      <c r="O10" s="48"/>
    </row>
    <row r="13" spans="1:15" ht="60" x14ac:dyDescent="0.25">
      <c r="A13" s="622" t="s">
        <v>21841</v>
      </c>
      <c r="B13" s="621" t="s">
        <v>21838</v>
      </c>
      <c r="C13" s="621" t="s">
        <v>21849</v>
      </c>
      <c r="D13" s="621" t="s">
        <v>21877</v>
      </c>
    </row>
    <row r="14" spans="1:15" x14ac:dyDescent="0.25">
      <c r="A14" s="19" t="s">
        <v>21862</v>
      </c>
      <c r="B14" s="86"/>
      <c r="C14" s="5"/>
      <c r="D14" s="86"/>
    </row>
    <row r="15" spans="1:15" ht="30" x14ac:dyDescent="0.25">
      <c r="A15" s="89" t="s">
        <v>21735</v>
      </c>
      <c r="B15" s="86">
        <v>1825</v>
      </c>
      <c r="C15" s="5">
        <v>18435629</v>
      </c>
      <c r="D15" s="17">
        <v>5.2142135567919398E-2</v>
      </c>
    </row>
    <row r="16" spans="1:15" x14ac:dyDescent="0.25">
      <c r="A16" s="89" t="s">
        <v>207</v>
      </c>
      <c r="B16" s="86">
        <v>1</v>
      </c>
      <c r="C16" s="5"/>
      <c r="D16" s="17">
        <v>0</v>
      </c>
    </row>
    <row r="17" spans="1:4" x14ac:dyDescent="0.25">
      <c r="A17" s="89" t="s">
        <v>21736</v>
      </c>
      <c r="B17" s="86">
        <v>99</v>
      </c>
      <c r="C17" s="5">
        <v>583303</v>
      </c>
      <c r="D17" s="17">
        <v>1.6497763164562537E-3</v>
      </c>
    </row>
    <row r="18" spans="1:4" ht="30" x14ac:dyDescent="0.25">
      <c r="A18" s="89" t="s">
        <v>21737</v>
      </c>
      <c r="B18" s="86">
        <v>560</v>
      </c>
      <c r="C18" s="5">
        <v>3254883</v>
      </c>
      <c r="D18" s="17">
        <v>9.2058996546153203E-3</v>
      </c>
    </row>
    <row r="19" spans="1:4" ht="30" x14ac:dyDescent="0.25">
      <c r="A19" s="89" t="s">
        <v>21738</v>
      </c>
      <c r="B19" s="86">
        <v>316</v>
      </c>
      <c r="C19" s="5">
        <v>664093</v>
      </c>
      <c r="D19" s="17">
        <v>1.8782775047006151E-3</v>
      </c>
    </row>
    <row r="20" spans="1:4" x14ac:dyDescent="0.25">
      <c r="A20" s="109" t="s">
        <v>21728</v>
      </c>
      <c r="B20" s="86"/>
      <c r="C20" s="5"/>
      <c r="D20" s="17"/>
    </row>
    <row r="21" spans="1:4" ht="30" x14ac:dyDescent="0.25">
      <c r="A21" s="89" t="s">
        <v>21735</v>
      </c>
      <c r="B21" s="86">
        <v>416</v>
      </c>
      <c r="C21" s="5">
        <v>42867872</v>
      </c>
      <c r="D21" s="17">
        <v>0.12124470466031921</v>
      </c>
    </row>
    <row r="22" spans="1:4" x14ac:dyDescent="0.25">
      <c r="A22" s="89" t="s">
        <v>21736</v>
      </c>
      <c r="B22" s="86">
        <v>26</v>
      </c>
      <c r="C22" s="5">
        <v>3685423</v>
      </c>
      <c r="D22" s="17">
        <v>1.0423611024670121E-2</v>
      </c>
    </row>
    <row r="23" spans="1:4" ht="30" x14ac:dyDescent="0.25">
      <c r="A23" s="89" t="s">
        <v>21737</v>
      </c>
      <c r="B23" s="86">
        <v>82</v>
      </c>
      <c r="C23" s="5">
        <v>13924440</v>
      </c>
      <c r="D23" s="17">
        <v>3.93829816269008E-2</v>
      </c>
    </row>
    <row r="24" spans="1:4" ht="30" x14ac:dyDescent="0.25">
      <c r="A24" s="89" t="s">
        <v>21738</v>
      </c>
      <c r="B24" s="86">
        <v>46</v>
      </c>
      <c r="C24" s="5">
        <v>1806268</v>
      </c>
      <c r="D24" s="17">
        <v>5.1087310841411828E-3</v>
      </c>
    </row>
    <row r="25" spans="1:4" x14ac:dyDescent="0.25">
      <c r="A25" s="109" t="s">
        <v>21729</v>
      </c>
      <c r="B25" s="86"/>
      <c r="C25" s="5"/>
      <c r="D25" s="17"/>
    </row>
    <row r="26" spans="1:4" ht="30" x14ac:dyDescent="0.25">
      <c r="A26" s="89" t="s">
        <v>21735</v>
      </c>
      <c r="B26" s="86">
        <v>15</v>
      </c>
      <c r="C26" s="5">
        <v>83036513</v>
      </c>
      <c r="D26" s="17">
        <v>0.23485507969016414</v>
      </c>
    </row>
    <row r="27" spans="1:4" x14ac:dyDescent="0.25">
      <c r="A27" s="89" t="s">
        <v>21736</v>
      </c>
      <c r="B27" s="86">
        <v>6</v>
      </c>
      <c r="C27" s="5">
        <v>8407408</v>
      </c>
      <c r="D27" s="17">
        <v>2.3778966679727068E-2</v>
      </c>
    </row>
    <row r="28" spans="1:4" ht="30" x14ac:dyDescent="0.25">
      <c r="A28" s="89" t="s">
        <v>21737</v>
      </c>
      <c r="B28" s="86">
        <v>13</v>
      </c>
      <c r="C28" s="5">
        <v>10880508</v>
      </c>
      <c r="D28" s="17">
        <v>3.0773722078255725E-2</v>
      </c>
    </row>
    <row r="29" spans="1:4" ht="30" x14ac:dyDescent="0.25">
      <c r="A29" s="89" t="s">
        <v>21738</v>
      </c>
      <c r="B29" s="86">
        <v>3</v>
      </c>
      <c r="C29" s="5">
        <v>415026</v>
      </c>
      <c r="D29" s="17">
        <v>1.1738325801745801E-3</v>
      </c>
    </row>
    <row r="30" spans="1:4" x14ac:dyDescent="0.25">
      <c r="A30" s="109" t="s">
        <v>21863</v>
      </c>
      <c r="B30" s="86"/>
      <c r="C30" s="5"/>
      <c r="D30" s="17"/>
    </row>
    <row r="31" spans="1:4" ht="30" x14ac:dyDescent="0.25">
      <c r="A31" s="89" t="s">
        <v>21735</v>
      </c>
      <c r="B31" s="86">
        <v>5</v>
      </c>
      <c r="C31" s="5">
        <v>38368905</v>
      </c>
      <c r="D31" s="17">
        <v>0.10852011863021437</v>
      </c>
    </row>
    <row r="32" spans="1:4" ht="30" x14ac:dyDescent="0.25">
      <c r="A32" s="89" t="s">
        <v>21737</v>
      </c>
      <c r="B32" s="86">
        <v>1</v>
      </c>
      <c r="C32" s="5">
        <v>756528</v>
      </c>
      <c r="D32" s="17">
        <v>2.1397146545380644E-3</v>
      </c>
    </row>
    <row r="33" spans="1:4" x14ac:dyDescent="0.25">
      <c r="A33" s="89" t="s">
        <v>21731</v>
      </c>
      <c r="B33" s="86"/>
      <c r="C33" s="5"/>
      <c r="D33" s="17"/>
    </row>
    <row r="34" spans="1:4" ht="30" x14ac:dyDescent="0.25">
      <c r="A34" s="89" t="s">
        <v>21735</v>
      </c>
      <c r="B34" s="86">
        <v>3</v>
      </c>
      <c r="C34" s="5">
        <v>126478102</v>
      </c>
      <c r="D34" s="17">
        <v>0.35772244824720312</v>
      </c>
    </row>
    <row r="35" spans="1:4" x14ac:dyDescent="0.25">
      <c r="A35" s="109" t="s">
        <v>1</v>
      </c>
      <c r="B35" s="19">
        <v>3417</v>
      </c>
      <c r="C35" s="13">
        <v>353564901</v>
      </c>
      <c r="D35" s="26">
        <v>1</v>
      </c>
    </row>
    <row r="38" spans="1:4" ht="60" x14ac:dyDescent="0.25">
      <c r="A38" s="622" t="s">
        <v>21878</v>
      </c>
      <c r="B38" s="623" t="s">
        <v>21838</v>
      </c>
      <c r="C38" s="623" t="s">
        <v>21849</v>
      </c>
      <c r="D38" s="623" t="s">
        <v>21877</v>
      </c>
    </row>
    <row r="39" spans="1:4" x14ac:dyDescent="0.25">
      <c r="A39" s="624" t="s">
        <v>21862</v>
      </c>
      <c r="B39" s="508"/>
      <c r="C39" s="508"/>
      <c r="D39" s="508"/>
    </row>
    <row r="40" spans="1:4" x14ac:dyDescent="0.25">
      <c r="A40" s="86" t="s">
        <v>21732</v>
      </c>
      <c r="B40" s="86">
        <v>1775</v>
      </c>
      <c r="C40" s="5">
        <v>17995215</v>
      </c>
      <c r="D40" s="69">
        <v>5.0896497217635298E-2</v>
      </c>
    </row>
    <row r="41" spans="1:4" x14ac:dyDescent="0.25">
      <c r="A41" s="86" t="s">
        <v>21864</v>
      </c>
      <c r="B41" s="86">
        <v>11</v>
      </c>
      <c r="C41" s="5">
        <v>19672</v>
      </c>
      <c r="D41" s="69">
        <v>5.563900699521076E-5</v>
      </c>
    </row>
    <row r="42" spans="1:4" x14ac:dyDescent="0.25">
      <c r="A42" s="86" t="s">
        <v>21865</v>
      </c>
      <c r="B42" s="86">
        <v>77</v>
      </c>
      <c r="C42" s="5">
        <v>63090</v>
      </c>
      <c r="D42" s="69">
        <v>1.7843965795688525E-4</v>
      </c>
    </row>
    <row r="43" spans="1:4" x14ac:dyDescent="0.25">
      <c r="A43" s="86" t="s">
        <v>21866</v>
      </c>
      <c r="B43" s="86">
        <v>17</v>
      </c>
      <c r="C43" s="5">
        <v>151029</v>
      </c>
      <c r="D43" s="69">
        <v>4.2716061343430693E-4</v>
      </c>
    </row>
    <row r="44" spans="1:4" x14ac:dyDescent="0.25">
      <c r="A44" s="86" t="s">
        <v>21867</v>
      </c>
      <c r="B44" s="86">
        <v>23</v>
      </c>
      <c r="C44" s="5">
        <v>30021</v>
      </c>
      <c r="D44" s="69">
        <v>8.4909446370639598E-5</v>
      </c>
    </row>
    <row r="45" spans="1:4" x14ac:dyDescent="0.25">
      <c r="A45" s="86" t="s">
        <v>21868</v>
      </c>
      <c r="B45" s="86">
        <v>43</v>
      </c>
      <c r="C45" s="5">
        <v>171241</v>
      </c>
      <c r="D45" s="69">
        <v>4.8432692135354238E-4</v>
      </c>
    </row>
    <row r="46" spans="1:4" x14ac:dyDescent="0.25">
      <c r="A46" s="86" t="s">
        <v>21869</v>
      </c>
      <c r="B46" s="86">
        <v>44</v>
      </c>
      <c r="C46" s="5">
        <v>294362</v>
      </c>
      <c r="D46" s="69">
        <v>8.3255436036621744E-4</v>
      </c>
    </row>
    <row r="47" spans="1:4" x14ac:dyDescent="0.25">
      <c r="A47" s="86" t="s">
        <v>21870</v>
      </c>
      <c r="B47" s="86">
        <v>81</v>
      </c>
      <c r="C47" s="5">
        <v>555845</v>
      </c>
      <c r="D47" s="69">
        <v>1.5721158928046423E-3</v>
      </c>
    </row>
    <row r="48" spans="1:4" x14ac:dyDescent="0.25">
      <c r="A48" s="86" t="s">
        <v>21871</v>
      </c>
      <c r="B48" s="86">
        <v>24</v>
      </c>
      <c r="C48" s="5">
        <v>53283</v>
      </c>
      <c r="D48" s="69">
        <v>1.507021761755701E-4</v>
      </c>
    </row>
    <row r="49" spans="1:4" x14ac:dyDescent="0.25">
      <c r="A49" s="86" t="s">
        <v>21733</v>
      </c>
      <c r="B49" s="86">
        <v>42</v>
      </c>
      <c r="C49" s="5">
        <v>138612</v>
      </c>
      <c r="D49" s="69">
        <v>3.9204117718687242E-4</v>
      </c>
    </row>
    <row r="50" spans="1:4" x14ac:dyDescent="0.25">
      <c r="A50" s="86" t="s">
        <v>21872</v>
      </c>
      <c r="B50" s="86">
        <v>69</v>
      </c>
      <c r="C50" s="5">
        <v>619818</v>
      </c>
      <c r="D50" s="69">
        <v>1.7530529706058125E-3</v>
      </c>
    </row>
    <row r="51" spans="1:4" x14ac:dyDescent="0.25">
      <c r="A51" s="86" t="s">
        <v>21734</v>
      </c>
      <c r="B51" s="86">
        <v>487</v>
      </c>
      <c r="C51" s="5">
        <v>2425280</v>
      </c>
      <c r="D51" s="69">
        <v>6.859504416701136E-3</v>
      </c>
    </row>
    <row r="52" spans="1:4" x14ac:dyDescent="0.25">
      <c r="A52" s="86" t="s">
        <v>21873</v>
      </c>
      <c r="B52" s="86">
        <v>31</v>
      </c>
      <c r="C52" s="5">
        <v>26802</v>
      </c>
      <c r="D52" s="69">
        <v>7.5805035862425724E-5</v>
      </c>
    </row>
    <row r="53" spans="1:4" x14ac:dyDescent="0.25">
      <c r="A53" s="86" t="s">
        <v>21874</v>
      </c>
      <c r="B53" s="86">
        <v>34</v>
      </c>
      <c r="C53" s="5">
        <v>268519</v>
      </c>
      <c r="D53" s="69">
        <v>7.5946169781145783E-4</v>
      </c>
    </row>
    <row r="54" spans="1:4" x14ac:dyDescent="0.25">
      <c r="A54" s="86" t="s">
        <v>21875</v>
      </c>
      <c r="B54" s="86">
        <v>43</v>
      </c>
      <c r="C54" s="5">
        <v>125119</v>
      </c>
      <c r="D54" s="69">
        <v>3.5387845243156646E-4</v>
      </c>
    </row>
    <row r="55" spans="1:4" x14ac:dyDescent="0.25">
      <c r="A55" s="624" t="s">
        <v>21728</v>
      </c>
      <c r="B55" s="508"/>
      <c r="C55" s="625"/>
      <c r="D55" s="626"/>
    </row>
    <row r="56" spans="1:4" x14ac:dyDescent="0.25">
      <c r="A56" s="86" t="s">
        <v>21732</v>
      </c>
      <c r="B56" s="86">
        <v>383</v>
      </c>
      <c r="C56" s="5">
        <v>46226078</v>
      </c>
      <c r="D56" s="69">
        <v>0.13074283637673639</v>
      </c>
    </row>
    <row r="57" spans="1:4" x14ac:dyDescent="0.25">
      <c r="A57" s="86" t="s">
        <v>21864</v>
      </c>
      <c r="B57" s="86">
        <v>5</v>
      </c>
      <c r="C57" s="5">
        <v>205891</v>
      </c>
      <c r="D57" s="69">
        <v>5.8232873064512699E-4</v>
      </c>
    </row>
    <row r="58" spans="1:4" x14ac:dyDescent="0.25">
      <c r="A58" s="86" t="s">
        <v>21865</v>
      </c>
      <c r="B58" s="86">
        <v>8</v>
      </c>
      <c r="C58" s="5">
        <v>330440</v>
      </c>
      <c r="D58" s="69">
        <v>9.3459503210133405E-4</v>
      </c>
    </row>
    <row r="59" spans="1:4" x14ac:dyDescent="0.25">
      <c r="A59" s="86" t="s">
        <v>21866</v>
      </c>
      <c r="B59" s="86">
        <v>5</v>
      </c>
      <c r="C59" s="5">
        <v>139125</v>
      </c>
      <c r="D59" s="69">
        <v>3.9349211306469585E-4</v>
      </c>
    </row>
    <row r="60" spans="1:4" x14ac:dyDescent="0.25">
      <c r="A60" s="86" t="s">
        <v>21867</v>
      </c>
      <c r="B60" s="86">
        <v>3</v>
      </c>
      <c r="C60" s="5">
        <v>97685</v>
      </c>
      <c r="D60" s="69">
        <v>2.7628590882102292E-4</v>
      </c>
    </row>
    <row r="61" spans="1:4" x14ac:dyDescent="0.25">
      <c r="A61" s="86" t="s">
        <v>21868</v>
      </c>
      <c r="B61" s="86">
        <v>11</v>
      </c>
      <c r="C61" s="5">
        <v>397702</v>
      </c>
      <c r="D61" s="69">
        <v>1.1248345038638323E-3</v>
      </c>
    </row>
    <row r="62" spans="1:4" x14ac:dyDescent="0.25">
      <c r="A62" s="86" t="s">
        <v>21869</v>
      </c>
      <c r="B62" s="86">
        <v>6</v>
      </c>
      <c r="C62" s="5">
        <v>279019</v>
      </c>
      <c r="D62" s="69">
        <v>7.8915921577860473E-4</v>
      </c>
    </row>
    <row r="63" spans="1:4" x14ac:dyDescent="0.25">
      <c r="A63" s="86" t="s">
        <v>21870</v>
      </c>
      <c r="B63" s="86">
        <v>9</v>
      </c>
      <c r="C63" s="5">
        <v>310432</v>
      </c>
      <c r="D63" s="69">
        <v>8.7800570453117456E-4</v>
      </c>
    </row>
    <row r="64" spans="1:4" x14ac:dyDescent="0.25">
      <c r="A64" s="86" t="s">
        <v>21871</v>
      </c>
      <c r="B64" s="86">
        <v>7</v>
      </c>
      <c r="C64" s="5">
        <v>214513</v>
      </c>
      <c r="D64" s="69">
        <v>6.0671463539872133E-4</v>
      </c>
    </row>
    <row r="65" spans="1:4" x14ac:dyDescent="0.25">
      <c r="A65" s="86" t="s">
        <v>21733</v>
      </c>
      <c r="B65" s="86">
        <v>7</v>
      </c>
      <c r="C65" s="5">
        <v>542439</v>
      </c>
      <c r="D65" s="69">
        <v>1.534199233198207E-3</v>
      </c>
    </row>
    <row r="66" spans="1:4" x14ac:dyDescent="0.25">
      <c r="A66" s="86" t="s">
        <v>21872</v>
      </c>
      <c r="B66" s="86">
        <v>11</v>
      </c>
      <c r="C66" s="5">
        <v>482589</v>
      </c>
      <c r="D66" s="69">
        <v>1.3649233807854701E-3</v>
      </c>
    </row>
    <row r="67" spans="1:4" x14ac:dyDescent="0.25">
      <c r="A67" s="86" t="s">
        <v>21734</v>
      </c>
      <c r="B67" s="86">
        <v>93</v>
      </c>
      <c r="C67" s="5">
        <v>12235789</v>
      </c>
      <c r="D67" s="69">
        <v>3.4606910825687419E-2</v>
      </c>
    </row>
    <row r="68" spans="1:4" x14ac:dyDescent="0.25">
      <c r="A68" s="86" t="s">
        <v>21873</v>
      </c>
      <c r="B68" s="86">
        <v>3</v>
      </c>
      <c r="C68" s="5">
        <v>72918</v>
      </c>
      <c r="D68" s="69">
        <v>2.0623653477413472E-4</v>
      </c>
    </row>
    <row r="69" spans="1:4" x14ac:dyDescent="0.25">
      <c r="A69" s="86" t="s">
        <v>21874</v>
      </c>
      <c r="B69" s="86">
        <v>13</v>
      </c>
      <c r="C69" s="5">
        <v>555186</v>
      </c>
      <c r="D69" s="69">
        <v>1.5702520200103233E-3</v>
      </c>
    </row>
    <row r="70" spans="1:4" x14ac:dyDescent="0.25">
      <c r="A70" s="86" t="s">
        <v>21875</v>
      </c>
      <c r="B70" s="86">
        <v>6</v>
      </c>
      <c r="C70" s="5">
        <v>194197</v>
      </c>
      <c r="D70" s="69">
        <v>5.4925418063485885E-4</v>
      </c>
    </row>
    <row r="71" spans="1:4" x14ac:dyDescent="0.25">
      <c r="A71" s="624" t="s">
        <v>21729</v>
      </c>
      <c r="B71" s="624"/>
      <c r="C71" s="627"/>
      <c r="D71" s="628"/>
    </row>
    <row r="72" spans="1:4" x14ac:dyDescent="0.25">
      <c r="A72" s="86" t="s">
        <v>21732</v>
      </c>
      <c r="B72" s="86">
        <v>26</v>
      </c>
      <c r="C72" s="5">
        <v>90213140</v>
      </c>
      <c r="D72" s="69">
        <v>0.25515298533549857</v>
      </c>
    </row>
    <row r="73" spans="1:4" x14ac:dyDescent="0.25">
      <c r="A73" s="86" t="s">
        <v>21734</v>
      </c>
      <c r="B73" s="86">
        <v>11</v>
      </c>
      <c r="C73" s="5">
        <v>12526315</v>
      </c>
      <c r="D73" s="69">
        <v>3.5428615692822969E-2</v>
      </c>
    </row>
    <row r="74" spans="1:4" x14ac:dyDescent="0.25">
      <c r="A74" s="624" t="s">
        <v>21863</v>
      </c>
      <c r="B74" s="624"/>
      <c r="C74" s="627"/>
      <c r="D74" s="628"/>
    </row>
    <row r="75" spans="1:4" x14ac:dyDescent="0.25">
      <c r="A75" s="86" t="s">
        <v>21732</v>
      </c>
      <c r="B75" s="86">
        <v>5</v>
      </c>
      <c r="C75" s="5">
        <v>25818713</v>
      </c>
      <c r="D75" s="69">
        <v>7.3023970781534109E-2</v>
      </c>
    </row>
    <row r="76" spans="1:4" x14ac:dyDescent="0.25">
      <c r="A76" s="86" t="s">
        <v>21734</v>
      </c>
      <c r="B76" s="86">
        <v>1</v>
      </c>
      <c r="C76" s="5">
        <v>13306720</v>
      </c>
      <c r="D76" s="69">
        <v>3.7635862503218327E-2</v>
      </c>
    </row>
    <row r="77" spans="1:4" x14ac:dyDescent="0.25">
      <c r="A77" s="624" t="s">
        <v>21731</v>
      </c>
      <c r="B77" s="624"/>
      <c r="C77" s="627"/>
      <c r="D77" s="628"/>
    </row>
    <row r="78" spans="1:4" x14ac:dyDescent="0.25">
      <c r="A78" s="86" t="s">
        <v>21732</v>
      </c>
      <c r="B78" s="86">
        <v>3</v>
      </c>
      <c r="C78" s="5">
        <v>126478102</v>
      </c>
      <c r="D78" s="69">
        <v>0.35772244824720312</v>
      </c>
    </row>
    <row r="79" spans="1:4" x14ac:dyDescent="0.25">
      <c r="A79" s="624" t="s">
        <v>1</v>
      </c>
      <c r="B79" s="624">
        <v>3417</v>
      </c>
      <c r="C79" s="627">
        <v>353564901</v>
      </c>
      <c r="D79" s="628">
        <v>1</v>
      </c>
    </row>
  </sheetData>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zoomScale="110" zoomScaleNormal="110" workbookViewId="0">
      <selection activeCell="A18" sqref="A18"/>
    </sheetView>
  </sheetViews>
  <sheetFormatPr defaultRowHeight="15" x14ac:dyDescent="0.25"/>
  <cols>
    <col min="1" max="1" width="44.28515625" customWidth="1"/>
    <col min="2" max="2" width="8.85546875" customWidth="1"/>
    <col min="3" max="11" width="6.42578125" customWidth="1"/>
    <col min="12" max="12" width="6.7109375" customWidth="1"/>
    <col min="13" max="13" width="7.7109375" customWidth="1"/>
  </cols>
  <sheetData>
    <row r="1" spans="1:13" ht="18" customHeight="1" x14ac:dyDescent="0.25">
      <c r="A1" s="796" t="s">
        <v>22397</v>
      </c>
    </row>
    <row r="2" spans="1:13" x14ac:dyDescent="0.25">
      <c r="A2" s="1057" t="s">
        <v>22398</v>
      </c>
    </row>
    <row r="4" spans="1:13" x14ac:dyDescent="0.25">
      <c r="A4" s="103"/>
      <c r="B4" s="506">
        <v>2007</v>
      </c>
      <c r="C4" s="507">
        <v>2008</v>
      </c>
      <c r="D4" s="507">
        <v>2009</v>
      </c>
      <c r="E4" s="507">
        <v>2010</v>
      </c>
      <c r="F4" s="507">
        <v>2011</v>
      </c>
      <c r="G4" s="507">
        <v>2012</v>
      </c>
      <c r="H4" s="507">
        <v>2013</v>
      </c>
      <c r="I4" s="507">
        <v>2014</v>
      </c>
      <c r="J4" s="507">
        <v>2015</v>
      </c>
      <c r="K4" s="507">
        <v>2016</v>
      </c>
      <c r="L4" s="507">
        <v>2017</v>
      </c>
      <c r="M4" s="507">
        <v>2018</v>
      </c>
    </row>
    <row r="5" spans="1:13" x14ac:dyDescent="0.25">
      <c r="A5" s="103" t="s">
        <v>22307</v>
      </c>
      <c r="B5" s="106">
        <v>6.4978397862794504</v>
      </c>
      <c r="C5" s="151">
        <v>8.3155106157248202</v>
      </c>
      <c r="D5" s="151">
        <v>7.9813340000000004</v>
      </c>
      <c r="E5" s="151">
        <v>7.2571289999999999</v>
      </c>
      <c r="F5" s="151">
        <v>7.2405059999999999</v>
      </c>
      <c r="G5" s="151">
        <v>7.2292820000000004</v>
      </c>
      <c r="H5" s="151">
        <v>5.2772300000000003</v>
      </c>
      <c r="I5" s="151">
        <v>3.9398520000000001</v>
      </c>
      <c r="J5" s="151">
        <v>2.5225812000000003</v>
      </c>
      <c r="K5" s="151">
        <v>9.2109399999999994E-2</v>
      </c>
      <c r="L5" s="112">
        <v>1.9335600000000001E-2</v>
      </c>
      <c r="M5" s="103"/>
    </row>
    <row r="6" spans="1:13" x14ac:dyDescent="0.25">
      <c r="A6" s="103" t="s">
        <v>22301</v>
      </c>
      <c r="B6" s="103"/>
      <c r="C6" s="103"/>
      <c r="D6" s="103"/>
      <c r="E6" s="103"/>
      <c r="F6" s="103"/>
      <c r="G6" s="103"/>
      <c r="H6" s="151">
        <v>2.1986119999999998</v>
      </c>
      <c r="I6" s="151">
        <v>3.5944919999999998</v>
      </c>
      <c r="J6" s="151">
        <v>6.3502919999999996</v>
      </c>
      <c r="K6" s="151">
        <v>8.6974350000000005</v>
      </c>
      <c r="L6" s="106">
        <v>10.211506</v>
      </c>
      <c r="M6" s="106">
        <v>12.405310930000001</v>
      </c>
    </row>
    <row r="7" spans="1:13" x14ac:dyDescent="0.25">
      <c r="A7" s="103" t="s">
        <v>22248</v>
      </c>
      <c r="B7" s="106">
        <v>18.973221019263001</v>
      </c>
      <c r="C7" s="151">
        <v>24.740838265182202</v>
      </c>
      <c r="D7" s="151">
        <v>23.9045926910639</v>
      </c>
      <c r="E7" s="151">
        <v>23.0467961090588</v>
      </c>
      <c r="F7" s="151">
        <v>23.046796000000001</v>
      </c>
      <c r="G7" s="151">
        <v>22.969591999999999</v>
      </c>
      <c r="H7" s="151">
        <v>17.441952000000001</v>
      </c>
      <c r="I7" s="151">
        <v>4.1642400000000004</v>
      </c>
      <c r="J7" s="151">
        <v>1.08389</v>
      </c>
      <c r="K7" s="151">
        <v>0.79803999999999997</v>
      </c>
      <c r="L7" s="103"/>
      <c r="M7" s="103"/>
    </row>
    <row r="8" spans="1:13" x14ac:dyDescent="0.25">
      <c r="A8" s="103" t="s">
        <v>22249</v>
      </c>
      <c r="B8" s="103"/>
      <c r="C8" s="103"/>
      <c r="D8" s="103"/>
      <c r="E8" s="103"/>
      <c r="F8" s="103"/>
      <c r="G8" s="103"/>
      <c r="H8" s="151">
        <v>7.7204300000000003</v>
      </c>
      <c r="I8" s="151">
        <v>24.708297000000002</v>
      </c>
      <c r="J8" s="151">
        <v>28.780069999999998</v>
      </c>
      <c r="K8" s="151">
        <v>28.780069999999998</v>
      </c>
      <c r="L8" s="106">
        <v>28.780069999999998</v>
      </c>
      <c r="M8" s="106">
        <v>28.780069999999998</v>
      </c>
    </row>
    <row r="9" spans="1:13" x14ac:dyDescent="0.25">
      <c r="A9" s="103" t="s">
        <v>22243</v>
      </c>
      <c r="B9" s="106">
        <v>6.2033800000000001</v>
      </c>
      <c r="C9" s="151">
        <v>8.1008779999999998</v>
      </c>
      <c r="D9" s="151">
        <v>7.7615530000000001</v>
      </c>
      <c r="E9" s="151">
        <v>7.2016369999999998</v>
      </c>
      <c r="F9" s="151">
        <v>7.1839890000000004</v>
      </c>
      <c r="G9" s="151">
        <v>7.159923</v>
      </c>
      <c r="H9" s="151">
        <v>7.159923</v>
      </c>
      <c r="I9" s="151">
        <v>8.4139339999999994</v>
      </c>
      <c r="J9" s="151">
        <v>9.2553269999999994</v>
      </c>
      <c r="K9" s="151">
        <v>13.882991000000001</v>
      </c>
      <c r="L9" s="106">
        <v>16.882991000000001</v>
      </c>
      <c r="M9" s="106">
        <v>26.90419</v>
      </c>
    </row>
    <row r="10" spans="1:13" s="84" customFormat="1" x14ac:dyDescent="0.25">
      <c r="A10" s="700" t="s">
        <v>22308</v>
      </c>
      <c r="B10" s="126">
        <f>(B5+B6+B7+B8)/B11</f>
        <v>0.80415187001771726</v>
      </c>
      <c r="C10" s="126">
        <f t="shared" ref="C10:M10" si="0">(C5+C6+C7+C8)/C11</f>
        <v>0.80317240460731754</v>
      </c>
      <c r="D10" s="126">
        <f t="shared" si="0"/>
        <v>0.80423590451452154</v>
      </c>
      <c r="E10" s="126">
        <f t="shared" si="0"/>
        <v>0.80798482691556373</v>
      </c>
      <c r="F10" s="126">
        <f t="shared" si="0"/>
        <v>0.80828018442172167</v>
      </c>
      <c r="G10" s="126">
        <f t="shared" si="0"/>
        <v>0.80834706749256402</v>
      </c>
      <c r="H10" s="126">
        <f t="shared" si="0"/>
        <v>0.82009406116319938</v>
      </c>
      <c r="I10" s="126">
        <f t="shared" si="0"/>
        <v>0.81227619354980496</v>
      </c>
      <c r="J10" s="126">
        <f t="shared" si="0"/>
        <v>0.80714918933780355</v>
      </c>
      <c r="K10" s="126">
        <f t="shared" si="0"/>
        <v>0.73430010493229236</v>
      </c>
      <c r="L10" s="126">
        <f>(L5+L6+L7+L8)/L11</f>
        <v>0.69794574694807587</v>
      </c>
      <c r="M10" s="126">
        <f t="shared" si="0"/>
        <v>0.60487061920746921</v>
      </c>
    </row>
    <row r="11" spans="1:13" x14ac:dyDescent="0.25">
      <c r="A11" s="103"/>
      <c r="B11" s="106">
        <f>SUM(B5:B9)</f>
        <v>31.674440805542449</v>
      </c>
      <c r="C11" s="106">
        <f t="shared" ref="C11:L11" si="1">SUM(C5:C9)</f>
        <v>41.157226880907025</v>
      </c>
      <c r="D11" s="106">
        <f t="shared" si="1"/>
        <v>39.6474796910639</v>
      </c>
      <c r="E11" s="106">
        <f t="shared" si="1"/>
        <v>37.505562109058801</v>
      </c>
      <c r="F11" s="106">
        <f t="shared" si="1"/>
        <v>37.471291000000001</v>
      </c>
      <c r="G11" s="106">
        <f t="shared" si="1"/>
        <v>37.358797000000003</v>
      </c>
      <c r="H11" s="106">
        <f t="shared" si="1"/>
        <v>39.798147</v>
      </c>
      <c r="I11" s="106">
        <f>SUM(I5:I9)</f>
        <v>44.820814999999996</v>
      </c>
      <c r="J11" s="106">
        <f t="shared" si="1"/>
        <v>47.992160200000001</v>
      </c>
      <c r="K11" s="106">
        <f t="shared" si="1"/>
        <v>52.250645399999996</v>
      </c>
      <c r="L11" s="106">
        <f t="shared" si="1"/>
        <v>55.893902600000004</v>
      </c>
      <c r="M11" s="106">
        <f>SUM(M5:M9)</f>
        <v>68.089570930000008</v>
      </c>
    </row>
    <row r="13" spans="1:13" x14ac:dyDescent="0.25">
      <c r="C13" s="45"/>
      <c r="D13" s="45"/>
      <c r="E13" s="45"/>
      <c r="F13" s="45"/>
      <c r="G13" s="45"/>
      <c r="H13" s="45"/>
      <c r="I13" s="45"/>
      <c r="J13" s="45"/>
      <c r="K13" s="45"/>
      <c r="M13" s="45"/>
    </row>
    <row r="14" spans="1:13" x14ac:dyDescent="0.25">
      <c r="I14" s="45"/>
    </row>
    <row r="17" spans="10:10" x14ac:dyDescent="0.25">
      <c r="J17" s="45"/>
    </row>
    <row r="18" spans="10:10" x14ac:dyDescent="0.25">
      <c r="J18" s="45"/>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5"/>
  <sheetViews>
    <sheetView zoomScaleNormal="100" workbookViewId="0">
      <selection activeCell="H30" sqref="H30"/>
    </sheetView>
  </sheetViews>
  <sheetFormatPr defaultRowHeight="15" x14ac:dyDescent="0.25"/>
  <cols>
    <col min="1" max="1" width="7.42578125" customWidth="1"/>
    <col min="2" max="2" width="11" customWidth="1"/>
    <col min="16" max="16" width="6.28515625" customWidth="1"/>
  </cols>
  <sheetData>
    <row r="1" spans="1:28" x14ac:dyDescent="0.25">
      <c r="A1" s="6" t="s">
        <v>22396</v>
      </c>
    </row>
    <row r="2" spans="1:28" x14ac:dyDescent="0.25">
      <c r="A2" s="961" t="s">
        <v>22425</v>
      </c>
    </row>
    <row r="3" spans="1:28" x14ac:dyDescent="0.25">
      <c r="B3" s="12"/>
    </row>
    <row r="4" spans="1:28" x14ac:dyDescent="0.25">
      <c r="A4" s="86"/>
      <c r="B4" s="903" t="s">
        <v>22250</v>
      </c>
      <c r="C4" s="86"/>
      <c r="D4" s="86"/>
      <c r="E4" s="86"/>
      <c r="F4" s="86"/>
      <c r="G4" s="86"/>
      <c r="H4" s="86"/>
      <c r="I4" s="903" t="s">
        <v>22251</v>
      </c>
      <c r="J4" s="86"/>
      <c r="K4" s="86"/>
      <c r="L4" s="86"/>
      <c r="M4" s="86"/>
      <c r="N4" s="86"/>
      <c r="O4" s="86"/>
      <c r="P4" s="849"/>
      <c r="Q4" s="940" t="s">
        <v>22257</v>
      </c>
      <c r="R4" s="938"/>
      <c r="S4" s="938"/>
      <c r="T4" s="938"/>
      <c r="U4" s="938"/>
      <c r="V4" s="937"/>
      <c r="W4" s="939" t="s">
        <v>22261</v>
      </c>
      <c r="X4" s="936"/>
      <c r="Y4" s="936"/>
      <c r="Z4" s="936"/>
      <c r="AA4" s="936"/>
      <c r="AB4" s="935"/>
    </row>
    <row r="5" spans="1:28" s="4" customFormat="1" ht="45" x14ac:dyDescent="0.25">
      <c r="A5" s="89"/>
      <c r="B5" s="900" t="s">
        <v>522</v>
      </c>
      <c r="C5" s="901" t="s">
        <v>22252</v>
      </c>
      <c r="D5" s="900" t="s">
        <v>186</v>
      </c>
      <c r="E5" s="901" t="s">
        <v>22253</v>
      </c>
      <c r="F5" s="901" t="s">
        <v>22254</v>
      </c>
      <c r="G5" s="901" t="s">
        <v>22255</v>
      </c>
      <c r="H5" s="901" t="s">
        <v>22256</v>
      </c>
      <c r="I5" s="900" t="s">
        <v>522</v>
      </c>
      <c r="J5" s="901" t="s">
        <v>22252</v>
      </c>
      <c r="K5" s="900" t="s">
        <v>186</v>
      </c>
      <c r="L5" s="901" t="s">
        <v>22253</v>
      </c>
      <c r="M5" s="901" t="s">
        <v>22254</v>
      </c>
      <c r="N5" s="901" t="s">
        <v>22255</v>
      </c>
      <c r="O5" s="901" t="s">
        <v>22256</v>
      </c>
      <c r="P5" s="902"/>
      <c r="Q5" s="125" t="s">
        <v>22252</v>
      </c>
      <c r="R5" s="125" t="s">
        <v>186</v>
      </c>
      <c r="S5" s="125" t="s">
        <v>22253</v>
      </c>
      <c r="T5" s="125" t="s">
        <v>22254</v>
      </c>
      <c r="U5" s="125" t="s">
        <v>22255</v>
      </c>
      <c r="V5" s="125" t="s">
        <v>22256</v>
      </c>
      <c r="W5" s="125" t="s">
        <v>22258</v>
      </c>
      <c r="X5" s="125" t="s">
        <v>186</v>
      </c>
      <c r="Y5" s="737" t="s">
        <v>22259</v>
      </c>
      <c r="Z5" s="125" t="s">
        <v>22221</v>
      </c>
      <c r="AA5" s="125" t="s">
        <v>22260</v>
      </c>
      <c r="AB5" s="125" t="s">
        <v>22256</v>
      </c>
    </row>
    <row r="6" spans="1:28" x14ac:dyDescent="0.25">
      <c r="A6" s="830" t="s">
        <v>75</v>
      </c>
      <c r="B6" s="831">
        <v>16152.4</v>
      </c>
      <c r="C6" s="831">
        <v>6478.7</v>
      </c>
      <c r="D6" s="831">
        <v>4060.2</v>
      </c>
      <c r="E6" s="831">
        <v>1434</v>
      </c>
      <c r="F6" s="831">
        <v>1643.7</v>
      </c>
      <c r="G6" s="831">
        <v>1800.5</v>
      </c>
      <c r="H6" s="831">
        <v>735.4</v>
      </c>
      <c r="I6" s="831">
        <v>6868.5</v>
      </c>
      <c r="J6" s="831">
        <v>1931.5</v>
      </c>
      <c r="K6" s="831">
        <v>859</v>
      </c>
      <c r="L6" s="831">
        <v>892.1</v>
      </c>
      <c r="M6" s="831">
        <v>1374.5</v>
      </c>
      <c r="N6" s="831">
        <v>253</v>
      </c>
      <c r="O6" s="831">
        <v>1558.4</v>
      </c>
      <c r="P6" s="830" t="s">
        <v>75</v>
      </c>
      <c r="Q6" s="23">
        <f>C6+J6</f>
        <v>8410.2000000000007</v>
      </c>
      <c r="R6" s="23">
        <f t="shared" ref="R6:V21" si="0">D6+K6</f>
        <v>4919.2</v>
      </c>
      <c r="S6" s="23">
        <f t="shared" si="0"/>
        <v>2326.1</v>
      </c>
      <c r="T6" s="23">
        <f t="shared" si="0"/>
        <v>3018.2</v>
      </c>
      <c r="U6" s="23">
        <f t="shared" si="0"/>
        <v>2053.5</v>
      </c>
      <c r="V6" s="23">
        <f t="shared" si="0"/>
        <v>2293.8000000000002</v>
      </c>
      <c r="W6" s="60">
        <f>Q6/1000</f>
        <v>8.4102000000000015</v>
      </c>
      <c r="X6" s="60">
        <f t="shared" ref="X6:AB21" si="1">R6/1000</f>
        <v>4.9192</v>
      </c>
      <c r="Y6" s="60">
        <f t="shared" si="1"/>
        <v>2.3260999999999998</v>
      </c>
      <c r="Z6" s="60">
        <f t="shared" si="1"/>
        <v>3.0181999999999998</v>
      </c>
      <c r="AA6" s="60">
        <f t="shared" si="1"/>
        <v>2.0535000000000001</v>
      </c>
      <c r="AB6" s="60">
        <f t="shared" si="1"/>
        <v>2.2938000000000001</v>
      </c>
    </row>
    <row r="7" spans="1:28" x14ac:dyDescent="0.25">
      <c r="A7" s="830" t="s">
        <v>76</v>
      </c>
      <c r="B7" s="831">
        <v>18758.8</v>
      </c>
      <c r="C7" s="831">
        <v>7630.3</v>
      </c>
      <c r="D7" s="831">
        <v>4404.7</v>
      </c>
      <c r="E7" s="831">
        <v>1767.6</v>
      </c>
      <c r="F7" s="831">
        <v>1924.1</v>
      </c>
      <c r="G7" s="831">
        <v>2154.8000000000002</v>
      </c>
      <c r="H7" s="831">
        <v>877.3</v>
      </c>
      <c r="I7" s="831">
        <v>8936.2000000000007</v>
      </c>
      <c r="J7" s="831">
        <v>2718.1</v>
      </c>
      <c r="K7" s="831">
        <v>1021.4</v>
      </c>
      <c r="L7" s="831">
        <v>1297.7</v>
      </c>
      <c r="M7" s="831">
        <v>1491</v>
      </c>
      <c r="N7" s="831">
        <v>251.4</v>
      </c>
      <c r="O7" s="831">
        <v>2156.6</v>
      </c>
      <c r="P7" s="830" t="s">
        <v>76</v>
      </c>
      <c r="Q7" s="23">
        <f t="shared" ref="Q7:Q22" si="2">C7+J7</f>
        <v>10348.4</v>
      </c>
      <c r="R7" s="23">
        <f t="shared" si="0"/>
        <v>5426.0999999999995</v>
      </c>
      <c r="S7" s="23">
        <f t="shared" si="0"/>
        <v>3065.3</v>
      </c>
      <c r="T7" s="23">
        <f t="shared" si="0"/>
        <v>3415.1</v>
      </c>
      <c r="U7" s="23">
        <f t="shared" si="0"/>
        <v>2406.2000000000003</v>
      </c>
      <c r="V7" s="23">
        <f t="shared" si="0"/>
        <v>3033.8999999999996</v>
      </c>
      <c r="W7" s="60">
        <f t="shared" ref="W7:W22" si="3">Q7/1000</f>
        <v>10.3484</v>
      </c>
      <c r="X7" s="60">
        <f t="shared" si="1"/>
        <v>5.426099999999999</v>
      </c>
      <c r="Y7" s="60">
        <f t="shared" si="1"/>
        <v>3.0653000000000001</v>
      </c>
      <c r="Z7" s="60">
        <f t="shared" si="1"/>
        <v>3.4150999999999998</v>
      </c>
      <c r="AA7" s="60">
        <f t="shared" si="1"/>
        <v>2.4062000000000001</v>
      </c>
      <c r="AB7" s="60">
        <f t="shared" si="1"/>
        <v>3.0338999999999996</v>
      </c>
    </row>
    <row r="8" spans="1:28" x14ac:dyDescent="0.25">
      <c r="A8" s="830" t="s">
        <v>77</v>
      </c>
      <c r="B8" s="831">
        <v>19411.099999999999</v>
      </c>
      <c r="C8" s="831">
        <v>7551.9</v>
      </c>
      <c r="D8" s="831">
        <v>4639.2</v>
      </c>
      <c r="E8" s="831">
        <v>1799.5</v>
      </c>
      <c r="F8" s="831">
        <v>1870.9</v>
      </c>
      <c r="G8" s="831">
        <v>2430.4</v>
      </c>
      <c r="H8" s="831">
        <v>1119.0999999999999</v>
      </c>
      <c r="I8" s="831">
        <v>8564.1</v>
      </c>
      <c r="J8" s="831">
        <v>2504.6</v>
      </c>
      <c r="K8" s="831">
        <v>1170.8</v>
      </c>
      <c r="L8" s="831">
        <v>1562.5</v>
      </c>
      <c r="M8" s="831">
        <v>1315.9</v>
      </c>
      <c r="N8" s="831">
        <v>91.3</v>
      </c>
      <c r="O8" s="831">
        <v>1919.1</v>
      </c>
      <c r="P8" s="830" t="s">
        <v>77</v>
      </c>
      <c r="Q8" s="23">
        <f>C8+J8</f>
        <v>10056.5</v>
      </c>
      <c r="R8" s="23">
        <f t="shared" si="0"/>
        <v>5810</v>
      </c>
      <c r="S8" s="23">
        <f t="shared" si="0"/>
        <v>3362</v>
      </c>
      <c r="T8" s="23">
        <f t="shared" si="0"/>
        <v>3186.8</v>
      </c>
      <c r="U8" s="23">
        <f t="shared" si="0"/>
        <v>2521.7000000000003</v>
      </c>
      <c r="V8" s="23">
        <f t="shared" si="0"/>
        <v>3038.2</v>
      </c>
      <c r="W8" s="60">
        <f>Q8/1000</f>
        <v>10.0565</v>
      </c>
      <c r="X8" s="60">
        <f t="shared" si="1"/>
        <v>5.81</v>
      </c>
      <c r="Y8" s="60">
        <f t="shared" si="1"/>
        <v>3.3620000000000001</v>
      </c>
      <c r="Z8" s="60">
        <f t="shared" si="1"/>
        <v>3.1868000000000003</v>
      </c>
      <c r="AA8" s="60">
        <f t="shared" si="1"/>
        <v>2.5217000000000001</v>
      </c>
      <c r="AB8" s="60">
        <f t="shared" si="1"/>
        <v>3.0381999999999998</v>
      </c>
    </row>
    <row r="9" spans="1:28" x14ac:dyDescent="0.25">
      <c r="A9" s="830" t="s">
        <v>78</v>
      </c>
      <c r="B9" s="831">
        <v>24655.8</v>
      </c>
      <c r="C9" s="831">
        <v>9440.6</v>
      </c>
      <c r="D9" s="831">
        <v>5423.7</v>
      </c>
      <c r="E9" s="831">
        <v>2085.5</v>
      </c>
      <c r="F9" s="831">
        <v>3017.3</v>
      </c>
      <c r="G9" s="831">
        <v>3204.1</v>
      </c>
      <c r="H9" s="831">
        <v>1484.5</v>
      </c>
      <c r="I9" s="831">
        <v>6874.7</v>
      </c>
      <c r="J9" s="831">
        <v>1784.4</v>
      </c>
      <c r="K9" s="831">
        <v>350</v>
      </c>
      <c r="L9" s="831">
        <v>1035.4000000000001</v>
      </c>
      <c r="M9" s="831">
        <v>1438</v>
      </c>
      <c r="N9" s="831">
        <v>197.5</v>
      </c>
      <c r="O9" s="831">
        <v>2069.5</v>
      </c>
      <c r="P9" s="830" t="s">
        <v>78</v>
      </c>
      <c r="Q9" s="23">
        <f t="shared" si="2"/>
        <v>11225</v>
      </c>
      <c r="R9" s="23">
        <f t="shared" si="0"/>
        <v>5773.7</v>
      </c>
      <c r="S9" s="23">
        <f t="shared" si="0"/>
        <v>3120.9</v>
      </c>
      <c r="T9" s="23">
        <f t="shared" si="0"/>
        <v>4455.3</v>
      </c>
      <c r="U9" s="23">
        <f t="shared" si="0"/>
        <v>3401.6</v>
      </c>
      <c r="V9" s="23">
        <f t="shared" si="0"/>
        <v>3554</v>
      </c>
      <c r="W9" s="60">
        <f t="shared" si="3"/>
        <v>11.225</v>
      </c>
      <c r="X9" s="60">
        <f t="shared" si="1"/>
        <v>5.7736999999999998</v>
      </c>
      <c r="Y9" s="60">
        <f t="shared" si="1"/>
        <v>3.1209000000000002</v>
      </c>
      <c r="Z9" s="60">
        <f t="shared" si="1"/>
        <v>4.4553000000000003</v>
      </c>
      <c r="AA9" s="60">
        <f t="shared" si="1"/>
        <v>3.4015999999999997</v>
      </c>
      <c r="AB9" s="60">
        <f t="shared" si="1"/>
        <v>3.5539999999999998</v>
      </c>
    </row>
    <row r="10" spans="1:28" x14ac:dyDescent="0.25">
      <c r="A10" s="830" t="s">
        <v>79</v>
      </c>
      <c r="B10" s="831">
        <v>26665.200000000001</v>
      </c>
      <c r="C10" s="831">
        <v>10931.1</v>
      </c>
      <c r="D10" s="831">
        <v>5687.5</v>
      </c>
      <c r="E10" s="831">
        <v>2645.4</v>
      </c>
      <c r="F10" s="831">
        <v>2268.4</v>
      </c>
      <c r="G10" s="831">
        <v>3177.6</v>
      </c>
      <c r="H10" s="831">
        <v>1955.3</v>
      </c>
      <c r="I10" s="831">
        <v>9455.2999999999993</v>
      </c>
      <c r="J10" s="831">
        <v>1957.8</v>
      </c>
      <c r="K10" s="831">
        <v>828.2</v>
      </c>
      <c r="L10" s="831">
        <v>1516.6</v>
      </c>
      <c r="M10" s="831">
        <v>1388.9</v>
      </c>
      <c r="N10" s="831">
        <v>421.8</v>
      </c>
      <c r="O10" s="831">
        <v>3342</v>
      </c>
      <c r="P10" s="830" t="s">
        <v>79</v>
      </c>
      <c r="Q10" s="23">
        <f t="shared" si="2"/>
        <v>12888.9</v>
      </c>
      <c r="R10" s="23">
        <f t="shared" si="0"/>
        <v>6515.7</v>
      </c>
      <c r="S10" s="23">
        <f t="shared" si="0"/>
        <v>4162</v>
      </c>
      <c r="T10" s="23">
        <f t="shared" si="0"/>
        <v>3657.3</v>
      </c>
      <c r="U10" s="23">
        <f t="shared" si="0"/>
        <v>3599.4</v>
      </c>
      <c r="V10" s="23">
        <f t="shared" si="0"/>
        <v>5297.3</v>
      </c>
      <c r="W10" s="60">
        <f t="shared" si="3"/>
        <v>12.8889</v>
      </c>
      <c r="X10" s="60">
        <f t="shared" si="1"/>
        <v>6.5156999999999998</v>
      </c>
      <c r="Y10" s="60">
        <f t="shared" si="1"/>
        <v>4.1619999999999999</v>
      </c>
      <c r="Z10" s="60">
        <f t="shared" si="1"/>
        <v>3.6573000000000002</v>
      </c>
      <c r="AA10" s="60">
        <f t="shared" si="1"/>
        <v>3.5994000000000002</v>
      </c>
      <c r="AB10" s="60">
        <f t="shared" si="1"/>
        <v>5.2972999999999999</v>
      </c>
    </row>
    <row r="11" spans="1:28" x14ac:dyDescent="0.25">
      <c r="A11" s="830" t="s">
        <v>80</v>
      </c>
      <c r="B11" s="831">
        <v>31597.1</v>
      </c>
      <c r="C11" s="831">
        <v>11643.1</v>
      </c>
      <c r="D11" s="831">
        <v>8242.2999999999993</v>
      </c>
      <c r="E11" s="831">
        <v>2990</v>
      </c>
      <c r="F11" s="831">
        <v>2554.6</v>
      </c>
      <c r="G11" s="831">
        <v>4200</v>
      </c>
      <c r="H11" s="831">
        <v>1967.1</v>
      </c>
      <c r="I11" s="831">
        <v>10540.5</v>
      </c>
      <c r="J11" s="831">
        <v>2013.2</v>
      </c>
      <c r="K11" s="831">
        <v>935</v>
      </c>
      <c r="L11" s="831">
        <v>1979.4</v>
      </c>
      <c r="M11" s="831">
        <v>1462</v>
      </c>
      <c r="N11" s="831">
        <v>375.3</v>
      </c>
      <c r="O11" s="831">
        <v>3775.6</v>
      </c>
      <c r="P11" s="830" t="s">
        <v>80</v>
      </c>
      <c r="Q11" s="23">
        <f t="shared" si="2"/>
        <v>13656.300000000001</v>
      </c>
      <c r="R11" s="23">
        <f t="shared" si="0"/>
        <v>9177.2999999999993</v>
      </c>
      <c r="S11" s="23">
        <f t="shared" si="0"/>
        <v>4969.3999999999996</v>
      </c>
      <c r="T11" s="23">
        <f t="shared" si="0"/>
        <v>4016.6</v>
      </c>
      <c r="U11" s="23">
        <f t="shared" si="0"/>
        <v>4575.3</v>
      </c>
      <c r="V11" s="23">
        <f t="shared" si="0"/>
        <v>5742.7</v>
      </c>
      <c r="W11" s="60">
        <f t="shared" si="3"/>
        <v>13.656300000000002</v>
      </c>
      <c r="X11" s="60">
        <f t="shared" si="1"/>
        <v>9.1772999999999989</v>
      </c>
      <c r="Y11" s="60">
        <f t="shared" si="1"/>
        <v>4.9693999999999994</v>
      </c>
      <c r="Z11" s="60">
        <f t="shared" si="1"/>
        <v>4.0165999999999995</v>
      </c>
      <c r="AA11" s="60">
        <f t="shared" si="1"/>
        <v>4.5753000000000004</v>
      </c>
      <c r="AB11" s="60">
        <f t="shared" si="1"/>
        <v>5.7427000000000001</v>
      </c>
    </row>
    <row r="12" spans="1:28" x14ac:dyDescent="0.25">
      <c r="A12" s="830" t="s">
        <v>81</v>
      </c>
      <c r="B12" s="831">
        <v>37611.4</v>
      </c>
      <c r="C12" s="831">
        <v>12485.3</v>
      </c>
      <c r="D12" s="831">
        <v>9415.7000000000007</v>
      </c>
      <c r="E12" s="831">
        <v>3548.3</v>
      </c>
      <c r="F12" s="831">
        <v>4947.3999999999996</v>
      </c>
      <c r="G12" s="831">
        <v>4498.8999999999996</v>
      </c>
      <c r="H12" s="831">
        <v>2715.7</v>
      </c>
      <c r="I12" s="831">
        <v>10966.8</v>
      </c>
      <c r="J12" s="831">
        <v>2408</v>
      </c>
      <c r="K12" s="831">
        <v>985.5</v>
      </c>
      <c r="L12" s="831">
        <v>1787.4</v>
      </c>
      <c r="M12" s="831">
        <v>1311</v>
      </c>
      <c r="N12" s="831">
        <v>381.7</v>
      </c>
      <c r="O12" s="831">
        <v>4093.2</v>
      </c>
      <c r="P12" s="830" t="s">
        <v>81</v>
      </c>
      <c r="Q12" s="23">
        <f t="shared" si="2"/>
        <v>14893.3</v>
      </c>
      <c r="R12" s="23">
        <f t="shared" si="0"/>
        <v>10401.200000000001</v>
      </c>
      <c r="S12" s="23">
        <f t="shared" si="0"/>
        <v>5335.7000000000007</v>
      </c>
      <c r="T12" s="23">
        <f t="shared" si="0"/>
        <v>6258.4</v>
      </c>
      <c r="U12" s="23">
        <f t="shared" si="0"/>
        <v>4880.5999999999995</v>
      </c>
      <c r="V12" s="23">
        <f t="shared" si="0"/>
        <v>6808.9</v>
      </c>
      <c r="W12" s="60">
        <f t="shared" si="3"/>
        <v>14.8933</v>
      </c>
      <c r="X12" s="60">
        <f t="shared" si="1"/>
        <v>10.401200000000001</v>
      </c>
      <c r="Y12" s="60">
        <f t="shared" si="1"/>
        <v>5.335700000000001</v>
      </c>
      <c r="Z12" s="60">
        <f t="shared" si="1"/>
        <v>6.2584</v>
      </c>
      <c r="AA12" s="60">
        <f t="shared" si="1"/>
        <v>4.8805999999999994</v>
      </c>
      <c r="AB12" s="60">
        <f t="shared" si="1"/>
        <v>6.8088999999999995</v>
      </c>
    </row>
    <row r="13" spans="1:28" x14ac:dyDescent="0.25">
      <c r="A13" s="830" t="s">
        <v>82</v>
      </c>
      <c r="B13" s="831">
        <v>43098.1</v>
      </c>
      <c r="C13" s="831">
        <v>17248.8</v>
      </c>
      <c r="D13" s="831">
        <v>10117.299999999999</v>
      </c>
      <c r="E13" s="831">
        <v>3900.9</v>
      </c>
      <c r="F13" s="831">
        <v>3374.3</v>
      </c>
      <c r="G13" s="831">
        <v>5692.8</v>
      </c>
      <c r="H13" s="831">
        <v>2764.1</v>
      </c>
      <c r="I13" s="831">
        <v>11739.5</v>
      </c>
      <c r="J13" s="831">
        <v>2899.9</v>
      </c>
      <c r="K13" s="831">
        <v>1019.6</v>
      </c>
      <c r="L13" s="831">
        <v>2174.5</v>
      </c>
      <c r="M13" s="831">
        <v>1533.6</v>
      </c>
      <c r="N13" s="831">
        <v>311</v>
      </c>
      <c r="O13" s="831">
        <v>3801</v>
      </c>
      <c r="P13" s="830" t="s">
        <v>82</v>
      </c>
      <c r="Q13" s="23">
        <f t="shared" si="2"/>
        <v>20148.7</v>
      </c>
      <c r="R13" s="23">
        <f t="shared" si="0"/>
        <v>11136.9</v>
      </c>
      <c r="S13" s="23">
        <f t="shared" si="0"/>
        <v>6075.4</v>
      </c>
      <c r="T13" s="23">
        <f t="shared" si="0"/>
        <v>4907.8999999999996</v>
      </c>
      <c r="U13" s="23">
        <f t="shared" si="0"/>
        <v>6003.8</v>
      </c>
      <c r="V13" s="23">
        <f t="shared" si="0"/>
        <v>6565.1</v>
      </c>
      <c r="W13" s="60">
        <f t="shared" si="3"/>
        <v>20.148700000000002</v>
      </c>
      <c r="X13" s="60">
        <f t="shared" si="1"/>
        <v>11.136899999999999</v>
      </c>
      <c r="Y13" s="60">
        <f t="shared" si="1"/>
        <v>6.0753999999999992</v>
      </c>
      <c r="Z13" s="60">
        <f t="shared" si="1"/>
        <v>4.9078999999999997</v>
      </c>
      <c r="AA13" s="60">
        <f t="shared" si="1"/>
        <v>6.0038</v>
      </c>
      <c r="AB13" s="60">
        <f t="shared" si="1"/>
        <v>6.5651000000000002</v>
      </c>
    </row>
    <row r="14" spans="1:28" x14ac:dyDescent="0.25">
      <c r="A14" s="830" t="s">
        <v>83</v>
      </c>
      <c r="B14" s="831">
        <v>61330.2</v>
      </c>
      <c r="C14" s="831">
        <v>27768.3</v>
      </c>
      <c r="D14" s="831">
        <v>14566.2</v>
      </c>
      <c r="E14" s="831">
        <v>5469.9</v>
      </c>
      <c r="F14" s="831">
        <v>3695.9</v>
      </c>
      <c r="G14" s="831">
        <v>5834</v>
      </c>
      <c r="H14" s="831">
        <v>3995.9</v>
      </c>
      <c r="I14" s="831">
        <v>19823.400000000001</v>
      </c>
      <c r="J14" s="831">
        <v>5932.7</v>
      </c>
      <c r="K14" s="831">
        <v>2819.8</v>
      </c>
      <c r="L14" s="831">
        <v>3674.5</v>
      </c>
      <c r="M14" s="831">
        <v>1898.2</v>
      </c>
      <c r="N14" s="831">
        <v>571.79999999999995</v>
      </c>
      <c r="O14" s="831">
        <v>4926.3999999999996</v>
      </c>
      <c r="P14" s="830" t="s">
        <v>83</v>
      </c>
      <c r="Q14" s="23">
        <f t="shared" si="2"/>
        <v>33701</v>
      </c>
      <c r="R14" s="23">
        <f t="shared" si="0"/>
        <v>17386</v>
      </c>
      <c r="S14" s="23">
        <f t="shared" si="0"/>
        <v>9144.4</v>
      </c>
      <c r="T14" s="23">
        <f t="shared" si="0"/>
        <v>5594.1</v>
      </c>
      <c r="U14" s="23">
        <f t="shared" si="0"/>
        <v>6405.8</v>
      </c>
      <c r="V14" s="23">
        <f t="shared" si="0"/>
        <v>8922.2999999999993</v>
      </c>
      <c r="W14" s="60">
        <f t="shared" si="3"/>
        <v>33.701000000000001</v>
      </c>
      <c r="X14" s="60">
        <f t="shared" si="1"/>
        <v>17.385999999999999</v>
      </c>
      <c r="Y14" s="60">
        <f t="shared" si="1"/>
        <v>9.1443999999999992</v>
      </c>
      <c r="Z14" s="60">
        <f t="shared" si="1"/>
        <v>5.5941000000000001</v>
      </c>
      <c r="AA14" s="60">
        <f t="shared" si="1"/>
        <v>6.4058000000000002</v>
      </c>
      <c r="AB14" s="60">
        <f t="shared" si="1"/>
        <v>8.9222999999999999</v>
      </c>
    </row>
    <row r="15" spans="1:28" x14ac:dyDescent="0.25">
      <c r="A15" s="830" t="s">
        <v>48</v>
      </c>
      <c r="B15" s="831">
        <v>72580.399999999994</v>
      </c>
      <c r="C15" s="831">
        <v>29616.3</v>
      </c>
      <c r="D15" s="831">
        <v>17380</v>
      </c>
      <c r="E15" s="831">
        <v>6930</v>
      </c>
      <c r="F15" s="831">
        <v>4675.8</v>
      </c>
      <c r="G15" s="831">
        <v>7974.4</v>
      </c>
      <c r="H15" s="831">
        <v>6003.9</v>
      </c>
      <c r="I15" s="831">
        <v>15040.7</v>
      </c>
      <c r="J15" s="831">
        <v>5323.5</v>
      </c>
      <c r="K15" s="831">
        <v>1086</v>
      </c>
      <c r="L15" s="831">
        <v>1337.3</v>
      </c>
      <c r="M15" s="831">
        <v>2121.3000000000002</v>
      </c>
      <c r="N15" s="831">
        <v>638.79999999999995</v>
      </c>
      <c r="O15" s="831">
        <v>4533.8999999999996</v>
      </c>
      <c r="P15" s="830" t="s">
        <v>48</v>
      </c>
      <c r="Q15" s="23">
        <f t="shared" si="2"/>
        <v>34939.800000000003</v>
      </c>
      <c r="R15" s="23">
        <f t="shared" si="0"/>
        <v>18466</v>
      </c>
      <c r="S15" s="23">
        <f t="shared" si="0"/>
        <v>8267.2999999999993</v>
      </c>
      <c r="T15" s="23">
        <f t="shared" si="0"/>
        <v>6797.1</v>
      </c>
      <c r="U15" s="23">
        <f t="shared" si="0"/>
        <v>8613.1999999999989</v>
      </c>
      <c r="V15" s="23">
        <f t="shared" si="0"/>
        <v>10537.8</v>
      </c>
      <c r="W15" s="60">
        <f t="shared" si="3"/>
        <v>34.939800000000005</v>
      </c>
      <c r="X15" s="60">
        <f t="shared" si="1"/>
        <v>18.466000000000001</v>
      </c>
      <c r="Y15" s="60">
        <f t="shared" si="1"/>
        <v>8.2672999999999988</v>
      </c>
      <c r="Z15" s="60">
        <f t="shared" si="1"/>
        <v>6.7971000000000004</v>
      </c>
      <c r="AA15" s="60">
        <f t="shared" si="1"/>
        <v>8.6131999999999991</v>
      </c>
      <c r="AB15" s="60">
        <f t="shared" si="1"/>
        <v>10.537799999999999</v>
      </c>
    </row>
    <row r="16" spans="1:28" x14ac:dyDescent="0.25">
      <c r="A16" s="830" t="s">
        <v>49</v>
      </c>
      <c r="B16" s="831">
        <v>89336.9</v>
      </c>
      <c r="C16" s="831">
        <v>37925.199999999997</v>
      </c>
      <c r="D16" s="831">
        <v>21452.5</v>
      </c>
      <c r="E16" s="831">
        <v>8011.6</v>
      </c>
      <c r="F16" s="831">
        <v>4431.1000000000004</v>
      </c>
      <c r="G16" s="831">
        <v>8807.7999999999993</v>
      </c>
      <c r="H16" s="831">
        <v>8708.7000000000007</v>
      </c>
      <c r="I16" s="831">
        <v>24492.5</v>
      </c>
      <c r="J16" s="831">
        <v>5760</v>
      </c>
      <c r="K16" s="831">
        <v>1034.3</v>
      </c>
      <c r="L16" s="831">
        <v>9269.2000000000007</v>
      </c>
      <c r="M16" s="831">
        <v>2133.1999999999998</v>
      </c>
      <c r="N16" s="831">
        <v>743.2</v>
      </c>
      <c r="O16" s="831">
        <v>5552.6</v>
      </c>
      <c r="P16" s="735" t="s">
        <v>49</v>
      </c>
      <c r="Q16" s="832">
        <f t="shared" si="2"/>
        <v>43685.2</v>
      </c>
      <c r="R16" s="832">
        <f t="shared" si="0"/>
        <v>22486.799999999999</v>
      </c>
      <c r="S16" s="832">
        <f t="shared" si="0"/>
        <v>17280.800000000003</v>
      </c>
      <c r="T16" s="832">
        <f t="shared" si="0"/>
        <v>6564.3</v>
      </c>
      <c r="U16" s="832">
        <f t="shared" si="0"/>
        <v>9551</v>
      </c>
      <c r="V16" s="832">
        <f t="shared" si="0"/>
        <v>14261.300000000001</v>
      </c>
      <c r="W16" s="736">
        <f t="shared" si="3"/>
        <v>43.685199999999995</v>
      </c>
      <c r="X16" s="736">
        <f t="shared" si="1"/>
        <v>22.486799999999999</v>
      </c>
      <c r="Y16" s="736">
        <f t="shared" si="1"/>
        <v>17.280800000000003</v>
      </c>
      <c r="Z16" s="736">
        <f t="shared" si="1"/>
        <v>6.5643000000000002</v>
      </c>
      <c r="AA16" s="736">
        <f t="shared" si="1"/>
        <v>9.5510000000000002</v>
      </c>
      <c r="AB16" s="736">
        <f t="shared" si="1"/>
        <v>14.2613</v>
      </c>
    </row>
    <row r="17" spans="1:28" x14ac:dyDescent="0.25">
      <c r="A17" s="830" t="s">
        <v>50</v>
      </c>
      <c r="B17" s="831">
        <v>83220.800000000003</v>
      </c>
      <c r="C17" s="831">
        <v>35959.4</v>
      </c>
      <c r="D17" s="831">
        <v>19549.3</v>
      </c>
      <c r="E17" s="831">
        <v>7817.1</v>
      </c>
      <c r="F17" s="831">
        <v>4306.8999999999996</v>
      </c>
      <c r="G17" s="831">
        <v>7382.6</v>
      </c>
      <c r="H17" s="831">
        <v>8205.4</v>
      </c>
      <c r="I17" s="831">
        <v>21685.599999999999</v>
      </c>
      <c r="J17" s="831">
        <v>4786.3</v>
      </c>
      <c r="K17" s="831">
        <v>715</v>
      </c>
      <c r="L17" s="831">
        <v>8401</v>
      </c>
      <c r="M17" s="831">
        <v>2366.4</v>
      </c>
      <c r="N17" s="831">
        <v>901.5</v>
      </c>
      <c r="O17" s="831">
        <v>4515.3999999999996</v>
      </c>
      <c r="P17" s="735" t="s">
        <v>50</v>
      </c>
      <c r="Q17" s="832">
        <f t="shared" si="2"/>
        <v>40745.700000000004</v>
      </c>
      <c r="R17" s="832">
        <f t="shared" si="0"/>
        <v>20264.3</v>
      </c>
      <c r="S17" s="832">
        <f t="shared" si="0"/>
        <v>16218.1</v>
      </c>
      <c r="T17" s="832">
        <f t="shared" si="0"/>
        <v>6673.2999999999993</v>
      </c>
      <c r="U17" s="832">
        <f t="shared" si="0"/>
        <v>8284.1</v>
      </c>
      <c r="V17" s="832">
        <f t="shared" si="0"/>
        <v>12720.8</v>
      </c>
      <c r="W17" s="736">
        <f t="shared" si="3"/>
        <v>40.745700000000006</v>
      </c>
      <c r="X17" s="736">
        <f t="shared" si="1"/>
        <v>20.264299999999999</v>
      </c>
      <c r="Y17" s="736">
        <f t="shared" si="1"/>
        <v>16.2181</v>
      </c>
      <c r="Z17" s="736">
        <f t="shared" si="1"/>
        <v>6.6732999999999993</v>
      </c>
      <c r="AA17" s="736">
        <f t="shared" si="1"/>
        <v>8.2841000000000005</v>
      </c>
      <c r="AB17" s="736">
        <f t="shared" si="1"/>
        <v>12.720799999999999</v>
      </c>
    </row>
    <row r="18" spans="1:28" x14ac:dyDescent="0.25">
      <c r="A18" s="830" t="s">
        <v>51</v>
      </c>
      <c r="B18" s="831">
        <v>88533.3</v>
      </c>
      <c r="C18" s="831">
        <v>42575.9</v>
      </c>
      <c r="D18" s="831">
        <v>14580</v>
      </c>
      <c r="E18" s="831">
        <v>10940.9</v>
      </c>
      <c r="F18" s="831">
        <v>5217.6000000000004</v>
      </c>
      <c r="G18" s="831">
        <v>6936.4</v>
      </c>
      <c r="H18" s="831">
        <v>8282.5</v>
      </c>
      <c r="I18" s="831">
        <v>24560.6</v>
      </c>
      <c r="J18" s="831">
        <v>5728.2</v>
      </c>
      <c r="K18" s="831">
        <v>1222.9000000000001</v>
      </c>
      <c r="L18" s="831">
        <v>9302.9</v>
      </c>
      <c r="M18" s="831">
        <v>2508</v>
      </c>
      <c r="N18" s="831">
        <v>1038.2</v>
      </c>
      <c r="O18" s="831">
        <v>4760.5</v>
      </c>
      <c r="P18" s="735" t="s">
        <v>51</v>
      </c>
      <c r="Q18" s="832">
        <f t="shared" si="2"/>
        <v>48304.1</v>
      </c>
      <c r="R18" s="832">
        <f t="shared" si="0"/>
        <v>15802.9</v>
      </c>
      <c r="S18" s="832">
        <f t="shared" si="0"/>
        <v>20243.8</v>
      </c>
      <c r="T18" s="832">
        <f t="shared" si="0"/>
        <v>7725.6</v>
      </c>
      <c r="U18" s="832">
        <f t="shared" si="0"/>
        <v>7974.5999999999995</v>
      </c>
      <c r="V18" s="832">
        <f t="shared" si="0"/>
        <v>13043</v>
      </c>
      <c r="W18" s="122">
        <f t="shared" si="3"/>
        <v>48.304099999999998</v>
      </c>
      <c r="X18" s="122">
        <f t="shared" si="1"/>
        <v>15.802899999999999</v>
      </c>
      <c r="Y18" s="122">
        <f t="shared" si="1"/>
        <v>20.2438</v>
      </c>
      <c r="Z18" s="122">
        <f t="shared" si="1"/>
        <v>7.7256</v>
      </c>
      <c r="AA18" s="122">
        <f t="shared" si="1"/>
        <v>7.9745999999999997</v>
      </c>
      <c r="AB18" s="122">
        <f t="shared" si="1"/>
        <v>13.042999999999999</v>
      </c>
    </row>
    <row r="19" spans="1:28" x14ac:dyDescent="0.25">
      <c r="A19" s="830" t="s">
        <v>52</v>
      </c>
      <c r="B19" s="831">
        <v>107006.9</v>
      </c>
      <c r="C19" s="831">
        <v>49602.400000000001</v>
      </c>
      <c r="D19" s="831">
        <v>17115.599999999999</v>
      </c>
      <c r="E19" s="831">
        <v>9010.5</v>
      </c>
      <c r="F19" s="831">
        <v>11120.3</v>
      </c>
      <c r="G19" s="831">
        <v>12352.5</v>
      </c>
      <c r="H19" s="831">
        <v>7805.5</v>
      </c>
      <c r="I19" s="831">
        <v>31097.4</v>
      </c>
      <c r="J19" s="831">
        <v>9248.2999999999993</v>
      </c>
      <c r="K19" s="831">
        <v>1375.9</v>
      </c>
      <c r="L19" s="831">
        <v>12240.1</v>
      </c>
      <c r="M19" s="831">
        <v>1039.0999999999999</v>
      </c>
      <c r="N19" s="831">
        <v>1116.5</v>
      </c>
      <c r="O19" s="831">
        <v>6077.5</v>
      </c>
      <c r="P19" s="735" t="s">
        <v>52</v>
      </c>
      <c r="Q19" s="832">
        <f t="shared" si="2"/>
        <v>58850.7</v>
      </c>
      <c r="R19" s="832">
        <f t="shared" si="0"/>
        <v>18491.5</v>
      </c>
      <c r="S19" s="832">
        <f t="shared" si="0"/>
        <v>21250.6</v>
      </c>
      <c r="T19" s="832">
        <f t="shared" si="0"/>
        <v>12159.4</v>
      </c>
      <c r="U19" s="832">
        <f t="shared" si="0"/>
        <v>13469</v>
      </c>
      <c r="V19" s="832">
        <f t="shared" si="0"/>
        <v>13883</v>
      </c>
      <c r="W19" s="122">
        <f t="shared" si="3"/>
        <v>58.850699999999996</v>
      </c>
      <c r="X19" s="122">
        <f t="shared" si="1"/>
        <v>18.491499999999998</v>
      </c>
      <c r="Y19" s="122">
        <f t="shared" si="1"/>
        <v>21.250599999999999</v>
      </c>
      <c r="Z19" s="122">
        <f t="shared" si="1"/>
        <v>12.1594</v>
      </c>
      <c r="AA19" s="122">
        <f t="shared" si="1"/>
        <v>13.468999999999999</v>
      </c>
      <c r="AB19" s="122">
        <f t="shared" si="1"/>
        <v>13.882999999999999</v>
      </c>
    </row>
    <row r="20" spans="1:28" x14ac:dyDescent="0.25">
      <c r="A20" s="830" t="s">
        <v>53</v>
      </c>
      <c r="B20" s="831">
        <v>122322.4</v>
      </c>
      <c r="C20" s="831">
        <v>55872.7</v>
      </c>
      <c r="D20" s="831">
        <v>22981.4</v>
      </c>
      <c r="E20" s="831">
        <v>15345.7</v>
      </c>
      <c r="F20" s="831">
        <v>6527</v>
      </c>
      <c r="G20" s="831">
        <v>13239.4</v>
      </c>
      <c r="H20" s="831">
        <v>8356.2000000000007</v>
      </c>
      <c r="I20" s="831">
        <v>35363.4</v>
      </c>
      <c r="J20" s="831">
        <v>11288.1</v>
      </c>
      <c r="K20" s="831">
        <v>1789.7</v>
      </c>
      <c r="L20" s="831">
        <v>11025</v>
      </c>
      <c r="M20" s="831">
        <v>2444.1</v>
      </c>
      <c r="N20" s="831">
        <v>870.9</v>
      </c>
      <c r="O20" s="831">
        <v>7945.6</v>
      </c>
      <c r="P20" s="735" t="s">
        <v>53</v>
      </c>
      <c r="Q20" s="832">
        <f t="shared" si="2"/>
        <v>67160.800000000003</v>
      </c>
      <c r="R20" s="832">
        <f t="shared" si="0"/>
        <v>24771.100000000002</v>
      </c>
      <c r="S20" s="832">
        <f t="shared" si="0"/>
        <v>26370.7</v>
      </c>
      <c r="T20" s="832">
        <f t="shared" si="0"/>
        <v>8971.1</v>
      </c>
      <c r="U20" s="832">
        <f t="shared" si="0"/>
        <v>14110.3</v>
      </c>
      <c r="V20" s="832">
        <f t="shared" si="0"/>
        <v>16301.800000000001</v>
      </c>
      <c r="W20" s="122">
        <f t="shared" si="3"/>
        <v>67.160800000000009</v>
      </c>
      <c r="X20" s="122">
        <f t="shared" si="1"/>
        <v>24.771100000000001</v>
      </c>
      <c r="Y20" s="122">
        <f t="shared" si="1"/>
        <v>26.370699999999999</v>
      </c>
      <c r="Z20" s="122">
        <f t="shared" si="1"/>
        <v>8.9710999999999999</v>
      </c>
      <c r="AA20" s="122">
        <f t="shared" si="1"/>
        <v>14.110299999999999</v>
      </c>
      <c r="AB20" s="122">
        <f t="shared" si="1"/>
        <v>16.3018</v>
      </c>
    </row>
    <row r="21" spans="1:28" x14ac:dyDescent="0.25">
      <c r="A21" s="830" t="s">
        <v>54</v>
      </c>
      <c r="B21" s="831">
        <v>137926.6</v>
      </c>
      <c r="C21" s="831">
        <v>56918.6</v>
      </c>
      <c r="D21" s="831">
        <v>27301.200000000001</v>
      </c>
      <c r="E21" s="831">
        <v>18196.5</v>
      </c>
      <c r="F21" s="831">
        <v>11641.6</v>
      </c>
      <c r="G21" s="831">
        <v>15464.4</v>
      </c>
      <c r="H21" s="831">
        <v>8404.2999999999993</v>
      </c>
      <c r="I21" s="831">
        <v>29117.4</v>
      </c>
      <c r="J21" s="831">
        <v>7035.7</v>
      </c>
      <c r="K21" s="831">
        <v>1315</v>
      </c>
      <c r="L21" s="831">
        <v>11007.1</v>
      </c>
      <c r="M21" s="831">
        <v>1420.5</v>
      </c>
      <c r="N21" s="831">
        <v>1781.5</v>
      </c>
      <c r="O21" s="831">
        <v>6557.6</v>
      </c>
      <c r="P21" s="735" t="s">
        <v>54</v>
      </c>
      <c r="Q21" s="832">
        <f t="shared" si="2"/>
        <v>63954.299999999996</v>
      </c>
      <c r="R21" s="832">
        <f t="shared" si="0"/>
        <v>28616.2</v>
      </c>
      <c r="S21" s="832">
        <f t="shared" si="0"/>
        <v>29203.599999999999</v>
      </c>
      <c r="T21" s="832">
        <f t="shared" si="0"/>
        <v>13062.1</v>
      </c>
      <c r="U21" s="832">
        <f t="shared" si="0"/>
        <v>17245.900000000001</v>
      </c>
      <c r="V21" s="832">
        <f t="shared" si="0"/>
        <v>14961.9</v>
      </c>
      <c r="W21" s="122">
        <f t="shared" si="3"/>
        <v>63.954299999999996</v>
      </c>
      <c r="X21" s="122">
        <f t="shared" si="1"/>
        <v>28.616199999999999</v>
      </c>
      <c r="Y21" s="122">
        <f t="shared" si="1"/>
        <v>29.203599999999998</v>
      </c>
      <c r="Z21" s="122">
        <f t="shared" si="1"/>
        <v>13.062100000000001</v>
      </c>
      <c r="AA21" s="122">
        <f t="shared" si="1"/>
        <v>17.245900000000002</v>
      </c>
      <c r="AB21" s="122">
        <f t="shared" si="1"/>
        <v>14.9619</v>
      </c>
    </row>
    <row r="22" spans="1:28" x14ac:dyDescent="0.25">
      <c r="A22" s="830" t="s">
        <v>55</v>
      </c>
      <c r="B22" s="831">
        <v>127001.2</v>
      </c>
      <c r="C22" s="831">
        <v>56088</v>
      </c>
      <c r="D22" s="831">
        <v>24452.9</v>
      </c>
      <c r="E22" s="831">
        <v>17206</v>
      </c>
      <c r="F22" s="831">
        <v>5348.2</v>
      </c>
      <c r="G22" s="831">
        <v>15496.4</v>
      </c>
      <c r="H22" s="831">
        <v>8409.7999999999993</v>
      </c>
      <c r="I22" s="831">
        <v>31481.599999999999</v>
      </c>
      <c r="J22" s="831">
        <v>7593</v>
      </c>
      <c r="K22" s="831">
        <v>1702.7</v>
      </c>
      <c r="L22" s="831">
        <v>11854.4</v>
      </c>
      <c r="M22" s="831">
        <v>1846.3</v>
      </c>
      <c r="N22" s="831">
        <v>1875.1</v>
      </c>
      <c r="O22" s="831">
        <v>6610</v>
      </c>
      <c r="P22" s="735" t="s">
        <v>55</v>
      </c>
      <c r="Q22" s="832">
        <f t="shared" si="2"/>
        <v>63681</v>
      </c>
      <c r="R22" s="832">
        <f t="shared" ref="R22:V24" si="4">D22+K22</f>
        <v>26155.600000000002</v>
      </c>
      <c r="S22" s="832">
        <f t="shared" si="4"/>
        <v>29060.400000000001</v>
      </c>
      <c r="T22" s="832">
        <f t="shared" si="4"/>
        <v>7194.5</v>
      </c>
      <c r="U22" s="832">
        <f t="shared" si="4"/>
        <v>17371.5</v>
      </c>
      <c r="V22" s="832">
        <f t="shared" si="4"/>
        <v>15019.8</v>
      </c>
      <c r="W22" s="122">
        <f t="shared" si="3"/>
        <v>63.680999999999997</v>
      </c>
      <c r="X22" s="122">
        <f t="shared" ref="X22:AB24" si="5">R22/1000</f>
        <v>26.155600000000003</v>
      </c>
      <c r="Y22" s="122">
        <f t="shared" si="5"/>
        <v>29.060400000000001</v>
      </c>
      <c r="Z22" s="122">
        <f t="shared" si="5"/>
        <v>7.1944999999999997</v>
      </c>
      <c r="AA22" s="122">
        <f t="shared" si="5"/>
        <v>17.371500000000001</v>
      </c>
      <c r="AB22" s="122">
        <f t="shared" si="5"/>
        <v>15.0198</v>
      </c>
    </row>
    <row r="23" spans="1:28" x14ac:dyDescent="0.25">
      <c r="A23" s="830" t="s">
        <v>195</v>
      </c>
      <c r="B23" s="831">
        <v>125217.2</v>
      </c>
      <c r="C23" s="833">
        <v>48257.599999999999</v>
      </c>
      <c r="D23" s="831">
        <v>26808.5</v>
      </c>
      <c r="E23" s="831">
        <v>18522.3</v>
      </c>
      <c r="F23" s="831">
        <v>5108.2</v>
      </c>
      <c r="G23" s="831">
        <v>18361.099999999999</v>
      </c>
      <c r="H23" s="831">
        <v>8159.7</v>
      </c>
      <c r="I23" s="831">
        <v>32712.400000000001</v>
      </c>
      <c r="J23" s="904">
        <v>6988</v>
      </c>
      <c r="K23" s="904">
        <v>2607.8000000000002</v>
      </c>
      <c r="L23" s="904">
        <v>13779.6</v>
      </c>
      <c r="M23" s="904">
        <v>2160.5</v>
      </c>
      <c r="N23" s="904">
        <v>1786</v>
      </c>
      <c r="O23" s="904">
        <v>5390.5</v>
      </c>
      <c r="P23" s="735" t="s">
        <v>195</v>
      </c>
      <c r="Q23" s="832">
        <f>C23+J23</f>
        <v>55245.599999999999</v>
      </c>
      <c r="R23" s="832">
        <f t="shared" si="4"/>
        <v>29416.3</v>
      </c>
      <c r="S23" s="832">
        <f t="shared" si="4"/>
        <v>32301.9</v>
      </c>
      <c r="T23" s="832">
        <f t="shared" si="4"/>
        <v>7268.7</v>
      </c>
      <c r="U23" s="832">
        <f t="shared" si="4"/>
        <v>20147.099999999999</v>
      </c>
      <c r="V23" s="832">
        <f t="shared" si="4"/>
        <v>13550.2</v>
      </c>
      <c r="W23" s="122">
        <f>Q23/1000</f>
        <v>55.245599999999996</v>
      </c>
      <c r="X23" s="122">
        <f t="shared" si="5"/>
        <v>29.4163</v>
      </c>
      <c r="Y23" s="122">
        <f t="shared" si="5"/>
        <v>32.301900000000003</v>
      </c>
      <c r="Z23" s="122">
        <f t="shared" si="5"/>
        <v>7.2686999999999999</v>
      </c>
      <c r="AA23" s="122">
        <f t="shared" si="5"/>
        <v>20.147099999999998</v>
      </c>
      <c r="AB23" s="122">
        <f t="shared" si="5"/>
        <v>13.5502</v>
      </c>
    </row>
    <row r="24" spans="1:28" x14ac:dyDescent="0.25">
      <c r="A24" s="830" t="s">
        <v>313</v>
      </c>
      <c r="B24" s="831">
        <v>96054.7</v>
      </c>
      <c r="C24" s="831">
        <v>40550.9</v>
      </c>
      <c r="D24" s="831">
        <v>17435.2</v>
      </c>
      <c r="E24" s="831">
        <v>12497.6</v>
      </c>
      <c r="F24" s="831">
        <v>3307.2</v>
      </c>
      <c r="G24" s="831">
        <v>14557.9</v>
      </c>
      <c r="H24" s="831">
        <v>7705.9</v>
      </c>
      <c r="I24" s="831">
        <v>30900.3</v>
      </c>
      <c r="J24" s="831">
        <v>5421.3</v>
      </c>
      <c r="K24" s="831">
        <v>1107.4000000000001</v>
      </c>
      <c r="L24" s="831">
        <v>12938.4</v>
      </c>
      <c r="M24" s="831">
        <v>1949.4</v>
      </c>
      <c r="N24" s="831">
        <v>1566.9</v>
      </c>
      <c r="O24" s="831">
        <v>7916.9</v>
      </c>
      <c r="P24" s="735" t="s">
        <v>313</v>
      </c>
      <c r="Q24" s="832">
        <f>C24+J24</f>
        <v>45972.200000000004</v>
      </c>
      <c r="R24" s="832">
        <f t="shared" si="4"/>
        <v>18542.600000000002</v>
      </c>
      <c r="S24" s="832">
        <f t="shared" si="4"/>
        <v>25436</v>
      </c>
      <c r="T24" s="832">
        <f t="shared" si="4"/>
        <v>5256.6</v>
      </c>
      <c r="U24" s="832">
        <f t="shared" si="4"/>
        <v>16124.8</v>
      </c>
      <c r="V24" s="832">
        <f t="shared" si="4"/>
        <v>15622.8</v>
      </c>
      <c r="W24" s="122">
        <f>Q24/1000</f>
        <v>45.972200000000001</v>
      </c>
      <c r="X24" s="122">
        <f t="shared" si="5"/>
        <v>18.542600000000004</v>
      </c>
      <c r="Y24" s="122">
        <f t="shared" si="5"/>
        <v>25.436</v>
      </c>
      <c r="Z24" s="122">
        <f t="shared" si="5"/>
        <v>5.2566000000000006</v>
      </c>
      <c r="AA24" s="122">
        <f t="shared" si="5"/>
        <v>16.1248</v>
      </c>
      <c r="AB24" s="122">
        <f t="shared" si="5"/>
        <v>15.6228</v>
      </c>
    </row>
    <row r="25" spans="1:28" x14ac:dyDescent="0.25">
      <c r="A25" s="830" t="s">
        <v>369</v>
      </c>
      <c r="B25" s="831">
        <v>120602.5</v>
      </c>
      <c r="C25" s="831">
        <v>45367.5</v>
      </c>
      <c r="D25" s="831">
        <v>23830.3</v>
      </c>
      <c r="E25" s="831">
        <v>15044.6</v>
      </c>
      <c r="F25" s="831">
        <v>5644.4</v>
      </c>
      <c r="G25" s="831">
        <v>20215.2</v>
      </c>
      <c r="H25" s="831">
        <v>10500.5</v>
      </c>
      <c r="I25" s="831">
        <v>35801.9</v>
      </c>
      <c r="J25" s="831">
        <v>7077.6</v>
      </c>
      <c r="K25" s="831">
        <v>1270</v>
      </c>
      <c r="L25" s="831">
        <v>15101.2</v>
      </c>
      <c r="M25" s="831">
        <v>2280.6999999999998</v>
      </c>
      <c r="N25" s="831">
        <v>1992.6</v>
      </c>
      <c r="O25" s="831">
        <v>8079.8</v>
      </c>
      <c r="P25" s="735" t="s">
        <v>369</v>
      </c>
      <c r="Q25" s="832">
        <f>C25+J25</f>
        <v>52445.1</v>
      </c>
      <c r="R25" s="832">
        <f>D25+K25</f>
        <v>25100.3</v>
      </c>
      <c r="S25" s="832">
        <f>E25+L25</f>
        <v>30145.800000000003</v>
      </c>
      <c r="T25" s="832">
        <f>F25+M25</f>
        <v>7925.0999999999995</v>
      </c>
      <c r="U25" s="832">
        <f>G25+N25</f>
        <v>22207.8</v>
      </c>
      <c r="V25" s="832">
        <f>H25+O25</f>
        <v>18580.3</v>
      </c>
      <c r="W25" s="122">
        <f>Q25/1000</f>
        <v>52.445099999999996</v>
      </c>
      <c r="X25" s="122">
        <f>R25/1000</f>
        <v>25.100300000000001</v>
      </c>
      <c r="Y25" s="122">
        <f>S25/1000</f>
        <v>30.145800000000001</v>
      </c>
      <c r="Z25" s="122">
        <f>T25/1000</f>
        <v>7.9250999999999996</v>
      </c>
      <c r="AA25" s="122">
        <f>U25/1000</f>
        <v>22.207799999999999</v>
      </c>
      <c r="AB25" s="122">
        <f>V25/1000</f>
        <v>18.580299999999998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70</vt:i4>
      </vt:variant>
    </vt:vector>
  </HeadingPairs>
  <TitlesOfParts>
    <vt:vector size="70" baseType="lpstr">
      <vt:lpstr>Scheme 1</vt:lpstr>
      <vt:lpstr>1.1</vt:lpstr>
      <vt:lpstr>1.2</vt:lpstr>
      <vt:lpstr>1.3(2016)</vt:lpstr>
      <vt:lpstr>1.3</vt:lpstr>
      <vt:lpstr>1.4</vt:lpstr>
      <vt:lpstr>1.5</vt:lpstr>
      <vt:lpstr>1.6</vt:lpstr>
      <vt:lpstr>1.7</vt:lpstr>
      <vt:lpstr>1.8</vt:lpstr>
      <vt:lpstr>T1.1</vt:lpstr>
      <vt:lpstr>T1.2&amp;TD1.3</vt:lpstr>
      <vt:lpstr>1.9V</vt:lpstr>
      <vt:lpstr>1.9.1</vt:lpstr>
      <vt:lpstr>1.9</vt:lpstr>
      <vt:lpstr>1.10+</vt:lpstr>
      <vt:lpstr>1.10</vt:lpstr>
      <vt:lpstr>2.1välja</vt:lpstr>
      <vt:lpstr>2.1ab_2.2abc</vt:lpstr>
      <vt:lpstr>2.1ab</vt:lpstr>
      <vt:lpstr>2.2abc</vt:lpstr>
      <vt:lpstr>2.3</vt:lpstr>
      <vt:lpstr>2.1.1</vt:lpstr>
      <vt:lpstr>2.1.2</vt:lpstr>
      <vt:lpstr>2.2</vt:lpstr>
      <vt:lpstr>test</vt:lpstr>
      <vt:lpstr>2.3vana(aga vaja)</vt:lpstr>
      <vt:lpstr>2.4</vt:lpstr>
      <vt:lpstr>2.5</vt:lpstr>
      <vt:lpstr>T2.1</vt:lpstr>
      <vt:lpstr>2.6ab</vt:lpstr>
      <vt:lpstr>Tbl2.1</vt:lpstr>
      <vt:lpstr>2.5+</vt:lpstr>
      <vt:lpstr>2.6</vt:lpstr>
      <vt:lpstr>2.7</vt:lpstr>
      <vt:lpstr>2.8abcd</vt:lpstr>
      <vt:lpstr>2.7-uus</vt:lpstr>
      <vt:lpstr>2.9</vt:lpstr>
      <vt:lpstr>T2.2</vt:lpstr>
      <vt:lpstr>2.10</vt:lpstr>
      <vt:lpstr>Tbl2.3</vt:lpstr>
      <vt:lpstr>2.9.2</vt:lpstr>
      <vt:lpstr>2.9.3</vt:lpstr>
      <vt:lpstr>3.1</vt:lpstr>
      <vt:lpstr>T3.1</vt:lpstr>
      <vt:lpstr>T3.2</vt:lpstr>
      <vt:lpstr>T3.3</vt:lpstr>
      <vt:lpstr>3.1v</vt:lpstr>
      <vt:lpstr>T4.1.</vt:lpstr>
      <vt:lpstr>4.1</vt:lpstr>
      <vt:lpstr>4.2abc</vt:lpstr>
      <vt:lpstr>4.3</vt:lpstr>
      <vt:lpstr>4.4</vt:lpstr>
      <vt:lpstr>4.5</vt:lpstr>
      <vt:lpstr>4.6</vt:lpstr>
      <vt:lpstr>4.7</vt:lpstr>
      <vt:lpstr>4.8</vt:lpstr>
      <vt:lpstr>4.9</vt:lpstr>
      <vt:lpstr>4.10</vt:lpstr>
      <vt:lpstr>4.11</vt:lpstr>
      <vt:lpstr>4.12</vt:lpstr>
      <vt:lpstr>4.13</vt:lpstr>
      <vt:lpstr>4a3</vt:lpstr>
      <vt:lpstr>4b1</vt:lpstr>
      <vt:lpstr>4b2</vt:lpstr>
      <vt:lpstr>4b</vt:lpstr>
      <vt:lpstr>4.12+</vt:lpstr>
      <vt:lpstr>4c</vt:lpstr>
      <vt:lpstr>4.6a</vt:lpstr>
      <vt:lpstr>4.6aa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Kadri Raudvere</dc:creator>
  <cp:lastModifiedBy>Loone Vilumaa</cp:lastModifiedBy>
  <dcterms:created xsi:type="dcterms:W3CDTF">2016-07-08T11:17:18Z</dcterms:created>
  <dcterms:modified xsi:type="dcterms:W3CDTF">2019-06-14T12:53:47Z</dcterms:modified>
</cp:coreProperties>
</file>